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5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7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31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32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3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34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35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36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7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8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9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40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41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42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43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44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45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Beuth_Hochschule\Eigene_Dateien_Masterthesis\Messdaten_und_Histogramme\05_500h_Messung\Kalibriert_mit_0h_Daten\"/>
    </mc:Choice>
  </mc:AlternateContent>
  <bookViews>
    <workbookView xWindow="0" yWindow="0" windowWidth="20490" windowHeight="8955" activeTab="1"/>
  </bookViews>
  <sheets>
    <sheet name="Infos" sheetId="296" r:id="rId1"/>
    <sheet name="Ergebnisse" sheetId="4" r:id="rId2"/>
    <sheet name="TDK_FF_ST_oU_01" sheetId="497" r:id="rId3"/>
    <sheet name="TDK_FF_ST_mU_01" sheetId="498" r:id="rId4"/>
    <sheet name="TDK_FF_ST_oU_02" sheetId="499" r:id="rId5"/>
    <sheet name="TDK_FF_ST_mU_02" sheetId="500" r:id="rId6"/>
    <sheet name="TDK_FF_ST_oU_03" sheetId="501" r:id="rId7"/>
    <sheet name="TDK_FF_ST_mU_03" sheetId="502" r:id="rId8"/>
    <sheet name="TDK_FF_ST_oU_04" sheetId="503" r:id="rId9"/>
    <sheet name="TDK_FF_ST_mU_04" sheetId="504" r:id="rId10"/>
    <sheet name="TDK_FF_ST_oU_05" sheetId="505" r:id="rId11"/>
    <sheet name="TDK_FF_ST_mU_05" sheetId="506" r:id="rId12"/>
    <sheet name="TDK_FF_ST_oU_06" sheetId="507" r:id="rId13"/>
    <sheet name="TDK_FF_ST_mU_06" sheetId="508" r:id="rId14"/>
    <sheet name="TDK_FF_ST_oU_07" sheetId="509" r:id="rId15"/>
    <sheet name="TDK_FF_ST_mU_07" sheetId="510" r:id="rId16"/>
    <sheet name="TDK_FF_ST_oU_08" sheetId="511" r:id="rId17"/>
    <sheet name="TDK_FF_ST_mU_08" sheetId="512" r:id="rId18"/>
    <sheet name="TDK_FF_ST_oU_09" sheetId="513" r:id="rId19"/>
    <sheet name="TDK_FF_ST_mU_09" sheetId="514" r:id="rId20"/>
    <sheet name="TDK_KF_ST_10_01" sheetId="470" r:id="rId21"/>
    <sheet name="TDK_KF_ST_10_02" sheetId="471" r:id="rId22"/>
    <sheet name="TDK_KF_ST_10_03" sheetId="472" r:id="rId23"/>
    <sheet name="TDK_KF_ST_19_01" sheetId="473" r:id="rId24"/>
    <sheet name="TDK_KF_ST_19_02" sheetId="474" r:id="rId25"/>
    <sheet name="TDK_KF_ST_19_03" sheetId="475" r:id="rId26"/>
    <sheet name="TDK_KF_ST_14_01" sheetId="476" r:id="rId27"/>
    <sheet name="TDK_KF_ST_14_02" sheetId="477" r:id="rId28"/>
    <sheet name="TDK_KF_ST_14_03" sheetId="478" r:id="rId29"/>
    <sheet name="TDK_KF_ST_23_01" sheetId="479" r:id="rId30"/>
    <sheet name="TDK_KF_ST_23_02" sheetId="480" r:id="rId31"/>
    <sheet name="TDK_KF_ST_23_03" sheetId="481" r:id="rId32"/>
    <sheet name="TDK_KF_ST_07_01" sheetId="482" r:id="rId33"/>
    <sheet name="TDK_KF_ST_07_02" sheetId="483" r:id="rId34"/>
    <sheet name="TDK_KF_ST_07_03" sheetId="484" r:id="rId35"/>
    <sheet name="TDK_KF_ST_11_01" sheetId="485" r:id="rId36"/>
    <sheet name="TDK_KF_ST_11_02" sheetId="486" r:id="rId37"/>
    <sheet name="TDK_KF_ST_11_03" sheetId="487" r:id="rId38"/>
    <sheet name="TDK_KF_ST_05_01" sheetId="488" r:id="rId39"/>
    <sheet name="TDK_KF_ST_05_02" sheetId="489" r:id="rId40"/>
    <sheet name="TDK_KF_ST_05_03" sheetId="490" r:id="rId41"/>
    <sheet name="TDK_KF_ST_17_01" sheetId="491" r:id="rId42"/>
    <sheet name="TDK_KF_ST_17_02" sheetId="492" r:id="rId43"/>
    <sheet name="TDK_KF_ST_17_03" sheetId="493" r:id="rId44"/>
    <sheet name="TDK_KF_ST_08_01" sheetId="494" r:id="rId45"/>
    <sheet name="TDK_KF_ST_08_02" sheetId="495" r:id="rId46"/>
    <sheet name="TDK_KF_ST_08_03" sheetId="496" r:id="rId47"/>
  </sheets>
  <externalReferences>
    <externalReference r:id="rId48"/>
  </externalReferences>
  <definedNames>
    <definedName name="solver_adj" localSheetId="3" hidden="1">TDK_FF_ST_mU_01!$O$3:$O$6</definedName>
    <definedName name="solver_adj" localSheetId="5" hidden="1">TDK_FF_ST_mU_02!$O$3:$O$6</definedName>
    <definedName name="solver_adj" localSheetId="7" hidden="1">TDK_FF_ST_mU_03!$O$3:$O$6</definedName>
    <definedName name="solver_adj" localSheetId="9" hidden="1">TDK_FF_ST_mU_04!$O$3:$O$6</definedName>
    <definedName name="solver_adj" localSheetId="11" hidden="1">TDK_FF_ST_mU_05!$O$3:$O$6</definedName>
    <definedName name="solver_adj" localSheetId="13" hidden="1">TDK_FF_ST_mU_06!$O$3:$O$6</definedName>
    <definedName name="solver_adj" localSheetId="15" hidden="1">TDK_FF_ST_mU_07!$O$3:$O$6</definedName>
    <definedName name="solver_adj" localSheetId="17" hidden="1">TDK_FF_ST_mU_08!$O$3:$O$6</definedName>
    <definedName name="solver_adj" localSheetId="19" hidden="1">TDK_FF_ST_mU_09!$O$3:$O$6</definedName>
    <definedName name="solver_adj" localSheetId="2" hidden="1">TDK_FF_ST_oU_01!$O$3:$O$6</definedName>
    <definedName name="solver_adj" localSheetId="4" hidden="1">TDK_FF_ST_oU_02!$O$3:$O$6</definedName>
    <definedName name="solver_adj" localSheetId="6" hidden="1">TDK_FF_ST_oU_03!$O$3:$O$6</definedName>
    <definedName name="solver_adj" localSheetId="8" hidden="1">TDK_FF_ST_oU_04!$O$3:$O$6</definedName>
    <definedName name="solver_adj" localSheetId="10" hidden="1">TDK_FF_ST_oU_05!$O$3:$O$6</definedName>
    <definedName name="solver_adj" localSheetId="12" hidden="1">TDK_FF_ST_oU_06!$O$3:$O$6</definedName>
    <definedName name="solver_adj" localSheetId="14" hidden="1">TDK_FF_ST_oU_07!$O$3:$O$6</definedName>
    <definedName name="solver_adj" localSheetId="16" hidden="1">TDK_FF_ST_oU_08!$O$3:$O$6</definedName>
    <definedName name="solver_adj" localSheetId="18" hidden="1">TDK_FF_ST_oU_09!$O$3:$O$6</definedName>
    <definedName name="solver_adj" localSheetId="38" hidden="1">TDK_KF_ST_05_01!$O$9:$O$12</definedName>
    <definedName name="solver_adj" localSheetId="39" hidden="1">TDK_KF_ST_05_02!$O$9:$O$12</definedName>
    <definedName name="solver_adj" localSheetId="40" hidden="1">TDK_KF_ST_05_03!$O$9:$O$12</definedName>
    <definedName name="solver_adj" localSheetId="32" hidden="1">TDK_KF_ST_07_01!$O$9:$O$12</definedName>
    <definedName name="solver_adj" localSheetId="33" hidden="1">TDK_KF_ST_07_02!$O$9:$O$12</definedName>
    <definedName name="solver_adj" localSheetId="34" hidden="1">TDK_KF_ST_07_03!$O$9:$O$12</definedName>
    <definedName name="solver_adj" localSheetId="44" hidden="1">TDK_KF_ST_08_01!$O$9:$O$12</definedName>
    <definedName name="solver_adj" localSheetId="45" hidden="1">TDK_KF_ST_08_02!$O$9:$O$12</definedName>
    <definedName name="solver_adj" localSheetId="46" hidden="1">TDK_KF_ST_08_03!$O$9:$O$12</definedName>
    <definedName name="solver_adj" localSheetId="20" hidden="1">TDK_KF_ST_10_01!$O$9:$O$12</definedName>
    <definedName name="solver_adj" localSheetId="21" hidden="1">TDK_KF_ST_10_02!$O$9:$O$12</definedName>
    <definedName name="solver_adj" localSheetId="22" hidden="1">TDK_KF_ST_10_03!$O$9:$O$12</definedName>
    <definedName name="solver_adj" localSheetId="35" hidden="1">TDK_KF_ST_11_01!$O$9:$O$12</definedName>
    <definedName name="solver_adj" localSheetId="36" hidden="1">TDK_KF_ST_11_02!$O$9:$O$12</definedName>
    <definedName name="solver_adj" localSheetId="37" hidden="1">TDK_KF_ST_11_03!$O$9:$O$12</definedName>
    <definedName name="solver_adj" localSheetId="26" hidden="1">TDK_KF_ST_14_01!$O$9:$O$12</definedName>
    <definedName name="solver_adj" localSheetId="27" hidden="1">TDK_KF_ST_14_02!$O$9:$O$12</definedName>
    <definedName name="solver_adj" localSheetId="28" hidden="1">TDK_KF_ST_14_03!$O$9:$O$12</definedName>
    <definedName name="solver_adj" localSheetId="41" hidden="1">TDK_KF_ST_17_01!$O$9:$O$12</definedName>
    <definedName name="solver_adj" localSheetId="42" hidden="1">TDK_KF_ST_17_02!$O$9:$O$12</definedName>
    <definedName name="solver_adj" localSheetId="43" hidden="1">TDK_KF_ST_17_03!$O$9:$O$12</definedName>
    <definedName name="solver_adj" localSheetId="23" hidden="1">TDK_KF_ST_19_01!$O$9:$O$12</definedName>
    <definedName name="solver_adj" localSheetId="24" hidden="1">TDK_KF_ST_19_02!$O$9:$O$12</definedName>
    <definedName name="solver_adj" localSheetId="25" hidden="1">TDK_KF_ST_19_03!$O$9:$O$12</definedName>
    <definedName name="solver_adj" localSheetId="29" hidden="1">TDK_KF_ST_23_01!$O$9:$O$12</definedName>
    <definedName name="solver_adj" localSheetId="30" hidden="1">TDK_KF_ST_23_02!$O$9:$O$12</definedName>
    <definedName name="solver_adj" localSheetId="31" hidden="1">TDK_KF_ST_23_03!$O$9:$O$12</definedName>
    <definedName name="solver_cvg" localSheetId="3" hidden="1">0.0001</definedName>
    <definedName name="solver_cvg" localSheetId="5" hidden="1">0.0001</definedName>
    <definedName name="solver_cvg" localSheetId="7" hidden="1">0.0001</definedName>
    <definedName name="solver_cvg" localSheetId="9" hidden="1">0.0001</definedName>
    <definedName name="solver_cvg" localSheetId="11" hidden="1">0.0001</definedName>
    <definedName name="solver_cvg" localSheetId="13" hidden="1">0.0001</definedName>
    <definedName name="solver_cvg" localSheetId="15" hidden="1">0.0001</definedName>
    <definedName name="solver_cvg" localSheetId="17" hidden="1">0.0001</definedName>
    <definedName name="solver_cvg" localSheetId="19" hidden="1">0.0001</definedName>
    <definedName name="solver_cvg" localSheetId="2" hidden="1">0.0001</definedName>
    <definedName name="solver_cvg" localSheetId="4" hidden="1">0.0001</definedName>
    <definedName name="solver_cvg" localSheetId="6" hidden="1">0.0001</definedName>
    <definedName name="solver_cvg" localSheetId="8" hidden="1">0.0001</definedName>
    <definedName name="solver_cvg" localSheetId="10" hidden="1">0.0001</definedName>
    <definedName name="solver_cvg" localSheetId="12" hidden="1">0.0001</definedName>
    <definedName name="solver_cvg" localSheetId="14" hidden="1">0.0001</definedName>
    <definedName name="solver_cvg" localSheetId="16" hidden="1">0.0001</definedName>
    <definedName name="solver_cvg" localSheetId="18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26" hidden="1">0.0001</definedName>
    <definedName name="solver_cvg" localSheetId="27" hidden="1">0.0001</definedName>
    <definedName name="solver_cvg" localSheetId="28" hidden="1">0.0001</definedName>
    <definedName name="solver_cvg" localSheetId="41" hidden="1">0.0001</definedName>
    <definedName name="solver_cvg" localSheetId="42" hidden="1">0.0001</definedName>
    <definedName name="solver_cvg" localSheetId="43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drv" localSheetId="3" hidden="1">1</definedName>
    <definedName name="solver_drv" localSheetId="5" hidden="1">1</definedName>
    <definedName name="solver_drv" localSheetId="7" hidden="1">1</definedName>
    <definedName name="solver_drv" localSheetId="9" hidden="1">1</definedName>
    <definedName name="solver_drv" localSheetId="11" hidden="1">1</definedName>
    <definedName name="solver_drv" localSheetId="13" hidden="1">1</definedName>
    <definedName name="solver_drv" localSheetId="15" hidden="1">1</definedName>
    <definedName name="solver_drv" localSheetId="17" hidden="1">1</definedName>
    <definedName name="solver_drv" localSheetId="19" hidden="1">1</definedName>
    <definedName name="solver_drv" localSheetId="2" hidden="1">1</definedName>
    <definedName name="solver_drv" localSheetId="4" hidden="1">1</definedName>
    <definedName name="solver_drv" localSheetId="6" hidden="1">1</definedName>
    <definedName name="solver_drv" localSheetId="8" hidden="1">1</definedName>
    <definedName name="solver_drv" localSheetId="10" hidden="1">1</definedName>
    <definedName name="solver_drv" localSheetId="12" hidden="1">1</definedName>
    <definedName name="solver_drv" localSheetId="14" hidden="1">1</definedName>
    <definedName name="solver_drv" localSheetId="16" hidden="1">1</definedName>
    <definedName name="solver_drv" localSheetId="18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26" hidden="1">1</definedName>
    <definedName name="solver_drv" localSheetId="27" hidden="1">1</definedName>
    <definedName name="solver_drv" localSheetId="28" hidden="1">1</definedName>
    <definedName name="solver_drv" localSheetId="41" hidden="1">1</definedName>
    <definedName name="solver_drv" localSheetId="42" hidden="1">1</definedName>
    <definedName name="solver_drv" localSheetId="43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eng" localSheetId="3" hidden="1">1</definedName>
    <definedName name="solver_eng" localSheetId="5" hidden="1">1</definedName>
    <definedName name="solver_eng" localSheetId="7" hidden="1">1</definedName>
    <definedName name="solver_eng" localSheetId="9" hidden="1">1</definedName>
    <definedName name="solver_eng" localSheetId="11" hidden="1">1</definedName>
    <definedName name="solver_eng" localSheetId="13" hidden="1">1</definedName>
    <definedName name="solver_eng" localSheetId="15" hidden="1">1</definedName>
    <definedName name="solver_eng" localSheetId="17" hidden="1">1</definedName>
    <definedName name="solver_eng" localSheetId="19" hidden="1">1</definedName>
    <definedName name="solver_eng" localSheetId="2" hidden="1">1</definedName>
    <definedName name="solver_eng" localSheetId="4" hidden="1">1</definedName>
    <definedName name="solver_eng" localSheetId="6" hidden="1">1</definedName>
    <definedName name="solver_eng" localSheetId="8" hidden="1">1</definedName>
    <definedName name="solver_eng" localSheetId="10" hidden="1">1</definedName>
    <definedName name="solver_eng" localSheetId="12" hidden="1">1</definedName>
    <definedName name="solver_eng" localSheetId="14" hidden="1">1</definedName>
    <definedName name="solver_eng" localSheetId="16" hidden="1">1</definedName>
    <definedName name="solver_eng" localSheetId="18" hidden="1">1</definedName>
    <definedName name="solver_eng" localSheetId="38" hidden="1">1</definedName>
    <definedName name="solver_eng" localSheetId="39" hidden="1">1</definedName>
    <definedName name="solver_eng" localSheetId="40" hidden="1">1</definedName>
    <definedName name="solver_eng" localSheetId="32" hidden="1">1</definedName>
    <definedName name="solver_eng" localSheetId="33" hidden="1">1</definedName>
    <definedName name="solver_eng" localSheetId="34" hidden="1">1</definedName>
    <definedName name="solver_eng" localSheetId="44" hidden="1">1</definedName>
    <definedName name="solver_eng" localSheetId="45" hidden="1">1</definedName>
    <definedName name="solver_eng" localSheetId="46" hidden="1">1</definedName>
    <definedName name="solver_eng" localSheetId="20" hidden="1">1</definedName>
    <definedName name="solver_eng" localSheetId="21" hidden="1">1</definedName>
    <definedName name="solver_eng" localSheetId="22" hidden="1">1</definedName>
    <definedName name="solver_eng" localSheetId="35" hidden="1">1</definedName>
    <definedName name="solver_eng" localSheetId="36" hidden="1">1</definedName>
    <definedName name="solver_eng" localSheetId="37" hidden="1">1</definedName>
    <definedName name="solver_eng" localSheetId="26" hidden="1">1</definedName>
    <definedName name="solver_eng" localSheetId="27" hidden="1">1</definedName>
    <definedName name="solver_eng" localSheetId="28" hidden="1">1</definedName>
    <definedName name="solver_eng" localSheetId="41" hidden="1">1</definedName>
    <definedName name="solver_eng" localSheetId="42" hidden="1">1</definedName>
    <definedName name="solver_eng" localSheetId="43" hidden="1">1</definedName>
    <definedName name="solver_eng" localSheetId="23" hidden="1">1</definedName>
    <definedName name="solver_eng" localSheetId="24" hidden="1">1</definedName>
    <definedName name="solver_eng" localSheetId="25" hidden="1">1</definedName>
    <definedName name="solver_eng" localSheetId="29" hidden="1">1</definedName>
    <definedName name="solver_eng" localSheetId="30" hidden="1">1</definedName>
    <definedName name="solver_eng" localSheetId="31" hidden="1">1</definedName>
    <definedName name="solver_est" localSheetId="3" hidden="1">1</definedName>
    <definedName name="solver_est" localSheetId="5" hidden="1">1</definedName>
    <definedName name="solver_est" localSheetId="7" hidden="1">1</definedName>
    <definedName name="solver_est" localSheetId="9" hidden="1">1</definedName>
    <definedName name="solver_est" localSheetId="11" hidden="1">1</definedName>
    <definedName name="solver_est" localSheetId="13" hidden="1">1</definedName>
    <definedName name="solver_est" localSheetId="15" hidden="1">1</definedName>
    <definedName name="solver_est" localSheetId="17" hidden="1">1</definedName>
    <definedName name="solver_est" localSheetId="19" hidden="1">1</definedName>
    <definedName name="solver_est" localSheetId="2" hidden="1">1</definedName>
    <definedName name="solver_est" localSheetId="4" hidden="1">1</definedName>
    <definedName name="solver_est" localSheetId="6" hidden="1">1</definedName>
    <definedName name="solver_est" localSheetId="8" hidden="1">1</definedName>
    <definedName name="solver_est" localSheetId="10" hidden="1">1</definedName>
    <definedName name="solver_est" localSheetId="12" hidden="1">1</definedName>
    <definedName name="solver_est" localSheetId="14" hidden="1">1</definedName>
    <definedName name="solver_est" localSheetId="16" hidden="1">1</definedName>
    <definedName name="solver_est" localSheetId="18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20" hidden="1">1</definedName>
    <definedName name="solver_est" localSheetId="21" hidden="1">1</definedName>
    <definedName name="solver_est" localSheetId="22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26" hidden="1">1</definedName>
    <definedName name="solver_est" localSheetId="27" hidden="1">1</definedName>
    <definedName name="solver_est" localSheetId="28" hidden="1">1</definedName>
    <definedName name="solver_est" localSheetId="41" hidden="1">1</definedName>
    <definedName name="solver_est" localSheetId="42" hidden="1">1</definedName>
    <definedName name="solver_est" localSheetId="43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itr" localSheetId="3" hidden="1">2147483647</definedName>
    <definedName name="solver_itr" localSheetId="5" hidden="1">2147483647</definedName>
    <definedName name="solver_itr" localSheetId="7" hidden="1">2147483647</definedName>
    <definedName name="solver_itr" localSheetId="9" hidden="1">2147483647</definedName>
    <definedName name="solver_itr" localSheetId="11" hidden="1">2147483647</definedName>
    <definedName name="solver_itr" localSheetId="13" hidden="1">2147483647</definedName>
    <definedName name="solver_itr" localSheetId="15" hidden="1">2147483647</definedName>
    <definedName name="solver_itr" localSheetId="17" hidden="1">2147483647</definedName>
    <definedName name="solver_itr" localSheetId="19" hidden="1">2147483647</definedName>
    <definedName name="solver_itr" localSheetId="2" hidden="1">2147483647</definedName>
    <definedName name="solver_itr" localSheetId="4" hidden="1">2147483647</definedName>
    <definedName name="solver_itr" localSheetId="6" hidden="1">2147483647</definedName>
    <definedName name="solver_itr" localSheetId="8" hidden="1">2147483647</definedName>
    <definedName name="solver_itr" localSheetId="10" hidden="1">2147483647</definedName>
    <definedName name="solver_itr" localSheetId="12" hidden="1">2147483647</definedName>
    <definedName name="solver_itr" localSheetId="14" hidden="1">2147483647</definedName>
    <definedName name="solver_itr" localSheetId="16" hidden="1">2147483647</definedName>
    <definedName name="solver_itr" localSheetId="18" hidden="1">2147483647</definedName>
    <definedName name="solver_itr" localSheetId="38" hidden="1">2147483647</definedName>
    <definedName name="solver_itr" localSheetId="39" hidden="1">2147483647</definedName>
    <definedName name="solver_itr" localSheetId="40" hidden="1">2147483647</definedName>
    <definedName name="solver_itr" localSheetId="32" hidden="1">2147483647</definedName>
    <definedName name="solver_itr" localSheetId="33" hidden="1">2147483647</definedName>
    <definedName name="solver_itr" localSheetId="34" hidden="1">2147483647</definedName>
    <definedName name="solver_itr" localSheetId="44" hidden="1">2147483647</definedName>
    <definedName name="solver_itr" localSheetId="45" hidden="1">2147483647</definedName>
    <definedName name="solver_itr" localSheetId="46" hidden="1">2147483647</definedName>
    <definedName name="solver_itr" localSheetId="20" hidden="1">2147483647</definedName>
    <definedName name="solver_itr" localSheetId="21" hidden="1">2147483647</definedName>
    <definedName name="solver_itr" localSheetId="22" hidden="1">2147483647</definedName>
    <definedName name="solver_itr" localSheetId="35" hidden="1">2147483647</definedName>
    <definedName name="solver_itr" localSheetId="36" hidden="1">2147483647</definedName>
    <definedName name="solver_itr" localSheetId="37" hidden="1">2147483647</definedName>
    <definedName name="solver_itr" localSheetId="26" hidden="1">2147483647</definedName>
    <definedName name="solver_itr" localSheetId="27" hidden="1">2147483647</definedName>
    <definedName name="solver_itr" localSheetId="28" hidden="1">2147483647</definedName>
    <definedName name="solver_itr" localSheetId="41" hidden="1">2147483647</definedName>
    <definedName name="solver_itr" localSheetId="42" hidden="1">2147483647</definedName>
    <definedName name="solver_itr" localSheetId="43" hidden="1">2147483647</definedName>
    <definedName name="solver_itr" localSheetId="23" hidden="1">2147483647</definedName>
    <definedName name="solver_itr" localSheetId="24" hidden="1">2147483647</definedName>
    <definedName name="solver_itr" localSheetId="25" hidden="1">2147483647</definedName>
    <definedName name="solver_itr" localSheetId="29" hidden="1">2147483647</definedName>
    <definedName name="solver_itr" localSheetId="30" hidden="1">2147483647</definedName>
    <definedName name="solver_itr" localSheetId="31" hidden="1">2147483647</definedName>
    <definedName name="solver_mip" localSheetId="3" hidden="1">2147483647</definedName>
    <definedName name="solver_mip" localSheetId="5" hidden="1">2147483647</definedName>
    <definedName name="solver_mip" localSheetId="7" hidden="1">2147483647</definedName>
    <definedName name="solver_mip" localSheetId="9" hidden="1">2147483647</definedName>
    <definedName name="solver_mip" localSheetId="11" hidden="1">2147483647</definedName>
    <definedName name="solver_mip" localSheetId="13" hidden="1">2147483647</definedName>
    <definedName name="solver_mip" localSheetId="15" hidden="1">2147483647</definedName>
    <definedName name="solver_mip" localSheetId="17" hidden="1">2147483647</definedName>
    <definedName name="solver_mip" localSheetId="19" hidden="1">2147483647</definedName>
    <definedName name="solver_mip" localSheetId="2" hidden="1">2147483647</definedName>
    <definedName name="solver_mip" localSheetId="4" hidden="1">2147483647</definedName>
    <definedName name="solver_mip" localSheetId="6" hidden="1">2147483647</definedName>
    <definedName name="solver_mip" localSheetId="8" hidden="1">2147483647</definedName>
    <definedName name="solver_mip" localSheetId="10" hidden="1">2147483647</definedName>
    <definedName name="solver_mip" localSheetId="12" hidden="1">2147483647</definedName>
    <definedName name="solver_mip" localSheetId="14" hidden="1">2147483647</definedName>
    <definedName name="solver_mip" localSheetId="16" hidden="1">2147483647</definedName>
    <definedName name="solver_mip" localSheetId="18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32" hidden="1">2147483647</definedName>
    <definedName name="solver_mip" localSheetId="33" hidden="1">2147483647</definedName>
    <definedName name="solver_mip" localSheetId="34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20" hidden="1">2147483647</definedName>
    <definedName name="solver_mip" localSheetId="21" hidden="1">2147483647</definedName>
    <definedName name="solver_mip" localSheetId="22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26" hidden="1">2147483647</definedName>
    <definedName name="solver_mip" localSheetId="27" hidden="1">2147483647</definedName>
    <definedName name="solver_mip" localSheetId="28" hidden="1">2147483647</definedName>
    <definedName name="solver_mip" localSheetId="41" hidden="1">2147483647</definedName>
    <definedName name="solver_mip" localSheetId="42" hidden="1">2147483647</definedName>
    <definedName name="solver_mip" localSheetId="43" hidden="1">2147483647</definedName>
    <definedName name="solver_mip" localSheetId="23" hidden="1">2147483647</definedName>
    <definedName name="solver_mip" localSheetId="24" hidden="1">2147483647</definedName>
    <definedName name="solver_mip" localSheetId="25" hidden="1">2147483647</definedName>
    <definedName name="solver_mip" localSheetId="29" hidden="1">2147483647</definedName>
    <definedName name="solver_mip" localSheetId="30" hidden="1">2147483647</definedName>
    <definedName name="solver_mip" localSheetId="31" hidden="1">2147483647</definedName>
    <definedName name="solver_mni" localSheetId="3" hidden="1">30</definedName>
    <definedName name="solver_mni" localSheetId="5" hidden="1">30</definedName>
    <definedName name="solver_mni" localSheetId="7" hidden="1">30</definedName>
    <definedName name="solver_mni" localSheetId="9" hidden="1">30</definedName>
    <definedName name="solver_mni" localSheetId="11" hidden="1">30</definedName>
    <definedName name="solver_mni" localSheetId="13" hidden="1">30</definedName>
    <definedName name="solver_mni" localSheetId="15" hidden="1">30</definedName>
    <definedName name="solver_mni" localSheetId="17" hidden="1">30</definedName>
    <definedName name="solver_mni" localSheetId="19" hidden="1">30</definedName>
    <definedName name="solver_mni" localSheetId="2" hidden="1">30</definedName>
    <definedName name="solver_mni" localSheetId="4" hidden="1">30</definedName>
    <definedName name="solver_mni" localSheetId="6" hidden="1">30</definedName>
    <definedName name="solver_mni" localSheetId="8" hidden="1">30</definedName>
    <definedName name="solver_mni" localSheetId="10" hidden="1">30</definedName>
    <definedName name="solver_mni" localSheetId="12" hidden="1">30</definedName>
    <definedName name="solver_mni" localSheetId="14" hidden="1">30</definedName>
    <definedName name="solver_mni" localSheetId="16" hidden="1">30</definedName>
    <definedName name="solver_mni" localSheetId="18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32" hidden="1">30</definedName>
    <definedName name="solver_mni" localSheetId="33" hidden="1">30</definedName>
    <definedName name="solver_mni" localSheetId="34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20" hidden="1">30</definedName>
    <definedName name="solver_mni" localSheetId="21" hidden="1">30</definedName>
    <definedName name="solver_mni" localSheetId="22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26" hidden="1">30</definedName>
    <definedName name="solver_mni" localSheetId="27" hidden="1">30</definedName>
    <definedName name="solver_mni" localSheetId="28" hidden="1">30</definedName>
    <definedName name="solver_mni" localSheetId="41" hidden="1">30</definedName>
    <definedName name="solver_mni" localSheetId="42" hidden="1">30</definedName>
    <definedName name="solver_mni" localSheetId="43" hidden="1">30</definedName>
    <definedName name="solver_mni" localSheetId="23" hidden="1">30</definedName>
    <definedName name="solver_mni" localSheetId="24" hidden="1">30</definedName>
    <definedName name="solver_mni" localSheetId="25" hidden="1">30</definedName>
    <definedName name="solver_mni" localSheetId="29" hidden="1">30</definedName>
    <definedName name="solver_mni" localSheetId="30" hidden="1">30</definedName>
    <definedName name="solver_mni" localSheetId="31" hidden="1">30</definedName>
    <definedName name="solver_mrt" localSheetId="3" hidden="1">0.075</definedName>
    <definedName name="solver_mrt" localSheetId="5" hidden="1">0.075</definedName>
    <definedName name="solver_mrt" localSheetId="7" hidden="1">0.075</definedName>
    <definedName name="solver_mrt" localSheetId="9" hidden="1">0.075</definedName>
    <definedName name="solver_mrt" localSheetId="11" hidden="1">0.075</definedName>
    <definedName name="solver_mrt" localSheetId="13" hidden="1">0.075</definedName>
    <definedName name="solver_mrt" localSheetId="15" hidden="1">0.075</definedName>
    <definedName name="solver_mrt" localSheetId="17" hidden="1">0.075</definedName>
    <definedName name="solver_mrt" localSheetId="19" hidden="1">0.075</definedName>
    <definedName name="solver_mrt" localSheetId="2" hidden="1">0.075</definedName>
    <definedName name="solver_mrt" localSheetId="4" hidden="1">0.075</definedName>
    <definedName name="solver_mrt" localSheetId="6" hidden="1">0.075</definedName>
    <definedName name="solver_mrt" localSheetId="8" hidden="1">0.075</definedName>
    <definedName name="solver_mrt" localSheetId="10" hidden="1">0.075</definedName>
    <definedName name="solver_mrt" localSheetId="12" hidden="1">0.075</definedName>
    <definedName name="solver_mrt" localSheetId="14" hidden="1">0.075</definedName>
    <definedName name="solver_mrt" localSheetId="16" hidden="1">0.075</definedName>
    <definedName name="solver_mrt" localSheetId="18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32" hidden="1">0.075</definedName>
    <definedName name="solver_mrt" localSheetId="33" hidden="1">0.075</definedName>
    <definedName name="solver_mrt" localSheetId="34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20" hidden="1">0.075</definedName>
    <definedName name="solver_mrt" localSheetId="21" hidden="1">0.075</definedName>
    <definedName name="solver_mrt" localSheetId="22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26" hidden="1">0.075</definedName>
    <definedName name="solver_mrt" localSheetId="27" hidden="1">0.075</definedName>
    <definedName name="solver_mrt" localSheetId="28" hidden="1">0.075</definedName>
    <definedName name="solver_mrt" localSheetId="41" hidden="1">0.075</definedName>
    <definedName name="solver_mrt" localSheetId="42" hidden="1">0.075</definedName>
    <definedName name="solver_mrt" localSheetId="43" hidden="1">0.075</definedName>
    <definedName name="solver_mrt" localSheetId="23" hidden="1">0.075</definedName>
    <definedName name="solver_mrt" localSheetId="24" hidden="1">0.075</definedName>
    <definedName name="solver_mrt" localSheetId="25" hidden="1">0.075</definedName>
    <definedName name="solver_mrt" localSheetId="29" hidden="1">0.075</definedName>
    <definedName name="solver_mrt" localSheetId="30" hidden="1">0.075</definedName>
    <definedName name="solver_mrt" localSheetId="31" hidden="1">0.075</definedName>
    <definedName name="solver_msl" localSheetId="3" hidden="1">2</definedName>
    <definedName name="solver_msl" localSheetId="5" hidden="1">2</definedName>
    <definedName name="solver_msl" localSheetId="7" hidden="1">2</definedName>
    <definedName name="solver_msl" localSheetId="9" hidden="1">2</definedName>
    <definedName name="solver_msl" localSheetId="11" hidden="1">2</definedName>
    <definedName name="solver_msl" localSheetId="13" hidden="1">2</definedName>
    <definedName name="solver_msl" localSheetId="15" hidden="1">2</definedName>
    <definedName name="solver_msl" localSheetId="17" hidden="1">2</definedName>
    <definedName name="solver_msl" localSheetId="19" hidden="1">2</definedName>
    <definedName name="solver_msl" localSheetId="2" hidden="1">2</definedName>
    <definedName name="solver_msl" localSheetId="4" hidden="1">2</definedName>
    <definedName name="solver_msl" localSheetId="6" hidden="1">2</definedName>
    <definedName name="solver_msl" localSheetId="8" hidden="1">2</definedName>
    <definedName name="solver_msl" localSheetId="10" hidden="1">2</definedName>
    <definedName name="solver_msl" localSheetId="12" hidden="1">2</definedName>
    <definedName name="solver_msl" localSheetId="14" hidden="1">2</definedName>
    <definedName name="solver_msl" localSheetId="16" hidden="1">2</definedName>
    <definedName name="solver_msl" localSheetId="18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32" hidden="1">2</definedName>
    <definedName name="solver_msl" localSheetId="33" hidden="1">2</definedName>
    <definedName name="solver_msl" localSheetId="34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20" hidden="1">2</definedName>
    <definedName name="solver_msl" localSheetId="21" hidden="1">2</definedName>
    <definedName name="solver_msl" localSheetId="22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26" hidden="1">2</definedName>
    <definedName name="solver_msl" localSheetId="27" hidden="1">2</definedName>
    <definedName name="solver_msl" localSheetId="28" hidden="1">2</definedName>
    <definedName name="solver_msl" localSheetId="41" hidden="1">2</definedName>
    <definedName name="solver_msl" localSheetId="42" hidden="1">2</definedName>
    <definedName name="solver_msl" localSheetId="43" hidden="1">2</definedName>
    <definedName name="solver_msl" localSheetId="23" hidden="1">2</definedName>
    <definedName name="solver_msl" localSheetId="24" hidden="1">2</definedName>
    <definedName name="solver_msl" localSheetId="25" hidden="1">2</definedName>
    <definedName name="solver_msl" localSheetId="29" hidden="1">2</definedName>
    <definedName name="solver_msl" localSheetId="30" hidden="1">2</definedName>
    <definedName name="solver_msl" localSheetId="31" hidden="1">2</definedName>
    <definedName name="solver_neg" localSheetId="3" hidden="1">2</definedName>
    <definedName name="solver_neg" localSheetId="5" hidden="1">2</definedName>
    <definedName name="solver_neg" localSheetId="7" hidden="1">2</definedName>
    <definedName name="solver_neg" localSheetId="9" hidden="1">2</definedName>
    <definedName name="solver_neg" localSheetId="11" hidden="1">2</definedName>
    <definedName name="solver_neg" localSheetId="13" hidden="1">2</definedName>
    <definedName name="solver_neg" localSheetId="15" hidden="1">2</definedName>
    <definedName name="solver_neg" localSheetId="17" hidden="1">2</definedName>
    <definedName name="solver_neg" localSheetId="19" hidden="1">2</definedName>
    <definedName name="solver_neg" localSheetId="2" hidden="1">2</definedName>
    <definedName name="solver_neg" localSheetId="4" hidden="1">2</definedName>
    <definedName name="solver_neg" localSheetId="6" hidden="1">2</definedName>
    <definedName name="solver_neg" localSheetId="8" hidden="1">2</definedName>
    <definedName name="solver_neg" localSheetId="10" hidden="1">2</definedName>
    <definedName name="solver_neg" localSheetId="12" hidden="1">2</definedName>
    <definedName name="solver_neg" localSheetId="14" hidden="1">2</definedName>
    <definedName name="solver_neg" localSheetId="16" hidden="1">2</definedName>
    <definedName name="solver_neg" localSheetId="18" hidden="1">2</definedName>
    <definedName name="solver_neg" localSheetId="38" hidden="1">2</definedName>
    <definedName name="solver_neg" localSheetId="39" hidden="1">2</definedName>
    <definedName name="solver_neg" localSheetId="40" hidden="1">2</definedName>
    <definedName name="solver_neg" localSheetId="32" hidden="1">2</definedName>
    <definedName name="solver_neg" localSheetId="33" hidden="1">2</definedName>
    <definedName name="solver_neg" localSheetId="34" hidden="1">2</definedName>
    <definedName name="solver_neg" localSheetId="44" hidden="1">2</definedName>
    <definedName name="solver_neg" localSheetId="45" hidden="1">2</definedName>
    <definedName name="solver_neg" localSheetId="46" hidden="1">2</definedName>
    <definedName name="solver_neg" localSheetId="20" hidden="1">2</definedName>
    <definedName name="solver_neg" localSheetId="21" hidden="1">2</definedName>
    <definedName name="solver_neg" localSheetId="22" hidden="1">2</definedName>
    <definedName name="solver_neg" localSheetId="35" hidden="1">2</definedName>
    <definedName name="solver_neg" localSheetId="36" hidden="1">2</definedName>
    <definedName name="solver_neg" localSheetId="37" hidden="1">2</definedName>
    <definedName name="solver_neg" localSheetId="26" hidden="1">2</definedName>
    <definedName name="solver_neg" localSheetId="27" hidden="1">2</definedName>
    <definedName name="solver_neg" localSheetId="28" hidden="1">2</definedName>
    <definedName name="solver_neg" localSheetId="41" hidden="1">2</definedName>
    <definedName name="solver_neg" localSheetId="42" hidden="1">2</definedName>
    <definedName name="solver_neg" localSheetId="43" hidden="1">2</definedName>
    <definedName name="solver_neg" localSheetId="23" hidden="1">2</definedName>
    <definedName name="solver_neg" localSheetId="24" hidden="1">2</definedName>
    <definedName name="solver_neg" localSheetId="25" hidden="1">2</definedName>
    <definedName name="solver_neg" localSheetId="29" hidden="1">2</definedName>
    <definedName name="solver_neg" localSheetId="30" hidden="1">2</definedName>
    <definedName name="solver_neg" localSheetId="31" hidden="1">2</definedName>
    <definedName name="solver_nod" localSheetId="3" hidden="1">2147483647</definedName>
    <definedName name="solver_nod" localSheetId="5" hidden="1">2147483647</definedName>
    <definedName name="solver_nod" localSheetId="7" hidden="1">2147483647</definedName>
    <definedName name="solver_nod" localSheetId="9" hidden="1">2147483647</definedName>
    <definedName name="solver_nod" localSheetId="11" hidden="1">2147483647</definedName>
    <definedName name="solver_nod" localSheetId="13" hidden="1">2147483647</definedName>
    <definedName name="solver_nod" localSheetId="15" hidden="1">2147483647</definedName>
    <definedName name="solver_nod" localSheetId="17" hidden="1">2147483647</definedName>
    <definedName name="solver_nod" localSheetId="19" hidden="1">2147483647</definedName>
    <definedName name="solver_nod" localSheetId="2" hidden="1">2147483647</definedName>
    <definedName name="solver_nod" localSheetId="4" hidden="1">2147483647</definedName>
    <definedName name="solver_nod" localSheetId="6" hidden="1">2147483647</definedName>
    <definedName name="solver_nod" localSheetId="8" hidden="1">2147483647</definedName>
    <definedName name="solver_nod" localSheetId="10" hidden="1">2147483647</definedName>
    <definedName name="solver_nod" localSheetId="12" hidden="1">2147483647</definedName>
    <definedName name="solver_nod" localSheetId="14" hidden="1">2147483647</definedName>
    <definedName name="solver_nod" localSheetId="16" hidden="1">2147483647</definedName>
    <definedName name="solver_nod" localSheetId="18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32" hidden="1">2147483647</definedName>
    <definedName name="solver_nod" localSheetId="33" hidden="1">2147483647</definedName>
    <definedName name="solver_nod" localSheetId="34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20" hidden="1">2147483647</definedName>
    <definedName name="solver_nod" localSheetId="21" hidden="1">2147483647</definedName>
    <definedName name="solver_nod" localSheetId="22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26" hidden="1">2147483647</definedName>
    <definedName name="solver_nod" localSheetId="27" hidden="1">2147483647</definedName>
    <definedName name="solver_nod" localSheetId="28" hidden="1">2147483647</definedName>
    <definedName name="solver_nod" localSheetId="41" hidden="1">2147483647</definedName>
    <definedName name="solver_nod" localSheetId="42" hidden="1">2147483647</definedName>
    <definedName name="solver_nod" localSheetId="43" hidden="1">2147483647</definedName>
    <definedName name="solver_nod" localSheetId="23" hidden="1">2147483647</definedName>
    <definedName name="solver_nod" localSheetId="24" hidden="1">2147483647</definedName>
    <definedName name="solver_nod" localSheetId="25" hidden="1">2147483647</definedName>
    <definedName name="solver_nod" localSheetId="29" hidden="1">2147483647</definedName>
    <definedName name="solver_nod" localSheetId="30" hidden="1">2147483647</definedName>
    <definedName name="solver_nod" localSheetId="31" hidden="1">2147483647</definedName>
    <definedName name="solver_num" localSheetId="3" hidden="1">0</definedName>
    <definedName name="solver_num" localSheetId="5" hidden="1">0</definedName>
    <definedName name="solver_num" localSheetId="7" hidden="1">0</definedName>
    <definedName name="solver_num" localSheetId="9" hidden="1">0</definedName>
    <definedName name="solver_num" localSheetId="11" hidden="1">0</definedName>
    <definedName name="solver_num" localSheetId="13" hidden="1">0</definedName>
    <definedName name="solver_num" localSheetId="15" hidden="1">0</definedName>
    <definedName name="solver_num" localSheetId="17" hidden="1">0</definedName>
    <definedName name="solver_num" localSheetId="19" hidden="1">0</definedName>
    <definedName name="solver_num" localSheetId="2" hidden="1">0</definedName>
    <definedName name="solver_num" localSheetId="4" hidden="1">0</definedName>
    <definedName name="solver_num" localSheetId="6" hidden="1">0</definedName>
    <definedName name="solver_num" localSheetId="8" hidden="1">0</definedName>
    <definedName name="solver_num" localSheetId="10" hidden="1">0</definedName>
    <definedName name="solver_num" localSheetId="12" hidden="1">0</definedName>
    <definedName name="solver_num" localSheetId="14" hidden="1">0</definedName>
    <definedName name="solver_num" localSheetId="16" hidden="1">0</definedName>
    <definedName name="solver_num" localSheetId="18" hidden="1">0</definedName>
    <definedName name="solver_num" localSheetId="38" hidden="1">0</definedName>
    <definedName name="solver_num" localSheetId="39" hidden="1">0</definedName>
    <definedName name="solver_num" localSheetId="40" hidden="1">0</definedName>
    <definedName name="solver_num" localSheetId="32" hidden="1">0</definedName>
    <definedName name="solver_num" localSheetId="33" hidden="1">0</definedName>
    <definedName name="solver_num" localSheetId="34" hidden="1">0</definedName>
    <definedName name="solver_num" localSheetId="44" hidden="1">0</definedName>
    <definedName name="solver_num" localSheetId="45" hidden="1">0</definedName>
    <definedName name="solver_num" localSheetId="46" hidden="1">0</definedName>
    <definedName name="solver_num" localSheetId="20" hidden="1">0</definedName>
    <definedName name="solver_num" localSheetId="21" hidden="1">0</definedName>
    <definedName name="solver_num" localSheetId="22" hidden="1">0</definedName>
    <definedName name="solver_num" localSheetId="35" hidden="1">0</definedName>
    <definedName name="solver_num" localSheetId="36" hidden="1">0</definedName>
    <definedName name="solver_num" localSheetId="37" hidden="1">0</definedName>
    <definedName name="solver_num" localSheetId="26" hidden="1">0</definedName>
    <definedName name="solver_num" localSheetId="27" hidden="1">0</definedName>
    <definedName name="solver_num" localSheetId="28" hidden="1">0</definedName>
    <definedName name="solver_num" localSheetId="41" hidden="1">0</definedName>
    <definedName name="solver_num" localSheetId="42" hidden="1">0</definedName>
    <definedName name="solver_num" localSheetId="43" hidden="1">0</definedName>
    <definedName name="solver_num" localSheetId="23" hidden="1">0</definedName>
    <definedName name="solver_num" localSheetId="24" hidden="1">0</definedName>
    <definedName name="solver_num" localSheetId="25" hidden="1">0</definedName>
    <definedName name="solver_num" localSheetId="29" hidden="1">0</definedName>
    <definedName name="solver_num" localSheetId="30" hidden="1">0</definedName>
    <definedName name="solver_num" localSheetId="31" hidden="1">0</definedName>
    <definedName name="solver_nwt" localSheetId="3" hidden="1">1</definedName>
    <definedName name="solver_nwt" localSheetId="5" hidden="1">1</definedName>
    <definedName name="solver_nwt" localSheetId="7" hidden="1">1</definedName>
    <definedName name="solver_nwt" localSheetId="9" hidden="1">1</definedName>
    <definedName name="solver_nwt" localSheetId="11" hidden="1">1</definedName>
    <definedName name="solver_nwt" localSheetId="13" hidden="1">1</definedName>
    <definedName name="solver_nwt" localSheetId="15" hidden="1">1</definedName>
    <definedName name="solver_nwt" localSheetId="17" hidden="1">1</definedName>
    <definedName name="solver_nwt" localSheetId="19" hidden="1">1</definedName>
    <definedName name="solver_nwt" localSheetId="2" hidden="1">1</definedName>
    <definedName name="solver_nwt" localSheetId="4" hidden="1">1</definedName>
    <definedName name="solver_nwt" localSheetId="6" hidden="1">1</definedName>
    <definedName name="solver_nwt" localSheetId="8" hidden="1">1</definedName>
    <definedName name="solver_nwt" localSheetId="10" hidden="1">1</definedName>
    <definedName name="solver_nwt" localSheetId="12" hidden="1">1</definedName>
    <definedName name="solver_nwt" localSheetId="14" hidden="1">1</definedName>
    <definedName name="solver_nwt" localSheetId="16" hidden="1">1</definedName>
    <definedName name="solver_nwt" localSheetId="18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20" hidden="1">1</definedName>
    <definedName name="solver_nwt" localSheetId="21" hidden="1">1</definedName>
    <definedName name="solver_nwt" localSheetId="22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26" hidden="1">1</definedName>
    <definedName name="solver_nwt" localSheetId="27" hidden="1">1</definedName>
    <definedName name="solver_nwt" localSheetId="28" hidden="1">1</definedName>
    <definedName name="solver_nwt" localSheetId="41" hidden="1">1</definedName>
    <definedName name="solver_nwt" localSheetId="42" hidden="1">1</definedName>
    <definedName name="solver_nwt" localSheetId="43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opt" localSheetId="3" hidden="1">TDK_FF_ST_mU_01!$O$7</definedName>
    <definedName name="solver_opt" localSheetId="5" hidden="1">TDK_FF_ST_mU_02!$O$7</definedName>
    <definedName name="solver_opt" localSheetId="7" hidden="1">TDK_FF_ST_mU_03!$O$7</definedName>
    <definedName name="solver_opt" localSheetId="9" hidden="1">TDK_FF_ST_mU_04!$O$7</definedName>
    <definedName name="solver_opt" localSheetId="11" hidden="1">TDK_FF_ST_mU_05!$O$7</definedName>
    <definedName name="solver_opt" localSheetId="13" hidden="1">TDK_FF_ST_mU_06!$O$7</definedName>
    <definedName name="solver_opt" localSheetId="15" hidden="1">TDK_FF_ST_mU_07!$O$7</definedName>
    <definedName name="solver_opt" localSheetId="17" hidden="1">TDK_FF_ST_mU_08!$O$7</definedName>
    <definedName name="solver_opt" localSheetId="19" hidden="1">TDK_FF_ST_mU_09!$O$7</definedName>
    <definedName name="solver_opt" localSheetId="2" hidden="1">TDK_FF_ST_oU_01!$O$7</definedName>
    <definedName name="solver_opt" localSheetId="4" hidden="1">TDK_FF_ST_oU_02!$O$7</definedName>
    <definedName name="solver_opt" localSheetId="6" hidden="1">TDK_FF_ST_oU_03!$O$7</definedName>
    <definedName name="solver_opt" localSheetId="8" hidden="1">TDK_FF_ST_oU_04!$O$7</definedName>
    <definedName name="solver_opt" localSheetId="10" hidden="1">TDK_FF_ST_oU_05!$O$7</definedName>
    <definedName name="solver_opt" localSheetId="12" hidden="1">TDK_FF_ST_oU_06!$O$7</definedName>
    <definedName name="solver_opt" localSheetId="14" hidden="1">TDK_FF_ST_oU_07!$O$7</definedName>
    <definedName name="solver_opt" localSheetId="16" hidden="1">TDK_FF_ST_oU_08!$O$7</definedName>
    <definedName name="solver_opt" localSheetId="18" hidden="1">TDK_FF_ST_oU_09!$O$7</definedName>
    <definedName name="solver_opt" localSheetId="38" hidden="1">TDK_KF_ST_05_01!$O$13</definedName>
    <definedName name="solver_opt" localSheetId="39" hidden="1">TDK_KF_ST_05_02!$O$13</definedName>
    <definedName name="solver_opt" localSheetId="40" hidden="1">TDK_KF_ST_05_03!$O$13</definedName>
    <definedName name="solver_opt" localSheetId="32" hidden="1">TDK_KF_ST_07_01!$O$13</definedName>
    <definedName name="solver_opt" localSheetId="33" hidden="1">TDK_KF_ST_07_02!$O$13</definedName>
    <definedName name="solver_opt" localSheetId="34" hidden="1">TDK_KF_ST_07_03!$O$13</definedName>
    <definedName name="solver_opt" localSheetId="44" hidden="1">TDK_KF_ST_08_01!$O$13</definedName>
    <definedName name="solver_opt" localSheetId="45" hidden="1">TDK_KF_ST_08_02!$O$13</definedName>
    <definedName name="solver_opt" localSheetId="46" hidden="1">TDK_KF_ST_08_03!$O$13</definedName>
    <definedName name="solver_opt" localSheetId="20" hidden="1">TDK_KF_ST_10_01!$O$13</definedName>
    <definedName name="solver_opt" localSheetId="21" hidden="1">TDK_KF_ST_10_02!$O$13</definedName>
    <definedName name="solver_opt" localSheetId="22" hidden="1">TDK_KF_ST_10_03!$O$13</definedName>
    <definedName name="solver_opt" localSheetId="35" hidden="1">TDK_KF_ST_11_01!$O$13</definedName>
    <definedName name="solver_opt" localSheetId="36" hidden="1">TDK_KF_ST_11_02!$O$13</definedName>
    <definedName name="solver_opt" localSheetId="37" hidden="1">TDK_KF_ST_11_03!$O$13</definedName>
    <definedName name="solver_opt" localSheetId="26" hidden="1">TDK_KF_ST_14_01!$O$13</definedName>
    <definedName name="solver_opt" localSheetId="27" hidden="1">TDK_KF_ST_14_02!$O$13</definedName>
    <definedName name="solver_opt" localSheetId="28" hidden="1">TDK_KF_ST_14_03!$O$13</definedName>
    <definedName name="solver_opt" localSheetId="41" hidden="1">TDK_KF_ST_17_01!$O$13</definedName>
    <definedName name="solver_opt" localSheetId="42" hidden="1">TDK_KF_ST_17_02!$O$13</definedName>
    <definedName name="solver_opt" localSheetId="43" hidden="1">TDK_KF_ST_17_03!$O$13</definedName>
    <definedName name="solver_opt" localSheetId="23" hidden="1">TDK_KF_ST_19_01!$O$13</definedName>
    <definedName name="solver_opt" localSheetId="24" hidden="1">TDK_KF_ST_19_02!$O$13</definedName>
    <definedName name="solver_opt" localSheetId="25" hidden="1">TDK_KF_ST_19_03!$O$13</definedName>
    <definedName name="solver_opt" localSheetId="29" hidden="1">TDK_KF_ST_23_01!$O$13</definedName>
    <definedName name="solver_opt" localSheetId="30" hidden="1">TDK_KF_ST_23_02!$O$13</definedName>
    <definedName name="solver_opt" localSheetId="31" hidden="1">TDK_KF_ST_23_03!$O$13</definedName>
    <definedName name="solver_pre" localSheetId="3" hidden="1">0.000001</definedName>
    <definedName name="solver_pre" localSheetId="5" hidden="1">0.000001</definedName>
    <definedName name="solver_pre" localSheetId="7" hidden="1">0.000001</definedName>
    <definedName name="solver_pre" localSheetId="9" hidden="1">0.000001</definedName>
    <definedName name="solver_pre" localSheetId="11" hidden="1">0.000001</definedName>
    <definedName name="solver_pre" localSheetId="13" hidden="1">0.000001</definedName>
    <definedName name="solver_pre" localSheetId="15" hidden="1">0.000001</definedName>
    <definedName name="solver_pre" localSheetId="17" hidden="1">0.000001</definedName>
    <definedName name="solver_pre" localSheetId="19" hidden="1">0.000001</definedName>
    <definedName name="solver_pre" localSheetId="2" hidden="1">0.000001</definedName>
    <definedName name="solver_pre" localSheetId="4" hidden="1">0.000001</definedName>
    <definedName name="solver_pre" localSheetId="6" hidden="1">0.000001</definedName>
    <definedName name="solver_pre" localSheetId="8" hidden="1">0.000001</definedName>
    <definedName name="solver_pre" localSheetId="10" hidden="1">0.000001</definedName>
    <definedName name="solver_pre" localSheetId="12" hidden="1">0.000001</definedName>
    <definedName name="solver_pre" localSheetId="14" hidden="1">0.000001</definedName>
    <definedName name="solver_pre" localSheetId="16" hidden="1">0.000001</definedName>
    <definedName name="solver_pre" localSheetId="18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26" hidden="1">0.000001</definedName>
    <definedName name="solver_pre" localSheetId="27" hidden="1">0.000001</definedName>
    <definedName name="solver_pre" localSheetId="28" hidden="1">0.000001</definedName>
    <definedName name="solver_pre" localSheetId="41" hidden="1">0.000001</definedName>
    <definedName name="solver_pre" localSheetId="42" hidden="1">0.000001</definedName>
    <definedName name="solver_pre" localSheetId="43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rbv" localSheetId="3" hidden="1">1</definedName>
    <definedName name="solver_rbv" localSheetId="5" hidden="1">1</definedName>
    <definedName name="solver_rbv" localSheetId="7" hidden="1">1</definedName>
    <definedName name="solver_rbv" localSheetId="9" hidden="1">1</definedName>
    <definedName name="solver_rbv" localSheetId="11" hidden="1">1</definedName>
    <definedName name="solver_rbv" localSheetId="13" hidden="1">1</definedName>
    <definedName name="solver_rbv" localSheetId="15" hidden="1">1</definedName>
    <definedName name="solver_rbv" localSheetId="17" hidden="1">1</definedName>
    <definedName name="solver_rbv" localSheetId="19" hidden="1">1</definedName>
    <definedName name="solver_rbv" localSheetId="2" hidden="1">1</definedName>
    <definedName name="solver_rbv" localSheetId="4" hidden="1">1</definedName>
    <definedName name="solver_rbv" localSheetId="6" hidden="1">1</definedName>
    <definedName name="solver_rbv" localSheetId="8" hidden="1">1</definedName>
    <definedName name="solver_rbv" localSheetId="10" hidden="1">1</definedName>
    <definedName name="solver_rbv" localSheetId="12" hidden="1">1</definedName>
    <definedName name="solver_rbv" localSheetId="14" hidden="1">1</definedName>
    <definedName name="solver_rbv" localSheetId="16" hidden="1">1</definedName>
    <definedName name="solver_rbv" localSheetId="18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32" hidden="1">1</definedName>
    <definedName name="solver_rbv" localSheetId="33" hidden="1">1</definedName>
    <definedName name="solver_rbv" localSheetId="34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20" hidden="1">1</definedName>
    <definedName name="solver_rbv" localSheetId="21" hidden="1">1</definedName>
    <definedName name="solver_rbv" localSheetId="22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26" hidden="1">1</definedName>
    <definedName name="solver_rbv" localSheetId="27" hidden="1">1</definedName>
    <definedName name="solver_rbv" localSheetId="28" hidden="1">1</definedName>
    <definedName name="solver_rbv" localSheetId="41" hidden="1">1</definedName>
    <definedName name="solver_rbv" localSheetId="42" hidden="1">1</definedName>
    <definedName name="solver_rbv" localSheetId="43" hidden="1">1</definedName>
    <definedName name="solver_rbv" localSheetId="23" hidden="1">1</definedName>
    <definedName name="solver_rbv" localSheetId="24" hidden="1">1</definedName>
    <definedName name="solver_rbv" localSheetId="25" hidden="1">1</definedName>
    <definedName name="solver_rbv" localSheetId="29" hidden="1">1</definedName>
    <definedName name="solver_rbv" localSheetId="30" hidden="1">1</definedName>
    <definedName name="solver_rbv" localSheetId="31" hidden="1">1</definedName>
    <definedName name="solver_rlx" localSheetId="3" hidden="1">2</definedName>
    <definedName name="solver_rlx" localSheetId="5" hidden="1">2</definedName>
    <definedName name="solver_rlx" localSheetId="7" hidden="1">2</definedName>
    <definedName name="solver_rlx" localSheetId="9" hidden="1">2</definedName>
    <definedName name="solver_rlx" localSheetId="11" hidden="1">2</definedName>
    <definedName name="solver_rlx" localSheetId="13" hidden="1">2</definedName>
    <definedName name="solver_rlx" localSheetId="15" hidden="1">2</definedName>
    <definedName name="solver_rlx" localSheetId="17" hidden="1">2</definedName>
    <definedName name="solver_rlx" localSheetId="19" hidden="1">2</definedName>
    <definedName name="solver_rlx" localSheetId="2" hidden="1">2</definedName>
    <definedName name="solver_rlx" localSheetId="4" hidden="1">2</definedName>
    <definedName name="solver_rlx" localSheetId="6" hidden="1">2</definedName>
    <definedName name="solver_rlx" localSheetId="8" hidden="1">2</definedName>
    <definedName name="solver_rlx" localSheetId="10" hidden="1">2</definedName>
    <definedName name="solver_rlx" localSheetId="12" hidden="1">2</definedName>
    <definedName name="solver_rlx" localSheetId="14" hidden="1">2</definedName>
    <definedName name="solver_rlx" localSheetId="16" hidden="1">2</definedName>
    <definedName name="solver_rlx" localSheetId="18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20" hidden="1">2</definedName>
    <definedName name="solver_rlx" localSheetId="21" hidden="1">2</definedName>
    <definedName name="solver_rlx" localSheetId="22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26" hidden="1">2</definedName>
    <definedName name="solver_rlx" localSheetId="27" hidden="1">2</definedName>
    <definedName name="solver_rlx" localSheetId="28" hidden="1">2</definedName>
    <definedName name="solver_rlx" localSheetId="41" hidden="1">2</definedName>
    <definedName name="solver_rlx" localSheetId="42" hidden="1">2</definedName>
    <definedName name="solver_rlx" localSheetId="43" hidden="1">2</definedName>
    <definedName name="solver_rlx" localSheetId="23" hidden="1">2</definedName>
    <definedName name="solver_rlx" localSheetId="24" hidden="1">2</definedName>
    <definedName name="solver_rlx" localSheetId="25" hidden="1">2</definedName>
    <definedName name="solver_rlx" localSheetId="29" hidden="1">2</definedName>
    <definedName name="solver_rlx" localSheetId="30" hidden="1">2</definedName>
    <definedName name="solver_rlx" localSheetId="31" hidden="1">2</definedName>
    <definedName name="solver_rsd" localSheetId="3" hidden="1">0</definedName>
    <definedName name="solver_rsd" localSheetId="5" hidden="1">0</definedName>
    <definedName name="solver_rsd" localSheetId="7" hidden="1">0</definedName>
    <definedName name="solver_rsd" localSheetId="9" hidden="1">0</definedName>
    <definedName name="solver_rsd" localSheetId="11" hidden="1">0</definedName>
    <definedName name="solver_rsd" localSheetId="13" hidden="1">0</definedName>
    <definedName name="solver_rsd" localSheetId="15" hidden="1">0</definedName>
    <definedName name="solver_rsd" localSheetId="17" hidden="1">0</definedName>
    <definedName name="solver_rsd" localSheetId="19" hidden="1">0</definedName>
    <definedName name="solver_rsd" localSheetId="2" hidden="1">0</definedName>
    <definedName name="solver_rsd" localSheetId="4" hidden="1">0</definedName>
    <definedName name="solver_rsd" localSheetId="6" hidden="1">0</definedName>
    <definedName name="solver_rsd" localSheetId="8" hidden="1">0</definedName>
    <definedName name="solver_rsd" localSheetId="10" hidden="1">0</definedName>
    <definedName name="solver_rsd" localSheetId="12" hidden="1">0</definedName>
    <definedName name="solver_rsd" localSheetId="14" hidden="1">0</definedName>
    <definedName name="solver_rsd" localSheetId="16" hidden="1">0</definedName>
    <definedName name="solver_rsd" localSheetId="18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32" hidden="1">0</definedName>
    <definedName name="solver_rsd" localSheetId="33" hidden="1">0</definedName>
    <definedName name="solver_rsd" localSheetId="34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20" hidden="1">0</definedName>
    <definedName name="solver_rsd" localSheetId="21" hidden="1">0</definedName>
    <definedName name="solver_rsd" localSheetId="22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26" hidden="1">0</definedName>
    <definedName name="solver_rsd" localSheetId="27" hidden="1">0</definedName>
    <definedName name="solver_rsd" localSheetId="28" hidden="1">0</definedName>
    <definedName name="solver_rsd" localSheetId="41" hidden="1">0</definedName>
    <definedName name="solver_rsd" localSheetId="42" hidden="1">0</definedName>
    <definedName name="solver_rsd" localSheetId="43" hidden="1">0</definedName>
    <definedName name="solver_rsd" localSheetId="23" hidden="1">0</definedName>
    <definedName name="solver_rsd" localSheetId="24" hidden="1">0</definedName>
    <definedName name="solver_rsd" localSheetId="25" hidden="1">0</definedName>
    <definedName name="solver_rsd" localSheetId="29" hidden="1">0</definedName>
    <definedName name="solver_rsd" localSheetId="30" hidden="1">0</definedName>
    <definedName name="solver_rsd" localSheetId="31" hidden="1">0</definedName>
    <definedName name="solver_scl" localSheetId="3" hidden="1">1</definedName>
    <definedName name="solver_scl" localSheetId="5" hidden="1">1</definedName>
    <definedName name="solver_scl" localSheetId="7" hidden="1">1</definedName>
    <definedName name="solver_scl" localSheetId="9" hidden="1">1</definedName>
    <definedName name="solver_scl" localSheetId="11" hidden="1">1</definedName>
    <definedName name="solver_scl" localSheetId="13" hidden="1">1</definedName>
    <definedName name="solver_scl" localSheetId="15" hidden="1">1</definedName>
    <definedName name="solver_scl" localSheetId="17" hidden="1">1</definedName>
    <definedName name="solver_scl" localSheetId="19" hidden="1">1</definedName>
    <definedName name="solver_scl" localSheetId="2" hidden="1">1</definedName>
    <definedName name="solver_scl" localSheetId="4" hidden="1">1</definedName>
    <definedName name="solver_scl" localSheetId="6" hidden="1">1</definedName>
    <definedName name="solver_scl" localSheetId="8" hidden="1">1</definedName>
    <definedName name="solver_scl" localSheetId="10" hidden="1">1</definedName>
    <definedName name="solver_scl" localSheetId="12" hidden="1">1</definedName>
    <definedName name="solver_scl" localSheetId="14" hidden="1">1</definedName>
    <definedName name="solver_scl" localSheetId="16" hidden="1">1</definedName>
    <definedName name="solver_scl" localSheetId="18" hidden="1">1</definedName>
    <definedName name="solver_scl" localSheetId="38" hidden="1">1</definedName>
    <definedName name="solver_scl" localSheetId="39" hidden="1">1</definedName>
    <definedName name="solver_scl" localSheetId="40" hidden="1">1</definedName>
    <definedName name="solver_scl" localSheetId="32" hidden="1">1</definedName>
    <definedName name="solver_scl" localSheetId="33" hidden="1">1</definedName>
    <definedName name="solver_scl" localSheetId="34" hidden="1">1</definedName>
    <definedName name="solver_scl" localSheetId="44" hidden="1">1</definedName>
    <definedName name="solver_scl" localSheetId="45" hidden="1">1</definedName>
    <definedName name="solver_scl" localSheetId="46" hidden="1">1</definedName>
    <definedName name="solver_scl" localSheetId="20" hidden="1">1</definedName>
    <definedName name="solver_scl" localSheetId="21" hidden="1">1</definedName>
    <definedName name="solver_scl" localSheetId="22" hidden="1">1</definedName>
    <definedName name="solver_scl" localSheetId="35" hidden="1">1</definedName>
    <definedName name="solver_scl" localSheetId="36" hidden="1">1</definedName>
    <definedName name="solver_scl" localSheetId="37" hidden="1">1</definedName>
    <definedName name="solver_scl" localSheetId="26" hidden="1">1</definedName>
    <definedName name="solver_scl" localSheetId="27" hidden="1">1</definedName>
    <definedName name="solver_scl" localSheetId="28" hidden="1">1</definedName>
    <definedName name="solver_scl" localSheetId="41" hidden="1">1</definedName>
    <definedName name="solver_scl" localSheetId="42" hidden="1">1</definedName>
    <definedName name="solver_scl" localSheetId="43" hidden="1">1</definedName>
    <definedName name="solver_scl" localSheetId="23" hidden="1">1</definedName>
    <definedName name="solver_scl" localSheetId="24" hidden="1">1</definedName>
    <definedName name="solver_scl" localSheetId="25" hidden="1">1</definedName>
    <definedName name="solver_scl" localSheetId="29" hidden="1">1</definedName>
    <definedName name="solver_scl" localSheetId="30" hidden="1">1</definedName>
    <definedName name="solver_scl" localSheetId="31" hidden="1">1</definedName>
    <definedName name="solver_sho" localSheetId="3" hidden="1">2</definedName>
    <definedName name="solver_sho" localSheetId="5" hidden="1">2</definedName>
    <definedName name="solver_sho" localSheetId="7" hidden="1">2</definedName>
    <definedName name="solver_sho" localSheetId="9" hidden="1">2</definedName>
    <definedName name="solver_sho" localSheetId="11" hidden="1">2</definedName>
    <definedName name="solver_sho" localSheetId="13" hidden="1">2</definedName>
    <definedName name="solver_sho" localSheetId="15" hidden="1">2</definedName>
    <definedName name="solver_sho" localSheetId="17" hidden="1">2</definedName>
    <definedName name="solver_sho" localSheetId="19" hidden="1">2</definedName>
    <definedName name="solver_sho" localSheetId="2" hidden="1">2</definedName>
    <definedName name="solver_sho" localSheetId="4" hidden="1">2</definedName>
    <definedName name="solver_sho" localSheetId="6" hidden="1">2</definedName>
    <definedName name="solver_sho" localSheetId="8" hidden="1">2</definedName>
    <definedName name="solver_sho" localSheetId="10" hidden="1">2</definedName>
    <definedName name="solver_sho" localSheetId="12" hidden="1">2</definedName>
    <definedName name="solver_sho" localSheetId="14" hidden="1">2</definedName>
    <definedName name="solver_sho" localSheetId="16" hidden="1">2</definedName>
    <definedName name="solver_sho" localSheetId="18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26" hidden="1">2</definedName>
    <definedName name="solver_sho" localSheetId="27" hidden="1">2</definedName>
    <definedName name="solver_sho" localSheetId="28" hidden="1">2</definedName>
    <definedName name="solver_sho" localSheetId="41" hidden="1">2</definedName>
    <definedName name="solver_sho" localSheetId="42" hidden="1">2</definedName>
    <definedName name="solver_sho" localSheetId="43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sz" localSheetId="3" hidden="1">100</definedName>
    <definedName name="solver_ssz" localSheetId="5" hidden="1">100</definedName>
    <definedName name="solver_ssz" localSheetId="7" hidden="1">100</definedName>
    <definedName name="solver_ssz" localSheetId="9" hidden="1">100</definedName>
    <definedName name="solver_ssz" localSheetId="11" hidden="1">100</definedName>
    <definedName name="solver_ssz" localSheetId="13" hidden="1">100</definedName>
    <definedName name="solver_ssz" localSheetId="15" hidden="1">100</definedName>
    <definedName name="solver_ssz" localSheetId="17" hidden="1">100</definedName>
    <definedName name="solver_ssz" localSheetId="19" hidden="1">100</definedName>
    <definedName name="solver_ssz" localSheetId="2" hidden="1">100</definedName>
    <definedName name="solver_ssz" localSheetId="4" hidden="1">100</definedName>
    <definedName name="solver_ssz" localSheetId="6" hidden="1">100</definedName>
    <definedName name="solver_ssz" localSheetId="8" hidden="1">100</definedName>
    <definedName name="solver_ssz" localSheetId="10" hidden="1">100</definedName>
    <definedName name="solver_ssz" localSheetId="12" hidden="1">100</definedName>
    <definedName name="solver_ssz" localSheetId="14" hidden="1">100</definedName>
    <definedName name="solver_ssz" localSheetId="16" hidden="1">100</definedName>
    <definedName name="solver_ssz" localSheetId="18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32" hidden="1">100</definedName>
    <definedName name="solver_ssz" localSheetId="33" hidden="1">100</definedName>
    <definedName name="solver_ssz" localSheetId="34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20" hidden="1">100</definedName>
    <definedName name="solver_ssz" localSheetId="21" hidden="1">100</definedName>
    <definedName name="solver_ssz" localSheetId="22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26" hidden="1">100</definedName>
    <definedName name="solver_ssz" localSheetId="27" hidden="1">100</definedName>
    <definedName name="solver_ssz" localSheetId="28" hidden="1">100</definedName>
    <definedName name="solver_ssz" localSheetId="41" hidden="1">100</definedName>
    <definedName name="solver_ssz" localSheetId="42" hidden="1">100</definedName>
    <definedName name="solver_ssz" localSheetId="43" hidden="1">100</definedName>
    <definedName name="solver_ssz" localSheetId="23" hidden="1">100</definedName>
    <definedName name="solver_ssz" localSheetId="24" hidden="1">100</definedName>
    <definedName name="solver_ssz" localSheetId="25" hidden="1">100</definedName>
    <definedName name="solver_ssz" localSheetId="29" hidden="1">100</definedName>
    <definedName name="solver_ssz" localSheetId="30" hidden="1">100</definedName>
    <definedName name="solver_ssz" localSheetId="31" hidden="1">100</definedName>
    <definedName name="solver_tim" localSheetId="3" hidden="1">2147483647</definedName>
    <definedName name="solver_tim" localSheetId="5" hidden="1">2147483647</definedName>
    <definedName name="solver_tim" localSheetId="7" hidden="1">2147483647</definedName>
    <definedName name="solver_tim" localSheetId="9" hidden="1">2147483647</definedName>
    <definedName name="solver_tim" localSheetId="11" hidden="1">2147483647</definedName>
    <definedName name="solver_tim" localSheetId="13" hidden="1">2147483647</definedName>
    <definedName name="solver_tim" localSheetId="15" hidden="1">2147483647</definedName>
    <definedName name="solver_tim" localSheetId="17" hidden="1">2147483647</definedName>
    <definedName name="solver_tim" localSheetId="19" hidden="1">2147483647</definedName>
    <definedName name="solver_tim" localSheetId="2" hidden="1">2147483647</definedName>
    <definedName name="solver_tim" localSheetId="4" hidden="1">2147483647</definedName>
    <definedName name="solver_tim" localSheetId="6" hidden="1">2147483647</definedName>
    <definedName name="solver_tim" localSheetId="8" hidden="1">2147483647</definedName>
    <definedName name="solver_tim" localSheetId="10" hidden="1">2147483647</definedName>
    <definedName name="solver_tim" localSheetId="12" hidden="1">2147483647</definedName>
    <definedName name="solver_tim" localSheetId="14" hidden="1">2147483647</definedName>
    <definedName name="solver_tim" localSheetId="16" hidden="1">2147483647</definedName>
    <definedName name="solver_tim" localSheetId="18" hidden="1">2147483647</definedName>
    <definedName name="solver_tim" localSheetId="38" hidden="1">2147483647</definedName>
    <definedName name="solver_tim" localSheetId="39" hidden="1">2147483647</definedName>
    <definedName name="solver_tim" localSheetId="40" hidden="1">2147483647</definedName>
    <definedName name="solver_tim" localSheetId="32" hidden="1">2147483647</definedName>
    <definedName name="solver_tim" localSheetId="33" hidden="1">2147483647</definedName>
    <definedName name="solver_tim" localSheetId="34" hidden="1">2147483647</definedName>
    <definedName name="solver_tim" localSheetId="44" hidden="1">2147483647</definedName>
    <definedName name="solver_tim" localSheetId="45" hidden="1">2147483647</definedName>
    <definedName name="solver_tim" localSheetId="46" hidden="1">2147483647</definedName>
    <definedName name="solver_tim" localSheetId="20" hidden="1">2147483647</definedName>
    <definedName name="solver_tim" localSheetId="21" hidden="1">2147483647</definedName>
    <definedName name="solver_tim" localSheetId="22" hidden="1">2147483647</definedName>
    <definedName name="solver_tim" localSheetId="35" hidden="1">2147483647</definedName>
    <definedName name="solver_tim" localSheetId="36" hidden="1">2147483647</definedName>
    <definedName name="solver_tim" localSheetId="37" hidden="1">2147483647</definedName>
    <definedName name="solver_tim" localSheetId="26" hidden="1">2147483647</definedName>
    <definedName name="solver_tim" localSheetId="27" hidden="1">2147483647</definedName>
    <definedName name="solver_tim" localSheetId="28" hidden="1">2147483647</definedName>
    <definedName name="solver_tim" localSheetId="41" hidden="1">2147483647</definedName>
    <definedName name="solver_tim" localSheetId="42" hidden="1">2147483647</definedName>
    <definedName name="solver_tim" localSheetId="43" hidden="1">2147483647</definedName>
    <definedName name="solver_tim" localSheetId="23" hidden="1">2147483647</definedName>
    <definedName name="solver_tim" localSheetId="24" hidden="1">2147483647</definedName>
    <definedName name="solver_tim" localSheetId="25" hidden="1">2147483647</definedName>
    <definedName name="solver_tim" localSheetId="29" hidden="1">2147483647</definedName>
    <definedName name="solver_tim" localSheetId="30" hidden="1">2147483647</definedName>
    <definedName name="solver_tim" localSheetId="31" hidden="1">2147483647</definedName>
    <definedName name="solver_tol" localSheetId="3" hidden="1">0.01</definedName>
    <definedName name="solver_tol" localSheetId="5" hidden="1">0.01</definedName>
    <definedName name="solver_tol" localSheetId="7" hidden="1">0.01</definedName>
    <definedName name="solver_tol" localSheetId="9" hidden="1">0.01</definedName>
    <definedName name="solver_tol" localSheetId="11" hidden="1">0.01</definedName>
    <definedName name="solver_tol" localSheetId="13" hidden="1">0.01</definedName>
    <definedName name="solver_tol" localSheetId="15" hidden="1">0.01</definedName>
    <definedName name="solver_tol" localSheetId="17" hidden="1">0.01</definedName>
    <definedName name="solver_tol" localSheetId="19" hidden="1">0.01</definedName>
    <definedName name="solver_tol" localSheetId="2" hidden="1">0.01</definedName>
    <definedName name="solver_tol" localSheetId="4" hidden="1">0.01</definedName>
    <definedName name="solver_tol" localSheetId="6" hidden="1">0.01</definedName>
    <definedName name="solver_tol" localSheetId="8" hidden="1">0.01</definedName>
    <definedName name="solver_tol" localSheetId="10" hidden="1">0.01</definedName>
    <definedName name="solver_tol" localSheetId="12" hidden="1">0.01</definedName>
    <definedName name="solver_tol" localSheetId="14" hidden="1">0.01</definedName>
    <definedName name="solver_tol" localSheetId="16" hidden="1">0.01</definedName>
    <definedName name="solver_tol" localSheetId="18" hidden="1">0.01</definedName>
    <definedName name="solver_tol" localSheetId="38" hidden="1">0.01</definedName>
    <definedName name="solver_tol" localSheetId="39" hidden="1">0.01</definedName>
    <definedName name="solver_tol" localSheetId="40" hidden="1">0.01</definedName>
    <definedName name="solver_tol" localSheetId="32" hidden="1">0.01</definedName>
    <definedName name="solver_tol" localSheetId="33" hidden="1">0.01</definedName>
    <definedName name="solver_tol" localSheetId="34" hidden="1">0.01</definedName>
    <definedName name="solver_tol" localSheetId="44" hidden="1">0.01</definedName>
    <definedName name="solver_tol" localSheetId="45" hidden="1">0.01</definedName>
    <definedName name="solver_tol" localSheetId="46" hidden="1">0.01</definedName>
    <definedName name="solver_tol" localSheetId="20" hidden="1">0.01</definedName>
    <definedName name="solver_tol" localSheetId="21" hidden="1">0.01</definedName>
    <definedName name="solver_tol" localSheetId="22" hidden="1">0.01</definedName>
    <definedName name="solver_tol" localSheetId="35" hidden="1">0.01</definedName>
    <definedName name="solver_tol" localSheetId="36" hidden="1">0.01</definedName>
    <definedName name="solver_tol" localSheetId="37" hidden="1">0.01</definedName>
    <definedName name="solver_tol" localSheetId="26" hidden="1">0.01</definedName>
    <definedName name="solver_tol" localSheetId="27" hidden="1">0.01</definedName>
    <definedName name="solver_tol" localSheetId="28" hidden="1">0.01</definedName>
    <definedName name="solver_tol" localSheetId="41" hidden="1">0.01</definedName>
    <definedName name="solver_tol" localSheetId="42" hidden="1">0.01</definedName>
    <definedName name="solver_tol" localSheetId="43" hidden="1">0.01</definedName>
    <definedName name="solver_tol" localSheetId="23" hidden="1">0.01</definedName>
    <definedName name="solver_tol" localSheetId="24" hidden="1">0.01</definedName>
    <definedName name="solver_tol" localSheetId="25" hidden="1">0.01</definedName>
    <definedName name="solver_tol" localSheetId="29" hidden="1">0.01</definedName>
    <definedName name="solver_tol" localSheetId="30" hidden="1">0.01</definedName>
    <definedName name="solver_tol" localSheetId="31" hidden="1">0.01</definedName>
    <definedName name="solver_typ" localSheetId="3" hidden="1">2</definedName>
    <definedName name="solver_typ" localSheetId="5" hidden="1">2</definedName>
    <definedName name="solver_typ" localSheetId="7" hidden="1">2</definedName>
    <definedName name="solver_typ" localSheetId="9" hidden="1">2</definedName>
    <definedName name="solver_typ" localSheetId="11" hidden="1">2</definedName>
    <definedName name="solver_typ" localSheetId="13" hidden="1">2</definedName>
    <definedName name="solver_typ" localSheetId="15" hidden="1">2</definedName>
    <definedName name="solver_typ" localSheetId="17" hidden="1">2</definedName>
    <definedName name="solver_typ" localSheetId="19" hidden="1">2</definedName>
    <definedName name="solver_typ" localSheetId="2" hidden="1">2</definedName>
    <definedName name="solver_typ" localSheetId="4" hidden="1">2</definedName>
    <definedName name="solver_typ" localSheetId="6" hidden="1">2</definedName>
    <definedName name="solver_typ" localSheetId="8" hidden="1">2</definedName>
    <definedName name="solver_typ" localSheetId="10" hidden="1">2</definedName>
    <definedName name="solver_typ" localSheetId="12" hidden="1">2</definedName>
    <definedName name="solver_typ" localSheetId="14" hidden="1">2</definedName>
    <definedName name="solver_typ" localSheetId="16" hidden="1">2</definedName>
    <definedName name="solver_typ" localSheetId="18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20" hidden="1">2</definedName>
    <definedName name="solver_typ" localSheetId="21" hidden="1">2</definedName>
    <definedName name="solver_typ" localSheetId="22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26" hidden="1">2</definedName>
    <definedName name="solver_typ" localSheetId="27" hidden="1">2</definedName>
    <definedName name="solver_typ" localSheetId="28" hidden="1">2</definedName>
    <definedName name="solver_typ" localSheetId="41" hidden="1">2</definedName>
    <definedName name="solver_typ" localSheetId="42" hidden="1">2</definedName>
    <definedName name="solver_typ" localSheetId="43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val" localSheetId="3" hidden="1">0</definedName>
    <definedName name="solver_val" localSheetId="5" hidden="1">0</definedName>
    <definedName name="solver_val" localSheetId="7" hidden="1">0</definedName>
    <definedName name="solver_val" localSheetId="9" hidden="1">0</definedName>
    <definedName name="solver_val" localSheetId="11" hidden="1">0</definedName>
    <definedName name="solver_val" localSheetId="13" hidden="1">0</definedName>
    <definedName name="solver_val" localSheetId="15" hidden="1">0</definedName>
    <definedName name="solver_val" localSheetId="17" hidden="1">0</definedName>
    <definedName name="solver_val" localSheetId="19" hidden="1">0</definedName>
    <definedName name="solver_val" localSheetId="2" hidden="1">0</definedName>
    <definedName name="solver_val" localSheetId="4" hidden="1">0</definedName>
    <definedName name="solver_val" localSheetId="6" hidden="1">0</definedName>
    <definedName name="solver_val" localSheetId="8" hidden="1">0</definedName>
    <definedName name="solver_val" localSheetId="10" hidden="1">0</definedName>
    <definedName name="solver_val" localSheetId="12" hidden="1">0</definedName>
    <definedName name="solver_val" localSheetId="14" hidden="1">0</definedName>
    <definedName name="solver_val" localSheetId="16" hidden="1">0</definedName>
    <definedName name="solver_val" localSheetId="18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26" hidden="1">0</definedName>
    <definedName name="solver_val" localSheetId="27" hidden="1">0</definedName>
    <definedName name="solver_val" localSheetId="28" hidden="1">0</definedName>
    <definedName name="solver_val" localSheetId="41" hidden="1">0</definedName>
    <definedName name="solver_val" localSheetId="42" hidden="1">0</definedName>
    <definedName name="solver_val" localSheetId="43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er" localSheetId="3" hidden="1">3</definedName>
    <definedName name="solver_ver" localSheetId="5" hidden="1">3</definedName>
    <definedName name="solver_ver" localSheetId="7" hidden="1">3</definedName>
    <definedName name="solver_ver" localSheetId="9" hidden="1">3</definedName>
    <definedName name="solver_ver" localSheetId="11" hidden="1">3</definedName>
    <definedName name="solver_ver" localSheetId="13" hidden="1">3</definedName>
    <definedName name="solver_ver" localSheetId="15" hidden="1">3</definedName>
    <definedName name="solver_ver" localSheetId="17" hidden="1">3</definedName>
    <definedName name="solver_ver" localSheetId="19" hidden="1">3</definedName>
    <definedName name="solver_ver" localSheetId="2" hidden="1">3</definedName>
    <definedName name="solver_ver" localSheetId="4" hidden="1">3</definedName>
    <definedName name="solver_ver" localSheetId="6" hidden="1">3</definedName>
    <definedName name="solver_ver" localSheetId="8" hidden="1">3</definedName>
    <definedName name="solver_ver" localSheetId="10" hidden="1">3</definedName>
    <definedName name="solver_ver" localSheetId="12" hidden="1">3</definedName>
    <definedName name="solver_ver" localSheetId="14" hidden="1">3</definedName>
    <definedName name="solver_ver" localSheetId="16" hidden="1">3</definedName>
    <definedName name="solver_ver" localSheetId="18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32" hidden="1">3</definedName>
    <definedName name="solver_ver" localSheetId="33" hidden="1">3</definedName>
    <definedName name="solver_ver" localSheetId="34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20" hidden="1">3</definedName>
    <definedName name="solver_ver" localSheetId="21" hidden="1">3</definedName>
    <definedName name="solver_ver" localSheetId="22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26" hidden="1">3</definedName>
    <definedName name="solver_ver" localSheetId="27" hidden="1">3</definedName>
    <definedName name="solver_ver" localSheetId="28" hidden="1">3</definedName>
    <definedName name="solver_ver" localSheetId="41" hidden="1">3</definedName>
    <definedName name="solver_ver" localSheetId="42" hidden="1">3</definedName>
    <definedName name="solver_ver" localSheetId="43" hidden="1">3</definedName>
    <definedName name="solver_ver" localSheetId="23" hidden="1">3</definedName>
    <definedName name="solver_ver" localSheetId="24" hidden="1">3</definedName>
    <definedName name="solver_ver" localSheetId="25" hidden="1">3</definedName>
    <definedName name="solver_ver" localSheetId="29" hidden="1">3</definedName>
    <definedName name="solver_ver" localSheetId="30" hidden="1">3</definedName>
    <definedName name="solver_ver" localSheetId="31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9" i="514" l="1"/>
  <c r="I149" i="514"/>
  <c r="J148" i="514"/>
  <c r="I148" i="514"/>
  <c r="J147" i="514"/>
  <c r="I147" i="514"/>
  <c r="J146" i="514"/>
  <c r="I146" i="514"/>
  <c r="J145" i="514"/>
  <c r="I145" i="514"/>
  <c r="J144" i="514"/>
  <c r="I144" i="514"/>
  <c r="J143" i="514"/>
  <c r="I143" i="514"/>
  <c r="J142" i="514"/>
  <c r="I142" i="514"/>
  <c r="J141" i="514"/>
  <c r="I141" i="514"/>
  <c r="J140" i="514"/>
  <c r="I140" i="514"/>
  <c r="J139" i="514"/>
  <c r="I139" i="514"/>
  <c r="J138" i="514"/>
  <c r="I138" i="514"/>
  <c r="J137" i="514"/>
  <c r="I137" i="514"/>
  <c r="J136" i="514"/>
  <c r="I136" i="514"/>
  <c r="J135" i="514"/>
  <c r="I135" i="514"/>
  <c r="J134" i="514"/>
  <c r="I134" i="514"/>
  <c r="J133" i="514"/>
  <c r="I133" i="514"/>
  <c r="J132" i="514"/>
  <c r="I132" i="514"/>
  <c r="J131" i="514"/>
  <c r="I131" i="514"/>
  <c r="J130" i="514"/>
  <c r="I130" i="514"/>
  <c r="J129" i="514"/>
  <c r="I129" i="514"/>
  <c r="J128" i="514"/>
  <c r="I128" i="514"/>
  <c r="J127" i="514"/>
  <c r="I127" i="514"/>
  <c r="J126" i="514"/>
  <c r="I126" i="514"/>
  <c r="J125" i="514"/>
  <c r="I125" i="514"/>
  <c r="J124" i="514"/>
  <c r="I124" i="514"/>
  <c r="J123" i="514"/>
  <c r="I123" i="514"/>
  <c r="J122" i="514"/>
  <c r="I122" i="514"/>
  <c r="J121" i="514"/>
  <c r="I121" i="514"/>
  <c r="J120" i="514"/>
  <c r="I120" i="514"/>
  <c r="J119" i="514"/>
  <c r="I119" i="514"/>
  <c r="J118" i="514"/>
  <c r="I118" i="514"/>
  <c r="J117" i="514"/>
  <c r="I117" i="514"/>
  <c r="J116" i="514"/>
  <c r="I116" i="514"/>
  <c r="J115" i="514"/>
  <c r="I115" i="514"/>
  <c r="J114" i="514"/>
  <c r="I114" i="514"/>
  <c r="J113" i="514"/>
  <c r="I113" i="514"/>
  <c r="J112" i="514"/>
  <c r="I112" i="514"/>
  <c r="J111" i="514"/>
  <c r="I111" i="514"/>
  <c r="J110" i="514"/>
  <c r="I110" i="514"/>
  <c r="J109" i="514"/>
  <c r="I109" i="514"/>
  <c r="J108" i="514"/>
  <c r="I108" i="514"/>
  <c r="J107" i="514"/>
  <c r="I107" i="514"/>
  <c r="J106" i="514"/>
  <c r="I106" i="514"/>
  <c r="J105" i="514"/>
  <c r="I105" i="514"/>
  <c r="J104" i="514"/>
  <c r="I104" i="514"/>
  <c r="J103" i="514"/>
  <c r="I103" i="514"/>
  <c r="J102" i="514"/>
  <c r="I102" i="514"/>
  <c r="J101" i="514"/>
  <c r="I101" i="514"/>
  <c r="J100" i="514"/>
  <c r="I100" i="514"/>
  <c r="J99" i="514"/>
  <c r="I99" i="514"/>
  <c r="J98" i="514"/>
  <c r="I98" i="514"/>
  <c r="J97" i="514"/>
  <c r="I97" i="514"/>
  <c r="J96" i="514"/>
  <c r="I96" i="514"/>
  <c r="J95" i="514"/>
  <c r="I95" i="514"/>
  <c r="J94" i="514"/>
  <c r="I94" i="514"/>
  <c r="J93" i="514"/>
  <c r="I93" i="514"/>
  <c r="J92" i="514"/>
  <c r="I92" i="514"/>
  <c r="J91" i="514"/>
  <c r="I91" i="514"/>
  <c r="J90" i="514"/>
  <c r="I90" i="514"/>
  <c r="J89" i="514"/>
  <c r="I89" i="514"/>
  <c r="J88" i="514"/>
  <c r="I88" i="514"/>
  <c r="J87" i="514"/>
  <c r="I87" i="514"/>
  <c r="J86" i="514"/>
  <c r="I86" i="514"/>
  <c r="J85" i="514"/>
  <c r="I85" i="514"/>
  <c r="J84" i="514"/>
  <c r="I84" i="514"/>
  <c r="J83" i="514"/>
  <c r="I83" i="514"/>
  <c r="J82" i="514"/>
  <c r="I82" i="514"/>
  <c r="J81" i="514"/>
  <c r="I81" i="514"/>
  <c r="J80" i="514"/>
  <c r="I80" i="514"/>
  <c r="J79" i="514"/>
  <c r="I79" i="514"/>
  <c r="J78" i="514"/>
  <c r="I78" i="514"/>
  <c r="J77" i="514"/>
  <c r="I77" i="514"/>
  <c r="J76" i="514"/>
  <c r="I76" i="514"/>
  <c r="J75" i="514"/>
  <c r="I75" i="514"/>
  <c r="J74" i="514"/>
  <c r="I74" i="514"/>
  <c r="J73" i="514"/>
  <c r="I73" i="514"/>
  <c r="J72" i="514"/>
  <c r="I72" i="514"/>
  <c r="J71" i="514"/>
  <c r="I71" i="514"/>
  <c r="J70" i="514"/>
  <c r="I70" i="514"/>
  <c r="J69" i="514"/>
  <c r="I69" i="514"/>
  <c r="J68" i="514"/>
  <c r="I68" i="514"/>
  <c r="J67" i="514"/>
  <c r="I67" i="514"/>
  <c r="J66" i="514"/>
  <c r="I66" i="514"/>
  <c r="J65" i="514"/>
  <c r="I65" i="514"/>
  <c r="J64" i="514"/>
  <c r="I64" i="514"/>
  <c r="J63" i="514"/>
  <c r="I63" i="514"/>
  <c r="J62" i="514"/>
  <c r="I62" i="514"/>
  <c r="J61" i="514"/>
  <c r="I61" i="514"/>
  <c r="J60" i="514"/>
  <c r="I60" i="514"/>
  <c r="J59" i="514"/>
  <c r="I59" i="514"/>
  <c r="J58" i="514"/>
  <c r="I58" i="514"/>
  <c r="J57" i="514"/>
  <c r="I57" i="514"/>
  <c r="J56" i="514"/>
  <c r="I56" i="514"/>
  <c r="J55" i="514"/>
  <c r="I55" i="514"/>
  <c r="J54" i="514"/>
  <c r="I54" i="514"/>
  <c r="J53" i="514"/>
  <c r="I53" i="514"/>
  <c r="J52" i="514"/>
  <c r="I52" i="514"/>
  <c r="J51" i="514"/>
  <c r="I51" i="514"/>
  <c r="J50" i="514"/>
  <c r="I50" i="514"/>
  <c r="J49" i="514"/>
  <c r="I49" i="514"/>
  <c r="J48" i="514"/>
  <c r="I48" i="514"/>
  <c r="J47" i="514"/>
  <c r="I47" i="514"/>
  <c r="J46" i="514"/>
  <c r="I46" i="514"/>
  <c r="J45" i="514"/>
  <c r="I45" i="514"/>
  <c r="J44" i="514"/>
  <c r="I44" i="514"/>
  <c r="J43" i="514"/>
  <c r="I43" i="514"/>
  <c r="J42" i="514"/>
  <c r="I42" i="514"/>
  <c r="J41" i="514"/>
  <c r="I41" i="514"/>
  <c r="J40" i="514"/>
  <c r="I40" i="514"/>
  <c r="J39" i="514"/>
  <c r="I39" i="514"/>
  <c r="J38" i="514"/>
  <c r="I38" i="514"/>
  <c r="J37" i="514"/>
  <c r="I37" i="514"/>
  <c r="J36" i="514"/>
  <c r="I36" i="514"/>
  <c r="J35" i="514"/>
  <c r="I35" i="514"/>
  <c r="J34" i="514"/>
  <c r="I34" i="514"/>
  <c r="J33" i="514"/>
  <c r="I33" i="514"/>
  <c r="J32" i="514"/>
  <c r="I32" i="514"/>
  <c r="J31" i="514"/>
  <c r="I31" i="514"/>
  <c r="J30" i="514"/>
  <c r="I30" i="514"/>
  <c r="J29" i="514"/>
  <c r="I29" i="514"/>
  <c r="J28" i="514"/>
  <c r="I28" i="514"/>
  <c r="J27" i="514"/>
  <c r="I27" i="514"/>
  <c r="J26" i="514"/>
  <c r="I26" i="514"/>
  <c r="J25" i="514"/>
  <c r="I25" i="514"/>
  <c r="J24" i="514"/>
  <c r="I24" i="514"/>
  <c r="J23" i="514"/>
  <c r="I23" i="514"/>
  <c r="J22" i="514"/>
  <c r="I22" i="514"/>
  <c r="J21" i="514"/>
  <c r="I21" i="514"/>
  <c r="Z20" i="514"/>
  <c r="L20" i="514"/>
  <c r="J20" i="514"/>
  <c r="I20" i="514"/>
  <c r="M13" i="514"/>
  <c r="M12" i="514"/>
  <c r="M11" i="514"/>
  <c r="J149" i="513"/>
  <c r="I149" i="513"/>
  <c r="J148" i="513"/>
  <c r="I148" i="513"/>
  <c r="J147" i="513"/>
  <c r="I147" i="513"/>
  <c r="J146" i="513"/>
  <c r="I146" i="513"/>
  <c r="J145" i="513"/>
  <c r="I145" i="513"/>
  <c r="J144" i="513"/>
  <c r="I144" i="513"/>
  <c r="J143" i="513"/>
  <c r="I143" i="513"/>
  <c r="J142" i="513"/>
  <c r="I142" i="513"/>
  <c r="J141" i="513"/>
  <c r="I141" i="513"/>
  <c r="J140" i="513"/>
  <c r="I140" i="513"/>
  <c r="J139" i="513"/>
  <c r="I139" i="513"/>
  <c r="J138" i="513"/>
  <c r="I138" i="513"/>
  <c r="J137" i="513"/>
  <c r="I137" i="513"/>
  <c r="J136" i="513"/>
  <c r="I136" i="513"/>
  <c r="J135" i="513"/>
  <c r="I135" i="513"/>
  <c r="J134" i="513"/>
  <c r="I134" i="513"/>
  <c r="J133" i="513"/>
  <c r="I133" i="513"/>
  <c r="J132" i="513"/>
  <c r="I132" i="513"/>
  <c r="J131" i="513"/>
  <c r="I131" i="513"/>
  <c r="J130" i="513"/>
  <c r="I130" i="513"/>
  <c r="J129" i="513"/>
  <c r="I129" i="513"/>
  <c r="J128" i="513"/>
  <c r="I128" i="513"/>
  <c r="J127" i="513"/>
  <c r="I127" i="513"/>
  <c r="J126" i="513"/>
  <c r="I126" i="513"/>
  <c r="J125" i="513"/>
  <c r="I125" i="513"/>
  <c r="J124" i="513"/>
  <c r="I124" i="513"/>
  <c r="J123" i="513"/>
  <c r="I123" i="513"/>
  <c r="J122" i="513"/>
  <c r="I122" i="513"/>
  <c r="J121" i="513"/>
  <c r="I121" i="513"/>
  <c r="J120" i="513"/>
  <c r="I120" i="513"/>
  <c r="J119" i="513"/>
  <c r="I119" i="513"/>
  <c r="J118" i="513"/>
  <c r="I118" i="513"/>
  <c r="J117" i="513"/>
  <c r="I117" i="513"/>
  <c r="J116" i="513"/>
  <c r="I116" i="513"/>
  <c r="J115" i="513"/>
  <c r="I115" i="513"/>
  <c r="J114" i="513"/>
  <c r="I114" i="513"/>
  <c r="J113" i="513"/>
  <c r="I113" i="513"/>
  <c r="J112" i="513"/>
  <c r="I112" i="513"/>
  <c r="J111" i="513"/>
  <c r="I111" i="513"/>
  <c r="J110" i="513"/>
  <c r="I110" i="513"/>
  <c r="J109" i="513"/>
  <c r="I109" i="513"/>
  <c r="J108" i="513"/>
  <c r="I108" i="513"/>
  <c r="J107" i="513"/>
  <c r="I107" i="513"/>
  <c r="J106" i="513"/>
  <c r="I106" i="513"/>
  <c r="J105" i="513"/>
  <c r="I105" i="513"/>
  <c r="J104" i="513"/>
  <c r="I104" i="513"/>
  <c r="J103" i="513"/>
  <c r="I103" i="513"/>
  <c r="J102" i="513"/>
  <c r="I102" i="513"/>
  <c r="J101" i="513"/>
  <c r="I101" i="513"/>
  <c r="J100" i="513"/>
  <c r="I100" i="513"/>
  <c r="J99" i="513"/>
  <c r="I99" i="513"/>
  <c r="J98" i="513"/>
  <c r="I98" i="513"/>
  <c r="J97" i="513"/>
  <c r="I97" i="513"/>
  <c r="J96" i="513"/>
  <c r="I96" i="513"/>
  <c r="J95" i="513"/>
  <c r="I95" i="513"/>
  <c r="J94" i="513"/>
  <c r="I94" i="513"/>
  <c r="J93" i="513"/>
  <c r="I93" i="513"/>
  <c r="J92" i="513"/>
  <c r="I92" i="513"/>
  <c r="J91" i="513"/>
  <c r="I91" i="513"/>
  <c r="J90" i="513"/>
  <c r="I90" i="513"/>
  <c r="J89" i="513"/>
  <c r="I89" i="513"/>
  <c r="J88" i="513"/>
  <c r="I88" i="513"/>
  <c r="J87" i="513"/>
  <c r="I87" i="513"/>
  <c r="J86" i="513"/>
  <c r="I86" i="513"/>
  <c r="J85" i="513"/>
  <c r="I85" i="513"/>
  <c r="J84" i="513"/>
  <c r="I84" i="513"/>
  <c r="J83" i="513"/>
  <c r="I83" i="513"/>
  <c r="J82" i="513"/>
  <c r="I82" i="513"/>
  <c r="J81" i="513"/>
  <c r="I81" i="513"/>
  <c r="J80" i="513"/>
  <c r="I80" i="513"/>
  <c r="J79" i="513"/>
  <c r="I79" i="513"/>
  <c r="J78" i="513"/>
  <c r="I78" i="513"/>
  <c r="J77" i="513"/>
  <c r="I77" i="513"/>
  <c r="J76" i="513"/>
  <c r="I76" i="513"/>
  <c r="J75" i="513"/>
  <c r="I75" i="513"/>
  <c r="J74" i="513"/>
  <c r="I74" i="513"/>
  <c r="J73" i="513"/>
  <c r="I73" i="513"/>
  <c r="J72" i="513"/>
  <c r="I72" i="513"/>
  <c r="J71" i="513"/>
  <c r="I71" i="513"/>
  <c r="J70" i="513"/>
  <c r="I70" i="513"/>
  <c r="J69" i="513"/>
  <c r="I69" i="513"/>
  <c r="J68" i="513"/>
  <c r="I68" i="513"/>
  <c r="J67" i="513"/>
  <c r="I67" i="513"/>
  <c r="J66" i="513"/>
  <c r="I66" i="513"/>
  <c r="J65" i="513"/>
  <c r="I65" i="513"/>
  <c r="J64" i="513"/>
  <c r="I64" i="513"/>
  <c r="J63" i="513"/>
  <c r="I63" i="513"/>
  <c r="J62" i="513"/>
  <c r="I62" i="513"/>
  <c r="J61" i="513"/>
  <c r="I61" i="513"/>
  <c r="J60" i="513"/>
  <c r="I60" i="513"/>
  <c r="J59" i="513"/>
  <c r="I59" i="513"/>
  <c r="J58" i="513"/>
  <c r="I58" i="513"/>
  <c r="J57" i="513"/>
  <c r="I57" i="513"/>
  <c r="J56" i="513"/>
  <c r="I56" i="513"/>
  <c r="J55" i="513"/>
  <c r="I55" i="513"/>
  <c r="J54" i="513"/>
  <c r="I54" i="513"/>
  <c r="J53" i="513"/>
  <c r="I53" i="513"/>
  <c r="J52" i="513"/>
  <c r="I52" i="513"/>
  <c r="J51" i="513"/>
  <c r="I51" i="513"/>
  <c r="J50" i="513"/>
  <c r="I50" i="513"/>
  <c r="J49" i="513"/>
  <c r="I49" i="513"/>
  <c r="J48" i="513"/>
  <c r="I48" i="513"/>
  <c r="J47" i="513"/>
  <c r="I47" i="513"/>
  <c r="J46" i="513"/>
  <c r="I46" i="513"/>
  <c r="J45" i="513"/>
  <c r="I45" i="513"/>
  <c r="J44" i="513"/>
  <c r="I44" i="513"/>
  <c r="J43" i="513"/>
  <c r="I43" i="513"/>
  <c r="J42" i="513"/>
  <c r="I42" i="513"/>
  <c r="J41" i="513"/>
  <c r="I41" i="513"/>
  <c r="J40" i="513"/>
  <c r="I40" i="513"/>
  <c r="J39" i="513"/>
  <c r="I39" i="513"/>
  <c r="J38" i="513"/>
  <c r="I38" i="513"/>
  <c r="J37" i="513"/>
  <c r="I37" i="513"/>
  <c r="J36" i="513"/>
  <c r="I36" i="513"/>
  <c r="J35" i="513"/>
  <c r="I35" i="513"/>
  <c r="J34" i="513"/>
  <c r="I34" i="513"/>
  <c r="J33" i="513"/>
  <c r="I33" i="513"/>
  <c r="J32" i="513"/>
  <c r="I32" i="513"/>
  <c r="J31" i="513"/>
  <c r="I31" i="513"/>
  <c r="J30" i="513"/>
  <c r="I30" i="513"/>
  <c r="J29" i="513"/>
  <c r="I29" i="513"/>
  <c r="J28" i="513"/>
  <c r="I28" i="513"/>
  <c r="J27" i="513"/>
  <c r="I27" i="513"/>
  <c r="J26" i="513"/>
  <c r="I26" i="513"/>
  <c r="J25" i="513"/>
  <c r="I25" i="513"/>
  <c r="J24" i="513"/>
  <c r="I24" i="513"/>
  <c r="J23" i="513"/>
  <c r="I23" i="513"/>
  <c r="J22" i="513"/>
  <c r="I22" i="513"/>
  <c r="J21" i="513"/>
  <c r="I21" i="513"/>
  <c r="Z20" i="513"/>
  <c r="Z21" i="513" s="1"/>
  <c r="J20" i="513"/>
  <c r="I20" i="513"/>
  <c r="M13" i="513"/>
  <c r="M12" i="513"/>
  <c r="M11" i="513"/>
  <c r="J149" i="512"/>
  <c r="I149" i="512"/>
  <c r="J148" i="512"/>
  <c r="I148" i="512"/>
  <c r="J147" i="512"/>
  <c r="I147" i="512"/>
  <c r="J146" i="512"/>
  <c r="I146" i="512"/>
  <c r="J145" i="512"/>
  <c r="I145" i="512"/>
  <c r="J144" i="512"/>
  <c r="I144" i="512"/>
  <c r="J143" i="512"/>
  <c r="I143" i="512"/>
  <c r="J142" i="512"/>
  <c r="I142" i="512"/>
  <c r="J141" i="512"/>
  <c r="I141" i="512"/>
  <c r="J140" i="512"/>
  <c r="I140" i="512"/>
  <c r="J139" i="512"/>
  <c r="I139" i="512"/>
  <c r="J138" i="512"/>
  <c r="I138" i="512"/>
  <c r="J137" i="512"/>
  <c r="I137" i="512"/>
  <c r="J136" i="512"/>
  <c r="I136" i="512"/>
  <c r="J135" i="512"/>
  <c r="I135" i="512"/>
  <c r="J134" i="512"/>
  <c r="I134" i="512"/>
  <c r="J133" i="512"/>
  <c r="I133" i="512"/>
  <c r="J132" i="512"/>
  <c r="I132" i="512"/>
  <c r="J131" i="512"/>
  <c r="I131" i="512"/>
  <c r="J130" i="512"/>
  <c r="I130" i="512"/>
  <c r="J129" i="512"/>
  <c r="I129" i="512"/>
  <c r="J128" i="512"/>
  <c r="I128" i="512"/>
  <c r="J127" i="512"/>
  <c r="I127" i="512"/>
  <c r="J126" i="512"/>
  <c r="I126" i="512"/>
  <c r="J125" i="512"/>
  <c r="I125" i="512"/>
  <c r="J124" i="512"/>
  <c r="I124" i="512"/>
  <c r="J123" i="512"/>
  <c r="I123" i="512"/>
  <c r="J122" i="512"/>
  <c r="I122" i="512"/>
  <c r="J121" i="512"/>
  <c r="I121" i="512"/>
  <c r="J120" i="512"/>
  <c r="I120" i="512"/>
  <c r="J119" i="512"/>
  <c r="I119" i="512"/>
  <c r="J118" i="512"/>
  <c r="I118" i="512"/>
  <c r="J117" i="512"/>
  <c r="I117" i="512"/>
  <c r="J116" i="512"/>
  <c r="I116" i="512"/>
  <c r="J115" i="512"/>
  <c r="I115" i="512"/>
  <c r="J114" i="512"/>
  <c r="I114" i="512"/>
  <c r="J113" i="512"/>
  <c r="I113" i="512"/>
  <c r="J112" i="512"/>
  <c r="I112" i="512"/>
  <c r="J111" i="512"/>
  <c r="I111" i="512"/>
  <c r="J110" i="512"/>
  <c r="I110" i="512"/>
  <c r="J109" i="512"/>
  <c r="I109" i="512"/>
  <c r="J108" i="512"/>
  <c r="I108" i="512"/>
  <c r="J107" i="512"/>
  <c r="I107" i="512"/>
  <c r="J106" i="512"/>
  <c r="I106" i="512"/>
  <c r="J105" i="512"/>
  <c r="I105" i="512"/>
  <c r="J104" i="512"/>
  <c r="I104" i="512"/>
  <c r="J103" i="512"/>
  <c r="I103" i="512"/>
  <c r="J102" i="512"/>
  <c r="I102" i="512"/>
  <c r="J101" i="512"/>
  <c r="I101" i="512"/>
  <c r="J100" i="512"/>
  <c r="I100" i="512"/>
  <c r="J99" i="512"/>
  <c r="I99" i="512"/>
  <c r="J98" i="512"/>
  <c r="I98" i="512"/>
  <c r="J97" i="512"/>
  <c r="I97" i="512"/>
  <c r="J96" i="512"/>
  <c r="I96" i="512"/>
  <c r="J95" i="512"/>
  <c r="I95" i="512"/>
  <c r="J94" i="512"/>
  <c r="I94" i="512"/>
  <c r="J93" i="512"/>
  <c r="I93" i="512"/>
  <c r="J92" i="512"/>
  <c r="I92" i="512"/>
  <c r="J91" i="512"/>
  <c r="I91" i="512"/>
  <c r="J90" i="512"/>
  <c r="I90" i="512"/>
  <c r="J89" i="512"/>
  <c r="I89" i="512"/>
  <c r="J88" i="512"/>
  <c r="I88" i="512"/>
  <c r="J87" i="512"/>
  <c r="I87" i="512"/>
  <c r="J86" i="512"/>
  <c r="I86" i="512"/>
  <c r="J85" i="512"/>
  <c r="I85" i="512"/>
  <c r="J84" i="512"/>
  <c r="I84" i="512"/>
  <c r="J83" i="512"/>
  <c r="I83" i="512"/>
  <c r="J82" i="512"/>
  <c r="I82" i="512"/>
  <c r="J81" i="512"/>
  <c r="I81" i="512"/>
  <c r="J80" i="512"/>
  <c r="I80" i="512"/>
  <c r="J79" i="512"/>
  <c r="I79" i="512"/>
  <c r="J78" i="512"/>
  <c r="I78" i="512"/>
  <c r="J77" i="512"/>
  <c r="I77" i="512"/>
  <c r="J76" i="512"/>
  <c r="I76" i="512"/>
  <c r="J75" i="512"/>
  <c r="I75" i="512"/>
  <c r="J74" i="512"/>
  <c r="I74" i="512"/>
  <c r="J73" i="512"/>
  <c r="I73" i="512"/>
  <c r="J72" i="512"/>
  <c r="I72" i="512"/>
  <c r="J71" i="512"/>
  <c r="I71" i="512"/>
  <c r="J70" i="512"/>
  <c r="I70" i="512"/>
  <c r="J69" i="512"/>
  <c r="I69" i="512"/>
  <c r="J68" i="512"/>
  <c r="I68" i="512"/>
  <c r="J67" i="512"/>
  <c r="I67" i="512"/>
  <c r="J66" i="512"/>
  <c r="I66" i="512"/>
  <c r="J65" i="512"/>
  <c r="I65" i="512"/>
  <c r="J64" i="512"/>
  <c r="I64" i="512"/>
  <c r="J63" i="512"/>
  <c r="I63" i="512"/>
  <c r="J62" i="512"/>
  <c r="I62" i="512"/>
  <c r="J61" i="512"/>
  <c r="I61" i="512"/>
  <c r="J60" i="512"/>
  <c r="I60" i="512"/>
  <c r="J59" i="512"/>
  <c r="I59" i="512"/>
  <c r="J58" i="512"/>
  <c r="I58" i="512"/>
  <c r="J57" i="512"/>
  <c r="I57" i="512"/>
  <c r="J56" i="512"/>
  <c r="I56" i="512"/>
  <c r="J55" i="512"/>
  <c r="I55" i="512"/>
  <c r="J54" i="512"/>
  <c r="I54" i="512"/>
  <c r="J53" i="512"/>
  <c r="I53" i="512"/>
  <c r="J52" i="512"/>
  <c r="I52" i="512"/>
  <c r="J51" i="512"/>
  <c r="I51" i="512"/>
  <c r="J50" i="512"/>
  <c r="I50" i="512"/>
  <c r="J49" i="512"/>
  <c r="I49" i="512"/>
  <c r="J48" i="512"/>
  <c r="I48" i="512"/>
  <c r="J47" i="512"/>
  <c r="I47" i="512"/>
  <c r="J46" i="512"/>
  <c r="I46" i="512"/>
  <c r="J45" i="512"/>
  <c r="I45" i="512"/>
  <c r="J44" i="512"/>
  <c r="I44" i="512"/>
  <c r="J43" i="512"/>
  <c r="I43" i="512"/>
  <c r="J42" i="512"/>
  <c r="I42" i="512"/>
  <c r="J41" i="512"/>
  <c r="I41" i="512"/>
  <c r="J40" i="512"/>
  <c r="I40" i="512"/>
  <c r="J39" i="512"/>
  <c r="I39" i="512"/>
  <c r="J38" i="512"/>
  <c r="I38" i="512"/>
  <c r="J37" i="512"/>
  <c r="I37" i="512"/>
  <c r="J36" i="512"/>
  <c r="I36" i="512"/>
  <c r="J35" i="512"/>
  <c r="I35" i="512"/>
  <c r="J34" i="512"/>
  <c r="I34" i="512"/>
  <c r="J33" i="512"/>
  <c r="I33" i="512"/>
  <c r="J32" i="512"/>
  <c r="I32" i="512"/>
  <c r="J31" i="512"/>
  <c r="I31" i="512"/>
  <c r="J30" i="512"/>
  <c r="I30" i="512"/>
  <c r="J29" i="512"/>
  <c r="I29" i="512"/>
  <c r="J28" i="512"/>
  <c r="I28" i="512"/>
  <c r="J27" i="512"/>
  <c r="I27" i="512"/>
  <c r="J26" i="512"/>
  <c r="I26" i="512"/>
  <c r="J25" i="512"/>
  <c r="I25" i="512"/>
  <c r="J24" i="512"/>
  <c r="I24" i="512"/>
  <c r="J23" i="512"/>
  <c r="I23" i="512"/>
  <c r="J22" i="512"/>
  <c r="I22" i="512"/>
  <c r="J21" i="512"/>
  <c r="I21" i="512"/>
  <c r="Z20" i="512"/>
  <c r="Z21" i="512" s="1"/>
  <c r="AA21" i="512" s="1"/>
  <c r="L20" i="512"/>
  <c r="J20" i="512"/>
  <c r="I20" i="512"/>
  <c r="M13" i="512"/>
  <c r="M12" i="512"/>
  <c r="M11" i="512"/>
  <c r="J149" i="511"/>
  <c r="I149" i="511"/>
  <c r="J148" i="511"/>
  <c r="I148" i="511"/>
  <c r="J147" i="511"/>
  <c r="I147" i="511"/>
  <c r="J146" i="511"/>
  <c r="I146" i="511"/>
  <c r="J145" i="511"/>
  <c r="I145" i="511"/>
  <c r="J144" i="511"/>
  <c r="I144" i="511"/>
  <c r="J143" i="511"/>
  <c r="I143" i="511"/>
  <c r="J142" i="511"/>
  <c r="I142" i="511"/>
  <c r="J141" i="511"/>
  <c r="I141" i="511"/>
  <c r="J140" i="511"/>
  <c r="I140" i="511"/>
  <c r="J139" i="511"/>
  <c r="I139" i="511"/>
  <c r="J138" i="511"/>
  <c r="I138" i="511"/>
  <c r="J137" i="511"/>
  <c r="I137" i="511"/>
  <c r="J136" i="511"/>
  <c r="I136" i="511"/>
  <c r="J135" i="511"/>
  <c r="I135" i="511"/>
  <c r="J134" i="511"/>
  <c r="I134" i="511"/>
  <c r="J133" i="511"/>
  <c r="I133" i="511"/>
  <c r="J132" i="511"/>
  <c r="I132" i="511"/>
  <c r="J131" i="511"/>
  <c r="I131" i="511"/>
  <c r="J130" i="511"/>
  <c r="I130" i="511"/>
  <c r="J129" i="511"/>
  <c r="I129" i="511"/>
  <c r="J128" i="511"/>
  <c r="I128" i="511"/>
  <c r="J127" i="511"/>
  <c r="I127" i="511"/>
  <c r="J126" i="511"/>
  <c r="I126" i="511"/>
  <c r="J125" i="511"/>
  <c r="I125" i="511"/>
  <c r="J124" i="511"/>
  <c r="I124" i="511"/>
  <c r="J123" i="511"/>
  <c r="I123" i="511"/>
  <c r="J122" i="511"/>
  <c r="I122" i="511"/>
  <c r="J121" i="511"/>
  <c r="I121" i="511"/>
  <c r="J120" i="511"/>
  <c r="I120" i="511"/>
  <c r="J119" i="511"/>
  <c r="I119" i="511"/>
  <c r="J118" i="511"/>
  <c r="I118" i="511"/>
  <c r="J117" i="511"/>
  <c r="I117" i="511"/>
  <c r="J116" i="511"/>
  <c r="I116" i="511"/>
  <c r="J115" i="511"/>
  <c r="I115" i="511"/>
  <c r="J114" i="511"/>
  <c r="I114" i="511"/>
  <c r="J113" i="511"/>
  <c r="I113" i="511"/>
  <c r="J112" i="511"/>
  <c r="I112" i="511"/>
  <c r="J111" i="511"/>
  <c r="I111" i="511"/>
  <c r="J110" i="511"/>
  <c r="I110" i="511"/>
  <c r="J109" i="511"/>
  <c r="I109" i="511"/>
  <c r="J108" i="511"/>
  <c r="I108" i="511"/>
  <c r="J107" i="511"/>
  <c r="I107" i="511"/>
  <c r="J106" i="511"/>
  <c r="I106" i="511"/>
  <c r="J105" i="511"/>
  <c r="I105" i="511"/>
  <c r="J104" i="511"/>
  <c r="I104" i="511"/>
  <c r="J103" i="511"/>
  <c r="I103" i="511"/>
  <c r="J102" i="511"/>
  <c r="I102" i="511"/>
  <c r="J101" i="511"/>
  <c r="I101" i="511"/>
  <c r="J100" i="511"/>
  <c r="I100" i="511"/>
  <c r="J99" i="511"/>
  <c r="I99" i="511"/>
  <c r="J98" i="511"/>
  <c r="I98" i="511"/>
  <c r="J97" i="511"/>
  <c r="I97" i="511"/>
  <c r="J96" i="511"/>
  <c r="I96" i="511"/>
  <c r="J95" i="511"/>
  <c r="I95" i="511"/>
  <c r="J94" i="511"/>
  <c r="I94" i="511"/>
  <c r="J93" i="511"/>
  <c r="I93" i="511"/>
  <c r="J92" i="511"/>
  <c r="I92" i="511"/>
  <c r="J91" i="511"/>
  <c r="I91" i="511"/>
  <c r="J90" i="511"/>
  <c r="I90" i="511"/>
  <c r="J89" i="511"/>
  <c r="I89" i="511"/>
  <c r="J88" i="511"/>
  <c r="I88" i="511"/>
  <c r="J87" i="511"/>
  <c r="I87" i="511"/>
  <c r="J86" i="511"/>
  <c r="I86" i="511"/>
  <c r="J85" i="511"/>
  <c r="I85" i="511"/>
  <c r="J84" i="511"/>
  <c r="I84" i="511"/>
  <c r="J83" i="511"/>
  <c r="I83" i="511"/>
  <c r="J82" i="511"/>
  <c r="I82" i="511"/>
  <c r="J81" i="511"/>
  <c r="I81" i="511"/>
  <c r="J80" i="511"/>
  <c r="I80" i="511"/>
  <c r="J79" i="511"/>
  <c r="I79" i="511"/>
  <c r="J78" i="511"/>
  <c r="I78" i="511"/>
  <c r="J77" i="511"/>
  <c r="I77" i="511"/>
  <c r="J76" i="511"/>
  <c r="I76" i="511"/>
  <c r="J75" i="511"/>
  <c r="I75" i="511"/>
  <c r="J74" i="511"/>
  <c r="I74" i="511"/>
  <c r="J73" i="511"/>
  <c r="I73" i="511"/>
  <c r="J72" i="511"/>
  <c r="I72" i="511"/>
  <c r="J71" i="511"/>
  <c r="I71" i="511"/>
  <c r="J70" i="511"/>
  <c r="I70" i="511"/>
  <c r="J69" i="511"/>
  <c r="I69" i="511"/>
  <c r="J68" i="511"/>
  <c r="I68" i="511"/>
  <c r="J67" i="511"/>
  <c r="I67" i="511"/>
  <c r="J66" i="511"/>
  <c r="I66" i="511"/>
  <c r="J65" i="511"/>
  <c r="I65" i="511"/>
  <c r="J64" i="511"/>
  <c r="I64" i="511"/>
  <c r="J63" i="511"/>
  <c r="I63" i="511"/>
  <c r="J62" i="511"/>
  <c r="I62" i="511"/>
  <c r="J61" i="511"/>
  <c r="I61" i="511"/>
  <c r="J60" i="511"/>
  <c r="I60" i="511"/>
  <c r="J59" i="511"/>
  <c r="I59" i="511"/>
  <c r="J58" i="511"/>
  <c r="I58" i="511"/>
  <c r="J57" i="511"/>
  <c r="I57" i="511"/>
  <c r="J56" i="511"/>
  <c r="I56" i="511"/>
  <c r="J55" i="511"/>
  <c r="I55" i="511"/>
  <c r="J54" i="511"/>
  <c r="I54" i="511"/>
  <c r="J53" i="511"/>
  <c r="I53" i="511"/>
  <c r="J52" i="511"/>
  <c r="I52" i="511"/>
  <c r="J51" i="511"/>
  <c r="I51" i="511"/>
  <c r="J50" i="511"/>
  <c r="I50" i="511"/>
  <c r="J49" i="511"/>
  <c r="I49" i="511"/>
  <c r="J48" i="511"/>
  <c r="I48" i="511"/>
  <c r="J47" i="511"/>
  <c r="I47" i="511"/>
  <c r="J46" i="511"/>
  <c r="I46" i="511"/>
  <c r="J45" i="511"/>
  <c r="I45" i="511"/>
  <c r="J44" i="511"/>
  <c r="I44" i="511"/>
  <c r="J43" i="511"/>
  <c r="I43" i="511"/>
  <c r="J42" i="511"/>
  <c r="I42" i="511"/>
  <c r="J41" i="511"/>
  <c r="I41" i="511"/>
  <c r="J40" i="511"/>
  <c r="I40" i="511"/>
  <c r="J39" i="511"/>
  <c r="I39" i="511"/>
  <c r="J38" i="511"/>
  <c r="I38" i="511"/>
  <c r="J37" i="511"/>
  <c r="I37" i="511"/>
  <c r="J36" i="511"/>
  <c r="I36" i="511"/>
  <c r="J35" i="511"/>
  <c r="I35" i="511"/>
  <c r="J34" i="511"/>
  <c r="I34" i="511"/>
  <c r="J33" i="511"/>
  <c r="I33" i="511"/>
  <c r="J32" i="511"/>
  <c r="I32" i="511"/>
  <c r="J31" i="511"/>
  <c r="I31" i="511"/>
  <c r="J30" i="511"/>
  <c r="I30" i="511"/>
  <c r="J29" i="511"/>
  <c r="I29" i="511"/>
  <c r="J28" i="511"/>
  <c r="I28" i="511"/>
  <c r="J27" i="511"/>
  <c r="I27" i="511"/>
  <c r="J26" i="511"/>
  <c r="I26" i="511"/>
  <c r="J25" i="511"/>
  <c r="I25" i="511"/>
  <c r="J24" i="511"/>
  <c r="I24" i="511"/>
  <c r="J23" i="511"/>
  <c r="I23" i="511"/>
  <c r="J22" i="511"/>
  <c r="I22" i="511"/>
  <c r="J21" i="511"/>
  <c r="I21" i="511"/>
  <c r="Z20" i="511"/>
  <c r="L20" i="511" s="1"/>
  <c r="J20" i="511"/>
  <c r="I20" i="511"/>
  <c r="M13" i="511"/>
  <c r="M12" i="511"/>
  <c r="M11" i="511"/>
  <c r="J149" i="510"/>
  <c r="I149" i="510"/>
  <c r="J148" i="510"/>
  <c r="I148" i="510"/>
  <c r="J147" i="510"/>
  <c r="I147" i="510"/>
  <c r="J146" i="510"/>
  <c r="I146" i="510"/>
  <c r="J145" i="510"/>
  <c r="I145" i="510"/>
  <c r="J144" i="510"/>
  <c r="I144" i="510"/>
  <c r="J143" i="510"/>
  <c r="I143" i="510"/>
  <c r="J142" i="510"/>
  <c r="I142" i="510"/>
  <c r="J141" i="510"/>
  <c r="I141" i="510"/>
  <c r="J140" i="510"/>
  <c r="I140" i="510"/>
  <c r="J139" i="510"/>
  <c r="I139" i="510"/>
  <c r="J138" i="510"/>
  <c r="I138" i="510"/>
  <c r="J137" i="510"/>
  <c r="I137" i="510"/>
  <c r="J136" i="510"/>
  <c r="I136" i="510"/>
  <c r="J135" i="510"/>
  <c r="I135" i="510"/>
  <c r="J134" i="510"/>
  <c r="I134" i="510"/>
  <c r="J133" i="510"/>
  <c r="I133" i="510"/>
  <c r="J132" i="510"/>
  <c r="I132" i="510"/>
  <c r="J131" i="510"/>
  <c r="I131" i="510"/>
  <c r="J130" i="510"/>
  <c r="I130" i="510"/>
  <c r="J129" i="510"/>
  <c r="I129" i="510"/>
  <c r="J128" i="510"/>
  <c r="I128" i="510"/>
  <c r="J127" i="510"/>
  <c r="I127" i="510"/>
  <c r="J126" i="510"/>
  <c r="I126" i="510"/>
  <c r="J125" i="510"/>
  <c r="I125" i="510"/>
  <c r="J124" i="510"/>
  <c r="I124" i="510"/>
  <c r="J123" i="510"/>
  <c r="I123" i="510"/>
  <c r="J122" i="510"/>
  <c r="I122" i="510"/>
  <c r="J121" i="510"/>
  <c r="I121" i="510"/>
  <c r="J120" i="510"/>
  <c r="I120" i="510"/>
  <c r="J119" i="510"/>
  <c r="I119" i="510"/>
  <c r="J118" i="510"/>
  <c r="I118" i="510"/>
  <c r="J117" i="510"/>
  <c r="I117" i="510"/>
  <c r="J116" i="510"/>
  <c r="I116" i="510"/>
  <c r="J115" i="510"/>
  <c r="I115" i="510"/>
  <c r="J114" i="510"/>
  <c r="I114" i="510"/>
  <c r="J113" i="510"/>
  <c r="I113" i="510"/>
  <c r="J112" i="510"/>
  <c r="I112" i="510"/>
  <c r="J111" i="510"/>
  <c r="I111" i="510"/>
  <c r="J110" i="510"/>
  <c r="I110" i="510"/>
  <c r="J109" i="510"/>
  <c r="I109" i="510"/>
  <c r="J108" i="510"/>
  <c r="I108" i="510"/>
  <c r="J107" i="510"/>
  <c r="I107" i="510"/>
  <c r="J106" i="510"/>
  <c r="I106" i="510"/>
  <c r="J105" i="510"/>
  <c r="I105" i="510"/>
  <c r="J104" i="510"/>
  <c r="I104" i="510"/>
  <c r="J103" i="510"/>
  <c r="I103" i="510"/>
  <c r="J102" i="510"/>
  <c r="I102" i="510"/>
  <c r="J101" i="510"/>
  <c r="I101" i="510"/>
  <c r="J100" i="510"/>
  <c r="I100" i="510"/>
  <c r="J99" i="510"/>
  <c r="I99" i="510"/>
  <c r="J98" i="510"/>
  <c r="I98" i="510"/>
  <c r="J97" i="510"/>
  <c r="I97" i="510"/>
  <c r="J96" i="510"/>
  <c r="I96" i="510"/>
  <c r="J95" i="510"/>
  <c r="I95" i="510"/>
  <c r="J94" i="510"/>
  <c r="I94" i="510"/>
  <c r="J93" i="510"/>
  <c r="I93" i="510"/>
  <c r="J92" i="510"/>
  <c r="I92" i="510"/>
  <c r="J91" i="510"/>
  <c r="I91" i="510"/>
  <c r="J90" i="510"/>
  <c r="I90" i="510"/>
  <c r="J89" i="510"/>
  <c r="I89" i="510"/>
  <c r="J88" i="510"/>
  <c r="I88" i="510"/>
  <c r="J87" i="510"/>
  <c r="I87" i="510"/>
  <c r="J86" i="510"/>
  <c r="I86" i="510"/>
  <c r="J85" i="510"/>
  <c r="I85" i="510"/>
  <c r="J84" i="510"/>
  <c r="I84" i="510"/>
  <c r="J83" i="510"/>
  <c r="I83" i="510"/>
  <c r="J82" i="510"/>
  <c r="I82" i="510"/>
  <c r="J81" i="510"/>
  <c r="I81" i="510"/>
  <c r="J80" i="510"/>
  <c r="I80" i="510"/>
  <c r="J79" i="510"/>
  <c r="I79" i="510"/>
  <c r="J78" i="510"/>
  <c r="I78" i="510"/>
  <c r="J77" i="510"/>
  <c r="I77" i="510"/>
  <c r="J76" i="510"/>
  <c r="I76" i="510"/>
  <c r="J75" i="510"/>
  <c r="I75" i="510"/>
  <c r="J74" i="510"/>
  <c r="I74" i="510"/>
  <c r="J73" i="510"/>
  <c r="I73" i="510"/>
  <c r="J72" i="510"/>
  <c r="I72" i="510"/>
  <c r="J71" i="510"/>
  <c r="I71" i="510"/>
  <c r="J70" i="510"/>
  <c r="I70" i="510"/>
  <c r="J69" i="510"/>
  <c r="I69" i="510"/>
  <c r="J68" i="510"/>
  <c r="I68" i="510"/>
  <c r="J67" i="510"/>
  <c r="I67" i="510"/>
  <c r="J66" i="510"/>
  <c r="I66" i="510"/>
  <c r="J65" i="510"/>
  <c r="I65" i="510"/>
  <c r="J64" i="510"/>
  <c r="I64" i="510"/>
  <c r="J63" i="510"/>
  <c r="I63" i="510"/>
  <c r="J62" i="510"/>
  <c r="I62" i="510"/>
  <c r="J61" i="510"/>
  <c r="I61" i="510"/>
  <c r="J60" i="510"/>
  <c r="I60" i="510"/>
  <c r="J59" i="510"/>
  <c r="I59" i="510"/>
  <c r="J58" i="510"/>
  <c r="I58" i="510"/>
  <c r="J57" i="510"/>
  <c r="I57" i="510"/>
  <c r="J56" i="510"/>
  <c r="I56" i="510"/>
  <c r="J55" i="510"/>
  <c r="I55" i="510"/>
  <c r="J54" i="510"/>
  <c r="I54" i="510"/>
  <c r="J53" i="510"/>
  <c r="I53" i="510"/>
  <c r="J52" i="510"/>
  <c r="I52" i="510"/>
  <c r="J51" i="510"/>
  <c r="I51" i="510"/>
  <c r="J50" i="510"/>
  <c r="I50" i="510"/>
  <c r="J49" i="510"/>
  <c r="I49" i="510"/>
  <c r="J48" i="510"/>
  <c r="I48" i="510"/>
  <c r="J47" i="510"/>
  <c r="I47" i="510"/>
  <c r="J46" i="510"/>
  <c r="I46" i="510"/>
  <c r="J45" i="510"/>
  <c r="I45" i="510"/>
  <c r="J44" i="510"/>
  <c r="I44" i="510"/>
  <c r="J43" i="510"/>
  <c r="I43" i="510"/>
  <c r="J42" i="510"/>
  <c r="I42" i="510"/>
  <c r="J41" i="510"/>
  <c r="I41" i="510"/>
  <c r="J40" i="510"/>
  <c r="I40" i="510"/>
  <c r="J39" i="510"/>
  <c r="I39" i="510"/>
  <c r="J38" i="510"/>
  <c r="I38" i="510"/>
  <c r="J37" i="510"/>
  <c r="I37" i="510"/>
  <c r="J36" i="510"/>
  <c r="I36" i="510"/>
  <c r="J35" i="510"/>
  <c r="I35" i="510"/>
  <c r="J34" i="510"/>
  <c r="I34" i="510"/>
  <c r="J33" i="510"/>
  <c r="I33" i="510"/>
  <c r="J32" i="510"/>
  <c r="I32" i="510"/>
  <c r="J31" i="510"/>
  <c r="I31" i="510"/>
  <c r="J30" i="510"/>
  <c r="I30" i="510"/>
  <c r="J29" i="510"/>
  <c r="I29" i="510"/>
  <c r="J28" i="510"/>
  <c r="I28" i="510"/>
  <c r="J27" i="510"/>
  <c r="I27" i="510"/>
  <c r="J26" i="510"/>
  <c r="I26" i="510"/>
  <c r="J25" i="510"/>
  <c r="I25" i="510"/>
  <c r="J24" i="510"/>
  <c r="I24" i="510"/>
  <c r="J23" i="510"/>
  <c r="I23" i="510"/>
  <c r="J22" i="510"/>
  <c r="I22" i="510"/>
  <c r="J21" i="510"/>
  <c r="I21" i="510"/>
  <c r="Z20" i="510"/>
  <c r="Z21" i="510" s="1"/>
  <c r="L21" i="510" s="1"/>
  <c r="J20" i="510"/>
  <c r="I20" i="510"/>
  <c r="M13" i="510"/>
  <c r="M12" i="510"/>
  <c r="M11" i="510"/>
  <c r="J149" i="509"/>
  <c r="I149" i="509"/>
  <c r="J148" i="509"/>
  <c r="I148" i="509"/>
  <c r="J147" i="509"/>
  <c r="I147" i="509"/>
  <c r="J146" i="509"/>
  <c r="I146" i="509"/>
  <c r="J145" i="509"/>
  <c r="I145" i="509"/>
  <c r="J144" i="509"/>
  <c r="I144" i="509"/>
  <c r="J143" i="509"/>
  <c r="I143" i="509"/>
  <c r="J142" i="509"/>
  <c r="I142" i="509"/>
  <c r="J141" i="509"/>
  <c r="I141" i="509"/>
  <c r="J140" i="509"/>
  <c r="I140" i="509"/>
  <c r="J139" i="509"/>
  <c r="I139" i="509"/>
  <c r="J138" i="509"/>
  <c r="I138" i="509"/>
  <c r="J137" i="509"/>
  <c r="I137" i="509"/>
  <c r="J136" i="509"/>
  <c r="I136" i="509"/>
  <c r="J135" i="509"/>
  <c r="I135" i="509"/>
  <c r="J134" i="509"/>
  <c r="I134" i="509"/>
  <c r="J133" i="509"/>
  <c r="I133" i="509"/>
  <c r="J132" i="509"/>
  <c r="I132" i="509"/>
  <c r="J131" i="509"/>
  <c r="I131" i="509"/>
  <c r="J130" i="509"/>
  <c r="I130" i="509"/>
  <c r="J129" i="509"/>
  <c r="I129" i="509"/>
  <c r="J128" i="509"/>
  <c r="I128" i="509"/>
  <c r="J127" i="509"/>
  <c r="I127" i="509"/>
  <c r="J126" i="509"/>
  <c r="I126" i="509"/>
  <c r="J125" i="509"/>
  <c r="I125" i="509"/>
  <c r="J124" i="509"/>
  <c r="I124" i="509"/>
  <c r="J123" i="509"/>
  <c r="I123" i="509"/>
  <c r="J122" i="509"/>
  <c r="I122" i="509"/>
  <c r="J121" i="509"/>
  <c r="I121" i="509"/>
  <c r="J120" i="509"/>
  <c r="I120" i="509"/>
  <c r="J119" i="509"/>
  <c r="I119" i="509"/>
  <c r="J118" i="509"/>
  <c r="I118" i="509"/>
  <c r="J117" i="509"/>
  <c r="I117" i="509"/>
  <c r="J116" i="509"/>
  <c r="I116" i="509"/>
  <c r="J115" i="509"/>
  <c r="I115" i="509"/>
  <c r="J114" i="509"/>
  <c r="I114" i="509"/>
  <c r="J113" i="509"/>
  <c r="I113" i="509"/>
  <c r="J112" i="509"/>
  <c r="I112" i="509"/>
  <c r="J111" i="509"/>
  <c r="I111" i="509"/>
  <c r="J110" i="509"/>
  <c r="I110" i="509"/>
  <c r="J109" i="509"/>
  <c r="I109" i="509"/>
  <c r="J108" i="509"/>
  <c r="I108" i="509"/>
  <c r="J107" i="509"/>
  <c r="I107" i="509"/>
  <c r="J106" i="509"/>
  <c r="I106" i="509"/>
  <c r="J105" i="509"/>
  <c r="I105" i="509"/>
  <c r="J104" i="509"/>
  <c r="I104" i="509"/>
  <c r="J103" i="509"/>
  <c r="I103" i="509"/>
  <c r="J102" i="509"/>
  <c r="I102" i="509"/>
  <c r="J101" i="509"/>
  <c r="I101" i="509"/>
  <c r="J100" i="509"/>
  <c r="I100" i="509"/>
  <c r="J99" i="509"/>
  <c r="I99" i="509"/>
  <c r="J98" i="509"/>
  <c r="I98" i="509"/>
  <c r="J97" i="509"/>
  <c r="I97" i="509"/>
  <c r="J96" i="509"/>
  <c r="I96" i="509"/>
  <c r="J95" i="509"/>
  <c r="I95" i="509"/>
  <c r="J94" i="509"/>
  <c r="I94" i="509"/>
  <c r="J93" i="509"/>
  <c r="I93" i="509"/>
  <c r="J92" i="509"/>
  <c r="I92" i="509"/>
  <c r="J91" i="509"/>
  <c r="I91" i="509"/>
  <c r="J90" i="509"/>
  <c r="I90" i="509"/>
  <c r="J89" i="509"/>
  <c r="I89" i="509"/>
  <c r="J88" i="509"/>
  <c r="I88" i="509"/>
  <c r="J87" i="509"/>
  <c r="I87" i="509"/>
  <c r="J86" i="509"/>
  <c r="I86" i="509"/>
  <c r="J85" i="509"/>
  <c r="I85" i="509"/>
  <c r="J84" i="509"/>
  <c r="I84" i="509"/>
  <c r="J83" i="509"/>
  <c r="I83" i="509"/>
  <c r="J82" i="509"/>
  <c r="I82" i="509"/>
  <c r="J81" i="509"/>
  <c r="I81" i="509"/>
  <c r="J80" i="509"/>
  <c r="I80" i="509"/>
  <c r="J79" i="509"/>
  <c r="I79" i="509"/>
  <c r="J78" i="509"/>
  <c r="I78" i="509"/>
  <c r="J77" i="509"/>
  <c r="I77" i="509"/>
  <c r="J76" i="509"/>
  <c r="I76" i="509"/>
  <c r="J75" i="509"/>
  <c r="I75" i="509"/>
  <c r="J74" i="509"/>
  <c r="I74" i="509"/>
  <c r="J73" i="509"/>
  <c r="I73" i="509"/>
  <c r="J72" i="509"/>
  <c r="I72" i="509"/>
  <c r="J71" i="509"/>
  <c r="I71" i="509"/>
  <c r="J70" i="509"/>
  <c r="I70" i="509"/>
  <c r="J69" i="509"/>
  <c r="I69" i="509"/>
  <c r="J68" i="509"/>
  <c r="I68" i="509"/>
  <c r="J67" i="509"/>
  <c r="I67" i="509"/>
  <c r="J66" i="509"/>
  <c r="I66" i="509"/>
  <c r="J65" i="509"/>
  <c r="I65" i="509"/>
  <c r="J64" i="509"/>
  <c r="I64" i="509"/>
  <c r="J63" i="509"/>
  <c r="I63" i="509"/>
  <c r="J62" i="509"/>
  <c r="I62" i="509"/>
  <c r="J61" i="509"/>
  <c r="I61" i="509"/>
  <c r="J60" i="509"/>
  <c r="I60" i="509"/>
  <c r="J59" i="509"/>
  <c r="I59" i="509"/>
  <c r="J58" i="509"/>
  <c r="I58" i="509"/>
  <c r="J57" i="509"/>
  <c r="I57" i="509"/>
  <c r="J56" i="509"/>
  <c r="I56" i="509"/>
  <c r="J55" i="509"/>
  <c r="I55" i="509"/>
  <c r="J54" i="509"/>
  <c r="I54" i="509"/>
  <c r="J53" i="509"/>
  <c r="I53" i="509"/>
  <c r="J52" i="509"/>
  <c r="I52" i="509"/>
  <c r="J51" i="509"/>
  <c r="I51" i="509"/>
  <c r="J50" i="509"/>
  <c r="I50" i="509"/>
  <c r="J49" i="509"/>
  <c r="I49" i="509"/>
  <c r="J48" i="509"/>
  <c r="I48" i="509"/>
  <c r="J47" i="509"/>
  <c r="I47" i="509"/>
  <c r="J46" i="509"/>
  <c r="I46" i="509"/>
  <c r="J45" i="509"/>
  <c r="I45" i="509"/>
  <c r="J44" i="509"/>
  <c r="I44" i="509"/>
  <c r="J43" i="509"/>
  <c r="I43" i="509"/>
  <c r="J42" i="509"/>
  <c r="I42" i="509"/>
  <c r="J41" i="509"/>
  <c r="I41" i="509"/>
  <c r="J40" i="509"/>
  <c r="I40" i="509"/>
  <c r="J39" i="509"/>
  <c r="I39" i="509"/>
  <c r="J38" i="509"/>
  <c r="I38" i="509"/>
  <c r="J37" i="509"/>
  <c r="I37" i="509"/>
  <c r="J36" i="509"/>
  <c r="I36" i="509"/>
  <c r="J35" i="509"/>
  <c r="I35" i="509"/>
  <c r="J34" i="509"/>
  <c r="I34" i="509"/>
  <c r="J33" i="509"/>
  <c r="I33" i="509"/>
  <c r="J32" i="509"/>
  <c r="I32" i="509"/>
  <c r="J31" i="509"/>
  <c r="I31" i="509"/>
  <c r="J30" i="509"/>
  <c r="I30" i="509"/>
  <c r="J29" i="509"/>
  <c r="I29" i="509"/>
  <c r="J28" i="509"/>
  <c r="I28" i="509"/>
  <c r="J27" i="509"/>
  <c r="I27" i="509"/>
  <c r="J26" i="509"/>
  <c r="I26" i="509"/>
  <c r="J25" i="509"/>
  <c r="I25" i="509"/>
  <c r="J24" i="509"/>
  <c r="I24" i="509"/>
  <c r="J23" i="509"/>
  <c r="I23" i="509"/>
  <c r="J22" i="509"/>
  <c r="I22" i="509"/>
  <c r="J21" i="509"/>
  <c r="I21" i="509"/>
  <c r="Z20" i="509"/>
  <c r="AA20" i="509" s="1"/>
  <c r="L20" i="509"/>
  <c r="J20" i="509"/>
  <c r="I20" i="509"/>
  <c r="M13" i="509"/>
  <c r="M12" i="509"/>
  <c r="M11" i="509"/>
  <c r="J149" i="508"/>
  <c r="I149" i="508"/>
  <c r="J148" i="508"/>
  <c r="I148" i="508"/>
  <c r="J147" i="508"/>
  <c r="I147" i="508"/>
  <c r="J146" i="508"/>
  <c r="I146" i="508"/>
  <c r="J145" i="508"/>
  <c r="I145" i="508"/>
  <c r="J144" i="508"/>
  <c r="I144" i="508"/>
  <c r="J143" i="508"/>
  <c r="I143" i="508"/>
  <c r="J142" i="508"/>
  <c r="I142" i="508"/>
  <c r="J141" i="508"/>
  <c r="I141" i="508"/>
  <c r="J140" i="508"/>
  <c r="I140" i="508"/>
  <c r="J139" i="508"/>
  <c r="I139" i="508"/>
  <c r="J138" i="508"/>
  <c r="I138" i="508"/>
  <c r="J137" i="508"/>
  <c r="I137" i="508"/>
  <c r="J136" i="508"/>
  <c r="I136" i="508"/>
  <c r="J135" i="508"/>
  <c r="I135" i="508"/>
  <c r="J134" i="508"/>
  <c r="I134" i="508"/>
  <c r="J133" i="508"/>
  <c r="I133" i="508"/>
  <c r="J132" i="508"/>
  <c r="I132" i="508"/>
  <c r="J131" i="508"/>
  <c r="I131" i="508"/>
  <c r="J130" i="508"/>
  <c r="I130" i="508"/>
  <c r="J129" i="508"/>
  <c r="I129" i="508"/>
  <c r="J128" i="508"/>
  <c r="I128" i="508"/>
  <c r="J127" i="508"/>
  <c r="I127" i="508"/>
  <c r="J126" i="508"/>
  <c r="I126" i="508"/>
  <c r="J125" i="508"/>
  <c r="I125" i="508"/>
  <c r="J124" i="508"/>
  <c r="I124" i="508"/>
  <c r="J123" i="508"/>
  <c r="I123" i="508"/>
  <c r="J122" i="508"/>
  <c r="I122" i="508"/>
  <c r="J121" i="508"/>
  <c r="I121" i="508"/>
  <c r="J120" i="508"/>
  <c r="I120" i="508"/>
  <c r="J119" i="508"/>
  <c r="I119" i="508"/>
  <c r="J118" i="508"/>
  <c r="I118" i="508"/>
  <c r="J117" i="508"/>
  <c r="I117" i="508"/>
  <c r="J116" i="508"/>
  <c r="I116" i="508"/>
  <c r="J115" i="508"/>
  <c r="I115" i="508"/>
  <c r="J114" i="508"/>
  <c r="I114" i="508"/>
  <c r="J113" i="508"/>
  <c r="I113" i="508"/>
  <c r="J112" i="508"/>
  <c r="I112" i="508"/>
  <c r="J111" i="508"/>
  <c r="I111" i="508"/>
  <c r="J110" i="508"/>
  <c r="I110" i="508"/>
  <c r="J109" i="508"/>
  <c r="I109" i="508"/>
  <c r="J108" i="508"/>
  <c r="I108" i="508"/>
  <c r="J107" i="508"/>
  <c r="I107" i="508"/>
  <c r="J106" i="508"/>
  <c r="I106" i="508"/>
  <c r="J105" i="508"/>
  <c r="I105" i="508"/>
  <c r="J104" i="508"/>
  <c r="I104" i="508"/>
  <c r="J103" i="508"/>
  <c r="I103" i="508"/>
  <c r="J102" i="508"/>
  <c r="I102" i="508"/>
  <c r="J101" i="508"/>
  <c r="I101" i="508"/>
  <c r="J100" i="508"/>
  <c r="I100" i="508"/>
  <c r="J99" i="508"/>
  <c r="I99" i="508"/>
  <c r="J98" i="508"/>
  <c r="I98" i="508"/>
  <c r="J97" i="508"/>
  <c r="I97" i="508"/>
  <c r="J96" i="508"/>
  <c r="I96" i="508"/>
  <c r="J95" i="508"/>
  <c r="I95" i="508"/>
  <c r="J94" i="508"/>
  <c r="I94" i="508"/>
  <c r="J93" i="508"/>
  <c r="I93" i="508"/>
  <c r="J92" i="508"/>
  <c r="I92" i="508"/>
  <c r="J91" i="508"/>
  <c r="I91" i="508"/>
  <c r="J90" i="508"/>
  <c r="I90" i="508"/>
  <c r="J89" i="508"/>
  <c r="I89" i="508"/>
  <c r="J88" i="508"/>
  <c r="I88" i="508"/>
  <c r="J87" i="508"/>
  <c r="I87" i="508"/>
  <c r="J86" i="508"/>
  <c r="I86" i="508"/>
  <c r="J85" i="508"/>
  <c r="I85" i="508"/>
  <c r="J84" i="508"/>
  <c r="I84" i="508"/>
  <c r="J83" i="508"/>
  <c r="I83" i="508"/>
  <c r="J82" i="508"/>
  <c r="I82" i="508"/>
  <c r="J81" i="508"/>
  <c r="I81" i="508"/>
  <c r="J80" i="508"/>
  <c r="I80" i="508"/>
  <c r="J79" i="508"/>
  <c r="I79" i="508"/>
  <c r="J78" i="508"/>
  <c r="I78" i="508"/>
  <c r="J77" i="508"/>
  <c r="I77" i="508"/>
  <c r="J76" i="508"/>
  <c r="I76" i="508"/>
  <c r="J75" i="508"/>
  <c r="I75" i="508"/>
  <c r="J74" i="508"/>
  <c r="I74" i="508"/>
  <c r="J73" i="508"/>
  <c r="I73" i="508"/>
  <c r="J72" i="508"/>
  <c r="I72" i="508"/>
  <c r="J71" i="508"/>
  <c r="I71" i="508"/>
  <c r="J70" i="508"/>
  <c r="I70" i="508"/>
  <c r="J69" i="508"/>
  <c r="I69" i="508"/>
  <c r="J68" i="508"/>
  <c r="I68" i="508"/>
  <c r="J67" i="508"/>
  <c r="I67" i="508"/>
  <c r="J66" i="508"/>
  <c r="I66" i="508"/>
  <c r="J65" i="508"/>
  <c r="I65" i="508"/>
  <c r="J64" i="508"/>
  <c r="I64" i="508"/>
  <c r="J63" i="508"/>
  <c r="I63" i="508"/>
  <c r="J62" i="508"/>
  <c r="I62" i="508"/>
  <c r="J61" i="508"/>
  <c r="I61" i="508"/>
  <c r="J60" i="508"/>
  <c r="I60" i="508"/>
  <c r="J59" i="508"/>
  <c r="I59" i="508"/>
  <c r="J58" i="508"/>
  <c r="I58" i="508"/>
  <c r="J57" i="508"/>
  <c r="I57" i="508"/>
  <c r="J56" i="508"/>
  <c r="I56" i="508"/>
  <c r="J55" i="508"/>
  <c r="I55" i="508"/>
  <c r="J54" i="508"/>
  <c r="I54" i="508"/>
  <c r="J53" i="508"/>
  <c r="I53" i="508"/>
  <c r="J52" i="508"/>
  <c r="I52" i="508"/>
  <c r="J51" i="508"/>
  <c r="I51" i="508"/>
  <c r="J50" i="508"/>
  <c r="I50" i="508"/>
  <c r="J49" i="508"/>
  <c r="I49" i="508"/>
  <c r="J48" i="508"/>
  <c r="I48" i="508"/>
  <c r="J47" i="508"/>
  <c r="I47" i="508"/>
  <c r="J46" i="508"/>
  <c r="I46" i="508"/>
  <c r="J45" i="508"/>
  <c r="I45" i="508"/>
  <c r="J44" i="508"/>
  <c r="I44" i="508"/>
  <c r="J43" i="508"/>
  <c r="I43" i="508"/>
  <c r="J42" i="508"/>
  <c r="I42" i="508"/>
  <c r="J41" i="508"/>
  <c r="I41" i="508"/>
  <c r="J40" i="508"/>
  <c r="I40" i="508"/>
  <c r="J39" i="508"/>
  <c r="I39" i="508"/>
  <c r="J38" i="508"/>
  <c r="I38" i="508"/>
  <c r="J37" i="508"/>
  <c r="I37" i="508"/>
  <c r="J36" i="508"/>
  <c r="I36" i="508"/>
  <c r="J35" i="508"/>
  <c r="I35" i="508"/>
  <c r="J34" i="508"/>
  <c r="I34" i="508"/>
  <c r="J33" i="508"/>
  <c r="I33" i="508"/>
  <c r="J32" i="508"/>
  <c r="I32" i="508"/>
  <c r="J31" i="508"/>
  <c r="I31" i="508"/>
  <c r="J30" i="508"/>
  <c r="I30" i="508"/>
  <c r="J29" i="508"/>
  <c r="I29" i="508"/>
  <c r="J28" i="508"/>
  <c r="I28" i="508"/>
  <c r="J27" i="508"/>
  <c r="I27" i="508"/>
  <c r="J26" i="508"/>
  <c r="I26" i="508"/>
  <c r="J25" i="508"/>
  <c r="I25" i="508"/>
  <c r="J24" i="508"/>
  <c r="I24" i="508"/>
  <c r="J23" i="508"/>
  <c r="I23" i="508"/>
  <c r="J22" i="508"/>
  <c r="I22" i="508"/>
  <c r="J21" i="508"/>
  <c r="I21" i="508"/>
  <c r="Z20" i="508"/>
  <c r="Z21" i="508" s="1"/>
  <c r="AA21" i="508" s="1"/>
  <c r="J20" i="508"/>
  <c r="I20" i="508"/>
  <c r="M13" i="508"/>
  <c r="M12" i="508"/>
  <c r="M11" i="508"/>
  <c r="J149" i="507"/>
  <c r="I149" i="507"/>
  <c r="J148" i="507"/>
  <c r="I148" i="507"/>
  <c r="J147" i="507"/>
  <c r="I147" i="507"/>
  <c r="J146" i="507"/>
  <c r="I146" i="507"/>
  <c r="J145" i="507"/>
  <c r="I145" i="507"/>
  <c r="J144" i="507"/>
  <c r="I144" i="507"/>
  <c r="J143" i="507"/>
  <c r="I143" i="507"/>
  <c r="J142" i="507"/>
  <c r="I142" i="507"/>
  <c r="J141" i="507"/>
  <c r="I141" i="507"/>
  <c r="J140" i="507"/>
  <c r="I140" i="507"/>
  <c r="J139" i="507"/>
  <c r="I139" i="507"/>
  <c r="J138" i="507"/>
  <c r="I138" i="507"/>
  <c r="J137" i="507"/>
  <c r="I137" i="507"/>
  <c r="J136" i="507"/>
  <c r="I136" i="507"/>
  <c r="J135" i="507"/>
  <c r="I135" i="507"/>
  <c r="J134" i="507"/>
  <c r="I134" i="507"/>
  <c r="J133" i="507"/>
  <c r="I133" i="507"/>
  <c r="J132" i="507"/>
  <c r="I132" i="507"/>
  <c r="J131" i="507"/>
  <c r="I131" i="507"/>
  <c r="J130" i="507"/>
  <c r="I130" i="507"/>
  <c r="J129" i="507"/>
  <c r="I129" i="507"/>
  <c r="J128" i="507"/>
  <c r="I128" i="507"/>
  <c r="J127" i="507"/>
  <c r="I127" i="507"/>
  <c r="J126" i="507"/>
  <c r="I126" i="507"/>
  <c r="J125" i="507"/>
  <c r="I125" i="507"/>
  <c r="J124" i="507"/>
  <c r="I124" i="507"/>
  <c r="J123" i="507"/>
  <c r="I123" i="507"/>
  <c r="J122" i="507"/>
  <c r="I122" i="507"/>
  <c r="J121" i="507"/>
  <c r="I121" i="507"/>
  <c r="J120" i="507"/>
  <c r="I120" i="507"/>
  <c r="J119" i="507"/>
  <c r="I119" i="507"/>
  <c r="J118" i="507"/>
  <c r="I118" i="507"/>
  <c r="J117" i="507"/>
  <c r="I117" i="507"/>
  <c r="J116" i="507"/>
  <c r="I116" i="507"/>
  <c r="J115" i="507"/>
  <c r="I115" i="507"/>
  <c r="J114" i="507"/>
  <c r="I114" i="507"/>
  <c r="J113" i="507"/>
  <c r="I113" i="507"/>
  <c r="J112" i="507"/>
  <c r="I112" i="507"/>
  <c r="J111" i="507"/>
  <c r="I111" i="507"/>
  <c r="J110" i="507"/>
  <c r="I110" i="507"/>
  <c r="J109" i="507"/>
  <c r="I109" i="507"/>
  <c r="J108" i="507"/>
  <c r="I108" i="507"/>
  <c r="J107" i="507"/>
  <c r="I107" i="507"/>
  <c r="J106" i="507"/>
  <c r="I106" i="507"/>
  <c r="J105" i="507"/>
  <c r="I105" i="507"/>
  <c r="J104" i="507"/>
  <c r="I104" i="507"/>
  <c r="J103" i="507"/>
  <c r="I103" i="507"/>
  <c r="J102" i="507"/>
  <c r="I102" i="507"/>
  <c r="J101" i="507"/>
  <c r="I101" i="507"/>
  <c r="J100" i="507"/>
  <c r="I100" i="507"/>
  <c r="J99" i="507"/>
  <c r="I99" i="507"/>
  <c r="J98" i="507"/>
  <c r="I98" i="507"/>
  <c r="J97" i="507"/>
  <c r="I97" i="507"/>
  <c r="J96" i="507"/>
  <c r="I96" i="507"/>
  <c r="J95" i="507"/>
  <c r="I95" i="507"/>
  <c r="J94" i="507"/>
  <c r="I94" i="507"/>
  <c r="J93" i="507"/>
  <c r="I93" i="507"/>
  <c r="J92" i="507"/>
  <c r="I92" i="507"/>
  <c r="J91" i="507"/>
  <c r="I91" i="507"/>
  <c r="J90" i="507"/>
  <c r="I90" i="507"/>
  <c r="J89" i="507"/>
  <c r="I89" i="507"/>
  <c r="J88" i="507"/>
  <c r="I88" i="507"/>
  <c r="J87" i="507"/>
  <c r="I87" i="507"/>
  <c r="J86" i="507"/>
  <c r="I86" i="507"/>
  <c r="J85" i="507"/>
  <c r="I85" i="507"/>
  <c r="J84" i="507"/>
  <c r="I84" i="507"/>
  <c r="J83" i="507"/>
  <c r="I83" i="507"/>
  <c r="J82" i="507"/>
  <c r="I82" i="507"/>
  <c r="J81" i="507"/>
  <c r="I81" i="507"/>
  <c r="J80" i="507"/>
  <c r="I80" i="507"/>
  <c r="J79" i="507"/>
  <c r="I79" i="507"/>
  <c r="J78" i="507"/>
  <c r="I78" i="507"/>
  <c r="J77" i="507"/>
  <c r="I77" i="507"/>
  <c r="J76" i="507"/>
  <c r="I76" i="507"/>
  <c r="J75" i="507"/>
  <c r="I75" i="507"/>
  <c r="J74" i="507"/>
  <c r="I74" i="507"/>
  <c r="J73" i="507"/>
  <c r="I73" i="507"/>
  <c r="J72" i="507"/>
  <c r="I72" i="507"/>
  <c r="J71" i="507"/>
  <c r="I71" i="507"/>
  <c r="J70" i="507"/>
  <c r="I70" i="507"/>
  <c r="J69" i="507"/>
  <c r="I69" i="507"/>
  <c r="J68" i="507"/>
  <c r="I68" i="507"/>
  <c r="J67" i="507"/>
  <c r="I67" i="507"/>
  <c r="J66" i="507"/>
  <c r="I66" i="507"/>
  <c r="J65" i="507"/>
  <c r="I65" i="507"/>
  <c r="J64" i="507"/>
  <c r="I64" i="507"/>
  <c r="J63" i="507"/>
  <c r="I63" i="507"/>
  <c r="J62" i="507"/>
  <c r="I62" i="507"/>
  <c r="J61" i="507"/>
  <c r="I61" i="507"/>
  <c r="J60" i="507"/>
  <c r="I60" i="507"/>
  <c r="J59" i="507"/>
  <c r="I59" i="507"/>
  <c r="J58" i="507"/>
  <c r="I58" i="507"/>
  <c r="J57" i="507"/>
  <c r="I57" i="507"/>
  <c r="J56" i="507"/>
  <c r="I56" i="507"/>
  <c r="J55" i="507"/>
  <c r="I55" i="507"/>
  <c r="J54" i="507"/>
  <c r="I54" i="507"/>
  <c r="J53" i="507"/>
  <c r="I53" i="507"/>
  <c r="J52" i="507"/>
  <c r="I52" i="507"/>
  <c r="J51" i="507"/>
  <c r="I51" i="507"/>
  <c r="J50" i="507"/>
  <c r="I50" i="507"/>
  <c r="J49" i="507"/>
  <c r="I49" i="507"/>
  <c r="J48" i="507"/>
  <c r="I48" i="507"/>
  <c r="J47" i="507"/>
  <c r="I47" i="507"/>
  <c r="J46" i="507"/>
  <c r="I46" i="507"/>
  <c r="J45" i="507"/>
  <c r="I45" i="507"/>
  <c r="J44" i="507"/>
  <c r="I44" i="507"/>
  <c r="J43" i="507"/>
  <c r="I43" i="507"/>
  <c r="J42" i="507"/>
  <c r="I42" i="507"/>
  <c r="J41" i="507"/>
  <c r="I41" i="507"/>
  <c r="J40" i="507"/>
  <c r="I40" i="507"/>
  <c r="J39" i="507"/>
  <c r="I39" i="507"/>
  <c r="J38" i="507"/>
  <c r="I38" i="507"/>
  <c r="J37" i="507"/>
  <c r="I37" i="507"/>
  <c r="J36" i="507"/>
  <c r="I36" i="507"/>
  <c r="J35" i="507"/>
  <c r="I35" i="507"/>
  <c r="J34" i="507"/>
  <c r="I34" i="507"/>
  <c r="J33" i="507"/>
  <c r="I33" i="507"/>
  <c r="J32" i="507"/>
  <c r="I32" i="507"/>
  <c r="J31" i="507"/>
  <c r="I31" i="507"/>
  <c r="J30" i="507"/>
  <c r="I30" i="507"/>
  <c r="J29" i="507"/>
  <c r="I29" i="507"/>
  <c r="J28" i="507"/>
  <c r="I28" i="507"/>
  <c r="J27" i="507"/>
  <c r="I27" i="507"/>
  <c r="J26" i="507"/>
  <c r="I26" i="507"/>
  <c r="J25" i="507"/>
  <c r="I25" i="507"/>
  <c r="J24" i="507"/>
  <c r="I24" i="507"/>
  <c r="J23" i="507"/>
  <c r="I23" i="507"/>
  <c r="J22" i="507"/>
  <c r="I22" i="507"/>
  <c r="J21" i="507"/>
  <c r="I21" i="507"/>
  <c r="Z20" i="507"/>
  <c r="L20" i="507"/>
  <c r="J20" i="507"/>
  <c r="I20" i="507"/>
  <c r="M13" i="507"/>
  <c r="M12" i="507"/>
  <c r="M11" i="507"/>
  <c r="J149" i="506"/>
  <c r="I149" i="506"/>
  <c r="J148" i="506"/>
  <c r="I148" i="506"/>
  <c r="J147" i="506"/>
  <c r="I147" i="506"/>
  <c r="J146" i="506"/>
  <c r="I146" i="506"/>
  <c r="J145" i="506"/>
  <c r="I145" i="506"/>
  <c r="J144" i="506"/>
  <c r="I144" i="506"/>
  <c r="J143" i="506"/>
  <c r="I143" i="506"/>
  <c r="J142" i="506"/>
  <c r="I142" i="506"/>
  <c r="J141" i="506"/>
  <c r="I141" i="506"/>
  <c r="J140" i="506"/>
  <c r="I140" i="506"/>
  <c r="J139" i="506"/>
  <c r="I139" i="506"/>
  <c r="J138" i="506"/>
  <c r="I138" i="506"/>
  <c r="J137" i="506"/>
  <c r="I137" i="506"/>
  <c r="J136" i="506"/>
  <c r="I136" i="506"/>
  <c r="J135" i="506"/>
  <c r="I135" i="506"/>
  <c r="J134" i="506"/>
  <c r="I134" i="506"/>
  <c r="J133" i="506"/>
  <c r="I133" i="506"/>
  <c r="J132" i="506"/>
  <c r="I132" i="506"/>
  <c r="J131" i="506"/>
  <c r="I131" i="506"/>
  <c r="J130" i="506"/>
  <c r="I130" i="506"/>
  <c r="J129" i="506"/>
  <c r="I129" i="506"/>
  <c r="J128" i="506"/>
  <c r="I128" i="506"/>
  <c r="J127" i="506"/>
  <c r="I127" i="506"/>
  <c r="J126" i="506"/>
  <c r="I126" i="506"/>
  <c r="J125" i="506"/>
  <c r="I125" i="506"/>
  <c r="J124" i="506"/>
  <c r="I124" i="506"/>
  <c r="J123" i="506"/>
  <c r="I123" i="506"/>
  <c r="J122" i="506"/>
  <c r="I122" i="506"/>
  <c r="J121" i="506"/>
  <c r="I121" i="506"/>
  <c r="J120" i="506"/>
  <c r="I120" i="506"/>
  <c r="J119" i="506"/>
  <c r="I119" i="506"/>
  <c r="J118" i="506"/>
  <c r="I118" i="506"/>
  <c r="J117" i="506"/>
  <c r="I117" i="506"/>
  <c r="J116" i="506"/>
  <c r="I116" i="506"/>
  <c r="J115" i="506"/>
  <c r="I115" i="506"/>
  <c r="J114" i="506"/>
  <c r="I114" i="506"/>
  <c r="J113" i="506"/>
  <c r="I113" i="506"/>
  <c r="J112" i="506"/>
  <c r="I112" i="506"/>
  <c r="J111" i="506"/>
  <c r="I111" i="506"/>
  <c r="J110" i="506"/>
  <c r="I110" i="506"/>
  <c r="J109" i="506"/>
  <c r="I109" i="506"/>
  <c r="J108" i="506"/>
  <c r="I108" i="506"/>
  <c r="J107" i="506"/>
  <c r="I107" i="506"/>
  <c r="J106" i="506"/>
  <c r="I106" i="506"/>
  <c r="J105" i="506"/>
  <c r="I105" i="506"/>
  <c r="J104" i="506"/>
  <c r="I104" i="506"/>
  <c r="J103" i="506"/>
  <c r="I103" i="506"/>
  <c r="J102" i="506"/>
  <c r="I102" i="506"/>
  <c r="J101" i="506"/>
  <c r="I101" i="506"/>
  <c r="J100" i="506"/>
  <c r="I100" i="506"/>
  <c r="J99" i="506"/>
  <c r="I99" i="506"/>
  <c r="J98" i="506"/>
  <c r="I98" i="506"/>
  <c r="J97" i="506"/>
  <c r="I97" i="506"/>
  <c r="J96" i="506"/>
  <c r="I96" i="506"/>
  <c r="J95" i="506"/>
  <c r="I95" i="506"/>
  <c r="J94" i="506"/>
  <c r="I94" i="506"/>
  <c r="J93" i="506"/>
  <c r="I93" i="506"/>
  <c r="J92" i="506"/>
  <c r="I92" i="506"/>
  <c r="J91" i="506"/>
  <c r="I91" i="506"/>
  <c r="J90" i="506"/>
  <c r="I90" i="506"/>
  <c r="J89" i="506"/>
  <c r="I89" i="506"/>
  <c r="J88" i="506"/>
  <c r="I88" i="506"/>
  <c r="J87" i="506"/>
  <c r="I87" i="506"/>
  <c r="J86" i="506"/>
  <c r="I86" i="506"/>
  <c r="J85" i="506"/>
  <c r="I85" i="506"/>
  <c r="J84" i="506"/>
  <c r="I84" i="506"/>
  <c r="J83" i="506"/>
  <c r="I83" i="506"/>
  <c r="J82" i="506"/>
  <c r="I82" i="506"/>
  <c r="J81" i="506"/>
  <c r="I81" i="506"/>
  <c r="J80" i="506"/>
  <c r="I80" i="506"/>
  <c r="J79" i="506"/>
  <c r="I79" i="506"/>
  <c r="J78" i="506"/>
  <c r="I78" i="506"/>
  <c r="J77" i="506"/>
  <c r="I77" i="506"/>
  <c r="J76" i="506"/>
  <c r="I76" i="506"/>
  <c r="J75" i="506"/>
  <c r="I75" i="506"/>
  <c r="J74" i="506"/>
  <c r="I74" i="506"/>
  <c r="J73" i="506"/>
  <c r="I73" i="506"/>
  <c r="J72" i="506"/>
  <c r="I72" i="506"/>
  <c r="J71" i="506"/>
  <c r="I71" i="506"/>
  <c r="J70" i="506"/>
  <c r="I70" i="506"/>
  <c r="J69" i="506"/>
  <c r="I69" i="506"/>
  <c r="J68" i="506"/>
  <c r="I68" i="506"/>
  <c r="J67" i="506"/>
  <c r="I67" i="506"/>
  <c r="J66" i="506"/>
  <c r="I66" i="506"/>
  <c r="J65" i="506"/>
  <c r="I65" i="506"/>
  <c r="J64" i="506"/>
  <c r="I64" i="506"/>
  <c r="J63" i="506"/>
  <c r="I63" i="506"/>
  <c r="J62" i="506"/>
  <c r="I62" i="506"/>
  <c r="J61" i="506"/>
  <c r="I61" i="506"/>
  <c r="J60" i="506"/>
  <c r="I60" i="506"/>
  <c r="J59" i="506"/>
  <c r="I59" i="506"/>
  <c r="J58" i="506"/>
  <c r="I58" i="506"/>
  <c r="J57" i="506"/>
  <c r="I57" i="506"/>
  <c r="J56" i="506"/>
  <c r="I56" i="506"/>
  <c r="J55" i="506"/>
  <c r="I55" i="506"/>
  <c r="J54" i="506"/>
  <c r="I54" i="506"/>
  <c r="J53" i="506"/>
  <c r="I53" i="506"/>
  <c r="J52" i="506"/>
  <c r="I52" i="506"/>
  <c r="J51" i="506"/>
  <c r="I51" i="506"/>
  <c r="J50" i="506"/>
  <c r="I50" i="506"/>
  <c r="J49" i="506"/>
  <c r="I49" i="506"/>
  <c r="J48" i="506"/>
  <c r="I48" i="506"/>
  <c r="J47" i="506"/>
  <c r="I47" i="506"/>
  <c r="J46" i="506"/>
  <c r="I46" i="506"/>
  <c r="J45" i="506"/>
  <c r="I45" i="506"/>
  <c r="J44" i="506"/>
  <c r="I44" i="506"/>
  <c r="J43" i="506"/>
  <c r="I43" i="506"/>
  <c r="J42" i="506"/>
  <c r="I42" i="506"/>
  <c r="J41" i="506"/>
  <c r="I41" i="506"/>
  <c r="J40" i="506"/>
  <c r="I40" i="506"/>
  <c r="J39" i="506"/>
  <c r="I39" i="506"/>
  <c r="J38" i="506"/>
  <c r="I38" i="506"/>
  <c r="J37" i="506"/>
  <c r="I37" i="506"/>
  <c r="J36" i="506"/>
  <c r="I36" i="506"/>
  <c r="J35" i="506"/>
  <c r="I35" i="506"/>
  <c r="J34" i="506"/>
  <c r="I34" i="506"/>
  <c r="J33" i="506"/>
  <c r="I33" i="506"/>
  <c r="J32" i="506"/>
  <c r="I32" i="506"/>
  <c r="J31" i="506"/>
  <c r="I31" i="506"/>
  <c r="J30" i="506"/>
  <c r="I30" i="506"/>
  <c r="J29" i="506"/>
  <c r="I29" i="506"/>
  <c r="J28" i="506"/>
  <c r="I28" i="506"/>
  <c r="J27" i="506"/>
  <c r="I27" i="506"/>
  <c r="J26" i="506"/>
  <c r="I26" i="506"/>
  <c r="J25" i="506"/>
  <c r="I25" i="506"/>
  <c r="J24" i="506"/>
  <c r="I24" i="506"/>
  <c r="J23" i="506"/>
  <c r="I23" i="506"/>
  <c r="J22" i="506"/>
  <c r="I22" i="506"/>
  <c r="J21" i="506"/>
  <c r="I21" i="506"/>
  <c r="Z20" i="506"/>
  <c r="Z21" i="506" s="1"/>
  <c r="J20" i="506"/>
  <c r="I20" i="506"/>
  <c r="M13" i="506"/>
  <c r="M12" i="506"/>
  <c r="M11" i="506"/>
  <c r="J149" i="505"/>
  <c r="I149" i="505"/>
  <c r="J148" i="505"/>
  <c r="I148" i="505"/>
  <c r="J147" i="505"/>
  <c r="I147" i="505"/>
  <c r="J146" i="505"/>
  <c r="I146" i="505"/>
  <c r="J145" i="505"/>
  <c r="I145" i="505"/>
  <c r="J144" i="505"/>
  <c r="I144" i="505"/>
  <c r="J143" i="505"/>
  <c r="I143" i="505"/>
  <c r="J142" i="505"/>
  <c r="I142" i="505"/>
  <c r="J141" i="505"/>
  <c r="I141" i="505"/>
  <c r="J140" i="505"/>
  <c r="I140" i="505"/>
  <c r="J139" i="505"/>
  <c r="I139" i="505"/>
  <c r="J138" i="505"/>
  <c r="I138" i="505"/>
  <c r="J137" i="505"/>
  <c r="I137" i="505"/>
  <c r="J136" i="505"/>
  <c r="I136" i="505"/>
  <c r="J135" i="505"/>
  <c r="I135" i="505"/>
  <c r="J134" i="505"/>
  <c r="I134" i="505"/>
  <c r="J133" i="505"/>
  <c r="I133" i="505"/>
  <c r="J132" i="505"/>
  <c r="I132" i="505"/>
  <c r="J131" i="505"/>
  <c r="I131" i="505"/>
  <c r="J130" i="505"/>
  <c r="I130" i="505"/>
  <c r="J129" i="505"/>
  <c r="I129" i="505"/>
  <c r="J128" i="505"/>
  <c r="I128" i="505"/>
  <c r="J127" i="505"/>
  <c r="I127" i="505"/>
  <c r="J126" i="505"/>
  <c r="I126" i="505"/>
  <c r="J125" i="505"/>
  <c r="I125" i="505"/>
  <c r="J124" i="505"/>
  <c r="I124" i="505"/>
  <c r="J123" i="505"/>
  <c r="I123" i="505"/>
  <c r="J122" i="505"/>
  <c r="I122" i="505"/>
  <c r="J121" i="505"/>
  <c r="I121" i="505"/>
  <c r="J120" i="505"/>
  <c r="I120" i="505"/>
  <c r="J119" i="505"/>
  <c r="I119" i="505"/>
  <c r="J118" i="505"/>
  <c r="I118" i="505"/>
  <c r="J117" i="505"/>
  <c r="I117" i="505"/>
  <c r="J116" i="505"/>
  <c r="I116" i="505"/>
  <c r="J115" i="505"/>
  <c r="I115" i="505"/>
  <c r="J114" i="505"/>
  <c r="I114" i="505"/>
  <c r="J113" i="505"/>
  <c r="I113" i="505"/>
  <c r="J112" i="505"/>
  <c r="I112" i="505"/>
  <c r="J111" i="505"/>
  <c r="I111" i="505"/>
  <c r="J110" i="505"/>
  <c r="I110" i="505"/>
  <c r="J109" i="505"/>
  <c r="I109" i="505"/>
  <c r="J108" i="505"/>
  <c r="I108" i="505"/>
  <c r="J107" i="505"/>
  <c r="I107" i="505"/>
  <c r="J106" i="505"/>
  <c r="I106" i="505"/>
  <c r="J105" i="505"/>
  <c r="I105" i="505"/>
  <c r="J104" i="505"/>
  <c r="I104" i="505"/>
  <c r="J103" i="505"/>
  <c r="I103" i="505"/>
  <c r="J102" i="505"/>
  <c r="I102" i="505"/>
  <c r="J101" i="505"/>
  <c r="I101" i="505"/>
  <c r="J100" i="505"/>
  <c r="I100" i="505"/>
  <c r="J99" i="505"/>
  <c r="I99" i="505"/>
  <c r="J98" i="505"/>
  <c r="I98" i="505"/>
  <c r="J97" i="505"/>
  <c r="I97" i="505"/>
  <c r="J96" i="505"/>
  <c r="I96" i="505"/>
  <c r="J95" i="505"/>
  <c r="I95" i="505"/>
  <c r="J94" i="505"/>
  <c r="I94" i="505"/>
  <c r="J93" i="505"/>
  <c r="I93" i="505"/>
  <c r="J92" i="505"/>
  <c r="I92" i="505"/>
  <c r="J91" i="505"/>
  <c r="I91" i="505"/>
  <c r="J90" i="505"/>
  <c r="I90" i="505"/>
  <c r="J89" i="505"/>
  <c r="I89" i="505"/>
  <c r="J88" i="505"/>
  <c r="I88" i="505"/>
  <c r="J87" i="505"/>
  <c r="I87" i="505"/>
  <c r="J86" i="505"/>
  <c r="I86" i="505"/>
  <c r="J85" i="505"/>
  <c r="I85" i="505"/>
  <c r="J84" i="505"/>
  <c r="I84" i="505"/>
  <c r="J83" i="505"/>
  <c r="I83" i="505"/>
  <c r="J82" i="505"/>
  <c r="I82" i="505"/>
  <c r="J81" i="505"/>
  <c r="I81" i="505"/>
  <c r="J80" i="505"/>
  <c r="I80" i="505"/>
  <c r="J79" i="505"/>
  <c r="I79" i="505"/>
  <c r="J78" i="505"/>
  <c r="I78" i="505"/>
  <c r="J77" i="505"/>
  <c r="I77" i="505"/>
  <c r="J76" i="505"/>
  <c r="I76" i="505"/>
  <c r="J75" i="505"/>
  <c r="I75" i="505"/>
  <c r="J74" i="505"/>
  <c r="I74" i="505"/>
  <c r="J73" i="505"/>
  <c r="I73" i="505"/>
  <c r="J72" i="505"/>
  <c r="I72" i="505"/>
  <c r="J71" i="505"/>
  <c r="I71" i="505"/>
  <c r="J70" i="505"/>
  <c r="I70" i="505"/>
  <c r="J69" i="505"/>
  <c r="I69" i="505"/>
  <c r="J68" i="505"/>
  <c r="I68" i="505"/>
  <c r="J67" i="505"/>
  <c r="I67" i="505"/>
  <c r="J66" i="505"/>
  <c r="I66" i="505"/>
  <c r="J65" i="505"/>
  <c r="I65" i="505"/>
  <c r="J64" i="505"/>
  <c r="I64" i="505"/>
  <c r="J63" i="505"/>
  <c r="I63" i="505"/>
  <c r="J62" i="505"/>
  <c r="I62" i="505"/>
  <c r="J61" i="505"/>
  <c r="I61" i="505"/>
  <c r="J60" i="505"/>
  <c r="I60" i="505"/>
  <c r="J59" i="505"/>
  <c r="I59" i="505"/>
  <c r="J58" i="505"/>
  <c r="I58" i="505"/>
  <c r="J57" i="505"/>
  <c r="I57" i="505"/>
  <c r="J56" i="505"/>
  <c r="I56" i="505"/>
  <c r="J55" i="505"/>
  <c r="I55" i="505"/>
  <c r="J54" i="505"/>
  <c r="I54" i="505"/>
  <c r="J53" i="505"/>
  <c r="I53" i="505"/>
  <c r="J52" i="505"/>
  <c r="I52" i="505"/>
  <c r="J51" i="505"/>
  <c r="I51" i="505"/>
  <c r="J50" i="505"/>
  <c r="I50" i="505"/>
  <c r="J49" i="505"/>
  <c r="I49" i="505"/>
  <c r="J48" i="505"/>
  <c r="I48" i="505"/>
  <c r="J47" i="505"/>
  <c r="I47" i="505"/>
  <c r="J46" i="505"/>
  <c r="I46" i="505"/>
  <c r="J45" i="505"/>
  <c r="I45" i="505"/>
  <c r="J44" i="505"/>
  <c r="I44" i="505"/>
  <c r="J43" i="505"/>
  <c r="I43" i="505"/>
  <c r="J42" i="505"/>
  <c r="I42" i="505"/>
  <c r="J41" i="505"/>
  <c r="I41" i="505"/>
  <c r="J40" i="505"/>
  <c r="I40" i="505"/>
  <c r="J39" i="505"/>
  <c r="I39" i="505"/>
  <c r="J38" i="505"/>
  <c r="I38" i="505"/>
  <c r="J37" i="505"/>
  <c r="I37" i="505"/>
  <c r="J36" i="505"/>
  <c r="I36" i="505"/>
  <c r="J35" i="505"/>
  <c r="I35" i="505"/>
  <c r="J34" i="505"/>
  <c r="I34" i="505"/>
  <c r="J33" i="505"/>
  <c r="I33" i="505"/>
  <c r="J32" i="505"/>
  <c r="I32" i="505"/>
  <c r="J31" i="505"/>
  <c r="I31" i="505"/>
  <c r="J30" i="505"/>
  <c r="I30" i="505"/>
  <c r="J29" i="505"/>
  <c r="I29" i="505"/>
  <c r="J28" i="505"/>
  <c r="I28" i="505"/>
  <c r="J27" i="505"/>
  <c r="I27" i="505"/>
  <c r="J26" i="505"/>
  <c r="I26" i="505"/>
  <c r="J25" i="505"/>
  <c r="I25" i="505"/>
  <c r="J24" i="505"/>
  <c r="I24" i="505"/>
  <c r="J23" i="505"/>
  <c r="I23" i="505"/>
  <c r="J22" i="505"/>
  <c r="I22" i="505"/>
  <c r="J21" i="505"/>
  <c r="I21" i="505"/>
  <c r="Z20" i="505"/>
  <c r="Z21" i="505" s="1"/>
  <c r="L21" i="505" s="1"/>
  <c r="J20" i="505"/>
  <c r="I20" i="505"/>
  <c r="M13" i="505"/>
  <c r="M12" i="505"/>
  <c r="M11" i="505"/>
  <c r="J149" i="504"/>
  <c r="I149" i="504"/>
  <c r="J148" i="504"/>
  <c r="I148" i="504"/>
  <c r="J147" i="504"/>
  <c r="I147" i="504"/>
  <c r="J146" i="504"/>
  <c r="I146" i="504"/>
  <c r="J145" i="504"/>
  <c r="I145" i="504"/>
  <c r="J144" i="504"/>
  <c r="I144" i="504"/>
  <c r="J143" i="504"/>
  <c r="I143" i="504"/>
  <c r="J142" i="504"/>
  <c r="I142" i="504"/>
  <c r="J141" i="504"/>
  <c r="I141" i="504"/>
  <c r="J140" i="504"/>
  <c r="I140" i="504"/>
  <c r="J139" i="504"/>
  <c r="I139" i="504"/>
  <c r="J138" i="504"/>
  <c r="I138" i="504"/>
  <c r="J137" i="504"/>
  <c r="I137" i="504"/>
  <c r="J136" i="504"/>
  <c r="I136" i="504"/>
  <c r="J135" i="504"/>
  <c r="I135" i="504"/>
  <c r="J134" i="504"/>
  <c r="I134" i="504"/>
  <c r="J133" i="504"/>
  <c r="I133" i="504"/>
  <c r="J132" i="504"/>
  <c r="I132" i="504"/>
  <c r="J131" i="504"/>
  <c r="I131" i="504"/>
  <c r="J130" i="504"/>
  <c r="I130" i="504"/>
  <c r="J129" i="504"/>
  <c r="I129" i="504"/>
  <c r="J128" i="504"/>
  <c r="I128" i="504"/>
  <c r="J127" i="504"/>
  <c r="I127" i="504"/>
  <c r="J126" i="504"/>
  <c r="I126" i="504"/>
  <c r="J125" i="504"/>
  <c r="I125" i="504"/>
  <c r="J124" i="504"/>
  <c r="I124" i="504"/>
  <c r="J123" i="504"/>
  <c r="I123" i="504"/>
  <c r="J122" i="504"/>
  <c r="I122" i="504"/>
  <c r="J121" i="504"/>
  <c r="I121" i="504"/>
  <c r="J120" i="504"/>
  <c r="I120" i="504"/>
  <c r="J119" i="504"/>
  <c r="I119" i="504"/>
  <c r="J118" i="504"/>
  <c r="I118" i="504"/>
  <c r="J117" i="504"/>
  <c r="I117" i="504"/>
  <c r="J116" i="504"/>
  <c r="I116" i="504"/>
  <c r="J115" i="504"/>
  <c r="I115" i="504"/>
  <c r="J114" i="504"/>
  <c r="I114" i="504"/>
  <c r="J113" i="504"/>
  <c r="I113" i="504"/>
  <c r="J112" i="504"/>
  <c r="I112" i="504"/>
  <c r="J111" i="504"/>
  <c r="I111" i="504"/>
  <c r="J110" i="504"/>
  <c r="I110" i="504"/>
  <c r="J109" i="504"/>
  <c r="I109" i="504"/>
  <c r="J108" i="504"/>
  <c r="I108" i="504"/>
  <c r="J107" i="504"/>
  <c r="I107" i="504"/>
  <c r="J106" i="504"/>
  <c r="I106" i="504"/>
  <c r="J105" i="504"/>
  <c r="I105" i="504"/>
  <c r="J104" i="504"/>
  <c r="I104" i="504"/>
  <c r="J103" i="504"/>
  <c r="I103" i="504"/>
  <c r="J102" i="504"/>
  <c r="I102" i="504"/>
  <c r="J101" i="504"/>
  <c r="I101" i="504"/>
  <c r="J100" i="504"/>
  <c r="I100" i="504"/>
  <c r="J99" i="504"/>
  <c r="I99" i="504"/>
  <c r="J98" i="504"/>
  <c r="I98" i="504"/>
  <c r="J97" i="504"/>
  <c r="I97" i="504"/>
  <c r="J96" i="504"/>
  <c r="I96" i="504"/>
  <c r="J95" i="504"/>
  <c r="I95" i="504"/>
  <c r="J94" i="504"/>
  <c r="I94" i="504"/>
  <c r="J93" i="504"/>
  <c r="I93" i="504"/>
  <c r="J92" i="504"/>
  <c r="I92" i="504"/>
  <c r="J91" i="504"/>
  <c r="I91" i="504"/>
  <c r="J90" i="504"/>
  <c r="I90" i="504"/>
  <c r="J89" i="504"/>
  <c r="I89" i="504"/>
  <c r="J88" i="504"/>
  <c r="I88" i="504"/>
  <c r="J87" i="504"/>
  <c r="I87" i="504"/>
  <c r="J86" i="504"/>
  <c r="I86" i="504"/>
  <c r="J85" i="504"/>
  <c r="I85" i="504"/>
  <c r="J84" i="504"/>
  <c r="I84" i="504"/>
  <c r="J83" i="504"/>
  <c r="I83" i="504"/>
  <c r="J82" i="504"/>
  <c r="I82" i="504"/>
  <c r="J81" i="504"/>
  <c r="I81" i="504"/>
  <c r="J80" i="504"/>
  <c r="I80" i="504"/>
  <c r="J79" i="504"/>
  <c r="I79" i="504"/>
  <c r="J78" i="504"/>
  <c r="I78" i="504"/>
  <c r="J77" i="504"/>
  <c r="I77" i="504"/>
  <c r="J76" i="504"/>
  <c r="I76" i="504"/>
  <c r="J75" i="504"/>
  <c r="I75" i="504"/>
  <c r="J74" i="504"/>
  <c r="I74" i="504"/>
  <c r="J73" i="504"/>
  <c r="I73" i="504"/>
  <c r="J72" i="504"/>
  <c r="I72" i="504"/>
  <c r="J71" i="504"/>
  <c r="I71" i="504"/>
  <c r="J70" i="504"/>
  <c r="I70" i="504"/>
  <c r="J69" i="504"/>
  <c r="I69" i="504"/>
  <c r="J68" i="504"/>
  <c r="I68" i="504"/>
  <c r="J67" i="504"/>
  <c r="I67" i="504"/>
  <c r="J66" i="504"/>
  <c r="I66" i="504"/>
  <c r="J65" i="504"/>
  <c r="I65" i="504"/>
  <c r="J64" i="504"/>
  <c r="I64" i="504"/>
  <c r="J63" i="504"/>
  <c r="I63" i="504"/>
  <c r="J62" i="504"/>
  <c r="I62" i="504"/>
  <c r="J61" i="504"/>
  <c r="I61" i="504"/>
  <c r="J60" i="504"/>
  <c r="I60" i="504"/>
  <c r="J59" i="504"/>
  <c r="I59" i="504"/>
  <c r="J58" i="504"/>
  <c r="I58" i="504"/>
  <c r="J57" i="504"/>
  <c r="I57" i="504"/>
  <c r="J56" i="504"/>
  <c r="I56" i="504"/>
  <c r="J55" i="504"/>
  <c r="I55" i="504"/>
  <c r="J54" i="504"/>
  <c r="I54" i="504"/>
  <c r="J53" i="504"/>
  <c r="I53" i="504"/>
  <c r="J52" i="504"/>
  <c r="I52" i="504"/>
  <c r="J51" i="504"/>
  <c r="I51" i="504"/>
  <c r="J50" i="504"/>
  <c r="I50" i="504"/>
  <c r="J49" i="504"/>
  <c r="I49" i="504"/>
  <c r="J48" i="504"/>
  <c r="I48" i="504"/>
  <c r="J47" i="504"/>
  <c r="I47" i="504"/>
  <c r="J46" i="504"/>
  <c r="I46" i="504"/>
  <c r="J45" i="504"/>
  <c r="I45" i="504"/>
  <c r="J44" i="504"/>
  <c r="I44" i="504"/>
  <c r="J43" i="504"/>
  <c r="I43" i="504"/>
  <c r="J42" i="504"/>
  <c r="I42" i="504"/>
  <c r="J41" i="504"/>
  <c r="I41" i="504"/>
  <c r="J40" i="504"/>
  <c r="I40" i="504"/>
  <c r="J39" i="504"/>
  <c r="I39" i="504"/>
  <c r="J38" i="504"/>
  <c r="I38" i="504"/>
  <c r="J37" i="504"/>
  <c r="I37" i="504"/>
  <c r="J36" i="504"/>
  <c r="I36" i="504"/>
  <c r="J35" i="504"/>
  <c r="I35" i="504"/>
  <c r="J34" i="504"/>
  <c r="I34" i="504"/>
  <c r="J33" i="504"/>
  <c r="I33" i="504"/>
  <c r="J32" i="504"/>
  <c r="I32" i="504"/>
  <c r="J31" i="504"/>
  <c r="I31" i="504"/>
  <c r="J30" i="504"/>
  <c r="I30" i="504"/>
  <c r="J29" i="504"/>
  <c r="I29" i="504"/>
  <c r="J28" i="504"/>
  <c r="I28" i="504"/>
  <c r="J27" i="504"/>
  <c r="I27" i="504"/>
  <c r="J26" i="504"/>
  <c r="I26" i="504"/>
  <c r="J25" i="504"/>
  <c r="I25" i="504"/>
  <c r="J24" i="504"/>
  <c r="I24" i="504"/>
  <c r="J23" i="504"/>
  <c r="I23" i="504"/>
  <c r="J22" i="504"/>
  <c r="I22" i="504"/>
  <c r="J21" i="504"/>
  <c r="I21" i="504"/>
  <c r="Z20" i="504"/>
  <c r="Z21" i="504" s="1"/>
  <c r="J20" i="504"/>
  <c r="I20" i="504"/>
  <c r="M13" i="504"/>
  <c r="M12" i="504"/>
  <c r="M11" i="504"/>
  <c r="J149" i="503"/>
  <c r="I149" i="503"/>
  <c r="J148" i="503"/>
  <c r="I148" i="503"/>
  <c r="J147" i="503"/>
  <c r="I147" i="503"/>
  <c r="J146" i="503"/>
  <c r="I146" i="503"/>
  <c r="J145" i="503"/>
  <c r="I145" i="503"/>
  <c r="J144" i="503"/>
  <c r="I144" i="503"/>
  <c r="J143" i="503"/>
  <c r="I143" i="503"/>
  <c r="J142" i="503"/>
  <c r="I142" i="503"/>
  <c r="J141" i="503"/>
  <c r="I141" i="503"/>
  <c r="J140" i="503"/>
  <c r="I140" i="503"/>
  <c r="J139" i="503"/>
  <c r="I139" i="503"/>
  <c r="J138" i="503"/>
  <c r="I138" i="503"/>
  <c r="J137" i="503"/>
  <c r="I137" i="503"/>
  <c r="J136" i="503"/>
  <c r="I136" i="503"/>
  <c r="J135" i="503"/>
  <c r="I135" i="503"/>
  <c r="J134" i="503"/>
  <c r="I134" i="503"/>
  <c r="J133" i="503"/>
  <c r="I133" i="503"/>
  <c r="J132" i="503"/>
  <c r="I132" i="503"/>
  <c r="J131" i="503"/>
  <c r="I131" i="503"/>
  <c r="J130" i="503"/>
  <c r="I130" i="503"/>
  <c r="J129" i="503"/>
  <c r="I129" i="503"/>
  <c r="J128" i="503"/>
  <c r="I128" i="503"/>
  <c r="J127" i="503"/>
  <c r="I127" i="503"/>
  <c r="J126" i="503"/>
  <c r="I126" i="503"/>
  <c r="J125" i="503"/>
  <c r="I125" i="503"/>
  <c r="J124" i="503"/>
  <c r="I124" i="503"/>
  <c r="J123" i="503"/>
  <c r="I123" i="503"/>
  <c r="J122" i="503"/>
  <c r="I122" i="503"/>
  <c r="J121" i="503"/>
  <c r="I121" i="503"/>
  <c r="J120" i="503"/>
  <c r="I120" i="503"/>
  <c r="J119" i="503"/>
  <c r="I119" i="503"/>
  <c r="J118" i="503"/>
  <c r="I118" i="503"/>
  <c r="J117" i="503"/>
  <c r="I117" i="503"/>
  <c r="J116" i="503"/>
  <c r="I116" i="503"/>
  <c r="J115" i="503"/>
  <c r="I115" i="503"/>
  <c r="J114" i="503"/>
  <c r="I114" i="503"/>
  <c r="J113" i="503"/>
  <c r="I113" i="503"/>
  <c r="J112" i="503"/>
  <c r="I112" i="503"/>
  <c r="J111" i="503"/>
  <c r="I111" i="503"/>
  <c r="J110" i="503"/>
  <c r="I110" i="503"/>
  <c r="J109" i="503"/>
  <c r="I109" i="503"/>
  <c r="J108" i="503"/>
  <c r="I108" i="503"/>
  <c r="J107" i="503"/>
  <c r="I107" i="503"/>
  <c r="J106" i="503"/>
  <c r="I106" i="503"/>
  <c r="J105" i="503"/>
  <c r="I105" i="503"/>
  <c r="J104" i="503"/>
  <c r="I104" i="503"/>
  <c r="J103" i="503"/>
  <c r="I103" i="503"/>
  <c r="J102" i="503"/>
  <c r="I102" i="503"/>
  <c r="J101" i="503"/>
  <c r="I101" i="503"/>
  <c r="J100" i="503"/>
  <c r="I100" i="503"/>
  <c r="J99" i="503"/>
  <c r="I99" i="503"/>
  <c r="J98" i="503"/>
  <c r="I98" i="503"/>
  <c r="J97" i="503"/>
  <c r="I97" i="503"/>
  <c r="J96" i="503"/>
  <c r="I96" i="503"/>
  <c r="J95" i="503"/>
  <c r="I95" i="503"/>
  <c r="J94" i="503"/>
  <c r="I94" i="503"/>
  <c r="J93" i="503"/>
  <c r="I93" i="503"/>
  <c r="J92" i="503"/>
  <c r="I92" i="503"/>
  <c r="J91" i="503"/>
  <c r="I91" i="503"/>
  <c r="J90" i="503"/>
  <c r="I90" i="503"/>
  <c r="J89" i="503"/>
  <c r="I89" i="503"/>
  <c r="J88" i="503"/>
  <c r="I88" i="503"/>
  <c r="J87" i="503"/>
  <c r="I87" i="503"/>
  <c r="J86" i="503"/>
  <c r="I86" i="503"/>
  <c r="J85" i="503"/>
  <c r="I85" i="503"/>
  <c r="J84" i="503"/>
  <c r="I84" i="503"/>
  <c r="J83" i="503"/>
  <c r="I83" i="503"/>
  <c r="J82" i="503"/>
  <c r="I82" i="503"/>
  <c r="J81" i="503"/>
  <c r="I81" i="503"/>
  <c r="J80" i="503"/>
  <c r="I80" i="503"/>
  <c r="J79" i="503"/>
  <c r="I79" i="503"/>
  <c r="J78" i="503"/>
  <c r="I78" i="503"/>
  <c r="J77" i="503"/>
  <c r="I77" i="503"/>
  <c r="J76" i="503"/>
  <c r="I76" i="503"/>
  <c r="J75" i="503"/>
  <c r="I75" i="503"/>
  <c r="J74" i="503"/>
  <c r="I74" i="503"/>
  <c r="J73" i="503"/>
  <c r="I73" i="503"/>
  <c r="J72" i="503"/>
  <c r="I72" i="503"/>
  <c r="J71" i="503"/>
  <c r="I71" i="503"/>
  <c r="J70" i="503"/>
  <c r="I70" i="503"/>
  <c r="J69" i="503"/>
  <c r="I69" i="503"/>
  <c r="J68" i="503"/>
  <c r="I68" i="503"/>
  <c r="J67" i="503"/>
  <c r="I67" i="503"/>
  <c r="J66" i="503"/>
  <c r="I66" i="503"/>
  <c r="J65" i="503"/>
  <c r="I65" i="503"/>
  <c r="J64" i="503"/>
  <c r="I64" i="503"/>
  <c r="J63" i="503"/>
  <c r="I63" i="503"/>
  <c r="J62" i="503"/>
  <c r="I62" i="503"/>
  <c r="J61" i="503"/>
  <c r="I61" i="503"/>
  <c r="J60" i="503"/>
  <c r="I60" i="503"/>
  <c r="J59" i="503"/>
  <c r="I59" i="503"/>
  <c r="J58" i="503"/>
  <c r="I58" i="503"/>
  <c r="J57" i="503"/>
  <c r="I57" i="503"/>
  <c r="J56" i="503"/>
  <c r="I56" i="503"/>
  <c r="J55" i="503"/>
  <c r="I55" i="503"/>
  <c r="J54" i="503"/>
  <c r="I54" i="503"/>
  <c r="J53" i="503"/>
  <c r="I53" i="503"/>
  <c r="J52" i="503"/>
  <c r="I52" i="503"/>
  <c r="J51" i="503"/>
  <c r="I51" i="503"/>
  <c r="J50" i="503"/>
  <c r="I50" i="503"/>
  <c r="J49" i="503"/>
  <c r="I49" i="503"/>
  <c r="J48" i="503"/>
  <c r="I48" i="503"/>
  <c r="J47" i="503"/>
  <c r="I47" i="503"/>
  <c r="J46" i="503"/>
  <c r="I46" i="503"/>
  <c r="J45" i="503"/>
  <c r="I45" i="503"/>
  <c r="J44" i="503"/>
  <c r="I44" i="503"/>
  <c r="J43" i="503"/>
  <c r="I43" i="503"/>
  <c r="J42" i="503"/>
  <c r="I42" i="503"/>
  <c r="J41" i="503"/>
  <c r="I41" i="503"/>
  <c r="J40" i="503"/>
  <c r="I40" i="503"/>
  <c r="J39" i="503"/>
  <c r="I39" i="503"/>
  <c r="J38" i="503"/>
  <c r="I38" i="503"/>
  <c r="J37" i="503"/>
  <c r="I37" i="503"/>
  <c r="J36" i="503"/>
  <c r="I36" i="503"/>
  <c r="J35" i="503"/>
  <c r="I35" i="503"/>
  <c r="J34" i="503"/>
  <c r="I34" i="503"/>
  <c r="J33" i="503"/>
  <c r="I33" i="503"/>
  <c r="J32" i="503"/>
  <c r="I32" i="503"/>
  <c r="J31" i="503"/>
  <c r="I31" i="503"/>
  <c r="J30" i="503"/>
  <c r="I30" i="503"/>
  <c r="J29" i="503"/>
  <c r="I29" i="503"/>
  <c r="J28" i="503"/>
  <c r="I28" i="503"/>
  <c r="J27" i="503"/>
  <c r="I27" i="503"/>
  <c r="J26" i="503"/>
  <c r="I26" i="503"/>
  <c r="J25" i="503"/>
  <c r="I25" i="503"/>
  <c r="J24" i="503"/>
  <c r="I24" i="503"/>
  <c r="J23" i="503"/>
  <c r="I23" i="503"/>
  <c r="J22" i="503"/>
  <c r="I22" i="503"/>
  <c r="J21" i="503"/>
  <c r="I21" i="503"/>
  <c r="Z20" i="503"/>
  <c r="AA20" i="503" s="1"/>
  <c r="L20" i="503"/>
  <c r="J20" i="503"/>
  <c r="I20" i="503"/>
  <c r="M13" i="503"/>
  <c r="M12" i="503"/>
  <c r="M11" i="503"/>
  <c r="J149" i="502"/>
  <c r="I149" i="502"/>
  <c r="J148" i="502"/>
  <c r="I148" i="502"/>
  <c r="J147" i="502"/>
  <c r="I147" i="502"/>
  <c r="J146" i="502"/>
  <c r="I146" i="502"/>
  <c r="J145" i="502"/>
  <c r="I145" i="502"/>
  <c r="J144" i="502"/>
  <c r="I144" i="502"/>
  <c r="J143" i="502"/>
  <c r="I143" i="502"/>
  <c r="J142" i="502"/>
  <c r="I142" i="502"/>
  <c r="J141" i="502"/>
  <c r="I141" i="502"/>
  <c r="J140" i="502"/>
  <c r="I140" i="502"/>
  <c r="J139" i="502"/>
  <c r="I139" i="502"/>
  <c r="J138" i="502"/>
  <c r="I138" i="502"/>
  <c r="J137" i="502"/>
  <c r="I137" i="502"/>
  <c r="J136" i="502"/>
  <c r="I136" i="502"/>
  <c r="J135" i="502"/>
  <c r="I135" i="502"/>
  <c r="J134" i="502"/>
  <c r="I134" i="502"/>
  <c r="J133" i="502"/>
  <c r="I133" i="502"/>
  <c r="J132" i="502"/>
  <c r="I132" i="502"/>
  <c r="J131" i="502"/>
  <c r="I131" i="502"/>
  <c r="J130" i="502"/>
  <c r="I130" i="502"/>
  <c r="J129" i="502"/>
  <c r="I129" i="502"/>
  <c r="J128" i="502"/>
  <c r="I128" i="502"/>
  <c r="J127" i="502"/>
  <c r="I127" i="502"/>
  <c r="J126" i="502"/>
  <c r="I126" i="502"/>
  <c r="J125" i="502"/>
  <c r="I125" i="502"/>
  <c r="J124" i="502"/>
  <c r="I124" i="502"/>
  <c r="J123" i="502"/>
  <c r="I123" i="502"/>
  <c r="J122" i="502"/>
  <c r="I122" i="502"/>
  <c r="J121" i="502"/>
  <c r="I121" i="502"/>
  <c r="J120" i="502"/>
  <c r="I120" i="502"/>
  <c r="J119" i="502"/>
  <c r="I119" i="502"/>
  <c r="J118" i="502"/>
  <c r="I118" i="502"/>
  <c r="J117" i="502"/>
  <c r="I117" i="502"/>
  <c r="J116" i="502"/>
  <c r="I116" i="502"/>
  <c r="J115" i="502"/>
  <c r="I115" i="502"/>
  <c r="J114" i="502"/>
  <c r="I114" i="502"/>
  <c r="J113" i="502"/>
  <c r="I113" i="502"/>
  <c r="J112" i="502"/>
  <c r="I112" i="502"/>
  <c r="J111" i="502"/>
  <c r="I111" i="502"/>
  <c r="J110" i="502"/>
  <c r="I110" i="502"/>
  <c r="J109" i="502"/>
  <c r="I109" i="502"/>
  <c r="J108" i="502"/>
  <c r="I108" i="502"/>
  <c r="J107" i="502"/>
  <c r="I107" i="502"/>
  <c r="J106" i="502"/>
  <c r="I106" i="502"/>
  <c r="J105" i="502"/>
  <c r="I105" i="502"/>
  <c r="J104" i="502"/>
  <c r="I104" i="502"/>
  <c r="J103" i="502"/>
  <c r="I103" i="502"/>
  <c r="J102" i="502"/>
  <c r="I102" i="502"/>
  <c r="J101" i="502"/>
  <c r="I101" i="502"/>
  <c r="J100" i="502"/>
  <c r="I100" i="502"/>
  <c r="J99" i="502"/>
  <c r="I99" i="502"/>
  <c r="J98" i="502"/>
  <c r="I98" i="502"/>
  <c r="J97" i="502"/>
  <c r="I97" i="502"/>
  <c r="J96" i="502"/>
  <c r="I96" i="502"/>
  <c r="J95" i="502"/>
  <c r="I95" i="502"/>
  <c r="J94" i="502"/>
  <c r="I94" i="502"/>
  <c r="J93" i="502"/>
  <c r="I93" i="502"/>
  <c r="J92" i="502"/>
  <c r="I92" i="502"/>
  <c r="J91" i="502"/>
  <c r="I91" i="502"/>
  <c r="J90" i="502"/>
  <c r="I90" i="502"/>
  <c r="J89" i="502"/>
  <c r="I89" i="502"/>
  <c r="J88" i="502"/>
  <c r="I88" i="502"/>
  <c r="J87" i="502"/>
  <c r="I87" i="502"/>
  <c r="J86" i="502"/>
  <c r="I86" i="502"/>
  <c r="J85" i="502"/>
  <c r="I85" i="502"/>
  <c r="J84" i="502"/>
  <c r="I84" i="502"/>
  <c r="J83" i="502"/>
  <c r="I83" i="502"/>
  <c r="J82" i="502"/>
  <c r="I82" i="502"/>
  <c r="J81" i="502"/>
  <c r="I81" i="502"/>
  <c r="J80" i="502"/>
  <c r="I80" i="502"/>
  <c r="J79" i="502"/>
  <c r="I79" i="502"/>
  <c r="J78" i="502"/>
  <c r="I78" i="502"/>
  <c r="J77" i="502"/>
  <c r="I77" i="502"/>
  <c r="J76" i="502"/>
  <c r="I76" i="502"/>
  <c r="J75" i="502"/>
  <c r="I75" i="502"/>
  <c r="J74" i="502"/>
  <c r="I74" i="502"/>
  <c r="J73" i="502"/>
  <c r="I73" i="502"/>
  <c r="J72" i="502"/>
  <c r="I72" i="502"/>
  <c r="J71" i="502"/>
  <c r="I71" i="502"/>
  <c r="J70" i="502"/>
  <c r="I70" i="502"/>
  <c r="J69" i="502"/>
  <c r="I69" i="502"/>
  <c r="J68" i="502"/>
  <c r="I68" i="502"/>
  <c r="J67" i="502"/>
  <c r="I67" i="502"/>
  <c r="J66" i="502"/>
  <c r="I66" i="502"/>
  <c r="J65" i="502"/>
  <c r="I65" i="502"/>
  <c r="J64" i="502"/>
  <c r="I64" i="502"/>
  <c r="J63" i="502"/>
  <c r="I63" i="502"/>
  <c r="J62" i="502"/>
  <c r="I62" i="502"/>
  <c r="J61" i="502"/>
  <c r="I61" i="502"/>
  <c r="J60" i="502"/>
  <c r="I60" i="502"/>
  <c r="J59" i="502"/>
  <c r="I59" i="502"/>
  <c r="J58" i="502"/>
  <c r="I58" i="502"/>
  <c r="J57" i="502"/>
  <c r="I57" i="502"/>
  <c r="J56" i="502"/>
  <c r="I56" i="502"/>
  <c r="J55" i="502"/>
  <c r="I55" i="502"/>
  <c r="J54" i="502"/>
  <c r="I54" i="502"/>
  <c r="J53" i="502"/>
  <c r="I53" i="502"/>
  <c r="J52" i="502"/>
  <c r="I52" i="502"/>
  <c r="J51" i="502"/>
  <c r="I51" i="502"/>
  <c r="J50" i="502"/>
  <c r="I50" i="502"/>
  <c r="J49" i="502"/>
  <c r="I49" i="502"/>
  <c r="J48" i="502"/>
  <c r="I48" i="502"/>
  <c r="J47" i="502"/>
  <c r="I47" i="502"/>
  <c r="J46" i="502"/>
  <c r="I46" i="502"/>
  <c r="J45" i="502"/>
  <c r="I45" i="502"/>
  <c r="J44" i="502"/>
  <c r="I44" i="502"/>
  <c r="J43" i="502"/>
  <c r="I43" i="502"/>
  <c r="J42" i="502"/>
  <c r="I42" i="502"/>
  <c r="J41" i="502"/>
  <c r="I41" i="502"/>
  <c r="J40" i="502"/>
  <c r="I40" i="502"/>
  <c r="J39" i="502"/>
  <c r="I39" i="502"/>
  <c r="J38" i="502"/>
  <c r="I38" i="502"/>
  <c r="J37" i="502"/>
  <c r="I37" i="502"/>
  <c r="J36" i="502"/>
  <c r="I36" i="502"/>
  <c r="J35" i="502"/>
  <c r="I35" i="502"/>
  <c r="J34" i="502"/>
  <c r="I34" i="502"/>
  <c r="J33" i="502"/>
  <c r="I33" i="502"/>
  <c r="J32" i="502"/>
  <c r="I32" i="502"/>
  <c r="J31" i="502"/>
  <c r="I31" i="502"/>
  <c r="J30" i="502"/>
  <c r="I30" i="502"/>
  <c r="J29" i="502"/>
  <c r="I29" i="502"/>
  <c r="J28" i="502"/>
  <c r="I28" i="502"/>
  <c r="J27" i="502"/>
  <c r="I27" i="502"/>
  <c r="J26" i="502"/>
  <c r="I26" i="502"/>
  <c r="J25" i="502"/>
  <c r="I25" i="502"/>
  <c r="J24" i="502"/>
  <c r="I24" i="502"/>
  <c r="J23" i="502"/>
  <c r="I23" i="502"/>
  <c r="J22" i="502"/>
  <c r="I22" i="502"/>
  <c r="J21" i="502"/>
  <c r="I21" i="502"/>
  <c r="Z20" i="502"/>
  <c r="J20" i="502"/>
  <c r="I20" i="502"/>
  <c r="M13" i="502"/>
  <c r="M12" i="502"/>
  <c r="M11" i="502"/>
  <c r="J149" i="501"/>
  <c r="I149" i="501"/>
  <c r="J148" i="501"/>
  <c r="I148" i="501"/>
  <c r="J147" i="501"/>
  <c r="I147" i="501"/>
  <c r="J146" i="501"/>
  <c r="I146" i="501"/>
  <c r="J145" i="501"/>
  <c r="I145" i="501"/>
  <c r="J144" i="501"/>
  <c r="I144" i="501"/>
  <c r="J143" i="501"/>
  <c r="I143" i="501"/>
  <c r="J142" i="501"/>
  <c r="I142" i="501"/>
  <c r="J141" i="501"/>
  <c r="I141" i="501"/>
  <c r="J140" i="501"/>
  <c r="I140" i="501"/>
  <c r="J139" i="501"/>
  <c r="I139" i="501"/>
  <c r="J138" i="501"/>
  <c r="I138" i="501"/>
  <c r="J137" i="501"/>
  <c r="I137" i="501"/>
  <c r="J136" i="501"/>
  <c r="I136" i="501"/>
  <c r="J135" i="501"/>
  <c r="I135" i="501"/>
  <c r="J134" i="501"/>
  <c r="I134" i="501"/>
  <c r="J133" i="501"/>
  <c r="I133" i="501"/>
  <c r="J132" i="501"/>
  <c r="I132" i="501"/>
  <c r="J131" i="501"/>
  <c r="I131" i="501"/>
  <c r="J130" i="501"/>
  <c r="I130" i="501"/>
  <c r="J129" i="501"/>
  <c r="I129" i="501"/>
  <c r="J128" i="501"/>
  <c r="I128" i="501"/>
  <c r="J127" i="501"/>
  <c r="I127" i="501"/>
  <c r="J126" i="501"/>
  <c r="I126" i="501"/>
  <c r="J125" i="501"/>
  <c r="I125" i="501"/>
  <c r="J124" i="501"/>
  <c r="I124" i="501"/>
  <c r="J123" i="501"/>
  <c r="I123" i="501"/>
  <c r="J122" i="501"/>
  <c r="I122" i="501"/>
  <c r="J121" i="501"/>
  <c r="I121" i="501"/>
  <c r="J120" i="501"/>
  <c r="I120" i="501"/>
  <c r="J119" i="501"/>
  <c r="I119" i="501"/>
  <c r="J118" i="501"/>
  <c r="I118" i="501"/>
  <c r="J117" i="501"/>
  <c r="I117" i="501"/>
  <c r="J116" i="501"/>
  <c r="I116" i="501"/>
  <c r="J115" i="501"/>
  <c r="I115" i="501"/>
  <c r="J114" i="501"/>
  <c r="I114" i="501"/>
  <c r="J113" i="501"/>
  <c r="I113" i="501"/>
  <c r="J112" i="501"/>
  <c r="I112" i="501"/>
  <c r="J111" i="501"/>
  <c r="I111" i="501"/>
  <c r="J110" i="501"/>
  <c r="I110" i="501"/>
  <c r="J109" i="501"/>
  <c r="I109" i="501"/>
  <c r="J108" i="501"/>
  <c r="I108" i="501"/>
  <c r="J107" i="501"/>
  <c r="I107" i="501"/>
  <c r="J106" i="501"/>
  <c r="I106" i="501"/>
  <c r="J105" i="501"/>
  <c r="I105" i="501"/>
  <c r="J104" i="501"/>
  <c r="I104" i="501"/>
  <c r="J103" i="501"/>
  <c r="I103" i="501"/>
  <c r="J102" i="501"/>
  <c r="I102" i="501"/>
  <c r="J101" i="501"/>
  <c r="I101" i="501"/>
  <c r="J100" i="501"/>
  <c r="I100" i="501"/>
  <c r="J99" i="501"/>
  <c r="I99" i="501"/>
  <c r="J98" i="501"/>
  <c r="I98" i="501"/>
  <c r="J97" i="501"/>
  <c r="I97" i="501"/>
  <c r="J96" i="501"/>
  <c r="I96" i="501"/>
  <c r="J95" i="501"/>
  <c r="I95" i="501"/>
  <c r="J94" i="501"/>
  <c r="I94" i="501"/>
  <c r="J93" i="501"/>
  <c r="I93" i="501"/>
  <c r="J92" i="501"/>
  <c r="I92" i="501"/>
  <c r="J91" i="501"/>
  <c r="I91" i="501"/>
  <c r="J90" i="501"/>
  <c r="I90" i="501"/>
  <c r="J89" i="501"/>
  <c r="I89" i="501"/>
  <c r="J88" i="501"/>
  <c r="I88" i="501"/>
  <c r="J87" i="501"/>
  <c r="I87" i="501"/>
  <c r="J86" i="501"/>
  <c r="I86" i="501"/>
  <c r="J85" i="501"/>
  <c r="I85" i="501"/>
  <c r="J84" i="501"/>
  <c r="I84" i="501"/>
  <c r="J83" i="501"/>
  <c r="I83" i="501"/>
  <c r="J82" i="501"/>
  <c r="I82" i="501"/>
  <c r="J81" i="501"/>
  <c r="I81" i="501"/>
  <c r="J80" i="501"/>
  <c r="I80" i="501"/>
  <c r="J79" i="501"/>
  <c r="I79" i="501"/>
  <c r="J78" i="501"/>
  <c r="I78" i="501"/>
  <c r="J77" i="501"/>
  <c r="I77" i="501"/>
  <c r="J76" i="501"/>
  <c r="I76" i="501"/>
  <c r="J75" i="501"/>
  <c r="I75" i="501"/>
  <c r="J74" i="501"/>
  <c r="I74" i="501"/>
  <c r="J73" i="501"/>
  <c r="I73" i="501"/>
  <c r="J72" i="501"/>
  <c r="I72" i="501"/>
  <c r="J71" i="501"/>
  <c r="I71" i="501"/>
  <c r="J70" i="501"/>
  <c r="I70" i="501"/>
  <c r="J69" i="501"/>
  <c r="I69" i="501"/>
  <c r="J68" i="501"/>
  <c r="I68" i="501"/>
  <c r="J67" i="501"/>
  <c r="I67" i="501"/>
  <c r="J66" i="501"/>
  <c r="I66" i="501"/>
  <c r="J65" i="501"/>
  <c r="I65" i="501"/>
  <c r="J64" i="501"/>
  <c r="I64" i="501"/>
  <c r="J63" i="501"/>
  <c r="I63" i="501"/>
  <c r="J62" i="501"/>
  <c r="I62" i="501"/>
  <c r="J61" i="501"/>
  <c r="I61" i="501"/>
  <c r="J60" i="501"/>
  <c r="I60" i="501"/>
  <c r="J59" i="501"/>
  <c r="I59" i="501"/>
  <c r="J58" i="501"/>
  <c r="I58" i="501"/>
  <c r="J57" i="501"/>
  <c r="I57" i="501"/>
  <c r="J56" i="501"/>
  <c r="I56" i="501"/>
  <c r="J55" i="501"/>
  <c r="I55" i="501"/>
  <c r="J54" i="501"/>
  <c r="I54" i="501"/>
  <c r="J53" i="501"/>
  <c r="I53" i="501"/>
  <c r="J52" i="501"/>
  <c r="I52" i="501"/>
  <c r="J51" i="501"/>
  <c r="I51" i="501"/>
  <c r="J50" i="501"/>
  <c r="I50" i="501"/>
  <c r="J49" i="501"/>
  <c r="I49" i="501"/>
  <c r="J48" i="501"/>
  <c r="I48" i="501"/>
  <c r="J47" i="501"/>
  <c r="I47" i="501"/>
  <c r="J46" i="501"/>
  <c r="I46" i="501"/>
  <c r="J45" i="501"/>
  <c r="I45" i="501"/>
  <c r="J44" i="501"/>
  <c r="I44" i="501"/>
  <c r="J43" i="501"/>
  <c r="I43" i="501"/>
  <c r="J42" i="501"/>
  <c r="I42" i="501"/>
  <c r="J41" i="501"/>
  <c r="I41" i="501"/>
  <c r="J40" i="501"/>
  <c r="I40" i="501"/>
  <c r="J39" i="501"/>
  <c r="I39" i="501"/>
  <c r="J38" i="501"/>
  <c r="I38" i="501"/>
  <c r="J37" i="501"/>
  <c r="I37" i="501"/>
  <c r="J36" i="501"/>
  <c r="I36" i="501"/>
  <c r="J35" i="501"/>
  <c r="I35" i="501"/>
  <c r="J34" i="501"/>
  <c r="I34" i="501"/>
  <c r="J33" i="501"/>
  <c r="I33" i="501"/>
  <c r="J32" i="501"/>
  <c r="I32" i="501"/>
  <c r="J31" i="501"/>
  <c r="I31" i="501"/>
  <c r="J30" i="501"/>
  <c r="I30" i="501"/>
  <c r="J29" i="501"/>
  <c r="I29" i="501"/>
  <c r="J28" i="501"/>
  <c r="I28" i="501"/>
  <c r="J27" i="501"/>
  <c r="I27" i="501"/>
  <c r="J26" i="501"/>
  <c r="I26" i="501"/>
  <c r="J25" i="501"/>
  <c r="I25" i="501"/>
  <c r="J24" i="501"/>
  <c r="I24" i="501"/>
  <c r="J23" i="501"/>
  <c r="I23" i="501"/>
  <c r="J22" i="501"/>
  <c r="I22" i="501"/>
  <c r="J21" i="501"/>
  <c r="I21" i="501"/>
  <c r="Z20" i="501"/>
  <c r="AA20" i="501" s="1"/>
  <c r="J20" i="501"/>
  <c r="I20" i="501"/>
  <c r="M13" i="501"/>
  <c r="M12" i="501"/>
  <c r="M11" i="501"/>
  <c r="J149" i="500"/>
  <c r="I149" i="500"/>
  <c r="J148" i="500"/>
  <c r="I148" i="500"/>
  <c r="J147" i="500"/>
  <c r="I147" i="500"/>
  <c r="J146" i="500"/>
  <c r="I146" i="500"/>
  <c r="J145" i="500"/>
  <c r="I145" i="500"/>
  <c r="J144" i="500"/>
  <c r="I144" i="500"/>
  <c r="J143" i="500"/>
  <c r="I143" i="500"/>
  <c r="J142" i="500"/>
  <c r="I142" i="500"/>
  <c r="J141" i="500"/>
  <c r="I141" i="500"/>
  <c r="J140" i="500"/>
  <c r="I140" i="500"/>
  <c r="J139" i="500"/>
  <c r="I139" i="500"/>
  <c r="J138" i="500"/>
  <c r="I138" i="500"/>
  <c r="J137" i="500"/>
  <c r="I137" i="500"/>
  <c r="J136" i="500"/>
  <c r="I136" i="500"/>
  <c r="J135" i="500"/>
  <c r="I135" i="500"/>
  <c r="J134" i="500"/>
  <c r="I134" i="500"/>
  <c r="J133" i="500"/>
  <c r="I133" i="500"/>
  <c r="J132" i="500"/>
  <c r="I132" i="500"/>
  <c r="J131" i="500"/>
  <c r="I131" i="500"/>
  <c r="J130" i="500"/>
  <c r="I130" i="500"/>
  <c r="J129" i="500"/>
  <c r="I129" i="500"/>
  <c r="J128" i="500"/>
  <c r="I128" i="500"/>
  <c r="J127" i="500"/>
  <c r="I127" i="500"/>
  <c r="J126" i="500"/>
  <c r="I126" i="500"/>
  <c r="J125" i="500"/>
  <c r="I125" i="500"/>
  <c r="J124" i="500"/>
  <c r="I124" i="500"/>
  <c r="J123" i="500"/>
  <c r="I123" i="500"/>
  <c r="J122" i="500"/>
  <c r="I122" i="500"/>
  <c r="J121" i="500"/>
  <c r="I121" i="500"/>
  <c r="J120" i="500"/>
  <c r="I120" i="500"/>
  <c r="J119" i="500"/>
  <c r="I119" i="500"/>
  <c r="J118" i="500"/>
  <c r="I118" i="500"/>
  <c r="J117" i="500"/>
  <c r="I117" i="500"/>
  <c r="J116" i="500"/>
  <c r="I116" i="500"/>
  <c r="J115" i="500"/>
  <c r="I115" i="500"/>
  <c r="J114" i="500"/>
  <c r="I114" i="500"/>
  <c r="J113" i="500"/>
  <c r="I113" i="500"/>
  <c r="J112" i="500"/>
  <c r="I112" i="500"/>
  <c r="J111" i="500"/>
  <c r="I111" i="500"/>
  <c r="J110" i="500"/>
  <c r="I110" i="500"/>
  <c r="J109" i="500"/>
  <c r="I109" i="500"/>
  <c r="J108" i="500"/>
  <c r="I108" i="500"/>
  <c r="J107" i="500"/>
  <c r="I107" i="500"/>
  <c r="J106" i="500"/>
  <c r="I106" i="500"/>
  <c r="J105" i="500"/>
  <c r="I105" i="500"/>
  <c r="J104" i="500"/>
  <c r="I104" i="500"/>
  <c r="J103" i="500"/>
  <c r="I103" i="500"/>
  <c r="J102" i="500"/>
  <c r="I102" i="500"/>
  <c r="J101" i="500"/>
  <c r="I101" i="500"/>
  <c r="J100" i="500"/>
  <c r="I100" i="500"/>
  <c r="J99" i="500"/>
  <c r="I99" i="500"/>
  <c r="J98" i="500"/>
  <c r="I98" i="500"/>
  <c r="J97" i="500"/>
  <c r="I97" i="500"/>
  <c r="J96" i="500"/>
  <c r="I96" i="500"/>
  <c r="J95" i="500"/>
  <c r="I95" i="500"/>
  <c r="J94" i="500"/>
  <c r="I94" i="500"/>
  <c r="J93" i="500"/>
  <c r="I93" i="500"/>
  <c r="J92" i="500"/>
  <c r="I92" i="500"/>
  <c r="J91" i="500"/>
  <c r="I91" i="500"/>
  <c r="J90" i="500"/>
  <c r="I90" i="500"/>
  <c r="J89" i="500"/>
  <c r="I89" i="500"/>
  <c r="J88" i="500"/>
  <c r="I88" i="500"/>
  <c r="J87" i="500"/>
  <c r="I87" i="500"/>
  <c r="J86" i="500"/>
  <c r="I86" i="500"/>
  <c r="J85" i="500"/>
  <c r="I85" i="500"/>
  <c r="J84" i="500"/>
  <c r="I84" i="500"/>
  <c r="J83" i="500"/>
  <c r="I83" i="500"/>
  <c r="J82" i="500"/>
  <c r="I82" i="500"/>
  <c r="J81" i="500"/>
  <c r="I81" i="500"/>
  <c r="J80" i="500"/>
  <c r="I80" i="500"/>
  <c r="J79" i="500"/>
  <c r="I79" i="500"/>
  <c r="J78" i="500"/>
  <c r="I78" i="500"/>
  <c r="J77" i="500"/>
  <c r="I77" i="500"/>
  <c r="J76" i="500"/>
  <c r="I76" i="500"/>
  <c r="J75" i="500"/>
  <c r="I75" i="500"/>
  <c r="J74" i="500"/>
  <c r="I74" i="500"/>
  <c r="J73" i="500"/>
  <c r="I73" i="500"/>
  <c r="J72" i="500"/>
  <c r="I72" i="500"/>
  <c r="J71" i="500"/>
  <c r="I71" i="500"/>
  <c r="J70" i="500"/>
  <c r="I70" i="500"/>
  <c r="J69" i="500"/>
  <c r="I69" i="500"/>
  <c r="J68" i="500"/>
  <c r="I68" i="500"/>
  <c r="J67" i="500"/>
  <c r="I67" i="500"/>
  <c r="J66" i="500"/>
  <c r="I66" i="500"/>
  <c r="J65" i="500"/>
  <c r="I65" i="500"/>
  <c r="J64" i="500"/>
  <c r="I64" i="500"/>
  <c r="J63" i="500"/>
  <c r="I63" i="500"/>
  <c r="J62" i="500"/>
  <c r="I62" i="500"/>
  <c r="J61" i="500"/>
  <c r="I61" i="500"/>
  <c r="J60" i="500"/>
  <c r="I60" i="500"/>
  <c r="J59" i="500"/>
  <c r="I59" i="500"/>
  <c r="J58" i="500"/>
  <c r="I58" i="500"/>
  <c r="J57" i="500"/>
  <c r="I57" i="500"/>
  <c r="J56" i="500"/>
  <c r="I56" i="500"/>
  <c r="J55" i="500"/>
  <c r="I55" i="500"/>
  <c r="J54" i="500"/>
  <c r="I54" i="500"/>
  <c r="J53" i="500"/>
  <c r="I53" i="500"/>
  <c r="J52" i="500"/>
  <c r="I52" i="500"/>
  <c r="J51" i="500"/>
  <c r="I51" i="500"/>
  <c r="J50" i="500"/>
  <c r="I50" i="500"/>
  <c r="J49" i="500"/>
  <c r="I49" i="500"/>
  <c r="J48" i="500"/>
  <c r="I48" i="500"/>
  <c r="J47" i="500"/>
  <c r="I47" i="500"/>
  <c r="J46" i="500"/>
  <c r="I46" i="500"/>
  <c r="J45" i="500"/>
  <c r="I45" i="500"/>
  <c r="J44" i="500"/>
  <c r="I44" i="500"/>
  <c r="J43" i="500"/>
  <c r="I43" i="500"/>
  <c r="J42" i="500"/>
  <c r="I42" i="500"/>
  <c r="J41" i="500"/>
  <c r="I41" i="500"/>
  <c r="J40" i="500"/>
  <c r="I40" i="500"/>
  <c r="J39" i="500"/>
  <c r="I39" i="500"/>
  <c r="J38" i="500"/>
  <c r="I38" i="500"/>
  <c r="J37" i="500"/>
  <c r="I37" i="500"/>
  <c r="J36" i="500"/>
  <c r="I36" i="500"/>
  <c r="J35" i="500"/>
  <c r="I35" i="500"/>
  <c r="J34" i="500"/>
  <c r="I34" i="500"/>
  <c r="J33" i="500"/>
  <c r="I33" i="500"/>
  <c r="J32" i="500"/>
  <c r="I32" i="500"/>
  <c r="J31" i="500"/>
  <c r="I31" i="500"/>
  <c r="J30" i="500"/>
  <c r="I30" i="500"/>
  <c r="J29" i="500"/>
  <c r="I29" i="500"/>
  <c r="J28" i="500"/>
  <c r="I28" i="500"/>
  <c r="J27" i="500"/>
  <c r="I27" i="500"/>
  <c r="J26" i="500"/>
  <c r="I26" i="500"/>
  <c r="J25" i="500"/>
  <c r="I25" i="500"/>
  <c r="J24" i="500"/>
  <c r="I24" i="500"/>
  <c r="J23" i="500"/>
  <c r="I23" i="500"/>
  <c r="J22" i="500"/>
  <c r="I22" i="500"/>
  <c r="J21" i="500"/>
  <c r="I21" i="500"/>
  <c r="Z20" i="500"/>
  <c r="Z21" i="500" s="1"/>
  <c r="J20" i="500"/>
  <c r="I20" i="500"/>
  <c r="M13" i="500"/>
  <c r="M12" i="500"/>
  <c r="M11" i="500"/>
  <c r="J149" i="499"/>
  <c r="I149" i="499"/>
  <c r="J148" i="499"/>
  <c r="I148" i="499"/>
  <c r="J147" i="499"/>
  <c r="I147" i="499"/>
  <c r="J146" i="499"/>
  <c r="I146" i="499"/>
  <c r="J145" i="499"/>
  <c r="I145" i="499"/>
  <c r="J144" i="499"/>
  <c r="I144" i="499"/>
  <c r="J143" i="499"/>
  <c r="I143" i="499"/>
  <c r="J142" i="499"/>
  <c r="I142" i="499"/>
  <c r="J141" i="499"/>
  <c r="I141" i="499"/>
  <c r="J140" i="499"/>
  <c r="I140" i="499"/>
  <c r="J139" i="499"/>
  <c r="I139" i="499"/>
  <c r="J138" i="499"/>
  <c r="I138" i="499"/>
  <c r="J137" i="499"/>
  <c r="I137" i="499"/>
  <c r="J136" i="499"/>
  <c r="I136" i="499"/>
  <c r="J135" i="499"/>
  <c r="I135" i="499"/>
  <c r="J134" i="499"/>
  <c r="I134" i="499"/>
  <c r="J133" i="499"/>
  <c r="I133" i="499"/>
  <c r="J132" i="499"/>
  <c r="I132" i="499"/>
  <c r="J131" i="499"/>
  <c r="I131" i="499"/>
  <c r="J130" i="499"/>
  <c r="I130" i="499"/>
  <c r="J129" i="499"/>
  <c r="I129" i="499"/>
  <c r="J128" i="499"/>
  <c r="I128" i="499"/>
  <c r="J127" i="499"/>
  <c r="I127" i="499"/>
  <c r="J126" i="499"/>
  <c r="I126" i="499"/>
  <c r="J125" i="499"/>
  <c r="I125" i="499"/>
  <c r="J124" i="499"/>
  <c r="I124" i="499"/>
  <c r="J123" i="499"/>
  <c r="I123" i="499"/>
  <c r="J122" i="499"/>
  <c r="I122" i="499"/>
  <c r="J121" i="499"/>
  <c r="I121" i="499"/>
  <c r="J120" i="499"/>
  <c r="I120" i="499"/>
  <c r="J119" i="499"/>
  <c r="I119" i="499"/>
  <c r="J118" i="499"/>
  <c r="I118" i="499"/>
  <c r="J117" i="499"/>
  <c r="I117" i="499"/>
  <c r="J116" i="499"/>
  <c r="I116" i="499"/>
  <c r="J115" i="499"/>
  <c r="I115" i="499"/>
  <c r="J114" i="499"/>
  <c r="I114" i="499"/>
  <c r="J113" i="499"/>
  <c r="I113" i="499"/>
  <c r="J112" i="499"/>
  <c r="I112" i="499"/>
  <c r="J111" i="499"/>
  <c r="I111" i="499"/>
  <c r="J110" i="499"/>
  <c r="I110" i="499"/>
  <c r="J109" i="499"/>
  <c r="I109" i="499"/>
  <c r="J108" i="499"/>
  <c r="I108" i="499"/>
  <c r="J107" i="499"/>
  <c r="I107" i="499"/>
  <c r="J106" i="499"/>
  <c r="I106" i="499"/>
  <c r="J105" i="499"/>
  <c r="I105" i="499"/>
  <c r="J104" i="499"/>
  <c r="I104" i="499"/>
  <c r="J103" i="499"/>
  <c r="I103" i="499"/>
  <c r="J102" i="499"/>
  <c r="I102" i="499"/>
  <c r="J101" i="499"/>
  <c r="I101" i="499"/>
  <c r="J100" i="499"/>
  <c r="I100" i="499"/>
  <c r="J99" i="499"/>
  <c r="I99" i="499"/>
  <c r="J98" i="499"/>
  <c r="I98" i="499"/>
  <c r="J97" i="499"/>
  <c r="I97" i="499"/>
  <c r="J96" i="499"/>
  <c r="I96" i="499"/>
  <c r="J95" i="499"/>
  <c r="I95" i="499"/>
  <c r="J94" i="499"/>
  <c r="I94" i="499"/>
  <c r="J93" i="499"/>
  <c r="I93" i="499"/>
  <c r="J92" i="499"/>
  <c r="I92" i="499"/>
  <c r="J91" i="499"/>
  <c r="I91" i="499"/>
  <c r="J90" i="499"/>
  <c r="I90" i="499"/>
  <c r="J89" i="499"/>
  <c r="I89" i="499"/>
  <c r="J88" i="499"/>
  <c r="I88" i="499"/>
  <c r="J87" i="499"/>
  <c r="I87" i="499"/>
  <c r="J86" i="499"/>
  <c r="I86" i="499"/>
  <c r="J85" i="499"/>
  <c r="I85" i="499"/>
  <c r="J84" i="499"/>
  <c r="I84" i="499"/>
  <c r="J83" i="499"/>
  <c r="I83" i="499"/>
  <c r="J82" i="499"/>
  <c r="I82" i="499"/>
  <c r="J81" i="499"/>
  <c r="I81" i="499"/>
  <c r="J80" i="499"/>
  <c r="I80" i="499"/>
  <c r="J79" i="499"/>
  <c r="I79" i="499"/>
  <c r="J78" i="499"/>
  <c r="I78" i="499"/>
  <c r="J77" i="499"/>
  <c r="I77" i="499"/>
  <c r="J76" i="499"/>
  <c r="I76" i="499"/>
  <c r="J75" i="499"/>
  <c r="I75" i="499"/>
  <c r="J74" i="499"/>
  <c r="I74" i="499"/>
  <c r="J73" i="499"/>
  <c r="I73" i="499"/>
  <c r="J72" i="499"/>
  <c r="I72" i="499"/>
  <c r="J71" i="499"/>
  <c r="I71" i="499"/>
  <c r="J70" i="499"/>
  <c r="I70" i="499"/>
  <c r="J69" i="499"/>
  <c r="I69" i="499"/>
  <c r="J68" i="499"/>
  <c r="I68" i="499"/>
  <c r="J67" i="499"/>
  <c r="I67" i="499"/>
  <c r="J66" i="499"/>
  <c r="I66" i="499"/>
  <c r="J65" i="499"/>
  <c r="I65" i="499"/>
  <c r="J64" i="499"/>
  <c r="I64" i="499"/>
  <c r="J63" i="499"/>
  <c r="I63" i="499"/>
  <c r="J62" i="499"/>
  <c r="I62" i="499"/>
  <c r="J61" i="499"/>
  <c r="I61" i="499"/>
  <c r="J60" i="499"/>
  <c r="I60" i="499"/>
  <c r="J59" i="499"/>
  <c r="I59" i="499"/>
  <c r="J58" i="499"/>
  <c r="I58" i="499"/>
  <c r="J57" i="499"/>
  <c r="I57" i="499"/>
  <c r="J56" i="499"/>
  <c r="I56" i="499"/>
  <c r="J55" i="499"/>
  <c r="I55" i="499"/>
  <c r="J54" i="499"/>
  <c r="I54" i="499"/>
  <c r="J53" i="499"/>
  <c r="I53" i="499"/>
  <c r="J52" i="499"/>
  <c r="I52" i="499"/>
  <c r="J51" i="499"/>
  <c r="I51" i="499"/>
  <c r="J50" i="499"/>
  <c r="I50" i="499"/>
  <c r="J49" i="499"/>
  <c r="I49" i="499"/>
  <c r="J48" i="499"/>
  <c r="I48" i="499"/>
  <c r="J47" i="499"/>
  <c r="I47" i="499"/>
  <c r="J46" i="499"/>
  <c r="I46" i="499"/>
  <c r="J45" i="499"/>
  <c r="I45" i="499"/>
  <c r="J44" i="499"/>
  <c r="I44" i="499"/>
  <c r="J43" i="499"/>
  <c r="I43" i="499"/>
  <c r="J42" i="499"/>
  <c r="I42" i="499"/>
  <c r="J41" i="499"/>
  <c r="I41" i="499"/>
  <c r="J40" i="499"/>
  <c r="I40" i="499"/>
  <c r="J39" i="499"/>
  <c r="I39" i="499"/>
  <c r="J38" i="499"/>
  <c r="I38" i="499"/>
  <c r="J37" i="499"/>
  <c r="I37" i="499"/>
  <c r="J36" i="499"/>
  <c r="I36" i="499"/>
  <c r="J35" i="499"/>
  <c r="I35" i="499"/>
  <c r="J34" i="499"/>
  <c r="I34" i="499"/>
  <c r="J33" i="499"/>
  <c r="I33" i="499"/>
  <c r="J32" i="499"/>
  <c r="I32" i="499"/>
  <c r="J31" i="499"/>
  <c r="I31" i="499"/>
  <c r="J30" i="499"/>
  <c r="I30" i="499"/>
  <c r="J29" i="499"/>
  <c r="I29" i="499"/>
  <c r="J28" i="499"/>
  <c r="I28" i="499"/>
  <c r="J27" i="499"/>
  <c r="I27" i="499"/>
  <c r="J26" i="499"/>
  <c r="I26" i="499"/>
  <c r="J25" i="499"/>
  <c r="I25" i="499"/>
  <c r="J24" i="499"/>
  <c r="I24" i="499"/>
  <c r="J23" i="499"/>
  <c r="I23" i="499"/>
  <c r="J22" i="499"/>
  <c r="I22" i="499"/>
  <c r="J21" i="499"/>
  <c r="I21" i="499"/>
  <c r="Z20" i="499"/>
  <c r="AA20" i="499" s="1"/>
  <c r="L20" i="499"/>
  <c r="J20" i="499"/>
  <c r="I20" i="499"/>
  <c r="M13" i="499"/>
  <c r="M12" i="499"/>
  <c r="M11" i="499"/>
  <c r="J149" i="498"/>
  <c r="I149" i="498"/>
  <c r="J148" i="498"/>
  <c r="I148" i="498"/>
  <c r="J147" i="498"/>
  <c r="I147" i="498"/>
  <c r="J146" i="498"/>
  <c r="I146" i="498"/>
  <c r="J145" i="498"/>
  <c r="I145" i="498"/>
  <c r="J144" i="498"/>
  <c r="I144" i="498"/>
  <c r="J143" i="498"/>
  <c r="I143" i="498"/>
  <c r="J142" i="498"/>
  <c r="I142" i="498"/>
  <c r="J141" i="498"/>
  <c r="I141" i="498"/>
  <c r="J140" i="498"/>
  <c r="I140" i="498"/>
  <c r="J139" i="498"/>
  <c r="I139" i="498"/>
  <c r="J138" i="498"/>
  <c r="I138" i="498"/>
  <c r="J137" i="498"/>
  <c r="I137" i="498"/>
  <c r="J136" i="498"/>
  <c r="I136" i="498"/>
  <c r="J135" i="498"/>
  <c r="I135" i="498"/>
  <c r="J134" i="498"/>
  <c r="I134" i="498"/>
  <c r="J133" i="498"/>
  <c r="I133" i="498"/>
  <c r="J132" i="498"/>
  <c r="I132" i="498"/>
  <c r="J131" i="498"/>
  <c r="I131" i="498"/>
  <c r="J130" i="498"/>
  <c r="I130" i="498"/>
  <c r="J129" i="498"/>
  <c r="I129" i="498"/>
  <c r="J128" i="498"/>
  <c r="I128" i="498"/>
  <c r="J127" i="498"/>
  <c r="I127" i="498"/>
  <c r="J126" i="498"/>
  <c r="I126" i="498"/>
  <c r="J125" i="498"/>
  <c r="I125" i="498"/>
  <c r="J124" i="498"/>
  <c r="I124" i="498"/>
  <c r="J123" i="498"/>
  <c r="I123" i="498"/>
  <c r="J122" i="498"/>
  <c r="I122" i="498"/>
  <c r="J121" i="498"/>
  <c r="I121" i="498"/>
  <c r="J120" i="498"/>
  <c r="I120" i="498"/>
  <c r="J119" i="498"/>
  <c r="I119" i="498"/>
  <c r="J118" i="498"/>
  <c r="I118" i="498"/>
  <c r="J117" i="498"/>
  <c r="I117" i="498"/>
  <c r="J116" i="498"/>
  <c r="I116" i="498"/>
  <c r="J115" i="498"/>
  <c r="I115" i="498"/>
  <c r="J114" i="498"/>
  <c r="I114" i="498"/>
  <c r="J113" i="498"/>
  <c r="I113" i="498"/>
  <c r="J112" i="498"/>
  <c r="I112" i="498"/>
  <c r="J111" i="498"/>
  <c r="I111" i="498"/>
  <c r="J110" i="498"/>
  <c r="I110" i="498"/>
  <c r="J109" i="498"/>
  <c r="I109" i="498"/>
  <c r="J108" i="498"/>
  <c r="I108" i="498"/>
  <c r="J107" i="498"/>
  <c r="I107" i="498"/>
  <c r="J106" i="498"/>
  <c r="I106" i="498"/>
  <c r="J105" i="498"/>
  <c r="I105" i="498"/>
  <c r="J104" i="498"/>
  <c r="I104" i="498"/>
  <c r="J103" i="498"/>
  <c r="I103" i="498"/>
  <c r="J102" i="498"/>
  <c r="I102" i="498"/>
  <c r="J101" i="498"/>
  <c r="I101" i="498"/>
  <c r="J100" i="498"/>
  <c r="I100" i="498"/>
  <c r="J99" i="498"/>
  <c r="I99" i="498"/>
  <c r="J98" i="498"/>
  <c r="I98" i="498"/>
  <c r="J97" i="498"/>
  <c r="I97" i="498"/>
  <c r="J96" i="498"/>
  <c r="I96" i="498"/>
  <c r="J95" i="498"/>
  <c r="I95" i="498"/>
  <c r="J94" i="498"/>
  <c r="I94" i="498"/>
  <c r="J93" i="498"/>
  <c r="I93" i="498"/>
  <c r="J92" i="498"/>
  <c r="I92" i="498"/>
  <c r="J91" i="498"/>
  <c r="I91" i="498"/>
  <c r="J90" i="498"/>
  <c r="I90" i="498"/>
  <c r="J89" i="498"/>
  <c r="I89" i="498"/>
  <c r="J88" i="498"/>
  <c r="I88" i="498"/>
  <c r="J87" i="498"/>
  <c r="I87" i="498"/>
  <c r="J86" i="498"/>
  <c r="I86" i="498"/>
  <c r="J85" i="498"/>
  <c r="I85" i="498"/>
  <c r="J84" i="498"/>
  <c r="I84" i="498"/>
  <c r="J83" i="498"/>
  <c r="I83" i="498"/>
  <c r="J82" i="498"/>
  <c r="I82" i="498"/>
  <c r="J81" i="498"/>
  <c r="I81" i="498"/>
  <c r="J80" i="498"/>
  <c r="I80" i="498"/>
  <c r="J79" i="498"/>
  <c r="I79" i="498"/>
  <c r="J78" i="498"/>
  <c r="I78" i="498"/>
  <c r="J77" i="498"/>
  <c r="I77" i="498"/>
  <c r="J76" i="498"/>
  <c r="I76" i="498"/>
  <c r="J75" i="498"/>
  <c r="I75" i="498"/>
  <c r="J74" i="498"/>
  <c r="I74" i="498"/>
  <c r="J73" i="498"/>
  <c r="I73" i="498"/>
  <c r="J72" i="498"/>
  <c r="I72" i="498"/>
  <c r="J71" i="498"/>
  <c r="I71" i="498"/>
  <c r="J70" i="498"/>
  <c r="I70" i="498"/>
  <c r="J69" i="498"/>
  <c r="I69" i="498"/>
  <c r="J68" i="498"/>
  <c r="I68" i="498"/>
  <c r="J67" i="498"/>
  <c r="I67" i="498"/>
  <c r="J66" i="498"/>
  <c r="I66" i="498"/>
  <c r="J65" i="498"/>
  <c r="I65" i="498"/>
  <c r="J64" i="498"/>
  <c r="I64" i="498"/>
  <c r="J63" i="498"/>
  <c r="I63" i="498"/>
  <c r="J62" i="498"/>
  <c r="I62" i="498"/>
  <c r="J61" i="498"/>
  <c r="I61" i="498"/>
  <c r="J60" i="498"/>
  <c r="I60" i="498"/>
  <c r="J59" i="498"/>
  <c r="I59" i="498"/>
  <c r="J58" i="498"/>
  <c r="I58" i="498"/>
  <c r="J57" i="498"/>
  <c r="I57" i="498"/>
  <c r="J56" i="498"/>
  <c r="I56" i="498"/>
  <c r="J55" i="498"/>
  <c r="I55" i="498"/>
  <c r="J54" i="498"/>
  <c r="I54" i="498"/>
  <c r="J53" i="498"/>
  <c r="I53" i="498"/>
  <c r="J52" i="498"/>
  <c r="I52" i="498"/>
  <c r="J51" i="498"/>
  <c r="I51" i="498"/>
  <c r="J50" i="498"/>
  <c r="I50" i="498"/>
  <c r="J49" i="498"/>
  <c r="I49" i="498"/>
  <c r="J48" i="498"/>
  <c r="I48" i="498"/>
  <c r="J47" i="498"/>
  <c r="I47" i="498"/>
  <c r="J46" i="498"/>
  <c r="I46" i="498"/>
  <c r="J45" i="498"/>
  <c r="I45" i="498"/>
  <c r="J44" i="498"/>
  <c r="I44" i="498"/>
  <c r="J43" i="498"/>
  <c r="I43" i="498"/>
  <c r="J42" i="498"/>
  <c r="I42" i="498"/>
  <c r="J41" i="498"/>
  <c r="I41" i="498"/>
  <c r="J40" i="498"/>
  <c r="I40" i="498"/>
  <c r="J39" i="498"/>
  <c r="I39" i="498"/>
  <c r="J38" i="498"/>
  <c r="I38" i="498"/>
  <c r="J37" i="498"/>
  <c r="I37" i="498"/>
  <c r="J36" i="498"/>
  <c r="I36" i="498"/>
  <c r="J35" i="498"/>
  <c r="I35" i="498"/>
  <c r="J34" i="498"/>
  <c r="I34" i="498"/>
  <c r="J33" i="498"/>
  <c r="I33" i="498"/>
  <c r="J32" i="498"/>
  <c r="I32" i="498"/>
  <c r="J31" i="498"/>
  <c r="I31" i="498"/>
  <c r="J30" i="498"/>
  <c r="I30" i="498"/>
  <c r="J29" i="498"/>
  <c r="I29" i="498"/>
  <c r="J28" i="498"/>
  <c r="I28" i="498"/>
  <c r="J27" i="498"/>
  <c r="I27" i="498"/>
  <c r="J26" i="498"/>
  <c r="I26" i="498"/>
  <c r="J25" i="498"/>
  <c r="I25" i="498"/>
  <c r="J24" i="498"/>
  <c r="I24" i="498"/>
  <c r="J23" i="498"/>
  <c r="I23" i="498"/>
  <c r="J22" i="498"/>
  <c r="I22" i="498"/>
  <c r="J21" i="498"/>
  <c r="I21" i="498"/>
  <c r="Z20" i="498"/>
  <c r="AA20" i="498" s="1"/>
  <c r="J20" i="498"/>
  <c r="I20" i="498"/>
  <c r="M13" i="498"/>
  <c r="M12" i="498"/>
  <c r="M11" i="498"/>
  <c r="J149" i="497"/>
  <c r="I149" i="497"/>
  <c r="J148" i="497"/>
  <c r="I148" i="497"/>
  <c r="J147" i="497"/>
  <c r="I147" i="497"/>
  <c r="J146" i="497"/>
  <c r="I146" i="497"/>
  <c r="J145" i="497"/>
  <c r="I145" i="497"/>
  <c r="J144" i="497"/>
  <c r="I144" i="497"/>
  <c r="J143" i="497"/>
  <c r="I143" i="497"/>
  <c r="J142" i="497"/>
  <c r="I142" i="497"/>
  <c r="J141" i="497"/>
  <c r="I141" i="497"/>
  <c r="J140" i="497"/>
  <c r="I140" i="497"/>
  <c r="J139" i="497"/>
  <c r="I139" i="497"/>
  <c r="J138" i="497"/>
  <c r="I138" i="497"/>
  <c r="J137" i="497"/>
  <c r="I137" i="497"/>
  <c r="J136" i="497"/>
  <c r="I136" i="497"/>
  <c r="J135" i="497"/>
  <c r="I135" i="497"/>
  <c r="J134" i="497"/>
  <c r="I134" i="497"/>
  <c r="J133" i="497"/>
  <c r="I133" i="497"/>
  <c r="J132" i="497"/>
  <c r="I132" i="497"/>
  <c r="J131" i="497"/>
  <c r="I131" i="497"/>
  <c r="J130" i="497"/>
  <c r="I130" i="497"/>
  <c r="J129" i="497"/>
  <c r="I129" i="497"/>
  <c r="J128" i="497"/>
  <c r="I128" i="497"/>
  <c r="J127" i="497"/>
  <c r="I127" i="497"/>
  <c r="J126" i="497"/>
  <c r="I126" i="497"/>
  <c r="J125" i="497"/>
  <c r="I125" i="497"/>
  <c r="J124" i="497"/>
  <c r="I124" i="497"/>
  <c r="J123" i="497"/>
  <c r="I123" i="497"/>
  <c r="J122" i="497"/>
  <c r="I122" i="497"/>
  <c r="J121" i="497"/>
  <c r="I121" i="497"/>
  <c r="J120" i="497"/>
  <c r="I120" i="497"/>
  <c r="J119" i="497"/>
  <c r="I119" i="497"/>
  <c r="J118" i="497"/>
  <c r="I118" i="497"/>
  <c r="J117" i="497"/>
  <c r="I117" i="497"/>
  <c r="J116" i="497"/>
  <c r="I116" i="497"/>
  <c r="J115" i="497"/>
  <c r="I115" i="497"/>
  <c r="J114" i="497"/>
  <c r="I114" i="497"/>
  <c r="J113" i="497"/>
  <c r="I113" i="497"/>
  <c r="J112" i="497"/>
  <c r="I112" i="497"/>
  <c r="J111" i="497"/>
  <c r="I111" i="497"/>
  <c r="J110" i="497"/>
  <c r="I110" i="497"/>
  <c r="J109" i="497"/>
  <c r="I109" i="497"/>
  <c r="J108" i="497"/>
  <c r="I108" i="497"/>
  <c r="J107" i="497"/>
  <c r="I107" i="497"/>
  <c r="J106" i="497"/>
  <c r="I106" i="497"/>
  <c r="J105" i="497"/>
  <c r="I105" i="497"/>
  <c r="J104" i="497"/>
  <c r="I104" i="497"/>
  <c r="J103" i="497"/>
  <c r="I103" i="497"/>
  <c r="J102" i="497"/>
  <c r="I102" i="497"/>
  <c r="J101" i="497"/>
  <c r="I101" i="497"/>
  <c r="J100" i="497"/>
  <c r="I100" i="497"/>
  <c r="J99" i="497"/>
  <c r="I99" i="497"/>
  <c r="J98" i="497"/>
  <c r="I98" i="497"/>
  <c r="J97" i="497"/>
  <c r="I97" i="497"/>
  <c r="J96" i="497"/>
  <c r="I96" i="497"/>
  <c r="J95" i="497"/>
  <c r="I95" i="497"/>
  <c r="J94" i="497"/>
  <c r="I94" i="497"/>
  <c r="J93" i="497"/>
  <c r="I93" i="497"/>
  <c r="J92" i="497"/>
  <c r="I92" i="497"/>
  <c r="J91" i="497"/>
  <c r="I91" i="497"/>
  <c r="J90" i="497"/>
  <c r="I90" i="497"/>
  <c r="J89" i="497"/>
  <c r="I89" i="497"/>
  <c r="J88" i="497"/>
  <c r="I88" i="497"/>
  <c r="J87" i="497"/>
  <c r="I87" i="497"/>
  <c r="J86" i="497"/>
  <c r="I86" i="497"/>
  <c r="J85" i="497"/>
  <c r="I85" i="497"/>
  <c r="J84" i="497"/>
  <c r="I84" i="497"/>
  <c r="J83" i="497"/>
  <c r="I83" i="497"/>
  <c r="J82" i="497"/>
  <c r="I82" i="497"/>
  <c r="J81" i="497"/>
  <c r="I81" i="497"/>
  <c r="J80" i="497"/>
  <c r="I80" i="497"/>
  <c r="J79" i="497"/>
  <c r="I79" i="497"/>
  <c r="J78" i="497"/>
  <c r="I78" i="497"/>
  <c r="J77" i="497"/>
  <c r="I77" i="497"/>
  <c r="J76" i="497"/>
  <c r="I76" i="497"/>
  <c r="J75" i="497"/>
  <c r="I75" i="497"/>
  <c r="J74" i="497"/>
  <c r="I74" i="497"/>
  <c r="J73" i="497"/>
  <c r="I73" i="497"/>
  <c r="J72" i="497"/>
  <c r="I72" i="497"/>
  <c r="J71" i="497"/>
  <c r="I71" i="497"/>
  <c r="J70" i="497"/>
  <c r="I70" i="497"/>
  <c r="J69" i="497"/>
  <c r="I69" i="497"/>
  <c r="J68" i="497"/>
  <c r="I68" i="497"/>
  <c r="J67" i="497"/>
  <c r="I67" i="497"/>
  <c r="J66" i="497"/>
  <c r="I66" i="497"/>
  <c r="J65" i="497"/>
  <c r="I65" i="497"/>
  <c r="J64" i="497"/>
  <c r="I64" i="497"/>
  <c r="J63" i="497"/>
  <c r="I63" i="497"/>
  <c r="J62" i="497"/>
  <c r="I62" i="497"/>
  <c r="J61" i="497"/>
  <c r="I61" i="497"/>
  <c r="J60" i="497"/>
  <c r="I60" i="497"/>
  <c r="J59" i="497"/>
  <c r="I59" i="497"/>
  <c r="J58" i="497"/>
  <c r="I58" i="497"/>
  <c r="J57" i="497"/>
  <c r="I57" i="497"/>
  <c r="J56" i="497"/>
  <c r="I56" i="497"/>
  <c r="J55" i="497"/>
  <c r="I55" i="497"/>
  <c r="J54" i="497"/>
  <c r="I54" i="497"/>
  <c r="J53" i="497"/>
  <c r="I53" i="497"/>
  <c r="J52" i="497"/>
  <c r="I52" i="497"/>
  <c r="J51" i="497"/>
  <c r="I51" i="497"/>
  <c r="J50" i="497"/>
  <c r="I50" i="497"/>
  <c r="J49" i="497"/>
  <c r="I49" i="497"/>
  <c r="J48" i="497"/>
  <c r="I48" i="497"/>
  <c r="J47" i="497"/>
  <c r="I47" i="497"/>
  <c r="J46" i="497"/>
  <c r="I46" i="497"/>
  <c r="J45" i="497"/>
  <c r="I45" i="497"/>
  <c r="J44" i="497"/>
  <c r="I44" i="497"/>
  <c r="J43" i="497"/>
  <c r="I43" i="497"/>
  <c r="J42" i="497"/>
  <c r="I42" i="497"/>
  <c r="J41" i="497"/>
  <c r="I41" i="497"/>
  <c r="J40" i="497"/>
  <c r="I40" i="497"/>
  <c r="J39" i="497"/>
  <c r="I39" i="497"/>
  <c r="J38" i="497"/>
  <c r="I38" i="497"/>
  <c r="J37" i="497"/>
  <c r="I37" i="497"/>
  <c r="J36" i="497"/>
  <c r="I36" i="497"/>
  <c r="J35" i="497"/>
  <c r="I35" i="497"/>
  <c r="J34" i="497"/>
  <c r="I34" i="497"/>
  <c r="J33" i="497"/>
  <c r="I33" i="497"/>
  <c r="J32" i="497"/>
  <c r="I32" i="497"/>
  <c r="J31" i="497"/>
  <c r="I31" i="497"/>
  <c r="J30" i="497"/>
  <c r="I30" i="497"/>
  <c r="J29" i="497"/>
  <c r="I29" i="497"/>
  <c r="J28" i="497"/>
  <c r="I28" i="497"/>
  <c r="J27" i="497"/>
  <c r="I27" i="497"/>
  <c r="J26" i="497"/>
  <c r="I26" i="497"/>
  <c r="J25" i="497"/>
  <c r="I25" i="497"/>
  <c r="J24" i="497"/>
  <c r="I24" i="497"/>
  <c r="J23" i="497"/>
  <c r="I23" i="497"/>
  <c r="J22" i="497"/>
  <c r="I22" i="497"/>
  <c r="J21" i="497"/>
  <c r="I21" i="497"/>
  <c r="Z20" i="497"/>
  <c r="Z21" i="497" s="1"/>
  <c r="J20" i="497"/>
  <c r="I20" i="497"/>
  <c r="M13" i="497"/>
  <c r="M12" i="497"/>
  <c r="M11" i="497"/>
  <c r="J7" i="514"/>
  <c r="J9" i="514"/>
  <c r="J6" i="514"/>
  <c r="J11" i="514"/>
  <c r="J4" i="514"/>
  <c r="J11" i="513"/>
  <c r="J6" i="513"/>
  <c r="J3" i="513"/>
  <c r="J9" i="513"/>
  <c r="J10" i="514"/>
  <c r="J3" i="514"/>
  <c r="J10" i="513"/>
  <c r="J4" i="513"/>
  <c r="J7" i="513"/>
  <c r="J9" i="512"/>
  <c r="J4" i="512"/>
  <c r="J7" i="512"/>
  <c r="J11" i="512"/>
  <c r="J6" i="512"/>
  <c r="J3" i="512"/>
  <c r="J10" i="512"/>
  <c r="J11" i="511"/>
  <c r="J6" i="511"/>
  <c r="J3" i="511"/>
  <c r="J10" i="511"/>
  <c r="J9" i="511"/>
  <c r="J4" i="511"/>
  <c r="J7" i="511"/>
  <c r="J11" i="510"/>
  <c r="J6" i="510"/>
  <c r="J3" i="510"/>
  <c r="J10" i="510"/>
  <c r="J7" i="510"/>
  <c r="J4" i="510"/>
  <c r="J10" i="509"/>
  <c r="J7" i="509"/>
  <c r="J11" i="509"/>
  <c r="J3" i="509"/>
  <c r="J9" i="509"/>
  <c r="J4" i="509"/>
  <c r="J9" i="510"/>
  <c r="J6" i="509"/>
  <c r="J9" i="508"/>
  <c r="J4" i="508"/>
  <c r="J7" i="508"/>
  <c r="J11" i="508"/>
  <c r="J6" i="508"/>
  <c r="J3" i="508"/>
  <c r="J10" i="508"/>
  <c r="J10" i="507"/>
  <c r="J9" i="507"/>
  <c r="J4" i="507"/>
  <c r="J7" i="507"/>
  <c r="J6" i="507"/>
  <c r="J3" i="507"/>
  <c r="J11" i="507"/>
  <c r="J10" i="506"/>
  <c r="J9" i="506"/>
  <c r="J4" i="506"/>
  <c r="J3" i="506"/>
  <c r="J7" i="506"/>
  <c r="J11" i="506"/>
  <c r="J9" i="505"/>
  <c r="J4" i="505"/>
  <c r="J6" i="506"/>
  <c r="J10" i="505"/>
  <c r="J7" i="505"/>
  <c r="J3" i="505"/>
  <c r="J6" i="505"/>
  <c r="J11" i="505"/>
  <c r="J11" i="504"/>
  <c r="J6" i="504"/>
  <c r="J3" i="504"/>
  <c r="J10" i="504"/>
  <c r="J10" i="503"/>
  <c r="J7" i="503"/>
  <c r="J11" i="503"/>
  <c r="J9" i="504"/>
  <c r="J9" i="503"/>
  <c r="J4" i="503"/>
  <c r="J7" i="504"/>
  <c r="J4" i="504"/>
  <c r="J6" i="503"/>
  <c r="J3" i="503"/>
  <c r="J10" i="502"/>
  <c r="J9" i="502"/>
  <c r="J4" i="502"/>
  <c r="J7" i="502"/>
  <c r="J6" i="502"/>
  <c r="J3" i="502"/>
  <c r="J7" i="501"/>
  <c r="J11" i="501"/>
  <c r="J6" i="501"/>
  <c r="J3" i="501"/>
  <c r="J10" i="501"/>
  <c r="J11" i="502"/>
  <c r="J9" i="501"/>
  <c r="J4" i="501"/>
  <c r="J11" i="500"/>
  <c r="J6" i="500"/>
  <c r="J3" i="500"/>
  <c r="J10" i="500"/>
  <c r="J9" i="500"/>
  <c r="J4" i="500"/>
  <c r="J7" i="500"/>
  <c r="J7" i="499"/>
  <c r="J11" i="499"/>
  <c r="J6" i="499"/>
  <c r="J3" i="499"/>
  <c r="J10" i="499"/>
  <c r="J4" i="499"/>
  <c r="J9" i="499"/>
  <c r="J9" i="498"/>
  <c r="J7" i="498"/>
  <c r="J6" i="498"/>
  <c r="J3" i="498"/>
  <c r="J4" i="498"/>
  <c r="J9" i="497"/>
  <c r="J4" i="497"/>
  <c r="J7" i="497"/>
  <c r="J11" i="498"/>
  <c r="J10" i="498"/>
  <c r="J11" i="497"/>
  <c r="J6" i="497"/>
  <c r="J3" i="497"/>
  <c r="J10" i="497"/>
  <c r="L20" i="513" l="1"/>
  <c r="Z22" i="513"/>
  <c r="L21" i="513"/>
  <c r="AA20" i="513"/>
  <c r="Q144" i="513"/>
  <c r="T144" i="513" s="1"/>
  <c r="Q137" i="513"/>
  <c r="T137" i="513" s="1"/>
  <c r="Q128" i="513"/>
  <c r="T128" i="513" s="1"/>
  <c r="Q121" i="513"/>
  <c r="T121" i="513" s="1"/>
  <c r="Q112" i="513"/>
  <c r="T112" i="513" s="1"/>
  <c r="Q105" i="513"/>
  <c r="T105" i="513" s="1"/>
  <c r="Q96" i="513"/>
  <c r="T96" i="513" s="1"/>
  <c r="Q89" i="513"/>
  <c r="T89" i="513" s="1"/>
  <c r="Q149" i="513"/>
  <c r="T149" i="513" s="1"/>
  <c r="Q140" i="513"/>
  <c r="T140" i="513" s="1"/>
  <c r="Q117" i="513"/>
  <c r="T117" i="513" s="1"/>
  <c r="Q108" i="513"/>
  <c r="T108" i="513" s="1"/>
  <c r="Q85" i="513"/>
  <c r="T85" i="513" s="1"/>
  <c r="Q124" i="513"/>
  <c r="T124" i="513" s="1"/>
  <c r="Q113" i="513"/>
  <c r="T113" i="513" s="1"/>
  <c r="Q92" i="513"/>
  <c r="T92" i="513" s="1"/>
  <c r="Q90" i="513"/>
  <c r="T90" i="513" s="1"/>
  <c r="Q79" i="513"/>
  <c r="T79" i="513" s="1"/>
  <c r="Q71" i="513"/>
  <c r="T71" i="513" s="1"/>
  <c r="Q49" i="513"/>
  <c r="T49" i="513" s="1"/>
  <c r="Q120" i="513"/>
  <c r="T120" i="513" s="1"/>
  <c r="Q118" i="513"/>
  <c r="T118" i="513" s="1"/>
  <c r="Q88" i="513"/>
  <c r="T88" i="513" s="1"/>
  <c r="Q86" i="513"/>
  <c r="T86" i="513" s="1"/>
  <c r="Q66" i="513"/>
  <c r="T66" i="513" s="1"/>
  <c r="Q53" i="513"/>
  <c r="T53" i="513" s="1"/>
  <c r="Q78" i="513"/>
  <c r="T78" i="513" s="1"/>
  <c r="Q70" i="513"/>
  <c r="T70" i="513" s="1"/>
  <c r="Q145" i="513"/>
  <c r="T145" i="513" s="1"/>
  <c r="Q133" i="513"/>
  <c r="T133" i="513" s="1"/>
  <c r="Q122" i="513"/>
  <c r="T122" i="513" s="1"/>
  <c r="Q101" i="513"/>
  <c r="T101" i="513" s="1"/>
  <c r="Q45" i="513"/>
  <c r="T45" i="513" s="1"/>
  <c r="Q41" i="513"/>
  <c r="T41" i="513" s="1"/>
  <c r="Q82" i="513"/>
  <c r="T82" i="513" s="1"/>
  <c r="Q74" i="513"/>
  <c r="T74" i="513" s="1"/>
  <c r="Q63" i="513"/>
  <c r="T63" i="513" s="1"/>
  <c r="Q61" i="513"/>
  <c r="T61" i="513" s="1"/>
  <c r="Q59" i="513"/>
  <c r="T59" i="513" s="1"/>
  <c r="Q57" i="513"/>
  <c r="T57" i="513" s="1"/>
  <c r="Q55" i="513"/>
  <c r="T55" i="513" s="1"/>
  <c r="R121" i="514"/>
  <c r="U121" i="514" s="1"/>
  <c r="R149" i="514"/>
  <c r="U149" i="514" s="1"/>
  <c r="R138" i="514"/>
  <c r="U138" i="514" s="1"/>
  <c r="R133" i="514"/>
  <c r="U133" i="514" s="1"/>
  <c r="R124" i="514"/>
  <c r="U124" i="514" s="1"/>
  <c r="R115" i="514"/>
  <c r="U115" i="514" s="1"/>
  <c r="R113" i="514"/>
  <c r="U113" i="514" s="1"/>
  <c r="R111" i="514"/>
  <c r="U111" i="514" s="1"/>
  <c r="R109" i="514"/>
  <c r="U109" i="514" s="1"/>
  <c r="R141" i="514"/>
  <c r="U141" i="514" s="1"/>
  <c r="R122" i="514"/>
  <c r="U122" i="514" s="1"/>
  <c r="R118" i="514"/>
  <c r="U118" i="514" s="1"/>
  <c r="R114" i="514"/>
  <c r="U114" i="514" s="1"/>
  <c r="R101" i="514"/>
  <c r="U101" i="514" s="1"/>
  <c r="R86" i="514"/>
  <c r="U86" i="514" s="1"/>
  <c r="R58" i="514"/>
  <c r="U58" i="514" s="1"/>
  <c r="R54" i="514"/>
  <c r="U54" i="514" s="1"/>
  <c r="R50" i="514"/>
  <c r="U50" i="514" s="1"/>
  <c r="R46" i="514"/>
  <c r="U46" i="514" s="1"/>
  <c r="R120" i="514"/>
  <c r="U120" i="514" s="1"/>
  <c r="R76" i="514"/>
  <c r="U76" i="514" s="1"/>
  <c r="R72" i="514"/>
  <c r="U72" i="514" s="1"/>
  <c r="R68" i="514"/>
  <c r="U68" i="514" s="1"/>
  <c r="R64" i="514"/>
  <c r="U64" i="514" s="1"/>
  <c r="R60" i="514"/>
  <c r="U60" i="514" s="1"/>
  <c r="R94" i="514"/>
  <c r="U94" i="514" s="1"/>
  <c r="R70" i="514"/>
  <c r="U70" i="514" s="1"/>
  <c r="R44" i="514"/>
  <c r="U44" i="514" s="1"/>
  <c r="R66" i="514"/>
  <c r="U66" i="514" s="1"/>
  <c r="R52" i="514"/>
  <c r="U52" i="514" s="1"/>
  <c r="R62" i="514"/>
  <c r="U62" i="514" s="1"/>
  <c r="R56" i="514"/>
  <c r="U56" i="514" s="1"/>
  <c r="R22" i="514"/>
  <c r="U22" i="514" s="1"/>
  <c r="R79" i="514"/>
  <c r="U79" i="514" s="1"/>
  <c r="R74" i="514"/>
  <c r="U74" i="514" s="1"/>
  <c r="R89" i="514"/>
  <c r="U89" i="514" s="1"/>
  <c r="R146" i="514"/>
  <c r="U146" i="514" s="1"/>
  <c r="R130" i="514"/>
  <c r="U130" i="514" s="1"/>
  <c r="R34" i="514"/>
  <c r="U34" i="514" s="1"/>
  <c r="R149" i="513"/>
  <c r="U149" i="513" s="1"/>
  <c r="R147" i="513"/>
  <c r="U147" i="513" s="1"/>
  <c r="R140" i="513"/>
  <c r="U140" i="513" s="1"/>
  <c r="R133" i="513"/>
  <c r="U133" i="513" s="1"/>
  <c r="R131" i="513"/>
  <c r="U131" i="513" s="1"/>
  <c r="R124" i="513"/>
  <c r="U124" i="513" s="1"/>
  <c r="R117" i="513"/>
  <c r="U117" i="513" s="1"/>
  <c r="R115" i="513"/>
  <c r="U115" i="513" s="1"/>
  <c r="R108" i="513"/>
  <c r="U108" i="513" s="1"/>
  <c r="R101" i="513"/>
  <c r="U101" i="513" s="1"/>
  <c r="R99" i="513"/>
  <c r="U99" i="513" s="1"/>
  <c r="R92" i="513"/>
  <c r="U92" i="513" s="1"/>
  <c r="R85" i="513"/>
  <c r="U85" i="513" s="1"/>
  <c r="R82" i="513"/>
  <c r="U82" i="513" s="1"/>
  <c r="R78" i="513"/>
  <c r="U78" i="513" s="1"/>
  <c r="R74" i="513"/>
  <c r="U74" i="513" s="1"/>
  <c r="R70" i="513"/>
  <c r="U70" i="513" s="1"/>
  <c r="R66" i="513"/>
  <c r="U66" i="513" s="1"/>
  <c r="R136" i="513"/>
  <c r="U136" i="513" s="1"/>
  <c r="R104" i="513"/>
  <c r="U104" i="513" s="1"/>
  <c r="R61" i="513"/>
  <c r="U61" i="513" s="1"/>
  <c r="R59" i="513"/>
  <c r="U59" i="513" s="1"/>
  <c r="R57" i="513"/>
  <c r="U57" i="513" s="1"/>
  <c r="R53" i="513"/>
  <c r="U53" i="513" s="1"/>
  <c r="R148" i="513"/>
  <c r="U148" i="513" s="1"/>
  <c r="R141" i="513"/>
  <c r="U141" i="513" s="1"/>
  <c r="R139" i="513"/>
  <c r="U139" i="513" s="1"/>
  <c r="R129" i="513"/>
  <c r="U129" i="513" s="1"/>
  <c r="R95" i="513"/>
  <c r="U95" i="513" s="1"/>
  <c r="R84" i="513"/>
  <c r="U84" i="513" s="1"/>
  <c r="R76" i="513"/>
  <c r="U76" i="513" s="1"/>
  <c r="R51" i="513"/>
  <c r="U51" i="513" s="1"/>
  <c r="R39" i="513"/>
  <c r="U39" i="513" s="1"/>
  <c r="R145" i="513"/>
  <c r="U145" i="513" s="1"/>
  <c r="R143" i="513"/>
  <c r="U143" i="513" s="1"/>
  <c r="R113" i="513"/>
  <c r="U113" i="513" s="1"/>
  <c r="R111" i="513"/>
  <c r="U111" i="513" s="1"/>
  <c r="R120" i="513"/>
  <c r="U120" i="513" s="1"/>
  <c r="R88" i="513"/>
  <c r="U88" i="513" s="1"/>
  <c r="R63" i="513"/>
  <c r="U63" i="513" s="1"/>
  <c r="R55" i="513"/>
  <c r="U55" i="513" s="1"/>
  <c r="R127" i="513"/>
  <c r="U127" i="513" s="1"/>
  <c r="R116" i="513"/>
  <c r="U116" i="513" s="1"/>
  <c r="R109" i="513"/>
  <c r="U109" i="513" s="1"/>
  <c r="R107" i="513"/>
  <c r="U107" i="513" s="1"/>
  <c r="R97" i="513"/>
  <c r="U97" i="513" s="1"/>
  <c r="R68" i="513"/>
  <c r="U68" i="513" s="1"/>
  <c r="R47" i="513"/>
  <c r="U47" i="513" s="1"/>
  <c r="R43" i="513"/>
  <c r="U43" i="513" s="1"/>
  <c r="Q143" i="514"/>
  <c r="T143" i="514" s="1"/>
  <c r="Q135" i="514"/>
  <c r="T135" i="514" s="1"/>
  <c r="Q127" i="514"/>
  <c r="T127" i="514" s="1"/>
  <c r="Q125" i="514"/>
  <c r="T125" i="514" s="1"/>
  <c r="Q146" i="514"/>
  <c r="T146" i="514" s="1"/>
  <c r="W146" i="514" s="1"/>
  <c r="Q130" i="514"/>
  <c r="T130" i="514" s="1"/>
  <c r="W130" i="514" s="1"/>
  <c r="Q121" i="514"/>
  <c r="T121" i="514" s="1"/>
  <c r="Q110" i="514"/>
  <c r="T110" i="514" s="1"/>
  <c r="Q138" i="514"/>
  <c r="T138" i="514" s="1"/>
  <c r="Q115" i="514"/>
  <c r="T115" i="514" s="1"/>
  <c r="W115" i="514" s="1"/>
  <c r="Q147" i="514"/>
  <c r="T147" i="514" s="1"/>
  <c r="Q111" i="514"/>
  <c r="T111" i="514" s="1"/>
  <c r="W111" i="514" s="1"/>
  <c r="Q94" i="514"/>
  <c r="T94" i="514" s="1"/>
  <c r="Q102" i="514"/>
  <c r="T102" i="514" s="1"/>
  <c r="Q83" i="514"/>
  <c r="T83" i="514" s="1"/>
  <c r="Q81" i="514"/>
  <c r="T81" i="514" s="1"/>
  <c r="Q95" i="514"/>
  <c r="T95" i="514" s="1"/>
  <c r="Q58" i="514"/>
  <c r="T58" i="514" s="1"/>
  <c r="Q46" i="514"/>
  <c r="T46" i="514" s="1"/>
  <c r="Q82" i="514"/>
  <c r="T82" i="514" s="1"/>
  <c r="Q54" i="514"/>
  <c r="T54" i="514" s="1"/>
  <c r="W54" i="514" s="1"/>
  <c r="Q20" i="514"/>
  <c r="T20" i="514" s="1"/>
  <c r="Q98" i="514"/>
  <c r="T98" i="514" s="1"/>
  <c r="Q63" i="514"/>
  <c r="T63" i="514" s="1"/>
  <c r="Q131" i="514"/>
  <c r="T131" i="514" s="1"/>
  <c r="Q86" i="514"/>
  <c r="T86" i="514" s="1"/>
  <c r="Q55" i="514"/>
  <c r="T55" i="514" s="1"/>
  <c r="Q47" i="514"/>
  <c r="T47" i="514" s="1"/>
  <c r="Q77" i="514"/>
  <c r="T77" i="514" s="1"/>
  <c r="Q75" i="514"/>
  <c r="T75" i="514" s="1"/>
  <c r="Q50" i="514"/>
  <c r="T50" i="514" s="1"/>
  <c r="Q61" i="514"/>
  <c r="T61" i="514" s="1"/>
  <c r="Q59" i="514"/>
  <c r="T59" i="514" s="1"/>
  <c r="Q65" i="514"/>
  <c r="T65" i="514" s="1"/>
  <c r="R22" i="513"/>
  <c r="U22" i="513" s="1"/>
  <c r="R26" i="513"/>
  <c r="U26" i="513" s="1"/>
  <c r="R32" i="513"/>
  <c r="U32" i="513" s="1"/>
  <c r="R36" i="513"/>
  <c r="U36" i="513" s="1"/>
  <c r="R80" i="513"/>
  <c r="U80" i="513" s="1"/>
  <c r="R132" i="513"/>
  <c r="U132" i="513" s="1"/>
  <c r="Q25" i="513"/>
  <c r="T25" i="513" s="1"/>
  <c r="Q29" i="513"/>
  <c r="T29" i="513" s="1"/>
  <c r="Q33" i="513"/>
  <c r="T33" i="513" s="1"/>
  <c r="Q37" i="513"/>
  <c r="T37" i="513" s="1"/>
  <c r="Q43" i="513"/>
  <c r="T43" i="513" s="1"/>
  <c r="Q51" i="513"/>
  <c r="T51" i="513" s="1"/>
  <c r="Q67" i="513"/>
  <c r="T67" i="513" s="1"/>
  <c r="Q97" i="513"/>
  <c r="T97" i="513" s="1"/>
  <c r="R24" i="514"/>
  <c r="U24" i="514" s="1"/>
  <c r="R26" i="514"/>
  <c r="U26" i="514" s="1"/>
  <c r="R30" i="514"/>
  <c r="U30" i="514" s="1"/>
  <c r="R36" i="514"/>
  <c r="U36" i="514" s="1"/>
  <c r="R40" i="514"/>
  <c r="U40" i="514" s="1"/>
  <c r="R42" i="514"/>
  <c r="U42" i="514" s="1"/>
  <c r="Q20" i="513"/>
  <c r="T20" i="513" s="1"/>
  <c r="L22" i="513"/>
  <c r="Z23" i="513"/>
  <c r="AA22" i="513"/>
  <c r="R23" i="513"/>
  <c r="U23" i="513" s="1"/>
  <c r="R25" i="513"/>
  <c r="U25" i="513" s="1"/>
  <c r="R27" i="513"/>
  <c r="U27" i="513" s="1"/>
  <c r="R29" i="513"/>
  <c r="U29" i="513" s="1"/>
  <c r="R31" i="513"/>
  <c r="U31" i="513" s="1"/>
  <c r="R33" i="513"/>
  <c r="U33" i="513" s="1"/>
  <c r="R35" i="513"/>
  <c r="U35" i="513" s="1"/>
  <c r="R37" i="513"/>
  <c r="U37" i="513" s="1"/>
  <c r="R41" i="513"/>
  <c r="U41" i="513" s="1"/>
  <c r="R45" i="513"/>
  <c r="U45" i="513" s="1"/>
  <c r="R49" i="513"/>
  <c r="U49" i="513" s="1"/>
  <c r="R91" i="513"/>
  <c r="U91" i="513" s="1"/>
  <c r="R93" i="513"/>
  <c r="U93" i="513" s="1"/>
  <c r="R123" i="513"/>
  <c r="U123" i="513" s="1"/>
  <c r="R125" i="513"/>
  <c r="U125" i="513" s="1"/>
  <c r="R21" i="513"/>
  <c r="U21" i="513" s="1"/>
  <c r="R24" i="513"/>
  <c r="U24" i="513" s="1"/>
  <c r="R28" i="513"/>
  <c r="U28" i="513" s="1"/>
  <c r="R30" i="513"/>
  <c r="U30" i="513" s="1"/>
  <c r="R34" i="513"/>
  <c r="U34" i="513" s="1"/>
  <c r="R72" i="513"/>
  <c r="U72" i="513" s="1"/>
  <c r="R100" i="513"/>
  <c r="U100" i="513" s="1"/>
  <c r="Q23" i="513"/>
  <c r="T23" i="513" s="1"/>
  <c r="Q27" i="513"/>
  <c r="T27" i="513" s="1"/>
  <c r="Q31" i="513"/>
  <c r="T31" i="513" s="1"/>
  <c r="Q35" i="513"/>
  <c r="T35" i="513" s="1"/>
  <c r="Q39" i="513"/>
  <c r="T39" i="513" s="1"/>
  <c r="Q47" i="513"/>
  <c r="T47" i="513" s="1"/>
  <c r="Q75" i="513"/>
  <c r="T75" i="513" s="1"/>
  <c r="Q83" i="513"/>
  <c r="T83" i="513" s="1"/>
  <c r="Q129" i="513"/>
  <c r="T129" i="513" s="1"/>
  <c r="R28" i="514"/>
  <c r="U28" i="514" s="1"/>
  <c r="R32" i="514"/>
  <c r="U32" i="514" s="1"/>
  <c r="R38" i="514"/>
  <c r="U38" i="514" s="1"/>
  <c r="R48" i="514"/>
  <c r="U48" i="514" s="1"/>
  <c r="R20" i="513"/>
  <c r="U20" i="513" s="1"/>
  <c r="Q21" i="513"/>
  <c r="T21" i="513" s="1"/>
  <c r="Q22" i="513"/>
  <c r="T22" i="513" s="1"/>
  <c r="Q24" i="513"/>
  <c r="T24" i="513" s="1"/>
  <c r="Q26" i="513"/>
  <c r="T26" i="513" s="1"/>
  <c r="Q28" i="513"/>
  <c r="T28" i="513" s="1"/>
  <c r="Q30" i="513"/>
  <c r="T30" i="513" s="1"/>
  <c r="Q32" i="513"/>
  <c r="T32" i="513" s="1"/>
  <c r="W32" i="513" s="1"/>
  <c r="Q34" i="513"/>
  <c r="T34" i="513" s="1"/>
  <c r="W34" i="513" s="1"/>
  <c r="Q36" i="513"/>
  <c r="T36" i="513" s="1"/>
  <c r="Q38" i="513"/>
  <c r="T38" i="513" s="1"/>
  <c r="Q40" i="513"/>
  <c r="T40" i="513" s="1"/>
  <c r="Q42" i="513"/>
  <c r="T42" i="513" s="1"/>
  <c r="Q44" i="513"/>
  <c r="T44" i="513" s="1"/>
  <c r="Q46" i="513"/>
  <c r="T46" i="513" s="1"/>
  <c r="Q48" i="513"/>
  <c r="T48" i="513" s="1"/>
  <c r="Q50" i="513"/>
  <c r="T50" i="513" s="1"/>
  <c r="Q52" i="513"/>
  <c r="T52" i="513" s="1"/>
  <c r="Q102" i="513"/>
  <c r="T102" i="513" s="1"/>
  <c r="Q104" i="513"/>
  <c r="T104" i="513" s="1"/>
  <c r="Q106" i="513"/>
  <c r="T106" i="513" s="1"/>
  <c r="Q134" i="513"/>
  <c r="T134" i="513" s="1"/>
  <c r="Q136" i="513"/>
  <c r="T136" i="513" s="1"/>
  <c r="Q138" i="513"/>
  <c r="T138" i="513" s="1"/>
  <c r="Q44" i="514"/>
  <c r="T44" i="514" s="1"/>
  <c r="Q72" i="514"/>
  <c r="T72" i="514" s="1"/>
  <c r="Q87" i="514"/>
  <c r="T87" i="514" s="1"/>
  <c r="Q134" i="514"/>
  <c r="T134" i="514" s="1"/>
  <c r="R44" i="513"/>
  <c r="U44" i="513" s="1"/>
  <c r="R48" i="513"/>
  <c r="U48" i="513" s="1"/>
  <c r="Q72" i="513"/>
  <c r="T72" i="513" s="1"/>
  <c r="R96" i="513"/>
  <c r="U96" i="513" s="1"/>
  <c r="Q100" i="513"/>
  <c r="T100" i="513" s="1"/>
  <c r="Q123" i="513"/>
  <c r="T123" i="513" s="1"/>
  <c r="Q125" i="513"/>
  <c r="T125" i="513" s="1"/>
  <c r="R130" i="513"/>
  <c r="U130" i="513" s="1"/>
  <c r="Q132" i="513"/>
  <c r="T132" i="513" s="1"/>
  <c r="Q142" i="513"/>
  <c r="T142" i="513" s="1"/>
  <c r="Q49" i="514"/>
  <c r="T49" i="514" s="1"/>
  <c r="Q67" i="514"/>
  <c r="T67" i="514" s="1"/>
  <c r="Q73" i="514"/>
  <c r="T73" i="514" s="1"/>
  <c r="R69" i="513"/>
  <c r="U69" i="513" s="1"/>
  <c r="R87" i="513"/>
  <c r="U87" i="513" s="1"/>
  <c r="Q114" i="513"/>
  <c r="T114" i="513" s="1"/>
  <c r="R20" i="514"/>
  <c r="U20" i="514" s="1"/>
  <c r="AA21" i="513"/>
  <c r="R38" i="513"/>
  <c r="U38" i="513" s="1"/>
  <c r="R42" i="513"/>
  <c r="U42" i="513" s="1"/>
  <c r="R46" i="513"/>
  <c r="U46" i="513" s="1"/>
  <c r="R50" i="513"/>
  <c r="U50" i="513" s="1"/>
  <c r="Q54" i="513"/>
  <c r="T54" i="513" s="1"/>
  <c r="Q56" i="513"/>
  <c r="T56" i="513" s="1"/>
  <c r="Q58" i="513"/>
  <c r="T58" i="513" s="1"/>
  <c r="Q60" i="513"/>
  <c r="T60" i="513" s="1"/>
  <c r="Q62" i="513"/>
  <c r="T62" i="513" s="1"/>
  <c r="Q64" i="513"/>
  <c r="T64" i="513" s="1"/>
  <c r="Q65" i="513"/>
  <c r="T65" i="513" s="1"/>
  <c r="Q68" i="513"/>
  <c r="T68" i="513" s="1"/>
  <c r="Q73" i="513"/>
  <c r="T73" i="513" s="1"/>
  <c r="Q76" i="513"/>
  <c r="T76" i="513" s="1"/>
  <c r="Q81" i="513"/>
  <c r="T81" i="513" s="1"/>
  <c r="Q84" i="513"/>
  <c r="T84" i="513" s="1"/>
  <c r="Q94" i="513"/>
  <c r="T94" i="513" s="1"/>
  <c r="Q107" i="513"/>
  <c r="T107" i="513" s="1"/>
  <c r="Q109" i="513"/>
  <c r="T109" i="513" s="1"/>
  <c r="R112" i="513"/>
  <c r="U112" i="513" s="1"/>
  <c r="R114" i="513"/>
  <c r="U114" i="513" s="1"/>
  <c r="Q116" i="513"/>
  <c r="T116" i="513" s="1"/>
  <c r="Q126" i="513"/>
  <c r="T126" i="513" s="1"/>
  <c r="Q139" i="513"/>
  <c r="T139" i="513" s="1"/>
  <c r="Q141" i="513"/>
  <c r="T141" i="513" s="1"/>
  <c r="R144" i="513"/>
  <c r="U144" i="513" s="1"/>
  <c r="R146" i="513"/>
  <c r="U146" i="513" s="1"/>
  <c r="Q148" i="513"/>
  <c r="T148" i="513" s="1"/>
  <c r="Q22" i="514"/>
  <c r="T22" i="514" s="1"/>
  <c r="Q43" i="514"/>
  <c r="T43" i="514" s="1"/>
  <c r="Q53" i="514"/>
  <c r="T53" i="514" s="1"/>
  <c r="Q68" i="514"/>
  <c r="T68" i="514" s="1"/>
  <c r="W68" i="514" s="1"/>
  <c r="Q71" i="514"/>
  <c r="T71" i="514" s="1"/>
  <c r="R92" i="514"/>
  <c r="U92" i="514" s="1"/>
  <c r="R117" i="514"/>
  <c r="U117" i="514" s="1"/>
  <c r="R40" i="513"/>
  <c r="U40" i="513" s="1"/>
  <c r="R52" i="513"/>
  <c r="U52" i="513" s="1"/>
  <c r="Q69" i="513"/>
  <c r="T69" i="513" s="1"/>
  <c r="Q77" i="513"/>
  <c r="T77" i="513" s="1"/>
  <c r="Q80" i="513"/>
  <c r="T80" i="513" s="1"/>
  <c r="W80" i="513" s="1"/>
  <c r="Q91" i="513"/>
  <c r="T91" i="513" s="1"/>
  <c r="Q93" i="513"/>
  <c r="T93" i="513" s="1"/>
  <c r="R98" i="513"/>
  <c r="U98" i="513" s="1"/>
  <c r="Q110" i="513"/>
  <c r="T110" i="513" s="1"/>
  <c r="R128" i="513"/>
  <c r="U128" i="513" s="1"/>
  <c r="Q21" i="514"/>
  <c r="T21" i="514" s="1"/>
  <c r="Q69" i="514"/>
  <c r="T69" i="514" s="1"/>
  <c r="R83" i="514"/>
  <c r="U83" i="514" s="1"/>
  <c r="R97" i="514"/>
  <c r="U97" i="514" s="1"/>
  <c r="R77" i="513"/>
  <c r="U77" i="513" s="1"/>
  <c r="R89" i="513"/>
  <c r="U89" i="513" s="1"/>
  <c r="Q95" i="513"/>
  <c r="T95" i="513" s="1"/>
  <c r="R102" i="513"/>
  <c r="U102" i="513" s="1"/>
  <c r="R119" i="513"/>
  <c r="U119" i="513" s="1"/>
  <c r="R121" i="513"/>
  <c r="U121" i="513" s="1"/>
  <c r="Q127" i="513"/>
  <c r="T127" i="513" s="1"/>
  <c r="R134" i="513"/>
  <c r="U134" i="513" s="1"/>
  <c r="Q146" i="513"/>
  <c r="T146" i="513" s="1"/>
  <c r="R54" i="513"/>
  <c r="U54" i="513" s="1"/>
  <c r="R56" i="513"/>
  <c r="U56" i="513" s="1"/>
  <c r="R58" i="513"/>
  <c r="U58" i="513" s="1"/>
  <c r="R60" i="513"/>
  <c r="U60" i="513" s="1"/>
  <c r="R62" i="513"/>
  <c r="U62" i="513" s="1"/>
  <c r="R64" i="513"/>
  <c r="U64" i="513" s="1"/>
  <c r="R65" i="513"/>
  <c r="U65" i="513" s="1"/>
  <c r="R73" i="513"/>
  <c r="U73" i="513" s="1"/>
  <c r="R81" i="513"/>
  <c r="U81" i="513" s="1"/>
  <c r="R86" i="513"/>
  <c r="U86" i="513" s="1"/>
  <c r="Q98" i="513"/>
  <c r="T98" i="513" s="1"/>
  <c r="R103" i="513"/>
  <c r="U103" i="513" s="1"/>
  <c r="R105" i="513"/>
  <c r="U105" i="513" s="1"/>
  <c r="Q111" i="513"/>
  <c r="T111" i="513" s="1"/>
  <c r="R118" i="513"/>
  <c r="U118" i="513" s="1"/>
  <c r="Q130" i="513"/>
  <c r="T130" i="513" s="1"/>
  <c r="W130" i="513" s="1"/>
  <c r="R135" i="513"/>
  <c r="U135" i="513" s="1"/>
  <c r="R137" i="513"/>
  <c r="U137" i="513" s="1"/>
  <c r="Q143" i="513"/>
  <c r="T143" i="513" s="1"/>
  <c r="Q23" i="514"/>
  <c r="T23" i="514" s="1"/>
  <c r="Q25" i="514"/>
  <c r="T25" i="514" s="1"/>
  <c r="Q27" i="514"/>
  <c r="T27" i="514" s="1"/>
  <c r="Q29" i="514"/>
  <c r="T29" i="514" s="1"/>
  <c r="Q31" i="514"/>
  <c r="T31" i="514" s="1"/>
  <c r="Q33" i="514"/>
  <c r="T33" i="514" s="1"/>
  <c r="Q35" i="514"/>
  <c r="T35" i="514" s="1"/>
  <c r="Q37" i="514"/>
  <c r="T37" i="514" s="1"/>
  <c r="Q39" i="514"/>
  <c r="T39" i="514" s="1"/>
  <c r="Q41" i="514"/>
  <c r="T41" i="514" s="1"/>
  <c r="Q52" i="514"/>
  <c r="T52" i="514" s="1"/>
  <c r="R104" i="514"/>
  <c r="U104" i="514" s="1"/>
  <c r="R67" i="513"/>
  <c r="U67" i="513" s="1"/>
  <c r="R71" i="513"/>
  <c r="U71" i="513" s="1"/>
  <c r="R75" i="513"/>
  <c r="U75" i="513" s="1"/>
  <c r="R79" i="513"/>
  <c r="U79" i="513" s="1"/>
  <c r="R83" i="513"/>
  <c r="U83" i="513" s="1"/>
  <c r="R90" i="513"/>
  <c r="U90" i="513" s="1"/>
  <c r="Q99" i="513"/>
  <c r="T99" i="513" s="1"/>
  <c r="R106" i="513"/>
  <c r="U106" i="513" s="1"/>
  <c r="Q115" i="513"/>
  <c r="T115" i="513" s="1"/>
  <c r="R122" i="513"/>
  <c r="U122" i="513" s="1"/>
  <c r="Q131" i="513"/>
  <c r="T131" i="513" s="1"/>
  <c r="R138" i="513"/>
  <c r="U138" i="513" s="1"/>
  <c r="Q147" i="513"/>
  <c r="T147" i="513" s="1"/>
  <c r="W147" i="513" s="1"/>
  <c r="R23" i="514"/>
  <c r="U23" i="514" s="1"/>
  <c r="R25" i="514"/>
  <c r="U25" i="514" s="1"/>
  <c r="R27" i="514"/>
  <c r="U27" i="514" s="1"/>
  <c r="R29" i="514"/>
  <c r="U29" i="514" s="1"/>
  <c r="R31" i="514"/>
  <c r="U31" i="514" s="1"/>
  <c r="R33" i="514"/>
  <c r="U33" i="514" s="1"/>
  <c r="R35" i="514"/>
  <c r="U35" i="514" s="1"/>
  <c r="R37" i="514"/>
  <c r="U37" i="514" s="1"/>
  <c r="R39" i="514"/>
  <c r="U39" i="514" s="1"/>
  <c r="R41" i="514"/>
  <c r="U41" i="514" s="1"/>
  <c r="Q45" i="514"/>
  <c r="T45" i="514" s="1"/>
  <c r="R53" i="514"/>
  <c r="U53" i="514" s="1"/>
  <c r="Q56" i="514"/>
  <c r="T56" i="514" s="1"/>
  <c r="Q60" i="514"/>
  <c r="T60" i="514" s="1"/>
  <c r="Q76" i="514"/>
  <c r="T76" i="514" s="1"/>
  <c r="Q78" i="514"/>
  <c r="T78" i="514" s="1"/>
  <c r="Q80" i="514"/>
  <c r="T80" i="514" s="1"/>
  <c r="R103" i="514"/>
  <c r="U103" i="514" s="1"/>
  <c r="Q87" i="513"/>
  <c r="T87" i="513" s="1"/>
  <c r="W87" i="513" s="1"/>
  <c r="R94" i="513"/>
  <c r="U94" i="513" s="1"/>
  <c r="Q103" i="513"/>
  <c r="T103" i="513" s="1"/>
  <c r="R110" i="513"/>
  <c r="U110" i="513" s="1"/>
  <c r="Q119" i="513"/>
  <c r="T119" i="513" s="1"/>
  <c r="R126" i="513"/>
  <c r="U126" i="513" s="1"/>
  <c r="Q135" i="513"/>
  <c r="T135" i="513" s="1"/>
  <c r="W135" i="513" s="1"/>
  <c r="R142" i="513"/>
  <c r="U142" i="513" s="1"/>
  <c r="Z21" i="514"/>
  <c r="AA20" i="514"/>
  <c r="R21" i="514"/>
  <c r="U21" i="514" s="1"/>
  <c r="Q24" i="514"/>
  <c r="T24" i="514" s="1"/>
  <c r="Q26" i="514"/>
  <c r="T26" i="514" s="1"/>
  <c r="Q28" i="514"/>
  <c r="T28" i="514" s="1"/>
  <c r="Q30" i="514"/>
  <c r="T30" i="514" s="1"/>
  <c r="Q32" i="514"/>
  <c r="T32" i="514" s="1"/>
  <c r="W32" i="514" s="1"/>
  <c r="Q34" i="514"/>
  <c r="T34" i="514" s="1"/>
  <c r="Q36" i="514"/>
  <c r="T36" i="514" s="1"/>
  <c r="Q38" i="514"/>
  <c r="T38" i="514" s="1"/>
  <c r="Q40" i="514"/>
  <c r="T40" i="514" s="1"/>
  <c r="Q42" i="514"/>
  <c r="T42" i="514" s="1"/>
  <c r="R45" i="514"/>
  <c r="U45" i="514" s="1"/>
  <c r="Q48" i="514"/>
  <c r="T48" i="514" s="1"/>
  <c r="Q51" i="514"/>
  <c r="T51" i="514" s="1"/>
  <c r="Q57" i="514"/>
  <c r="T57" i="514" s="1"/>
  <c r="Q64" i="514"/>
  <c r="T64" i="514" s="1"/>
  <c r="Q88" i="514"/>
  <c r="T88" i="514" s="1"/>
  <c r="R93" i="514"/>
  <c r="U93" i="514" s="1"/>
  <c r="Q100" i="514"/>
  <c r="T100" i="514" s="1"/>
  <c r="R49" i="514"/>
  <c r="U49" i="514" s="1"/>
  <c r="R57" i="514"/>
  <c r="U57" i="514" s="1"/>
  <c r="Q62" i="514"/>
  <c r="T62" i="514" s="1"/>
  <c r="W62" i="514" s="1"/>
  <c r="Q66" i="514"/>
  <c r="T66" i="514" s="1"/>
  <c r="Q70" i="514"/>
  <c r="T70" i="514" s="1"/>
  <c r="Q74" i="514"/>
  <c r="T74" i="514" s="1"/>
  <c r="R80" i="514"/>
  <c r="U80" i="514" s="1"/>
  <c r="R81" i="514"/>
  <c r="U81" i="514" s="1"/>
  <c r="Q99" i="514"/>
  <c r="T99" i="514" s="1"/>
  <c r="Q106" i="514"/>
  <c r="T106" i="514" s="1"/>
  <c r="R43" i="514"/>
  <c r="U43" i="514" s="1"/>
  <c r="R47" i="514"/>
  <c r="U47" i="514" s="1"/>
  <c r="R51" i="514"/>
  <c r="U51" i="514" s="1"/>
  <c r="R55" i="514"/>
  <c r="U55" i="514" s="1"/>
  <c r="R59" i="514"/>
  <c r="U59" i="514" s="1"/>
  <c r="R61" i="514"/>
  <c r="U61" i="514" s="1"/>
  <c r="R63" i="514"/>
  <c r="U63" i="514" s="1"/>
  <c r="R65" i="514"/>
  <c r="U65" i="514" s="1"/>
  <c r="R67" i="514"/>
  <c r="U67" i="514" s="1"/>
  <c r="R69" i="514"/>
  <c r="U69" i="514" s="1"/>
  <c r="R71" i="514"/>
  <c r="U71" i="514" s="1"/>
  <c r="R73" i="514"/>
  <c r="U73" i="514" s="1"/>
  <c r="R75" i="514"/>
  <c r="U75" i="514" s="1"/>
  <c r="R77" i="514"/>
  <c r="U77" i="514" s="1"/>
  <c r="Q79" i="514"/>
  <c r="T79" i="514" s="1"/>
  <c r="R84" i="514"/>
  <c r="U84" i="514" s="1"/>
  <c r="Q89" i="514"/>
  <c r="T89" i="514" s="1"/>
  <c r="Q90" i="514"/>
  <c r="T90" i="514" s="1"/>
  <c r="Q91" i="514"/>
  <c r="T91" i="514" s="1"/>
  <c r="R99" i="514"/>
  <c r="U99" i="514" s="1"/>
  <c r="Q105" i="514"/>
  <c r="T105" i="514" s="1"/>
  <c r="Q112" i="514"/>
  <c r="T112" i="514" s="1"/>
  <c r="Q114" i="514"/>
  <c r="T114" i="514" s="1"/>
  <c r="W114" i="514" s="1"/>
  <c r="Q116" i="514"/>
  <c r="T116" i="514" s="1"/>
  <c r="Q118" i="514"/>
  <c r="T118" i="514" s="1"/>
  <c r="R85" i="514"/>
  <c r="U85" i="514" s="1"/>
  <c r="R90" i="514"/>
  <c r="U90" i="514" s="1"/>
  <c r="R91" i="514"/>
  <c r="U91" i="514" s="1"/>
  <c r="Q96" i="514"/>
  <c r="T96" i="514" s="1"/>
  <c r="R98" i="514"/>
  <c r="U98" i="514" s="1"/>
  <c r="Q104" i="514"/>
  <c r="T104" i="514" s="1"/>
  <c r="R105" i="514"/>
  <c r="U105" i="514" s="1"/>
  <c r="R110" i="514"/>
  <c r="U110" i="514" s="1"/>
  <c r="R112" i="514"/>
  <c r="U112" i="514" s="1"/>
  <c r="R78" i="514"/>
  <c r="U78" i="514" s="1"/>
  <c r="R82" i="514"/>
  <c r="U82" i="514" s="1"/>
  <c r="R87" i="514"/>
  <c r="U87" i="514" s="1"/>
  <c r="R88" i="514"/>
  <c r="U88" i="514" s="1"/>
  <c r="R95" i="514"/>
  <c r="U95" i="514" s="1"/>
  <c r="R96" i="514"/>
  <c r="U96" i="514" s="1"/>
  <c r="R100" i="514"/>
  <c r="U100" i="514" s="1"/>
  <c r="Q101" i="514"/>
  <c r="T101" i="514" s="1"/>
  <c r="R106" i="514"/>
  <c r="U106" i="514" s="1"/>
  <c r="Q107" i="514"/>
  <c r="T107" i="514" s="1"/>
  <c r="Q139" i="514"/>
  <c r="T139" i="514" s="1"/>
  <c r="R144" i="514"/>
  <c r="U144" i="514" s="1"/>
  <c r="Q149" i="514"/>
  <c r="T149" i="514" s="1"/>
  <c r="Q84" i="514"/>
  <c r="T84" i="514" s="1"/>
  <c r="W84" i="514" s="1"/>
  <c r="Q85" i="514"/>
  <c r="T85" i="514" s="1"/>
  <c r="Q92" i="514"/>
  <c r="T92" i="514" s="1"/>
  <c r="Q93" i="514"/>
  <c r="T93" i="514" s="1"/>
  <c r="Q97" i="514"/>
  <c r="T97" i="514" s="1"/>
  <c r="R102" i="514"/>
  <c r="U102" i="514" s="1"/>
  <c r="Q103" i="514"/>
  <c r="T103" i="514" s="1"/>
  <c r="R107" i="514"/>
  <c r="U107" i="514" s="1"/>
  <c r="Q108" i="514"/>
  <c r="T108" i="514" s="1"/>
  <c r="Q119" i="514"/>
  <c r="T119" i="514" s="1"/>
  <c r="Q123" i="514"/>
  <c r="T123" i="514" s="1"/>
  <c r="R128" i="514"/>
  <c r="U128" i="514" s="1"/>
  <c r="Q133" i="514"/>
  <c r="T133" i="514" s="1"/>
  <c r="Q109" i="514"/>
  <c r="T109" i="514" s="1"/>
  <c r="R116" i="514"/>
  <c r="U116" i="514" s="1"/>
  <c r="R129" i="514"/>
  <c r="U129" i="514" s="1"/>
  <c r="R134" i="514"/>
  <c r="U134" i="514" s="1"/>
  <c r="R135" i="514"/>
  <c r="U135" i="514" s="1"/>
  <c r="Q140" i="514"/>
  <c r="T140" i="514" s="1"/>
  <c r="R145" i="514"/>
  <c r="U145" i="514" s="1"/>
  <c r="Q113" i="514"/>
  <c r="T113" i="514" s="1"/>
  <c r="Q120" i="514"/>
  <c r="T120" i="514" s="1"/>
  <c r="Q122" i="514"/>
  <c r="T122" i="514" s="1"/>
  <c r="R125" i="514"/>
  <c r="U125" i="514" s="1"/>
  <c r="Q126" i="514"/>
  <c r="T126" i="514" s="1"/>
  <c r="R136" i="514"/>
  <c r="U136" i="514" s="1"/>
  <c r="Q141" i="514"/>
  <c r="T141" i="514" s="1"/>
  <c r="Q142" i="514"/>
  <c r="T142" i="514" s="1"/>
  <c r="R108" i="514"/>
  <c r="U108" i="514" s="1"/>
  <c r="Q117" i="514"/>
  <c r="T117" i="514" s="1"/>
  <c r="Q124" i="514"/>
  <c r="T124" i="514" s="1"/>
  <c r="R126" i="514"/>
  <c r="U126" i="514" s="1"/>
  <c r="R127" i="514"/>
  <c r="U127" i="514" s="1"/>
  <c r="Q132" i="514"/>
  <c r="T132" i="514" s="1"/>
  <c r="R137" i="514"/>
  <c r="U137" i="514" s="1"/>
  <c r="R142" i="514"/>
  <c r="U142" i="514" s="1"/>
  <c r="R143" i="514"/>
  <c r="U143" i="514" s="1"/>
  <c r="Q148" i="514"/>
  <c r="T148" i="514" s="1"/>
  <c r="R119" i="514"/>
  <c r="U119" i="514" s="1"/>
  <c r="R131" i="514"/>
  <c r="U131" i="514" s="1"/>
  <c r="R132" i="514"/>
  <c r="U132" i="514" s="1"/>
  <c r="R139" i="514"/>
  <c r="U139" i="514" s="1"/>
  <c r="R140" i="514"/>
  <c r="U140" i="514" s="1"/>
  <c r="R147" i="514"/>
  <c r="U147" i="514" s="1"/>
  <c r="R148" i="514"/>
  <c r="U148" i="514" s="1"/>
  <c r="R123" i="514"/>
  <c r="U123" i="514" s="1"/>
  <c r="Q128" i="514"/>
  <c r="T128" i="514" s="1"/>
  <c r="Q129" i="514"/>
  <c r="T129" i="514" s="1"/>
  <c r="W129" i="514" s="1"/>
  <c r="Q136" i="514"/>
  <c r="T136" i="514" s="1"/>
  <c r="Q137" i="514"/>
  <c r="T137" i="514" s="1"/>
  <c r="Q144" i="514"/>
  <c r="T144" i="514" s="1"/>
  <c r="W144" i="514" s="1"/>
  <c r="Q145" i="514"/>
  <c r="T145" i="514" s="1"/>
  <c r="W145" i="514" s="1"/>
  <c r="AA20" i="511"/>
  <c r="Z21" i="511"/>
  <c r="Q149" i="511"/>
  <c r="T149" i="511" s="1"/>
  <c r="Q130" i="511"/>
  <c r="T130" i="511" s="1"/>
  <c r="Q137" i="511"/>
  <c r="T137" i="511" s="1"/>
  <c r="Q107" i="511"/>
  <c r="T107" i="511" s="1"/>
  <c r="Q123" i="511"/>
  <c r="T123" i="511" s="1"/>
  <c r="Q91" i="511"/>
  <c r="T91" i="511" s="1"/>
  <c r="Q119" i="511"/>
  <c r="T119" i="511" s="1"/>
  <c r="Q103" i="511"/>
  <c r="T103" i="511" s="1"/>
  <c r="R140" i="511"/>
  <c r="U140" i="511" s="1"/>
  <c r="R128" i="511"/>
  <c r="U128" i="511" s="1"/>
  <c r="R133" i="511"/>
  <c r="U133" i="511" s="1"/>
  <c r="R126" i="511"/>
  <c r="U126" i="511" s="1"/>
  <c r="R136" i="511"/>
  <c r="U136" i="511" s="1"/>
  <c r="R106" i="511"/>
  <c r="U106" i="511" s="1"/>
  <c r="R122" i="511"/>
  <c r="U122" i="511" s="1"/>
  <c r="R90" i="511"/>
  <c r="U90" i="511" s="1"/>
  <c r="R21" i="511"/>
  <c r="U21" i="511" s="1"/>
  <c r="R145" i="512"/>
  <c r="U145" i="512" s="1"/>
  <c r="R125" i="512"/>
  <c r="U125" i="512" s="1"/>
  <c r="R141" i="512"/>
  <c r="U141" i="512" s="1"/>
  <c r="R105" i="512"/>
  <c r="U105" i="512" s="1"/>
  <c r="R83" i="512"/>
  <c r="U83" i="512" s="1"/>
  <c r="R98" i="512"/>
  <c r="U98" i="512" s="1"/>
  <c r="R35" i="512"/>
  <c r="U35" i="512" s="1"/>
  <c r="R73" i="512"/>
  <c r="U73" i="512" s="1"/>
  <c r="R57" i="512"/>
  <c r="U57" i="512" s="1"/>
  <c r="R41" i="512"/>
  <c r="U41" i="512" s="1"/>
  <c r="R77" i="512"/>
  <c r="U77" i="512" s="1"/>
  <c r="R61" i="512"/>
  <c r="U61" i="512" s="1"/>
  <c r="R45" i="512"/>
  <c r="U45" i="512" s="1"/>
  <c r="R81" i="512"/>
  <c r="U81" i="512" s="1"/>
  <c r="R65" i="512"/>
  <c r="U65" i="512" s="1"/>
  <c r="R49" i="512"/>
  <c r="U49" i="512" s="1"/>
  <c r="R69" i="512"/>
  <c r="U69" i="512" s="1"/>
  <c r="R30" i="512"/>
  <c r="U30" i="512" s="1"/>
  <c r="R34" i="512"/>
  <c r="U34" i="512" s="1"/>
  <c r="R37" i="512"/>
  <c r="U37" i="512" s="1"/>
  <c r="R22" i="512"/>
  <c r="U22" i="512" s="1"/>
  <c r="R53" i="512"/>
  <c r="U53" i="512" s="1"/>
  <c r="R26" i="512"/>
  <c r="U26" i="512" s="1"/>
  <c r="Q138" i="512"/>
  <c r="T138" i="512" s="1"/>
  <c r="Q122" i="512"/>
  <c r="T122" i="512" s="1"/>
  <c r="Q126" i="512"/>
  <c r="T126" i="512" s="1"/>
  <c r="Q142" i="512"/>
  <c r="T142" i="512" s="1"/>
  <c r="Q118" i="512"/>
  <c r="T118" i="512" s="1"/>
  <c r="Q102" i="512"/>
  <c r="T102" i="512" s="1"/>
  <c r="Q106" i="512"/>
  <c r="T106" i="512" s="1"/>
  <c r="Q95" i="512"/>
  <c r="T95" i="512" s="1"/>
  <c r="Q84" i="512"/>
  <c r="T84" i="512" s="1"/>
  <c r="Q82" i="512"/>
  <c r="T82" i="512" s="1"/>
  <c r="Q99" i="512"/>
  <c r="T99" i="512" s="1"/>
  <c r="Q35" i="512"/>
  <c r="T35" i="512" s="1"/>
  <c r="W35" i="512" s="1"/>
  <c r="R23" i="511"/>
  <c r="U23" i="511" s="1"/>
  <c r="R25" i="511"/>
  <c r="U25" i="511" s="1"/>
  <c r="R27" i="511"/>
  <c r="U27" i="511" s="1"/>
  <c r="R29" i="511"/>
  <c r="U29" i="511" s="1"/>
  <c r="R31" i="511"/>
  <c r="U31" i="511" s="1"/>
  <c r="R33" i="511"/>
  <c r="U33" i="511" s="1"/>
  <c r="R35" i="511"/>
  <c r="U35" i="511" s="1"/>
  <c r="R37" i="511"/>
  <c r="U37" i="511" s="1"/>
  <c r="Q26" i="511"/>
  <c r="T26" i="511" s="1"/>
  <c r="R44" i="511"/>
  <c r="U44" i="511" s="1"/>
  <c r="R52" i="511"/>
  <c r="U52" i="511" s="1"/>
  <c r="R60" i="511"/>
  <c r="U60" i="511" s="1"/>
  <c r="R66" i="511"/>
  <c r="U66" i="511" s="1"/>
  <c r="R74" i="511"/>
  <c r="U74" i="511" s="1"/>
  <c r="R86" i="511"/>
  <c r="U86" i="511" s="1"/>
  <c r="Q21" i="511"/>
  <c r="T21" i="511" s="1"/>
  <c r="R22" i="511"/>
  <c r="U22" i="511" s="1"/>
  <c r="Q23" i="511"/>
  <c r="T23" i="511" s="1"/>
  <c r="R26" i="511"/>
  <c r="U26" i="511" s="1"/>
  <c r="Q27" i="511"/>
  <c r="T27" i="511" s="1"/>
  <c r="R30" i="511"/>
  <c r="U30" i="511" s="1"/>
  <c r="Q31" i="511"/>
  <c r="T31" i="511" s="1"/>
  <c r="R34" i="511"/>
  <c r="U34" i="511" s="1"/>
  <c r="Q35" i="511"/>
  <c r="T35" i="511" s="1"/>
  <c r="R38" i="511"/>
  <c r="U38" i="511" s="1"/>
  <c r="Q39" i="511"/>
  <c r="T39" i="511" s="1"/>
  <c r="Q41" i="511"/>
  <c r="T41" i="511" s="1"/>
  <c r="Q43" i="511"/>
  <c r="T43" i="511" s="1"/>
  <c r="Q45" i="511"/>
  <c r="T45" i="511" s="1"/>
  <c r="Q47" i="511"/>
  <c r="T47" i="511" s="1"/>
  <c r="Q49" i="511"/>
  <c r="T49" i="511" s="1"/>
  <c r="Q51" i="511"/>
  <c r="T51" i="511" s="1"/>
  <c r="Q53" i="511"/>
  <c r="T53" i="511" s="1"/>
  <c r="Q55" i="511"/>
  <c r="T55" i="511" s="1"/>
  <c r="Q57" i="511"/>
  <c r="T57" i="511" s="1"/>
  <c r="Q59" i="511"/>
  <c r="T59" i="511" s="1"/>
  <c r="Q61" i="511"/>
  <c r="T61" i="511" s="1"/>
  <c r="Q63" i="511"/>
  <c r="T63" i="511" s="1"/>
  <c r="Q65" i="511"/>
  <c r="T65" i="511" s="1"/>
  <c r="Q67" i="511"/>
  <c r="T67" i="511" s="1"/>
  <c r="Q69" i="511"/>
  <c r="T69" i="511" s="1"/>
  <c r="Q71" i="511"/>
  <c r="T71" i="511" s="1"/>
  <c r="Q73" i="511"/>
  <c r="T73" i="511" s="1"/>
  <c r="Q75" i="511"/>
  <c r="T75" i="511" s="1"/>
  <c r="Q77" i="511"/>
  <c r="T77" i="511" s="1"/>
  <c r="Q79" i="511"/>
  <c r="T79" i="511" s="1"/>
  <c r="Q81" i="511"/>
  <c r="T81" i="511" s="1"/>
  <c r="Q83" i="511"/>
  <c r="T83" i="511" s="1"/>
  <c r="Q85" i="511"/>
  <c r="T85" i="511" s="1"/>
  <c r="Q87" i="511"/>
  <c r="T87" i="511" s="1"/>
  <c r="Q95" i="511"/>
  <c r="T95" i="511" s="1"/>
  <c r="Q99" i="511"/>
  <c r="T99" i="511" s="1"/>
  <c r="Q111" i="511"/>
  <c r="T111" i="511" s="1"/>
  <c r="Q115" i="511"/>
  <c r="T115" i="511" s="1"/>
  <c r="Q127" i="511"/>
  <c r="T127" i="511" s="1"/>
  <c r="Q22" i="511"/>
  <c r="T22" i="511" s="1"/>
  <c r="Q30" i="511"/>
  <c r="T30" i="511" s="1"/>
  <c r="W30" i="511" s="1"/>
  <c r="R40" i="511"/>
  <c r="U40" i="511" s="1"/>
  <c r="R46" i="511"/>
  <c r="U46" i="511" s="1"/>
  <c r="R50" i="511"/>
  <c r="U50" i="511" s="1"/>
  <c r="R56" i="511"/>
  <c r="U56" i="511" s="1"/>
  <c r="R62" i="511"/>
  <c r="U62" i="511" s="1"/>
  <c r="R68" i="511"/>
  <c r="U68" i="511" s="1"/>
  <c r="R72" i="511"/>
  <c r="U72" i="511" s="1"/>
  <c r="R78" i="511"/>
  <c r="U78" i="511" s="1"/>
  <c r="R82" i="511"/>
  <c r="U82" i="511" s="1"/>
  <c r="R94" i="511"/>
  <c r="U94" i="511" s="1"/>
  <c r="R102" i="511"/>
  <c r="U102" i="511" s="1"/>
  <c r="R114" i="511"/>
  <c r="U114" i="511" s="1"/>
  <c r="Q20" i="511"/>
  <c r="T20" i="511" s="1"/>
  <c r="Q24" i="511"/>
  <c r="T24" i="511" s="1"/>
  <c r="Q28" i="511"/>
  <c r="T28" i="511" s="1"/>
  <c r="Q32" i="511"/>
  <c r="T32" i="511" s="1"/>
  <c r="Q36" i="511"/>
  <c r="T36" i="511" s="1"/>
  <c r="R39" i="511"/>
  <c r="U39" i="511" s="1"/>
  <c r="R41" i="511"/>
  <c r="U41" i="511" s="1"/>
  <c r="R43" i="511"/>
  <c r="U43" i="511" s="1"/>
  <c r="R45" i="511"/>
  <c r="U45" i="511" s="1"/>
  <c r="R47" i="511"/>
  <c r="U47" i="511" s="1"/>
  <c r="R49" i="511"/>
  <c r="U49" i="511" s="1"/>
  <c r="R51" i="511"/>
  <c r="U51" i="511" s="1"/>
  <c r="R53" i="511"/>
  <c r="U53" i="511" s="1"/>
  <c r="R55" i="511"/>
  <c r="U55" i="511" s="1"/>
  <c r="R57" i="511"/>
  <c r="U57" i="511" s="1"/>
  <c r="R59" i="511"/>
  <c r="U59" i="511" s="1"/>
  <c r="R61" i="511"/>
  <c r="U61" i="511" s="1"/>
  <c r="R63" i="511"/>
  <c r="U63" i="511" s="1"/>
  <c r="R65" i="511"/>
  <c r="U65" i="511" s="1"/>
  <c r="R67" i="511"/>
  <c r="U67" i="511" s="1"/>
  <c r="R69" i="511"/>
  <c r="U69" i="511" s="1"/>
  <c r="R71" i="511"/>
  <c r="U71" i="511" s="1"/>
  <c r="R73" i="511"/>
  <c r="U73" i="511" s="1"/>
  <c r="R75" i="511"/>
  <c r="U75" i="511" s="1"/>
  <c r="R77" i="511"/>
  <c r="U77" i="511" s="1"/>
  <c r="R79" i="511"/>
  <c r="U79" i="511" s="1"/>
  <c r="R81" i="511"/>
  <c r="U81" i="511" s="1"/>
  <c r="R83" i="511"/>
  <c r="U83" i="511" s="1"/>
  <c r="R85" i="511"/>
  <c r="U85" i="511" s="1"/>
  <c r="R87" i="511"/>
  <c r="U87" i="511" s="1"/>
  <c r="Q34" i="511"/>
  <c r="T34" i="511" s="1"/>
  <c r="Q38" i="511"/>
  <c r="T38" i="511" s="1"/>
  <c r="W38" i="511" s="1"/>
  <c r="R42" i="511"/>
  <c r="U42" i="511" s="1"/>
  <c r="R48" i="511"/>
  <c r="U48" i="511" s="1"/>
  <c r="R54" i="511"/>
  <c r="U54" i="511" s="1"/>
  <c r="R58" i="511"/>
  <c r="U58" i="511" s="1"/>
  <c r="R64" i="511"/>
  <c r="U64" i="511" s="1"/>
  <c r="R70" i="511"/>
  <c r="U70" i="511" s="1"/>
  <c r="R76" i="511"/>
  <c r="U76" i="511" s="1"/>
  <c r="R80" i="511"/>
  <c r="U80" i="511" s="1"/>
  <c r="R84" i="511"/>
  <c r="U84" i="511" s="1"/>
  <c r="R98" i="511"/>
  <c r="U98" i="511" s="1"/>
  <c r="R110" i="511"/>
  <c r="U110" i="511" s="1"/>
  <c r="R118" i="511"/>
  <c r="U118" i="511" s="1"/>
  <c r="R20" i="511"/>
  <c r="U20" i="511" s="1"/>
  <c r="R24" i="511"/>
  <c r="U24" i="511" s="1"/>
  <c r="Q25" i="511"/>
  <c r="T25" i="511" s="1"/>
  <c r="R28" i="511"/>
  <c r="U28" i="511" s="1"/>
  <c r="Q29" i="511"/>
  <c r="T29" i="511" s="1"/>
  <c r="R32" i="511"/>
  <c r="U32" i="511" s="1"/>
  <c r="Q33" i="511"/>
  <c r="T33" i="511" s="1"/>
  <c r="R36" i="511"/>
  <c r="U36" i="511" s="1"/>
  <c r="Q37" i="511"/>
  <c r="T37" i="511" s="1"/>
  <c r="Q40" i="511"/>
  <c r="T40" i="511" s="1"/>
  <c r="Q42" i="511"/>
  <c r="T42" i="511" s="1"/>
  <c r="Q44" i="511"/>
  <c r="T44" i="511" s="1"/>
  <c r="Q46" i="511"/>
  <c r="T46" i="511" s="1"/>
  <c r="Q48" i="511"/>
  <c r="T48" i="511" s="1"/>
  <c r="W48" i="511" s="1"/>
  <c r="Q50" i="511"/>
  <c r="T50" i="511" s="1"/>
  <c r="Q52" i="511"/>
  <c r="T52" i="511" s="1"/>
  <c r="Q54" i="511"/>
  <c r="T54" i="511" s="1"/>
  <c r="Q56" i="511"/>
  <c r="T56" i="511" s="1"/>
  <c r="Q58" i="511"/>
  <c r="T58" i="511" s="1"/>
  <c r="Q60" i="511"/>
  <c r="T60" i="511" s="1"/>
  <c r="Q62" i="511"/>
  <c r="T62" i="511" s="1"/>
  <c r="Q64" i="511"/>
  <c r="T64" i="511" s="1"/>
  <c r="Q66" i="511"/>
  <c r="T66" i="511" s="1"/>
  <c r="Q68" i="511"/>
  <c r="T68" i="511" s="1"/>
  <c r="Q70" i="511"/>
  <c r="T70" i="511" s="1"/>
  <c r="Q72" i="511"/>
  <c r="T72" i="511" s="1"/>
  <c r="Q74" i="511"/>
  <c r="T74" i="511" s="1"/>
  <c r="Q76" i="511"/>
  <c r="T76" i="511" s="1"/>
  <c r="Q78" i="511"/>
  <c r="T78" i="511" s="1"/>
  <c r="Q80" i="511"/>
  <c r="T80" i="511" s="1"/>
  <c r="Q82" i="511"/>
  <c r="T82" i="511" s="1"/>
  <c r="Q84" i="511"/>
  <c r="T84" i="511" s="1"/>
  <c r="Q86" i="511"/>
  <c r="T86" i="511" s="1"/>
  <c r="R88" i="511"/>
  <c r="U88" i="511" s="1"/>
  <c r="Q93" i="511"/>
  <c r="T93" i="511" s="1"/>
  <c r="R97" i="511"/>
  <c r="U97" i="511" s="1"/>
  <c r="R103" i="511"/>
  <c r="U103" i="511" s="1"/>
  <c r="R108" i="511"/>
  <c r="U108" i="511" s="1"/>
  <c r="R119" i="511"/>
  <c r="U119" i="511" s="1"/>
  <c r="Q144" i="511"/>
  <c r="T144" i="511" s="1"/>
  <c r="R20" i="512"/>
  <c r="U20" i="512" s="1"/>
  <c r="Q89" i="511"/>
  <c r="T89" i="511" s="1"/>
  <c r="R93" i="511"/>
  <c r="U93" i="511" s="1"/>
  <c r="Q94" i="511"/>
  <c r="T94" i="511" s="1"/>
  <c r="R99" i="511"/>
  <c r="U99" i="511" s="1"/>
  <c r="Q100" i="511"/>
  <c r="T100" i="511" s="1"/>
  <c r="R104" i="511"/>
  <c r="U104" i="511" s="1"/>
  <c r="Q105" i="511"/>
  <c r="T105" i="511" s="1"/>
  <c r="R109" i="511"/>
  <c r="U109" i="511" s="1"/>
  <c r="Q110" i="511"/>
  <c r="T110" i="511" s="1"/>
  <c r="R115" i="511"/>
  <c r="U115" i="511" s="1"/>
  <c r="Q116" i="511"/>
  <c r="T116" i="511" s="1"/>
  <c r="R120" i="511"/>
  <c r="U120" i="511" s="1"/>
  <c r="Q121" i="511"/>
  <c r="T121" i="511" s="1"/>
  <c r="R125" i="511"/>
  <c r="U125" i="511" s="1"/>
  <c r="Q126" i="511"/>
  <c r="T126" i="511" s="1"/>
  <c r="Q133" i="511"/>
  <c r="T133" i="511" s="1"/>
  <c r="R138" i="511"/>
  <c r="U138" i="511" s="1"/>
  <c r="R144" i="511"/>
  <c r="U144" i="511" s="1"/>
  <c r="R24" i="512"/>
  <c r="U24" i="512" s="1"/>
  <c r="R31" i="512"/>
  <c r="U31" i="512" s="1"/>
  <c r="R39" i="512"/>
  <c r="U39" i="512" s="1"/>
  <c r="R46" i="512"/>
  <c r="U46" i="512" s="1"/>
  <c r="Q67" i="512"/>
  <c r="T67" i="512" s="1"/>
  <c r="Q98" i="511"/>
  <c r="T98" i="511" s="1"/>
  <c r="Q109" i="511"/>
  <c r="T109" i="511" s="1"/>
  <c r="R113" i="511"/>
  <c r="U113" i="511" s="1"/>
  <c r="Q125" i="511"/>
  <c r="T125" i="511" s="1"/>
  <c r="Q134" i="511"/>
  <c r="T134" i="511" s="1"/>
  <c r="R148" i="511"/>
  <c r="U148" i="511" s="1"/>
  <c r="R28" i="512"/>
  <c r="U28" i="512" s="1"/>
  <c r="R55" i="512"/>
  <c r="U55" i="512" s="1"/>
  <c r="AA21" i="511"/>
  <c r="R89" i="511"/>
  <c r="U89" i="511" s="1"/>
  <c r="Q90" i="511"/>
  <c r="T90" i="511" s="1"/>
  <c r="R95" i="511"/>
  <c r="U95" i="511" s="1"/>
  <c r="Q96" i="511"/>
  <c r="T96" i="511" s="1"/>
  <c r="R100" i="511"/>
  <c r="U100" i="511" s="1"/>
  <c r="Q101" i="511"/>
  <c r="T101" i="511" s="1"/>
  <c r="R105" i="511"/>
  <c r="U105" i="511" s="1"/>
  <c r="Q106" i="511"/>
  <c r="T106" i="511" s="1"/>
  <c r="R111" i="511"/>
  <c r="U111" i="511" s="1"/>
  <c r="Q112" i="511"/>
  <c r="T112" i="511" s="1"/>
  <c r="R116" i="511"/>
  <c r="U116" i="511" s="1"/>
  <c r="Q117" i="511"/>
  <c r="T117" i="511" s="1"/>
  <c r="R121" i="511"/>
  <c r="U121" i="511" s="1"/>
  <c r="Q122" i="511"/>
  <c r="T122" i="511" s="1"/>
  <c r="R127" i="511"/>
  <c r="U127" i="511" s="1"/>
  <c r="Q129" i="511"/>
  <c r="T129" i="511" s="1"/>
  <c r="R132" i="511"/>
  <c r="U132" i="511" s="1"/>
  <c r="Q139" i="511"/>
  <c r="T139" i="511" s="1"/>
  <c r="Q145" i="511"/>
  <c r="T145" i="511" s="1"/>
  <c r="R149" i="511"/>
  <c r="U149" i="511" s="1"/>
  <c r="R27" i="512"/>
  <c r="U27" i="512" s="1"/>
  <c r="Q32" i="512"/>
  <c r="T32" i="512" s="1"/>
  <c r="Q51" i="512"/>
  <c r="T51" i="512" s="1"/>
  <c r="R92" i="511"/>
  <c r="U92" i="511" s="1"/>
  <c r="Q104" i="511"/>
  <c r="T104" i="511" s="1"/>
  <c r="Q114" i="511"/>
  <c r="T114" i="511" s="1"/>
  <c r="Q120" i="511"/>
  <c r="T120" i="511" s="1"/>
  <c r="R124" i="511"/>
  <c r="U124" i="511" s="1"/>
  <c r="Q141" i="511"/>
  <c r="T141" i="511" s="1"/>
  <c r="Q24" i="512"/>
  <c r="T24" i="512" s="1"/>
  <c r="R62" i="512"/>
  <c r="U62" i="512" s="1"/>
  <c r="Q88" i="511"/>
  <c r="T88" i="511" s="1"/>
  <c r="R91" i="511"/>
  <c r="U91" i="511" s="1"/>
  <c r="Q92" i="511"/>
  <c r="T92" i="511" s="1"/>
  <c r="R96" i="511"/>
  <c r="U96" i="511" s="1"/>
  <c r="Q97" i="511"/>
  <c r="T97" i="511" s="1"/>
  <c r="R101" i="511"/>
  <c r="U101" i="511" s="1"/>
  <c r="Q102" i="511"/>
  <c r="T102" i="511" s="1"/>
  <c r="R107" i="511"/>
  <c r="U107" i="511" s="1"/>
  <c r="Q108" i="511"/>
  <c r="T108" i="511" s="1"/>
  <c r="R112" i="511"/>
  <c r="U112" i="511" s="1"/>
  <c r="Q113" i="511"/>
  <c r="T113" i="511" s="1"/>
  <c r="W113" i="511" s="1"/>
  <c r="R117" i="511"/>
  <c r="U117" i="511" s="1"/>
  <c r="Q118" i="511"/>
  <c r="T118" i="511" s="1"/>
  <c r="R123" i="511"/>
  <c r="U123" i="511" s="1"/>
  <c r="Q124" i="511"/>
  <c r="T124" i="511" s="1"/>
  <c r="R129" i="511"/>
  <c r="U129" i="511" s="1"/>
  <c r="R143" i="511"/>
  <c r="U143" i="511" s="1"/>
  <c r="R23" i="512"/>
  <c r="U23" i="512" s="1"/>
  <c r="Q28" i="512"/>
  <c r="T28" i="512" s="1"/>
  <c r="W28" i="512" s="1"/>
  <c r="R32" i="512"/>
  <c r="U32" i="512" s="1"/>
  <c r="R71" i="512"/>
  <c r="U71" i="512" s="1"/>
  <c r="R78" i="512"/>
  <c r="U78" i="512" s="1"/>
  <c r="Q128" i="511"/>
  <c r="T128" i="511" s="1"/>
  <c r="R134" i="511"/>
  <c r="U134" i="511" s="1"/>
  <c r="Q135" i="511"/>
  <c r="T135" i="511" s="1"/>
  <c r="R139" i="511"/>
  <c r="U139" i="511" s="1"/>
  <c r="Q140" i="511"/>
  <c r="T140" i="511" s="1"/>
  <c r="R145" i="511"/>
  <c r="U145" i="511" s="1"/>
  <c r="Q146" i="511"/>
  <c r="T146" i="511" s="1"/>
  <c r="Q21" i="512"/>
  <c r="T21" i="512" s="1"/>
  <c r="Q25" i="512"/>
  <c r="T25" i="512" s="1"/>
  <c r="Q29" i="512"/>
  <c r="T29" i="512" s="1"/>
  <c r="Q33" i="512"/>
  <c r="T33" i="512" s="1"/>
  <c r="R42" i="512"/>
  <c r="U42" i="512" s="1"/>
  <c r="Q47" i="512"/>
  <c r="T47" i="512" s="1"/>
  <c r="R51" i="512"/>
  <c r="U51" i="512" s="1"/>
  <c r="R58" i="512"/>
  <c r="U58" i="512" s="1"/>
  <c r="Q63" i="512"/>
  <c r="T63" i="512" s="1"/>
  <c r="R67" i="512"/>
  <c r="U67" i="512" s="1"/>
  <c r="R74" i="512"/>
  <c r="U74" i="512" s="1"/>
  <c r="Q79" i="512"/>
  <c r="T79" i="512" s="1"/>
  <c r="Q131" i="511"/>
  <c r="T131" i="511" s="1"/>
  <c r="Q132" i="511"/>
  <c r="T132" i="511" s="1"/>
  <c r="R135" i="511"/>
  <c r="U135" i="511" s="1"/>
  <c r="Q136" i="511"/>
  <c r="T136" i="511" s="1"/>
  <c r="R141" i="511"/>
  <c r="U141" i="511" s="1"/>
  <c r="Q142" i="511"/>
  <c r="T142" i="511" s="1"/>
  <c r="R146" i="511"/>
  <c r="U146" i="511" s="1"/>
  <c r="Q147" i="511"/>
  <c r="T147" i="511" s="1"/>
  <c r="Q20" i="512"/>
  <c r="T20" i="512" s="1"/>
  <c r="R21" i="512"/>
  <c r="U21" i="512" s="1"/>
  <c r="Q22" i="512"/>
  <c r="T22" i="512" s="1"/>
  <c r="R25" i="512"/>
  <c r="U25" i="512" s="1"/>
  <c r="Q26" i="512"/>
  <c r="T26" i="512" s="1"/>
  <c r="R29" i="512"/>
  <c r="U29" i="512" s="1"/>
  <c r="Q30" i="512"/>
  <c r="T30" i="512" s="1"/>
  <c r="R33" i="512"/>
  <c r="U33" i="512" s="1"/>
  <c r="Q34" i="512"/>
  <c r="T34" i="512" s="1"/>
  <c r="R38" i="512"/>
  <c r="U38" i="512" s="1"/>
  <c r="Q43" i="512"/>
  <c r="T43" i="512" s="1"/>
  <c r="R47" i="512"/>
  <c r="U47" i="512" s="1"/>
  <c r="R54" i="512"/>
  <c r="U54" i="512" s="1"/>
  <c r="Q59" i="512"/>
  <c r="T59" i="512" s="1"/>
  <c r="R63" i="512"/>
  <c r="U63" i="512" s="1"/>
  <c r="R70" i="512"/>
  <c r="U70" i="512" s="1"/>
  <c r="Q75" i="512"/>
  <c r="T75" i="512" s="1"/>
  <c r="R79" i="512"/>
  <c r="U79" i="512" s="1"/>
  <c r="R130" i="511"/>
  <c r="U130" i="511" s="1"/>
  <c r="R131" i="511"/>
  <c r="U131" i="511" s="1"/>
  <c r="R137" i="511"/>
  <c r="U137" i="511" s="1"/>
  <c r="Q138" i="511"/>
  <c r="T138" i="511" s="1"/>
  <c r="R142" i="511"/>
  <c r="U142" i="511" s="1"/>
  <c r="Q143" i="511"/>
  <c r="T143" i="511" s="1"/>
  <c r="W143" i="511" s="1"/>
  <c r="R147" i="511"/>
  <c r="U147" i="511" s="1"/>
  <c r="Q148" i="511"/>
  <c r="T148" i="511" s="1"/>
  <c r="L21" i="512"/>
  <c r="Z22" i="512"/>
  <c r="Q23" i="512"/>
  <c r="T23" i="512" s="1"/>
  <c r="W23" i="512" s="1"/>
  <c r="Q27" i="512"/>
  <c r="T27" i="512" s="1"/>
  <c r="Q31" i="512"/>
  <c r="T31" i="512" s="1"/>
  <c r="Q36" i="512"/>
  <c r="T36" i="512" s="1"/>
  <c r="Q39" i="512"/>
  <c r="T39" i="512" s="1"/>
  <c r="W39" i="512" s="1"/>
  <c r="R43" i="512"/>
  <c r="U43" i="512" s="1"/>
  <c r="R50" i="512"/>
  <c r="U50" i="512" s="1"/>
  <c r="Q55" i="512"/>
  <c r="T55" i="512" s="1"/>
  <c r="R59" i="512"/>
  <c r="U59" i="512" s="1"/>
  <c r="R66" i="512"/>
  <c r="U66" i="512" s="1"/>
  <c r="Q71" i="512"/>
  <c r="T71" i="512" s="1"/>
  <c r="R75" i="512"/>
  <c r="U75" i="512" s="1"/>
  <c r="R90" i="512"/>
  <c r="U90" i="512" s="1"/>
  <c r="R36" i="512"/>
  <c r="U36" i="512" s="1"/>
  <c r="Q40" i="512"/>
  <c r="T40" i="512" s="1"/>
  <c r="Q44" i="512"/>
  <c r="T44" i="512" s="1"/>
  <c r="Q48" i="512"/>
  <c r="T48" i="512" s="1"/>
  <c r="Q52" i="512"/>
  <c r="T52" i="512" s="1"/>
  <c r="Q56" i="512"/>
  <c r="T56" i="512" s="1"/>
  <c r="Q60" i="512"/>
  <c r="T60" i="512" s="1"/>
  <c r="Q64" i="512"/>
  <c r="T64" i="512" s="1"/>
  <c r="Q68" i="512"/>
  <c r="T68" i="512" s="1"/>
  <c r="Q72" i="512"/>
  <c r="T72" i="512" s="1"/>
  <c r="Q76" i="512"/>
  <c r="T76" i="512" s="1"/>
  <c r="Q80" i="512"/>
  <c r="T80" i="512" s="1"/>
  <c r="Q85" i="512"/>
  <c r="T85" i="512" s="1"/>
  <c r="R86" i="512"/>
  <c r="U86" i="512" s="1"/>
  <c r="Q91" i="512"/>
  <c r="T91" i="512" s="1"/>
  <c r="R95" i="512"/>
  <c r="U95" i="512" s="1"/>
  <c r="R101" i="512"/>
  <c r="U101" i="512" s="1"/>
  <c r="AA20" i="512"/>
  <c r="Q37" i="512"/>
  <c r="T37" i="512" s="1"/>
  <c r="R40" i="512"/>
  <c r="U40" i="512" s="1"/>
  <c r="Q41" i="512"/>
  <c r="T41" i="512" s="1"/>
  <c r="R44" i="512"/>
  <c r="U44" i="512" s="1"/>
  <c r="Q45" i="512"/>
  <c r="T45" i="512" s="1"/>
  <c r="R48" i="512"/>
  <c r="U48" i="512" s="1"/>
  <c r="Q49" i="512"/>
  <c r="T49" i="512" s="1"/>
  <c r="R52" i="512"/>
  <c r="U52" i="512" s="1"/>
  <c r="Q53" i="512"/>
  <c r="T53" i="512" s="1"/>
  <c r="R56" i="512"/>
  <c r="U56" i="512" s="1"/>
  <c r="Q57" i="512"/>
  <c r="T57" i="512" s="1"/>
  <c r="R60" i="512"/>
  <c r="U60" i="512" s="1"/>
  <c r="Q61" i="512"/>
  <c r="T61" i="512" s="1"/>
  <c r="R64" i="512"/>
  <c r="U64" i="512" s="1"/>
  <c r="Q65" i="512"/>
  <c r="T65" i="512" s="1"/>
  <c r="R68" i="512"/>
  <c r="U68" i="512" s="1"/>
  <c r="Q69" i="512"/>
  <c r="T69" i="512" s="1"/>
  <c r="R72" i="512"/>
  <c r="U72" i="512" s="1"/>
  <c r="Q73" i="512"/>
  <c r="T73" i="512" s="1"/>
  <c r="R76" i="512"/>
  <c r="U76" i="512" s="1"/>
  <c r="Q77" i="512"/>
  <c r="T77" i="512" s="1"/>
  <c r="R80" i="512"/>
  <c r="U80" i="512" s="1"/>
  <c r="Q81" i="512"/>
  <c r="T81" i="512" s="1"/>
  <c r="R89" i="512"/>
  <c r="U89" i="512" s="1"/>
  <c r="Q96" i="512"/>
  <c r="T96" i="512" s="1"/>
  <c r="R107" i="512"/>
  <c r="U107" i="512" s="1"/>
  <c r="Q38" i="512"/>
  <c r="T38" i="512" s="1"/>
  <c r="W38" i="512" s="1"/>
  <c r="Q42" i="512"/>
  <c r="T42" i="512" s="1"/>
  <c r="Q46" i="512"/>
  <c r="T46" i="512" s="1"/>
  <c r="Q50" i="512"/>
  <c r="T50" i="512" s="1"/>
  <c r="Q54" i="512"/>
  <c r="T54" i="512" s="1"/>
  <c r="Q58" i="512"/>
  <c r="T58" i="512" s="1"/>
  <c r="Q62" i="512"/>
  <c r="T62" i="512" s="1"/>
  <c r="Q66" i="512"/>
  <c r="T66" i="512" s="1"/>
  <c r="Q70" i="512"/>
  <c r="T70" i="512" s="1"/>
  <c r="Q74" i="512"/>
  <c r="T74" i="512" s="1"/>
  <c r="W74" i="512" s="1"/>
  <c r="Q78" i="512"/>
  <c r="T78" i="512" s="1"/>
  <c r="Q87" i="512"/>
  <c r="T87" i="512" s="1"/>
  <c r="Q90" i="512"/>
  <c r="T90" i="512" s="1"/>
  <c r="R94" i="512"/>
  <c r="U94" i="512" s="1"/>
  <c r="R100" i="512"/>
  <c r="U100" i="512" s="1"/>
  <c r="R113" i="512"/>
  <c r="U113" i="512" s="1"/>
  <c r="R127" i="512"/>
  <c r="U127" i="512" s="1"/>
  <c r="R85" i="512"/>
  <c r="U85" i="512" s="1"/>
  <c r="Q86" i="512"/>
  <c r="T86" i="512" s="1"/>
  <c r="R91" i="512"/>
  <c r="U91" i="512" s="1"/>
  <c r="Q92" i="512"/>
  <c r="T92" i="512" s="1"/>
  <c r="R96" i="512"/>
  <c r="U96" i="512" s="1"/>
  <c r="Q97" i="512"/>
  <c r="T97" i="512" s="1"/>
  <c r="Q108" i="512"/>
  <c r="T108" i="512" s="1"/>
  <c r="R109" i="512"/>
  <c r="U109" i="512" s="1"/>
  <c r="Q114" i="512"/>
  <c r="T114" i="512" s="1"/>
  <c r="R118" i="512"/>
  <c r="U118" i="512" s="1"/>
  <c r="R133" i="512"/>
  <c r="U133" i="512" s="1"/>
  <c r="Q83" i="512"/>
  <c r="T83" i="512" s="1"/>
  <c r="R87" i="512"/>
  <c r="U87" i="512" s="1"/>
  <c r="Q88" i="512"/>
  <c r="T88" i="512" s="1"/>
  <c r="R92" i="512"/>
  <c r="U92" i="512" s="1"/>
  <c r="Q93" i="512"/>
  <c r="T93" i="512" s="1"/>
  <c r="R97" i="512"/>
  <c r="U97" i="512" s="1"/>
  <c r="Q98" i="512"/>
  <c r="T98" i="512" s="1"/>
  <c r="R102" i="512"/>
  <c r="U102" i="512" s="1"/>
  <c r="R112" i="512"/>
  <c r="U112" i="512" s="1"/>
  <c r="Q119" i="512"/>
  <c r="T119" i="512" s="1"/>
  <c r="R82" i="512"/>
  <c r="U82" i="512" s="1"/>
  <c r="R84" i="512"/>
  <c r="U84" i="512" s="1"/>
  <c r="R88" i="512"/>
  <c r="U88" i="512" s="1"/>
  <c r="Q89" i="512"/>
  <c r="T89" i="512" s="1"/>
  <c r="W89" i="512" s="1"/>
  <c r="R93" i="512"/>
  <c r="U93" i="512" s="1"/>
  <c r="Q94" i="512"/>
  <c r="T94" i="512" s="1"/>
  <c r="R99" i="512"/>
  <c r="U99" i="512" s="1"/>
  <c r="Q100" i="512"/>
  <c r="T100" i="512" s="1"/>
  <c r="Q103" i="512"/>
  <c r="T103" i="512" s="1"/>
  <c r="Q110" i="512"/>
  <c r="T110" i="512" s="1"/>
  <c r="Q113" i="512"/>
  <c r="T113" i="512" s="1"/>
  <c r="R117" i="512"/>
  <c r="U117" i="512" s="1"/>
  <c r="R121" i="512"/>
  <c r="U121" i="512" s="1"/>
  <c r="Q144" i="512"/>
  <c r="T144" i="512" s="1"/>
  <c r="R103" i="512"/>
  <c r="U103" i="512" s="1"/>
  <c r="Q104" i="512"/>
  <c r="T104" i="512" s="1"/>
  <c r="R108" i="512"/>
  <c r="U108" i="512" s="1"/>
  <c r="Q109" i="512"/>
  <c r="T109" i="512" s="1"/>
  <c r="R114" i="512"/>
  <c r="U114" i="512" s="1"/>
  <c r="Q115" i="512"/>
  <c r="T115" i="512" s="1"/>
  <c r="R119" i="512"/>
  <c r="U119" i="512" s="1"/>
  <c r="Q128" i="512"/>
  <c r="T128" i="512" s="1"/>
  <c r="R129" i="512"/>
  <c r="U129" i="512" s="1"/>
  <c r="Q134" i="512"/>
  <c r="T134" i="512" s="1"/>
  <c r="R138" i="512"/>
  <c r="U138" i="512" s="1"/>
  <c r="R148" i="512"/>
  <c r="U148" i="512" s="1"/>
  <c r="R104" i="512"/>
  <c r="U104" i="512" s="1"/>
  <c r="Q105" i="512"/>
  <c r="T105" i="512" s="1"/>
  <c r="W105" i="512" s="1"/>
  <c r="R110" i="512"/>
  <c r="U110" i="512" s="1"/>
  <c r="Q111" i="512"/>
  <c r="T111" i="512" s="1"/>
  <c r="R115" i="512"/>
  <c r="U115" i="512" s="1"/>
  <c r="Q116" i="512"/>
  <c r="T116" i="512" s="1"/>
  <c r="R122" i="512"/>
  <c r="U122" i="512" s="1"/>
  <c r="R132" i="512"/>
  <c r="U132" i="512" s="1"/>
  <c r="Q139" i="512"/>
  <c r="T139" i="512" s="1"/>
  <c r="Q146" i="512"/>
  <c r="T146" i="512" s="1"/>
  <c r="Q149" i="512"/>
  <c r="T149" i="512" s="1"/>
  <c r="Q101" i="512"/>
  <c r="T101" i="512" s="1"/>
  <c r="R106" i="512"/>
  <c r="U106" i="512" s="1"/>
  <c r="Q107" i="512"/>
  <c r="T107" i="512" s="1"/>
  <c r="R111" i="512"/>
  <c r="U111" i="512" s="1"/>
  <c r="Q112" i="512"/>
  <c r="T112" i="512" s="1"/>
  <c r="R116" i="512"/>
  <c r="U116" i="512" s="1"/>
  <c r="Q117" i="512"/>
  <c r="T117" i="512" s="1"/>
  <c r="W117" i="512" s="1"/>
  <c r="Q123" i="512"/>
  <c r="T123" i="512" s="1"/>
  <c r="Q130" i="512"/>
  <c r="T130" i="512" s="1"/>
  <c r="Q133" i="512"/>
  <c r="T133" i="512" s="1"/>
  <c r="R137" i="512"/>
  <c r="U137" i="512" s="1"/>
  <c r="R143" i="512"/>
  <c r="U143" i="512" s="1"/>
  <c r="R149" i="512"/>
  <c r="U149" i="512" s="1"/>
  <c r="R123" i="512"/>
  <c r="U123" i="512" s="1"/>
  <c r="Q124" i="512"/>
  <c r="T124" i="512" s="1"/>
  <c r="R128" i="512"/>
  <c r="U128" i="512" s="1"/>
  <c r="Q129" i="512"/>
  <c r="T129" i="512" s="1"/>
  <c r="R134" i="512"/>
  <c r="U134" i="512" s="1"/>
  <c r="Q135" i="512"/>
  <c r="T135" i="512" s="1"/>
  <c r="R139" i="512"/>
  <c r="U139" i="512" s="1"/>
  <c r="Q140" i="512"/>
  <c r="T140" i="512" s="1"/>
  <c r="R144" i="512"/>
  <c r="U144" i="512" s="1"/>
  <c r="Q145" i="512"/>
  <c r="T145" i="512" s="1"/>
  <c r="Q120" i="512"/>
  <c r="T120" i="512" s="1"/>
  <c r="R124" i="512"/>
  <c r="U124" i="512" s="1"/>
  <c r="Q125" i="512"/>
  <c r="T125" i="512" s="1"/>
  <c r="R130" i="512"/>
  <c r="U130" i="512" s="1"/>
  <c r="Q131" i="512"/>
  <c r="T131" i="512" s="1"/>
  <c r="R135" i="512"/>
  <c r="U135" i="512" s="1"/>
  <c r="Q136" i="512"/>
  <c r="T136" i="512" s="1"/>
  <c r="R140" i="512"/>
  <c r="U140" i="512" s="1"/>
  <c r="Q141" i="512"/>
  <c r="T141" i="512" s="1"/>
  <c r="R146" i="512"/>
  <c r="U146" i="512" s="1"/>
  <c r="Q147" i="512"/>
  <c r="T147" i="512" s="1"/>
  <c r="R120" i="512"/>
  <c r="U120" i="512" s="1"/>
  <c r="Q121" i="512"/>
  <c r="T121" i="512" s="1"/>
  <c r="W121" i="512" s="1"/>
  <c r="R126" i="512"/>
  <c r="U126" i="512" s="1"/>
  <c r="Q127" i="512"/>
  <c r="T127" i="512" s="1"/>
  <c r="W127" i="512" s="1"/>
  <c r="R131" i="512"/>
  <c r="U131" i="512" s="1"/>
  <c r="Q132" i="512"/>
  <c r="T132" i="512" s="1"/>
  <c r="R136" i="512"/>
  <c r="U136" i="512" s="1"/>
  <c r="Q137" i="512"/>
  <c r="T137" i="512" s="1"/>
  <c r="R142" i="512"/>
  <c r="U142" i="512" s="1"/>
  <c r="Q143" i="512"/>
  <c r="T143" i="512" s="1"/>
  <c r="W143" i="512" s="1"/>
  <c r="R147" i="512"/>
  <c r="U147" i="512" s="1"/>
  <c r="Q148" i="512"/>
  <c r="T148" i="512" s="1"/>
  <c r="L20" i="510"/>
  <c r="AA20" i="510"/>
  <c r="Q144" i="509"/>
  <c r="T144" i="509" s="1"/>
  <c r="Q135" i="509"/>
  <c r="T135" i="509" s="1"/>
  <c r="Q96" i="509"/>
  <c r="T96" i="509" s="1"/>
  <c r="Q90" i="509"/>
  <c r="T90" i="509" s="1"/>
  <c r="Q143" i="509"/>
  <c r="T143" i="509" s="1"/>
  <c r="Q136" i="509"/>
  <c r="T136" i="509" s="1"/>
  <c r="Q127" i="509"/>
  <c r="T127" i="509" s="1"/>
  <c r="Q120" i="509"/>
  <c r="T120" i="509" s="1"/>
  <c r="Q111" i="509"/>
  <c r="T111" i="509" s="1"/>
  <c r="Q104" i="509"/>
  <c r="T104" i="509" s="1"/>
  <c r="Q95" i="509"/>
  <c r="T95" i="509" s="1"/>
  <c r="Q87" i="509"/>
  <c r="T87" i="509" s="1"/>
  <c r="Q43" i="509"/>
  <c r="T43" i="509" s="1"/>
  <c r="Q39" i="509"/>
  <c r="T39" i="509" s="1"/>
  <c r="Q128" i="509"/>
  <c r="T128" i="509" s="1"/>
  <c r="Q119" i="509"/>
  <c r="T119" i="509" s="1"/>
  <c r="Q112" i="509"/>
  <c r="T112" i="509" s="1"/>
  <c r="Q103" i="509"/>
  <c r="T103" i="509" s="1"/>
  <c r="R90" i="509"/>
  <c r="U90" i="509" s="1"/>
  <c r="R147" i="509"/>
  <c r="U147" i="509" s="1"/>
  <c r="R146" i="509"/>
  <c r="U146" i="509" s="1"/>
  <c r="R131" i="509"/>
  <c r="U131" i="509" s="1"/>
  <c r="R115" i="509"/>
  <c r="U115" i="509" s="1"/>
  <c r="R98" i="509"/>
  <c r="U98" i="509" s="1"/>
  <c r="R83" i="509"/>
  <c r="U83" i="509" s="1"/>
  <c r="R59" i="509"/>
  <c r="U59" i="509" s="1"/>
  <c r="R53" i="509"/>
  <c r="U53" i="509" s="1"/>
  <c r="R51" i="509"/>
  <c r="U51" i="509" s="1"/>
  <c r="R47" i="509"/>
  <c r="U47" i="509" s="1"/>
  <c r="R45" i="509"/>
  <c r="U45" i="509" s="1"/>
  <c r="R41" i="509"/>
  <c r="U41" i="509" s="1"/>
  <c r="R37" i="509"/>
  <c r="U37" i="509" s="1"/>
  <c r="R139" i="509"/>
  <c r="U139" i="509" s="1"/>
  <c r="R138" i="509"/>
  <c r="U138" i="509" s="1"/>
  <c r="R123" i="509"/>
  <c r="U123" i="509" s="1"/>
  <c r="R122" i="509"/>
  <c r="U122" i="509" s="1"/>
  <c r="R107" i="509"/>
  <c r="U107" i="509" s="1"/>
  <c r="R106" i="509"/>
  <c r="U106" i="509" s="1"/>
  <c r="R43" i="509"/>
  <c r="U43" i="509" s="1"/>
  <c r="R39" i="509"/>
  <c r="U39" i="509" s="1"/>
  <c r="R130" i="509"/>
  <c r="U130" i="509" s="1"/>
  <c r="R114" i="509"/>
  <c r="U114" i="509" s="1"/>
  <c r="R99" i="509"/>
  <c r="U99" i="509" s="1"/>
  <c r="R85" i="509"/>
  <c r="U85" i="509" s="1"/>
  <c r="R81" i="509"/>
  <c r="U81" i="509" s="1"/>
  <c r="R79" i="509"/>
  <c r="U79" i="509" s="1"/>
  <c r="R77" i="509"/>
  <c r="U77" i="509" s="1"/>
  <c r="R75" i="509"/>
  <c r="U75" i="509" s="1"/>
  <c r="R73" i="509"/>
  <c r="U73" i="509" s="1"/>
  <c r="R71" i="509"/>
  <c r="U71" i="509" s="1"/>
  <c r="R69" i="509"/>
  <c r="U69" i="509" s="1"/>
  <c r="R67" i="509"/>
  <c r="U67" i="509" s="1"/>
  <c r="R65" i="509"/>
  <c r="U65" i="509" s="1"/>
  <c r="R63" i="509"/>
  <c r="U63" i="509" s="1"/>
  <c r="R61" i="509"/>
  <c r="U61" i="509" s="1"/>
  <c r="R57" i="509"/>
  <c r="U57" i="509" s="1"/>
  <c r="R55" i="509"/>
  <c r="U55" i="509" s="1"/>
  <c r="R49" i="509"/>
  <c r="U49" i="509" s="1"/>
  <c r="Q143" i="510"/>
  <c r="T143" i="510" s="1"/>
  <c r="Q135" i="510"/>
  <c r="T135" i="510" s="1"/>
  <c r="Q122" i="510"/>
  <c r="T122" i="510" s="1"/>
  <c r="Q146" i="510"/>
  <c r="T146" i="510" s="1"/>
  <c r="Q130" i="510"/>
  <c r="T130" i="510" s="1"/>
  <c r="Q125" i="510"/>
  <c r="T125" i="510" s="1"/>
  <c r="Q123" i="510"/>
  <c r="T123" i="510" s="1"/>
  <c r="Q131" i="510"/>
  <c r="T131" i="510" s="1"/>
  <c r="Q121" i="510"/>
  <c r="T121" i="510" s="1"/>
  <c r="Q119" i="510"/>
  <c r="T119" i="510" s="1"/>
  <c r="Q112" i="510"/>
  <c r="T112" i="510" s="1"/>
  <c r="Q147" i="510"/>
  <c r="T147" i="510" s="1"/>
  <c r="Q102" i="510"/>
  <c r="T102" i="510" s="1"/>
  <c r="Q93" i="510"/>
  <c r="T93" i="510" s="1"/>
  <c r="Q86" i="510"/>
  <c r="T86" i="510" s="1"/>
  <c r="Q48" i="510"/>
  <c r="T48" i="510" s="1"/>
  <c r="Q85" i="510"/>
  <c r="T85" i="510" s="1"/>
  <c r="Q138" i="510"/>
  <c r="T138" i="510" s="1"/>
  <c r="Q111" i="510"/>
  <c r="T111" i="510" s="1"/>
  <c r="Q46" i="510"/>
  <c r="T46" i="510" s="1"/>
  <c r="Q101" i="510"/>
  <c r="T101" i="510" s="1"/>
  <c r="Q94" i="510"/>
  <c r="T94" i="510" s="1"/>
  <c r="R125" i="510"/>
  <c r="U125" i="510" s="1"/>
  <c r="R149" i="510"/>
  <c r="U149" i="510" s="1"/>
  <c r="R138" i="510"/>
  <c r="U138" i="510" s="1"/>
  <c r="R133" i="510"/>
  <c r="U133" i="510" s="1"/>
  <c r="R121" i="510"/>
  <c r="U121" i="510" s="1"/>
  <c r="R141" i="510"/>
  <c r="U141" i="510" s="1"/>
  <c r="R130" i="510"/>
  <c r="U130" i="510" s="1"/>
  <c r="R115" i="510"/>
  <c r="U115" i="510" s="1"/>
  <c r="R114" i="510"/>
  <c r="U114" i="510" s="1"/>
  <c r="R146" i="510"/>
  <c r="U146" i="510" s="1"/>
  <c r="R128" i="510"/>
  <c r="U128" i="510" s="1"/>
  <c r="R105" i="510"/>
  <c r="U105" i="510" s="1"/>
  <c r="R104" i="510"/>
  <c r="U104" i="510" s="1"/>
  <c r="R89" i="510"/>
  <c r="U89" i="510" s="1"/>
  <c r="R88" i="510"/>
  <c r="U88" i="510" s="1"/>
  <c r="R46" i="510"/>
  <c r="U46" i="510" s="1"/>
  <c r="R97" i="510"/>
  <c r="U97" i="510" s="1"/>
  <c r="R96" i="510"/>
  <c r="U96" i="510" s="1"/>
  <c r="Q24" i="509"/>
  <c r="T24" i="509" s="1"/>
  <c r="Q28" i="509"/>
  <c r="T28" i="509" s="1"/>
  <c r="Q32" i="509"/>
  <c r="T32" i="509" s="1"/>
  <c r="Q36" i="509"/>
  <c r="T36" i="509" s="1"/>
  <c r="Q42" i="509"/>
  <c r="T42" i="509" s="1"/>
  <c r="R22" i="509"/>
  <c r="U22" i="509" s="1"/>
  <c r="R26" i="509"/>
  <c r="U26" i="509" s="1"/>
  <c r="R30" i="509"/>
  <c r="U30" i="509" s="1"/>
  <c r="R34" i="509"/>
  <c r="U34" i="509" s="1"/>
  <c r="Q20" i="509"/>
  <c r="T20" i="509" s="1"/>
  <c r="Q21" i="509"/>
  <c r="T21" i="509" s="1"/>
  <c r="Q23" i="509"/>
  <c r="T23" i="509" s="1"/>
  <c r="Q25" i="509"/>
  <c r="T25" i="509" s="1"/>
  <c r="Q27" i="509"/>
  <c r="T27" i="509" s="1"/>
  <c r="Q29" i="509"/>
  <c r="T29" i="509" s="1"/>
  <c r="Q31" i="509"/>
  <c r="T31" i="509" s="1"/>
  <c r="Q33" i="509"/>
  <c r="T33" i="509" s="1"/>
  <c r="Q35" i="509"/>
  <c r="T35" i="509" s="1"/>
  <c r="Q37" i="509"/>
  <c r="T37" i="509" s="1"/>
  <c r="Q41" i="509"/>
  <c r="T41" i="509" s="1"/>
  <c r="Q45" i="509"/>
  <c r="T45" i="509" s="1"/>
  <c r="Q47" i="509"/>
  <c r="T47" i="509" s="1"/>
  <c r="Q49" i="509"/>
  <c r="T49" i="509" s="1"/>
  <c r="Q51" i="509"/>
  <c r="T51" i="509" s="1"/>
  <c r="Q53" i="509"/>
  <c r="T53" i="509" s="1"/>
  <c r="W53" i="509" s="1"/>
  <c r="Q55" i="509"/>
  <c r="T55" i="509" s="1"/>
  <c r="Q57" i="509"/>
  <c r="T57" i="509" s="1"/>
  <c r="Q59" i="509"/>
  <c r="T59" i="509" s="1"/>
  <c r="Q61" i="509"/>
  <c r="T61" i="509" s="1"/>
  <c r="W61" i="509" s="1"/>
  <c r="Q63" i="509"/>
  <c r="T63" i="509" s="1"/>
  <c r="Q65" i="509"/>
  <c r="T65" i="509" s="1"/>
  <c r="W65" i="509" s="1"/>
  <c r="Q67" i="509"/>
  <c r="T67" i="509" s="1"/>
  <c r="Q69" i="509"/>
  <c r="T69" i="509" s="1"/>
  <c r="W69" i="509" s="1"/>
  <c r="Q71" i="509"/>
  <c r="T71" i="509" s="1"/>
  <c r="Q73" i="509"/>
  <c r="T73" i="509" s="1"/>
  <c r="W73" i="509" s="1"/>
  <c r="Q75" i="509"/>
  <c r="T75" i="509" s="1"/>
  <c r="Q77" i="509"/>
  <c r="T77" i="509" s="1"/>
  <c r="W77" i="509" s="1"/>
  <c r="Q79" i="509"/>
  <c r="T79" i="509" s="1"/>
  <c r="Q81" i="509"/>
  <c r="T81" i="509" s="1"/>
  <c r="W81" i="509" s="1"/>
  <c r="Q83" i="509"/>
  <c r="T83" i="509" s="1"/>
  <c r="Q22" i="509"/>
  <c r="T22" i="509" s="1"/>
  <c r="Q26" i="509"/>
  <c r="T26" i="509" s="1"/>
  <c r="Q30" i="509"/>
  <c r="T30" i="509" s="1"/>
  <c r="Q34" i="509"/>
  <c r="T34" i="509" s="1"/>
  <c r="Q38" i="509"/>
  <c r="T38" i="509" s="1"/>
  <c r="Q40" i="509"/>
  <c r="T40" i="509" s="1"/>
  <c r="Q86" i="509"/>
  <c r="T86" i="509" s="1"/>
  <c r="R24" i="509"/>
  <c r="U24" i="509" s="1"/>
  <c r="R28" i="509"/>
  <c r="U28" i="509" s="1"/>
  <c r="R32" i="509"/>
  <c r="U32" i="509" s="1"/>
  <c r="R36" i="509"/>
  <c r="U36" i="509" s="1"/>
  <c r="R86" i="509"/>
  <c r="U86" i="509" s="1"/>
  <c r="R20" i="509"/>
  <c r="U20" i="509" s="1"/>
  <c r="R21" i="509"/>
  <c r="U21" i="509" s="1"/>
  <c r="R23" i="509"/>
  <c r="U23" i="509" s="1"/>
  <c r="R25" i="509"/>
  <c r="U25" i="509" s="1"/>
  <c r="R27" i="509"/>
  <c r="U27" i="509" s="1"/>
  <c r="R29" i="509"/>
  <c r="U29" i="509" s="1"/>
  <c r="R31" i="509"/>
  <c r="U31" i="509" s="1"/>
  <c r="R33" i="509"/>
  <c r="U33" i="509" s="1"/>
  <c r="R35" i="509"/>
  <c r="U35" i="509" s="1"/>
  <c r="R89" i="509"/>
  <c r="U89" i="509" s="1"/>
  <c r="R91" i="509"/>
  <c r="U91" i="509" s="1"/>
  <c r="R87" i="509"/>
  <c r="U87" i="509" s="1"/>
  <c r="R88" i="509"/>
  <c r="U88" i="509" s="1"/>
  <c r="Q91" i="509"/>
  <c r="T91" i="509" s="1"/>
  <c r="Q93" i="509"/>
  <c r="T93" i="509" s="1"/>
  <c r="Q108" i="509"/>
  <c r="T108" i="509" s="1"/>
  <c r="Q110" i="509"/>
  <c r="T110" i="509" s="1"/>
  <c r="Q124" i="509"/>
  <c r="T124" i="509" s="1"/>
  <c r="Q126" i="509"/>
  <c r="T126" i="509" s="1"/>
  <c r="Q140" i="509"/>
  <c r="T140" i="509" s="1"/>
  <c r="Q44" i="509"/>
  <c r="T44" i="509" s="1"/>
  <c r="Q46" i="509"/>
  <c r="T46" i="509" s="1"/>
  <c r="Q48" i="509"/>
  <c r="T48" i="509" s="1"/>
  <c r="Q50" i="509"/>
  <c r="T50" i="509" s="1"/>
  <c r="Q52" i="509"/>
  <c r="T52" i="509" s="1"/>
  <c r="Q54" i="509"/>
  <c r="T54" i="509" s="1"/>
  <c r="Q56" i="509"/>
  <c r="T56" i="509" s="1"/>
  <c r="Q58" i="509"/>
  <c r="T58" i="509" s="1"/>
  <c r="Q60" i="509"/>
  <c r="T60" i="509" s="1"/>
  <c r="Q62" i="509"/>
  <c r="T62" i="509" s="1"/>
  <c r="Q64" i="509"/>
  <c r="T64" i="509" s="1"/>
  <c r="Q66" i="509"/>
  <c r="T66" i="509" s="1"/>
  <c r="Q68" i="509"/>
  <c r="T68" i="509" s="1"/>
  <c r="Q70" i="509"/>
  <c r="T70" i="509" s="1"/>
  <c r="Q72" i="509"/>
  <c r="T72" i="509" s="1"/>
  <c r="Q74" i="509"/>
  <c r="T74" i="509" s="1"/>
  <c r="Q76" i="509"/>
  <c r="T76" i="509" s="1"/>
  <c r="Q78" i="509"/>
  <c r="T78" i="509" s="1"/>
  <c r="Q80" i="509"/>
  <c r="T80" i="509" s="1"/>
  <c r="Q84" i="509"/>
  <c r="T84" i="509" s="1"/>
  <c r="Q85" i="509"/>
  <c r="T85" i="509" s="1"/>
  <c r="R92" i="509"/>
  <c r="U92" i="509" s="1"/>
  <c r="R93" i="509"/>
  <c r="U93" i="509" s="1"/>
  <c r="R95" i="509"/>
  <c r="U95" i="509" s="1"/>
  <c r="R108" i="509"/>
  <c r="U108" i="509" s="1"/>
  <c r="R109" i="509"/>
  <c r="U109" i="509" s="1"/>
  <c r="R111" i="509"/>
  <c r="U111" i="509" s="1"/>
  <c r="R124" i="509"/>
  <c r="U124" i="509" s="1"/>
  <c r="R125" i="509"/>
  <c r="U125" i="509" s="1"/>
  <c r="R127" i="509"/>
  <c r="U127" i="509" s="1"/>
  <c r="R141" i="509"/>
  <c r="U141" i="509" s="1"/>
  <c r="R142" i="509"/>
  <c r="U142" i="509" s="1"/>
  <c r="R21" i="510"/>
  <c r="U21" i="510" s="1"/>
  <c r="Q49" i="510"/>
  <c r="T49" i="510" s="1"/>
  <c r="Q53" i="510"/>
  <c r="T53" i="510" s="1"/>
  <c r="Q55" i="510"/>
  <c r="T55" i="510" s="1"/>
  <c r="Q59" i="510"/>
  <c r="T59" i="510" s="1"/>
  <c r="Q61" i="510"/>
  <c r="T61" i="510" s="1"/>
  <c r="Q65" i="510"/>
  <c r="T65" i="510" s="1"/>
  <c r="R106" i="510"/>
  <c r="U106" i="510" s="1"/>
  <c r="R108" i="510"/>
  <c r="U108" i="510" s="1"/>
  <c r="Z21" i="509"/>
  <c r="R40" i="509"/>
  <c r="U40" i="509" s="1"/>
  <c r="R44" i="509"/>
  <c r="U44" i="509" s="1"/>
  <c r="R46" i="509"/>
  <c r="U46" i="509" s="1"/>
  <c r="R48" i="509"/>
  <c r="U48" i="509" s="1"/>
  <c r="R50" i="509"/>
  <c r="U50" i="509" s="1"/>
  <c r="R52" i="509"/>
  <c r="U52" i="509" s="1"/>
  <c r="R54" i="509"/>
  <c r="U54" i="509" s="1"/>
  <c r="R56" i="509"/>
  <c r="U56" i="509" s="1"/>
  <c r="R58" i="509"/>
  <c r="U58" i="509" s="1"/>
  <c r="R60" i="509"/>
  <c r="U60" i="509" s="1"/>
  <c r="R62" i="509"/>
  <c r="U62" i="509" s="1"/>
  <c r="R64" i="509"/>
  <c r="U64" i="509" s="1"/>
  <c r="R66" i="509"/>
  <c r="U66" i="509" s="1"/>
  <c r="R68" i="509"/>
  <c r="U68" i="509" s="1"/>
  <c r="R70" i="509"/>
  <c r="U70" i="509" s="1"/>
  <c r="R72" i="509"/>
  <c r="U72" i="509" s="1"/>
  <c r="R74" i="509"/>
  <c r="U74" i="509" s="1"/>
  <c r="R76" i="509"/>
  <c r="U76" i="509" s="1"/>
  <c r="R78" i="509"/>
  <c r="U78" i="509" s="1"/>
  <c r="R80" i="509"/>
  <c r="U80" i="509" s="1"/>
  <c r="R82" i="509"/>
  <c r="U82" i="509" s="1"/>
  <c r="R84" i="509"/>
  <c r="U84" i="509" s="1"/>
  <c r="Q99" i="509"/>
  <c r="T99" i="509" s="1"/>
  <c r="W99" i="509" s="1"/>
  <c r="Q100" i="509"/>
  <c r="T100" i="509" s="1"/>
  <c r="Q101" i="509"/>
  <c r="T101" i="509" s="1"/>
  <c r="Q102" i="509"/>
  <c r="T102" i="509" s="1"/>
  <c r="Q115" i="509"/>
  <c r="T115" i="509" s="1"/>
  <c r="W115" i="509" s="1"/>
  <c r="Q116" i="509"/>
  <c r="T116" i="509" s="1"/>
  <c r="Q117" i="509"/>
  <c r="T117" i="509" s="1"/>
  <c r="Q118" i="509"/>
  <c r="T118" i="509" s="1"/>
  <c r="Q131" i="509"/>
  <c r="T131" i="509" s="1"/>
  <c r="Q132" i="509"/>
  <c r="T132" i="509" s="1"/>
  <c r="Q133" i="509"/>
  <c r="T133" i="509" s="1"/>
  <c r="Q134" i="509"/>
  <c r="T134" i="509" s="1"/>
  <c r="Q147" i="509"/>
  <c r="T147" i="509" s="1"/>
  <c r="Q148" i="509"/>
  <c r="T148" i="509" s="1"/>
  <c r="Q149" i="509"/>
  <c r="T149" i="509" s="1"/>
  <c r="Q22" i="510"/>
  <c r="T22" i="510" s="1"/>
  <c r="Q23" i="510"/>
  <c r="T23" i="510" s="1"/>
  <c r="Q24" i="510"/>
  <c r="T24" i="510" s="1"/>
  <c r="Q25" i="510"/>
  <c r="T25" i="510" s="1"/>
  <c r="Q26" i="510"/>
  <c r="T26" i="510" s="1"/>
  <c r="Q27" i="510"/>
  <c r="T27" i="510" s="1"/>
  <c r="Q28" i="510"/>
  <c r="T28" i="510" s="1"/>
  <c r="Q29" i="510"/>
  <c r="T29" i="510" s="1"/>
  <c r="Q30" i="510"/>
  <c r="T30" i="510" s="1"/>
  <c r="Q31" i="510"/>
  <c r="T31" i="510" s="1"/>
  <c r="Q32" i="510"/>
  <c r="T32" i="510" s="1"/>
  <c r="Q33" i="510"/>
  <c r="T33" i="510" s="1"/>
  <c r="Q34" i="510"/>
  <c r="T34" i="510" s="1"/>
  <c r="Q35" i="510"/>
  <c r="T35" i="510" s="1"/>
  <c r="Q36" i="510"/>
  <c r="T36" i="510" s="1"/>
  <c r="Q37" i="510"/>
  <c r="T37" i="510" s="1"/>
  <c r="Q38" i="510"/>
  <c r="T38" i="510" s="1"/>
  <c r="Q39" i="510"/>
  <c r="T39" i="510" s="1"/>
  <c r="Q40" i="510"/>
  <c r="T40" i="510" s="1"/>
  <c r="Q41" i="510"/>
  <c r="T41" i="510" s="1"/>
  <c r="Q42" i="510"/>
  <c r="T42" i="510" s="1"/>
  <c r="Q43" i="510"/>
  <c r="T43" i="510" s="1"/>
  <c r="Q44" i="510"/>
  <c r="T44" i="510" s="1"/>
  <c r="Q45" i="510"/>
  <c r="T45" i="510" s="1"/>
  <c r="Q47" i="510"/>
  <c r="T47" i="510" s="1"/>
  <c r="R49" i="510"/>
  <c r="U49" i="510" s="1"/>
  <c r="R51" i="510"/>
  <c r="U51" i="510" s="1"/>
  <c r="R53" i="510"/>
  <c r="U53" i="510" s="1"/>
  <c r="R55" i="510"/>
  <c r="U55" i="510" s="1"/>
  <c r="R57" i="510"/>
  <c r="U57" i="510" s="1"/>
  <c r="R59" i="510"/>
  <c r="U59" i="510" s="1"/>
  <c r="R61" i="510"/>
  <c r="U61" i="510" s="1"/>
  <c r="R63" i="510"/>
  <c r="U63" i="510" s="1"/>
  <c r="R65" i="510"/>
  <c r="U65" i="510" s="1"/>
  <c r="R91" i="510"/>
  <c r="U91" i="510" s="1"/>
  <c r="R93" i="510"/>
  <c r="U93" i="510" s="1"/>
  <c r="R38" i="509"/>
  <c r="U38" i="509" s="1"/>
  <c r="R42" i="509"/>
  <c r="U42" i="509" s="1"/>
  <c r="Q92" i="509"/>
  <c r="T92" i="509" s="1"/>
  <c r="W92" i="509" s="1"/>
  <c r="Q94" i="509"/>
  <c r="T94" i="509" s="1"/>
  <c r="Q107" i="509"/>
  <c r="T107" i="509" s="1"/>
  <c r="Q109" i="509"/>
  <c r="T109" i="509" s="1"/>
  <c r="Q123" i="509"/>
  <c r="T123" i="509" s="1"/>
  <c r="Q125" i="509"/>
  <c r="T125" i="509" s="1"/>
  <c r="Q139" i="509"/>
  <c r="T139" i="509" s="1"/>
  <c r="Q141" i="509"/>
  <c r="T141" i="509" s="1"/>
  <c r="Q142" i="509"/>
  <c r="T142" i="509" s="1"/>
  <c r="Q21" i="510"/>
  <c r="T21" i="510" s="1"/>
  <c r="R50" i="510"/>
  <c r="U50" i="510" s="1"/>
  <c r="R52" i="510"/>
  <c r="U52" i="510" s="1"/>
  <c r="R54" i="510"/>
  <c r="U54" i="510" s="1"/>
  <c r="R56" i="510"/>
  <c r="U56" i="510" s="1"/>
  <c r="R58" i="510"/>
  <c r="U58" i="510" s="1"/>
  <c r="R60" i="510"/>
  <c r="U60" i="510" s="1"/>
  <c r="R62" i="510"/>
  <c r="U62" i="510" s="1"/>
  <c r="R64" i="510"/>
  <c r="U64" i="510" s="1"/>
  <c r="R66" i="510"/>
  <c r="U66" i="510" s="1"/>
  <c r="Q82" i="509"/>
  <c r="T82" i="509" s="1"/>
  <c r="R94" i="509"/>
  <c r="U94" i="509" s="1"/>
  <c r="R110" i="509"/>
  <c r="U110" i="509" s="1"/>
  <c r="R126" i="509"/>
  <c r="U126" i="509" s="1"/>
  <c r="R140" i="509"/>
  <c r="U140" i="509" s="1"/>
  <c r="R143" i="509"/>
  <c r="U143" i="509" s="1"/>
  <c r="Q20" i="510"/>
  <c r="T20" i="510" s="1"/>
  <c r="Q51" i="510"/>
  <c r="T51" i="510" s="1"/>
  <c r="Q57" i="510"/>
  <c r="T57" i="510" s="1"/>
  <c r="W57" i="510" s="1"/>
  <c r="Q63" i="510"/>
  <c r="T63" i="510" s="1"/>
  <c r="R110" i="510"/>
  <c r="U110" i="510" s="1"/>
  <c r="Q88" i="509"/>
  <c r="T88" i="509" s="1"/>
  <c r="Q89" i="509"/>
  <c r="T89" i="509" s="1"/>
  <c r="R100" i="509"/>
  <c r="U100" i="509" s="1"/>
  <c r="R101" i="509"/>
  <c r="U101" i="509" s="1"/>
  <c r="R102" i="509"/>
  <c r="U102" i="509" s="1"/>
  <c r="R103" i="509"/>
  <c r="U103" i="509" s="1"/>
  <c r="R116" i="509"/>
  <c r="U116" i="509" s="1"/>
  <c r="R117" i="509"/>
  <c r="U117" i="509" s="1"/>
  <c r="R118" i="509"/>
  <c r="U118" i="509" s="1"/>
  <c r="R119" i="509"/>
  <c r="U119" i="509" s="1"/>
  <c r="R132" i="509"/>
  <c r="U132" i="509" s="1"/>
  <c r="R133" i="509"/>
  <c r="U133" i="509" s="1"/>
  <c r="R134" i="509"/>
  <c r="U134" i="509" s="1"/>
  <c r="R135" i="509"/>
  <c r="U135" i="509" s="1"/>
  <c r="R148" i="509"/>
  <c r="U148" i="509" s="1"/>
  <c r="R149" i="509"/>
  <c r="U149" i="509" s="1"/>
  <c r="R22" i="510"/>
  <c r="U22" i="510" s="1"/>
  <c r="R23" i="510"/>
  <c r="U23" i="510" s="1"/>
  <c r="R24" i="510"/>
  <c r="U24" i="510" s="1"/>
  <c r="R25" i="510"/>
  <c r="U25" i="510" s="1"/>
  <c r="R26" i="510"/>
  <c r="U26" i="510" s="1"/>
  <c r="R27" i="510"/>
  <c r="U27" i="510" s="1"/>
  <c r="R28" i="510"/>
  <c r="U28" i="510" s="1"/>
  <c r="R29" i="510"/>
  <c r="U29" i="510" s="1"/>
  <c r="R30" i="510"/>
  <c r="U30" i="510" s="1"/>
  <c r="R31" i="510"/>
  <c r="U31" i="510" s="1"/>
  <c r="R32" i="510"/>
  <c r="U32" i="510" s="1"/>
  <c r="R33" i="510"/>
  <c r="U33" i="510" s="1"/>
  <c r="R34" i="510"/>
  <c r="U34" i="510" s="1"/>
  <c r="R35" i="510"/>
  <c r="U35" i="510" s="1"/>
  <c r="R36" i="510"/>
  <c r="U36" i="510" s="1"/>
  <c r="R37" i="510"/>
  <c r="U37" i="510" s="1"/>
  <c r="R38" i="510"/>
  <c r="U38" i="510" s="1"/>
  <c r="R39" i="510"/>
  <c r="U39" i="510" s="1"/>
  <c r="R40" i="510"/>
  <c r="U40" i="510" s="1"/>
  <c r="R41" i="510"/>
  <c r="U41" i="510" s="1"/>
  <c r="R42" i="510"/>
  <c r="U42" i="510" s="1"/>
  <c r="R43" i="510"/>
  <c r="U43" i="510" s="1"/>
  <c r="R44" i="510"/>
  <c r="U44" i="510" s="1"/>
  <c r="R48" i="510"/>
  <c r="U48" i="510" s="1"/>
  <c r="Q50" i="510"/>
  <c r="T50" i="510" s="1"/>
  <c r="W50" i="510" s="1"/>
  <c r="Q52" i="510"/>
  <c r="T52" i="510" s="1"/>
  <c r="W52" i="510" s="1"/>
  <c r="Q54" i="510"/>
  <c r="T54" i="510" s="1"/>
  <c r="W54" i="510" s="1"/>
  <c r="Q56" i="510"/>
  <c r="T56" i="510" s="1"/>
  <c r="W56" i="510" s="1"/>
  <c r="Q58" i="510"/>
  <c r="T58" i="510" s="1"/>
  <c r="W58" i="510" s="1"/>
  <c r="Q60" i="510"/>
  <c r="T60" i="510" s="1"/>
  <c r="W60" i="510" s="1"/>
  <c r="Q62" i="510"/>
  <c r="T62" i="510" s="1"/>
  <c r="W62" i="510" s="1"/>
  <c r="Q64" i="510"/>
  <c r="T64" i="510" s="1"/>
  <c r="W64" i="510" s="1"/>
  <c r="Q66" i="510"/>
  <c r="T66" i="510" s="1"/>
  <c r="W66" i="510" s="1"/>
  <c r="Q90" i="510"/>
  <c r="T90" i="510" s="1"/>
  <c r="Q92" i="510"/>
  <c r="T92" i="510" s="1"/>
  <c r="Q105" i="510"/>
  <c r="T105" i="510" s="1"/>
  <c r="Q107" i="510"/>
  <c r="T107" i="510" s="1"/>
  <c r="Q115" i="510"/>
  <c r="T115" i="510" s="1"/>
  <c r="Q118" i="510"/>
  <c r="T118" i="510" s="1"/>
  <c r="Q126" i="510"/>
  <c r="T126" i="510" s="1"/>
  <c r="Q140" i="510"/>
  <c r="T140" i="510" s="1"/>
  <c r="Q97" i="509"/>
  <c r="T97" i="509" s="1"/>
  <c r="Q98" i="509"/>
  <c r="T98" i="509" s="1"/>
  <c r="W98" i="509" s="1"/>
  <c r="Q105" i="509"/>
  <c r="T105" i="509" s="1"/>
  <c r="Q106" i="509"/>
  <c r="T106" i="509" s="1"/>
  <c r="W106" i="509" s="1"/>
  <c r="Q113" i="509"/>
  <c r="T113" i="509" s="1"/>
  <c r="Q114" i="509"/>
  <c r="T114" i="509" s="1"/>
  <c r="Q121" i="509"/>
  <c r="T121" i="509" s="1"/>
  <c r="Q122" i="509"/>
  <c r="T122" i="509" s="1"/>
  <c r="Q129" i="509"/>
  <c r="T129" i="509" s="1"/>
  <c r="Q130" i="509"/>
  <c r="T130" i="509" s="1"/>
  <c r="Q137" i="509"/>
  <c r="T137" i="509" s="1"/>
  <c r="Q138" i="509"/>
  <c r="T138" i="509" s="1"/>
  <c r="Q145" i="509"/>
  <c r="T145" i="509" s="1"/>
  <c r="Q146" i="509"/>
  <c r="T146" i="509" s="1"/>
  <c r="Z22" i="510"/>
  <c r="AA21" i="510"/>
  <c r="R47" i="510"/>
  <c r="U47" i="510" s="1"/>
  <c r="R90" i="510"/>
  <c r="U90" i="510" s="1"/>
  <c r="R92" i="510"/>
  <c r="U92" i="510" s="1"/>
  <c r="R107" i="510"/>
  <c r="U107" i="510" s="1"/>
  <c r="R109" i="510"/>
  <c r="U109" i="510" s="1"/>
  <c r="R135" i="510"/>
  <c r="U135" i="510" s="1"/>
  <c r="R145" i="510"/>
  <c r="U145" i="510" s="1"/>
  <c r="R96" i="509"/>
  <c r="U96" i="509" s="1"/>
  <c r="R97" i="509"/>
  <c r="U97" i="509" s="1"/>
  <c r="R104" i="509"/>
  <c r="U104" i="509" s="1"/>
  <c r="R105" i="509"/>
  <c r="U105" i="509" s="1"/>
  <c r="R112" i="509"/>
  <c r="U112" i="509" s="1"/>
  <c r="R113" i="509"/>
  <c r="U113" i="509" s="1"/>
  <c r="R120" i="509"/>
  <c r="U120" i="509" s="1"/>
  <c r="R121" i="509"/>
  <c r="U121" i="509" s="1"/>
  <c r="R128" i="509"/>
  <c r="U128" i="509" s="1"/>
  <c r="R129" i="509"/>
  <c r="U129" i="509" s="1"/>
  <c r="R136" i="509"/>
  <c r="U136" i="509" s="1"/>
  <c r="R137" i="509"/>
  <c r="U137" i="509" s="1"/>
  <c r="R144" i="509"/>
  <c r="U144" i="509" s="1"/>
  <c r="R145" i="509"/>
  <c r="U145" i="509" s="1"/>
  <c r="R20" i="510"/>
  <c r="U20" i="510" s="1"/>
  <c r="Q89" i="510"/>
  <c r="T89" i="510" s="1"/>
  <c r="Q91" i="510"/>
  <c r="T91" i="510" s="1"/>
  <c r="Q106" i="510"/>
  <c r="T106" i="510" s="1"/>
  <c r="Q108" i="510"/>
  <c r="T108" i="510" s="1"/>
  <c r="Q67" i="510"/>
  <c r="T67" i="510" s="1"/>
  <c r="Q68" i="510"/>
  <c r="T68" i="510" s="1"/>
  <c r="Q69" i="510"/>
  <c r="T69" i="510" s="1"/>
  <c r="Q70" i="510"/>
  <c r="T70" i="510" s="1"/>
  <c r="Q71" i="510"/>
  <c r="T71" i="510" s="1"/>
  <c r="Q72" i="510"/>
  <c r="T72" i="510" s="1"/>
  <c r="Q73" i="510"/>
  <c r="T73" i="510" s="1"/>
  <c r="Q74" i="510"/>
  <c r="T74" i="510" s="1"/>
  <c r="Q75" i="510"/>
  <c r="T75" i="510" s="1"/>
  <c r="Q76" i="510"/>
  <c r="T76" i="510" s="1"/>
  <c r="Q77" i="510"/>
  <c r="T77" i="510" s="1"/>
  <c r="Q78" i="510"/>
  <c r="T78" i="510" s="1"/>
  <c r="Q79" i="510"/>
  <c r="T79" i="510" s="1"/>
  <c r="Q80" i="510"/>
  <c r="T80" i="510" s="1"/>
  <c r="Q81" i="510"/>
  <c r="T81" i="510" s="1"/>
  <c r="Q82" i="510"/>
  <c r="T82" i="510" s="1"/>
  <c r="Q83" i="510"/>
  <c r="T83" i="510" s="1"/>
  <c r="Q84" i="510"/>
  <c r="T84" i="510" s="1"/>
  <c r="Q97" i="510"/>
  <c r="T97" i="510" s="1"/>
  <c r="Q98" i="510"/>
  <c r="T98" i="510" s="1"/>
  <c r="Q99" i="510"/>
  <c r="T99" i="510" s="1"/>
  <c r="Q100" i="510"/>
  <c r="T100" i="510" s="1"/>
  <c r="Q117" i="510"/>
  <c r="T117" i="510" s="1"/>
  <c r="R45" i="510"/>
  <c r="U45" i="510" s="1"/>
  <c r="R67" i="510"/>
  <c r="U67" i="510" s="1"/>
  <c r="R68" i="510"/>
  <c r="U68" i="510" s="1"/>
  <c r="R69" i="510"/>
  <c r="U69" i="510" s="1"/>
  <c r="R70" i="510"/>
  <c r="U70" i="510" s="1"/>
  <c r="R71" i="510"/>
  <c r="U71" i="510" s="1"/>
  <c r="R72" i="510"/>
  <c r="U72" i="510" s="1"/>
  <c r="R73" i="510"/>
  <c r="U73" i="510" s="1"/>
  <c r="R74" i="510"/>
  <c r="U74" i="510" s="1"/>
  <c r="R75" i="510"/>
  <c r="U75" i="510" s="1"/>
  <c r="R76" i="510"/>
  <c r="U76" i="510" s="1"/>
  <c r="R77" i="510"/>
  <c r="U77" i="510" s="1"/>
  <c r="R78" i="510"/>
  <c r="U78" i="510" s="1"/>
  <c r="R79" i="510"/>
  <c r="U79" i="510" s="1"/>
  <c r="R80" i="510"/>
  <c r="U80" i="510" s="1"/>
  <c r="R81" i="510"/>
  <c r="U81" i="510" s="1"/>
  <c r="R82" i="510"/>
  <c r="U82" i="510" s="1"/>
  <c r="R83" i="510"/>
  <c r="U83" i="510" s="1"/>
  <c r="R84" i="510"/>
  <c r="U84" i="510" s="1"/>
  <c r="R85" i="510"/>
  <c r="U85" i="510" s="1"/>
  <c r="R98" i="510"/>
  <c r="U98" i="510" s="1"/>
  <c r="R99" i="510"/>
  <c r="U99" i="510" s="1"/>
  <c r="R100" i="510"/>
  <c r="U100" i="510" s="1"/>
  <c r="R101" i="510"/>
  <c r="U101" i="510" s="1"/>
  <c r="R111" i="510"/>
  <c r="U111" i="510" s="1"/>
  <c r="Q116" i="510"/>
  <c r="T116" i="510" s="1"/>
  <c r="Q124" i="510"/>
  <c r="T124" i="510" s="1"/>
  <c r="Q133" i="510"/>
  <c r="T133" i="510" s="1"/>
  <c r="Q87" i="510"/>
  <c r="T87" i="510" s="1"/>
  <c r="Q88" i="510"/>
  <c r="T88" i="510" s="1"/>
  <c r="Q95" i="510"/>
  <c r="T95" i="510" s="1"/>
  <c r="Q96" i="510"/>
  <c r="T96" i="510" s="1"/>
  <c r="Q103" i="510"/>
  <c r="T103" i="510" s="1"/>
  <c r="Q104" i="510"/>
  <c r="T104" i="510" s="1"/>
  <c r="W104" i="510" s="1"/>
  <c r="R116" i="510"/>
  <c r="U116" i="510" s="1"/>
  <c r="R117" i="510"/>
  <c r="U117" i="510" s="1"/>
  <c r="R118" i="510"/>
  <c r="U118" i="510" s="1"/>
  <c r="R119" i="510"/>
  <c r="U119" i="510" s="1"/>
  <c r="R124" i="510"/>
  <c r="U124" i="510" s="1"/>
  <c r="R126" i="510"/>
  <c r="U126" i="510" s="1"/>
  <c r="Q134" i="510"/>
  <c r="T134" i="510" s="1"/>
  <c r="Q139" i="510"/>
  <c r="T139" i="510" s="1"/>
  <c r="R144" i="510"/>
  <c r="U144" i="510" s="1"/>
  <c r="Q149" i="510"/>
  <c r="T149" i="510" s="1"/>
  <c r="R86" i="510"/>
  <c r="U86" i="510" s="1"/>
  <c r="R87" i="510"/>
  <c r="U87" i="510" s="1"/>
  <c r="R94" i="510"/>
  <c r="U94" i="510" s="1"/>
  <c r="R95" i="510"/>
  <c r="U95" i="510" s="1"/>
  <c r="R102" i="510"/>
  <c r="U102" i="510" s="1"/>
  <c r="R103" i="510"/>
  <c r="U103" i="510" s="1"/>
  <c r="Q109" i="510"/>
  <c r="T109" i="510" s="1"/>
  <c r="Q110" i="510"/>
  <c r="T110" i="510" s="1"/>
  <c r="R129" i="510"/>
  <c r="U129" i="510" s="1"/>
  <c r="R134" i="510"/>
  <c r="U134" i="510" s="1"/>
  <c r="Q113" i="510"/>
  <c r="T113" i="510" s="1"/>
  <c r="Q114" i="510"/>
  <c r="T114" i="510" s="1"/>
  <c r="R120" i="510"/>
  <c r="U120" i="510" s="1"/>
  <c r="R122" i="510"/>
  <c r="U122" i="510" s="1"/>
  <c r="Q128" i="510"/>
  <c r="T128" i="510" s="1"/>
  <c r="R136" i="510"/>
  <c r="U136" i="510" s="1"/>
  <c r="Q141" i="510"/>
  <c r="T141" i="510" s="1"/>
  <c r="Q142" i="510"/>
  <c r="T142" i="510" s="1"/>
  <c r="R112" i="510"/>
  <c r="U112" i="510" s="1"/>
  <c r="R113" i="510"/>
  <c r="U113" i="510" s="1"/>
  <c r="Q127" i="510"/>
  <c r="T127" i="510" s="1"/>
  <c r="Q132" i="510"/>
  <c r="T132" i="510" s="1"/>
  <c r="R137" i="510"/>
  <c r="U137" i="510" s="1"/>
  <c r="R142" i="510"/>
  <c r="U142" i="510" s="1"/>
  <c r="R143" i="510"/>
  <c r="U143" i="510" s="1"/>
  <c r="Q148" i="510"/>
  <c r="T148" i="510" s="1"/>
  <c r="R123" i="510"/>
  <c r="U123" i="510" s="1"/>
  <c r="R131" i="510"/>
  <c r="U131" i="510" s="1"/>
  <c r="R132" i="510"/>
  <c r="U132" i="510" s="1"/>
  <c r="R139" i="510"/>
  <c r="U139" i="510" s="1"/>
  <c r="R140" i="510"/>
  <c r="U140" i="510" s="1"/>
  <c r="R147" i="510"/>
  <c r="U147" i="510" s="1"/>
  <c r="R148" i="510"/>
  <c r="U148" i="510" s="1"/>
  <c r="Q120" i="510"/>
  <c r="T120" i="510" s="1"/>
  <c r="R127" i="510"/>
  <c r="U127" i="510" s="1"/>
  <c r="Q129" i="510"/>
  <c r="T129" i="510" s="1"/>
  <c r="Q136" i="510"/>
  <c r="T136" i="510" s="1"/>
  <c r="Q137" i="510"/>
  <c r="T137" i="510" s="1"/>
  <c r="Q144" i="510"/>
  <c r="T144" i="510" s="1"/>
  <c r="W144" i="510" s="1"/>
  <c r="Q145" i="510"/>
  <c r="T145" i="510" s="1"/>
  <c r="L20" i="508"/>
  <c r="R140" i="507"/>
  <c r="U140" i="507" s="1"/>
  <c r="R133" i="507"/>
  <c r="U133" i="507" s="1"/>
  <c r="R131" i="507"/>
  <c r="U131" i="507" s="1"/>
  <c r="R115" i="507"/>
  <c r="U115" i="507" s="1"/>
  <c r="R99" i="507"/>
  <c r="U99" i="507" s="1"/>
  <c r="R111" i="507"/>
  <c r="U111" i="507" s="1"/>
  <c r="R148" i="507"/>
  <c r="U148" i="507" s="1"/>
  <c r="R91" i="507"/>
  <c r="U91" i="507" s="1"/>
  <c r="R127" i="507"/>
  <c r="U127" i="507" s="1"/>
  <c r="R95" i="507"/>
  <c r="U95" i="507" s="1"/>
  <c r="Q145" i="507"/>
  <c r="T145" i="507" s="1"/>
  <c r="Q138" i="507"/>
  <c r="T138" i="507" s="1"/>
  <c r="Q137" i="507"/>
  <c r="T137" i="507" s="1"/>
  <c r="Q149" i="507"/>
  <c r="T149" i="507" s="1"/>
  <c r="Q128" i="507"/>
  <c r="T128" i="507" s="1"/>
  <c r="Q96" i="507"/>
  <c r="T96" i="507" s="1"/>
  <c r="Q112" i="507"/>
  <c r="T112" i="507" s="1"/>
  <c r="Q124" i="507"/>
  <c r="T124" i="507" s="1"/>
  <c r="Q108" i="507"/>
  <c r="T108" i="507" s="1"/>
  <c r="Q92" i="507"/>
  <c r="T92" i="507" s="1"/>
  <c r="Q49" i="507"/>
  <c r="T49" i="507" s="1"/>
  <c r="Q45" i="507"/>
  <c r="T45" i="507" s="1"/>
  <c r="Q41" i="507"/>
  <c r="T41" i="507" s="1"/>
  <c r="Q33" i="507"/>
  <c r="T33" i="507" s="1"/>
  <c r="Q29" i="507"/>
  <c r="T29" i="507" s="1"/>
  <c r="Q25" i="507"/>
  <c r="T25" i="507" s="1"/>
  <c r="Q37" i="507"/>
  <c r="T37" i="507" s="1"/>
  <c r="Q21" i="507"/>
  <c r="T21" i="507" s="1"/>
  <c r="R125" i="508"/>
  <c r="U125" i="508" s="1"/>
  <c r="R141" i="508"/>
  <c r="U141" i="508" s="1"/>
  <c r="R84" i="508"/>
  <c r="U84" i="508" s="1"/>
  <c r="R82" i="508"/>
  <c r="U82" i="508" s="1"/>
  <c r="R116" i="508"/>
  <c r="U116" i="508" s="1"/>
  <c r="R88" i="508"/>
  <c r="U88" i="508" s="1"/>
  <c r="R34" i="508"/>
  <c r="U34" i="508" s="1"/>
  <c r="R30" i="508"/>
  <c r="U30" i="508" s="1"/>
  <c r="R26" i="508"/>
  <c r="U26" i="508" s="1"/>
  <c r="R22" i="508"/>
  <c r="U22" i="508" s="1"/>
  <c r="R20" i="508"/>
  <c r="U20" i="508" s="1"/>
  <c r="Q138" i="508"/>
  <c r="T138" i="508" s="1"/>
  <c r="Q122" i="508"/>
  <c r="T122" i="508" s="1"/>
  <c r="Q126" i="508"/>
  <c r="T126" i="508" s="1"/>
  <c r="Q142" i="508"/>
  <c r="T142" i="508" s="1"/>
  <c r="Q113" i="508"/>
  <c r="T113" i="508" s="1"/>
  <c r="Q117" i="508"/>
  <c r="T117" i="508" s="1"/>
  <c r="Q85" i="508"/>
  <c r="T85" i="508" s="1"/>
  <c r="Q83" i="508"/>
  <c r="T83" i="508" s="1"/>
  <c r="Q89" i="508"/>
  <c r="T89" i="508" s="1"/>
  <c r="Q75" i="508"/>
  <c r="T75" i="508" s="1"/>
  <c r="Q59" i="508"/>
  <c r="T59" i="508" s="1"/>
  <c r="Q43" i="508"/>
  <c r="T43" i="508" s="1"/>
  <c r="Q101" i="508"/>
  <c r="T101" i="508" s="1"/>
  <c r="Q79" i="508"/>
  <c r="T79" i="508" s="1"/>
  <c r="Q63" i="508"/>
  <c r="T63" i="508" s="1"/>
  <c r="Q47" i="508"/>
  <c r="T47" i="508" s="1"/>
  <c r="Q67" i="508"/>
  <c r="T67" i="508" s="1"/>
  <c r="Q51" i="508"/>
  <c r="T51" i="508" s="1"/>
  <c r="Q37" i="508"/>
  <c r="T37" i="508" s="1"/>
  <c r="Q36" i="508"/>
  <c r="T36" i="508" s="1"/>
  <c r="Q39" i="508"/>
  <c r="T39" i="508" s="1"/>
  <c r="Q55" i="508"/>
  <c r="T55" i="508" s="1"/>
  <c r="Q71" i="508"/>
  <c r="T71" i="508" s="1"/>
  <c r="Q35" i="507"/>
  <c r="T35" i="507" s="1"/>
  <c r="Q27" i="507"/>
  <c r="T27" i="507" s="1"/>
  <c r="Q39" i="507"/>
  <c r="T39" i="507" s="1"/>
  <c r="Q43" i="507"/>
  <c r="T43" i="507" s="1"/>
  <c r="Q23" i="507"/>
  <c r="T23" i="507" s="1"/>
  <c r="Q31" i="507"/>
  <c r="T31" i="507" s="1"/>
  <c r="Q47" i="507"/>
  <c r="T47" i="507" s="1"/>
  <c r="R26" i="507"/>
  <c r="U26" i="507" s="1"/>
  <c r="R30" i="507"/>
  <c r="U30" i="507" s="1"/>
  <c r="R34" i="507"/>
  <c r="U34" i="507" s="1"/>
  <c r="R38" i="507"/>
  <c r="U38" i="507" s="1"/>
  <c r="R42" i="507"/>
  <c r="U42" i="507" s="1"/>
  <c r="R50" i="507"/>
  <c r="U50" i="507" s="1"/>
  <c r="Q53" i="507"/>
  <c r="T53" i="507" s="1"/>
  <c r="Q57" i="507"/>
  <c r="T57" i="507" s="1"/>
  <c r="Q61" i="507"/>
  <c r="T61" i="507" s="1"/>
  <c r="Q65" i="507"/>
  <c r="T65" i="507" s="1"/>
  <c r="Q69" i="507"/>
  <c r="T69" i="507" s="1"/>
  <c r="Q73" i="507"/>
  <c r="T73" i="507" s="1"/>
  <c r="Q77" i="507"/>
  <c r="T77" i="507" s="1"/>
  <c r="Q81" i="507"/>
  <c r="T81" i="507" s="1"/>
  <c r="Q85" i="507"/>
  <c r="T85" i="507" s="1"/>
  <c r="Q89" i="507"/>
  <c r="T89" i="507" s="1"/>
  <c r="Q20" i="507"/>
  <c r="T20" i="507" s="1"/>
  <c r="Z21" i="507"/>
  <c r="AA20" i="507"/>
  <c r="R23" i="507"/>
  <c r="U23" i="507" s="1"/>
  <c r="Q24" i="507"/>
  <c r="T24" i="507" s="1"/>
  <c r="R27" i="507"/>
  <c r="U27" i="507" s="1"/>
  <c r="Q28" i="507"/>
  <c r="T28" i="507" s="1"/>
  <c r="R31" i="507"/>
  <c r="U31" i="507" s="1"/>
  <c r="Q32" i="507"/>
  <c r="T32" i="507" s="1"/>
  <c r="R35" i="507"/>
  <c r="U35" i="507" s="1"/>
  <c r="Q36" i="507"/>
  <c r="T36" i="507" s="1"/>
  <c r="R39" i="507"/>
  <c r="U39" i="507" s="1"/>
  <c r="Q40" i="507"/>
  <c r="T40" i="507" s="1"/>
  <c r="R43" i="507"/>
  <c r="U43" i="507" s="1"/>
  <c r="Q44" i="507"/>
  <c r="T44" i="507" s="1"/>
  <c r="R47" i="507"/>
  <c r="U47" i="507" s="1"/>
  <c r="Q48" i="507"/>
  <c r="T48" i="507" s="1"/>
  <c r="R51" i="507"/>
  <c r="U51" i="507" s="1"/>
  <c r="R53" i="507"/>
  <c r="U53" i="507" s="1"/>
  <c r="R55" i="507"/>
  <c r="U55" i="507" s="1"/>
  <c r="R57" i="507"/>
  <c r="U57" i="507" s="1"/>
  <c r="R59" i="507"/>
  <c r="U59" i="507" s="1"/>
  <c r="R61" i="507"/>
  <c r="U61" i="507" s="1"/>
  <c r="R63" i="507"/>
  <c r="U63" i="507" s="1"/>
  <c r="R65" i="507"/>
  <c r="U65" i="507" s="1"/>
  <c r="R67" i="507"/>
  <c r="U67" i="507" s="1"/>
  <c r="R69" i="507"/>
  <c r="U69" i="507" s="1"/>
  <c r="R71" i="507"/>
  <c r="U71" i="507" s="1"/>
  <c r="R73" i="507"/>
  <c r="U73" i="507" s="1"/>
  <c r="R75" i="507"/>
  <c r="U75" i="507" s="1"/>
  <c r="R77" i="507"/>
  <c r="U77" i="507" s="1"/>
  <c r="R79" i="507"/>
  <c r="U79" i="507" s="1"/>
  <c r="R81" i="507"/>
  <c r="U81" i="507" s="1"/>
  <c r="R83" i="507"/>
  <c r="U83" i="507" s="1"/>
  <c r="R85" i="507"/>
  <c r="U85" i="507" s="1"/>
  <c r="R87" i="507"/>
  <c r="U87" i="507" s="1"/>
  <c r="R89" i="507"/>
  <c r="U89" i="507" s="1"/>
  <c r="R103" i="507"/>
  <c r="U103" i="507" s="1"/>
  <c r="R107" i="507"/>
  <c r="U107" i="507" s="1"/>
  <c r="R119" i="507"/>
  <c r="U119" i="507" s="1"/>
  <c r="R123" i="507"/>
  <c r="U123" i="507" s="1"/>
  <c r="R46" i="507"/>
  <c r="U46" i="507" s="1"/>
  <c r="Q51" i="507"/>
  <c r="T51" i="507" s="1"/>
  <c r="Q55" i="507"/>
  <c r="T55" i="507" s="1"/>
  <c r="W55" i="507" s="1"/>
  <c r="Q59" i="507"/>
  <c r="T59" i="507" s="1"/>
  <c r="Q63" i="507"/>
  <c r="T63" i="507" s="1"/>
  <c r="Q67" i="507"/>
  <c r="T67" i="507" s="1"/>
  <c r="Q71" i="507"/>
  <c r="T71" i="507" s="1"/>
  <c r="W71" i="507" s="1"/>
  <c r="Q75" i="507"/>
  <c r="T75" i="507" s="1"/>
  <c r="Q79" i="507"/>
  <c r="T79" i="507" s="1"/>
  <c r="Q83" i="507"/>
  <c r="T83" i="507" s="1"/>
  <c r="Q87" i="507"/>
  <c r="T87" i="507" s="1"/>
  <c r="W87" i="507" s="1"/>
  <c r="R20" i="507"/>
  <c r="U20" i="507" s="1"/>
  <c r="R24" i="507"/>
  <c r="U24" i="507" s="1"/>
  <c r="R28" i="507"/>
  <c r="U28" i="507" s="1"/>
  <c r="R32" i="507"/>
  <c r="U32" i="507" s="1"/>
  <c r="R36" i="507"/>
  <c r="U36" i="507" s="1"/>
  <c r="R40" i="507"/>
  <c r="U40" i="507" s="1"/>
  <c r="R44" i="507"/>
  <c r="U44" i="507" s="1"/>
  <c r="R48" i="507"/>
  <c r="U48" i="507" s="1"/>
  <c r="Q52" i="507"/>
  <c r="T52" i="507" s="1"/>
  <c r="Q54" i="507"/>
  <c r="T54" i="507" s="1"/>
  <c r="Q56" i="507"/>
  <c r="T56" i="507" s="1"/>
  <c r="Q58" i="507"/>
  <c r="T58" i="507" s="1"/>
  <c r="Q60" i="507"/>
  <c r="T60" i="507" s="1"/>
  <c r="Q62" i="507"/>
  <c r="T62" i="507" s="1"/>
  <c r="Q64" i="507"/>
  <c r="T64" i="507" s="1"/>
  <c r="Q66" i="507"/>
  <c r="T66" i="507" s="1"/>
  <c r="Q68" i="507"/>
  <c r="T68" i="507" s="1"/>
  <c r="Q70" i="507"/>
  <c r="T70" i="507" s="1"/>
  <c r="Q72" i="507"/>
  <c r="T72" i="507" s="1"/>
  <c r="Q74" i="507"/>
  <c r="T74" i="507" s="1"/>
  <c r="Q76" i="507"/>
  <c r="T76" i="507" s="1"/>
  <c r="Q78" i="507"/>
  <c r="T78" i="507" s="1"/>
  <c r="Q80" i="507"/>
  <c r="T80" i="507" s="1"/>
  <c r="Q82" i="507"/>
  <c r="T82" i="507" s="1"/>
  <c r="Q84" i="507"/>
  <c r="T84" i="507" s="1"/>
  <c r="Q86" i="507"/>
  <c r="T86" i="507" s="1"/>
  <c r="Q88" i="507"/>
  <c r="T88" i="507" s="1"/>
  <c r="Q90" i="507"/>
  <c r="T90" i="507" s="1"/>
  <c r="Q100" i="507"/>
  <c r="T100" i="507" s="1"/>
  <c r="Q104" i="507"/>
  <c r="T104" i="507" s="1"/>
  <c r="Q116" i="507"/>
  <c r="T116" i="507" s="1"/>
  <c r="Q120" i="507"/>
  <c r="T120" i="507" s="1"/>
  <c r="Q132" i="507"/>
  <c r="T132" i="507" s="1"/>
  <c r="R22" i="507"/>
  <c r="U22" i="507" s="1"/>
  <c r="R21" i="507"/>
  <c r="U21" i="507" s="1"/>
  <c r="Q22" i="507"/>
  <c r="T22" i="507" s="1"/>
  <c r="R25" i="507"/>
  <c r="U25" i="507" s="1"/>
  <c r="Q26" i="507"/>
  <c r="T26" i="507" s="1"/>
  <c r="R29" i="507"/>
  <c r="U29" i="507" s="1"/>
  <c r="Q30" i="507"/>
  <c r="T30" i="507" s="1"/>
  <c r="R33" i="507"/>
  <c r="U33" i="507" s="1"/>
  <c r="Q34" i="507"/>
  <c r="T34" i="507" s="1"/>
  <c r="R37" i="507"/>
  <c r="U37" i="507" s="1"/>
  <c r="Q38" i="507"/>
  <c r="T38" i="507" s="1"/>
  <c r="W38" i="507" s="1"/>
  <c r="R41" i="507"/>
  <c r="U41" i="507" s="1"/>
  <c r="Q42" i="507"/>
  <c r="T42" i="507" s="1"/>
  <c r="R45" i="507"/>
  <c r="U45" i="507" s="1"/>
  <c r="Q46" i="507"/>
  <c r="T46" i="507" s="1"/>
  <c r="R49" i="507"/>
  <c r="U49" i="507" s="1"/>
  <c r="Q50" i="507"/>
  <c r="T50" i="507" s="1"/>
  <c r="R52" i="507"/>
  <c r="U52" i="507" s="1"/>
  <c r="R54" i="507"/>
  <c r="U54" i="507" s="1"/>
  <c r="R56" i="507"/>
  <c r="U56" i="507" s="1"/>
  <c r="R58" i="507"/>
  <c r="U58" i="507" s="1"/>
  <c r="R60" i="507"/>
  <c r="U60" i="507" s="1"/>
  <c r="R62" i="507"/>
  <c r="U62" i="507" s="1"/>
  <c r="R64" i="507"/>
  <c r="U64" i="507" s="1"/>
  <c r="R66" i="507"/>
  <c r="U66" i="507" s="1"/>
  <c r="R68" i="507"/>
  <c r="U68" i="507" s="1"/>
  <c r="R70" i="507"/>
  <c r="U70" i="507" s="1"/>
  <c r="R72" i="507"/>
  <c r="U72" i="507" s="1"/>
  <c r="R74" i="507"/>
  <c r="U74" i="507" s="1"/>
  <c r="R76" i="507"/>
  <c r="U76" i="507" s="1"/>
  <c r="R78" i="507"/>
  <c r="U78" i="507" s="1"/>
  <c r="R80" i="507"/>
  <c r="U80" i="507" s="1"/>
  <c r="R82" i="507"/>
  <c r="U82" i="507" s="1"/>
  <c r="R84" i="507"/>
  <c r="U84" i="507" s="1"/>
  <c r="R86" i="507"/>
  <c r="U86" i="507" s="1"/>
  <c r="R88" i="507"/>
  <c r="U88" i="507" s="1"/>
  <c r="R90" i="507"/>
  <c r="U90" i="507" s="1"/>
  <c r="R92" i="507"/>
  <c r="U92" i="507" s="1"/>
  <c r="Q98" i="507"/>
  <c r="T98" i="507" s="1"/>
  <c r="Q103" i="507"/>
  <c r="T103" i="507" s="1"/>
  <c r="R108" i="507"/>
  <c r="U108" i="507" s="1"/>
  <c r="Q119" i="507"/>
  <c r="T119" i="507" s="1"/>
  <c r="R124" i="507"/>
  <c r="U124" i="507" s="1"/>
  <c r="Q134" i="507"/>
  <c r="T134" i="507" s="1"/>
  <c r="Q53" i="508"/>
  <c r="T53" i="508" s="1"/>
  <c r="Q91" i="507"/>
  <c r="T91" i="507" s="1"/>
  <c r="W91" i="507" s="1"/>
  <c r="R93" i="507"/>
  <c r="U93" i="507" s="1"/>
  <c r="Q94" i="507"/>
  <c r="T94" i="507" s="1"/>
  <c r="R98" i="507"/>
  <c r="U98" i="507" s="1"/>
  <c r="Q99" i="507"/>
  <c r="T99" i="507" s="1"/>
  <c r="R104" i="507"/>
  <c r="U104" i="507" s="1"/>
  <c r="Q105" i="507"/>
  <c r="T105" i="507" s="1"/>
  <c r="R109" i="507"/>
  <c r="U109" i="507" s="1"/>
  <c r="Q110" i="507"/>
  <c r="T110" i="507" s="1"/>
  <c r="R114" i="507"/>
  <c r="U114" i="507" s="1"/>
  <c r="Q115" i="507"/>
  <c r="T115" i="507" s="1"/>
  <c r="R120" i="507"/>
  <c r="U120" i="507" s="1"/>
  <c r="Q121" i="507"/>
  <c r="T121" i="507" s="1"/>
  <c r="R125" i="507"/>
  <c r="U125" i="507" s="1"/>
  <c r="Q126" i="507"/>
  <c r="T126" i="507" s="1"/>
  <c r="R130" i="507"/>
  <c r="U130" i="507" s="1"/>
  <c r="Q131" i="507"/>
  <c r="T131" i="507" s="1"/>
  <c r="Q133" i="507"/>
  <c r="T133" i="507" s="1"/>
  <c r="R144" i="507"/>
  <c r="U144" i="507" s="1"/>
  <c r="Q21" i="508"/>
  <c r="T21" i="508" s="1"/>
  <c r="R32" i="508"/>
  <c r="U32" i="508" s="1"/>
  <c r="R80" i="508"/>
  <c r="U80" i="508" s="1"/>
  <c r="Q93" i="507"/>
  <c r="T93" i="507" s="1"/>
  <c r="R97" i="507"/>
  <c r="U97" i="507" s="1"/>
  <c r="R102" i="507"/>
  <c r="U102" i="507" s="1"/>
  <c r="Q114" i="507"/>
  <c r="T114" i="507" s="1"/>
  <c r="W114" i="507" s="1"/>
  <c r="Q125" i="507"/>
  <c r="T125" i="507" s="1"/>
  <c r="R129" i="507"/>
  <c r="U129" i="507" s="1"/>
  <c r="Q130" i="507"/>
  <c r="T130" i="507" s="1"/>
  <c r="Q25" i="508"/>
  <c r="T25" i="508" s="1"/>
  <c r="R94" i="507"/>
  <c r="U94" i="507" s="1"/>
  <c r="Q95" i="507"/>
  <c r="T95" i="507" s="1"/>
  <c r="R100" i="507"/>
  <c r="U100" i="507" s="1"/>
  <c r="Q101" i="507"/>
  <c r="T101" i="507" s="1"/>
  <c r="R105" i="507"/>
  <c r="U105" i="507" s="1"/>
  <c r="Q106" i="507"/>
  <c r="T106" i="507" s="1"/>
  <c r="R110" i="507"/>
  <c r="U110" i="507" s="1"/>
  <c r="Q111" i="507"/>
  <c r="T111" i="507" s="1"/>
  <c r="R116" i="507"/>
  <c r="U116" i="507" s="1"/>
  <c r="Q117" i="507"/>
  <c r="T117" i="507" s="1"/>
  <c r="R121" i="507"/>
  <c r="U121" i="507" s="1"/>
  <c r="Q122" i="507"/>
  <c r="T122" i="507" s="1"/>
  <c r="R126" i="507"/>
  <c r="U126" i="507" s="1"/>
  <c r="Q127" i="507"/>
  <c r="T127" i="507" s="1"/>
  <c r="R132" i="507"/>
  <c r="U132" i="507" s="1"/>
  <c r="Q136" i="507"/>
  <c r="T136" i="507" s="1"/>
  <c r="R137" i="507"/>
  <c r="U137" i="507" s="1"/>
  <c r="R28" i="508"/>
  <c r="U28" i="508" s="1"/>
  <c r="Q33" i="508"/>
  <c r="T33" i="508" s="1"/>
  <c r="R64" i="508"/>
  <c r="U64" i="508" s="1"/>
  <c r="Q109" i="507"/>
  <c r="T109" i="507" s="1"/>
  <c r="R113" i="507"/>
  <c r="U113" i="507" s="1"/>
  <c r="R118" i="507"/>
  <c r="U118" i="507" s="1"/>
  <c r="Q146" i="507"/>
  <c r="T146" i="507" s="1"/>
  <c r="R96" i="507"/>
  <c r="U96" i="507" s="1"/>
  <c r="Q97" i="507"/>
  <c r="T97" i="507" s="1"/>
  <c r="W97" i="507" s="1"/>
  <c r="R101" i="507"/>
  <c r="U101" i="507" s="1"/>
  <c r="Q102" i="507"/>
  <c r="T102" i="507" s="1"/>
  <c r="R106" i="507"/>
  <c r="U106" i="507" s="1"/>
  <c r="Q107" i="507"/>
  <c r="T107" i="507" s="1"/>
  <c r="R112" i="507"/>
  <c r="U112" i="507" s="1"/>
  <c r="Q113" i="507"/>
  <c r="T113" i="507" s="1"/>
  <c r="R117" i="507"/>
  <c r="U117" i="507" s="1"/>
  <c r="Q118" i="507"/>
  <c r="T118" i="507" s="1"/>
  <c r="R122" i="507"/>
  <c r="U122" i="507" s="1"/>
  <c r="Q123" i="507"/>
  <c r="T123" i="507" s="1"/>
  <c r="R128" i="507"/>
  <c r="U128" i="507" s="1"/>
  <c r="Q129" i="507"/>
  <c r="T129" i="507" s="1"/>
  <c r="W129" i="507" s="1"/>
  <c r="Q135" i="507"/>
  <c r="T135" i="507" s="1"/>
  <c r="R136" i="507"/>
  <c r="U136" i="507" s="1"/>
  <c r="Q141" i="507"/>
  <c r="T141" i="507" s="1"/>
  <c r="R145" i="507"/>
  <c r="U145" i="507" s="1"/>
  <c r="R24" i="508"/>
  <c r="U24" i="508" s="1"/>
  <c r="Q29" i="508"/>
  <c r="T29" i="508" s="1"/>
  <c r="R48" i="508"/>
  <c r="U48" i="508" s="1"/>
  <c r="Q69" i="508"/>
  <c r="T69" i="508" s="1"/>
  <c r="R95" i="508"/>
  <c r="U95" i="508" s="1"/>
  <c r="R134" i="507"/>
  <c r="U134" i="507" s="1"/>
  <c r="R135" i="507"/>
  <c r="U135" i="507" s="1"/>
  <c r="R141" i="507"/>
  <c r="U141" i="507" s="1"/>
  <c r="Q142" i="507"/>
  <c r="T142" i="507" s="1"/>
  <c r="R146" i="507"/>
  <c r="U146" i="507" s="1"/>
  <c r="Q147" i="507"/>
  <c r="T147" i="507" s="1"/>
  <c r="Q20" i="508"/>
  <c r="T20" i="508" s="1"/>
  <c r="R21" i="508"/>
  <c r="U21" i="508" s="1"/>
  <c r="Q22" i="508"/>
  <c r="T22" i="508" s="1"/>
  <c r="R25" i="508"/>
  <c r="U25" i="508" s="1"/>
  <c r="Q26" i="508"/>
  <c r="T26" i="508" s="1"/>
  <c r="R29" i="508"/>
  <c r="U29" i="508" s="1"/>
  <c r="Q30" i="508"/>
  <c r="T30" i="508" s="1"/>
  <c r="R33" i="508"/>
  <c r="U33" i="508" s="1"/>
  <c r="Q34" i="508"/>
  <c r="T34" i="508" s="1"/>
  <c r="R44" i="508"/>
  <c r="U44" i="508" s="1"/>
  <c r="Q49" i="508"/>
  <c r="T49" i="508" s="1"/>
  <c r="R60" i="508"/>
  <c r="U60" i="508" s="1"/>
  <c r="Q65" i="508"/>
  <c r="T65" i="508" s="1"/>
  <c r="R76" i="508"/>
  <c r="U76" i="508" s="1"/>
  <c r="Q81" i="508"/>
  <c r="T81" i="508" s="1"/>
  <c r="Q139" i="507"/>
  <c r="T139" i="507" s="1"/>
  <c r="Q140" i="507"/>
  <c r="T140" i="507" s="1"/>
  <c r="R142" i="507"/>
  <c r="U142" i="507" s="1"/>
  <c r="Q143" i="507"/>
  <c r="T143" i="507" s="1"/>
  <c r="R147" i="507"/>
  <c r="U147" i="507" s="1"/>
  <c r="Q148" i="507"/>
  <c r="T148" i="507" s="1"/>
  <c r="L21" i="508"/>
  <c r="Z22" i="508"/>
  <c r="Q23" i="508"/>
  <c r="T23" i="508" s="1"/>
  <c r="Q27" i="508"/>
  <c r="T27" i="508" s="1"/>
  <c r="Q31" i="508"/>
  <c r="T31" i="508" s="1"/>
  <c r="Q35" i="508"/>
  <c r="T35" i="508" s="1"/>
  <c r="R40" i="508"/>
  <c r="U40" i="508" s="1"/>
  <c r="Q45" i="508"/>
  <c r="T45" i="508" s="1"/>
  <c r="R56" i="508"/>
  <c r="U56" i="508" s="1"/>
  <c r="Q61" i="508"/>
  <c r="T61" i="508" s="1"/>
  <c r="R72" i="508"/>
  <c r="U72" i="508" s="1"/>
  <c r="Q77" i="508"/>
  <c r="T77" i="508" s="1"/>
  <c r="R85" i="508"/>
  <c r="U85" i="508" s="1"/>
  <c r="R138" i="507"/>
  <c r="U138" i="507" s="1"/>
  <c r="R139" i="507"/>
  <c r="U139" i="507" s="1"/>
  <c r="R143" i="507"/>
  <c r="U143" i="507" s="1"/>
  <c r="Q144" i="507"/>
  <c r="T144" i="507" s="1"/>
  <c r="R149" i="507"/>
  <c r="U149" i="507" s="1"/>
  <c r="R23" i="508"/>
  <c r="U23" i="508" s="1"/>
  <c r="Q24" i="508"/>
  <c r="T24" i="508" s="1"/>
  <c r="R27" i="508"/>
  <c r="U27" i="508" s="1"/>
  <c r="Q28" i="508"/>
  <c r="T28" i="508" s="1"/>
  <c r="R31" i="508"/>
  <c r="U31" i="508" s="1"/>
  <c r="Q32" i="508"/>
  <c r="T32" i="508" s="1"/>
  <c r="R35" i="508"/>
  <c r="U35" i="508" s="1"/>
  <c r="Q41" i="508"/>
  <c r="T41" i="508" s="1"/>
  <c r="R52" i="508"/>
  <c r="U52" i="508" s="1"/>
  <c r="Q57" i="508"/>
  <c r="T57" i="508" s="1"/>
  <c r="R68" i="508"/>
  <c r="U68" i="508" s="1"/>
  <c r="Q73" i="508"/>
  <c r="T73" i="508" s="1"/>
  <c r="Q38" i="508"/>
  <c r="T38" i="508" s="1"/>
  <c r="R41" i="508"/>
  <c r="U41" i="508" s="1"/>
  <c r="Q42" i="508"/>
  <c r="T42" i="508" s="1"/>
  <c r="R45" i="508"/>
  <c r="U45" i="508" s="1"/>
  <c r="Q46" i="508"/>
  <c r="T46" i="508" s="1"/>
  <c r="R49" i="508"/>
  <c r="U49" i="508" s="1"/>
  <c r="Q50" i="508"/>
  <c r="T50" i="508" s="1"/>
  <c r="R53" i="508"/>
  <c r="U53" i="508" s="1"/>
  <c r="Q54" i="508"/>
  <c r="T54" i="508" s="1"/>
  <c r="R57" i="508"/>
  <c r="U57" i="508" s="1"/>
  <c r="Q58" i="508"/>
  <c r="T58" i="508" s="1"/>
  <c r="R61" i="508"/>
  <c r="U61" i="508" s="1"/>
  <c r="Q62" i="508"/>
  <c r="T62" i="508" s="1"/>
  <c r="R65" i="508"/>
  <c r="U65" i="508" s="1"/>
  <c r="Q66" i="508"/>
  <c r="T66" i="508" s="1"/>
  <c r="R69" i="508"/>
  <c r="U69" i="508" s="1"/>
  <c r="Q70" i="508"/>
  <c r="T70" i="508" s="1"/>
  <c r="R73" i="508"/>
  <c r="U73" i="508" s="1"/>
  <c r="Q74" i="508"/>
  <c r="T74" i="508" s="1"/>
  <c r="R77" i="508"/>
  <c r="U77" i="508" s="1"/>
  <c r="Q78" i="508"/>
  <c r="T78" i="508" s="1"/>
  <c r="Q86" i="508"/>
  <c r="T86" i="508" s="1"/>
  <c r="Q93" i="508"/>
  <c r="T93" i="508" s="1"/>
  <c r="Q96" i="508"/>
  <c r="T96" i="508" s="1"/>
  <c r="R100" i="508"/>
  <c r="U100" i="508" s="1"/>
  <c r="R107" i="508"/>
  <c r="U107" i="508" s="1"/>
  <c r="AA20" i="508"/>
  <c r="R36" i="508"/>
  <c r="U36" i="508" s="1"/>
  <c r="R37" i="508"/>
  <c r="U37" i="508" s="1"/>
  <c r="R38" i="508"/>
  <c r="U38" i="508" s="1"/>
  <c r="R42" i="508"/>
  <c r="U42" i="508" s="1"/>
  <c r="R46" i="508"/>
  <c r="U46" i="508" s="1"/>
  <c r="R50" i="508"/>
  <c r="U50" i="508" s="1"/>
  <c r="R54" i="508"/>
  <c r="U54" i="508" s="1"/>
  <c r="R58" i="508"/>
  <c r="U58" i="508" s="1"/>
  <c r="R62" i="508"/>
  <c r="U62" i="508" s="1"/>
  <c r="R66" i="508"/>
  <c r="U66" i="508" s="1"/>
  <c r="R70" i="508"/>
  <c r="U70" i="508" s="1"/>
  <c r="R74" i="508"/>
  <c r="U74" i="508" s="1"/>
  <c r="R78" i="508"/>
  <c r="U78" i="508" s="1"/>
  <c r="R90" i="508"/>
  <c r="U90" i="508" s="1"/>
  <c r="R96" i="508"/>
  <c r="U96" i="508" s="1"/>
  <c r="R39" i="508"/>
  <c r="U39" i="508" s="1"/>
  <c r="Q40" i="508"/>
  <c r="T40" i="508" s="1"/>
  <c r="R43" i="508"/>
  <c r="U43" i="508" s="1"/>
  <c r="Q44" i="508"/>
  <c r="T44" i="508" s="1"/>
  <c r="R47" i="508"/>
  <c r="U47" i="508" s="1"/>
  <c r="Q48" i="508"/>
  <c r="T48" i="508" s="1"/>
  <c r="R51" i="508"/>
  <c r="U51" i="508" s="1"/>
  <c r="Q52" i="508"/>
  <c r="T52" i="508" s="1"/>
  <c r="R55" i="508"/>
  <c r="U55" i="508" s="1"/>
  <c r="Q56" i="508"/>
  <c r="T56" i="508" s="1"/>
  <c r="R59" i="508"/>
  <c r="U59" i="508" s="1"/>
  <c r="Q60" i="508"/>
  <c r="T60" i="508" s="1"/>
  <c r="R63" i="508"/>
  <c r="U63" i="508" s="1"/>
  <c r="Q64" i="508"/>
  <c r="T64" i="508" s="1"/>
  <c r="W64" i="508" s="1"/>
  <c r="R67" i="508"/>
  <c r="U67" i="508" s="1"/>
  <c r="Q68" i="508"/>
  <c r="T68" i="508" s="1"/>
  <c r="R71" i="508"/>
  <c r="U71" i="508" s="1"/>
  <c r="Q72" i="508"/>
  <c r="T72" i="508" s="1"/>
  <c r="R75" i="508"/>
  <c r="U75" i="508" s="1"/>
  <c r="Q76" i="508"/>
  <c r="T76" i="508" s="1"/>
  <c r="R79" i="508"/>
  <c r="U79" i="508" s="1"/>
  <c r="Q80" i="508"/>
  <c r="T80" i="508" s="1"/>
  <c r="W80" i="508" s="1"/>
  <c r="Q91" i="508"/>
  <c r="T91" i="508" s="1"/>
  <c r="R92" i="508"/>
  <c r="U92" i="508" s="1"/>
  <c r="Q97" i="508"/>
  <c r="T97" i="508" s="1"/>
  <c r="Q114" i="508"/>
  <c r="T114" i="508" s="1"/>
  <c r="R127" i="508"/>
  <c r="U127" i="508" s="1"/>
  <c r="R81" i="508"/>
  <c r="U81" i="508" s="1"/>
  <c r="Q82" i="508"/>
  <c r="T82" i="508" s="1"/>
  <c r="W82" i="508" s="1"/>
  <c r="Q84" i="508"/>
  <c r="T84" i="508" s="1"/>
  <c r="R86" i="508"/>
  <c r="U86" i="508" s="1"/>
  <c r="Q87" i="508"/>
  <c r="T87" i="508" s="1"/>
  <c r="R91" i="508"/>
  <c r="U91" i="508" s="1"/>
  <c r="Q92" i="508"/>
  <c r="T92" i="508" s="1"/>
  <c r="R97" i="508"/>
  <c r="U97" i="508" s="1"/>
  <c r="Q98" i="508"/>
  <c r="T98" i="508" s="1"/>
  <c r="Q105" i="508"/>
  <c r="T105" i="508" s="1"/>
  <c r="Q108" i="508"/>
  <c r="T108" i="508" s="1"/>
  <c r="R112" i="508"/>
  <c r="U112" i="508" s="1"/>
  <c r="R118" i="508"/>
  <c r="U118" i="508" s="1"/>
  <c r="R133" i="508"/>
  <c r="U133" i="508" s="1"/>
  <c r="R83" i="508"/>
  <c r="U83" i="508" s="1"/>
  <c r="R87" i="508"/>
  <c r="U87" i="508" s="1"/>
  <c r="Q88" i="508"/>
  <c r="T88" i="508" s="1"/>
  <c r="R93" i="508"/>
  <c r="U93" i="508" s="1"/>
  <c r="Q94" i="508"/>
  <c r="T94" i="508" s="1"/>
  <c r="R98" i="508"/>
  <c r="U98" i="508" s="1"/>
  <c r="Q99" i="508"/>
  <c r="T99" i="508" s="1"/>
  <c r="R102" i="508"/>
  <c r="U102" i="508" s="1"/>
  <c r="R108" i="508"/>
  <c r="U108" i="508" s="1"/>
  <c r="Q119" i="508"/>
  <c r="T119" i="508" s="1"/>
  <c r="R145" i="508"/>
  <c r="U145" i="508" s="1"/>
  <c r="R89" i="508"/>
  <c r="U89" i="508" s="1"/>
  <c r="Q90" i="508"/>
  <c r="T90" i="508" s="1"/>
  <c r="R94" i="508"/>
  <c r="U94" i="508" s="1"/>
  <c r="Q95" i="508"/>
  <c r="T95" i="508" s="1"/>
  <c r="R99" i="508"/>
  <c r="U99" i="508" s="1"/>
  <c r="Q100" i="508"/>
  <c r="T100" i="508" s="1"/>
  <c r="Q103" i="508"/>
  <c r="T103" i="508" s="1"/>
  <c r="R104" i="508"/>
  <c r="U104" i="508" s="1"/>
  <c r="Q109" i="508"/>
  <c r="T109" i="508" s="1"/>
  <c r="R113" i="508"/>
  <c r="U113" i="508" s="1"/>
  <c r="R121" i="508"/>
  <c r="U121" i="508" s="1"/>
  <c r="Q144" i="508"/>
  <c r="T144" i="508" s="1"/>
  <c r="R103" i="508"/>
  <c r="U103" i="508" s="1"/>
  <c r="Q104" i="508"/>
  <c r="T104" i="508" s="1"/>
  <c r="R109" i="508"/>
  <c r="U109" i="508" s="1"/>
  <c r="Q110" i="508"/>
  <c r="T110" i="508" s="1"/>
  <c r="R114" i="508"/>
  <c r="U114" i="508" s="1"/>
  <c r="Q115" i="508"/>
  <c r="T115" i="508" s="1"/>
  <c r="Q128" i="508"/>
  <c r="T128" i="508" s="1"/>
  <c r="R129" i="508"/>
  <c r="U129" i="508" s="1"/>
  <c r="Q134" i="508"/>
  <c r="T134" i="508" s="1"/>
  <c r="R138" i="508"/>
  <c r="U138" i="508" s="1"/>
  <c r="R148" i="508"/>
  <c r="U148" i="508" s="1"/>
  <c r="R105" i="508"/>
  <c r="U105" i="508" s="1"/>
  <c r="Q106" i="508"/>
  <c r="T106" i="508" s="1"/>
  <c r="R110" i="508"/>
  <c r="U110" i="508" s="1"/>
  <c r="Q111" i="508"/>
  <c r="T111" i="508" s="1"/>
  <c r="R115" i="508"/>
  <c r="U115" i="508" s="1"/>
  <c r="Q116" i="508"/>
  <c r="T116" i="508" s="1"/>
  <c r="R122" i="508"/>
  <c r="U122" i="508" s="1"/>
  <c r="R132" i="508"/>
  <c r="U132" i="508" s="1"/>
  <c r="Q139" i="508"/>
  <c r="T139" i="508" s="1"/>
  <c r="Q146" i="508"/>
  <c r="T146" i="508" s="1"/>
  <c r="Q149" i="508"/>
  <c r="T149" i="508" s="1"/>
  <c r="R101" i="508"/>
  <c r="U101" i="508" s="1"/>
  <c r="Q102" i="508"/>
  <c r="T102" i="508" s="1"/>
  <c r="R106" i="508"/>
  <c r="U106" i="508" s="1"/>
  <c r="Q107" i="508"/>
  <c r="T107" i="508" s="1"/>
  <c r="R111" i="508"/>
  <c r="U111" i="508" s="1"/>
  <c r="Q112" i="508"/>
  <c r="T112" i="508" s="1"/>
  <c r="R117" i="508"/>
  <c r="U117" i="508" s="1"/>
  <c r="Q118" i="508"/>
  <c r="T118" i="508" s="1"/>
  <c r="Q123" i="508"/>
  <c r="T123" i="508" s="1"/>
  <c r="Q130" i="508"/>
  <c r="T130" i="508" s="1"/>
  <c r="Q133" i="508"/>
  <c r="T133" i="508" s="1"/>
  <c r="W133" i="508" s="1"/>
  <c r="R137" i="508"/>
  <c r="U137" i="508" s="1"/>
  <c r="R143" i="508"/>
  <c r="U143" i="508" s="1"/>
  <c r="R149" i="508"/>
  <c r="U149" i="508" s="1"/>
  <c r="R123" i="508"/>
  <c r="U123" i="508" s="1"/>
  <c r="Q124" i="508"/>
  <c r="T124" i="508" s="1"/>
  <c r="R128" i="508"/>
  <c r="U128" i="508" s="1"/>
  <c r="Q129" i="508"/>
  <c r="T129" i="508" s="1"/>
  <c r="W129" i="508" s="1"/>
  <c r="R134" i="508"/>
  <c r="U134" i="508" s="1"/>
  <c r="Q135" i="508"/>
  <c r="T135" i="508" s="1"/>
  <c r="R139" i="508"/>
  <c r="U139" i="508" s="1"/>
  <c r="Q140" i="508"/>
  <c r="T140" i="508" s="1"/>
  <c r="R144" i="508"/>
  <c r="U144" i="508" s="1"/>
  <c r="Q145" i="508"/>
  <c r="T145" i="508" s="1"/>
  <c r="Q120" i="508"/>
  <c r="T120" i="508" s="1"/>
  <c r="R124" i="508"/>
  <c r="U124" i="508" s="1"/>
  <c r="Q125" i="508"/>
  <c r="T125" i="508" s="1"/>
  <c r="R130" i="508"/>
  <c r="U130" i="508" s="1"/>
  <c r="Q131" i="508"/>
  <c r="T131" i="508" s="1"/>
  <c r="R135" i="508"/>
  <c r="U135" i="508" s="1"/>
  <c r="Q136" i="508"/>
  <c r="T136" i="508" s="1"/>
  <c r="R140" i="508"/>
  <c r="U140" i="508" s="1"/>
  <c r="Q141" i="508"/>
  <c r="T141" i="508" s="1"/>
  <c r="W141" i="508" s="1"/>
  <c r="R146" i="508"/>
  <c r="U146" i="508" s="1"/>
  <c r="Q147" i="508"/>
  <c r="T147" i="508" s="1"/>
  <c r="R119" i="508"/>
  <c r="U119" i="508" s="1"/>
  <c r="R120" i="508"/>
  <c r="U120" i="508" s="1"/>
  <c r="Q121" i="508"/>
  <c r="T121" i="508" s="1"/>
  <c r="R126" i="508"/>
  <c r="U126" i="508" s="1"/>
  <c r="Q127" i="508"/>
  <c r="T127" i="508" s="1"/>
  <c r="R131" i="508"/>
  <c r="U131" i="508" s="1"/>
  <c r="Q132" i="508"/>
  <c r="T132" i="508" s="1"/>
  <c r="R136" i="508"/>
  <c r="U136" i="508" s="1"/>
  <c r="Q137" i="508"/>
  <c r="T137" i="508" s="1"/>
  <c r="W137" i="508" s="1"/>
  <c r="R142" i="508"/>
  <c r="U142" i="508" s="1"/>
  <c r="Q143" i="508"/>
  <c r="T143" i="508" s="1"/>
  <c r="R147" i="508"/>
  <c r="U147" i="508" s="1"/>
  <c r="Q148" i="508"/>
  <c r="T148" i="508" s="1"/>
  <c r="AA21" i="505"/>
  <c r="AA20" i="506"/>
  <c r="L20" i="506"/>
  <c r="R141" i="505"/>
  <c r="U141" i="505" s="1"/>
  <c r="R133" i="505"/>
  <c r="U133" i="505" s="1"/>
  <c r="R142" i="505"/>
  <c r="U142" i="505" s="1"/>
  <c r="R118" i="505"/>
  <c r="U118" i="505" s="1"/>
  <c r="R117" i="505"/>
  <c r="U117" i="505" s="1"/>
  <c r="R102" i="505"/>
  <c r="U102" i="505" s="1"/>
  <c r="R101" i="505"/>
  <c r="U101" i="505" s="1"/>
  <c r="R86" i="505"/>
  <c r="U86" i="505" s="1"/>
  <c r="R85" i="505"/>
  <c r="U85" i="505" s="1"/>
  <c r="R83" i="505"/>
  <c r="U83" i="505" s="1"/>
  <c r="R81" i="505"/>
  <c r="U81" i="505" s="1"/>
  <c r="R79" i="505"/>
  <c r="U79" i="505" s="1"/>
  <c r="R77" i="505"/>
  <c r="U77" i="505" s="1"/>
  <c r="R69" i="505"/>
  <c r="U69" i="505" s="1"/>
  <c r="R61" i="505"/>
  <c r="U61" i="505" s="1"/>
  <c r="R125" i="505"/>
  <c r="U125" i="505" s="1"/>
  <c r="R109" i="505"/>
  <c r="U109" i="505" s="1"/>
  <c r="R94" i="505"/>
  <c r="U94" i="505" s="1"/>
  <c r="R20" i="505"/>
  <c r="U20" i="505" s="1"/>
  <c r="R70" i="505"/>
  <c r="U70" i="505" s="1"/>
  <c r="R59" i="505"/>
  <c r="U59" i="505" s="1"/>
  <c r="R21" i="505"/>
  <c r="U21" i="505" s="1"/>
  <c r="R149" i="505"/>
  <c r="U149" i="505" s="1"/>
  <c r="R126" i="505"/>
  <c r="U126" i="505" s="1"/>
  <c r="R110" i="505"/>
  <c r="U110" i="505" s="1"/>
  <c r="R93" i="505"/>
  <c r="U93" i="505" s="1"/>
  <c r="R73" i="505"/>
  <c r="U73" i="505" s="1"/>
  <c r="R65" i="505"/>
  <c r="U65" i="505" s="1"/>
  <c r="R134" i="505"/>
  <c r="U134" i="505" s="1"/>
  <c r="R78" i="505"/>
  <c r="U78" i="505" s="1"/>
  <c r="R62" i="505"/>
  <c r="U62" i="505" s="1"/>
  <c r="R57" i="505"/>
  <c r="U57" i="505" s="1"/>
  <c r="R55" i="505"/>
  <c r="U55" i="505" s="1"/>
  <c r="R53" i="505"/>
  <c r="U53" i="505" s="1"/>
  <c r="R51" i="505"/>
  <c r="U51" i="505" s="1"/>
  <c r="R49" i="505"/>
  <c r="U49" i="505" s="1"/>
  <c r="R47" i="505"/>
  <c r="U47" i="505" s="1"/>
  <c r="R45" i="505"/>
  <c r="U45" i="505" s="1"/>
  <c r="R43" i="505"/>
  <c r="U43" i="505" s="1"/>
  <c r="R41" i="505"/>
  <c r="U41" i="505" s="1"/>
  <c r="R39" i="505"/>
  <c r="U39" i="505" s="1"/>
  <c r="R37" i="505"/>
  <c r="U37" i="505" s="1"/>
  <c r="R35" i="505"/>
  <c r="U35" i="505" s="1"/>
  <c r="R33" i="505"/>
  <c r="U33" i="505" s="1"/>
  <c r="R31" i="505"/>
  <c r="U31" i="505" s="1"/>
  <c r="R29" i="505"/>
  <c r="U29" i="505" s="1"/>
  <c r="R27" i="505"/>
  <c r="U27" i="505" s="1"/>
  <c r="R25" i="505"/>
  <c r="U25" i="505" s="1"/>
  <c r="R23" i="505"/>
  <c r="U23" i="505" s="1"/>
  <c r="Q147" i="505"/>
  <c r="T147" i="505" s="1"/>
  <c r="Q146" i="505"/>
  <c r="T146" i="505" s="1"/>
  <c r="Q139" i="505"/>
  <c r="T139" i="505" s="1"/>
  <c r="Q138" i="505"/>
  <c r="T138" i="505" s="1"/>
  <c r="Q131" i="505"/>
  <c r="T131" i="505" s="1"/>
  <c r="Q122" i="505"/>
  <c r="T122" i="505" s="1"/>
  <c r="Q115" i="505"/>
  <c r="T115" i="505" s="1"/>
  <c r="Q106" i="505"/>
  <c r="T106" i="505" s="1"/>
  <c r="Q99" i="505"/>
  <c r="T99" i="505" s="1"/>
  <c r="Q90" i="505"/>
  <c r="T90" i="505" s="1"/>
  <c r="Q107" i="505"/>
  <c r="T107" i="505" s="1"/>
  <c r="Q83" i="505"/>
  <c r="T83" i="505" s="1"/>
  <c r="Q81" i="505"/>
  <c r="T81" i="505" s="1"/>
  <c r="Q79" i="505"/>
  <c r="T79" i="505" s="1"/>
  <c r="Q130" i="505"/>
  <c r="T130" i="505" s="1"/>
  <c r="Q123" i="505"/>
  <c r="T123" i="505" s="1"/>
  <c r="Q114" i="505"/>
  <c r="T114" i="505" s="1"/>
  <c r="Q98" i="505"/>
  <c r="T98" i="505" s="1"/>
  <c r="Q91" i="505"/>
  <c r="T91" i="505" s="1"/>
  <c r="Q73" i="505"/>
  <c r="T73" i="505" s="1"/>
  <c r="Q65" i="505"/>
  <c r="T65" i="505" s="1"/>
  <c r="R149" i="506"/>
  <c r="U149" i="506" s="1"/>
  <c r="R138" i="506"/>
  <c r="U138" i="506" s="1"/>
  <c r="R133" i="506"/>
  <c r="U133" i="506" s="1"/>
  <c r="R117" i="506"/>
  <c r="U117" i="506" s="1"/>
  <c r="R115" i="506"/>
  <c r="U115" i="506" s="1"/>
  <c r="R113" i="506"/>
  <c r="U113" i="506" s="1"/>
  <c r="R111" i="506"/>
  <c r="U111" i="506" s="1"/>
  <c r="R125" i="506"/>
  <c r="U125" i="506" s="1"/>
  <c r="R141" i="506"/>
  <c r="U141" i="506" s="1"/>
  <c r="R122" i="506"/>
  <c r="U122" i="506" s="1"/>
  <c r="R130" i="506"/>
  <c r="U130" i="506" s="1"/>
  <c r="R116" i="506"/>
  <c r="U116" i="506" s="1"/>
  <c r="R120" i="506"/>
  <c r="U120" i="506" s="1"/>
  <c r="R109" i="506"/>
  <c r="U109" i="506" s="1"/>
  <c r="R49" i="506"/>
  <c r="U49" i="506" s="1"/>
  <c r="R94" i="506"/>
  <c r="U94" i="506" s="1"/>
  <c r="R146" i="506"/>
  <c r="U146" i="506" s="1"/>
  <c r="R55" i="506"/>
  <c r="U55" i="506" s="1"/>
  <c r="R35" i="506"/>
  <c r="U35" i="506" s="1"/>
  <c r="R27" i="506"/>
  <c r="U27" i="506" s="1"/>
  <c r="R81" i="506"/>
  <c r="U81" i="506" s="1"/>
  <c r="R77" i="506"/>
  <c r="U77" i="506" s="1"/>
  <c r="R73" i="506"/>
  <c r="U73" i="506" s="1"/>
  <c r="R69" i="506"/>
  <c r="U69" i="506" s="1"/>
  <c r="R65" i="506"/>
  <c r="U65" i="506" s="1"/>
  <c r="R61" i="506"/>
  <c r="U61" i="506" s="1"/>
  <c r="R57" i="506"/>
  <c r="U57" i="506" s="1"/>
  <c r="R53" i="506"/>
  <c r="U53" i="506" s="1"/>
  <c r="R45" i="506"/>
  <c r="U45" i="506" s="1"/>
  <c r="R41" i="506"/>
  <c r="U41" i="506" s="1"/>
  <c r="R37" i="506"/>
  <c r="U37" i="506" s="1"/>
  <c r="R33" i="506"/>
  <c r="U33" i="506" s="1"/>
  <c r="R29" i="506"/>
  <c r="U29" i="506" s="1"/>
  <c r="R25" i="506"/>
  <c r="U25" i="506" s="1"/>
  <c r="R21" i="506"/>
  <c r="U21" i="506" s="1"/>
  <c r="R83" i="506"/>
  <c r="U83" i="506" s="1"/>
  <c r="R79" i="506"/>
  <c r="U79" i="506" s="1"/>
  <c r="R75" i="506"/>
  <c r="U75" i="506" s="1"/>
  <c r="R71" i="506"/>
  <c r="U71" i="506" s="1"/>
  <c r="R67" i="506"/>
  <c r="U67" i="506" s="1"/>
  <c r="R63" i="506"/>
  <c r="U63" i="506" s="1"/>
  <c r="R59" i="506"/>
  <c r="U59" i="506" s="1"/>
  <c r="R51" i="506"/>
  <c r="U51" i="506" s="1"/>
  <c r="R47" i="506"/>
  <c r="U47" i="506" s="1"/>
  <c r="R43" i="506"/>
  <c r="U43" i="506" s="1"/>
  <c r="R39" i="506"/>
  <c r="U39" i="506" s="1"/>
  <c r="R31" i="506"/>
  <c r="U31" i="506" s="1"/>
  <c r="R23" i="506"/>
  <c r="U23" i="506" s="1"/>
  <c r="Q143" i="506"/>
  <c r="T143" i="506" s="1"/>
  <c r="Q135" i="506"/>
  <c r="T135" i="506" s="1"/>
  <c r="Q127" i="506"/>
  <c r="T127" i="506" s="1"/>
  <c r="Q146" i="506"/>
  <c r="T146" i="506" s="1"/>
  <c r="Q130" i="506"/>
  <c r="T130" i="506" s="1"/>
  <c r="Q138" i="506"/>
  <c r="T138" i="506" s="1"/>
  <c r="Q117" i="506"/>
  <c r="T117" i="506" s="1"/>
  <c r="Q108" i="506"/>
  <c r="T108" i="506" s="1"/>
  <c r="Q147" i="506"/>
  <c r="T147" i="506" s="1"/>
  <c r="Q118" i="506"/>
  <c r="T118" i="506" s="1"/>
  <c r="Q113" i="506"/>
  <c r="T113" i="506" s="1"/>
  <c r="Q105" i="506"/>
  <c r="T105" i="506" s="1"/>
  <c r="Q97" i="506"/>
  <c r="T97" i="506" s="1"/>
  <c r="Q131" i="506"/>
  <c r="T131" i="506" s="1"/>
  <c r="Q84" i="506"/>
  <c r="T84" i="506" s="1"/>
  <c r="Q82" i="506"/>
  <c r="T82" i="506" s="1"/>
  <c r="Q80" i="506"/>
  <c r="T80" i="506" s="1"/>
  <c r="Q78" i="506"/>
  <c r="T78" i="506" s="1"/>
  <c r="Q76" i="506"/>
  <c r="T76" i="506" s="1"/>
  <c r="Q74" i="506"/>
  <c r="T74" i="506" s="1"/>
  <c r="Q72" i="506"/>
  <c r="T72" i="506" s="1"/>
  <c r="Q70" i="506"/>
  <c r="T70" i="506" s="1"/>
  <c r="Q68" i="506"/>
  <c r="T68" i="506" s="1"/>
  <c r="Q66" i="506"/>
  <c r="T66" i="506" s="1"/>
  <c r="Q64" i="506"/>
  <c r="T64" i="506" s="1"/>
  <c r="Q62" i="506"/>
  <c r="T62" i="506" s="1"/>
  <c r="Q60" i="506"/>
  <c r="T60" i="506" s="1"/>
  <c r="Q58" i="506"/>
  <c r="T58" i="506" s="1"/>
  <c r="Q56" i="506"/>
  <c r="T56" i="506" s="1"/>
  <c r="Q54" i="506"/>
  <c r="T54" i="506" s="1"/>
  <c r="Q52" i="506"/>
  <c r="T52" i="506" s="1"/>
  <c r="Q50" i="506"/>
  <c r="T50" i="506" s="1"/>
  <c r="Q47" i="506"/>
  <c r="T47" i="506" s="1"/>
  <c r="Q45" i="506"/>
  <c r="T45" i="506" s="1"/>
  <c r="Q43" i="506"/>
  <c r="T43" i="506" s="1"/>
  <c r="Q41" i="506"/>
  <c r="T41" i="506" s="1"/>
  <c r="Q39" i="506"/>
  <c r="T39" i="506" s="1"/>
  <c r="Q37" i="506"/>
  <c r="T37" i="506" s="1"/>
  <c r="Q35" i="506"/>
  <c r="T35" i="506" s="1"/>
  <c r="Q33" i="506"/>
  <c r="T33" i="506" s="1"/>
  <c r="W33" i="506" s="1"/>
  <c r="Q31" i="506"/>
  <c r="T31" i="506" s="1"/>
  <c r="Q29" i="506"/>
  <c r="T29" i="506" s="1"/>
  <c r="Q27" i="506"/>
  <c r="T27" i="506" s="1"/>
  <c r="Q25" i="506"/>
  <c r="T25" i="506" s="1"/>
  <c r="Q23" i="506"/>
  <c r="T23" i="506" s="1"/>
  <c r="Q21" i="506"/>
  <c r="T21" i="506" s="1"/>
  <c r="Q25" i="505"/>
  <c r="T25" i="505" s="1"/>
  <c r="Q35" i="505"/>
  <c r="T35" i="505" s="1"/>
  <c r="Q41" i="505"/>
  <c r="T41" i="505" s="1"/>
  <c r="Q47" i="505"/>
  <c r="T47" i="505" s="1"/>
  <c r="Q61" i="505"/>
  <c r="T61" i="505" s="1"/>
  <c r="Q27" i="505"/>
  <c r="T27" i="505" s="1"/>
  <c r="Q31" i="505"/>
  <c r="T31" i="505" s="1"/>
  <c r="Q37" i="505"/>
  <c r="T37" i="505" s="1"/>
  <c r="Q45" i="505"/>
  <c r="T45" i="505" s="1"/>
  <c r="Q51" i="505"/>
  <c r="T51" i="505" s="1"/>
  <c r="Q55" i="505"/>
  <c r="T55" i="505" s="1"/>
  <c r="Q77" i="505"/>
  <c r="T77" i="505" s="1"/>
  <c r="Q23" i="505"/>
  <c r="T23" i="505" s="1"/>
  <c r="W23" i="505" s="1"/>
  <c r="Q29" i="505"/>
  <c r="T29" i="505" s="1"/>
  <c r="W29" i="505" s="1"/>
  <c r="Q33" i="505"/>
  <c r="T33" i="505" s="1"/>
  <c r="Q39" i="505"/>
  <c r="T39" i="505" s="1"/>
  <c r="Q43" i="505"/>
  <c r="T43" i="505" s="1"/>
  <c r="Q49" i="505"/>
  <c r="T49" i="505" s="1"/>
  <c r="Q53" i="505"/>
  <c r="T53" i="505" s="1"/>
  <c r="Q57" i="505"/>
  <c r="T57" i="505" s="1"/>
  <c r="W57" i="505" s="1"/>
  <c r="Q59" i="505"/>
  <c r="T59" i="505" s="1"/>
  <c r="W59" i="505" s="1"/>
  <c r="Q69" i="505"/>
  <c r="T69" i="505" s="1"/>
  <c r="W69" i="505" s="1"/>
  <c r="Q21" i="505"/>
  <c r="T21" i="505" s="1"/>
  <c r="R22" i="505"/>
  <c r="U22" i="505" s="1"/>
  <c r="R66" i="505"/>
  <c r="U66" i="505" s="1"/>
  <c r="R74" i="505"/>
  <c r="U74" i="505" s="1"/>
  <c r="Q63" i="505"/>
  <c r="T63" i="505" s="1"/>
  <c r="R64" i="505"/>
  <c r="U64" i="505" s="1"/>
  <c r="Q71" i="505"/>
  <c r="T71" i="505" s="1"/>
  <c r="R95" i="505"/>
  <c r="U95" i="505" s="1"/>
  <c r="R96" i="505"/>
  <c r="U96" i="505" s="1"/>
  <c r="R98" i="505"/>
  <c r="U98" i="505" s="1"/>
  <c r="R111" i="505"/>
  <c r="U111" i="505" s="1"/>
  <c r="R112" i="505"/>
  <c r="U112" i="505" s="1"/>
  <c r="R114" i="505"/>
  <c r="U114" i="505" s="1"/>
  <c r="R127" i="505"/>
  <c r="U127" i="505" s="1"/>
  <c r="R128" i="505"/>
  <c r="U128" i="505" s="1"/>
  <c r="R130" i="505"/>
  <c r="U130" i="505" s="1"/>
  <c r="Q136" i="505"/>
  <c r="T136" i="505" s="1"/>
  <c r="Q143" i="505"/>
  <c r="T143" i="505" s="1"/>
  <c r="Q24" i="505"/>
  <c r="T24" i="505" s="1"/>
  <c r="Q26" i="505"/>
  <c r="T26" i="505" s="1"/>
  <c r="Q28" i="505"/>
  <c r="T28" i="505" s="1"/>
  <c r="Q30" i="505"/>
  <c r="T30" i="505" s="1"/>
  <c r="Q34" i="505"/>
  <c r="T34" i="505" s="1"/>
  <c r="Q36" i="505"/>
  <c r="T36" i="505" s="1"/>
  <c r="Q38" i="505"/>
  <c r="T38" i="505" s="1"/>
  <c r="Q40" i="505"/>
  <c r="T40" i="505" s="1"/>
  <c r="Q42" i="505"/>
  <c r="T42" i="505" s="1"/>
  <c r="Q44" i="505"/>
  <c r="T44" i="505" s="1"/>
  <c r="Q46" i="505"/>
  <c r="T46" i="505" s="1"/>
  <c r="Q48" i="505"/>
  <c r="T48" i="505" s="1"/>
  <c r="Q50" i="505"/>
  <c r="T50" i="505" s="1"/>
  <c r="Q52" i="505"/>
  <c r="T52" i="505" s="1"/>
  <c r="Q56" i="505"/>
  <c r="T56" i="505" s="1"/>
  <c r="R63" i="505"/>
  <c r="U63" i="505" s="1"/>
  <c r="Q87" i="505"/>
  <c r="T87" i="505" s="1"/>
  <c r="Q89" i="505"/>
  <c r="T89" i="505" s="1"/>
  <c r="Q103" i="505"/>
  <c r="T103" i="505" s="1"/>
  <c r="Q105" i="505"/>
  <c r="T105" i="505" s="1"/>
  <c r="Q119" i="505"/>
  <c r="T119" i="505" s="1"/>
  <c r="Q121" i="505"/>
  <c r="T121" i="505" s="1"/>
  <c r="Q135" i="505"/>
  <c r="T135" i="505" s="1"/>
  <c r="R104" i="506"/>
  <c r="U104" i="506" s="1"/>
  <c r="AA20" i="505"/>
  <c r="R24" i="505"/>
  <c r="U24" i="505" s="1"/>
  <c r="R26" i="505"/>
  <c r="U26" i="505" s="1"/>
  <c r="R28" i="505"/>
  <c r="U28" i="505" s="1"/>
  <c r="R30" i="505"/>
  <c r="U30" i="505" s="1"/>
  <c r="R32" i="505"/>
  <c r="U32" i="505" s="1"/>
  <c r="R34" i="505"/>
  <c r="U34" i="505" s="1"/>
  <c r="R36" i="505"/>
  <c r="U36" i="505" s="1"/>
  <c r="R38" i="505"/>
  <c r="U38" i="505" s="1"/>
  <c r="R40" i="505"/>
  <c r="U40" i="505" s="1"/>
  <c r="R42" i="505"/>
  <c r="U42" i="505" s="1"/>
  <c r="R44" i="505"/>
  <c r="U44" i="505" s="1"/>
  <c r="R46" i="505"/>
  <c r="U46" i="505" s="1"/>
  <c r="R48" i="505"/>
  <c r="U48" i="505" s="1"/>
  <c r="R50" i="505"/>
  <c r="U50" i="505" s="1"/>
  <c r="R52" i="505"/>
  <c r="U52" i="505" s="1"/>
  <c r="R54" i="505"/>
  <c r="U54" i="505" s="1"/>
  <c r="R56" i="505"/>
  <c r="U56" i="505" s="1"/>
  <c r="R58" i="505"/>
  <c r="U58" i="505" s="1"/>
  <c r="R60" i="505"/>
  <c r="U60" i="505" s="1"/>
  <c r="Q62" i="505"/>
  <c r="T62" i="505" s="1"/>
  <c r="Q67" i="505"/>
  <c r="T67" i="505" s="1"/>
  <c r="R68" i="505"/>
  <c r="U68" i="505" s="1"/>
  <c r="Q70" i="505"/>
  <c r="T70" i="505" s="1"/>
  <c r="W70" i="505" s="1"/>
  <c r="Q75" i="505"/>
  <c r="T75" i="505" s="1"/>
  <c r="R76" i="505"/>
  <c r="U76" i="505" s="1"/>
  <c r="Q78" i="505"/>
  <c r="T78" i="505" s="1"/>
  <c r="R87" i="505"/>
  <c r="U87" i="505" s="1"/>
  <c r="R88" i="505"/>
  <c r="U88" i="505" s="1"/>
  <c r="R89" i="505"/>
  <c r="U89" i="505" s="1"/>
  <c r="R90" i="505"/>
  <c r="U90" i="505" s="1"/>
  <c r="R103" i="505"/>
  <c r="U103" i="505" s="1"/>
  <c r="R104" i="505"/>
  <c r="U104" i="505" s="1"/>
  <c r="R105" i="505"/>
  <c r="U105" i="505" s="1"/>
  <c r="R106" i="505"/>
  <c r="U106" i="505" s="1"/>
  <c r="R119" i="505"/>
  <c r="U119" i="505" s="1"/>
  <c r="R120" i="505"/>
  <c r="U120" i="505" s="1"/>
  <c r="R121" i="505"/>
  <c r="U121" i="505" s="1"/>
  <c r="R122" i="505"/>
  <c r="U122" i="505" s="1"/>
  <c r="Q134" i="505"/>
  <c r="T134" i="505" s="1"/>
  <c r="Q145" i="505"/>
  <c r="T145" i="505" s="1"/>
  <c r="R146" i="505"/>
  <c r="U146" i="505" s="1"/>
  <c r="R99" i="506"/>
  <c r="U99" i="506" s="1"/>
  <c r="Q66" i="505"/>
  <c r="T66" i="505" s="1"/>
  <c r="R72" i="505"/>
  <c r="U72" i="505" s="1"/>
  <c r="Q74" i="505"/>
  <c r="T74" i="505" s="1"/>
  <c r="R97" i="505"/>
  <c r="U97" i="505" s="1"/>
  <c r="R113" i="505"/>
  <c r="U113" i="505" s="1"/>
  <c r="R129" i="505"/>
  <c r="U129" i="505" s="1"/>
  <c r="R137" i="505"/>
  <c r="U137" i="505" s="1"/>
  <c r="Q20" i="505"/>
  <c r="T20" i="505" s="1"/>
  <c r="W20" i="505" s="1"/>
  <c r="Q32" i="505"/>
  <c r="T32" i="505" s="1"/>
  <c r="Q54" i="505"/>
  <c r="T54" i="505" s="1"/>
  <c r="W54" i="505" s="1"/>
  <c r="Q58" i="505"/>
  <c r="T58" i="505" s="1"/>
  <c r="R71" i="505"/>
  <c r="U71" i="505" s="1"/>
  <c r="Q86" i="505"/>
  <c r="T86" i="505" s="1"/>
  <c r="W86" i="505" s="1"/>
  <c r="Q88" i="505"/>
  <c r="T88" i="505" s="1"/>
  <c r="W88" i="505" s="1"/>
  <c r="Q102" i="505"/>
  <c r="T102" i="505" s="1"/>
  <c r="W102" i="505" s="1"/>
  <c r="Q104" i="505"/>
  <c r="T104" i="505" s="1"/>
  <c r="Q118" i="505"/>
  <c r="T118" i="505" s="1"/>
  <c r="W118" i="505" s="1"/>
  <c r="Q120" i="505"/>
  <c r="T120" i="505" s="1"/>
  <c r="W120" i="505" s="1"/>
  <c r="Q142" i="505"/>
  <c r="T142" i="505" s="1"/>
  <c r="L20" i="505"/>
  <c r="Q22" i="505"/>
  <c r="T22" i="505" s="1"/>
  <c r="Z22" i="505"/>
  <c r="R67" i="505"/>
  <c r="U67" i="505" s="1"/>
  <c r="R75" i="505"/>
  <c r="U75" i="505" s="1"/>
  <c r="Q94" i="505"/>
  <c r="T94" i="505" s="1"/>
  <c r="Q95" i="505"/>
  <c r="T95" i="505" s="1"/>
  <c r="Q96" i="505"/>
  <c r="T96" i="505" s="1"/>
  <c r="Q97" i="505"/>
  <c r="T97" i="505" s="1"/>
  <c r="W97" i="505" s="1"/>
  <c r="Q110" i="505"/>
  <c r="T110" i="505" s="1"/>
  <c r="Q111" i="505"/>
  <c r="T111" i="505" s="1"/>
  <c r="W111" i="505" s="1"/>
  <c r="Q112" i="505"/>
  <c r="T112" i="505" s="1"/>
  <c r="W112" i="505" s="1"/>
  <c r="Q113" i="505"/>
  <c r="T113" i="505" s="1"/>
  <c r="Q126" i="505"/>
  <c r="T126" i="505" s="1"/>
  <c r="W126" i="505" s="1"/>
  <c r="Q127" i="505"/>
  <c r="T127" i="505" s="1"/>
  <c r="Q128" i="505"/>
  <c r="T128" i="505" s="1"/>
  <c r="Q129" i="505"/>
  <c r="T129" i="505" s="1"/>
  <c r="Q137" i="505"/>
  <c r="T137" i="505" s="1"/>
  <c r="R138" i="505"/>
  <c r="U138" i="505" s="1"/>
  <c r="Q144" i="505"/>
  <c r="T144" i="505" s="1"/>
  <c r="R145" i="505"/>
  <c r="U145" i="505" s="1"/>
  <c r="R135" i="505"/>
  <c r="U135" i="505" s="1"/>
  <c r="R136" i="505"/>
  <c r="U136" i="505" s="1"/>
  <c r="R143" i="505"/>
  <c r="U143" i="505" s="1"/>
  <c r="R144" i="505"/>
  <c r="U144" i="505" s="1"/>
  <c r="Q149" i="505"/>
  <c r="T149" i="505" s="1"/>
  <c r="Q100" i="506"/>
  <c r="T100" i="506" s="1"/>
  <c r="Q60" i="505"/>
  <c r="T60" i="505" s="1"/>
  <c r="Q64" i="505"/>
  <c r="T64" i="505" s="1"/>
  <c r="Q68" i="505"/>
  <c r="T68" i="505" s="1"/>
  <c r="Q72" i="505"/>
  <c r="T72" i="505" s="1"/>
  <c r="W72" i="505" s="1"/>
  <c r="Q76" i="505"/>
  <c r="T76" i="505" s="1"/>
  <c r="Q80" i="505"/>
  <c r="T80" i="505" s="1"/>
  <c r="Q82" i="505"/>
  <c r="T82" i="505" s="1"/>
  <c r="Q84" i="505"/>
  <c r="T84" i="505" s="1"/>
  <c r="Q85" i="505"/>
  <c r="T85" i="505" s="1"/>
  <c r="Q92" i="505"/>
  <c r="T92" i="505" s="1"/>
  <c r="Q93" i="505"/>
  <c r="T93" i="505" s="1"/>
  <c r="Q100" i="505"/>
  <c r="T100" i="505" s="1"/>
  <c r="Q101" i="505"/>
  <c r="T101" i="505" s="1"/>
  <c r="Q108" i="505"/>
  <c r="T108" i="505" s="1"/>
  <c r="Q109" i="505"/>
  <c r="T109" i="505" s="1"/>
  <c r="Q116" i="505"/>
  <c r="T116" i="505" s="1"/>
  <c r="Q117" i="505"/>
  <c r="T117" i="505" s="1"/>
  <c r="Q124" i="505"/>
  <c r="T124" i="505" s="1"/>
  <c r="Q125" i="505"/>
  <c r="T125" i="505" s="1"/>
  <c r="W125" i="505" s="1"/>
  <c r="Q132" i="505"/>
  <c r="T132" i="505" s="1"/>
  <c r="Q133" i="505"/>
  <c r="T133" i="505" s="1"/>
  <c r="W133" i="505" s="1"/>
  <c r="Q140" i="505"/>
  <c r="T140" i="505" s="1"/>
  <c r="Q141" i="505"/>
  <c r="T141" i="505" s="1"/>
  <c r="Q148" i="505"/>
  <c r="T148" i="505" s="1"/>
  <c r="R86" i="506"/>
  <c r="U86" i="506" s="1"/>
  <c r="R91" i="506"/>
  <c r="U91" i="506" s="1"/>
  <c r="R119" i="506"/>
  <c r="U119" i="506" s="1"/>
  <c r="R80" i="505"/>
  <c r="U80" i="505" s="1"/>
  <c r="R82" i="505"/>
  <c r="U82" i="505" s="1"/>
  <c r="R84" i="505"/>
  <c r="U84" i="505" s="1"/>
  <c r="R91" i="505"/>
  <c r="U91" i="505" s="1"/>
  <c r="R92" i="505"/>
  <c r="U92" i="505" s="1"/>
  <c r="R99" i="505"/>
  <c r="U99" i="505" s="1"/>
  <c r="R100" i="505"/>
  <c r="U100" i="505" s="1"/>
  <c r="R107" i="505"/>
  <c r="U107" i="505" s="1"/>
  <c r="R108" i="505"/>
  <c r="U108" i="505" s="1"/>
  <c r="R115" i="505"/>
  <c r="U115" i="505" s="1"/>
  <c r="R116" i="505"/>
  <c r="U116" i="505" s="1"/>
  <c r="R123" i="505"/>
  <c r="U123" i="505" s="1"/>
  <c r="R124" i="505"/>
  <c r="U124" i="505" s="1"/>
  <c r="R131" i="505"/>
  <c r="U131" i="505" s="1"/>
  <c r="R132" i="505"/>
  <c r="U132" i="505" s="1"/>
  <c r="R139" i="505"/>
  <c r="U139" i="505" s="1"/>
  <c r="R140" i="505"/>
  <c r="U140" i="505" s="1"/>
  <c r="R147" i="505"/>
  <c r="U147" i="505" s="1"/>
  <c r="AA21" i="506"/>
  <c r="L21" i="506"/>
  <c r="Z22" i="506"/>
  <c r="Q90" i="506"/>
  <c r="T90" i="506" s="1"/>
  <c r="Q20" i="506"/>
  <c r="T20" i="506" s="1"/>
  <c r="Q22" i="506"/>
  <c r="T22" i="506" s="1"/>
  <c r="Q24" i="506"/>
  <c r="T24" i="506" s="1"/>
  <c r="Q26" i="506"/>
  <c r="T26" i="506" s="1"/>
  <c r="Q28" i="506"/>
  <c r="T28" i="506" s="1"/>
  <c r="Q30" i="506"/>
  <c r="T30" i="506" s="1"/>
  <c r="Q32" i="506"/>
  <c r="T32" i="506" s="1"/>
  <c r="Q34" i="506"/>
  <c r="T34" i="506" s="1"/>
  <c r="Q36" i="506"/>
  <c r="T36" i="506" s="1"/>
  <c r="Q38" i="506"/>
  <c r="T38" i="506" s="1"/>
  <c r="Q40" i="506"/>
  <c r="T40" i="506" s="1"/>
  <c r="Q42" i="506"/>
  <c r="T42" i="506" s="1"/>
  <c r="Q44" i="506"/>
  <c r="T44" i="506" s="1"/>
  <c r="Q46" i="506"/>
  <c r="T46" i="506" s="1"/>
  <c r="Q48" i="506"/>
  <c r="T48" i="506" s="1"/>
  <c r="Q49" i="506"/>
  <c r="T49" i="506" s="1"/>
  <c r="Q87" i="506"/>
  <c r="T87" i="506" s="1"/>
  <c r="R90" i="506"/>
  <c r="U90" i="506" s="1"/>
  <c r="Q92" i="506"/>
  <c r="T92" i="506" s="1"/>
  <c r="R148" i="505"/>
  <c r="U148" i="505" s="1"/>
  <c r="R20" i="506"/>
  <c r="U20" i="506" s="1"/>
  <c r="R22" i="506"/>
  <c r="U22" i="506" s="1"/>
  <c r="R24" i="506"/>
  <c r="U24" i="506" s="1"/>
  <c r="R26" i="506"/>
  <c r="U26" i="506" s="1"/>
  <c r="R28" i="506"/>
  <c r="U28" i="506" s="1"/>
  <c r="R30" i="506"/>
  <c r="U30" i="506" s="1"/>
  <c r="R32" i="506"/>
  <c r="U32" i="506" s="1"/>
  <c r="R34" i="506"/>
  <c r="U34" i="506" s="1"/>
  <c r="R36" i="506"/>
  <c r="U36" i="506" s="1"/>
  <c r="R38" i="506"/>
  <c r="U38" i="506" s="1"/>
  <c r="R40" i="506"/>
  <c r="U40" i="506" s="1"/>
  <c r="R42" i="506"/>
  <c r="U42" i="506" s="1"/>
  <c r="R44" i="506"/>
  <c r="U44" i="506" s="1"/>
  <c r="R46" i="506"/>
  <c r="U46" i="506" s="1"/>
  <c r="R48" i="506"/>
  <c r="U48" i="506" s="1"/>
  <c r="Q86" i="506"/>
  <c r="T86" i="506" s="1"/>
  <c r="W86" i="506" s="1"/>
  <c r="R89" i="506"/>
  <c r="U89" i="506" s="1"/>
  <c r="Q91" i="506"/>
  <c r="T91" i="506" s="1"/>
  <c r="Q106" i="506"/>
  <c r="T106" i="506" s="1"/>
  <c r="Q51" i="506"/>
  <c r="T51" i="506" s="1"/>
  <c r="Q53" i="506"/>
  <c r="T53" i="506" s="1"/>
  <c r="Q55" i="506"/>
  <c r="T55" i="506" s="1"/>
  <c r="W55" i="506" s="1"/>
  <c r="Q57" i="506"/>
  <c r="T57" i="506" s="1"/>
  <c r="W57" i="506" s="1"/>
  <c r="Q59" i="506"/>
  <c r="T59" i="506" s="1"/>
  <c r="Q61" i="506"/>
  <c r="T61" i="506" s="1"/>
  <c r="Q63" i="506"/>
  <c r="T63" i="506" s="1"/>
  <c r="Q65" i="506"/>
  <c r="T65" i="506" s="1"/>
  <c r="Q67" i="506"/>
  <c r="T67" i="506" s="1"/>
  <c r="W67" i="506" s="1"/>
  <c r="Q69" i="506"/>
  <c r="T69" i="506" s="1"/>
  <c r="Q71" i="506"/>
  <c r="T71" i="506" s="1"/>
  <c r="Q73" i="506"/>
  <c r="T73" i="506" s="1"/>
  <c r="W73" i="506" s="1"/>
  <c r="Q75" i="506"/>
  <c r="T75" i="506" s="1"/>
  <c r="Q77" i="506"/>
  <c r="T77" i="506" s="1"/>
  <c r="Q79" i="506"/>
  <c r="T79" i="506" s="1"/>
  <c r="Q81" i="506"/>
  <c r="T81" i="506" s="1"/>
  <c r="Q83" i="506"/>
  <c r="T83" i="506" s="1"/>
  <c r="Q85" i="506"/>
  <c r="T85" i="506" s="1"/>
  <c r="R87" i="506"/>
  <c r="U87" i="506" s="1"/>
  <c r="Q88" i="506"/>
  <c r="T88" i="506" s="1"/>
  <c r="R92" i="506"/>
  <c r="U92" i="506" s="1"/>
  <c r="Q93" i="506"/>
  <c r="T93" i="506" s="1"/>
  <c r="Q96" i="506"/>
  <c r="T96" i="506" s="1"/>
  <c r="R97" i="506"/>
  <c r="U97" i="506" s="1"/>
  <c r="R100" i="506"/>
  <c r="U100" i="506" s="1"/>
  <c r="R112" i="506"/>
  <c r="U112" i="506" s="1"/>
  <c r="R114" i="506"/>
  <c r="U114" i="506" s="1"/>
  <c r="Q122" i="506"/>
  <c r="T122" i="506" s="1"/>
  <c r="R50" i="506"/>
  <c r="U50" i="506" s="1"/>
  <c r="R52" i="506"/>
  <c r="U52" i="506" s="1"/>
  <c r="R54" i="506"/>
  <c r="U54" i="506" s="1"/>
  <c r="R56" i="506"/>
  <c r="U56" i="506" s="1"/>
  <c r="R58" i="506"/>
  <c r="U58" i="506" s="1"/>
  <c r="R60" i="506"/>
  <c r="U60" i="506" s="1"/>
  <c r="R62" i="506"/>
  <c r="U62" i="506" s="1"/>
  <c r="R64" i="506"/>
  <c r="U64" i="506" s="1"/>
  <c r="R66" i="506"/>
  <c r="U66" i="506" s="1"/>
  <c r="R68" i="506"/>
  <c r="U68" i="506" s="1"/>
  <c r="R70" i="506"/>
  <c r="U70" i="506" s="1"/>
  <c r="R72" i="506"/>
  <c r="U72" i="506" s="1"/>
  <c r="R74" i="506"/>
  <c r="U74" i="506" s="1"/>
  <c r="R76" i="506"/>
  <c r="U76" i="506" s="1"/>
  <c r="R78" i="506"/>
  <c r="U78" i="506" s="1"/>
  <c r="R80" i="506"/>
  <c r="U80" i="506" s="1"/>
  <c r="R82" i="506"/>
  <c r="U82" i="506" s="1"/>
  <c r="R84" i="506"/>
  <c r="U84" i="506" s="1"/>
  <c r="R85" i="506"/>
  <c r="U85" i="506" s="1"/>
  <c r="R88" i="506"/>
  <c r="U88" i="506" s="1"/>
  <c r="Q89" i="506"/>
  <c r="T89" i="506" s="1"/>
  <c r="R93" i="506"/>
  <c r="U93" i="506" s="1"/>
  <c r="Q94" i="506"/>
  <c r="T94" i="506" s="1"/>
  <c r="Q95" i="506"/>
  <c r="T95" i="506" s="1"/>
  <c r="R96" i="506"/>
  <c r="U96" i="506" s="1"/>
  <c r="Q101" i="506"/>
  <c r="T101" i="506" s="1"/>
  <c r="R105" i="506"/>
  <c r="U105" i="506" s="1"/>
  <c r="R95" i="506"/>
  <c r="U95" i="506" s="1"/>
  <c r="R101" i="506"/>
  <c r="U101" i="506" s="1"/>
  <c r="Q102" i="506"/>
  <c r="T102" i="506" s="1"/>
  <c r="R106" i="506"/>
  <c r="U106" i="506" s="1"/>
  <c r="Q107" i="506"/>
  <c r="T107" i="506" s="1"/>
  <c r="Q121" i="506"/>
  <c r="T121" i="506" s="1"/>
  <c r="Q134" i="506"/>
  <c r="T134" i="506" s="1"/>
  <c r="Q98" i="506"/>
  <c r="T98" i="506" s="1"/>
  <c r="R102" i="506"/>
  <c r="U102" i="506" s="1"/>
  <c r="Q103" i="506"/>
  <c r="T103" i="506" s="1"/>
  <c r="R107" i="506"/>
  <c r="U107" i="506" s="1"/>
  <c r="Q109" i="506"/>
  <c r="T109" i="506" s="1"/>
  <c r="W109" i="506" s="1"/>
  <c r="Q110" i="506"/>
  <c r="T110" i="506" s="1"/>
  <c r="Q120" i="506"/>
  <c r="T120" i="506" s="1"/>
  <c r="R121" i="506"/>
  <c r="U121" i="506" s="1"/>
  <c r="Q139" i="506"/>
  <c r="T139" i="506" s="1"/>
  <c r="R144" i="506"/>
  <c r="U144" i="506" s="1"/>
  <c r="Q149" i="506"/>
  <c r="T149" i="506" s="1"/>
  <c r="R98" i="506"/>
  <c r="U98" i="506" s="1"/>
  <c r="Q99" i="506"/>
  <c r="T99" i="506" s="1"/>
  <c r="R103" i="506"/>
  <c r="U103" i="506" s="1"/>
  <c r="Q104" i="506"/>
  <c r="T104" i="506" s="1"/>
  <c r="R108" i="506"/>
  <c r="U108" i="506" s="1"/>
  <c r="Q112" i="506"/>
  <c r="T112" i="506" s="1"/>
  <c r="Q114" i="506"/>
  <c r="T114" i="506" s="1"/>
  <c r="Q116" i="506"/>
  <c r="T116" i="506" s="1"/>
  <c r="W116" i="506" s="1"/>
  <c r="Q123" i="506"/>
  <c r="T123" i="506" s="1"/>
  <c r="R128" i="506"/>
  <c r="U128" i="506" s="1"/>
  <c r="Q133" i="506"/>
  <c r="T133" i="506" s="1"/>
  <c r="W133" i="506" s="1"/>
  <c r="Q111" i="506"/>
  <c r="T111" i="506" s="1"/>
  <c r="R118" i="506"/>
  <c r="U118" i="506" s="1"/>
  <c r="R123" i="506"/>
  <c r="U123" i="506" s="1"/>
  <c r="R124" i="506"/>
  <c r="U124" i="506" s="1"/>
  <c r="R129" i="506"/>
  <c r="U129" i="506" s="1"/>
  <c r="R134" i="506"/>
  <c r="U134" i="506" s="1"/>
  <c r="R135" i="506"/>
  <c r="U135" i="506" s="1"/>
  <c r="Q140" i="506"/>
  <c r="T140" i="506" s="1"/>
  <c r="R145" i="506"/>
  <c r="U145" i="506" s="1"/>
  <c r="Q115" i="506"/>
  <c r="T115" i="506" s="1"/>
  <c r="W115" i="506" s="1"/>
  <c r="Q125" i="506"/>
  <c r="T125" i="506" s="1"/>
  <c r="Q126" i="506"/>
  <c r="T126" i="506" s="1"/>
  <c r="R136" i="506"/>
  <c r="U136" i="506" s="1"/>
  <c r="Q141" i="506"/>
  <c r="T141" i="506" s="1"/>
  <c r="W141" i="506" s="1"/>
  <c r="Q142" i="506"/>
  <c r="T142" i="506" s="1"/>
  <c r="R110" i="506"/>
  <c r="U110" i="506" s="1"/>
  <c r="Q119" i="506"/>
  <c r="T119" i="506" s="1"/>
  <c r="R126" i="506"/>
  <c r="U126" i="506" s="1"/>
  <c r="R127" i="506"/>
  <c r="U127" i="506" s="1"/>
  <c r="Q132" i="506"/>
  <c r="T132" i="506" s="1"/>
  <c r="R137" i="506"/>
  <c r="U137" i="506" s="1"/>
  <c r="R142" i="506"/>
  <c r="U142" i="506" s="1"/>
  <c r="R143" i="506"/>
  <c r="U143" i="506" s="1"/>
  <c r="Q148" i="506"/>
  <c r="T148" i="506" s="1"/>
  <c r="R131" i="506"/>
  <c r="U131" i="506" s="1"/>
  <c r="R132" i="506"/>
  <c r="U132" i="506" s="1"/>
  <c r="R139" i="506"/>
  <c r="U139" i="506" s="1"/>
  <c r="R140" i="506"/>
  <c r="U140" i="506" s="1"/>
  <c r="R147" i="506"/>
  <c r="U147" i="506" s="1"/>
  <c r="R148" i="506"/>
  <c r="U148" i="506" s="1"/>
  <c r="Q124" i="506"/>
  <c r="T124" i="506" s="1"/>
  <c r="Q128" i="506"/>
  <c r="T128" i="506" s="1"/>
  <c r="Q129" i="506"/>
  <c r="T129" i="506" s="1"/>
  <c r="W129" i="506" s="1"/>
  <c r="Q136" i="506"/>
  <c r="T136" i="506" s="1"/>
  <c r="Q137" i="506"/>
  <c r="T137" i="506" s="1"/>
  <c r="Q144" i="506"/>
  <c r="T144" i="506" s="1"/>
  <c r="Q145" i="506"/>
  <c r="T145" i="506" s="1"/>
  <c r="W145" i="506" s="1"/>
  <c r="AA20" i="504"/>
  <c r="L20" i="504"/>
  <c r="R126" i="503"/>
  <c r="U126" i="503" s="1"/>
  <c r="R119" i="503"/>
  <c r="U119" i="503" s="1"/>
  <c r="R117" i="503"/>
  <c r="U117" i="503" s="1"/>
  <c r="R110" i="503"/>
  <c r="U110" i="503" s="1"/>
  <c r="R103" i="503"/>
  <c r="U103" i="503" s="1"/>
  <c r="R101" i="503"/>
  <c r="U101" i="503" s="1"/>
  <c r="R94" i="503"/>
  <c r="U94" i="503" s="1"/>
  <c r="R118" i="503"/>
  <c r="U118" i="503" s="1"/>
  <c r="R111" i="503"/>
  <c r="U111" i="503" s="1"/>
  <c r="R109" i="503"/>
  <c r="U109" i="503" s="1"/>
  <c r="R99" i="503"/>
  <c r="U99" i="503" s="1"/>
  <c r="R97" i="503"/>
  <c r="U97" i="503" s="1"/>
  <c r="R115" i="503"/>
  <c r="U115" i="503" s="1"/>
  <c r="R113" i="503"/>
  <c r="U113" i="503" s="1"/>
  <c r="R143" i="503"/>
  <c r="U143" i="503" s="1"/>
  <c r="R138" i="503"/>
  <c r="U138" i="503" s="1"/>
  <c r="R106" i="503"/>
  <c r="U106" i="503" s="1"/>
  <c r="R146" i="503"/>
  <c r="U146" i="503" s="1"/>
  <c r="R135" i="503"/>
  <c r="U135" i="503" s="1"/>
  <c r="R130" i="503"/>
  <c r="U130" i="503" s="1"/>
  <c r="R122" i="503"/>
  <c r="U122" i="503" s="1"/>
  <c r="R90" i="503"/>
  <c r="U90" i="503" s="1"/>
  <c r="Q146" i="504"/>
  <c r="T146" i="504" s="1"/>
  <c r="Q130" i="504"/>
  <c r="T130" i="504" s="1"/>
  <c r="Q119" i="504"/>
  <c r="T119" i="504" s="1"/>
  <c r="Q111" i="504"/>
  <c r="T111" i="504" s="1"/>
  <c r="Q107" i="504"/>
  <c r="T107" i="504" s="1"/>
  <c r="Q131" i="504"/>
  <c r="T131" i="504" s="1"/>
  <c r="Q122" i="504"/>
  <c r="T122" i="504" s="1"/>
  <c r="Q105" i="504"/>
  <c r="T105" i="504" s="1"/>
  <c r="Q97" i="504"/>
  <c r="T97" i="504" s="1"/>
  <c r="Q100" i="504"/>
  <c r="T100" i="504" s="1"/>
  <c r="Q84" i="504"/>
  <c r="T84" i="504" s="1"/>
  <c r="Q82" i="504"/>
  <c r="T82" i="504" s="1"/>
  <c r="Q80" i="504"/>
  <c r="T80" i="504" s="1"/>
  <c r="Q78" i="504"/>
  <c r="T78" i="504" s="1"/>
  <c r="Q76" i="504"/>
  <c r="T76" i="504" s="1"/>
  <c r="Q74" i="504"/>
  <c r="T74" i="504" s="1"/>
  <c r="Q72" i="504"/>
  <c r="T72" i="504" s="1"/>
  <c r="Q70" i="504"/>
  <c r="T70" i="504" s="1"/>
  <c r="Q68" i="504"/>
  <c r="T68" i="504" s="1"/>
  <c r="Q66" i="504"/>
  <c r="T66" i="504" s="1"/>
  <c r="Q147" i="504"/>
  <c r="T147" i="504" s="1"/>
  <c r="Q115" i="504"/>
  <c r="T115" i="504" s="1"/>
  <c r="Q114" i="504"/>
  <c r="T114" i="504" s="1"/>
  <c r="Q49" i="504"/>
  <c r="T49" i="504" s="1"/>
  <c r="Q41" i="504"/>
  <c r="T41" i="504" s="1"/>
  <c r="Q138" i="504"/>
  <c r="T138" i="504" s="1"/>
  <c r="Q45" i="504"/>
  <c r="T45" i="504" s="1"/>
  <c r="Q85" i="504"/>
  <c r="T85" i="504" s="1"/>
  <c r="Q65" i="504"/>
  <c r="T65" i="504" s="1"/>
  <c r="Q57" i="504"/>
  <c r="T57" i="504" s="1"/>
  <c r="Q110" i="504"/>
  <c r="T110" i="504" s="1"/>
  <c r="Q101" i="504"/>
  <c r="T101" i="504" s="1"/>
  <c r="Q59" i="504"/>
  <c r="T59" i="504" s="1"/>
  <c r="Q92" i="504"/>
  <c r="T92" i="504" s="1"/>
  <c r="Q108" i="504"/>
  <c r="T108" i="504" s="1"/>
  <c r="Q63" i="504"/>
  <c r="T63" i="504" s="1"/>
  <c r="Q53" i="504"/>
  <c r="T53" i="504" s="1"/>
  <c r="Q61" i="504"/>
  <c r="T61" i="504" s="1"/>
  <c r="Q55" i="504"/>
  <c r="T55" i="504" s="1"/>
  <c r="Q148" i="503"/>
  <c r="T148" i="503" s="1"/>
  <c r="Q140" i="503"/>
  <c r="T140" i="503" s="1"/>
  <c r="Q132" i="503"/>
  <c r="T132" i="503" s="1"/>
  <c r="Q123" i="503"/>
  <c r="T123" i="503" s="1"/>
  <c r="Q114" i="503"/>
  <c r="T114" i="503" s="1"/>
  <c r="Q107" i="503"/>
  <c r="T107" i="503" s="1"/>
  <c r="Q98" i="503"/>
  <c r="T98" i="503" s="1"/>
  <c r="Q135" i="503"/>
  <c r="T135" i="503" s="1"/>
  <c r="Q143" i="503"/>
  <c r="T143" i="503" s="1"/>
  <c r="Q106" i="503"/>
  <c r="T106" i="503" s="1"/>
  <c r="Q34" i="503"/>
  <c r="T34" i="503" s="1"/>
  <c r="Q94" i="503"/>
  <c r="T94" i="503" s="1"/>
  <c r="Q92" i="503"/>
  <c r="T92" i="503" s="1"/>
  <c r="Q119" i="503"/>
  <c r="T119" i="503" s="1"/>
  <c r="Q110" i="503"/>
  <c r="T110" i="503" s="1"/>
  <c r="W110" i="503" s="1"/>
  <c r="Q87" i="503"/>
  <c r="T87" i="503" s="1"/>
  <c r="Q104" i="503"/>
  <c r="T104" i="503" s="1"/>
  <c r="Q136" i="503"/>
  <c r="T136" i="503" s="1"/>
  <c r="Q126" i="503"/>
  <c r="T126" i="503" s="1"/>
  <c r="Q124" i="503"/>
  <c r="T124" i="503" s="1"/>
  <c r="Q115" i="503"/>
  <c r="T115" i="503" s="1"/>
  <c r="Q103" i="503"/>
  <c r="T103" i="503" s="1"/>
  <c r="R149" i="504"/>
  <c r="U149" i="504" s="1"/>
  <c r="R138" i="504"/>
  <c r="U138" i="504" s="1"/>
  <c r="R133" i="504"/>
  <c r="U133" i="504" s="1"/>
  <c r="R122" i="504"/>
  <c r="U122" i="504" s="1"/>
  <c r="R110" i="504"/>
  <c r="U110" i="504" s="1"/>
  <c r="R141" i="504"/>
  <c r="U141" i="504" s="1"/>
  <c r="R130" i="504"/>
  <c r="U130" i="504" s="1"/>
  <c r="R117" i="504"/>
  <c r="U117" i="504" s="1"/>
  <c r="R146" i="504"/>
  <c r="U146" i="504" s="1"/>
  <c r="R114" i="504"/>
  <c r="U114" i="504" s="1"/>
  <c r="R125" i="504"/>
  <c r="U125" i="504" s="1"/>
  <c r="R103" i="504"/>
  <c r="U103" i="504" s="1"/>
  <c r="R92" i="504"/>
  <c r="U92" i="504" s="1"/>
  <c r="R87" i="504"/>
  <c r="U87" i="504" s="1"/>
  <c r="R109" i="504"/>
  <c r="U109" i="504" s="1"/>
  <c r="R100" i="504"/>
  <c r="U100" i="504" s="1"/>
  <c r="R82" i="504"/>
  <c r="U82" i="504" s="1"/>
  <c r="R78" i="504"/>
  <c r="U78" i="504" s="1"/>
  <c r="R74" i="504"/>
  <c r="U74" i="504" s="1"/>
  <c r="R70" i="504"/>
  <c r="U70" i="504" s="1"/>
  <c r="R66" i="504"/>
  <c r="U66" i="504" s="1"/>
  <c r="R50" i="504"/>
  <c r="U50" i="504" s="1"/>
  <c r="R80" i="504"/>
  <c r="U80" i="504" s="1"/>
  <c r="R72" i="504"/>
  <c r="U72" i="504" s="1"/>
  <c r="R95" i="504"/>
  <c r="U95" i="504" s="1"/>
  <c r="R84" i="504"/>
  <c r="U84" i="504" s="1"/>
  <c r="R76" i="504"/>
  <c r="U76" i="504" s="1"/>
  <c r="R68" i="504"/>
  <c r="U68" i="504" s="1"/>
  <c r="R46" i="504"/>
  <c r="U46" i="504" s="1"/>
  <c r="R42" i="504"/>
  <c r="U42" i="504" s="1"/>
  <c r="R21" i="503"/>
  <c r="U21" i="503" s="1"/>
  <c r="R25" i="503"/>
  <c r="U25" i="503" s="1"/>
  <c r="R29" i="503"/>
  <c r="U29" i="503" s="1"/>
  <c r="R125" i="503"/>
  <c r="U125" i="503" s="1"/>
  <c r="Q22" i="503"/>
  <c r="T22" i="503" s="1"/>
  <c r="Q26" i="503"/>
  <c r="T26" i="503" s="1"/>
  <c r="Q30" i="503"/>
  <c r="T30" i="503" s="1"/>
  <c r="Q36" i="503"/>
  <c r="T36" i="503" s="1"/>
  <c r="Q40" i="503"/>
  <c r="T40" i="503" s="1"/>
  <c r="Q44" i="503"/>
  <c r="T44" i="503" s="1"/>
  <c r="Q48" i="503"/>
  <c r="T48" i="503" s="1"/>
  <c r="Q52" i="503"/>
  <c r="T52" i="503" s="1"/>
  <c r="Q56" i="503"/>
  <c r="T56" i="503" s="1"/>
  <c r="Q60" i="503"/>
  <c r="T60" i="503" s="1"/>
  <c r="Q64" i="503"/>
  <c r="T64" i="503" s="1"/>
  <c r="Q68" i="503"/>
  <c r="T68" i="503" s="1"/>
  <c r="Q72" i="503"/>
  <c r="T72" i="503" s="1"/>
  <c r="Q76" i="503"/>
  <c r="T76" i="503" s="1"/>
  <c r="Q80" i="503"/>
  <c r="T80" i="503" s="1"/>
  <c r="Q84" i="503"/>
  <c r="T84" i="503" s="1"/>
  <c r="Q90" i="503"/>
  <c r="T90" i="503" s="1"/>
  <c r="W90" i="503" s="1"/>
  <c r="Q122" i="503"/>
  <c r="T122" i="503" s="1"/>
  <c r="Q144" i="503"/>
  <c r="T144" i="503" s="1"/>
  <c r="R22" i="503"/>
  <c r="U22" i="503" s="1"/>
  <c r="R24" i="503"/>
  <c r="U24" i="503" s="1"/>
  <c r="R26" i="503"/>
  <c r="U26" i="503" s="1"/>
  <c r="R28" i="503"/>
  <c r="U28" i="503" s="1"/>
  <c r="R30" i="503"/>
  <c r="U30" i="503" s="1"/>
  <c r="R32" i="503"/>
  <c r="U32" i="503" s="1"/>
  <c r="R34" i="503"/>
  <c r="U34" i="503" s="1"/>
  <c r="R36" i="503"/>
  <c r="U36" i="503" s="1"/>
  <c r="R38" i="503"/>
  <c r="U38" i="503" s="1"/>
  <c r="R40" i="503"/>
  <c r="U40" i="503" s="1"/>
  <c r="R42" i="503"/>
  <c r="U42" i="503" s="1"/>
  <c r="R44" i="503"/>
  <c r="U44" i="503" s="1"/>
  <c r="R46" i="503"/>
  <c r="U46" i="503" s="1"/>
  <c r="R48" i="503"/>
  <c r="U48" i="503" s="1"/>
  <c r="R50" i="503"/>
  <c r="U50" i="503" s="1"/>
  <c r="R52" i="503"/>
  <c r="U52" i="503" s="1"/>
  <c r="R54" i="503"/>
  <c r="U54" i="503" s="1"/>
  <c r="R56" i="503"/>
  <c r="U56" i="503" s="1"/>
  <c r="R58" i="503"/>
  <c r="U58" i="503" s="1"/>
  <c r="R60" i="503"/>
  <c r="U60" i="503" s="1"/>
  <c r="R62" i="503"/>
  <c r="U62" i="503" s="1"/>
  <c r="R64" i="503"/>
  <c r="U64" i="503" s="1"/>
  <c r="R66" i="503"/>
  <c r="U66" i="503" s="1"/>
  <c r="R68" i="503"/>
  <c r="U68" i="503" s="1"/>
  <c r="R70" i="503"/>
  <c r="U70" i="503" s="1"/>
  <c r="R72" i="503"/>
  <c r="U72" i="503" s="1"/>
  <c r="R74" i="503"/>
  <c r="U74" i="503" s="1"/>
  <c r="R76" i="503"/>
  <c r="U76" i="503" s="1"/>
  <c r="R78" i="503"/>
  <c r="U78" i="503" s="1"/>
  <c r="R80" i="503"/>
  <c r="U80" i="503" s="1"/>
  <c r="R82" i="503"/>
  <c r="U82" i="503" s="1"/>
  <c r="R84" i="503"/>
  <c r="U84" i="503" s="1"/>
  <c r="R102" i="503"/>
  <c r="U102" i="503" s="1"/>
  <c r="R20" i="503"/>
  <c r="U20" i="503" s="1"/>
  <c r="R23" i="503"/>
  <c r="U23" i="503" s="1"/>
  <c r="R27" i="503"/>
  <c r="U27" i="503" s="1"/>
  <c r="R31" i="503"/>
  <c r="U31" i="503" s="1"/>
  <c r="R33" i="503"/>
  <c r="U33" i="503" s="1"/>
  <c r="R93" i="503"/>
  <c r="U93" i="503" s="1"/>
  <c r="R95" i="503"/>
  <c r="U95" i="503" s="1"/>
  <c r="R127" i="503"/>
  <c r="U127" i="503" s="1"/>
  <c r="Q20" i="504"/>
  <c r="T20" i="504" s="1"/>
  <c r="Q24" i="503"/>
  <c r="T24" i="503" s="1"/>
  <c r="Q28" i="503"/>
  <c r="T28" i="503" s="1"/>
  <c r="W28" i="503" s="1"/>
  <c r="Q32" i="503"/>
  <c r="T32" i="503" s="1"/>
  <c r="Q38" i="503"/>
  <c r="T38" i="503" s="1"/>
  <c r="Q42" i="503"/>
  <c r="T42" i="503" s="1"/>
  <c r="W42" i="503" s="1"/>
  <c r="Q46" i="503"/>
  <c r="T46" i="503" s="1"/>
  <c r="Q50" i="503"/>
  <c r="T50" i="503" s="1"/>
  <c r="Q54" i="503"/>
  <c r="T54" i="503" s="1"/>
  <c r="Q58" i="503"/>
  <c r="T58" i="503" s="1"/>
  <c r="Q62" i="503"/>
  <c r="T62" i="503" s="1"/>
  <c r="Q66" i="503"/>
  <c r="T66" i="503" s="1"/>
  <c r="Q70" i="503"/>
  <c r="T70" i="503" s="1"/>
  <c r="Q74" i="503"/>
  <c r="T74" i="503" s="1"/>
  <c r="W74" i="503" s="1"/>
  <c r="Q78" i="503"/>
  <c r="T78" i="503" s="1"/>
  <c r="Q82" i="503"/>
  <c r="T82" i="503" s="1"/>
  <c r="Q88" i="503"/>
  <c r="T88" i="503" s="1"/>
  <c r="Q108" i="503"/>
  <c r="T108" i="503" s="1"/>
  <c r="Q120" i="503"/>
  <c r="T120" i="503" s="1"/>
  <c r="Q128" i="503"/>
  <c r="T128" i="503" s="1"/>
  <c r="Q20" i="503"/>
  <c r="T20" i="503" s="1"/>
  <c r="W20" i="503" s="1"/>
  <c r="Q21" i="503"/>
  <c r="T21" i="503" s="1"/>
  <c r="Q23" i="503"/>
  <c r="T23" i="503" s="1"/>
  <c r="Q25" i="503"/>
  <c r="T25" i="503" s="1"/>
  <c r="Q27" i="503"/>
  <c r="T27" i="503" s="1"/>
  <c r="Q29" i="503"/>
  <c r="T29" i="503" s="1"/>
  <c r="Q31" i="503"/>
  <c r="T31" i="503" s="1"/>
  <c r="Q33" i="503"/>
  <c r="T33" i="503" s="1"/>
  <c r="Q85" i="503"/>
  <c r="T85" i="503" s="1"/>
  <c r="Q99" i="503"/>
  <c r="T99" i="503" s="1"/>
  <c r="W99" i="503" s="1"/>
  <c r="Q35" i="503"/>
  <c r="T35" i="503" s="1"/>
  <c r="Q37" i="503"/>
  <c r="T37" i="503" s="1"/>
  <c r="Q39" i="503"/>
  <c r="T39" i="503" s="1"/>
  <c r="Q43" i="503"/>
  <c r="T43" i="503" s="1"/>
  <c r="Q45" i="503"/>
  <c r="T45" i="503" s="1"/>
  <c r="Q47" i="503"/>
  <c r="T47" i="503" s="1"/>
  <c r="Q53" i="503"/>
  <c r="T53" i="503" s="1"/>
  <c r="Q55" i="503"/>
  <c r="T55" i="503" s="1"/>
  <c r="Q57" i="503"/>
  <c r="T57" i="503" s="1"/>
  <c r="Q65" i="503"/>
  <c r="T65" i="503" s="1"/>
  <c r="Q67" i="503"/>
  <c r="T67" i="503" s="1"/>
  <c r="Q69" i="503"/>
  <c r="T69" i="503" s="1"/>
  <c r="Q73" i="503"/>
  <c r="T73" i="503" s="1"/>
  <c r="Q75" i="503"/>
  <c r="T75" i="503" s="1"/>
  <c r="Q77" i="503"/>
  <c r="T77" i="503" s="1"/>
  <c r="Q81" i="503"/>
  <c r="T81" i="503" s="1"/>
  <c r="R85" i="503"/>
  <c r="U85" i="503" s="1"/>
  <c r="R89" i="503"/>
  <c r="U89" i="503" s="1"/>
  <c r="Q97" i="503"/>
  <c r="T97" i="503" s="1"/>
  <c r="R104" i="503"/>
  <c r="U104" i="503" s="1"/>
  <c r="Q116" i="503"/>
  <c r="T116" i="503" s="1"/>
  <c r="R121" i="503"/>
  <c r="U121" i="503" s="1"/>
  <c r="R123" i="503"/>
  <c r="U123" i="503" s="1"/>
  <c r="R133" i="503"/>
  <c r="U133" i="503" s="1"/>
  <c r="Q138" i="503"/>
  <c r="T138" i="503" s="1"/>
  <c r="W138" i="503" s="1"/>
  <c r="Q139" i="503"/>
  <c r="T139" i="503" s="1"/>
  <c r="R149" i="503"/>
  <c r="U149" i="503" s="1"/>
  <c r="Z22" i="504"/>
  <c r="AA21" i="504"/>
  <c r="Q39" i="504"/>
  <c r="T39" i="504" s="1"/>
  <c r="R54" i="504"/>
  <c r="U54" i="504" s="1"/>
  <c r="Q94" i="504"/>
  <c r="T94" i="504" s="1"/>
  <c r="R104" i="504"/>
  <c r="U104" i="504" s="1"/>
  <c r="R35" i="503"/>
  <c r="U35" i="503" s="1"/>
  <c r="R37" i="503"/>
  <c r="U37" i="503" s="1"/>
  <c r="R39" i="503"/>
  <c r="U39" i="503" s="1"/>
  <c r="R41" i="503"/>
  <c r="U41" i="503" s="1"/>
  <c r="R43" i="503"/>
  <c r="U43" i="503" s="1"/>
  <c r="R45" i="503"/>
  <c r="U45" i="503" s="1"/>
  <c r="R47" i="503"/>
  <c r="U47" i="503" s="1"/>
  <c r="R49" i="503"/>
  <c r="U49" i="503" s="1"/>
  <c r="R51" i="503"/>
  <c r="U51" i="503" s="1"/>
  <c r="R55" i="503"/>
  <c r="U55" i="503" s="1"/>
  <c r="R57" i="503"/>
  <c r="U57" i="503" s="1"/>
  <c r="R59" i="503"/>
  <c r="U59" i="503" s="1"/>
  <c r="R61" i="503"/>
  <c r="U61" i="503" s="1"/>
  <c r="R63" i="503"/>
  <c r="U63" i="503" s="1"/>
  <c r="R65" i="503"/>
  <c r="U65" i="503" s="1"/>
  <c r="R67" i="503"/>
  <c r="U67" i="503" s="1"/>
  <c r="R69" i="503"/>
  <c r="U69" i="503" s="1"/>
  <c r="R71" i="503"/>
  <c r="U71" i="503" s="1"/>
  <c r="R73" i="503"/>
  <c r="U73" i="503" s="1"/>
  <c r="R75" i="503"/>
  <c r="U75" i="503" s="1"/>
  <c r="R77" i="503"/>
  <c r="U77" i="503" s="1"/>
  <c r="R79" i="503"/>
  <c r="U79" i="503" s="1"/>
  <c r="R81" i="503"/>
  <c r="U81" i="503" s="1"/>
  <c r="R83" i="503"/>
  <c r="U83" i="503" s="1"/>
  <c r="Q111" i="503"/>
  <c r="T111" i="503" s="1"/>
  <c r="W111" i="503" s="1"/>
  <c r="R114" i="503"/>
  <c r="U114" i="503" s="1"/>
  <c r="R116" i="503"/>
  <c r="U116" i="503" s="1"/>
  <c r="Q129" i="503"/>
  <c r="T129" i="503" s="1"/>
  <c r="R134" i="503"/>
  <c r="U134" i="503" s="1"/>
  <c r="R139" i="503"/>
  <c r="U139" i="503" s="1"/>
  <c r="Q145" i="503"/>
  <c r="T145" i="503" s="1"/>
  <c r="Q22" i="504"/>
  <c r="T22" i="504" s="1"/>
  <c r="Q26" i="504"/>
  <c r="T26" i="504" s="1"/>
  <c r="Q28" i="504"/>
  <c r="T28" i="504" s="1"/>
  <c r="Q32" i="504"/>
  <c r="T32" i="504" s="1"/>
  <c r="Q34" i="504"/>
  <c r="T34" i="504" s="1"/>
  <c r="R39" i="504"/>
  <c r="U39" i="504" s="1"/>
  <c r="R51" i="504"/>
  <c r="U51" i="504" s="1"/>
  <c r="R60" i="504"/>
  <c r="U60" i="504" s="1"/>
  <c r="R99" i="504"/>
  <c r="U99" i="504" s="1"/>
  <c r="Z21" i="503"/>
  <c r="R88" i="503"/>
  <c r="U88" i="503" s="1"/>
  <c r="Q100" i="503"/>
  <c r="T100" i="503" s="1"/>
  <c r="R105" i="503"/>
  <c r="U105" i="503" s="1"/>
  <c r="R107" i="503"/>
  <c r="U107" i="503" s="1"/>
  <c r="Q113" i="503"/>
  <c r="T113" i="503" s="1"/>
  <c r="W113" i="503" s="1"/>
  <c r="R120" i="503"/>
  <c r="U120" i="503" s="1"/>
  <c r="Q130" i="503"/>
  <c r="T130" i="503" s="1"/>
  <c r="W130" i="503" s="1"/>
  <c r="Q131" i="503"/>
  <c r="T131" i="503" s="1"/>
  <c r="R141" i="503"/>
  <c r="U141" i="503" s="1"/>
  <c r="Q146" i="503"/>
  <c r="T146" i="503" s="1"/>
  <c r="Q147" i="503"/>
  <c r="T147" i="503" s="1"/>
  <c r="R21" i="504"/>
  <c r="U21" i="504" s="1"/>
  <c r="R23" i="504"/>
  <c r="U23" i="504" s="1"/>
  <c r="R25" i="504"/>
  <c r="U25" i="504" s="1"/>
  <c r="R27" i="504"/>
  <c r="U27" i="504" s="1"/>
  <c r="R29" i="504"/>
  <c r="U29" i="504" s="1"/>
  <c r="R31" i="504"/>
  <c r="U31" i="504" s="1"/>
  <c r="R33" i="504"/>
  <c r="U33" i="504" s="1"/>
  <c r="R35" i="504"/>
  <c r="U35" i="504" s="1"/>
  <c r="R47" i="504"/>
  <c r="U47" i="504" s="1"/>
  <c r="R62" i="504"/>
  <c r="U62" i="504" s="1"/>
  <c r="R89" i="504"/>
  <c r="U89" i="504" s="1"/>
  <c r="Q41" i="503"/>
  <c r="T41" i="503" s="1"/>
  <c r="Q49" i="503"/>
  <c r="T49" i="503" s="1"/>
  <c r="Q51" i="503"/>
  <c r="T51" i="503" s="1"/>
  <c r="Q59" i="503"/>
  <c r="T59" i="503" s="1"/>
  <c r="Q61" i="503"/>
  <c r="T61" i="503" s="1"/>
  <c r="Q63" i="503"/>
  <c r="T63" i="503" s="1"/>
  <c r="Q71" i="503"/>
  <c r="T71" i="503" s="1"/>
  <c r="Q79" i="503"/>
  <c r="T79" i="503" s="1"/>
  <c r="Q83" i="503"/>
  <c r="T83" i="503" s="1"/>
  <c r="R86" i="503"/>
  <c r="U86" i="503" s="1"/>
  <c r="R87" i="503"/>
  <c r="U87" i="503" s="1"/>
  <c r="R91" i="503"/>
  <c r="U91" i="503" s="1"/>
  <c r="R53" i="503"/>
  <c r="U53" i="503" s="1"/>
  <c r="Q96" i="503"/>
  <c r="T96" i="503" s="1"/>
  <c r="Q109" i="503"/>
  <c r="T109" i="503" s="1"/>
  <c r="W109" i="503" s="1"/>
  <c r="Q118" i="503"/>
  <c r="T118" i="503" s="1"/>
  <c r="R140" i="503"/>
  <c r="U140" i="503" s="1"/>
  <c r="Q24" i="504"/>
  <c r="T24" i="504" s="1"/>
  <c r="Q30" i="504"/>
  <c r="T30" i="504" s="1"/>
  <c r="Q36" i="504"/>
  <c r="T36" i="504" s="1"/>
  <c r="R48" i="504"/>
  <c r="U48" i="504" s="1"/>
  <c r="Q86" i="503"/>
  <c r="T86" i="503" s="1"/>
  <c r="Q91" i="503"/>
  <c r="T91" i="503" s="1"/>
  <c r="Q93" i="503"/>
  <c r="T93" i="503" s="1"/>
  <c r="W93" i="503" s="1"/>
  <c r="Q95" i="503"/>
  <c r="T95" i="503" s="1"/>
  <c r="W95" i="503" s="1"/>
  <c r="R98" i="503"/>
  <c r="U98" i="503" s="1"/>
  <c r="R100" i="503"/>
  <c r="U100" i="503" s="1"/>
  <c r="Q102" i="503"/>
  <c r="T102" i="503" s="1"/>
  <c r="Q112" i="503"/>
  <c r="T112" i="503" s="1"/>
  <c r="Q125" i="503"/>
  <c r="T125" i="503" s="1"/>
  <c r="W125" i="503" s="1"/>
  <c r="Q127" i="503"/>
  <c r="T127" i="503" s="1"/>
  <c r="R131" i="503"/>
  <c r="U131" i="503" s="1"/>
  <c r="R132" i="503"/>
  <c r="U132" i="503" s="1"/>
  <c r="Q137" i="503"/>
  <c r="T137" i="503" s="1"/>
  <c r="R142" i="503"/>
  <c r="U142" i="503" s="1"/>
  <c r="R147" i="503"/>
  <c r="U147" i="503" s="1"/>
  <c r="R148" i="503"/>
  <c r="U148" i="503" s="1"/>
  <c r="L21" i="504"/>
  <c r="R52" i="504"/>
  <c r="U52" i="504" s="1"/>
  <c r="R135" i="504"/>
  <c r="U135" i="504" s="1"/>
  <c r="R92" i="503"/>
  <c r="U92" i="503" s="1"/>
  <c r="Q101" i="503"/>
  <c r="T101" i="503" s="1"/>
  <c r="R108" i="503"/>
  <c r="U108" i="503" s="1"/>
  <c r="Q117" i="503"/>
  <c r="T117" i="503" s="1"/>
  <c r="W117" i="503" s="1"/>
  <c r="R124" i="503"/>
  <c r="U124" i="503" s="1"/>
  <c r="R128" i="503"/>
  <c r="U128" i="503" s="1"/>
  <c r="R129" i="503"/>
  <c r="U129" i="503" s="1"/>
  <c r="R136" i="503"/>
  <c r="U136" i="503" s="1"/>
  <c r="R137" i="503"/>
  <c r="U137" i="503" s="1"/>
  <c r="R144" i="503"/>
  <c r="U144" i="503" s="1"/>
  <c r="R145" i="503"/>
  <c r="U145" i="503" s="1"/>
  <c r="R20" i="504"/>
  <c r="U20" i="504" s="1"/>
  <c r="R22" i="504"/>
  <c r="U22" i="504" s="1"/>
  <c r="R24" i="504"/>
  <c r="U24" i="504" s="1"/>
  <c r="R26" i="504"/>
  <c r="U26" i="504" s="1"/>
  <c r="R28" i="504"/>
  <c r="U28" i="504" s="1"/>
  <c r="R30" i="504"/>
  <c r="U30" i="504" s="1"/>
  <c r="R32" i="504"/>
  <c r="U32" i="504" s="1"/>
  <c r="R34" i="504"/>
  <c r="U34" i="504" s="1"/>
  <c r="Q37" i="504"/>
  <c r="T37" i="504" s="1"/>
  <c r="R40" i="504"/>
  <c r="U40" i="504" s="1"/>
  <c r="R58" i="504"/>
  <c r="U58" i="504" s="1"/>
  <c r="R88" i="504"/>
  <c r="U88" i="504" s="1"/>
  <c r="Q89" i="503"/>
  <c r="T89" i="503" s="1"/>
  <c r="R96" i="503"/>
  <c r="U96" i="503" s="1"/>
  <c r="Q105" i="503"/>
  <c r="T105" i="503" s="1"/>
  <c r="R112" i="503"/>
  <c r="U112" i="503" s="1"/>
  <c r="Q121" i="503"/>
  <c r="T121" i="503" s="1"/>
  <c r="Q133" i="503"/>
  <c r="T133" i="503" s="1"/>
  <c r="Q134" i="503"/>
  <c r="T134" i="503" s="1"/>
  <c r="Q141" i="503"/>
  <c r="T141" i="503" s="1"/>
  <c r="Q142" i="503"/>
  <c r="T142" i="503" s="1"/>
  <c r="Q149" i="503"/>
  <c r="T149" i="503" s="1"/>
  <c r="Q21" i="504"/>
  <c r="T21" i="504" s="1"/>
  <c r="W21" i="504" s="1"/>
  <c r="M21" i="504" s="1"/>
  <c r="Q23" i="504"/>
  <c r="T23" i="504" s="1"/>
  <c r="Q25" i="504"/>
  <c r="T25" i="504" s="1"/>
  <c r="Q27" i="504"/>
  <c r="T27" i="504" s="1"/>
  <c r="Q29" i="504"/>
  <c r="T29" i="504" s="1"/>
  <c r="Q31" i="504"/>
  <c r="T31" i="504" s="1"/>
  <c r="Q33" i="504"/>
  <c r="T33" i="504" s="1"/>
  <c r="W33" i="504" s="1"/>
  <c r="Q35" i="504"/>
  <c r="T35" i="504" s="1"/>
  <c r="W35" i="504" s="1"/>
  <c r="R37" i="504"/>
  <c r="U37" i="504" s="1"/>
  <c r="Q38" i="504"/>
  <c r="T38" i="504" s="1"/>
  <c r="R43" i="504"/>
  <c r="U43" i="504" s="1"/>
  <c r="R44" i="504"/>
  <c r="U44" i="504" s="1"/>
  <c r="R56" i="504"/>
  <c r="U56" i="504" s="1"/>
  <c r="R64" i="504"/>
  <c r="U64" i="504" s="1"/>
  <c r="R105" i="504"/>
  <c r="U105" i="504" s="1"/>
  <c r="R145" i="504"/>
  <c r="U145" i="504" s="1"/>
  <c r="R41" i="504"/>
  <c r="U41" i="504" s="1"/>
  <c r="Q43" i="504"/>
  <c r="T43" i="504" s="1"/>
  <c r="Q46" i="504"/>
  <c r="T46" i="504" s="1"/>
  <c r="R49" i="504"/>
  <c r="U49" i="504" s="1"/>
  <c r="Q51" i="504"/>
  <c r="T51" i="504" s="1"/>
  <c r="R53" i="504"/>
  <c r="U53" i="504" s="1"/>
  <c r="R57" i="504"/>
  <c r="U57" i="504" s="1"/>
  <c r="R61" i="504"/>
  <c r="U61" i="504" s="1"/>
  <c r="R65" i="504"/>
  <c r="U65" i="504" s="1"/>
  <c r="Q88" i="504"/>
  <c r="T88" i="504" s="1"/>
  <c r="W88" i="504" s="1"/>
  <c r="Q93" i="504"/>
  <c r="T93" i="504" s="1"/>
  <c r="R98" i="504"/>
  <c r="U98" i="504" s="1"/>
  <c r="Q103" i="504"/>
  <c r="T103" i="504" s="1"/>
  <c r="Q118" i="504"/>
  <c r="T118" i="504" s="1"/>
  <c r="Q140" i="504"/>
  <c r="T140" i="504" s="1"/>
  <c r="R36" i="504"/>
  <c r="U36" i="504" s="1"/>
  <c r="R38" i="504"/>
  <c r="U38" i="504" s="1"/>
  <c r="Q42" i="504"/>
  <c r="T42" i="504" s="1"/>
  <c r="R45" i="504"/>
  <c r="U45" i="504" s="1"/>
  <c r="Q47" i="504"/>
  <c r="T47" i="504" s="1"/>
  <c r="Q50" i="504"/>
  <c r="T50" i="504" s="1"/>
  <c r="W50" i="504" s="1"/>
  <c r="R55" i="504"/>
  <c r="U55" i="504" s="1"/>
  <c r="R59" i="504"/>
  <c r="U59" i="504" s="1"/>
  <c r="R63" i="504"/>
  <c r="U63" i="504" s="1"/>
  <c r="Q87" i="504"/>
  <c r="T87" i="504" s="1"/>
  <c r="W87" i="504" s="1"/>
  <c r="Q89" i="504"/>
  <c r="T89" i="504" s="1"/>
  <c r="Q104" i="504"/>
  <c r="T104" i="504" s="1"/>
  <c r="R90" i="504"/>
  <c r="U90" i="504" s="1"/>
  <c r="Q95" i="504"/>
  <c r="T95" i="504" s="1"/>
  <c r="Q96" i="504"/>
  <c r="T96" i="504" s="1"/>
  <c r="R106" i="504"/>
  <c r="U106" i="504" s="1"/>
  <c r="R112" i="504"/>
  <c r="U112" i="504" s="1"/>
  <c r="Q117" i="504"/>
  <c r="T117" i="504" s="1"/>
  <c r="R128" i="504"/>
  <c r="U128" i="504" s="1"/>
  <c r="Q40" i="504"/>
  <c r="T40" i="504" s="1"/>
  <c r="Q44" i="504"/>
  <c r="T44" i="504" s="1"/>
  <c r="W44" i="504" s="1"/>
  <c r="Q48" i="504"/>
  <c r="T48" i="504" s="1"/>
  <c r="Q52" i="504"/>
  <c r="T52" i="504" s="1"/>
  <c r="Q54" i="504"/>
  <c r="T54" i="504" s="1"/>
  <c r="Q56" i="504"/>
  <c r="T56" i="504" s="1"/>
  <c r="Q58" i="504"/>
  <c r="T58" i="504" s="1"/>
  <c r="W58" i="504" s="1"/>
  <c r="Q60" i="504"/>
  <c r="T60" i="504" s="1"/>
  <c r="Q62" i="504"/>
  <c r="T62" i="504" s="1"/>
  <c r="Q64" i="504"/>
  <c r="T64" i="504" s="1"/>
  <c r="Q86" i="504"/>
  <c r="T86" i="504" s="1"/>
  <c r="R91" i="504"/>
  <c r="U91" i="504" s="1"/>
  <c r="R96" i="504"/>
  <c r="U96" i="504" s="1"/>
  <c r="R97" i="504"/>
  <c r="U97" i="504" s="1"/>
  <c r="Q102" i="504"/>
  <c r="T102" i="504" s="1"/>
  <c r="R107" i="504"/>
  <c r="U107" i="504" s="1"/>
  <c r="R111" i="504"/>
  <c r="U111" i="504" s="1"/>
  <c r="Q116" i="504"/>
  <c r="T116" i="504" s="1"/>
  <c r="Q123" i="504"/>
  <c r="T123" i="504" s="1"/>
  <c r="Q133" i="504"/>
  <c r="T133" i="504" s="1"/>
  <c r="W133" i="504" s="1"/>
  <c r="Q135" i="504"/>
  <c r="T135" i="504" s="1"/>
  <c r="W135" i="504" s="1"/>
  <c r="Q67" i="504"/>
  <c r="T67" i="504" s="1"/>
  <c r="Q69" i="504"/>
  <c r="T69" i="504" s="1"/>
  <c r="Q71" i="504"/>
  <c r="T71" i="504" s="1"/>
  <c r="Q73" i="504"/>
  <c r="T73" i="504" s="1"/>
  <c r="Q75" i="504"/>
  <c r="T75" i="504" s="1"/>
  <c r="Q77" i="504"/>
  <c r="T77" i="504" s="1"/>
  <c r="Q79" i="504"/>
  <c r="T79" i="504" s="1"/>
  <c r="Q81" i="504"/>
  <c r="T81" i="504" s="1"/>
  <c r="Q83" i="504"/>
  <c r="T83" i="504" s="1"/>
  <c r="R85" i="504"/>
  <c r="U85" i="504" s="1"/>
  <c r="R86" i="504"/>
  <c r="U86" i="504" s="1"/>
  <c r="R93" i="504"/>
  <c r="U93" i="504" s="1"/>
  <c r="R94" i="504"/>
  <c r="U94" i="504" s="1"/>
  <c r="R101" i="504"/>
  <c r="U101" i="504" s="1"/>
  <c r="R102" i="504"/>
  <c r="U102" i="504" s="1"/>
  <c r="R113" i="504"/>
  <c r="U113" i="504" s="1"/>
  <c r="R118" i="504"/>
  <c r="U118" i="504" s="1"/>
  <c r="Q134" i="504"/>
  <c r="T134" i="504" s="1"/>
  <c r="Q139" i="504"/>
  <c r="T139" i="504" s="1"/>
  <c r="R144" i="504"/>
  <c r="U144" i="504" s="1"/>
  <c r="Q149" i="504"/>
  <c r="T149" i="504" s="1"/>
  <c r="W149" i="504" s="1"/>
  <c r="R67" i="504"/>
  <c r="U67" i="504" s="1"/>
  <c r="R69" i="504"/>
  <c r="U69" i="504" s="1"/>
  <c r="R71" i="504"/>
  <c r="U71" i="504" s="1"/>
  <c r="R73" i="504"/>
  <c r="U73" i="504" s="1"/>
  <c r="R75" i="504"/>
  <c r="U75" i="504" s="1"/>
  <c r="R77" i="504"/>
  <c r="U77" i="504" s="1"/>
  <c r="R79" i="504"/>
  <c r="U79" i="504" s="1"/>
  <c r="R81" i="504"/>
  <c r="U81" i="504" s="1"/>
  <c r="R83" i="504"/>
  <c r="U83" i="504" s="1"/>
  <c r="Q90" i="504"/>
  <c r="T90" i="504" s="1"/>
  <c r="Q91" i="504"/>
  <c r="T91" i="504" s="1"/>
  <c r="Q98" i="504"/>
  <c r="T98" i="504" s="1"/>
  <c r="W98" i="504" s="1"/>
  <c r="Q99" i="504"/>
  <c r="T99" i="504" s="1"/>
  <c r="Q106" i="504"/>
  <c r="T106" i="504" s="1"/>
  <c r="Q109" i="504"/>
  <c r="T109" i="504" s="1"/>
  <c r="Q124" i="504"/>
  <c r="T124" i="504" s="1"/>
  <c r="R129" i="504"/>
  <c r="U129" i="504" s="1"/>
  <c r="R134" i="504"/>
  <c r="U134" i="504" s="1"/>
  <c r="R108" i="504"/>
  <c r="U108" i="504" s="1"/>
  <c r="R115" i="504"/>
  <c r="U115" i="504" s="1"/>
  <c r="R116" i="504"/>
  <c r="U116" i="504" s="1"/>
  <c r="R120" i="504"/>
  <c r="U120" i="504" s="1"/>
  <c r="Q125" i="504"/>
  <c r="T125" i="504" s="1"/>
  <c r="Q126" i="504"/>
  <c r="T126" i="504" s="1"/>
  <c r="Q127" i="504"/>
  <c r="T127" i="504" s="1"/>
  <c r="R136" i="504"/>
  <c r="U136" i="504" s="1"/>
  <c r="Q141" i="504"/>
  <c r="T141" i="504" s="1"/>
  <c r="Q142" i="504"/>
  <c r="T142" i="504" s="1"/>
  <c r="Q143" i="504"/>
  <c r="T143" i="504" s="1"/>
  <c r="Q112" i="504"/>
  <c r="T112" i="504" s="1"/>
  <c r="Q113" i="504"/>
  <c r="T113" i="504" s="1"/>
  <c r="W113" i="504" s="1"/>
  <c r="R121" i="504"/>
  <c r="U121" i="504" s="1"/>
  <c r="R126" i="504"/>
  <c r="U126" i="504" s="1"/>
  <c r="R127" i="504"/>
  <c r="U127" i="504" s="1"/>
  <c r="Q132" i="504"/>
  <c r="T132" i="504" s="1"/>
  <c r="R137" i="504"/>
  <c r="U137" i="504" s="1"/>
  <c r="R142" i="504"/>
  <c r="U142" i="504" s="1"/>
  <c r="R143" i="504"/>
  <c r="U143" i="504" s="1"/>
  <c r="Q148" i="504"/>
  <c r="T148" i="504" s="1"/>
  <c r="R119" i="504"/>
  <c r="U119" i="504" s="1"/>
  <c r="R123" i="504"/>
  <c r="U123" i="504" s="1"/>
  <c r="R124" i="504"/>
  <c r="U124" i="504" s="1"/>
  <c r="R131" i="504"/>
  <c r="U131" i="504" s="1"/>
  <c r="R132" i="504"/>
  <c r="U132" i="504" s="1"/>
  <c r="R139" i="504"/>
  <c r="U139" i="504" s="1"/>
  <c r="R140" i="504"/>
  <c r="U140" i="504" s="1"/>
  <c r="R147" i="504"/>
  <c r="U147" i="504" s="1"/>
  <c r="R148" i="504"/>
  <c r="U148" i="504" s="1"/>
  <c r="Q120" i="504"/>
  <c r="T120" i="504" s="1"/>
  <c r="Q121" i="504"/>
  <c r="T121" i="504" s="1"/>
  <c r="Q128" i="504"/>
  <c r="T128" i="504" s="1"/>
  <c r="Q129" i="504"/>
  <c r="T129" i="504" s="1"/>
  <c r="Q136" i="504"/>
  <c r="T136" i="504" s="1"/>
  <c r="Q137" i="504"/>
  <c r="T137" i="504" s="1"/>
  <c r="Q144" i="504"/>
  <c r="T144" i="504" s="1"/>
  <c r="W144" i="504" s="1"/>
  <c r="Q145" i="504"/>
  <c r="T145" i="504" s="1"/>
  <c r="L20" i="501"/>
  <c r="Z21" i="501"/>
  <c r="Q142" i="501"/>
  <c r="T142" i="501" s="1"/>
  <c r="Q146" i="501"/>
  <c r="T146" i="501" s="1"/>
  <c r="Q103" i="501"/>
  <c r="T103" i="501" s="1"/>
  <c r="Q130" i="501"/>
  <c r="T130" i="501" s="1"/>
  <c r="Q119" i="501"/>
  <c r="T119" i="501" s="1"/>
  <c r="Q87" i="501"/>
  <c r="T87" i="501" s="1"/>
  <c r="Q32" i="501"/>
  <c r="T32" i="501" s="1"/>
  <c r="Q28" i="501"/>
  <c r="T28" i="501" s="1"/>
  <c r="Q24" i="501"/>
  <c r="T24" i="501" s="1"/>
  <c r="Q20" i="501"/>
  <c r="T20" i="501" s="1"/>
  <c r="R137" i="501"/>
  <c r="U137" i="501" s="1"/>
  <c r="R145" i="501"/>
  <c r="U145" i="501" s="1"/>
  <c r="R126" i="501"/>
  <c r="U126" i="501" s="1"/>
  <c r="R110" i="501"/>
  <c r="U110" i="501" s="1"/>
  <c r="R94" i="501"/>
  <c r="U94" i="501" s="1"/>
  <c r="R118" i="501"/>
  <c r="U118" i="501" s="1"/>
  <c r="R102" i="501"/>
  <c r="U102" i="501" s="1"/>
  <c r="R125" i="502"/>
  <c r="U125" i="502" s="1"/>
  <c r="R103" i="502"/>
  <c r="U103" i="502" s="1"/>
  <c r="R141" i="502"/>
  <c r="U141" i="502" s="1"/>
  <c r="R107" i="502"/>
  <c r="U107" i="502" s="1"/>
  <c r="R115" i="502"/>
  <c r="U115" i="502" s="1"/>
  <c r="R85" i="502"/>
  <c r="U85" i="502" s="1"/>
  <c r="R88" i="502"/>
  <c r="U88" i="502" s="1"/>
  <c r="Q138" i="502"/>
  <c r="T138" i="502" s="1"/>
  <c r="Q122" i="502"/>
  <c r="T122" i="502" s="1"/>
  <c r="Q104" i="502"/>
  <c r="T104" i="502" s="1"/>
  <c r="Q126" i="502"/>
  <c r="T126" i="502" s="1"/>
  <c r="Q142" i="502"/>
  <c r="T142" i="502" s="1"/>
  <c r="Q83" i="502"/>
  <c r="T83" i="502" s="1"/>
  <c r="Q80" i="502"/>
  <c r="T80" i="502" s="1"/>
  <c r="Q116" i="502"/>
  <c r="T116" i="502" s="1"/>
  <c r="Q89" i="502"/>
  <c r="T89" i="502" s="1"/>
  <c r="Q85" i="502"/>
  <c r="T85" i="502" s="1"/>
  <c r="Q64" i="502"/>
  <c r="T64" i="502" s="1"/>
  <c r="Q48" i="502"/>
  <c r="T48" i="502" s="1"/>
  <c r="Q68" i="502"/>
  <c r="T68" i="502" s="1"/>
  <c r="Q52" i="502"/>
  <c r="T52" i="502" s="1"/>
  <c r="Q36" i="502"/>
  <c r="T36" i="502" s="1"/>
  <c r="Q72" i="502"/>
  <c r="T72" i="502" s="1"/>
  <c r="Q56" i="502"/>
  <c r="T56" i="502" s="1"/>
  <c r="Q40" i="502"/>
  <c r="T40" i="502" s="1"/>
  <c r="Q33" i="502"/>
  <c r="T33" i="502" s="1"/>
  <c r="Q76" i="502"/>
  <c r="T76" i="502" s="1"/>
  <c r="Q29" i="502"/>
  <c r="T29" i="502" s="1"/>
  <c r="Q44" i="502"/>
  <c r="T44" i="502" s="1"/>
  <c r="Q21" i="502"/>
  <c r="T21" i="502" s="1"/>
  <c r="Q60" i="502"/>
  <c r="T60" i="502" s="1"/>
  <c r="Q25" i="502"/>
  <c r="T25" i="502" s="1"/>
  <c r="Q22" i="501"/>
  <c r="T22" i="501" s="1"/>
  <c r="Q30" i="501"/>
  <c r="T30" i="501" s="1"/>
  <c r="Q26" i="501"/>
  <c r="T26" i="501" s="1"/>
  <c r="Z22" i="501"/>
  <c r="AA21" i="501"/>
  <c r="Q25" i="501"/>
  <c r="T25" i="501" s="1"/>
  <c r="Q50" i="501"/>
  <c r="T50" i="501" s="1"/>
  <c r="Q38" i="501"/>
  <c r="T38" i="501" s="1"/>
  <c r="R106" i="501"/>
  <c r="U106" i="501" s="1"/>
  <c r="R114" i="501"/>
  <c r="U114" i="501" s="1"/>
  <c r="R20" i="501"/>
  <c r="U20" i="501" s="1"/>
  <c r="L21" i="501"/>
  <c r="R22" i="501"/>
  <c r="U22" i="501" s="1"/>
  <c r="Q23" i="501"/>
  <c r="T23" i="501" s="1"/>
  <c r="R26" i="501"/>
  <c r="U26" i="501" s="1"/>
  <c r="Q27" i="501"/>
  <c r="T27" i="501" s="1"/>
  <c r="R30" i="501"/>
  <c r="U30" i="501" s="1"/>
  <c r="Q31" i="501"/>
  <c r="T31" i="501" s="1"/>
  <c r="Q35" i="501"/>
  <c r="T35" i="501" s="1"/>
  <c r="Q37" i="501"/>
  <c r="T37" i="501" s="1"/>
  <c r="Q39" i="501"/>
  <c r="T39" i="501" s="1"/>
  <c r="Q41" i="501"/>
  <c r="T41" i="501" s="1"/>
  <c r="Q43" i="501"/>
  <c r="T43" i="501" s="1"/>
  <c r="Q45" i="501"/>
  <c r="T45" i="501" s="1"/>
  <c r="Q47" i="501"/>
  <c r="T47" i="501" s="1"/>
  <c r="Q49" i="501"/>
  <c r="T49" i="501" s="1"/>
  <c r="Q51" i="501"/>
  <c r="T51" i="501" s="1"/>
  <c r="Q53" i="501"/>
  <c r="T53" i="501" s="1"/>
  <c r="Q55" i="501"/>
  <c r="T55" i="501" s="1"/>
  <c r="Q57" i="501"/>
  <c r="T57" i="501" s="1"/>
  <c r="Q59" i="501"/>
  <c r="T59" i="501" s="1"/>
  <c r="Q61" i="501"/>
  <c r="T61" i="501" s="1"/>
  <c r="Q63" i="501"/>
  <c r="T63" i="501" s="1"/>
  <c r="Q65" i="501"/>
  <c r="T65" i="501" s="1"/>
  <c r="Q67" i="501"/>
  <c r="T67" i="501" s="1"/>
  <c r="Q69" i="501"/>
  <c r="T69" i="501" s="1"/>
  <c r="Q71" i="501"/>
  <c r="T71" i="501" s="1"/>
  <c r="Q73" i="501"/>
  <c r="T73" i="501" s="1"/>
  <c r="Q75" i="501"/>
  <c r="T75" i="501" s="1"/>
  <c r="Q77" i="501"/>
  <c r="T77" i="501" s="1"/>
  <c r="Q79" i="501"/>
  <c r="T79" i="501" s="1"/>
  <c r="Q81" i="501"/>
  <c r="T81" i="501" s="1"/>
  <c r="Q83" i="501"/>
  <c r="T83" i="501" s="1"/>
  <c r="Q85" i="501"/>
  <c r="T85" i="501" s="1"/>
  <c r="Q91" i="501"/>
  <c r="T91" i="501" s="1"/>
  <c r="Q95" i="501"/>
  <c r="T95" i="501" s="1"/>
  <c r="Q99" i="501"/>
  <c r="T99" i="501" s="1"/>
  <c r="Q107" i="501"/>
  <c r="T107" i="501" s="1"/>
  <c r="Q111" i="501"/>
  <c r="T111" i="501" s="1"/>
  <c r="Q115" i="501"/>
  <c r="T115" i="501" s="1"/>
  <c r="Q123" i="501"/>
  <c r="T123" i="501" s="1"/>
  <c r="Q127" i="501"/>
  <c r="T127" i="501" s="1"/>
  <c r="Q21" i="501"/>
  <c r="T21" i="501" s="1"/>
  <c r="R24" i="501"/>
  <c r="U24" i="501" s="1"/>
  <c r="R28" i="501"/>
  <c r="U28" i="501" s="1"/>
  <c r="Q29" i="501"/>
  <c r="T29" i="501" s="1"/>
  <c r="R32" i="501"/>
  <c r="U32" i="501" s="1"/>
  <c r="Q33" i="501"/>
  <c r="T33" i="501" s="1"/>
  <c r="Q34" i="501"/>
  <c r="T34" i="501" s="1"/>
  <c r="Q36" i="501"/>
  <c r="T36" i="501" s="1"/>
  <c r="Q40" i="501"/>
  <c r="T40" i="501" s="1"/>
  <c r="Q42" i="501"/>
  <c r="T42" i="501" s="1"/>
  <c r="Q44" i="501"/>
  <c r="T44" i="501" s="1"/>
  <c r="Q46" i="501"/>
  <c r="T46" i="501" s="1"/>
  <c r="Q48" i="501"/>
  <c r="T48" i="501" s="1"/>
  <c r="Q52" i="501"/>
  <c r="T52" i="501" s="1"/>
  <c r="Q54" i="501"/>
  <c r="T54" i="501" s="1"/>
  <c r="Q56" i="501"/>
  <c r="T56" i="501" s="1"/>
  <c r="Q58" i="501"/>
  <c r="T58" i="501" s="1"/>
  <c r="Q60" i="501"/>
  <c r="T60" i="501" s="1"/>
  <c r="Q62" i="501"/>
  <c r="T62" i="501" s="1"/>
  <c r="Q64" i="501"/>
  <c r="T64" i="501" s="1"/>
  <c r="Q66" i="501"/>
  <c r="T66" i="501" s="1"/>
  <c r="Q68" i="501"/>
  <c r="T68" i="501" s="1"/>
  <c r="Q70" i="501"/>
  <c r="T70" i="501" s="1"/>
  <c r="Q72" i="501"/>
  <c r="T72" i="501" s="1"/>
  <c r="Q74" i="501"/>
  <c r="T74" i="501" s="1"/>
  <c r="Q76" i="501"/>
  <c r="T76" i="501" s="1"/>
  <c r="Q78" i="501"/>
  <c r="T78" i="501" s="1"/>
  <c r="Q80" i="501"/>
  <c r="T80" i="501" s="1"/>
  <c r="Q82" i="501"/>
  <c r="T82" i="501" s="1"/>
  <c r="Q84" i="501"/>
  <c r="T84" i="501" s="1"/>
  <c r="R21" i="501"/>
  <c r="U21" i="501" s="1"/>
  <c r="R25" i="501"/>
  <c r="U25" i="501" s="1"/>
  <c r="R29" i="501"/>
  <c r="U29" i="501" s="1"/>
  <c r="R33" i="501"/>
  <c r="U33" i="501" s="1"/>
  <c r="R34" i="501"/>
  <c r="U34" i="501" s="1"/>
  <c r="R36" i="501"/>
  <c r="U36" i="501" s="1"/>
  <c r="R38" i="501"/>
  <c r="U38" i="501" s="1"/>
  <c r="R40" i="501"/>
  <c r="U40" i="501" s="1"/>
  <c r="R42" i="501"/>
  <c r="U42" i="501" s="1"/>
  <c r="R44" i="501"/>
  <c r="U44" i="501" s="1"/>
  <c r="R46" i="501"/>
  <c r="U46" i="501" s="1"/>
  <c r="R48" i="501"/>
  <c r="U48" i="501" s="1"/>
  <c r="R50" i="501"/>
  <c r="U50" i="501" s="1"/>
  <c r="R52" i="501"/>
  <c r="U52" i="501" s="1"/>
  <c r="R54" i="501"/>
  <c r="U54" i="501" s="1"/>
  <c r="R56" i="501"/>
  <c r="U56" i="501" s="1"/>
  <c r="R58" i="501"/>
  <c r="U58" i="501" s="1"/>
  <c r="R60" i="501"/>
  <c r="U60" i="501" s="1"/>
  <c r="R62" i="501"/>
  <c r="U62" i="501" s="1"/>
  <c r="R64" i="501"/>
  <c r="U64" i="501" s="1"/>
  <c r="R66" i="501"/>
  <c r="U66" i="501" s="1"/>
  <c r="R68" i="501"/>
  <c r="U68" i="501" s="1"/>
  <c r="R70" i="501"/>
  <c r="U70" i="501" s="1"/>
  <c r="R72" i="501"/>
  <c r="U72" i="501" s="1"/>
  <c r="R74" i="501"/>
  <c r="U74" i="501" s="1"/>
  <c r="R76" i="501"/>
  <c r="U76" i="501" s="1"/>
  <c r="R78" i="501"/>
  <c r="U78" i="501" s="1"/>
  <c r="R80" i="501"/>
  <c r="U80" i="501" s="1"/>
  <c r="R82" i="501"/>
  <c r="U82" i="501" s="1"/>
  <c r="R84" i="501"/>
  <c r="U84" i="501" s="1"/>
  <c r="R86" i="501"/>
  <c r="U86" i="501" s="1"/>
  <c r="R90" i="501"/>
  <c r="U90" i="501" s="1"/>
  <c r="R98" i="501"/>
  <c r="U98" i="501" s="1"/>
  <c r="R122" i="501"/>
  <c r="U122" i="501" s="1"/>
  <c r="R23" i="501"/>
  <c r="U23" i="501" s="1"/>
  <c r="R27" i="501"/>
  <c r="U27" i="501" s="1"/>
  <c r="R31" i="501"/>
  <c r="U31" i="501" s="1"/>
  <c r="R35" i="501"/>
  <c r="U35" i="501" s="1"/>
  <c r="R37" i="501"/>
  <c r="U37" i="501" s="1"/>
  <c r="R39" i="501"/>
  <c r="U39" i="501" s="1"/>
  <c r="R41" i="501"/>
  <c r="U41" i="501" s="1"/>
  <c r="R43" i="501"/>
  <c r="U43" i="501" s="1"/>
  <c r="R45" i="501"/>
  <c r="U45" i="501" s="1"/>
  <c r="R47" i="501"/>
  <c r="U47" i="501" s="1"/>
  <c r="R49" i="501"/>
  <c r="U49" i="501" s="1"/>
  <c r="R51" i="501"/>
  <c r="U51" i="501" s="1"/>
  <c r="R53" i="501"/>
  <c r="U53" i="501" s="1"/>
  <c r="R55" i="501"/>
  <c r="U55" i="501" s="1"/>
  <c r="R57" i="501"/>
  <c r="U57" i="501" s="1"/>
  <c r="R59" i="501"/>
  <c r="U59" i="501" s="1"/>
  <c r="R61" i="501"/>
  <c r="U61" i="501" s="1"/>
  <c r="R63" i="501"/>
  <c r="U63" i="501" s="1"/>
  <c r="R65" i="501"/>
  <c r="U65" i="501" s="1"/>
  <c r="R67" i="501"/>
  <c r="U67" i="501" s="1"/>
  <c r="R69" i="501"/>
  <c r="U69" i="501" s="1"/>
  <c r="R71" i="501"/>
  <c r="U71" i="501" s="1"/>
  <c r="R73" i="501"/>
  <c r="U73" i="501" s="1"/>
  <c r="R75" i="501"/>
  <c r="U75" i="501" s="1"/>
  <c r="R77" i="501"/>
  <c r="U77" i="501" s="1"/>
  <c r="R79" i="501"/>
  <c r="U79" i="501" s="1"/>
  <c r="R81" i="501"/>
  <c r="U81" i="501" s="1"/>
  <c r="R83" i="501"/>
  <c r="U83" i="501" s="1"/>
  <c r="R85" i="501"/>
  <c r="U85" i="501" s="1"/>
  <c r="R93" i="501"/>
  <c r="U93" i="501" s="1"/>
  <c r="Q100" i="501"/>
  <c r="T100" i="501" s="1"/>
  <c r="R115" i="501"/>
  <c r="U115" i="501" s="1"/>
  <c r="Q121" i="501"/>
  <c r="T121" i="501" s="1"/>
  <c r="Q126" i="501"/>
  <c r="T126" i="501" s="1"/>
  <c r="Q42" i="502"/>
  <c r="T42" i="502" s="1"/>
  <c r="Q86" i="501"/>
  <c r="T86" i="501" s="1"/>
  <c r="R89" i="501"/>
  <c r="U89" i="501" s="1"/>
  <c r="Q90" i="501"/>
  <c r="T90" i="501" s="1"/>
  <c r="W90" i="501" s="1"/>
  <c r="R95" i="501"/>
  <c r="U95" i="501" s="1"/>
  <c r="Q96" i="501"/>
  <c r="T96" i="501" s="1"/>
  <c r="R100" i="501"/>
  <c r="U100" i="501" s="1"/>
  <c r="Q101" i="501"/>
  <c r="T101" i="501" s="1"/>
  <c r="R105" i="501"/>
  <c r="U105" i="501" s="1"/>
  <c r="Q106" i="501"/>
  <c r="T106" i="501" s="1"/>
  <c r="R111" i="501"/>
  <c r="U111" i="501" s="1"/>
  <c r="Q112" i="501"/>
  <c r="T112" i="501" s="1"/>
  <c r="R116" i="501"/>
  <c r="U116" i="501" s="1"/>
  <c r="Q117" i="501"/>
  <c r="T117" i="501" s="1"/>
  <c r="R121" i="501"/>
  <c r="U121" i="501" s="1"/>
  <c r="Q122" i="501"/>
  <c r="T122" i="501" s="1"/>
  <c r="R127" i="501"/>
  <c r="U127" i="501" s="1"/>
  <c r="Q128" i="501"/>
  <c r="T128" i="501" s="1"/>
  <c r="Q134" i="501"/>
  <c r="T134" i="501" s="1"/>
  <c r="Q137" i="501"/>
  <c r="T137" i="501" s="1"/>
  <c r="W137" i="501" s="1"/>
  <c r="R141" i="501"/>
  <c r="U141" i="501" s="1"/>
  <c r="R147" i="501"/>
  <c r="U147" i="501" s="1"/>
  <c r="Q23" i="502"/>
  <c r="T23" i="502" s="1"/>
  <c r="R34" i="502"/>
  <c r="U34" i="502" s="1"/>
  <c r="R69" i="502"/>
  <c r="U69" i="502" s="1"/>
  <c r="Q89" i="501"/>
  <c r="T89" i="501" s="1"/>
  <c r="Q94" i="501"/>
  <c r="T94" i="501" s="1"/>
  <c r="R99" i="501"/>
  <c r="U99" i="501" s="1"/>
  <c r="R104" i="501"/>
  <c r="U104" i="501" s="1"/>
  <c r="R109" i="501"/>
  <c r="U109" i="501" s="1"/>
  <c r="R125" i="501"/>
  <c r="U125" i="501" s="1"/>
  <c r="R136" i="501"/>
  <c r="U136" i="501" s="1"/>
  <c r="R22" i="502"/>
  <c r="U22" i="502" s="1"/>
  <c r="R91" i="501"/>
  <c r="U91" i="501" s="1"/>
  <c r="Q92" i="501"/>
  <c r="T92" i="501" s="1"/>
  <c r="R96" i="501"/>
  <c r="U96" i="501" s="1"/>
  <c r="Q97" i="501"/>
  <c r="T97" i="501" s="1"/>
  <c r="R101" i="501"/>
  <c r="U101" i="501" s="1"/>
  <c r="Q102" i="501"/>
  <c r="T102" i="501" s="1"/>
  <c r="R107" i="501"/>
  <c r="U107" i="501" s="1"/>
  <c r="Q108" i="501"/>
  <c r="T108" i="501" s="1"/>
  <c r="R112" i="501"/>
  <c r="U112" i="501" s="1"/>
  <c r="Q113" i="501"/>
  <c r="T113" i="501" s="1"/>
  <c r="R117" i="501"/>
  <c r="U117" i="501" s="1"/>
  <c r="Q118" i="501"/>
  <c r="T118" i="501" s="1"/>
  <c r="W118" i="501" s="1"/>
  <c r="R123" i="501"/>
  <c r="U123" i="501" s="1"/>
  <c r="Q124" i="501"/>
  <c r="T124" i="501" s="1"/>
  <c r="R128" i="501"/>
  <c r="U128" i="501" s="1"/>
  <c r="Q129" i="501"/>
  <c r="T129" i="501" s="1"/>
  <c r="R131" i="501"/>
  <c r="U131" i="501" s="1"/>
  <c r="Q148" i="501"/>
  <c r="T148" i="501" s="1"/>
  <c r="R149" i="501"/>
  <c r="U149" i="501" s="1"/>
  <c r="R30" i="502"/>
  <c r="U30" i="502" s="1"/>
  <c r="Q35" i="502"/>
  <c r="T35" i="502" s="1"/>
  <c r="R53" i="502"/>
  <c r="U53" i="502" s="1"/>
  <c r="Q74" i="502"/>
  <c r="T74" i="502" s="1"/>
  <c r="Q97" i="502"/>
  <c r="T97" i="502" s="1"/>
  <c r="R88" i="501"/>
  <c r="U88" i="501" s="1"/>
  <c r="Q105" i="501"/>
  <c r="T105" i="501" s="1"/>
  <c r="Q110" i="501"/>
  <c r="T110" i="501" s="1"/>
  <c r="Q116" i="501"/>
  <c r="T116" i="501" s="1"/>
  <c r="R120" i="501"/>
  <c r="U120" i="501" s="1"/>
  <c r="Q143" i="501"/>
  <c r="T143" i="501" s="1"/>
  <c r="Q27" i="502"/>
  <c r="T27" i="502" s="1"/>
  <c r="R87" i="501"/>
  <c r="U87" i="501" s="1"/>
  <c r="Q88" i="501"/>
  <c r="T88" i="501" s="1"/>
  <c r="R92" i="501"/>
  <c r="U92" i="501" s="1"/>
  <c r="Q93" i="501"/>
  <c r="T93" i="501" s="1"/>
  <c r="W93" i="501" s="1"/>
  <c r="R97" i="501"/>
  <c r="U97" i="501" s="1"/>
  <c r="Q98" i="501"/>
  <c r="T98" i="501" s="1"/>
  <c r="R103" i="501"/>
  <c r="U103" i="501" s="1"/>
  <c r="Q104" i="501"/>
  <c r="T104" i="501" s="1"/>
  <c r="R108" i="501"/>
  <c r="U108" i="501" s="1"/>
  <c r="Q109" i="501"/>
  <c r="T109" i="501" s="1"/>
  <c r="W109" i="501" s="1"/>
  <c r="R113" i="501"/>
  <c r="U113" i="501" s="1"/>
  <c r="Q114" i="501"/>
  <c r="T114" i="501" s="1"/>
  <c r="W114" i="501" s="1"/>
  <c r="R119" i="501"/>
  <c r="U119" i="501" s="1"/>
  <c r="Q120" i="501"/>
  <c r="T120" i="501" s="1"/>
  <c r="W120" i="501" s="1"/>
  <c r="R124" i="501"/>
  <c r="U124" i="501" s="1"/>
  <c r="Q125" i="501"/>
  <c r="T125" i="501" s="1"/>
  <c r="R129" i="501"/>
  <c r="U129" i="501" s="1"/>
  <c r="Q132" i="501"/>
  <c r="T132" i="501" s="1"/>
  <c r="R133" i="501"/>
  <c r="U133" i="501" s="1"/>
  <c r="Q138" i="501"/>
  <c r="T138" i="501" s="1"/>
  <c r="R142" i="501"/>
  <c r="U142" i="501" s="1"/>
  <c r="R26" i="502"/>
  <c r="U26" i="502" s="1"/>
  <c r="Q31" i="502"/>
  <c r="T31" i="502" s="1"/>
  <c r="R37" i="502"/>
  <c r="U37" i="502" s="1"/>
  <c r="Q58" i="502"/>
  <c r="T58" i="502" s="1"/>
  <c r="R132" i="501"/>
  <c r="U132" i="501" s="1"/>
  <c r="Q133" i="501"/>
  <c r="T133" i="501" s="1"/>
  <c r="R138" i="501"/>
  <c r="U138" i="501" s="1"/>
  <c r="Q139" i="501"/>
  <c r="T139" i="501" s="1"/>
  <c r="R143" i="501"/>
  <c r="U143" i="501" s="1"/>
  <c r="Q144" i="501"/>
  <c r="T144" i="501" s="1"/>
  <c r="R148" i="501"/>
  <c r="U148" i="501" s="1"/>
  <c r="Q149" i="501"/>
  <c r="T149" i="501" s="1"/>
  <c r="Q20" i="502"/>
  <c r="T20" i="502" s="1"/>
  <c r="Z21" i="502"/>
  <c r="AA20" i="502"/>
  <c r="R23" i="502"/>
  <c r="U23" i="502" s="1"/>
  <c r="Q24" i="502"/>
  <c r="T24" i="502" s="1"/>
  <c r="R27" i="502"/>
  <c r="U27" i="502" s="1"/>
  <c r="Q28" i="502"/>
  <c r="T28" i="502" s="1"/>
  <c r="R31" i="502"/>
  <c r="U31" i="502" s="1"/>
  <c r="Q32" i="502"/>
  <c r="T32" i="502" s="1"/>
  <c r="R35" i="502"/>
  <c r="U35" i="502" s="1"/>
  <c r="Q38" i="502"/>
  <c r="T38" i="502" s="1"/>
  <c r="R49" i="502"/>
  <c r="U49" i="502" s="1"/>
  <c r="Q54" i="502"/>
  <c r="T54" i="502" s="1"/>
  <c r="R65" i="502"/>
  <c r="U65" i="502" s="1"/>
  <c r="Q70" i="502"/>
  <c r="T70" i="502" s="1"/>
  <c r="R112" i="502"/>
  <c r="U112" i="502" s="1"/>
  <c r="R134" i="501"/>
  <c r="U134" i="501" s="1"/>
  <c r="Q135" i="501"/>
  <c r="T135" i="501" s="1"/>
  <c r="R139" i="501"/>
  <c r="U139" i="501" s="1"/>
  <c r="Q140" i="501"/>
  <c r="T140" i="501" s="1"/>
  <c r="R144" i="501"/>
  <c r="U144" i="501" s="1"/>
  <c r="Q145" i="501"/>
  <c r="T145" i="501" s="1"/>
  <c r="R20" i="502"/>
  <c r="U20" i="502" s="1"/>
  <c r="R24" i="502"/>
  <c r="U24" i="502" s="1"/>
  <c r="R28" i="502"/>
  <c r="U28" i="502" s="1"/>
  <c r="R32" i="502"/>
  <c r="U32" i="502" s="1"/>
  <c r="R45" i="502"/>
  <c r="U45" i="502" s="1"/>
  <c r="Q50" i="502"/>
  <c r="T50" i="502" s="1"/>
  <c r="R61" i="502"/>
  <c r="U61" i="502" s="1"/>
  <c r="Q66" i="502"/>
  <c r="T66" i="502" s="1"/>
  <c r="R77" i="502"/>
  <c r="U77" i="502" s="1"/>
  <c r="R92" i="502"/>
  <c r="U92" i="502" s="1"/>
  <c r="R130" i="501"/>
  <c r="U130" i="501" s="1"/>
  <c r="Q131" i="501"/>
  <c r="T131" i="501" s="1"/>
  <c r="R135" i="501"/>
  <c r="U135" i="501" s="1"/>
  <c r="Q136" i="501"/>
  <c r="T136" i="501" s="1"/>
  <c r="R140" i="501"/>
  <c r="U140" i="501" s="1"/>
  <c r="Q141" i="501"/>
  <c r="T141" i="501" s="1"/>
  <c r="R146" i="501"/>
  <c r="U146" i="501" s="1"/>
  <c r="Q147" i="501"/>
  <c r="T147" i="501" s="1"/>
  <c r="L20" i="502"/>
  <c r="R21" i="502"/>
  <c r="U21" i="502" s="1"/>
  <c r="Q22" i="502"/>
  <c r="T22" i="502" s="1"/>
  <c r="R25" i="502"/>
  <c r="U25" i="502" s="1"/>
  <c r="Q26" i="502"/>
  <c r="T26" i="502" s="1"/>
  <c r="W26" i="502" s="1"/>
  <c r="R29" i="502"/>
  <c r="U29" i="502" s="1"/>
  <c r="Q30" i="502"/>
  <c r="T30" i="502" s="1"/>
  <c r="R33" i="502"/>
  <c r="U33" i="502" s="1"/>
  <c r="Q34" i="502"/>
  <c r="T34" i="502" s="1"/>
  <c r="R41" i="502"/>
  <c r="U41" i="502" s="1"/>
  <c r="Q46" i="502"/>
  <c r="T46" i="502" s="1"/>
  <c r="R57" i="502"/>
  <c r="U57" i="502" s="1"/>
  <c r="Q62" i="502"/>
  <c r="T62" i="502" s="1"/>
  <c r="R73" i="502"/>
  <c r="U73" i="502" s="1"/>
  <c r="Q78" i="502"/>
  <c r="T78" i="502" s="1"/>
  <c r="Q91" i="502"/>
  <c r="T91" i="502" s="1"/>
  <c r="R38" i="502"/>
  <c r="U38" i="502" s="1"/>
  <c r="Q39" i="502"/>
  <c r="T39" i="502" s="1"/>
  <c r="R42" i="502"/>
  <c r="U42" i="502" s="1"/>
  <c r="Q43" i="502"/>
  <c r="T43" i="502" s="1"/>
  <c r="R46" i="502"/>
  <c r="U46" i="502" s="1"/>
  <c r="Q47" i="502"/>
  <c r="T47" i="502" s="1"/>
  <c r="R50" i="502"/>
  <c r="U50" i="502" s="1"/>
  <c r="Q51" i="502"/>
  <c r="T51" i="502" s="1"/>
  <c r="R54" i="502"/>
  <c r="U54" i="502" s="1"/>
  <c r="Q55" i="502"/>
  <c r="T55" i="502" s="1"/>
  <c r="R58" i="502"/>
  <c r="U58" i="502" s="1"/>
  <c r="Q59" i="502"/>
  <c r="T59" i="502" s="1"/>
  <c r="R62" i="502"/>
  <c r="U62" i="502" s="1"/>
  <c r="Q63" i="502"/>
  <c r="T63" i="502" s="1"/>
  <c r="R66" i="502"/>
  <c r="U66" i="502" s="1"/>
  <c r="Q67" i="502"/>
  <c r="T67" i="502" s="1"/>
  <c r="R70" i="502"/>
  <c r="U70" i="502" s="1"/>
  <c r="Q71" i="502"/>
  <c r="T71" i="502" s="1"/>
  <c r="R74" i="502"/>
  <c r="U74" i="502" s="1"/>
  <c r="Q75" i="502"/>
  <c r="T75" i="502" s="1"/>
  <c r="R78" i="502"/>
  <c r="U78" i="502" s="1"/>
  <c r="Q79" i="502"/>
  <c r="T79" i="502" s="1"/>
  <c r="R84" i="502"/>
  <c r="U84" i="502" s="1"/>
  <c r="R95" i="502"/>
  <c r="U95" i="502" s="1"/>
  <c r="Q102" i="502"/>
  <c r="T102" i="502" s="1"/>
  <c r="R39" i="502"/>
  <c r="U39" i="502" s="1"/>
  <c r="R43" i="502"/>
  <c r="U43" i="502" s="1"/>
  <c r="R47" i="502"/>
  <c r="U47" i="502" s="1"/>
  <c r="R51" i="502"/>
  <c r="U51" i="502" s="1"/>
  <c r="R55" i="502"/>
  <c r="U55" i="502" s="1"/>
  <c r="R59" i="502"/>
  <c r="U59" i="502" s="1"/>
  <c r="R63" i="502"/>
  <c r="U63" i="502" s="1"/>
  <c r="R67" i="502"/>
  <c r="U67" i="502" s="1"/>
  <c r="R71" i="502"/>
  <c r="U71" i="502" s="1"/>
  <c r="R75" i="502"/>
  <c r="U75" i="502" s="1"/>
  <c r="R79" i="502"/>
  <c r="U79" i="502" s="1"/>
  <c r="Q81" i="502"/>
  <c r="T81" i="502" s="1"/>
  <c r="R83" i="502"/>
  <c r="U83" i="502" s="1"/>
  <c r="Q86" i="502"/>
  <c r="T86" i="502" s="1"/>
  <c r="Q93" i="502"/>
  <c r="T93" i="502" s="1"/>
  <c r="Q96" i="502"/>
  <c r="T96" i="502" s="1"/>
  <c r="R100" i="502"/>
  <c r="U100" i="502" s="1"/>
  <c r="Q108" i="502"/>
  <c r="T108" i="502" s="1"/>
  <c r="R36" i="502"/>
  <c r="U36" i="502" s="1"/>
  <c r="Q37" i="502"/>
  <c r="T37" i="502" s="1"/>
  <c r="R40" i="502"/>
  <c r="U40" i="502" s="1"/>
  <c r="Q41" i="502"/>
  <c r="T41" i="502" s="1"/>
  <c r="R44" i="502"/>
  <c r="U44" i="502" s="1"/>
  <c r="Q45" i="502"/>
  <c r="T45" i="502" s="1"/>
  <c r="R48" i="502"/>
  <c r="U48" i="502" s="1"/>
  <c r="Q49" i="502"/>
  <c r="T49" i="502" s="1"/>
  <c r="R52" i="502"/>
  <c r="U52" i="502" s="1"/>
  <c r="Q53" i="502"/>
  <c r="T53" i="502" s="1"/>
  <c r="R56" i="502"/>
  <c r="U56" i="502" s="1"/>
  <c r="Q57" i="502"/>
  <c r="T57" i="502" s="1"/>
  <c r="R60" i="502"/>
  <c r="U60" i="502" s="1"/>
  <c r="Q61" i="502"/>
  <c r="T61" i="502" s="1"/>
  <c r="W61" i="502" s="1"/>
  <c r="R64" i="502"/>
  <c r="U64" i="502" s="1"/>
  <c r="Q65" i="502"/>
  <c r="T65" i="502" s="1"/>
  <c r="R68" i="502"/>
  <c r="U68" i="502" s="1"/>
  <c r="Q69" i="502"/>
  <c r="T69" i="502" s="1"/>
  <c r="R72" i="502"/>
  <c r="U72" i="502" s="1"/>
  <c r="Q73" i="502"/>
  <c r="T73" i="502" s="1"/>
  <c r="R76" i="502"/>
  <c r="U76" i="502" s="1"/>
  <c r="Q77" i="502"/>
  <c r="T77" i="502" s="1"/>
  <c r="R80" i="502"/>
  <c r="U80" i="502" s="1"/>
  <c r="R82" i="502"/>
  <c r="U82" i="502" s="1"/>
  <c r="R90" i="502"/>
  <c r="U90" i="502" s="1"/>
  <c r="R96" i="502"/>
  <c r="U96" i="502" s="1"/>
  <c r="R127" i="502"/>
  <c r="U127" i="502" s="1"/>
  <c r="R86" i="502"/>
  <c r="U86" i="502" s="1"/>
  <c r="Q87" i="502"/>
  <c r="T87" i="502" s="1"/>
  <c r="R91" i="502"/>
  <c r="U91" i="502" s="1"/>
  <c r="Q92" i="502"/>
  <c r="T92" i="502" s="1"/>
  <c r="R97" i="502"/>
  <c r="U97" i="502" s="1"/>
  <c r="Q98" i="502"/>
  <c r="T98" i="502" s="1"/>
  <c r="R106" i="502"/>
  <c r="U106" i="502" s="1"/>
  <c r="Q113" i="502"/>
  <c r="T113" i="502" s="1"/>
  <c r="R133" i="502"/>
  <c r="U133" i="502" s="1"/>
  <c r="R87" i="502"/>
  <c r="U87" i="502" s="1"/>
  <c r="Q88" i="502"/>
  <c r="T88" i="502" s="1"/>
  <c r="R93" i="502"/>
  <c r="U93" i="502" s="1"/>
  <c r="Q94" i="502"/>
  <c r="T94" i="502" s="1"/>
  <c r="R98" i="502"/>
  <c r="U98" i="502" s="1"/>
  <c r="Q99" i="502"/>
  <c r="T99" i="502" s="1"/>
  <c r="Q107" i="502"/>
  <c r="T107" i="502" s="1"/>
  <c r="R111" i="502"/>
  <c r="U111" i="502" s="1"/>
  <c r="R117" i="502"/>
  <c r="U117" i="502" s="1"/>
  <c r="R145" i="502"/>
  <c r="U145" i="502" s="1"/>
  <c r="R81" i="502"/>
  <c r="U81" i="502" s="1"/>
  <c r="Q82" i="502"/>
  <c r="T82" i="502" s="1"/>
  <c r="W82" i="502" s="1"/>
  <c r="Q84" i="502"/>
  <c r="T84" i="502" s="1"/>
  <c r="R89" i="502"/>
  <c r="U89" i="502" s="1"/>
  <c r="Q90" i="502"/>
  <c r="T90" i="502" s="1"/>
  <c r="R94" i="502"/>
  <c r="U94" i="502" s="1"/>
  <c r="Q95" i="502"/>
  <c r="T95" i="502" s="1"/>
  <c r="W95" i="502" s="1"/>
  <c r="R99" i="502"/>
  <c r="U99" i="502" s="1"/>
  <c r="Q100" i="502"/>
  <c r="T100" i="502" s="1"/>
  <c r="W100" i="502" s="1"/>
  <c r="R101" i="502"/>
  <c r="U101" i="502" s="1"/>
  <c r="Q112" i="502"/>
  <c r="T112" i="502" s="1"/>
  <c r="W112" i="502" s="1"/>
  <c r="Q118" i="502"/>
  <c r="T118" i="502" s="1"/>
  <c r="R121" i="502"/>
  <c r="U121" i="502" s="1"/>
  <c r="Q144" i="502"/>
  <c r="T144" i="502" s="1"/>
  <c r="R102" i="502"/>
  <c r="U102" i="502" s="1"/>
  <c r="Q103" i="502"/>
  <c r="T103" i="502" s="1"/>
  <c r="R108" i="502"/>
  <c r="U108" i="502" s="1"/>
  <c r="Q109" i="502"/>
  <c r="T109" i="502" s="1"/>
  <c r="R113" i="502"/>
  <c r="U113" i="502" s="1"/>
  <c r="Q114" i="502"/>
  <c r="T114" i="502" s="1"/>
  <c r="R118" i="502"/>
  <c r="U118" i="502" s="1"/>
  <c r="Q119" i="502"/>
  <c r="T119" i="502" s="1"/>
  <c r="Q128" i="502"/>
  <c r="T128" i="502" s="1"/>
  <c r="R129" i="502"/>
  <c r="U129" i="502" s="1"/>
  <c r="Q134" i="502"/>
  <c r="T134" i="502" s="1"/>
  <c r="R138" i="502"/>
  <c r="U138" i="502" s="1"/>
  <c r="R148" i="502"/>
  <c r="U148" i="502" s="1"/>
  <c r="R104" i="502"/>
  <c r="U104" i="502" s="1"/>
  <c r="Q105" i="502"/>
  <c r="T105" i="502" s="1"/>
  <c r="R109" i="502"/>
  <c r="U109" i="502" s="1"/>
  <c r="Q110" i="502"/>
  <c r="T110" i="502" s="1"/>
  <c r="R114" i="502"/>
  <c r="U114" i="502" s="1"/>
  <c r="Q115" i="502"/>
  <c r="T115" i="502" s="1"/>
  <c r="W115" i="502" s="1"/>
  <c r="R119" i="502"/>
  <c r="U119" i="502" s="1"/>
  <c r="R122" i="502"/>
  <c r="U122" i="502" s="1"/>
  <c r="R132" i="502"/>
  <c r="U132" i="502" s="1"/>
  <c r="Q139" i="502"/>
  <c r="T139" i="502" s="1"/>
  <c r="Q146" i="502"/>
  <c r="T146" i="502" s="1"/>
  <c r="Q149" i="502"/>
  <c r="T149" i="502" s="1"/>
  <c r="Q101" i="502"/>
  <c r="T101" i="502" s="1"/>
  <c r="R105" i="502"/>
  <c r="U105" i="502" s="1"/>
  <c r="Q106" i="502"/>
  <c r="T106" i="502" s="1"/>
  <c r="R110" i="502"/>
  <c r="U110" i="502" s="1"/>
  <c r="Q111" i="502"/>
  <c r="T111" i="502" s="1"/>
  <c r="R116" i="502"/>
  <c r="U116" i="502" s="1"/>
  <c r="Q117" i="502"/>
  <c r="T117" i="502" s="1"/>
  <c r="Q123" i="502"/>
  <c r="T123" i="502" s="1"/>
  <c r="Q130" i="502"/>
  <c r="T130" i="502" s="1"/>
  <c r="Q133" i="502"/>
  <c r="T133" i="502" s="1"/>
  <c r="R137" i="502"/>
  <c r="U137" i="502" s="1"/>
  <c r="R143" i="502"/>
  <c r="U143" i="502" s="1"/>
  <c r="R149" i="502"/>
  <c r="U149" i="502" s="1"/>
  <c r="R123" i="502"/>
  <c r="U123" i="502" s="1"/>
  <c r="Q124" i="502"/>
  <c r="T124" i="502" s="1"/>
  <c r="R128" i="502"/>
  <c r="U128" i="502" s="1"/>
  <c r="Q129" i="502"/>
  <c r="T129" i="502" s="1"/>
  <c r="W129" i="502" s="1"/>
  <c r="R134" i="502"/>
  <c r="U134" i="502" s="1"/>
  <c r="Q135" i="502"/>
  <c r="T135" i="502" s="1"/>
  <c r="R139" i="502"/>
  <c r="U139" i="502" s="1"/>
  <c r="Q140" i="502"/>
  <c r="T140" i="502" s="1"/>
  <c r="R144" i="502"/>
  <c r="U144" i="502" s="1"/>
  <c r="Q145" i="502"/>
  <c r="T145" i="502" s="1"/>
  <c r="Q120" i="502"/>
  <c r="T120" i="502" s="1"/>
  <c r="R124" i="502"/>
  <c r="U124" i="502" s="1"/>
  <c r="Q125" i="502"/>
  <c r="T125" i="502" s="1"/>
  <c r="W125" i="502" s="1"/>
  <c r="R130" i="502"/>
  <c r="U130" i="502" s="1"/>
  <c r="Q131" i="502"/>
  <c r="T131" i="502" s="1"/>
  <c r="R135" i="502"/>
  <c r="U135" i="502" s="1"/>
  <c r="Q136" i="502"/>
  <c r="T136" i="502" s="1"/>
  <c r="R140" i="502"/>
  <c r="U140" i="502" s="1"/>
  <c r="Q141" i="502"/>
  <c r="T141" i="502" s="1"/>
  <c r="W141" i="502" s="1"/>
  <c r="R146" i="502"/>
  <c r="U146" i="502" s="1"/>
  <c r="Q147" i="502"/>
  <c r="T147" i="502" s="1"/>
  <c r="R120" i="502"/>
  <c r="U120" i="502" s="1"/>
  <c r="Q121" i="502"/>
  <c r="T121" i="502" s="1"/>
  <c r="R126" i="502"/>
  <c r="U126" i="502" s="1"/>
  <c r="Q127" i="502"/>
  <c r="T127" i="502" s="1"/>
  <c r="W127" i="502" s="1"/>
  <c r="R131" i="502"/>
  <c r="U131" i="502" s="1"/>
  <c r="Q132" i="502"/>
  <c r="T132" i="502" s="1"/>
  <c r="R136" i="502"/>
  <c r="U136" i="502" s="1"/>
  <c r="Q137" i="502"/>
  <c r="T137" i="502" s="1"/>
  <c r="R142" i="502"/>
  <c r="U142" i="502" s="1"/>
  <c r="Q143" i="502"/>
  <c r="T143" i="502" s="1"/>
  <c r="W143" i="502" s="1"/>
  <c r="R147" i="502"/>
  <c r="U147" i="502" s="1"/>
  <c r="Q148" i="502"/>
  <c r="T148" i="502" s="1"/>
  <c r="Z21" i="499"/>
  <c r="L21" i="499" s="1"/>
  <c r="AA20" i="500"/>
  <c r="L20" i="500"/>
  <c r="Q131" i="499"/>
  <c r="T131" i="499" s="1"/>
  <c r="Q139" i="499"/>
  <c r="T139" i="499" s="1"/>
  <c r="Q125" i="499"/>
  <c r="T125" i="499" s="1"/>
  <c r="Q109" i="499"/>
  <c r="T109" i="499" s="1"/>
  <c r="Q93" i="499"/>
  <c r="T93" i="499" s="1"/>
  <c r="Q126" i="499"/>
  <c r="T126" i="499" s="1"/>
  <c r="Q89" i="499"/>
  <c r="T89" i="499" s="1"/>
  <c r="Q121" i="499"/>
  <c r="T121" i="499" s="1"/>
  <c r="Q105" i="499"/>
  <c r="T105" i="499" s="1"/>
  <c r="Q143" i="499"/>
  <c r="T143" i="499" s="1"/>
  <c r="Q127" i="499"/>
  <c r="T127" i="499" s="1"/>
  <c r="Q20" i="499"/>
  <c r="T20" i="499" s="1"/>
  <c r="R130" i="499"/>
  <c r="U130" i="499" s="1"/>
  <c r="R126" i="499"/>
  <c r="U126" i="499" s="1"/>
  <c r="R124" i="499"/>
  <c r="U124" i="499" s="1"/>
  <c r="R108" i="499"/>
  <c r="U108" i="499" s="1"/>
  <c r="R92" i="499"/>
  <c r="U92" i="499" s="1"/>
  <c r="R87" i="499"/>
  <c r="U87" i="499" s="1"/>
  <c r="R120" i="499"/>
  <c r="U120" i="499" s="1"/>
  <c r="R104" i="499"/>
  <c r="U104" i="499" s="1"/>
  <c r="R84" i="499"/>
  <c r="U84" i="499" s="1"/>
  <c r="R142" i="499"/>
  <c r="U142" i="499" s="1"/>
  <c r="R112" i="499"/>
  <c r="U112" i="499" s="1"/>
  <c r="Q138" i="500"/>
  <c r="T138" i="500" s="1"/>
  <c r="Q122" i="500"/>
  <c r="T122" i="500" s="1"/>
  <c r="Q126" i="500"/>
  <c r="T126" i="500" s="1"/>
  <c r="Q142" i="500"/>
  <c r="T142" i="500" s="1"/>
  <c r="Q112" i="500"/>
  <c r="T112" i="500" s="1"/>
  <c r="Q100" i="500"/>
  <c r="T100" i="500" s="1"/>
  <c r="Q90" i="500"/>
  <c r="T90" i="500" s="1"/>
  <c r="Q94" i="500"/>
  <c r="T94" i="500" s="1"/>
  <c r="Q116" i="500"/>
  <c r="T116" i="500" s="1"/>
  <c r="Q83" i="500"/>
  <c r="T83" i="500" s="1"/>
  <c r="R125" i="500"/>
  <c r="U125" i="500" s="1"/>
  <c r="R141" i="500"/>
  <c r="U141" i="500" s="1"/>
  <c r="R115" i="500"/>
  <c r="U115" i="500" s="1"/>
  <c r="R93" i="500"/>
  <c r="U93" i="500" s="1"/>
  <c r="R79" i="500"/>
  <c r="U79" i="500" s="1"/>
  <c r="R63" i="500"/>
  <c r="U63" i="500" s="1"/>
  <c r="R47" i="500"/>
  <c r="U47" i="500" s="1"/>
  <c r="R67" i="500"/>
  <c r="U67" i="500" s="1"/>
  <c r="R51" i="500"/>
  <c r="U51" i="500" s="1"/>
  <c r="R37" i="500"/>
  <c r="U37" i="500" s="1"/>
  <c r="R71" i="500"/>
  <c r="U71" i="500" s="1"/>
  <c r="R55" i="500"/>
  <c r="U55" i="500" s="1"/>
  <c r="R39" i="500"/>
  <c r="U39" i="500" s="1"/>
  <c r="R59" i="500"/>
  <c r="U59" i="500" s="1"/>
  <c r="R75" i="500"/>
  <c r="U75" i="500" s="1"/>
  <c r="R43" i="500"/>
  <c r="U43" i="500" s="1"/>
  <c r="Q24" i="499"/>
  <c r="T24" i="499" s="1"/>
  <c r="Q26" i="499"/>
  <c r="T26" i="499" s="1"/>
  <c r="Q28" i="499"/>
  <c r="T28" i="499" s="1"/>
  <c r="Q30" i="499"/>
  <c r="T30" i="499" s="1"/>
  <c r="Q32" i="499"/>
  <c r="T32" i="499" s="1"/>
  <c r="Q34" i="499"/>
  <c r="T34" i="499" s="1"/>
  <c r="Q36" i="499"/>
  <c r="T36" i="499" s="1"/>
  <c r="Q38" i="499"/>
  <c r="T38" i="499" s="1"/>
  <c r="Q40" i="499"/>
  <c r="T40" i="499" s="1"/>
  <c r="Q42" i="499"/>
  <c r="T42" i="499" s="1"/>
  <c r="Q22" i="499"/>
  <c r="T22" i="499" s="1"/>
  <c r="R26" i="499"/>
  <c r="U26" i="499" s="1"/>
  <c r="Q31" i="499"/>
  <c r="T31" i="499" s="1"/>
  <c r="R34" i="499"/>
  <c r="U34" i="499" s="1"/>
  <c r="R38" i="499"/>
  <c r="U38" i="499" s="1"/>
  <c r="Q45" i="499"/>
  <c r="T45" i="499" s="1"/>
  <c r="Q49" i="499"/>
  <c r="T49" i="499" s="1"/>
  <c r="Q55" i="499"/>
  <c r="T55" i="499" s="1"/>
  <c r="Q59" i="499"/>
  <c r="T59" i="499" s="1"/>
  <c r="Q63" i="499"/>
  <c r="T63" i="499" s="1"/>
  <c r="Q67" i="499"/>
  <c r="T67" i="499" s="1"/>
  <c r="Q71" i="499"/>
  <c r="T71" i="499" s="1"/>
  <c r="Q75" i="499"/>
  <c r="T75" i="499" s="1"/>
  <c r="Q77" i="499"/>
  <c r="T77" i="499" s="1"/>
  <c r="Q81" i="499"/>
  <c r="T81" i="499" s="1"/>
  <c r="Q83" i="499"/>
  <c r="T83" i="499" s="1"/>
  <c r="Q85" i="499"/>
  <c r="T85" i="499" s="1"/>
  <c r="Q97" i="499"/>
  <c r="T97" i="499" s="1"/>
  <c r="Q101" i="499"/>
  <c r="T101" i="499" s="1"/>
  <c r="Q113" i="499"/>
  <c r="T113" i="499" s="1"/>
  <c r="Q117" i="499"/>
  <c r="T117" i="499" s="1"/>
  <c r="R23" i="499"/>
  <c r="U23" i="499" s="1"/>
  <c r="R27" i="499"/>
  <c r="U27" i="499" s="1"/>
  <c r="R31" i="499"/>
  <c r="U31" i="499" s="1"/>
  <c r="R35" i="499"/>
  <c r="U35" i="499" s="1"/>
  <c r="R39" i="499"/>
  <c r="U39" i="499" s="1"/>
  <c r="R43" i="499"/>
  <c r="U43" i="499" s="1"/>
  <c r="R45" i="499"/>
  <c r="U45" i="499" s="1"/>
  <c r="R47" i="499"/>
  <c r="U47" i="499" s="1"/>
  <c r="R49" i="499"/>
  <c r="U49" i="499" s="1"/>
  <c r="R51" i="499"/>
  <c r="U51" i="499" s="1"/>
  <c r="R53" i="499"/>
  <c r="U53" i="499" s="1"/>
  <c r="R55" i="499"/>
  <c r="U55" i="499" s="1"/>
  <c r="R57" i="499"/>
  <c r="U57" i="499" s="1"/>
  <c r="R59" i="499"/>
  <c r="U59" i="499" s="1"/>
  <c r="R61" i="499"/>
  <c r="U61" i="499" s="1"/>
  <c r="R63" i="499"/>
  <c r="U63" i="499" s="1"/>
  <c r="R65" i="499"/>
  <c r="U65" i="499" s="1"/>
  <c r="R67" i="499"/>
  <c r="U67" i="499" s="1"/>
  <c r="R69" i="499"/>
  <c r="U69" i="499" s="1"/>
  <c r="R71" i="499"/>
  <c r="U71" i="499" s="1"/>
  <c r="R73" i="499"/>
  <c r="U73" i="499" s="1"/>
  <c r="R75" i="499"/>
  <c r="U75" i="499" s="1"/>
  <c r="R77" i="499"/>
  <c r="U77" i="499" s="1"/>
  <c r="R79" i="499"/>
  <c r="U79" i="499" s="1"/>
  <c r="R81" i="499"/>
  <c r="U81" i="499" s="1"/>
  <c r="R83" i="499"/>
  <c r="U83" i="499" s="1"/>
  <c r="R20" i="499"/>
  <c r="U20" i="499" s="1"/>
  <c r="R22" i="499"/>
  <c r="U22" i="499" s="1"/>
  <c r="R30" i="499"/>
  <c r="U30" i="499" s="1"/>
  <c r="R42" i="499"/>
  <c r="U42" i="499" s="1"/>
  <c r="Q51" i="499"/>
  <c r="T51" i="499" s="1"/>
  <c r="Q21" i="499"/>
  <c r="T21" i="499" s="1"/>
  <c r="Z22" i="499"/>
  <c r="AA21" i="499"/>
  <c r="R24" i="499"/>
  <c r="U24" i="499" s="1"/>
  <c r="Q25" i="499"/>
  <c r="T25" i="499" s="1"/>
  <c r="R28" i="499"/>
  <c r="U28" i="499" s="1"/>
  <c r="Q29" i="499"/>
  <c r="T29" i="499" s="1"/>
  <c r="R32" i="499"/>
  <c r="U32" i="499" s="1"/>
  <c r="Q33" i="499"/>
  <c r="T33" i="499" s="1"/>
  <c r="R36" i="499"/>
  <c r="U36" i="499" s="1"/>
  <c r="Q37" i="499"/>
  <c r="T37" i="499" s="1"/>
  <c r="R40" i="499"/>
  <c r="U40" i="499" s="1"/>
  <c r="Q41" i="499"/>
  <c r="T41" i="499" s="1"/>
  <c r="Q44" i="499"/>
  <c r="T44" i="499" s="1"/>
  <c r="Q46" i="499"/>
  <c r="T46" i="499" s="1"/>
  <c r="Q48" i="499"/>
  <c r="T48" i="499" s="1"/>
  <c r="Q50" i="499"/>
  <c r="T50" i="499" s="1"/>
  <c r="Q52" i="499"/>
  <c r="T52" i="499" s="1"/>
  <c r="Q54" i="499"/>
  <c r="T54" i="499" s="1"/>
  <c r="Q56" i="499"/>
  <c r="T56" i="499" s="1"/>
  <c r="Q58" i="499"/>
  <c r="T58" i="499" s="1"/>
  <c r="Q60" i="499"/>
  <c r="T60" i="499" s="1"/>
  <c r="Q62" i="499"/>
  <c r="T62" i="499" s="1"/>
  <c r="Q64" i="499"/>
  <c r="T64" i="499" s="1"/>
  <c r="Q66" i="499"/>
  <c r="T66" i="499" s="1"/>
  <c r="Q68" i="499"/>
  <c r="T68" i="499" s="1"/>
  <c r="Q70" i="499"/>
  <c r="T70" i="499" s="1"/>
  <c r="Q72" i="499"/>
  <c r="T72" i="499" s="1"/>
  <c r="Q74" i="499"/>
  <c r="T74" i="499" s="1"/>
  <c r="Q76" i="499"/>
  <c r="T76" i="499" s="1"/>
  <c r="Q78" i="499"/>
  <c r="T78" i="499" s="1"/>
  <c r="Q80" i="499"/>
  <c r="T80" i="499" s="1"/>
  <c r="Q82" i="499"/>
  <c r="T82" i="499" s="1"/>
  <c r="Q84" i="499"/>
  <c r="T84" i="499" s="1"/>
  <c r="W84" i="499" s="1"/>
  <c r="Q88" i="499"/>
  <c r="T88" i="499" s="1"/>
  <c r="Q23" i="499"/>
  <c r="T23" i="499" s="1"/>
  <c r="Q27" i="499"/>
  <c r="T27" i="499" s="1"/>
  <c r="Q35" i="499"/>
  <c r="T35" i="499" s="1"/>
  <c r="Q39" i="499"/>
  <c r="T39" i="499" s="1"/>
  <c r="Q43" i="499"/>
  <c r="T43" i="499" s="1"/>
  <c r="Q47" i="499"/>
  <c r="T47" i="499" s="1"/>
  <c r="W47" i="499" s="1"/>
  <c r="Q53" i="499"/>
  <c r="T53" i="499" s="1"/>
  <c r="Q57" i="499"/>
  <c r="T57" i="499" s="1"/>
  <c r="Q61" i="499"/>
  <c r="T61" i="499" s="1"/>
  <c r="W61" i="499" s="1"/>
  <c r="Q65" i="499"/>
  <c r="T65" i="499" s="1"/>
  <c r="Q69" i="499"/>
  <c r="T69" i="499" s="1"/>
  <c r="Q73" i="499"/>
  <c r="T73" i="499" s="1"/>
  <c r="Q79" i="499"/>
  <c r="T79" i="499" s="1"/>
  <c r="R21" i="499"/>
  <c r="U21" i="499" s="1"/>
  <c r="R25" i="499"/>
  <c r="U25" i="499" s="1"/>
  <c r="R29" i="499"/>
  <c r="U29" i="499" s="1"/>
  <c r="R33" i="499"/>
  <c r="U33" i="499" s="1"/>
  <c r="R37" i="499"/>
  <c r="U37" i="499" s="1"/>
  <c r="R41" i="499"/>
  <c r="U41" i="499" s="1"/>
  <c r="R44" i="499"/>
  <c r="U44" i="499" s="1"/>
  <c r="R46" i="499"/>
  <c r="U46" i="499" s="1"/>
  <c r="R48" i="499"/>
  <c r="U48" i="499" s="1"/>
  <c r="R50" i="499"/>
  <c r="U50" i="499" s="1"/>
  <c r="R52" i="499"/>
  <c r="U52" i="499" s="1"/>
  <c r="R54" i="499"/>
  <c r="U54" i="499" s="1"/>
  <c r="R56" i="499"/>
  <c r="U56" i="499" s="1"/>
  <c r="R58" i="499"/>
  <c r="U58" i="499" s="1"/>
  <c r="R60" i="499"/>
  <c r="U60" i="499" s="1"/>
  <c r="R62" i="499"/>
  <c r="U62" i="499" s="1"/>
  <c r="R64" i="499"/>
  <c r="U64" i="499" s="1"/>
  <c r="R66" i="499"/>
  <c r="U66" i="499" s="1"/>
  <c r="R68" i="499"/>
  <c r="U68" i="499" s="1"/>
  <c r="R70" i="499"/>
  <c r="U70" i="499" s="1"/>
  <c r="R72" i="499"/>
  <c r="U72" i="499" s="1"/>
  <c r="R74" i="499"/>
  <c r="U74" i="499" s="1"/>
  <c r="R76" i="499"/>
  <c r="U76" i="499" s="1"/>
  <c r="R78" i="499"/>
  <c r="U78" i="499" s="1"/>
  <c r="R80" i="499"/>
  <c r="U80" i="499" s="1"/>
  <c r="R82" i="499"/>
  <c r="U82" i="499" s="1"/>
  <c r="R88" i="499"/>
  <c r="U88" i="499" s="1"/>
  <c r="R96" i="499"/>
  <c r="U96" i="499" s="1"/>
  <c r="R100" i="499"/>
  <c r="U100" i="499" s="1"/>
  <c r="R116" i="499"/>
  <c r="U116" i="499" s="1"/>
  <c r="Q96" i="499"/>
  <c r="T96" i="499" s="1"/>
  <c r="R101" i="499"/>
  <c r="U101" i="499" s="1"/>
  <c r="Q118" i="499"/>
  <c r="T118" i="499" s="1"/>
  <c r="R122" i="499"/>
  <c r="U122" i="499" s="1"/>
  <c r="R45" i="500"/>
  <c r="U45" i="500" s="1"/>
  <c r="Q73" i="500"/>
  <c r="T73" i="500" s="1"/>
  <c r="R85" i="499"/>
  <c r="U85" i="499" s="1"/>
  <c r="R86" i="499"/>
  <c r="U86" i="499" s="1"/>
  <c r="R91" i="499"/>
  <c r="U91" i="499" s="1"/>
  <c r="Q92" i="499"/>
  <c r="T92" i="499" s="1"/>
  <c r="R97" i="499"/>
  <c r="U97" i="499" s="1"/>
  <c r="Q98" i="499"/>
  <c r="T98" i="499" s="1"/>
  <c r="R102" i="499"/>
  <c r="U102" i="499" s="1"/>
  <c r="Q103" i="499"/>
  <c r="T103" i="499" s="1"/>
  <c r="R107" i="499"/>
  <c r="U107" i="499" s="1"/>
  <c r="Q108" i="499"/>
  <c r="T108" i="499" s="1"/>
  <c r="R113" i="499"/>
  <c r="U113" i="499" s="1"/>
  <c r="Q114" i="499"/>
  <c r="T114" i="499" s="1"/>
  <c r="R118" i="499"/>
  <c r="U118" i="499" s="1"/>
  <c r="Q119" i="499"/>
  <c r="T119" i="499" s="1"/>
  <c r="R123" i="499"/>
  <c r="U123" i="499" s="1"/>
  <c r="Q124" i="499"/>
  <c r="T124" i="499" s="1"/>
  <c r="W124" i="499" s="1"/>
  <c r="Q129" i="499"/>
  <c r="T129" i="499" s="1"/>
  <c r="Q135" i="499"/>
  <c r="T135" i="499" s="1"/>
  <c r="R139" i="499"/>
  <c r="U139" i="499" s="1"/>
  <c r="R149" i="499"/>
  <c r="U149" i="499" s="1"/>
  <c r="R27" i="500"/>
  <c r="U27" i="500" s="1"/>
  <c r="Q32" i="500"/>
  <c r="T32" i="500" s="1"/>
  <c r="R33" i="500"/>
  <c r="U33" i="500" s="1"/>
  <c r="Q57" i="500"/>
  <c r="T57" i="500" s="1"/>
  <c r="Q87" i="499"/>
  <c r="T87" i="499" s="1"/>
  <c r="R90" i="499"/>
  <c r="U90" i="499" s="1"/>
  <c r="R95" i="499"/>
  <c r="U95" i="499" s="1"/>
  <c r="R106" i="499"/>
  <c r="U106" i="499" s="1"/>
  <c r="R111" i="499"/>
  <c r="U111" i="499" s="1"/>
  <c r="R117" i="499"/>
  <c r="U117" i="499" s="1"/>
  <c r="Q123" i="499"/>
  <c r="T123" i="499" s="1"/>
  <c r="R134" i="499"/>
  <c r="U134" i="499" s="1"/>
  <c r="R146" i="499"/>
  <c r="U146" i="499" s="1"/>
  <c r="R21" i="500"/>
  <c r="U21" i="500" s="1"/>
  <c r="R31" i="500"/>
  <c r="U31" i="500" s="1"/>
  <c r="R52" i="500"/>
  <c r="U52" i="500" s="1"/>
  <c r="R93" i="499"/>
  <c r="U93" i="499" s="1"/>
  <c r="Q94" i="499"/>
  <c r="T94" i="499" s="1"/>
  <c r="R98" i="499"/>
  <c r="U98" i="499" s="1"/>
  <c r="Q99" i="499"/>
  <c r="T99" i="499" s="1"/>
  <c r="R103" i="499"/>
  <c r="U103" i="499" s="1"/>
  <c r="Q104" i="499"/>
  <c r="T104" i="499" s="1"/>
  <c r="R109" i="499"/>
  <c r="U109" i="499" s="1"/>
  <c r="Q110" i="499"/>
  <c r="T110" i="499" s="1"/>
  <c r="R114" i="499"/>
  <c r="U114" i="499" s="1"/>
  <c r="Q115" i="499"/>
  <c r="T115" i="499" s="1"/>
  <c r="R119" i="499"/>
  <c r="U119" i="499" s="1"/>
  <c r="Q120" i="499"/>
  <c r="T120" i="499" s="1"/>
  <c r="W120" i="499" s="1"/>
  <c r="R125" i="499"/>
  <c r="U125" i="499" s="1"/>
  <c r="R133" i="499"/>
  <c r="U133" i="499" s="1"/>
  <c r="Q140" i="499"/>
  <c r="T140" i="499" s="1"/>
  <c r="Q147" i="499"/>
  <c r="T147" i="499" s="1"/>
  <c r="R23" i="500"/>
  <c r="U23" i="500" s="1"/>
  <c r="Q28" i="500"/>
  <c r="T28" i="500" s="1"/>
  <c r="R29" i="500"/>
  <c r="U29" i="500" s="1"/>
  <c r="Q37" i="500"/>
  <c r="T37" i="500" s="1"/>
  <c r="W37" i="500" s="1"/>
  <c r="Q41" i="500"/>
  <c r="T41" i="500" s="1"/>
  <c r="R77" i="500"/>
  <c r="U77" i="500" s="1"/>
  <c r="Q86" i="499"/>
  <c r="T86" i="499" s="1"/>
  <c r="Q91" i="499"/>
  <c r="T91" i="499" s="1"/>
  <c r="Q102" i="499"/>
  <c r="T102" i="499" s="1"/>
  <c r="Q107" i="499"/>
  <c r="T107" i="499" s="1"/>
  <c r="Q112" i="499"/>
  <c r="T112" i="499" s="1"/>
  <c r="Q145" i="499"/>
  <c r="T145" i="499" s="1"/>
  <c r="R89" i="499"/>
  <c r="U89" i="499" s="1"/>
  <c r="Q90" i="499"/>
  <c r="T90" i="499" s="1"/>
  <c r="W90" i="499" s="1"/>
  <c r="R94" i="499"/>
  <c r="U94" i="499" s="1"/>
  <c r="Q95" i="499"/>
  <c r="T95" i="499" s="1"/>
  <c r="R99" i="499"/>
  <c r="U99" i="499" s="1"/>
  <c r="Q100" i="499"/>
  <c r="T100" i="499" s="1"/>
  <c r="R105" i="499"/>
  <c r="U105" i="499" s="1"/>
  <c r="Q106" i="499"/>
  <c r="T106" i="499" s="1"/>
  <c r="W106" i="499" s="1"/>
  <c r="R110" i="499"/>
  <c r="U110" i="499" s="1"/>
  <c r="Q111" i="499"/>
  <c r="T111" i="499" s="1"/>
  <c r="R115" i="499"/>
  <c r="U115" i="499" s="1"/>
  <c r="Q116" i="499"/>
  <c r="T116" i="499" s="1"/>
  <c r="R121" i="499"/>
  <c r="U121" i="499" s="1"/>
  <c r="Q122" i="499"/>
  <c r="T122" i="499" s="1"/>
  <c r="W122" i="499" s="1"/>
  <c r="Q134" i="499"/>
  <c r="T134" i="499" s="1"/>
  <c r="R138" i="499"/>
  <c r="U138" i="499" s="1"/>
  <c r="R144" i="499"/>
  <c r="U144" i="499" s="1"/>
  <c r="Q24" i="500"/>
  <c r="T24" i="500" s="1"/>
  <c r="R25" i="500"/>
  <c r="U25" i="500" s="1"/>
  <c r="R35" i="500"/>
  <c r="U35" i="500" s="1"/>
  <c r="R61" i="500"/>
  <c r="U61" i="500" s="1"/>
  <c r="R68" i="500"/>
  <c r="U68" i="500" s="1"/>
  <c r="R89" i="500"/>
  <c r="U89" i="500" s="1"/>
  <c r="Q128" i="499"/>
  <c r="T128" i="499" s="1"/>
  <c r="R129" i="499"/>
  <c r="U129" i="499" s="1"/>
  <c r="Q130" i="499"/>
  <c r="T130" i="499" s="1"/>
  <c r="R135" i="499"/>
  <c r="U135" i="499" s="1"/>
  <c r="Q136" i="499"/>
  <c r="T136" i="499" s="1"/>
  <c r="R140" i="499"/>
  <c r="U140" i="499" s="1"/>
  <c r="Q141" i="499"/>
  <c r="T141" i="499" s="1"/>
  <c r="R145" i="499"/>
  <c r="U145" i="499" s="1"/>
  <c r="Q146" i="499"/>
  <c r="T146" i="499" s="1"/>
  <c r="Q21" i="500"/>
  <c r="T21" i="500" s="1"/>
  <c r="R24" i="500"/>
  <c r="U24" i="500" s="1"/>
  <c r="Q25" i="500"/>
  <c r="T25" i="500" s="1"/>
  <c r="R28" i="500"/>
  <c r="U28" i="500" s="1"/>
  <c r="Q29" i="500"/>
  <c r="T29" i="500" s="1"/>
  <c r="R32" i="500"/>
  <c r="U32" i="500" s="1"/>
  <c r="Q33" i="500"/>
  <c r="T33" i="500" s="1"/>
  <c r="W33" i="500" s="1"/>
  <c r="R41" i="500"/>
  <c r="U41" i="500" s="1"/>
  <c r="R48" i="500"/>
  <c r="U48" i="500" s="1"/>
  <c r="Q53" i="500"/>
  <c r="T53" i="500" s="1"/>
  <c r="R57" i="500"/>
  <c r="U57" i="500" s="1"/>
  <c r="R64" i="500"/>
  <c r="U64" i="500" s="1"/>
  <c r="Q69" i="500"/>
  <c r="T69" i="500" s="1"/>
  <c r="R73" i="500"/>
  <c r="U73" i="500" s="1"/>
  <c r="R80" i="500"/>
  <c r="U80" i="500" s="1"/>
  <c r="R95" i="500"/>
  <c r="U95" i="500" s="1"/>
  <c r="R112" i="500"/>
  <c r="U112" i="500" s="1"/>
  <c r="R127" i="499"/>
  <c r="U127" i="499" s="1"/>
  <c r="R128" i="499"/>
  <c r="U128" i="499" s="1"/>
  <c r="R131" i="499"/>
  <c r="U131" i="499" s="1"/>
  <c r="Q132" i="499"/>
  <c r="T132" i="499" s="1"/>
  <c r="R136" i="499"/>
  <c r="U136" i="499" s="1"/>
  <c r="Q137" i="499"/>
  <c r="T137" i="499" s="1"/>
  <c r="R141" i="499"/>
  <c r="U141" i="499" s="1"/>
  <c r="Q142" i="499"/>
  <c r="T142" i="499" s="1"/>
  <c r="R147" i="499"/>
  <c r="U147" i="499" s="1"/>
  <c r="Q148" i="499"/>
  <c r="T148" i="499" s="1"/>
  <c r="Q20" i="500"/>
  <c r="T20" i="500" s="1"/>
  <c r="Q22" i="500"/>
  <c r="T22" i="500" s="1"/>
  <c r="Q26" i="500"/>
  <c r="T26" i="500" s="1"/>
  <c r="Q30" i="500"/>
  <c r="T30" i="500" s="1"/>
  <c r="Q34" i="500"/>
  <c r="T34" i="500" s="1"/>
  <c r="R44" i="500"/>
  <c r="U44" i="500" s="1"/>
  <c r="Q49" i="500"/>
  <c r="T49" i="500" s="1"/>
  <c r="R53" i="500"/>
  <c r="U53" i="500" s="1"/>
  <c r="R60" i="500"/>
  <c r="U60" i="500" s="1"/>
  <c r="Q65" i="500"/>
  <c r="T65" i="500" s="1"/>
  <c r="R69" i="500"/>
  <c r="U69" i="500" s="1"/>
  <c r="R76" i="500"/>
  <c r="U76" i="500" s="1"/>
  <c r="Q81" i="500"/>
  <c r="T81" i="500" s="1"/>
  <c r="Q85" i="500"/>
  <c r="T85" i="500" s="1"/>
  <c r="R103" i="500"/>
  <c r="U103" i="500" s="1"/>
  <c r="R132" i="499"/>
  <c r="U132" i="499" s="1"/>
  <c r="Q133" i="499"/>
  <c r="T133" i="499" s="1"/>
  <c r="R137" i="499"/>
  <c r="U137" i="499" s="1"/>
  <c r="Q138" i="499"/>
  <c r="T138" i="499" s="1"/>
  <c r="R143" i="499"/>
  <c r="U143" i="499" s="1"/>
  <c r="Q144" i="499"/>
  <c r="T144" i="499" s="1"/>
  <c r="R148" i="499"/>
  <c r="U148" i="499" s="1"/>
  <c r="Q149" i="499"/>
  <c r="T149" i="499" s="1"/>
  <c r="R20" i="500"/>
  <c r="U20" i="500" s="1"/>
  <c r="Z22" i="500"/>
  <c r="AA21" i="500"/>
  <c r="L21" i="500"/>
  <c r="R22" i="500"/>
  <c r="U22" i="500" s="1"/>
  <c r="Q23" i="500"/>
  <c r="T23" i="500" s="1"/>
  <c r="R26" i="500"/>
  <c r="U26" i="500" s="1"/>
  <c r="Q27" i="500"/>
  <c r="T27" i="500" s="1"/>
  <c r="R30" i="500"/>
  <c r="U30" i="500" s="1"/>
  <c r="Q31" i="500"/>
  <c r="T31" i="500" s="1"/>
  <c r="R34" i="500"/>
  <c r="U34" i="500" s="1"/>
  <c r="Q35" i="500"/>
  <c r="T35" i="500" s="1"/>
  <c r="R40" i="500"/>
  <c r="U40" i="500" s="1"/>
  <c r="Q45" i="500"/>
  <c r="T45" i="500" s="1"/>
  <c r="R49" i="500"/>
  <c r="U49" i="500" s="1"/>
  <c r="R56" i="500"/>
  <c r="U56" i="500" s="1"/>
  <c r="Q61" i="500"/>
  <c r="T61" i="500" s="1"/>
  <c r="R65" i="500"/>
  <c r="U65" i="500" s="1"/>
  <c r="R72" i="500"/>
  <c r="U72" i="500" s="1"/>
  <c r="Q77" i="500"/>
  <c r="T77" i="500" s="1"/>
  <c r="W77" i="500" s="1"/>
  <c r="R81" i="500"/>
  <c r="U81" i="500" s="1"/>
  <c r="Q36" i="500"/>
  <c r="T36" i="500" s="1"/>
  <c r="Q38" i="500"/>
  <c r="T38" i="500" s="1"/>
  <c r="Q42" i="500"/>
  <c r="T42" i="500" s="1"/>
  <c r="Q46" i="500"/>
  <c r="T46" i="500" s="1"/>
  <c r="Q50" i="500"/>
  <c r="T50" i="500" s="1"/>
  <c r="Q54" i="500"/>
  <c r="T54" i="500" s="1"/>
  <c r="Q58" i="500"/>
  <c r="T58" i="500" s="1"/>
  <c r="Q62" i="500"/>
  <c r="T62" i="500" s="1"/>
  <c r="Q66" i="500"/>
  <c r="T66" i="500" s="1"/>
  <c r="Q70" i="500"/>
  <c r="T70" i="500" s="1"/>
  <c r="Q74" i="500"/>
  <c r="T74" i="500" s="1"/>
  <c r="Q78" i="500"/>
  <c r="T78" i="500" s="1"/>
  <c r="R85" i="500"/>
  <c r="U85" i="500" s="1"/>
  <c r="Q96" i="500"/>
  <c r="T96" i="500" s="1"/>
  <c r="R97" i="500"/>
  <c r="U97" i="500" s="1"/>
  <c r="Q102" i="500"/>
  <c r="T102" i="500" s="1"/>
  <c r="R36" i="500"/>
  <c r="U36" i="500" s="1"/>
  <c r="R38" i="500"/>
  <c r="U38" i="500" s="1"/>
  <c r="Q39" i="500"/>
  <c r="T39" i="500" s="1"/>
  <c r="R42" i="500"/>
  <c r="U42" i="500" s="1"/>
  <c r="Q43" i="500"/>
  <c r="T43" i="500" s="1"/>
  <c r="R46" i="500"/>
  <c r="U46" i="500" s="1"/>
  <c r="Q47" i="500"/>
  <c r="T47" i="500" s="1"/>
  <c r="R50" i="500"/>
  <c r="U50" i="500" s="1"/>
  <c r="Q51" i="500"/>
  <c r="T51" i="500" s="1"/>
  <c r="R54" i="500"/>
  <c r="U54" i="500" s="1"/>
  <c r="Q55" i="500"/>
  <c r="T55" i="500" s="1"/>
  <c r="W55" i="500" s="1"/>
  <c r="R58" i="500"/>
  <c r="U58" i="500" s="1"/>
  <c r="Q59" i="500"/>
  <c r="T59" i="500" s="1"/>
  <c r="W59" i="500" s="1"/>
  <c r="R62" i="500"/>
  <c r="U62" i="500" s="1"/>
  <c r="Q63" i="500"/>
  <c r="T63" i="500" s="1"/>
  <c r="R66" i="500"/>
  <c r="U66" i="500" s="1"/>
  <c r="Q67" i="500"/>
  <c r="T67" i="500" s="1"/>
  <c r="R70" i="500"/>
  <c r="U70" i="500" s="1"/>
  <c r="Q71" i="500"/>
  <c r="T71" i="500" s="1"/>
  <c r="R74" i="500"/>
  <c r="U74" i="500" s="1"/>
  <c r="Q75" i="500"/>
  <c r="T75" i="500" s="1"/>
  <c r="R78" i="500"/>
  <c r="U78" i="500" s="1"/>
  <c r="Q79" i="500"/>
  <c r="T79" i="500" s="1"/>
  <c r="Q86" i="500"/>
  <c r="T86" i="500" s="1"/>
  <c r="R90" i="500"/>
  <c r="U90" i="500" s="1"/>
  <c r="Q108" i="500"/>
  <c r="T108" i="500" s="1"/>
  <c r="Q40" i="500"/>
  <c r="T40" i="500" s="1"/>
  <c r="Q44" i="500"/>
  <c r="T44" i="500" s="1"/>
  <c r="Q48" i="500"/>
  <c r="T48" i="500" s="1"/>
  <c r="Q52" i="500"/>
  <c r="T52" i="500" s="1"/>
  <c r="Q56" i="500"/>
  <c r="T56" i="500" s="1"/>
  <c r="W56" i="500" s="1"/>
  <c r="Q60" i="500"/>
  <c r="T60" i="500" s="1"/>
  <c r="Q64" i="500"/>
  <c r="T64" i="500" s="1"/>
  <c r="W64" i="500" s="1"/>
  <c r="Q68" i="500"/>
  <c r="T68" i="500" s="1"/>
  <c r="Q72" i="500"/>
  <c r="T72" i="500" s="1"/>
  <c r="Q76" i="500"/>
  <c r="T76" i="500" s="1"/>
  <c r="Q80" i="500"/>
  <c r="T80" i="500" s="1"/>
  <c r="R84" i="500"/>
  <c r="U84" i="500" s="1"/>
  <c r="Q91" i="500"/>
  <c r="T91" i="500" s="1"/>
  <c r="Q98" i="500"/>
  <c r="T98" i="500" s="1"/>
  <c r="R127" i="500"/>
  <c r="U127" i="500" s="1"/>
  <c r="Q82" i="500"/>
  <c r="T82" i="500" s="1"/>
  <c r="R86" i="500"/>
  <c r="U86" i="500" s="1"/>
  <c r="Q87" i="500"/>
  <c r="T87" i="500" s="1"/>
  <c r="R91" i="500"/>
  <c r="U91" i="500" s="1"/>
  <c r="Q92" i="500"/>
  <c r="T92" i="500" s="1"/>
  <c r="R96" i="500"/>
  <c r="U96" i="500" s="1"/>
  <c r="Q97" i="500"/>
  <c r="T97" i="500" s="1"/>
  <c r="R106" i="500"/>
  <c r="U106" i="500" s="1"/>
  <c r="Q113" i="500"/>
  <c r="T113" i="500" s="1"/>
  <c r="R133" i="500"/>
  <c r="U133" i="500" s="1"/>
  <c r="R82" i="500"/>
  <c r="U82" i="500" s="1"/>
  <c r="R87" i="500"/>
  <c r="U87" i="500" s="1"/>
  <c r="Q88" i="500"/>
  <c r="T88" i="500" s="1"/>
  <c r="R92" i="500"/>
  <c r="U92" i="500" s="1"/>
  <c r="Q93" i="500"/>
  <c r="T93" i="500" s="1"/>
  <c r="R98" i="500"/>
  <c r="U98" i="500" s="1"/>
  <c r="Q99" i="500"/>
  <c r="T99" i="500" s="1"/>
  <c r="Q104" i="500"/>
  <c r="T104" i="500" s="1"/>
  <c r="Q107" i="500"/>
  <c r="T107" i="500" s="1"/>
  <c r="R111" i="500"/>
  <c r="U111" i="500" s="1"/>
  <c r="R117" i="500"/>
  <c r="U117" i="500" s="1"/>
  <c r="R145" i="500"/>
  <c r="U145" i="500" s="1"/>
  <c r="R83" i="500"/>
  <c r="U83" i="500" s="1"/>
  <c r="Q84" i="500"/>
  <c r="T84" i="500" s="1"/>
  <c r="R88" i="500"/>
  <c r="U88" i="500" s="1"/>
  <c r="Q89" i="500"/>
  <c r="T89" i="500" s="1"/>
  <c r="R94" i="500"/>
  <c r="U94" i="500" s="1"/>
  <c r="Q95" i="500"/>
  <c r="T95" i="500" s="1"/>
  <c r="W95" i="500" s="1"/>
  <c r="R99" i="500"/>
  <c r="U99" i="500" s="1"/>
  <c r="R101" i="500"/>
  <c r="U101" i="500" s="1"/>
  <c r="R107" i="500"/>
  <c r="U107" i="500" s="1"/>
  <c r="Q118" i="500"/>
  <c r="T118" i="500" s="1"/>
  <c r="R121" i="500"/>
  <c r="U121" i="500" s="1"/>
  <c r="Q144" i="500"/>
  <c r="T144" i="500" s="1"/>
  <c r="R102" i="500"/>
  <c r="U102" i="500" s="1"/>
  <c r="Q103" i="500"/>
  <c r="T103" i="500" s="1"/>
  <c r="R108" i="500"/>
  <c r="U108" i="500" s="1"/>
  <c r="Q109" i="500"/>
  <c r="T109" i="500" s="1"/>
  <c r="R113" i="500"/>
  <c r="U113" i="500" s="1"/>
  <c r="Q114" i="500"/>
  <c r="T114" i="500" s="1"/>
  <c r="R118" i="500"/>
  <c r="U118" i="500" s="1"/>
  <c r="Q119" i="500"/>
  <c r="T119" i="500" s="1"/>
  <c r="Q128" i="500"/>
  <c r="T128" i="500" s="1"/>
  <c r="R129" i="500"/>
  <c r="U129" i="500" s="1"/>
  <c r="Q134" i="500"/>
  <c r="T134" i="500" s="1"/>
  <c r="R138" i="500"/>
  <c r="U138" i="500" s="1"/>
  <c r="R148" i="500"/>
  <c r="U148" i="500" s="1"/>
  <c r="R104" i="500"/>
  <c r="U104" i="500" s="1"/>
  <c r="Q105" i="500"/>
  <c r="T105" i="500" s="1"/>
  <c r="R109" i="500"/>
  <c r="U109" i="500" s="1"/>
  <c r="Q110" i="500"/>
  <c r="T110" i="500" s="1"/>
  <c r="R114" i="500"/>
  <c r="U114" i="500" s="1"/>
  <c r="Q115" i="500"/>
  <c r="T115" i="500" s="1"/>
  <c r="W115" i="500" s="1"/>
  <c r="R119" i="500"/>
  <c r="U119" i="500" s="1"/>
  <c r="R122" i="500"/>
  <c r="U122" i="500" s="1"/>
  <c r="R132" i="500"/>
  <c r="U132" i="500" s="1"/>
  <c r="Q139" i="500"/>
  <c r="T139" i="500" s="1"/>
  <c r="Q146" i="500"/>
  <c r="T146" i="500" s="1"/>
  <c r="Q149" i="500"/>
  <c r="T149" i="500" s="1"/>
  <c r="R100" i="500"/>
  <c r="U100" i="500" s="1"/>
  <c r="Q101" i="500"/>
  <c r="T101" i="500" s="1"/>
  <c r="R105" i="500"/>
  <c r="U105" i="500" s="1"/>
  <c r="Q106" i="500"/>
  <c r="T106" i="500" s="1"/>
  <c r="R110" i="500"/>
  <c r="U110" i="500" s="1"/>
  <c r="Q111" i="500"/>
  <c r="T111" i="500" s="1"/>
  <c r="R116" i="500"/>
  <c r="U116" i="500" s="1"/>
  <c r="Q117" i="500"/>
  <c r="T117" i="500" s="1"/>
  <c r="Q123" i="500"/>
  <c r="T123" i="500" s="1"/>
  <c r="Q130" i="500"/>
  <c r="T130" i="500" s="1"/>
  <c r="Q133" i="500"/>
  <c r="T133" i="500" s="1"/>
  <c r="R137" i="500"/>
  <c r="U137" i="500" s="1"/>
  <c r="R143" i="500"/>
  <c r="U143" i="500" s="1"/>
  <c r="R149" i="500"/>
  <c r="U149" i="500" s="1"/>
  <c r="R123" i="500"/>
  <c r="U123" i="500" s="1"/>
  <c r="Q124" i="500"/>
  <c r="T124" i="500" s="1"/>
  <c r="R128" i="500"/>
  <c r="U128" i="500" s="1"/>
  <c r="Q129" i="500"/>
  <c r="T129" i="500" s="1"/>
  <c r="R134" i="500"/>
  <c r="U134" i="500" s="1"/>
  <c r="Q135" i="500"/>
  <c r="T135" i="500" s="1"/>
  <c r="R139" i="500"/>
  <c r="U139" i="500" s="1"/>
  <c r="Q140" i="500"/>
  <c r="T140" i="500" s="1"/>
  <c r="R144" i="500"/>
  <c r="U144" i="500" s="1"/>
  <c r="Q145" i="500"/>
  <c r="T145" i="500" s="1"/>
  <c r="Q120" i="500"/>
  <c r="T120" i="500" s="1"/>
  <c r="R124" i="500"/>
  <c r="U124" i="500" s="1"/>
  <c r="Q125" i="500"/>
  <c r="T125" i="500" s="1"/>
  <c r="R130" i="500"/>
  <c r="U130" i="500" s="1"/>
  <c r="Q131" i="500"/>
  <c r="T131" i="500" s="1"/>
  <c r="R135" i="500"/>
  <c r="U135" i="500" s="1"/>
  <c r="Q136" i="500"/>
  <c r="T136" i="500" s="1"/>
  <c r="R140" i="500"/>
  <c r="U140" i="500" s="1"/>
  <c r="Q141" i="500"/>
  <c r="T141" i="500" s="1"/>
  <c r="W141" i="500" s="1"/>
  <c r="R146" i="500"/>
  <c r="U146" i="500" s="1"/>
  <c r="Q147" i="500"/>
  <c r="T147" i="500" s="1"/>
  <c r="R120" i="500"/>
  <c r="U120" i="500" s="1"/>
  <c r="Q121" i="500"/>
  <c r="T121" i="500" s="1"/>
  <c r="R126" i="500"/>
  <c r="U126" i="500" s="1"/>
  <c r="Q127" i="500"/>
  <c r="T127" i="500" s="1"/>
  <c r="R131" i="500"/>
  <c r="U131" i="500" s="1"/>
  <c r="Q132" i="500"/>
  <c r="T132" i="500" s="1"/>
  <c r="W132" i="500" s="1"/>
  <c r="R136" i="500"/>
  <c r="U136" i="500" s="1"/>
  <c r="Q137" i="500"/>
  <c r="T137" i="500" s="1"/>
  <c r="R142" i="500"/>
  <c r="U142" i="500" s="1"/>
  <c r="Q143" i="500"/>
  <c r="T143" i="500" s="1"/>
  <c r="W143" i="500" s="1"/>
  <c r="R147" i="500"/>
  <c r="U147" i="500" s="1"/>
  <c r="Q148" i="500"/>
  <c r="T148" i="500" s="1"/>
  <c r="Z21" i="498"/>
  <c r="AA21" i="498" s="1"/>
  <c r="L20" i="497"/>
  <c r="L20" i="498"/>
  <c r="L21" i="498"/>
  <c r="Z22" i="498"/>
  <c r="Z23" i="498" s="1"/>
  <c r="AA23" i="498" s="1"/>
  <c r="R132" i="497"/>
  <c r="U132" i="497" s="1"/>
  <c r="R109" i="497"/>
  <c r="U109" i="497" s="1"/>
  <c r="R107" i="497"/>
  <c r="U107" i="497" s="1"/>
  <c r="R125" i="497"/>
  <c r="U125" i="497" s="1"/>
  <c r="R123" i="497"/>
  <c r="U123" i="497" s="1"/>
  <c r="R71" i="497"/>
  <c r="U71" i="497" s="1"/>
  <c r="R63" i="497"/>
  <c r="U63" i="497" s="1"/>
  <c r="R51" i="497"/>
  <c r="U51" i="497" s="1"/>
  <c r="R43" i="497"/>
  <c r="U43" i="497" s="1"/>
  <c r="R105" i="497"/>
  <c r="U105" i="497" s="1"/>
  <c r="R148" i="497"/>
  <c r="U148" i="497" s="1"/>
  <c r="R84" i="497"/>
  <c r="U84" i="497" s="1"/>
  <c r="R79" i="497"/>
  <c r="U79" i="497" s="1"/>
  <c r="R75" i="497"/>
  <c r="U75" i="497" s="1"/>
  <c r="R67" i="497"/>
  <c r="U67" i="497" s="1"/>
  <c r="R59" i="497"/>
  <c r="U59" i="497" s="1"/>
  <c r="R55" i="497"/>
  <c r="U55" i="497" s="1"/>
  <c r="R47" i="497"/>
  <c r="U47" i="497" s="1"/>
  <c r="R141" i="497"/>
  <c r="U141" i="497" s="1"/>
  <c r="R139" i="497"/>
  <c r="U139" i="497" s="1"/>
  <c r="R124" i="497"/>
  <c r="U124" i="497" s="1"/>
  <c r="R103" i="497"/>
  <c r="U103" i="497" s="1"/>
  <c r="R100" i="497"/>
  <c r="U100" i="497" s="1"/>
  <c r="R85" i="497"/>
  <c r="U85" i="497" s="1"/>
  <c r="R80" i="497"/>
  <c r="U80" i="497" s="1"/>
  <c r="R76" i="497"/>
  <c r="U76" i="497" s="1"/>
  <c r="R72" i="497"/>
  <c r="U72" i="497" s="1"/>
  <c r="R68" i="497"/>
  <c r="U68" i="497" s="1"/>
  <c r="R64" i="497"/>
  <c r="U64" i="497" s="1"/>
  <c r="R60" i="497"/>
  <c r="U60" i="497" s="1"/>
  <c r="R56" i="497"/>
  <c r="U56" i="497" s="1"/>
  <c r="R52" i="497"/>
  <c r="U52" i="497" s="1"/>
  <c r="R48" i="497"/>
  <c r="U48" i="497" s="1"/>
  <c r="R44" i="497"/>
  <c r="U44" i="497" s="1"/>
  <c r="R147" i="497"/>
  <c r="U147" i="497" s="1"/>
  <c r="R140" i="497"/>
  <c r="U140" i="497" s="1"/>
  <c r="R121" i="497"/>
  <c r="U121" i="497" s="1"/>
  <c r="R119" i="497"/>
  <c r="U119" i="497" s="1"/>
  <c r="R116" i="497"/>
  <c r="U116" i="497" s="1"/>
  <c r="R101" i="497"/>
  <c r="U101" i="497" s="1"/>
  <c r="R99" i="497"/>
  <c r="U99" i="497" s="1"/>
  <c r="R96" i="497"/>
  <c r="U96" i="497" s="1"/>
  <c r="R93" i="497"/>
  <c r="U93" i="497" s="1"/>
  <c r="R91" i="497"/>
  <c r="U91" i="497" s="1"/>
  <c r="R77" i="497"/>
  <c r="U77" i="497" s="1"/>
  <c r="R73" i="497"/>
  <c r="U73" i="497" s="1"/>
  <c r="R69" i="497"/>
  <c r="U69" i="497" s="1"/>
  <c r="R65" i="497"/>
  <c r="U65" i="497" s="1"/>
  <c r="R61" i="497"/>
  <c r="U61" i="497" s="1"/>
  <c r="R57" i="497"/>
  <c r="U57" i="497" s="1"/>
  <c r="R53" i="497"/>
  <c r="U53" i="497" s="1"/>
  <c r="R45" i="497"/>
  <c r="U45" i="497" s="1"/>
  <c r="R41" i="497"/>
  <c r="U41" i="497" s="1"/>
  <c r="R36" i="497"/>
  <c r="U36" i="497" s="1"/>
  <c r="R32" i="497"/>
  <c r="U32" i="497" s="1"/>
  <c r="R28" i="497"/>
  <c r="U28" i="497" s="1"/>
  <c r="R24" i="497"/>
  <c r="U24" i="497" s="1"/>
  <c r="R49" i="497"/>
  <c r="U49" i="497" s="1"/>
  <c r="R40" i="497"/>
  <c r="U40" i="497" s="1"/>
  <c r="Q136" i="497"/>
  <c r="T136" i="497" s="1"/>
  <c r="Q113" i="497"/>
  <c r="T113" i="497" s="1"/>
  <c r="Q132" i="497"/>
  <c r="T132" i="497" s="1"/>
  <c r="Q130" i="497"/>
  <c r="T130" i="497" s="1"/>
  <c r="Q148" i="497"/>
  <c r="T148" i="497" s="1"/>
  <c r="Q104" i="497"/>
  <c r="T104" i="497" s="1"/>
  <c r="Q145" i="497"/>
  <c r="T145" i="497" s="1"/>
  <c r="Q129" i="497"/>
  <c r="T129" i="497" s="1"/>
  <c r="Q110" i="497"/>
  <c r="T110" i="497" s="1"/>
  <c r="Q109" i="497"/>
  <c r="T109" i="497" s="1"/>
  <c r="Q88" i="497"/>
  <c r="T88" i="497" s="1"/>
  <c r="Q128" i="497"/>
  <c r="T128" i="497" s="1"/>
  <c r="Q126" i="497"/>
  <c r="T126" i="497" s="1"/>
  <c r="Q125" i="497"/>
  <c r="T125" i="497" s="1"/>
  <c r="Q89" i="497"/>
  <c r="T89" i="497" s="1"/>
  <c r="Q84" i="497"/>
  <c r="T84" i="497" s="1"/>
  <c r="Q79" i="497"/>
  <c r="T79" i="497" s="1"/>
  <c r="Q75" i="497"/>
  <c r="T75" i="497" s="1"/>
  <c r="Q71" i="497"/>
  <c r="T71" i="497" s="1"/>
  <c r="W71" i="497" s="1"/>
  <c r="Q67" i="497"/>
  <c r="T67" i="497" s="1"/>
  <c r="Q63" i="497"/>
  <c r="T63" i="497" s="1"/>
  <c r="Q59" i="497"/>
  <c r="T59" i="497" s="1"/>
  <c r="Q55" i="497"/>
  <c r="T55" i="497" s="1"/>
  <c r="Q51" i="497"/>
  <c r="T51" i="497" s="1"/>
  <c r="Q47" i="497"/>
  <c r="T47" i="497" s="1"/>
  <c r="Q43" i="497"/>
  <c r="T43" i="497" s="1"/>
  <c r="W43" i="497" s="1"/>
  <c r="Q142" i="497"/>
  <c r="T142" i="497" s="1"/>
  <c r="Q141" i="497"/>
  <c r="T141" i="497" s="1"/>
  <c r="Q120" i="497"/>
  <c r="T120" i="497" s="1"/>
  <c r="Q105" i="497"/>
  <c r="T105" i="497" s="1"/>
  <c r="Q100" i="497"/>
  <c r="T100" i="497" s="1"/>
  <c r="Q97" i="497"/>
  <c r="T97" i="497" s="1"/>
  <c r="Q143" i="498"/>
  <c r="T143" i="498" s="1"/>
  <c r="Q135" i="498"/>
  <c r="T135" i="498" s="1"/>
  <c r="Q146" i="498"/>
  <c r="T146" i="498" s="1"/>
  <c r="Q130" i="498"/>
  <c r="T130" i="498" s="1"/>
  <c r="Q131" i="498"/>
  <c r="T131" i="498" s="1"/>
  <c r="Q122" i="498"/>
  <c r="T122" i="498" s="1"/>
  <c r="Q74" i="498"/>
  <c r="T74" i="498" s="1"/>
  <c r="Q66" i="498"/>
  <c r="T66" i="498" s="1"/>
  <c r="Q147" i="498"/>
  <c r="T147" i="498" s="1"/>
  <c r="Q115" i="498"/>
  <c r="T115" i="498" s="1"/>
  <c r="Q114" i="498"/>
  <c r="T114" i="498" s="1"/>
  <c r="Q106" i="498"/>
  <c r="T106" i="498" s="1"/>
  <c r="Q97" i="498"/>
  <c r="T97" i="498" s="1"/>
  <c r="Q90" i="498"/>
  <c r="T90" i="498" s="1"/>
  <c r="Q83" i="498"/>
  <c r="T83" i="498" s="1"/>
  <c r="Q81" i="498"/>
  <c r="T81" i="498" s="1"/>
  <c r="Q79" i="498"/>
  <c r="T79" i="498" s="1"/>
  <c r="Q77" i="498"/>
  <c r="T77" i="498" s="1"/>
  <c r="Q75" i="498"/>
  <c r="T75" i="498" s="1"/>
  <c r="Q67" i="498"/>
  <c r="T67" i="498" s="1"/>
  <c r="Q40" i="498"/>
  <c r="T40" i="498" s="1"/>
  <c r="Q36" i="498"/>
  <c r="T36" i="498" s="1"/>
  <c r="Q32" i="498"/>
  <c r="T32" i="498" s="1"/>
  <c r="Q28" i="498"/>
  <c r="T28" i="498" s="1"/>
  <c r="Q24" i="498"/>
  <c r="T24" i="498" s="1"/>
  <c r="Q20" i="498"/>
  <c r="T20" i="498" s="1"/>
  <c r="Q105" i="498"/>
  <c r="T105" i="498" s="1"/>
  <c r="Q98" i="498"/>
  <c r="T98" i="498" s="1"/>
  <c r="Q138" i="498"/>
  <c r="T138" i="498" s="1"/>
  <c r="Q38" i="498"/>
  <c r="T38" i="498" s="1"/>
  <c r="Q30" i="498"/>
  <c r="T30" i="498" s="1"/>
  <c r="Q89" i="498"/>
  <c r="T89" i="498" s="1"/>
  <c r="Q71" i="498"/>
  <c r="T71" i="498" s="1"/>
  <c r="Q70" i="498"/>
  <c r="T70" i="498" s="1"/>
  <c r="Q35" i="498"/>
  <c r="T35" i="498" s="1"/>
  <c r="Q22" i="498"/>
  <c r="T22" i="498" s="1"/>
  <c r="Q63" i="498"/>
  <c r="T63" i="498" s="1"/>
  <c r="Q61" i="498"/>
  <c r="T61" i="498" s="1"/>
  <c r="Q59" i="498"/>
  <c r="T59" i="498" s="1"/>
  <c r="Q57" i="498"/>
  <c r="T57" i="498" s="1"/>
  <c r="Q55" i="498"/>
  <c r="T55" i="498" s="1"/>
  <c r="Q53" i="498"/>
  <c r="T53" i="498" s="1"/>
  <c r="Q51" i="498"/>
  <c r="T51" i="498" s="1"/>
  <c r="Q49" i="498"/>
  <c r="T49" i="498" s="1"/>
  <c r="Q47" i="498"/>
  <c r="T47" i="498" s="1"/>
  <c r="Q45" i="498"/>
  <c r="T45" i="498" s="1"/>
  <c r="Q43" i="498"/>
  <c r="T43" i="498" s="1"/>
  <c r="Q41" i="498"/>
  <c r="T41" i="498" s="1"/>
  <c r="Q27" i="498"/>
  <c r="T27" i="498" s="1"/>
  <c r="R149" i="498"/>
  <c r="U149" i="498" s="1"/>
  <c r="R138" i="498"/>
  <c r="U138" i="498" s="1"/>
  <c r="R133" i="498"/>
  <c r="U133" i="498" s="1"/>
  <c r="R122" i="498"/>
  <c r="U122" i="498" s="1"/>
  <c r="R141" i="498"/>
  <c r="U141" i="498" s="1"/>
  <c r="R130" i="498"/>
  <c r="U130" i="498" s="1"/>
  <c r="R117" i="498"/>
  <c r="U117" i="498" s="1"/>
  <c r="R146" i="498"/>
  <c r="U146" i="498" s="1"/>
  <c r="R114" i="498"/>
  <c r="U114" i="498" s="1"/>
  <c r="R125" i="498"/>
  <c r="U125" i="498" s="1"/>
  <c r="R109" i="498"/>
  <c r="U109" i="498" s="1"/>
  <c r="R93" i="498"/>
  <c r="U93" i="498" s="1"/>
  <c r="R92" i="498"/>
  <c r="U92" i="498" s="1"/>
  <c r="R34" i="498"/>
  <c r="U34" i="498" s="1"/>
  <c r="R26" i="498"/>
  <c r="U26" i="498" s="1"/>
  <c r="R101" i="498"/>
  <c r="U101" i="498" s="1"/>
  <c r="R100" i="498"/>
  <c r="U100" i="498" s="1"/>
  <c r="R64" i="498"/>
  <c r="U64" i="498" s="1"/>
  <c r="R62" i="498"/>
  <c r="U62" i="498" s="1"/>
  <c r="R60" i="498"/>
  <c r="U60" i="498" s="1"/>
  <c r="R58" i="498"/>
  <c r="U58" i="498" s="1"/>
  <c r="R56" i="498"/>
  <c r="U56" i="498" s="1"/>
  <c r="R54" i="498"/>
  <c r="U54" i="498" s="1"/>
  <c r="R52" i="498"/>
  <c r="U52" i="498" s="1"/>
  <c r="R50" i="498"/>
  <c r="U50" i="498" s="1"/>
  <c r="R48" i="498"/>
  <c r="U48" i="498" s="1"/>
  <c r="R46" i="498"/>
  <c r="U46" i="498" s="1"/>
  <c r="R44" i="498"/>
  <c r="U44" i="498" s="1"/>
  <c r="R42" i="498"/>
  <c r="U42" i="498" s="1"/>
  <c r="R22" i="498"/>
  <c r="U22" i="498" s="1"/>
  <c r="R85" i="498"/>
  <c r="U85" i="498" s="1"/>
  <c r="R84" i="498"/>
  <c r="U84" i="498" s="1"/>
  <c r="R82" i="498"/>
  <c r="U82" i="498" s="1"/>
  <c r="R80" i="498"/>
  <c r="U80" i="498" s="1"/>
  <c r="R78" i="498"/>
  <c r="U78" i="498" s="1"/>
  <c r="R76" i="498"/>
  <c r="U76" i="498" s="1"/>
  <c r="R72" i="498"/>
  <c r="U72" i="498" s="1"/>
  <c r="R30" i="498"/>
  <c r="U30" i="498" s="1"/>
  <c r="R38" i="498"/>
  <c r="U38" i="498" s="1"/>
  <c r="R20" i="497"/>
  <c r="U20" i="497" s="1"/>
  <c r="R22" i="497"/>
  <c r="U22" i="497" s="1"/>
  <c r="R26" i="497"/>
  <c r="U26" i="497" s="1"/>
  <c r="R30" i="497"/>
  <c r="U30" i="497" s="1"/>
  <c r="R34" i="497"/>
  <c r="U34" i="497" s="1"/>
  <c r="R38" i="497"/>
  <c r="U38" i="497" s="1"/>
  <c r="Q20" i="497"/>
  <c r="T20" i="497" s="1"/>
  <c r="Q22" i="497"/>
  <c r="T22" i="497" s="1"/>
  <c r="R25" i="497"/>
  <c r="U25" i="497" s="1"/>
  <c r="Q30" i="497"/>
  <c r="T30" i="497" s="1"/>
  <c r="Q34" i="497"/>
  <c r="T34" i="497" s="1"/>
  <c r="Q38" i="497"/>
  <c r="T38" i="497" s="1"/>
  <c r="Q49" i="497"/>
  <c r="T49" i="497" s="1"/>
  <c r="Q77" i="497"/>
  <c r="T77" i="497" s="1"/>
  <c r="Q121" i="497"/>
  <c r="T121" i="497" s="1"/>
  <c r="L21" i="497"/>
  <c r="Z22" i="497"/>
  <c r="Q23" i="497"/>
  <c r="T23" i="497" s="1"/>
  <c r="Q31" i="497"/>
  <c r="T31" i="497" s="1"/>
  <c r="Q39" i="497"/>
  <c r="T39" i="497" s="1"/>
  <c r="R131" i="497"/>
  <c r="U131" i="497" s="1"/>
  <c r="R23" i="497"/>
  <c r="U23" i="497" s="1"/>
  <c r="R27" i="497"/>
  <c r="U27" i="497" s="1"/>
  <c r="Q28" i="497"/>
  <c r="T28" i="497" s="1"/>
  <c r="R31" i="497"/>
  <c r="U31" i="497" s="1"/>
  <c r="Q32" i="497"/>
  <c r="T32" i="497" s="1"/>
  <c r="R35" i="497"/>
  <c r="U35" i="497" s="1"/>
  <c r="Q36" i="497"/>
  <c r="T36" i="497" s="1"/>
  <c r="R39" i="497"/>
  <c r="U39" i="497" s="1"/>
  <c r="Q40" i="497"/>
  <c r="T40" i="497" s="1"/>
  <c r="Q41" i="497"/>
  <c r="T41" i="497" s="1"/>
  <c r="R54" i="497"/>
  <c r="U54" i="497" s="1"/>
  <c r="Q86" i="497"/>
  <c r="T86" i="497" s="1"/>
  <c r="Q94" i="497"/>
  <c r="T94" i="497" s="1"/>
  <c r="Q96" i="497"/>
  <c r="T96" i="497" s="1"/>
  <c r="W96" i="497" s="1"/>
  <c r="Q98" i="497"/>
  <c r="T98" i="497" s="1"/>
  <c r="Q102" i="497"/>
  <c r="T102" i="497" s="1"/>
  <c r="Q112" i="497"/>
  <c r="T112" i="497" s="1"/>
  <c r="Q114" i="497"/>
  <c r="T114" i="497" s="1"/>
  <c r="Q116" i="497"/>
  <c r="T116" i="497" s="1"/>
  <c r="W116" i="497" s="1"/>
  <c r="Q118" i="497"/>
  <c r="T118" i="497" s="1"/>
  <c r="Q134" i="497"/>
  <c r="T134" i="497" s="1"/>
  <c r="Q144" i="497"/>
  <c r="T144" i="497" s="1"/>
  <c r="R21" i="497"/>
  <c r="U21" i="497" s="1"/>
  <c r="Q26" i="497"/>
  <c r="T26" i="497" s="1"/>
  <c r="R29" i="497"/>
  <c r="U29" i="497" s="1"/>
  <c r="R33" i="497"/>
  <c r="U33" i="497" s="1"/>
  <c r="R37" i="497"/>
  <c r="U37" i="497" s="1"/>
  <c r="R46" i="497"/>
  <c r="U46" i="497" s="1"/>
  <c r="Q57" i="497"/>
  <c r="T57" i="497" s="1"/>
  <c r="Q61" i="497"/>
  <c r="T61" i="497" s="1"/>
  <c r="Q65" i="497"/>
  <c r="T65" i="497" s="1"/>
  <c r="Q69" i="497"/>
  <c r="T69" i="497" s="1"/>
  <c r="Q73" i="497"/>
  <c r="T73" i="497" s="1"/>
  <c r="Q81" i="497"/>
  <c r="T81" i="497" s="1"/>
  <c r="Q93" i="497"/>
  <c r="T93" i="497" s="1"/>
  <c r="W93" i="497" s="1"/>
  <c r="Q137" i="497"/>
  <c r="T137" i="497" s="1"/>
  <c r="Q149" i="497"/>
  <c r="T149" i="497" s="1"/>
  <c r="Q27" i="497"/>
  <c r="T27" i="497" s="1"/>
  <c r="Q35" i="497"/>
  <c r="T35" i="497" s="1"/>
  <c r="R50" i="497"/>
  <c r="U50" i="497" s="1"/>
  <c r="Q53" i="497"/>
  <c r="T53" i="497" s="1"/>
  <c r="R87" i="497"/>
  <c r="U87" i="497" s="1"/>
  <c r="R89" i="497"/>
  <c r="U89" i="497" s="1"/>
  <c r="R115" i="497"/>
  <c r="U115" i="497" s="1"/>
  <c r="R117" i="497"/>
  <c r="U117" i="497" s="1"/>
  <c r="R133" i="497"/>
  <c r="U133" i="497" s="1"/>
  <c r="R135" i="497"/>
  <c r="U135" i="497" s="1"/>
  <c r="R137" i="497"/>
  <c r="U137" i="497" s="1"/>
  <c r="Q24" i="497"/>
  <c r="T24" i="497" s="1"/>
  <c r="W24" i="497" s="1"/>
  <c r="Q21" i="497"/>
  <c r="T21" i="497" s="1"/>
  <c r="AA21" i="497"/>
  <c r="Q25" i="497"/>
  <c r="T25" i="497" s="1"/>
  <c r="Q29" i="497"/>
  <c r="T29" i="497" s="1"/>
  <c r="W29" i="497" s="1"/>
  <c r="Q33" i="497"/>
  <c r="T33" i="497" s="1"/>
  <c r="W33" i="497" s="1"/>
  <c r="Q37" i="497"/>
  <c r="T37" i="497" s="1"/>
  <c r="R42" i="497"/>
  <c r="U42" i="497" s="1"/>
  <c r="Q45" i="497"/>
  <c r="T45" i="497" s="1"/>
  <c r="R58" i="497"/>
  <c r="U58" i="497" s="1"/>
  <c r="R62" i="497"/>
  <c r="U62" i="497" s="1"/>
  <c r="R66" i="497"/>
  <c r="U66" i="497" s="1"/>
  <c r="R70" i="497"/>
  <c r="U70" i="497" s="1"/>
  <c r="R74" i="497"/>
  <c r="U74" i="497" s="1"/>
  <c r="R78" i="497"/>
  <c r="U78" i="497" s="1"/>
  <c r="R82" i="497"/>
  <c r="U82" i="497" s="1"/>
  <c r="R92" i="497"/>
  <c r="U92" i="497" s="1"/>
  <c r="R108" i="497"/>
  <c r="U108" i="497" s="1"/>
  <c r="R112" i="497"/>
  <c r="U112" i="497" s="1"/>
  <c r="R128" i="497"/>
  <c r="U128" i="497" s="1"/>
  <c r="Q82" i="497"/>
  <c r="T82" i="497" s="1"/>
  <c r="R88" i="497"/>
  <c r="U88" i="497" s="1"/>
  <c r="R90" i="497"/>
  <c r="U90" i="497" s="1"/>
  <c r="Q91" i="497"/>
  <c r="T91" i="497" s="1"/>
  <c r="Q92" i="497"/>
  <c r="T92" i="497" s="1"/>
  <c r="R110" i="497"/>
  <c r="U110" i="497" s="1"/>
  <c r="Q115" i="497"/>
  <c r="T115" i="497" s="1"/>
  <c r="Q117" i="497"/>
  <c r="T117" i="497" s="1"/>
  <c r="R127" i="497"/>
  <c r="U127" i="497" s="1"/>
  <c r="R129" i="497"/>
  <c r="U129" i="497" s="1"/>
  <c r="R130" i="497"/>
  <c r="U130" i="497" s="1"/>
  <c r="Q135" i="497"/>
  <c r="T135" i="497" s="1"/>
  <c r="Q138" i="497"/>
  <c r="T138" i="497" s="1"/>
  <c r="R145" i="497"/>
  <c r="U145" i="497" s="1"/>
  <c r="R31" i="498"/>
  <c r="U31" i="498" s="1"/>
  <c r="Q33" i="498"/>
  <c r="T33" i="498" s="1"/>
  <c r="Q34" i="498"/>
  <c r="T34" i="498" s="1"/>
  <c r="R66" i="498"/>
  <c r="U66" i="498" s="1"/>
  <c r="R68" i="498"/>
  <c r="U68" i="498" s="1"/>
  <c r="Q44" i="497"/>
  <c r="T44" i="497" s="1"/>
  <c r="Q48" i="497"/>
  <c r="T48" i="497" s="1"/>
  <c r="W48" i="497" s="1"/>
  <c r="Q52" i="497"/>
  <c r="T52" i="497" s="1"/>
  <c r="Q56" i="497"/>
  <c r="T56" i="497" s="1"/>
  <c r="W56" i="497" s="1"/>
  <c r="Q60" i="497"/>
  <c r="T60" i="497" s="1"/>
  <c r="Q64" i="497"/>
  <c r="T64" i="497" s="1"/>
  <c r="W64" i="497" s="1"/>
  <c r="Q68" i="497"/>
  <c r="T68" i="497" s="1"/>
  <c r="Q72" i="497"/>
  <c r="T72" i="497" s="1"/>
  <c r="W72" i="497" s="1"/>
  <c r="Q76" i="497"/>
  <c r="T76" i="497" s="1"/>
  <c r="Q80" i="497"/>
  <c r="T80" i="497" s="1"/>
  <c r="R81" i="497"/>
  <c r="U81" i="497" s="1"/>
  <c r="Q83" i="497"/>
  <c r="T83" i="497" s="1"/>
  <c r="R94" i="497"/>
  <c r="U94" i="497" s="1"/>
  <c r="R114" i="497"/>
  <c r="U114" i="497" s="1"/>
  <c r="Q122" i="497"/>
  <c r="T122" i="497" s="1"/>
  <c r="R138" i="497"/>
  <c r="U138" i="497" s="1"/>
  <c r="Q139" i="497"/>
  <c r="T139" i="497" s="1"/>
  <c r="W139" i="497" s="1"/>
  <c r="R36" i="498"/>
  <c r="U36" i="498" s="1"/>
  <c r="Q65" i="498"/>
  <c r="T65" i="498" s="1"/>
  <c r="R83" i="497"/>
  <c r="U83" i="497" s="1"/>
  <c r="R97" i="497"/>
  <c r="U97" i="497" s="1"/>
  <c r="R98" i="497"/>
  <c r="U98" i="497" s="1"/>
  <c r="Q103" i="497"/>
  <c r="T103" i="497" s="1"/>
  <c r="W103" i="497" s="1"/>
  <c r="Q106" i="497"/>
  <c r="T106" i="497" s="1"/>
  <c r="R120" i="497"/>
  <c r="U120" i="497" s="1"/>
  <c r="Q124" i="497"/>
  <c r="T124" i="497" s="1"/>
  <c r="W124" i="497" s="1"/>
  <c r="R142" i="497"/>
  <c r="U142" i="497" s="1"/>
  <c r="R144" i="497"/>
  <c r="U144" i="497" s="1"/>
  <c r="R149" i="497"/>
  <c r="U149" i="497" s="1"/>
  <c r="R23" i="498"/>
  <c r="U23" i="498" s="1"/>
  <c r="Q25" i="498"/>
  <c r="T25" i="498" s="1"/>
  <c r="Q26" i="498"/>
  <c r="T26" i="498" s="1"/>
  <c r="W26" i="498" s="1"/>
  <c r="R39" i="498"/>
  <c r="U39" i="498" s="1"/>
  <c r="R69" i="498"/>
  <c r="U69" i="498" s="1"/>
  <c r="R94" i="498"/>
  <c r="U94" i="498" s="1"/>
  <c r="R96" i="498"/>
  <c r="U96" i="498" s="1"/>
  <c r="Q99" i="497"/>
  <c r="T99" i="497" s="1"/>
  <c r="Q101" i="497"/>
  <c r="T101" i="497" s="1"/>
  <c r="R111" i="497"/>
  <c r="U111" i="497" s="1"/>
  <c r="R113" i="497"/>
  <c r="U113" i="497" s="1"/>
  <c r="Q119" i="497"/>
  <c r="T119" i="497" s="1"/>
  <c r="R136" i="497"/>
  <c r="U136" i="497" s="1"/>
  <c r="Q140" i="497"/>
  <c r="T140" i="497" s="1"/>
  <c r="Q23" i="498"/>
  <c r="T23" i="498" s="1"/>
  <c r="Q39" i="498"/>
  <c r="T39" i="498" s="1"/>
  <c r="AA20" i="497"/>
  <c r="Q85" i="497"/>
  <c r="T85" i="497" s="1"/>
  <c r="R95" i="497"/>
  <c r="U95" i="497" s="1"/>
  <c r="R122" i="497"/>
  <c r="U122" i="497" s="1"/>
  <c r="Q123" i="497"/>
  <c r="T123" i="497" s="1"/>
  <c r="W123" i="497" s="1"/>
  <c r="Q42" i="497"/>
  <c r="T42" i="497" s="1"/>
  <c r="Q46" i="497"/>
  <c r="T46" i="497" s="1"/>
  <c r="Q50" i="497"/>
  <c r="T50" i="497" s="1"/>
  <c r="W50" i="497" s="1"/>
  <c r="Q54" i="497"/>
  <c r="T54" i="497" s="1"/>
  <c r="Q58" i="497"/>
  <c r="T58" i="497" s="1"/>
  <c r="W58" i="497" s="1"/>
  <c r="Q62" i="497"/>
  <c r="T62" i="497" s="1"/>
  <c r="W62" i="497" s="1"/>
  <c r="Q66" i="497"/>
  <c r="T66" i="497" s="1"/>
  <c r="W66" i="497" s="1"/>
  <c r="Q70" i="497"/>
  <c r="T70" i="497" s="1"/>
  <c r="W70" i="497" s="1"/>
  <c r="Q74" i="497"/>
  <c r="T74" i="497" s="1"/>
  <c r="W74" i="497" s="1"/>
  <c r="Q78" i="497"/>
  <c r="T78" i="497" s="1"/>
  <c r="Q87" i="497"/>
  <c r="T87" i="497" s="1"/>
  <c r="Q90" i="497"/>
  <c r="T90" i="497" s="1"/>
  <c r="R104" i="497"/>
  <c r="U104" i="497" s="1"/>
  <c r="R106" i="497"/>
  <c r="U106" i="497" s="1"/>
  <c r="Q107" i="497"/>
  <c r="T107" i="497" s="1"/>
  <c r="Q108" i="497"/>
  <c r="T108" i="497" s="1"/>
  <c r="R126" i="497"/>
  <c r="U126" i="497" s="1"/>
  <c r="Q131" i="497"/>
  <c r="T131" i="497" s="1"/>
  <c r="Q133" i="497"/>
  <c r="T133" i="497" s="1"/>
  <c r="R143" i="497"/>
  <c r="U143" i="497" s="1"/>
  <c r="R146" i="497"/>
  <c r="U146" i="497" s="1"/>
  <c r="L23" i="498"/>
  <c r="R28" i="498"/>
  <c r="U28" i="498" s="1"/>
  <c r="Q31" i="498"/>
  <c r="T31" i="498" s="1"/>
  <c r="Q68" i="498"/>
  <c r="T68" i="498" s="1"/>
  <c r="Q93" i="498"/>
  <c r="T93" i="498" s="1"/>
  <c r="Q95" i="498"/>
  <c r="T95" i="498" s="1"/>
  <c r="Q118" i="498"/>
  <c r="T118" i="498" s="1"/>
  <c r="Q140" i="498"/>
  <c r="T140" i="498" s="1"/>
  <c r="R86" i="497"/>
  <c r="U86" i="497" s="1"/>
  <c r="Q95" i="497"/>
  <c r="T95" i="497" s="1"/>
  <c r="R102" i="497"/>
  <c r="U102" i="497" s="1"/>
  <c r="Q111" i="497"/>
  <c r="T111" i="497" s="1"/>
  <c r="W111" i="497" s="1"/>
  <c r="R118" i="497"/>
  <c r="U118" i="497" s="1"/>
  <c r="Q127" i="497"/>
  <c r="T127" i="497" s="1"/>
  <c r="R134" i="497"/>
  <c r="U134" i="497" s="1"/>
  <c r="Q143" i="497"/>
  <c r="T143" i="497" s="1"/>
  <c r="Q146" i="497"/>
  <c r="T146" i="497" s="1"/>
  <c r="Q147" i="497"/>
  <c r="T147" i="497" s="1"/>
  <c r="Q21" i="498"/>
  <c r="T21" i="498" s="1"/>
  <c r="Q73" i="498"/>
  <c r="T73" i="498" s="1"/>
  <c r="R95" i="498"/>
  <c r="U95" i="498" s="1"/>
  <c r="R97" i="498"/>
  <c r="U97" i="498" s="1"/>
  <c r="R110" i="498"/>
  <c r="U110" i="498" s="1"/>
  <c r="R135" i="498"/>
  <c r="U135" i="498" s="1"/>
  <c r="R145" i="498"/>
  <c r="U145" i="498" s="1"/>
  <c r="R20" i="498"/>
  <c r="U20" i="498" s="1"/>
  <c r="R24" i="498"/>
  <c r="U24" i="498" s="1"/>
  <c r="R27" i="498"/>
  <c r="U27" i="498" s="1"/>
  <c r="Q29" i="498"/>
  <c r="T29" i="498" s="1"/>
  <c r="R32" i="498"/>
  <c r="U32" i="498" s="1"/>
  <c r="R35" i="498"/>
  <c r="U35" i="498" s="1"/>
  <c r="Q37" i="498"/>
  <c r="T37" i="498" s="1"/>
  <c r="R40" i="498"/>
  <c r="U40" i="498" s="1"/>
  <c r="R74" i="498"/>
  <c r="U74" i="498" s="1"/>
  <c r="Q94" i="498"/>
  <c r="T94" i="498" s="1"/>
  <c r="Q96" i="498"/>
  <c r="T96" i="498" s="1"/>
  <c r="Q107" i="498"/>
  <c r="T107" i="498" s="1"/>
  <c r="Q119" i="498"/>
  <c r="T119" i="498" s="1"/>
  <c r="Q42" i="498"/>
  <c r="T42" i="498" s="1"/>
  <c r="W42" i="498" s="1"/>
  <c r="Q44" i="498"/>
  <c r="T44" i="498" s="1"/>
  <c r="Q46" i="498"/>
  <c r="T46" i="498" s="1"/>
  <c r="Q48" i="498"/>
  <c r="T48" i="498" s="1"/>
  <c r="Q50" i="498"/>
  <c r="T50" i="498" s="1"/>
  <c r="W50" i="498" s="1"/>
  <c r="Q52" i="498"/>
  <c r="T52" i="498" s="1"/>
  <c r="Q54" i="498"/>
  <c r="T54" i="498" s="1"/>
  <c r="Q56" i="498"/>
  <c r="T56" i="498" s="1"/>
  <c r="Q58" i="498"/>
  <c r="T58" i="498" s="1"/>
  <c r="W58" i="498" s="1"/>
  <c r="Q60" i="498"/>
  <c r="T60" i="498" s="1"/>
  <c r="Q62" i="498"/>
  <c r="T62" i="498" s="1"/>
  <c r="Q64" i="498"/>
  <c r="T64" i="498" s="1"/>
  <c r="R65" i="498"/>
  <c r="U65" i="498" s="1"/>
  <c r="R73" i="498"/>
  <c r="U73" i="498" s="1"/>
  <c r="Q85" i="498"/>
  <c r="T85" i="498" s="1"/>
  <c r="Q86" i="498"/>
  <c r="T86" i="498" s="1"/>
  <c r="Q87" i="498"/>
  <c r="T87" i="498" s="1"/>
  <c r="Q88" i="498"/>
  <c r="T88" i="498" s="1"/>
  <c r="Q101" i="498"/>
  <c r="T101" i="498" s="1"/>
  <c r="Q102" i="498"/>
  <c r="T102" i="498" s="1"/>
  <c r="Q103" i="498"/>
  <c r="T103" i="498" s="1"/>
  <c r="Q104" i="498"/>
  <c r="T104" i="498" s="1"/>
  <c r="R112" i="498"/>
  <c r="U112" i="498" s="1"/>
  <c r="Q117" i="498"/>
  <c r="T117" i="498" s="1"/>
  <c r="R128" i="498"/>
  <c r="U128" i="498" s="1"/>
  <c r="R21" i="498"/>
  <c r="U21" i="498" s="1"/>
  <c r="R25" i="498"/>
  <c r="U25" i="498" s="1"/>
  <c r="R29" i="498"/>
  <c r="U29" i="498" s="1"/>
  <c r="R33" i="498"/>
  <c r="U33" i="498" s="1"/>
  <c r="R37" i="498"/>
  <c r="U37" i="498" s="1"/>
  <c r="R41" i="498"/>
  <c r="U41" i="498" s="1"/>
  <c r="R43" i="498"/>
  <c r="U43" i="498" s="1"/>
  <c r="R45" i="498"/>
  <c r="U45" i="498" s="1"/>
  <c r="R47" i="498"/>
  <c r="U47" i="498" s="1"/>
  <c r="R49" i="498"/>
  <c r="U49" i="498" s="1"/>
  <c r="R51" i="498"/>
  <c r="U51" i="498" s="1"/>
  <c r="R53" i="498"/>
  <c r="U53" i="498" s="1"/>
  <c r="R55" i="498"/>
  <c r="U55" i="498" s="1"/>
  <c r="R57" i="498"/>
  <c r="U57" i="498" s="1"/>
  <c r="R59" i="498"/>
  <c r="U59" i="498" s="1"/>
  <c r="R61" i="498"/>
  <c r="U61" i="498" s="1"/>
  <c r="R63" i="498"/>
  <c r="U63" i="498" s="1"/>
  <c r="Q69" i="498"/>
  <c r="T69" i="498" s="1"/>
  <c r="R70" i="498"/>
  <c r="U70" i="498" s="1"/>
  <c r="Q72" i="498"/>
  <c r="T72" i="498" s="1"/>
  <c r="W72" i="498" s="1"/>
  <c r="R86" i="498"/>
  <c r="U86" i="498" s="1"/>
  <c r="R87" i="498"/>
  <c r="U87" i="498" s="1"/>
  <c r="R88" i="498"/>
  <c r="U88" i="498" s="1"/>
  <c r="R89" i="498"/>
  <c r="U89" i="498" s="1"/>
  <c r="R102" i="498"/>
  <c r="U102" i="498" s="1"/>
  <c r="R103" i="498"/>
  <c r="U103" i="498" s="1"/>
  <c r="R104" i="498"/>
  <c r="U104" i="498" s="1"/>
  <c r="R105" i="498"/>
  <c r="U105" i="498" s="1"/>
  <c r="R111" i="498"/>
  <c r="U111" i="498" s="1"/>
  <c r="Q116" i="498"/>
  <c r="T116" i="498" s="1"/>
  <c r="Q123" i="498"/>
  <c r="T123" i="498" s="1"/>
  <c r="Q133" i="498"/>
  <c r="T133" i="498" s="1"/>
  <c r="R67" i="498"/>
  <c r="U67" i="498" s="1"/>
  <c r="R71" i="498"/>
  <c r="U71" i="498" s="1"/>
  <c r="R75" i="498"/>
  <c r="U75" i="498" s="1"/>
  <c r="Q76" i="498"/>
  <c r="T76" i="498" s="1"/>
  <c r="Q78" i="498"/>
  <c r="T78" i="498" s="1"/>
  <c r="Q80" i="498"/>
  <c r="T80" i="498" s="1"/>
  <c r="Q82" i="498"/>
  <c r="T82" i="498" s="1"/>
  <c r="Q84" i="498"/>
  <c r="T84" i="498" s="1"/>
  <c r="Q91" i="498"/>
  <c r="T91" i="498" s="1"/>
  <c r="Q92" i="498"/>
  <c r="T92" i="498" s="1"/>
  <c r="Q99" i="498"/>
  <c r="T99" i="498" s="1"/>
  <c r="Q100" i="498"/>
  <c r="T100" i="498" s="1"/>
  <c r="W100" i="498" s="1"/>
  <c r="Q108" i="498"/>
  <c r="T108" i="498" s="1"/>
  <c r="R113" i="498"/>
  <c r="U113" i="498" s="1"/>
  <c r="R118" i="498"/>
  <c r="U118" i="498" s="1"/>
  <c r="Q134" i="498"/>
  <c r="T134" i="498" s="1"/>
  <c r="Q139" i="498"/>
  <c r="T139" i="498" s="1"/>
  <c r="R144" i="498"/>
  <c r="U144" i="498" s="1"/>
  <c r="Q149" i="498"/>
  <c r="T149" i="498" s="1"/>
  <c r="R77" i="498"/>
  <c r="U77" i="498" s="1"/>
  <c r="R79" i="498"/>
  <c r="U79" i="498" s="1"/>
  <c r="R81" i="498"/>
  <c r="U81" i="498" s="1"/>
  <c r="R83" i="498"/>
  <c r="U83" i="498" s="1"/>
  <c r="R90" i="498"/>
  <c r="U90" i="498" s="1"/>
  <c r="R91" i="498"/>
  <c r="U91" i="498" s="1"/>
  <c r="R98" i="498"/>
  <c r="U98" i="498" s="1"/>
  <c r="R99" i="498"/>
  <c r="U99" i="498" s="1"/>
  <c r="R106" i="498"/>
  <c r="U106" i="498" s="1"/>
  <c r="Q109" i="498"/>
  <c r="T109" i="498" s="1"/>
  <c r="Q110" i="498"/>
  <c r="T110" i="498" s="1"/>
  <c r="Q111" i="498"/>
  <c r="T111" i="498" s="1"/>
  <c r="Q124" i="498"/>
  <c r="T124" i="498" s="1"/>
  <c r="R129" i="498"/>
  <c r="U129" i="498" s="1"/>
  <c r="R134" i="498"/>
  <c r="U134" i="498" s="1"/>
  <c r="R107" i="498"/>
  <c r="U107" i="498" s="1"/>
  <c r="R108" i="498"/>
  <c r="U108" i="498" s="1"/>
  <c r="R115" i="498"/>
  <c r="U115" i="498" s="1"/>
  <c r="R116" i="498"/>
  <c r="U116" i="498" s="1"/>
  <c r="R120" i="498"/>
  <c r="U120" i="498" s="1"/>
  <c r="Q125" i="498"/>
  <c r="T125" i="498" s="1"/>
  <c r="Q126" i="498"/>
  <c r="T126" i="498" s="1"/>
  <c r="Q127" i="498"/>
  <c r="T127" i="498" s="1"/>
  <c r="R136" i="498"/>
  <c r="U136" i="498" s="1"/>
  <c r="Q141" i="498"/>
  <c r="T141" i="498" s="1"/>
  <c r="W141" i="498" s="1"/>
  <c r="Q142" i="498"/>
  <c r="T142" i="498" s="1"/>
  <c r="Q112" i="498"/>
  <c r="T112" i="498" s="1"/>
  <c r="Q113" i="498"/>
  <c r="T113" i="498" s="1"/>
  <c r="R121" i="498"/>
  <c r="U121" i="498" s="1"/>
  <c r="R126" i="498"/>
  <c r="U126" i="498" s="1"/>
  <c r="R127" i="498"/>
  <c r="U127" i="498" s="1"/>
  <c r="Q132" i="498"/>
  <c r="T132" i="498" s="1"/>
  <c r="R137" i="498"/>
  <c r="U137" i="498" s="1"/>
  <c r="R142" i="498"/>
  <c r="U142" i="498" s="1"/>
  <c r="R143" i="498"/>
  <c r="U143" i="498" s="1"/>
  <c r="Q148" i="498"/>
  <c r="T148" i="498" s="1"/>
  <c r="R119" i="498"/>
  <c r="U119" i="498" s="1"/>
  <c r="R123" i="498"/>
  <c r="U123" i="498" s="1"/>
  <c r="R124" i="498"/>
  <c r="U124" i="498" s="1"/>
  <c r="R131" i="498"/>
  <c r="U131" i="498" s="1"/>
  <c r="R132" i="498"/>
  <c r="U132" i="498" s="1"/>
  <c r="R139" i="498"/>
  <c r="U139" i="498" s="1"/>
  <c r="R140" i="498"/>
  <c r="U140" i="498" s="1"/>
  <c r="R147" i="498"/>
  <c r="U147" i="498" s="1"/>
  <c r="R148" i="498"/>
  <c r="U148" i="498" s="1"/>
  <c r="Q120" i="498"/>
  <c r="T120" i="498" s="1"/>
  <c r="Q121" i="498"/>
  <c r="T121" i="498" s="1"/>
  <c r="Q128" i="498"/>
  <c r="T128" i="498" s="1"/>
  <c r="Q129" i="498"/>
  <c r="T129" i="498" s="1"/>
  <c r="Q136" i="498"/>
  <c r="T136" i="498" s="1"/>
  <c r="Q137" i="498"/>
  <c r="T137" i="498" s="1"/>
  <c r="Q144" i="498"/>
  <c r="T144" i="498" s="1"/>
  <c r="Q145" i="498"/>
  <c r="T145" i="498" s="1"/>
  <c r="E83" i="4"/>
  <c r="E81" i="4"/>
  <c r="E79" i="4"/>
  <c r="E77" i="4"/>
  <c r="E62" i="4"/>
  <c r="E60" i="4"/>
  <c r="E58" i="4"/>
  <c r="E56" i="4"/>
  <c r="E54" i="4"/>
  <c r="F50" i="4"/>
  <c r="F48" i="4"/>
  <c r="F46" i="4"/>
  <c r="F44" i="4"/>
  <c r="E39" i="4"/>
  <c r="E37" i="4"/>
  <c r="E35" i="4"/>
  <c r="E33" i="4"/>
  <c r="E27" i="4"/>
  <c r="E26" i="4"/>
  <c r="E25" i="4"/>
  <c r="E24" i="4"/>
  <c r="E23" i="4"/>
  <c r="E22" i="4"/>
  <c r="E21" i="4"/>
  <c r="E20" i="4"/>
  <c r="E19" i="4"/>
  <c r="J16" i="4"/>
  <c r="J15" i="4"/>
  <c r="J14" i="4"/>
  <c r="J13" i="4"/>
  <c r="J12" i="4"/>
  <c r="J11" i="4"/>
  <c r="J10" i="4"/>
  <c r="J9" i="4"/>
  <c r="J8" i="4"/>
  <c r="E8" i="4"/>
  <c r="E72" i="4"/>
  <c r="E66" i="4"/>
  <c r="F58" i="4"/>
  <c r="E51" i="4"/>
  <c r="E47" i="4"/>
  <c r="F39" i="4"/>
  <c r="F33" i="4"/>
  <c r="E73" i="4"/>
  <c r="E71" i="4"/>
  <c r="E69" i="4"/>
  <c r="E67" i="4"/>
  <c r="E65" i="4"/>
  <c r="F61" i="4"/>
  <c r="F59" i="4"/>
  <c r="F57" i="4"/>
  <c r="F55" i="4"/>
  <c r="E50" i="4"/>
  <c r="E48" i="4"/>
  <c r="E46" i="4"/>
  <c r="E44" i="4"/>
  <c r="F40" i="4"/>
  <c r="F38" i="4"/>
  <c r="F36" i="4"/>
  <c r="F34" i="4"/>
  <c r="F32" i="4"/>
  <c r="E10" i="4"/>
  <c r="E68" i="4"/>
  <c r="F60" i="4"/>
  <c r="F54" i="4"/>
  <c r="E45" i="4"/>
  <c r="F37" i="4"/>
  <c r="E84" i="4"/>
  <c r="E82" i="4"/>
  <c r="E80" i="4"/>
  <c r="E78" i="4"/>
  <c r="E76" i="4"/>
  <c r="E61" i="4"/>
  <c r="E59" i="4"/>
  <c r="E57" i="4"/>
  <c r="E55" i="4"/>
  <c r="F51" i="4"/>
  <c r="F49" i="4"/>
  <c r="F47" i="4"/>
  <c r="F45" i="4"/>
  <c r="F43" i="4"/>
  <c r="E40" i="4"/>
  <c r="E38" i="4"/>
  <c r="E36" i="4"/>
  <c r="E34" i="4"/>
  <c r="E32" i="4"/>
  <c r="J27" i="4"/>
  <c r="J26" i="4"/>
  <c r="J25" i="4"/>
  <c r="J24" i="4"/>
  <c r="J23" i="4"/>
  <c r="J22" i="4"/>
  <c r="J21" i="4"/>
  <c r="J20" i="4"/>
  <c r="J19" i="4"/>
  <c r="E16" i="4"/>
  <c r="E15" i="4"/>
  <c r="E14" i="4"/>
  <c r="E13" i="4"/>
  <c r="E12" i="4"/>
  <c r="E11" i="4"/>
  <c r="E9" i="4"/>
  <c r="E70" i="4"/>
  <c r="F62" i="4"/>
  <c r="F56" i="4"/>
  <c r="E49" i="4"/>
  <c r="E43" i="4"/>
  <c r="F35" i="4"/>
  <c r="W31" i="513" l="1"/>
  <c r="W46" i="514"/>
  <c r="W83" i="506"/>
  <c r="W117" i="514"/>
  <c r="X117" i="514" s="1"/>
  <c r="W99" i="513"/>
  <c r="X99" i="513" s="1"/>
  <c r="W52" i="514"/>
  <c r="W139" i="513"/>
  <c r="X139" i="513" s="1"/>
  <c r="W68" i="513"/>
  <c r="X68" i="513" s="1"/>
  <c r="W72" i="514"/>
  <c r="X72" i="514" s="1"/>
  <c r="W36" i="513"/>
  <c r="W50" i="514"/>
  <c r="X50" i="514" s="1"/>
  <c r="W21" i="513"/>
  <c r="M21" i="513" s="1"/>
  <c r="W76" i="505"/>
  <c r="W148" i="514"/>
  <c r="X148" i="514" s="1"/>
  <c r="W132" i="514"/>
  <c r="X132" i="514" s="1"/>
  <c r="W109" i="514"/>
  <c r="X109" i="514" s="1"/>
  <c r="W96" i="514"/>
  <c r="X96" i="514" s="1"/>
  <c r="W105" i="514"/>
  <c r="W51" i="514"/>
  <c r="X51" i="514" s="1"/>
  <c r="W40" i="514"/>
  <c r="X40" i="514" s="1"/>
  <c r="W24" i="514"/>
  <c r="X24" i="514" s="1"/>
  <c r="W60" i="514"/>
  <c r="X60" i="514" s="1"/>
  <c r="W127" i="513"/>
  <c r="X127" i="513" s="1"/>
  <c r="W84" i="513"/>
  <c r="X84" i="513" s="1"/>
  <c r="W121" i="514"/>
  <c r="X121" i="514" s="1"/>
  <c r="W48" i="514"/>
  <c r="W27" i="513"/>
  <c r="X27" i="513" s="1"/>
  <c r="W103" i="513"/>
  <c r="X103" i="513" s="1"/>
  <c r="W128" i="514"/>
  <c r="X128" i="514" s="1"/>
  <c r="W124" i="514"/>
  <c r="W92" i="514"/>
  <c r="X92" i="514" s="1"/>
  <c r="W66" i="514"/>
  <c r="X66" i="514" s="1"/>
  <c r="W119" i="513"/>
  <c r="X119" i="513" s="1"/>
  <c r="W76" i="514"/>
  <c r="W22" i="514"/>
  <c r="X22" i="514" s="1"/>
  <c r="W141" i="513"/>
  <c r="X141" i="513" s="1"/>
  <c r="W125" i="513"/>
  <c r="X125" i="513" s="1"/>
  <c r="W30" i="513"/>
  <c r="W35" i="513"/>
  <c r="X35" i="513" s="1"/>
  <c r="W97" i="513"/>
  <c r="X97" i="513" s="1"/>
  <c r="W137" i="514"/>
  <c r="X137" i="514" s="1"/>
  <c r="W120" i="514"/>
  <c r="W119" i="514"/>
  <c r="X119" i="514" s="1"/>
  <c r="W85" i="514"/>
  <c r="X85" i="514" s="1"/>
  <c r="W118" i="514"/>
  <c r="X118" i="514" s="1"/>
  <c r="W89" i="514"/>
  <c r="W131" i="513"/>
  <c r="X131" i="513" s="1"/>
  <c r="W35" i="514"/>
  <c r="X35" i="514" s="1"/>
  <c r="W27" i="514"/>
  <c r="X27" i="514" s="1"/>
  <c r="W111" i="513"/>
  <c r="X111" i="513" s="1"/>
  <c r="W95" i="513"/>
  <c r="X95" i="513" s="1"/>
  <c r="W148" i="513"/>
  <c r="X148" i="513" s="1"/>
  <c r="W123" i="513"/>
  <c r="X123" i="513" s="1"/>
  <c r="W28" i="513"/>
  <c r="X28" i="513" s="1"/>
  <c r="W126" i="514"/>
  <c r="X126" i="514" s="1"/>
  <c r="W133" i="514"/>
  <c r="X133" i="514" s="1"/>
  <c r="W97" i="514"/>
  <c r="X97" i="514" s="1"/>
  <c r="W107" i="514"/>
  <c r="X107" i="514" s="1"/>
  <c r="W38" i="514"/>
  <c r="X38" i="514" s="1"/>
  <c r="W56" i="514"/>
  <c r="X56" i="514" s="1"/>
  <c r="W77" i="513"/>
  <c r="X77" i="513" s="1"/>
  <c r="W132" i="513"/>
  <c r="X132" i="513" s="1"/>
  <c r="W100" i="513"/>
  <c r="X100" i="513" s="1"/>
  <c r="W44" i="514"/>
  <c r="X44" i="514" s="1"/>
  <c r="W26" i="513"/>
  <c r="X26" i="513" s="1"/>
  <c r="W58" i="514"/>
  <c r="X58" i="514" s="1"/>
  <c r="W61" i="512"/>
  <c r="X61" i="512" s="1"/>
  <c r="W37" i="512"/>
  <c r="X37" i="512" s="1"/>
  <c r="W55" i="512"/>
  <c r="X55" i="512" s="1"/>
  <c r="W136" i="511"/>
  <c r="W118" i="511"/>
  <c r="X118" i="511" s="1"/>
  <c r="W104" i="514"/>
  <c r="X104" i="514" s="1"/>
  <c r="W64" i="514"/>
  <c r="X64" i="514" s="1"/>
  <c r="W36" i="514"/>
  <c r="W107" i="513"/>
  <c r="X107" i="513" s="1"/>
  <c r="W39" i="513"/>
  <c r="X39" i="513" s="1"/>
  <c r="W43" i="513"/>
  <c r="X43" i="513" s="1"/>
  <c r="W97" i="511"/>
  <c r="W60" i="513"/>
  <c r="X60" i="513" s="1"/>
  <c r="W134" i="513"/>
  <c r="X134" i="513" s="1"/>
  <c r="W52" i="513"/>
  <c r="X52" i="513" s="1"/>
  <c r="W44" i="513"/>
  <c r="X44" i="513" s="1"/>
  <c r="W20" i="513"/>
  <c r="X20" i="513" s="1"/>
  <c r="AC20" i="513" s="1"/>
  <c r="W67" i="513"/>
  <c r="X67" i="513" s="1"/>
  <c r="W33" i="513"/>
  <c r="X33" i="513" s="1"/>
  <c r="W55" i="514"/>
  <c r="X55" i="514" s="1"/>
  <c r="W98" i="514"/>
  <c r="X98" i="514" s="1"/>
  <c r="W147" i="514"/>
  <c r="X147" i="514" s="1"/>
  <c r="W127" i="514"/>
  <c r="X127" i="514" s="1"/>
  <c r="W57" i="513"/>
  <c r="X57" i="513" s="1"/>
  <c r="W101" i="513"/>
  <c r="X101" i="513" s="1"/>
  <c r="W70" i="513"/>
  <c r="X70" i="513" s="1"/>
  <c r="W49" i="513"/>
  <c r="X49" i="513" s="1"/>
  <c r="W108" i="513"/>
  <c r="X108" i="513" s="1"/>
  <c r="W89" i="513"/>
  <c r="X89" i="513" s="1"/>
  <c r="W121" i="513"/>
  <c r="X121" i="513" s="1"/>
  <c r="W116" i="514"/>
  <c r="X116" i="514" s="1"/>
  <c r="W106" i="514"/>
  <c r="X106" i="514" s="1"/>
  <c r="W88" i="514"/>
  <c r="X88" i="514" s="1"/>
  <c r="W69" i="514"/>
  <c r="X69" i="514" s="1"/>
  <c r="W53" i="514"/>
  <c r="X53" i="514" s="1"/>
  <c r="W126" i="513"/>
  <c r="X126" i="513" s="1"/>
  <c r="W65" i="513"/>
  <c r="X65" i="513" s="1"/>
  <c r="W58" i="513"/>
  <c r="X58" i="513" s="1"/>
  <c r="W106" i="513"/>
  <c r="X106" i="513" s="1"/>
  <c r="W42" i="513"/>
  <c r="X42" i="513" s="1"/>
  <c r="W59" i="513"/>
  <c r="X59" i="513" s="1"/>
  <c r="W82" i="513"/>
  <c r="X82" i="513" s="1"/>
  <c r="W96" i="513"/>
  <c r="X96" i="513" s="1"/>
  <c r="W128" i="513"/>
  <c r="X128" i="513" s="1"/>
  <c r="W136" i="514"/>
  <c r="X136" i="514" s="1"/>
  <c r="W113" i="514"/>
  <c r="W108" i="514"/>
  <c r="X105" i="514"/>
  <c r="X84" i="514"/>
  <c r="W74" i="514"/>
  <c r="X74" i="514" s="1"/>
  <c r="W30" i="514"/>
  <c r="X30" i="514" s="1"/>
  <c r="W80" i="514"/>
  <c r="W41" i="514"/>
  <c r="W33" i="514"/>
  <c r="X33" i="514" s="1"/>
  <c r="W25" i="514"/>
  <c r="X25" i="514" s="1"/>
  <c r="X135" i="513"/>
  <c r="W109" i="513"/>
  <c r="W81" i="513"/>
  <c r="X81" i="513" s="1"/>
  <c r="W73" i="514"/>
  <c r="W50" i="513"/>
  <c r="X50" i="513" s="1"/>
  <c r="W47" i="513"/>
  <c r="X47" i="513" s="1"/>
  <c r="X34" i="513"/>
  <c r="W51" i="513"/>
  <c r="W29" i="513"/>
  <c r="X36" i="513"/>
  <c r="W65" i="514"/>
  <c r="X65" i="514" s="1"/>
  <c r="W75" i="514"/>
  <c r="W86" i="514"/>
  <c r="X86" i="514" s="1"/>
  <c r="W20" i="514"/>
  <c r="W102" i="514"/>
  <c r="W135" i="514"/>
  <c r="X135" i="514" s="1"/>
  <c r="X130" i="514"/>
  <c r="X52" i="514"/>
  <c r="X115" i="514"/>
  <c r="W122" i="513"/>
  <c r="X122" i="513" s="1"/>
  <c r="W78" i="513"/>
  <c r="W88" i="513"/>
  <c r="W71" i="513"/>
  <c r="W113" i="513"/>
  <c r="W117" i="513"/>
  <c r="W139" i="514"/>
  <c r="X139" i="514" s="1"/>
  <c r="X32" i="514"/>
  <c r="W75" i="513"/>
  <c r="X75" i="513" s="1"/>
  <c r="X80" i="513"/>
  <c r="W83" i="514"/>
  <c r="X83" i="514" s="1"/>
  <c r="X62" i="514"/>
  <c r="X68" i="514"/>
  <c r="W86" i="513"/>
  <c r="W141" i="512"/>
  <c r="X141" i="512" s="1"/>
  <c r="W98" i="512"/>
  <c r="X98" i="512" s="1"/>
  <c r="W77" i="512"/>
  <c r="X77" i="512" s="1"/>
  <c r="W53" i="512"/>
  <c r="X53" i="512" s="1"/>
  <c r="W133" i="511"/>
  <c r="X133" i="511" s="1"/>
  <c r="W86" i="511"/>
  <c r="X86" i="511" s="1"/>
  <c r="W142" i="514"/>
  <c r="X145" i="514"/>
  <c r="X129" i="514"/>
  <c r="W93" i="514"/>
  <c r="X93" i="514" s="1"/>
  <c r="W149" i="514"/>
  <c r="X149" i="514" s="1"/>
  <c r="W91" i="514"/>
  <c r="X91" i="514" s="1"/>
  <c r="W79" i="514"/>
  <c r="X79" i="514" s="1"/>
  <c r="W99" i="514"/>
  <c r="X99" i="514" s="1"/>
  <c r="W70" i="514"/>
  <c r="X70" i="514" s="1"/>
  <c r="W28" i="514"/>
  <c r="W78" i="514"/>
  <c r="W115" i="513"/>
  <c r="X115" i="513" s="1"/>
  <c r="W39" i="514"/>
  <c r="W31" i="514"/>
  <c r="W23" i="514"/>
  <c r="X23" i="514" s="1"/>
  <c r="W146" i="513"/>
  <c r="W21" i="514"/>
  <c r="X21" i="514" s="1"/>
  <c r="AC21" i="514" s="1"/>
  <c r="W93" i="513"/>
  <c r="X93" i="513" s="1"/>
  <c r="W69" i="513"/>
  <c r="W43" i="514"/>
  <c r="X43" i="514" s="1"/>
  <c r="W116" i="513"/>
  <c r="X116" i="513" s="1"/>
  <c r="W76" i="513"/>
  <c r="X76" i="513" s="1"/>
  <c r="W64" i="513"/>
  <c r="X64" i="513" s="1"/>
  <c r="W56" i="513"/>
  <c r="X56" i="513" s="1"/>
  <c r="W114" i="513"/>
  <c r="X114" i="513" s="1"/>
  <c r="W67" i="514"/>
  <c r="X67" i="514" s="1"/>
  <c r="X130" i="513"/>
  <c r="W134" i="514"/>
  <c r="W138" i="513"/>
  <c r="X138" i="513" s="1"/>
  <c r="W104" i="513"/>
  <c r="X104" i="513" s="1"/>
  <c r="W48" i="513"/>
  <c r="W40" i="513"/>
  <c r="X40" i="513" s="1"/>
  <c r="W24" i="513"/>
  <c r="X24" i="513" s="1"/>
  <c r="X48" i="514"/>
  <c r="W129" i="513"/>
  <c r="X129" i="513" s="1"/>
  <c r="W23" i="513"/>
  <c r="X30" i="513"/>
  <c r="Z24" i="513"/>
  <c r="L23" i="513"/>
  <c r="AA23" i="513"/>
  <c r="W25" i="513"/>
  <c r="X25" i="513" s="1"/>
  <c r="X32" i="513"/>
  <c r="W59" i="514"/>
  <c r="X59" i="514" s="1"/>
  <c r="W77" i="514"/>
  <c r="X77" i="514" s="1"/>
  <c r="W131" i="514"/>
  <c r="X131" i="514" s="1"/>
  <c r="W95" i="514"/>
  <c r="X95" i="514" s="1"/>
  <c r="W94" i="514"/>
  <c r="W138" i="514"/>
  <c r="X138" i="514" s="1"/>
  <c r="W143" i="514"/>
  <c r="X143" i="514" s="1"/>
  <c r="X147" i="513"/>
  <c r="X146" i="514"/>
  <c r="X76" i="514"/>
  <c r="X54" i="514"/>
  <c r="X114" i="514"/>
  <c r="X124" i="514"/>
  <c r="W61" i="513"/>
  <c r="X61" i="513" s="1"/>
  <c r="W41" i="513"/>
  <c r="X41" i="513" s="1"/>
  <c r="W133" i="513"/>
  <c r="X133" i="513" s="1"/>
  <c r="W53" i="513"/>
  <c r="W118" i="513"/>
  <c r="W79" i="513"/>
  <c r="X79" i="513" s="1"/>
  <c r="W124" i="513"/>
  <c r="X124" i="513" s="1"/>
  <c r="W140" i="513"/>
  <c r="W105" i="513"/>
  <c r="W137" i="513"/>
  <c r="X137" i="513" s="1"/>
  <c r="W110" i="513"/>
  <c r="W142" i="513"/>
  <c r="X31" i="513"/>
  <c r="X46" i="514"/>
  <c r="W74" i="513"/>
  <c r="W92" i="513"/>
  <c r="W141" i="514"/>
  <c r="W122" i="514"/>
  <c r="W140" i="514"/>
  <c r="X140" i="514" s="1"/>
  <c r="W123" i="514"/>
  <c r="W103" i="514"/>
  <c r="X144" i="514"/>
  <c r="W101" i="514"/>
  <c r="W112" i="514"/>
  <c r="W90" i="514"/>
  <c r="X90" i="514" s="1"/>
  <c r="W100" i="514"/>
  <c r="W57" i="514"/>
  <c r="X57" i="514" s="1"/>
  <c r="W42" i="514"/>
  <c r="W34" i="514"/>
  <c r="W26" i="514"/>
  <c r="Z22" i="514"/>
  <c r="AA21" i="514"/>
  <c r="L21" i="514"/>
  <c r="W45" i="514"/>
  <c r="W37" i="514"/>
  <c r="W29" i="514"/>
  <c r="W143" i="513"/>
  <c r="W98" i="513"/>
  <c r="W91" i="513"/>
  <c r="X91" i="513" s="1"/>
  <c r="W71" i="514"/>
  <c r="W94" i="513"/>
  <c r="W73" i="513"/>
  <c r="W62" i="513"/>
  <c r="W54" i="513"/>
  <c r="X87" i="513"/>
  <c r="W49" i="514"/>
  <c r="X49" i="514" s="1"/>
  <c r="W72" i="513"/>
  <c r="W87" i="514"/>
  <c r="W136" i="513"/>
  <c r="X136" i="513" s="1"/>
  <c r="W102" i="513"/>
  <c r="W46" i="513"/>
  <c r="X46" i="513" s="1"/>
  <c r="W38" i="513"/>
  <c r="W22" i="513"/>
  <c r="M22" i="513" s="1"/>
  <c r="W83" i="513"/>
  <c r="X36" i="514"/>
  <c r="W37" i="513"/>
  <c r="X37" i="513" s="1"/>
  <c r="W61" i="514"/>
  <c r="X61" i="514" s="1"/>
  <c r="W47" i="514"/>
  <c r="W63" i="514"/>
  <c r="X63" i="514" s="1"/>
  <c r="W82" i="514"/>
  <c r="W81" i="514"/>
  <c r="X81" i="514" s="1"/>
  <c r="W110" i="514"/>
  <c r="W125" i="514"/>
  <c r="X89" i="514"/>
  <c r="X120" i="514"/>
  <c r="X111" i="514"/>
  <c r="W55" i="513"/>
  <c r="W63" i="513"/>
  <c r="W45" i="513"/>
  <c r="W145" i="513"/>
  <c r="W66" i="513"/>
  <c r="W120" i="513"/>
  <c r="W90" i="513"/>
  <c r="W85" i="513"/>
  <c r="W149" i="513"/>
  <c r="W112" i="513"/>
  <c r="W144" i="513"/>
  <c r="X144" i="513" s="1"/>
  <c r="W86" i="512"/>
  <c r="X86" i="512" s="1"/>
  <c r="W62" i="512"/>
  <c r="X62" i="512" s="1"/>
  <c r="W97" i="512"/>
  <c r="X97" i="512" s="1"/>
  <c r="W78" i="511"/>
  <c r="X78" i="511" s="1"/>
  <c r="W37" i="511"/>
  <c r="X37" i="511" s="1"/>
  <c r="W29" i="511"/>
  <c r="X29" i="511" s="1"/>
  <c r="W22" i="505"/>
  <c r="X22" i="505" s="1"/>
  <c r="AC22" i="505" s="1"/>
  <c r="W96" i="512"/>
  <c r="X96" i="512" s="1"/>
  <c r="W131" i="512"/>
  <c r="W120" i="512"/>
  <c r="W132" i="512"/>
  <c r="X132" i="512" s="1"/>
  <c r="W78" i="512"/>
  <c r="X78" i="512" s="1"/>
  <c r="W141" i="497"/>
  <c r="X141" i="497" s="1"/>
  <c r="W76" i="512"/>
  <c r="X76" i="512" s="1"/>
  <c r="W60" i="512"/>
  <c r="X60" i="512" s="1"/>
  <c r="W44" i="512"/>
  <c r="X44" i="512" s="1"/>
  <c r="W146" i="511"/>
  <c r="X146" i="511" s="1"/>
  <c r="W135" i="511"/>
  <c r="X135" i="511" s="1"/>
  <c r="W108" i="511"/>
  <c r="X108" i="511" s="1"/>
  <c r="W88" i="511"/>
  <c r="X88" i="511" s="1"/>
  <c r="W129" i="511"/>
  <c r="X129" i="511" s="1"/>
  <c r="W117" i="511"/>
  <c r="X117" i="511" s="1"/>
  <c r="W96" i="511"/>
  <c r="X96" i="511" s="1"/>
  <c r="W98" i="511"/>
  <c r="X98" i="511" s="1"/>
  <c r="W31" i="511"/>
  <c r="X31" i="511" s="1"/>
  <c r="W23" i="511"/>
  <c r="X23" i="511" s="1"/>
  <c r="W70" i="511"/>
  <c r="X70" i="511" s="1"/>
  <c r="W46" i="511"/>
  <c r="X46" i="511" s="1"/>
  <c r="W76" i="500"/>
  <c r="X76" i="500" s="1"/>
  <c r="W149" i="512"/>
  <c r="X149" i="512" s="1"/>
  <c r="W91" i="512"/>
  <c r="X91" i="512" s="1"/>
  <c r="W147" i="511"/>
  <c r="X147" i="511" s="1"/>
  <c r="W145" i="504"/>
  <c r="X145" i="504" s="1"/>
  <c r="W134" i="511"/>
  <c r="X134" i="511" s="1"/>
  <c r="W36" i="511"/>
  <c r="X36" i="511" s="1"/>
  <c r="W73" i="512"/>
  <c r="X73" i="512" s="1"/>
  <c r="W49" i="512"/>
  <c r="X49" i="512" s="1"/>
  <c r="W140" i="511"/>
  <c r="X140" i="511" s="1"/>
  <c r="W114" i="511"/>
  <c r="X114" i="511" s="1"/>
  <c r="W66" i="511"/>
  <c r="X66" i="511" s="1"/>
  <c r="W22" i="511"/>
  <c r="X22" i="511" s="1"/>
  <c r="W21" i="511"/>
  <c r="X21" i="511" s="1"/>
  <c r="AC21" i="511" s="1"/>
  <c r="W56" i="511"/>
  <c r="X56" i="511" s="1"/>
  <c r="W107" i="512"/>
  <c r="X107" i="512" s="1"/>
  <c r="W42" i="512"/>
  <c r="X42" i="512" s="1"/>
  <c r="W30" i="512"/>
  <c r="X30" i="512" s="1"/>
  <c r="W94" i="511"/>
  <c r="X94" i="511" s="1"/>
  <c r="W68" i="511"/>
  <c r="X68" i="511" s="1"/>
  <c r="W52" i="511"/>
  <c r="X52" i="511" s="1"/>
  <c r="W148" i="512"/>
  <c r="X148" i="512" s="1"/>
  <c r="W147" i="512"/>
  <c r="X147" i="512" s="1"/>
  <c r="W136" i="512"/>
  <c r="X136" i="512" s="1"/>
  <c r="W133" i="512"/>
  <c r="X133" i="512" s="1"/>
  <c r="W113" i="512"/>
  <c r="X113" i="512" s="1"/>
  <c r="W92" i="512"/>
  <c r="X92" i="512" s="1"/>
  <c r="W90" i="512"/>
  <c r="X90" i="512" s="1"/>
  <c r="W54" i="512"/>
  <c r="X54" i="512" s="1"/>
  <c r="W27" i="512"/>
  <c r="X27" i="512" s="1"/>
  <c r="W148" i="511"/>
  <c r="X148" i="511" s="1"/>
  <c r="W138" i="511"/>
  <c r="X138" i="511" s="1"/>
  <c r="W132" i="511"/>
  <c r="X132" i="511" s="1"/>
  <c r="W35" i="511"/>
  <c r="X35" i="511" s="1"/>
  <c r="W27" i="511"/>
  <c r="X27" i="511" s="1"/>
  <c r="W83" i="512"/>
  <c r="X83" i="512" s="1"/>
  <c r="W57" i="512"/>
  <c r="X57" i="512" s="1"/>
  <c r="W128" i="511"/>
  <c r="X128" i="511" s="1"/>
  <c r="W82" i="511"/>
  <c r="X82" i="511" s="1"/>
  <c r="W74" i="511"/>
  <c r="X74" i="511" s="1"/>
  <c r="W33" i="511"/>
  <c r="X33" i="511" s="1"/>
  <c r="W25" i="511"/>
  <c r="X25" i="511" s="1"/>
  <c r="W101" i="512"/>
  <c r="X101" i="512" s="1"/>
  <c r="W66" i="512"/>
  <c r="X66" i="512" s="1"/>
  <c r="W104" i="511"/>
  <c r="X104" i="511" s="1"/>
  <c r="W110" i="511"/>
  <c r="X110" i="511" s="1"/>
  <c r="W40" i="511"/>
  <c r="X40" i="511" s="1"/>
  <c r="W123" i="512"/>
  <c r="X123" i="512" s="1"/>
  <c r="W103" i="512"/>
  <c r="X103" i="512" s="1"/>
  <c r="W88" i="512"/>
  <c r="X88" i="512" s="1"/>
  <c r="W46" i="512"/>
  <c r="X46" i="512" s="1"/>
  <c r="W69" i="512"/>
  <c r="X69" i="512" s="1"/>
  <c r="W45" i="512"/>
  <c r="X45" i="512" s="1"/>
  <c r="W36" i="512"/>
  <c r="X36" i="512" s="1"/>
  <c r="W79" i="512"/>
  <c r="X79" i="512" s="1"/>
  <c r="W106" i="511"/>
  <c r="X106" i="511" s="1"/>
  <c r="W62" i="511"/>
  <c r="X62" i="511" s="1"/>
  <c r="W54" i="511"/>
  <c r="X54" i="511" s="1"/>
  <c r="W83" i="511"/>
  <c r="X83" i="511" s="1"/>
  <c r="W75" i="511"/>
  <c r="X75" i="511" s="1"/>
  <c r="W67" i="511"/>
  <c r="X67" i="511" s="1"/>
  <c r="W59" i="511"/>
  <c r="X59" i="511" s="1"/>
  <c r="W51" i="511"/>
  <c r="X51" i="511" s="1"/>
  <c r="W43" i="511"/>
  <c r="X43" i="511" s="1"/>
  <c r="W95" i="512"/>
  <c r="X95" i="512" s="1"/>
  <c r="W142" i="512"/>
  <c r="X142" i="512" s="1"/>
  <c r="W107" i="511"/>
  <c r="X107" i="511" s="1"/>
  <c r="Z22" i="511"/>
  <c r="L21" i="511"/>
  <c r="W145" i="512"/>
  <c r="X145" i="512" s="1"/>
  <c r="W22" i="512"/>
  <c r="X22" i="512" s="1"/>
  <c r="AC22" i="512" s="1"/>
  <c r="W125" i="511"/>
  <c r="X125" i="511" s="1"/>
  <c r="W76" i="511"/>
  <c r="X76" i="511" s="1"/>
  <c r="W44" i="511"/>
  <c r="X44" i="511" s="1"/>
  <c r="W137" i="512"/>
  <c r="X137" i="512" s="1"/>
  <c r="W125" i="512"/>
  <c r="X125" i="512" s="1"/>
  <c r="W81" i="512"/>
  <c r="X81" i="512" s="1"/>
  <c r="W41" i="512"/>
  <c r="X41" i="512" s="1"/>
  <c r="W24" i="512"/>
  <c r="X24" i="512" s="1"/>
  <c r="W122" i="511"/>
  <c r="X122" i="511" s="1"/>
  <c r="W58" i="511"/>
  <c r="X58" i="511" s="1"/>
  <c r="W34" i="511"/>
  <c r="X34" i="511" s="1"/>
  <c r="W94" i="512"/>
  <c r="X94" i="512" s="1"/>
  <c r="W50" i="512"/>
  <c r="X50" i="512" s="1"/>
  <c r="W80" i="511"/>
  <c r="X80" i="511" s="1"/>
  <c r="W135" i="512"/>
  <c r="X135" i="512" s="1"/>
  <c r="W112" i="512"/>
  <c r="X112" i="512" s="1"/>
  <c r="X121" i="512"/>
  <c r="X131" i="512"/>
  <c r="X120" i="512"/>
  <c r="W124" i="512"/>
  <c r="W146" i="512"/>
  <c r="X146" i="512" s="1"/>
  <c r="W116" i="512"/>
  <c r="X116" i="512" s="1"/>
  <c r="W134" i="512"/>
  <c r="X134" i="512" s="1"/>
  <c r="W115" i="512"/>
  <c r="W104" i="512"/>
  <c r="X104" i="512" s="1"/>
  <c r="X117" i="512"/>
  <c r="W100" i="512"/>
  <c r="X100" i="512" s="1"/>
  <c r="W119" i="512"/>
  <c r="X119" i="512" s="1"/>
  <c r="W114" i="512"/>
  <c r="W58" i="512"/>
  <c r="X58" i="512" s="1"/>
  <c r="X89" i="512"/>
  <c r="W72" i="512"/>
  <c r="X72" i="512" s="1"/>
  <c r="W56" i="512"/>
  <c r="X56" i="512" s="1"/>
  <c r="W40" i="512"/>
  <c r="W71" i="512"/>
  <c r="X71" i="512" s="1"/>
  <c r="W31" i="512"/>
  <c r="X31" i="512" s="1"/>
  <c r="W43" i="512"/>
  <c r="X43" i="512" s="1"/>
  <c r="X74" i="512"/>
  <c r="W29" i="512"/>
  <c r="X29" i="512" s="1"/>
  <c r="W120" i="511"/>
  <c r="W51" i="512"/>
  <c r="W145" i="511"/>
  <c r="X145" i="511" s="1"/>
  <c r="W67" i="512"/>
  <c r="X67" i="512" s="1"/>
  <c r="W126" i="511"/>
  <c r="X126" i="511" s="1"/>
  <c r="W116" i="511"/>
  <c r="W105" i="511"/>
  <c r="W144" i="511"/>
  <c r="X144" i="511" s="1"/>
  <c r="X97" i="511"/>
  <c r="W84" i="511"/>
  <c r="X84" i="511" s="1"/>
  <c r="W60" i="511"/>
  <c r="W32" i="511"/>
  <c r="X32" i="511" s="1"/>
  <c r="W127" i="511"/>
  <c r="W95" i="511"/>
  <c r="W81" i="511"/>
  <c r="X81" i="511" s="1"/>
  <c r="W73" i="511"/>
  <c r="X73" i="511" s="1"/>
  <c r="W65" i="511"/>
  <c r="X65" i="511" s="1"/>
  <c r="W57" i="511"/>
  <c r="X57" i="511" s="1"/>
  <c r="W49" i="511"/>
  <c r="X49" i="511" s="1"/>
  <c r="W41" i="511"/>
  <c r="X41" i="511" s="1"/>
  <c r="W99" i="512"/>
  <c r="X99" i="512" s="1"/>
  <c r="W106" i="512"/>
  <c r="X106" i="512" s="1"/>
  <c r="W126" i="512"/>
  <c r="X126" i="512" s="1"/>
  <c r="W119" i="511"/>
  <c r="X119" i="511" s="1"/>
  <c r="W137" i="511"/>
  <c r="X137" i="511" s="1"/>
  <c r="Z23" i="512"/>
  <c r="AA22" i="512"/>
  <c r="L22" i="512"/>
  <c r="W33" i="512"/>
  <c r="W99" i="511"/>
  <c r="X99" i="511" s="1"/>
  <c r="W103" i="511"/>
  <c r="X103" i="511" s="1"/>
  <c r="W139" i="512"/>
  <c r="X139" i="512" s="1"/>
  <c r="W93" i="512"/>
  <c r="X93" i="512" s="1"/>
  <c r="X127" i="512"/>
  <c r="W70" i="512"/>
  <c r="X70" i="512" s="1"/>
  <c r="W65" i="512"/>
  <c r="X65" i="512" s="1"/>
  <c r="W85" i="512"/>
  <c r="W68" i="512"/>
  <c r="W52" i="512"/>
  <c r="X52" i="512" s="1"/>
  <c r="W59" i="512"/>
  <c r="X59" i="512" s="1"/>
  <c r="X38" i="512"/>
  <c r="W142" i="511"/>
  <c r="X142" i="511" s="1"/>
  <c r="W47" i="512"/>
  <c r="W25" i="512"/>
  <c r="X25" i="512" s="1"/>
  <c r="W124" i="511"/>
  <c r="X124" i="511" s="1"/>
  <c r="W102" i="511"/>
  <c r="W92" i="511"/>
  <c r="X92" i="511" s="1"/>
  <c r="W32" i="512"/>
  <c r="W139" i="511"/>
  <c r="W112" i="511"/>
  <c r="X112" i="511" s="1"/>
  <c r="W101" i="511"/>
  <c r="X101" i="511" s="1"/>
  <c r="W90" i="511"/>
  <c r="X90" i="511" s="1"/>
  <c r="X28" i="512"/>
  <c r="X113" i="511"/>
  <c r="W93" i="511"/>
  <c r="X93" i="511" s="1"/>
  <c r="W50" i="511"/>
  <c r="W42" i="511"/>
  <c r="W28" i="511"/>
  <c r="X28" i="511" s="1"/>
  <c r="W20" i="511"/>
  <c r="W115" i="511"/>
  <c r="W87" i="511"/>
  <c r="X87" i="511" s="1"/>
  <c r="W79" i="511"/>
  <c r="W71" i="511"/>
  <c r="X71" i="511" s="1"/>
  <c r="W63" i="511"/>
  <c r="X63" i="511" s="1"/>
  <c r="W55" i="511"/>
  <c r="X55" i="511" s="1"/>
  <c r="W47" i="511"/>
  <c r="X47" i="511" s="1"/>
  <c r="W39" i="511"/>
  <c r="X39" i="511" s="1"/>
  <c r="W82" i="512"/>
  <c r="W102" i="512"/>
  <c r="X102" i="512" s="1"/>
  <c r="W122" i="512"/>
  <c r="W91" i="511"/>
  <c r="X91" i="511" s="1"/>
  <c r="W130" i="511"/>
  <c r="X143" i="512"/>
  <c r="X143" i="511"/>
  <c r="X35" i="512"/>
  <c r="W140" i="512"/>
  <c r="X140" i="512" s="1"/>
  <c r="W129" i="512"/>
  <c r="W130" i="512"/>
  <c r="W111" i="512"/>
  <c r="W128" i="512"/>
  <c r="W109" i="512"/>
  <c r="W144" i="512"/>
  <c r="X144" i="512" s="1"/>
  <c r="W110" i="512"/>
  <c r="X110" i="512" s="1"/>
  <c r="W108" i="512"/>
  <c r="X108" i="512" s="1"/>
  <c r="W87" i="512"/>
  <c r="X87" i="512" s="1"/>
  <c r="W80" i="512"/>
  <c r="X80" i="512" s="1"/>
  <c r="W64" i="512"/>
  <c r="X64" i="512" s="1"/>
  <c r="W48" i="512"/>
  <c r="X48" i="512" s="1"/>
  <c r="W75" i="512"/>
  <c r="W34" i="512"/>
  <c r="W26" i="512"/>
  <c r="W20" i="512"/>
  <c r="W131" i="511"/>
  <c r="X131" i="511" s="1"/>
  <c r="W63" i="512"/>
  <c r="W21" i="512"/>
  <c r="M21" i="512" s="1"/>
  <c r="X23" i="512"/>
  <c r="AC23" i="512" s="1"/>
  <c r="W141" i="511"/>
  <c r="W109" i="511"/>
  <c r="X109" i="511" s="1"/>
  <c r="X39" i="512"/>
  <c r="W121" i="511"/>
  <c r="W100" i="511"/>
  <c r="W89" i="511"/>
  <c r="X89" i="511" s="1"/>
  <c r="W72" i="511"/>
  <c r="W64" i="511"/>
  <c r="X64" i="511" s="1"/>
  <c r="X48" i="511"/>
  <c r="W24" i="511"/>
  <c r="X24" i="511" s="1"/>
  <c r="W111" i="511"/>
  <c r="W85" i="511"/>
  <c r="X85" i="511" s="1"/>
  <c r="W77" i="511"/>
  <c r="X77" i="511" s="1"/>
  <c r="W69" i="511"/>
  <c r="X69" i="511" s="1"/>
  <c r="W61" i="511"/>
  <c r="W53" i="511"/>
  <c r="W45" i="511"/>
  <c r="X38" i="511"/>
  <c r="X30" i="511"/>
  <c r="W26" i="511"/>
  <c r="X26" i="511" s="1"/>
  <c r="W84" i="512"/>
  <c r="W118" i="512"/>
  <c r="X118" i="512" s="1"/>
  <c r="W138" i="512"/>
  <c r="X105" i="512"/>
  <c r="X136" i="511"/>
  <c r="W123" i="511"/>
  <c r="W149" i="511"/>
  <c r="W134" i="503"/>
  <c r="X134" i="503" s="1"/>
  <c r="W138" i="509"/>
  <c r="X138" i="509" s="1"/>
  <c r="W59" i="509"/>
  <c r="X59" i="509" s="1"/>
  <c r="W74" i="505"/>
  <c r="X74" i="505" s="1"/>
  <c r="W139" i="509"/>
  <c r="X139" i="509" s="1"/>
  <c r="W107" i="509"/>
  <c r="X107" i="509" s="1"/>
  <c r="W83" i="509"/>
  <c r="X83" i="509" s="1"/>
  <c r="W123" i="509"/>
  <c r="X123" i="509" s="1"/>
  <c r="W108" i="510"/>
  <c r="X108" i="510" s="1"/>
  <c r="W146" i="509"/>
  <c r="X146" i="509" s="1"/>
  <c r="W130" i="509"/>
  <c r="X130" i="509" s="1"/>
  <c r="W91" i="509"/>
  <c r="X91" i="509" s="1"/>
  <c r="W26" i="509"/>
  <c r="X26" i="509" s="1"/>
  <c r="W55" i="509"/>
  <c r="X55" i="509" s="1"/>
  <c r="W47" i="509"/>
  <c r="X47" i="509" s="1"/>
  <c r="W145" i="510"/>
  <c r="X145" i="510" s="1"/>
  <c r="W114" i="510"/>
  <c r="X114" i="510" s="1"/>
  <c r="W110" i="510"/>
  <c r="X110" i="510" s="1"/>
  <c r="W97" i="510"/>
  <c r="X97" i="510" s="1"/>
  <c r="W82" i="509"/>
  <c r="X82" i="509" s="1"/>
  <c r="W141" i="509"/>
  <c r="X141" i="509" s="1"/>
  <c r="W137" i="510"/>
  <c r="X137" i="510" s="1"/>
  <c r="W89" i="510"/>
  <c r="X89" i="510" s="1"/>
  <c r="W30" i="509"/>
  <c r="X30" i="509" s="1"/>
  <c r="W49" i="509"/>
  <c r="X49" i="509" s="1"/>
  <c r="W136" i="510"/>
  <c r="X136" i="510" s="1"/>
  <c r="W127" i="510"/>
  <c r="X127" i="510" s="1"/>
  <c r="W141" i="510"/>
  <c r="X141" i="510" s="1"/>
  <c r="W134" i="510"/>
  <c r="X134" i="510" s="1"/>
  <c r="W103" i="510"/>
  <c r="X103" i="510" s="1"/>
  <c r="W87" i="510"/>
  <c r="X87" i="510" s="1"/>
  <c r="W114" i="509"/>
  <c r="X114" i="509" s="1"/>
  <c r="W92" i="510"/>
  <c r="X92" i="510" s="1"/>
  <c r="W63" i="510"/>
  <c r="X63" i="510" s="1"/>
  <c r="W142" i="509"/>
  <c r="X142" i="509" s="1"/>
  <c r="W124" i="509"/>
  <c r="X124" i="509" s="1"/>
  <c r="W79" i="509"/>
  <c r="X79" i="509" s="1"/>
  <c r="W71" i="509"/>
  <c r="X71" i="509" s="1"/>
  <c r="W63" i="509"/>
  <c r="X63" i="509" s="1"/>
  <c r="W149" i="510"/>
  <c r="X149" i="510" s="1"/>
  <c r="W96" i="510"/>
  <c r="X96" i="510" s="1"/>
  <c r="W106" i="510"/>
  <c r="X106" i="510" s="1"/>
  <c r="W131" i="509"/>
  <c r="X131" i="509" s="1"/>
  <c r="W45" i="509"/>
  <c r="X45" i="509" s="1"/>
  <c r="W86" i="509"/>
  <c r="X86" i="509" s="1"/>
  <c r="W61" i="510"/>
  <c r="X61" i="510" s="1"/>
  <c r="W49" i="510"/>
  <c r="X49" i="510" s="1"/>
  <c r="W78" i="509"/>
  <c r="X78" i="509" s="1"/>
  <c r="W70" i="509"/>
  <c r="X70" i="509" s="1"/>
  <c r="W62" i="509"/>
  <c r="X62" i="509" s="1"/>
  <c r="W54" i="509"/>
  <c r="X54" i="509" s="1"/>
  <c r="W46" i="509"/>
  <c r="X46" i="509" s="1"/>
  <c r="W40" i="509"/>
  <c r="X40" i="509" s="1"/>
  <c r="W35" i="509"/>
  <c r="X35" i="509" s="1"/>
  <c r="W27" i="509"/>
  <c r="X27" i="509" s="1"/>
  <c r="W20" i="509"/>
  <c r="M20" i="509" s="1"/>
  <c r="W28" i="509"/>
  <c r="X28" i="509" s="1"/>
  <c r="W94" i="510"/>
  <c r="X94" i="510" s="1"/>
  <c r="W138" i="510"/>
  <c r="X138" i="510" s="1"/>
  <c r="W93" i="510"/>
  <c r="X93" i="510" s="1"/>
  <c r="W119" i="510"/>
  <c r="X119" i="510" s="1"/>
  <c r="W125" i="510"/>
  <c r="X125" i="510" s="1"/>
  <c r="W119" i="509"/>
  <c r="X119" i="509" s="1"/>
  <c r="W87" i="509"/>
  <c r="X87" i="509" s="1"/>
  <c r="W90" i="509"/>
  <c r="X90" i="509" s="1"/>
  <c r="W76" i="509"/>
  <c r="X76" i="509" s="1"/>
  <c r="W68" i="509"/>
  <c r="X68" i="509" s="1"/>
  <c r="W60" i="509"/>
  <c r="X60" i="509" s="1"/>
  <c r="W52" i="509"/>
  <c r="X52" i="509" s="1"/>
  <c r="W44" i="509"/>
  <c r="X44" i="509" s="1"/>
  <c r="W110" i="509"/>
  <c r="X110" i="509" s="1"/>
  <c r="W38" i="509"/>
  <c r="X38" i="509" s="1"/>
  <c r="W33" i="509"/>
  <c r="X33" i="509" s="1"/>
  <c r="W25" i="509"/>
  <c r="X25" i="509" s="1"/>
  <c r="W24" i="509"/>
  <c r="X24" i="509" s="1"/>
  <c r="W121" i="510"/>
  <c r="X121" i="510" s="1"/>
  <c r="W128" i="509"/>
  <c r="X128" i="509" s="1"/>
  <c r="W95" i="509"/>
  <c r="X95" i="509" s="1"/>
  <c r="W96" i="509"/>
  <c r="X96" i="509" s="1"/>
  <c r="X98" i="509"/>
  <c r="W120" i="509"/>
  <c r="X120" i="509" s="1"/>
  <c r="W28" i="510"/>
  <c r="X28" i="510" s="1"/>
  <c r="W116" i="509"/>
  <c r="X116" i="509" s="1"/>
  <c r="X92" i="509"/>
  <c r="W135" i="510"/>
  <c r="X135" i="510" s="1"/>
  <c r="W129" i="510"/>
  <c r="X129" i="510" s="1"/>
  <c r="W133" i="510"/>
  <c r="X133" i="510" s="1"/>
  <c r="W117" i="510"/>
  <c r="X117" i="510" s="1"/>
  <c r="W81" i="510"/>
  <c r="W77" i="510"/>
  <c r="W73" i="510"/>
  <c r="X73" i="510" s="1"/>
  <c r="W69" i="510"/>
  <c r="X69" i="510" s="1"/>
  <c r="W145" i="509"/>
  <c r="X145" i="509" s="1"/>
  <c r="W129" i="509"/>
  <c r="W113" i="509"/>
  <c r="W97" i="509"/>
  <c r="X97" i="509" s="1"/>
  <c r="W115" i="510"/>
  <c r="X115" i="510" s="1"/>
  <c r="W90" i="510"/>
  <c r="X90" i="510" s="1"/>
  <c r="W82" i="510"/>
  <c r="X82" i="510" s="1"/>
  <c r="W74" i="510"/>
  <c r="X74" i="510" s="1"/>
  <c r="X62" i="510"/>
  <c r="W44" i="510"/>
  <c r="W36" i="510"/>
  <c r="X36" i="510" s="1"/>
  <c r="W24" i="510"/>
  <c r="X24" i="510" s="1"/>
  <c r="W132" i="509"/>
  <c r="X132" i="509" s="1"/>
  <c r="W98" i="510"/>
  <c r="W78" i="510"/>
  <c r="W70" i="510"/>
  <c r="W118" i="510"/>
  <c r="X54" i="510"/>
  <c r="W40" i="510"/>
  <c r="X40" i="510" s="1"/>
  <c r="W32" i="510"/>
  <c r="W148" i="509"/>
  <c r="W100" i="509"/>
  <c r="AA21" i="509"/>
  <c r="Z22" i="509"/>
  <c r="L21" i="509"/>
  <c r="W89" i="509"/>
  <c r="X60" i="510"/>
  <c r="X52" i="510"/>
  <c r="W109" i="509"/>
  <c r="X109" i="509" s="1"/>
  <c r="X57" i="510"/>
  <c r="W43" i="510"/>
  <c r="W39" i="510"/>
  <c r="W35" i="510"/>
  <c r="W31" i="510"/>
  <c r="W27" i="510"/>
  <c r="W23" i="510"/>
  <c r="W147" i="509"/>
  <c r="W59" i="510"/>
  <c r="X59" i="510" s="1"/>
  <c r="W85" i="509"/>
  <c r="W22" i="509"/>
  <c r="X22" i="509" s="1"/>
  <c r="AC22" i="509" s="1"/>
  <c r="W42" i="509"/>
  <c r="W101" i="510"/>
  <c r="X101" i="510" s="1"/>
  <c r="W85" i="510"/>
  <c r="X85" i="510" s="1"/>
  <c r="W102" i="510"/>
  <c r="W130" i="510"/>
  <c r="X130" i="510" s="1"/>
  <c r="W143" i="510"/>
  <c r="X143" i="510" s="1"/>
  <c r="X61" i="509"/>
  <c r="X69" i="509"/>
  <c r="X77" i="509"/>
  <c r="X99" i="509"/>
  <c r="X53" i="509"/>
  <c r="X115" i="509"/>
  <c r="W127" i="509"/>
  <c r="W128" i="510"/>
  <c r="W113" i="510"/>
  <c r="W109" i="510"/>
  <c r="X109" i="510" s="1"/>
  <c r="X144" i="510"/>
  <c r="W95" i="510"/>
  <c r="W124" i="510"/>
  <c r="W100" i="510"/>
  <c r="X100" i="510" s="1"/>
  <c r="W84" i="510"/>
  <c r="W80" i="510"/>
  <c r="X80" i="510" s="1"/>
  <c r="W76" i="510"/>
  <c r="X76" i="510" s="1"/>
  <c r="W72" i="510"/>
  <c r="X72" i="510" s="1"/>
  <c r="W68" i="510"/>
  <c r="W91" i="510"/>
  <c r="X91" i="510" s="1"/>
  <c r="W122" i="509"/>
  <c r="W140" i="510"/>
  <c r="X140" i="510" s="1"/>
  <c r="W107" i="510"/>
  <c r="W88" i="509"/>
  <c r="W51" i="510"/>
  <c r="X51" i="510" s="1"/>
  <c r="X66" i="510"/>
  <c r="X58" i="510"/>
  <c r="X50" i="510"/>
  <c r="W47" i="510"/>
  <c r="W42" i="510"/>
  <c r="W38" i="510"/>
  <c r="X38" i="510" s="1"/>
  <c r="W34" i="510"/>
  <c r="X34" i="510" s="1"/>
  <c r="W30" i="510"/>
  <c r="W26" i="510"/>
  <c r="W22" i="510"/>
  <c r="X22" i="510" s="1"/>
  <c r="AC22" i="510" s="1"/>
  <c r="W134" i="509"/>
  <c r="X134" i="509" s="1"/>
  <c r="W118" i="509"/>
  <c r="W102" i="509"/>
  <c r="W55" i="510"/>
  <c r="W84" i="509"/>
  <c r="W74" i="509"/>
  <c r="X74" i="509" s="1"/>
  <c r="W66" i="509"/>
  <c r="X66" i="509" s="1"/>
  <c r="W58" i="509"/>
  <c r="X58" i="509" s="1"/>
  <c r="W50" i="509"/>
  <c r="W140" i="509"/>
  <c r="X140" i="509" s="1"/>
  <c r="W108" i="509"/>
  <c r="W34" i="509"/>
  <c r="W75" i="509"/>
  <c r="X75" i="509" s="1"/>
  <c r="W67" i="509"/>
  <c r="W51" i="509"/>
  <c r="W41" i="509"/>
  <c r="W31" i="509"/>
  <c r="X31" i="509" s="1"/>
  <c r="W23" i="509"/>
  <c r="W36" i="509"/>
  <c r="X36" i="509" s="1"/>
  <c r="W46" i="510"/>
  <c r="W48" i="510"/>
  <c r="X48" i="510" s="1"/>
  <c r="W147" i="510"/>
  <c r="W131" i="510"/>
  <c r="W146" i="510"/>
  <c r="X106" i="509"/>
  <c r="W103" i="509"/>
  <c r="W39" i="509"/>
  <c r="W104" i="509"/>
  <c r="X104" i="509" s="1"/>
  <c r="W136" i="509"/>
  <c r="W135" i="509"/>
  <c r="W120" i="510"/>
  <c r="W148" i="510"/>
  <c r="W132" i="510"/>
  <c r="W142" i="510"/>
  <c r="X142" i="510" s="1"/>
  <c r="W139" i="510"/>
  <c r="W88" i="510"/>
  <c r="X88" i="510" s="1"/>
  <c r="W116" i="510"/>
  <c r="W99" i="510"/>
  <c r="X99" i="510" s="1"/>
  <c r="W83" i="510"/>
  <c r="X83" i="510" s="1"/>
  <c r="W79" i="510"/>
  <c r="X79" i="510" s="1"/>
  <c r="W75" i="510"/>
  <c r="W71" i="510"/>
  <c r="X71" i="510" s="1"/>
  <c r="W67" i="510"/>
  <c r="X67" i="510" s="1"/>
  <c r="L22" i="510"/>
  <c r="Z23" i="510"/>
  <c r="AA22" i="510"/>
  <c r="W137" i="509"/>
  <c r="X137" i="509" s="1"/>
  <c r="W121" i="509"/>
  <c r="W105" i="509"/>
  <c r="W126" i="510"/>
  <c r="W105" i="510"/>
  <c r="W20" i="510"/>
  <c r="X64" i="510"/>
  <c r="X56" i="510"/>
  <c r="W21" i="510"/>
  <c r="M21" i="510" s="1"/>
  <c r="W125" i="509"/>
  <c r="X125" i="509" s="1"/>
  <c r="W94" i="509"/>
  <c r="W45" i="510"/>
  <c r="W41" i="510"/>
  <c r="X41" i="510" s="1"/>
  <c r="W37" i="510"/>
  <c r="X37" i="510" s="1"/>
  <c r="W33" i="510"/>
  <c r="W29" i="510"/>
  <c r="W25" i="510"/>
  <c r="X25" i="510" s="1"/>
  <c r="W149" i="509"/>
  <c r="X149" i="509" s="1"/>
  <c r="W133" i="509"/>
  <c r="W117" i="509"/>
  <c r="W101" i="509"/>
  <c r="X101" i="509" s="1"/>
  <c r="W65" i="510"/>
  <c r="W53" i="510"/>
  <c r="X53" i="510" s="1"/>
  <c r="W80" i="509"/>
  <c r="X80" i="509" s="1"/>
  <c r="W72" i="509"/>
  <c r="W64" i="509"/>
  <c r="W56" i="509"/>
  <c r="W48" i="509"/>
  <c r="X48" i="509" s="1"/>
  <c r="W126" i="509"/>
  <c r="W93" i="509"/>
  <c r="X93" i="509" s="1"/>
  <c r="W57" i="509"/>
  <c r="X57" i="509" s="1"/>
  <c r="W37" i="509"/>
  <c r="X37" i="509" s="1"/>
  <c r="W29" i="509"/>
  <c r="W21" i="509"/>
  <c r="M21" i="509" s="1"/>
  <c r="W32" i="509"/>
  <c r="X104" i="510"/>
  <c r="W111" i="510"/>
  <c r="X111" i="510" s="1"/>
  <c r="W86" i="510"/>
  <c r="X86" i="510" s="1"/>
  <c r="W112" i="510"/>
  <c r="W123" i="510"/>
  <c r="W122" i="510"/>
  <c r="X122" i="510" s="1"/>
  <c r="X65" i="509"/>
  <c r="X73" i="509"/>
  <c r="X81" i="509"/>
  <c r="W112" i="509"/>
  <c r="W43" i="509"/>
  <c r="X43" i="509" s="1"/>
  <c r="W111" i="509"/>
  <c r="X111" i="509" s="1"/>
  <c r="W143" i="509"/>
  <c r="X143" i="509" s="1"/>
  <c r="W144" i="509"/>
  <c r="W20" i="508"/>
  <c r="X20" i="508" s="1"/>
  <c r="AC20" i="508" s="1"/>
  <c r="W148" i="507"/>
  <c r="X148" i="507" s="1"/>
  <c r="W112" i="498"/>
  <c r="X112" i="498" s="1"/>
  <c r="W88" i="501"/>
  <c r="X88" i="501" s="1"/>
  <c r="W50" i="507"/>
  <c r="X50" i="507" s="1"/>
  <c r="W34" i="508"/>
  <c r="X34" i="508" s="1"/>
  <c r="W143" i="508"/>
  <c r="X143" i="508" s="1"/>
  <c r="W132" i="508"/>
  <c r="X132" i="508" s="1"/>
  <c r="W121" i="508"/>
  <c r="X121" i="508" s="1"/>
  <c r="W112" i="508"/>
  <c r="X112" i="508" s="1"/>
  <c r="W88" i="508"/>
  <c r="X88" i="508" s="1"/>
  <c r="W60" i="508"/>
  <c r="X60" i="508" s="1"/>
  <c r="W52" i="508"/>
  <c r="X52" i="508" s="1"/>
  <c r="W95" i="507"/>
  <c r="X95" i="507" s="1"/>
  <c r="W42" i="507"/>
  <c r="X42" i="507" s="1"/>
  <c r="W26" i="507"/>
  <c r="X26" i="507" s="1"/>
  <c r="W140" i="507"/>
  <c r="X140" i="507" s="1"/>
  <c r="W26" i="508"/>
  <c r="X26" i="508" s="1"/>
  <c r="W127" i="507"/>
  <c r="X127" i="507" s="1"/>
  <c r="W79" i="507"/>
  <c r="X79" i="507" s="1"/>
  <c r="W63" i="507"/>
  <c r="X63" i="507" s="1"/>
  <c r="W125" i="508"/>
  <c r="X125" i="508" s="1"/>
  <c r="W116" i="508"/>
  <c r="X116" i="508" s="1"/>
  <c r="W99" i="507"/>
  <c r="X99" i="507" s="1"/>
  <c r="W119" i="507"/>
  <c r="X119" i="507" s="1"/>
  <c r="W25" i="500"/>
  <c r="X25" i="500" s="1"/>
  <c r="W58" i="503"/>
  <c r="X58" i="503" s="1"/>
  <c r="W148" i="508"/>
  <c r="X148" i="508" s="1"/>
  <c r="W127" i="508"/>
  <c r="X127" i="508" s="1"/>
  <c r="W100" i="508"/>
  <c r="X100" i="508" s="1"/>
  <c r="W90" i="508"/>
  <c r="X90" i="508" s="1"/>
  <c r="W72" i="508"/>
  <c r="X72" i="508" s="1"/>
  <c r="W48" i="508"/>
  <c r="X48" i="508" s="1"/>
  <c r="W40" i="508"/>
  <c r="X40" i="508" s="1"/>
  <c r="W22" i="508"/>
  <c r="X22" i="508" s="1"/>
  <c r="AC22" i="508" s="1"/>
  <c r="W123" i="507"/>
  <c r="X123" i="507" s="1"/>
  <c r="W111" i="507"/>
  <c r="X111" i="507" s="1"/>
  <c r="W133" i="507"/>
  <c r="X133" i="507" s="1"/>
  <c r="W144" i="507"/>
  <c r="X144" i="507" s="1"/>
  <c r="W109" i="508"/>
  <c r="X109" i="508" s="1"/>
  <c r="W145" i="508"/>
  <c r="X145" i="508" s="1"/>
  <c r="W135" i="508"/>
  <c r="X135" i="508" s="1"/>
  <c r="W118" i="508"/>
  <c r="X118" i="508" s="1"/>
  <c r="W107" i="508"/>
  <c r="X107" i="508" s="1"/>
  <c r="W104" i="508"/>
  <c r="X104" i="508" s="1"/>
  <c r="W92" i="508"/>
  <c r="X92" i="508" s="1"/>
  <c r="W84" i="508"/>
  <c r="X84" i="508" s="1"/>
  <c r="W28" i="508"/>
  <c r="X28" i="508" s="1"/>
  <c r="W46" i="507"/>
  <c r="X46" i="507" s="1"/>
  <c r="W30" i="507"/>
  <c r="X30" i="507" s="1"/>
  <c r="W146" i="508"/>
  <c r="X146" i="508" s="1"/>
  <c r="W105" i="508"/>
  <c r="X105" i="508" s="1"/>
  <c r="W97" i="508"/>
  <c r="X97" i="508" s="1"/>
  <c r="W66" i="508"/>
  <c r="X66" i="508" s="1"/>
  <c r="W50" i="508"/>
  <c r="X50" i="508" s="1"/>
  <c r="W31" i="508"/>
  <c r="X31" i="508" s="1"/>
  <c r="W135" i="507"/>
  <c r="X135" i="507" s="1"/>
  <c r="W33" i="508"/>
  <c r="X33" i="508" s="1"/>
  <c r="W130" i="507"/>
  <c r="X130" i="507" s="1"/>
  <c r="W131" i="507"/>
  <c r="X131" i="507" s="1"/>
  <c r="W116" i="507"/>
  <c r="X116" i="507" s="1"/>
  <c r="W88" i="507"/>
  <c r="X88" i="507" s="1"/>
  <c r="W80" i="507"/>
  <c r="X80" i="507" s="1"/>
  <c r="W72" i="507"/>
  <c r="X72" i="507" s="1"/>
  <c r="W64" i="507"/>
  <c r="X64" i="507" s="1"/>
  <c r="W56" i="507"/>
  <c r="X56" i="507" s="1"/>
  <c r="W83" i="507"/>
  <c r="X83" i="507" s="1"/>
  <c r="W67" i="507"/>
  <c r="X67" i="507" s="1"/>
  <c r="W51" i="507"/>
  <c r="X51" i="507" s="1"/>
  <c r="W36" i="507"/>
  <c r="X36" i="507" s="1"/>
  <c r="W31" i="507"/>
  <c r="X31" i="507" s="1"/>
  <c r="W27" i="507"/>
  <c r="X27" i="507" s="1"/>
  <c r="W67" i="508"/>
  <c r="X67" i="508" s="1"/>
  <c r="W101" i="508"/>
  <c r="X101" i="508" s="1"/>
  <c r="W113" i="508"/>
  <c r="X113" i="508" s="1"/>
  <c r="W138" i="508"/>
  <c r="X138" i="508" s="1"/>
  <c r="W33" i="507"/>
  <c r="X33" i="507" s="1"/>
  <c r="W96" i="507"/>
  <c r="X96" i="507" s="1"/>
  <c r="W138" i="507"/>
  <c r="X138" i="507" s="1"/>
  <c r="W109" i="507"/>
  <c r="X109" i="507" s="1"/>
  <c r="W125" i="507"/>
  <c r="X125" i="507" s="1"/>
  <c r="W93" i="507"/>
  <c r="X93" i="507" s="1"/>
  <c r="W103" i="507"/>
  <c r="X103" i="507" s="1"/>
  <c r="W139" i="508"/>
  <c r="X139" i="508" s="1"/>
  <c r="W98" i="508"/>
  <c r="X98" i="508" s="1"/>
  <c r="W87" i="508"/>
  <c r="X87" i="508" s="1"/>
  <c r="W75" i="507"/>
  <c r="X75" i="507" s="1"/>
  <c r="W59" i="507"/>
  <c r="X59" i="507" s="1"/>
  <c r="W124" i="508"/>
  <c r="X124" i="508" s="1"/>
  <c r="W149" i="508"/>
  <c r="X149" i="508" s="1"/>
  <c r="W115" i="508"/>
  <c r="X115" i="508" s="1"/>
  <c r="W94" i="508"/>
  <c r="X94" i="508" s="1"/>
  <c r="W113" i="507"/>
  <c r="X113" i="507" s="1"/>
  <c r="W22" i="507"/>
  <c r="X22" i="507" s="1"/>
  <c r="W42" i="508"/>
  <c r="X42" i="508" s="1"/>
  <c r="W44" i="507"/>
  <c r="X44" i="507" s="1"/>
  <c r="W28" i="507"/>
  <c r="X28" i="507" s="1"/>
  <c r="W85" i="507"/>
  <c r="W69" i="507"/>
  <c r="X69" i="507" s="1"/>
  <c r="W53" i="507"/>
  <c r="W39" i="508"/>
  <c r="W89" i="508"/>
  <c r="W21" i="507"/>
  <c r="X21" i="507" s="1"/>
  <c r="AC21" i="507" s="1"/>
  <c r="W92" i="507"/>
  <c r="X91" i="507"/>
  <c r="W140" i="508"/>
  <c r="X140" i="508" s="1"/>
  <c r="W130" i="508"/>
  <c r="X130" i="508" s="1"/>
  <c r="W102" i="508"/>
  <c r="X129" i="508"/>
  <c r="W110" i="508"/>
  <c r="X110" i="508" s="1"/>
  <c r="W144" i="508"/>
  <c r="X144" i="508" s="1"/>
  <c r="W95" i="508"/>
  <c r="W99" i="508"/>
  <c r="X99" i="508" s="1"/>
  <c r="W76" i="508"/>
  <c r="X76" i="508" s="1"/>
  <c r="W68" i="508"/>
  <c r="X68" i="508" s="1"/>
  <c r="W44" i="508"/>
  <c r="X44" i="508" s="1"/>
  <c r="W86" i="508"/>
  <c r="X86" i="508" s="1"/>
  <c r="W57" i="508"/>
  <c r="X57" i="508" s="1"/>
  <c r="W32" i="508"/>
  <c r="X32" i="508" s="1"/>
  <c r="W24" i="508"/>
  <c r="X24" i="508" s="1"/>
  <c r="W77" i="508"/>
  <c r="X77" i="508" s="1"/>
  <c r="W45" i="508"/>
  <c r="X45" i="508" s="1"/>
  <c r="W27" i="508"/>
  <c r="X27" i="508" s="1"/>
  <c r="W65" i="508"/>
  <c r="M20" i="508"/>
  <c r="W69" i="508"/>
  <c r="X69" i="508" s="1"/>
  <c r="W118" i="507"/>
  <c r="X118" i="507" s="1"/>
  <c r="W107" i="507"/>
  <c r="W117" i="507"/>
  <c r="X117" i="507" s="1"/>
  <c r="W106" i="507"/>
  <c r="X106" i="507" s="1"/>
  <c r="X129" i="507"/>
  <c r="X97" i="507"/>
  <c r="W21" i="508"/>
  <c r="M21" i="508" s="1"/>
  <c r="W53" i="508"/>
  <c r="W34" i="507"/>
  <c r="W104" i="507"/>
  <c r="W86" i="507"/>
  <c r="X86" i="507" s="1"/>
  <c r="W78" i="507"/>
  <c r="X78" i="507" s="1"/>
  <c r="W70" i="507"/>
  <c r="X70" i="507" s="1"/>
  <c r="W62" i="507"/>
  <c r="X62" i="507" s="1"/>
  <c r="W54" i="507"/>
  <c r="X54" i="507" s="1"/>
  <c r="AA21" i="507"/>
  <c r="L21" i="507"/>
  <c r="Z22" i="507"/>
  <c r="W81" i="507"/>
  <c r="X81" i="507" s="1"/>
  <c r="W65" i="507"/>
  <c r="W23" i="507"/>
  <c r="X23" i="507" s="1"/>
  <c r="W35" i="507"/>
  <c r="X35" i="507" s="1"/>
  <c r="W36" i="508"/>
  <c r="X36" i="508" s="1"/>
  <c r="W47" i="508"/>
  <c r="W43" i="508"/>
  <c r="X43" i="508" s="1"/>
  <c r="W83" i="508"/>
  <c r="W142" i="508"/>
  <c r="X142" i="508" s="1"/>
  <c r="W37" i="507"/>
  <c r="X37" i="507" s="1"/>
  <c r="W41" i="507"/>
  <c r="X41" i="507" s="1"/>
  <c r="W108" i="507"/>
  <c r="W128" i="507"/>
  <c r="W145" i="507"/>
  <c r="X145" i="507" s="1"/>
  <c r="W147" i="508"/>
  <c r="W134" i="508"/>
  <c r="X133" i="508"/>
  <c r="W74" i="508"/>
  <c r="X74" i="508" s="1"/>
  <c r="W58" i="508"/>
  <c r="X58" i="508" s="1"/>
  <c r="W110" i="507"/>
  <c r="X82" i="508"/>
  <c r="W131" i="508"/>
  <c r="X131" i="508" s="1"/>
  <c r="W120" i="508"/>
  <c r="X120" i="508" s="1"/>
  <c r="W123" i="508"/>
  <c r="X123" i="508" s="1"/>
  <c r="W111" i="508"/>
  <c r="X111" i="508" s="1"/>
  <c r="W128" i="508"/>
  <c r="W103" i="508"/>
  <c r="W119" i="508"/>
  <c r="X119" i="508" s="1"/>
  <c r="W91" i="508"/>
  <c r="X91" i="508" s="1"/>
  <c r="W78" i="508"/>
  <c r="W70" i="508"/>
  <c r="X70" i="508" s="1"/>
  <c r="W62" i="508"/>
  <c r="X62" i="508" s="1"/>
  <c r="W54" i="508"/>
  <c r="X54" i="508" s="1"/>
  <c r="W46" i="508"/>
  <c r="X46" i="508" s="1"/>
  <c r="W38" i="508"/>
  <c r="W23" i="508"/>
  <c r="X23" i="508" s="1"/>
  <c r="W139" i="507"/>
  <c r="W147" i="507"/>
  <c r="W141" i="507"/>
  <c r="X141" i="507" s="1"/>
  <c r="W126" i="507"/>
  <c r="X126" i="507" s="1"/>
  <c r="W115" i="507"/>
  <c r="X115" i="507" s="1"/>
  <c r="W105" i="507"/>
  <c r="X105" i="507" s="1"/>
  <c r="W94" i="507"/>
  <c r="X94" i="507" s="1"/>
  <c r="W134" i="507"/>
  <c r="X134" i="507" s="1"/>
  <c r="W132" i="507"/>
  <c r="W100" i="507"/>
  <c r="W84" i="507"/>
  <c r="X84" i="507" s="1"/>
  <c r="W76" i="507"/>
  <c r="X76" i="507" s="1"/>
  <c r="W68" i="507"/>
  <c r="W60" i="507"/>
  <c r="X60" i="507" s="1"/>
  <c r="W52" i="507"/>
  <c r="W48" i="507"/>
  <c r="X48" i="507" s="1"/>
  <c r="W40" i="507"/>
  <c r="W32" i="507"/>
  <c r="X32" i="507" s="1"/>
  <c r="W24" i="507"/>
  <c r="X24" i="507" s="1"/>
  <c r="W20" i="507"/>
  <c r="W77" i="507"/>
  <c r="X77" i="507" s="1"/>
  <c r="W61" i="507"/>
  <c r="W43" i="507"/>
  <c r="W71" i="508"/>
  <c r="W37" i="508"/>
  <c r="W63" i="508"/>
  <c r="X63" i="508" s="1"/>
  <c r="W59" i="508"/>
  <c r="W85" i="508"/>
  <c r="X85" i="508" s="1"/>
  <c r="W126" i="508"/>
  <c r="X126" i="508" s="1"/>
  <c r="X141" i="508"/>
  <c r="W25" i="507"/>
  <c r="W45" i="507"/>
  <c r="W124" i="507"/>
  <c r="W149" i="507"/>
  <c r="X149" i="507" s="1"/>
  <c r="W136" i="508"/>
  <c r="W106" i="508"/>
  <c r="W93" i="508"/>
  <c r="X93" i="508" s="1"/>
  <c r="W142" i="507"/>
  <c r="W121" i="507"/>
  <c r="X137" i="508"/>
  <c r="W108" i="508"/>
  <c r="X108" i="508" s="1"/>
  <c r="W114" i="508"/>
  <c r="W56" i="508"/>
  <c r="X56" i="508" s="1"/>
  <c r="W96" i="508"/>
  <c r="X96" i="508" s="1"/>
  <c r="W73" i="508"/>
  <c r="X73" i="508" s="1"/>
  <c r="W41" i="508"/>
  <c r="X41" i="508" s="1"/>
  <c r="W61" i="508"/>
  <c r="W35" i="508"/>
  <c r="X35" i="508" s="1"/>
  <c r="Z23" i="508"/>
  <c r="AA22" i="508"/>
  <c r="L22" i="508"/>
  <c r="W143" i="507"/>
  <c r="X143" i="507" s="1"/>
  <c r="W81" i="508"/>
  <c r="X81" i="508" s="1"/>
  <c r="W49" i="508"/>
  <c r="W30" i="508"/>
  <c r="W29" i="508"/>
  <c r="W102" i="507"/>
  <c r="W146" i="507"/>
  <c r="X146" i="507" s="1"/>
  <c r="X64" i="508"/>
  <c r="W136" i="507"/>
  <c r="W122" i="507"/>
  <c r="X122" i="507" s="1"/>
  <c r="W101" i="507"/>
  <c r="X101" i="507" s="1"/>
  <c r="W25" i="508"/>
  <c r="X80" i="508"/>
  <c r="X114" i="507"/>
  <c r="W98" i="507"/>
  <c r="W120" i="507"/>
  <c r="W90" i="507"/>
  <c r="W82" i="507"/>
  <c r="X82" i="507" s="1"/>
  <c r="W74" i="507"/>
  <c r="X74" i="507" s="1"/>
  <c r="W66" i="507"/>
  <c r="W58" i="507"/>
  <c r="X87" i="507"/>
  <c r="X71" i="507"/>
  <c r="X55" i="507"/>
  <c r="W89" i="507"/>
  <c r="W73" i="507"/>
  <c r="W57" i="507"/>
  <c r="X57" i="507" s="1"/>
  <c r="X38" i="507"/>
  <c r="W47" i="507"/>
  <c r="W39" i="507"/>
  <c r="W55" i="508"/>
  <c r="X55" i="508" s="1"/>
  <c r="W51" i="508"/>
  <c r="W79" i="508"/>
  <c r="W75" i="508"/>
  <c r="X75" i="508" s="1"/>
  <c r="W117" i="508"/>
  <c r="X117" i="508" s="1"/>
  <c r="W122" i="508"/>
  <c r="X122" i="508" s="1"/>
  <c r="W29" i="507"/>
  <c r="X29" i="507" s="1"/>
  <c r="W49" i="507"/>
  <c r="W112" i="507"/>
  <c r="W137" i="507"/>
  <c r="X137" i="507" s="1"/>
  <c r="W78" i="497"/>
  <c r="X78" i="497" s="1"/>
  <c r="W29" i="504"/>
  <c r="X29" i="504" s="1"/>
  <c r="W35" i="506"/>
  <c r="X35" i="506" s="1"/>
  <c r="W27" i="504"/>
  <c r="X27" i="504" s="1"/>
  <c r="W83" i="503"/>
  <c r="X83" i="503" s="1"/>
  <c r="W144" i="506"/>
  <c r="X144" i="506" s="1"/>
  <c r="W133" i="500"/>
  <c r="X133" i="500" s="1"/>
  <c r="W86" i="503"/>
  <c r="X86" i="503" s="1"/>
  <c r="W138" i="506"/>
  <c r="X138" i="506" s="1"/>
  <c r="W25" i="504"/>
  <c r="X25" i="504" s="1"/>
  <c r="W125" i="506"/>
  <c r="X125" i="506" s="1"/>
  <c r="W94" i="506"/>
  <c r="X94" i="506" s="1"/>
  <c r="W69" i="506"/>
  <c r="X69" i="506" s="1"/>
  <c r="W53" i="506"/>
  <c r="X53" i="506" s="1"/>
  <c r="W79" i="506"/>
  <c r="X79" i="506" s="1"/>
  <c r="W63" i="506"/>
  <c r="X63" i="506" s="1"/>
  <c r="W68" i="505"/>
  <c r="X68" i="505" s="1"/>
  <c r="W149" i="505"/>
  <c r="X149" i="505" s="1"/>
  <c r="W29" i="506"/>
  <c r="X29" i="506" s="1"/>
  <c r="W45" i="506"/>
  <c r="X45" i="506" s="1"/>
  <c r="W99" i="506"/>
  <c r="X99" i="506" s="1"/>
  <c r="W91" i="497"/>
  <c r="X91" i="497" s="1"/>
  <c r="W142" i="506"/>
  <c r="X142" i="506" s="1"/>
  <c r="W112" i="506"/>
  <c r="X112" i="506" s="1"/>
  <c r="W91" i="506"/>
  <c r="X91" i="506" s="1"/>
  <c r="W137" i="506"/>
  <c r="X137" i="506" s="1"/>
  <c r="W98" i="506"/>
  <c r="X98" i="506" s="1"/>
  <c r="W96" i="506"/>
  <c r="X96" i="506" s="1"/>
  <c r="W93" i="505"/>
  <c r="X93" i="505" s="1"/>
  <c r="W82" i="505"/>
  <c r="X82" i="505" s="1"/>
  <c r="W137" i="505"/>
  <c r="X137" i="505" s="1"/>
  <c r="W94" i="505"/>
  <c r="X94" i="505" s="1"/>
  <c r="W32" i="505"/>
  <c r="X32" i="505" s="1"/>
  <c r="W37" i="505"/>
  <c r="X37" i="505" s="1"/>
  <c r="W78" i="505"/>
  <c r="X78" i="505" s="1"/>
  <c r="W21" i="505"/>
  <c r="M21" i="505" s="1"/>
  <c r="W53" i="505"/>
  <c r="X53" i="505" s="1"/>
  <c r="W23" i="506"/>
  <c r="X23" i="506" s="1"/>
  <c r="W47" i="506"/>
  <c r="X47" i="506" s="1"/>
  <c r="W136" i="506"/>
  <c r="X136" i="506" s="1"/>
  <c r="W105" i="505"/>
  <c r="X105" i="505" s="1"/>
  <c r="W48" i="505"/>
  <c r="X48" i="505" s="1"/>
  <c r="W40" i="505"/>
  <c r="X40" i="505" s="1"/>
  <c r="W56" i="505"/>
  <c r="X56" i="505" s="1"/>
  <c r="W124" i="506"/>
  <c r="X124" i="506" s="1"/>
  <c r="W71" i="506"/>
  <c r="X71" i="506" s="1"/>
  <c r="W141" i="505"/>
  <c r="X141" i="505" s="1"/>
  <c r="W109" i="505"/>
  <c r="X109" i="505" s="1"/>
  <c r="W110" i="505"/>
  <c r="X110" i="505" s="1"/>
  <c r="W66" i="505"/>
  <c r="X66" i="505" s="1"/>
  <c r="W134" i="505"/>
  <c r="X134" i="505" s="1"/>
  <c r="W30" i="505"/>
  <c r="X30" i="505" s="1"/>
  <c r="W143" i="505"/>
  <c r="X143" i="505" s="1"/>
  <c r="W39" i="505"/>
  <c r="X39" i="505" s="1"/>
  <c r="W77" i="505"/>
  <c r="X77" i="505" s="1"/>
  <c r="W47" i="505"/>
  <c r="X47" i="505" s="1"/>
  <c r="W21" i="506"/>
  <c r="M21" i="506" s="1"/>
  <c r="W37" i="506"/>
  <c r="X37" i="506" s="1"/>
  <c r="W131" i="506"/>
  <c r="X131" i="506" s="1"/>
  <c r="W118" i="506"/>
  <c r="X118" i="506" s="1"/>
  <c r="W130" i="505"/>
  <c r="X130" i="505" s="1"/>
  <c r="W115" i="505"/>
  <c r="X115" i="505" s="1"/>
  <c r="W129" i="505"/>
  <c r="X129" i="505" s="1"/>
  <c r="W104" i="505"/>
  <c r="X104" i="505" s="1"/>
  <c r="W55" i="505"/>
  <c r="X55" i="505" s="1"/>
  <c r="W31" i="505"/>
  <c r="X31" i="505" s="1"/>
  <c r="W31" i="506"/>
  <c r="X31" i="506" s="1"/>
  <c r="W130" i="506"/>
  <c r="X130" i="506" s="1"/>
  <c r="W111" i="506"/>
  <c r="X111" i="506" s="1"/>
  <c r="W51" i="506"/>
  <c r="X51" i="506" s="1"/>
  <c r="W49" i="506"/>
  <c r="X49" i="506" s="1"/>
  <c r="W117" i="505"/>
  <c r="X117" i="505" s="1"/>
  <c r="W85" i="505"/>
  <c r="X85" i="505" s="1"/>
  <c r="W128" i="505"/>
  <c r="X128" i="505" s="1"/>
  <c r="W102" i="506"/>
  <c r="X102" i="506" s="1"/>
  <c r="W101" i="506"/>
  <c r="X101" i="506" s="1"/>
  <c r="W140" i="505"/>
  <c r="X140" i="505" s="1"/>
  <c r="W124" i="505"/>
  <c r="X124" i="505" s="1"/>
  <c r="W108" i="505"/>
  <c r="X108" i="505" s="1"/>
  <c r="W92" i="505"/>
  <c r="X92" i="505" s="1"/>
  <c r="W80" i="505"/>
  <c r="X80" i="505" s="1"/>
  <c r="W46" i="505"/>
  <c r="X46" i="505" s="1"/>
  <c r="W38" i="505"/>
  <c r="X38" i="505" s="1"/>
  <c r="W136" i="505"/>
  <c r="X136" i="505" s="1"/>
  <c r="W56" i="506"/>
  <c r="X56" i="506" s="1"/>
  <c r="W64" i="506"/>
  <c r="X64" i="506" s="1"/>
  <c r="W72" i="506"/>
  <c r="X72" i="506" s="1"/>
  <c r="W80" i="506"/>
  <c r="X80" i="506" s="1"/>
  <c r="W97" i="506"/>
  <c r="X97" i="506" s="1"/>
  <c r="W147" i="506"/>
  <c r="X147" i="506" s="1"/>
  <c r="W146" i="505"/>
  <c r="X146" i="505" s="1"/>
  <c r="W103" i="506"/>
  <c r="X103" i="506" s="1"/>
  <c r="W135" i="506"/>
  <c r="X135" i="506" s="1"/>
  <c r="X86" i="505"/>
  <c r="W123" i="506"/>
  <c r="X123" i="506" s="1"/>
  <c r="W85" i="506"/>
  <c r="X85" i="506" s="1"/>
  <c r="W77" i="506"/>
  <c r="X77" i="506" s="1"/>
  <c r="W87" i="506"/>
  <c r="X87" i="506" s="1"/>
  <c r="W36" i="506"/>
  <c r="W20" i="506"/>
  <c r="W113" i="505"/>
  <c r="X97" i="505"/>
  <c r="W28" i="505"/>
  <c r="X28" i="505" s="1"/>
  <c r="W63" i="505"/>
  <c r="X63" i="505" s="1"/>
  <c r="W41" i="505"/>
  <c r="X41" i="505" s="1"/>
  <c r="W143" i="506"/>
  <c r="X143" i="506" s="1"/>
  <c r="X141" i="506"/>
  <c r="W98" i="505"/>
  <c r="X98" i="505" s="1"/>
  <c r="W90" i="505"/>
  <c r="X90" i="505" s="1"/>
  <c r="W122" i="505"/>
  <c r="X122" i="505" s="1"/>
  <c r="W139" i="506"/>
  <c r="W46" i="506"/>
  <c r="W38" i="506"/>
  <c r="X38" i="506" s="1"/>
  <c r="W30" i="506"/>
  <c r="X30" i="506" s="1"/>
  <c r="W22" i="506"/>
  <c r="W54" i="506"/>
  <c r="X54" i="506" s="1"/>
  <c r="W62" i="506"/>
  <c r="W70" i="506"/>
  <c r="X70" i="506" s="1"/>
  <c r="W78" i="506"/>
  <c r="X55" i="506"/>
  <c r="X109" i="506"/>
  <c r="W91" i="505"/>
  <c r="X91" i="505" s="1"/>
  <c r="W107" i="505"/>
  <c r="W139" i="505"/>
  <c r="X57" i="505"/>
  <c r="X126" i="505"/>
  <c r="X70" i="505"/>
  <c r="X125" i="505"/>
  <c r="X118" i="505"/>
  <c r="W134" i="506"/>
  <c r="W93" i="506"/>
  <c r="W61" i="506"/>
  <c r="W44" i="506"/>
  <c r="W28" i="506"/>
  <c r="W64" i="505"/>
  <c r="M20" i="505"/>
  <c r="W135" i="505"/>
  <c r="W103" i="505"/>
  <c r="W33" i="505"/>
  <c r="W39" i="506"/>
  <c r="X115" i="506"/>
  <c r="W79" i="505"/>
  <c r="X20" i="505"/>
  <c r="AC20" i="505" s="1"/>
  <c r="W119" i="506"/>
  <c r="X119" i="506" s="1"/>
  <c r="X145" i="506"/>
  <c r="X129" i="506"/>
  <c r="W104" i="506"/>
  <c r="W149" i="506"/>
  <c r="W120" i="506"/>
  <c r="X120" i="506" s="1"/>
  <c r="W121" i="506"/>
  <c r="W89" i="506"/>
  <c r="X89" i="506" s="1"/>
  <c r="W75" i="506"/>
  <c r="W59" i="506"/>
  <c r="X59" i="506" s="1"/>
  <c r="W42" i="506"/>
  <c r="X42" i="506" s="1"/>
  <c r="W34" i="506"/>
  <c r="W26" i="506"/>
  <c r="W90" i="506"/>
  <c r="X86" i="506"/>
  <c r="W101" i="505"/>
  <c r="X101" i="505" s="1"/>
  <c r="W60" i="505"/>
  <c r="W144" i="505"/>
  <c r="X144" i="505" s="1"/>
  <c r="W96" i="505"/>
  <c r="X96" i="505" s="1"/>
  <c r="W142" i="505"/>
  <c r="W58" i="505"/>
  <c r="X76" i="505"/>
  <c r="W67" i="505"/>
  <c r="X67" i="505" s="1"/>
  <c r="W121" i="505"/>
  <c r="W89" i="505"/>
  <c r="W52" i="505"/>
  <c r="W44" i="505"/>
  <c r="W36" i="505"/>
  <c r="W26" i="505"/>
  <c r="X112" i="505"/>
  <c r="W49" i="505"/>
  <c r="X49" i="505" s="1"/>
  <c r="W51" i="505"/>
  <c r="W27" i="505"/>
  <c r="X27" i="505" s="1"/>
  <c r="W35" i="505"/>
  <c r="X35" i="505" s="1"/>
  <c r="W25" i="506"/>
  <c r="W41" i="506"/>
  <c r="X41" i="506" s="1"/>
  <c r="W50" i="506"/>
  <c r="X50" i="506" s="1"/>
  <c r="W58" i="506"/>
  <c r="W66" i="506"/>
  <c r="W74" i="506"/>
  <c r="X74" i="506" s="1"/>
  <c r="W82" i="506"/>
  <c r="X82" i="506" s="1"/>
  <c r="W105" i="506"/>
  <c r="W108" i="506"/>
  <c r="W146" i="506"/>
  <c r="X67" i="506"/>
  <c r="X83" i="506"/>
  <c r="X33" i="506"/>
  <c r="X116" i="506"/>
  <c r="W65" i="505"/>
  <c r="W114" i="505"/>
  <c r="W81" i="505"/>
  <c r="W99" i="505"/>
  <c r="X99" i="505" s="1"/>
  <c r="W131" i="505"/>
  <c r="W147" i="505"/>
  <c r="X29" i="505"/>
  <c r="X69" i="505"/>
  <c r="X102" i="505"/>
  <c r="X133" i="505"/>
  <c r="W128" i="506"/>
  <c r="W148" i="506"/>
  <c r="X148" i="506" s="1"/>
  <c r="W132" i="506"/>
  <c r="W126" i="506"/>
  <c r="X126" i="506" s="1"/>
  <c r="W140" i="506"/>
  <c r="W114" i="506"/>
  <c r="W110" i="506"/>
  <c r="W107" i="506"/>
  <c r="W95" i="506"/>
  <c r="X95" i="506" s="1"/>
  <c r="W122" i="506"/>
  <c r="W88" i="506"/>
  <c r="X88" i="506" s="1"/>
  <c r="W81" i="506"/>
  <c r="X81" i="506" s="1"/>
  <c r="W65" i="506"/>
  <c r="W106" i="506"/>
  <c r="W92" i="506"/>
  <c r="W48" i="506"/>
  <c r="X48" i="506" s="1"/>
  <c r="W40" i="506"/>
  <c r="X40" i="506" s="1"/>
  <c r="W32" i="506"/>
  <c r="W24" i="506"/>
  <c r="Z23" i="506"/>
  <c r="L22" i="506"/>
  <c r="AA22" i="506"/>
  <c r="W148" i="505"/>
  <c r="W132" i="505"/>
  <c r="W116" i="505"/>
  <c r="W100" i="505"/>
  <c r="W84" i="505"/>
  <c r="W100" i="506"/>
  <c r="X100" i="506" s="1"/>
  <c r="W127" i="505"/>
  <c r="X127" i="505" s="1"/>
  <c r="W95" i="505"/>
  <c r="Z23" i="505"/>
  <c r="L22" i="505"/>
  <c r="AA22" i="505"/>
  <c r="X72" i="505"/>
  <c r="W145" i="505"/>
  <c r="X120" i="505"/>
  <c r="X88" i="505"/>
  <c r="W75" i="505"/>
  <c r="W62" i="505"/>
  <c r="X62" i="505" s="1"/>
  <c r="X54" i="505"/>
  <c r="W119" i="505"/>
  <c r="X119" i="505" s="1"/>
  <c r="W87" i="505"/>
  <c r="W50" i="505"/>
  <c r="W42" i="505"/>
  <c r="X42" i="505" s="1"/>
  <c r="W34" i="505"/>
  <c r="W24" i="505"/>
  <c r="X111" i="505"/>
  <c r="W71" i="505"/>
  <c r="W43" i="505"/>
  <c r="W45" i="505"/>
  <c r="W61" i="505"/>
  <c r="W25" i="505"/>
  <c r="W27" i="506"/>
  <c r="W43" i="506"/>
  <c r="X43" i="506" s="1"/>
  <c r="W52" i="506"/>
  <c r="X52" i="506" s="1"/>
  <c r="W60" i="506"/>
  <c r="W68" i="506"/>
  <c r="W76" i="506"/>
  <c r="W84" i="506"/>
  <c r="X84" i="506" s="1"/>
  <c r="W113" i="506"/>
  <c r="W117" i="506"/>
  <c r="W127" i="506"/>
  <c r="X57" i="506"/>
  <c r="X73" i="506"/>
  <c r="X133" i="506"/>
  <c r="W73" i="505"/>
  <c r="X73" i="505" s="1"/>
  <c r="W123" i="505"/>
  <c r="W83" i="505"/>
  <c r="W106" i="505"/>
  <c r="W138" i="505"/>
  <c r="X138" i="505" s="1"/>
  <c r="X23" i="505"/>
  <c r="X59" i="505"/>
  <c r="W27" i="497"/>
  <c r="X27" i="497" s="1"/>
  <c r="W80" i="497"/>
  <c r="X80" i="497" s="1"/>
  <c r="W133" i="503"/>
  <c r="X133" i="503" s="1"/>
  <c r="W52" i="504"/>
  <c r="X52" i="504" s="1"/>
  <c r="W42" i="504"/>
  <c r="X42" i="504" s="1"/>
  <c r="W127" i="503"/>
  <c r="X127" i="503" s="1"/>
  <c r="W51" i="503"/>
  <c r="X51" i="503" s="1"/>
  <c r="W115" i="503"/>
  <c r="X115" i="503" s="1"/>
  <c r="W71" i="503"/>
  <c r="X71" i="503" s="1"/>
  <c r="W41" i="503"/>
  <c r="X41" i="503" s="1"/>
  <c r="W130" i="499"/>
  <c r="X130" i="499" s="1"/>
  <c r="W141" i="503"/>
  <c r="X141" i="503" s="1"/>
  <c r="W70" i="503"/>
  <c r="X70" i="503" s="1"/>
  <c r="W54" i="503"/>
  <c r="X54" i="503" s="1"/>
  <c r="W38" i="503"/>
  <c r="X38" i="503" s="1"/>
  <c r="W92" i="497"/>
  <c r="X92" i="497" s="1"/>
  <c r="W116" i="501"/>
  <c r="X116" i="501" s="1"/>
  <c r="W31" i="504"/>
  <c r="X31" i="504" s="1"/>
  <c r="W23" i="503"/>
  <c r="X23" i="503" s="1"/>
  <c r="W23" i="504"/>
  <c r="X23" i="504" s="1"/>
  <c r="W147" i="503"/>
  <c r="X147" i="503" s="1"/>
  <c r="W116" i="503"/>
  <c r="X116" i="503" s="1"/>
  <c r="W73" i="503"/>
  <c r="X73" i="503" s="1"/>
  <c r="W57" i="503"/>
  <c r="X57" i="503" s="1"/>
  <c r="W129" i="504"/>
  <c r="X129" i="504" s="1"/>
  <c r="W142" i="504"/>
  <c r="X142" i="504" s="1"/>
  <c r="W126" i="504"/>
  <c r="X126" i="504" s="1"/>
  <c r="W83" i="504"/>
  <c r="X83" i="504" s="1"/>
  <c r="W75" i="504"/>
  <c r="X75" i="504" s="1"/>
  <c r="W67" i="504"/>
  <c r="X67" i="504" s="1"/>
  <c r="W116" i="504"/>
  <c r="X116" i="504" s="1"/>
  <c r="W56" i="504"/>
  <c r="X56" i="504" s="1"/>
  <c r="W47" i="504"/>
  <c r="X47" i="504" s="1"/>
  <c r="W61" i="503"/>
  <c r="X61" i="503" s="1"/>
  <c r="W35" i="503"/>
  <c r="X35" i="503" s="1"/>
  <c r="W31" i="503"/>
  <c r="X31" i="503" s="1"/>
  <c r="W78" i="503"/>
  <c r="X78" i="503" s="1"/>
  <c r="W62" i="503"/>
  <c r="X62" i="503" s="1"/>
  <c r="W46" i="503"/>
  <c r="X46" i="503" s="1"/>
  <c r="W30" i="503"/>
  <c r="X30" i="503" s="1"/>
  <c r="W126" i="503"/>
  <c r="X126" i="503" s="1"/>
  <c r="W141" i="504"/>
  <c r="X141" i="504" s="1"/>
  <c r="W121" i="503"/>
  <c r="X121" i="503" s="1"/>
  <c r="W89" i="503"/>
  <c r="X89" i="503" s="1"/>
  <c r="W102" i="503"/>
  <c r="X102" i="503" s="1"/>
  <c r="W122" i="503"/>
  <c r="X122" i="503" s="1"/>
  <c r="W103" i="503"/>
  <c r="X103" i="503" s="1"/>
  <c r="W106" i="503"/>
  <c r="X106" i="503" s="1"/>
  <c r="W51" i="504"/>
  <c r="X51" i="504" s="1"/>
  <c r="W101" i="503"/>
  <c r="X101" i="503" s="1"/>
  <c r="W124" i="504"/>
  <c r="X124" i="504" s="1"/>
  <c r="W64" i="504"/>
  <c r="X64" i="504" s="1"/>
  <c r="W149" i="503"/>
  <c r="X149" i="503" s="1"/>
  <c r="W112" i="503"/>
  <c r="X112" i="503" s="1"/>
  <c r="W34" i="504"/>
  <c r="X34" i="504" s="1"/>
  <c r="W129" i="503"/>
  <c r="X129" i="503" s="1"/>
  <c r="W45" i="503"/>
  <c r="X45" i="503" s="1"/>
  <c r="W120" i="503"/>
  <c r="X120" i="503" s="1"/>
  <c r="W144" i="503"/>
  <c r="X144" i="503" s="1"/>
  <c r="W80" i="503"/>
  <c r="X80" i="503" s="1"/>
  <c r="W64" i="503"/>
  <c r="X64" i="503" s="1"/>
  <c r="W48" i="503"/>
  <c r="X48" i="503" s="1"/>
  <c r="W34" i="503"/>
  <c r="X34" i="503" s="1"/>
  <c r="W98" i="503"/>
  <c r="X98" i="503" s="1"/>
  <c r="W57" i="504"/>
  <c r="X57" i="504" s="1"/>
  <c r="W138" i="504"/>
  <c r="X138" i="504" s="1"/>
  <c r="W70" i="504"/>
  <c r="X70" i="504" s="1"/>
  <c r="W78" i="504"/>
  <c r="X78" i="504" s="1"/>
  <c r="W100" i="504"/>
  <c r="X100" i="504" s="1"/>
  <c r="W131" i="504"/>
  <c r="X131" i="504" s="1"/>
  <c r="W130" i="504"/>
  <c r="X130" i="504" s="1"/>
  <c r="W125" i="504"/>
  <c r="X125" i="504" s="1"/>
  <c r="W109" i="504"/>
  <c r="X109" i="504" s="1"/>
  <c r="W146" i="503"/>
  <c r="X146" i="503" s="1"/>
  <c r="W119" i="503"/>
  <c r="X119" i="503" s="1"/>
  <c r="W62" i="504"/>
  <c r="X62" i="504" s="1"/>
  <c r="W54" i="504"/>
  <c r="X54" i="504" s="1"/>
  <c r="W21" i="503"/>
  <c r="X21" i="503" s="1"/>
  <c r="AC21" i="503" s="1"/>
  <c r="W24" i="503"/>
  <c r="X24" i="503" s="1"/>
  <c r="W128" i="504"/>
  <c r="X128" i="504" s="1"/>
  <c r="W91" i="504"/>
  <c r="X91" i="504" s="1"/>
  <c r="W140" i="504"/>
  <c r="X140" i="504" s="1"/>
  <c r="W142" i="503"/>
  <c r="X142" i="503" s="1"/>
  <c r="W37" i="504"/>
  <c r="X37" i="504" s="1"/>
  <c r="W79" i="503"/>
  <c r="X79" i="503" s="1"/>
  <c r="W100" i="503"/>
  <c r="X100" i="503" s="1"/>
  <c r="W32" i="504"/>
  <c r="X32" i="504" s="1"/>
  <c r="W145" i="503"/>
  <c r="X145" i="503" s="1"/>
  <c r="W69" i="503"/>
  <c r="X69" i="503" s="1"/>
  <c r="W55" i="503"/>
  <c r="X55" i="503" s="1"/>
  <c r="W43" i="503"/>
  <c r="X43" i="503" s="1"/>
  <c r="W108" i="503"/>
  <c r="X108" i="503" s="1"/>
  <c r="W107" i="503"/>
  <c r="X107" i="503" s="1"/>
  <c r="W53" i="504"/>
  <c r="X53" i="504" s="1"/>
  <c r="W65" i="504"/>
  <c r="X65" i="504" s="1"/>
  <c r="W41" i="504"/>
  <c r="X41" i="504" s="1"/>
  <c r="W80" i="504"/>
  <c r="X80" i="504" s="1"/>
  <c r="W107" i="504"/>
  <c r="X107" i="504" s="1"/>
  <c r="W136" i="504"/>
  <c r="X136" i="504" s="1"/>
  <c r="W120" i="504"/>
  <c r="X120" i="504" s="1"/>
  <c r="W63" i="503"/>
  <c r="X63" i="503" s="1"/>
  <c r="W33" i="503"/>
  <c r="X33" i="503" s="1"/>
  <c r="W32" i="503"/>
  <c r="X32" i="503" s="1"/>
  <c r="X44" i="504"/>
  <c r="W132" i="503"/>
  <c r="X130" i="503"/>
  <c r="X110" i="503"/>
  <c r="X98" i="504"/>
  <c r="X35" i="504"/>
  <c r="X95" i="503"/>
  <c r="X149" i="504"/>
  <c r="W61" i="504"/>
  <c r="X61" i="504" s="1"/>
  <c r="W115" i="504"/>
  <c r="X115" i="504" s="1"/>
  <c r="X138" i="503"/>
  <c r="W137" i="504"/>
  <c r="W121" i="504"/>
  <c r="X121" i="504" s="1"/>
  <c r="W112" i="504"/>
  <c r="W106" i="504"/>
  <c r="W90" i="504"/>
  <c r="X90" i="504" s="1"/>
  <c r="W139" i="504"/>
  <c r="X139" i="504" s="1"/>
  <c r="W79" i="504"/>
  <c r="X79" i="504" s="1"/>
  <c r="W71" i="504"/>
  <c r="W60" i="504"/>
  <c r="W96" i="504"/>
  <c r="W89" i="504"/>
  <c r="X89" i="504" s="1"/>
  <c r="W118" i="504"/>
  <c r="X118" i="504" s="1"/>
  <c r="W43" i="504"/>
  <c r="X43" i="504" s="1"/>
  <c r="W38" i="504"/>
  <c r="X88" i="504"/>
  <c r="W91" i="503"/>
  <c r="X91" i="503" s="1"/>
  <c r="W30" i="504"/>
  <c r="X30" i="504" s="1"/>
  <c r="W28" i="504"/>
  <c r="W97" i="503"/>
  <c r="X97" i="503" s="1"/>
  <c r="W77" i="503"/>
  <c r="X77" i="503" s="1"/>
  <c r="W67" i="503"/>
  <c r="W53" i="503"/>
  <c r="W39" i="503"/>
  <c r="X39" i="503" s="1"/>
  <c r="W85" i="503"/>
  <c r="X85" i="503" s="1"/>
  <c r="W27" i="503"/>
  <c r="M20" i="503"/>
  <c r="W88" i="503"/>
  <c r="W20" i="504"/>
  <c r="X20" i="504" s="1"/>
  <c r="AC20" i="504" s="1"/>
  <c r="X20" i="503"/>
  <c r="AC20" i="503" s="1"/>
  <c r="W72" i="503"/>
  <c r="W56" i="503"/>
  <c r="X56" i="503" s="1"/>
  <c r="W40" i="503"/>
  <c r="X40" i="503" s="1"/>
  <c r="W22" i="503"/>
  <c r="X22" i="503" s="1"/>
  <c r="X133" i="504"/>
  <c r="W104" i="503"/>
  <c r="X104" i="503" s="1"/>
  <c r="W92" i="503"/>
  <c r="W143" i="503"/>
  <c r="X143" i="503" s="1"/>
  <c r="W114" i="503"/>
  <c r="W148" i="503"/>
  <c r="W63" i="504"/>
  <c r="X63" i="504" s="1"/>
  <c r="W101" i="504"/>
  <c r="X101" i="504" s="1"/>
  <c r="W85" i="504"/>
  <c r="W49" i="504"/>
  <c r="X49" i="504" s="1"/>
  <c r="W66" i="504"/>
  <c r="X66" i="504" s="1"/>
  <c r="W74" i="504"/>
  <c r="W82" i="504"/>
  <c r="X82" i="504" s="1"/>
  <c r="W105" i="504"/>
  <c r="W111" i="504"/>
  <c r="X111" i="504" s="1"/>
  <c r="X90" i="503"/>
  <c r="X113" i="503"/>
  <c r="X109" i="503"/>
  <c r="W22" i="504"/>
  <c r="X22" i="504" s="1"/>
  <c r="AC22" i="504" s="1"/>
  <c r="X28" i="503"/>
  <c r="W92" i="504"/>
  <c r="W148" i="504"/>
  <c r="X148" i="504" s="1"/>
  <c r="W132" i="504"/>
  <c r="X132" i="504" s="1"/>
  <c r="X144" i="504"/>
  <c r="X113" i="504"/>
  <c r="W81" i="504"/>
  <c r="W73" i="504"/>
  <c r="X73" i="504" s="1"/>
  <c r="W40" i="504"/>
  <c r="X40" i="504" s="1"/>
  <c r="W104" i="504"/>
  <c r="X104" i="504" s="1"/>
  <c r="W93" i="504"/>
  <c r="X93" i="504" s="1"/>
  <c r="W46" i="504"/>
  <c r="X46" i="504" s="1"/>
  <c r="X135" i="504"/>
  <c r="W36" i="504"/>
  <c r="X36" i="504" s="1"/>
  <c r="W118" i="503"/>
  <c r="X118" i="503" s="1"/>
  <c r="W59" i="503"/>
  <c r="X59" i="503" s="1"/>
  <c r="X33" i="504"/>
  <c r="W94" i="504"/>
  <c r="L22" i="504"/>
  <c r="AA22" i="504"/>
  <c r="Z23" i="504"/>
  <c r="W81" i="503"/>
  <c r="W29" i="503"/>
  <c r="X29" i="503" s="1"/>
  <c r="X93" i="503"/>
  <c r="X74" i="503"/>
  <c r="X42" i="503"/>
  <c r="W76" i="503"/>
  <c r="X76" i="503" s="1"/>
  <c r="W60" i="503"/>
  <c r="X60" i="503" s="1"/>
  <c r="W44" i="503"/>
  <c r="W26" i="503"/>
  <c r="W136" i="503"/>
  <c r="X136" i="503" s="1"/>
  <c r="W140" i="503"/>
  <c r="X140" i="503" s="1"/>
  <c r="W59" i="504"/>
  <c r="W147" i="504"/>
  <c r="X147" i="504" s="1"/>
  <c r="W72" i="504"/>
  <c r="W97" i="504"/>
  <c r="X97" i="504" s="1"/>
  <c r="W146" i="504"/>
  <c r="X99" i="503"/>
  <c r="X117" i="503"/>
  <c r="W143" i="504"/>
  <c r="W127" i="504"/>
  <c r="X127" i="504" s="1"/>
  <c r="W99" i="504"/>
  <c r="W134" i="504"/>
  <c r="W77" i="504"/>
  <c r="W69" i="504"/>
  <c r="W123" i="504"/>
  <c r="W102" i="504"/>
  <c r="W86" i="504"/>
  <c r="W48" i="504"/>
  <c r="X48" i="504" s="1"/>
  <c r="W117" i="504"/>
  <c r="X117" i="504" s="1"/>
  <c r="W95" i="504"/>
  <c r="W103" i="504"/>
  <c r="W105" i="503"/>
  <c r="X105" i="503" s="1"/>
  <c r="X58" i="504"/>
  <c r="W137" i="503"/>
  <c r="X137" i="503" s="1"/>
  <c r="W24" i="504"/>
  <c r="W96" i="503"/>
  <c r="X96" i="503" s="1"/>
  <c r="W49" i="503"/>
  <c r="X49" i="503" s="1"/>
  <c r="X21" i="504"/>
  <c r="AC21" i="504" s="1"/>
  <c r="W131" i="503"/>
  <c r="X131" i="503" s="1"/>
  <c r="AA21" i="503"/>
  <c r="Z22" i="503"/>
  <c r="L21" i="503"/>
  <c r="W26" i="504"/>
  <c r="W39" i="504"/>
  <c r="X39" i="504" s="1"/>
  <c r="W139" i="503"/>
  <c r="W75" i="503"/>
  <c r="X75" i="503" s="1"/>
  <c r="W65" i="503"/>
  <c r="X65" i="503" s="1"/>
  <c r="W47" i="503"/>
  <c r="W37" i="503"/>
  <c r="X37" i="503" s="1"/>
  <c r="W25" i="503"/>
  <c r="X25" i="503" s="1"/>
  <c r="W128" i="503"/>
  <c r="X128" i="503" s="1"/>
  <c r="W82" i="503"/>
  <c r="W66" i="503"/>
  <c r="W50" i="503"/>
  <c r="X50" i="503" s="1"/>
  <c r="W84" i="503"/>
  <c r="W68" i="503"/>
  <c r="W52" i="503"/>
  <c r="X52" i="503" s="1"/>
  <c r="W36" i="503"/>
  <c r="X36" i="503" s="1"/>
  <c r="X125" i="503"/>
  <c r="X50" i="504"/>
  <c r="X87" i="504"/>
  <c r="W124" i="503"/>
  <c r="X124" i="503" s="1"/>
  <c r="W87" i="503"/>
  <c r="X87" i="503" s="1"/>
  <c r="W94" i="503"/>
  <c r="X94" i="503" s="1"/>
  <c r="W135" i="503"/>
  <c r="X135" i="503" s="1"/>
  <c r="W123" i="503"/>
  <c r="X123" i="503" s="1"/>
  <c r="W55" i="504"/>
  <c r="W108" i="504"/>
  <c r="W110" i="504"/>
  <c r="W45" i="504"/>
  <c r="X45" i="504" s="1"/>
  <c r="W114" i="504"/>
  <c r="W68" i="504"/>
  <c r="W76" i="504"/>
  <c r="X76" i="504" s="1"/>
  <c r="W84" i="504"/>
  <c r="X84" i="504" s="1"/>
  <c r="W122" i="504"/>
  <c r="X122" i="504" s="1"/>
  <c r="W119" i="504"/>
  <c r="X119" i="504" s="1"/>
  <c r="X111" i="503"/>
  <c r="W25" i="497"/>
  <c r="X25" i="497" s="1"/>
  <c r="W133" i="501"/>
  <c r="X133" i="501" s="1"/>
  <c r="W136" i="501"/>
  <c r="X136" i="501" s="1"/>
  <c r="W107" i="502"/>
  <c r="X107" i="502" s="1"/>
  <c r="W102" i="501"/>
  <c r="X102" i="501" s="1"/>
  <c r="W123" i="499"/>
  <c r="X123" i="499" s="1"/>
  <c r="W131" i="502"/>
  <c r="X131" i="502" s="1"/>
  <c r="W120" i="502"/>
  <c r="X120" i="502" s="1"/>
  <c r="W84" i="502"/>
  <c r="X84" i="502" s="1"/>
  <c r="W149" i="501"/>
  <c r="X149" i="501" s="1"/>
  <c r="W75" i="502"/>
  <c r="X75" i="502" s="1"/>
  <c r="W147" i="501"/>
  <c r="X147" i="501" s="1"/>
  <c r="W122" i="501"/>
  <c r="X122" i="501" s="1"/>
  <c r="W126" i="501"/>
  <c r="X126" i="501" s="1"/>
  <c r="W59" i="502"/>
  <c r="X59" i="502" s="1"/>
  <c r="W43" i="502"/>
  <c r="X43" i="502" s="1"/>
  <c r="W50" i="502"/>
  <c r="X50" i="502" s="1"/>
  <c r="W139" i="501"/>
  <c r="X139" i="501" s="1"/>
  <c r="W44" i="501"/>
  <c r="X44" i="501" s="1"/>
  <c r="W53" i="502"/>
  <c r="X53" i="502" s="1"/>
  <c r="W89" i="501"/>
  <c r="X89" i="501" s="1"/>
  <c r="W106" i="501"/>
  <c r="X106" i="501" s="1"/>
  <c r="W86" i="501"/>
  <c r="X86" i="501" s="1"/>
  <c r="W121" i="502"/>
  <c r="X121" i="502" s="1"/>
  <c r="W123" i="502"/>
  <c r="X123" i="502" s="1"/>
  <c r="W93" i="502"/>
  <c r="X93" i="502" s="1"/>
  <c r="W58" i="502"/>
  <c r="X58" i="502" s="1"/>
  <c r="W97" i="502"/>
  <c r="X97" i="502" s="1"/>
  <c r="W42" i="502"/>
  <c r="X42" i="502" s="1"/>
  <c r="W100" i="501"/>
  <c r="X100" i="501" s="1"/>
  <c r="W78" i="501"/>
  <c r="X78" i="501" s="1"/>
  <c r="W70" i="501"/>
  <c r="X70" i="501" s="1"/>
  <c r="W62" i="501"/>
  <c r="X62" i="501" s="1"/>
  <c r="W54" i="501"/>
  <c r="X54" i="501" s="1"/>
  <c r="W99" i="501"/>
  <c r="X99" i="501" s="1"/>
  <c r="W83" i="501"/>
  <c r="X83" i="501" s="1"/>
  <c r="W75" i="501"/>
  <c r="X75" i="501" s="1"/>
  <c r="W67" i="501"/>
  <c r="X67" i="501" s="1"/>
  <c r="W59" i="501"/>
  <c r="X59" i="501" s="1"/>
  <c r="W51" i="501"/>
  <c r="X51" i="501" s="1"/>
  <c r="W43" i="501"/>
  <c r="X43" i="501" s="1"/>
  <c r="W35" i="501"/>
  <c r="X35" i="501" s="1"/>
  <c r="W72" i="502"/>
  <c r="X72" i="502" s="1"/>
  <c r="W48" i="502"/>
  <c r="X48" i="502" s="1"/>
  <c r="W116" i="502"/>
  <c r="X116" i="502" s="1"/>
  <c r="W73" i="502"/>
  <c r="X73" i="502" s="1"/>
  <c r="W65" i="502"/>
  <c r="X65" i="502" s="1"/>
  <c r="W41" i="502"/>
  <c r="X41" i="502" s="1"/>
  <c r="W125" i="501"/>
  <c r="X125" i="501" s="1"/>
  <c r="W110" i="501"/>
  <c r="X110" i="501" s="1"/>
  <c r="W67" i="502"/>
  <c r="X67" i="502" s="1"/>
  <c r="W130" i="501"/>
  <c r="X130" i="501" s="1"/>
  <c r="W145" i="502"/>
  <c r="X145" i="502" s="1"/>
  <c r="W135" i="502"/>
  <c r="X135" i="502" s="1"/>
  <c r="W124" i="502"/>
  <c r="X124" i="502" s="1"/>
  <c r="W106" i="502"/>
  <c r="X106" i="502" s="1"/>
  <c r="W132" i="502"/>
  <c r="X132" i="502" s="1"/>
  <c r="W149" i="502"/>
  <c r="X149" i="502" s="1"/>
  <c r="W51" i="502"/>
  <c r="X51" i="502" s="1"/>
  <c r="W91" i="502"/>
  <c r="X91" i="502" s="1"/>
  <c r="W140" i="501"/>
  <c r="X140" i="501" s="1"/>
  <c r="W123" i="501"/>
  <c r="X123" i="501" s="1"/>
  <c r="W126" i="502"/>
  <c r="X126" i="502" s="1"/>
  <c r="W146" i="502"/>
  <c r="X146" i="502" s="1"/>
  <c r="W144" i="502"/>
  <c r="X144" i="502" s="1"/>
  <c r="W108" i="502"/>
  <c r="X108" i="502" s="1"/>
  <c r="W78" i="502"/>
  <c r="X78" i="502" s="1"/>
  <c r="W46" i="502"/>
  <c r="X46" i="502" s="1"/>
  <c r="W70" i="502"/>
  <c r="X70" i="502" s="1"/>
  <c r="W38" i="502"/>
  <c r="X38" i="502" s="1"/>
  <c r="W28" i="502"/>
  <c r="X28" i="502" s="1"/>
  <c r="W27" i="502"/>
  <c r="X27" i="502" s="1"/>
  <c r="W112" i="501"/>
  <c r="X112" i="501" s="1"/>
  <c r="W101" i="501"/>
  <c r="X101" i="501" s="1"/>
  <c r="W84" i="501"/>
  <c r="X84" i="501" s="1"/>
  <c r="W76" i="501"/>
  <c r="X76" i="501" s="1"/>
  <c r="W68" i="501"/>
  <c r="X68" i="501" s="1"/>
  <c r="W60" i="501"/>
  <c r="X60" i="501" s="1"/>
  <c r="W52" i="501"/>
  <c r="X52" i="501" s="1"/>
  <c r="W115" i="501"/>
  <c r="X115" i="501" s="1"/>
  <c r="W23" i="501"/>
  <c r="X23" i="501" s="1"/>
  <c r="W25" i="501"/>
  <c r="X25" i="501" s="1"/>
  <c r="W30" i="501"/>
  <c r="X30" i="501" s="1"/>
  <c r="W21" i="502"/>
  <c r="X21" i="502" s="1"/>
  <c r="AC21" i="502" s="1"/>
  <c r="W64" i="502"/>
  <c r="X64" i="502" s="1"/>
  <c r="W80" i="502"/>
  <c r="X80" i="502" s="1"/>
  <c r="W104" i="502"/>
  <c r="X104" i="502" s="1"/>
  <c r="W32" i="501"/>
  <c r="X32" i="501" s="1"/>
  <c r="W103" i="501"/>
  <c r="X103" i="501" s="1"/>
  <c r="W118" i="502"/>
  <c r="X118" i="502" s="1"/>
  <c r="W81" i="502"/>
  <c r="X81" i="502" s="1"/>
  <c r="W32" i="502"/>
  <c r="X32" i="502" s="1"/>
  <c r="W35" i="502"/>
  <c r="X35" i="502" s="1"/>
  <c r="W46" i="501"/>
  <c r="X46" i="501" s="1"/>
  <c r="W29" i="501"/>
  <c r="X29" i="501" s="1"/>
  <c r="W110" i="502"/>
  <c r="W128" i="502"/>
  <c r="X128" i="502" s="1"/>
  <c r="W98" i="502"/>
  <c r="X98" i="502" s="1"/>
  <c r="W87" i="502"/>
  <c r="X87" i="502" s="1"/>
  <c r="X95" i="502"/>
  <c r="X112" i="502"/>
  <c r="W97" i="501"/>
  <c r="W34" i="501"/>
  <c r="X34" i="501" s="1"/>
  <c r="W50" i="501"/>
  <c r="X50" i="501" s="1"/>
  <c r="W60" i="502"/>
  <c r="X141" i="502"/>
  <c r="X118" i="501"/>
  <c r="W117" i="502"/>
  <c r="W119" i="502"/>
  <c r="X119" i="502" s="1"/>
  <c r="W109" i="502"/>
  <c r="X109" i="502" s="1"/>
  <c r="W94" i="502"/>
  <c r="X94" i="502" s="1"/>
  <c r="X82" i="502"/>
  <c r="W57" i="502"/>
  <c r="X57" i="502" s="1"/>
  <c r="W49" i="502"/>
  <c r="X49" i="502" s="1"/>
  <c r="W86" i="502"/>
  <c r="X86" i="502" s="1"/>
  <c r="W30" i="502"/>
  <c r="X30" i="502" s="1"/>
  <c r="W22" i="502"/>
  <c r="X22" i="502" s="1"/>
  <c r="W138" i="501"/>
  <c r="X138" i="501" s="1"/>
  <c r="W74" i="502"/>
  <c r="X74" i="502" s="1"/>
  <c r="X90" i="501"/>
  <c r="W42" i="501"/>
  <c r="W33" i="501"/>
  <c r="W95" i="501"/>
  <c r="X95" i="501" s="1"/>
  <c r="W81" i="501"/>
  <c r="X81" i="501" s="1"/>
  <c r="W73" i="501"/>
  <c r="X73" i="501" s="1"/>
  <c r="W65" i="501"/>
  <c r="X65" i="501" s="1"/>
  <c r="W57" i="501"/>
  <c r="X57" i="501" s="1"/>
  <c r="W49" i="501"/>
  <c r="W41" i="501"/>
  <c r="W31" i="501"/>
  <c r="X31" i="501" s="1"/>
  <c r="X114" i="501"/>
  <c r="W33" i="502"/>
  <c r="X33" i="502" s="1"/>
  <c r="W36" i="502"/>
  <c r="X137" i="501"/>
  <c r="W148" i="502"/>
  <c r="X148" i="502" s="1"/>
  <c r="W137" i="502"/>
  <c r="X137" i="502" s="1"/>
  <c r="W147" i="502"/>
  <c r="W136" i="502"/>
  <c r="X136" i="502" s="1"/>
  <c r="W133" i="502"/>
  <c r="W139" i="502"/>
  <c r="X139" i="502" s="1"/>
  <c r="W105" i="502"/>
  <c r="X105" i="502" s="1"/>
  <c r="W134" i="502"/>
  <c r="X134" i="502" s="1"/>
  <c r="W90" i="502"/>
  <c r="X90" i="502" s="1"/>
  <c r="W113" i="502"/>
  <c r="X113" i="502" s="1"/>
  <c r="W92" i="502"/>
  <c r="X92" i="502" s="1"/>
  <c r="X127" i="502"/>
  <c r="X100" i="502"/>
  <c r="W79" i="502"/>
  <c r="X79" i="502" s="1"/>
  <c r="W71" i="502"/>
  <c r="W63" i="502"/>
  <c r="X63" i="502" s="1"/>
  <c r="W55" i="502"/>
  <c r="W47" i="502"/>
  <c r="W39" i="502"/>
  <c r="X39" i="502" s="1"/>
  <c r="W141" i="501"/>
  <c r="W131" i="501"/>
  <c r="X131" i="501" s="1"/>
  <c r="W66" i="502"/>
  <c r="X66" i="502" s="1"/>
  <c r="W145" i="501"/>
  <c r="X145" i="501" s="1"/>
  <c r="W135" i="501"/>
  <c r="AA21" i="502"/>
  <c r="L21" i="502"/>
  <c r="Z22" i="502"/>
  <c r="W144" i="501"/>
  <c r="X144" i="501" s="1"/>
  <c r="W31" i="502"/>
  <c r="W143" i="501"/>
  <c r="X143" i="501" s="1"/>
  <c r="W105" i="501"/>
  <c r="X105" i="501" s="1"/>
  <c r="W148" i="501"/>
  <c r="W124" i="501"/>
  <c r="W113" i="501"/>
  <c r="W92" i="501"/>
  <c r="W94" i="501"/>
  <c r="W23" i="502"/>
  <c r="X23" i="502" s="1"/>
  <c r="W134" i="501"/>
  <c r="W121" i="501"/>
  <c r="W82" i="501"/>
  <c r="X82" i="501" s="1"/>
  <c r="W74" i="501"/>
  <c r="X74" i="501" s="1"/>
  <c r="W66" i="501"/>
  <c r="W58" i="501"/>
  <c r="W48" i="501"/>
  <c r="X48" i="501" s="1"/>
  <c r="W40" i="501"/>
  <c r="X40" i="501" s="1"/>
  <c r="W21" i="501"/>
  <c r="M21" i="501" s="1"/>
  <c r="W111" i="501"/>
  <c r="W91" i="501"/>
  <c r="W79" i="501"/>
  <c r="W71" i="501"/>
  <c r="X71" i="501" s="1"/>
  <c r="W63" i="501"/>
  <c r="W55" i="501"/>
  <c r="X55" i="501" s="1"/>
  <c r="W47" i="501"/>
  <c r="W39" i="501"/>
  <c r="X39" i="501" s="1"/>
  <c r="W22" i="501"/>
  <c r="X22" i="501" s="1"/>
  <c r="AC22" i="501" s="1"/>
  <c r="W44" i="502"/>
  <c r="X44" i="502" s="1"/>
  <c r="W40" i="502"/>
  <c r="W52" i="502"/>
  <c r="W85" i="502"/>
  <c r="X85" i="502" s="1"/>
  <c r="W83" i="502"/>
  <c r="X83" i="502" s="1"/>
  <c r="W122" i="502"/>
  <c r="X115" i="502"/>
  <c r="X125" i="502"/>
  <c r="W20" i="501"/>
  <c r="X20" i="501" s="1"/>
  <c r="AC20" i="501" s="1"/>
  <c r="W87" i="501"/>
  <c r="W146" i="501"/>
  <c r="X146" i="501" s="1"/>
  <c r="X143" i="502"/>
  <c r="W129" i="501"/>
  <c r="X129" i="501" s="1"/>
  <c r="W108" i="501"/>
  <c r="W26" i="501"/>
  <c r="X26" i="501" s="1"/>
  <c r="W76" i="502"/>
  <c r="W28" i="501"/>
  <c r="X28" i="501" s="1"/>
  <c r="W104" i="501"/>
  <c r="X93" i="501"/>
  <c r="W142" i="499"/>
  <c r="X142" i="499" s="1"/>
  <c r="W87" i="499"/>
  <c r="X87" i="499" s="1"/>
  <c r="W140" i="502"/>
  <c r="X140" i="502" s="1"/>
  <c r="W130" i="502"/>
  <c r="W111" i="502"/>
  <c r="W101" i="502"/>
  <c r="X129" i="502"/>
  <c r="W114" i="502"/>
  <c r="X114" i="502" s="1"/>
  <c r="W103" i="502"/>
  <c r="X103" i="502" s="1"/>
  <c r="W99" i="502"/>
  <c r="X99" i="502" s="1"/>
  <c r="W88" i="502"/>
  <c r="W77" i="502"/>
  <c r="W69" i="502"/>
  <c r="X69" i="502" s="1"/>
  <c r="W45" i="502"/>
  <c r="W37" i="502"/>
  <c r="X37" i="502" s="1"/>
  <c r="W96" i="502"/>
  <c r="X96" i="502" s="1"/>
  <c r="W102" i="502"/>
  <c r="W62" i="502"/>
  <c r="W34" i="502"/>
  <c r="X34" i="502" s="1"/>
  <c r="X61" i="502"/>
  <c r="W54" i="502"/>
  <c r="W24" i="502"/>
  <c r="X24" i="502" s="1"/>
  <c r="W20" i="502"/>
  <c r="X20" i="502" s="1"/>
  <c r="AC20" i="502" s="1"/>
  <c r="X26" i="502"/>
  <c r="W132" i="501"/>
  <c r="X132" i="501" s="1"/>
  <c r="W98" i="501"/>
  <c r="X120" i="501"/>
  <c r="X109" i="501"/>
  <c r="W128" i="501"/>
  <c r="X128" i="501" s="1"/>
  <c r="W117" i="501"/>
  <c r="W96" i="501"/>
  <c r="W80" i="501"/>
  <c r="W72" i="501"/>
  <c r="W64" i="501"/>
  <c r="X64" i="501" s="1"/>
  <c r="W56" i="501"/>
  <c r="X56" i="501" s="1"/>
  <c r="W36" i="501"/>
  <c r="W127" i="501"/>
  <c r="W107" i="501"/>
  <c r="W85" i="501"/>
  <c r="W77" i="501"/>
  <c r="X77" i="501" s="1"/>
  <c r="W69" i="501"/>
  <c r="X69" i="501" s="1"/>
  <c r="W61" i="501"/>
  <c r="W53" i="501"/>
  <c r="X53" i="501" s="1"/>
  <c r="W45" i="501"/>
  <c r="X45" i="501" s="1"/>
  <c r="W37" i="501"/>
  <c r="X37" i="501" s="1"/>
  <c r="W27" i="501"/>
  <c r="W38" i="501"/>
  <c r="AA22" i="501"/>
  <c r="L22" i="501"/>
  <c r="Z23" i="501"/>
  <c r="W25" i="502"/>
  <c r="W29" i="502"/>
  <c r="X29" i="502" s="1"/>
  <c r="W56" i="502"/>
  <c r="X56" i="502" s="1"/>
  <c r="W68" i="502"/>
  <c r="X68" i="502" s="1"/>
  <c r="W89" i="502"/>
  <c r="W142" i="502"/>
  <c r="X142" i="502" s="1"/>
  <c r="W138" i="502"/>
  <c r="X138" i="502" s="1"/>
  <c r="W24" i="501"/>
  <c r="X24" i="501" s="1"/>
  <c r="W119" i="501"/>
  <c r="X119" i="501" s="1"/>
  <c r="W142" i="501"/>
  <c r="W125" i="500"/>
  <c r="X125" i="500" s="1"/>
  <c r="W79" i="500"/>
  <c r="X79" i="500" s="1"/>
  <c r="W39" i="500"/>
  <c r="X39" i="500" s="1"/>
  <c r="W51" i="500"/>
  <c r="X51" i="500" s="1"/>
  <c r="W52" i="500"/>
  <c r="X52" i="500" s="1"/>
  <c r="W89" i="500"/>
  <c r="X89" i="500" s="1"/>
  <c r="W45" i="500"/>
  <c r="X45" i="500" s="1"/>
  <c r="W27" i="499"/>
  <c r="X27" i="499" s="1"/>
  <c r="W43" i="499"/>
  <c r="X43" i="499" s="1"/>
  <c r="W148" i="500"/>
  <c r="X148" i="500" s="1"/>
  <c r="W137" i="500"/>
  <c r="X137" i="500" s="1"/>
  <c r="W40" i="500"/>
  <c r="X40" i="500" s="1"/>
  <c r="W102" i="499"/>
  <c r="X102" i="499" s="1"/>
  <c r="W80" i="500"/>
  <c r="X80" i="500" s="1"/>
  <c r="W31" i="500"/>
  <c r="X31" i="500" s="1"/>
  <c r="W95" i="499"/>
  <c r="X95" i="499" s="1"/>
  <c r="W91" i="499"/>
  <c r="X91" i="499" s="1"/>
  <c r="W140" i="500"/>
  <c r="X140" i="500" s="1"/>
  <c r="W29" i="500"/>
  <c r="X29" i="500" s="1"/>
  <c r="W51" i="499"/>
  <c r="X51" i="499" s="1"/>
  <c r="W129" i="500"/>
  <c r="X129" i="500" s="1"/>
  <c r="W111" i="500"/>
  <c r="X111" i="500" s="1"/>
  <c r="W131" i="500"/>
  <c r="X131" i="500" s="1"/>
  <c r="W120" i="500"/>
  <c r="X120" i="500" s="1"/>
  <c r="W130" i="500"/>
  <c r="X130" i="500" s="1"/>
  <c r="W139" i="500"/>
  <c r="X139" i="500" s="1"/>
  <c r="W113" i="500"/>
  <c r="X113" i="500" s="1"/>
  <c r="W82" i="500"/>
  <c r="X82" i="500" s="1"/>
  <c r="W22" i="500"/>
  <c r="X22" i="500" s="1"/>
  <c r="AC22" i="500" s="1"/>
  <c r="W132" i="499"/>
  <c r="X132" i="499" s="1"/>
  <c r="W75" i="499"/>
  <c r="X75" i="499" s="1"/>
  <c r="W59" i="499"/>
  <c r="X59" i="499" s="1"/>
  <c r="W101" i="500"/>
  <c r="X101" i="500" s="1"/>
  <c r="W105" i="500"/>
  <c r="X105" i="500" s="1"/>
  <c r="W134" i="500"/>
  <c r="X134" i="500" s="1"/>
  <c r="W92" i="500"/>
  <c r="X92" i="500" s="1"/>
  <c r="W68" i="500"/>
  <c r="X68" i="500" s="1"/>
  <c r="W96" i="500"/>
  <c r="X96" i="500" s="1"/>
  <c r="W85" i="500"/>
  <c r="X85" i="500" s="1"/>
  <c r="W65" i="500"/>
  <c r="X65" i="500" s="1"/>
  <c r="W69" i="500"/>
  <c r="X69" i="500" s="1"/>
  <c r="W21" i="500"/>
  <c r="M21" i="500" s="1"/>
  <c r="W41" i="500"/>
  <c r="X41" i="500" s="1"/>
  <c r="W65" i="499"/>
  <c r="X65" i="499" s="1"/>
  <c r="W82" i="499"/>
  <c r="X82" i="499" s="1"/>
  <c r="W74" i="499"/>
  <c r="X74" i="499" s="1"/>
  <c r="W66" i="499"/>
  <c r="X66" i="499" s="1"/>
  <c r="W58" i="499"/>
  <c r="X58" i="499" s="1"/>
  <c r="W50" i="499"/>
  <c r="X50" i="499" s="1"/>
  <c r="W41" i="499"/>
  <c r="X41" i="499" s="1"/>
  <c r="W33" i="499"/>
  <c r="X33" i="499" s="1"/>
  <c r="W25" i="499"/>
  <c r="X25" i="499" s="1"/>
  <c r="W117" i="499"/>
  <c r="X117" i="499" s="1"/>
  <c r="W36" i="499"/>
  <c r="X36" i="499" s="1"/>
  <c r="W28" i="499"/>
  <c r="X28" i="499" s="1"/>
  <c r="W116" i="500"/>
  <c r="X116" i="500" s="1"/>
  <c r="W138" i="500"/>
  <c r="X138" i="500" s="1"/>
  <c r="W20" i="499"/>
  <c r="X20" i="499" s="1"/>
  <c r="AC20" i="499" s="1"/>
  <c r="W109" i="499"/>
  <c r="X109" i="499" s="1"/>
  <c r="W123" i="500"/>
  <c r="X123" i="500" s="1"/>
  <c r="W103" i="500"/>
  <c r="X103" i="500" s="1"/>
  <c r="W67" i="500"/>
  <c r="X67" i="500" s="1"/>
  <c r="W43" i="500"/>
  <c r="X43" i="500" s="1"/>
  <c r="W133" i="499"/>
  <c r="X133" i="499" s="1"/>
  <c r="W136" i="499"/>
  <c r="X136" i="499" s="1"/>
  <c r="W116" i="499"/>
  <c r="X116" i="499" s="1"/>
  <c r="W92" i="499"/>
  <c r="X92" i="499" s="1"/>
  <c r="W23" i="499"/>
  <c r="X23" i="499" s="1"/>
  <c r="AC23" i="499" s="1"/>
  <c r="W145" i="500"/>
  <c r="X145" i="500" s="1"/>
  <c r="W93" i="500"/>
  <c r="X93" i="500" s="1"/>
  <c r="W97" i="500"/>
  <c r="X97" i="500" s="1"/>
  <c r="W86" i="499"/>
  <c r="X86" i="499" s="1"/>
  <c r="W73" i="499"/>
  <c r="X73" i="499" s="1"/>
  <c r="W57" i="499"/>
  <c r="X57" i="499" s="1"/>
  <c r="W39" i="499"/>
  <c r="X39" i="499" s="1"/>
  <c r="W106" i="500"/>
  <c r="X106" i="500" s="1"/>
  <c r="W60" i="500"/>
  <c r="X60" i="500" s="1"/>
  <c r="W134" i="499"/>
  <c r="X134" i="499" s="1"/>
  <c r="W112" i="499"/>
  <c r="X112" i="499" s="1"/>
  <c r="W96" i="499"/>
  <c r="X96" i="499" s="1"/>
  <c r="W127" i="500"/>
  <c r="X127" i="500" s="1"/>
  <c r="W63" i="500"/>
  <c r="X63" i="500" s="1"/>
  <c r="W35" i="500"/>
  <c r="X35" i="500" s="1"/>
  <c r="W149" i="499"/>
  <c r="X149" i="499" s="1"/>
  <c r="W138" i="499"/>
  <c r="X138" i="499" s="1"/>
  <c r="W69" i="499"/>
  <c r="X69" i="499" s="1"/>
  <c r="W53" i="499"/>
  <c r="X53" i="499" s="1"/>
  <c r="W99" i="500"/>
  <c r="X99" i="500" s="1"/>
  <c r="W54" i="500"/>
  <c r="X54" i="500" s="1"/>
  <c r="W118" i="499"/>
  <c r="X47" i="499"/>
  <c r="X115" i="500"/>
  <c r="W121" i="500"/>
  <c r="X121" i="500" s="1"/>
  <c r="X143" i="500"/>
  <c r="X132" i="500"/>
  <c r="W114" i="500"/>
  <c r="X114" i="500" s="1"/>
  <c r="W118" i="500"/>
  <c r="X118" i="500" s="1"/>
  <c r="W84" i="500"/>
  <c r="X84" i="500" s="1"/>
  <c r="W48" i="500"/>
  <c r="W75" i="500"/>
  <c r="X75" i="500" s="1"/>
  <c r="W66" i="500"/>
  <c r="X66" i="500" s="1"/>
  <c r="W50" i="500"/>
  <c r="X50" i="500" s="1"/>
  <c r="W36" i="500"/>
  <c r="W23" i="500"/>
  <c r="L22" i="500"/>
  <c r="Z23" i="500"/>
  <c r="AA22" i="500"/>
  <c r="W144" i="499"/>
  <c r="W81" i="500"/>
  <c r="X81" i="500" s="1"/>
  <c r="W34" i="500"/>
  <c r="X34" i="500" s="1"/>
  <c r="W20" i="500"/>
  <c r="X95" i="500"/>
  <c r="X64" i="500"/>
  <c r="W146" i="499"/>
  <c r="W128" i="499"/>
  <c r="X128" i="499" s="1"/>
  <c r="W145" i="499"/>
  <c r="X145" i="499" s="1"/>
  <c r="W147" i="499"/>
  <c r="X147" i="499" s="1"/>
  <c r="W110" i="499"/>
  <c r="W99" i="499"/>
  <c r="X99" i="499" s="1"/>
  <c r="X106" i="499"/>
  <c r="W57" i="500"/>
  <c r="X57" i="500" s="1"/>
  <c r="W114" i="499"/>
  <c r="W103" i="499"/>
  <c r="X103" i="499" s="1"/>
  <c r="W73" i="500"/>
  <c r="X73" i="500" s="1"/>
  <c r="W79" i="499"/>
  <c r="W80" i="499"/>
  <c r="W72" i="499"/>
  <c r="W64" i="499"/>
  <c r="X64" i="499" s="1"/>
  <c r="W56" i="499"/>
  <c r="W48" i="499"/>
  <c r="X61" i="499"/>
  <c r="W113" i="499"/>
  <c r="W83" i="499"/>
  <c r="X83" i="499" s="1"/>
  <c r="W71" i="499"/>
  <c r="X71" i="499" s="1"/>
  <c r="W55" i="499"/>
  <c r="X55" i="499" s="1"/>
  <c r="W42" i="499"/>
  <c r="X42" i="499" s="1"/>
  <c r="W34" i="499"/>
  <c r="X34" i="499" s="1"/>
  <c r="W26" i="499"/>
  <c r="X26" i="499" s="1"/>
  <c r="X59" i="500"/>
  <c r="X37" i="500"/>
  <c r="X141" i="500"/>
  <c r="W94" i="500"/>
  <c r="W142" i="500"/>
  <c r="X142" i="500" s="1"/>
  <c r="X120" i="499"/>
  <c r="X124" i="499"/>
  <c r="W127" i="499"/>
  <c r="X127" i="499" s="1"/>
  <c r="W89" i="499"/>
  <c r="X89" i="499" s="1"/>
  <c r="W125" i="499"/>
  <c r="X125" i="499" s="1"/>
  <c r="W38" i="500"/>
  <c r="W85" i="499"/>
  <c r="X85" i="499" s="1"/>
  <c r="W22" i="499"/>
  <c r="W121" i="499"/>
  <c r="X121" i="499" s="1"/>
  <c r="W135" i="500"/>
  <c r="W124" i="500"/>
  <c r="X124" i="500" s="1"/>
  <c r="W117" i="500"/>
  <c r="X117" i="500" s="1"/>
  <c r="W149" i="500"/>
  <c r="X149" i="500" s="1"/>
  <c r="W110" i="500"/>
  <c r="W128" i="500"/>
  <c r="X128" i="500" s="1"/>
  <c r="W107" i="500"/>
  <c r="X107" i="500" s="1"/>
  <c r="W87" i="500"/>
  <c r="W98" i="500"/>
  <c r="W44" i="500"/>
  <c r="W86" i="500"/>
  <c r="W102" i="500"/>
  <c r="X102" i="500" s="1"/>
  <c r="W78" i="500"/>
  <c r="W62" i="500"/>
  <c r="X62" i="500" s="1"/>
  <c r="W46" i="500"/>
  <c r="X46" i="500" s="1"/>
  <c r="W61" i="500"/>
  <c r="X61" i="500" s="1"/>
  <c r="W30" i="500"/>
  <c r="W148" i="499"/>
  <c r="W137" i="499"/>
  <c r="W140" i="499"/>
  <c r="X33" i="500"/>
  <c r="W88" i="499"/>
  <c r="W78" i="499"/>
  <c r="X78" i="499" s="1"/>
  <c r="W70" i="499"/>
  <c r="X70" i="499" s="1"/>
  <c r="W62" i="499"/>
  <c r="X62" i="499" s="1"/>
  <c r="W54" i="499"/>
  <c r="W46" i="499"/>
  <c r="X46" i="499" s="1"/>
  <c r="W37" i="499"/>
  <c r="X37" i="499" s="1"/>
  <c r="W29" i="499"/>
  <c r="X29" i="499" s="1"/>
  <c r="W101" i="499"/>
  <c r="W81" i="499"/>
  <c r="X81" i="499" s="1"/>
  <c r="W67" i="499"/>
  <c r="X67" i="499" s="1"/>
  <c r="W49" i="499"/>
  <c r="X49" i="499" s="1"/>
  <c r="W31" i="499"/>
  <c r="X31" i="499" s="1"/>
  <c r="W40" i="499"/>
  <c r="W32" i="499"/>
  <c r="W24" i="499"/>
  <c r="W90" i="500"/>
  <c r="W126" i="500"/>
  <c r="W143" i="499"/>
  <c r="X143" i="499" s="1"/>
  <c r="W126" i="499"/>
  <c r="X126" i="499" s="1"/>
  <c r="W139" i="499"/>
  <c r="W88" i="500"/>
  <c r="W108" i="500"/>
  <c r="W70" i="500"/>
  <c r="X70" i="500" s="1"/>
  <c r="W129" i="499"/>
  <c r="X129" i="499" s="1"/>
  <c r="W21" i="499"/>
  <c r="M21" i="499" s="1"/>
  <c r="W112" i="500"/>
  <c r="W147" i="500"/>
  <c r="X147" i="500" s="1"/>
  <c r="W136" i="500"/>
  <c r="X136" i="500" s="1"/>
  <c r="W146" i="500"/>
  <c r="W119" i="500"/>
  <c r="X119" i="500" s="1"/>
  <c r="W109" i="500"/>
  <c r="W144" i="500"/>
  <c r="W104" i="500"/>
  <c r="W91" i="500"/>
  <c r="X91" i="500" s="1"/>
  <c r="W72" i="500"/>
  <c r="W71" i="500"/>
  <c r="X71" i="500" s="1"/>
  <c r="W47" i="500"/>
  <c r="W74" i="500"/>
  <c r="W58" i="500"/>
  <c r="X58" i="500" s="1"/>
  <c r="W42" i="500"/>
  <c r="X56" i="500"/>
  <c r="W27" i="500"/>
  <c r="W49" i="500"/>
  <c r="W26" i="500"/>
  <c r="X26" i="500" s="1"/>
  <c r="W53" i="500"/>
  <c r="X53" i="500" s="1"/>
  <c r="W141" i="499"/>
  <c r="W24" i="500"/>
  <c r="W111" i="499"/>
  <c r="W100" i="499"/>
  <c r="W107" i="499"/>
  <c r="X107" i="499" s="1"/>
  <c r="X77" i="500"/>
  <c r="W28" i="500"/>
  <c r="W115" i="499"/>
  <c r="W104" i="499"/>
  <c r="W94" i="499"/>
  <c r="X90" i="499"/>
  <c r="W32" i="500"/>
  <c r="W135" i="499"/>
  <c r="W119" i="499"/>
  <c r="X119" i="499" s="1"/>
  <c r="W108" i="499"/>
  <c r="X108" i="499" s="1"/>
  <c r="W98" i="499"/>
  <c r="X122" i="499"/>
  <c r="W35" i="499"/>
  <c r="X35" i="499" s="1"/>
  <c r="W76" i="499"/>
  <c r="X76" i="499" s="1"/>
  <c r="W68" i="499"/>
  <c r="X68" i="499" s="1"/>
  <c r="W60" i="499"/>
  <c r="W52" i="499"/>
  <c r="X52" i="499" s="1"/>
  <c r="W44" i="499"/>
  <c r="X44" i="499" s="1"/>
  <c r="AA22" i="499"/>
  <c r="L22" i="499"/>
  <c r="Z23" i="499"/>
  <c r="W97" i="499"/>
  <c r="W77" i="499"/>
  <c r="X77" i="499" s="1"/>
  <c r="W63" i="499"/>
  <c r="W45" i="499"/>
  <c r="W38" i="499"/>
  <c r="X38" i="499" s="1"/>
  <c r="W30" i="499"/>
  <c r="X30" i="499" s="1"/>
  <c r="X55" i="500"/>
  <c r="W83" i="500"/>
  <c r="W100" i="500"/>
  <c r="X100" i="500" s="1"/>
  <c r="W122" i="500"/>
  <c r="X122" i="500" s="1"/>
  <c r="X84" i="499"/>
  <c r="W105" i="499"/>
  <c r="X105" i="499" s="1"/>
  <c r="W93" i="499"/>
  <c r="W131" i="499"/>
  <c r="W37" i="497"/>
  <c r="X37" i="497" s="1"/>
  <c r="W80" i="498"/>
  <c r="X80" i="498" s="1"/>
  <c r="W35" i="497"/>
  <c r="X35" i="497" s="1"/>
  <c r="W36" i="497"/>
  <c r="X36" i="497" s="1"/>
  <c r="W110" i="498"/>
  <c r="X110" i="498" s="1"/>
  <c r="W99" i="497"/>
  <c r="X99" i="497" s="1"/>
  <c r="W146" i="497"/>
  <c r="X146" i="497" s="1"/>
  <c r="W39" i="498"/>
  <c r="X39" i="498" s="1"/>
  <c r="W77" i="497"/>
  <c r="X77" i="497" s="1"/>
  <c r="W127" i="497"/>
  <c r="X127" i="497" s="1"/>
  <c r="W67" i="497"/>
  <c r="X67" i="497" s="1"/>
  <c r="W125" i="498"/>
  <c r="X125" i="498" s="1"/>
  <c r="W94" i="498"/>
  <c r="X94" i="498" s="1"/>
  <c r="W108" i="497"/>
  <c r="X108" i="497" s="1"/>
  <c r="W34" i="498"/>
  <c r="X34" i="498" s="1"/>
  <c r="W73" i="497"/>
  <c r="X73" i="497" s="1"/>
  <c r="W57" i="497"/>
  <c r="X57" i="497" s="1"/>
  <c r="W105" i="497"/>
  <c r="X105" i="497" s="1"/>
  <c r="W75" i="497"/>
  <c r="X75" i="497" s="1"/>
  <c r="W109" i="497"/>
  <c r="X109" i="497" s="1"/>
  <c r="W129" i="498"/>
  <c r="X129" i="498" s="1"/>
  <c r="W64" i="498"/>
  <c r="X64" i="498" s="1"/>
  <c r="W56" i="498"/>
  <c r="X56" i="498" s="1"/>
  <c r="W48" i="498"/>
  <c r="X48" i="498" s="1"/>
  <c r="W133" i="497"/>
  <c r="X133" i="497" s="1"/>
  <c r="W87" i="497"/>
  <c r="X87" i="497" s="1"/>
  <c r="W119" i="497"/>
  <c r="X119" i="497" s="1"/>
  <c r="W76" i="497"/>
  <c r="X76" i="497" s="1"/>
  <c r="W60" i="497"/>
  <c r="X60" i="497" s="1"/>
  <c r="W44" i="497"/>
  <c r="X44" i="497" s="1"/>
  <c r="W26" i="497"/>
  <c r="X26" i="497" s="1"/>
  <c r="W49" i="497"/>
  <c r="X49" i="497" s="1"/>
  <c r="W47" i="497"/>
  <c r="X47" i="497" s="1"/>
  <c r="W68" i="498"/>
  <c r="X68" i="498" s="1"/>
  <c r="W145" i="498"/>
  <c r="X145" i="498" s="1"/>
  <c r="W124" i="498"/>
  <c r="X124" i="498" s="1"/>
  <c r="W134" i="498"/>
  <c r="X134" i="498" s="1"/>
  <c r="W133" i="498"/>
  <c r="X133" i="498" s="1"/>
  <c r="W103" i="498"/>
  <c r="X103" i="498" s="1"/>
  <c r="W87" i="498"/>
  <c r="X87" i="498" s="1"/>
  <c r="W144" i="498"/>
  <c r="X144" i="498" s="1"/>
  <c r="W113" i="498"/>
  <c r="X113" i="498" s="1"/>
  <c r="W117" i="498"/>
  <c r="X117" i="498" s="1"/>
  <c r="W107" i="497"/>
  <c r="X107" i="497" s="1"/>
  <c r="W135" i="497"/>
  <c r="X135" i="497" s="1"/>
  <c r="W69" i="497"/>
  <c r="X69" i="497" s="1"/>
  <c r="W102" i="497"/>
  <c r="X102" i="497" s="1"/>
  <c r="W71" i="498"/>
  <c r="X71" i="498" s="1"/>
  <c r="W138" i="498"/>
  <c r="X138" i="498" s="1"/>
  <c r="W40" i="498"/>
  <c r="X40" i="498" s="1"/>
  <c r="W143" i="498"/>
  <c r="X143" i="498" s="1"/>
  <c r="W63" i="497"/>
  <c r="X63" i="497" s="1"/>
  <c r="W126" i="497"/>
  <c r="X126" i="497" s="1"/>
  <c r="W110" i="497"/>
  <c r="X110" i="497" s="1"/>
  <c r="W148" i="497"/>
  <c r="X148" i="497" s="1"/>
  <c r="W147" i="498"/>
  <c r="X147" i="498" s="1"/>
  <c r="W93" i="498"/>
  <c r="X93" i="498" s="1"/>
  <c r="W131" i="498"/>
  <c r="X131" i="498" s="1"/>
  <c r="W84" i="498"/>
  <c r="X84" i="498" s="1"/>
  <c r="W76" i="498"/>
  <c r="X76" i="498" s="1"/>
  <c r="L22" i="498"/>
  <c r="Z24" i="498"/>
  <c r="AA22" i="498"/>
  <c r="W117" i="497"/>
  <c r="X117" i="497" s="1"/>
  <c r="W27" i="498"/>
  <c r="X27" i="498" s="1"/>
  <c r="W47" i="498"/>
  <c r="X47" i="498" s="1"/>
  <c r="W55" i="498"/>
  <c r="X55" i="498" s="1"/>
  <c r="W63" i="498"/>
  <c r="X63" i="498" s="1"/>
  <c r="W79" i="498"/>
  <c r="X79" i="498" s="1"/>
  <c r="W97" i="498"/>
  <c r="X97" i="498" s="1"/>
  <c r="W79" i="497"/>
  <c r="X79" i="497" s="1"/>
  <c r="W136" i="497"/>
  <c r="X136" i="497" s="1"/>
  <c r="W111" i="498"/>
  <c r="X111" i="498" s="1"/>
  <c r="W149" i="498"/>
  <c r="X149" i="498" s="1"/>
  <c r="W82" i="498"/>
  <c r="X82" i="498" s="1"/>
  <c r="W143" i="497"/>
  <c r="X143" i="497" s="1"/>
  <c r="W38" i="497"/>
  <c r="X38" i="497" s="1"/>
  <c r="W22" i="497"/>
  <c r="X22" i="497" s="1"/>
  <c r="AC22" i="497" s="1"/>
  <c r="W92" i="498"/>
  <c r="X92" i="498" s="1"/>
  <c r="W69" i="498"/>
  <c r="X69" i="498" s="1"/>
  <c r="W61" i="497"/>
  <c r="X61" i="497" s="1"/>
  <c r="W41" i="497"/>
  <c r="X41" i="497" s="1"/>
  <c r="W121" i="497"/>
  <c r="X121" i="497" s="1"/>
  <c r="W55" i="497"/>
  <c r="X55" i="497" s="1"/>
  <c r="W132" i="497"/>
  <c r="X132" i="497" s="1"/>
  <c r="W123" i="498"/>
  <c r="X123" i="498" s="1"/>
  <c r="W102" i="498"/>
  <c r="X102" i="498" s="1"/>
  <c r="W86" i="498"/>
  <c r="X86" i="498" s="1"/>
  <c r="W73" i="498"/>
  <c r="X73" i="498" s="1"/>
  <c r="W140" i="498"/>
  <c r="X140" i="498" s="1"/>
  <c r="W23" i="498"/>
  <c r="M23" i="498" s="1"/>
  <c r="W98" i="497"/>
  <c r="X98" i="497" s="1"/>
  <c r="W41" i="498"/>
  <c r="X41" i="498" s="1"/>
  <c r="W49" i="498"/>
  <c r="X49" i="498" s="1"/>
  <c r="W57" i="498"/>
  <c r="X57" i="498" s="1"/>
  <c r="W22" i="498"/>
  <c r="X22" i="498" s="1"/>
  <c r="AC22" i="498" s="1"/>
  <c r="W98" i="498"/>
  <c r="X98" i="498" s="1"/>
  <c r="W28" i="498"/>
  <c r="X28" i="498" s="1"/>
  <c r="W67" i="498"/>
  <c r="X67" i="498" s="1"/>
  <c r="W81" i="498"/>
  <c r="X81" i="498" s="1"/>
  <c r="W66" i="498"/>
  <c r="X66" i="498" s="1"/>
  <c r="W130" i="498"/>
  <c r="X130" i="498" s="1"/>
  <c r="W129" i="497"/>
  <c r="X129" i="497" s="1"/>
  <c r="W33" i="498"/>
  <c r="X66" i="497"/>
  <c r="X50" i="497"/>
  <c r="W137" i="497"/>
  <c r="X137" i="497" s="1"/>
  <c r="W118" i="497"/>
  <c r="W86" i="497"/>
  <c r="X86" i="497" s="1"/>
  <c r="X139" i="497"/>
  <c r="W99" i="498"/>
  <c r="W131" i="497"/>
  <c r="X131" i="497" s="1"/>
  <c r="W46" i="497"/>
  <c r="W106" i="497"/>
  <c r="X106" i="497" s="1"/>
  <c r="W83" i="497"/>
  <c r="W115" i="497"/>
  <c r="W39" i="497"/>
  <c r="W106" i="498"/>
  <c r="X116" i="497"/>
  <c r="X72" i="497"/>
  <c r="W137" i="498"/>
  <c r="X137" i="498" s="1"/>
  <c r="W121" i="498"/>
  <c r="W127" i="498"/>
  <c r="X127" i="498" s="1"/>
  <c r="W116" i="498"/>
  <c r="W101" i="498"/>
  <c r="W85" i="498"/>
  <c r="W62" i="498"/>
  <c r="W54" i="498"/>
  <c r="X54" i="498" s="1"/>
  <c r="W46" i="498"/>
  <c r="X46" i="498" s="1"/>
  <c r="W107" i="498"/>
  <c r="X107" i="498" s="1"/>
  <c r="W29" i="498"/>
  <c r="W21" i="498"/>
  <c r="M21" i="498" s="1"/>
  <c r="W118" i="498"/>
  <c r="X118" i="498" s="1"/>
  <c r="W31" i="498"/>
  <c r="W42" i="497"/>
  <c r="W85" i="497"/>
  <c r="X85" i="497" s="1"/>
  <c r="W140" i="497"/>
  <c r="X111" i="497"/>
  <c r="W25" i="498"/>
  <c r="X25" i="498" s="1"/>
  <c r="W65" i="498"/>
  <c r="X65" i="498" s="1"/>
  <c r="W122" i="497"/>
  <c r="X122" i="497" s="1"/>
  <c r="W68" i="497"/>
  <c r="W52" i="497"/>
  <c r="X74" i="497"/>
  <c r="X58" i="497"/>
  <c r="W21" i="497"/>
  <c r="M21" i="497" s="1"/>
  <c r="W81" i="497"/>
  <c r="X33" i="497"/>
  <c r="W144" i="497"/>
  <c r="X144" i="497" s="1"/>
  <c r="W114" i="497"/>
  <c r="X114" i="497" s="1"/>
  <c r="W31" i="497"/>
  <c r="X31" i="497" s="1"/>
  <c r="W34" i="497"/>
  <c r="W20" i="497"/>
  <c r="X20" i="497" s="1"/>
  <c r="AC20" i="497" s="1"/>
  <c r="W43" i="498"/>
  <c r="X43" i="498" s="1"/>
  <c r="W51" i="498"/>
  <c r="W59" i="498"/>
  <c r="W35" i="498"/>
  <c r="X35" i="498" s="1"/>
  <c r="W30" i="498"/>
  <c r="X30" i="498" s="1"/>
  <c r="W105" i="498"/>
  <c r="W32" i="498"/>
  <c r="X32" i="498" s="1"/>
  <c r="W75" i="498"/>
  <c r="X75" i="498" s="1"/>
  <c r="W83" i="498"/>
  <c r="X83" i="498" s="1"/>
  <c r="W114" i="498"/>
  <c r="X114" i="498" s="1"/>
  <c r="W74" i="498"/>
  <c r="W146" i="498"/>
  <c r="X146" i="498" s="1"/>
  <c r="W100" i="497"/>
  <c r="X100" i="497" s="1"/>
  <c r="W142" i="497"/>
  <c r="W89" i="497"/>
  <c r="X89" i="497" s="1"/>
  <c r="W88" i="497"/>
  <c r="W145" i="497"/>
  <c r="X96" i="497"/>
  <c r="X103" i="497"/>
  <c r="X71" i="497"/>
  <c r="Z23" i="497"/>
  <c r="AA22" i="497"/>
  <c r="L22" i="497"/>
  <c r="W24" i="498"/>
  <c r="X24" i="498" s="1"/>
  <c r="AC24" i="498" s="1"/>
  <c r="W120" i="497"/>
  <c r="X120" i="497" s="1"/>
  <c r="W128" i="498"/>
  <c r="W148" i="498"/>
  <c r="W132" i="498"/>
  <c r="W119" i="498"/>
  <c r="X119" i="498" s="1"/>
  <c r="AA24" i="498"/>
  <c r="Z25" i="498"/>
  <c r="L24" i="498"/>
  <c r="X62" i="497"/>
  <c r="W65" i="497"/>
  <c r="W28" i="497"/>
  <c r="X26" i="498"/>
  <c r="W89" i="498"/>
  <c r="W97" i="497"/>
  <c r="W51" i="497"/>
  <c r="W84" i="497"/>
  <c r="W128" i="497"/>
  <c r="W130" i="497"/>
  <c r="X93" i="497"/>
  <c r="X56" i="497"/>
  <c r="W136" i="498"/>
  <c r="W120" i="498"/>
  <c r="W142" i="498"/>
  <c r="W126" i="498"/>
  <c r="X126" i="498" s="1"/>
  <c r="W109" i="498"/>
  <c r="W139" i="498"/>
  <c r="X139" i="498" s="1"/>
  <c r="W108" i="498"/>
  <c r="W91" i="498"/>
  <c r="W78" i="498"/>
  <c r="X78" i="498" s="1"/>
  <c r="W104" i="498"/>
  <c r="W88" i="498"/>
  <c r="W60" i="498"/>
  <c r="W52" i="498"/>
  <c r="W44" i="498"/>
  <c r="W96" i="498"/>
  <c r="W37" i="498"/>
  <c r="W147" i="497"/>
  <c r="W95" i="497"/>
  <c r="W95" i="498"/>
  <c r="W90" i="497"/>
  <c r="X90" i="497" s="1"/>
  <c r="W54" i="497"/>
  <c r="W101" i="497"/>
  <c r="W138" i="497"/>
  <c r="W82" i="497"/>
  <c r="X82" i="497" s="1"/>
  <c r="X70" i="497"/>
  <c r="W45" i="497"/>
  <c r="W53" i="497"/>
  <c r="W149" i="497"/>
  <c r="X29" i="497"/>
  <c r="W134" i="497"/>
  <c r="W112" i="497"/>
  <c r="W94" i="497"/>
  <c r="W40" i="497"/>
  <c r="W32" i="497"/>
  <c r="X32" i="497" s="1"/>
  <c r="W23" i="497"/>
  <c r="W30" i="497"/>
  <c r="X30" i="497" s="1"/>
  <c r="X72" i="498"/>
  <c r="X42" i="498"/>
  <c r="X50" i="498"/>
  <c r="X58" i="498"/>
  <c r="X100" i="498"/>
  <c r="X141" i="498"/>
  <c r="W45" i="498"/>
  <c r="W53" i="498"/>
  <c r="W61" i="498"/>
  <c r="W70" i="498"/>
  <c r="W38" i="498"/>
  <c r="W20" i="498"/>
  <c r="W36" i="498"/>
  <c r="W77" i="498"/>
  <c r="W90" i="498"/>
  <c r="W115" i="498"/>
  <c r="W122" i="498"/>
  <c r="W135" i="498"/>
  <c r="W59" i="497"/>
  <c r="W125" i="497"/>
  <c r="X125" i="497" s="1"/>
  <c r="W104" i="497"/>
  <c r="W113" i="497"/>
  <c r="X24" i="497"/>
  <c r="X48" i="497"/>
  <c r="X64" i="497"/>
  <c r="X124" i="497"/>
  <c r="X43" i="497"/>
  <c r="X123" i="497"/>
  <c r="F52" i="4"/>
  <c r="F63" i="4"/>
  <c r="F41" i="4"/>
  <c r="X21" i="513" l="1"/>
  <c r="AC21" i="513" s="1"/>
  <c r="M20" i="513"/>
  <c r="AC22" i="514"/>
  <c r="M23" i="513"/>
  <c r="AC24" i="513"/>
  <c r="X120" i="513"/>
  <c r="X112" i="513"/>
  <c r="X63" i="513"/>
  <c r="X82" i="514"/>
  <c r="X38" i="513"/>
  <c r="X87" i="514"/>
  <c r="X74" i="513"/>
  <c r="X125" i="514"/>
  <c r="X83" i="513"/>
  <c r="X26" i="514"/>
  <c r="X100" i="514"/>
  <c r="X103" i="514"/>
  <c r="X122" i="514"/>
  <c r="X73" i="513"/>
  <c r="X110" i="513"/>
  <c r="X143" i="513"/>
  <c r="X112" i="514"/>
  <c r="X55" i="513"/>
  <c r="X71" i="514"/>
  <c r="R11" i="513"/>
  <c r="X72" i="513"/>
  <c r="X86" i="513"/>
  <c r="X78" i="513"/>
  <c r="X105" i="513"/>
  <c r="X85" i="513"/>
  <c r="X102" i="513"/>
  <c r="X113" i="513"/>
  <c r="X23" i="513"/>
  <c r="AC23" i="513" s="1"/>
  <c r="X142" i="513"/>
  <c r="X80" i="514"/>
  <c r="X123" i="514"/>
  <c r="X29" i="514"/>
  <c r="X94" i="513"/>
  <c r="X45" i="514"/>
  <c r="X53" i="513"/>
  <c r="X22" i="513"/>
  <c r="AC22" i="513" s="1"/>
  <c r="X75" i="514"/>
  <c r="X141" i="514"/>
  <c r="X94" i="514"/>
  <c r="X140" i="513"/>
  <c r="X146" i="513"/>
  <c r="X98" i="513"/>
  <c r="X54" i="513"/>
  <c r="X71" i="513"/>
  <c r="X31" i="514"/>
  <c r="X73" i="514"/>
  <c r="X108" i="514"/>
  <c r="X29" i="513"/>
  <c r="X149" i="513"/>
  <c r="X45" i="513"/>
  <c r="X118" i="513"/>
  <c r="AA22" i="514"/>
  <c r="Z23" i="514"/>
  <c r="AC23" i="514" s="1"/>
  <c r="L22" i="514"/>
  <c r="M22" i="514" s="1"/>
  <c r="X47" i="514"/>
  <c r="X92" i="513"/>
  <c r="X109" i="513"/>
  <c r="X69" i="513"/>
  <c r="X110" i="514"/>
  <c r="X66" i="513"/>
  <c r="X145" i="513"/>
  <c r="L24" i="513"/>
  <c r="M24" i="513" s="1"/>
  <c r="Z25" i="513"/>
  <c r="AA24" i="513"/>
  <c r="M21" i="514"/>
  <c r="X37" i="514"/>
  <c r="X78" i="514"/>
  <c r="X142" i="514"/>
  <c r="X113" i="514"/>
  <c r="X34" i="514"/>
  <c r="X51" i="513"/>
  <c r="R12" i="513"/>
  <c r="X48" i="513"/>
  <c r="X41" i="514"/>
  <c r="X102" i="514"/>
  <c r="X101" i="514"/>
  <c r="X117" i="513"/>
  <c r="X88" i="513"/>
  <c r="M20" i="514"/>
  <c r="R11" i="514"/>
  <c r="R12" i="514"/>
  <c r="X42" i="514"/>
  <c r="X28" i="514"/>
  <c r="X20" i="514"/>
  <c r="AC20" i="514" s="1"/>
  <c r="X62" i="513"/>
  <c r="X90" i="513"/>
  <c r="X39" i="514"/>
  <c r="X134" i="514"/>
  <c r="M22" i="505"/>
  <c r="M22" i="512"/>
  <c r="M21" i="511"/>
  <c r="AA22" i="511"/>
  <c r="L22" i="511"/>
  <c r="M22" i="511" s="1"/>
  <c r="Z23" i="511"/>
  <c r="AC22" i="511"/>
  <c r="X21" i="512"/>
  <c r="AC21" i="512" s="1"/>
  <c r="X105" i="511"/>
  <c r="X79" i="511"/>
  <c r="X100" i="511"/>
  <c r="X45" i="511"/>
  <c r="X128" i="512"/>
  <c r="X116" i="511"/>
  <c r="R11" i="512"/>
  <c r="M20" i="512"/>
  <c r="R12" i="512"/>
  <c r="X82" i="512"/>
  <c r="X111" i="511"/>
  <c r="X139" i="511"/>
  <c r="X124" i="512"/>
  <c r="X138" i="512"/>
  <c r="R12" i="511"/>
  <c r="R11" i="511"/>
  <c r="M20" i="511"/>
  <c r="X115" i="511"/>
  <c r="X115" i="512"/>
  <c r="X72" i="511"/>
  <c r="X53" i="511"/>
  <c r="L23" i="512"/>
  <c r="M23" i="512" s="1"/>
  <c r="Z24" i="512"/>
  <c r="AA23" i="512"/>
  <c r="X127" i="511"/>
  <c r="X63" i="512"/>
  <c r="X85" i="512"/>
  <c r="X50" i="511"/>
  <c r="X20" i="511"/>
  <c r="AC20" i="511" s="1"/>
  <c r="X20" i="512"/>
  <c r="AC20" i="512" s="1"/>
  <c r="X75" i="512"/>
  <c r="X129" i="512"/>
  <c r="X121" i="511"/>
  <c r="X123" i="511"/>
  <c r="X141" i="511"/>
  <c r="X40" i="512"/>
  <c r="X84" i="512"/>
  <c r="X34" i="512"/>
  <c r="X42" i="511"/>
  <c r="X149" i="511"/>
  <c r="X111" i="512"/>
  <c r="X109" i="512"/>
  <c r="X114" i="512"/>
  <c r="X26" i="512"/>
  <c r="X61" i="511"/>
  <c r="X47" i="512"/>
  <c r="AC24" i="512"/>
  <c r="X95" i="511"/>
  <c r="X32" i="512"/>
  <c r="X51" i="512"/>
  <c r="X130" i="511"/>
  <c r="X68" i="512"/>
  <c r="X130" i="512"/>
  <c r="X60" i="511"/>
  <c r="X102" i="511"/>
  <c r="X120" i="511"/>
  <c r="X33" i="512"/>
  <c r="X122" i="512"/>
  <c r="X20" i="509"/>
  <c r="AC20" i="509" s="1"/>
  <c r="X56" i="509"/>
  <c r="X75" i="510"/>
  <c r="X132" i="510"/>
  <c r="X144" i="509"/>
  <c r="X112" i="509"/>
  <c r="X123" i="510"/>
  <c r="X29" i="509"/>
  <c r="X94" i="509"/>
  <c r="X34" i="509"/>
  <c r="X50" i="509"/>
  <c r="X117" i="509"/>
  <c r="X29" i="510"/>
  <c r="X45" i="510"/>
  <c r="X23" i="509"/>
  <c r="X65" i="510"/>
  <c r="X105" i="510"/>
  <c r="X39" i="509"/>
  <c r="X146" i="510"/>
  <c r="X46" i="510"/>
  <c r="X100" i="509"/>
  <c r="X35" i="510"/>
  <c r="X102" i="509"/>
  <c r="X26" i="510"/>
  <c r="X42" i="510"/>
  <c r="X112" i="510"/>
  <c r="X128" i="510"/>
  <c r="X21" i="510"/>
  <c r="AC21" i="510" s="1"/>
  <c r="X135" i="509"/>
  <c r="X127" i="509"/>
  <c r="X21" i="509"/>
  <c r="AC21" i="509" s="1"/>
  <c r="X44" i="510"/>
  <c r="X39" i="510"/>
  <c r="X126" i="510"/>
  <c r="X131" i="510"/>
  <c r="R11" i="509"/>
  <c r="X32" i="509"/>
  <c r="X147" i="509"/>
  <c r="X122" i="509"/>
  <c r="R12" i="510"/>
  <c r="R11" i="510"/>
  <c r="M20" i="510"/>
  <c r="X133" i="509"/>
  <c r="X33" i="510"/>
  <c r="Z24" i="510"/>
  <c r="AA23" i="510"/>
  <c r="L23" i="510"/>
  <c r="M23" i="510" s="1"/>
  <c r="X105" i="509"/>
  <c r="X139" i="510"/>
  <c r="X55" i="510"/>
  <c r="X126" i="509"/>
  <c r="X118" i="509"/>
  <c r="X30" i="510"/>
  <c r="X107" i="510"/>
  <c r="X68" i="510"/>
  <c r="X84" i="510"/>
  <c r="X116" i="510"/>
  <c r="X41" i="509"/>
  <c r="X42" i="509"/>
  <c r="X23" i="510"/>
  <c r="AC23" i="510" s="1"/>
  <c r="X118" i="510"/>
  <c r="X148" i="509"/>
  <c r="X20" i="510"/>
  <c r="AC20" i="510" s="1"/>
  <c r="X70" i="510"/>
  <c r="X102" i="510"/>
  <c r="X148" i="510"/>
  <c r="X43" i="510"/>
  <c r="X113" i="509"/>
  <c r="X77" i="510"/>
  <c r="X147" i="510"/>
  <c r="R12" i="509"/>
  <c r="X89" i="509"/>
  <c r="X78" i="510"/>
  <c r="X121" i="509"/>
  <c r="X84" i="509"/>
  <c r="M22" i="510"/>
  <c r="X124" i="510"/>
  <c r="X88" i="509"/>
  <c r="X108" i="509"/>
  <c r="X103" i="509"/>
  <c r="X27" i="510"/>
  <c r="L22" i="509"/>
  <c r="M22" i="509" s="1"/>
  <c r="Z23" i="509"/>
  <c r="AA22" i="509"/>
  <c r="X72" i="509"/>
  <c r="X32" i="510"/>
  <c r="X136" i="509"/>
  <c r="X67" i="509"/>
  <c r="X64" i="509"/>
  <c r="X98" i="510"/>
  <c r="X120" i="510"/>
  <c r="X31" i="510"/>
  <c r="X47" i="510"/>
  <c r="X129" i="509"/>
  <c r="X81" i="510"/>
  <c r="X95" i="510"/>
  <c r="X113" i="510"/>
  <c r="X51" i="509"/>
  <c r="X85" i="509"/>
  <c r="M22" i="508"/>
  <c r="AC23" i="508"/>
  <c r="X47" i="507"/>
  <c r="X124" i="507"/>
  <c r="X106" i="508"/>
  <c r="R11" i="507"/>
  <c r="M20" i="507"/>
  <c r="R12" i="507"/>
  <c r="X52" i="507"/>
  <c r="X102" i="507"/>
  <c r="AC22" i="507"/>
  <c r="X98" i="507"/>
  <c r="R12" i="508"/>
  <c r="X49" i="508"/>
  <c r="X45" i="507"/>
  <c r="X134" i="508"/>
  <c r="X39" i="507"/>
  <c r="X61" i="508"/>
  <c r="X73" i="507"/>
  <c r="X59" i="508"/>
  <c r="X103" i="508"/>
  <c r="L23" i="508"/>
  <c r="M23" i="508" s="1"/>
  <c r="Z24" i="508"/>
  <c r="AA23" i="508"/>
  <c r="X83" i="508"/>
  <c r="X112" i="507"/>
  <c r="X89" i="507"/>
  <c r="X20" i="507"/>
  <c r="AC20" i="507" s="1"/>
  <c r="X49" i="507"/>
  <c r="X128" i="507"/>
  <c r="X37" i="508"/>
  <c r="X100" i="507"/>
  <c r="X29" i="508"/>
  <c r="Z23" i="507"/>
  <c r="AA22" i="507"/>
  <c r="L22" i="507"/>
  <c r="M22" i="507" s="1"/>
  <c r="X40" i="507"/>
  <c r="X58" i="507"/>
  <c r="X90" i="507"/>
  <c r="M21" i="507"/>
  <c r="X53" i="507"/>
  <c r="X85" i="507"/>
  <c r="X68" i="507"/>
  <c r="X110" i="507"/>
  <c r="X95" i="508"/>
  <c r="X47" i="508"/>
  <c r="X89" i="508"/>
  <c r="X104" i="507"/>
  <c r="X136" i="507"/>
  <c r="X53" i="508"/>
  <c r="X78" i="508"/>
  <c r="AC24" i="508"/>
  <c r="X79" i="508"/>
  <c r="X114" i="508"/>
  <c r="X147" i="508"/>
  <c r="X65" i="507"/>
  <c r="X25" i="507"/>
  <c r="X25" i="508"/>
  <c r="X147" i="507"/>
  <c r="X139" i="507"/>
  <c r="X51" i="508"/>
  <c r="X128" i="508"/>
  <c r="X121" i="507"/>
  <c r="X142" i="507"/>
  <c r="X39" i="508"/>
  <c r="X102" i="508"/>
  <c r="X43" i="507"/>
  <c r="X66" i="507"/>
  <c r="X108" i="507"/>
  <c r="X120" i="507"/>
  <c r="R11" i="508"/>
  <c r="X65" i="508"/>
  <c r="X38" i="508"/>
  <c r="X30" i="508"/>
  <c r="X34" i="507"/>
  <c r="X61" i="507"/>
  <c r="X107" i="507"/>
  <c r="X92" i="507"/>
  <c r="X132" i="507"/>
  <c r="X21" i="508"/>
  <c r="AC21" i="508" s="1"/>
  <c r="X71" i="508"/>
  <c r="X136" i="508"/>
  <c r="X21" i="505"/>
  <c r="AC21" i="505" s="1"/>
  <c r="X21" i="506"/>
  <c r="AC21" i="506" s="1"/>
  <c r="X83" i="505"/>
  <c r="X117" i="506"/>
  <c r="X45" i="505"/>
  <c r="X100" i="505"/>
  <c r="X24" i="506"/>
  <c r="X65" i="506"/>
  <c r="X140" i="506"/>
  <c r="AA23" i="505"/>
  <c r="L23" i="505"/>
  <c r="M23" i="505" s="1"/>
  <c r="Z24" i="505"/>
  <c r="X122" i="506"/>
  <c r="X107" i="506"/>
  <c r="X108" i="506"/>
  <c r="X66" i="506"/>
  <c r="X51" i="505"/>
  <c r="X90" i="506"/>
  <c r="X103" i="505"/>
  <c r="X50" i="505"/>
  <c r="X75" i="505"/>
  <c r="X95" i="505"/>
  <c r="X132" i="506"/>
  <c r="X105" i="506"/>
  <c r="X58" i="506"/>
  <c r="X25" i="506"/>
  <c r="X60" i="505"/>
  <c r="X68" i="506"/>
  <c r="X92" i="506"/>
  <c r="X147" i="505"/>
  <c r="X114" i="505"/>
  <c r="X28" i="506"/>
  <c r="X106" i="505"/>
  <c r="X127" i="506"/>
  <c r="X76" i="506"/>
  <c r="X61" i="505"/>
  <c r="R11" i="505"/>
  <c r="X24" i="505"/>
  <c r="R12" i="505"/>
  <c r="X87" i="505"/>
  <c r="X84" i="505"/>
  <c r="X148" i="505"/>
  <c r="AA23" i="506"/>
  <c r="L23" i="506"/>
  <c r="M23" i="506" s="1"/>
  <c r="Z24" i="506"/>
  <c r="X81" i="505"/>
  <c r="X26" i="505"/>
  <c r="X89" i="505"/>
  <c r="X149" i="506"/>
  <c r="X33" i="505"/>
  <c r="X145" i="505"/>
  <c r="X134" i="506"/>
  <c r="X121" i="506"/>
  <c r="X75" i="506"/>
  <c r="X135" i="505"/>
  <c r="X139" i="505"/>
  <c r="R11" i="506"/>
  <c r="M20" i="506"/>
  <c r="R12" i="506"/>
  <c r="X44" i="506"/>
  <c r="AC23" i="505"/>
  <c r="AC23" i="506"/>
  <c r="X131" i="505"/>
  <c r="X26" i="506"/>
  <c r="X34" i="505"/>
  <c r="X20" i="506"/>
  <c r="AC20" i="506" s="1"/>
  <c r="X79" i="505"/>
  <c r="X65" i="505"/>
  <c r="X113" i="506"/>
  <c r="X39" i="506"/>
  <c r="X36" i="505"/>
  <c r="M22" i="506"/>
  <c r="X46" i="506"/>
  <c r="X114" i="506"/>
  <c r="X78" i="506"/>
  <c r="X106" i="506"/>
  <c r="X142" i="505"/>
  <c r="X60" i="506"/>
  <c r="X32" i="506"/>
  <c r="X110" i="506"/>
  <c r="X27" i="506"/>
  <c r="X121" i="505"/>
  <c r="X34" i="506"/>
  <c r="X43" i="505"/>
  <c r="X132" i="505"/>
  <c r="X36" i="506"/>
  <c r="X25" i="505"/>
  <c r="X61" i="506"/>
  <c r="X64" i="505"/>
  <c r="X44" i="505"/>
  <c r="X107" i="505"/>
  <c r="X22" i="506"/>
  <c r="AC22" i="506" s="1"/>
  <c r="X139" i="506"/>
  <c r="X146" i="506"/>
  <c r="X58" i="505"/>
  <c r="X71" i="505"/>
  <c r="X104" i="506"/>
  <c r="X52" i="505"/>
  <c r="X113" i="505"/>
  <c r="X123" i="505"/>
  <c r="X62" i="506"/>
  <c r="X128" i="506"/>
  <c r="X116" i="505"/>
  <c r="X93" i="506"/>
  <c r="M21" i="503"/>
  <c r="AC23" i="504"/>
  <c r="X82" i="503"/>
  <c r="X59" i="504"/>
  <c r="X26" i="504"/>
  <c r="X69" i="504"/>
  <c r="X134" i="504"/>
  <c r="X146" i="504"/>
  <c r="X94" i="504"/>
  <c r="X53" i="503"/>
  <c r="R12" i="503"/>
  <c r="X72" i="504"/>
  <c r="X26" i="503"/>
  <c r="Z24" i="504"/>
  <c r="AA23" i="504"/>
  <c r="L23" i="504"/>
  <c r="M23" i="504" s="1"/>
  <c r="X84" i="503"/>
  <c r="M22" i="504"/>
  <c r="X72" i="503"/>
  <c r="R12" i="504"/>
  <c r="R11" i="504"/>
  <c r="M20" i="504"/>
  <c r="X114" i="503"/>
  <c r="X88" i="503"/>
  <c r="X86" i="504"/>
  <c r="X77" i="504"/>
  <c r="X143" i="504"/>
  <c r="X92" i="504"/>
  <c r="X44" i="503"/>
  <c r="X132" i="503"/>
  <c r="X112" i="504"/>
  <c r="X27" i="503"/>
  <c r="X137" i="504"/>
  <c r="X114" i="504"/>
  <c r="AA22" i="503"/>
  <c r="Z23" i="503"/>
  <c r="L22" i="503"/>
  <c r="M22" i="503" s="1"/>
  <c r="X123" i="504"/>
  <c r="AC22" i="503"/>
  <c r="X24" i="504"/>
  <c r="X38" i="504"/>
  <c r="X85" i="504"/>
  <c r="X103" i="504"/>
  <c r="X68" i="504"/>
  <c r="X66" i="503"/>
  <c r="X47" i="503"/>
  <c r="X81" i="503"/>
  <c r="X60" i="504"/>
  <c r="X28" i="504"/>
  <c r="X105" i="504"/>
  <c r="X106" i="504"/>
  <c r="X96" i="504"/>
  <c r="X71" i="504"/>
  <c r="X108" i="504"/>
  <c r="X110" i="504"/>
  <c r="X99" i="504"/>
  <c r="X74" i="504"/>
  <c r="R11" i="503"/>
  <c r="X139" i="503"/>
  <c r="X55" i="504"/>
  <c r="X102" i="504"/>
  <c r="X95" i="504"/>
  <c r="X68" i="503"/>
  <c r="X67" i="503"/>
  <c r="X148" i="503"/>
  <c r="X92" i="503"/>
  <c r="X81" i="504"/>
  <c r="X21" i="501"/>
  <c r="AC21" i="501" s="1"/>
  <c r="M21" i="502"/>
  <c r="Z23" i="502"/>
  <c r="AA22" i="502"/>
  <c r="L22" i="502"/>
  <c r="X88" i="502"/>
  <c r="X92" i="501"/>
  <c r="X71" i="502"/>
  <c r="X60" i="502"/>
  <c r="M20" i="501"/>
  <c r="R12" i="501"/>
  <c r="R11" i="501"/>
  <c r="AC22" i="502"/>
  <c r="X47" i="502"/>
  <c r="X122" i="502"/>
  <c r="X54" i="502"/>
  <c r="X27" i="501"/>
  <c r="X111" i="502"/>
  <c r="X98" i="501"/>
  <c r="X127" i="501"/>
  <c r="X76" i="502"/>
  <c r="X85" i="501"/>
  <c r="X111" i="501"/>
  <c r="X113" i="501"/>
  <c r="X63" i="501"/>
  <c r="X117" i="501"/>
  <c r="X135" i="501"/>
  <c r="X133" i="502"/>
  <c r="X42" i="501"/>
  <c r="X97" i="501"/>
  <c r="X110" i="502"/>
  <c r="X45" i="502"/>
  <c r="X142" i="501"/>
  <c r="X38" i="501"/>
  <c r="X66" i="501"/>
  <c r="Z24" i="501"/>
  <c r="AC24" i="501" s="1"/>
  <c r="AA23" i="501"/>
  <c r="L23" i="501"/>
  <c r="M23" i="501" s="1"/>
  <c r="X80" i="501"/>
  <c r="X96" i="501"/>
  <c r="X148" i="501"/>
  <c r="X77" i="502"/>
  <c r="X101" i="502"/>
  <c r="X36" i="501"/>
  <c r="X91" i="501"/>
  <c r="R11" i="502"/>
  <c r="M20" i="502"/>
  <c r="R12" i="502"/>
  <c r="X134" i="501"/>
  <c r="X62" i="502"/>
  <c r="X89" i="502"/>
  <c r="X147" i="502"/>
  <c r="X47" i="501"/>
  <c r="X107" i="501"/>
  <c r="X41" i="501"/>
  <c r="X104" i="501"/>
  <c r="X87" i="501"/>
  <c r="X31" i="502"/>
  <c r="X36" i="502"/>
  <c r="X102" i="502"/>
  <c r="M22" i="501"/>
  <c r="AC23" i="501"/>
  <c r="X61" i="501"/>
  <c r="X121" i="501"/>
  <c r="X124" i="501"/>
  <c r="X55" i="502"/>
  <c r="X40" i="502"/>
  <c r="X94" i="501"/>
  <c r="X33" i="501"/>
  <c r="X72" i="501"/>
  <c r="X79" i="501"/>
  <c r="M22" i="502"/>
  <c r="X130" i="502"/>
  <c r="X58" i="501"/>
  <c r="X49" i="501"/>
  <c r="X141" i="501"/>
  <c r="X108" i="501"/>
  <c r="X25" i="502"/>
  <c r="X52" i="502"/>
  <c r="X117" i="502"/>
  <c r="X21" i="500"/>
  <c r="AC21" i="500" s="1"/>
  <c r="M20" i="499"/>
  <c r="M22" i="500"/>
  <c r="R12" i="500"/>
  <c r="R11" i="500"/>
  <c r="M20" i="500"/>
  <c r="Z24" i="499"/>
  <c r="AA23" i="499"/>
  <c r="L23" i="499"/>
  <c r="M23" i="499" s="1"/>
  <c r="X32" i="500"/>
  <c r="X112" i="500"/>
  <c r="X72" i="500"/>
  <c r="X139" i="499"/>
  <c r="X94" i="499"/>
  <c r="X20" i="500"/>
  <c r="AC20" i="500" s="1"/>
  <c r="M22" i="499"/>
  <c r="X118" i="499"/>
  <c r="X24" i="499"/>
  <c r="X36" i="500"/>
  <c r="X22" i="499"/>
  <c r="AC22" i="499" s="1"/>
  <c r="X23" i="500"/>
  <c r="AC23" i="500" s="1"/>
  <c r="X49" i="500"/>
  <c r="X47" i="500"/>
  <c r="X63" i="499"/>
  <c r="X111" i="499"/>
  <c r="X88" i="499"/>
  <c r="X98" i="499"/>
  <c r="X83" i="500"/>
  <c r="X48" i="499"/>
  <c r="X140" i="499"/>
  <c r="X137" i="499"/>
  <c r="X88" i="500"/>
  <c r="X45" i="499"/>
  <c r="X32" i="499"/>
  <c r="X28" i="500"/>
  <c r="X131" i="499"/>
  <c r="X87" i="500"/>
  <c r="R11" i="499"/>
  <c r="X56" i="499"/>
  <c r="X27" i="500"/>
  <c r="X135" i="500"/>
  <c r="X24" i="500"/>
  <c r="X21" i="499"/>
  <c r="AC21" i="499" s="1"/>
  <c r="X97" i="499"/>
  <c r="X101" i="499"/>
  <c r="X86" i="500"/>
  <c r="X109" i="500"/>
  <c r="X144" i="500"/>
  <c r="X104" i="499"/>
  <c r="X79" i="499"/>
  <c r="X100" i="499"/>
  <c r="X93" i="499"/>
  <c r="X110" i="499"/>
  <c r="X146" i="500"/>
  <c r="X60" i="499"/>
  <c r="X113" i="499"/>
  <c r="X115" i="499"/>
  <c r="X135" i="499"/>
  <c r="X30" i="500"/>
  <c r="X42" i="500"/>
  <c r="X74" i="500"/>
  <c r="X94" i="500"/>
  <c r="X80" i="499"/>
  <c r="X114" i="499"/>
  <c r="X48" i="500"/>
  <c r="X148" i="499"/>
  <c r="X78" i="500"/>
  <c r="X108" i="500"/>
  <c r="X40" i="499"/>
  <c r="X54" i="499"/>
  <c r="X141" i="499"/>
  <c r="Z24" i="500"/>
  <c r="AA23" i="500"/>
  <c r="L23" i="500"/>
  <c r="M23" i="500" s="1"/>
  <c r="X90" i="500"/>
  <c r="X98" i="500"/>
  <c r="X104" i="500"/>
  <c r="X110" i="500"/>
  <c r="R12" i="499"/>
  <c r="X72" i="499"/>
  <c r="X146" i="499"/>
  <c r="X144" i="499"/>
  <c r="X44" i="500"/>
  <c r="X38" i="500"/>
  <c r="X126" i="500"/>
  <c r="X21" i="498"/>
  <c r="AC21" i="498" s="1"/>
  <c r="M22" i="498"/>
  <c r="M22" i="497"/>
  <c r="X23" i="498"/>
  <c r="AC23" i="498" s="1"/>
  <c r="X104" i="497"/>
  <c r="X59" i="497"/>
  <c r="X122" i="498"/>
  <c r="X40" i="497"/>
  <c r="X53" i="497"/>
  <c r="X45" i="497"/>
  <c r="X36" i="498"/>
  <c r="X104" i="498"/>
  <c r="X51" i="497"/>
  <c r="X89" i="498"/>
  <c r="X52" i="498"/>
  <c r="X42" i="497"/>
  <c r="X29" i="498"/>
  <c r="X109" i="498"/>
  <c r="X61" i="498"/>
  <c r="M20" i="498"/>
  <c r="R11" i="498"/>
  <c r="R12" i="498"/>
  <c r="X147" i="497"/>
  <c r="X120" i="498"/>
  <c r="X97" i="497"/>
  <c r="X54" i="497"/>
  <c r="X132" i="498"/>
  <c r="X94" i="497"/>
  <c r="X108" i="498"/>
  <c r="X59" i="498"/>
  <c r="X74" i="498"/>
  <c r="X28" i="497"/>
  <c r="X60" i="498"/>
  <c r="X33" i="498"/>
  <c r="X90" i="498"/>
  <c r="X45" i="498"/>
  <c r="X23" i="497"/>
  <c r="AC23" i="497" s="1"/>
  <c r="X138" i="497"/>
  <c r="X95" i="498"/>
  <c r="X96" i="498"/>
  <c r="X37" i="498"/>
  <c r="X115" i="498"/>
  <c r="X142" i="498"/>
  <c r="X136" i="498"/>
  <c r="X128" i="497"/>
  <c r="X38" i="498"/>
  <c r="X112" i="497"/>
  <c r="AA25" i="498"/>
  <c r="L25" i="498"/>
  <c r="M25" i="498" s="1"/>
  <c r="Z26" i="498"/>
  <c r="X148" i="498"/>
  <c r="L23" i="497"/>
  <c r="M23" i="497" s="1"/>
  <c r="Z24" i="497"/>
  <c r="AA23" i="497"/>
  <c r="X145" i="497"/>
  <c r="X116" i="498"/>
  <c r="X83" i="497"/>
  <c r="X46" i="497"/>
  <c r="X106" i="498"/>
  <c r="X113" i="497"/>
  <c r="X135" i="498"/>
  <c r="X77" i="498"/>
  <c r="X134" i="497"/>
  <c r="X149" i="497"/>
  <c r="X20" i="498"/>
  <c r="AC20" i="498" s="1"/>
  <c r="X44" i="498"/>
  <c r="X91" i="498"/>
  <c r="X84" i="497"/>
  <c r="AC26" i="498"/>
  <c r="X65" i="497"/>
  <c r="X130" i="497"/>
  <c r="X95" i="497"/>
  <c r="X70" i="498"/>
  <c r="X99" i="498"/>
  <c r="X128" i="498"/>
  <c r="X53" i="498"/>
  <c r="X52" i="497"/>
  <c r="AC25" i="498"/>
  <c r="X88" i="498"/>
  <c r="X101" i="497"/>
  <c r="M24" i="498"/>
  <c r="X62" i="498"/>
  <c r="X21" i="497"/>
  <c r="AC21" i="497" s="1"/>
  <c r="X68" i="497"/>
  <c r="X118" i="497"/>
  <c r="R11" i="497"/>
  <c r="M20" i="497"/>
  <c r="R12" i="497"/>
  <c r="X81" i="497"/>
  <c r="X142" i="497"/>
  <c r="X31" i="498"/>
  <c r="X51" i="498"/>
  <c r="X39" i="497"/>
  <c r="X105" i="498"/>
  <c r="X88" i="497"/>
  <c r="X85" i="498"/>
  <c r="X140" i="497"/>
  <c r="X101" i="498"/>
  <c r="X34" i="497"/>
  <c r="X115" i="497"/>
  <c r="X121" i="498"/>
  <c r="F73" i="4"/>
  <c r="F84" i="4"/>
  <c r="F72" i="4"/>
  <c r="F83" i="4"/>
  <c r="F71" i="4"/>
  <c r="F82" i="4"/>
  <c r="F81" i="4"/>
  <c r="F70" i="4"/>
  <c r="F80" i="4"/>
  <c r="F69" i="4"/>
  <c r="F68" i="4"/>
  <c r="F79" i="4"/>
  <c r="F67" i="4"/>
  <c r="F78" i="4"/>
  <c r="F66" i="4"/>
  <c r="F77" i="4"/>
  <c r="F76" i="4"/>
  <c r="F65" i="4"/>
  <c r="Z26" i="513" l="1"/>
  <c r="AA25" i="513"/>
  <c r="L25" i="513"/>
  <c r="M25" i="513" s="1"/>
  <c r="Z24" i="514"/>
  <c r="L23" i="514"/>
  <c r="M23" i="514" s="1"/>
  <c r="AA23" i="514"/>
  <c r="AC25" i="513"/>
  <c r="Z24" i="511"/>
  <c r="AA23" i="511"/>
  <c r="L23" i="511"/>
  <c r="M23" i="511" s="1"/>
  <c r="AC23" i="511"/>
  <c r="Z25" i="512"/>
  <c r="AA24" i="512"/>
  <c r="L24" i="512"/>
  <c r="M24" i="512" s="1"/>
  <c r="L24" i="510"/>
  <c r="M24" i="510" s="1"/>
  <c r="Z25" i="510"/>
  <c r="AA24" i="510"/>
  <c r="AA23" i="509"/>
  <c r="L23" i="509"/>
  <c r="M23" i="509" s="1"/>
  <c r="Z24" i="509"/>
  <c r="AC24" i="510"/>
  <c r="AC23" i="509"/>
  <c r="Z25" i="508"/>
  <c r="AA24" i="508"/>
  <c r="L24" i="508"/>
  <c r="M24" i="508" s="1"/>
  <c r="AA23" i="507"/>
  <c r="L23" i="507"/>
  <c r="M23" i="507" s="1"/>
  <c r="Z24" i="507"/>
  <c r="AC23" i="507"/>
  <c r="Z25" i="506"/>
  <c r="L24" i="506"/>
  <c r="M24" i="506" s="1"/>
  <c r="AA24" i="506"/>
  <c r="AC25" i="506"/>
  <c r="Z25" i="505"/>
  <c r="L24" i="505"/>
  <c r="M24" i="505" s="1"/>
  <c r="AA24" i="505"/>
  <c r="AC24" i="506"/>
  <c r="AC24" i="505"/>
  <c r="L24" i="504"/>
  <c r="M24" i="504" s="1"/>
  <c r="AA24" i="504"/>
  <c r="Z25" i="504"/>
  <c r="AA23" i="503"/>
  <c r="L23" i="503"/>
  <c r="M23" i="503" s="1"/>
  <c r="Z24" i="503"/>
  <c r="AC24" i="504"/>
  <c r="AC23" i="503"/>
  <c r="AA24" i="501"/>
  <c r="L24" i="501"/>
  <c r="M24" i="501" s="1"/>
  <c r="Z25" i="501"/>
  <c r="AA23" i="502"/>
  <c r="L23" i="502"/>
  <c r="M23" i="502" s="1"/>
  <c r="Z24" i="502"/>
  <c r="AC23" i="502"/>
  <c r="AC24" i="499"/>
  <c r="L24" i="500"/>
  <c r="M24" i="500" s="1"/>
  <c r="Z25" i="500"/>
  <c r="AA24" i="500"/>
  <c r="AA24" i="499"/>
  <c r="L24" i="499"/>
  <c r="M24" i="499" s="1"/>
  <c r="Z25" i="499"/>
  <c r="AC24" i="500"/>
  <c r="F74" i="4"/>
  <c r="F85" i="4"/>
  <c r="AA26" i="498"/>
  <c r="L26" i="498"/>
  <c r="M26" i="498" s="1"/>
  <c r="Z27" i="498"/>
  <c r="Z25" i="497"/>
  <c r="AA24" i="497"/>
  <c r="L24" i="497"/>
  <c r="M24" i="497" s="1"/>
  <c r="AC24" i="497"/>
  <c r="L26" i="513" l="1"/>
  <c r="M26" i="513" s="1"/>
  <c r="Z27" i="513"/>
  <c r="AA26" i="513"/>
  <c r="AC26" i="513"/>
  <c r="AA24" i="514"/>
  <c r="L24" i="514"/>
  <c r="M24" i="514" s="1"/>
  <c r="Z25" i="514"/>
  <c r="AC24" i="514"/>
  <c r="AC24" i="511"/>
  <c r="L24" i="511"/>
  <c r="M24" i="511" s="1"/>
  <c r="Z25" i="511"/>
  <c r="AA24" i="511"/>
  <c r="L25" i="512"/>
  <c r="M25" i="512" s="1"/>
  <c r="Z26" i="512"/>
  <c r="AA25" i="512"/>
  <c r="AC25" i="512"/>
  <c r="Z26" i="510"/>
  <c r="AA25" i="510"/>
  <c r="L25" i="510"/>
  <c r="M25" i="510" s="1"/>
  <c r="AC25" i="510"/>
  <c r="AA24" i="509"/>
  <c r="Z25" i="509"/>
  <c r="L24" i="509"/>
  <c r="M24" i="509" s="1"/>
  <c r="AC24" i="509"/>
  <c r="L25" i="508"/>
  <c r="M25" i="508" s="1"/>
  <c r="Z26" i="508"/>
  <c r="AA25" i="508"/>
  <c r="AC25" i="508"/>
  <c r="Z25" i="507"/>
  <c r="AA24" i="507"/>
  <c r="L24" i="507"/>
  <c r="M24" i="507" s="1"/>
  <c r="AC24" i="507"/>
  <c r="AA25" i="505"/>
  <c r="L25" i="505"/>
  <c r="M25" i="505" s="1"/>
  <c r="Z26" i="505"/>
  <c r="AC25" i="505"/>
  <c r="AA25" i="506"/>
  <c r="L25" i="506"/>
  <c r="M25" i="506" s="1"/>
  <c r="Z26" i="506"/>
  <c r="AA24" i="503"/>
  <c r="L24" i="503"/>
  <c r="M24" i="503" s="1"/>
  <c r="Z25" i="503"/>
  <c r="AC24" i="503"/>
  <c r="Z26" i="504"/>
  <c r="AA25" i="504"/>
  <c r="L25" i="504"/>
  <c r="M25" i="504" s="1"/>
  <c r="AC25" i="504"/>
  <c r="Z26" i="501"/>
  <c r="AA25" i="501"/>
  <c r="L25" i="501"/>
  <c r="M25" i="501" s="1"/>
  <c r="AC25" i="501"/>
  <c r="Z25" i="502"/>
  <c r="AA24" i="502"/>
  <c r="L24" i="502"/>
  <c r="M24" i="502" s="1"/>
  <c r="AC24" i="502"/>
  <c r="Z26" i="499"/>
  <c r="AA25" i="499"/>
  <c r="L25" i="499"/>
  <c r="M25" i="499" s="1"/>
  <c r="AC25" i="499"/>
  <c r="Z26" i="500"/>
  <c r="AA25" i="500"/>
  <c r="L25" i="500"/>
  <c r="M25" i="500" s="1"/>
  <c r="AC25" i="500"/>
  <c r="L25" i="497"/>
  <c r="M25" i="497" s="1"/>
  <c r="Z26" i="497"/>
  <c r="AA25" i="497"/>
  <c r="AC25" i="497"/>
  <c r="Z28" i="498"/>
  <c r="L27" i="498"/>
  <c r="M27" i="498" s="1"/>
  <c r="AA27" i="498"/>
  <c r="AC27" i="498"/>
  <c r="Z26" i="514" l="1"/>
  <c r="L25" i="514"/>
  <c r="M25" i="514" s="1"/>
  <c r="AA25" i="514"/>
  <c r="AC25" i="514"/>
  <c r="Z28" i="513"/>
  <c r="L27" i="513"/>
  <c r="M27" i="513" s="1"/>
  <c r="AA27" i="513"/>
  <c r="AC27" i="513"/>
  <c r="Z26" i="511"/>
  <c r="AA25" i="511"/>
  <c r="L25" i="511"/>
  <c r="M25" i="511" s="1"/>
  <c r="AC25" i="511"/>
  <c r="Z27" i="512"/>
  <c r="AA26" i="512"/>
  <c r="L26" i="512"/>
  <c r="M26" i="512" s="1"/>
  <c r="AC26" i="512"/>
  <c r="L26" i="510"/>
  <c r="M26" i="510" s="1"/>
  <c r="Z27" i="510"/>
  <c r="AA26" i="510"/>
  <c r="AC26" i="510"/>
  <c r="AA25" i="509"/>
  <c r="Z26" i="509"/>
  <c r="L25" i="509"/>
  <c r="M25" i="509" s="1"/>
  <c r="AC25" i="509"/>
  <c r="AA25" i="507"/>
  <c r="L25" i="507"/>
  <c r="M25" i="507" s="1"/>
  <c r="Z26" i="507"/>
  <c r="AC25" i="507"/>
  <c r="Z27" i="508"/>
  <c r="AA26" i="508"/>
  <c r="L26" i="508"/>
  <c r="M26" i="508" s="1"/>
  <c r="AC26" i="508"/>
  <c r="Z27" i="506"/>
  <c r="L26" i="506"/>
  <c r="M26" i="506" s="1"/>
  <c r="AA26" i="506"/>
  <c r="AC26" i="506"/>
  <c r="Z27" i="505"/>
  <c r="L26" i="505"/>
  <c r="M26" i="505" s="1"/>
  <c r="AA26" i="505"/>
  <c r="AC26" i="505"/>
  <c r="L26" i="504"/>
  <c r="M26" i="504" s="1"/>
  <c r="AA26" i="504"/>
  <c r="Z27" i="504"/>
  <c r="AC26" i="504"/>
  <c r="AA25" i="503"/>
  <c r="Z26" i="503"/>
  <c r="L25" i="503"/>
  <c r="M25" i="503" s="1"/>
  <c r="AC25" i="503"/>
  <c r="AA26" i="501"/>
  <c r="L26" i="501"/>
  <c r="M26" i="501" s="1"/>
  <c r="Z27" i="501"/>
  <c r="AC26" i="501"/>
  <c r="AA25" i="502"/>
  <c r="L25" i="502"/>
  <c r="M25" i="502" s="1"/>
  <c r="Z26" i="502"/>
  <c r="AC25" i="502"/>
  <c r="L26" i="500"/>
  <c r="M26" i="500" s="1"/>
  <c r="Z27" i="500"/>
  <c r="AA26" i="500"/>
  <c r="AC26" i="500"/>
  <c r="AA26" i="499"/>
  <c r="L26" i="499"/>
  <c r="M26" i="499" s="1"/>
  <c r="Z27" i="499"/>
  <c r="AC26" i="499"/>
  <c r="AA28" i="498"/>
  <c r="Z29" i="498"/>
  <c r="L28" i="498"/>
  <c r="M28" i="498" s="1"/>
  <c r="AC28" i="498"/>
  <c r="Z27" i="497"/>
  <c r="AA26" i="497"/>
  <c r="L26" i="497"/>
  <c r="M26" i="497" s="1"/>
  <c r="AC26" i="497"/>
  <c r="L28" i="513" l="1"/>
  <c r="M28" i="513" s="1"/>
  <c r="AA28" i="513"/>
  <c r="Z29" i="513"/>
  <c r="AC28" i="513"/>
  <c r="AA26" i="514"/>
  <c r="L26" i="514"/>
  <c r="M26" i="514" s="1"/>
  <c r="Z27" i="514"/>
  <c r="AC26" i="514"/>
  <c r="L26" i="511"/>
  <c r="M26" i="511" s="1"/>
  <c r="Z27" i="511"/>
  <c r="AA26" i="511"/>
  <c r="AC26" i="511"/>
  <c r="L27" i="512"/>
  <c r="M27" i="512" s="1"/>
  <c r="Z28" i="512"/>
  <c r="AA27" i="512"/>
  <c r="AC27" i="512"/>
  <c r="L26" i="509"/>
  <c r="M26" i="509" s="1"/>
  <c r="Z27" i="509"/>
  <c r="AA26" i="509"/>
  <c r="AC26" i="509"/>
  <c r="Z28" i="510"/>
  <c r="AA27" i="510"/>
  <c r="L27" i="510"/>
  <c r="M27" i="510" s="1"/>
  <c r="AC27" i="510"/>
  <c r="Z27" i="507"/>
  <c r="AA26" i="507"/>
  <c r="L26" i="507"/>
  <c r="M26" i="507" s="1"/>
  <c r="AC26" i="507"/>
  <c r="L27" i="508"/>
  <c r="M27" i="508" s="1"/>
  <c r="Z28" i="508"/>
  <c r="AA27" i="508"/>
  <c r="AC27" i="508"/>
  <c r="AA27" i="506"/>
  <c r="L27" i="506"/>
  <c r="M27" i="506" s="1"/>
  <c r="Z28" i="506"/>
  <c r="AC27" i="506"/>
  <c r="AA27" i="505"/>
  <c r="L27" i="505"/>
  <c r="M27" i="505" s="1"/>
  <c r="Z28" i="505"/>
  <c r="AC27" i="505"/>
  <c r="Z28" i="504"/>
  <c r="AA27" i="504"/>
  <c r="L27" i="504"/>
  <c r="M27" i="504" s="1"/>
  <c r="AC27" i="504"/>
  <c r="AA26" i="503"/>
  <c r="L26" i="503"/>
  <c r="M26" i="503" s="1"/>
  <c r="Z27" i="503"/>
  <c r="AC26" i="503"/>
  <c r="Z27" i="502"/>
  <c r="AA26" i="502"/>
  <c r="L26" i="502"/>
  <c r="M26" i="502" s="1"/>
  <c r="AC26" i="502"/>
  <c r="Z28" i="501"/>
  <c r="AA27" i="501"/>
  <c r="L27" i="501"/>
  <c r="M27" i="501" s="1"/>
  <c r="AC27" i="501"/>
  <c r="Z28" i="500"/>
  <c r="AA27" i="500"/>
  <c r="L27" i="500"/>
  <c r="M27" i="500" s="1"/>
  <c r="AC27" i="500"/>
  <c r="Z28" i="499"/>
  <c r="AA27" i="499"/>
  <c r="L27" i="499"/>
  <c r="M27" i="499" s="1"/>
  <c r="AC27" i="499"/>
  <c r="L27" i="497"/>
  <c r="M27" i="497" s="1"/>
  <c r="Z28" i="497"/>
  <c r="AA27" i="497"/>
  <c r="AC27" i="497"/>
  <c r="AA29" i="498"/>
  <c r="Z30" i="498"/>
  <c r="L29" i="498"/>
  <c r="M29" i="498" s="1"/>
  <c r="AC29" i="498"/>
  <c r="Z28" i="514" l="1"/>
  <c r="L27" i="514"/>
  <c r="M27" i="514" s="1"/>
  <c r="AA27" i="514"/>
  <c r="AC27" i="514"/>
  <c r="Z30" i="513"/>
  <c r="AA29" i="513"/>
  <c r="L29" i="513"/>
  <c r="M29" i="513" s="1"/>
  <c r="AC29" i="513"/>
  <c r="Z28" i="511"/>
  <c r="AC27" i="511"/>
  <c r="AA27" i="511"/>
  <c r="L27" i="511"/>
  <c r="M27" i="511" s="1"/>
  <c r="Z29" i="512"/>
  <c r="AA28" i="512"/>
  <c r="L28" i="512"/>
  <c r="M28" i="512" s="1"/>
  <c r="AC28" i="512"/>
  <c r="L28" i="510"/>
  <c r="M28" i="510" s="1"/>
  <c r="Z29" i="510"/>
  <c r="AA28" i="510"/>
  <c r="AC28" i="510"/>
  <c r="AA27" i="509"/>
  <c r="L27" i="509"/>
  <c r="M27" i="509" s="1"/>
  <c r="Z28" i="509"/>
  <c r="AC27" i="509"/>
  <c r="AA27" i="507"/>
  <c r="L27" i="507"/>
  <c r="M27" i="507" s="1"/>
  <c r="Z28" i="507"/>
  <c r="AC27" i="507"/>
  <c r="Z29" i="508"/>
  <c r="AA28" i="508"/>
  <c r="L28" i="508"/>
  <c r="M28" i="508" s="1"/>
  <c r="AC28" i="508"/>
  <c r="Z29" i="505"/>
  <c r="L28" i="505"/>
  <c r="M28" i="505" s="1"/>
  <c r="AA28" i="505"/>
  <c r="AC28" i="505"/>
  <c r="Z29" i="506"/>
  <c r="L28" i="506"/>
  <c r="M28" i="506" s="1"/>
  <c r="AA28" i="506"/>
  <c r="AC28" i="506"/>
  <c r="AA27" i="503"/>
  <c r="Z28" i="503"/>
  <c r="L27" i="503"/>
  <c r="M27" i="503" s="1"/>
  <c r="AC27" i="503"/>
  <c r="L28" i="504"/>
  <c r="M28" i="504" s="1"/>
  <c r="AA28" i="504"/>
  <c r="Z29" i="504"/>
  <c r="AC28" i="504"/>
  <c r="AA27" i="502"/>
  <c r="L27" i="502"/>
  <c r="M27" i="502" s="1"/>
  <c r="Z28" i="502"/>
  <c r="AC27" i="502"/>
  <c r="AA28" i="501"/>
  <c r="L28" i="501"/>
  <c r="M28" i="501" s="1"/>
  <c r="Z29" i="501"/>
  <c r="AC28" i="501"/>
  <c r="AA28" i="499"/>
  <c r="L28" i="499"/>
  <c r="M28" i="499" s="1"/>
  <c r="Z29" i="499"/>
  <c r="AC28" i="499"/>
  <c r="L28" i="500"/>
  <c r="M28" i="500" s="1"/>
  <c r="Z29" i="500"/>
  <c r="AA28" i="500"/>
  <c r="AC28" i="500"/>
  <c r="AA30" i="498"/>
  <c r="L30" i="498"/>
  <c r="M30" i="498" s="1"/>
  <c r="Z31" i="498"/>
  <c r="AC30" i="498"/>
  <c r="Z29" i="497"/>
  <c r="AA28" i="497"/>
  <c r="L28" i="497"/>
  <c r="M28" i="497" s="1"/>
  <c r="AC28" i="497"/>
  <c r="AA28" i="514" l="1"/>
  <c r="L28" i="514"/>
  <c r="M28" i="514" s="1"/>
  <c r="Z29" i="514"/>
  <c r="AC28" i="514"/>
  <c r="L30" i="513"/>
  <c r="M30" i="513" s="1"/>
  <c r="AA30" i="513"/>
  <c r="Z31" i="513"/>
  <c r="AC30" i="513"/>
  <c r="L28" i="511"/>
  <c r="M28" i="511" s="1"/>
  <c r="AA28" i="511"/>
  <c r="Z29" i="511"/>
  <c r="AC28" i="511"/>
  <c r="L29" i="512"/>
  <c r="M29" i="512" s="1"/>
  <c r="Z30" i="512"/>
  <c r="AA29" i="512"/>
  <c r="AC29" i="512"/>
  <c r="AA28" i="509"/>
  <c r="Z29" i="509"/>
  <c r="L28" i="509"/>
  <c r="M28" i="509" s="1"/>
  <c r="AC28" i="509"/>
  <c r="Z30" i="510"/>
  <c r="AA29" i="510"/>
  <c r="L29" i="510"/>
  <c r="M29" i="510" s="1"/>
  <c r="AC29" i="510"/>
  <c r="Z29" i="507"/>
  <c r="AA28" i="507"/>
  <c r="L28" i="507"/>
  <c r="M28" i="507" s="1"/>
  <c r="AC28" i="507"/>
  <c r="L29" i="508"/>
  <c r="M29" i="508" s="1"/>
  <c r="Z30" i="508"/>
  <c r="AA29" i="508"/>
  <c r="AC29" i="508"/>
  <c r="AA29" i="506"/>
  <c r="L29" i="506"/>
  <c r="M29" i="506" s="1"/>
  <c r="Z30" i="506"/>
  <c r="AC29" i="506"/>
  <c r="AA29" i="505"/>
  <c r="L29" i="505"/>
  <c r="M29" i="505" s="1"/>
  <c r="Z30" i="505"/>
  <c r="AC29" i="505"/>
  <c r="Z30" i="504"/>
  <c r="AA29" i="504"/>
  <c r="L29" i="504"/>
  <c r="M29" i="504" s="1"/>
  <c r="AC29" i="504"/>
  <c r="L28" i="503"/>
  <c r="M28" i="503" s="1"/>
  <c r="Z29" i="503"/>
  <c r="AA28" i="503"/>
  <c r="AC28" i="503"/>
  <c r="Z30" i="501"/>
  <c r="AA29" i="501"/>
  <c r="L29" i="501"/>
  <c r="M29" i="501" s="1"/>
  <c r="AC29" i="501"/>
  <c r="Z29" i="502"/>
  <c r="AA28" i="502"/>
  <c r="L28" i="502"/>
  <c r="M28" i="502" s="1"/>
  <c r="AC28" i="502"/>
  <c r="Z30" i="499"/>
  <c r="AA29" i="499"/>
  <c r="L29" i="499"/>
  <c r="M29" i="499" s="1"/>
  <c r="AC29" i="499"/>
  <c r="Z30" i="500"/>
  <c r="AA29" i="500"/>
  <c r="L29" i="500"/>
  <c r="M29" i="500" s="1"/>
  <c r="AC29" i="500"/>
  <c r="Z32" i="498"/>
  <c r="L31" i="498"/>
  <c r="M31" i="498" s="1"/>
  <c r="AA31" i="498"/>
  <c r="AC31" i="498"/>
  <c r="L29" i="497"/>
  <c r="M29" i="497" s="1"/>
  <c r="Z30" i="497"/>
  <c r="AA29" i="497"/>
  <c r="AC29" i="497"/>
  <c r="Z32" i="513" l="1"/>
  <c r="L31" i="513"/>
  <c r="M31" i="513" s="1"/>
  <c r="AA31" i="513"/>
  <c r="AC31" i="513"/>
  <c r="Z30" i="514"/>
  <c r="L29" i="514"/>
  <c r="M29" i="514" s="1"/>
  <c r="AA29" i="514"/>
  <c r="AC29" i="514"/>
  <c r="Z30" i="511"/>
  <c r="AC29" i="511"/>
  <c r="AA29" i="511"/>
  <c r="L29" i="511"/>
  <c r="M29" i="511" s="1"/>
  <c r="Z31" i="512"/>
  <c r="AA30" i="512"/>
  <c r="L30" i="512"/>
  <c r="M30" i="512" s="1"/>
  <c r="AC30" i="512"/>
  <c r="AA29" i="509"/>
  <c r="Z30" i="509"/>
  <c r="L29" i="509"/>
  <c r="M29" i="509" s="1"/>
  <c r="AC29" i="509"/>
  <c r="L30" i="510"/>
  <c r="M30" i="510" s="1"/>
  <c r="Z31" i="510"/>
  <c r="AA30" i="510"/>
  <c r="AC30" i="510"/>
  <c r="Z31" i="508"/>
  <c r="AA30" i="508"/>
  <c r="L30" i="508"/>
  <c r="M30" i="508" s="1"/>
  <c r="AC30" i="508"/>
  <c r="AA29" i="507"/>
  <c r="L29" i="507"/>
  <c r="M29" i="507" s="1"/>
  <c r="Z30" i="507"/>
  <c r="AC29" i="507"/>
  <c r="Z31" i="505"/>
  <c r="L30" i="505"/>
  <c r="M30" i="505" s="1"/>
  <c r="AA30" i="505"/>
  <c r="AC30" i="505"/>
  <c r="Z31" i="506"/>
  <c r="L30" i="506"/>
  <c r="M30" i="506" s="1"/>
  <c r="AA30" i="506"/>
  <c r="AC30" i="506"/>
  <c r="L30" i="504"/>
  <c r="M30" i="504" s="1"/>
  <c r="AA30" i="504"/>
  <c r="Z31" i="504"/>
  <c r="AC30" i="504"/>
  <c r="AA29" i="503"/>
  <c r="Z30" i="503"/>
  <c r="L29" i="503"/>
  <c r="M29" i="503" s="1"/>
  <c r="AC29" i="503"/>
  <c r="AA29" i="502"/>
  <c r="L29" i="502"/>
  <c r="M29" i="502" s="1"/>
  <c r="Z30" i="502"/>
  <c r="AC29" i="502"/>
  <c r="AA30" i="501"/>
  <c r="L30" i="501"/>
  <c r="M30" i="501" s="1"/>
  <c r="Z31" i="501"/>
  <c r="AC30" i="501"/>
  <c r="L30" i="500"/>
  <c r="M30" i="500" s="1"/>
  <c r="Z31" i="500"/>
  <c r="AA30" i="500"/>
  <c r="AC30" i="500"/>
  <c r="AA30" i="499"/>
  <c r="L30" i="499"/>
  <c r="M30" i="499" s="1"/>
  <c r="Z31" i="499"/>
  <c r="AC30" i="499"/>
  <c r="Z31" i="497"/>
  <c r="AA30" i="497"/>
  <c r="L30" i="497"/>
  <c r="M30" i="497" s="1"/>
  <c r="AC30" i="497"/>
  <c r="AA32" i="498"/>
  <c r="Z33" i="498"/>
  <c r="L32" i="498"/>
  <c r="M32" i="498" s="1"/>
  <c r="AC32" i="498"/>
  <c r="AA30" i="514" l="1"/>
  <c r="L30" i="514"/>
  <c r="M30" i="514" s="1"/>
  <c r="Z31" i="514"/>
  <c r="AC30" i="514"/>
  <c r="L32" i="513"/>
  <c r="M32" i="513" s="1"/>
  <c r="Z33" i="513"/>
  <c r="AA32" i="513"/>
  <c r="AC32" i="513"/>
  <c r="L30" i="511"/>
  <c r="M30" i="511" s="1"/>
  <c r="AC30" i="511"/>
  <c r="Z31" i="511"/>
  <c r="AA30" i="511"/>
  <c r="L31" i="512"/>
  <c r="M31" i="512" s="1"/>
  <c r="Z32" i="512"/>
  <c r="AA31" i="512"/>
  <c r="AC31" i="512"/>
  <c r="Z32" i="510"/>
  <c r="AA31" i="510"/>
  <c r="L31" i="510"/>
  <c r="M31" i="510" s="1"/>
  <c r="AC31" i="510"/>
  <c r="L30" i="509"/>
  <c r="M30" i="509" s="1"/>
  <c r="Z31" i="509"/>
  <c r="AA30" i="509"/>
  <c r="AC30" i="509"/>
  <c r="L31" i="508"/>
  <c r="M31" i="508" s="1"/>
  <c r="Z32" i="508"/>
  <c r="AA31" i="508"/>
  <c r="AC31" i="508"/>
  <c r="Z31" i="507"/>
  <c r="AA30" i="507"/>
  <c r="L30" i="507"/>
  <c r="M30" i="507" s="1"/>
  <c r="AC30" i="507"/>
  <c r="AA31" i="506"/>
  <c r="L31" i="506"/>
  <c r="M31" i="506" s="1"/>
  <c r="Z32" i="506"/>
  <c r="AC31" i="506"/>
  <c r="AA31" i="505"/>
  <c r="L31" i="505"/>
  <c r="M31" i="505" s="1"/>
  <c r="Z32" i="505"/>
  <c r="AC31" i="505"/>
  <c r="AA30" i="503"/>
  <c r="L30" i="503"/>
  <c r="M30" i="503" s="1"/>
  <c r="Z31" i="503"/>
  <c r="AC30" i="503"/>
  <c r="Z32" i="504"/>
  <c r="AA31" i="504"/>
  <c r="L31" i="504"/>
  <c r="M31" i="504" s="1"/>
  <c r="AC31" i="504"/>
  <c r="Z32" i="501"/>
  <c r="AA31" i="501"/>
  <c r="L31" i="501"/>
  <c r="M31" i="501" s="1"/>
  <c r="AC31" i="501"/>
  <c r="Z31" i="502"/>
  <c r="AA30" i="502"/>
  <c r="L30" i="502"/>
  <c r="M30" i="502" s="1"/>
  <c r="AC30" i="502"/>
  <c r="Z32" i="500"/>
  <c r="AA31" i="500"/>
  <c r="L31" i="500"/>
  <c r="M31" i="500" s="1"/>
  <c r="AC31" i="500"/>
  <c r="Z32" i="499"/>
  <c r="AA31" i="499"/>
  <c r="L31" i="499"/>
  <c r="M31" i="499" s="1"/>
  <c r="AC31" i="499"/>
  <c r="L31" i="497"/>
  <c r="M31" i="497" s="1"/>
  <c r="Z32" i="497"/>
  <c r="AA31" i="497"/>
  <c r="AC31" i="497"/>
  <c r="AA33" i="498"/>
  <c r="L33" i="498"/>
  <c r="M33" i="498" s="1"/>
  <c r="Z34" i="498"/>
  <c r="AC33" i="498"/>
  <c r="Z32" i="514" l="1"/>
  <c r="L31" i="514"/>
  <c r="M31" i="514" s="1"/>
  <c r="AA31" i="514"/>
  <c r="AC31" i="514"/>
  <c r="Z34" i="513"/>
  <c r="L33" i="513"/>
  <c r="M33" i="513" s="1"/>
  <c r="AA33" i="513"/>
  <c r="AC33" i="513"/>
  <c r="Z32" i="511"/>
  <c r="L31" i="511"/>
  <c r="M31" i="511" s="1"/>
  <c r="AC31" i="511"/>
  <c r="AA31" i="511"/>
  <c r="Z33" i="512"/>
  <c r="AA32" i="512"/>
  <c r="L32" i="512"/>
  <c r="M32" i="512" s="1"/>
  <c r="AC32" i="512"/>
  <c r="AA31" i="509"/>
  <c r="L31" i="509"/>
  <c r="M31" i="509" s="1"/>
  <c r="Z32" i="509"/>
  <c r="AC31" i="509"/>
  <c r="L32" i="510"/>
  <c r="M32" i="510" s="1"/>
  <c r="Z33" i="510"/>
  <c r="AA32" i="510"/>
  <c r="AC32" i="510"/>
  <c r="Z33" i="508"/>
  <c r="AA32" i="508"/>
  <c r="L32" i="508"/>
  <c r="M32" i="508" s="1"/>
  <c r="AC32" i="508"/>
  <c r="AA31" i="507"/>
  <c r="L31" i="507"/>
  <c r="M31" i="507" s="1"/>
  <c r="Z32" i="507"/>
  <c r="AC31" i="507"/>
  <c r="Z33" i="505"/>
  <c r="L32" i="505"/>
  <c r="M32" i="505" s="1"/>
  <c r="AA32" i="505"/>
  <c r="AC32" i="505"/>
  <c r="Z33" i="506"/>
  <c r="L32" i="506"/>
  <c r="M32" i="506" s="1"/>
  <c r="AA32" i="506"/>
  <c r="AC32" i="506"/>
  <c r="AA31" i="503"/>
  <c r="Z32" i="503"/>
  <c r="L31" i="503"/>
  <c r="M31" i="503" s="1"/>
  <c r="AC31" i="503"/>
  <c r="L32" i="504"/>
  <c r="M32" i="504" s="1"/>
  <c r="AA32" i="504"/>
  <c r="Z33" i="504"/>
  <c r="AC32" i="504"/>
  <c r="AA31" i="502"/>
  <c r="L31" i="502"/>
  <c r="M31" i="502" s="1"/>
  <c r="Z32" i="502"/>
  <c r="AC31" i="502"/>
  <c r="AA32" i="501"/>
  <c r="L32" i="501"/>
  <c r="M32" i="501" s="1"/>
  <c r="Z33" i="501"/>
  <c r="AC32" i="501"/>
  <c r="AA32" i="499"/>
  <c r="L32" i="499"/>
  <c r="M32" i="499" s="1"/>
  <c r="Z33" i="499"/>
  <c r="AC32" i="499"/>
  <c r="L32" i="500"/>
  <c r="M32" i="500" s="1"/>
  <c r="Z33" i="500"/>
  <c r="AA32" i="500"/>
  <c r="AC32" i="500"/>
  <c r="AA34" i="498"/>
  <c r="L34" i="498"/>
  <c r="M34" i="498" s="1"/>
  <c r="Z35" i="498"/>
  <c r="AC34" i="498"/>
  <c r="Z33" i="497"/>
  <c r="AA32" i="497"/>
  <c r="L32" i="497"/>
  <c r="M32" i="497" s="1"/>
  <c r="AC32" i="497"/>
  <c r="L34" i="513" l="1"/>
  <c r="M34" i="513" s="1"/>
  <c r="Z35" i="513"/>
  <c r="AA34" i="513"/>
  <c r="AC34" i="513"/>
  <c r="AA32" i="514"/>
  <c r="L32" i="514"/>
  <c r="M32" i="514" s="1"/>
  <c r="Z33" i="514"/>
  <c r="AC32" i="514"/>
  <c r="L32" i="511"/>
  <c r="M32" i="511" s="1"/>
  <c r="Z33" i="511"/>
  <c r="AA32" i="511"/>
  <c r="AC32" i="511"/>
  <c r="L33" i="512"/>
  <c r="M33" i="512" s="1"/>
  <c r="Z34" i="512"/>
  <c r="AA33" i="512"/>
  <c r="AC33" i="512"/>
  <c r="AA32" i="509"/>
  <c r="Z33" i="509"/>
  <c r="L32" i="509"/>
  <c r="M32" i="509" s="1"/>
  <c r="AC32" i="509"/>
  <c r="Z34" i="510"/>
  <c r="AA33" i="510"/>
  <c r="L33" i="510"/>
  <c r="M33" i="510" s="1"/>
  <c r="AC33" i="510"/>
  <c r="Z33" i="507"/>
  <c r="AA32" i="507"/>
  <c r="L32" i="507"/>
  <c r="M32" i="507" s="1"/>
  <c r="AC32" i="507"/>
  <c r="L33" i="508"/>
  <c r="M33" i="508" s="1"/>
  <c r="Z34" i="508"/>
  <c r="AA33" i="508"/>
  <c r="AC33" i="508"/>
  <c r="AA33" i="506"/>
  <c r="L33" i="506"/>
  <c r="M33" i="506" s="1"/>
  <c r="Z34" i="506"/>
  <c r="AC33" i="506"/>
  <c r="AA33" i="505"/>
  <c r="L33" i="505"/>
  <c r="M33" i="505" s="1"/>
  <c r="Z34" i="505"/>
  <c r="AC33" i="505"/>
  <c r="Z34" i="504"/>
  <c r="AA33" i="504"/>
  <c r="L33" i="504"/>
  <c r="M33" i="504" s="1"/>
  <c r="AC33" i="504"/>
  <c r="AA32" i="503"/>
  <c r="L32" i="503"/>
  <c r="M32" i="503" s="1"/>
  <c r="Z33" i="503"/>
  <c r="AC32" i="503"/>
  <c r="Z34" i="501"/>
  <c r="AA33" i="501"/>
  <c r="L33" i="501"/>
  <c r="M33" i="501" s="1"/>
  <c r="AC33" i="501"/>
  <c r="Z33" i="502"/>
  <c r="AA32" i="502"/>
  <c r="L32" i="502"/>
  <c r="M32" i="502" s="1"/>
  <c r="AC32" i="502"/>
  <c r="Z34" i="499"/>
  <c r="AA33" i="499"/>
  <c r="L33" i="499"/>
  <c r="M33" i="499" s="1"/>
  <c r="AC33" i="499"/>
  <c r="Z34" i="500"/>
  <c r="AA33" i="500"/>
  <c r="L33" i="500"/>
  <c r="M33" i="500" s="1"/>
  <c r="AC33" i="500"/>
  <c r="Z36" i="498"/>
  <c r="L35" i="498"/>
  <c r="M35" i="498" s="1"/>
  <c r="AA35" i="498"/>
  <c r="AC35" i="498"/>
  <c r="L33" i="497"/>
  <c r="M33" i="497" s="1"/>
  <c r="Z34" i="497"/>
  <c r="AA33" i="497"/>
  <c r="AC33" i="497"/>
  <c r="Z34" i="514" l="1"/>
  <c r="L33" i="514"/>
  <c r="M33" i="514" s="1"/>
  <c r="AA33" i="514"/>
  <c r="AC33" i="514"/>
  <c r="Z36" i="513"/>
  <c r="L35" i="513"/>
  <c r="M35" i="513" s="1"/>
  <c r="AA35" i="513"/>
  <c r="AC35" i="513"/>
  <c r="Z34" i="511"/>
  <c r="L33" i="511"/>
  <c r="M33" i="511" s="1"/>
  <c r="AA33" i="511"/>
  <c r="AC33" i="511"/>
  <c r="AA34" i="512"/>
  <c r="Z35" i="512"/>
  <c r="L34" i="512"/>
  <c r="M34" i="512" s="1"/>
  <c r="AC34" i="512"/>
  <c r="AA33" i="509"/>
  <c r="Z34" i="509"/>
  <c r="L33" i="509"/>
  <c r="M33" i="509" s="1"/>
  <c r="AC33" i="509"/>
  <c r="L34" i="510"/>
  <c r="M34" i="510" s="1"/>
  <c r="Z35" i="510"/>
  <c r="AA34" i="510"/>
  <c r="AC34" i="510"/>
  <c r="Z35" i="508"/>
  <c r="AA34" i="508"/>
  <c r="L34" i="508"/>
  <c r="M34" i="508" s="1"/>
  <c r="AC34" i="508"/>
  <c r="AA33" i="507"/>
  <c r="L33" i="507"/>
  <c r="M33" i="507" s="1"/>
  <c r="Z34" i="507"/>
  <c r="AC33" i="507"/>
  <c r="Z35" i="505"/>
  <c r="L34" i="505"/>
  <c r="M34" i="505" s="1"/>
  <c r="AA34" i="505"/>
  <c r="AC34" i="505"/>
  <c r="Z35" i="506"/>
  <c r="L34" i="506"/>
  <c r="M34" i="506" s="1"/>
  <c r="AA34" i="506"/>
  <c r="AC34" i="506"/>
  <c r="Z34" i="503"/>
  <c r="AA33" i="503"/>
  <c r="L33" i="503"/>
  <c r="M33" i="503" s="1"/>
  <c r="AC33" i="503"/>
  <c r="L34" i="504"/>
  <c r="M34" i="504" s="1"/>
  <c r="AA34" i="504"/>
  <c r="Z35" i="504"/>
  <c r="AC34" i="504"/>
  <c r="AA33" i="502"/>
  <c r="L33" i="502"/>
  <c r="M33" i="502" s="1"/>
  <c r="Z34" i="502"/>
  <c r="AC33" i="502"/>
  <c r="AA34" i="501"/>
  <c r="L34" i="501"/>
  <c r="M34" i="501" s="1"/>
  <c r="Z35" i="501"/>
  <c r="AC34" i="501"/>
  <c r="L34" i="500"/>
  <c r="M34" i="500" s="1"/>
  <c r="Z35" i="500"/>
  <c r="AA34" i="500"/>
  <c r="AC34" i="500"/>
  <c r="AA34" i="499"/>
  <c r="L34" i="499"/>
  <c r="M34" i="499" s="1"/>
  <c r="Z35" i="499"/>
  <c r="AC34" i="499"/>
  <c r="Z35" i="497"/>
  <c r="AA34" i="497"/>
  <c r="L34" i="497"/>
  <c r="M34" i="497" s="1"/>
  <c r="AC34" i="497"/>
  <c r="AA36" i="498"/>
  <c r="Z37" i="498"/>
  <c r="L36" i="498"/>
  <c r="M36" i="498" s="1"/>
  <c r="AC36" i="498"/>
  <c r="L36" i="513" l="1"/>
  <c r="M36" i="513" s="1"/>
  <c r="Z37" i="513"/>
  <c r="AA36" i="513"/>
  <c r="AC36" i="513"/>
  <c r="AA34" i="514"/>
  <c r="L34" i="514"/>
  <c r="M34" i="514" s="1"/>
  <c r="Z35" i="514"/>
  <c r="AC34" i="514"/>
  <c r="L34" i="511"/>
  <c r="M34" i="511" s="1"/>
  <c r="Z35" i="511"/>
  <c r="AA34" i="511"/>
  <c r="AC34" i="511"/>
  <c r="Z36" i="512"/>
  <c r="AA35" i="512"/>
  <c r="L35" i="512"/>
  <c r="M35" i="512" s="1"/>
  <c r="AC35" i="512"/>
  <c r="Z36" i="510"/>
  <c r="AA35" i="510"/>
  <c r="L35" i="510"/>
  <c r="M35" i="510" s="1"/>
  <c r="AC35" i="510"/>
  <c r="AA34" i="509"/>
  <c r="L34" i="509"/>
  <c r="M34" i="509" s="1"/>
  <c r="Z35" i="509"/>
  <c r="AC34" i="509"/>
  <c r="Z35" i="507"/>
  <c r="AA34" i="507"/>
  <c r="L34" i="507"/>
  <c r="M34" i="507" s="1"/>
  <c r="AC34" i="507"/>
  <c r="AA35" i="508"/>
  <c r="Z36" i="508"/>
  <c r="L35" i="508"/>
  <c r="M35" i="508" s="1"/>
  <c r="AC35" i="508"/>
  <c r="AA35" i="506"/>
  <c r="L35" i="506"/>
  <c r="M35" i="506" s="1"/>
  <c r="Z36" i="506"/>
  <c r="AC35" i="506"/>
  <c r="AA35" i="505"/>
  <c r="L35" i="505"/>
  <c r="M35" i="505" s="1"/>
  <c r="Z36" i="505"/>
  <c r="AC35" i="505"/>
  <c r="Z36" i="504"/>
  <c r="AA35" i="504"/>
  <c r="L35" i="504"/>
  <c r="M35" i="504" s="1"/>
  <c r="AC35" i="504"/>
  <c r="AA34" i="503"/>
  <c r="Z35" i="503"/>
  <c r="L34" i="503"/>
  <c r="M34" i="503" s="1"/>
  <c r="AC34" i="503"/>
  <c r="Z36" i="501"/>
  <c r="L35" i="501"/>
  <c r="M35" i="501" s="1"/>
  <c r="AA35" i="501"/>
  <c r="AC35" i="501"/>
  <c r="Z35" i="502"/>
  <c r="AA34" i="502"/>
  <c r="L34" i="502"/>
  <c r="M34" i="502" s="1"/>
  <c r="AC34" i="502"/>
  <c r="Z36" i="499"/>
  <c r="AA35" i="499"/>
  <c r="L35" i="499"/>
  <c r="M35" i="499" s="1"/>
  <c r="AC35" i="499"/>
  <c r="AA35" i="500"/>
  <c r="Z36" i="500"/>
  <c r="L35" i="500"/>
  <c r="M35" i="500" s="1"/>
  <c r="AC35" i="500"/>
  <c r="AA37" i="498"/>
  <c r="Z38" i="498"/>
  <c r="L37" i="498"/>
  <c r="M37" i="498" s="1"/>
  <c r="AC37" i="498"/>
  <c r="L35" i="497"/>
  <c r="M35" i="497" s="1"/>
  <c r="Z36" i="497"/>
  <c r="AA35" i="497"/>
  <c r="AC35" i="497"/>
  <c r="Z36" i="514" l="1"/>
  <c r="L35" i="514"/>
  <c r="M35" i="514" s="1"/>
  <c r="AA35" i="514"/>
  <c r="AC35" i="514"/>
  <c r="Z38" i="513"/>
  <c r="L37" i="513"/>
  <c r="M37" i="513" s="1"/>
  <c r="AA37" i="513"/>
  <c r="AC37" i="513"/>
  <c r="Z36" i="511"/>
  <c r="AC35" i="511"/>
  <c r="AA35" i="511"/>
  <c r="L35" i="511"/>
  <c r="M35" i="511" s="1"/>
  <c r="Z37" i="512"/>
  <c r="L36" i="512"/>
  <c r="M36" i="512" s="1"/>
  <c r="AA36" i="512"/>
  <c r="AC36" i="512"/>
  <c r="AA35" i="509"/>
  <c r="L35" i="509"/>
  <c r="M35" i="509" s="1"/>
  <c r="Z36" i="509"/>
  <c r="AC35" i="509"/>
  <c r="L36" i="510"/>
  <c r="M36" i="510" s="1"/>
  <c r="Z37" i="510"/>
  <c r="AA36" i="510"/>
  <c r="AC36" i="510"/>
  <c r="AA36" i="508"/>
  <c r="Z37" i="508"/>
  <c r="L36" i="508"/>
  <c r="M36" i="508" s="1"/>
  <c r="AC36" i="508"/>
  <c r="AA35" i="507"/>
  <c r="L35" i="507"/>
  <c r="M35" i="507" s="1"/>
  <c r="Z36" i="507"/>
  <c r="AC35" i="507"/>
  <c r="Z37" i="505"/>
  <c r="L36" i="505"/>
  <c r="M36" i="505" s="1"/>
  <c r="AA36" i="505"/>
  <c r="AC36" i="505"/>
  <c r="Z37" i="506"/>
  <c r="L36" i="506"/>
  <c r="M36" i="506" s="1"/>
  <c r="AA36" i="506"/>
  <c r="AC36" i="506"/>
  <c r="Z36" i="503"/>
  <c r="AA35" i="503"/>
  <c r="L35" i="503"/>
  <c r="M35" i="503" s="1"/>
  <c r="AC35" i="503"/>
  <c r="L36" i="504"/>
  <c r="M36" i="504" s="1"/>
  <c r="Z37" i="504"/>
  <c r="AA36" i="504"/>
  <c r="AC36" i="504"/>
  <c r="Z36" i="502"/>
  <c r="AA35" i="502"/>
  <c r="L35" i="502"/>
  <c r="M35" i="502" s="1"/>
  <c r="AC35" i="502"/>
  <c r="AA36" i="501"/>
  <c r="L36" i="501"/>
  <c r="M36" i="501" s="1"/>
  <c r="Z37" i="501"/>
  <c r="AC36" i="501"/>
  <c r="Z37" i="500"/>
  <c r="L36" i="500"/>
  <c r="M36" i="500" s="1"/>
  <c r="AA36" i="500"/>
  <c r="AC36" i="500"/>
  <c r="AA36" i="499"/>
  <c r="L36" i="499"/>
  <c r="M36" i="499" s="1"/>
  <c r="Z37" i="499"/>
  <c r="AC36" i="499"/>
  <c r="Z37" i="497"/>
  <c r="AA36" i="497"/>
  <c r="L36" i="497"/>
  <c r="M36" i="497" s="1"/>
  <c r="AC36" i="497"/>
  <c r="AA38" i="498"/>
  <c r="L38" i="498"/>
  <c r="M38" i="498" s="1"/>
  <c r="Z39" i="498"/>
  <c r="AC38" i="498"/>
  <c r="L38" i="513" l="1"/>
  <c r="M38" i="513" s="1"/>
  <c r="AA38" i="513"/>
  <c r="Z39" i="513"/>
  <c r="AC38" i="513"/>
  <c r="AA36" i="514"/>
  <c r="L36" i="514"/>
  <c r="M36" i="514" s="1"/>
  <c r="Z37" i="514"/>
  <c r="AC36" i="514"/>
  <c r="L36" i="511"/>
  <c r="M36" i="511" s="1"/>
  <c r="Z37" i="511"/>
  <c r="AA36" i="511"/>
  <c r="AC36" i="511"/>
  <c r="Z38" i="512"/>
  <c r="AA37" i="512"/>
  <c r="L37" i="512"/>
  <c r="M37" i="512" s="1"/>
  <c r="AC37" i="512"/>
  <c r="AA36" i="509"/>
  <c r="Z37" i="509"/>
  <c r="L36" i="509"/>
  <c r="M36" i="509" s="1"/>
  <c r="AC36" i="509"/>
  <c r="Z38" i="510"/>
  <c r="AA37" i="510"/>
  <c r="L37" i="510"/>
  <c r="M37" i="510" s="1"/>
  <c r="AC37" i="510"/>
  <c r="Z37" i="507"/>
  <c r="AA36" i="507"/>
  <c r="L36" i="507"/>
  <c r="M36" i="507" s="1"/>
  <c r="AC36" i="507"/>
  <c r="AA37" i="508"/>
  <c r="L37" i="508"/>
  <c r="M37" i="508" s="1"/>
  <c r="Z38" i="508"/>
  <c r="AC37" i="508"/>
  <c r="AA37" i="506"/>
  <c r="L37" i="506"/>
  <c r="M37" i="506" s="1"/>
  <c r="Z38" i="506"/>
  <c r="AC37" i="506"/>
  <c r="AA37" i="505"/>
  <c r="L37" i="505"/>
  <c r="M37" i="505" s="1"/>
  <c r="Z38" i="505"/>
  <c r="AC37" i="505"/>
  <c r="Z38" i="504"/>
  <c r="AA37" i="504"/>
  <c r="L37" i="504"/>
  <c r="M37" i="504" s="1"/>
  <c r="AC37" i="504"/>
  <c r="AA36" i="503"/>
  <c r="L36" i="503"/>
  <c r="M36" i="503" s="1"/>
  <c r="Z37" i="503"/>
  <c r="AC36" i="503"/>
  <c r="L37" i="501"/>
  <c r="M37" i="501" s="1"/>
  <c r="Z38" i="501"/>
  <c r="AA37" i="501"/>
  <c r="AC37" i="501"/>
  <c r="AA36" i="502"/>
  <c r="L36" i="502"/>
  <c r="M36" i="502" s="1"/>
  <c r="Z37" i="502"/>
  <c r="AC36" i="502"/>
  <c r="Z38" i="499"/>
  <c r="AA37" i="499"/>
  <c r="L37" i="499"/>
  <c r="M37" i="499" s="1"/>
  <c r="AC37" i="499"/>
  <c r="Z38" i="500"/>
  <c r="AA37" i="500"/>
  <c r="L37" i="500"/>
  <c r="M37" i="500" s="1"/>
  <c r="AC37" i="500"/>
  <c r="Z40" i="498"/>
  <c r="L39" i="498"/>
  <c r="M39" i="498" s="1"/>
  <c r="AA39" i="498"/>
  <c r="AC39" i="498"/>
  <c r="L37" i="497"/>
  <c r="M37" i="497" s="1"/>
  <c r="Z38" i="497"/>
  <c r="AA37" i="497"/>
  <c r="AC37" i="497"/>
  <c r="Z38" i="514" l="1"/>
  <c r="L37" i="514"/>
  <c r="M37" i="514" s="1"/>
  <c r="AA37" i="514"/>
  <c r="AC37" i="514"/>
  <c r="AA39" i="513"/>
  <c r="Z40" i="513"/>
  <c r="L39" i="513"/>
  <c r="M39" i="513" s="1"/>
  <c r="AC39" i="513"/>
  <c r="Z38" i="511"/>
  <c r="AA37" i="511"/>
  <c r="L37" i="511"/>
  <c r="M37" i="511" s="1"/>
  <c r="AC37" i="511"/>
  <c r="L38" i="512"/>
  <c r="M38" i="512" s="1"/>
  <c r="Z39" i="512"/>
  <c r="AA38" i="512"/>
  <c r="AC38" i="512"/>
  <c r="AA37" i="509"/>
  <c r="Z38" i="509"/>
  <c r="L37" i="509"/>
  <c r="M37" i="509" s="1"/>
  <c r="AC37" i="509"/>
  <c r="L38" i="510"/>
  <c r="M38" i="510" s="1"/>
  <c r="Z39" i="510"/>
  <c r="AA38" i="510"/>
  <c r="AC38" i="510"/>
  <c r="AA37" i="507"/>
  <c r="L37" i="507"/>
  <c r="M37" i="507" s="1"/>
  <c r="Z38" i="507"/>
  <c r="AC37" i="507"/>
  <c r="Z39" i="508"/>
  <c r="AA38" i="508"/>
  <c r="L38" i="508"/>
  <c r="M38" i="508" s="1"/>
  <c r="AC38" i="508"/>
  <c r="Z39" i="505"/>
  <c r="L38" i="505"/>
  <c r="M38" i="505" s="1"/>
  <c r="AA38" i="505"/>
  <c r="AC38" i="505"/>
  <c r="Z39" i="506"/>
  <c r="L38" i="506"/>
  <c r="M38" i="506" s="1"/>
  <c r="AA38" i="506"/>
  <c r="AC38" i="506"/>
  <c r="Z38" i="503"/>
  <c r="AA37" i="503"/>
  <c r="L37" i="503"/>
  <c r="M37" i="503" s="1"/>
  <c r="AC37" i="503"/>
  <c r="Z39" i="504"/>
  <c r="L38" i="504"/>
  <c r="M38" i="504" s="1"/>
  <c r="AA38" i="504"/>
  <c r="AC38" i="504"/>
  <c r="AA38" i="501"/>
  <c r="L38" i="501"/>
  <c r="M38" i="501" s="1"/>
  <c r="Z39" i="501"/>
  <c r="AC38" i="501"/>
  <c r="Z38" i="502"/>
  <c r="AA37" i="502"/>
  <c r="L37" i="502"/>
  <c r="M37" i="502" s="1"/>
  <c r="AC37" i="502"/>
  <c r="L38" i="500"/>
  <c r="M38" i="500" s="1"/>
  <c r="Z39" i="500"/>
  <c r="AA38" i="500"/>
  <c r="AC38" i="500"/>
  <c r="AA38" i="499"/>
  <c r="L38" i="499"/>
  <c r="M38" i="499" s="1"/>
  <c r="Z39" i="499"/>
  <c r="AC38" i="499"/>
  <c r="Z39" i="497"/>
  <c r="AA38" i="497"/>
  <c r="L38" i="497"/>
  <c r="M38" i="497" s="1"/>
  <c r="AC38" i="497"/>
  <c r="Z41" i="498"/>
  <c r="AA40" i="498"/>
  <c r="L40" i="498"/>
  <c r="M40" i="498" s="1"/>
  <c r="AC40" i="498"/>
  <c r="Z41" i="513" l="1"/>
  <c r="L40" i="513"/>
  <c r="M40" i="513" s="1"/>
  <c r="AA40" i="513"/>
  <c r="AC40" i="513"/>
  <c r="AA38" i="514"/>
  <c r="L38" i="514"/>
  <c r="M38" i="514" s="1"/>
  <c r="Z39" i="514"/>
  <c r="AC38" i="514"/>
  <c r="L38" i="511"/>
  <c r="M38" i="511" s="1"/>
  <c r="AC38" i="511"/>
  <c r="Z39" i="511"/>
  <c r="AA38" i="511"/>
  <c r="Z40" i="512"/>
  <c r="AA39" i="512"/>
  <c r="L39" i="512"/>
  <c r="M39" i="512" s="1"/>
  <c r="AC39" i="512"/>
  <c r="Z40" i="510"/>
  <c r="AA39" i="510"/>
  <c r="L39" i="510"/>
  <c r="M39" i="510" s="1"/>
  <c r="AC39" i="510"/>
  <c r="Z39" i="509"/>
  <c r="L38" i="509"/>
  <c r="M38" i="509" s="1"/>
  <c r="AA38" i="509"/>
  <c r="AC38" i="509"/>
  <c r="Z39" i="507"/>
  <c r="AA38" i="507"/>
  <c r="L38" i="507"/>
  <c r="M38" i="507" s="1"/>
  <c r="AC38" i="507"/>
  <c r="AA39" i="508"/>
  <c r="L39" i="508"/>
  <c r="M39" i="508" s="1"/>
  <c r="Z40" i="508"/>
  <c r="AC39" i="508"/>
  <c r="AA39" i="506"/>
  <c r="L39" i="506"/>
  <c r="M39" i="506" s="1"/>
  <c r="Z40" i="506"/>
  <c r="AC39" i="506"/>
  <c r="AA39" i="505"/>
  <c r="L39" i="505"/>
  <c r="M39" i="505" s="1"/>
  <c r="Z40" i="505"/>
  <c r="AC39" i="505"/>
  <c r="Z40" i="504"/>
  <c r="AA39" i="504"/>
  <c r="L39" i="504"/>
  <c r="M39" i="504" s="1"/>
  <c r="AC39" i="504"/>
  <c r="AA38" i="503"/>
  <c r="L38" i="503"/>
  <c r="M38" i="503" s="1"/>
  <c r="Z39" i="503"/>
  <c r="AC38" i="503"/>
  <c r="L39" i="501"/>
  <c r="M39" i="501" s="1"/>
  <c r="Z40" i="501"/>
  <c r="AA39" i="501"/>
  <c r="AC39" i="501"/>
  <c r="AA38" i="502"/>
  <c r="L38" i="502"/>
  <c r="M38" i="502" s="1"/>
  <c r="Z39" i="502"/>
  <c r="AC38" i="502"/>
  <c r="Z40" i="499"/>
  <c r="AA39" i="499"/>
  <c r="L39" i="499"/>
  <c r="M39" i="499" s="1"/>
  <c r="AC39" i="499"/>
  <c r="Z40" i="500"/>
  <c r="AA39" i="500"/>
  <c r="L39" i="500"/>
  <c r="M39" i="500" s="1"/>
  <c r="AC39" i="500"/>
  <c r="L41" i="498"/>
  <c r="M41" i="498" s="1"/>
  <c r="Z42" i="498"/>
  <c r="AA41" i="498"/>
  <c r="AC41" i="498"/>
  <c r="L39" i="497"/>
  <c r="M39" i="497" s="1"/>
  <c r="Z40" i="497"/>
  <c r="AA39" i="497"/>
  <c r="AC39" i="497"/>
  <c r="Z40" i="514" l="1"/>
  <c r="L39" i="514"/>
  <c r="M39" i="514" s="1"/>
  <c r="AA39" i="514"/>
  <c r="AC39" i="514"/>
  <c r="AA41" i="513"/>
  <c r="L41" i="513"/>
  <c r="M41" i="513" s="1"/>
  <c r="Z42" i="513"/>
  <c r="AC41" i="513"/>
  <c r="Z40" i="511"/>
  <c r="AA39" i="511"/>
  <c r="L39" i="511"/>
  <c r="M39" i="511" s="1"/>
  <c r="AC39" i="511"/>
  <c r="L40" i="512"/>
  <c r="M40" i="512" s="1"/>
  <c r="Z41" i="512"/>
  <c r="AA40" i="512"/>
  <c r="AC40" i="512"/>
  <c r="AA39" i="509"/>
  <c r="Z40" i="509"/>
  <c r="L39" i="509"/>
  <c r="M39" i="509" s="1"/>
  <c r="AC39" i="509"/>
  <c r="L40" i="510"/>
  <c r="M40" i="510" s="1"/>
  <c r="Z41" i="510"/>
  <c r="AA40" i="510"/>
  <c r="AC40" i="510"/>
  <c r="Z41" i="508"/>
  <c r="AA40" i="508"/>
  <c r="L40" i="508"/>
  <c r="M40" i="508" s="1"/>
  <c r="AC40" i="508"/>
  <c r="AA39" i="507"/>
  <c r="L39" i="507"/>
  <c r="M39" i="507" s="1"/>
  <c r="Z40" i="507"/>
  <c r="AC39" i="507"/>
  <c r="Z41" i="505"/>
  <c r="L40" i="505"/>
  <c r="M40" i="505" s="1"/>
  <c r="AA40" i="505"/>
  <c r="AC40" i="505"/>
  <c r="Z41" i="506"/>
  <c r="L40" i="506"/>
  <c r="M40" i="506" s="1"/>
  <c r="AA40" i="506"/>
  <c r="AC40" i="506"/>
  <c r="Z40" i="503"/>
  <c r="AA39" i="503"/>
  <c r="L39" i="503"/>
  <c r="M39" i="503" s="1"/>
  <c r="AC39" i="503"/>
  <c r="Z41" i="504"/>
  <c r="L40" i="504"/>
  <c r="M40" i="504" s="1"/>
  <c r="AA40" i="504"/>
  <c r="AC40" i="504"/>
  <c r="AA40" i="501"/>
  <c r="L40" i="501"/>
  <c r="M40" i="501" s="1"/>
  <c r="Z41" i="501"/>
  <c r="AC40" i="501"/>
  <c r="Z40" i="502"/>
  <c r="AA39" i="502"/>
  <c r="L39" i="502"/>
  <c r="M39" i="502" s="1"/>
  <c r="AC39" i="502"/>
  <c r="L40" i="500"/>
  <c r="M40" i="500" s="1"/>
  <c r="Z41" i="500"/>
  <c r="AA40" i="500"/>
  <c r="AC40" i="500"/>
  <c r="AA40" i="499"/>
  <c r="L40" i="499"/>
  <c r="M40" i="499" s="1"/>
  <c r="Z41" i="499"/>
  <c r="AC40" i="499"/>
  <c r="Z41" i="497"/>
  <c r="AA40" i="497"/>
  <c r="L40" i="497"/>
  <c r="M40" i="497" s="1"/>
  <c r="AC40" i="497"/>
  <c r="Z43" i="498"/>
  <c r="AA42" i="498"/>
  <c r="L42" i="498"/>
  <c r="M42" i="498" s="1"/>
  <c r="AC42" i="498"/>
  <c r="L42" i="513" l="1"/>
  <c r="M42" i="513" s="1"/>
  <c r="Z43" i="513"/>
  <c r="AA42" i="513"/>
  <c r="AC42" i="513"/>
  <c r="AA40" i="514"/>
  <c r="L40" i="514"/>
  <c r="M40" i="514" s="1"/>
  <c r="Z41" i="514"/>
  <c r="AC40" i="514"/>
  <c r="L40" i="511"/>
  <c r="M40" i="511" s="1"/>
  <c r="AA40" i="511"/>
  <c r="Z41" i="511"/>
  <c r="AC40" i="511"/>
  <c r="Z42" i="512"/>
  <c r="AA41" i="512"/>
  <c r="L41" i="512"/>
  <c r="M41" i="512" s="1"/>
  <c r="AC41" i="512"/>
  <c r="Z42" i="510"/>
  <c r="AA41" i="510"/>
  <c r="L41" i="510"/>
  <c r="M41" i="510" s="1"/>
  <c r="AC41" i="510"/>
  <c r="L40" i="509"/>
  <c r="M40" i="509" s="1"/>
  <c r="AA40" i="509"/>
  <c r="Z41" i="509"/>
  <c r="AC40" i="509"/>
  <c r="Z41" i="507"/>
  <c r="AA40" i="507"/>
  <c r="L40" i="507"/>
  <c r="M40" i="507" s="1"/>
  <c r="AC40" i="507"/>
  <c r="AA41" i="508"/>
  <c r="L41" i="508"/>
  <c r="M41" i="508" s="1"/>
  <c r="Z42" i="508"/>
  <c r="AC41" i="508"/>
  <c r="AA41" i="506"/>
  <c r="L41" i="506"/>
  <c r="M41" i="506" s="1"/>
  <c r="Z42" i="506"/>
  <c r="AC41" i="506"/>
  <c r="AA41" i="505"/>
  <c r="L41" i="505"/>
  <c r="M41" i="505" s="1"/>
  <c r="Z42" i="505"/>
  <c r="AC41" i="505"/>
  <c r="L41" i="504"/>
  <c r="M41" i="504" s="1"/>
  <c r="AA41" i="504"/>
  <c r="Z42" i="504"/>
  <c r="AC41" i="504"/>
  <c r="AA40" i="503"/>
  <c r="L40" i="503"/>
  <c r="M40" i="503" s="1"/>
  <c r="Z41" i="503"/>
  <c r="AC40" i="503"/>
  <c r="L41" i="501"/>
  <c r="M41" i="501" s="1"/>
  <c r="Z42" i="501"/>
  <c r="AA41" i="501"/>
  <c r="AC41" i="501"/>
  <c r="AA40" i="502"/>
  <c r="L40" i="502"/>
  <c r="M40" i="502" s="1"/>
  <c r="Z41" i="502"/>
  <c r="AC40" i="502"/>
  <c r="Z42" i="500"/>
  <c r="AA41" i="500"/>
  <c r="L41" i="500"/>
  <c r="M41" i="500" s="1"/>
  <c r="AC41" i="500"/>
  <c r="Z42" i="499"/>
  <c r="AA41" i="499"/>
  <c r="L41" i="499"/>
  <c r="M41" i="499" s="1"/>
  <c r="AC41" i="499"/>
  <c r="L43" i="498"/>
  <c r="M43" i="498" s="1"/>
  <c r="Z44" i="498"/>
  <c r="AA43" i="498"/>
  <c r="AC43" i="498"/>
  <c r="L41" i="497"/>
  <c r="M41" i="497" s="1"/>
  <c r="Z42" i="497"/>
  <c r="AA41" i="497"/>
  <c r="AC41" i="497"/>
  <c r="Z42" i="514" l="1"/>
  <c r="L41" i="514"/>
  <c r="M41" i="514" s="1"/>
  <c r="AA41" i="514"/>
  <c r="AC41" i="514"/>
  <c r="AA43" i="513"/>
  <c r="Z44" i="513"/>
  <c r="L43" i="513"/>
  <c r="M43" i="513" s="1"/>
  <c r="AC43" i="513"/>
  <c r="Z42" i="511"/>
  <c r="AA41" i="511"/>
  <c r="AC41" i="511"/>
  <c r="L41" i="511"/>
  <c r="M41" i="511" s="1"/>
  <c r="L42" i="512"/>
  <c r="M42" i="512" s="1"/>
  <c r="Z43" i="512"/>
  <c r="AA42" i="512"/>
  <c r="AC42" i="512"/>
  <c r="AA41" i="509"/>
  <c r="Z42" i="509"/>
  <c r="L41" i="509"/>
  <c r="M41" i="509" s="1"/>
  <c r="AC41" i="509"/>
  <c r="L42" i="510"/>
  <c r="M42" i="510" s="1"/>
  <c r="Z43" i="510"/>
  <c r="AA42" i="510"/>
  <c r="AC42" i="510"/>
  <c r="Z43" i="508"/>
  <c r="AA42" i="508"/>
  <c r="L42" i="508"/>
  <c r="M42" i="508" s="1"/>
  <c r="AC42" i="508"/>
  <c r="AA41" i="507"/>
  <c r="L41" i="507"/>
  <c r="M41" i="507" s="1"/>
  <c r="Z42" i="507"/>
  <c r="AC41" i="507"/>
  <c r="Z43" i="505"/>
  <c r="L42" i="505"/>
  <c r="M42" i="505" s="1"/>
  <c r="AA42" i="505"/>
  <c r="AC42" i="505"/>
  <c r="Z43" i="506"/>
  <c r="L42" i="506"/>
  <c r="M42" i="506" s="1"/>
  <c r="AA42" i="506"/>
  <c r="AC42" i="506"/>
  <c r="Z42" i="503"/>
  <c r="AA41" i="503"/>
  <c r="L41" i="503"/>
  <c r="M41" i="503" s="1"/>
  <c r="AC41" i="503"/>
  <c r="Z43" i="504"/>
  <c r="L42" i="504"/>
  <c r="M42" i="504" s="1"/>
  <c r="AA42" i="504"/>
  <c r="AC42" i="504"/>
  <c r="AA42" i="501"/>
  <c r="L42" i="501"/>
  <c r="M42" i="501" s="1"/>
  <c r="Z43" i="501"/>
  <c r="AC42" i="501"/>
  <c r="Z42" i="502"/>
  <c r="AA41" i="502"/>
  <c r="L41" i="502"/>
  <c r="M41" i="502" s="1"/>
  <c r="AC41" i="502"/>
  <c r="AA42" i="499"/>
  <c r="Z43" i="499"/>
  <c r="L42" i="499"/>
  <c r="M42" i="499" s="1"/>
  <c r="AC42" i="499"/>
  <c r="L42" i="500"/>
  <c r="M42" i="500" s="1"/>
  <c r="Z43" i="500"/>
  <c r="AA42" i="500"/>
  <c r="AC42" i="500"/>
  <c r="Z43" i="497"/>
  <c r="L42" i="497"/>
  <c r="M42" i="497" s="1"/>
  <c r="AA42" i="497"/>
  <c r="AC42" i="497"/>
  <c r="Z45" i="498"/>
  <c r="AA44" i="498"/>
  <c r="L44" i="498"/>
  <c r="M44" i="498" s="1"/>
  <c r="AC44" i="498"/>
  <c r="L44" i="513" l="1"/>
  <c r="M44" i="513" s="1"/>
  <c r="AA44" i="513"/>
  <c r="Z45" i="513"/>
  <c r="AC44" i="513"/>
  <c r="AA42" i="514"/>
  <c r="L42" i="514"/>
  <c r="M42" i="514" s="1"/>
  <c r="Z43" i="514"/>
  <c r="AC42" i="514"/>
  <c r="L42" i="511"/>
  <c r="M42" i="511" s="1"/>
  <c r="AA42" i="511"/>
  <c r="Z43" i="511"/>
  <c r="AC42" i="511"/>
  <c r="Z44" i="512"/>
  <c r="AA43" i="512"/>
  <c r="L43" i="512"/>
  <c r="M43" i="512" s="1"/>
  <c r="AC43" i="512"/>
  <c r="Z44" i="510"/>
  <c r="AA43" i="510"/>
  <c r="L43" i="510"/>
  <c r="M43" i="510" s="1"/>
  <c r="AC43" i="510"/>
  <c r="L42" i="509"/>
  <c r="M42" i="509" s="1"/>
  <c r="Z43" i="509"/>
  <c r="AA42" i="509"/>
  <c r="AC42" i="509"/>
  <c r="Z43" i="507"/>
  <c r="AA42" i="507"/>
  <c r="L42" i="507"/>
  <c r="M42" i="507" s="1"/>
  <c r="AC42" i="507"/>
  <c r="AA43" i="508"/>
  <c r="L43" i="508"/>
  <c r="M43" i="508" s="1"/>
  <c r="Z44" i="508"/>
  <c r="AC43" i="508"/>
  <c r="AA43" i="506"/>
  <c r="L43" i="506"/>
  <c r="M43" i="506" s="1"/>
  <c r="Z44" i="506"/>
  <c r="AC43" i="506"/>
  <c r="AA43" i="505"/>
  <c r="L43" i="505"/>
  <c r="M43" i="505" s="1"/>
  <c r="Z44" i="505"/>
  <c r="AC43" i="505"/>
  <c r="L43" i="504"/>
  <c r="M43" i="504" s="1"/>
  <c r="Z44" i="504"/>
  <c r="AA43" i="504"/>
  <c r="AC43" i="504"/>
  <c r="AA42" i="503"/>
  <c r="L42" i="503"/>
  <c r="M42" i="503" s="1"/>
  <c r="Z43" i="503"/>
  <c r="AC42" i="503"/>
  <c r="Z44" i="501"/>
  <c r="AA43" i="501"/>
  <c r="L43" i="501"/>
  <c r="M43" i="501" s="1"/>
  <c r="AC43" i="501"/>
  <c r="AA42" i="502"/>
  <c r="L42" i="502"/>
  <c r="M42" i="502" s="1"/>
  <c r="Z43" i="502"/>
  <c r="AC42" i="502"/>
  <c r="Z44" i="500"/>
  <c r="AA43" i="500"/>
  <c r="L43" i="500"/>
  <c r="M43" i="500" s="1"/>
  <c r="AC43" i="500"/>
  <c r="Z44" i="499"/>
  <c r="AA43" i="499"/>
  <c r="L43" i="499"/>
  <c r="M43" i="499" s="1"/>
  <c r="AC43" i="499"/>
  <c r="L45" i="498"/>
  <c r="M45" i="498" s="1"/>
  <c r="Z46" i="498"/>
  <c r="AA45" i="498"/>
  <c r="AC45" i="498"/>
  <c r="L43" i="497"/>
  <c r="M43" i="497" s="1"/>
  <c r="AA43" i="497"/>
  <c r="Z44" i="497"/>
  <c r="AC43" i="497"/>
  <c r="L43" i="514" l="1"/>
  <c r="M43" i="514" s="1"/>
  <c r="AA43" i="514"/>
  <c r="Z44" i="514"/>
  <c r="AC43" i="514"/>
  <c r="AA45" i="513"/>
  <c r="Z46" i="513"/>
  <c r="L45" i="513"/>
  <c r="M45" i="513" s="1"/>
  <c r="AC45" i="513"/>
  <c r="Z44" i="511"/>
  <c r="AA43" i="511"/>
  <c r="L43" i="511"/>
  <c r="M43" i="511" s="1"/>
  <c r="AC43" i="511"/>
  <c r="L44" i="512"/>
  <c r="M44" i="512" s="1"/>
  <c r="Z45" i="512"/>
  <c r="AA44" i="512"/>
  <c r="AC44" i="512"/>
  <c r="AA43" i="509"/>
  <c r="Z44" i="509"/>
  <c r="L43" i="509"/>
  <c r="M43" i="509" s="1"/>
  <c r="AC43" i="509"/>
  <c r="AA44" i="510"/>
  <c r="L44" i="510"/>
  <c r="M44" i="510" s="1"/>
  <c r="Z45" i="510"/>
  <c r="AC44" i="510"/>
  <c r="Z45" i="508"/>
  <c r="AA44" i="508"/>
  <c r="L44" i="508"/>
  <c r="M44" i="508" s="1"/>
  <c r="AC44" i="508"/>
  <c r="AA43" i="507"/>
  <c r="L43" i="507"/>
  <c r="M43" i="507" s="1"/>
  <c r="Z44" i="507"/>
  <c r="AC43" i="507"/>
  <c r="Z45" i="505"/>
  <c r="L44" i="505"/>
  <c r="M44" i="505" s="1"/>
  <c r="AA44" i="505"/>
  <c r="AC44" i="505"/>
  <c r="Z45" i="506"/>
  <c r="L44" i="506"/>
  <c r="M44" i="506" s="1"/>
  <c r="AA44" i="506"/>
  <c r="AC44" i="506"/>
  <c r="Z44" i="503"/>
  <c r="AA43" i="503"/>
  <c r="L43" i="503"/>
  <c r="M43" i="503" s="1"/>
  <c r="AC43" i="503"/>
  <c r="Z45" i="504"/>
  <c r="L44" i="504"/>
  <c r="M44" i="504" s="1"/>
  <c r="AA44" i="504"/>
  <c r="AC44" i="504"/>
  <c r="Z44" i="502"/>
  <c r="AA43" i="502"/>
  <c r="L43" i="502"/>
  <c r="M43" i="502" s="1"/>
  <c r="AC43" i="502"/>
  <c r="AA44" i="501"/>
  <c r="Z45" i="501"/>
  <c r="L44" i="501"/>
  <c r="M44" i="501" s="1"/>
  <c r="AC44" i="501"/>
  <c r="AA44" i="499"/>
  <c r="L44" i="499"/>
  <c r="M44" i="499" s="1"/>
  <c r="Z45" i="499"/>
  <c r="AC44" i="499"/>
  <c r="L44" i="500"/>
  <c r="M44" i="500" s="1"/>
  <c r="Z45" i="500"/>
  <c r="AA44" i="500"/>
  <c r="AC44" i="500"/>
  <c r="Z45" i="497"/>
  <c r="L44" i="497"/>
  <c r="M44" i="497" s="1"/>
  <c r="AA44" i="497"/>
  <c r="AC44" i="497"/>
  <c r="Z47" i="498"/>
  <c r="AA46" i="498"/>
  <c r="L46" i="498"/>
  <c r="M46" i="498" s="1"/>
  <c r="AC46" i="498"/>
  <c r="AA44" i="514" l="1"/>
  <c r="Z45" i="514"/>
  <c r="L44" i="514"/>
  <c r="M44" i="514" s="1"/>
  <c r="AC44" i="514"/>
  <c r="L46" i="513"/>
  <c r="M46" i="513" s="1"/>
  <c r="Z47" i="513"/>
  <c r="AA46" i="513"/>
  <c r="AC46" i="513"/>
  <c r="L44" i="511"/>
  <c r="M44" i="511" s="1"/>
  <c r="AC44" i="511"/>
  <c r="Z45" i="511"/>
  <c r="AA44" i="511"/>
  <c r="Z46" i="512"/>
  <c r="AA45" i="512"/>
  <c r="L45" i="512"/>
  <c r="M45" i="512" s="1"/>
  <c r="AC45" i="512"/>
  <c r="AA45" i="510"/>
  <c r="L45" i="510"/>
  <c r="M45" i="510" s="1"/>
  <c r="Z46" i="510"/>
  <c r="AC45" i="510"/>
  <c r="Z45" i="509"/>
  <c r="L44" i="509"/>
  <c r="M44" i="509" s="1"/>
  <c r="AA44" i="509"/>
  <c r="AC44" i="509"/>
  <c r="Z45" i="507"/>
  <c r="AA44" i="507"/>
  <c r="L44" i="507"/>
  <c r="M44" i="507" s="1"/>
  <c r="AC44" i="507"/>
  <c r="AA45" i="508"/>
  <c r="L45" i="508"/>
  <c r="M45" i="508" s="1"/>
  <c r="Z46" i="508"/>
  <c r="AC45" i="508"/>
  <c r="AA45" i="506"/>
  <c r="L45" i="506"/>
  <c r="M45" i="506" s="1"/>
  <c r="Z46" i="506"/>
  <c r="AC45" i="506"/>
  <c r="AA45" i="505"/>
  <c r="L45" i="505"/>
  <c r="M45" i="505" s="1"/>
  <c r="Z46" i="505"/>
  <c r="AC45" i="505"/>
  <c r="L45" i="504"/>
  <c r="M45" i="504" s="1"/>
  <c r="AA45" i="504"/>
  <c r="Z46" i="504"/>
  <c r="AC45" i="504"/>
  <c r="AA44" i="503"/>
  <c r="L44" i="503"/>
  <c r="M44" i="503" s="1"/>
  <c r="Z45" i="503"/>
  <c r="AC44" i="503"/>
  <c r="Z46" i="501"/>
  <c r="L45" i="501"/>
  <c r="M45" i="501" s="1"/>
  <c r="AA45" i="501"/>
  <c r="AC45" i="501"/>
  <c r="AA44" i="502"/>
  <c r="L44" i="502"/>
  <c r="M44" i="502" s="1"/>
  <c r="Z45" i="502"/>
  <c r="AC44" i="502"/>
  <c r="L45" i="499"/>
  <c r="M45" i="499" s="1"/>
  <c r="Z46" i="499"/>
  <c r="AA45" i="499"/>
  <c r="AC45" i="499"/>
  <c r="Z46" i="500"/>
  <c r="AA45" i="500"/>
  <c r="L45" i="500"/>
  <c r="M45" i="500" s="1"/>
  <c r="AC45" i="500"/>
  <c r="L47" i="498"/>
  <c r="M47" i="498" s="1"/>
  <c r="Z48" i="498"/>
  <c r="AA47" i="498"/>
  <c r="AC47" i="498"/>
  <c r="L45" i="497"/>
  <c r="M45" i="497" s="1"/>
  <c r="Z46" i="497"/>
  <c r="AA45" i="497"/>
  <c r="AC45" i="497"/>
  <c r="AA47" i="513" l="1"/>
  <c r="Z48" i="513"/>
  <c r="L47" i="513"/>
  <c r="M47" i="513" s="1"/>
  <c r="AC47" i="513"/>
  <c r="Z46" i="514"/>
  <c r="AA45" i="514"/>
  <c r="L45" i="514"/>
  <c r="M45" i="514" s="1"/>
  <c r="AC45" i="514"/>
  <c r="Z46" i="511"/>
  <c r="AA45" i="511"/>
  <c r="L45" i="511"/>
  <c r="M45" i="511" s="1"/>
  <c r="AC45" i="511"/>
  <c r="L46" i="512"/>
  <c r="M46" i="512" s="1"/>
  <c r="Z47" i="512"/>
  <c r="AA46" i="512"/>
  <c r="AC46" i="512"/>
  <c r="AA46" i="510"/>
  <c r="L46" i="510"/>
  <c r="M46" i="510" s="1"/>
  <c r="Z47" i="510"/>
  <c r="AC46" i="510"/>
  <c r="AA45" i="509"/>
  <c r="L45" i="509"/>
  <c r="M45" i="509" s="1"/>
  <c r="Z46" i="509"/>
  <c r="AC45" i="509"/>
  <c r="Z47" i="508"/>
  <c r="AA46" i="508"/>
  <c r="L46" i="508"/>
  <c r="M46" i="508" s="1"/>
  <c r="AC46" i="508"/>
  <c r="AA45" i="507"/>
  <c r="L45" i="507"/>
  <c r="M45" i="507" s="1"/>
  <c r="Z46" i="507"/>
  <c r="AC45" i="507"/>
  <c r="Z47" i="506"/>
  <c r="L46" i="506"/>
  <c r="M46" i="506" s="1"/>
  <c r="AA46" i="506"/>
  <c r="AC46" i="506"/>
  <c r="Z47" i="505"/>
  <c r="L46" i="505"/>
  <c r="M46" i="505" s="1"/>
  <c r="AA46" i="505"/>
  <c r="AC46" i="505"/>
  <c r="Z46" i="503"/>
  <c r="AA45" i="503"/>
  <c r="L45" i="503"/>
  <c r="M45" i="503" s="1"/>
  <c r="AC45" i="503"/>
  <c r="Z47" i="504"/>
  <c r="L46" i="504"/>
  <c r="M46" i="504" s="1"/>
  <c r="AA46" i="504"/>
  <c r="AC46" i="504"/>
  <c r="Z46" i="502"/>
  <c r="AA45" i="502"/>
  <c r="L45" i="502"/>
  <c r="M45" i="502" s="1"/>
  <c r="AC45" i="502"/>
  <c r="AA46" i="501"/>
  <c r="Z47" i="501"/>
  <c r="L46" i="501"/>
  <c r="M46" i="501" s="1"/>
  <c r="AC46" i="501"/>
  <c r="AA46" i="499"/>
  <c r="Z47" i="499"/>
  <c r="L46" i="499"/>
  <c r="M46" i="499" s="1"/>
  <c r="AC46" i="499"/>
  <c r="L46" i="500"/>
  <c r="M46" i="500" s="1"/>
  <c r="Z47" i="500"/>
  <c r="AA46" i="500"/>
  <c r="AC46" i="500"/>
  <c r="Z47" i="497"/>
  <c r="L46" i="497"/>
  <c r="M46" i="497" s="1"/>
  <c r="AA46" i="497"/>
  <c r="AC46" i="497"/>
  <c r="Z49" i="498"/>
  <c r="AA48" i="498"/>
  <c r="L48" i="498"/>
  <c r="M48" i="498" s="1"/>
  <c r="AC48" i="498"/>
  <c r="L48" i="513" l="1"/>
  <c r="M48" i="513" s="1"/>
  <c r="Z49" i="513"/>
  <c r="AA48" i="513"/>
  <c r="AC48" i="513"/>
  <c r="AA46" i="514"/>
  <c r="Z47" i="514"/>
  <c r="L46" i="514"/>
  <c r="M46" i="514" s="1"/>
  <c r="AC46" i="514"/>
  <c r="L46" i="511"/>
  <c r="M46" i="511" s="1"/>
  <c r="Z47" i="511"/>
  <c r="AA46" i="511"/>
  <c r="AC46" i="511"/>
  <c r="Z48" i="512"/>
  <c r="AA47" i="512"/>
  <c r="L47" i="512"/>
  <c r="M47" i="512" s="1"/>
  <c r="AC47" i="512"/>
  <c r="Z48" i="510"/>
  <c r="L47" i="510"/>
  <c r="M47" i="510" s="1"/>
  <c r="AA47" i="510"/>
  <c r="AC47" i="510"/>
  <c r="Z47" i="509"/>
  <c r="L46" i="509"/>
  <c r="M46" i="509" s="1"/>
  <c r="AA46" i="509"/>
  <c r="AC46" i="509"/>
  <c r="Z47" i="507"/>
  <c r="AA46" i="507"/>
  <c r="L46" i="507"/>
  <c r="M46" i="507" s="1"/>
  <c r="AC46" i="507"/>
  <c r="AA47" i="508"/>
  <c r="L47" i="508"/>
  <c r="M47" i="508" s="1"/>
  <c r="Z48" i="508"/>
  <c r="AC47" i="508"/>
  <c r="AA47" i="505"/>
  <c r="L47" i="505"/>
  <c r="M47" i="505" s="1"/>
  <c r="Z48" i="505"/>
  <c r="AC47" i="505"/>
  <c r="AA47" i="506"/>
  <c r="L47" i="506"/>
  <c r="M47" i="506" s="1"/>
  <c r="Z48" i="506"/>
  <c r="AC47" i="506"/>
  <c r="L47" i="504"/>
  <c r="M47" i="504" s="1"/>
  <c r="Z48" i="504"/>
  <c r="AA47" i="504"/>
  <c r="AC47" i="504"/>
  <c r="AA46" i="503"/>
  <c r="L46" i="503"/>
  <c r="M46" i="503" s="1"/>
  <c r="Z47" i="503"/>
  <c r="AC46" i="503"/>
  <c r="Z48" i="501"/>
  <c r="AA47" i="501"/>
  <c r="L47" i="501"/>
  <c r="M47" i="501" s="1"/>
  <c r="AC47" i="501"/>
  <c r="AA46" i="502"/>
  <c r="L46" i="502"/>
  <c r="M46" i="502" s="1"/>
  <c r="Z47" i="502"/>
  <c r="AC46" i="502"/>
  <c r="Z48" i="500"/>
  <c r="AA47" i="500"/>
  <c r="L47" i="500"/>
  <c r="M47" i="500" s="1"/>
  <c r="AC47" i="500"/>
  <c r="Z48" i="499"/>
  <c r="AA47" i="499"/>
  <c r="L47" i="499"/>
  <c r="M47" i="499" s="1"/>
  <c r="AC47" i="499"/>
  <c r="L49" i="498"/>
  <c r="M49" i="498" s="1"/>
  <c r="Z50" i="498"/>
  <c r="AA49" i="498"/>
  <c r="AC49" i="498"/>
  <c r="L47" i="497"/>
  <c r="M47" i="497" s="1"/>
  <c r="AA47" i="497"/>
  <c r="Z48" i="497"/>
  <c r="AC47" i="497"/>
  <c r="L47" i="514" l="1"/>
  <c r="M47" i="514" s="1"/>
  <c r="AA47" i="514"/>
  <c r="Z48" i="514"/>
  <c r="AC47" i="514"/>
  <c r="AA49" i="513"/>
  <c r="Z50" i="513"/>
  <c r="L49" i="513"/>
  <c r="M49" i="513" s="1"/>
  <c r="AC49" i="513"/>
  <c r="Z48" i="511"/>
  <c r="AA47" i="511"/>
  <c r="L47" i="511"/>
  <c r="M47" i="511" s="1"/>
  <c r="AC47" i="511"/>
  <c r="L48" i="512"/>
  <c r="M48" i="512" s="1"/>
  <c r="Z49" i="512"/>
  <c r="AA48" i="512"/>
  <c r="AC48" i="512"/>
  <c r="AA47" i="509"/>
  <c r="L47" i="509"/>
  <c r="M47" i="509" s="1"/>
  <c r="Z48" i="509"/>
  <c r="AC47" i="509"/>
  <c r="AA48" i="510"/>
  <c r="Z49" i="510"/>
  <c r="L48" i="510"/>
  <c r="M48" i="510" s="1"/>
  <c r="AC48" i="510"/>
  <c r="Z49" i="508"/>
  <c r="AA48" i="508"/>
  <c r="L48" i="508"/>
  <c r="M48" i="508" s="1"/>
  <c r="AC48" i="508"/>
  <c r="AA47" i="507"/>
  <c r="L47" i="507"/>
  <c r="M47" i="507" s="1"/>
  <c r="Z48" i="507"/>
  <c r="AC47" i="507"/>
  <c r="Z49" i="505"/>
  <c r="L48" i="505"/>
  <c r="M48" i="505" s="1"/>
  <c r="AA48" i="505"/>
  <c r="AC48" i="505"/>
  <c r="Z49" i="506"/>
  <c r="L48" i="506"/>
  <c r="M48" i="506" s="1"/>
  <c r="AA48" i="506"/>
  <c r="AC48" i="506"/>
  <c r="Z48" i="503"/>
  <c r="AA47" i="503"/>
  <c r="L47" i="503"/>
  <c r="M47" i="503" s="1"/>
  <c r="AC47" i="503"/>
  <c r="Z49" i="504"/>
  <c r="L48" i="504"/>
  <c r="M48" i="504" s="1"/>
  <c r="AA48" i="504"/>
  <c r="AC48" i="504"/>
  <c r="Z48" i="502"/>
  <c r="AA47" i="502"/>
  <c r="L47" i="502"/>
  <c r="M47" i="502" s="1"/>
  <c r="AC47" i="502"/>
  <c r="AA48" i="501"/>
  <c r="Z49" i="501"/>
  <c r="L48" i="501"/>
  <c r="M48" i="501" s="1"/>
  <c r="AC48" i="501"/>
  <c r="AA48" i="499"/>
  <c r="Z49" i="499"/>
  <c r="L48" i="499"/>
  <c r="M48" i="499" s="1"/>
  <c r="AC48" i="499"/>
  <c r="L48" i="500"/>
  <c r="M48" i="500" s="1"/>
  <c r="Z49" i="500"/>
  <c r="AA48" i="500"/>
  <c r="AC48" i="500"/>
  <c r="Z49" i="497"/>
  <c r="L48" i="497"/>
  <c r="M48" i="497" s="1"/>
  <c r="AA48" i="497"/>
  <c r="AC48" i="497"/>
  <c r="Z51" i="498"/>
  <c r="AA50" i="498"/>
  <c r="L50" i="498"/>
  <c r="M50" i="498" s="1"/>
  <c r="AC50" i="498"/>
  <c r="AA48" i="514" l="1"/>
  <c r="Z49" i="514"/>
  <c r="L48" i="514"/>
  <c r="M48" i="514" s="1"/>
  <c r="AC48" i="514"/>
  <c r="L50" i="513"/>
  <c r="M50" i="513" s="1"/>
  <c r="AA50" i="513"/>
  <c r="Z51" i="513"/>
  <c r="AC50" i="513"/>
  <c r="L48" i="511"/>
  <c r="M48" i="511" s="1"/>
  <c r="AA48" i="511"/>
  <c r="Z49" i="511"/>
  <c r="AC48" i="511"/>
  <c r="Z50" i="512"/>
  <c r="AA49" i="512"/>
  <c r="L49" i="512"/>
  <c r="M49" i="512" s="1"/>
  <c r="AC49" i="512"/>
  <c r="Z49" i="509"/>
  <c r="L48" i="509"/>
  <c r="M48" i="509" s="1"/>
  <c r="AA48" i="509"/>
  <c r="AC48" i="509"/>
  <c r="Z50" i="510"/>
  <c r="AA49" i="510"/>
  <c r="L49" i="510"/>
  <c r="M49" i="510" s="1"/>
  <c r="AC49" i="510"/>
  <c r="Z49" i="507"/>
  <c r="AA48" i="507"/>
  <c r="L48" i="507"/>
  <c r="M48" i="507" s="1"/>
  <c r="AC48" i="507"/>
  <c r="AA49" i="508"/>
  <c r="L49" i="508"/>
  <c r="M49" i="508" s="1"/>
  <c r="Z50" i="508"/>
  <c r="AC49" i="508"/>
  <c r="Z50" i="506"/>
  <c r="AA49" i="506"/>
  <c r="L49" i="506"/>
  <c r="M49" i="506" s="1"/>
  <c r="AC49" i="506"/>
  <c r="AA49" i="505"/>
  <c r="L49" i="505"/>
  <c r="M49" i="505" s="1"/>
  <c r="Z50" i="505"/>
  <c r="AC49" i="505"/>
  <c r="L49" i="504"/>
  <c r="M49" i="504" s="1"/>
  <c r="AA49" i="504"/>
  <c r="Z50" i="504"/>
  <c r="AC49" i="504"/>
  <c r="AA48" i="503"/>
  <c r="L48" i="503"/>
  <c r="M48" i="503" s="1"/>
  <c r="Z49" i="503"/>
  <c r="AC48" i="503"/>
  <c r="Z50" i="501"/>
  <c r="AA49" i="501"/>
  <c r="L49" i="501"/>
  <c r="M49" i="501" s="1"/>
  <c r="AC49" i="501"/>
  <c r="AA48" i="502"/>
  <c r="L48" i="502"/>
  <c r="M48" i="502" s="1"/>
  <c r="Z49" i="502"/>
  <c r="AC48" i="502"/>
  <c r="Z50" i="500"/>
  <c r="AA49" i="500"/>
  <c r="L49" i="500"/>
  <c r="M49" i="500" s="1"/>
  <c r="AC49" i="500"/>
  <c r="Z50" i="499"/>
  <c r="AA49" i="499"/>
  <c r="L49" i="499"/>
  <c r="M49" i="499" s="1"/>
  <c r="AC49" i="499"/>
  <c r="L51" i="498"/>
  <c r="M51" i="498" s="1"/>
  <c r="Z52" i="498"/>
  <c r="AA51" i="498"/>
  <c r="AC51" i="498"/>
  <c r="L49" i="497"/>
  <c r="M49" i="497" s="1"/>
  <c r="Z50" i="497"/>
  <c r="AA49" i="497"/>
  <c r="AC49" i="497"/>
  <c r="AA51" i="513" l="1"/>
  <c r="Z52" i="513"/>
  <c r="L51" i="513"/>
  <c r="M51" i="513" s="1"/>
  <c r="AC51" i="513"/>
  <c r="Z50" i="514"/>
  <c r="AA49" i="514"/>
  <c r="L49" i="514"/>
  <c r="M49" i="514" s="1"/>
  <c r="AC49" i="514"/>
  <c r="Z50" i="511"/>
  <c r="AA49" i="511"/>
  <c r="AC49" i="511"/>
  <c r="L49" i="511"/>
  <c r="M49" i="511" s="1"/>
  <c r="L50" i="512"/>
  <c r="M50" i="512" s="1"/>
  <c r="Z51" i="512"/>
  <c r="AA50" i="512"/>
  <c r="AC50" i="512"/>
  <c r="AA50" i="510"/>
  <c r="L50" i="510"/>
  <c r="M50" i="510" s="1"/>
  <c r="Z51" i="510"/>
  <c r="AC50" i="510"/>
  <c r="AA49" i="509"/>
  <c r="L49" i="509"/>
  <c r="M49" i="509" s="1"/>
  <c r="Z50" i="509"/>
  <c r="AC49" i="509"/>
  <c r="Z51" i="508"/>
  <c r="AA50" i="508"/>
  <c r="L50" i="508"/>
  <c r="M50" i="508" s="1"/>
  <c r="AC50" i="508"/>
  <c r="AA49" i="507"/>
  <c r="L49" i="507"/>
  <c r="M49" i="507" s="1"/>
  <c r="Z50" i="507"/>
  <c r="AC49" i="507"/>
  <c r="Z51" i="505"/>
  <c r="L50" i="505"/>
  <c r="M50" i="505" s="1"/>
  <c r="AA50" i="505"/>
  <c r="AC50" i="505"/>
  <c r="L50" i="506"/>
  <c r="M50" i="506" s="1"/>
  <c r="Z51" i="506"/>
  <c r="AA50" i="506"/>
  <c r="AC50" i="506"/>
  <c r="Z50" i="503"/>
  <c r="AA49" i="503"/>
  <c r="L49" i="503"/>
  <c r="M49" i="503" s="1"/>
  <c r="AC49" i="503"/>
  <c r="Z51" i="504"/>
  <c r="L50" i="504"/>
  <c r="M50" i="504" s="1"/>
  <c r="AA50" i="504"/>
  <c r="AC50" i="504"/>
  <c r="Z50" i="502"/>
  <c r="AA49" i="502"/>
  <c r="L49" i="502"/>
  <c r="M49" i="502" s="1"/>
  <c r="AC49" i="502"/>
  <c r="AA50" i="501"/>
  <c r="L50" i="501"/>
  <c r="M50" i="501" s="1"/>
  <c r="Z51" i="501"/>
  <c r="AC50" i="501"/>
  <c r="AA50" i="499"/>
  <c r="L50" i="499"/>
  <c r="M50" i="499" s="1"/>
  <c r="Z51" i="499"/>
  <c r="AC50" i="499"/>
  <c r="L50" i="500"/>
  <c r="M50" i="500" s="1"/>
  <c r="Z51" i="500"/>
  <c r="AA50" i="500"/>
  <c r="AC50" i="500"/>
  <c r="Z51" i="497"/>
  <c r="L50" i="497"/>
  <c r="M50" i="497" s="1"/>
  <c r="AA50" i="497"/>
  <c r="AC50" i="497"/>
  <c r="Z53" i="498"/>
  <c r="AA52" i="498"/>
  <c r="L52" i="498"/>
  <c r="M52" i="498" s="1"/>
  <c r="AC52" i="498"/>
  <c r="Z53" i="513" l="1"/>
  <c r="L52" i="513"/>
  <c r="M52" i="513" s="1"/>
  <c r="AA52" i="513"/>
  <c r="AC52" i="513"/>
  <c r="AA50" i="514"/>
  <c r="L50" i="514"/>
  <c r="M50" i="514" s="1"/>
  <c r="Z51" i="514"/>
  <c r="AC50" i="514"/>
  <c r="L50" i="511"/>
  <c r="M50" i="511" s="1"/>
  <c r="AC50" i="511"/>
  <c r="Z51" i="511"/>
  <c r="AA50" i="511"/>
  <c r="Z52" i="512"/>
  <c r="AA51" i="512"/>
  <c r="L51" i="512"/>
  <c r="M51" i="512" s="1"/>
  <c r="AC51" i="512"/>
  <c r="Z52" i="510"/>
  <c r="AA51" i="510"/>
  <c r="L51" i="510"/>
  <c r="M51" i="510" s="1"/>
  <c r="AC51" i="510"/>
  <c r="Z51" i="509"/>
  <c r="L50" i="509"/>
  <c r="M50" i="509" s="1"/>
  <c r="AA50" i="509"/>
  <c r="AC50" i="509"/>
  <c r="Z51" i="507"/>
  <c r="AA50" i="507"/>
  <c r="L50" i="507"/>
  <c r="M50" i="507" s="1"/>
  <c r="AC50" i="507"/>
  <c r="AA51" i="508"/>
  <c r="L51" i="508"/>
  <c r="M51" i="508" s="1"/>
  <c r="Z52" i="508"/>
  <c r="AC51" i="508"/>
  <c r="Z52" i="506"/>
  <c r="AA51" i="506"/>
  <c r="L51" i="506"/>
  <c r="M51" i="506" s="1"/>
  <c r="AC51" i="506"/>
  <c r="AA51" i="505"/>
  <c r="L51" i="505"/>
  <c r="M51" i="505" s="1"/>
  <c r="Z52" i="505"/>
  <c r="AC51" i="505"/>
  <c r="L51" i="504"/>
  <c r="M51" i="504" s="1"/>
  <c r="Z52" i="504"/>
  <c r="AA51" i="504"/>
  <c r="AC51" i="504"/>
  <c r="AA50" i="503"/>
  <c r="L50" i="503"/>
  <c r="M50" i="503" s="1"/>
  <c r="Z51" i="503"/>
  <c r="AC50" i="503"/>
  <c r="L51" i="501"/>
  <c r="M51" i="501" s="1"/>
  <c r="Z52" i="501"/>
  <c r="AA51" i="501"/>
  <c r="AC51" i="501"/>
  <c r="AA50" i="502"/>
  <c r="L50" i="502"/>
  <c r="M50" i="502" s="1"/>
  <c r="Z51" i="502"/>
  <c r="AC50" i="502"/>
  <c r="L51" i="499"/>
  <c r="M51" i="499" s="1"/>
  <c r="Z52" i="499"/>
  <c r="AA51" i="499"/>
  <c r="AC51" i="499"/>
  <c r="Z52" i="500"/>
  <c r="AA51" i="500"/>
  <c r="L51" i="500"/>
  <c r="M51" i="500" s="1"/>
  <c r="AC51" i="500"/>
  <c r="L53" i="498"/>
  <c r="M53" i="498" s="1"/>
  <c r="Z54" i="498"/>
  <c r="AA53" i="498"/>
  <c r="AC53" i="498"/>
  <c r="L51" i="497"/>
  <c r="M51" i="497" s="1"/>
  <c r="AA51" i="497"/>
  <c r="Z52" i="497"/>
  <c r="AC51" i="497"/>
  <c r="L51" i="514" l="1"/>
  <c r="M51" i="514" s="1"/>
  <c r="AA51" i="514"/>
  <c r="Z52" i="514"/>
  <c r="AC51" i="514"/>
  <c r="AA53" i="513"/>
  <c r="L53" i="513"/>
  <c r="M53" i="513" s="1"/>
  <c r="Z54" i="513"/>
  <c r="AC53" i="513"/>
  <c r="Z52" i="511"/>
  <c r="AA51" i="511"/>
  <c r="AC51" i="511"/>
  <c r="L51" i="511"/>
  <c r="M51" i="511" s="1"/>
  <c r="L52" i="512"/>
  <c r="M52" i="512" s="1"/>
  <c r="Z53" i="512"/>
  <c r="AA52" i="512"/>
  <c r="AC52" i="512"/>
  <c r="AA51" i="509"/>
  <c r="L51" i="509"/>
  <c r="M51" i="509" s="1"/>
  <c r="Z52" i="509"/>
  <c r="AC51" i="509"/>
  <c r="AA52" i="510"/>
  <c r="L52" i="510"/>
  <c r="M52" i="510" s="1"/>
  <c r="Z53" i="510"/>
  <c r="AC52" i="510"/>
  <c r="Z53" i="508"/>
  <c r="AA52" i="508"/>
  <c r="L52" i="508"/>
  <c r="M52" i="508" s="1"/>
  <c r="AC52" i="508"/>
  <c r="AA51" i="507"/>
  <c r="L51" i="507"/>
  <c r="M51" i="507" s="1"/>
  <c r="Z52" i="507"/>
  <c r="AC51" i="507"/>
  <c r="Z53" i="505"/>
  <c r="L52" i="505"/>
  <c r="M52" i="505" s="1"/>
  <c r="AA52" i="505"/>
  <c r="AC52" i="505"/>
  <c r="L52" i="506"/>
  <c r="M52" i="506" s="1"/>
  <c r="Z53" i="506"/>
  <c r="AA52" i="506"/>
  <c r="AC52" i="506"/>
  <c r="Z53" i="504"/>
  <c r="AA52" i="504"/>
  <c r="L52" i="504"/>
  <c r="M52" i="504" s="1"/>
  <c r="AC52" i="504"/>
  <c r="Z52" i="503"/>
  <c r="AA51" i="503"/>
  <c r="L51" i="503"/>
  <c r="M51" i="503" s="1"/>
  <c r="AC51" i="503"/>
  <c r="Z52" i="502"/>
  <c r="AA51" i="502"/>
  <c r="L51" i="502"/>
  <c r="M51" i="502" s="1"/>
  <c r="AC51" i="502"/>
  <c r="AA52" i="501"/>
  <c r="L52" i="501"/>
  <c r="M52" i="501" s="1"/>
  <c r="Z53" i="501"/>
  <c r="AC52" i="501"/>
  <c r="AA52" i="499"/>
  <c r="Z53" i="499"/>
  <c r="L52" i="499"/>
  <c r="M52" i="499" s="1"/>
  <c r="AC52" i="499"/>
  <c r="L52" i="500"/>
  <c r="M52" i="500" s="1"/>
  <c r="Z53" i="500"/>
  <c r="AA52" i="500"/>
  <c r="AC52" i="500"/>
  <c r="Z53" i="497"/>
  <c r="L52" i="497"/>
  <c r="M52" i="497" s="1"/>
  <c r="AA52" i="497"/>
  <c r="AC52" i="497"/>
  <c r="Z55" i="498"/>
  <c r="AA54" i="498"/>
  <c r="L54" i="498"/>
  <c r="M54" i="498" s="1"/>
  <c r="AC54" i="498"/>
  <c r="Z55" i="513" l="1"/>
  <c r="AA54" i="513"/>
  <c r="L54" i="513"/>
  <c r="M54" i="513" s="1"/>
  <c r="AC54" i="513"/>
  <c r="AA52" i="514"/>
  <c r="Z53" i="514"/>
  <c r="L52" i="514"/>
  <c r="M52" i="514" s="1"/>
  <c r="AC52" i="514"/>
  <c r="L52" i="511"/>
  <c r="M52" i="511" s="1"/>
  <c r="AA52" i="511"/>
  <c r="AC52" i="511"/>
  <c r="Z53" i="511"/>
  <c r="Z54" i="512"/>
  <c r="AA53" i="512"/>
  <c r="L53" i="512"/>
  <c r="M53" i="512" s="1"/>
  <c r="AC53" i="512"/>
  <c r="Z54" i="510"/>
  <c r="AA53" i="510"/>
  <c r="L53" i="510"/>
  <c r="M53" i="510" s="1"/>
  <c r="AC53" i="510"/>
  <c r="Z53" i="509"/>
  <c r="L52" i="509"/>
  <c r="M52" i="509" s="1"/>
  <c r="AA52" i="509"/>
  <c r="AC52" i="509"/>
  <c r="Z53" i="507"/>
  <c r="L52" i="507"/>
  <c r="M52" i="507" s="1"/>
  <c r="AA52" i="507"/>
  <c r="AC52" i="507"/>
  <c r="AA53" i="508"/>
  <c r="L53" i="508"/>
  <c r="M53" i="508" s="1"/>
  <c r="Z54" i="508"/>
  <c r="AC53" i="508"/>
  <c r="Z54" i="506"/>
  <c r="AA53" i="506"/>
  <c r="L53" i="506"/>
  <c r="M53" i="506" s="1"/>
  <c r="AC53" i="506"/>
  <c r="AA53" i="505"/>
  <c r="L53" i="505"/>
  <c r="M53" i="505" s="1"/>
  <c r="Z54" i="505"/>
  <c r="AC53" i="505"/>
  <c r="AA52" i="503"/>
  <c r="L52" i="503"/>
  <c r="M52" i="503" s="1"/>
  <c r="Z53" i="503"/>
  <c r="AC52" i="503"/>
  <c r="AA53" i="504"/>
  <c r="L53" i="504"/>
  <c r="M53" i="504" s="1"/>
  <c r="Z54" i="504"/>
  <c r="AC53" i="504"/>
  <c r="Z54" i="501"/>
  <c r="AA53" i="501"/>
  <c r="L53" i="501"/>
  <c r="M53" i="501" s="1"/>
  <c r="AC53" i="501"/>
  <c r="AA52" i="502"/>
  <c r="L52" i="502"/>
  <c r="M52" i="502" s="1"/>
  <c r="Z53" i="502"/>
  <c r="AC52" i="502"/>
  <c r="Z54" i="500"/>
  <c r="AA53" i="500"/>
  <c r="L53" i="500"/>
  <c r="M53" i="500" s="1"/>
  <c r="AC53" i="500"/>
  <c r="Z54" i="499"/>
  <c r="AA53" i="499"/>
  <c r="L53" i="499"/>
  <c r="M53" i="499" s="1"/>
  <c r="AC53" i="499"/>
  <c r="L55" i="498"/>
  <c r="M55" i="498" s="1"/>
  <c r="Z56" i="498"/>
  <c r="AA55" i="498"/>
  <c r="AC55" i="498"/>
  <c r="L53" i="497"/>
  <c r="M53" i="497" s="1"/>
  <c r="Z54" i="497"/>
  <c r="AA53" i="497"/>
  <c r="AC53" i="497"/>
  <c r="Z54" i="514" l="1"/>
  <c r="L53" i="514"/>
  <c r="M53" i="514" s="1"/>
  <c r="AA53" i="514"/>
  <c r="AC53" i="514"/>
  <c r="AA55" i="513"/>
  <c r="L55" i="513"/>
  <c r="M55" i="513" s="1"/>
  <c r="Z56" i="513"/>
  <c r="AC55" i="513"/>
  <c r="Z54" i="511"/>
  <c r="AA53" i="511"/>
  <c r="AC53" i="511"/>
  <c r="L53" i="511"/>
  <c r="M53" i="511" s="1"/>
  <c r="L54" i="512"/>
  <c r="M54" i="512" s="1"/>
  <c r="Z55" i="512"/>
  <c r="AA54" i="512"/>
  <c r="AC54" i="512"/>
  <c r="AA53" i="509"/>
  <c r="L53" i="509"/>
  <c r="M53" i="509" s="1"/>
  <c r="Z54" i="509"/>
  <c r="AC53" i="509"/>
  <c r="AA54" i="510"/>
  <c r="L54" i="510"/>
  <c r="M54" i="510" s="1"/>
  <c r="Z55" i="510"/>
  <c r="AC54" i="510"/>
  <c r="Z55" i="508"/>
  <c r="AA54" i="508"/>
  <c r="L54" i="508"/>
  <c r="M54" i="508" s="1"/>
  <c r="AC54" i="508"/>
  <c r="AA53" i="507"/>
  <c r="Z54" i="507"/>
  <c r="L53" i="507"/>
  <c r="M53" i="507" s="1"/>
  <c r="AC53" i="507"/>
  <c r="Z55" i="505"/>
  <c r="L54" i="505"/>
  <c r="M54" i="505" s="1"/>
  <c r="AA54" i="505"/>
  <c r="AC54" i="505"/>
  <c r="L54" i="506"/>
  <c r="M54" i="506" s="1"/>
  <c r="Z55" i="506"/>
  <c r="AA54" i="506"/>
  <c r="AC54" i="506"/>
  <c r="Z55" i="504"/>
  <c r="AA54" i="504"/>
  <c r="L54" i="504"/>
  <c r="M54" i="504" s="1"/>
  <c r="AC54" i="504"/>
  <c r="Z54" i="503"/>
  <c r="AA53" i="503"/>
  <c r="L53" i="503"/>
  <c r="M53" i="503" s="1"/>
  <c r="AC53" i="503"/>
  <c r="Z54" i="502"/>
  <c r="AA53" i="502"/>
  <c r="L53" i="502"/>
  <c r="M53" i="502" s="1"/>
  <c r="AC53" i="502"/>
  <c r="AA54" i="501"/>
  <c r="L54" i="501"/>
  <c r="M54" i="501" s="1"/>
  <c r="Z55" i="501"/>
  <c r="AC54" i="501"/>
  <c r="AA54" i="499"/>
  <c r="Z55" i="499"/>
  <c r="L54" i="499"/>
  <c r="M54" i="499" s="1"/>
  <c r="AC54" i="499"/>
  <c r="L54" i="500"/>
  <c r="M54" i="500" s="1"/>
  <c r="Z55" i="500"/>
  <c r="AA54" i="500"/>
  <c r="AC54" i="500"/>
  <c r="Z55" i="497"/>
  <c r="L54" i="497"/>
  <c r="M54" i="497" s="1"/>
  <c r="AA54" i="497"/>
  <c r="AC54" i="497"/>
  <c r="Z57" i="498"/>
  <c r="AA56" i="498"/>
  <c r="L56" i="498"/>
  <c r="M56" i="498" s="1"/>
  <c r="AC56" i="498"/>
  <c r="Z57" i="513" l="1"/>
  <c r="AA56" i="513"/>
  <c r="L56" i="513"/>
  <c r="M56" i="513" s="1"/>
  <c r="AC56" i="513"/>
  <c r="AA54" i="514"/>
  <c r="Z55" i="514"/>
  <c r="L54" i="514"/>
  <c r="M54" i="514" s="1"/>
  <c r="AC54" i="514"/>
  <c r="L54" i="511"/>
  <c r="M54" i="511" s="1"/>
  <c r="AC54" i="511"/>
  <c r="Z55" i="511"/>
  <c r="AA54" i="511"/>
  <c r="Z56" i="512"/>
  <c r="AA55" i="512"/>
  <c r="L55" i="512"/>
  <c r="M55" i="512" s="1"/>
  <c r="AC55" i="512"/>
  <c r="Z56" i="510"/>
  <c r="AA55" i="510"/>
  <c r="L55" i="510"/>
  <c r="M55" i="510" s="1"/>
  <c r="AC55" i="510"/>
  <c r="Z55" i="509"/>
  <c r="L54" i="509"/>
  <c r="M54" i="509" s="1"/>
  <c r="AA54" i="509"/>
  <c r="AC54" i="509"/>
  <c r="Z55" i="507"/>
  <c r="AA54" i="507"/>
  <c r="L54" i="507"/>
  <c r="M54" i="507" s="1"/>
  <c r="AC54" i="507"/>
  <c r="AA55" i="508"/>
  <c r="L55" i="508"/>
  <c r="M55" i="508" s="1"/>
  <c r="Z56" i="508"/>
  <c r="AC55" i="508"/>
  <c r="Z56" i="506"/>
  <c r="AA55" i="506"/>
  <c r="L55" i="506"/>
  <c r="M55" i="506" s="1"/>
  <c r="AC55" i="506"/>
  <c r="AA55" i="505"/>
  <c r="L55" i="505"/>
  <c r="M55" i="505" s="1"/>
  <c r="Z56" i="505"/>
  <c r="AC55" i="505"/>
  <c r="AA54" i="503"/>
  <c r="L54" i="503"/>
  <c r="M54" i="503" s="1"/>
  <c r="Z55" i="503"/>
  <c r="AC54" i="503"/>
  <c r="AA55" i="504"/>
  <c r="L55" i="504"/>
  <c r="M55" i="504" s="1"/>
  <c r="Z56" i="504"/>
  <c r="AC55" i="504"/>
  <c r="Z56" i="501"/>
  <c r="L55" i="501"/>
  <c r="M55" i="501" s="1"/>
  <c r="AA55" i="501"/>
  <c r="AC55" i="501"/>
  <c r="AA54" i="502"/>
  <c r="L54" i="502"/>
  <c r="M54" i="502" s="1"/>
  <c r="Z55" i="502"/>
  <c r="AC54" i="502"/>
  <c r="Z56" i="500"/>
  <c r="AA55" i="500"/>
  <c r="L55" i="500"/>
  <c r="M55" i="500" s="1"/>
  <c r="AC55" i="500"/>
  <c r="Z56" i="499"/>
  <c r="L55" i="499"/>
  <c r="M55" i="499" s="1"/>
  <c r="AA55" i="499"/>
  <c r="AC55" i="499"/>
  <c r="L57" i="498"/>
  <c r="M57" i="498" s="1"/>
  <c r="Z58" i="498"/>
  <c r="AA57" i="498"/>
  <c r="AC57" i="498"/>
  <c r="L55" i="497"/>
  <c r="M55" i="497" s="1"/>
  <c r="AA55" i="497"/>
  <c r="Z56" i="497"/>
  <c r="AC55" i="497"/>
  <c r="L55" i="514" l="1"/>
  <c r="M55" i="514" s="1"/>
  <c r="AA55" i="514"/>
  <c r="Z56" i="514"/>
  <c r="AC55" i="514"/>
  <c r="AA57" i="513"/>
  <c r="L57" i="513"/>
  <c r="M57" i="513" s="1"/>
  <c r="Z58" i="513"/>
  <c r="AC57" i="513"/>
  <c r="Z56" i="511"/>
  <c r="AA55" i="511"/>
  <c r="AC55" i="511"/>
  <c r="L55" i="511"/>
  <c r="M55" i="511" s="1"/>
  <c r="L56" i="512"/>
  <c r="M56" i="512" s="1"/>
  <c r="Z57" i="512"/>
  <c r="AA56" i="512"/>
  <c r="AC56" i="512"/>
  <c r="AA55" i="509"/>
  <c r="L55" i="509"/>
  <c r="M55" i="509" s="1"/>
  <c r="Z56" i="509"/>
  <c r="AC55" i="509"/>
  <c r="AA56" i="510"/>
  <c r="L56" i="510"/>
  <c r="M56" i="510" s="1"/>
  <c r="Z57" i="510"/>
  <c r="AC56" i="510"/>
  <c r="Z57" i="508"/>
  <c r="AA56" i="508"/>
  <c r="L56" i="508"/>
  <c r="M56" i="508" s="1"/>
  <c r="AC56" i="508"/>
  <c r="AA55" i="507"/>
  <c r="Z56" i="507"/>
  <c r="L55" i="507"/>
  <c r="M55" i="507" s="1"/>
  <c r="AC55" i="507"/>
  <c r="Z57" i="505"/>
  <c r="L56" i="505"/>
  <c r="M56" i="505" s="1"/>
  <c r="AA56" i="505"/>
  <c r="AC56" i="505"/>
  <c r="L56" i="506"/>
  <c r="M56" i="506" s="1"/>
  <c r="Z57" i="506"/>
  <c r="AA56" i="506"/>
  <c r="AC56" i="506"/>
  <c r="Z56" i="503"/>
  <c r="AA55" i="503"/>
  <c r="L55" i="503"/>
  <c r="M55" i="503" s="1"/>
  <c r="AC55" i="503"/>
  <c r="Z57" i="504"/>
  <c r="AA56" i="504"/>
  <c r="L56" i="504"/>
  <c r="M56" i="504" s="1"/>
  <c r="AC56" i="504"/>
  <c r="Z56" i="502"/>
  <c r="AA55" i="502"/>
  <c r="L55" i="502"/>
  <c r="M55" i="502" s="1"/>
  <c r="AC55" i="502"/>
  <c r="AA56" i="501"/>
  <c r="L56" i="501"/>
  <c r="M56" i="501" s="1"/>
  <c r="Z57" i="501"/>
  <c r="AC56" i="501"/>
  <c r="AA56" i="499"/>
  <c r="L56" i="499"/>
  <c r="M56" i="499" s="1"/>
  <c r="Z57" i="499"/>
  <c r="AC56" i="499"/>
  <c r="L56" i="500"/>
  <c r="M56" i="500" s="1"/>
  <c r="Z57" i="500"/>
  <c r="AA56" i="500"/>
  <c r="AC56" i="500"/>
  <c r="Z57" i="497"/>
  <c r="L56" i="497"/>
  <c r="M56" i="497" s="1"/>
  <c r="AA56" i="497"/>
  <c r="AC56" i="497"/>
  <c r="Z59" i="498"/>
  <c r="AA58" i="498"/>
  <c r="L58" i="498"/>
  <c r="M58" i="498" s="1"/>
  <c r="AC58" i="498"/>
  <c r="Z59" i="513" l="1"/>
  <c r="AA58" i="513"/>
  <c r="L58" i="513"/>
  <c r="M58" i="513" s="1"/>
  <c r="AC58" i="513"/>
  <c r="AA56" i="514"/>
  <c r="Z57" i="514"/>
  <c r="L56" i="514"/>
  <c r="M56" i="514" s="1"/>
  <c r="AC56" i="514"/>
  <c r="L56" i="511"/>
  <c r="M56" i="511" s="1"/>
  <c r="AC56" i="511"/>
  <c r="Z57" i="511"/>
  <c r="AA56" i="511"/>
  <c r="Z58" i="512"/>
  <c r="AA57" i="512"/>
  <c r="L57" i="512"/>
  <c r="M57" i="512" s="1"/>
  <c r="AC57" i="512"/>
  <c r="Z58" i="510"/>
  <c r="AA57" i="510"/>
  <c r="L57" i="510"/>
  <c r="M57" i="510" s="1"/>
  <c r="AC57" i="510"/>
  <c r="Z57" i="509"/>
  <c r="L56" i="509"/>
  <c r="M56" i="509" s="1"/>
  <c r="AA56" i="509"/>
  <c r="AC56" i="509"/>
  <c r="Z57" i="507"/>
  <c r="L56" i="507"/>
  <c r="M56" i="507" s="1"/>
  <c r="AA56" i="507"/>
  <c r="AC56" i="507"/>
  <c r="AA57" i="508"/>
  <c r="L57" i="508"/>
  <c r="M57" i="508" s="1"/>
  <c r="Z58" i="508"/>
  <c r="AC57" i="508"/>
  <c r="Z58" i="506"/>
  <c r="AA57" i="506"/>
  <c r="L57" i="506"/>
  <c r="M57" i="506" s="1"/>
  <c r="AC57" i="506"/>
  <c r="AA57" i="505"/>
  <c r="L57" i="505"/>
  <c r="M57" i="505" s="1"/>
  <c r="Z58" i="505"/>
  <c r="AC57" i="505"/>
  <c r="AA57" i="504"/>
  <c r="L57" i="504"/>
  <c r="M57" i="504" s="1"/>
  <c r="Z58" i="504"/>
  <c r="AC57" i="504"/>
  <c r="AA56" i="503"/>
  <c r="L56" i="503"/>
  <c r="M56" i="503" s="1"/>
  <c r="Z57" i="503"/>
  <c r="AC56" i="503"/>
  <c r="Z58" i="501"/>
  <c r="AA57" i="501"/>
  <c r="L57" i="501"/>
  <c r="M57" i="501" s="1"/>
  <c r="AC57" i="501"/>
  <c r="AA56" i="502"/>
  <c r="L56" i="502"/>
  <c r="M56" i="502" s="1"/>
  <c r="Z57" i="502"/>
  <c r="AC56" i="502"/>
  <c r="L57" i="499"/>
  <c r="M57" i="499" s="1"/>
  <c r="Z58" i="499"/>
  <c r="AA57" i="499"/>
  <c r="AC57" i="499"/>
  <c r="Z58" i="500"/>
  <c r="AA57" i="500"/>
  <c r="L57" i="500"/>
  <c r="M57" i="500" s="1"/>
  <c r="AC57" i="500"/>
  <c r="L59" i="498"/>
  <c r="M59" i="498" s="1"/>
  <c r="Z60" i="498"/>
  <c r="AA59" i="498"/>
  <c r="AC59" i="498"/>
  <c r="L57" i="497"/>
  <c r="M57" i="497" s="1"/>
  <c r="Z58" i="497"/>
  <c r="AA57" i="497"/>
  <c r="AC57" i="497"/>
  <c r="Z58" i="514" l="1"/>
  <c r="AA57" i="514"/>
  <c r="L57" i="514"/>
  <c r="M57" i="514" s="1"/>
  <c r="AC57" i="514"/>
  <c r="AA59" i="513"/>
  <c r="L59" i="513"/>
  <c r="M59" i="513" s="1"/>
  <c r="Z60" i="513"/>
  <c r="AC59" i="513"/>
  <c r="Z58" i="511"/>
  <c r="AA57" i="511"/>
  <c r="L57" i="511"/>
  <c r="M57" i="511" s="1"/>
  <c r="AC57" i="511"/>
  <c r="L58" i="512"/>
  <c r="M58" i="512" s="1"/>
  <c r="Z59" i="512"/>
  <c r="AA58" i="512"/>
  <c r="AC58" i="512"/>
  <c r="AA57" i="509"/>
  <c r="L57" i="509"/>
  <c r="M57" i="509" s="1"/>
  <c r="Z58" i="509"/>
  <c r="AC57" i="509"/>
  <c r="AA58" i="510"/>
  <c r="L58" i="510"/>
  <c r="M58" i="510" s="1"/>
  <c r="Z59" i="510"/>
  <c r="AC58" i="510"/>
  <c r="Z59" i="508"/>
  <c r="AA58" i="508"/>
  <c r="L58" i="508"/>
  <c r="M58" i="508" s="1"/>
  <c r="AC58" i="508"/>
  <c r="AA57" i="507"/>
  <c r="L57" i="507"/>
  <c r="M57" i="507" s="1"/>
  <c r="Z58" i="507"/>
  <c r="AC57" i="507"/>
  <c r="Z59" i="505"/>
  <c r="L58" i="505"/>
  <c r="M58" i="505" s="1"/>
  <c r="AA58" i="505"/>
  <c r="AC58" i="505"/>
  <c r="L58" i="506"/>
  <c r="M58" i="506" s="1"/>
  <c r="Z59" i="506"/>
  <c r="AA58" i="506"/>
  <c r="AC58" i="506"/>
  <c r="Z58" i="503"/>
  <c r="AA57" i="503"/>
  <c r="L57" i="503"/>
  <c r="M57" i="503" s="1"/>
  <c r="AC57" i="503"/>
  <c r="Z59" i="504"/>
  <c r="AA58" i="504"/>
  <c r="L58" i="504"/>
  <c r="M58" i="504" s="1"/>
  <c r="AC58" i="504"/>
  <c r="Z58" i="502"/>
  <c r="AA57" i="502"/>
  <c r="L57" i="502"/>
  <c r="M57" i="502" s="1"/>
  <c r="AC57" i="502"/>
  <c r="AA58" i="501"/>
  <c r="L58" i="501"/>
  <c r="M58" i="501" s="1"/>
  <c r="Z59" i="501"/>
  <c r="AC58" i="501"/>
  <c r="AA58" i="499"/>
  <c r="L58" i="499"/>
  <c r="M58" i="499" s="1"/>
  <c r="Z59" i="499"/>
  <c r="AC58" i="499"/>
  <c r="L58" i="500"/>
  <c r="M58" i="500" s="1"/>
  <c r="Z59" i="500"/>
  <c r="AA58" i="500"/>
  <c r="AC58" i="500"/>
  <c r="Z59" i="497"/>
  <c r="L58" i="497"/>
  <c r="M58" i="497" s="1"/>
  <c r="AA58" i="497"/>
  <c r="AC58" i="497"/>
  <c r="Z61" i="498"/>
  <c r="AA60" i="498"/>
  <c r="L60" i="498"/>
  <c r="M60" i="498" s="1"/>
  <c r="AC60" i="498"/>
  <c r="Z61" i="513" l="1"/>
  <c r="AA60" i="513"/>
  <c r="L60" i="513"/>
  <c r="M60" i="513" s="1"/>
  <c r="AC60" i="513"/>
  <c r="Z59" i="514"/>
  <c r="AA58" i="514"/>
  <c r="L58" i="514"/>
  <c r="M58" i="514" s="1"/>
  <c r="AC58" i="514"/>
  <c r="L58" i="511"/>
  <c r="M58" i="511" s="1"/>
  <c r="AA58" i="511"/>
  <c r="Z59" i="511"/>
  <c r="AC58" i="511"/>
  <c r="Z60" i="512"/>
  <c r="AA59" i="512"/>
  <c r="L59" i="512"/>
  <c r="M59" i="512" s="1"/>
  <c r="AC59" i="512"/>
  <c r="Z60" i="510"/>
  <c r="AA59" i="510"/>
  <c r="L59" i="510"/>
  <c r="M59" i="510" s="1"/>
  <c r="AC59" i="510"/>
  <c r="Z59" i="509"/>
  <c r="L58" i="509"/>
  <c r="M58" i="509" s="1"/>
  <c r="AA58" i="509"/>
  <c r="AC58" i="509"/>
  <c r="L58" i="507"/>
  <c r="M58" i="507" s="1"/>
  <c r="Z59" i="507"/>
  <c r="AA58" i="507"/>
  <c r="AC58" i="507"/>
  <c r="AA59" i="508"/>
  <c r="L59" i="508"/>
  <c r="M59" i="508" s="1"/>
  <c r="Z60" i="508"/>
  <c r="AC59" i="508"/>
  <c r="Z60" i="506"/>
  <c r="AA59" i="506"/>
  <c r="L59" i="506"/>
  <c r="M59" i="506" s="1"/>
  <c r="AC59" i="506"/>
  <c r="AA59" i="505"/>
  <c r="Z60" i="505"/>
  <c r="L59" i="505"/>
  <c r="M59" i="505" s="1"/>
  <c r="AC59" i="505"/>
  <c r="AA59" i="504"/>
  <c r="L59" i="504"/>
  <c r="M59" i="504" s="1"/>
  <c r="Z60" i="504"/>
  <c r="AC59" i="504"/>
  <c r="AA58" i="503"/>
  <c r="L58" i="503"/>
  <c r="M58" i="503" s="1"/>
  <c r="Z59" i="503"/>
  <c r="AC58" i="503"/>
  <c r="Z60" i="501"/>
  <c r="L59" i="501"/>
  <c r="M59" i="501" s="1"/>
  <c r="AA59" i="501"/>
  <c r="AC59" i="501"/>
  <c r="AA58" i="502"/>
  <c r="L58" i="502"/>
  <c r="M58" i="502" s="1"/>
  <c r="Z59" i="502"/>
  <c r="AC58" i="502"/>
  <c r="Z60" i="499"/>
  <c r="L59" i="499"/>
  <c r="M59" i="499" s="1"/>
  <c r="AA59" i="499"/>
  <c r="AC59" i="499"/>
  <c r="Z60" i="500"/>
  <c r="AA59" i="500"/>
  <c r="L59" i="500"/>
  <c r="M59" i="500" s="1"/>
  <c r="AC59" i="500"/>
  <c r="L61" i="498"/>
  <c r="M61" i="498" s="1"/>
  <c r="Z62" i="498"/>
  <c r="AA61" i="498"/>
  <c r="AC61" i="498"/>
  <c r="L59" i="497"/>
  <c r="M59" i="497" s="1"/>
  <c r="AA59" i="497"/>
  <c r="Z60" i="497"/>
  <c r="AC59" i="497"/>
  <c r="L59" i="514" l="1"/>
  <c r="M59" i="514" s="1"/>
  <c r="Z60" i="514"/>
  <c r="AA59" i="514"/>
  <c r="AC59" i="514"/>
  <c r="AA61" i="513"/>
  <c r="L61" i="513"/>
  <c r="M61" i="513" s="1"/>
  <c r="Z62" i="513"/>
  <c r="AC61" i="513"/>
  <c r="Z60" i="511"/>
  <c r="AA59" i="511"/>
  <c r="L59" i="511"/>
  <c r="M59" i="511" s="1"/>
  <c r="AC59" i="511"/>
  <c r="L60" i="512"/>
  <c r="M60" i="512" s="1"/>
  <c r="Z61" i="512"/>
  <c r="AA60" i="512"/>
  <c r="AC60" i="512"/>
  <c r="AA59" i="509"/>
  <c r="L59" i="509"/>
  <c r="M59" i="509" s="1"/>
  <c r="Z60" i="509"/>
  <c r="AC59" i="509"/>
  <c r="AA60" i="510"/>
  <c r="L60" i="510"/>
  <c r="M60" i="510" s="1"/>
  <c r="Z61" i="510"/>
  <c r="AC60" i="510"/>
  <c r="Z61" i="508"/>
  <c r="AA60" i="508"/>
  <c r="L60" i="508"/>
  <c r="M60" i="508" s="1"/>
  <c r="AC60" i="508"/>
  <c r="AA59" i="507"/>
  <c r="L59" i="507"/>
  <c r="M59" i="507" s="1"/>
  <c r="Z60" i="507"/>
  <c r="AC59" i="507"/>
  <c r="Z61" i="505"/>
  <c r="AA60" i="505"/>
  <c r="L60" i="505"/>
  <c r="M60" i="505" s="1"/>
  <c r="AC60" i="505"/>
  <c r="L60" i="506"/>
  <c r="M60" i="506" s="1"/>
  <c r="Z61" i="506"/>
  <c r="AA60" i="506"/>
  <c r="AC60" i="506"/>
  <c r="Z60" i="503"/>
  <c r="AA59" i="503"/>
  <c r="L59" i="503"/>
  <c r="M59" i="503" s="1"/>
  <c r="AC59" i="503"/>
  <c r="Z61" i="504"/>
  <c r="AA60" i="504"/>
  <c r="L60" i="504"/>
  <c r="M60" i="504" s="1"/>
  <c r="AC60" i="504"/>
  <c r="Z60" i="502"/>
  <c r="AA59" i="502"/>
  <c r="L59" i="502"/>
  <c r="M59" i="502" s="1"/>
  <c r="AC59" i="502"/>
  <c r="AA60" i="501"/>
  <c r="L60" i="501"/>
  <c r="M60" i="501" s="1"/>
  <c r="Z61" i="501"/>
  <c r="AC60" i="501"/>
  <c r="L60" i="500"/>
  <c r="M60" i="500" s="1"/>
  <c r="Z61" i="500"/>
  <c r="AA60" i="500"/>
  <c r="AC60" i="500"/>
  <c r="AA60" i="499"/>
  <c r="Z61" i="499"/>
  <c r="L60" i="499"/>
  <c r="M60" i="499" s="1"/>
  <c r="AC60" i="499"/>
  <c r="Z61" i="497"/>
  <c r="L60" i="497"/>
  <c r="M60" i="497" s="1"/>
  <c r="AA60" i="497"/>
  <c r="AC60" i="497"/>
  <c r="Z63" i="498"/>
  <c r="AA62" i="498"/>
  <c r="L62" i="498"/>
  <c r="M62" i="498" s="1"/>
  <c r="AC62" i="498"/>
  <c r="Z63" i="513" l="1"/>
  <c r="AA62" i="513"/>
  <c r="L62" i="513"/>
  <c r="M62" i="513" s="1"/>
  <c r="AC62" i="513"/>
  <c r="Z61" i="514"/>
  <c r="AA60" i="514"/>
  <c r="L60" i="514"/>
  <c r="M60" i="514" s="1"/>
  <c r="AC60" i="514"/>
  <c r="L60" i="511"/>
  <c r="M60" i="511" s="1"/>
  <c r="AC60" i="511"/>
  <c r="AA60" i="511"/>
  <c r="Z61" i="511"/>
  <c r="Z62" i="512"/>
  <c r="AA61" i="512"/>
  <c r="L61" i="512"/>
  <c r="M61" i="512" s="1"/>
  <c r="AC61" i="512"/>
  <c r="Z62" i="510"/>
  <c r="AA61" i="510"/>
  <c r="L61" i="510"/>
  <c r="M61" i="510" s="1"/>
  <c r="AC61" i="510"/>
  <c r="Z61" i="509"/>
  <c r="L60" i="509"/>
  <c r="M60" i="509" s="1"/>
  <c r="AA60" i="509"/>
  <c r="AC60" i="509"/>
  <c r="L60" i="507"/>
  <c r="M60" i="507" s="1"/>
  <c r="Z61" i="507"/>
  <c r="AA60" i="507"/>
  <c r="AC60" i="507"/>
  <c r="AA61" i="508"/>
  <c r="L61" i="508"/>
  <c r="M61" i="508" s="1"/>
  <c r="Z62" i="508"/>
  <c r="AC61" i="508"/>
  <c r="Z62" i="506"/>
  <c r="AA61" i="506"/>
  <c r="L61" i="506"/>
  <c r="M61" i="506" s="1"/>
  <c r="AC61" i="506"/>
  <c r="L61" i="505"/>
  <c r="M61" i="505" s="1"/>
  <c r="AA61" i="505"/>
  <c r="Z62" i="505"/>
  <c r="AC61" i="505"/>
  <c r="AA61" i="504"/>
  <c r="L61" i="504"/>
  <c r="M61" i="504" s="1"/>
  <c r="Z62" i="504"/>
  <c r="AC61" i="504"/>
  <c r="AA60" i="503"/>
  <c r="L60" i="503"/>
  <c r="M60" i="503" s="1"/>
  <c r="Z61" i="503"/>
  <c r="AC60" i="503"/>
  <c r="Z62" i="501"/>
  <c r="L61" i="501"/>
  <c r="M61" i="501" s="1"/>
  <c r="AA61" i="501"/>
  <c r="AC61" i="501"/>
  <c r="AA60" i="502"/>
  <c r="L60" i="502"/>
  <c r="M60" i="502" s="1"/>
  <c r="Z61" i="502"/>
  <c r="AC60" i="502"/>
  <c r="Z62" i="499"/>
  <c r="AA61" i="499"/>
  <c r="L61" i="499"/>
  <c r="M61" i="499" s="1"/>
  <c r="AC61" i="499"/>
  <c r="Z62" i="500"/>
  <c r="AA61" i="500"/>
  <c r="L61" i="500"/>
  <c r="M61" i="500" s="1"/>
  <c r="AC61" i="500"/>
  <c r="L63" i="498"/>
  <c r="M63" i="498" s="1"/>
  <c r="Z64" i="498"/>
  <c r="AA63" i="498"/>
  <c r="AC63" i="498"/>
  <c r="L61" i="497"/>
  <c r="M61" i="497" s="1"/>
  <c r="Z62" i="497"/>
  <c r="AA61" i="497"/>
  <c r="AC61" i="497"/>
  <c r="L61" i="514" l="1"/>
  <c r="M61" i="514" s="1"/>
  <c r="Z62" i="514"/>
  <c r="AA61" i="514"/>
  <c r="AC61" i="514"/>
  <c r="AA63" i="513"/>
  <c r="L63" i="513"/>
  <c r="M63" i="513" s="1"/>
  <c r="Z64" i="513"/>
  <c r="AC63" i="513"/>
  <c r="Z62" i="511"/>
  <c r="AA61" i="511"/>
  <c r="L61" i="511"/>
  <c r="M61" i="511" s="1"/>
  <c r="AC61" i="511"/>
  <c r="L62" i="512"/>
  <c r="M62" i="512" s="1"/>
  <c r="Z63" i="512"/>
  <c r="AA62" i="512"/>
  <c r="AC62" i="512"/>
  <c r="AA61" i="509"/>
  <c r="L61" i="509"/>
  <c r="M61" i="509" s="1"/>
  <c r="Z62" i="509"/>
  <c r="AC61" i="509"/>
  <c r="AA62" i="510"/>
  <c r="L62" i="510"/>
  <c r="M62" i="510" s="1"/>
  <c r="Z63" i="510"/>
  <c r="AC62" i="510"/>
  <c r="Z63" i="508"/>
  <c r="AA62" i="508"/>
  <c r="L62" i="508"/>
  <c r="M62" i="508" s="1"/>
  <c r="AC62" i="508"/>
  <c r="AA61" i="507"/>
  <c r="L61" i="507"/>
  <c r="M61" i="507" s="1"/>
  <c r="Z62" i="507"/>
  <c r="AC61" i="507"/>
  <c r="Z63" i="505"/>
  <c r="L62" i="505"/>
  <c r="M62" i="505" s="1"/>
  <c r="AA62" i="505"/>
  <c r="AC62" i="505"/>
  <c r="L62" i="506"/>
  <c r="M62" i="506" s="1"/>
  <c r="Z63" i="506"/>
  <c r="AA62" i="506"/>
  <c r="AC62" i="506"/>
  <c r="Z63" i="504"/>
  <c r="AA62" i="504"/>
  <c r="L62" i="504"/>
  <c r="M62" i="504" s="1"/>
  <c r="AC62" i="504"/>
  <c r="Z62" i="503"/>
  <c r="AA61" i="503"/>
  <c r="L61" i="503"/>
  <c r="M61" i="503" s="1"/>
  <c r="AC61" i="503"/>
  <c r="Z62" i="502"/>
  <c r="AA61" i="502"/>
  <c r="L61" i="502"/>
  <c r="M61" i="502" s="1"/>
  <c r="AC61" i="502"/>
  <c r="AA62" i="501"/>
  <c r="L62" i="501"/>
  <c r="M62" i="501" s="1"/>
  <c r="Z63" i="501"/>
  <c r="AC62" i="501"/>
  <c r="L62" i="500"/>
  <c r="M62" i="500" s="1"/>
  <c r="Z63" i="500"/>
  <c r="AA62" i="500"/>
  <c r="AC62" i="500"/>
  <c r="AA62" i="499"/>
  <c r="Z63" i="499"/>
  <c r="L62" i="499"/>
  <c r="M62" i="499" s="1"/>
  <c r="AC62" i="499"/>
  <c r="Z63" i="497"/>
  <c r="L62" i="497"/>
  <c r="M62" i="497" s="1"/>
  <c r="AA62" i="497"/>
  <c r="AC62" i="497"/>
  <c r="AA64" i="498"/>
  <c r="Z65" i="498"/>
  <c r="L64" i="498"/>
  <c r="M64" i="498" s="1"/>
  <c r="AC64" i="498"/>
  <c r="AA64" i="513" l="1"/>
  <c r="Z65" i="513"/>
  <c r="L64" i="513"/>
  <c r="M64" i="513" s="1"/>
  <c r="AC64" i="513"/>
  <c r="Z63" i="514"/>
  <c r="AA62" i="514"/>
  <c r="L62" i="514"/>
  <c r="M62" i="514" s="1"/>
  <c r="AC62" i="514"/>
  <c r="L62" i="511"/>
  <c r="M62" i="511" s="1"/>
  <c r="Z63" i="511"/>
  <c r="AC62" i="511"/>
  <c r="AA62" i="511"/>
  <c r="Z64" i="512"/>
  <c r="AA63" i="512"/>
  <c r="L63" i="512"/>
  <c r="M63" i="512" s="1"/>
  <c r="AC63" i="512"/>
  <c r="Z64" i="510"/>
  <c r="AA63" i="510"/>
  <c r="L63" i="510"/>
  <c r="M63" i="510" s="1"/>
  <c r="AC63" i="510"/>
  <c r="Z63" i="509"/>
  <c r="L62" i="509"/>
  <c r="M62" i="509" s="1"/>
  <c r="AA62" i="509"/>
  <c r="AC62" i="509"/>
  <c r="Z63" i="507"/>
  <c r="L62" i="507"/>
  <c r="M62" i="507" s="1"/>
  <c r="AA62" i="507"/>
  <c r="AC62" i="507"/>
  <c r="AA63" i="508"/>
  <c r="L63" i="508"/>
  <c r="M63" i="508" s="1"/>
  <c r="Z64" i="508"/>
  <c r="AC63" i="508"/>
  <c r="Z64" i="506"/>
  <c r="AA63" i="506"/>
  <c r="L63" i="506"/>
  <c r="M63" i="506" s="1"/>
  <c r="AC63" i="506"/>
  <c r="L63" i="505"/>
  <c r="M63" i="505" s="1"/>
  <c r="AA63" i="505"/>
  <c r="Z64" i="505"/>
  <c r="AC63" i="505"/>
  <c r="AA62" i="503"/>
  <c r="L62" i="503"/>
  <c r="M62" i="503" s="1"/>
  <c r="Z63" i="503"/>
  <c r="AC62" i="503"/>
  <c r="AA63" i="504"/>
  <c r="L63" i="504"/>
  <c r="M63" i="504" s="1"/>
  <c r="Z64" i="504"/>
  <c r="AC63" i="504"/>
  <c r="Z64" i="501"/>
  <c r="L63" i="501"/>
  <c r="M63" i="501" s="1"/>
  <c r="AA63" i="501"/>
  <c r="AC63" i="501"/>
  <c r="AA62" i="502"/>
  <c r="L62" i="502"/>
  <c r="M62" i="502" s="1"/>
  <c r="Z63" i="502"/>
  <c r="AC62" i="502"/>
  <c r="Z64" i="499"/>
  <c r="AA63" i="499"/>
  <c r="L63" i="499"/>
  <c r="M63" i="499" s="1"/>
  <c r="AC63" i="499"/>
  <c r="Z64" i="500"/>
  <c r="AA63" i="500"/>
  <c r="L63" i="500"/>
  <c r="M63" i="500" s="1"/>
  <c r="AC63" i="500"/>
  <c r="Z66" i="498"/>
  <c r="L65" i="498"/>
  <c r="M65" i="498" s="1"/>
  <c r="AA65" i="498"/>
  <c r="AC65" i="498"/>
  <c r="L63" i="497"/>
  <c r="M63" i="497" s="1"/>
  <c r="AA63" i="497"/>
  <c r="Z64" i="497"/>
  <c r="AC63" i="497"/>
  <c r="Z66" i="513" l="1"/>
  <c r="AA65" i="513"/>
  <c r="L65" i="513"/>
  <c r="M65" i="513" s="1"/>
  <c r="AC65" i="513"/>
  <c r="L63" i="514"/>
  <c r="M63" i="514" s="1"/>
  <c r="Z64" i="514"/>
  <c r="AA63" i="514"/>
  <c r="AC63" i="514"/>
  <c r="Z64" i="511"/>
  <c r="AC63" i="511"/>
  <c r="AA63" i="511"/>
  <c r="L63" i="511"/>
  <c r="M63" i="511" s="1"/>
  <c r="L64" i="512"/>
  <c r="M64" i="512" s="1"/>
  <c r="Z65" i="512"/>
  <c r="AA64" i="512"/>
  <c r="AC64" i="512"/>
  <c r="AA63" i="509"/>
  <c r="L63" i="509"/>
  <c r="M63" i="509" s="1"/>
  <c r="Z64" i="509"/>
  <c r="AC63" i="509"/>
  <c r="AA64" i="510"/>
  <c r="L64" i="510"/>
  <c r="M64" i="510" s="1"/>
  <c r="Z65" i="510"/>
  <c r="AC64" i="510"/>
  <c r="Z65" i="508"/>
  <c r="AA64" i="508"/>
  <c r="L64" i="508"/>
  <c r="M64" i="508" s="1"/>
  <c r="AC64" i="508"/>
  <c r="AA63" i="507"/>
  <c r="Z64" i="507"/>
  <c r="L63" i="507"/>
  <c r="M63" i="507" s="1"/>
  <c r="AC63" i="507"/>
  <c r="Z65" i="505"/>
  <c r="AA64" i="505"/>
  <c r="L64" i="505"/>
  <c r="M64" i="505" s="1"/>
  <c r="AC64" i="505"/>
  <c r="L64" i="506"/>
  <c r="M64" i="506" s="1"/>
  <c r="Z65" i="506"/>
  <c r="AA64" i="506"/>
  <c r="AC64" i="506"/>
  <c r="Z65" i="504"/>
  <c r="AA64" i="504"/>
  <c r="L64" i="504"/>
  <c r="M64" i="504" s="1"/>
  <c r="AC64" i="504"/>
  <c r="Z64" i="503"/>
  <c r="AA63" i="503"/>
  <c r="L63" i="503"/>
  <c r="M63" i="503" s="1"/>
  <c r="AC63" i="503"/>
  <c r="Z64" i="502"/>
  <c r="AA63" i="502"/>
  <c r="L63" i="502"/>
  <c r="M63" i="502" s="1"/>
  <c r="AC63" i="502"/>
  <c r="AA64" i="501"/>
  <c r="L64" i="501"/>
  <c r="M64" i="501" s="1"/>
  <c r="Z65" i="501"/>
  <c r="AC64" i="501"/>
  <c r="L64" i="500"/>
  <c r="M64" i="500" s="1"/>
  <c r="Z65" i="500"/>
  <c r="AA64" i="500"/>
  <c r="AC64" i="500"/>
  <c r="AA64" i="499"/>
  <c r="Z65" i="499"/>
  <c r="L64" i="499"/>
  <c r="M64" i="499" s="1"/>
  <c r="AC64" i="499"/>
  <c r="Z65" i="497"/>
  <c r="L64" i="497"/>
  <c r="M64" i="497" s="1"/>
  <c r="AA64" i="497"/>
  <c r="AC64" i="497"/>
  <c r="AA66" i="498"/>
  <c r="L66" i="498"/>
  <c r="M66" i="498" s="1"/>
  <c r="Z67" i="498"/>
  <c r="AC66" i="498"/>
  <c r="Z65" i="514" l="1"/>
  <c r="AA64" i="514"/>
  <c r="L64" i="514"/>
  <c r="M64" i="514" s="1"/>
  <c r="AC64" i="514"/>
  <c r="AA66" i="513"/>
  <c r="L66" i="513"/>
  <c r="M66" i="513" s="1"/>
  <c r="Z67" i="513"/>
  <c r="AC66" i="513"/>
  <c r="L64" i="511"/>
  <c r="M64" i="511" s="1"/>
  <c r="AC64" i="511"/>
  <c r="Z65" i="511"/>
  <c r="AA64" i="511"/>
  <c r="Z66" i="512"/>
  <c r="AA65" i="512"/>
  <c r="L65" i="512"/>
  <c r="M65" i="512" s="1"/>
  <c r="AC65" i="512"/>
  <c r="AA65" i="510"/>
  <c r="L65" i="510"/>
  <c r="M65" i="510" s="1"/>
  <c r="Z66" i="510"/>
  <c r="AC65" i="510"/>
  <c r="Z65" i="509"/>
  <c r="L64" i="509"/>
  <c r="M64" i="509" s="1"/>
  <c r="AA64" i="509"/>
  <c r="AC64" i="509"/>
  <c r="Z65" i="507"/>
  <c r="AA64" i="507"/>
  <c r="L64" i="507"/>
  <c r="M64" i="507" s="1"/>
  <c r="AC64" i="507"/>
  <c r="AA65" i="508"/>
  <c r="L65" i="508"/>
  <c r="M65" i="508" s="1"/>
  <c r="Z66" i="508"/>
  <c r="AC65" i="508"/>
  <c r="Z66" i="506"/>
  <c r="AA65" i="506"/>
  <c r="L65" i="506"/>
  <c r="M65" i="506" s="1"/>
  <c r="AC65" i="506"/>
  <c r="L65" i="505"/>
  <c r="M65" i="505" s="1"/>
  <c r="AA65" i="505"/>
  <c r="Z66" i="505"/>
  <c r="AC65" i="505"/>
  <c r="AA64" i="503"/>
  <c r="L64" i="503"/>
  <c r="M64" i="503" s="1"/>
  <c r="Z65" i="503"/>
  <c r="AC64" i="503"/>
  <c r="Z66" i="504"/>
  <c r="L65" i="504"/>
  <c r="M65" i="504" s="1"/>
  <c r="AA65" i="504"/>
  <c r="AC65" i="504"/>
  <c r="Z66" i="501"/>
  <c r="L65" i="501"/>
  <c r="M65" i="501" s="1"/>
  <c r="AA65" i="501"/>
  <c r="AC65" i="501"/>
  <c r="AA64" i="502"/>
  <c r="L64" i="502"/>
  <c r="M64" i="502" s="1"/>
  <c r="Z65" i="502"/>
  <c r="AC64" i="502"/>
  <c r="Z66" i="499"/>
  <c r="AA65" i="499"/>
  <c r="L65" i="499"/>
  <c r="M65" i="499" s="1"/>
  <c r="AC65" i="499"/>
  <c r="Z66" i="500"/>
  <c r="AA65" i="500"/>
  <c r="L65" i="500"/>
  <c r="M65" i="500" s="1"/>
  <c r="AC65" i="500"/>
  <c r="L67" i="498"/>
  <c r="M67" i="498" s="1"/>
  <c r="AA67" i="498"/>
  <c r="Z68" i="498"/>
  <c r="AC67" i="498"/>
  <c r="L65" i="497"/>
  <c r="M65" i="497" s="1"/>
  <c r="Z66" i="497"/>
  <c r="AA65" i="497"/>
  <c r="AC65" i="497"/>
  <c r="L67" i="513" l="1"/>
  <c r="M67" i="513" s="1"/>
  <c r="AA67" i="513"/>
  <c r="Z68" i="513"/>
  <c r="AC67" i="513"/>
  <c r="L65" i="514"/>
  <c r="M65" i="514" s="1"/>
  <c r="Z66" i="514"/>
  <c r="AA65" i="514"/>
  <c r="AC65" i="514"/>
  <c r="Z66" i="511"/>
  <c r="L65" i="511"/>
  <c r="M65" i="511" s="1"/>
  <c r="AC65" i="511"/>
  <c r="AA65" i="511"/>
  <c r="L66" i="512"/>
  <c r="M66" i="512" s="1"/>
  <c r="Z67" i="512"/>
  <c r="AA66" i="512"/>
  <c r="AC66" i="512"/>
  <c r="Z67" i="510"/>
  <c r="AA66" i="510"/>
  <c r="L66" i="510"/>
  <c r="M66" i="510" s="1"/>
  <c r="AC66" i="510"/>
  <c r="AA65" i="509"/>
  <c r="L65" i="509"/>
  <c r="M65" i="509" s="1"/>
  <c r="Z66" i="509"/>
  <c r="AC65" i="509"/>
  <c r="Z67" i="508"/>
  <c r="AA66" i="508"/>
  <c r="L66" i="508"/>
  <c r="M66" i="508" s="1"/>
  <c r="AC66" i="508"/>
  <c r="AA65" i="507"/>
  <c r="L65" i="507"/>
  <c r="M65" i="507" s="1"/>
  <c r="Z66" i="507"/>
  <c r="AC65" i="507"/>
  <c r="Z67" i="505"/>
  <c r="L66" i="505"/>
  <c r="M66" i="505" s="1"/>
  <c r="AA66" i="505"/>
  <c r="AC66" i="505"/>
  <c r="L66" i="506"/>
  <c r="M66" i="506" s="1"/>
  <c r="Z67" i="506"/>
  <c r="AA66" i="506"/>
  <c r="AC66" i="506"/>
  <c r="Z66" i="503"/>
  <c r="AA65" i="503"/>
  <c r="L65" i="503"/>
  <c r="M65" i="503" s="1"/>
  <c r="AC65" i="503"/>
  <c r="AA66" i="504"/>
  <c r="L66" i="504"/>
  <c r="M66" i="504" s="1"/>
  <c r="Z67" i="504"/>
  <c r="AC66" i="504"/>
  <c r="Z66" i="502"/>
  <c r="AA65" i="502"/>
  <c r="L65" i="502"/>
  <c r="M65" i="502" s="1"/>
  <c r="AC65" i="502"/>
  <c r="AA66" i="501"/>
  <c r="L66" i="501"/>
  <c r="M66" i="501" s="1"/>
  <c r="Z67" i="501"/>
  <c r="AC66" i="501"/>
  <c r="L66" i="500"/>
  <c r="M66" i="500" s="1"/>
  <c r="Z67" i="500"/>
  <c r="AA66" i="500"/>
  <c r="AC66" i="500"/>
  <c r="AA66" i="499"/>
  <c r="L66" i="499"/>
  <c r="M66" i="499" s="1"/>
  <c r="Z67" i="499"/>
  <c r="AC66" i="499"/>
  <c r="AA68" i="498"/>
  <c r="Z69" i="498"/>
  <c r="L68" i="498"/>
  <c r="M68" i="498" s="1"/>
  <c r="AC68" i="498"/>
  <c r="Z67" i="497"/>
  <c r="L66" i="497"/>
  <c r="M66" i="497" s="1"/>
  <c r="AA66" i="497"/>
  <c r="AC66" i="497"/>
  <c r="AA68" i="513" l="1"/>
  <c r="Z69" i="513"/>
  <c r="L68" i="513"/>
  <c r="M68" i="513" s="1"/>
  <c r="AC68" i="513"/>
  <c r="Z67" i="514"/>
  <c r="AA66" i="514"/>
  <c r="L66" i="514"/>
  <c r="M66" i="514" s="1"/>
  <c r="AC66" i="514"/>
  <c r="L66" i="511"/>
  <c r="M66" i="511" s="1"/>
  <c r="AA66" i="511"/>
  <c r="Z67" i="511"/>
  <c r="AC66" i="511"/>
  <c r="Z68" i="512"/>
  <c r="AA67" i="512"/>
  <c r="L67" i="512"/>
  <c r="M67" i="512" s="1"/>
  <c r="AC67" i="512"/>
  <c r="Z67" i="509"/>
  <c r="L66" i="509"/>
  <c r="M66" i="509" s="1"/>
  <c r="AA66" i="509"/>
  <c r="AC66" i="509"/>
  <c r="L67" i="510"/>
  <c r="M67" i="510" s="1"/>
  <c r="Z68" i="510"/>
  <c r="AA67" i="510"/>
  <c r="AC67" i="510"/>
  <c r="L66" i="507"/>
  <c r="M66" i="507" s="1"/>
  <c r="Z67" i="507"/>
  <c r="AA66" i="507"/>
  <c r="AC66" i="507"/>
  <c r="AA67" i="508"/>
  <c r="L67" i="508"/>
  <c r="M67" i="508" s="1"/>
  <c r="Z68" i="508"/>
  <c r="AC67" i="508"/>
  <c r="Z68" i="506"/>
  <c r="AA67" i="506"/>
  <c r="L67" i="506"/>
  <c r="M67" i="506" s="1"/>
  <c r="AC67" i="506"/>
  <c r="L67" i="505"/>
  <c r="M67" i="505" s="1"/>
  <c r="AA67" i="505"/>
  <c r="Z68" i="505"/>
  <c r="AC67" i="505"/>
  <c r="Z68" i="504"/>
  <c r="AA67" i="504"/>
  <c r="L67" i="504"/>
  <c r="M67" i="504" s="1"/>
  <c r="AC67" i="504"/>
  <c r="AA66" i="503"/>
  <c r="L66" i="503"/>
  <c r="M66" i="503" s="1"/>
  <c r="Z67" i="503"/>
  <c r="AC66" i="503"/>
  <c r="Z68" i="501"/>
  <c r="L67" i="501"/>
  <c r="M67" i="501" s="1"/>
  <c r="AA67" i="501"/>
  <c r="AC67" i="501"/>
  <c r="AA66" i="502"/>
  <c r="L66" i="502"/>
  <c r="M66" i="502" s="1"/>
  <c r="Z67" i="502"/>
  <c r="AC66" i="502"/>
  <c r="L67" i="499"/>
  <c r="M67" i="499" s="1"/>
  <c r="Z68" i="499"/>
  <c r="AA67" i="499"/>
  <c r="AC67" i="499"/>
  <c r="Z68" i="500"/>
  <c r="AA67" i="500"/>
  <c r="L67" i="500"/>
  <c r="M67" i="500" s="1"/>
  <c r="AC67" i="500"/>
  <c r="Z70" i="498"/>
  <c r="AA69" i="498"/>
  <c r="L69" i="498"/>
  <c r="M69" i="498" s="1"/>
  <c r="AC69" i="498"/>
  <c r="L67" i="497"/>
  <c r="M67" i="497" s="1"/>
  <c r="AA67" i="497"/>
  <c r="Z68" i="497"/>
  <c r="AC67" i="497"/>
  <c r="Z70" i="513" l="1"/>
  <c r="AA69" i="513"/>
  <c r="L69" i="513"/>
  <c r="M69" i="513" s="1"/>
  <c r="AC69" i="513"/>
  <c r="L67" i="514"/>
  <c r="M67" i="514" s="1"/>
  <c r="Z68" i="514"/>
  <c r="AA67" i="514"/>
  <c r="AC67" i="514"/>
  <c r="Z68" i="511"/>
  <c r="AC67" i="511"/>
  <c r="AA67" i="511"/>
  <c r="L67" i="511"/>
  <c r="M67" i="511" s="1"/>
  <c r="L68" i="512"/>
  <c r="M68" i="512" s="1"/>
  <c r="Z69" i="512"/>
  <c r="AA68" i="512"/>
  <c r="AC68" i="512"/>
  <c r="Z69" i="510"/>
  <c r="AA68" i="510"/>
  <c r="L68" i="510"/>
  <c r="M68" i="510" s="1"/>
  <c r="AC68" i="510"/>
  <c r="AA67" i="509"/>
  <c r="L67" i="509"/>
  <c r="M67" i="509" s="1"/>
  <c r="Z68" i="509"/>
  <c r="AC67" i="509"/>
  <c r="Z69" i="508"/>
  <c r="AA68" i="508"/>
  <c r="L68" i="508"/>
  <c r="M68" i="508" s="1"/>
  <c r="AC68" i="508"/>
  <c r="AA67" i="507"/>
  <c r="L67" i="507"/>
  <c r="M67" i="507" s="1"/>
  <c r="Z68" i="507"/>
  <c r="AC67" i="507"/>
  <c r="Z69" i="505"/>
  <c r="AA68" i="505"/>
  <c r="L68" i="505"/>
  <c r="M68" i="505" s="1"/>
  <c r="AC68" i="505"/>
  <c r="L68" i="506"/>
  <c r="M68" i="506" s="1"/>
  <c r="Z69" i="506"/>
  <c r="AA68" i="506"/>
  <c r="AC68" i="506"/>
  <c r="Z68" i="503"/>
  <c r="AA67" i="503"/>
  <c r="L67" i="503"/>
  <c r="M67" i="503" s="1"/>
  <c r="AC67" i="503"/>
  <c r="AA68" i="504"/>
  <c r="L68" i="504"/>
  <c r="M68" i="504" s="1"/>
  <c r="Z69" i="504"/>
  <c r="AC68" i="504"/>
  <c r="Z68" i="502"/>
  <c r="AA67" i="502"/>
  <c r="L67" i="502"/>
  <c r="M67" i="502" s="1"/>
  <c r="AC67" i="502"/>
  <c r="AA68" i="501"/>
  <c r="L68" i="501"/>
  <c r="M68" i="501" s="1"/>
  <c r="Z69" i="501"/>
  <c r="AC68" i="501"/>
  <c r="AA68" i="499"/>
  <c r="L68" i="499"/>
  <c r="M68" i="499" s="1"/>
  <c r="Z69" i="499"/>
  <c r="AC68" i="499"/>
  <c r="L68" i="500"/>
  <c r="M68" i="500" s="1"/>
  <c r="Z69" i="500"/>
  <c r="AA68" i="500"/>
  <c r="AC68" i="500"/>
  <c r="Z69" i="497"/>
  <c r="L68" i="497"/>
  <c r="M68" i="497" s="1"/>
  <c r="AA68" i="497"/>
  <c r="AC68" i="497"/>
  <c r="AA70" i="498"/>
  <c r="Z71" i="498"/>
  <c r="L70" i="498"/>
  <c r="M70" i="498" s="1"/>
  <c r="AC70" i="498"/>
  <c r="Z69" i="514" l="1"/>
  <c r="AA68" i="514"/>
  <c r="L68" i="514"/>
  <c r="M68" i="514" s="1"/>
  <c r="AC68" i="514"/>
  <c r="AA70" i="513"/>
  <c r="Z71" i="513"/>
  <c r="L70" i="513"/>
  <c r="M70" i="513" s="1"/>
  <c r="AC70" i="513"/>
  <c r="L68" i="511"/>
  <c r="M68" i="511" s="1"/>
  <c r="AA68" i="511"/>
  <c r="AC68" i="511"/>
  <c r="Z69" i="511"/>
  <c r="Z70" i="512"/>
  <c r="AA69" i="512"/>
  <c r="L69" i="512"/>
  <c r="M69" i="512" s="1"/>
  <c r="AC69" i="512"/>
  <c r="Z69" i="509"/>
  <c r="L68" i="509"/>
  <c r="M68" i="509" s="1"/>
  <c r="AA68" i="509"/>
  <c r="AC68" i="509"/>
  <c r="L69" i="510"/>
  <c r="M69" i="510" s="1"/>
  <c r="Z70" i="510"/>
  <c r="AA69" i="510"/>
  <c r="AC69" i="510"/>
  <c r="L68" i="507"/>
  <c r="M68" i="507" s="1"/>
  <c r="Z69" i="507"/>
  <c r="AA68" i="507"/>
  <c r="AC68" i="507"/>
  <c r="AA69" i="508"/>
  <c r="L69" i="508"/>
  <c r="M69" i="508" s="1"/>
  <c r="Z70" i="508"/>
  <c r="AC69" i="508"/>
  <c r="Z70" i="506"/>
  <c r="AA69" i="506"/>
  <c r="L69" i="506"/>
  <c r="M69" i="506" s="1"/>
  <c r="AC69" i="506"/>
  <c r="L69" i="505"/>
  <c r="M69" i="505" s="1"/>
  <c r="Z70" i="505"/>
  <c r="AA69" i="505"/>
  <c r="AC69" i="505"/>
  <c r="Z70" i="504"/>
  <c r="AA69" i="504"/>
  <c r="L69" i="504"/>
  <c r="M69" i="504" s="1"/>
  <c r="AC69" i="504"/>
  <c r="AA68" i="503"/>
  <c r="L68" i="503"/>
  <c r="M68" i="503" s="1"/>
  <c r="Z69" i="503"/>
  <c r="AC68" i="503"/>
  <c r="L69" i="501"/>
  <c r="M69" i="501" s="1"/>
  <c r="Z70" i="501"/>
  <c r="AA69" i="501"/>
  <c r="AC69" i="501"/>
  <c r="AA68" i="502"/>
  <c r="L68" i="502"/>
  <c r="M68" i="502" s="1"/>
  <c r="Z69" i="502"/>
  <c r="AC68" i="502"/>
  <c r="Z70" i="499"/>
  <c r="AA69" i="499"/>
  <c r="L69" i="499"/>
  <c r="M69" i="499" s="1"/>
  <c r="AC69" i="499"/>
  <c r="Z70" i="500"/>
  <c r="AA69" i="500"/>
  <c r="L69" i="500"/>
  <c r="M69" i="500" s="1"/>
  <c r="AC69" i="500"/>
  <c r="L71" i="498"/>
  <c r="M71" i="498" s="1"/>
  <c r="AA71" i="498"/>
  <c r="Z72" i="498"/>
  <c r="AC71" i="498"/>
  <c r="L69" i="497"/>
  <c r="M69" i="497" s="1"/>
  <c r="Z70" i="497"/>
  <c r="AA69" i="497"/>
  <c r="AC69" i="497"/>
  <c r="L71" i="513" l="1"/>
  <c r="M71" i="513" s="1"/>
  <c r="AA71" i="513"/>
  <c r="Z72" i="513"/>
  <c r="AC71" i="513"/>
  <c r="L69" i="514"/>
  <c r="M69" i="514" s="1"/>
  <c r="Z70" i="514"/>
  <c r="AA69" i="514"/>
  <c r="AC69" i="514"/>
  <c r="Z70" i="511"/>
  <c r="AC69" i="511"/>
  <c r="AA69" i="511"/>
  <c r="L69" i="511"/>
  <c r="M69" i="511" s="1"/>
  <c r="L70" i="512"/>
  <c r="M70" i="512" s="1"/>
  <c r="Z71" i="512"/>
  <c r="AA70" i="512"/>
  <c r="AC70" i="512"/>
  <c r="Z71" i="510"/>
  <c r="AA70" i="510"/>
  <c r="L70" i="510"/>
  <c r="M70" i="510" s="1"/>
  <c r="AC70" i="510"/>
  <c r="AA69" i="509"/>
  <c r="L69" i="509"/>
  <c r="M69" i="509" s="1"/>
  <c r="Z70" i="509"/>
  <c r="AC69" i="509"/>
  <c r="AA69" i="507"/>
  <c r="L69" i="507"/>
  <c r="M69" i="507" s="1"/>
  <c r="Z70" i="507"/>
  <c r="AC69" i="507"/>
  <c r="Z71" i="508"/>
  <c r="AA70" i="508"/>
  <c r="L70" i="508"/>
  <c r="M70" i="508" s="1"/>
  <c r="AC70" i="508"/>
  <c r="Z71" i="505"/>
  <c r="L70" i="505"/>
  <c r="M70" i="505" s="1"/>
  <c r="AA70" i="505"/>
  <c r="AC70" i="505"/>
  <c r="L70" i="506"/>
  <c r="M70" i="506" s="1"/>
  <c r="Z71" i="506"/>
  <c r="AA70" i="506"/>
  <c r="AC70" i="506"/>
  <c r="Z70" i="503"/>
  <c r="AA69" i="503"/>
  <c r="L69" i="503"/>
  <c r="M69" i="503" s="1"/>
  <c r="AC69" i="503"/>
  <c r="AA70" i="504"/>
  <c r="L70" i="504"/>
  <c r="M70" i="504" s="1"/>
  <c r="Z71" i="504"/>
  <c r="AC70" i="504"/>
  <c r="Z70" i="502"/>
  <c r="AA69" i="502"/>
  <c r="L69" i="502"/>
  <c r="M69" i="502" s="1"/>
  <c r="AC69" i="502"/>
  <c r="AA70" i="501"/>
  <c r="Z71" i="501"/>
  <c r="L70" i="501"/>
  <c r="M70" i="501" s="1"/>
  <c r="AC70" i="501"/>
  <c r="L70" i="500"/>
  <c r="M70" i="500" s="1"/>
  <c r="Z71" i="500"/>
  <c r="AA70" i="500"/>
  <c r="AC70" i="500"/>
  <c r="AA70" i="499"/>
  <c r="L70" i="499"/>
  <c r="M70" i="499" s="1"/>
  <c r="Z71" i="499"/>
  <c r="AC70" i="499"/>
  <c r="AA72" i="498"/>
  <c r="Z73" i="498"/>
  <c r="L72" i="498"/>
  <c r="M72" i="498" s="1"/>
  <c r="AC72" i="498"/>
  <c r="Z71" i="497"/>
  <c r="L70" i="497"/>
  <c r="M70" i="497" s="1"/>
  <c r="AA70" i="497"/>
  <c r="AC70" i="497"/>
  <c r="AA72" i="513" l="1"/>
  <c r="Z73" i="513"/>
  <c r="L72" i="513"/>
  <c r="M72" i="513" s="1"/>
  <c r="AC72" i="513"/>
  <c r="Z71" i="514"/>
  <c r="AA70" i="514"/>
  <c r="L70" i="514"/>
  <c r="M70" i="514" s="1"/>
  <c r="AC70" i="514"/>
  <c r="L70" i="511"/>
  <c r="M70" i="511" s="1"/>
  <c r="Z71" i="511"/>
  <c r="AC70" i="511"/>
  <c r="AA70" i="511"/>
  <c r="Z72" i="512"/>
  <c r="AA71" i="512"/>
  <c r="L71" i="512"/>
  <c r="M71" i="512" s="1"/>
  <c r="AC71" i="512"/>
  <c r="Z71" i="509"/>
  <c r="L70" i="509"/>
  <c r="M70" i="509" s="1"/>
  <c r="AA70" i="509"/>
  <c r="AC70" i="509"/>
  <c r="L71" i="510"/>
  <c r="M71" i="510" s="1"/>
  <c r="Z72" i="510"/>
  <c r="AA71" i="510"/>
  <c r="AC71" i="510"/>
  <c r="Z71" i="507"/>
  <c r="L70" i="507"/>
  <c r="M70" i="507" s="1"/>
  <c r="AA70" i="507"/>
  <c r="AC70" i="507"/>
  <c r="AA71" i="508"/>
  <c r="L71" i="508"/>
  <c r="M71" i="508" s="1"/>
  <c r="Z72" i="508"/>
  <c r="AC71" i="508"/>
  <c r="Z72" i="506"/>
  <c r="AA71" i="506"/>
  <c r="L71" i="506"/>
  <c r="M71" i="506" s="1"/>
  <c r="AC71" i="506"/>
  <c r="L71" i="505"/>
  <c r="M71" i="505" s="1"/>
  <c r="AA71" i="505"/>
  <c r="Z72" i="505"/>
  <c r="AC71" i="505"/>
  <c r="Z72" i="504"/>
  <c r="AA71" i="504"/>
  <c r="L71" i="504"/>
  <c r="M71" i="504" s="1"/>
  <c r="AC71" i="504"/>
  <c r="AA70" i="503"/>
  <c r="L70" i="503"/>
  <c r="M70" i="503" s="1"/>
  <c r="Z71" i="503"/>
  <c r="AC70" i="503"/>
  <c r="Z72" i="501"/>
  <c r="AA71" i="501"/>
  <c r="L71" i="501"/>
  <c r="M71" i="501" s="1"/>
  <c r="AC71" i="501"/>
  <c r="AA70" i="502"/>
  <c r="L70" i="502"/>
  <c r="M70" i="502" s="1"/>
  <c r="Z71" i="502"/>
  <c r="AC70" i="502"/>
  <c r="Z72" i="499"/>
  <c r="L71" i="499"/>
  <c r="M71" i="499" s="1"/>
  <c r="AA71" i="499"/>
  <c r="AC71" i="499"/>
  <c r="Z72" i="500"/>
  <c r="AA71" i="500"/>
  <c r="L71" i="500"/>
  <c r="M71" i="500" s="1"/>
  <c r="AC71" i="500"/>
  <c r="Z74" i="498"/>
  <c r="L73" i="498"/>
  <c r="M73" i="498" s="1"/>
  <c r="AA73" i="498"/>
  <c r="AC73" i="498"/>
  <c r="L71" i="497"/>
  <c r="M71" i="497" s="1"/>
  <c r="AA71" i="497"/>
  <c r="Z72" i="497"/>
  <c r="AC71" i="497"/>
  <c r="Z74" i="513" l="1"/>
  <c r="AA73" i="513"/>
  <c r="L73" i="513"/>
  <c r="M73" i="513" s="1"/>
  <c r="AC73" i="513"/>
  <c r="L71" i="514"/>
  <c r="M71" i="514" s="1"/>
  <c r="Z72" i="514"/>
  <c r="AA71" i="514"/>
  <c r="AC71" i="514"/>
  <c r="Z72" i="511"/>
  <c r="AA71" i="511"/>
  <c r="L71" i="511"/>
  <c r="M71" i="511" s="1"/>
  <c r="AC71" i="511"/>
  <c r="L72" i="512"/>
  <c r="M72" i="512" s="1"/>
  <c r="Z73" i="512"/>
  <c r="AA72" i="512"/>
  <c r="AC72" i="512"/>
  <c r="Z73" i="510"/>
  <c r="AA72" i="510"/>
  <c r="L72" i="510"/>
  <c r="M72" i="510" s="1"/>
  <c r="AC72" i="510"/>
  <c r="AA71" i="509"/>
  <c r="L71" i="509"/>
  <c r="M71" i="509" s="1"/>
  <c r="Z72" i="509"/>
  <c r="AC71" i="509"/>
  <c r="Z73" i="508"/>
  <c r="AA72" i="508"/>
  <c r="L72" i="508"/>
  <c r="M72" i="508" s="1"/>
  <c r="AC72" i="508"/>
  <c r="AA71" i="507"/>
  <c r="Z72" i="507"/>
  <c r="L71" i="507"/>
  <c r="M71" i="507" s="1"/>
  <c r="AC71" i="507"/>
  <c r="Z73" i="505"/>
  <c r="AA72" i="505"/>
  <c r="L72" i="505"/>
  <c r="M72" i="505" s="1"/>
  <c r="AC72" i="505"/>
  <c r="L72" i="506"/>
  <c r="M72" i="506" s="1"/>
  <c r="Z73" i="506"/>
  <c r="AA72" i="506"/>
  <c r="AC72" i="506"/>
  <c r="Z72" i="503"/>
  <c r="AA71" i="503"/>
  <c r="L71" i="503"/>
  <c r="M71" i="503" s="1"/>
  <c r="AC71" i="503"/>
  <c r="AA72" i="504"/>
  <c r="L72" i="504"/>
  <c r="M72" i="504" s="1"/>
  <c r="Z73" i="504"/>
  <c r="AC72" i="504"/>
  <c r="Z72" i="502"/>
  <c r="AA71" i="502"/>
  <c r="L71" i="502"/>
  <c r="M71" i="502" s="1"/>
  <c r="AC71" i="502"/>
  <c r="AA72" i="501"/>
  <c r="Z73" i="501"/>
  <c r="L72" i="501"/>
  <c r="M72" i="501" s="1"/>
  <c r="AC72" i="501"/>
  <c r="L72" i="500"/>
  <c r="M72" i="500" s="1"/>
  <c r="Z73" i="500"/>
  <c r="AA72" i="500"/>
  <c r="AC72" i="500"/>
  <c r="AA72" i="499"/>
  <c r="Z73" i="499"/>
  <c r="L72" i="499"/>
  <c r="M72" i="499" s="1"/>
  <c r="AC72" i="499"/>
  <c r="Z73" i="497"/>
  <c r="L72" i="497"/>
  <c r="M72" i="497" s="1"/>
  <c r="AA72" i="497"/>
  <c r="AC72" i="497"/>
  <c r="Z75" i="498"/>
  <c r="AA74" i="498"/>
  <c r="L74" i="498"/>
  <c r="M74" i="498" s="1"/>
  <c r="AC74" i="498"/>
  <c r="Z73" i="514" l="1"/>
  <c r="AA72" i="514"/>
  <c r="L72" i="514"/>
  <c r="M72" i="514" s="1"/>
  <c r="AC72" i="514"/>
  <c r="AA74" i="513"/>
  <c r="L74" i="513"/>
  <c r="M74" i="513" s="1"/>
  <c r="Z75" i="513"/>
  <c r="AC74" i="513"/>
  <c r="L72" i="511"/>
  <c r="M72" i="511" s="1"/>
  <c r="Z73" i="511"/>
  <c r="AC72" i="511"/>
  <c r="AA72" i="511"/>
  <c r="Z74" i="512"/>
  <c r="AA73" i="512"/>
  <c r="L73" i="512"/>
  <c r="M73" i="512" s="1"/>
  <c r="AC73" i="512"/>
  <c r="Z73" i="509"/>
  <c r="L72" i="509"/>
  <c r="M72" i="509" s="1"/>
  <c r="AA72" i="509"/>
  <c r="AC72" i="509"/>
  <c r="L73" i="510"/>
  <c r="M73" i="510" s="1"/>
  <c r="Z74" i="510"/>
  <c r="AA73" i="510"/>
  <c r="AC73" i="510"/>
  <c r="Z73" i="507"/>
  <c r="L72" i="507"/>
  <c r="M72" i="507" s="1"/>
  <c r="AA72" i="507"/>
  <c r="AC72" i="507"/>
  <c r="AA73" i="508"/>
  <c r="L73" i="508"/>
  <c r="M73" i="508" s="1"/>
  <c r="Z74" i="508"/>
  <c r="AC73" i="508"/>
  <c r="Z74" i="506"/>
  <c r="AA73" i="506"/>
  <c r="L73" i="506"/>
  <c r="M73" i="506" s="1"/>
  <c r="AC73" i="506"/>
  <c r="L73" i="505"/>
  <c r="M73" i="505" s="1"/>
  <c r="AA73" i="505"/>
  <c r="Z74" i="505"/>
  <c r="AC73" i="505"/>
  <c r="Z74" i="504"/>
  <c r="AA73" i="504"/>
  <c r="L73" i="504"/>
  <c r="M73" i="504" s="1"/>
  <c r="AC73" i="504"/>
  <c r="AA72" i="503"/>
  <c r="L72" i="503"/>
  <c r="M72" i="503" s="1"/>
  <c r="Z73" i="503"/>
  <c r="AC72" i="503"/>
  <c r="L73" i="501"/>
  <c r="M73" i="501" s="1"/>
  <c r="Z74" i="501"/>
  <c r="AA73" i="501"/>
  <c r="AC73" i="501"/>
  <c r="AA72" i="502"/>
  <c r="L72" i="502"/>
  <c r="M72" i="502" s="1"/>
  <c r="Z73" i="502"/>
  <c r="AC72" i="502"/>
  <c r="Z74" i="499"/>
  <c r="AA73" i="499"/>
  <c r="L73" i="499"/>
  <c r="M73" i="499" s="1"/>
  <c r="AC73" i="499"/>
  <c r="Z74" i="500"/>
  <c r="AA73" i="500"/>
  <c r="L73" i="500"/>
  <c r="M73" i="500" s="1"/>
  <c r="AC73" i="500"/>
  <c r="L75" i="498"/>
  <c r="M75" i="498" s="1"/>
  <c r="AA75" i="498"/>
  <c r="Z76" i="498"/>
  <c r="AC75" i="498"/>
  <c r="L73" i="497"/>
  <c r="M73" i="497" s="1"/>
  <c r="Z74" i="497"/>
  <c r="AA73" i="497"/>
  <c r="AC73" i="497"/>
  <c r="L75" i="513" l="1"/>
  <c r="M75" i="513" s="1"/>
  <c r="AA75" i="513"/>
  <c r="Z76" i="513"/>
  <c r="AC75" i="513"/>
  <c r="L73" i="514"/>
  <c r="M73" i="514" s="1"/>
  <c r="Z74" i="514"/>
  <c r="AA73" i="514"/>
  <c r="AC73" i="514"/>
  <c r="Z74" i="511"/>
  <c r="AC73" i="511"/>
  <c r="AA73" i="511"/>
  <c r="L73" i="511"/>
  <c r="M73" i="511" s="1"/>
  <c r="L74" i="512"/>
  <c r="M74" i="512" s="1"/>
  <c r="Z75" i="512"/>
  <c r="AA74" i="512"/>
  <c r="AC74" i="512"/>
  <c r="Z75" i="510"/>
  <c r="AA74" i="510"/>
  <c r="L74" i="510"/>
  <c r="M74" i="510" s="1"/>
  <c r="AC74" i="510"/>
  <c r="AA73" i="509"/>
  <c r="L73" i="509"/>
  <c r="M73" i="509" s="1"/>
  <c r="Z74" i="509"/>
  <c r="AC73" i="509"/>
  <c r="Z75" i="508"/>
  <c r="AA74" i="508"/>
  <c r="L74" i="508"/>
  <c r="M74" i="508" s="1"/>
  <c r="AC74" i="508"/>
  <c r="AA73" i="507"/>
  <c r="Z74" i="507"/>
  <c r="L73" i="507"/>
  <c r="M73" i="507" s="1"/>
  <c r="AC73" i="507"/>
  <c r="Z75" i="505"/>
  <c r="L74" i="505"/>
  <c r="M74" i="505" s="1"/>
  <c r="AA74" i="505"/>
  <c r="AC74" i="505"/>
  <c r="L74" i="506"/>
  <c r="M74" i="506" s="1"/>
  <c r="Z75" i="506"/>
  <c r="AA74" i="506"/>
  <c r="AC74" i="506"/>
  <c r="Z74" i="503"/>
  <c r="AA73" i="503"/>
  <c r="L73" i="503"/>
  <c r="M73" i="503" s="1"/>
  <c r="AC73" i="503"/>
  <c r="AA74" i="504"/>
  <c r="L74" i="504"/>
  <c r="M74" i="504" s="1"/>
  <c r="Z75" i="504"/>
  <c r="AC74" i="504"/>
  <c r="AA74" i="501"/>
  <c r="L74" i="501"/>
  <c r="M74" i="501" s="1"/>
  <c r="Z75" i="501"/>
  <c r="AC74" i="501"/>
  <c r="Z74" i="502"/>
  <c r="AA73" i="502"/>
  <c r="L73" i="502"/>
  <c r="M73" i="502" s="1"/>
  <c r="AC73" i="502"/>
  <c r="L74" i="500"/>
  <c r="M74" i="500" s="1"/>
  <c r="Z75" i="500"/>
  <c r="AA74" i="500"/>
  <c r="AC74" i="500"/>
  <c r="AA74" i="499"/>
  <c r="L74" i="499"/>
  <c r="M74" i="499" s="1"/>
  <c r="Z75" i="499"/>
  <c r="AC74" i="499"/>
  <c r="Z77" i="498"/>
  <c r="AA76" i="498"/>
  <c r="L76" i="498"/>
  <c r="M76" i="498" s="1"/>
  <c r="AC76" i="498"/>
  <c r="Z75" i="497"/>
  <c r="L74" i="497"/>
  <c r="M74" i="497" s="1"/>
  <c r="AA74" i="497"/>
  <c r="AC74" i="497"/>
  <c r="AA76" i="513" l="1"/>
  <c r="Z77" i="513"/>
  <c r="L76" i="513"/>
  <c r="M76" i="513" s="1"/>
  <c r="AC76" i="513"/>
  <c r="Z75" i="514"/>
  <c r="AA74" i="514"/>
  <c r="L74" i="514"/>
  <c r="M74" i="514" s="1"/>
  <c r="AC74" i="514"/>
  <c r="L74" i="511"/>
  <c r="M74" i="511" s="1"/>
  <c r="AA74" i="511"/>
  <c r="Z75" i="511"/>
  <c r="AC74" i="511"/>
  <c r="Z76" i="512"/>
  <c r="AA75" i="512"/>
  <c r="L75" i="512"/>
  <c r="M75" i="512" s="1"/>
  <c r="AC75" i="512"/>
  <c r="Z75" i="509"/>
  <c r="L74" i="509"/>
  <c r="M74" i="509" s="1"/>
  <c r="AA74" i="509"/>
  <c r="AC74" i="509"/>
  <c r="L75" i="510"/>
  <c r="M75" i="510" s="1"/>
  <c r="Z76" i="510"/>
  <c r="AA75" i="510"/>
  <c r="AC75" i="510"/>
  <c r="L74" i="507"/>
  <c r="M74" i="507" s="1"/>
  <c r="Z75" i="507"/>
  <c r="AA74" i="507"/>
  <c r="AC74" i="507"/>
  <c r="AA75" i="508"/>
  <c r="L75" i="508"/>
  <c r="M75" i="508" s="1"/>
  <c r="Z76" i="508"/>
  <c r="AC75" i="508"/>
  <c r="Z76" i="506"/>
  <c r="AA75" i="506"/>
  <c r="L75" i="506"/>
  <c r="M75" i="506" s="1"/>
  <c r="AC75" i="506"/>
  <c r="L75" i="505"/>
  <c r="M75" i="505" s="1"/>
  <c r="AA75" i="505"/>
  <c r="Z76" i="505"/>
  <c r="AC75" i="505"/>
  <c r="Z76" i="504"/>
  <c r="AA75" i="504"/>
  <c r="L75" i="504"/>
  <c r="M75" i="504" s="1"/>
  <c r="AC75" i="504"/>
  <c r="AA74" i="503"/>
  <c r="L74" i="503"/>
  <c r="M74" i="503" s="1"/>
  <c r="Z75" i="503"/>
  <c r="AC74" i="503"/>
  <c r="Z76" i="501"/>
  <c r="AA75" i="501"/>
  <c r="L75" i="501"/>
  <c r="M75" i="501" s="1"/>
  <c r="AC75" i="501"/>
  <c r="AA74" i="502"/>
  <c r="L74" i="502"/>
  <c r="M74" i="502" s="1"/>
  <c r="Z75" i="502"/>
  <c r="AC74" i="502"/>
  <c r="L75" i="499"/>
  <c r="M75" i="499" s="1"/>
  <c r="Z76" i="499"/>
  <c r="AA75" i="499"/>
  <c r="AC75" i="499"/>
  <c r="Z76" i="500"/>
  <c r="AA75" i="500"/>
  <c r="L75" i="500"/>
  <c r="M75" i="500" s="1"/>
  <c r="AC75" i="500"/>
  <c r="L75" i="497"/>
  <c r="M75" i="497" s="1"/>
  <c r="AA75" i="497"/>
  <c r="Z76" i="497"/>
  <c r="AC75" i="497"/>
  <c r="L77" i="498"/>
  <c r="M77" i="498" s="1"/>
  <c r="AA77" i="498"/>
  <c r="Z78" i="498"/>
  <c r="AC77" i="498"/>
  <c r="Z78" i="513" l="1"/>
  <c r="AA77" i="513"/>
  <c r="L77" i="513"/>
  <c r="M77" i="513" s="1"/>
  <c r="AC77" i="513"/>
  <c r="L75" i="514"/>
  <c r="M75" i="514" s="1"/>
  <c r="Z76" i="514"/>
  <c r="AA75" i="514"/>
  <c r="AC75" i="514"/>
  <c r="Z76" i="511"/>
  <c r="AC75" i="511"/>
  <c r="AA75" i="511"/>
  <c r="L75" i="511"/>
  <c r="M75" i="511" s="1"/>
  <c r="L76" i="512"/>
  <c r="M76" i="512" s="1"/>
  <c r="Z77" i="512"/>
  <c r="AA76" i="512"/>
  <c r="AC76" i="512"/>
  <c r="Z77" i="510"/>
  <c r="AA76" i="510"/>
  <c r="L76" i="510"/>
  <c r="M76" i="510" s="1"/>
  <c r="AC76" i="510"/>
  <c r="AA75" i="509"/>
  <c r="L75" i="509"/>
  <c r="M75" i="509" s="1"/>
  <c r="Z76" i="509"/>
  <c r="AC75" i="509"/>
  <c r="Z77" i="508"/>
  <c r="AA76" i="508"/>
  <c r="L76" i="508"/>
  <c r="M76" i="508" s="1"/>
  <c r="AC76" i="508"/>
  <c r="AA75" i="507"/>
  <c r="L75" i="507"/>
  <c r="M75" i="507" s="1"/>
  <c r="Z76" i="507"/>
  <c r="AC75" i="507"/>
  <c r="Z77" i="505"/>
  <c r="AA76" i="505"/>
  <c r="L76" i="505"/>
  <c r="M76" i="505" s="1"/>
  <c r="AC76" i="505"/>
  <c r="L76" i="506"/>
  <c r="M76" i="506" s="1"/>
  <c r="Z77" i="506"/>
  <c r="AA76" i="506"/>
  <c r="AC76" i="506"/>
  <c r="Z76" i="503"/>
  <c r="AA75" i="503"/>
  <c r="L75" i="503"/>
  <c r="M75" i="503" s="1"/>
  <c r="AC75" i="503"/>
  <c r="AA76" i="504"/>
  <c r="L76" i="504"/>
  <c r="M76" i="504" s="1"/>
  <c r="Z77" i="504"/>
  <c r="AC76" i="504"/>
  <c r="Z76" i="502"/>
  <c r="AA75" i="502"/>
  <c r="L75" i="502"/>
  <c r="M75" i="502" s="1"/>
  <c r="AC75" i="502"/>
  <c r="AA76" i="501"/>
  <c r="L76" i="501"/>
  <c r="M76" i="501" s="1"/>
  <c r="Z77" i="501"/>
  <c r="AC76" i="501"/>
  <c r="AA76" i="499"/>
  <c r="L76" i="499"/>
  <c r="M76" i="499" s="1"/>
  <c r="Z77" i="499"/>
  <c r="AC76" i="499"/>
  <c r="L76" i="500"/>
  <c r="M76" i="500" s="1"/>
  <c r="Z77" i="500"/>
  <c r="AA76" i="500"/>
  <c r="AC76" i="500"/>
  <c r="Z79" i="498"/>
  <c r="AA78" i="498"/>
  <c r="L78" i="498"/>
  <c r="M78" i="498" s="1"/>
  <c r="AC78" i="498"/>
  <c r="Z77" i="497"/>
  <c r="L76" i="497"/>
  <c r="M76" i="497" s="1"/>
  <c r="AA76" i="497"/>
  <c r="AC76" i="497"/>
  <c r="Z77" i="514" l="1"/>
  <c r="AA76" i="514"/>
  <c r="L76" i="514"/>
  <c r="M76" i="514" s="1"/>
  <c r="AC76" i="514"/>
  <c r="AA78" i="513"/>
  <c r="Z79" i="513"/>
  <c r="L78" i="513"/>
  <c r="M78" i="513" s="1"/>
  <c r="AC78" i="513"/>
  <c r="L76" i="511"/>
  <c r="M76" i="511" s="1"/>
  <c r="AA76" i="511"/>
  <c r="AC76" i="511"/>
  <c r="Z77" i="511"/>
  <c r="Z78" i="512"/>
  <c r="AA77" i="512"/>
  <c r="L77" i="512"/>
  <c r="M77" i="512" s="1"/>
  <c r="AC77" i="512"/>
  <c r="Z77" i="509"/>
  <c r="L76" i="509"/>
  <c r="M76" i="509" s="1"/>
  <c r="AA76" i="509"/>
  <c r="AC76" i="509"/>
  <c r="L77" i="510"/>
  <c r="M77" i="510" s="1"/>
  <c r="Z78" i="510"/>
  <c r="AA77" i="510"/>
  <c r="AC77" i="510"/>
  <c r="Z77" i="507"/>
  <c r="L76" i="507"/>
  <c r="M76" i="507" s="1"/>
  <c r="AA76" i="507"/>
  <c r="AC76" i="507"/>
  <c r="AA77" i="508"/>
  <c r="L77" i="508"/>
  <c r="M77" i="508" s="1"/>
  <c r="Z78" i="508"/>
  <c r="AC77" i="508"/>
  <c r="Z78" i="506"/>
  <c r="AA77" i="506"/>
  <c r="L77" i="506"/>
  <c r="M77" i="506" s="1"/>
  <c r="AC77" i="506"/>
  <c r="L77" i="505"/>
  <c r="M77" i="505" s="1"/>
  <c r="AA77" i="505"/>
  <c r="Z78" i="505"/>
  <c r="AC77" i="505"/>
  <c r="Z78" i="504"/>
  <c r="AA77" i="504"/>
  <c r="L77" i="504"/>
  <c r="M77" i="504" s="1"/>
  <c r="AC77" i="504"/>
  <c r="AA76" i="503"/>
  <c r="L76" i="503"/>
  <c r="M76" i="503" s="1"/>
  <c r="Z77" i="503"/>
  <c r="AC76" i="503"/>
  <c r="L77" i="501"/>
  <c r="M77" i="501" s="1"/>
  <c r="Z78" i="501"/>
  <c r="AA77" i="501"/>
  <c r="AC77" i="501"/>
  <c r="AA76" i="502"/>
  <c r="L76" i="502"/>
  <c r="M76" i="502" s="1"/>
  <c r="Z77" i="502"/>
  <c r="AC76" i="502"/>
  <c r="Z78" i="499"/>
  <c r="AA77" i="499"/>
  <c r="L77" i="499"/>
  <c r="M77" i="499" s="1"/>
  <c r="AC77" i="499"/>
  <c r="Z78" i="500"/>
  <c r="AA77" i="500"/>
  <c r="L77" i="500"/>
  <c r="M77" i="500" s="1"/>
  <c r="AC77" i="500"/>
  <c r="L77" i="497"/>
  <c r="M77" i="497" s="1"/>
  <c r="Z78" i="497"/>
  <c r="AA77" i="497"/>
  <c r="AC77" i="497"/>
  <c r="L79" i="498"/>
  <c r="M79" i="498" s="1"/>
  <c r="AA79" i="498"/>
  <c r="Z80" i="498"/>
  <c r="AC79" i="498"/>
  <c r="L79" i="513" l="1"/>
  <c r="M79" i="513" s="1"/>
  <c r="AA79" i="513"/>
  <c r="Z80" i="513"/>
  <c r="AC79" i="513"/>
  <c r="AA77" i="514"/>
  <c r="L77" i="514"/>
  <c r="M77" i="514" s="1"/>
  <c r="Z78" i="514"/>
  <c r="AC77" i="514"/>
  <c r="Z78" i="511"/>
  <c r="AA77" i="511"/>
  <c r="L77" i="511"/>
  <c r="M77" i="511" s="1"/>
  <c r="AC77" i="511"/>
  <c r="L78" i="512"/>
  <c r="M78" i="512" s="1"/>
  <c r="Z79" i="512"/>
  <c r="AA78" i="512"/>
  <c r="AC78" i="512"/>
  <c r="Z79" i="510"/>
  <c r="AA78" i="510"/>
  <c r="L78" i="510"/>
  <c r="M78" i="510" s="1"/>
  <c r="AC78" i="510"/>
  <c r="AA77" i="509"/>
  <c r="L77" i="509"/>
  <c r="M77" i="509" s="1"/>
  <c r="Z78" i="509"/>
  <c r="AC77" i="509"/>
  <c r="AA77" i="507"/>
  <c r="L77" i="507"/>
  <c r="M77" i="507" s="1"/>
  <c r="Z78" i="507"/>
  <c r="AC77" i="507"/>
  <c r="Z79" i="508"/>
  <c r="AA78" i="508"/>
  <c r="L78" i="508"/>
  <c r="M78" i="508" s="1"/>
  <c r="AC78" i="508"/>
  <c r="Z79" i="505"/>
  <c r="L78" i="505"/>
  <c r="M78" i="505" s="1"/>
  <c r="AA78" i="505"/>
  <c r="AC78" i="505"/>
  <c r="L78" i="506"/>
  <c r="M78" i="506" s="1"/>
  <c r="Z79" i="506"/>
  <c r="AA78" i="506"/>
  <c r="AC78" i="506"/>
  <c r="Z78" i="503"/>
  <c r="AA77" i="503"/>
  <c r="L77" i="503"/>
  <c r="M77" i="503" s="1"/>
  <c r="AC77" i="503"/>
  <c r="AA78" i="504"/>
  <c r="L78" i="504"/>
  <c r="M78" i="504" s="1"/>
  <c r="Z79" i="504"/>
  <c r="AC78" i="504"/>
  <c r="AA78" i="501"/>
  <c r="L78" i="501"/>
  <c r="M78" i="501" s="1"/>
  <c r="Z79" i="501"/>
  <c r="AC78" i="501"/>
  <c r="Z78" i="502"/>
  <c r="AA77" i="502"/>
  <c r="L77" i="502"/>
  <c r="M77" i="502" s="1"/>
  <c r="AC77" i="502"/>
  <c r="L78" i="500"/>
  <c r="M78" i="500" s="1"/>
  <c r="Z79" i="500"/>
  <c r="AA78" i="500"/>
  <c r="AC78" i="500"/>
  <c r="AA78" i="499"/>
  <c r="L78" i="499"/>
  <c r="M78" i="499" s="1"/>
  <c r="Z79" i="499"/>
  <c r="AC78" i="499"/>
  <c r="Z81" i="498"/>
  <c r="AA80" i="498"/>
  <c r="L80" i="498"/>
  <c r="M80" i="498" s="1"/>
  <c r="AC80" i="498"/>
  <c r="Z79" i="497"/>
  <c r="L78" i="497"/>
  <c r="M78" i="497" s="1"/>
  <c r="AA78" i="497"/>
  <c r="AC78" i="497"/>
  <c r="L78" i="514" l="1"/>
  <c r="M78" i="514" s="1"/>
  <c r="AA78" i="514"/>
  <c r="Z79" i="514"/>
  <c r="AC78" i="514"/>
  <c r="AA80" i="513"/>
  <c r="Z81" i="513"/>
  <c r="L80" i="513"/>
  <c r="M80" i="513" s="1"/>
  <c r="AC80" i="513"/>
  <c r="L78" i="511"/>
  <c r="M78" i="511" s="1"/>
  <c r="Z79" i="511"/>
  <c r="AC78" i="511"/>
  <c r="AA78" i="511"/>
  <c r="Z80" i="512"/>
  <c r="AA79" i="512"/>
  <c r="L79" i="512"/>
  <c r="M79" i="512" s="1"/>
  <c r="AC79" i="512"/>
  <c r="Z79" i="509"/>
  <c r="L78" i="509"/>
  <c r="M78" i="509" s="1"/>
  <c r="AA78" i="509"/>
  <c r="AC78" i="509"/>
  <c r="L79" i="510"/>
  <c r="M79" i="510" s="1"/>
  <c r="Z80" i="510"/>
  <c r="AA79" i="510"/>
  <c r="AC79" i="510"/>
  <c r="L78" i="507"/>
  <c r="M78" i="507" s="1"/>
  <c r="Z79" i="507"/>
  <c r="AA78" i="507"/>
  <c r="AC78" i="507"/>
  <c r="AA79" i="508"/>
  <c r="L79" i="508"/>
  <c r="M79" i="508" s="1"/>
  <c r="Z80" i="508"/>
  <c r="AC79" i="508"/>
  <c r="Z80" i="506"/>
  <c r="AA79" i="506"/>
  <c r="L79" i="506"/>
  <c r="M79" i="506" s="1"/>
  <c r="AC79" i="506"/>
  <c r="AA79" i="505"/>
  <c r="L79" i="505"/>
  <c r="M79" i="505" s="1"/>
  <c r="Z80" i="505"/>
  <c r="AC79" i="505"/>
  <c r="Z80" i="504"/>
  <c r="AA79" i="504"/>
  <c r="L79" i="504"/>
  <c r="M79" i="504" s="1"/>
  <c r="AC79" i="504"/>
  <c r="AA78" i="503"/>
  <c r="L78" i="503"/>
  <c r="M78" i="503" s="1"/>
  <c r="Z79" i="503"/>
  <c r="AC78" i="503"/>
  <c r="L79" i="501"/>
  <c r="M79" i="501" s="1"/>
  <c r="Z80" i="501"/>
  <c r="AA79" i="501"/>
  <c r="AC79" i="501"/>
  <c r="AA78" i="502"/>
  <c r="L78" i="502"/>
  <c r="M78" i="502" s="1"/>
  <c r="Z79" i="502"/>
  <c r="AC78" i="502"/>
  <c r="Z80" i="499"/>
  <c r="AA79" i="499"/>
  <c r="L79" i="499"/>
  <c r="M79" i="499" s="1"/>
  <c r="AC79" i="499"/>
  <c r="Z80" i="500"/>
  <c r="AA79" i="500"/>
  <c r="L79" i="500"/>
  <c r="M79" i="500" s="1"/>
  <c r="AC79" i="500"/>
  <c r="L79" i="497"/>
  <c r="M79" i="497" s="1"/>
  <c r="AA79" i="497"/>
  <c r="Z80" i="497"/>
  <c r="AC79" i="497"/>
  <c r="L81" i="498"/>
  <c r="M81" i="498" s="1"/>
  <c r="AA81" i="498"/>
  <c r="Z82" i="498"/>
  <c r="AC81" i="498"/>
  <c r="AA79" i="514" l="1"/>
  <c r="Z80" i="514"/>
  <c r="L79" i="514"/>
  <c r="M79" i="514" s="1"/>
  <c r="AC79" i="514"/>
  <c r="Z82" i="513"/>
  <c r="AA81" i="513"/>
  <c r="L81" i="513"/>
  <c r="M81" i="513" s="1"/>
  <c r="AC81" i="513"/>
  <c r="Z80" i="511"/>
  <c r="AA79" i="511"/>
  <c r="AC79" i="511"/>
  <c r="L79" i="511"/>
  <c r="M79" i="511" s="1"/>
  <c r="L80" i="512"/>
  <c r="M80" i="512" s="1"/>
  <c r="Z81" i="512"/>
  <c r="AA80" i="512"/>
  <c r="AC80" i="512"/>
  <c r="Z81" i="510"/>
  <c r="AA80" i="510"/>
  <c r="L80" i="510"/>
  <c r="M80" i="510" s="1"/>
  <c r="AC80" i="510"/>
  <c r="AA79" i="509"/>
  <c r="L79" i="509"/>
  <c r="M79" i="509" s="1"/>
  <c r="Z80" i="509"/>
  <c r="AC79" i="509"/>
  <c r="AA79" i="507"/>
  <c r="L79" i="507"/>
  <c r="M79" i="507" s="1"/>
  <c r="Z80" i="507"/>
  <c r="AC79" i="507"/>
  <c r="Z81" i="508"/>
  <c r="AA80" i="508"/>
  <c r="L80" i="508"/>
  <c r="M80" i="508" s="1"/>
  <c r="AC80" i="508"/>
  <c r="Z81" i="505"/>
  <c r="AA80" i="505"/>
  <c r="L80" i="505"/>
  <c r="M80" i="505" s="1"/>
  <c r="AC80" i="505"/>
  <c r="L80" i="506"/>
  <c r="M80" i="506" s="1"/>
  <c r="Z81" i="506"/>
  <c r="AA80" i="506"/>
  <c r="AC80" i="506"/>
  <c r="Z80" i="503"/>
  <c r="AA79" i="503"/>
  <c r="L79" i="503"/>
  <c r="M79" i="503" s="1"/>
  <c r="AC79" i="503"/>
  <c r="AA80" i="504"/>
  <c r="L80" i="504"/>
  <c r="M80" i="504" s="1"/>
  <c r="Z81" i="504"/>
  <c r="AC80" i="504"/>
  <c r="AA80" i="501"/>
  <c r="L80" i="501"/>
  <c r="M80" i="501" s="1"/>
  <c r="Z81" i="501"/>
  <c r="AC80" i="501"/>
  <c r="Z80" i="502"/>
  <c r="AA79" i="502"/>
  <c r="L79" i="502"/>
  <c r="M79" i="502" s="1"/>
  <c r="AC79" i="502"/>
  <c r="Z81" i="500"/>
  <c r="L80" i="500"/>
  <c r="M80" i="500" s="1"/>
  <c r="AA80" i="500"/>
  <c r="AC80" i="500"/>
  <c r="AA80" i="499"/>
  <c r="Z81" i="499"/>
  <c r="L80" i="499"/>
  <c r="M80" i="499" s="1"/>
  <c r="AC80" i="499"/>
  <c r="Z83" i="498"/>
  <c r="AA82" i="498"/>
  <c r="L82" i="498"/>
  <c r="M82" i="498" s="1"/>
  <c r="AC82" i="498"/>
  <c r="L80" i="497"/>
  <c r="M80" i="497" s="1"/>
  <c r="Z81" i="497"/>
  <c r="AA80" i="497"/>
  <c r="AC80" i="497"/>
  <c r="Z81" i="514" l="1"/>
  <c r="L80" i="514"/>
  <c r="M80" i="514" s="1"/>
  <c r="AA80" i="514"/>
  <c r="AC80" i="514"/>
  <c r="AA82" i="513"/>
  <c r="L82" i="513"/>
  <c r="M82" i="513" s="1"/>
  <c r="Z83" i="513"/>
  <c r="AC82" i="513"/>
  <c r="L80" i="511"/>
  <c r="M80" i="511" s="1"/>
  <c r="AA80" i="511"/>
  <c r="Z81" i="511"/>
  <c r="AC80" i="511"/>
  <c r="Z82" i="512"/>
  <c r="AA81" i="512"/>
  <c r="L81" i="512"/>
  <c r="M81" i="512" s="1"/>
  <c r="AC81" i="512"/>
  <c r="Z81" i="509"/>
  <c r="L80" i="509"/>
  <c r="M80" i="509" s="1"/>
  <c r="AA80" i="509"/>
  <c r="AC80" i="509"/>
  <c r="L81" i="510"/>
  <c r="M81" i="510" s="1"/>
  <c r="Z82" i="510"/>
  <c r="AA81" i="510"/>
  <c r="AC81" i="510"/>
  <c r="Z81" i="507"/>
  <c r="L80" i="507"/>
  <c r="M80" i="507" s="1"/>
  <c r="AA80" i="507"/>
  <c r="AC80" i="507"/>
  <c r="Z82" i="508"/>
  <c r="AA81" i="508"/>
  <c r="L81" i="508"/>
  <c r="M81" i="508" s="1"/>
  <c r="AC81" i="508"/>
  <c r="Z82" i="506"/>
  <c r="AA81" i="506"/>
  <c r="L81" i="506"/>
  <c r="M81" i="506" s="1"/>
  <c r="AC81" i="506"/>
  <c r="AA81" i="505"/>
  <c r="L81" i="505"/>
  <c r="M81" i="505" s="1"/>
  <c r="Z82" i="505"/>
  <c r="AC81" i="505"/>
  <c r="Z82" i="504"/>
  <c r="AA81" i="504"/>
  <c r="L81" i="504"/>
  <c r="M81" i="504" s="1"/>
  <c r="AC81" i="504"/>
  <c r="AA80" i="503"/>
  <c r="L80" i="503"/>
  <c r="M80" i="503" s="1"/>
  <c r="Z81" i="503"/>
  <c r="AC80" i="503"/>
  <c r="L81" i="501"/>
  <c r="M81" i="501" s="1"/>
  <c r="Z82" i="501"/>
  <c r="AA81" i="501"/>
  <c r="AC81" i="501"/>
  <c r="Z81" i="502"/>
  <c r="AA80" i="502"/>
  <c r="L80" i="502"/>
  <c r="M80" i="502" s="1"/>
  <c r="AC80" i="502"/>
  <c r="Z82" i="499"/>
  <c r="L81" i="499"/>
  <c r="M81" i="499" s="1"/>
  <c r="AA81" i="499"/>
  <c r="AC81" i="499"/>
  <c r="AA81" i="500"/>
  <c r="Z82" i="500"/>
  <c r="L81" i="500"/>
  <c r="M81" i="500" s="1"/>
  <c r="AC81" i="500"/>
  <c r="L81" i="497"/>
  <c r="M81" i="497" s="1"/>
  <c r="AA81" i="497"/>
  <c r="Z82" i="497"/>
  <c r="AC81" i="497"/>
  <c r="L83" i="498"/>
  <c r="M83" i="498" s="1"/>
  <c r="AA83" i="498"/>
  <c r="Z84" i="498"/>
  <c r="AC83" i="498"/>
  <c r="L83" i="513" l="1"/>
  <c r="M83" i="513" s="1"/>
  <c r="AA83" i="513"/>
  <c r="Z84" i="513"/>
  <c r="AC83" i="513"/>
  <c r="AA81" i="514"/>
  <c r="Z82" i="514"/>
  <c r="L81" i="514"/>
  <c r="M81" i="514" s="1"/>
  <c r="AC81" i="514"/>
  <c r="Z82" i="511"/>
  <c r="AC81" i="511"/>
  <c r="AA81" i="511"/>
  <c r="L81" i="511"/>
  <c r="M81" i="511" s="1"/>
  <c r="L82" i="512"/>
  <c r="M82" i="512" s="1"/>
  <c r="Z83" i="512"/>
  <c r="AA82" i="512"/>
  <c r="AC82" i="512"/>
  <c r="Z83" i="510"/>
  <c r="AA82" i="510"/>
  <c r="L82" i="510"/>
  <c r="M82" i="510" s="1"/>
  <c r="AC82" i="510"/>
  <c r="AA81" i="509"/>
  <c r="L81" i="509"/>
  <c r="M81" i="509" s="1"/>
  <c r="Z82" i="509"/>
  <c r="AC81" i="509"/>
  <c r="Z83" i="508"/>
  <c r="AA82" i="508"/>
  <c r="L82" i="508"/>
  <c r="M82" i="508" s="1"/>
  <c r="AC82" i="508"/>
  <c r="AA81" i="507"/>
  <c r="L81" i="507"/>
  <c r="M81" i="507" s="1"/>
  <c r="Z82" i="507"/>
  <c r="AC81" i="507"/>
  <c r="Z83" i="505"/>
  <c r="AA82" i="505"/>
  <c r="L82" i="505"/>
  <c r="M82" i="505" s="1"/>
  <c r="AC82" i="505"/>
  <c r="L82" i="506"/>
  <c r="M82" i="506" s="1"/>
  <c r="Z83" i="506"/>
  <c r="AA82" i="506"/>
  <c r="AC82" i="506"/>
  <c r="Z82" i="503"/>
  <c r="AA81" i="503"/>
  <c r="L81" i="503"/>
  <c r="M81" i="503" s="1"/>
  <c r="AC81" i="503"/>
  <c r="AA82" i="504"/>
  <c r="L82" i="504"/>
  <c r="M82" i="504" s="1"/>
  <c r="Z83" i="504"/>
  <c r="AC82" i="504"/>
  <c r="AA82" i="501"/>
  <c r="L82" i="501"/>
  <c r="M82" i="501" s="1"/>
  <c r="Z83" i="501"/>
  <c r="AC82" i="501"/>
  <c r="Z82" i="502"/>
  <c r="AA81" i="502"/>
  <c r="L81" i="502"/>
  <c r="M81" i="502" s="1"/>
  <c r="AC81" i="502"/>
  <c r="Z83" i="500"/>
  <c r="AA82" i="500"/>
  <c r="L82" i="500"/>
  <c r="M82" i="500" s="1"/>
  <c r="AC82" i="500"/>
  <c r="AA82" i="499"/>
  <c r="L82" i="499"/>
  <c r="M82" i="499" s="1"/>
  <c r="Z83" i="499"/>
  <c r="AC82" i="499"/>
  <c r="Z85" i="498"/>
  <c r="AA84" i="498"/>
  <c r="L84" i="498"/>
  <c r="M84" i="498" s="1"/>
  <c r="M7" i="498" s="1"/>
  <c r="AC84" i="498"/>
  <c r="AA82" i="497"/>
  <c r="Z83" i="497"/>
  <c r="L82" i="497"/>
  <c r="M82" i="497" s="1"/>
  <c r="AC82" i="497"/>
  <c r="Z85" i="513" l="1"/>
  <c r="AA84" i="513"/>
  <c r="L84" i="513"/>
  <c r="M84" i="513" s="1"/>
  <c r="M7" i="513" s="1"/>
  <c r="AC84" i="513"/>
  <c r="Z83" i="514"/>
  <c r="L82" i="514"/>
  <c r="M82" i="514" s="1"/>
  <c r="AA82" i="514"/>
  <c r="AC82" i="514"/>
  <c r="L82" i="511"/>
  <c r="M82" i="511" s="1"/>
  <c r="AA82" i="511"/>
  <c r="AC82" i="511"/>
  <c r="Z83" i="511"/>
  <c r="Z84" i="512"/>
  <c r="AA83" i="512"/>
  <c r="L83" i="512"/>
  <c r="M83" i="512" s="1"/>
  <c r="AC83" i="512"/>
  <c r="Z83" i="509"/>
  <c r="L82" i="509"/>
  <c r="M82" i="509" s="1"/>
  <c r="AA82" i="509"/>
  <c r="AC82" i="509"/>
  <c r="L83" i="510"/>
  <c r="M83" i="510" s="1"/>
  <c r="Z84" i="510"/>
  <c r="AA83" i="510"/>
  <c r="AC83" i="510"/>
  <c r="L82" i="507"/>
  <c r="M82" i="507" s="1"/>
  <c r="Z83" i="507"/>
  <c r="AA82" i="507"/>
  <c r="AC82" i="507"/>
  <c r="L83" i="508"/>
  <c r="M83" i="508" s="1"/>
  <c r="Z84" i="508"/>
  <c r="AA83" i="508"/>
  <c r="AC83" i="508"/>
  <c r="AA83" i="505"/>
  <c r="L83" i="505"/>
  <c r="M83" i="505" s="1"/>
  <c r="Z84" i="505"/>
  <c r="AC83" i="505"/>
  <c r="Z84" i="506"/>
  <c r="AA83" i="506"/>
  <c r="L83" i="506"/>
  <c r="M83" i="506" s="1"/>
  <c r="AC83" i="506"/>
  <c r="Z84" i="504"/>
  <c r="AA83" i="504"/>
  <c r="L83" i="504"/>
  <c r="M83" i="504" s="1"/>
  <c r="AC83" i="504"/>
  <c r="AA82" i="503"/>
  <c r="L82" i="503"/>
  <c r="M82" i="503" s="1"/>
  <c r="Z83" i="503"/>
  <c r="AC82" i="503"/>
  <c r="Z84" i="501"/>
  <c r="L83" i="501"/>
  <c r="M83" i="501" s="1"/>
  <c r="AA83" i="501"/>
  <c r="AC83" i="501"/>
  <c r="Z83" i="502"/>
  <c r="AA82" i="502"/>
  <c r="L82" i="502"/>
  <c r="M82" i="502" s="1"/>
  <c r="AC82" i="502"/>
  <c r="Z84" i="499"/>
  <c r="L83" i="499"/>
  <c r="M83" i="499" s="1"/>
  <c r="AA83" i="499"/>
  <c r="AC83" i="499"/>
  <c r="AA83" i="500"/>
  <c r="L83" i="500"/>
  <c r="M83" i="500" s="1"/>
  <c r="Z84" i="500"/>
  <c r="AC83" i="500"/>
  <c r="L83" i="497"/>
  <c r="M83" i="497" s="1"/>
  <c r="Z84" i="497"/>
  <c r="AA83" i="497"/>
  <c r="AC83" i="497"/>
  <c r="Z86" i="498"/>
  <c r="AA85" i="498"/>
  <c r="L85" i="498"/>
  <c r="M85" i="498" s="1"/>
  <c r="AC85" i="498"/>
  <c r="AA83" i="514" l="1"/>
  <c r="L83" i="514"/>
  <c r="M83" i="514" s="1"/>
  <c r="Z84" i="514"/>
  <c r="AC83" i="514"/>
  <c r="L85" i="513"/>
  <c r="M85" i="513" s="1"/>
  <c r="AA85" i="513"/>
  <c r="Z86" i="513"/>
  <c r="AC85" i="513"/>
  <c r="Z84" i="511"/>
  <c r="AA83" i="511"/>
  <c r="AC83" i="511"/>
  <c r="L83" i="511"/>
  <c r="M83" i="511" s="1"/>
  <c r="L84" i="512"/>
  <c r="M84" i="512" s="1"/>
  <c r="M7" i="512" s="1"/>
  <c r="AA84" i="512"/>
  <c r="Z85" i="512"/>
  <c r="AC84" i="512"/>
  <c r="Z85" i="510"/>
  <c r="AA84" i="510"/>
  <c r="L84" i="510"/>
  <c r="M84" i="510" s="1"/>
  <c r="M7" i="510" s="1"/>
  <c r="AC84" i="510"/>
  <c r="AA83" i="509"/>
  <c r="L83" i="509"/>
  <c r="M83" i="509" s="1"/>
  <c r="Z84" i="509"/>
  <c r="AC83" i="509"/>
  <c r="Z85" i="508"/>
  <c r="AA84" i="508"/>
  <c r="L84" i="508"/>
  <c r="M84" i="508" s="1"/>
  <c r="M7" i="508" s="1"/>
  <c r="AC84" i="508"/>
  <c r="AA83" i="507"/>
  <c r="Z84" i="507"/>
  <c r="L83" i="507"/>
  <c r="M83" i="507" s="1"/>
  <c r="AC83" i="507"/>
  <c r="AA84" i="505"/>
  <c r="L84" i="505"/>
  <c r="M84" i="505" s="1"/>
  <c r="M7" i="505" s="1"/>
  <c r="Z85" i="505"/>
  <c r="AC84" i="505"/>
  <c r="L84" i="506"/>
  <c r="M84" i="506" s="1"/>
  <c r="M7" i="506" s="1"/>
  <c r="Z85" i="506"/>
  <c r="AA84" i="506"/>
  <c r="AC84" i="506"/>
  <c r="Z84" i="503"/>
  <c r="AA83" i="503"/>
  <c r="L83" i="503"/>
  <c r="M83" i="503" s="1"/>
  <c r="AC83" i="503"/>
  <c r="Z85" i="504"/>
  <c r="AA84" i="504"/>
  <c r="L84" i="504"/>
  <c r="M84" i="504" s="1"/>
  <c r="M7" i="504" s="1"/>
  <c r="AC84" i="504"/>
  <c r="L83" i="502"/>
  <c r="M83" i="502" s="1"/>
  <c r="Z84" i="502"/>
  <c r="AA83" i="502"/>
  <c r="AC83" i="502"/>
  <c r="AA84" i="501"/>
  <c r="Z85" i="501"/>
  <c r="L84" i="501"/>
  <c r="M84" i="501" s="1"/>
  <c r="M7" i="501" s="1"/>
  <c r="AC84" i="501"/>
  <c r="Z85" i="500"/>
  <c r="AA84" i="500"/>
  <c r="L84" i="500"/>
  <c r="M84" i="500" s="1"/>
  <c r="M7" i="500" s="1"/>
  <c r="AC84" i="500"/>
  <c r="Z85" i="499"/>
  <c r="AA84" i="499"/>
  <c r="L84" i="499"/>
  <c r="M84" i="499" s="1"/>
  <c r="M7" i="499" s="1"/>
  <c r="AC84" i="499"/>
  <c r="Z85" i="497"/>
  <c r="AA84" i="497"/>
  <c r="L84" i="497"/>
  <c r="M84" i="497" s="1"/>
  <c r="M7" i="497" s="1"/>
  <c r="AC84" i="497"/>
  <c r="L86" i="498"/>
  <c r="M86" i="498" s="1"/>
  <c r="Z87" i="498"/>
  <c r="AA86" i="498"/>
  <c r="AC86" i="498"/>
  <c r="AD83" i="498"/>
  <c r="Z87" i="513" l="1"/>
  <c r="L86" i="513"/>
  <c r="M86" i="513" s="1"/>
  <c r="AA86" i="513"/>
  <c r="AC86" i="513"/>
  <c r="AA84" i="514"/>
  <c r="L84" i="514"/>
  <c r="M84" i="514" s="1"/>
  <c r="M7" i="514" s="1"/>
  <c r="Z85" i="514"/>
  <c r="AC84" i="514"/>
  <c r="L84" i="511"/>
  <c r="M84" i="511" s="1"/>
  <c r="M7" i="511" s="1"/>
  <c r="Z85" i="511"/>
  <c r="AA84" i="511"/>
  <c r="AC84" i="511"/>
  <c r="Z86" i="512"/>
  <c r="AA85" i="512"/>
  <c r="L85" i="512"/>
  <c r="M85" i="512" s="1"/>
  <c r="AC85" i="512"/>
  <c r="Z85" i="509"/>
  <c r="L84" i="509"/>
  <c r="M84" i="509" s="1"/>
  <c r="M7" i="509" s="1"/>
  <c r="AA84" i="509"/>
  <c r="AC84" i="509"/>
  <c r="Z86" i="510"/>
  <c r="AA85" i="510"/>
  <c r="L85" i="510"/>
  <c r="M85" i="510" s="1"/>
  <c r="AC85" i="510"/>
  <c r="Z85" i="507"/>
  <c r="AA84" i="507"/>
  <c r="L84" i="507"/>
  <c r="M84" i="507" s="1"/>
  <c r="M7" i="507" s="1"/>
  <c r="AC84" i="507"/>
  <c r="Z86" i="508"/>
  <c r="AA85" i="508"/>
  <c r="L85" i="508"/>
  <c r="M85" i="508" s="1"/>
  <c r="AC85" i="508"/>
  <c r="Z86" i="505"/>
  <c r="AA85" i="505"/>
  <c r="L85" i="505"/>
  <c r="M85" i="505" s="1"/>
  <c r="AC85" i="505"/>
  <c r="Z86" i="506"/>
  <c r="AA85" i="506"/>
  <c r="L85" i="506"/>
  <c r="M85" i="506" s="1"/>
  <c r="AC85" i="506"/>
  <c r="L85" i="504"/>
  <c r="M85" i="504" s="1"/>
  <c r="Z86" i="504"/>
  <c r="AA85" i="504"/>
  <c r="AC85" i="504"/>
  <c r="Z85" i="503"/>
  <c r="AA84" i="503"/>
  <c r="L84" i="503"/>
  <c r="M84" i="503" s="1"/>
  <c r="M7" i="503" s="1"/>
  <c r="AC84" i="503"/>
  <c r="Z86" i="501"/>
  <c r="AA85" i="501"/>
  <c r="L85" i="501"/>
  <c r="M85" i="501" s="1"/>
  <c r="AC85" i="501"/>
  <c r="Z85" i="502"/>
  <c r="AA84" i="502"/>
  <c r="L84" i="502"/>
  <c r="M84" i="502" s="1"/>
  <c r="M7" i="502" s="1"/>
  <c r="AC84" i="502"/>
  <c r="L85" i="499"/>
  <c r="M85" i="499" s="1"/>
  <c r="Z86" i="499"/>
  <c r="AA85" i="499"/>
  <c r="AC85" i="499"/>
  <c r="Z86" i="500"/>
  <c r="AA85" i="500"/>
  <c r="L85" i="500"/>
  <c r="M85" i="500" s="1"/>
  <c r="AC85" i="500"/>
  <c r="AA87" i="498"/>
  <c r="Z88" i="498"/>
  <c r="L87" i="498"/>
  <c r="M87" i="498" s="1"/>
  <c r="AC87" i="498"/>
  <c r="L85" i="497"/>
  <c r="M85" i="497" s="1"/>
  <c r="Z86" i="497"/>
  <c r="AA85" i="497"/>
  <c r="AC85" i="497"/>
  <c r="AD83" i="513"/>
  <c r="AD82" i="498"/>
  <c r="Z86" i="514" l="1"/>
  <c r="AA85" i="514"/>
  <c r="L85" i="514"/>
  <c r="M85" i="514" s="1"/>
  <c r="AC85" i="514"/>
  <c r="Z88" i="513"/>
  <c r="L87" i="513"/>
  <c r="M87" i="513" s="1"/>
  <c r="AA87" i="513"/>
  <c r="AC87" i="513"/>
  <c r="L85" i="511"/>
  <c r="M85" i="511" s="1"/>
  <c r="Z86" i="511"/>
  <c r="AC85" i="511"/>
  <c r="AA85" i="511"/>
  <c r="Z87" i="512"/>
  <c r="AA86" i="512"/>
  <c r="L86" i="512"/>
  <c r="M86" i="512" s="1"/>
  <c r="AC86" i="512"/>
  <c r="L86" i="510"/>
  <c r="M86" i="510" s="1"/>
  <c r="AA86" i="510"/>
  <c r="Z87" i="510"/>
  <c r="AC86" i="510"/>
  <c r="Z86" i="509"/>
  <c r="AA85" i="509"/>
  <c r="L85" i="509"/>
  <c r="M85" i="509" s="1"/>
  <c r="AC85" i="509"/>
  <c r="L86" i="508"/>
  <c r="M86" i="508" s="1"/>
  <c r="Z87" i="508"/>
  <c r="AA86" i="508"/>
  <c r="AC86" i="508"/>
  <c r="Z86" i="507"/>
  <c r="AA85" i="507"/>
  <c r="L85" i="507"/>
  <c r="M85" i="507" s="1"/>
  <c r="AC85" i="507"/>
  <c r="Z87" i="506"/>
  <c r="AA86" i="506"/>
  <c r="L86" i="506"/>
  <c r="M86" i="506" s="1"/>
  <c r="AC86" i="506"/>
  <c r="Z87" i="505"/>
  <c r="AA86" i="505"/>
  <c r="L86" i="505"/>
  <c r="M86" i="505" s="1"/>
  <c r="AC86" i="505"/>
  <c r="Z87" i="504"/>
  <c r="L86" i="504"/>
  <c r="M86" i="504" s="1"/>
  <c r="AA86" i="504"/>
  <c r="AC86" i="504"/>
  <c r="L85" i="503"/>
  <c r="M85" i="503" s="1"/>
  <c r="Z86" i="503"/>
  <c r="AA85" i="503"/>
  <c r="AC85" i="503"/>
  <c r="Z86" i="502"/>
  <c r="AA85" i="502"/>
  <c r="L85" i="502"/>
  <c r="M85" i="502" s="1"/>
  <c r="AC85" i="502"/>
  <c r="Z87" i="501"/>
  <c r="L86" i="501"/>
  <c r="M86" i="501" s="1"/>
  <c r="AA86" i="501"/>
  <c r="AC86" i="501"/>
  <c r="AA86" i="499"/>
  <c r="Z87" i="499"/>
  <c r="L86" i="499"/>
  <c r="M86" i="499" s="1"/>
  <c r="AC86" i="499"/>
  <c r="Z87" i="500"/>
  <c r="AA86" i="500"/>
  <c r="L86" i="500"/>
  <c r="M86" i="500" s="1"/>
  <c r="AC86" i="500"/>
  <c r="AA86" i="497"/>
  <c r="Z87" i="497"/>
  <c r="L86" i="497"/>
  <c r="M86" i="497" s="1"/>
  <c r="AC86" i="497"/>
  <c r="Z89" i="498"/>
  <c r="AA88" i="498"/>
  <c r="L88" i="498"/>
  <c r="M88" i="498" s="1"/>
  <c r="AC88" i="498"/>
  <c r="AD82" i="513"/>
  <c r="AD83" i="512"/>
  <c r="AD83" i="510"/>
  <c r="AD83" i="508"/>
  <c r="AD83" i="506"/>
  <c r="AD83" i="505"/>
  <c r="AD83" i="504"/>
  <c r="AD83" i="501"/>
  <c r="AD83" i="499"/>
  <c r="AD83" i="500"/>
  <c r="AD83" i="497"/>
  <c r="AD81" i="498"/>
  <c r="Z89" i="513" l="1"/>
  <c r="AA88" i="513"/>
  <c r="L88" i="513"/>
  <c r="M88" i="513" s="1"/>
  <c r="AC88" i="513"/>
  <c r="Z87" i="514"/>
  <c r="AA86" i="514"/>
  <c r="L86" i="514"/>
  <c r="M86" i="514" s="1"/>
  <c r="AC86" i="514"/>
  <c r="Z87" i="511"/>
  <c r="AC86" i="511"/>
  <c r="AA86" i="511"/>
  <c r="L86" i="511"/>
  <c r="M86" i="511" s="1"/>
  <c r="Z88" i="512"/>
  <c r="AA87" i="512"/>
  <c r="L87" i="512"/>
  <c r="M87" i="512" s="1"/>
  <c r="AC87" i="512"/>
  <c r="Z88" i="510"/>
  <c r="L87" i="510"/>
  <c r="M87" i="510" s="1"/>
  <c r="AA87" i="510"/>
  <c r="AC87" i="510"/>
  <c r="Z87" i="509"/>
  <c r="AA86" i="509"/>
  <c r="L86" i="509"/>
  <c r="M86" i="509" s="1"/>
  <c r="AC86" i="509"/>
  <c r="Z87" i="507"/>
  <c r="AA86" i="507"/>
  <c r="L86" i="507"/>
  <c r="M86" i="507" s="1"/>
  <c r="AC86" i="507"/>
  <c r="Z88" i="508"/>
  <c r="AA87" i="508"/>
  <c r="L87" i="508"/>
  <c r="M87" i="508" s="1"/>
  <c r="AC87" i="508"/>
  <c r="L87" i="505"/>
  <c r="M87" i="505" s="1"/>
  <c r="Z88" i="505"/>
  <c r="AA87" i="505"/>
  <c r="AC87" i="505"/>
  <c r="Z88" i="506"/>
  <c r="AA87" i="506"/>
  <c r="L87" i="506"/>
  <c r="M87" i="506" s="1"/>
  <c r="AC87" i="506"/>
  <c r="Z87" i="503"/>
  <c r="AA86" i="503"/>
  <c r="L86" i="503"/>
  <c r="M86" i="503" s="1"/>
  <c r="AC86" i="503"/>
  <c r="Z88" i="504"/>
  <c r="AA87" i="504"/>
  <c r="L87" i="504"/>
  <c r="M87" i="504" s="1"/>
  <c r="AC87" i="504"/>
  <c r="Z88" i="501"/>
  <c r="AA87" i="501"/>
  <c r="L87" i="501"/>
  <c r="M87" i="501" s="1"/>
  <c r="AC87" i="501"/>
  <c r="L86" i="502"/>
  <c r="M86" i="502" s="1"/>
  <c r="Z87" i="502"/>
  <c r="AA86" i="502"/>
  <c r="AC86" i="502"/>
  <c r="Z88" i="499"/>
  <c r="AA87" i="499"/>
  <c r="L87" i="499"/>
  <c r="M87" i="499" s="1"/>
  <c r="AC87" i="499"/>
  <c r="L87" i="500"/>
  <c r="M87" i="500" s="1"/>
  <c r="Z88" i="500"/>
  <c r="AA87" i="500"/>
  <c r="AC87" i="500"/>
  <c r="Z88" i="497"/>
  <c r="L87" i="497"/>
  <c r="M87" i="497" s="1"/>
  <c r="AA87" i="497"/>
  <c r="AC87" i="497"/>
  <c r="Z90" i="498"/>
  <c r="AA89" i="498"/>
  <c r="L89" i="498"/>
  <c r="M89" i="498" s="1"/>
  <c r="AC89" i="498"/>
  <c r="AD81" i="513"/>
  <c r="AD83" i="514"/>
  <c r="AD83" i="511"/>
  <c r="AD82" i="512"/>
  <c r="AD82" i="510"/>
  <c r="AD83" i="509"/>
  <c r="AD83" i="507"/>
  <c r="AD82" i="508"/>
  <c r="AD82" i="505"/>
  <c r="AD82" i="506"/>
  <c r="AD83" i="503"/>
  <c r="AD82" i="504"/>
  <c r="AD82" i="501"/>
  <c r="AD83" i="502"/>
  <c r="AD82" i="499"/>
  <c r="AD82" i="500"/>
  <c r="AD82" i="497"/>
  <c r="AD80" i="498"/>
  <c r="L87" i="514" l="1"/>
  <c r="M87" i="514" s="1"/>
  <c r="Z88" i="514"/>
  <c r="AA87" i="514"/>
  <c r="AC87" i="514"/>
  <c r="L89" i="513"/>
  <c r="M89" i="513" s="1"/>
  <c r="AA89" i="513"/>
  <c r="Z90" i="513"/>
  <c r="AC89" i="513"/>
  <c r="Z88" i="511"/>
  <c r="AC87" i="511"/>
  <c r="L87" i="511"/>
  <c r="M87" i="511" s="1"/>
  <c r="AA87" i="511"/>
  <c r="L88" i="512"/>
  <c r="M88" i="512" s="1"/>
  <c r="Z89" i="512"/>
  <c r="AA88" i="512"/>
  <c r="AC88" i="512"/>
  <c r="L87" i="509"/>
  <c r="M87" i="509" s="1"/>
  <c r="Z88" i="509"/>
  <c r="AA87" i="509"/>
  <c r="AC87" i="509"/>
  <c r="Z89" i="510"/>
  <c r="AA88" i="510"/>
  <c r="L88" i="510"/>
  <c r="M88" i="510" s="1"/>
  <c r="AC88" i="510"/>
  <c r="L87" i="507"/>
  <c r="M87" i="507" s="1"/>
  <c r="Z88" i="507"/>
  <c r="AA87" i="507"/>
  <c r="AC87" i="507"/>
  <c r="Z89" i="508"/>
  <c r="AA88" i="508"/>
  <c r="L88" i="508"/>
  <c r="M88" i="508" s="1"/>
  <c r="AC88" i="508"/>
  <c r="AA88" i="505"/>
  <c r="Z89" i="505"/>
  <c r="L88" i="505"/>
  <c r="M88" i="505" s="1"/>
  <c r="AC88" i="505"/>
  <c r="L88" i="506"/>
  <c r="M88" i="506" s="1"/>
  <c r="Z89" i="506"/>
  <c r="AA88" i="506"/>
  <c r="AC88" i="506"/>
  <c r="Z89" i="504"/>
  <c r="AA88" i="504"/>
  <c r="L88" i="504"/>
  <c r="M88" i="504" s="1"/>
  <c r="AC88" i="504"/>
  <c r="L87" i="503"/>
  <c r="M87" i="503" s="1"/>
  <c r="AA87" i="503"/>
  <c r="Z88" i="503"/>
  <c r="AC87" i="503"/>
  <c r="Z88" i="502"/>
  <c r="AA87" i="502"/>
  <c r="L87" i="502"/>
  <c r="M87" i="502" s="1"/>
  <c r="AC87" i="502"/>
  <c r="L88" i="501"/>
  <c r="M88" i="501" s="1"/>
  <c r="AA88" i="501"/>
  <c r="Z89" i="501"/>
  <c r="AC88" i="501"/>
  <c r="Z89" i="500"/>
  <c r="AA88" i="500"/>
  <c r="L88" i="500"/>
  <c r="M88" i="500" s="1"/>
  <c r="AC88" i="500"/>
  <c r="Z89" i="499"/>
  <c r="AA88" i="499"/>
  <c r="L88" i="499"/>
  <c r="M88" i="499" s="1"/>
  <c r="AC88" i="499"/>
  <c r="L90" i="498"/>
  <c r="M90" i="498" s="1"/>
  <c r="AA90" i="498"/>
  <c r="Z91" i="498"/>
  <c r="AC90" i="498"/>
  <c r="Z89" i="497"/>
  <c r="AA88" i="497"/>
  <c r="L88" i="497"/>
  <c r="M88" i="497" s="1"/>
  <c r="AC88" i="497"/>
  <c r="AD82" i="514"/>
  <c r="AD80" i="513"/>
  <c r="AD82" i="511"/>
  <c r="AD81" i="512"/>
  <c r="AD82" i="509"/>
  <c r="AD81" i="510"/>
  <c r="AD82" i="507"/>
  <c r="AD81" i="508"/>
  <c r="AD81" i="505"/>
  <c r="AD81" i="506"/>
  <c r="AD81" i="504"/>
  <c r="AD82" i="503"/>
  <c r="AD82" i="502"/>
  <c r="AD81" i="501"/>
  <c r="AD81" i="500"/>
  <c r="AD81" i="499"/>
  <c r="AD79" i="498"/>
  <c r="AD81" i="497"/>
  <c r="L90" i="513" l="1"/>
  <c r="M90" i="513" s="1"/>
  <c r="AA90" i="513"/>
  <c r="Z91" i="513"/>
  <c r="AC90" i="513"/>
  <c r="Z89" i="514"/>
  <c r="L88" i="514"/>
  <c r="M88" i="514" s="1"/>
  <c r="AA88" i="514"/>
  <c r="AC88" i="514"/>
  <c r="AA88" i="511"/>
  <c r="L88" i="511"/>
  <c r="M88" i="511" s="1"/>
  <c r="Z89" i="511"/>
  <c r="AC88" i="511"/>
  <c r="Z90" i="512"/>
  <c r="AA89" i="512"/>
  <c r="L89" i="512"/>
  <c r="M89" i="512" s="1"/>
  <c r="AC89" i="512"/>
  <c r="AA88" i="509"/>
  <c r="Z89" i="509"/>
  <c r="L88" i="509"/>
  <c r="M88" i="509" s="1"/>
  <c r="AC88" i="509"/>
  <c r="Z90" i="510"/>
  <c r="AA89" i="510"/>
  <c r="L89" i="510"/>
  <c r="M89" i="510" s="1"/>
  <c r="AC89" i="510"/>
  <c r="Z90" i="508"/>
  <c r="AA89" i="508"/>
  <c r="L89" i="508"/>
  <c r="M89" i="508" s="1"/>
  <c r="AC89" i="508"/>
  <c r="L88" i="507"/>
  <c r="M88" i="507" s="1"/>
  <c r="Z89" i="507"/>
  <c r="AA88" i="507"/>
  <c r="AC88" i="507"/>
  <c r="Z90" i="506"/>
  <c r="AA89" i="506"/>
  <c r="L89" i="506"/>
  <c r="M89" i="506" s="1"/>
  <c r="AC89" i="506"/>
  <c r="Z90" i="505"/>
  <c r="AA89" i="505"/>
  <c r="L89" i="505"/>
  <c r="M89" i="505" s="1"/>
  <c r="AC89" i="505"/>
  <c r="L89" i="504"/>
  <c r="M89" i="504" s="1"/>
  <c r="Z90" i="504"/>
  <c r="AA89" i="504"/>
  <c r="AC89" i="504"/>
  <c r="Z89" i="503"/>
  <c r="L88" i="503"/>
  <c r="M88" i="503" s="1"/>
  <c r="AA88" i="503"/>
  <c r="AC88" i="503"/>
  <c r="Z89" i="502"/>
  <c r="AA88" i="502"/>
  <c r="L88" i="502"/>
  <c r="M88" i="502" s="1"/>
  <c r="AC88" i="502"/>
  <c r="Z90" i="501"/>
  <c r="AA89" i="501"/>
  <c r="L89" i="501"/>
  <c r="M89" i="501" s="1"/>
  <c r="AC89" i="501"/>
  <c r="Z90" i="499"/>
  <c r="AA89" i="499"/>
  <c r="L89" i="499"/>
  <c r="M89" i="499" s="1"/>
  <c r="AC89" i="499"/>
  <c r="Z90" i="500"/>
  <c r="AA89" i="500"/>
  <c r="L89" i="500"/>
  <c r="M89" i="500" s="1"/>
  <c r="AC89" i="500"/>
  <c r="Z92" i="498"/>
  <c r="L91" i="498"/>
  <c r="M91" i="498" s="1"/>
  <c r="AA91" i="498"/>
  <c r="AC91" i="498"/>
  <c r="L89" i="497"/>
  <c r="M89" i="497" s="1"/>
  <c r="Z90" i="497"/>
  <c r="AA89" i="497"/>
  <c r="AC89" i="497"/>
  <c r="AD79" i="513"/>
  <c r="AD81" i="514"/>
  <c r="AD81" i="511"/>
  <c r="AD80" i="512"/>
  <c r="AD80" i="510"/>
  <c r="AD81" i="509"/>
  <c r="AD80" i="508"/>
  <c r="AD81" i="507"/>
  <c r="AD80" i="505"/>
  <c r="AD80" i="506"/>
  <c r="AD80" i="504"/>
  <c r="AD81" i="503"/>
  <c r="AD81" i="502"/>
  <c r="AD80" i="501"/>
  <c r="AD80" i="499"/>
  <c r="AD80" i="500"/>
  <c r="AD78" i="498"/>
  <c r="AD80" i="497"/>
  <c r="Z92" i="513" l="1"/>
  <c r="L91" i="513"/>
  <c r="M91" i="513" s="1"/>
  <c r="AA91" i="513"/>
  <c r="AC91" i="513"/>
  <c r="Z90" i="514"/>
  <c r="AA89" i="514"/>
  <c r="L89" i="514"/>
  <c r="M89" i="514" s="1"/>
  <c r="AC89" i="514"/>
  <c r="Z90" i="511"/>
  <c r="AC89" i="511"/>
  <c r="AA89" i="511"/>
  <c r="L89" i="511"/>
  <c r="M89" i="511" s="1"/>
  <c r="Z91" i="512"/>
  <c r="AA90" i="512"/>
  <c r="L90" i="512"/>
  <c r="M90" i="512" s="1"/>
  <c r="AC90" i="512"/>
  <c r="Z90" i="509"/>
  <c r="AA89" i="509"/>
  <c r="L89" i="509"/>
  <c r="M89" i="509" s="1"/>
  <c r="AC89" i="509"/>
  <c r="L90" i="510"/>
  <c r="M90" i="510" s="1"/>
  <c r="Z91" i="510"/>
  <c r="AA90" i="510"/>
  <c r="AC90" i="510"/>
  <c r="Z90" i="507"/>
  <c r="AA89" i="507"/>
  <c r="L89" i="507"/>
  <c r="M89" i="507" s="1"/>
  <c r="AC89" i="507"/>
  <c r="L90" i="508"/>
  <c r="M90" i="508" s="1"/>
  <c r="AA90" i="508"/>
  <c r="Z91" i="508"/>
  <c r="AC90" i="508"/>
  <c r="Z91" i="505"/>
  <c r="AA90" i="505"/>
  <c r="L90" i="505"/>
  <c r="M90" i="505" s="1"/>
  <c r="AC90" i="505"/>
  <c r="Z91" i="506"/>
  <c r="AA90" i="506"/>
  <c r="L90" i="506"/>
  <c r="M90" i="506" s="1"/>
  <c r="AC90" i="506"/>
  <c r="AA90" i="504"/>
  <c r="L90" i="504"/>
  <c r="M90" i="504" s="1"/>
  <c r="Z91" i="504"/>
  <c r="AC90" i="504"/>
  <c r="Z90" i="503"/>
  <c r="L89" i="503"/>
  <c r="M89" i="503" s="1"/>
  <c r="AA89" i="503"/>
  <c r="AC89" i="503"/>
  <c r="Z91" i="501"/>
  <c r="AA90" i="501"/>
  <c r="L90" i="501"/>
  <c r="M90" i="501" s="1"/>
  <c r="AC90" i="501"/>
  <c r="Z90" i="502"/>
  <c r="AA89" i="502"/>
  <c r="L89" i="502"/>
  <c r="M89" i="502" s="1"/>
  <c r="AC89" i="502"/>
  <c r="Z91" i="500"/>
  <c r="AA90" i="500"/>
  <c r="L90" i="500"/>
  <c r="M90" i="500" s="1"/>
  <c r="AC90" i="500"/>
  <c r="L90" i="499"/>
  <c r="M90" i="499" s="1"/>
  <c r="AA90" i="499"/>
  <c r="Z91" i="499"/>
  <c r="AC90" i="499"/>
  <c r="Z91" i="497"/>
  <c r="AA90" i="497"/>
  <c r="L90" i="497"/>
  <c r="M90" i="497" s="1"/>
  <c r="AC90" i="497"/>
  <c r="Z93" i="498"/>
  <c r="AA92" i="498"/>
  <c r="L92" i="498"/>
  <c r="M92" i="498" s="1"/>
  <c r="AC92" i="498"/>
  <c r="AD80" i="514"/>
  <c r="AD78" i="513"/>
  <c r="AD80" i="511"/>
  <c r="AD79" i="512"/>
  <c r="AD80" i="509"/>
  <c r="AD79" i="510"/>
  <c r="AD79" i="508"/>
  <c r="AD80" i="507"/>
  <c r="AD79" i="505"/>
  <c r="AD79" i="506"/>
  <c r="AD80" i="503"/>
  <c r="AD79" i="504"/>
  <c r="AD79" i="501"/>
  <c r="AD80" i="502"/>
  <c r="AD79" i="500"/>
  <c r="AD79" i="499"/>
  <c r="AD79" i="497"/>
  <c r="AD77" i="498"/>
  <c r="Z91" i="514" l="1"/>
  <c r="AA90" i="514"/>
  <c r="L90" i="514"/>
  <c r="M90" i="514" s="1"/>
  <c r="AC90" i="514"/>
  <c r="Z93" i="513"/>
  <c r="AA92" i="513"/>
  <c r="L92" i="513"/>
  <c r="M92" i="513" s="1"/>
  <c r="AC92" i="513"/>
  <c r="Z91" i="511"/>
  <c r="AA90" i="511"/>
  <c r="AC90" i="511"/>
  <c r="L90" i="511"/>
  <c r="M90" i="511" s="1"/>
  <c r="Z92" i="512"/>
  <c r="AA91" i="512"/>
  <c r="L91" i="512"/>
  <c r="M91" i="512" s="1"/>
  <c r="AC91" i="512"/>
  <c r="AA91" i="510"/>
  <c r="Z92" i="510"/>
  <c r="L91" i="510"/>
  <c r="M91" i="510" s="1"/>
  <c r="AC91" i="510"/>
  <c r="Z91" i="509"/>
  <c r="AA90" i="509"/>
  <c r="L90" i="509"/>
  <c r="M90" i="509" s="1"/>
  <c r="AC90" i="509"/>
  <c r="Z92" i="508"/>
  <c r="AA91" i="508"/>
  <c r="L91" i="508"/>
  <c r="M91" i="508" s="1"/>
  <c r="AC91" i="508"/>
  <c r="Z91" i="507"/>
  <c r="AA90" i="507"/>
  <c r="L90" i="507"/>
  <c r="M90" i="507" s="1"/>
  <c r="AC90" i="507"/>
  <c r="Z92" i="506"/>
  <c r="AA91" i="506"/>
  <c r="L91" i="506"/>
  <c r="M91" i="506" s="1"/>
  <c r="AC91" i="506"/>
  <c r="L91" i="505"/>
  <c r="M91" i="505" s="1"/>
  <c r="AA91" i="505"/>
  <c r="Z92" i="505"/>
  <c r="AC91" i="505"/>
  <c r="Z92" i="504"/>
  <c r="AA91" i="504"/>
  <c r="L91" i="504"/>
  <c r="M91" i="504" s="1"/>
  <c r="AC91" i="504"/>
  <c r="Z91" i="503"/>
  <c r="AA90" i="503"/>
  <c r="L90" i="503"/>
  <c r="M90" i="503" s="1"/>
  <c r="AC90" i="503"/>
  <c r="L90" i="502"/>
  <c r="M90" i="502" s="1"/>
  <c r="AA90" i="502"/>
  <c r="Z91" i="502"/>
  <c r="AC90" i="502"/>
  <c r="Z92" i="501"/>
  <c r="AA91" i="501"/>
  <c r="L91" i="501"/>
  <c r="M91" i="501" s="1"/>
  <c r="AC91" i="501"/>
  <c r="Z92" i="499"/>
  <c r="AA91" i="499"/>
  <c r="L91" i="499"/>
  <c r="M91" i="499" s="1"/>
  <c r="AC91" i="499"/>
  <c r="L91" i="500"/>
  <c r="M91" i="500" s="1"/>
  <c r="Z92" i="500"/>
  <c r="AA91" i="500"/>
  <c r="AC91" i="500"/>
  <c r="Z94" i="498"/>
  <c r="AA93" i="498"/>
  <c r="L93" i="498"/>
  <c r="M93" i="498" s="1"/>
  <c r="AC93" i="498"/>
  <c r="AA91" i="497"/>
  <c r="Z92" i="497"/>
  <c r="L91" i="497"/>
  <c r="M91" i="497" s="1"/>
  <c r="AC91" i="497"/>
  <c r="AD79" i="514"/>
  <c r="AD77" i="513"/>
  <c r="AD79" i="511"/>
  <c r="AD78" i="512"/>
  <c r="AD79" i="509"/>
  <c r="AD78" i="510"/>
  <c r="AD79" i="507"/>
  <c r="AD78" i="508"/>
  <c r="AD78" i="506"/>
  <c r="AD78" i="505"/>
  <c r="AD79" i="503"/>
  <c r="AD78" i="504"/>
  <c r="AD78" i="501"/>
  <c r="AD79" i="502"/>
  <c r="AD78" i="499"/>
  <c r="AD78" i="500"/>
  <c r="AD76" i="498"/>
  <c r="AD78" i="497"/>
  <c r="L93" i="513" l="1"/>
  <c r="M93" i="513" s="1"/>
  <c r="Z94" i="513"/>
  <c r="AA93" i="513"/>
  <c r="AC93" i="513"/>
  <c r="L91" i="514"/>
  <c r="M91" i="514" s="1"/>
  <c r="Z92" i="514"/>
  <c r="AA91" i="514"/>
  <c r="AC91" i="514"/>
  <c r="Z92" i="511"/>
  <c r="AA91" i="511"/>
  <c r="AC91" i="511"/>
  <c r="L91" i="511"/>
  <c r="M91" i="511" s="1"/>
  <c r="L92" i="512"/>
  <c r="M92" i="512" s="1"/>
  <c r="Z93" i="512"/>
  <c r="AA92" i="512"/>
  <c r="AC92" i="512"/>
  <c r="Z93" i="510"/>
  <c r="AA92" i="510"/>
  <c r="L92" i="510"/>
  <c r="M92" i="510" s="1"/>
  <c r="AC92" i="510"/>
  <c r="Z92" i="509"/>
  <c r="AA91" i="509"/>
  <c r="L91" i="509"/>
  <c r="M91" i="509" s="1"/>
  <c r="AC91" i="509"/>
  <c r="Z92" i="507"/>
  <c r="AA91" i="507"/>
  <c r="L91" i="507"/>
  <c r="M91" i="507" s="1"/>
  <c r="AC91" i="507"/>
  <c r="Z93" i="508"/>
  <c r="AA92" i="508"/>
  <c r="L92" i="508"/>
  <c r="M92" i="508" s="1"/>
  <c r="AC92" i="508"/>
  <c r="AA92" i="505"/>
  <c r="Z93" i="505"/>
  <c r="L92" i="505"/>
  <c r="M92" i="505" s="1"/>
  <c r="AC92" i="505"/>
  <c r="L92" i="506"/>
  <c r="M92" i="506" s="1"/>
  <c r="Z93" i="506"/>
  <c r="AA92" i="506"/>
  <c r="AC92" i="506"/>
  <c r="L91" i="503"/>
  <c r="M91" i="503" s="1"/>
  <c r="AA91" i="503"/>
  <c r="Z92" i="503"/>
  <c r="AC91" i="503"/>
  <c r="Z93" i="504"/>
  <c r="AA92" i="504"/>
  <c r="L92" i="504"/>
  <c r="M92" i="504" s="1"/>
  <c r="AC92" i="504"/>
  <c r="Z92" i="502"/>
  <c r="AA91" i="502"/>
  <c r="L91" i="502"/>
  <c r="M91" i="502" s="1"/>
  <c r="AC91" i="502"/>
  <c r="L92" i="501"/>
  <c r="M92" i="501" s="1"/>
  <c r="Z93" i="501"/>
  <c r="AA92" i="501"/>
  <c r="AC92" i="501"/>
  <c r="Z93" i="500"/>
  <c r="AA92" i="500"/>
  <c r="L92" i="500"/>
  <c r="M92" i="500" s="1"/>
  <c r="AC92" i="500"/>
  <c r="Z93" i="499"/>
  <c r="AA92" i="499"/>
  <c r="L92" i="499"/>
  <c r="M92" i="499" s="1"/>
  <c r="AC92" i="499"/>
  <c r="Z93" i="497"/>
  <c r="AA92" i="497"/>
  <c r="L92" i="497"/>
  <c r="M92" i="497" s="1"/>
  <c r="AC92" i="497"/>
  <c r="L94" i="498"/>
  <c r="M94" i="498" s="1"/>
  <c r="Z95" i="498"/>
  <c r="AA94" i="498"/>
  <c r="AC94" i="498"/>
  <c r="AD78" i="514"/>
  <c r="AD76" i="513"/>
  <c r="AD78" i="511"/>
  <c r="AD77" i="512"/>
  <c r="AD77" i="510"/>
  <c r="AD78" i="509"/>
  <c r="AD77" i="508"/>
  <c r="AD78" i="507"/>
  <c r="AD77" i="505"/>
  <c r="AD77" i="506"/>
  <c r="AD78" i="503"/>
  <c r="AD77" i="504"/>
  <c r="AD78" i="502"/>
  <c r="AD77" i="501"/>
  <c r="AD77" i="500"/>
  <c r="AD77" i="499"/>
  <c r="AD77" i="497"/>
  <c r="AD75" i="498"/>
  <c r="AA92" i="514" l="1"/>
  <c r="L92" i="514"/>
  <c r="M92" i="514" s="1"/>
  <c r="Z93" i="514"/>
  <c r="AC92" i="514"/>
  <c r="AA94" i="513"/>
  <c r="Z95" i="513"/>
  <c r="L94" i="513"/>
  <c r="M94" i="513" s="1"/>
  <c r="AC94" i="513"/>
  <c r="L92" i="511"/>
  <c r="M92" i="511" s="1"/>
  <c r="AC92" i="511"/>
  <c r="AA92" i="511"/>
  <c r="Z93" i="511"/>
  <c r="Z94" i="512"/>
  <c r="AA93" i="512"/>
  <c r="L93" i="512"/>
  <c r="M93" i="512" s="1"/>
  <c r="AC93" i="512"/>
  <c r="L92" i="509"/>
  <c r="M92" i="509" s="1"/>
  <c r="Z93" i="509"/>
  <c r="AA92" i="509"/>
  <c r="AC92" i="509"/>
  <c r="Z94" i="510"/>
  <c r="AA93" i="510"/>
  <c r="L93" i="510"/>
  <c r="M93" i="510" s="1"/>
  <c r="AC93" i="510"/>
  <c r="Z94" i="508"/>
  <c r="AA93" i="508"/>
  <c r="L93" i="508"/>
  <c r="M93" i="508" s="1"/>
  <c r="AC93" i="508"/>
  <c r="Z93" i="507"/>
  <c r="AA92" i="507"/>
  <c r="L92" i="507"/>
  <c r="M92" i="507" s="1"/>
  <c r="AC92" i="507"/>
  <c r="Z94" i="506"/>
  <c r="AA93" i="506"/>
  <c r="L93" i="506"/>
  <c r="M93" i="506" s="1"/>
  <c r="AC93" i="506"/>
  <c r="Z94" i="505"/>
  <c r="AA93" i="505"/>
  <c r="L93" i="505"/>
  <c r="M93" i="505" s="1"/>
  <c r="AC93" i="505"/>
  <c r="L92" i="503"/>
  <c r="M92" i="503" s="1"/>
  <c r="AA92" i="503"/>
  <c r="Z93" i="503"/>
  <c r="AC92" i="503"/>
  <c r="L93" i="504"/>
  <c r="M93" i="504" s="1"/>
  <c r="Z94" i="504"/>
  <c r="AA93" i="504"/>
  <c r="AC93" i="504"/>
  <c r="Z94" i="501"/>
  <c r="AA93" i="501"/>
  <c r="L93" i="501"/>
  <c r="M93" i="501" s="1"/>
  <c r="AC93" i="501"/>
  <c r="Z93" i="502"/>
  <c r="AA92" i="502"/>
  <c r="L92" i="502"/>
  <c r="M92" i="502" s="1"/>
  <c r="AC92" i="502"/>
  <c r="Z94" i="499"/>
  <c r="AA93" i="499"/>
  <c r="L93" i="499"/>
  <c r="M93" i="499" s="1"/>
  <c r="AC93" i="499"/>
  <c r="Z94" i="500"/>
  <c r="AA93" i="500"/>
  <c r="L93" i="500"/>
  <c r="M93" i="500" s="1"/>
  <c r="AC93" i="500"/>
  <c r="AA95" i="498"/>
  <c r="Z96" i="498"/>
  <c r="L95" i="498"/>
  <c r="M95" i="498" s="1"/>
  <c r="AC95" i="498"/>
  <c r="L93" i="497"/>
  <c r="M93" i="497" s="1"/>
  <c r="AA93" i="497"/>
  <c r="Z94" i="497"/>
  <c r="AC93" i="497"/>
  <c r="AD77" i="514"/>
  <c r="AD75" i="513"/>
  <c r="AD77" i="511"/>
  <c r="AD76" i="512"/>
  <c r="AD77" i="509"/>
  <c r="AD76" i="510"/>
  <c r="AD77" i="507"/>
  <c r="AD76" i="508"/>
  <c r="AD76" i="506"/>
  <c r="AD76" i="505"/>
  <c r="AD76" i="504"/>
  <c r="AD77" i="503"/>
  <c r="AD76" i="501"/>
  <c r="AD77" i="502"/>
  <c r="AD76" i="499"/>
  <c r="AD76" i="500"/>
  <c r="AD76" i="497"/>
  <c r="AD74" i="498"/>
  <c r="Z94" i="514" l="1"/>
  <c r="AA93" i="514"/>
  <c r="L93" i="514"/>
  <c r="M93" i="514" s="1"/>
  <c r="AC93" i="514"/>
  <c r="Z96" i="513"/>
  <c r="L95" i="513"/>
  <c r="M95" i="513" s="1"/>
  <c r="AA95" i="513"/>
  <c r="AC95" i="513"/>
  <c r="Z94" i="511"/>
  <c r="AC93" i="511"/>
  <c r="AA93" i="511"/>
  <c r="L93" i="511"/>
  <c r="M93" i="511" s="1"/>
  <c r="Z95" i="512"/>
  <c r="AA94" i="512"/>
  <c r="L94" i="512"/>
  <c r="M94" i="512" s="1"/>
  <c r="AC94" i="512"/>
  <c r="AA93" i="509"/>
  <c r="Z94" i="509"/>
  <c r="L93" i="509"/>
  <c r="M93" i="509" s="1"/>
  <c r="AC93" i="509"/>
  <c r="L94" i="510"/>
  <c r="M94" i="510" s="1"/>
  <c r="Z95" i="510"/>
  <c r="AA94" i="510"/>
  <c r="AC94" i="510"/>
  <c r="L93" i="507"/>
  <c r="M93" i="507" s="1"/>
  <c r="AA93" i="507"/>
  <c r="Z94" i="507"/>
  <c r="AC93" i="507"/>
  <c r="L94" i="508"/>
  <c r="M94" i="508" s="1"/>
  <c r="Z95" i="508"/>
  <c r="AA94" i="508"/>
  <c r="AC94" i="508"/>
  <c r="Z95" i="505"/>
  <c r="AA94" i="505"/>
  <c r="L94" i="505"/>
  <c r="M94" i="505" s="1"/>
  <c r="AC94" i="505"/>
  <c r="Z95" i="506"/>
  <c r="AA94" i="506"/>
  <c r="L94" i="506"/>
  <c r="M94" i="506" s="1"/>
  <c r="AC94" i="506"/>
  <c r="Z94" i="503"/>
  <c r="L93" i="503"/>
  <c r="M93" i="503" s="1"/>
  <c r="AA93" i="503"/>
  <c r="AC93" i="503"/>
  <c r="Z95" i="504"/>
  <c r="L94" i="504"/>
  <c r="M94" i="504" s="1"/>
  <c r="AA94" i="504"/>
  <c r="AC94" i="504"/>
  <c r="Z94" i="502"/>
  <c r="AA93" i="502"/>
  <c r="L93" i="502"/>
  <c r="M93" i="502" s="1"/>
  <c r="AC93" i="502"/>
  <c r="Z95" i="501"/>
  <c r="AA94" i="501"/>
  <c r="L94" i="501"/>
  <c r="M94" i="501" s="1"/>
  <c r="AC94" i="501"/>
  <c r="Z95" i="500"/>
  <c r="AA94" i="500"/>
  <c r="L94" i="500"/>
  <c r="M94" i="500" s="1"/>
  <c r="AC94" i="500"/>
  <c r="L94" i="499"/>
  <c r="M94" i="499" s="1"/>
  <c r="Z95" i="499"/>
  <c r="AA94" i="499"/>
  <c r="AC94" i="499"/>
  <c r="Z95" i="497"/>
  <c r="AA94" i="497"/>
  <c r="L94" i="497"/>
  <c r="M94" i="497" s="1"/>
  <c r="AC94" i="497"/>
  <c r="Z97" i="498"/>
  <c r="AA96" i="498"/>
  <c r="L96" i="498"/>
  <c r="M96" i="498" s="1"/>
  <c r="AC96" i="498"/>
  <c r="AD74" i="513"/>
  <c r="AD76" i="514"/>
  <c r="AD76" i="511"/>
  <c r="AD75" i="512"/>
  <c r="AD76" i="509"/>
  <c r="AD75" i="510"/>
  <c r="AD75" i="508"/>
  <c r="AD76" i="507"/>
  <c r="AD75" i="505"/>
  <c r="AD75" i="506"/>
  <c r="AD76" i="503"/>
  <c r="AD75" i="504"/>
  <c r="AD76" i="502"/>
  <c r="AD75" i="501"/>
  <c r="AD75" i="500"/>
  <c r="AD75" i="499"/>
  <c r="AD75" i="497"/>
  <c r="AD73" i="498"/>
  <c r="Z97" i="513" l="1"/>
  <c r="AA96" i="513"/>
  <c r="L96" i="513"/>
  <c r="M96" i="513" s="1"/>
  <c r="AC96" i="513"/>
  <c r="Z95" i="514"/>
  <c r="AA94" i="514"/>
  <c r="L94" i="514"/>
  <c r="M94" i="514" s="1"/>
  <c r="AC94" i="514"/>
  <c r="Z95" i="511"/>
  <c r="AC94" i="511"/>
  <c r="AA94" i="511"/>
  <c r="L94" i="511"/>
  <c r="M94" i="511" s="1"/>
  <c r="Z96" i="512"/>
  <c r="AA95" i="512"/>
  <c r="L95" i="512"/>
  <c r="M95" i="512" s="1"/>
  <c r="AC95" i="512"/>
  <c r="Z96" i="510"/>
  <c r="AA95" i="510"/>
  <c r="L95" i="510"/>
  <c r="M95" i="510" s="1"/>
  <c r="AC95" i="510"/>
  <c r="Z95" i="509"/>
  <c r="AA94" i="509"/>
  <c r="L94" i="509"/>
  <c r="M94" i="509" s="1"/>
  <c r="AC94" i="509"/>
  <c r="Z96" i="508"/>
  <c r="AA95" i="508"/>
  <c r="L95" i="508"/>
  <c r="M95" i="508" s="1"/>
  <c r="AC95" i="508"/>
  <c r="Z95" i="507"/>
  <c r="AA94" i="507"/>
  <c r="L94" i="507"/>
  <c r="M94" i="507" s="1"/>
  <c r="AC94" i="507"/>
  <c r="AA95" i="506"/>
  <c r="Z96" i="506"/>
  <c r="L95" i="506"/>
  <c r="M95" i="506" s="1"/>
  <c r="AC95" i="506"/>
  <c r="L95" i="505"/>
  <c r="M95" i="505" s="1"/>
  <c r="Z96" i="505"/>
  <c r="AA95" i="505"/>
  <c r="AC95" i="505"/>
  <c r="Z96" i="504"/>
  <c r="AA95" i="504"/>
  <c r="L95" i="504"/>
  <c r="M95" i="504" s="1"/>
  <c r="AC95" i="504"/>
  <c r="Z95" i="503"/>
  <c r="AA94" i="503"/>
  <c r="L94" i="503"/>
  <c r="M94" i="503" s="1"/>
  <c r="AC94" i="503"/>
  <c r="Z96" i="501"/>
  <c r="AA95" i="501"/>
  <c r="L95" i="501"/>
  <c r="M95" i="501" s="1"/>
  <c r="AC95" i="501"/>
  <c r="L94" i="502"/>
  <c r="M94" i="502" s="1"/>
  <c r="Z95" i="502"/>
  <c r="AA94" i="502"/>
  <c r="AC94" i="502"/>
  <c r="Z96" i="499"/>
  <c r="AA95" i="499"/>
  <c r="L95" i="499"/>
  <c r="M95" i="499" s="1"/>
  <c r="AC95" i="499"/>
  <c r="L95" i="500"/>
  <c r="M95" i="500" s="1"/>
  <c r="AA95" i="500"/>
  <c r="Z96" i="500"/>
  <c r="AC95" i="500"/>
  <c r="Z98" i="498"/>
  <c r="AA97" i="498"/>
  <c r="L97" i="498"/>
  <c r="M97" i="498" s="1"/>
  <c r="AC97" i="498"/>
  <c r="Z96" i="497"/>
  <c r="L95" i="497"/>
  <c r="M95" i="497" s="1"/>
  <c r="AA95" i="497"/>
  <c r="AC95" i="497"/>
  <c r="AD73" i="513"/>
  <c r="AD75" i="514"/>
  <c r="AD75" i="511"/>
  <c r="AD74" i="512"/>
  <c r="AD74" i="510"/>
  <c r="AD75" i="509"/>
  <c r="AD74" i="508"/>
  <c r="AD75" i="507"/>
  <c r="AD74" i="506"/>
  <c r="AD74" i="505"/>
  <c r="AD75" i="503"/>
  <c r="AD74" i="504"/>
  <c r="AD74" i="501"/>
  <c r="AD75" i="502"/>
  <c r="AD74" i="499"/>
  <c r="AD74" i="500"/>
  <c r="AD74" i="497"/>
  <c r="AD72" i="498"/>
  <c r="L95" i="514" l="1"/>
  <c r="M95" i="514" s="1"/>
  <c r="AA95" i="514"/>
  <c r="Z96" i="514"/>
  <c r="AC95" i="514"/>
  <c r="L97" i="513"/>
  <c r="M97" i="513" s="1"/>
  <c r="Z98" i="513"/>
  <c r="AA97" i="513"/>
  <c r="AC97" i="513"/>
  <c r="Z96" i="511"/>
  <c r="AC95" i="511"/>
  <c r="AA95" i="511"/>
  <c r="L95" i="511"/>
  <c r="M95" i="511" s="1"/>
  <c r="L96" i="512"/>
  <c r="M96" i="512" s="1"/>
  <c r="Z97" i="512"/>
  <c r="AA96" i="512"/>
  <c r="AC96" i="512"/>
  <c r="Z96" i="509"/>
  <c r="AA95" i="509"/>
  <c r="L95" i="509"/>
  <c r="M95" i="509" s="1"/>
  <c r="AC95" i="509"/>
  <c r="Z97" i="510"/>
  <c r="AA96" i="510"/>
  <c r="L96" i="510"/>
  <c r="M96" i="510" s="1"/>
  <c r="AC96" i="510"/>
  <c r="Z96" i="507"/>
  <c r="AA95" i="507"/>
  <c r="L95" i="507"/>
  <c r="M95" i="507" s="1"/>
  <c r="AC95" i="507"/>
  <c r="Z97" i="508"/>
  <c r="AA96" i="508"/>
  <c r="L96" i="508"/>
  <c r="M96" i="508" s="1"/>
  <c r="AC96" i="508"/>
  <c r="AA96" i="505"/>
  <c r="Z97" i="505"/>
  <c r="L96" i="505"/>
  <c r="M96" i="505" s="1"/>
  <c r="AC96" i="505"/>
  <c r="Z97" i="506"/>
  <c r="AA96" i="506"/>
  <c r="L96" i="506"/>
  <c r="M96" i="506" s="1"/>
  <c r="AC96" i="506"/>
  <c r="L95" i="503"/>
  <c r="M95" i="503" s="1"/>
  <c r="Z96" i="503"/>
  <c r="AA95" i="503"/>
  <c r="AC95" i="503"/>
  <c r="Z97" i="504"/>
  <c r="AA96" i="504"/>
  <c r="L96" i="504"/>
  <c r="M96" i="504" s="1"/>
  <c r="AC96" i="504"/>
  <c r="Z96" i="502"/>
  <c r="AA95" i="502"/>
  <c r="L95" i="502"/>
  <c r="M95" i="502" s="1"/>
  <c r="AC95" i="502"/>
  <c r="L96" i="501"/>
  <c r="M96" i="501" s="1"/>
  <c r="Z97" i="501"/>
  <c r="AA96" i="501"/>
  <c r="AC96" i="501"/>
  <c r="Z97" i="500"/>
  <c r="AA96" i="500"/>
  <c r="L96" i="500"/>
  <c r="M96" i="500" s="1"/>
  <c r="AC96" i="500"/>
  <c r="Z97" i="499"/>
  <c r="AA96" i="499"/>
  <c r="L96" i="499"/>
  <c r="M96" i="499" s="1"/>
  <c r="AC96" i="499"/>
  <c r="Z97" i="497"/>
  <c r="AA96" i="497"/>
  <c r="L96" i="497"/>
  <c r="M96" i="497" s="1"/>
  <c r="AC96" i="497"/>
  <c r="L98" i="498"/>
  <c r="M98" i="498" s="1"/>
  <c r="Z99" i="498"/>
  <c r="AA98" i="498"/>
  <c r="AC98" i="498"/>
  <c r="AD72" i="513"/>
  <c r="AD74" i="514"/>
  <c r="AD74" i="511"/>
  <c r="AD73" i="512"/>
  <c r="AD74" i="509"/>
  <c r="AD73" i="510"/>
  <c r="AD74" i="507"/>
  <c r="AD73" i="508"/>
  <c r="AD73" i="505"/>
  <c r="AD73" i="506"/>
  <c r="AD74" i="503"/>
  <c r="AD73" i="504"/>
  <c r="AD74" i="502"/>
  <c r="AD73" i="501"/>
  <c r="AD73" i="500"/>
  <c r="AD73" i="499"/>
  <c r="AD73" i="497"/>
  <c r="AD71" i="498"/>
  <c r="Z97" i="514" l="1"/>
  <c r="AA96" i="514"/>
  <c r="L96" i="514"/>
  <c r="M96" i="514" s="1"/>
  <c r="AC96" i="514"/>
  <c r="Z99" i="513"/>
  <c r="L98" i="513"/>
  <c r="M98" i="513" s="1"/>
  <c r="AA98" i="513"/>
  <c r="AC98" i="513"/>
  <c r="L96" i="511"/>
  <c r="M96" i="511" s="1"/>
  <c r="AC96" i="511"/>
  <c r="Z97" i="511"/>
  <c r="AA96" i="511"/>
  <c r="Z98" i="512"/>
  <c r="AA97" i="512"/>
  <c r="L97" i="512"/>
  <c r="M97" i="512" s="1"/>
  <c r="AC97" i="512"/>
  <c r="Z98" i="510"/>
  <c r="AA97" i="510"/>
  <c r="L97" i="510"/>
  <c r="M97" i="510" s="1"/>
  <c r="AC97" i="510"/>
  <c r="L96" i="509"/>
  <c r="M96" i="509" s="1"/>
  <c r="Z97" i="509"/>
  <c r="AA96" i="509"/>
  <c r="AC96" i="509"/>
  <c r="Z98" i="508"/>
  <c r="AA97" i="508"/>
  <c r="L97" i="508"/>
  <c r="M97" i="508" s="1"/>
  <c r="AC97" i="508"/>
  <c r="Z97" i="507"/>
  <c r="AA96" i="507"/>
  <c r="L96" i="507"/>
  <c r="M96" i="507" s="1"/>
  <c r="AC96" i="507"/>
  <c r="Z98" i="505"/>
  <c r="AA97" i="505"/>
  <c r="L97" i="505"/>
  <c r="M97" i="505" s="1"/>
  <c r="AC97" i="505"/>
  <c r="Z98" i="506"/>
  <c r="AA97" i="506"/>
  <c r="L97" i="506"/>
  <c r="M97" i="506" s="1"/>
  <c r="AC97" i="506"/>
  <c r="AA96" i="503"/>
  <c r="L96" i="503"/>
  <c r="M96" i="503" s="1"/>
  <c r="Z97" i="503"/>
  <c r="AC96" i="503"/>
  <c r="L97" i="504"/>
  <c r="M97" i="504" s="1"/>
  <c r="Z98" i="504"/>
  <c r="AA97" i="504"/>
  <c r="AC97" i="504"/>
  <c r="Z98" i="501"/>
  <c r="AA97" i="501"/>
  <c r="L97" i="501"/>
  <c r="M97" i="501" s="1"/>
  <c r="AC97" i="501"/>
  <c r="Z97" i="502"/>
  <c r="AA96" i="502"/>
  <c r="L96" i="502"/>
  <c r="M96" i="502" s="1"/>
  <c r="AC96" i="502"/>
  <c r="Z98" i="499"/>
  <c r="AA97" i="499"/>
  <c r="L97" i="499"/>
  <c r="M97" i="499" s="1"/>
  <c r="AC97" i="499"/>
  <c r="Z98" i="500"/>
  <c r="AA97" i="500"/>
  <c r="L97" i="500"/>
  <c r="M97" i="500" s="1"/>
  <c r="AC97" i="500"/>
  <c r="Z100" i="498"/>
  <c r="AA99" i="498"/>
  <c r="L99" i="498"/>
  <c r="M99" i="498" s="1"/>
  <c r="AC99" i="498"/>
  <c r="L97" i="497"/>
  <c r="M97" i="497" s="1"/>
  <c r="AA97" i="497"/>
  <c r="Z98" i="497"/>
  <c r="AC97" i="497"/>
  <c r="AD73" i="514"/>
  <c r="AD71" i="513"/>
  <c r="AD73" i="511"/>
  <c r="AD72" i="512"/>
  <c r="AD72" i="510"/>
  <c r="AD73" i="509"/>
  <c r="AD72" i="508"/>
  <c r="AD73" i="507"/>
  <c r="AD72" i="505"/>
  <c r="AD72" i="506"/>
  <c r="AD73" i="503"/>
  <c r="AD72" i="504"/>
  <c r="AD72" i="501"/>
  <c r="AD73" i="502"/>
  <c r="AD72" i="499"/>
  <c r="AD72" i="500"/>
  <c r="AD72" i="497"/>
  <c r="AD70" i="498"/>
  <c r="AA99" i="513" l="1"/>
  <c r="Z100" i="513"/>
  <c r="L99" i="513"/>
  <c r="M99" i="513" s="1"/>
  <c r="AC99" i="513"/>
  <c r="Z98" i="514"/>
  <c r="AA97" i="514"/>
  <c r="L97" i="514"/>
  <c r="M97" i="514" s="1"/>
  <c r="AC97" i="514"/>
  <c r="Z98" i="511"/>
  <c r="AC97" i="511"/>
  <c r="AA97" i="511"/>
  <c r="L97" i="511"/>
  <c r="M97" i="511" s="1"/>
  <c r="Z99" i="512"/>
  <c r="AA98" i="512"/>
  <c r="L98" i="512"/>
  <c r="M98" i="512" s="1"/>
  <c r="AC98" i="512"/>
  <c r="L97" i="509"/>
  <c r="M97" i="509" s="1"/>
  <c r="Z98" i="509"/>
  <c r="AA97" i="509"/>
  <c r="AC97" i="509"/>
  <c r="L98" i="510"/>
  <c r="M98" i="510" s="1"/>
  <c r="Z99" i="510"/>
  <c r="AA98" i="510"/>
  <c r="AC98" i="510"/>
  <c r="L97" i="507"/>
  <c r="M97" i="507" s="1"/>
  <c r="AA97" i="507"/>
  <c r="Z98" i="507"/>
  <c r="AC97" i="507"/>
  <c r="L98" i="508"/>
  <c r="M98" i="508" s="1"/>
  <c r="Z99" i="508"/>
  <c r="AA98" i="508"/>
  <c r="AC98" i="508"/>
  <c r="L98" i="506"/>
  <c r="M98" i="506" s="1"/>
  <c r="Z99" i="506"/>
  <c r="AA98" i="506"/>
  <c r="AC98" i="506"/>
  <c r="Z99" i="505"/>
  <c r="AA98" i="505"/>
  <c r="L98" i="505"/>
  <c r="M98" i="505" s="1"/>
  <c r="AC98" i="505"/>
  <c r="Z98" i="503"/>
  <c r="L97" i="503"/>
  <c r="M97" i="503" s="1"/>
  <c r="AA97" i="503"/>
  <c r="AC97" i="503"/>
  <c r="AA98" i="504"/>
  <c r="Z99" i="504"/>
  <c r="L98" i="504"/>
  <c r="M98" i="504" s="1"/>
  <c r="AC98" i="504"/>
  <c r="Z98" i="502"/>
  <c r="AA97" i="502"/>
  <c r="L97" i="502"/>
  <c r="M97" i="502" s="1"/>
  <c r="AC97" i="502"/>
  <c r="Z99" i="501"/>
  <c r="AA98" i="501"/>
  <c r="L98" i="501"/>
  <c r="M98" i="501" s="1"/>
  <c r="AC98" i="501"/>
  <c r="Z99" i="500"/>
  <c r="AA98" i="500"/>
  <c r="L98" i="500"/>
  <c r="M98" i="500" s="1"/>
  <c r="AC98" i="500"/>
  <c r="L98" i="499"/>
  <c r="M98" i="499" s="1"/>
  <c r="Z99" i="499"/>
  <c r="AA98" i="499"/>
  <c r="AC98" i="499"/>
  <c r="L98" i="497"/>
  <c r="M98" i="497" s="1"/>
  <c r="Z99" i="497"/>
  <c r="AA98" i="497"/>
  <c r="AC98" i="497"/>
  <c r="Z101" i="498"/>
  <c r="AA100" i="498"/>
  <c r="L100" i="498"/>
  <c r="M100" i="498" s="1"/>
  <c r="AC100" i="498"/>
  <c r="AD72" i="514"/>
  <c r="AD70" i="513"/>
  <c r="AD72" i="511"/>
  <c r="AD71" i="512"/>
  <c r="AD72" i="509"/>
  <c r="AD71" i="510"/>
  <c r="AD72" i="507"/>
  <c r="AD71" i="508"/>
  <c r="AD71" i="506"/>
  <c r="AD71" i="505"/>
  <c r="AD71" i="504"/>
  <c r="AD72" i="503"/>
  <c r="AD72" i="502"/>
  <c r="AD71" i="501"/>
  <c r="AD71" i="500"/>
  <c r="AD71" i="499"/>
  <c r="AD71" i="497"/>
  <c r="AD69" i="498"/>
  <c r="Z101" i="513" l="1"/>
  <c r="AA100" i="513"/>
  <c r="L100" i="513"/>
  <c r="M100" i="513" s="1"/>
  <c r="AC100" i="513"/>
  <c r="Z99" i="514"/>
  <c r="AA98" i="514"/>
  <c r="L98" i="514"/>
  <c r="M98" i="514" s="1"/>
  <c r="AC98" i="514"/>
  <c r="Z99" i="511"/>
  <c r="AA98" i="511"/>
  <c r="AC98" i="511"/>
  <c r="L98" i="511"/>
  <c r="M98" i="511" s="1"/>
  <c r="AA99" i="512"/>
  <c r="Z100" i="512"/>
  <c r="L99" i="512"/>
  <c r="M99" i="512" s="1"/>
  <c r="AC99" i="512"/>
  <c r="AA99" i="510"/>
  <c r="Z100" i="510"/>
  <c r="L99" i="510"/>
  <c r="M99" i="510" s="1"/>
  <c r="AC99" i="510"/>
  <c r="Z99" i="509"/>
  <c r="AA98" i="509"/>
  <c r="L98" i="509"/>
  <c r="M98" i="509" s="1"/>
  <c r="AC98" i="509"/>
  <c r="Z99" i="507"/>
  <c r="AA98" i="507"/>
  <c r="L98" i="507"/>
  <c r="M98" i="507" s="1"/>
  <c r="AC98" i="507"/>
  <c r="Z100" i="508"/>
  <c r="AA99" i="508"/>
  <c r="L99" i="508"/>
  <c r="M99" i="508" s="1"/>
  <c r="AC99" i="508"/>
  <c r="Z100" i="506"/>
  <c r="AA99" i="506"/>
  <c r="L99" i="506"/>
  <c r="M99" i="506" s="1"/>
  <c r="AC99" i="506"/>
  <c r="L99" i="505"/>
  <c r="M99" i="505" s="1"/>
  <c r="Z100" i="505"/>
  <c r="AA99" i="505"/>
  <c r="AC99" i="505"/>
  <c r="Z100" i="504"/>
  <c r="AA99" i="504"/>
  <c r="L99" i="504"/>
  <c r="M99" i="504" s="1"/>
  <c r="AC99" i="504"/>
  <c r="Z99" i="503"/>
  <c r="AA98" i="503"/>
  <c r="L98" i="503"/>
  <c r="M98" i="503" s="1"/>
  <c r="AC98" i="503"/>
  <c r="Z100" i="501"/>
  <c r="AA99" i="501"/>
  <c r="L99" i="501"/>
  <c r="M99" i="501" s="1"/>
  <c r="AC99" i="501"/>
  <c r="L98" i="502"/>
  <c r="M98" i="502" s="1"/>
  <c r="Z99" i="502"/>
  <c r="AA98" i="502"/>
  <c r="AC98" i="502"/>
  <c r="Z100" i="499"/>
  <c r="AA99" i="499"/>
  <c r="L99" i="499"/>
  <c r="M99" i="499" s="1"/>
  <c r="AC99" i="499"/>
  <c r="Z100" i="500"/>
  <c r="L99" i="500"/>
  <c r="M99" i="500" s="1"/>
  <c r="AA99" i="500"/>
  <c r="AC99" i="500"/>
  <c r="L99" i="497"/>
  <c r="M99" i="497" s="1"/>
  <c r="Z100" i="497"/>
  <c r="AA99" i="497"/>
  <c r="AC99" i="497"/>
  <c r="Z102" i="498"/>
  <c r="AA101" i="498"/>
  <c r="L101" i="498"/>
  <c r="M101" i="498" s="1"/>
  <c r="AC101" i="498"/>
  <c r="AD71" i="514"/>
  <c r="AD69" i="513"/>
  <c r="AD71" i="511"/>
  <c r="AD70" i="512"/>
  <c r="AD70" i="510"/>
  <c r="AD71" i="509"/>
  <c r="AD70" i="508"/>
  <c r="AD71" i="507"/>
  <c r="AD70" i="506"/>
  <c r="AD70" i="505"/>
  <c r="AD70" i="504"/>
  <c r="AD71" i="503"/>
  <c r="AD70" i="501"/>
  <c r="AD71" i="502"/>
  <c r="AD70" i="499"/>
  <c r="AD70" i="500"/>
  <c r="AD70" i="497"/>
  <c r="AD68" i="498"/>
  <c r="L99" i="514" l="1"/>
  <c r="M99" i="514" s="1"/>
  <c r="Z100" i="514"/>
  <c r="AA99" i="514"/>
  <c r="AC99" i="514"/>
  <c r="L101" i="513"/>
  <c r="M101" i="513" s="1"/>
  <c r="AA101" i="513"/>
  <c r="Z102" i="513"/>
  <c r="AC101" i="513"/>
  <c r="Z100" i="511"/>
  <c r="AA99" i="511"/>
  <c r="L99" i="511"/>
  <c r="M99" i="511" s="1"/>
  <c r="AC99" i="511"/>
  <c r="Z101" i="512"/>
  <c r="AA100" i="512"/>
  <c r="L100" i="512"/>
  <c r="M100" i="512" s="1"/>
  <c r="AC100" i="512"/>
  <c r="Z101" i="510"/>
  <c r="AA100" i="510"/>
  <c r="L100" i="510"/>
  <c r="M100" i="510" s="1"/>
  <c r="AC100" i="510"/>
  <c r="Z100" i="509"/>
  <c r="AA99" i="509"/>
  <c r="L99" i="509"/>
  <c r="M99" i="509" s="1"/>
  <c r="AC99" i="509"/>
  <c r="Z101" i="508"/>
  <c r="AA100" i="508"/>
  <c r="L100" i="508"/>
  <c r="M100" i="508" s="1"/>
  <c r="AC100" i="508"/>
  <c r="Z100" i="507"/>
  <c r="AA99" i="507"/>
  <c r="L99" i="507"/>
  <c r="M99" i="507" s="1"/>
  <c r="AC99" i="507"/>
  <c r="AA100" i="505"/>
  <c r="L100" i="505"/>
  <c r="M100" i="505" s="1"/>
  <c r="Z101" i="505"/>
  <c r="AC100" i="505"/>
  <c r="Z101" i="506"/>
  <c r="AA100" i="506"/>
  <c r="L100" i="506"/>
  <c r="M100" i="506" s="1"/>
  <c r="AC100" i="506"/>
  <c r="L99" i="503"/>
  <c r="M99" i="503" s="1"/>
  <c r="Z100" i="503"/>
  <c r="AA99" i="503"/>
  <c r="AC99" i="503"/>
  <c r="Z101" i="504"/>
  <c r="AA100" i="504"/>
  <c r="L100" i="504"/>
  <c r="M100" i="504" s="1"/>
  <c r="AC100" i="504"/>
  <c r="Z100" i="502"/>
  <c r="AA99" i="502"/>
  <c r="L99" i="502"/>
  <c r="M99" i="502" s="1"/>
  <c r="AC99" i="502"/>
  <c r="L100" i="501"/>
  <c r="M100" i="501" s="1"/>
  <c r="AA100" i="501"/>
  <c r="Z101" i="501"/>
  <c r="AC100" i="501"/>
  <c r="Z101" i="500"/>
  <c r="AA100" i="500"/>
  <c r="L100" i="500"/>
  <c r="M100" i="500" s="1"/>
  <c r="AC100" i="500"/>
  <c r="Z101" i="499"/>
  <c r="AA100" i="499"/>
  <c r="L100" i="499"/>
  <c r="M100" i="499" s="1"/>
  <c r="AC100" i="499"/>
  <c r="Z101" i="497"/>
  <c r="AA100" i="497"/>
  <c r="L100" i="497"/>
  <c r="M100" i="497" s="1"/>
  <c r="AC100" i="497"/>
  <c r="L102" i="498"/>
  <c r="M102" i="498" s="1"/>
  <c r="Z103" i="498"/>
  <c r="AA102" i="498"/>
  <c r="AC102" i="498"/>
  <c r="AD68" i="513"/>
  <c r="AD70" i="514"/>
  <c r="AD70" i="511"/>
  <c r="AD69" i="512"/>
  <c r="AD69" i="510"/>
  <c r="AD70" i="509"/>
  <c r="AD69" i="508"/>
  <c r="AD70" i="507"/>
  <c r="AD69" i="505"/>
  <c r="AD69" i="506"/>
  <c r="AD70" i="503"/>
  <c r="AD69" i="504"/>
  <c r="AD70" i="502"/>
  <c r="AD69" i="501"/>
  <c r="AD69" i="500"/>
  <c r="AD69" i="499"/>
  <c r="AD67" i="498"/>
  <c r="AD69" i="497"/>
  <c r="Z103" i="513" l="1"/>
  <c r="L102" i="513"/>
  <c r="M102" i="513" s="1"/>
  <c r="AA102" i="513"/>
  <c r="AC102" i="513"/>
  <c r="Z101" i="514"/>
  <c r="AA100" i="514"/>
  <c r="L100" i="514"/>
  <c r="M100" i="514" s="1"/>
  <c r="AC100" i="514"/>
  <c r="L100" i="511"/>
  <c r="M100" i="511" s="1"/>
  <c r="AC100" i="511"/>
  <c r="Z101" i="511"/>
  <c r="AA100" i="511"/>
  <c r="Z102" i="512"/>
  <c r="AA101" i="512"/>
  <c r="L101" i="512"/>
  <c r="M101" i="512" s="1"/>
  <c r="AC101" i="512"/>
  <c r="L100" i="509"/>
  <c r="M100" i="509" s="1"/>
  <c r="Z101" i="509"/>
  <c r="AA100" i="509"/>
  <c r="AC100" i="509"/>
  <c r="Z102" i="510"/>
  <c r="AA101" i="510"/>
  <c r="L101" i="510"/>
  <c r="M101" i="510" s="1"/>
  <c r="AC101" i="510"/>
  <c r="Z101" i="507"/>
  <c r="AA100" i="507"/>
  <c r="L100" i="507"/>
  <c r="M100" i="507" s="1"/>
  <c r="AC100" i="507"/>
  <c r="Z102" i="508"/>
  <c r="AA101" i="508"/>
  <c r="L101" i="508"/>
  <c r="M101" i="508" s="1"/>
  <c r="AC101" i="508"/>
  <c r="Z102" i="505"/>
  <c r="AA101" i="505"/>
  <c r="L101" i="505"/>
  <c r="M101" i="505" s="1"/>
  <c r="AC101" i="505"/>
  <c r="Z102" i="506"/>
  <c r="AA101" i="506"/>
  <c r="L101" i="506"/>
  <c r="M101" i="506" s="1"/>
  <c r="AC101" i="506"/>
  <c r="Z101" i="503"/>
  <c r="AA100" i="503"/>
  <c r="L100" i="503"/>
  <c r="M100" i="503" s="1"/>
  <c r="AC100" i="503"/>
  <c r="L101" i="504"/>
  <c r="M101" i="504" s="1"/>
  <c r="Z102" i="504"/>
  <c r="AA101" i="504"/>
  <c r="AC101" i="504"/>
  <c r="Z102" i="501"/>
  <c r="AA101" i="501"/>
  <c r="L101" i="501"/>
  <c r="M101" i="501" s="1"/>
  <c r="AC101" i="501"/>
  <c r="Z101" i="502"/>
  <c r="AA100" i="502"/>
  <c r="L100" i="502"/>
  <c r="M100" i="502" s="1"/>
  <c r="AC100" i="502"/>
  <c r="Z102" i="499"/>
  <c r="AA101" i="499"/>
  <c r="L101" i="499"/>
  <c r="M101" i="499" s="1"/>
  <c r="AC101" i="499"/>
  <c r="L101" i="500"/>
  <c r="M101" i="500" s="1"/>
  <c r="AA101" i="500"/>
  <c r="Z102" i="500"/>
  <c r="AC101" i="500"/>
  <c r="AA103" i="498"/>
  <c r="Z104" i="498"/>
  <c r="L103" i="498"/>
  <c r="M103" i="498" s="1"/>
  <c r="AC103" i="498"/>
  <c r="L101" i="497"/>
  <c r="M101" i="497" s="1"/>
  <c r="AA101" i="497"/>
  <c r="Z102" i="497"/>
  <c r="AC101" i="497"/>
  <c r="AD67" i="513"/>
  <c r="AD69" i="514"/>
  <c r="AD69" i="511"/>
  <c r="AD68" i="512"/>
  <c r="AD69" i="509"/>
  <c r="AD68" i="510"/>
  <c r="AD68" i="508"/>
  <c r="AD69" i="507"/>
  <c r="AD68" i="506"/>
  <c r="AD68" i="505"/>
  <c r="AD69" i="503"/>
  <c r="AD68" i="504"/>
  <c r="AD69" i="502"/>
  <c r="AD68" i="501"/>
  <c r="AD68" i="499"/>
  <c r="AD68" i="500"/>
  <c r="AD66" i="498"/>
  <c r="AD68" i="497"/>
  <c r="Z102" i="514" l="1"/>
  <c r="AA101" i="514"/>
  <c r="L101" i="514"/>
  <c r="M101" i="514" s="1"/>
  <c r="AC101" i="514"/>
  <c r="AA103" i="513"/>
  <c r="L103" i="513"/>
  <c r="M103" i="513" s="1"/>
  <c r="Z104" i="513"/>
  <c r="AC103" i="513"/>
  <c r="Z102" i="511"/>
  <c r="AA101" i="511"/>
  <c r="L101" i="511"/>
  <c r="M101" i="511" s="1"/>
  <c r="AC101" i="511"/>
  <c r="Z103" i="512"/>
  <c r="AA102" i="512"/>
  <c r="L102" i="512"/>
  <c r="M102" i="512" s="1"/>
  <c r="AC102" i="512"/>
  <c r="AA101" i="509"/>
  <c r="Z102" i="509"/>
  <c r="L101" i="509"/>
  <c r="M101" i="509" s="1"/>
  <c r="AC101" i="509"/>
  <c r="L102" i="510"/>
  <c r="M102" i="510" s="1"/>
  <c r="AA102" i="510"/>
  <c r="Z103" i="510"/>
  <c r="AC102" i="510"/>
  <c r="L102" i="508"/>
  <c r="M102" i="508" s="1"/>
  <c r="AA102" i="508"/>
  <c r="Z103" i="508"/>
  <c r="AC102" i="508"/>
  <c r="L101" i="507"/>
  <c r="M101" i="507" s="1"/>
  <c r="Z102" i="507"/>
  <c r="AA101" i="507"/>
  <c r="AC101" i="507"/>
  <c r="L102" i="506"/>
  <c r="M102" i="506" s="1"/>
  <c r="Z103" i="506"/>
  <c r="AA102" i="506"/>
  <c r="AC102" i="506"/>
  <c r="Z103" i="505"/>
  <c r="AA102" i="505"/>
  <c r="L102" i="505"/>
  <c r="M102" i="505" s="1"/>
  <c r="AC102" i="505"/>
  <c r="Z103" i="504"/>
  <c r="L102" i="504"/>
  <c r="M102" i="504" s="1"/>
  <c r="AA102" i="504"/>
  <c r="AC102" i="504"/>
  <c r="AA101" i="503"/>
  <c r="Z102" i="503"/>
  <c r="L101" i="503"/>
  <c r="M101" i="503" s="1"/>
  <c r="AC101" i="503"/>
  <c r="L101" i="502"/>
  <c r="M101" i="502" s="1"/>
  <c r="AA101" i="502"/>
  <c r="Z102" i="502"/>
  <c r="AC101" i="502"/>
  <c r="Z103" i="501"/>
  <c r="AA102" i="501"/>
  <c r="L102" i="501"/>
  <c r="M102" i="501" s="1"/>
  <c r="AC102" i="501"/>
  <c r="Z103" i="500"/>
  <c r="AA102" i="500"/>
  <c r="L102" i="500"/>
  <c r="M102" i="500" s="1"/>
  <c r="AC102" i="500"/>
  <c r="L102" i="499"/>
  <c r="M102" i="499" s="1"/>
  <c r="AA102" i="499"/>
  <c r="Z103" i="499"/>
  <c r="AC102" i="499"/>
  <c r="AA102" i="497"/>
  <c r="L102" i="497"/>
  <c r="M102" i="497" s="1"/>
  <c r="Z103" i="497"/>
  <c r="AC102" i="497"/>
  <c r="Z105" i="498"/>
  <c r="AA104" i="498"/>
  <c r="L104" i="498"/>
  <c r="M104" i="498" s="1"/>
  <c r="AC104" i="498"/>
  <c r="AD68" i="514"/>
  <c r="AD66" i="513"/>
  <c r="AD68" i="511"/>
  <c r="AD67" i="512"/>
  <c r="AD68" i="509"/>
  <c r="AD67" i="510"/>
  <c r="AD67" i="508"/>
  <c r="AD68" i="507"/>
  <c r="AD67" i="506"/>
  <c r="AD67" i="505"/>
  <c r="AD67" i="504"/>
  <c r="AD68" i="503"/>
  <c r="AD67" i="501"/>
  <c r="AD68" i="502"/>
  <c r="AD67" i="500"/>
  <c r="AD67" i="499"/>
  <c r="AD67" i="497"/>
  <c r="AD65" i="498"/>
  <c r="Z105" i="513" l="1"/>
  <c r="AA104" i="513"/>
  <c r="L104" i="513"/>
  <c r="M104" i="513" s="1"/>
  <c r="AC104" i="513"/>
  <c r="Z103" i="514"/>
  <c r="AA102" i="514"/>
  <c r="L102" i="514"/>
  <c r="M102" i="514" s="1"/>
  <c r="AC102" i="514"/>
  <c r="Z103" i="511"/>
  <c r="AA102" i="511"/>
  <c r="L102" i="511"/>
  <c r="M102" i="511" s="1"/>
  <c r="AC102" i="511"/>
  <c r="L103" i="512"/>
  <c r="M103" i="512" s="1"/>
  <c r="Z104" i="512"/>
  <c r="AA103" i="512"/>
  <c r="AC103" i="512"/>
  <c r="Z104" i="510"/>
  <c r="L103" i="510"/>
  <c r="M103" i="510" s="1"/>
  <c r="AA103" i="510"/>
  <c r="AC103" i="510"/>
  <c r="Z103" i="509"/>
  <c r="AA102" i="509"/>
  <c r="L102" i="509"/>
  <c r="M102" i="509" s="1"/>
  <c r="AC102" i="509"/>
  <c r="Z104" i="508"/>
  <c r="AA103" i="508"/>
  <c r="L103" i="508"/>
  <c r="M103" i="508" s="1"/>
  <c r="AC103" i="508"/>
  <c r="Z103" i="507"/>
  <c r="AA102" i="507"/>
  <c r="L102" i="507"/>
  <c r="M102" i="507" s="1"/>
  <c r="AC102" i="507"/>
  <c r="Z104" i="506"/>
  <c r="AA103" i="506"/>
  <c r="L103" i="506"/>
  <c r="M103" i="506" s="1"/>
  <c r="AC103" i="506"/>
  <c r="L103" i="505"/>
  <c r="M103" i="505" s="1"/>
  <c r="Z104" i="505"/>
  <c r="AA103" i="505"/>
  <c r="AC103" i="505"/>
  <c r="Z103" i="503"/>
  <c r="AA102" i="503"/>
  <c r="L102" i="503"/>
  <c r="M102" i="503" s="1"/>
  <c r="AC102" i="503"/>
  <c r="Z104" i="504"/>
  <c r="AA103" i="504"/>
  <c r="L103" i="504"/>
  <c r="M103" i="504" s="1"/>
  <c r="AC103" i="504"/>
  <c r="Z103" i="502"/>
  <c r="AA102" i="502"/>
  <c r="L102" i="502"/>
  <c r="M102" i="502" s="1"/>
  <c r="AC102" i="502"/>
  <c r="Z104" i="501"/>
  <c r="AA103" i="501"/>
  <c r="L103" i="501"/>
  <c r="M103" i="501" s="1"/>
  <c r="AC103" i="501"/>
  <c r="Z104" i="499"/>
  <c r="AA103" i="499"/>
  <c r="L103" i="499"/>
  <c r="M103" i="499" s="1"/>
  <c r="AC103" i="499"/>
  <c r="Z104" i="500"/>
  <c r="AA103" i="500"/>
  <c r="L103" i="500"/>
  <c r="M103" i="500" s="1"/>
  <c r="AC103" i="500"/>
  <c r="Z106" i="498"/>
  <c r="AA105" i="498"/>
  <c r="L105" i="498"/>
  <c r="M105" i="498" s="1"/>
  <c r="AC105" i="498"/>
  <c r="Z104" i="497"/>
  <c r="L103" i="497"/>
  <c r="M103" i="497" s="1"/>
  <c r="AA103" i="497"/>
  <c r="AC103" i="497"/>
  <c r="AD65" i="513"/>
  <c r="AD67" i="514"/>
  <c r="AD67" i="511"/>
  <c r="AD66" i="512"/>
  <c r="AD66" i="510"/>
  <c r="AD67" i="509"/>
  <c r="AD66" i="508"/>
  <c r="AD67" i="507"/>
  <c r="AD66" i="506"/>
  <c r="AD66" i="505"/>
  <c r="AD67" i="503"/>
  <c r="AD66" i="504"/>
  <c r="AD67" i="502"/>
  <c r="AD66" i="501"/>
  <c r="AD66" i="499"/>
  <c r="AD66" i="500"/>
  <c r="AD64" i="498"/>
  <c r="AD66" i="497"/>
  <c r="L103" i="514" l="1"/>
  <c r="M103" i="514" s="1"/>
  <c r="AA103" i="514"/>
  <c r="Z104" i="514"/>
  <c r="AC103" i="514"/>
  <c r="L105" i="513"/>
  <c r="M105" i="513" s="1"/>
  <c r="AA105" i="513"/>
  <c r="Z106" i="513"/>
  <c r="AC105" i="513"/>
  <c r="Z104" i="511"/>
  <c r="AA103" i="511"/>
  <c r="AC103" i="511"/>
  <c r="L103" i="511"/>
  <c r="M103" i="511" s="1"/>
  <c r="Z105" i="512"/>
  <c r="AA104" i="512"/>
  <c r="L104" i="512"/>
  <c r="M104" i="512" s="1"/>
  <c r="AC104" i="512"/>
  <c r="Z104" i="509"/>
  <c r="AA103" i="509"/>
  <c r="L103" i="509"/>
  <c r="M103" i="509" s="1"/>
  <c r="AC103" i="509"/>
  <c r="Z105" i="510"/>
  <c r="AA104" i="510"/>
  <c r="L104" i="510"/>
  <c r="M104" i="510" s="1"/>
  <c r="AC104" i="510"/>
  <c r="Z104" i="507"/>
  <c r="AA103" i="507"/>
  <c r="L103" i="507"/>
  <c r="M103" i="507" s="1"/>
  <c r="AC103" i="507"/>
  <c r="Z105" i="508"/>
  <c r="AA104" i="508"/>
  <c r="L104" i="508"/>
  <c r="M104" i="508" s="1"/>
  <c r="AC104" i="508"/>
  <c r="AA104" i="505"/>
  <c r="Z105" i="505"/>
  <c r="L104" i="505"/>
  <c r="M104" i="505" s="1"/>
  <c r="AC104" i="505"/>
  <c r="Z105" i="506"/>
  <c r="AA104" i="506"/>
  <c r="L104" i="506"/>
  <c r="M104" i="506" s="1"/>
  <c r="AC104" i="506"/>
  <c r="Z105" i="504"/>
  <c r="AA104" i="504"/>
  <c r="L104" i="504"/>
  <c r="M104" i="504" s="1"/>
  <c r="AC104" i="504"/>
  <c r="L103" i="503"/>
  <c r="M103" i="503" s="1"/>
  <c r="AA103" i="503"/>
  <c r="Z104" i="503"/>
  <c r="AC103" i="503"/>
  <c r="L104" i="501"/>
  <c r="M104" i="501" s="1"/>
  <c r="AA104" i="501"/>
  <c r="Z105" i="501"/>
  <c r="AC104" i="501"/>
  <c r="Z104" i="502"/>
  <c r="AA103" i="502"/>
  <c r="L103" i="502"/>
  <c r="M103" i="502" s="1"/>
  <c r="AC103" i="502"/>
  <c r="Z105" i="500"/>
  <c r="AA104" i="500"/>
  <c r="L104" i="500"/>
  <c r="M104" i="500" s="1"/>
  <c r="AC104" i="500"/>
  <c r="Z105" i="499"/>
  <c r="AA104" i="499"/>
  <c r="L104" i="499"/>
  <c r="M104" i="499" s="1"/>
  <c r="AC104" i="499"/>
  <c r="Z105" i="497"/>
  <c r="AA104" i="497"/>
  <c r="L104" i="497"/>
  <c r="M104" i="497" s="1"/>
  <c r="AC104" i="497"/>
  <c r="Z107" i="498"/>
  <c r="AA106" i="498"/>
  <c r="L106" i="498"/>
  <c r="M106" i="498" s="1"/>
  <c r="AC106" i="498"/>
  <c r="AD66" i="514"/>
  <c r="AD64" i="513"/>
  <c r="AD66" i="511"/>
  <c r="AD65" i="512"/>
  <c r="AD66" i="509"/>
  <c r="AD65" i="510"/>
  <c r="AD66" i="507"/>
  <c r="AD65" i="508"/>
  <c r="AD65" i="506"/>
  <c r="AD65" i="505"/>
  <c r="AD65" i="504"/>
  <c r="AD66" i="503"/>
  <c r="AD66" i="502"/>
  <c r="AD65" i="501"/>
  <c r="AD65" i="500"/>
  <c r="AD65" i="499"/>
  <c r="AD63" i="498"/>
  <c r="AD65" i="497"/>
  <c r="L106" i="513" l="1"/>
  <c r="M106" i="513" s="1"/>
  <c r="AA106" i="513"/>
  <c r="Z107" i="513"/>
  <c r="AC106" i="513"/>
  <c r="Z105" i="514"/>
  <c r="AA104" i="514"/>
  <c r="L104" i="514"/>
  <c r="M104" i="514" s="1"/>
  <c r="AC104" i="514"/>
  <c r="L104" i="511"/>
  <c r="M104" i="511" s="1"/>
  <c r="AC104" i="511"/>
  <c r="AA104" i="511"/>
  <c r="Z105" i="511"/>
  <c r="Z106" i="512"/>
  <c r="AA105" i="512"/>
  <c r="L105" i="512"/>
  <c r="M105" i="512" s="1"/>
  <c r="AC105" i="512"/>
  <c r="Z106" i="510"/>
  <c r="AA105" i="510"/>
  <c r="L105" i="510"/>
  <c r="M105" i="510" s="1"/>
  <c r="AC105" i="510"/>
  <c r="L104" i="509"/>
  <c r="M104" i="509" s="1"/>
  <c r="AA104" i="509"/>
  <c r="Z105" i="509"/>
  <c r="AC104" i="509"/>
  <c r="Z106" i="508"/>
  <c r="AA105" i="508"/>
  <c r="L105" i="508"/>
  <c r="M105" i="508" s="1"/>
  <c r="AC105" i="508"/>
  <c r="Z105" i="507"/>
  <c r="AA104" i="507"/>
  <c r="L104" i="507"/>
  <c r="M104" i="507" s="1"/>
  <c r="AC104" i="507"/>
  <c r="Z106" i="505"/>
  <c r="AA105" i="505"/>
  <c r="L105" i="505"/>
  <c r="M105" i="505" s="1"/>
  <c r="AC105" i="505"/>
  <c r="Z106" i="506"/>
  <c r="AA105" i="506"/>
  <c r="L105" i="506"/>
  <c r="M105" i="506" s="1"/>
  <c r="AC105" i="506"/>
  <c r="Z105" i="503"/>
  <c r="L104" i="503"/>
  <c r="M104" i="503" s="1"/>
  <c r="AA104" i="503"/>
  <c r="AC104" i="503"/>
  <c r="L105" i="504"/>
  <c r="M105" i="504" s="1"/>
  <c r="Z106" i="504"/>
  <c r="AA105" i="504"/>
  <c r="AC105" i="504"/>
  <c r="Z106" i="501"/>
  <c r="AA105" i="501"/>
  <c r="L105" i="501"/>
  <c r="M105" i="501" s="1"/>
  <c r="AC105" i="501"/>
  <c r="Z105" i="502"/>
  <c r="AA104" i="502"/>
  <c r="L104" i="502"/>
  <c r="M104" i="502" s="1"/>
  <c r="AC104" i="502"/>
  <c r="Z106" i="499"/>
  <c r="AA105" i="499"/>
  <c r="L105" i="499"/>
  <c r="M105" i="499" s="1"/>
  <c r="AC105" i="499"/>
  <c r="L105" i="500"/>
  <c r="M105" i="500" s="1"/>
  <c r="Z106" i="500"/>
  <c r="AA105" i="500"/>
  <c r="AC105" i="500"/>
  <c r="L107" i="498"/>
  <c r="M107" i="498" s="1"/>
  <c r="Z108" i="498"/>
  <c r="AA107" i="498"/>
  <c r="AC107" i="498"/>
  <c r="L105" i="497"/>
  <c r="M105" i="497" s="1"/>
  <c r="Z106" i="497"/>
  <c r="AA105" i="497"/>
  <c r="AC105" i="497"/>
  <c r="AD65" i="514"/>
  <c r="AD63" i="513"/>
  <c r="AD65" i="511"/>
  <c r="AD64" i="512"/>
  <c r="AD64" i="510"/>
  <c r="AD65" i="509"/>
  <c r="AD65" i="507"/>
  <c r="AD64" i="508"/>
  <c r="AD64" i="505"/>
  <c r="AD64" i="506"/>
  <c r="AD65" i="503"/>
  <c r="AD64" i="504"/>
  <c r="AD64" i="501"/>
  <c r="AD65" i="502"/>
  <c r="AD64" i="499"/>
  <c r="AD64" i="500"/>
  <c r="AD62" i="498"/>
  <c r="AD64" i="497"/>
  <c r="Z108" i="513" l="1"/>
  <c r="L107" i="513"/>
  <c r="M107" i="513" s="1"/>
  <c r="AA107" i="513"/>
  <c r="AC107" i="513"/>
  <c r="Z106" i="514"/>
  <c r="AA105" i="514"/>
  <c r="L105" i="514"/>
  <c r="M105" i="514" s="1"/>
  <c r="AC105" i="514"/>
  <c r="Z106" i="511"/>
  <c r="AA105" i="511"/>
  <c r="AC105" i="511"/>
  <c r="L105" i="511"/>
  <c r="M105" i="511" s="1"/>
  <c r="Z107" i="512"/>
  <c r="AA106" i="512"/>
  <c r="L106" i="512"/>
  <c r="M106" i="512" s="1"/>
  <c r="AC106" i="512"/>
  <c r="Z106" i="509"/>
  <c r="L105" i="509"/>
  <c r="M105" i="509" s="1"/>
  <c r="AA105" i="509"/>
  <c r="AC105" i="509"/>
  <c r="L106" i="510"/>
  <c r="M106" i="510" s="1"/>
  <c r="Z107" i="510"/>
  <c r="AA106" i="510"/>
  <c r="AC106" i="510"/>
  <c r="L105" i="507"/>
  <c r="M105" i="507" s="1"/>
  <c r="Z106" i="507"/>
  <c r="AA105" i="507"/>
  <c r="AC105" i="507"/>
  <c r="L106" i="508"/>
  <c r="M106" i="508" s="1"/>
  <c r="Z107" i="508"/>
  <c r="AA106" i="508"/>
  <c r="AC106" i="508"/>
  <c r="L106" i="506"/>
  <c r="M106" i="506" s="1"/>
  <c r="Z107" i="506"/>
  <c r="AA106" i="506"/>
  <c r="AC106" i="506"/>
  <c r="Z107" i="505"/>
  <c r="AA106" i="505"/>
  <c r="L106" i="505"/>
  <c r="M106" i="505" s="1"/>
  <c r="AC106" i="505"/>
  <c r="L105" i="503"/>
  <c r="M105" i="503" s="1"/>
  <c r="AA105" i="503"/>
  <c r="Z106" i="503"/>
  <c r="AC105" i="503"/>
  <c r="Z107" i="504"/>
  <c r="AA106" i="504"/>
  <c r="L106" i="504"/>
  <c r="M106" i="504" s="1"/>
  <c r="AC106" i="504"/>
  <c r="L105" i="502"/>
  <c r="M105" i="502" s="1"/>
  <c r="Z106" i="502"/>
  <c r="AA105" i="502"/>
  <c r="AC105" i="502"/>
  <c r="Z107" i="501"/>
  <c r="AA106" i="501"/>
  <c r="L106" i="501"/>
  <c r="M106" i="501" s="1"/>
  <c r="AC106" i="501"/>
  <c r="Z107" i="500"/>
  <c r="AA106" i="500"/>
  <c r="L106" i="500"/>
  <c r="M106" i="500" s="1"/>
  <c r="AC106" i="500"/>
  <c r="L106" i="499"/>
  <c r="M106" i="499" s="1"/>
  <c r="AA106" i="499"/>
  <c r="Z107" i="499"/>
  <c r="AC106" i="499"/>
  <c r="Z107" i="497"/>
  <c r="AA106" i="497"/>
  <c r="L106" i="497"/>
  <c r="M106" i="497" s="1"/>
  <c r="AC106" i="497"/>
  <c r="Z109" i="498"/>
  <c r="L108" i="498"/>
  <c r="M108" i="498" s="1"/>
  <c r="AA108" i="498"/>
  <c r="AC108" i="498"/>
  <c r="AD62" i="513"/>
  <c r="AD64" i="514"/>
  <c r="AD64" i="511"/>
  <c r="AD63" i="512"/>
  <c r="AD64" i="509"/>
  <c r="AD63" i="510"/>
  <c r="AD63" i="508"/>
  <c r="AD64" i="507"/>
  <c r="AD63" i="505"/>
  <c r="AD63" i="506"/>
  <c r="AD64" i="503"/>
  <c r="AD63" i="504"/>
  <c r="AD64" i="502"/>
  <c r="AD63" i="501"/>
  <c r="AD63" i="499"/>
  <c r="AD63" i="500"/>
  <c r="AD61" i="498"/>
  <c r="AD63" i="497"/>
  <c r="Z107" i="514" l="1"/>
  <c r="AA106" i="514"/>
  <c r="L106" i="514"/>
  <c r="M106" i="514" s="1"/>
  <c r="AC106" i="514"/>
  <c r="Z109" i="513"/>
  <c r="AA108" i="513"/>
  <c r="L108" i="513"/>
  <c r="M108" i="513" s="1"/>
  <c r="AC108" i="513"/>
  <c r="Z107" i="511"/>
  <c r="AA106" i="511"/>
  <c r="L106" i="511"/>
  <c r="M106" i="511" s="1"/>
  <c r="AC106" i="511"/>
  <c r="L107" i="512"/>
  <c r="M107" i="512" s="1"/>
  <c r="AA107" i="512"/>
  <c r="Z108" i="512"/>
  <c r="AC107" i="512"/>
  <c r="AA107" i="510"/>
  <c r="Z108" i="510"/>
  <c r="L107" i="510"/>
  <c r="M107" i="510" s="1"/>
  <c r="AC107" i="510"/>
  <c r="Z107" i="509"/>
  <c r="AA106" i="509"/>
  <c r="L106" i="509"/>
  <c r="M106" i="509" s="1"/>
  <c r="AC106" i="509"/>
  <c r="Z108" i="508"/>
  <c r="AA107" i="508"/>
  <c r="L107" i="508"/>
  <c r="M107" i="508" s="1"/>
  <c r="AC107" i="508"/>
  <c r="Z107" i="507"/>
  <c r="AA106" i="507"/>
  <c r="L106" i="507"/>
  <c r="M106" i="507" s="1"/>
  <c r="AC106" i="507"/>
  <c r="Z108" i="506"/>
  <c r="AA107" i="506"/>
  <c r="L107" i="506"/>
  <c r="M107" i="506" s="1"/>
  <c r="AC107" i="506"/>
  <c r="L107" i="505"/>
  <c r="M107" i="505" s="1"/>
  <c r="AA107" i="505"/>
  <c r="Z108" i="505"/>
  <c r="AC107" i="505"/>
  <c r="Z107" i="503"/>
  <c r="AA106" i="503"/>
  <c r="L106" i="503"/>
  <c r="M106" i="503" s="1"/>
  <c r="AC106" i="503"/>
  <c r="L107" i="504"/>
  <c r="M107" i="504" s="1"/>
  <c r="AA107" i="504"/>
  <c r="Z108" i="504"/>
  <c r="AC107" i="504"/>
  <c r="Z107" i="502"/>
  <c r="AA106" i="502"/>
  <c r="L106" i="502"/>
  <c r="M106" i="502" s="1"/>
  <c r="AC106" i="502"/>
  <c r="Z108" i="501"/>
  <c r="AA107" i="501"/>
  <c r="L107" i="501"/>
  <c r="M107" i="501" s="1"/>
  <c r="AC107" i="501"/>
  <c r="Z108" i="499"/>
  <c r="AA107" i="499"/>
  <c r="L107" i="499"/>
  <c r="M107" i="499" s="1"/>
  <c r="AC107" i="499"/>
  <c r="Z108" i="500"/>
  <c r="AA107" i="500"/>
  <c r="L107" i="500"/>
  <c r="M107" i="500" s="1"/>
  <c r="AC107" i="500"/>
  <c r="Z110" i="498"/>
  <c r="AA109" i="498"/>
  <c r="L109" i="498"/>
  <c r="M109" i="498" s="1"/>
  <c r="AC109" i="498"/>
  <c r="AA107" i="497"/>
  <c r="Z108" i="497"/>
  <c r="L107" i="497"/>
  <c r="M107" i="497" s="1"/>
  <c r="AC107" i="497"/>
  <c r="AD63" i="514"/>
  <c r="AD61" i="513"/>
  <c r="AD63" i="511"/>
  <c r="AD62" i="512"/>
  <c r="AD62" i="510"/>
  <c r="AD63" i="509"/>
  <c r="AD62" i="508"/>
  <c r="AD63" i="507"/>
  <c r="AD62" i="506"/>
  <c r="AD62" i="505"/>
  <c r="AD63" i="503"/>
  <c r="AD62" i="504"/>
  <c r="AD62" i="501"/>
  <c r="AD63" i="502"/>
  <c r="AD62" i="499"/>
  <c r="AD62" i="500"/>
  <c r="AD60" i="498"/>
  <c r="AD62" i="497"/>
  <c r="L109" i="513" l="1"/>
  <c r="M109" i="513" s="1"/>
  <c r="Z110" i="513"/>
  <c r="AA109" i="513"/>
  <c r="AC109" i="513"/>
  <c r="L107" i="514"/>
  <c r="M107" i="514" s="1"/>
  <c r="Z108" i="514"/>
  <c r="AA107" i="514"/>
  <c r="AC107" i="514"/>
  <c r="Z108" i="511"/>
  <c r="AC107" i="511"/>
  <c r="AA107" i="511"/>
  <c r="L107" i="511"/>
  <c r="M107" i="511" s="1"/>
  <c r="Z109" i="512"/>
  <c r="AA108" i="512"/>
  <c r="L108" i="512"/>
  <c r="M108" i="512" s="1"/>
  <c r="AC108" i="512"/>
  <c r="Z109" i="510"/>
  <c r="AA108" i="510"/>
  <c r="L108" i="510"/>
  <c r="M108" i="510" s="1"/>
  <c r="AC108" i="510"/>
  <c r="Z108" i="509"/>
  <c r="AA107" i="509"/>
  <c r="L107" i="509"/>
  <c r="M107" i="509" s="1"/>
  <c r="AC107" i="509"/>
  <c r="Z108" i="507"/>
  <c r="AA107" i="507"/>
  <c r="L107" i="507"/>
  <c r="M107" i="507" s="1"/>
  <c r="AC107" i="507"/>
  <c r="Z109" i="508"/>
  <c r="AA108" i="508"/>
  <c r="L108" i="508"/>
  <c r="M108" i="508" s="1"/>
  <c r="AC108" i="508"/>
  <c r="Z109" i="505"/>
  <c r="L108" i="505"/>
  <c r="M108" i="505" s="1"/>
  <c r="AA108" i="505"/>
  <c r="AC108" i="505"/>
  <c r="Z109" i="506"/>
  <c r="AA108" i="506"/>
  <c r="L108" i="506"/>
  <c r="M108" i="506" s="1"/>
  <c r="AC108" i="506"/>
  <c r="L108" i="504"/>
  <c r="M108" i="504" s="1"/>
  <c r="AA108" i="504"/>
  <c r="Z109" i="504"/>
  <c r="AC108" i="504"/>
  <c r="L107" i="503"/>
  <c r="M107" i="503" s="1"/>
  <c r="AA107" i="503"/>
  <c r="Z108" i="503"/>
  <c r="AC107" i="503"/>
  <c r="L108" i="501"/>
  <c r="M108" i="501" s="1"/>
  <c r="Z109" i="501"/>
  <c r="AA108" i="501"/>
  <c r="AC108" i="501"/>
  <c r="Z108" i="502"/>
  <c r="AA107" i="502"/>
  <c r="L107" i="502"/>
  <c r="M107" i="502" s="1"/>
  <c r="AC107" i="502"/>
  <c r="Z109" i="500"/>
  <c r="AA108" i="500"/>
  <c r="L108" i="500"/>
  <c r="M108" i="500" s="1"/>
  <c r="AC108" i="500"/>
  <c r="Z109" i="499"/>
  <c r="AA108" i="499"/>
  <c r="L108" i="499"/>
  <c r="M108" i="499" s="1"/>
  <c r="AC108" i="499"/>
  <c r="Z109" i="497"/>
  <c r="AA108" i="497"/>
  <c r="L108" i="497"/>
  <c r="M108" i="497" s="1"/>
  <c r="AC108" i="497"/>
  <c r="Z111" i="498"/>
  <c r="AA110" i="498"/>
  <c r="L110" i="498"/>
  <c r="M110" i="498" s="1"/>
  <c r="AC110" i="498"/>
  <c r="AD62" i="514"/>
  <c r="AD60" i="513"/>
  <c r="AD62" i="511"/>
  <c r="AD61" i="512"/>
  <c r="AD61" i="510"/>
  <c r="AD62" i="509"/>
  <c r="AD62" i="507"/>
  <c r="AD61" i="508"/>
  <c r="AD61" i="505"/>
  <c r="AD61" i="506"/>
  <c r="AD62" i="503"/>
  <c r="AD61" i="504"/>
  <c r="AD61" i="501"/>
  <c r="AD62" i="502"/>
  <c r="AD61" i="500"/>
  <c r="AD61" i="499"/>
  <c r="AD61" i="497"/>
  <c r="AD59" i="498"/>
  <c r="AA108" i="514" l="1"/>
  <c r="Z109" i="514"/>
  <c r="L108" i="514"/>
  <c r="M108" i="514" s="1"/>
  <c r="AC108" i="514"/>
  <c r="AA110" i="513"/>
  <c r="Z111" i="513"/>
  <c r="L110" i="513"/>
  <c r="M110" i="513" s="1"/>
  <c r="AC110" i="513"/>
  <c r="L108" i="511"/>
  <c r="M108" i="511" s="1"/>
  <c r="AC108" i="511"/>
  <c r="AA108" i="511"/>
  <c r="Z109" i="511"/>
  <c r="Z110" i="512"/>
  <c r="AA109" i="512"/>
  <c r="L109" i="512"/>
  <c r="M109" i="512" s="1"/>
  <c r="AC109" i="512"/>
  <c r="L108" i="509"/>
  <c r="M108" i="509" s="1"/>
  <c r="Z109" i="509"/>
  <c r="AA108" i="509"/>
  <c r="AC108" i="509"/>
  <c r="AA109" i="510"/>
  <c r="Z110" i="510"/>
  <c r="L109" i="510"/>
  <c r="M109" i="510" s="1"/>
  <c r="AC109" i="510"/>
  <c r="Z110" i="508"/>
  <c r="AA109" i="508"/>
  <c r="L109" i="508"/>
  <c r="M109" i="508" s="1"/>
  <c r="AC109" i="508"/>
  <c r="Z109" i="507"/>
  <c r="AA108" i="507"/>
  <c r="L108" i="507"/>
  <c r="M108" i="507" s="1"/>
  <c r="AC108" i="507"/>
  <c r="L109" i="506"/>
  <c r="M109" i="506" s="1"/>
  <c r="Z110" i="506"/>
  <c r="AA109" i="506"/>
  <c r="AC109" i="506"/>
  <c r="Z110" i="505"/>
  <c r="AA109" i="505"/>
  <c r="L109" i="505"/>
  <c r="M109" i="505" s="1"/>
  <c r="AC109" i="505"/>
  <c r="Z110" i="504"/>
  <c r="L109" i="504"/>
  <c r="M109" i="504" s="1"/>
  <c r="AA109" i="504"/>
  <c r="AC109" i="504"/>
  <c r="L108" i="503"/>
  <c r="M108" i="503" s="1"/>
  <c r="AA108" i="503"/>
  <c r="Z109" i="503"/>
  <c r="AC108" i="503"/>
  <c r="Z110" i="501"/>
  <c r="AA109" i="501"/>
  <c r="L109" i="501"/>
  <c r="M109" i="501" s="1"/>
  <c r="AC109" i="501"/>
  <c r="Z109" i="502"/>
  <c r="AA108" i="502"/>
  <c r="L108" i="502"/>
  <c r="M108" i="502" s="1"/>
  <c r="AC108" i="502"/>
  <c r="Z110" i="499"/>
  <c r="AA109" i="499"/>
  <c r="L109" i="499"/>
  <c r="M109" i="499" s="1"/>
  <c r="AC109" i="499"/>
  <c r="L109" i="500"/>
  <c r="M109" i="500" s="1"/>
  <c r="Z110" i="500"/>
  <c r="AA109" i="500"/>
  <c r="AC109" i="500"/>
  <c r="L111" i="498"/>
  <c r="M111" i="498" s="1"/>
  <c r="AA111" i="498"/>
  <c r="Z112" i="498"/>
  <c r="AC111" i="498"/>
  <c r="L109" i="497"/>
  <c r="M109" i="497" s="1"/>
  <c r="AA109" i="497"/>
  <c r="Z110" i="497"/>
  <c r="AC109" i="497"/>
  <c r="AD59" i="513"/>
  <c r="AD61" i="514"/>
  <c r="AD61" i="511"/>
  <c r="AD60" i="512"/>
  <c r="AD61" i="509"/>
  <c r="AD60" i="510"/>
  <c r="AD61" i="507"/>
  <c r="AD60" i="508"/>
  <c r="AD60" i="506"/>
  <c r="AD60" i="505"/>
  <c r="AD60" i="504"/>
  <c r="AD61" i="503"/>
  <c r="AD61" i="502"/>
  <c r="AD60" i="501"/>
  <c r="AD60" i="499"/>
  <c r="AD60" i="500"/>
  <c r="AD60" i="497"/>
  <c r="AD58" i="498"/>
  <c r="Z112" i="513" l="1"/>
  <c r="L111" i="513"/>
  <c r="M111" i="513" s="1"/>
  <c r="AA111" i="513"/>
  <c r="AC111" i="513"/>
  <c r="Z110" i="514"/>
  <c r="L109" i="514"/>
  <c r="M109" i="514" s="1"/>
  <c r="AA109" i="514"/>
  <c r="AC109" i="514"/>
  <c r="Z110" i="511"/>
  <c r="AA109" i="511"/>
  <c r="AC109" i="511"/>
  <c r="L109" i="511"/>
  <c r="M109" i="511" s="1"/>
  <c r="Z111" i="512"/>
  <c r="AA110" i="512"/>
  <c r="L110" i="512"/>
  <c r="M110" i="512" s="1"/>
  <c r="AC110" i="512"/>
  <c r="Z111" i="510"/>
  <c r="AA110" i="510"/>
  <c r="L110" i="510"/>
  <c r="M110" i="510" s="1"/>
  <c r="AC110" i="510"/>
  <c r="AA109" i="509"/>
  <c r="Z110" i="509"/>
  <c r="L109" i="509"/>
  <c r="M109" i="509" s="1"/>
  <c r="AC109" i="509"/>
  <c r="L109" i="507"/>
  <c r="M109" i="507" s="1"/>
  <c r="AA109" i="507"/>
  <c r="Z110" i="507"/>
  <c r="AC109" i="507"/>
  <c r="L110" i="508"/>
  <c r="M110" i="508" s="1"/>
  <c r="Z111" i="508"/>
  <c r="AA110" i="508"/>
  <c r="AC110" i="508"/>
  <c r="AA110" i="506"/>
  <c r="Z111" i="506"/>
  <c r="L110" i="506"/>
  <c r="M110" i="506" s="1"/>
  <c r="AC110" i="506"/>
  <c r="Z111" i="505"/>
  <c r="AA110" i="505"/>
  <c r="L110" i="505"/>
  <c r="M110" i="505" s="1"/>
  <c r="AC110" i="505"/>
  <c r="Z110" i="503"/>
  <c r="L109" i="503"/>
  <c r="M109" i="503" s="1"/>
  <c r="AA109" i="503"/>
  <c r="AC109" i="503"/>
  <c r="Z111" i="504"/>
  <c r="AA110" i="504"/>
  <c r="L110" i="504"/>
  <c r="M110" i="504" s="1"/>
  <c r="AC110" i="504"/>
  <c r="L109" i="502"/>
  <c r="M109" i="502" s="1"/>
  <c r="Z110" i="502"/>
  <c r="AA109" i="502"/>
  <c r="AC109" i="502"/>
  <c r="Z111" i="501"/>
  <c r="AA110" i="501"/>
  <c r="L110" i="501"/>
  <c r="M110" i="501" s="1"/>
  <c r="AC110" i="501"/>
  <c r="Z111" i="500"/>
  <c r="AA110" i="500"/>
  <c r="L110" i="500"/>
  <c r="M110" i="500" s="1"/>
  <c r="AC110" i="500"/>
  <c r="L110" i="499"/>
  <c r="M110" i="499" s="1"/>
  <c r="Z111" i="499"/>
  <c r="AA110" i="499"/>
  <c r="AC110" i="499"/>
  <c r="Z111" i="497"/>
  <c r="AA110" i="497"/>
  <c r="L110" i="497"/>
  <c r="M110" i="497" s="1"/>
  <c r="AC110" i="497"/>
  <c r="AA112" i="498"/>
  <c r="L112" i="498"/>
  <c r="M112" i="498" s="1"/>
  <c r="Z113" i="498"/>
  <c r="AC112" i="498"/>
  <c r="AD58" i="513"/>
  <c r="AD60" i="514"/>
  <c r="AD60" i="511"/>
  <c r="AD59" i="512"/>
  <c r="AD60" i="509"/>
  <c r="AD59" i="510"/>
  <c r="AD60" i="507"/>
  <c r="AD59" i="508"/>
  <c r="AD59" i="505"/>
  <c r="AD59" i="506"/>
  <c r="AD60" i="503"/>
  <c r="AD59" i="504"/>
  <c r="AD60" i="502"/>
  <c r="AD59" i="501"/>
  <c r="AD59" i="500"/>
  <c r="AD59" i="499"/>
  <c r="AD57" i="498"/>
  <c r="AD59" i="497"/>
  <c r="Z111" i="514" l="1"/>
  <c r="AA110" i="514"/>
  <c r="L110" i="514"/>
  <c r="M110" i="514" s="1"/>
  <c r="AC110" i="514"/>
  <c r="Z113" i="513"/>
  <c r="AA112" i="513"/>
  <c r="L112" i="513"/>
  <c r="M112" i="513" s="1"/>
  <c r="AC112" i="513"/>
  <c r="Z111" i="511"/>
  <c r="AA110" i="511"/>
  <c r="AC110" i="511"/>
  <c r="L110" i="511"/>
  <c r="M110" i="511" s="1"/>
  <c r="L111" i="512"/>
  <c r="M111" i="512" s="1"/>
  <c r="Z112" i="512"/>
  <c r="AA111" i="512"/>
  <c r="AC111" i="512"/>
  <c r="Z111" i="509"/>
  <c r="AA110" i="509"/>
  <c r="L110" i="509"/>
  <c r="M110" i="509" s="1"/>
  <c r="AC110" i="509"/>
  <c r="Z112" i="510"/>
  <c r="AA111" i="510"/>
  <c r="L111" i="510"/>
  <c r="M111" i="510" s="1"/>
  <c r="AC111" i="510"/>
  <c r="Z111" i="507"/>
  <c r="AA110" i="507"/>
  <c r="L110" i="507"/>
  <c r="M110" i="507" s="1"/>
  <c r="AC110" i="507"/>
  <c r="Z112" i="508"/>
  <c r="AA111" i="508"/>
  <c r="L111" i="508"/>
  <c r="M111" i="508" s="1"/>
  <c r="AC111" i="508"/>
  <c r="Z112" i="506"/>
  <c r="L111" i="506"/>
  <c r="M111" i="506" s="1"/>
  <c r="AA111" i="506"/>
  <c r="AC111" i="506"/>
  <c r="L111" i="505"/>
  <c r="M111" i="505" s="1"/>
  <c r="Z112" i="505"/>
  <c r="AA111" i="505"/>
  <c r="AC111" i="505"/>
  <c r="L111" i="504"/>
  <c r="M111" i="504" s="1"/>
  <c r="AA111" i="504"/>
  <c r="Z112" i="504"/>
  <c r="AC111" i="504"/>
  <c r="Z111" i="503"/>
  <c r="AA110" i="503"/>
  <c r="L110" i="503"/>
  <c r="M110" i="503" s="1"/>
  <c r="AC110" i="503"/>
  <c r="Z111" i="502"/>
  <c r="AA110" i="502"/>
  <c r="L110" i="502"/>
  <c r="M110" i="502" s="1"/>
  <c r="AC110" i="502"/>
  <c r="Z112" i="501"/>
  <c r="AA111" i="501"/>
  <c r="L111" i="501"/>
  <c r="M111" i="501" s="1"/>
  <c r="AC111" i="501"/>
  <c r="Z112" i="499"/>
  <c r="AA111" i="499"/>
  <c r="L111" i="499"/>
  <c r="M111" i="499" s="1"/>
  <c r="AC111" i="499"/>
  <c r="Z112" i="500"/>
  <c r="AA111" i="500"/>
  <c r="L111" i="500"/>
  <c r="M111" i="500" s="1"/>
  <c r="AC111" i="500"/>
  <c r="Z114" i="498"/>
  <c r="AA113" i="498"/>
  <c r="L113" i="498"/>
  <c r="M113" i="498" s="1"/>
  <c r="AC113" i="498"/>
  <c r="AA111" i="497"/>
  <c r="L111" i="497"/>
  <c r="M111" i="497" s="1"/>
  <c r="Z112" i="497"/>
  <c r="AC111" i="497"/>
  <c r="AD59" i="514"/>
  <c r="AD57" i="513"/>
  <c r="AD59" i="511"/>
  <c r="AD58" i="512"/>
  <c r="AD59" i="509"/>
  <c r="AD58" i="510"/>
  <c r="AD59" i="507"/>
  <c r="AD58" i="508"/>
  <c r="AD58" i="506"/>
  <c r="AD58" i="505"/>
  <c r="AD58" i="504"/>
  <c r="AD59" i="503"/>
  <c r="AD59" i="502"/>
  <c r="AD58" i="501"/>
  <c r="AD58" i="499"/>
  <c r="AD58" i="500"/>
  <c r="AD56" i="498"/>
  <c r="AD58" i="497"/>
  <c r="L113" i="513" l="1"/>
  <c r="M113" i="513" s="1"/>
  <c r="Z114" i="513"/>
  <c r="AA113" i="513"/>
  <c r="AC113" i="513"/>
  <c r="L111" i="514"/>
  <c r="M111" i="514" s="1"/>
  <c r="Z112" i="514"/>
  <c r="AA111" i="514"/>
  <c r="AC111" i="514"/>
  <c r="Z112" i="511"/>
  <c r="AC111" i="511"/>
  <c r="AA111" i="511"/>
  <c r="L111" i="511"/>
  <c r="M111" i="511" s="1"/>
  <c r="Z113" i="512"/>
  <c r="AA112" i="512"/>
  <c r="L112" i="512"/>
  <c r="M112" i="512" s="1"/>
  <c r="AC112" i="512"/>
  <c r="L112" i="510"/>
  <c r="M112" i="510" s="1"/>
  <c r="Z113" i="510"/>
  <c r="AA112" i="510"/>
  <c r="AC112" i="510"/>
  <c r="Z112" i="509"/>
  <c r="AA111" i="509"/>
  <c r="L111" i="509"/>
  <c r="M111" i="509" s="1"/>
  <c r="AC111" i="509"/>
  <c r="Z113" i="508"/>
  <c r="AA112" i="508"/>
  <c r="L112" i="508"/>
  <c r="M112" i="508" s="1"/>
  <c r="AC112" i="508"/>
  <c r="Z112" i="507"/>
  <c r="AA111" i="507"/>
  <c r="L111" i="507"/>
  <c r="M111" i="507" s="1"/>
  <c r="AC111" i="507"/>
  <c r="AA112" i="505"/>
  <c r="Z113" i="505"/>
  <c r="L112" i="505"/>
  <c r="M112" i="505" s="1"/>
  <c r="AC112" i="505"/>
  <c r="Z113" i="506"/>
  <c r="AA112" i="506"/>
  <c r="L112" i="506"/>
  <c r="M112" i="506" s="1"/>
  <c r="AC112" i="506"/>
  <c r="AA112" i="504"/>
  <c r="L112" i="504"/>
  <c r="M112" i="504" s="1"/>
  <c r="Z113" i="504"/>
  <c r="AC112" i="504"/>
  <c r="L111" i="503"/>
  <c r="M111" i="503" s="1"/>
  <c r="Z112" i="503"/>
  <c r="AA111" i="503"/>
  <c r="AC111" i="503"/>
  <c r="L112" i="501"/>
  <c r="M112" i="501" s="1"/>
  <c r="Z113" i="501"/>
  <c r="AA112" i="501"/>
  <c r="AC112" i="501"/>
  <c r="Z112" i="502"/>
  <c r="AA111" i="502"/>
  <c r="L111" i="502"/>
  <c r="M111" i="502" s="1"/>
  <c r="AC111" i="502"/>
  <c r="Z113" i="500"/>
  <c r="AA112" i="500"/>
  <c r="L112" i="500"/>
  <c r="M112" i="500" s="1"/>
  <c r="AC112" i="500"/>
  <c r="Z113" i="499"/>
  <c r="AA112" i="499"/>
  <c r="L112" i="499"/>
  <c r="M112" i="499" s="1"/>
  <c r="AC112" i="499"/>
  <c r="Z113" i="497"/>
  <c r="AA112" i="497"/>
  <c r="L112" i="497"/>
  <c r="M112" i="497" s="1"/>
  <c r="AC112" i="497"/>
  <c r="Z115" i="498"/>
  <c r="AA114" i="498"/>
  <c r="L114" i="498"/>
  <c r="M114" i="498" s="1"/>
  <c r="AC114" i="498"/>
  <c r="AD56" i="513"/>
  <c r="AD58" i="514"/>
  <c r="AD58" i="511"/>
  <c r="AD57" i="512"/>
  <c r="AD57" i="510"/>
  <c r="AD58" i="509"/>
  <c r="AD57" i="508"/>
  <c r="AD58" i="507"/>
  <c r="AD57" i="506"/>
  <c r="AD57" i="505"/>
  <c r="AD58" i="503"/>
  <c r="AD57" i="504"/>
  <c r="AD58" i="502"/>
  <c r="AD57" i="501"/>
  <c r="AD57" i="500"/>
  <c r="AD57" i="499"/>
  <c r="AD57" i="497"/>
  <c r="AD55" i="498"/>
  <c r="Z113" i="514" l="1"/>
  <c r="L112" i="514"/>
  <c r="M112" i="514" s="1"/>
  <c r="AA112" i="514"/>
  <c r="AC112" i="514"/>
  <c r="Z115" i="513"/>
  <c r="L114" i="513"/>
  <c r="M114" i="513" s="1"/>
  <c r="AA114" i="513"/>
  <c r="AC114" i="513"/>
  <c r="L112" i="511"/>
  <c r="M112" i="511" s="1"/>
  <c r="AC112" i="511"/>
  <c r="Z113" i="511"/>
  <c r="AA112" i="511"/>
  <c r="Z114" i="512"/>
  <c r="AA113" i="512"/>
  <c r="L113" i="512"/>
  <c r="M113" i="512" s="1"/>
  <c r="AC113" i="512"/>
  <c r="AA113" i="510"/>
  <c r="Z114" i="510"/>
  <c r="L113" i="510"/>
  <c r="M113" i="510" s="1"/>
  <c r="AC113" i="510"/>
  <c r="L112" i="509"/>
  <c r="M112" i="509" s="1"/>
  <c r="Z113" i="509"/>
  <c r="AA112" i="509"/>
  <c r="AC112" i="509"/>
  <c r="Z113" i="507"/>
  <c r="AA112" i="507"/>
  <c r="L112" i="507"/>
  <c r="M112" i="507" s="1"/>
  <c r="AC112" i="507"/>
  <c r="Z114" i="508"/>
  <c r="AA113" i="508"/>
  <c r="L113" i="508"/>
  <c r="M113" i="508" s="1"/>
  <c r="AC113" i="508"/>
  <c r="Z114" i="505"/>
  <c r="AA113" i="505"/>
  <c r="L113" i="505"/>
  <c r="M113" i="505" s="1"/>
  <c r="AC113" i="505"/>
  <c r="L113" i="506"/>
  <c r="M113" i="506" s="1"/>
  <c r="Z114" i="506"/>
  <c r="AA113" i="506"/>
  <c r="AC113" i="506"/>
  <c r="Z114" i="504"/>
  <c r="AA113" i="504"/>
  <c r="L113" i="504"/>
  <c r="M113" i="504" s="1"/>
  <c r="AC113" i="504"/>
  <c r="AA112" i="503"/>
  <c r="Z113" i="503"/>
  <c r="L112" i="503"/>
  <c r="M112" i="503" s="1"/>
  <c r="AC112" i="503"/>
  <c r="Z114" i="501"/>
  <c r="AA113" i="501"/>
  <c r="L113" i="501"/>
  <c r="M113" i="501" s="1"/>
  <c r="AC113" i="501"/>
  <c r="Z113" i="502"/>
  <c r="AA112" i="502"/>
  <c r="L112" i="502"/>
  <c r="M112" i="502" s="1"/>
  <c r="AC112" i="502"/>
  <c r="Z114" i="499"/>
  <c r="AA113" i="499"/>
  <c r="L113" i="499"/>
  <c r="M113" i="499" s="1"/>
  <c r="AC113" i="499"/>
  <c r="L113" i="500"/>
  <c r="M113" i="500" s="1"/>
  <c r="Z114" i="500"/>
  <c r="AA113" i="500"/>
  <c r="AC113" i="500"/>
  <c r="L115" i="498"/>
  <c r="M115" i="498" s="1"/>
  <c r="Z116" i="498"/>
  <c r="AA115" i="498"/>
  <c r="AC115" i="498"/>
  <c r="L113" i="497"/>
  <c r="M113" i="497" s="1"/>
  <c r="AA113" i="497"/>
  <c r="Z114" i="497"/>
  <c r="AC113" i="497"/>
  <c r="AD57" i="514"/>
  <c r="AD55" i="513"/>
  <c r="AD57" i="511"/>
  <c r="AD56" i="512"/>
  <c r="AD57" i="509"/>
  <c r="AD56" i="510"/>
  <c r="AD57" i="507"/>
  <c r="AD56" i="508"/>
  <c r="AD56" i="505"/>
  <c r="AD56" i="506"/>
  <c r="AD57" i="503"/>
  <c r="AD56" i="504"/>
  <c r="AD56" i="501"/>
  <c r="AD57" i="502"/>
  <c r="AD56" i="500"/>
  <c r="AD56" i="499"/>
  <c r="AD54" i="498"/>
  <c r="AD56" i="497"/>
  <c r="AA115" i="513" l="1"/>
  <c r="Z116" i="513"/>
  <c r="L115" i="513"/>
  <c r="M115" i="513" s="1"/>
  <c r="AC115" i="513"/>
  <c r="AA113" i="514"/>
  <c r="Z114" i="514"/>
  <c r="L113" i="514"/>
  <c r="M113" i="514" s="1"/>
  <c r="AC113" i="514"/>
  <c r="Z114" i="511"/>
  <c r="AA113" i="511"/>
  <c r="AC113" i="511"/>
  <c r="L113" i="511"/>
  <c r="M113" i="511" s="1"/>
  <c r="Z115" i="512"/>
  <c r="AA114" i="512"/>
  <c r="L114" i="512"/>
  <c r="M114" i="512" s="1"/>
  <c r="AC114" i="512"/>
  <c r="L113" i="509"/>
  <c r="M113" i="509" s="1"/>
  <c r="AA113" i="509"/>
  <c r="Z114" i="509"/>
  <c r="AC113" i="509"/>
  <c r="Z115" i="510"/>
  <c r="AA114" i="510"/>
  <c r="L114" i="510"/>
  <c r="M114" i="510" s="1"/>
  <c r="AC114" i="510"/>
  <c r="L114" i="508"/>
  <c r="M114" i="508" s="1"/>
  <c r="Z115" i="508"/>
  <c r="AA114" i="508"/>
  <c r="AC114" i="508"/>
  <c r="L113" i="507"/>
  <c r="M113" i="507" s="1"/>
  <c r="AA113" i="507"/>
  <c r="Z114" i="507"/>
  <c r="AC113" i="507"/>
  <c r="Z115" i="506"/>
  <c r="L114" i="506"/>
  <c r="M114" i="506" s="1"/>
  <c r="AA114" i="506"/>
  <c r="AC114" i="506"/>
  <c r="Z115" i="505"/>
  <c r="AA114" i="505"/>
  <c r="L114" i="505"/>
  <c r="M114" i="505" s="1"/>
  <c r="AC114" i="505"/>
  <c r="Z114" i="503"/>
  <c r="L113" i="503"/>
  <c r="M113" i="503" s="1"/>
  <c r="AA113" i="503"/>
  <c r="AC113" i="503"/>
  <c r="Z115" i="504"/>
  <c r="AA114" i="504"/>
  <c r="L114" i="504"/>
  <c r="M114" i="504" s="1"/>
  <c r="AC114" i="504"/>
  <c r="L113" i="502"/>
  <c r="M113" i="502" s="1"/>
  <c r="Z114" i="502"/>
  <c r="AA113" i="502"/>
  <c r="AC113" i="502"/>
  <c r="Z115" i="501"/>
  <c r="AA114" i="501"/>
  <c r="L114" i="501"/>
  <c r="M114" i="501" s="1"/>
  <c r="AC114" i="501"/>
  <c r="Z115" i="500"/>
  <c r="AA114" i="500"/>
  <c r="L114" i="500"/>
  <c r="M114" i="500" s="1"/>
  <c r="AC114" i="500"/>
  <c r="L114" i="499"/>
  <c r="M114" i="499" s="1"/>
  <c r="Z115" i="499"/>
  <c r="AA114" i="499"/>
  <c r="AC114" i="499"/>
  <c r="L114" i="497"/>
  <c r="M114" i="497" s="1"/>
  <c r="AA114" i="497"/>
  <c r="Z115" i="497"/>
  <c r="AC114" i="497"/>
  <c r="Z117" i="498"/>
  <c r="L116" i="498"/>
  <c r="M116" i="498" s="1"/>
  <c r="AA116" i="498"/>
  <c r="AC116" i="498"/>
  <c r="AD54" i="513"/>
  <c r="AD56" i="514"/>
  <c r="AD56" i="511"/>
  <c r="AD55" i="512"/>
  <c r="AD56" i="509"/>
  <c r="AD55" i="510"/>
  <c r="AD56" i="507"/>
  <c r="AD55" i="508"/>
  <c r="AD55" i="505"/>
  <c r="AD55" i="506"/>
  <c r="AD55" i="504"/>
  <c r="AD56" i="503"/>
  <c r="AD56" i="502"/>
  <c r="AD55" i="501"/>
  <c r="AD55" i="500"/>
  <c r="AD55" i="499"/>
  <c r="AD53" i="498"/>
  <c r="AD55" i="497"/>
  <c r="Z115" i="514" l="1"/>
  <c r="AA114" i="514"/>
  <c r="L114" i="514"/>
  <c r="M114" i="514" s="1"/>
  <c r="AC114" i="514"/>
  <c r="Z117" i="513"/>
  <c r="AA116" i="513"/>
  <c r="L116" i="513"/>
  <c r="M116" i="513" s="1"/>
  <c r="AC116" i="513"/>
  <c r="Z115" i="511"/>
  <c r="AA114" i="511"/>
  <c r="L114" i="511"/>
  <c r="M114" i="511" s="1"/>
  <c r="AC114" i="511"/>
  <c r="L115" i="512"/>
  <c r="M115" i="512" s="1"/>
  <c r="Z116" i="512"/>
  <c r="AA115" i="512"/>
  <c r="AC115" i="512"/>
  <c r="Z115" i="509"/>
  <c r="AA114" i="509"/>
  <c r="L114" i="509"/>
  <c r="M114" i="509" s="1"/>
  <c r="AC114" i="509"/>
  <c r="Z116" i="510"/>
  <c r="AA115" i="510"/>
  <c r="L115" i="510"/>
  <c r="M115" i="510" s="1"/>
  <c r="AC115" i="510"/>
  <c r="Z115" i="507"/>
  <c r="AA114" i="507"/>
  <c r="L114" i="507"/>
  <c r="M114" i="507" s="1"/>
  <c r="AC114" i="507"/>
  <c r="Z116" i="508"/>
  <c r="AA115" i="508"/>
  <c r="L115" i="508"/>
  <c r="M115" i="508" s="1"/>
  <c r="AC115" i="508"/>
  <c r="L115" i="505"/>
  <c r="M115" i="505" s="1"/>
  <c r="AA115" i="505"/>
  <c r="Z116" i="505"/>
  <c r="AC115" i="505"/>
  <c r="AA115" i="506"/>
  <c r="Z116" i="506"/>
  <c r="L115" i="506"/>
  <c r="M115" i="506" s="1"/>
  <c r="AC115" i="506"/>
  <c r="L115" i="504"/>
  <c r="M115" i="504" s="1"/>
  <c r="Z116" i="504"/>
  <c r="AA115" i="504"/>
  <c r="AC115" i="504"/>
  <c r="Z115" i="503"/>
  <c r="AA114" i="503"/>
  <c r="L114" i="503"/>
  <c r="M114" i="503" s="1"/>
  <c r="AC114" i="503"/>
  <c r="Z115" i="502"/>
  <c r="AA114" i="502"/>
  <c r="L114" i="502"/>
  <c r="M114" i="502" s="1"/>
  <c r="AC114" i="502"/>
  <c r="Z116" i="501"/>
  <c r="AA115" i="501"/>
  <c r="L115" i="501"/>
  <c r="M115" i="501" s="1"/>
  <c r="AC115" i="501"/>
  <c r="Z116" i="499"/>
  <c r="AA115" i="499"/>
  <c r="L115" i="499"/>
  <c r="M115" i="499" s="1"/>
  <c r="AC115" i="499"/>
  <c r="Z116" i="500"/>
  <c r="AA115" i="500"/>
  <c r="L115" i="500"/>
  <c r="M115" i="500" s="1"/>
  <c r="AC115" i="500"/>
  <c r="Z116" i="497"/>
  <c r="AA115" i="497"/>
  <c r="L115" i="497"/>
  <c r="M115" i="497" s="1"/>
  <c r="AC115" i="497"/>
  <c r="Z118" i="498"/>
  <c r="AA117" i="498"/>
  <c r="L117" i="498"/>
  <c r="M117" i="498" s="1"/>
  <c r="AC117" i="498"/>
  <c r="AD53" i="513"/>
  <c r="AD55" i="514"/>
  <c r="AD55" i="511"/>
  <c r="AD54" i="512"/>
  <c r="AD55" i="509"/>
  <c r="AD54" i="510"/>
  <c r="AD55" i="507"/>
  <c r="AD54" i="508"/>
  <c r="AD54" i="506"/>
  <c r="AD54" i="505"/>
  <c r="AD55" i="503"/>
  <c r="AD54" i="504"/>
  <c r="AD55" i="502"/>
  <c r="AD54" i="501"/>
  <c r="AD54" i="499"/>
  <c r="AD54" i="500"/>
  <c r="AD54" i="497"/>
  <c r="AD52" i="498"/>
  <c r="L117" i="513" l="1"/>
  <c r="M117" i="513" s="1"/>
  <c r="AA117" i="513"/>
  <c r="Z118" i="513"/>
  <c r="AC117" i="513"/>
  <c r="L115" i="514"/>
  <c r="M115" i="514" s="1"/>
  <c r="AA115" i="514"/>
  <c r="Z116" i="514"/>
  <c r="AC115" i="514"/>
  <c r="Z116" i="511"/>
  <c r="AC115" i="511"/>
  <c r="AA115" i="511"/>
  <c r="L115" i="511"/>
  <c r="M115" i="511" s="1"/>
  <c r="Z117" i="512"/>
  <c r="AA116" i="512"/>
  <c r="L116" i="512"/>
  <c r="M116" i="512" s="1"/>
  <c r="AC116" i="512"/>
  <c r="L116" i="510"/>
  <c r="M116" i="510" s="1"/>
  <c r="Z117" i="510"/>
  <c r="AA116" i="510"/>
  <c r="AC116" i="510"/>
  <c r="Z116" i="509"/>
  <c r="AA115" i="509"/>
  <c r="L115" i="509"/>
  <c r="M115" i="509" s="1"/>
  <c r="AC115" i="509"/>
  <c r="Z117" i="508"/>
  <c r="AA116" i="508"/>
  <c r="L116" i="508"/>
  <c r="M116" i="508" s="1"/>
  <c r="AC116" i="508"/>
  <c r="Z116" i="507"/>
  <c r="AA115" i="507"/>
  <c r="L115" i="507"/>
  <c r="M115" i="507" s="1"/>
  <c r="AC115" i="507"/>
  <c r="AA116" i="505"/>
  <c r="Z117" i="505"/>
  <c r="L116" i="505"/>
  <c r="M116" i="505" s="1"/>
  <c r="AC116" i="505"/>
  <c r="Z117" i="506"/>
  <c r="AA116" i="506"/>
  <c r="L116" i="506"/>
  <c r="M116" i="506" s="1"/>
  <c r="AC116" i="506"/>
  <c r="Z117" i="504"/>
  <c r="L116" i="504"/>
  <c r="M116" i="504" s="1"/>
  <c r="AA116" i="504"/>
  <c r="AC116" i="504"/>
  <c r="L115" i="503"/>
  <c r="M115" i="503" s="1"/>
  <c r="Z116" i="503"/>
  <c r="AA115" i="503"/>
  <c r="AC115" i="503"/>
  <c r="L116" i="501"/>
  <c r="M116" i="501" s="1"/>
  <c r="Z117" i="501"/>
  <c r="AA116" i="501"/>
  <c r="AC116" i="501"/>
  <c r="Z116" i="502"/>
  <c r="AA115" i="502"/>
  <c r="L115" i="502"/>
  <c r="M115" i="502" s="1"/>
  <c r="AC115" i="502"/>
  <c r="Z117" i="500"/>
  <c r="AA116" i="500"/>
  <c r="L116" i="500"/>
  <c r="M116" i="500" s="1"/>
  <c r="AC116" i="500"/>
  <c r="Z117" i="499"/>
  <c r="AA116" i="499"/>
  <c r="L116" i="499"/>
  <c r="M116" i="499" s="1"/>
  <c r="AC116" i="499"/>
  <c r="Z119" i="498"/>
  <c r="AA118" i="498"/>
  <c r="L118" i="498"/>
  <c r="M118" i="498" s="1"/>
  <c r="AC118" i="498"/>
  <c r="Z117" i="497"/>
  <c r="AA116" i="497"/>
  <c r="L116" i="497"/>
  <c r="M116" i="497" s="1"/>
  <c r="AC116" i="497"/>
  <c r="AD54" i="514"/>
  <c r="AD52" i="513"/>
  <c r="AD54" i="511"/>
  <c r="AD53" i="512"/>
  <c r="AD54" i="509"/>
  <c r="AD53" i="510"/>
  <c r="AD53" i="508"/>
  <c r="AD54" i="507"/>
  <c r="AD53" i="505"/>
  <c r="AD53" i="506"/>
  <c r="AD53" i="504"/>
  <c r="AD54" i="503"/>
  <c r="AD53" i="501"/>
  <c r="AD54" i="502"/>
  <c r="AD53" i="500"/>
  <c r="AD53" i="499"/>
  <c r="AD51" i="498"/>
  <c r="AD53" i="497"/>
  <c r="Z117" i="514" l="1"/>
  <c r="L116" i="514"/>
  <c r="M116" i="514" s="1"/>
  <c r="AA116" i="514"/>
  <c r="AC116" i="514"/>
  <c r="Z119" i="513"/>
  <c r="L118" i="513"/>
  <c r="M118" i="513" s="1"/>
  <c r="AA118" i="513"/>
  <c r="AC118" i="513"/>
  <c r="L116" i="511"/>
  <c r="M116" i="511" s="1"/>
  <c r="Z117" i="511"/>
  <c r="AA116" i="511"/>
  <c r="AC116" i="511"/>
  <c r="Z118" i="512"/>
  <c r="AA117" i="512"/>
  <c r="L117" i="512"/>
  <c r="M117" i="512" s="1"/>
  <c r="AC117" i="512"/>
  <c r="AA117" i="510"/>
  <c r="Z118" i="510"/>
  <c r="L117" i="510"/>
  <c r="M117" i="510" s="1"/>
  <c r="AC117" i="510"/>
  <c r="L116" i="509"/>
  <c r="M116" i="509" s="1"/>
  <c r="Z117" i="509"/>
  <c r="AA116" i="509"/>
  <c r="AC116" i="509"/>
  <c r="Z117" i="507"/>
  <c r="AA116" i="507"/>
  <c r="L116" i="507"/>
  <c r="M116" i="507" s="1"/>
  <c r="AC116" i="507"/>
  <c r="Z118" i="508"/>
  <c r="AA117" i="508"/>
  <c r="L117" i="508"/>
  <c r="M117" i="508" s="1"/>
  <c r="AC117" i="508"/>
  <c r="Z118" i="505"/>
  <c r="AA117" i="505"/>
  <c r="L117" i="505"/>
  <c r="M117" i="505" s="1"/>
  <c r="AC117" i="505"/>
  <c r="L117" i="506"/>
  <c r="M117" i="506" s="1"/>
  <c r="AA117" i="506"/>
  <c r="Z118" i="506"/>
  <c r="AC117" i="506"/>
  <c r="Z117" i="503"/>
  <c r="L116" i="503"/>
  <c r="M116" i="503" s="1"/>
  <c r="AA116" i="503"/>
  <c r="AC116" i="503"/>
  <c r="Z118" i="504"/>
  <c r="AA117" i="504"/>
  <c r="L117" i="504"/>
  <c r="M117" i="504" s="1"/>
  <c r="AC117" i="504"/>
  <c r="Z118" i="501"/>
  <c r="AA117" i="501"/>
  <c r="L117" i="501"/>
  <c r="M117" i="501" s="1"/>
  <c r="AC117" i="501"/>
  <c r="Z117" i="502"/>
  <c r="AA116" i="502"/>
  <c r="L116" i="502"/>
  <c r="M116" i="502" s="1"/>
  <c r="AC116" i="502"/>
  <c r="Z118" i="499"/>
  <c r="AA117" i="499"/>
  <c r="L117" i="499"/>
  <c r="M117" i="499" s="1"/>
  <c r="AC117" i="499"/>
  <c r="L117" i="500"/>
  <c r="M117" i="500" s="1"/>
  <c r="AA117" i="500"/>
  <c r="Z118" i="500"/>
  <c r="AC117" i="500"/>
  <c r="L117" i="497"/>
  <c r="M117" i="497" s="1"/>
  <c r="Z118" i="497"/>
  <c r="AA117" i="497"/>
  <c r="AC117" i="497"/>
  <c r="L119" i="498"/>
  <c r="M119" i="498" s="1"/>
  <c r="AA119" i="498"/>
  <c r="Z120" i="498"/>
  <c r="AC119" i="498"/>
  <c r="AD51" i="513"/>
  <c r="AD53" i="514"/>
  <c r="AD53" i="511"/>
  <c r="AD52" i="512"/>
  <c r="AD52" i="510"/>
  <c r="AD53" i="509"/>
  <c r="AD53" i="507"/>
  <c r="AD52" i="508"/>
  <c r="AD52" i="505"/>
  <c r="AD52" i="506"/>
  <c r="AD53" i="503"/>
  <c r="AD52" i="504"/>
  <c r="AD53" i="502"/>
  <c r="AD52" i="501"/>
  <c r="AD52" i="499"/>
  <c r="AD52" i="500"/>
  <c r="AD52" i="497"/>
  <c r="AD50" i="498"/>
  <c r="Z120" i="513" l="1"/>
  <c r="L119" i="513"/>
  <c r="M119" i="513" s="1"/>
  <c r="AA119" i="513"/>
  <c r="AC119" i="513"/>
  <c r="Z118" i="514"/>
  <c r="L117" i="514"/>
  <c r="M117" i="514" s="1"/>
  <c r="AA117" i="514"/>
  <c r="AC117" i="514"/>
  <c r="Z118" i="511"/>
  <c r="AA117" i="511"/>
  <c r="L117" i="511"/>
  <c r="M117" i="511" s="1"/>
  <c r="AC117" i="511"/>
  <c r="Z119" i="512"/>
  <c r="AA118" i="512"/>
  <c r="L118" i="512"/>
  <c r="M118" i="512" s="1"/>
  <c r="AC118" i="512"/>
  <c r="AA117" i="509"/>
  <c r="Z118" i="509"/>
  <c r="L117" i="509"/>
  <c r="M117" i="509" s="1"/>
  <c r="AC117" i="509"/>
  <c r="AA118" i="510"/>
  <c r="Z119" i="510"/>
  <c r="L118" i="510"/>
  <c r="M118" i="510" s="1"/>
  <c r="AC118" i="510"/>
  <c r="Z119" i="508"/>
  <c r="L118" i="508"/>
  <c r="M118" i="508" s="1"/>
  <c r="AA118" i="508"/>
  <c r="AC118" i="508"/>
  <c r="L117" i="507"/>
  <c r="M117" i="507" s="1"/>
  <c r="Z118" i="507"/>
  <c r="AA117" i="507"/>
  <c r="AC117" i="507"/>
  <c r="Z119" i="506"/>
  <c r="L118" i="506"/>
  <c r="M118" i="506" s="1"/>
  <c r="AA118" i="506"/>
  <c r="AC118" i="506"/>
  <c r="Z119" i="505"/>
  <c r="AA118" i="505"/>
  <c r="L118" i="505"/>
  <c r="M118" i="505" s="1"/>
  <c r="AC118" i="505"/>
  <c r="Z119" i="504"/>
  <c r="AA118" i="504"/>
  <c r="L118" i="504"/>
  <c r="M118" i="504" s="1"/>
  <c r="AC118" i="504"/>
  <c r="AA117" i="503"/>
  <c r="Z118" i="503"/>
  <c r="L117" i="503"/>
  <c r="M117" i="503" s="1"/>
  <c r="AC117" i="503"/>
  <c r="L117" i="502"/>
  <c r="M117" i="502" s="1"/>
  <c r="AA117" i="502"/>
  <c r="Z118" i="502"/>
  <c r="AC117" i="502"/>
  <c r="Z119" i="501"/>
  <c r="AA118" i="501"/>
  <c r="L118" i="501"/>
  <c r="M118" i="501" s="1"/>
  <c r="AC118" i="501"/>
  <c r="Z119" i="500"/>
  <c r="AA118" i="500"/>
  <c r="L118" i="500"/>
  <c r="M118" i="500" s="1"/>
  <c r="AC118" i="500"/>
  <c r="L118" i="499"/>
  <c r="M118" i="499" s="1"/>
  <c r="AA118" i="499"/>
  <c r="Z119" i="499"/>
  <c r="AC118" i="499"/>
  <c r="AA120" i="498"/>
  <c r="L120" i="498"/>
  <c r="M120" i="498" s="1"/>
  <c r="Z121" i="498"/>
  <c r="AC120" i="498"/>
  <c r="AA118" i="497"/>
  <c r="Z119" i="497"/>
  <c r="L118" i="497"/>
  <c r="M118" i="497" s="1"/>
  <c r="AC118" i="497"/>
  <c r="AD50" i="513"/>
  <c r="AD52" i="514"/>
  <c r="AD52" i="511"/>
  <c r="AD51" i="512"/>
  <c r="AD52" i="509"/>
  <c r="AD51" i="510"/>
  <c r="AD51" i="508"/>
  <c r="AD52" i="507"/>
  <c r="AD51" i="506"/>
  <c r="AD51" i="505"/>
  <c r="AD51" i="504"/>
  <c r="AD52" i="503"/>
  <c r="AD52" i="502"/>
  <c r="AD51" i="501"/>
  <c r="AD51" i="499"/>
  <c r="AD51" i="500"/>
  <c r="AD51" i="497"/>
  <c r="AD49" i="498"/>
  <c r="AA118" i="514" l="1"/>
  <c r="L118" i="514"/>
  <c r="M118" i="514" s="1"/>
  <c r="Z119" i="514"/>
  <c r="AC118" i="514"/>
  <c r="Z121" i="513"/>
  <c r="AA120" i="513"/>
  <c r="L120" i="513"/>
  <c r="M120" i="513" s="1"/>
  <c r="AC120" i="513"/>
  <c r="Z119" i="511"/>
  <c r="AA118" i="511"/>
  <c r="L118" i="511"/>
  <c r="M118" i="511" s="1"/>
  <c r="AC118" i="511"/>
  <c r="L119" i="512"/>
  <c r="M119" i="512" s="1"/>
  <c r="Z120" i="512"/>
  <c r="AA119" i="512"/>
  <c r="AC119" i="512"/>
  <c r="Z120" i="510"/>
  <c r="L119" i="510"/>
  <c r="M119" i="510" s="1"/>
  <c r="AA119" i="510"/>
  <c r="AC119" i="510"/>
  <c r="Z119" i="509"/>
  <c r="AA118" i="509"/>
  <c r="L118" i="509"/>
  <c r="M118" i="509" s="1"/>
  <c r="AC118" i="509"/>
  <c r="Z119" i="507"/>
  <c r="AA118" i="507"/>
  <c r="L118" i="507"/>
  <c r="M118" i="507" s="1"/>
  <c r="AC118" i="507"/>
  <c r="Z120" i="508"/>
  <c r="AA119" i="508"/>
  <c r="L119" i="508"/>
  <c r="M119" i="508" s="1"/>
  <c r="AC119" i="508"/>
  <c r="L119" i="505"/>
  <c r="M119" i="505" s="1"/>
  <c r="Z120" i="505"/>
  <c r="AA119" i="505"/>
  <c r="AC119" i="505"/>
  <c r="Z120" i="506"/>
  <c r="AA119" i="506"/>
  <c r="L119" i="506"/>
  <c r="M119" i="506" s="1"/>
  <c r="AC119" i="506"/>
  <c r="Z119" i="503"/>
  <c r="AA118" i="503"/>
  <c r="L118" i="503"/>
  <c r="M118" i="503" s="1"/>
  <c r="AC118" i="503"/>
  <c r="L119" i="504"/>
  <c r="M119" i="504" s="1"/>
  <c r="AA119" i="504"/>
  <c r="Z120" i="504"/>
  <c r="AC119" i="504"/>
  <c r="Z119" i="502"/>
  <c r="AA118" i="502"/>
  <c r="L118" i="502"/>
  <c r="M118" i="502" s="1"/>
  <c r="AC118" i="502"/>
  <c r="Z120" i="501"/>
  <c r="AA119" i="501"/>
  <c r="L119" i="501"/>
  <c r="M119" i="501" s="1"/>
  <c r="AC119" i="501"/>
  <c r="Z120" i="499"/>
  <c r="AA119" i="499"/>
  <c r="L119" i="499"/>
  <c r="M119" i="499" s="1"/>
  <c r="AC119" i="499"/>
  <c r="Z120" i="500"/>
  <c r="AA119" i="500"/>
  <c r="L119" i="500"/>
  <c r="M119" i="500" s="1"/>
  <c r="AC119" i="500"/>
  <c r="Z122" i="498"/>
  <c r="AA121" i="498"/>
  <c r="L121" i="498"/>
  <c r="M121" i="498" s="1"/>
  <c r="AC121" i="498"/>
  <c r="Z120" i="497"/>
  <c r="L119" i="497"/>
  <c r="M119" i="497" s="1"/>
  <c r="AA119" i="497"/>
  <c r="AC119" i="497"/>
  <c r="AD51" i="514"/>
  <c r="AD49" i="513"/>
  <c r="AD51" i="511"/>
  <c r="AD50" i="512"/>
  <c r="AD51" i="509"/>
  <c r="AD50" i="510"/>
  <c r="AD51" i="507"/>
  <c r="AD50" i="508"/>
  <c r="AD50" i="505"/>
  <c r="AD50" i="506"/>
  <c r="AD51" i="503"/>
  <c r="AD50" i="504"/>
  <c r="AD51" i="502"/>
  <c r="AD50" i="501"/>
  <c r="AD50" i="499"/>
  <c r="AD50" i="500"/>
  <c r="AD50" i="497"/>
  <c r="AD48" i="498"/>
  <c r="L119" i="514" l="1"/>
  <c r="M119" i="514" s="1"/>
  <c r="AA119" i="514"/>
  <c r="Z120" i="514"/>
  <c r="AC119" i="514"/>
  <c r="L121" i="513"/>
  <c r="M121" i="513" s="1"/>
  <c r="AA121" i="513"/>
  <c r="Z122" i="513"/>
  <c r="AC121" i="513"/>
  <c r="Z120" i="511"/>
  <c r="AA119" i="511"/>
  <c r="L119" i="511"/>
  <c r="M119" i="511" s="1"/>
  <c r="AC119" i="511"/>
  <c r="Z121" i="512"/>
  <c r="AA120" i="512"/>
  <c r="L120" i="512"/>
  <c r="M120" i="512" s="1"/>
  <c r="AC120" i="512"/>
  <c r="Z120" i="509"/>
  <c r="AA119" i="509"/>
  <c r="L119" i="509"/>
  <c r="M119" i="509" s="1"/>
  <c r="AC119" i="509"/>
  <c r="L120" i="510"/>
  <c r="M120" i="510" s="1"/>
  <c r="AA120" i="510"/>
  <c r="Z121" i="510"/>
  <c r="AC120" i="510"/>
  <c r="Z121" i="508"/>
  <c r="AA120" i="508"/>
  <c r="L120" i="508"/>
  <c r="M120" i="508" s="1"/>
  <c r="AC120" i="508"/>
  <c r="Z120" i="507"/>
  <c r="AA119" i="507"/>
  <c r="L119" i="507"/>
  <c r="M119" i="507" s="1"/>
  <c r="AC119" i="507"/>
  <c r="AA120" i="506"/>
  <c r="Z121" i="506"/>
  <c r="L120" i="506"/>
  <c r="M120" i="506" s="1"/>
  <c r="AC120" i="506"/>
  <c r="AA120" i="505"/>
  <c r="Z121" i="505"/>
  <c r="L120" i="505"/>
  <c r="M120" i="505" s="1"/>
  <c r="AC120" i="505"/>
  <c r="AA120" i="504"/>
  <c r="L120" i="504"/>
  <c r="M120" i="504" s="1"/>
  <c r="Z121" i="504"/>
  <c r="AC120" i="504"/>
  <c r="L119" i="503"/>
  <c r="M119" i="503" s="1"/>
  <c r="AA119" i="503"/>
  <c r="Z120" i="503"/>
  <c r="AC119" i="503"/>
  <c r="L120" i="501"/>
  <c r="M120" i="501" s="1"/>
  <c r="AA120" i="501"/>
  <c r="Z121" i="501"/>
  <c r="AC120" i="501"/>
  <c r="Z120" i="502"/>
  <c r="AA119" i="502"/>
  <c r="L119" i="502"/>
  <c r="M119" i="502" s="1"/>
  <c r="AC119" i="502"/>
  <c r="Z121" i="500"/>
  <c r="AA120" i="500"/>
  <c r="L120" i="500"/>
  <c r="M120" i="500" s="1"/>
  <c r="AC120" i="500"/>
  <c r="Z121" i="499"/>
  <c r="AA120" i="499"/>
  <c r="L120" i="499"/>
  <c r="M120" i="499" s="1"/>
  <c r="AC120" i="499"/>
  <c r="Z121" i="497"/>
  <c r="AA120" i="497"/>
  <c r="L120" i="497"/>
  <c r="M120" i="497" s="1"/>
  <c r="AC120" i="497"/>
  <c r="Z123" i="498"/>
  <c r="AA122" i="498"/>
  <c r="L122" i="498"/>
  <c r="M122" i="498" s="1"/>
  <c r="AC122" i="498"/>
  <c r="AD50" i="514"/>
  <c r="AD48" i="513"/>
  <c r="AD50" i="511"/>
  <c r="AD49" i="512"/>
  <c r="AD49" i="510"/>
  <c r="AD50" i="509"/>
  <c r="AD50" i="507"/>
  <c r="AD49" i="508"/>
  <c r="AD49" i="506"/>
  <c r="AD49" i="505"/>
  <c r="AD50" i="503"/>
  <c r="AD49" i="504"/>
  <c r="AD50" i="502"/>
  <c r="AD49" i="501"/>
  <c r="AD49" i="500"/>
  <c r="AD49" i="499"/>
  <c r="AD47" i="498"/>
  <c r="AD49" i="497"/>
  <c r="L122" i="513" l="1"/>
  <c r="M122" i="513" s="1"/>
  <c r="AA122" i="513"/>
  <c r="Z123" i="513"/>
  <c r="AC122" i="513"/>
  <c r="Z121" i="514"/>
  <c r="L120" i="514"/>
  <c r="M120" i="514" s="1"/>
  <c r="AA120" i="514"/>
  <c r="AC120" i="514"/>
  <c r="L120" i="511"/>
  <c r="M120" i="511" s="1"/>
  <c r="AA120" i="511"/>
  <c r="Z121" i="511"/>
  <c r="AC120" i="511"/>
  <c r="Z122" i="512"/>
  <c r="AA121" i="512"/>
  <c r="L121" i="512"/>
  <c r="M121" i="512" s="1"/>
  <c r="AC121" i="512"/>
  <c r="Z122" i="510"/>
  <c r="AA121" i="510"/>
  <c r="L121" i="510"/>
  <c r="M121" i="510" s="1"/>
  <c r="AC121" i="510"/>
  <c r="L120" i="509"/>
  <c r="M120" i="509" s="1"/>
  <c r="AA120" i="509"/>
  <c r="Z121" i="509"/>
  <c r="AC120" i="509"/>
  <c r="Z121" i="507"/>
  <c r="AA120" i="507"/>
  <c r="L120" i="507"/>
  <c r="M120" i="507" s="1"/>
  <c r="AC120" i="507"/>
  <c r="Z122" i="508"/>
  <c r="AA121" i="508"/>
  <c r="L121" i="508"/>
  <c r="M121" i="508" s="1"/>
  <c r="AC121" i="508"/>
  <c r="Z122" i="505"/>
  <c r="AA121" i="505"/>
  <c r="L121" i="505"/>
  <c r="M121" i="505" s="1"/>
  <c r="AC121" i="505"/>
  <c r="Z122" i="506"/>
  <c r="AA121" i="506"/>
  <c r="L121" i="506"/>
  <c r="M121" i="506" s="1"/>
  <c r="AC121" i="506"/>
  <c r="Z121" i="503"/>
  <c r="L120" i="503"/>
  <c r="M120" i="503" s="1"/>
  <c r="AA120" i="503"/>
  <c r="AC120" i="503"/>
  <c r="Z122" i="504"/>
  <c r="AA121" i="504"/>
  <c r="L121" i="504"/>
  <c r="M121" i="504" s="1"/>
  <c r="AC121" i="504"/>
  <c r="Z122" i="501"/>
  <c r="AA121" i="501"/>
  <c r="L121" i="501"/>
  <c r="M121" i="501" s="1"/>
  <c r="AC121" i="501"/>
  <c r="Z121" i="502"/>
  <c r="AA120" i="502"/>
  <c r="L120" i="502"/>
  <c r="M120" i="502" s="1"/>
  <c r="AC120" i="502"/>
  <c r="Z122" i="499"/>
  <c r="AA121" i="499"/>
  <c r="L121" i="499"/>
  <c r="M121" i="499" s="1"/>
  <c r="AC121" i="499"/>
  <c r="Z122" i="500"/>
  <c r="AA121" i="500"/>
  <c r="L121" i="500"/>
  <c r="M121" i="500" s="1"/>
  <c r="AC121" i="500"/>
  <c r="L123" i="498"/>
  <c r="M123" i="498" s="1"/>
  <c r="Z124" i="498"/>
  <c r="AA123" i="498"/>
  <c r="AC123" i="498"/>
  <c r="L121" i="497"/>
  <c r="M121" i="497" s="1"/>
  <c r="Z122" i="497"/>
  <c r="AA121" i="497"/>
  <c r="AC121" i="497"/>
  <c r="AD49" i="514"/>
  <c r="AD47" i="513"/>
  <c r="AD49" i="511"/>
  <c r="AD48" i="512"/>
  <c r="AD49" i="509"/>
  <c r="AD48" i="510"/>
  <c r="AD49" i="507"/>
  <c r="AD48" i="508"/>
  <c r="AD48" i="506"/>
  <c r="AD48" i="505"/>
  <c r="AD49" i="503"/>
  <c r="AD48" i="504"/>
  <c r="AD48" i="501"/>
  <c r="AD49" i="502"/>
  <c r="AD48" i="499"/>
  <c r="AD48" i="500"/>
  <c r="AD48" i="497"/>
  <c r="AD46" i="498"/>
  <c r="Z124" i="513" l="1"/>
  <c r="L123" i="513"/>
  <c r="M123" i="513" s="1"/>
  <c r="AA123" i="513"/>
  <c r="AC123" i="513"/>
  <c r="Z122" i="514"/>
  <c r="AA121" i="514"/>
  <c r="L121" i="514"/>
  <c r="M121" i="514" s="1"/>
  <c r="AC121" i="514"/>
  <c r="Z122" i="511"/>
  <c r="AC121" i="511"/>
  <c r="AA121" i="511"/>
  <c r="L121" i="511"/>
  <c r="M121" i="511" s="1"/>
  <c r="Z123" i="512"/>
  <c r="AA122" i="512"/>
  <c r="L122" i="512"/>
  <c r="M122" i="512" s="1"/>
  <c r="AC122" i="512"/>
  <c r="Z122" i="509"/>
  <c r="L121" i="509"/>
  <c r="M121" i="509" s="1"/>
  <c r="AA121" i="509"/>
  <c r="AC121" i="509"/>
  <c r="L122" i="510"/>
  <c r="M122" i="510" s="1"/>
  <c r="AA122" i="510"/>
  <c r="Z123" i="510"/>
  <c r="AC122" i="510"/>
  <c r="Z123" i="508"/>
  <c r="AA122" i="508"/>
  <c r="L122" i="508"/>
  <c r="M122" i="508" s="1"/>
  <c r="AC122" i="508"/>
  <c r="L121" i="507"/>
  <c r="M121" i="507" s="1"/>
  <c r="Z122" i="507"/>
  <c r="AA121" i="507"/>
  <c r="AC121" i="507"/>
  <c r="L122" i="506"/>
  <c r="M122" i="506" s="1"/>
  <c r="AA122" i="506"/>
  <c r="Z123" i="506"/>
  <c r="AC122" i="506"/>
  <c r="Z123" i="505"/>
  <c r="AA122" i="505"/>
  <c r="L122" i="505"/>
  <c r="M122" i="505" s="1"/>
  <c r="AC122" i="505"/>
  <c r="Z123" i="504"/>
  <c r="AA122" i="504"/>
  <c r="L122" i="504"/>
  <c r="M122" i="504" s="1"/>
  <c r="AC122" i="504"/>
  <c r="Z122" i="503"/>
  <c r="L121" i="503"/>
  <c r="M121" i="503" s="1"/>
  <c r="AA121" i="503"/>
  <c r="AC121" i="503"/>
  <c r="Z122" i="502"/>
  <c r="AA121" i="502"/>
  <c r="L121" i="502"/>
  <c r="M121" i="502" s="1"/>
  <c r="AC121" i="502"/>
  <c r="Z123" i="501"/>
  <c r="AA122" i="501"/>
  <c r="L122" i="501"/>
  <c r="M122" i="501" s="1"/>
  <c r="AC122" i="501"/>
  <c r="Z123" i="500"/>
  <c r="AA122" i="500"/>
  <c r="L122" i="500"/>
  <c r="M122" i="500" s="1"/>
  <c r="AC122" i="500"/>
  <c r="L122" i="499"/>
  <c r="M122" i="499" s="1"/>
  <c r="AA122" i="499"/>
  <c r="Z123" i="499"/>
  <c r="AC122" i="499"/>
  <c r="L122" i="497"/>
  <c r="M122" i="497" s="1"/>
  <c r="Z123" i="497"/>
  <c r="AA122" i="497"/>
  <c r="AC122" i="497"/>
  <c r="Z125" i="498"/>
  <c r="L124" i="498"/>
  <c r="M124" i="498" s="1"/>
  <c r="AA124" i="498"/>
  <c r="AC124" i="498"/>
  <c r="AD46" i="513"/>
  <c r="AD48" i="514"/>
  <c r="AD48" i="511"/>
  <c r="AD47" i="512"/>
  <c r="AD48" i="509"/>
  <c r="AD47" i="510"/>
  <c r="AD47" i="508"/>
  <c r="AD48" i="507"/>
  <c r="AD47" i="506"/>
  <c r="AD47" i="505"/>
  <c r="AD47" i="504"/>
  <c r="AD48" i="503"/>
  <c r="AD48" i="502"/>
  <c r="AD47" i="501"/>
  <c r="AD47" i="500"/>
  <c r="AD47" i="499"/>
  <c r="AD47" i="497"/>
  <c r="AD45" i="498"/>
  <c r="L122" i="514" l="1"/>
  <c r="M122" i="514" s="1"/>
  <c r="Z123" i="514"/>
  <c r="AA122" i="514"/>
  <c r="AC122" i="514"/>
  <c r="Z125" i="513"/>
  <c r="AA124" i="513"/>
  <c r="L124" i="513"/>
  <c r="M124" i="513" s="1"/>
  <c r="AC124" i="513"/>
  <c r="Z123" i="511"/>
  <c r="AA122" i="511"/>
  <c r="AC122" i="511"/>
  <c r="L122" i="511"/>
  <c r="M122" i="511" s="1"/>
  <c r="L123" i="512"/>
  <c r="M123" i="512" s="1"/>
  <c r="Z124" i="512"/>
  <c r="AA123" i="512"/>
  <c r="AC123" i="512"/>
  <c r="L123" i="510"/>
  <c r="M123" i="510" s="1"/>
  <c r="AA123" i="510"/>
  <c r="Z124" i="510"/>
  <c r="AC123" i="510"/>
  <c r="Z123" i="509"/>
  <c r="AA122" i="509"/>
  <c r="L122" i="509"/>
  <c r="M122" i="509" s="1"/>
  <c r="AC122" i="509"/>
  <c r="Z123" i="507"/>
  <c r="AA122" i="507"/>
  <c r="L122" i="507"/>
  <c r="M122" i="507" s="1"/>
  <c r="AC122" i="507"/>
  <c r="L123" i="508"/>
  <c r="M123" i="508" s="1"/>
  <c r="Z124" i="508"/>
  <c r="AA123" i="508"/>
  <c r="AC123" i="508"/>
  <c r="Z124" i="506"/>
  <c r="AA123" i="506"/>
  <c r="L123" i="506"/>
  <c r="M123" i="506" s="1"/>
  <c r="AC123" i="506"/>
  <c r="L123" i="505"/>
  <c r="M123" i="505" s="1"/>
  <c r="Z124" i="505"/>
  <c r="AA123" i="505"/>
  <c r="AC123" i="505"/>
  <c r="Z123" i="503"/>
  <c r="AA122" i="503"/>
  <c r="L122" i="503"/>
  <c r="M122" i="503" s="1"/>
  <c r="AC122" i="503"/>
  <c r="L123" i="504"/>
  <c r="M123" i="504" s="1"/>
  <c r="Z124" i="504"/>
  <c r="AA123" i="504"/>
  <c r="AC123" i="504"/>
  <c r="Z124" i="501"/>
  <c r="AA123" i="501"/>
  <c r="L123" i="501"/>
  <c r="M123" i="501" s="1"/>
  <c r="AC123" i="501"/>
  <c r="Z123" i="502"/>
  <c r="AA122" i="502"/>
  <c r="L122" i="502"/>
  <c r="M122" i="502" s="1"/>
  <c r="AC122" i="502"/>
  <c r="Z124" i="499"/>
  <c r="AA123" i="499"/>
  <c r="L123" i="499"/>
  <c r="M123" i="499" s="1"/>
  <c r="AC123" i="499"/>
  <c r="L123" i="500"/>
  <c r="M123" i="500" s="1"/>
  <c r="Z124" i="500"/>
  <c r="AA123" i="500"/>
  <c r="AC123" i="500"/>
  <c r="AA123" i="497"/>
  <c r="Z124" i="497"/>
  <c r="L123" i="497"/>
  <c r="M123" i="497" s="1"/>
  <c r="AC123" i="497"/>
  <c r="Z126" i="498"/>
  <c r="AA125" i="498"/>
  <c r="L125" i="498"/>
  <c r="M125" i="498" s="1"/>
  <c r="AC125" i="498"/>
  <c r="AD47" i="514"/>
  <c r="AD45" i="513"/>
  <c r="AD47" i="511"/>
  <c r="AD46" i="512"/>
  <c r="AD47" i="509"/>
  <c r="AD46" i="510"/>
  <c r="AD47" i="507"/>
  <c r="AD46" i="508"/>
  <c r="AD46" i="505"/>
  <c r="AD46" i="506"/>
  <c r="AD46" i="504"/>
  <c r="AD47" i="503"/>
  <c r="AD46" i="501"/>
  <c r="AD47" i="502"/>
  <c r="AD46" i="499"/>
  <c r="AD46" i="500"/>
  <c r="AD46" i="497"/>
  <c r="AD44" i="498"/>
  <c r="AA123" i="514" l="1"/>
  <c r="L123" i="514"/>
  <c r="M123" i="514" s="1"/>
  <c r="Z124" i="514"/>
  <c r="AC123" i="514"/>
  <c r="L125" i="513"/>
  <c r="M125" i="513" s="1"/>
  <c r="Z126" i="513"/>
  <c r="AA125" i="513"/>
  <c r="AC125" i="513"/>
  <c r="Z124" i="511"/>
  <c r="AC123" i="511"/>
  <c r="AA123" i="511"/>
  <c r="L123" i="511"/>
  <c r="M123" i="511" s="1"/>
  <c r="Z125" i="512"/>
  <c r="AA124" i="512"/>
  <c r="L124" i="512"/>
  <c r="M124" i="512" s="1"/>
  <c r="AC124" i="512"/>
  <c r="Z125" i="510"/>
  <c r="L124" i="510"/>
  <c r="M124" i="510" s="1"/>
  <c r="AA124" i="510"/>
  <c r="AC124" i="510"/>
  <c r="Z124" i="509"/>
  <c r="AA123" i="509"/>
  <c r="L123" i="509"/>
  <c r="M123" i="509" s="1"/>
  <c r="AC123" i="509"/>
  <c r="Z125" i="508"/>
  <c r="AA124" i="508"/>
  <c r="L124" i="508"/>
  <c r="M124" i="508" s="1"/>
  <c r="AC124" i="508"/>
  <c r="Z124" i="507"/>
  <c r="AA123" i="507"/>
  <c r="L123" i="507"/>
  <c r="M123" i="507" s="1"/>
  <c r="AC123" i="507"/>
  <c r="AA124" i="505"/>
  <c r="Z125" i="505"/>
  <c r="L124" i="505"/>
  <c r="M124" i="505" s="1"/>
  <c r="AC124" i="505"/>
  <c r="Z125" i="506"/>
  <c r="L124" i="506"/>
  <c r="M124" i="506" s="1"/>
  <c r="AA124" i="506"/>
  <c r="AC124" i="506"/>
  <c r="Z125" i="504"/>
  <c r="L124" i="504"/>
  <c r="M124" i="504" s="1"/>
  <c r="AA124" i="504"/>
  <c r="AC124" i="504"/>
  <c r="L123" i="503"/>
  <c r="M123" i="503" s="1"/>
  <c r="AA123" i="503"/>
  <c r="Z124" i="503"/>
  <c r="AC123" i="503"/>
  <c r="L123" i="502"/>
  <c r="M123" i="502" s="1"/>
  <c r="Z124" i="502"/>
  <c r="AA123" i="502"/>
  <c r="AC123" i="502"/>
  <c r="L124" i="501"/>
  <c r="M124" i="501" s="1"/>
  <c r="Z125" i="501"/>
  <c r="AA124" i="501"/>
  <c r="AC124" i="501"/>
  <c r="Z125" i="500"/>
  <c r="AA124" i="500"/>
  <c r="L124" i="500"/>
  <c r="M124" i="500" s="1"/>
  <c r="AC124" i="500"/>
  <c r="Z125" i="499"/>
  <c r="AA124" i="499"/>
  <c r="L124" i="499"/>
  <c r="M124" i="499" s="1"/>
  <c r="AC124" i="499"/>
  <c r="Z125" i="497"/>
  <c r="AA124" i="497"/>
  <c r="L124" i="497"/>
  <c r="M124" i="497" s="1"/>
  <c r="AC124" i="497"/>
  <c r="Z127" i="498"/>
  <c r="AA126" i="498"/>
  <c r="L126" i="498"/>
  <c r="M126" i="498" s="1"/>
  <c r="AC126" i="498"/>
  <c r="AD46" i="514"/>
  <c r="AD44" i="513"/>
  <c r="AD46" i="511"/>
  <c r="AD45" i="512"/>
  <c r="AD46" i="509"/>
  <c r="AD45" i="510"/>
  <c r="AD46" i="507"/>
  <c r="AD45" i="508"/>
  <c r="AD45" i="506"/>
  <c r="AD45" i="505"/>
  <c r="AD45" i="504"/>
  <c r="AD46" i="503"/>
  <c r="AD45" i="501"/>
  <c r="AD46" i="502"/>
  <c r="AD45" i="500"/>
  <c r="AD45" i="499"/>
  <c r="AD45" i="497"/>
  <c r="AD43" i="498"/>
  <c r="Z125" i="514" l="1"/>
  <c r="L124" i="514"/>
  <c r="M124" i="514" s="1"/>
  <c r="AA124" i="514"/>
  <c r="AC124" i="514"/>
  <c r="AA126" i="513"/>
  <c r="Z127" i="513"/>
  <c r="L126" i="513"/>
  <c r="M126" i="513" s="1"/>
  <c r="AC126" i="513"/>
  <c r="L124" i="511"/>
  <c r="M124" i="511" s="1"/>
  <c r="AA124" i="511"/>
  <c r="Z125" i="511"/>
  <c r="AC124" i="511"/>
  <c r="Z126" i="512"/>
  <c r="AA125" i="512"/>
  <c r="L125" i="512"/>
  <c r="M125" i="512" s="1"/>
  <c r="AC125" i="512"/>
  <c r="L124" i="509"/>
  <c r="M124" i="509" s="1"/>
  <c r="Z125" i="509"/>
  <c r="AA124" i="509"/>
  <c r="AC124" i="509"/>
  <c r="Z126" i="510"/>
  <c r="AA125" i="510"/>
  <c r="L125" i="510"/>
  <c r="M125" i="510" s="1"/>
  <c r="AC125" i="510"/>
  <c r="Z125" i="507"/>
  <c r="AA124" i="507"/>
  <c r="L124" i="507"/>
  <c r="M124" i="507" s="1"/>
  <c r="AC124" i="507"/>
  <c r="Z126" i="508"/>
  <c r="AA125" i="508"/>
  <c r="L125" i="508"/>
  <c r="M125" i="508" s="1"/>
  <c r="AC125" i="508"/>
  <c r="Z126" i="505"/>
  <c r="AA125" i="505"/>
  <c r="L125" i="505"/>
  <c r="M125" i="505" s="1"/>
  <c r="AC125" i="505"/>
  <c r="Z126" i="506"/>
  <c r="AA125" i="506"/>
  <c r="L125" i="506"/>
  <c r="M125" i="506" s="1"/>
  <c r="AC125" i="506"/>
  <c r="L124" i="503"/>
  <c r="M124" i="503" s="1"/>
  <c r="AA124" i="503"/>
  <c r="Z125" i="503"/>
  <c r="AC124" i="503"/>
  <c r="Z126" i="504"/>
  <c r="AA125" i="504"/>
  <c r="L125" i="504"/>
  <c r="M125" i="504" s="1"/>
  <c r="AC125" i="504"/>
  <c r="Z126" i="501"/>
  <c r="AA125" i="501"/>
  <c r="L125" i="501"/>
  <c r="M125" i="501" s="1"/>
  <c r="AC125" i="501"/>
  <c r="Z125" i="502"/>
  <c r="AA124" i="502"/>
  <c r="L124" i="502"/>
  <c r="M124" i="502" s="1"/>
  <c r="AC124" i="502"/>
  <c r="Z126" i="499"/>
  <c r="AA125" i="499"/>
  <c r="L125" i="499"/>
  <c r="M125" i="499" s="1"/>
  <c r="AC125" i="499"/>
  <c r="Z126" i="500"/>
  <c r="AA125" i="500"/>
  <c r="L125" i="500"/>
  <c r="M125" i="500" s="1"/>
  <c r="AC125" i="500"/>
  <c r="L127" i="498"/>
  <c r="M127" i="498" s="1"/>
  <c r="Z128" i="498"/>
  <c r="AA127" i="498"/>
  <c r="AC127" i="498"/>
  <c r="L125" i="497"/>
  <c r="M125" i="497" s="1"/>
  <c r="AA125" i="497"/>
  <c r="Z126" i="497"/>
  <c r="AC125" i="497"/>
  <c r="AD45" i="514"/>
  <c r="AD43" i="513"/>
  <c r="AD45" i="511"/>
  <c r="AD44" i="512"/>
  <c r="AD45" i="509"/>
  <c r="AD44" i="510"/>
  <c r="AD45" i="507"/>
  <c r="AD44" i="508"/>
  <c r="AD44" i="505"/>
  <c r="AD44" i="506"/>
  <c r="AD44" i="504"/>
  <c r="AD45" i="503"/>
  <c r="AD45" i="502"/>
  <c r="AD44" i="501"/>
  <c r="AD44" i="500"/>
  <c r="AD44" i="499"/>
  <c r="AD44" i="497"/>
  <c r="AD42" i="498"/>
  <c r="Z128" i="513" l="1"/>
  <c r="L127" i="513"/>
  <c r="M127" i="513" s="1"/>
  <c r="AA127" i="513"/>
  <c r="AC127" i="513"/>
  <c r="Z126" i="514"/>
  <c r="AA125" i="514"/>
  <c r="L125" i="514"/>
  <c r="M125" i="514" s="1"/>
  <c r="AC125" i="514"/>
  <c r="Z126" i="511"/>
  <c r="AA125" i="511"/>
  <c r="L125" i="511"/>
  <c r="M125" i="511" s="1"/>
  <c r="AC125" i="511"/>
  <c r="Z127" i="512"/>
  <c r="AA126" i="512"/>
  <c r="L126" i="512"/>
  <c r="M126" i="512" s="1"/>
  <c r="AC126" i="512"/>
  <c r="AA125" i="509"/>
  <c r="Z126" i="509"/>
  <c r="L125" i="509"/>
  <c r="M125" i="509" s="1"/>
  <c r="AC125" i="509"/>
  <c r="L126" i="510"/>
  <c r="M126" i="510" s="1"/>
  <c r="Z127" i="510"/>
  <c r="AA126" i="510"/>
  <c r="AC126" i="510"/>
  <c r="Z127" i="508"/>
  <c r="AA126" i="508"/>
  <c r="L126" i="508"/>
  <c r="M126" i="508" s="1"/>
  <c r="AC126" i="508"/>
  <c r="L125" i="507"/>
  <c r="M125" i="507" s="1"/>
  <c r="AA125" i="507"/>
  <c r="Z126" i="507"/>
  <c r="AC125" i="507"/>
  <c r="Z127" i="506"/>
  <c r="AA126" i="506"/>
  <c r="L126" i="506"/>
  <c r="M126" i="506" s="1"/>
  <c r="AC126" i="506"/>
  <c r="Z127" i="505"/>
  <c r="AA126" i="505"/>
  <c r="L126" i="505"/>
  <c r="M126" i="505" s="1"/>
  <c r="AC126" i="505"/>
  <c r="Z126" i="503"/>
  <c r="L125" i="503"/>
  <c r="M125" i="503" s="1"/>
  <c r="AA125" i="503"/>
  <c r="AC125" i="503"/>
  <c r="Z127" i="504"/>
  <c r="AA126" i="504"/>
  <c r="L126" i="504"/>
  <c r="M126" i="504" s="1"/>
  <c r="AC126" i="504"/>
  <c r="Z126" i="502"/>
  <c r="AA125" i="502"/>
  <c r="L125" i="502"/>
  <c r="M125" i="502" s="1"/>
  <c r="AC125" i="502"/>
  <c r="Z127" i="501"/>
  <c r="AA126" i="501"/>
  <c r="L126" i="501"/>
  <c r="M126" i="501" s="1"/>
  <c r="AC126" i="501"/>
  <c r="Z127" i="500"/>
  <c r="AA126" i="500"/>
  <c r="L126" i="500"/>
  <c r="M126" i="500" s="1"/>
  <c r="AC126" i="500"/>
  <c r="Z127" i="499"/>
  <c r="AA126" i="499"/>
  <c r="L126" i="499"/>
  <c r="M126" i="499" s="1"/>
  <c r="AC126" i="499"/>
  <c r="Z127" i="497"/>
  <c r="AA126" i="497"/>
  <c r="L126" i="497"/>
  <c r="M126" i="497" s="1"/>
  <c r="AC126" i="497"/>
  <c r="AA128" i="498"/>
  <c r="L128" i="498"/>
  <c r="M128" i="498" s="1"/>
  <c r="Z129" i="498"/>
  <c r="AC128" i="498"/>
  <c r="AD42" i="513"/>
  <c r="AD44" i="514"/>
  <c r="AD44" i="511"/>
  <c r="AD43" i="512"/>
  <c r="AD43" i="510"/>
  <c r="AD44" i="509"/>
  <c r="AD44" i="507"/>
  <c r="AD43" i="508"/>
  <c r="AD43" i="506"/>
  <c r="AD43" i="505"/>
  <c r="AD43" i="504"/>
  <c r="AD44" i="503"/>
  <c r="AD44" i="502"/>
  <c r="AD43" i="501"/>
  <c r="AD43" i="500"/>
  <c r="AD43" i="499"/>
  <c r="AD41" i="498"/>
  <c r="AD43" i="497"/>
  <c r="Z127" i="514" l="1"/>
  <c r="AA126" i="514"/>
  <c r="L126" i="514"/>
  <c r="M126" i="514" s="1"/>
  <c r="AC126" i="514"/>
  <c r="Z129" i="513"/>
  <c r="AA128" i="513"/>
  <c r="L128" i="513"/>
  <c r="M128" i="513" s="1"/>
  <c r="AC128" i="513"/>
  <c r="Z127" i="511"/>
  <c r="AA126" i="511"/>
  <c r="L126" i="511"/>
  <c r="M126" i="511" s="1"/>
  <c r="AC126" i="511"/>
  <c r="L127" i="512"/>
  <c r="M127" i="512" s="1"/>
  <c r="AA127" i="512"/>
  <c r="Z128" i="512"/>
  <c r="AC127" i="512"/>
  <c r="AA127" i="510"/>
  <c r="Z128" i="510"/>
  <c r="L127" i="510"/>
  <c r="M127" i="510" s="1"/>
  <c r="AC127" i="510"/>
  <c r="Z127" i="509"/>
  <c r="AA126" i="509"/>
  <c r="L126" i="509"/>
  <c r="M126" i="509" s="1"/>
  <c r="AC126" i="509"/>
  <c r="Z127" i="507"/>
  <c r="AA126" i="507"/>
  <c r="L126" i="507"/>
  <c r="M126" i="507" s="1"/>
  <c r="AC126" i="507"/>
  <c r="L127" i="508"/>
  <c r="M127" i="508" s="1"/>
  <c r="AA127" i="508"/>
  <c r="Z128" i="508"/>
  <c r="AC127" i="508"/>
  <c r="L127" i="505"/>
  <c r="M127" i="505" s="1"/>
  <c r="Z128" i="505"/>
  <c r="AA127" i="505"/>
  <c r="AC127" i="505"/>
  <c r="L127" i="506"/>
  <c r="M127" i="506" s="1"/>
  <c r="Z128" i="506"/>
  <c r="AA127" i="506"/>
  <c r="AC127" i="506"/>
  <c r="L127" i="504"/>
  <c r="M127" i="504" s="1"/>
  <c r="Z128" i="504"/>
  <c r="AA127" i="504"/>
  <c r="AC127" i="504"/>
  <c r="Z127" i="503"/>
  <c r="AA126" i="503"/>
  <c r="L126" i="503"/>
  <c r="M126" i="503" s="1"/>
  <c r="AC126" i="503"/>
  <c r="Z128" i="501"/>
  <c r="AA127" i="501"/>
  <c r="L127" i="501"/>
  <c r="M127" i="501" s="1"/>
  <c r="AC127" i="501"/>
  <c r="Z127" i="502"/>
  <c r="AA126" i="502"/>
  <c r="L126" i="502"/>
  <c r="M126" i="502" s="1"/>
  <c r="AC126" i="502"/>
  <c r="Z128" i="499"/>
  <c r="L127" i="499"/>
  <c r="M127" i="499" s="1"/>
  <c r="AA127" i="499"/>
  <c r="AC127" i="499"/>
  <c r="L127" i="500"/>
  <c r="M127" i="500" s="1"/>
  <c r="AA127" i="500"/>
  <c r="Z128" i="500"/>
  <c r="AC127" i="500"/>
  <c r="Z130" i="498"/>
  <c r="AA129" i="498"/>
  <c r="L129" i="498"/>
  <c r="M129" i="498" s="1"/>
  <c r="AC129" i="498"/>
  <c r="AA127" i="497"/>
  <c r="Z128" i="497"/>
  <c r="L127" i="497"/>
  <c r="M127" i="497" s="1"/>
  <c r="AC127" i="497"/>
  <c r="AD43" i="514"/>
  <c r="AD41" i="513"/>
  <c r="AD43" i="511"/>
  <c r="AD42" i="512"/>
  <c r="AD42" i="510"/>
  <c r="AD43" i="509"/>
  <c r="AD42" i="508"/>
  <c r="AD43" i="507"/>
  <c r="AD42" i="506"/>
  <c r="AD42" i="505"/>
  <c r="AD43" i="503"/>
  <c r="AD42" i="504"/>
  <c r="AD42" i="501"/>
  <c r="AD43" i="502"/>
  <c r="AD42" i="499"/>
  <c r="AD42" i="500"/>
  <c r="AD42" i="497"/>
  <c r="AD40" i="498"/>
  <c r="L129" i="513" l="1"/>
  <c r="M129" i="513" s="1"/>
  <c r="Z130" i="513"/>
  <c r="AA129" i="513"/>
  <c r="AC129" i="513"/>
  <c r="L127" i="514"/>
  <c r="M127" i="514" s="1"/>
  <c r="Z128" i="514"/>
  <c r="AA127" i="514"/>
  <c r="AC127" i="514"/>
  <c r="AA127" i="511"/>
  <c r="AC127" i="511"/>
  <c r="L127" i="511"/>
  <c r="M127" i="511" s="1"/>
  <c r="Z128" i="511"/>
  <c r="Z129" i="512"/>
  <c r="AA128" i="512"/>
  <c r="L128" i="512"/>
  <c r="M128" i="512" s="1"/>
  <c r="AC128" i="512"/>
  <c r="Z128" i="509"/>
  <c r="AA127" i="509"/>
  <c r="L127" i="509"/>
  <c r="M127" i="509" s="1"/>
  <c r="AC127" i="509"/>
  <c r="L128" i="510"/>
  <c r="M128" i="510" s="1"/>
  <c r="AA128" i="510"/>
  <c r="Z129" i="510"/>
  <c r="AC128" i="510"/>
  <c r="Z129" i="508"/>
  <c r="AA128" i="508"/>
  <c r="L128" i="508"/>
  <c r="M128" i="508" s="1"/>
  <c r="AC128" i="508"/>
  <c r="Z128" i="507"/>
  <c r="AA127" i="507"/>
  <c r="L127" i="507"/>
  <c r="M127" i="507" s="1"/>
  <c r="AC127" i="507"/>
  <c r="AA128" i="506"/>
  <c r="L128" i="506"/>
  <c r="M128" i="506" s="1"/>
  <c r="Z129" i="506"/>
  <c r="AC128" i="506"/>
  <c r="AA128" i="505"/>
  <c r="Z129" i="505"/>
  <c r="L128" i="505"/>
  <c r="M128" i="505" s="1"/>
  <c r="AC128" i="505"/>
  <c r="AA128" i="504"/>
  <c r="L128" i="504"/>
  <c r="M128" i="504" s="1"/>
  <c r="Z129" i="504"/>
  <c r="AC128" i="504"/>
  <c r="Z128" i="503"/>
  <c r="AA127" i="503"/>
  <c r="L127" i="503"/>
  <c r="M127" i="503" s="1"/>
  <c r="AC127" i="503"/>
  <c r="L127" i="502"/>
  <c r="M127" i="502" s="1"/>
  <c r="AA127" i="502"/>
  <c r="Z128" i="502"/>
  <c r="AC127" i="502"/>
  <c r="Z129" i="501"/>
  <c r="L128" i="501"/>
  <c r="M128" i="501" s="1"/>
  <c r="AA128" i="501"/>
  <c r="AC128" i="501"/>
  <c r="Z129" i="500"/>
  <c r="AA128" i="500"/>
  <c r="L128" i="500"/>
  <c r="M128" i="500" s="1"/>
  <c r="AC128" i="500"/>
  <c r="AA128" i="499"/>
  <c r="L128" i="499"/>
  <c r="M128" i="499" s="1"/>
  <c r="Z129" i="499"/>
  <c r="AC128" i="499"/>
  <c r="Z129" i="497"/>
  <c r="AA128" i="497"/>
  <c r="L128" i="497"/>
  <c r="M128" i="497" s="1"/>
  <c r="AC128" i="497"/>
  <c r="Z131" i="498"/>
  <c r="AA130" i="498"/>
  <c r="L130" i="498"/>
  <c r="M130" i="498" s="1"/>
  <c r="AC130" i="498"/>
  <c r="AD42" i="514"/>
  <c r="AD40" i="513"/>
  <c r="AD42" i="511"/>
  <c r="AD41" i="512"/>
  <c r="AD41" i="510"/>
  <c r="AD42" i="509"/>
  <c r="AD42" i="507"/>
  <c r="AD41" i="508"/>
  <c r="AD41" i="506"/>
  <c r="AD41" i="505"/>
  <c r="AD41" i="504"/>
  <c r="AD42" i="503"/>
  <c r="AD41" i="501"/>
  <c r="AD42" i="502"/>
  <c r="AD41" i="499"/>
  <c r="AD41" i="500"/>
  <c r="AD41" i="497"/>
  <c r="AD39" i="498"/>
  <c r="AA128" i="514" l="1"/>
  <c r="L128" i="514"/>
  <c r="M128" i="514" s="1"/>
  <c r="Z129" i="514"/>
  <c r="AC128" i="514"/>
  <c r="Z131" i="513"/>
  <c r="L130" i="513"/>
  <c r="M130" i="513" s="1"/>
  <c r="AA130" i="513"/>
  <c r="AC130" i="513"/>
  <c r="Z129" i="511"/>
  <c r="L128" i="511"/>
  <c r="M128" i="511" s="1"/>
  <c r="AA128" i="511"/>
  <c r="AC128" i="511"/>
  <c r="Z130" i="512"/>
  <c r="AA129" i="512"/>
  <c r="L129" i="512"/>
  <c r="M129" i="512" s="1"/>
  <c r="AC129" i="512"/>
  <c r="Z130" i="510"/>
  <c r="AA129" i="510"/>
  <c r="L129" i="510"/>
  <c r="M129" i="510" s="1"/>
  <c r="AC129" i="510"/>
  <c r="L128" i="509"/>
  <c r="M128" i="509" s="1"/>
  <c r="Z129" i="509"/>
  <c r="AA128" i="509"/>
  <c r="AC128" i="509"/>
  <c r="Z129" i="507"/>
  <c r="AA128" i="507"/>
  <c r="L128" i="507"/>
  <c r="M128" i="507" s="1"/>
  <c r="AC128" i="507"/>
  <c r="Z130" i="508"/>
  <c r="AA129" i="508"/>
  <c r="L129" i="508"/>
  <c r="M129" i="508" s="1"/>
  <c r="AC129" i="508"/>
  <c r="Z130" i="506"/>
  <c r="AA129" i="506"/>
  <c r="L129" i="506"/>
  <c r="M129" i="506" s="1"/>
  <c r="AC129" i="506"/>
  <c r="Z130" i="505"/>
  <c r="AA129" i="505"/>
  <c r="L129" i="505"/>
  <c r="M129" i="505" s="1"/>
  <c r="AC129" i="505"/>
  <c r="Z130" i="504"/>
  <c r="AA129" i="504"/>
  <c r="L129" i="504"/>
  <c r="M129" i="504" s="1"/>
  <c r="AC129" i="504"/>
  <c r="L128" i="503"/>
  <c r="M128" i="503" s="1"/>
  <c r="Z129" i="503"/>
  <c r="AA128" i="503"/>
  <c r="AC128" i="503"/>
  <c r="Z129" i="502"/>
  <c r="AA128" i="502"/>
  <c r="L128" i="502"/>
  <c r="M128" i="502" s="1"/>
  <c r="AC128" i="502"/>
  <c r="Z130" i="501"/>
  <c r="AA129" i="501"/>
  <c r="L129" i="501"/>
  <c r="M129" i="501" s="1"/>
  <c r="AC129" i="501"/>
  <c r="Z130" i="499"/>
  <c r="AA129" i="499"/>
  <c r="L129" i="499"/>
  <c r="M129" i="499" s="1"/>
  <c r="AC129" i="499"/>
  <c r="Z130" i="500"/>
  <c r="AA129" i="500"/>
  <c r="L129" i="500"/>
  <c r="M129" i="500" s="1"/>
  <c r="AC129" i="500"/>
  <c r="L131" i="498"/>
  <c r="M131" i="498" s="1"/>
  <c r="Z132" i="498"/>
  <c r="AA131" i="498"/>
  <c r="AC131" i="498"/>
  <c r="L129" i="497"/>
  <c r="M129" i="497" s="1"/>
  <c r="AA129" i="497"/>
  <c r="Z130" i="497"/>
  <c r="AC129" i="497"/>
  <c r="AD41" i="514"/>
  <c r="AD39" i="513"/>
  <c r="AD41" i="511"/>
  <c r="AD40" i="512"/>
  <c r="AD40" i="510"/>
  <c r="AD41" i="509"/>
  <c r="AD41" i="507"/>
  <c r="AD40" i="508"/>
  <c r="AD40" i="506"/>
  <c r="AD40" i="505"/>
  <c r="AD40" i="504"/>
  <c r="AD41" i="503"/>
  <c r="AD41" i="502"/>
  <c r="AD40" i="501"/>
  <c r="AD40" i="499"/>
  <c r="AD40" i="500"/>
  <c r="AD40" i="497"/>
  <c r="AD38" i="498"/>
  <c r="Z130" i="514" l="1"/>
  <c r="AA129" i="514"/>
  <c r="L129" i="514"/>
  <c r="M129" i="514" s="1"/>
  <c r="AC129" i="514"/>
  <c r="AA131" i="513"/>
  <c r="Z132" i="513"/>
  <c r="L131" i="513"/>
  <c r="M131" i="513" s="1"/>
  <c r="AC131" i="513"/>
  <c r="Z130" i="511"/>
  <c r="AA129" i="511"/>
  <c r="L129" i="511"/>
  <c r="M129" i="511" s="1"/>
  <c r="AC129" i="511"/>
  <c r="Z131" i="512"/>
  <c r="AA130" i="512"/>
  <c r="L130" i="512"/>
  <c r="M130" i="512" s="1"/>
  <c r="AC130" i="512"/>
  <c r="L129" i="509"/>
  <c r="M129" i="509" s="1"/>
  <c r="AA129" i="509"/>
  <c r="Z130" i="509"/>
  <c r="AC129" i="509"/>
  <c r="Z131" i="510"/>
  <c r="AA130" i="510"/>
  <c r="L130" i="510"/>
  <c r="M130" i="510" s="1"/>
  <c r="AC130" i="510"/>
  <c r="Z131" i="508"/>
  <c r="AA130" i="508"/>
  <c r="L130" i="508"/>
  <c r="M130" i="508" s="1"/>
  <c r="AC130" i="508"/>
  <c r="L129" i="507"/>
  <c r="M129" i="507" s="1"/>
  <c r="AA129" i="507"/>
  <c r="Z130" i="507"/>
  <c r="AC129" i="507"/>
  <c r="Z131" i="505"/>
  <c r="AA130" i="505"/>
  <c r="L130" i="505"/>
  <c r="M130" i="505" s="1"/>
  <c r="AC130" i="505"/>
  <c r="Z131" i="506"/>
  <c r="AA130" i="506"/>
  <c r="L130" i="506"/>
  <c r="M130" i="506" s="1"/>
  <c r="AC130" i="506"/>
  <c r="Z130" i="503"/>
  <c r="L129" i="503"/>
  <c r="M129" i="503" s="1"/>
  <c r="AA129" i="503"/>
  <c r="AC129" i="503"/>
  <c r="Z131" i="504"/>
  <c r="AA130" i="504"/>
  <c r="L130" i="504"/>
  <c r="M130" i="504" s="1"/>
  <c r="AC130" i="504"/>
  <c r="Z131" i="501"/>
  <c r="AA130" i="501"/>
  <c r="L130" i="501"/>
  <c r="M130" i="501" s="1"/>
  <c r="AC130" i="501"/>
  <c r="Z130" i="502"/>
  <c r="AA129" i="502"/>
  <c r="L129" i="502"/>
  <c r="M129" i="502" s="1"/>
  <c r="AC129" i="502"/>
  <c r="Z131" i="500"/>
  <c r="AA130" i="500"/>
  <c r="L130" i="500"/>
  <c r="M130" i="500" s="1"/>
  <c r="AC130" i="500"/>
  <c r="Z131" i="499"/>
  <c r="AA130" i="499"/>
  <c r="L130" i="499"/>
  <c r="M130" i="499" s="1"/>
  <c r="AC130" i="499"/>
  <c r="L130" i="497"/>
  <c r="M130" i="497" s="1"/>
  <c r="Z131" i="497"/>
  <c r="AA130" i="497"/>
  <c r="AC130" i="497"/>
  <c r="Z133" i="498"/>
  <c r="L132" i="498"/>
  <c r="M132" i="498" s="1"/>
  <c r="AA132" i="498"/>
  <c r="AC132" i="498"/>
  <c r="AD38" i="513"/>
  <c r="AD40" i="514"/>
  <c r="AD40" i="511"/>
  <c r="AD39" i="512"/>
  <c r="AD39" i="510"/>
  <c r="AD40" i="509"/>
  <c r="AD40" i="507"/>
  <c r="AD39" i="508"/>
  <c r="AD39" i="506"/>
  <c r="AD39" i="505"/>
  <c r="AD39" i="504"/>
  <c r="AD40" i="503"/>
  <c r="AD39" i="501"/>
  <c r="AD40" i="502"/>
  <c r="AD39" i="500"/>
  <c r="AD39" i="499"/>
  <c r="AD37" i="498"/>
  <c r="AD39" i="497"/>
  <c r="Z133" i="513" l="1"/>
  <c r="AA132" i="513"/>
  <c r="L132" i="513"/>
  <c r="M132" i="513" s="1"/>
  <c r="AC132" i="513"/>
  <c r="Z131" i="514"/>
  <c r="AA130" i="514"/>
  <c r="L130" i="514"/>
  <c r="M130" i="514" s="1"/>
  <c r="AC130" i="514"/>
  <c r="L130" i="511"/>
  <c r="M130" i="511" s="1"/>
  <c r="AC130" i="511"/>
  <c r="AA130" i="511"/>
  <c r="Z131" i="511"/>
  <c r="L131" i="512"/>
  <c r="M131" i="512" s="1"/>
  <c r="Z132" i="512"/>
  <c r="AA131" i="512"/>
  <c r="AC131" i="512"/>
  <c r="Z131" i="509"/>
  <c r="AA130" i="509"/>
  <c r="L130" i="509"/>
  <c r="M130" i="509" s="1"/>
  <c r="AC130" i="509"/>
  <c r="L131" i="510"/>
  <c r="M131" i="510" s="1"/>
  <c r="Z132" i="510"/>
  <c r="AA131" i="510"/>
  <c r="AC131" i="510"/>
  <c r="Z131" i="507"/>
  <c r="AA130" i="507"/>
  <c r="L130" i="507"/>
  <c r="M130" i="507" s="1"/>
  <c r="AC130" i="507"/>
  <c r="L131" i="508"/>
  <c r="M131" i="508" s="1"/>
  <c r="Z132" i="508"/>
  <c r="AA131" i="508"/>
  <c r="AC131" i="508"/>
  <c r="L131" i="506"/>
  <c r="M131" i="506" s="1"/>
  <c r="Z132" i="506"/>
  <c r="AA131" i="506"/>
  <c r="AC131" i="506"/>
  <c r="L131" i="505"/>
  <c r="M131" i="505" s="1"/>
  <c r="Z132" i="505"/>
  <c r="AA131" i="505"/>
  <c r="AC131" i="505"/>
  <c r="L131" i="504"/>
  <c r="M131" i="504" s="1"/>
  <c r="Z132" i="504"/>
  <c r="AA131" i="504"/>
  <c r="AC131" i="504"/>
  <c r="Z131" i="503"/>
  <c r="AA130" i="503"/>
  <c r="L130" i="503"/>
  <c r="M130" i="503" s="1"/>
  <c r="AC130" i="503"/>
  <c r="Z131" i="502"/>
  <c r="AA130" i="502"/>
  <c r="L130" i="502"/>
  <c r="M130" i="502" s="1"/>
  <c r="AC130" i="502"/>
  <c r="L131" i="501"/>
  <c r="M131" i="501" s="1"/>
  <c r="AA131" i="501"/>
  <c r="Z132" i="501"/>
  <c r="AC131" i="501"/>
  <c r="Z132" i="499"/>
  <c r="AA131" i="499"/>
  <c r="L131" i="499"/>
  <c r="M131" i="499" s="1"/>
  <c r="AC131" i="499"/>
  <c r="L131" i="500"/>
  <c r="M131" i="500" s="1"/>
  <c r="Z132" i="500"/>
  <c r="AA131" i="500"/>
  <c r="AC131" i="500"/>
  <c r="Z132" i="497"/>
  <c r="AA131" i="497"/>
  <c r="L131" i="497"/>
  <c r="M131" i="497" s="1"/>
  <c r="AC131" i="497"/>
  <c r="Z134" i="498"/>
  <c r="AA133" i="498"/>
  <c r="L133" i="498"/>
  <c r="M133" i="498" s="1"/>
  <c r="AC133" i="498"/>
  <c r="AD37" i="513"/>
  <c r="AD39" i="514"/>
  <c r="AD39" i="511"/>
  <c r="AD38" i="512"/>
  <c r="AD39" i="509"/>
  <c r="AD38" i="510"/>
  <c r="AD39" i="507"/>
  <c r="AD38" i="508"/>
  <c r="AD38" i="506"/>
  <c r="AD38" i="505"/>
  <c r="AD39" i="503"/>
  <c r="AD38" i="504"/>
  <c r="AD38" i="501"/>
  <c r="AD39" i="502"/>
  <c r="AD38" i="499"/>
  <c r="AD38" i="500"/>
  <c r="AD36" i="498"/>
  <c r="AD38" i="497"/>
  <c r="L131" i="514" l="1"/>
  <c r="M131" i="514" s="1"/>
  <c r="Z132" i="514"/>
  <c r="AA131" i="514"/>
  <c r="AC131" i="514"/>
  <c r="L133" i="513"/>
  <c r="M133" i="513" s="1"/>
  <c r="AA133" i="513"/>
  <c r="Z134" i="513"/>
  <c r="AC133" i="513"/>
  <c r="AA131" i="511"/>
  <c r="L131" i="511"/>
  <c r="M131" i="511" s="1"/>
  <c r="Z132" i="511"/>
  <c r="AC131" i="511"/>
  <c r="Z133" i="512"/>
  <c r="AA132" i="512"/>
  <c r="L132" i="512"/>
  <c r="M132" i="512" s="1"/>
  <c r="AC132" i="512"/>
  <c r="Z133" i="510"/>
  <c r="L132" i="510"/>
  <c r="M132" i="510" s="1"/>
  <c r="AA132" i="510"/>
  <c r="AC132" i="510"/>
  <c r="Z132" i="509"/>
  <c r="AA131" i="509"/>
  <c r="L131" i="509"/>
  <c r="M131" i="509" s="1"/>
  <c r="AC131" i="509"/>
  <c r="Z133" i="508"/>
  <c r="AA132" i="508"/>
  <c r="L132" i="508"/>
  <c r="M132" i="508" s="1"/>
  <c r="AC132" i="508"/>
  <c r="AA131" i="507"/>
  <c r="L131" i="507"/>
  <c r="M131" i="507" s="1"/>
  <c r="Z132" i="507"/>
  <c r="AC131" i="507"/>
  <c r="AA132" i="505"/>
  <c r="Z133" i="505"/>
  <c r="L132" i="505"/>
  <c r="M132" i="505" s="1"/>
  <c r="AC132" i="505"/>
  <c r="Z133" i="506"/>
  <c r="L132" i="506"/>
  <c r="M132" i="506" s="1"/>
  <c r="AA132" i="506"/>
  <c r="AC132" i="506"/>
  <c r="Z133" i="504"/>
  <c r="L132" i="504"/>
  <c r="M132" i="504" s="1"/>
  <c r="AA132" i="504"/>
  <c r="AC132" i="504"/>
  <c r="Z132" i="503"/>
  <c r="AA131" i="503"/>
  <c r="L131" i="503"/>
  <c r="M131" i="503" s="1"/>
  <c r="AC131" i="503"/>
  <c r="Z133" i="501"/>
  <c r="AA132" i="501"/>
  <c r="L132" i="501"/>
  <c r="M132" i="501" s="1"/>
  <c r="AC132" i="501"/>
  <c r="L131" i="502"/>
  <c r="M131" i="502" s="1"/>
  <c r="Z132" i="502"/>
  <c r="AA131" i="502"/>
  <c r="AC131" i="502"/>
  <c r="Z133" i="500"/>
  <c r="AA132" i="500"/>
  <c r="L132" i="500"/>
  <c r="M132" i="500" s="1"/>
  <c r="AC132" i="500"/>
  <c r="L132" i="499"/>
  <c r="M132" i="499" s="1"/>
  <c r="Z133" i="499"/>
  <c r="AA132" i="499"/>
  <c r="AC132" i="499"/>
  <c r="Z135" i="498"/>
  <c r="AA134" i="498"/>
  <c r="L134" i="498"/>
  <c r="M134" i="498" s="1"/>
  <c r="AC134" i="498"/>
  <c r="Z133" i="497"/>
  <c r="AA132" i="497"/>
  <c r="L132" i="497"/>
  <c r="M132" i="497" s="1"/>
  <c r="AC132" i="497"/>
  <c r="AD36" i="513"/>
  <c r="AD38" i="514"/>
  <c r="AD38" i="511"/>
  <c r="AD37" i="512"/>
  <c r="AD38" i="509"/>
  <c r="AD37" i="510"/>
  <c r="AD37" i="508"/>
  <c r="AD38" i="507"/>
  <c r="AD37" i="506"/>
  <c r="AD37" i="505"/>
  <c r="AD37" i="504"/>
  <c r="AD38" i="503"/>
  <c r="AD38" i="502"/>
  <c r="AD37" i="501"/>
  <c r="AD37" i="499"/>
  <c r="AD37" i="500"/>
  <c r="AD37" i="497"/>
  <c r="AD35" i="498"/>
  <c r="Z135" i="513" l="1"/>
  <c r="L134" i="513"/>
  <c r="M134" i="513" s="1"/>
  <c r="AA134" i="513"/>
  <c r="AC134" i="513"/>
  <c r="Z133" i="514"/>
  <c r="L132" i="514"/>
  <c r="M132" i="514" s="1"/>
  <c r="AA132" i="514"/>
  <c r="AC132" i="514"/>
  <c r="Z133" i="511"/>
  <c r="AA132" i="511"/>
  <c r="L132" i="511"/>
  <c r="M132" i="511" s="1"/>
  <c r="AC132" i="511"/>
  <c r="Z134" i="512"/>
  <c r="AA133" i="512"/>
  <c r="L133" i="512"/>
  <c r="M133" i="512" s="1"/>
  <c r="AC133" i="512"/>
  <c r="L132" i="509"/>
  <c r="M132" i="509" s="1"/>
  <c r="Z133" i="509"/>
  <c r="AA132" i="509"/>
  <c r="AC132" i="509"/>
  <c r="Z134" i="510"/>
  <c r="AA133" i="510"/>
  <c r="L133" i="510"/>
  <c r="M133" i="510" s="1"/>
  <c r="AC133" i="510"/>
  <c r="Z133" i="507"/>
  <c r="AA132" i="507"/>
  <c r="L132" i="507"/>
  <c r="M132" i="507" s="1"/>
  <c r="AC132" i="507"/>
  <c r="Z134" i="508"/>
  <c r="AA133" i="508"/>
  <c r="L133" i="508"/>
  <c r="M133" i="508" s="1"/>
  <c r="AC133" i="508"/>
  <c r="Z134" i="505"/>
  <c r="AA133" i="505"/>
  <c r="L133" i="505"/>
  <c r="M133" i="505" s="1"/>
  <c r="AC133" i="505"/>
  <c r="Z134" i="506"/>
  <c r="AA133" i="506"/>
  <c r="L133" i="506"/>
  <c r="M133" i="506" s="1"/>
  <c r="AC133" i="506"/>
  <c r="L132" i="503"/>
  <c r="M132" i="503" s="1"/>
  <c r="Z133" i="503"/>
  <c r="AA132" i="503"/>
  <c r="AC132" i="503"/>
  <c r="Z134" i="504"/>
  <c r="AA133" i="504"/>
  <c r="L133" i="504"/>
  <c r="M133" i="504" s="1"/>
  <c r="AC133" i="504"/>
  <c r="Z133" i="502"/>
  <c r="AA132" i="502"/>
  <c r="L132" i="502"/>
  <c r="M132" i="502" s="1"/>
  <c r="AC132" i="502"/>
  <c r="Z134" i="501"/>
  <c r="AA133" i="501"/>
  <c r="L133" i="501"/>
  <c r="M133" i="501" s="1"/>
  <c r="AC133" i="501"/>
  <c r="Z134" i="499"/>
  <c r="AA133" i="499"/>
  <c r="L133" i="499"/>
  <c r="M133" i="499" s="1"/>
  <c r="AC133" i="499"/>
  <c r="Z134" i="500"/>
  <c r="AA133" i="500"/>
  <c r="L133" i="500"/>
  <c r="M133" i="500" s="1"/>
  <c r="AC133" i="500"/>
  <c r="L133" i="497"/>
  <c r="M133" i="497" s="1"/>
  <c r="Z134" i="497"/>
  <c r="AA133" i="497"/>
  <c r="AC133" i="497"/>
  <c r="L135" i="498"/>
  <c r="M135" i="498" s="1"/>
  <c r="Z136" i="498"/>
  <c r="AA135" i="498"/>
  <c r="AC135" i="498"/>
  <c r="AD35" i="513"/>
  <c r="AD37" i="514"/>
  <c r="AD37" i="511"/>
  <c r="AD36" i="512"/>
  <c r="AD37" i="509"/>
  <c r="AD36" i="510"/>
  <c r="AD37" i="507"/>
  <c r="AD36" i="508"/>
  <c r="AD36" i="506"/>
  <c r="AD36" i="505"/>
  <c r="AD37" i="503"/>
  <c r="AD36" i="504"/>
  <c r="AD37" i="502"/>
  <c r="AD36" i="501"/>
  <c r="AD36" i="499"/>
  <c r="AD36" i="500"/>
  <c r="AD36" i="497"/>
  <c r="AD34" i="498"/>
  <c r="Z134" i="514" l="1"/>
  <c r="AA133" i="514"/>
  <c r="L133" i="514"/>
  <c r="M133" i="514" s="1"/>
  <c r="AC133" i="514"/>
  <c r="AA135" i="513"/>
  <c r="Z136" i="513"/>
  <c r="L135" i="513"/>
  <c r="M135" i="513" s="1"/>
  <c r="AC135" i="513"/>
  <c r="Z134" i="511"/>
  <c r="AC133" i="511"/>
  <c r="AA133" i="511"/>
  <c r="L133" i="511"/>
  <c r="M133" i="511" s="1"/>
  <c r="Z135" i="512"/>
  <c r="AA134" i="512"/>
  <c r="L134" i="512"/>
  <c r="M134" i="512" s="1"/>
  <c r="AC134" i="512"/>
  <c r="AA133" i="509"/>
  <c r="Z134" i="509"/>
  <c r="L133" i="509"/>
  <c r="M133" i="509" s="1"/>
  <c r="AC133" i="509"/>
  <c r="Z135" i="510"/>
  <c r="AA134" i="510"/>
  <c r="L134" i="510"/>
  <c r="M134" i="510" s="1"/>
  <c r="AC134" i="510"/>
  <c r="Z135" i="508"/>
  <c r="AA134" i="508"/>
  <c r="L134" i="508"/>
  <c r="M134" i="508" s="1"/>
  <c r="AC134" i="508"/>
  <c r="Z134" i="507"/>
  <c r="AA133" i="507"/>
  <c r="L133" i="507"/>
  <c r="M133" i="507" s="1"/>
  <c r="AC133" i="507"/>
  <c r="Z135" i="506"/>
  <c r="AA134" i="506"/>
  <c r="L134" i="506"/>
  <c r="M134" i="506" s="1"/>
  <c r="AC134" i="506"/>
  <c r="Z135" i="505"/>
  <c r="AA134" i="505"/>
  <c r="L134" i="505"/>
  <c r="M134" i="505" s="1"/>
  <c r="AC134" i="505"/>
  <c r="AA133" i="503"/>
  <c r="L133" i="503"/>
  <c r="M133" i="503" s="1"/>
  <c r="Z134" i="503"/>
  <c r="AC133" i="503"/>
  <c r="Z135" i="504"/>
  <c r="AA134" i="504"/>
  <c r="L134" i="504"/>
  <c r="M134" i="504" s="1"/>
  <c r="AC134" i="504"/>
  <c r="Z135" i="501"/>
  <c r="AA134" i="501"/>
  <c r="L134" i="501"/>
  <c r="M134" i="501" s="1"/>
  <c r="AC134" i="501"/>
  <c r="Z134" i="502"/>
  <c r="AA133" i="502"/>
  <c r="L133" i="502"/>
  <c r="M133" i="502" s="1"/>
  <c r="AC133" i="502"/>
  <c r="Z135" i="500"/>
  <c r="AA134" i="500"/>
  <c r="L134" i="500"/>
  <c r="M134" i="500" s="1"/>
  <c r="AC134" i="500"/>
  <c r="Z135" i="499"/>
  <c r="AA134" i="499"/>
  <c r="L134" i="499"/>
  <c r="M134" i="499" s="1"/>
  <c r="AC134" i="499"/>
  <c r="AA136" i="498"/>
  <c r="L136" i="498"/>
  <c r="M136" i="498" s="1"/>
  <c r="Z137" i="498"/>
  <c r="AC136" i="498"/>
  <c r="AA134" i="497"/>
  <c r="L134" i="497"/>
  <c r="M134" i="497" s="1"/>
  <c r="Z135" i="497"/>
  <c r="AC134" i="497"/>
  <c r="AD36" i="514"/>
  <c r="AD34" i="513"/>
  <c r="AD36" i="511"/>
  <c r="AD35" i="512"/>
  <c r="AD35" i="510"/>
  <c r="AD36" i="509"/>
  <c r="AD35" i="508"/>
  <c r="AD36" i="507"/>
  <c r="AD35" i="506"/>
  <c r="AD35" i="505"/>
  <c r="AD35" i="504"/>
  <c r="AD36" i="503"/>
  <c r="AD35" i="501"/>
  <c r="AD36" i="502"/>
  <c r="AD35" i="500"/>
  <c r="AD35" i="499"/>
  <c r="AD33" i="498"/>
  <c r="AD35" i="497"/>
  <c r="Z137" i="513" l="1"/>
  <c r="AA136" i="513"/>
  <c r="L136" i="513"/>
  <c r="M136" i="513" s="1"/>
  <c r="AC136" i="513"/>
  <c r="Z135" i="514"/>
  <c r="AA134" i="514"/>
  <c r="L134" i="514"/>
  <c r="M134" i="514" s="1"/>
  <c r="AC134" i="514"/>
  <c r="L134" i="511"/>
  <c r="M134" i="511" s="1"/>
  <c r="Z135" i="511"/>
  <c r="AC134" i="511"/>
  <c r="AA134" i="511"/>
  <c r="L135" i="512"/>
  <c r="M135" i="512" s="1"/>
  <c r="Z136" i="512"/>
  <c r="AA135" i="512"/>
  <c r="AC135" i="512"/>
  <c r="Z135" i="509"/>
  <c r="AA134" i="509"/>
  <c r="L134" i="509"/>
  <c r="M134" i="509" s="1"/>
  <c r="AC134" i="509"/>
  <c r="L135" i="510"/>
  <c r="M135" i="510" s="1"/>
  <c r="Z136" i="510"/>
  <c r="AA135" i="510"/>
  <c r="AC135" i="510"/>
  <c r="L134" i="507"/>
  <c r="M134" i="507" s="1"/>
  <c r="Z135" i="507"/>
  <c r="AA134" i="507"/>
  <c r="AC134" i="507"/>
  <c r="L135" i="508"/>
  <c r="M135" i="508" s="1"/>
  <c r="Z136" i="508"/>
  <c r="AA135" i="508"/>
  <c r="AC135" i="508"/>
  <c r="L135" i="505"/>
  <c r="M135" i="505" s="1"/>
  <c r="Z136" i="505"/>
  <c r="AA135" i="505"/>
  <c r="AC135" i="505"/>
  <c r="L135" i="506"/>
  <c r="M135" i="506" s="1"/>
  <c r="Z136" i="506"/>
  <c r="AA135" i="506"/>
  <c r="AC135" i="506"/>
  <c r="Z135" i="503"/>
  <c r="AA134" i="503"/>
  <c r="L134" i="503"/>
  <c r="M134" i="503" s="1"/>
  <c r="AC134" i="503"/>
  <c r="L135" i="504"/>
  <c r="M135" i="504" s="1"/>
  <c r="Z136" i="504"/>
  <c r="AA135" i="504"/>
  <c r="AC135" i="504"/>
  <c r="Z135" i="502"/>
  <c r="AA134" i="502"/>
  <c r="L134" i="502"/>
  <c r="M134" i="502" s="1"/>
  <c r="AC134" i="502"/>
  <c r="L135" i="501"/>
  <c r="M135" i="501" s="1"/>
  <c r="Z136" i="501"/>
  <c r="AA135" i="501"/>
  <c r="AC135" i="501"/>
  <c r="Z136" i="499"/>
  <c r="AA135" i="499"/>
  <c r="L135" i="499"/>
  <c r="M135" i="499" s="1"/>
  <c r="AC135" i="499"/>
  <c r="L135" i="500"/>
  <c r="M135" i="500" s="1"/>
  <c r="Z136" i="500"/>
  <c r="AA135" i="500"/>
  <c r="AC135" i="500"/>
  <c r="Z136" i="497"/>
  <c r="L135" i="497"/>
  <c r="M135" i="497" s="1"/>
  <c r="AA135" i="497"/>
  <c r="AC135" i="497"/>
  <c r="Z138" i="498"/>
  <c r="AA137" i="498"/>
  <c r="L137" i="498"/>
  <c r="M137" i="498" s="1"/>
  <c r="AC137" i="498"/>
  <c r="AD33" i="513"/>
  <c r="AD35" i="514"/>
  <c r="AD35" i="511"/>
  <c r="AD34" i="512"/>
  <c r="AD34" i="510"/>
  <c r="AD35" i="509"/>
  <c r="AD35" i="507"/>
  <c r="AD34" i="508"/>
  <c r="AD34" i="506"/>
  <c r="AD34" i="505"/>
  <c r="AD34" i="504"/>
  <c r="AD35" i="503"/>
  <c r="AD35" i="502"/>
  <c r="AD34" i="501"/>
  <c r="AD34" i="499"/>
  <c r="AD34" i="500"/>
  <c r="AD32" i="498"/>
  <c r="AD34" i="497"/>
  <c r="L135" i="514" l="1"/>
  <c r="M135" i="514" s="1"/>
  <c r="Z136" i="514"/>
  <c r="AA135" i="514"/>
  <c r="AC135" i="514"/>
  <c r="L137" i="513"/>
  <c r="M137" i="513" s="1"/>
  <c r="AA137" i="513"/>
  <c r="Z138" i="513"/>
  <c r="AC137" i="513"/>
  <c r="Z136" i="511"/>
  <c r="AC135" i="511"/>
  <c r="AA135" i="511"/>
  <c r="L135" i="511"/>
  <c r="M135" i="511" s="1"/>
  <c r="Z137" i="512"/>
  <c r="AA136" i="512"/>
  <c r="L136" i="512"/>
  <c r="M136" i="512" s="1"/>
  <c r="AC136" i="512"/>
  <c r="AA136" i="510"/>
  <c r="L136" i="510"/>
  <c r="M136" i="510" s="1"/>
  <c r="Z137" i="510"/>
  <c r="AC136" i="510"/>
  <c r="Z136" i="509"/>
  <c r="AA135" i="509"/>
  <c r="L135" i="509"/>
  <c r="M135" i="509" s="1"/>
  <c r="AC135" i="509"/>
  <c r="Z137" i="508"/>
  <c r="AA136" i="508"/>
  <c r="L136" i="508"/>
  <c r="M136" i="508" s="1"/>
  <c r="AC136" i="508"/>
  <c r="AA135" i="507"/>
  <c r="Z136" i="507"/>
  <c r="L135" i="507"/>
  <c r="M135" i="507" s="1"/>
  <c r="AC135" i="507"/>
  <c r="AA136" i="506"/>
  <c r="L136" i="506"/>
  <c r="M136" i="506" s="1"/>
  <c r="Z137" i="506"/>
  <c r="AC136" i="506"/>
  <c r="AA136" i="505"/>
  <c r="Z137" i="505"/>
  <c r="L136" i="505"/>
  <c r="M136" i="505" s="1"/>
  <c r="AC136" i="505"/>
  <c r="AA136" i="504"/>
  <c r="L136" i="504"/>
  <c r="M136" i="504" s="1"/>
  <c r="Z137" i="504"/>
  <c r="AC136" i="504"/>
  <c r="Z136" i="503"/>
  <c r="AA135" i="503"/>
  <c r="L135" i="503"/>
  <c r="M135" i="503" s="1"/>
  <c r="AC135" i="503"/>
  <c r="Z137" i="501"/>
  <c r="AA136" i="501"/>
  <c r="L136" i="501"/>
  <c r="M136" i="501" s="1"/>
  <c r="AC136" i="501"/>
  <c r="L135" i="502"/>
  <c r="M135" i="502" s="1"/>
  <c r="Z136" i="502"/>
  <c r="AA135" i="502"/>
  <c r="AC135" i="502"/>
  <c r="Z137" i="500"/>
  <c r="AA136" i="500"/>
  <c r="L136" i="500"/>
  <c r="M136" i="500" s="1"/>
  <c r="AC136" i="500"/>
  <c r="L136" i="499"/>
  <c r="M136" i="499" s="1"/>
  <c r="Z137" i="499"/>
  <c r="AA136" i="499"/>
  <c r="AC136" i="499"/>
  <c r="Z139" i="498"/>
  <c r="AA138" i="498"/>
  <c r="L138" i="498"/>
  <c r="M138" i="498" s="1"/>
  <c r="AC138" i="498"/>
  <c r="Z137" i="497"/>
  <c r="AA136" i="497"/>
  <c r="L136" i="497"/>
  <c r="M136" i="497" s="1"/>
  <c r="AC136" i="497"/>
  <c r="AD32" i="513"/>
  <c r="AD34" i="514"/>
  <c r="AD34" i="511"/>
  <c r="AD33" i="512"/>
  <c r="AD34" i="509"/>
  <c r="AD33" i="510"/>
  <c r="AD33" i="508"/>
  <c r="AD34" i="507"/>
  <c r="AD33" i="506"/>
  <c r="AD33" i="505"/>
  <c r="AD33" i="504"/>
  <c r="AD34" i="503"/>
  <c r="AD34" i="502"/>
  <c r="AD33" i="501"/>
  <c r="AD33" i="500"/>
  <c r="AD33" i="499"/>
  <c r="AD33" i="497"/>
  <c r="AD31" i="498"/>
  <c r="AA136" i="514" l="1"/>
  <c r="L136" i="514"/>
  <c r="M136" i="514" s="1"/>
  <c r="Z137" i="514"/>
  <c r="AC136" i="514"/>
  <c r="L138" i="513"/>
  <c r="M138" i="513" s="1"/>
  <c r="AA138" i="513"/>
  <c r="Z139" i="513"/>
  <c r="AC138" i="513"/>
  <c r="Z137" i="511"/>
  <c r="AA136" i="511"/>
  <c r="L136" i="511"/>
  <c r="M136" i="511" s="1"/>
  <c r="AC136" i="511"/>
  <c r="Z138" i="512"/>
  <c r="AA137" i="512"/>
  <c r="L137" i="512"/>
  <c r="M137" i="512" s="1"/>
  <c r="AC137" i="512"/>
  <c r="Z138" i="510"/>
  <c r="AA137" i="510"/>
  <c r="L137" i="510"/>
  <c r="M137" i="510" s="1"/>
  <c r="AC137" i="510"/>
  <c r="L136" i="509"/>
  <c r="M136" i="509" s="1"/>
  <c r="AA136" i="509"/>
  <c r="Z137" i="509"/>
  <c r="AC136" i="509"/>
  <c r="Z137" i="507"/>
  <c r="AA136" i="507"/>
  <c r="L136" i="507"/>
  <c r="M136" i="507" s="1"/>
  <c r="AC136" i="507"/>
  <c r="Z138" i="508"/>
  <c r="AA137" i="508"/>
  <c r="L137" i="508"/>
  <c r="M137" i="508" s="1"/>
  <c r="AC137" i="508"/>
  <c r="Z138" i="506"/>
  <c r="AA137" i="506"/>
  <c r="L137" i="506"/>
  <c r="M137" i="506" s="1"/>
  <c r="AC137" i="506"/>
  <c r="Z138" i="505"/>
  <c r="AA137" i="505"/>
  <c r="L137" i="505"/>
  <c r="M137" i="505" s="1"/>
  <c r="AC137" i="505"/>
  <c r="Z138" i="504"/>
  <c r="AA137" i="504"/>
  <c r="L137" i="504"/>
  <c r="M137" i="504" s="1"/>
  <c r="AC137" i="504"/>
  <c r="L136" i="503"/>
  <c r="M136" i="503" s="1"/>
  <c r="Z137" i="503"/>
  <c r="AA136" i="503"/>
  <c r="AC136" i="503"/>
  <c r="Z137" i="502"/>
  <c r="AA136" i="502"/>
  <c r="L136" i="502"/>
  <c r="M136" i="502" s="1"/>
  <c r="AC136" i="502"/>
  <c r="Z138" i="501"/>
  <c r="AA137" i="501"/>
  <c r="L137" i="501"/>
  <c r="M137" i="501" s="1"/>
  <c r="AC137" i="501"/>
  <c r="Z138" i="499"/>
  <c r="AA137" i="499"/>
  <c r="L137" i="499"/>
  <c r="M137" i="499" s="1"/>
  <c r="AC137" i="499"/>
  <c r="Z138" i="500"/>
  <c r="AA137" i="500"/>
  <c r="L137" i="500"/>
  <c r="M137" i="500" s="1"/>
  <c r="AC137" i="500"/>
  <c r="L137" i="497"/>
  <c r="M137" i="497" s="1"/>
  <c r="Z138" i="497"/>
  <c r="AA137" i="497"/>
  <c r="AC137" i="497"/>
  <c r="L139" i="498"/>
  <c r="M139" i="498" s="1"/>
  <c r="Z140" i="498"/>
  <c r="AA139" i="498"/>
  <c r="AC139" i="498"/>
  <c r="AD33" i="514"/>
  <c r="AD31" i="513"/>
  <c r="AD33" i="511"/>
  <c r="AD32" i="512"/>
  <c r="AD32" i="510"/>
  <c r="AD33" i="509"/>
  <c r="AD33" i="507"/>
  <c r="AD32" i="508"/>
  <c r="AD32" i="506"/>
  <c r="AD32" i="505"/>
  <c r="AD32" i="504"/>
  <c r="AD33" i="503"/>
  <c r="AD32" i="501"/>
  <c r="AD33" i="502"/>
  <c r="AD32" i="499"/>
  <c r="AD32" i="500"/>
  <c r="AD30" i="498"/>
  <c r="AD32" i="497"/>
  <c r="Z140" i="513" l="1"/>
  <c r="L139" i="513"/>
  <c r="M139" i="513" s="1"/>
  <c r="AA139" i="513"/>
  <c r="AC139" i="513"/>
  <c r="Z138" i="514"/>
  <c r="AA137" i="514"/>
  <c r="L137" i="514"/>
  <c r="M137" i="514" s="1"/>
  <c r="AC137" i="514"/>
  <c r="Z138" i="511"/>
  <c r="AA137" i="511"/>
  <c r="L137" i="511"/>
  <c r="M137" i="511" s="1"/>
  <c r="AC137" i="511"/>
  <c r="Z139" i="512"/>
  <c r="AA138" i="512"/>
  <c r="L138" i="512"/>
  <c r="M138" i="512" s="1"/>
  <c r="AC138" i="512"/>
  <c r="Z138" i="509"/>
  <c r="L137" i="509"/>
  <c r="M137" i="509" s="1"/>
  <c r="AA137" i="509"/>
  <c r="AC137" i="509"/>
  <c r="Z139" i="510"/>
  <c r="AA138" i="510"/>
  <c r="L138" i="510"/>
  <c r="M138" i="510" s="1"/>
  <c r="AC138" i="510"/>
  <c r="Z139" i="508"/>
  <c r="AA138" i="508"/>
  <c r="L138" i="508"/>
  <c r="M138" i="508" s="1"/>
  <c r="AC138" i="508"/>
  <c r="Z138" i="507"/>
  <c r="AA137" i="507"/>
  <c r="L137" i="507"/>
  <c r="M137" i="507" s="1"/>
  <c r="AC137" i="507"/>
  <c r="Z139" i="505"/>
  <c r="AA138" i="505"/>
  <c r="L138" i="505"/>
  <c r="M138" i="505" s="1"/>
  <c r="AC138" i="505"/>
  <c r="Z139" i="506"/>
  <c r="AA138" i="506"/>
  <c r="L138" i="506"/>
  <c r="M138" i="506" s="1"/>
  <c r="AC138" i="506"/>
  <c r="Z138" i="503"/>
  <c r="L137" i="503"/>
  <c r="M137" i="503" s="1"/>
  <c r="AA137" i="503"/>
  <c r="AC137" i="503"/>
  <c r="Z139" i="504"/>
  <c r="AA138" i="504"/>
  <c r="L138" i="504"/>
  <c r="M138" i="504" s="1"/>
  <c r="AC138" i="504"/>
  <c r="Z139" i="501"/>
  <c r="AA138" i="501"/>
  <c r="L138" i="501"/>
  <c r="M138" i="501" s="1"/>
  <c r="AC138" i="501"/>
  <c r="Z138" i="502"/>
  <c r="AA137" i="502"/>
  <c r="L137" i="502"/>
  <c r="M137" i="502" s="1"/>
  <c r="AC137" i="502"/>
  <c r="Z139" i="500"/>
  <c r="AA138" i="500"/>
  <c r="L138" i="500"/>
  <c r="M138" i="500" s="1"/>
  <c r="AC138" i="500"/>
  <c r="Z139" i="499"/>
  <c r="AA138" i="499"/>
  <c r="L138" i="499"/>
  <c r="M138" i="499" s="1"/>
  <c r="AC138" i="499"/>
  <c r="Z141" i="498"/>
  <c r="L140" i="498"/>
  <c r="M140" i="498" s="1"/>
  <c r="AA140" i="498"/>
  <c r="AC140" i="498"/>
  <c r="AA138" i="497"/>
  <c r="L138" i="497"/>
  <c r="M138" i="497" s="1"/>
  <c r="Z139" i="497"/>
  <c r="AC138" i="497"/>
  <c r="AD30" i="513"/>
  <c r="AD32" i="514"/>
  <c r="AD32" i="511"/>
  <c r="AD31" i="512"/>
  <c r="AD32" i="509"/>
  <c r="AD31" i="510"/>
  <c r="AD32" i="507"/>
  <c r="AD31" i="508"/>
  <c r="AD31" i="506"/>
  <c r="AD31" i="505"/>
  <c r="AD32" i="503"/>
  <c r="AD31" i="504"/>
  <c r="AD31" i="501"/>
  <c r="AD32" i="502"/>
  <c r="AD31" i="500"/>
  <c r="AD31" i="499"/>
  <c r="AD29" i="498"/>
  <c r="AD31" i="497"/>
  <c r="Z139" i="514" l="1"/>
  <c r="AA138" i="514"/>
  <c r="L138" i="514"/>
  <c r="M138" i="514" s="1"/>
  <c r="AC138" i="514"/>
  <c r="Z141" i="513"/>
  <c r="AA140" i="513"/>
  <c r="L140" i="513"/>
  <c r="M140" i="513" s="1"/>
  <c r="AC140" i="513"/>
  <c r="L138" i="511"/>
  <c r="M138" i="511" s="1"/>
  <c r="AC138" i="511"/>
  <c r="AA138" i="511"/>
  <c r="Z139" i="511"/>
  <c r="L139" i="512"/>
  <c r="M139" i="512" s="1"/>
  <c r="Z140" i="512"/>
  <c r="AA139" i="512"/>
  <c r="AC139" i="512"/>
  <c r="L139" i="510"/>
  <c r="M139" i="510" s="1"/>
  <c r="Z140" i="510"/>
  <c r="AA139" i="510"/>
  <c r="AC139" i="510"/>
  <c r="Z139" i="509"/>
  <c r="AA138" i="509"/>
  <c r="L138" i="509"/>
  <c r="M138" i="509" s="1"/>
  <c r="AC138" i="509"/>
  <c r="L138" i="507"/>
  <c r="M138" i="507" s="1"/>
  <c r="Z139" i="507"/>
  <c r="AA138" i="507"/>
  <c r="AC138" i="507"/>
  <c r="L139" i="508"/>
  <c r="M139" i="508" s="1"/>
  <c r="Z140" i="508"/>
  <c r="AA139" i="508"/>
  <c r="AC139" i="508"/>
  <c r="L139" i="506"/>
  <c r="M139" i="506" s="1"/>
  <c r="Z140" i="506"/>
  <c r="AA139" i="506"/>
  <c r="AC139" i="506"/>
  <c r="L139" i="505"/>
  <c r="M139" i="505" s="1"/>
  <c r="Z140" i="505"/>
  <c r="AA139" i="505"/>
  <c r="AC139" i="505"/>
  <c r="L139" i="504"/>
  <c r="M139" i="504" s="1"/>
  <c r="Z140" i="504"/>
  <c r="AA139" i="504"/>
  <c r="AC139" i="504"/>
  <c r="Z139" i="503"/>
  <c r="AA138" i="503"/>
  <c r="L138" i="503"/>
  <c r="M138" i="503" s="1"/>
  <c r="AC138" i="503"/>
  <c r="Z139" i="502"/>
  <c r="AA138" i="502"/>
  <c r="L138" i="502"/>
  <c r="M138" i="502" s="1"/>
  <c r="AC138" i="502"/>
  <c r="L139" i="501"/>
  <c r="M139" i="501" s="1"/>
  <c r="Z140" i="501"/>
  <c r="AA139" i="501"/>
  <c r="AC139" i="501"/>
  <c r="Z140" i="499"/>
  <c r="AA139" i="499"/>
  <c r="L139" i="499"/>
  <c r="M139" i="499" s="1"/>
  <c r="AC139" i="499"/>
  <c r="L139" i="500"/>
  <c r="M139" i="500" s="1"/>
  <c r="Z140" i="500"/>
  <c r="AA139" i="500"/>
  <c r="AC139" i="500"/>
  <c r="AA139" i="497"/>
  <c r="Z140" i="497"/>
  <c r="L139" i="497"/>
  <c r="M139" i="497" s="1"/>
  <c r="AC139" i="497"/>
  <c r="Z142" i="498"/>
  <c r="AA141" i="498"/>
  <c r="L141" i="498"/>
  <c r="M141" i="498" s="1"/>
  <c r="AC141" i="498"/>
  <c r="AD29" i="513"/>
  <c r="AD31" i="514"/>
  <c r="AD31" i="511"/>
  <c r="AD30" i="512"/>
  <c r="AD31" i="509"/>
  <c r="AD30" i="510"/>
  <c r="AD30" i="508"/>
  <c r="AD31" i="507"/>
  <c r="AD30" i="506"/>
  <c r="AD30" i="505"/>
  <c r="AD30" i="504"/>
  <c r="AD31" i="503"/>
  <c r="AD30" i="501"/>
  <c r="AD31" i="502"/>
  <c r="AD30" i="499"/>
  <c r="AD30" i="500"/>
  <c r="AD28" i="498"/>
  <c r="AD30" i="497"/>
  <c r="L141" i="513" l="1"/>
  <c r="M141" i="513" s="1"/>
  <c r="Z142" i="513"/>
  <c r="AA141" i="513"/>
  <c r="AC141" i="513"/>
  <c r="L139" i="514"/>
  <c r="M139" i="514" s="1"/>
  <c r="Z140" i="514"/>
  <c r="AA139" i="514"/>
  <c r="AC139" i="514"/>
  <c r="Z140" i="511"/>
  <c r="L139" i="511"/>
  <c r="M139" i="511" s="1"/>
  <c r="AC139" i="511"/>
  <c r="AA139" i="511"/>
  <c r="Z141" i="512"/>
  <c r="AA140" i="512"/>
  <c r="L140" i="512"/>
  <c r="M140" i="512" s="1"/>
  <c r="AC140" i="512"/>
  <c r="Z141" i="510"/>
  <c r="L140" i="510"/>
  <c r="M140" i="510" s="1"/>
  <c r="AA140" i="510"/>
  <c r="AC140" i="510"/>
  <c r="Z140" i="509"/>
  <c r="AA139" i="509"/>
  <c r="L139" i="509"/>
  <c r="M139" i="509" s="1"/>
  <c r="AC139" i="509"/>
  <c r="Z141" i="508"/>
  <c r="AA140" i="508"/>
  <c r="L140" i="508"/>
  <c r="M140" i="508" s="1"/>
  <c r="AC140" i="508"/>
  <c r="Z140" i="507"/>
  <c r="AA139" i="507"/>
  <c r="L139" i="507"/>
  <c r="M139" i="507" s="1"/>
  <c r="AC139" i="507"/>
  <c r="AA140" i="505"/>
  <c r="L140" i="505"/>
  <c r="M140" i="505" s="1"/>
  <c r="Z141" i="505"/>
  <c r="AC140" i="505"/>
  <c r="Z141" i="506"/>
  <c r="L140" i="506"/>
  <c r="M140" i="506" s="1"/>
  <c r="AA140" i="506"/>
  <c r="AC140" i="506"/>
  <c r="Z141" i="504"/>
  <c r="L140" i="504"/>
  <c r="M140" i="504" s="1"/>
  <c r="AA140" i="504"/>
  <c r="AC140" i="504"/>
  <c r="Z140" i="503"/>
  <c r="AA139" i="503"/>
  <c r="L139" i="503"/>
  <c r="M139" i="503" s="1"/>
  <c r="AC139" i="503"/>
  <c r="Z141" i="501"/>
  <c r="AA140" i="501"/>
  <c r="L140" i="501"/>
  <c r="M140" i="501" s="1"/>
  <c r="AC140" i="501"/>
  <c r="L139" i="502"/>
  <c r="M139" i="502" s="1"/>
  <c r="Z140" i="502"/>
  <c r="AA139" i="502"/>
  <c r="AC139" i="502"/>
  <c r="Z141" i="500"/>
  <c r="AA140" i="500"/>
  <c r="L140" i="500"/>
  <c r="M140" i="500" s="1"/>
  <c r="AC140" i="500"/>
  <c r="L140" i="499"/>
  <c r="M140" i="499" s="1"/>
  <c r="Z141" i="499"/>
  <c r="AA140" i="499"/>
  <c r="AC140" i="499"/>
  <c r="Z141" i="497"/>
  <c r="AA140" i="497"/>
  <c r="L140" i="497"/>
  <c r="M140" i="497" s="1"/>
  <c r="AC140" i="497"/>
  <c r="Z143" i="498"/>
  <c r="AA142" i="498"/>
  <c r="L142" i="498"/>
  <c r="M142" i="498" s="1"/>
  <c r="AC142" i="498"/>
  <c r="AD28" i="513"/>
  <c r="AD30" i="514"/>
  <c r="AD30" i="511"/>
  <c r="AD29" i="512"/>
  <c r="AD29" i="510"/>
  <c r="AD30" i="509"/>
  <c r="AD29" i="508"/>
  <c r="AD30" i="507"/>
  <c r="AD29" i="506"/>
  <c r="AD29" i="505"/>
  <c r="AD29" i="504"/>
  <c r="AD30" i="503"/>
  <c r="AD30" i="502"/>
  <c r="AD29" i="501"/>
  <c r="AD29" i="500"/>
  <c r="AD29" i="499"/>
  <c r="AD27" i="498"/>
  <c r="AD29" i="497"/>
  <c r="Z141" i="514" l="1"/>
  <c r="L140" i="514"/>
  <c r="M140" i="514" s="1"/>
  <c r="AA140" i="514"/>
  <c r="AC140" i="514"/>
  <c r="AA142" i="513"/>
  <c r="Z143" i="513"/>
  <c r="L142" i="513"/>
  <c r="M142" i="513" s="1"/>
  <c r="AC142" i="513"/>
  <c r="Z141" i="511"/>
  <c r="AA140" i="511"/>
  <c r="AC140" i="511"/>
  <c r="L140" i="511"/>
  <c r="M140" i="511" s="1"/>
  <c r="Z142" i="512"/>
  <c r="AA141" i="512"/>
  <c r="L141" i="512"/>
  <c r="M141" i="512" s="1"/>
  <c r="AC141" i="512"/>
  <c r="L140" i="509"/>
  <c r="M140" i="509" s="1"/>
  <c r="Z141" i="509"/>
  <c r="AA140" i="509"/>
  <c r="AC140" i="509"/>
  <c r="Z142" i="510"/>
  <c r="AA141" i="510"/>
  <c r="L141" i="510"/>
  <c r="M141" i="510" s="1"/>
  <c r="AC141" i="510"/>
  <c r="Z141" i="507"/>
  <c r="AA140" i="507"/>
  <c r="L140" i="507"/>
  <c r="M140" i="507" s="1"/>
  <c r="AC140" i="507"/>
  <c r="Z142" i="508"/>
  <c r="AA141" i="508"/>
  <c r="L141" i="508"/>
  <c r="M141" i="508" s="1"/>
  <c r="AC141" i="508"/>
  <c r="Z142" i="505"/>
  <c r="AA141" i="505"/>
  <c r="L141" i="505"/>
  <c r="M141" i="505" s="1"/>
  <c r="AC141" i="505"/>
  <c r="Z142" i="506"/>
  <c r="AA141" i="506"/>
  <c r="L141" i="506"/>
  <c r="M141" i="506" s="1"/>
  <c r="AC141" i="506"/>
  <c r="L140" i="503"/>
  <c r="M140" i="503" s="1"/>
  <c r="Z141" i="503"/>
  <c r="AA140" i="503"/>
  <c r="AC140" i="503"/>
  <c r="Z142" i="504"/>
  <c r="AA141" i="504"/>
  <c r="L141" i="504"/>
  <c r="M141" i="504" s="1"/>
  <c r="AC141" i="504"/>
  <c r="Z141" i="502"/>
  <c r="AA140" i="502"/>
  <c r="L140" i="502"/>
  <c r="M140" i="502" s="1"/>
  <c r="AC140" i="502"/>
  <c r="Z142" i="501"/>
  <c r="AA141" i="501"/>
  <c r="L141" i="501"/>
  <c r="M141" i="501" s="1"/>
  <c r="AC141" i="501"/>
  <c r="Z142" i="499"/>
  <c r="AA141" i="499"/>
  <c r="L141" i="499"/>
  <c r="M141" i="499" s="1"/>
  <c r="AC141" i="499"/>
  <c r="Z142" i="500"/>
  <c r="AA141" i="500"/>
  <c r="L141" i="500"/>
  <c r="M141" i="500" s="1"/>
  <c r="AC141" i="500"/>
  <c r="L143" i="498"/>
  <c r="M143" i="498" s="1"/>
  <c r="Z144" i="498"/>
  <c r="AA143" i="498"/>
  <c r="AC143" i="498"/>
  <c r="L141" i="497"/>
  <c r="M141" i="497" s="1"/>
  <c r="Z142" i="497"/>
  <c r="AA141" i="497"/>
  <c r="AC141" i="497"/>
  <c r="AD29" i="514"/>
  <c r="AD27" i="513"/>
  <c r="AD29" i="511"/>
  <c r="AD28" i="512"/>
  <c r="AD29" i="509"/>
  <c r="AD28" i="510"/>
  <c r="AD29" i="507"/>
  <c r="AD28" i="508"/>
  <c r="AD28" i="505"/>
  <c r="AD28" i="506"/>
  <c r="AD28" i="504"/>
  <c r="AD29" i="503"/>
  <c r="AD28" i="501"/>
  <c r="AD29" i="502"/>
  <c r="AD28" i="500"/>
  <c r="AD28" i="499"/>
  <c r="AD28" i="497"/>
  <c r="AD26" i="498"/>
  <c r="Z144" i="513" l="1"/>
  <c r="L143" i="513"/>
  <c r="M143" i="513" s="1"/>
  <c r="AA143" i="513"/>
  <c r="AC143" i="513"/>
  <c r="Z142" i="514"/>
  <c r="AA141" i="514"/>
  <c r="L141" i="514"/>
  <c r="M141" i="514" s="1"/>
  <c r="AC141" i="514"/>
  <c r="Z142" i="511"/>
  <c r="AA141" i="511"/>
  <c r="L141" i="511"/>
  <c r="M141" i="511" s="1"/>
  <c r="AC141" i="511"/>
  <c r="Z143" i="512"/>
  <c r="AA142" i="512"/>
  <c r="L142" i="512"/>
  <c r="M142" i="512" s="1"/>
  <c r="AC142" i="512"/>
  <c r="Z143" i="510"/>
  <c r="AA142" i="510"/>
  <c r="L142" i="510"/>
  <c r="M142" i="510" s="1"/>
  <c r="AC142" i="510"/>
  <c r="AA141" i="509"/>
  <c r="Z142" i="509"/>
  <c r="L141" i="509"/>
  <c r="M141" i="509" s="1"/>
  <c r="AC141" i="509"/>
  <c r="Z143" i="508"/>
  <c r="AA142" i="508"/>
  <c r="L142" i="508"/>
  <c r="M142" i="508" s="1"/>
  <c r="AC142" i="508"/>
  <c r="Z142" i="507"/>
  <c r="AA141" i="507"/>
  <c r="L141" i="507"/>
  <c r="M141" i="507" s="1"/>
  <c r="AC141" i="507"/>
  <c r="Z143" i="506"/>
  <c r="AA142" i="506"/>
  <c r="L142" i="506"/>
  <c r="M142" i="506" s="1"/>
  <c r="AC142" i="506"/>
  <c r="Z143" i="505"/>
  <c r="AA142" i="505"/>
  <c r="L142" i="505"/>
  <c r="M142" i="505" s="1"/>
  <c r="AC142" i="505"/>
  <c r="AA141" i="503"/>
  <c r="L141" i="503"/>
  <c r="M141" i="503" s="1"/>
  <c r="Z142" i="503"/>
  <c r="AC141" i="503"/>
  <c r="Z143" i="504"/>
  <c r="AA142" i="504"/>
  <c r="L142" i="504"/>
  <c r="M142" i="504" s="1"/>
  <c r="AC142" i="504"/>
  <c r="Z143" i="501"/>
  <c r="AA142" i="501"/>
  <c r="L142" i="501"/>
  <c r="M142" i="501" s="1"/>
  <c r="AC142" i="501"/>
  <c r="Z142" i="502"/>
  <c r="AA141" i="502"/>
  <c r="L141" i="502"/>
  <c r="M141" i="502" s="1"/>
  <c r="AC141" i="502"/>
  <c r="Z143" i="500"/>
  <c r="AA142" i="500"/>
  <c r="L142" i="500"/>
  <c r="M142" i="500" s="1"/>
  <c r="AC142" i="500"/>
  <c r="Z143" i="499"/>
  <c r="AA142" i="499"/>
  <c r="L142" i="499"/>
  <c r="M142" i="499" s="1"/>
  <c r="AC142" i="499"/>
  <c r="Z143" i="497"/>
  <c r="L142" i="497"/>
  <c r="M142" i="497" s="1"/>
  <c r="AA142" i="497"/>
  <c r="AC142" i="497"/>
  <c r="AA144" i="498"/>
  <c r="L144" i="498"/>
  <c r="M144" i="498" s="1"/>
  <c r="Z145" i="498"/>
  <c r="AC144" i="498"/>
  <c r="AD26" i="513"/>
  <c r="AD28" i="514"/>
  <c r="AD28" i="511"/>
  <c r="AD27" i="512"/>
  <c r="AD28" i="509"/>
  <c r="AD27" i="510"/>
  <c r="AD27" i="508"/>
  <c r="AD28" i="507"/>
  <c r="AD27" i="506"/>
  <c r="AD27" i="505"/>
  <c r="AD27" i="504"/>
  <c r="AD28" i="503"/>
  <c r="AD28" i="502"/>
  <c r="AD27" i="501"/>
  <c r="AD27" i="499"/>
  <c r="AD27" i="500"/>
  <c r="AD25" i="498"/>
  <c r="AD27" i="497"/>
  <c r="Z143" i="514" l="1"/>
  <c r="AA142" i="514"/>
  <c r="L142" i="514"/>
  <c r="M142" i="514" s="1"/>
  <c r="AC142" i="514"/>
  <c r="Z145" i="513"/>
  <c r="AA144" i="513"/>
  <c r="L144" i="513"/>
  <c r="M144" i="513" s="1"/>
  <c r="AC144" i="513"/>
  <c r="L142" i="511"/>
  <c r="M142" i="511" s="1"/>
  <c r="Z143" i="511"/>
  <c r="AA142" i="511"/>
  <c r="AC142" i="511"/>
  <c r="L143" i="512"/>
  <c r="M143" i="512" s="1"/>
  <c r="AA143" i="512"/>
  <c r="Z144" i="512"/>
  <c r="AC143" i="512"/>
  <c r="Z143" i="509"/>
  <c r="AA142" i="509"/>
  <c r="L142" i="509"/>
  <c r="M142" i="509" s="1"/>
  <c r="AC142" i="509"/>
  <c r="L143" i="510"/>
  <c r="M143" i="510" s="1"/>
  <c r="Z144" i="510"/>
  <c r="AA143" i="510"/>
  <c r="AC143" i="510"/>
  <c r="L142" i="507"/>
  <c r="M142" i="507" s="1"/>
  <c r="Z143" i="507"/>
  <c r="AA142" i="507"/>
  <c r="AC142" i="507"/>
  <c r="L143" i="508"/>
  <c r="M143" i="508" s="1"/>
  <c r="AA143" i="508"/>
  <c r="Z144" i="508"/>
  <c r="AC143" i="508"/>
  <c r="L143" i="505"/>
  <c r="M143" i="505" s="1"/>
  <c r="Z144" i="505"/>
  <c r="AA143" i="505"/>
  <c r="AC143" i="505"/>
  <c r="L143" i="506"/>
  <c r="M143" i="506" s="1"/>
  <c r="Z144" i="506"/>
  <c r="AA143" i="506"/>
  <c r="AC143" i="506"/>
  <c r="Z143" i="503"/>
  <c r="AA142" i="503"/>
  <c r="L142" i="503"/>
  <c r="M142" i="503" s="1"/>
  <c r="AC142" i="503"/>
  <c r="L143" i="504"/>
  <c r="M143" i="504" s="1"/>
  <c r="Z144" i="504"/>
  <c r="AA143" i="504"/>
  <c r="AC143" i="504"/>
  <c r="Z143" i="502"/>
  <c r="AA142" i="502"/>
  <c r="L142" i="502"/>
  <c r="M142" i="502" s="1"/>
  <c r="AC142" i="502"/>
  <c r="L143" i="501"/>
  <c r="M143" i="501" s="1"/>
  <c r="Z144" i="501"/>
  <c r="AA143" i="501"/>
  <c r="AC143" i="501"/>
  <c r="Z144" i="499"/>
  <c r="AA143" i="499"/>
  <c r="L143" i="499"/>
  <c r="M143" i="499" s="1"/>
  <c r="AC143" i="499"/>
  <c r="L143" i="500"/>
  <c r="M143" i="500" s="1"/>
  <c r="AA143" i="500"/>
  <c r="Z144" i="500"/>
  <c r="AC143" i="500"/>
  <c r="Z146" i="498"/>
  <c r="AA145" i="498"/>
  <c r="L145" i="498"/>
  <c r="M145" i="498" s="1"/>
  <c r="AC145" i="498"/>
  <c r="Z144" i="497"/>
  <c r="AA143" i="497"/>
  <c r="L143" i="497"/>
  <c r="M143" i="497" s="1"/>
  <c r="AC143" i="497"/>
  <c r="AD27" i="514"/>
  <c r="AD25" i="513"/>
  <c r="AD27" i="511"/>
  <c r="AD26" i="512"/>
  <c r="AD27" i="509"/>
  <c r="AD26" i="510"/>
  <c r="AD27" i="507"/>
  <c r="AD26" i="508"/>
  <c r="AD26" i="505"/>
  <c r="AD26" i="506"/>
  <c r="AD27" i="503"/>
  <c r="AD26" i="504"/>
  <c r="AD27" i="502"/>
  <c r="AD26" i="501"/>
  <c r="AD26" i="499"/>
  <c r="AD26" i="500"/>
  <c r="AD26" i="497"/>
  <c r="AD24" i="498"/>
  <c r="L145" i="513" l="1"/>
  <c r="M145" i="513" s="1"/>
  <c r="Z146" i="513"/>
  <c r="AA145" i="513"/>
  <c r="AC145" i="513"/>
  <c r="L143" i="514"/>
  <c r="M143" i="514" s="1"/>
  <c r="Z144" i="514"/>
  <c r="AA143" i="514"/>
  <c r="AC143" i="514"/>
  <c r="Z144" i="511"/>
  <c r="AC143" i="511"/>
  <c r="AA143" i="511"/>
  <c r="L143" i="511"/>
  <c r="M143" i="511" s="1"/>
  <c r="Z145" i="512"/>
  <c r="AA144" i="512"/>
  <c r="L144" i="512"/>
  <c r="M144" i="512" s="1"/>
  <c r="AC144" i="512"/>
  <c r="AA144" i="510"/>
  <c r="L144" i="510"/>
  <c r="M144" i="510" s="1"/>
  <c r="Z145" i="510"/>
  <c r="AC144" i="510"/>
  <c r="Z144" i="509"/>
  <c r="AA143" i="509"/>
  <c r="L143" i="509"/>
  <c r="M143" i="509" s="1"/>
  <c r="AC143" i="509"/>
  <c r="Z145" i="508"/>
  <c r="AA144" i="508"/>
  <c r="L144" i="508"/>
  <c r="M144" i="508" s="1"/>
  <c r="AC144" i="508"/>
  <c r="Z144" i="507"/>
  <c r="AA143" i="507"/>
  <c r="L143" i="507"/>
  <c r="M143" i="507" s="1"/>
  <c r="AC143" i="507"/>
  <c r="AA144" i="506"/>
  <c r="L144" i="506"/>
  <c r="M144" i="506" s="1"/>
  <c r="Z145" i="506"/>
  <c r="AC144" i="506"/>
  <c r="AA144" i="505"/>
  <c r="Z145" i="505"/>
  <c r="L144" i="505"/>
  <c r="M144" i="505" s="1"/>
  <c r="AC144" i="505"/>
  <c r="AA144" i="504"/>
  <c r="L144" i="504"/>
  <c r="M144" i="504" s="1"/>
  <c r="Z145" i="504"/>
  <c r="AC144" i="504"/>
  <c r="Z144" i="503"/>
  <c r="AA143" i="503"/>
  <c r="L143" i="503"/>
  <c r="M143" i="503" s="1"/>
  <c r="AC143" i="503"/>
  <c r="Z145" i="501"/>
  <c r="AA144" i="501"/>
  <c r="L144" i="501"/>
  <c r="M144" i="501" s="1"/>
  <c r="AC144" i="501"/>
  <c r="L143" i="502"/>
  <c r="M143" i="502" s="1"/>
  <c r="AA143" i="502"/>
  <c r="Z144" i="502"/>
  <c r="AC143" i="502"/>
  <c r="Z145" i="500"/>
  <c r="AA144" i="500"/>
  <c r="L144" i="500"/>
  <c r="M144" i="500" s="1"/>
  <c r="AC144" i="500"/>
  <c r="L144" i="499"/>
  <c r="M144" i="499" s="1"/>
  <c r="AA144" i="499"/>
  <c r="Z145" i="499"/>
  <c r="AC144" i="499"/>
  <c r="Z145" i="497"/>
  <c r="AA144" i="497"/>
  <c r="L144" i="497"/>
  <c r="M144" i="497" s="1"/>
  <c r="AC144" i="497"/>
  <c r="Z147" i="498"/>
  <c r="AA146" i="498"/>
  <c r="L146" i="498"/>
  <c r="M146" i="498" s="1"/>
  <c r="AC146" i="498"/>
  <c r="AD26" i="514"/>
  <c r="AD24" i="513"/>
  <c r="AD26" i="511"/>
  <c r="AD25" i="512"/>
  <c r="AD25" i="510"/>
  <c r="AD26" i="509"/>
  <c r="AD25" i="508"/>
  <c r="AD26" i="507"/>
  <c r="AD25" i="505"/>
  <c r="AD25" i="506"/>
  <c r="AD26" i="503"/>
  <c r="AD25" i="504"/>
  <c r="AD25" i="501"/>
  <c r="AD26" i="502"/>
  <c r="AD25" i="500"/>
  <c r="AD25" i="499"/>
  <c r="AD25" i="497"/>
  <c r="AD23" i="498"/>
  <c r="AA144" i="514" l="1"/>
  <c r="L144" i="514"/>
  <c r="M144" i="514" s="1"/>
  <c r="Z145" i="514"/>
  <c r="AC144" i="514"/>
  <c r="Z147" i="513"/>
  <c r="L146" i="513"/>
  <c r="M146" i="513" s="1"/>
  <c r="AA146" i="513"/>
  <c r="AC146" i="513"/>
  <c r="Z145" i="511"/>
  <c r="AC144" i="511"/>
  <c r="AA144" i="511"/>
  <c r="L144" i="511"/>
  <c r="M144" i="511" s="1"/>
  <c r="Z146" i="512"/>
  <c r="AA145" i="512"/>
  <c r="L145" i="512"/>
  <c r="M145" i="512" s="1"/>
  <c r="AC145" i="512"/>
  <c r="Z146" i="510"/>
  <c r="AA145" i="510"/>
  <c r="L145" i="510"/>
  <c r="M145" i="510" s="1"/>
  <c r="AC145" i="510"/>
  <c r="L144" i="509"/>
  <c r="M144" i="509" s="1"/>
  <c r="Z145" i="509"/>
  <c r="AA144" i="509"/>
  <c r="AC144" i="509"/>
  <c r="Z145" i="507"/>
  <c r="AA144" i="507"/>
  <c r="L144" i="507"/>
  <c r="M144" i="507" s="1"/>
  <c r="AC144" i="507"/>
  <c r="Z146" i="508"/>
  <c r="AA145" i="508"/>
  <c r="L145" i="508"/>
  <c r="M145" i="508" s="1"/>
  <c r="AC145" i="508"/>
  <c r="Z146" i="506"/>
  <c r="AA145" i="506"/>
  <c r="L145" i="506"/>
  <c r="M145" i="506" s="1"/>
  <c r="AC145" i="506"/>
  <c r="Z146" i="505"/>
  <c r="AA145" i="505"/>
  <c r="L145" i="505"/>
  <c r="M145" i="505" s="1"/>
  <c r="AC145" i="505"/>
  <c r="Z146" i="504"/>
  <c r="AA145" i="504"/>
  <c r="L145" i="504"/>
  <c r="M145" i="504" s="1"/>
  <c r="AC145" i="504"/>
  <c r="L144" i="503"/>
  <c r="M144" i="503" s="1"/>
  <c r="Z145" i="503"/>
  <c r="AA144" i="503"/>
  <c r="AC144" i="503"/>
  <c r="Z145" i="502"/>
  <c r="AA144" i="502"/>
  <c r="L144" i="502"/>
  <c r="M144" i="502" s="1"/>
  <c r="AC144" i="502"/>
  <c r="Z146" i="501"/>
  <c r="AA145" i="501"/>
  <c r="L145" i="501"/>
  <c r="M145" i="501" s="1"/>
  <c r="AC145" i="501"/>
  <c r="Z146" i="499"/>
  <c r="AA145" i="499"/>
  <c r="L145" i="499"/>
  <c r="M145" i="499" s="1"/>
  <c r="AC145" i="499"/>
  <c r="Z146" i="500"/>
  <c r="AA145" i="500"/>
  <c r="L145" i="500"/>
  <c r="M145" i="500" s="1"/>
  <c r="AC145" i="500"/>
  <c r="L147" i="498"/>
  <c r="M147" i="498" s="1"/>
  <c r="Z148" i="498"/>
  <c r="AA147" i="498"/>
  <c r="AC147" i="498"/>
  <c r="L145" i="497"/>
  <c r="M145" i="497" s="1"/>
  <c r="Z146" i="497"/>
  <c r="AA145" i="497"/>
  <c r="AC145" i="497"/>
  <c r="AD25" i="514"/>
  <c r="AD23" i="513"/>
  <c r="AD25" i="511"/>
  <c r="AD24" i="512"/>
  <c r="AD24" i="510"/>
  <c r="AD25" i="509"/>
  <c r="AD24" i="508"/>
  <c r="AD25" i="507"/>
  <c r="AD24" i="505"/>
  <c r="AD24" i="506"/>
  <c r="AD24" i="504"/>
  <c r="AD25" i="503"/>
  <c r="AD24" i="501"/>
  <c r="AD25" i="502"/>
  <c r="AD24" i="499"/>
  <c r="AD24" i="500"/>
  <c r="AD22" i="498"/>
  <c r="AD24" i="497"/>
  <c r="Z146" i="514" l="1"/>
  <c r="AA145" i="514"/>
  <c r="L145" i="514"/>
  <c r="M145" i="514" s="1"/>
  <c r="AC145" i="514"/>
  <c r="AA147" i="513"/>
  <c r="Z148" i="513"/>
  <c r="L147" i="513"/>
  <c r="M147" i="513" s="1"/>
  <c r="AC147" i="513"/>
  <c r="Z146" i="511"/>
  <c r="L145" i="511"/>
  <c r="M145" i="511" s="1"/>
  <c r="AC145" i="511"/>
  <c r="AA145" i="511"/>
  <c r="Z147" i="512"/>
  <c r="AA146" i="512"/>
  <c r="L146" i="512"/>
  <c r="M146" i="512" s="1"/>
  <c r="AC146" i="512"/>
  <c r="Z146" i="509"/>
  <c r="AA145" i="509"/>
  <c r="L145" i="509"/>
  <c r="M145" i="509" s="1"/>
  <c r="AC145" i="509"/>
  <c r="Z147" i="510"/>
  <c r="AA146" i="510"/>
  <c r="L146" i="510"/>
  <c r="M146" i="510" s="1"/>
  <c r="AC146" i="510"/>
  <c r="Z147" i="508"/>
  <c r="AA146" i="508"/>
  <c r="L146" i="508"/>
  <c r="M146" i="508" s="1"/>
  <c r="AC146" i="508"/>
  <c r="Z146" i="507"/>
  <c r="AA145" i="507"/>
  <c r="L145" i="507"/>
  <c r="M145" i="507" s="1"/>
  <c r="AC145" i="507"/>
  <c r="Z147" i="505"/>
  <c r="AA146" i="505"/>
  <c r="L146" i="505"/>
  <c r="M146" i="505" s="1"/>
  <c r="AC146" i="505"/>
  <c r="Z147" i="506"/>
  <c r="AA146" i="506"/>
  <c r="L146" i="506"/>
  <c r="M146" i="506" s="1"/>
  <c r="AC146" i="506"/>
  <c r="Z146" i="503"/>
  <c r="L145" i="503"/>
  <c r="M145" i="503" s="1"/>
  <c r="AA145" i="503"/>
  <c r="AC145" i="503"/>
  <c r="Z147" i="504"/>
  <c r="AA146" i="504"/>
  <c r="L146" i="504"/>
  <c r="M146" i="504" s="1"/>
  <c r="AC146" i="504"/>
  <c r="Z147" i="501"/>
  <c r="AA146" i="501"/>
  <c r="L146" i="501"/>
  <c r="M146" i="501" s="1"/>
  <c r="AC146" i="501"/>
  <c r="Z146" i="502"/>
  <c r="AA145" i="502"/>
  <c r="L145" i="502"/>
  <c r="M145" i="502" s="1"/>
  <c r="AC145" i="502"/>
  <c r="Z147" i="500"/>
  <c r="AA146" i="500"/>
  <c r="L146" i="500"/>
  <c r="M146" i="500" s="1"/>
  <c r="AC146" i="500"/>
  <c r="Z147" i="499"/>
  <c r="AA146" i="499"/>
  <c r="L146" i="499"/>
  <c r="M146" i="499" s="1"/>
  <c r="AC146" i="499"/>
  <c r="Z147" i="497"/>
  <c r="AA146" i="497"/>
  <c r="L146" i="497"/>
  <c r="M146" i="497" s="1"/>
  <c r="AC146" i="497"/>
  <c r="Z149" i="498"/>
  <c r="L148" i="498"/>
  <c r="M148" i="498" s="1"/>
  <c r="AA148" i="498"/>
  <c r="AC148" i="498"/>
  <c r="AD24" i="514"/>
  <c r="AD22" i="513"/>
  <c r="AD24" i="511"/>
  <c r="AD23" i="512"/>
  <c r="AD23" i="510"/>
  <c r="AD24" i="509"/>
  <c r="AD23" i="508"/>
  <c r="AD24" i="507"/>
  <c r="AD23" i="506"/>
  <c r="AD23" i="505"/>
  <c r="AD24" i="503"/>
  <c r="AD23" i="504"/>
  <c r="AD23" i="501"/>
  <c r="AD24" i="502"/>
  <c r="AD23" i="500"/>
  <c r="AD23" i="499"/>
  <c r="AD21" i="498"/>
  <c r="AD23" i="497"/>
  <c r="Z149" i="513" l="1"/>
  <c r="AA148" i="513"/>
  <c r="L148" i="513"/>
  <c r="M148" i="513" s="1"/>
  <c r="AC148" i="513"/>
  <c r="Z147" i="514"/>
  <c r="AA146" i="514"/>
  <c r="L146" i="514"/>
  <c r="M146" i="514" s="1"/>
  <c r="AC146" i="514"/>
  <c r="L146" i="511"/>
  <c r="M146" i="511" s="1"/>
  <c r="AA146" i="511"/>
  <c r="AC146" i="511"/>
  <c r="Z147" i="511"/>
  <c r="L147" i="512"/>
  <c r="M147" i="512" s="1"/>
  <c r="Z148" i="512"/>
  <c r="AA147" i="512"/>
  <c r="AC147" i="512"/>
  <c r="L147" i="510"/>
  <c r="M147" i="510" s="1"/>
  <c r="Z148" i="510"/>
  <c r="AA147" i="510"/>
  <c r="AC147" i="510"/>
  <c r="Z147" i="509"/>
  <c r="AA146" i="509"/>
  <c r="L146" i="509"/>
  <c r="M146" i="509" s="1"/>
  <c r="AC146" i="509"/>
  <c r="L146" i="507"/>
  <c r="M146" i="507" s="1"/>
  <c r="Z147" i="507"/>
  <c r="AA146" i="507"/>
  <c r="AC146" i="507"/>
  <c r="L147" i="508"/>
  <c r="M147" i="508" s="1"/>
  <c r="Z148" i="508"/>
  <c r="AA147" i="508"/>
  <c r="AC147" i="508"/>
  <c r="L147" i="506"/>
  <c r="M147" i="506" s="1"/>
  <c r="Z148" i="506"/>
  <c r="AA147" i="506"/>
  <c r="AC147" i="506"/>
  <c r="L147" i="505"/>
  <c r="M147" i="505" s="1"/>
  <c r="Z148" i="505"/>
  <c r="AA147" i="505"/>
  <c r="AC147" i="505"/>
  <c r="L147" i="504"/>
  <c r="M147" i="504" s="1"/>
  <c r="Z148" i="504"/>
  <c r="AA147" i="504"/>
  <c r="AC147" i="504"/>
  <c r="Z147" i="503"/>
  <c r="AA146" i="503"/>
  <c r="L146" i="503"/>
  <c r="M146" i="503" s="1"/>
  <c r="AC146" i="503"/>
  <c r="Z147" i="502"/>
  <c r="AA146" i="502"/>
  <c r="L146" i="502"/>
  <c r="M146" i="502" s="1"/>
  <c r="AC146" i="502"/>
  <c r="L147" i="501"/>
  <c r="M147" i="501" s="1"/>
  <c r="AA147" i="501"/>
  <c r="Z148" i="501"/>
  <c r="AC147" i="501"/>
  <c r="Z148" i="499"/>
  <c r="AA147" i="499"/>
  <c r="L147" i="499"/>
  <c r="M147" i="499" s="1"/>
  <c r="AC147" i="499"/>
  <c r="L147" i="500"/>
  <c r="M147" i="500" s="1"/>
  <c r="Z148" i="500"/>
  <c r="AA147" i="500"/>
  <c r="AC147" i="500"/>
  <c r="R8" i="498"/>
  <c r="R7" i="498"/>
  <c r="AA149" i="498"/>
  <c r="L149" i="498"/>
  <c r="M149" i="498" s="1"/>
  <c r="O7" i="498" s="1"/>
  <c r="AC149" i="498"/>
  <c r="Z148" i="497"/>
  <c r="AA147" i="497"/>
  <c r="L147" i="497"/>
  <c r="M147" i="497" s="1"/>
  <c r="AC147" i="497"/>
  <c r="AD21" i="513"/>
  <c r="AD23" i="514"/>
  <c r="AD23" i="511"/>
  <c r="AD22" i="512"/>
  <c r="AD22" i="510"/>
  <c r="AD23" i="509"/>
  <c r="AD23" i="507"/>
  <c r="AD22" i="508"/>
  <c r="AD22" i="506"/>
  <c r="AD22" i="505"/>
  <c r="AD22" i="504"/>
  <c r="AD23" i="503"/>
  <c r="AD23" i="502"/>
  <c r="AD22" i="501"/>
  <c r="AD22" i="499"/>
  <c r="AD22" i="500"/>
  <c r="AD20" i="498"/>
  <c r="AD22" i="497"/>
  <c r="R7" i="513" l="1"/>
  <c r="R8" i="513"/>
  <c r="L147" i="514"/>
  <c r="M147" i="514" s="1"/>
  <c r="Z148" i="514"/>
  <c r="AA147" i="514"/>
  <c r="AC147" i="514"/>
  <c r="L149" i="513"/>
  <c r="M149" i="513" s="1"/>
  <c r="O7" i="513" s="1"/>
  <c r="AA149" i="513"/>
  <c r="AC149" i="513"/>
  <c r="Z148" i="511"/>
  <c r="AC147" i="511"/>
  <c r="AA147" i="511"/>
  <c r="L147" i="511"/>
  <c r="M147" i="511" s="1"/>
  <c r="Z149" i="512"/>
  <c r="AA148" i="512"/>
  <c r="L148" i="512"/>
  <c r="M148" i="512" s="1"/>
  <c r="AC148" i="512"/>
  <c r="Z149" i="510"/>
  <c r="L148" i="510"/>
  <c r="M148" i="510" s="1"/>
  <c r="AA148" i="510"/>
  <c r="AC148" i="510"/>
  <c r="Z148" i="509"/>
  <c r="AA147" i="509"/>
  <c r="L147" i="509"/>
  <c r="M147" i="509" s="1"/>
  <c r="AC147" i="509"/>
  <c r="Z149" i="508"/>
  <c r="AA148" i="508"/>
  <c r="L148" i="508"/>
  <c r="M148" i="508" s="1"/>
  <c r="AC148" i="508"/>
  <c r="Z148" i="507"/>
  <c r="AA147" i="507"/>
  <c r="L147" i="507"/>
  <c r="M147" i="507" s="1"/>
  <c r="AC147" i="507"/>
  <c r="AA148" i="505"/>
  <c r="Z149" i="505"/>
  <c r="L148" i="505"/>
  <c r="M148" i="505" s="1"/>
  <c r="AC148" i="505"/>
  <c r="Z149" i="506"/>
  <c r="L148" i="506"/>
  <c r="M148" i="506" s="1"/>
  <c r="AA148" i="506"/>
  <c r="AC148" i="506"/>
  <c r="Z149" i="504"/>
  <c r="L148" i="504"/>
  <c r="M148" i="504" s="1"/>
  <c r="AA148" i="504"/>
  <c r="AC148" i="504"/>
  <c r="Z148" i="503"/>
  <c r="AA147" i="503"/>
  <c r="L147" i="503"/>
  <c r="M147" i="503" s="1"/>
  <c r="AC147" i="503"/>
  <c r="Z149" i="501"/>
  <c r="AA148" i="501"/>
  <c r="L148" i="501"/>
  <c r="M148" i="501" s="1"/>
  <c r="AC148" i="501"/>
  <c r="L147" i="502"/>
  <c r="M147" i="502" s="1"/>
  <c r="Z148" i="502"/>
  <c r="AA147" i="502"/>
  <c r="AC147" i="502"/>
  <c r="Z149" i="500"/>
  <c r="AA148" i="500"/>
  <c r="L148" i="500"/>
  <c r="M148" i="500" s="1"/>
  <c r="AC148" i="500"/>
  <c r="L148" i="499"/>
  <c r="M148" i="499" s="1"/>
  <c r="Z149" i="499"/>
  <c r="AA148" i="499"/>
  <c r="AC148" i="499"/>
  <c r="Z149" i="497"/>
  <c r="AA148" i="497"/>
  <c r="L148" i="497"/>
  <c r="M148" i="497" s="1"/>
  <c r="AC148" i="497"/>
  <c r="R4" i="498"/>
  <c r="R3" i="498"/>
  <c r="AD20" i="513"/>
  <c r="AD22" i="514"/>
  <c r="AD22" i="511"/>
  <c r="AD21" i="512"/>
  <c r="AD21" i="510"/>
  <c r="AD22" i="509"/>
  <c r="AD21" i="508"/>
  <c r="AD22" i="507"/>
  <c r="AD21" i="505"/>
  <c r="AD21" i="506"/>
  <c r="AD22" i="503"/>
  <c r="AD21" i="504"/>
  <c r="AD21" i="501"/>
  <c r="AD22" i="502"/>
  <c r="AD21" i="500"/>
  <c r="AD21" i="499"/>
  <c r="K8" i="4"/>
  <c r="AD21" i="497"/>
  <c r="Z149" i="514" l="1"/>
  <c r="L148" i="514"/>
  <c r="M148" i="514" s="1"/>
  <c r="AA148" i="514"/>
  <c r="AC148" i="514"/>
  <c r="R3" i="513"/>
  <c r="R4" i="513"/>
  <c r="Z149" i="511"/>
  <c r="AA148" i="511"/>
  <c r="L148" i="511"/>
  <c r="M148" i="511" s="1"/>
  <c r="AC148" i="511"/>
  <c r="R8" i="512"/>
  <c r="R7" i="512"/>
  <c r="AA149" i="512"/>
  <c r="L149" i="512"/>
  <c r="M149" i="512" s="1"/>
  <c r="O7" i="512" s="1"/>
  <c r="AC149" i="512"/>
  <c r="R7" i="510"/>
  <c r="R8" i="510"/>
  <c r="L148" i="509"/>
  <c r="M148" i="509" s="1"/>
  <c r="Z149" i="509"/>
  <c r="AA148" i="509"/>
  <c r="AC148" i="509"/>
  <c r="AA149" i="510"/>
  <c r="L149" i="510"/>
  <c r="M149" i="510" s="1"/>
  <c r="O7" i="510" s="1"/>
  <c r="AC149" i="510"/>
  <c r="R8" i="508"/>
  <c r="R7" i="508"/>
  <c r="Z149" i="507"/>
  <c r="AA148" i="507"/>
  <c r="L148" i="507"/>
  <c r="M148" i="507" s="1"/>
  <c r="AC148" i="507"/>
  <c r="AA149" i="508"/>
  <c r="L149" i="508"/>
  <c r="M149" i="508" s="1"/>
  <c r="O7" i="508" s="1"/>
  <c r="AC149" i="508"/>
  <c r="R7" i="506"/>
  <c r="R8" i="506"/>
  <c r="R7" i="505"/>
  <c r="R8" i="505"/>
  <c r="AA149" i="506"/>
  <c r="L149" i="506"/>
  <c r="M149" i="506" s="1"/>
  <c r="O7" i="506" s="1"/>
  <c r="AC149" i="506"/>
  <c r="L149" i="505"/>
  <c r="M149" i="505" s="1"/>
  <c r="O7" i="505" s="1"/>
  <c r="AA149" i="505"/>
  <c r="AC149" i="505"/>
  <c r="R7" i="504"/>
  <c r="R8" i="504"/>
  <c r="L148" i="503"/>
  <c r="M148" i="503" s="1"/>
  <c r="Z149" i="503"/>
  <c r="AA148" i="503"/>
  <c r="AC148" i="503"/>
  <c r="AA149" i="504"/>
  <c r="L149" i="504"/>
  <c r="M149" i="504" s="1"/>
  <c r="O7" i="504" s="1"/>
  <c r="AC149" i="504"/>
  <c r="R8" i="501"/>
  <c r="R7" i="501"/>
  <c r="Z149" i="502"/>
  <c r="AA148" i="502"/>
  <c r="L148" i="502"/>
  <c r="M148" i="502" s="1"/>
  <c r="AC148" i="502"/>
  <c r="AA149" i="501"/>
  <c r="L149" i="501"/>
  <c r="M149" i="501" s="1"/>
  <c r="O7" i="501" s="1"/>
  <c r="AC149" i="501"/>
  <c r="R8" i="499"/>
  <c r="R7" i="499"/>
  <c r="R7" i="500"/>
  <c r="R8" i="500"/>
  <c r="AA149" i="499"/>
  <c r="L149" i="499"/>
  <c r="M149" i="499" s="1"/>
  <c r="O7" i="499" s="1"/>
  <c r="AC149" i="499"/>
  <c r="AA149" i="500"/>
  <c r="L149" i="500"/>
  <c r="M149" i="500" s="1"/>
  <c r="O7" i="500" s="1"/>
  <c r="AC149" i="500"/>
  <c r="R8" i="497"/>
  <c r="R7" i="497"/>
  <c r="L149" i="497"/>
  <c r="M149" i="497" s="1"/>
  <c r="O7" i="497" s="1"/>
  <c r="AA149" i="497"/>
  <c r="AC149" i="497"/>
  <c r="F16" i="4"/>
  <c r="AD21" i="514"/>
  <c r="AD21" i="511"/>
  <c r="AD20" i="512"/>
  <c r="AD20" i="510"/>
  <c r="AD21" i="509"/>
  <c r="AD20" i="508"/>
  <c r="AD21" i="507"/>
  <c r="AD20" i="505"/>
  <c r="AD20" i="506"/>
  <c r="AD20" i="504"/>
  <c r="AD21" i="503"/>
  <c r="AD20" i="501"/>
  <c r="AD21" i="502"/>
  <c r="AD20" i="499"/>
  <c r="AD20" i="500"/>
  <c r="AD20" i="497"/>
  <c r="R8" i="514" l="1"/>
  <c r="R7" i="514"/>
  <c r="AA149" i="514"/>
  <c r="L149" i="514"/>
  <c r="M149" i="514" s="1"/>
  <c r="O7" i="514" s="1"/>
  <c r="AC149" i="514"/>
  <c r="R7" i="511"/>
  <c r="R8" i="511"/>
  <c r="AC149" i="511"/>
  <c r="R4" i="511" s="1"/>
  <c r="L149" i="511"/>
  <c r="M149" i="511" s="1"/>
  <c r="O7" i="511" s="1"/>
  <c r="AA149" i="511"/>
  <c r="R3" i="512"/>
  <c r="R4" i="512"/>
  <c r="R8" i="509"/>
  <c r="R7" i="509"/>
  <c r="AA149" i="509"/>
  <c r="L149" i="509"/>
  <c r="M149" i="509" s="1"/>
  <c r="O7" i="509" s="1"/>
  <c r="AC149" i="509"/>
  <c r="R3" i="510"/>
  <c r="R4" i="510"/>
  <c r="R8" i="507"/>
  <c r="R7" i="507"/>
  <c r="AA149" i="507"/>
  <c r="L149" i="507"/>
  <c r="M149" i="507" s="1"/>
  <c r="O7" i="507" s="1"/>
  <c r="AC149" i="507"/>
  <c r="R4" i="508"/>
  <c r="R3" i="508"/>
  <c r="R3" i="506"/>
  <c r="R4" i="506"/>
  <c r="R3" i="505"/>
  <c r="R4" i="505"/>
  <c r="R8" i="503"/>
  <c r="R7" i="503"/>
  <c r="AA149" i="503"/>
  <c r="L149" i="503"/>
  <c r="M149" i="503" s="1"/>
  <c r="O7" i="503" s="1"/>
  <c r="AC149" i="503"/>
  <c r="R4" i="504"/>
  <c r="R3" i="504"/>
  <c r="R8" i="502"/>
  <c r="R7" i="502"/>
  <c r="AA149" i="502"/>
  <c r="L149" i="502"/>
  <c r="M149" i="502" s="1"/>
  <c r="O7" i="502" s="1"/>
  <c r="AC149" i="502"/>
  <c r="R4" i="501"/>
  <c r="R3" i="501"/>
  <c r="R3" i="500"/>
  <c r="R4" i="500"/>
  <c r="R3" i="499"/>
  <c r="R4" i="499"/>
  <c r="R3" i="497"/>
  <c r="R4" i="497"/>
  <c r="AD20" i="514"/>
  <c r="K15" i="4"/>
  <c r="AD20" i="511"/>
  <c r="K14" i="4"/>
  <c r="AD20" i="509"/>
  <c r="K13" i="4"/>
  <c r="AD20" i="507"/>
  <c r="K12" i="4"/>
  <c r="F12" i="4"/>
  <c r="K11" i="4"/>
  <c r="AD20" i="503"/>
  <c r="F10" i="4"/>
  <c r="AD20" i="502"/>
  <c r="K9" i="4"/>
  <c r="F9" i="4"/>
  <c r="F8" i="4"/>
  <c r="R4" i="514" l="1"/>
  <c r="R3" i="514"/>
  <c r="R3" i="511"/>
  <c r="R4" i="509"/>
  <c r="R3" i="509"/>
  <c r="R4" i="507"/>
  <c r="R3" i="507"/>
  <c r="R4" i="503"/>
  <c r="R3" i="503"/>
  <c r="R3" i="502"/>
  <c r="R4" i="502"/>
  <c r="I159" i="496"/>
  <c r="J159" i="496" s="1"/>
  <c r="I161" i="496" s="1"/>
  <c r="J161" i="496" s="1"/>
  <c r="I163" i="496" s="1"/>
  <c r="J163" i="496" s="1"/>
  <c r="I165" i="496" s="1"/>
  <c r="J155" i="496"/>
  <c r="I157" i="496" s="1"/>
  <c r="J157" i="496" s="1"/>
  <c r="Z149" i="496"/>
  <c r="J149" i="496"/>
  <c r="I149" i="496"/>
  <c r="Z148" i="496"/>
  <c r="J148" i="496"/>
  <c r="I148" i="496"/>
  <c r="Z147" i="496"/>
  <c r="J147" i="496"/>
  <c r="I147" i="496"/>
  <c r="Z146" i="496"/>
  <c r="J146" i="496"/>
  <c r="I146" i="496"/>
  <c r="Z145" i="496"/>
  <c r="J145" i="496"/>
  <c r="I145" i="496"/>
  <c r="Z144" i="496"/>
  <c r="J144" i="496"/>
  <c r="I144" i="496"/>
  <c r="Z143" i="496"/>
  <c r="J143" i="496"/>
  <c r="I143" i="496"/>
  <c r="Z142" i="496"/>
  <c r="J142" i="496"/>
  <c r="I142" i="496"/>
  <c r="Z141" i="496"/>
  <c r="J141" i="496"/>
  <c r="I141" i="496"/>
  <c r="Z140" i="496"/>
  <c r="J140" i="496"/>
  <c r="I140" i="496"/>
  <c r="Z139" i="496"/>
  <c r="J139" i="496"/>
  <c r="I139" i="496"/>
  <c r="Z138" i="496"/>
  <c r="J138" i="496"/>
  <c r="I138" i="496"/>
  <c r="Z137" i="496"/>
  <c r="J137" i="496"/>
  <c r="I137" i="496"/>
  <c r="Z136" i="496"/>
  <c r="J136" i="496"/>
  <c r="I136" i="496"/>
  <c r="Z135" i="496"/>
  <c r="J135" i="496"/>
  <c r="I135" i="496"/>
  <c r="Z134" i="496"/>
  <c r="J134" i="496"/>
  <c r="I134" i="496"/>
  <c r="Z133" i="496"/>
  <c r="J133" i="496"/>
  <c r="I133" i="496"/>
  <c r="Z132" i="496"/>
  <c r="J132" i="496"/>
  <c r="I132" i="496"/>
  <c r="Z131" i="496"/>
  <c r="J131" i="496"/>
  <c r="I131" i="496"/>
  <c r="Z130" i="496"/>
  <c r="J130" i="496"/>
  <c r="I130" i="496"/>
  <c r="Z129" i="496"/>
  <c r="J129" i="496"/>
  <c r="I129" i="496"/>
  <c r="Z128" i="496"/>
  <c r="Q128" i="496"/>
  <c r="T128" i="496" s="1"/>
  <c r="J128" i="496"/>
  <c r="I128" i="496"/>
  <c r="Z127" i="496"/>
  <c r="J127" i="496"/>
  <c r="I127" i="496"/>
  <c r="Z126" i="496"/>
  <c r="J126" i="496"/>
  <c r="I126" i="496"/>
  <c r="Z125" i="496"/>
  <c r="J125" i="496"/>
  <c r="I125" i="496"/>
  <c r="Z124" i="496"/>
  <c r="R124" i="496"/>
  <c r="J124" i="496"/>
  <c r="I124" i="496"/>
  <c r="Z123" i="496"/>
  <c r="J123" i="496"/>
  <c r="I123" i="496"/>
  <c r="Z122" i="496"/>
  <c r="J122" i="496"/>
  <c r="R122" i="496" s="1"/>
  <c r="I122" i="496"/>
  <c r="Z121" i="496"/>
  <c r="J121" i="496"/>
  <c r="I121" i="496"/>
  <c r="Z120" i="496"/>
  <c r="J120" i="496"/>
  <c r="I120" i="496"/>
  <c r="Z119" i="496"/>
  <c r="J119" i="496"/>
  <c r="I119" i="496"/>
  <c r="Z118" i="496"/>
  <c r="J118" i="496"/>
  <c r="I118" i="496"/>
  <c r="Z117" i="496"/>
  <c r="J117" i="496"/>
  <c r="I117" i="496"/>
  <c r="Z116" i="496"/>
  <c r="R116" i="496"/>
  <c r="J116" i="496"/>
  <c r="I116" i="496"/>
  <c r="Z115" i="496"/>
  <c r="J115" i="496"/>
  <c r="I115" i="496"/>
  <c r="Z114" i="496"/>
  <c r="J114" i="496"/>
  <c r="I114" i="496"/>
  <c r="Z113" i="496"/>
  <c r="J113" i="496"/>
  <c r="I113" i="496"/>
  <c r="Z112" i="496"/>
  <c r="Q112" i="496"/>
  <c r="T112" i="496" s="1"/>
  <c r="J112" i="496"/>
  <c r="I112" i="496"/>
  <c r="Z111" i="496"/>
  <c r="J111" i="496"/>
  <c r="I111" i="496"/>
  <c r="Z110" i="496"/>
  <c r="J110" i="496"/>
  <c r="I110" i="496"/>
  <c r="Z109" i="496"/>
  <c r="J109" i="496"/>
  <c r="I109" i="496"/>
  <c r="Z108" i="496"/>
  <c r="J108" i="496"/>
  <c r="I108" i="496"/>
  <c r="Z107" i="496"/>
  <c r="J107" i="496"/>
  <c r="I107" i="496"/>
  <c r="Z106" i="496"/>
  <c r="J106" i="496"/>
  <c r="I106" i="496"/>
  <c r="Z105" i="496"/>
  <c r="J105" i="496"/>
  <c r="I105" i="496"/>
  <c r="Z104" i="496"/>
  <c r="J104" i="496"/>
  <c r="I104" i="496"/>
  <c r="Z103" i="496"/>
  <c r="J103" i="496"/>
  <c r="I103" i="496"/>
  <c r="Z102" i="496"/>
  <c r="J102" i="496"/>
  <c r="I102" i="496"/>
  <c r="Z101" i="496"/>
  <c r="J101" i="496"/>
  <c r="I101" i="496"/>
  <c r="Z100" i="496"/>
  <c r="Q100" i="496"/>
  <c r="T100" i="496" s="1"/>
  <c r="J100" i="496"/>
  <c r="I100" i="496"/>
  <c r="Z99" i="496"/>
  <c r="J99" i="496"/>
  <c r="I99" i="496"/>
  <c r="Z98" i="496"/>
  <c r="J98" i="496"/>
  <c r="R98" i="496" s="1"/>
  <c r="I98" i="496"/>
  <c r="Z97" i="496"/>
  <c r="J97" i="496"/>
  <c r="I97" i="496"/>
  <c r="Z96" i="496"/>
  <c r="R96" i="496"/>
  <c r="Q96" i="496"/>
  <c r="T96" i="496" s="1"/>
  <c r="J96" i="496"/>
  <c r="I96" i="496"/>
  <c r="Z95" i="496"/>
  <c r="J95" i="496"/>
  <c r="I95" i="496"/>
  <c r="Z94" i="496"/>
  <c r="J94" i="496"/>
  <c r="R94" i="496" s="1"/>
  <c r="I94" i="496"/>
  <c r="Z93" i="496"/>
  <c r="J93" i="496"/>
  <c r="I93" i="496"/>
  <c r="Z92" i="496"/>
  <c r="Q92" i="496"/>
  <c r="T92" i="496" s="1"/>
  <c r="J92" i="496"/>
  <c r="I92" i="496"/>
  <c r="Z91" i="496"/>
  <c r="J91" i="496"/>
  <c r="I91" i="496"/>
  <c r="Z90" i="496"/>
  <c r="J90" i="496"/>
  <c r="R90" i="496" s="1"/>
  <c r="I90" i="496"/>
  <c r="Z89" i="496"/>
  <c r="J89" i="496"/>
  <c r="I89" i="496"/>
  <c r="Z88" i="496"/>
  <c r="R88" i="496"/>
  <c r="Q88" i="496"/>
  <c r="T88" i="496" s="1"/>
  <c r="J88" i="496"/>
  <c r="I88" i="496"/>
  <c r="Z87" i="496"/>
  <c r="J87" i="496"/>
  <c r="I87" i="496"/>
  <c r="Z86" i="496"/>
  <c r="J86" i="496"/>
  <c r="R86" i="496" s="1"/>
  <c r="I86" i="496"/>
  <c r="R85" i="496"/>
  <c r="Q85" i="496"/>
  <c r="T85" i="496" s="1"/>
  <c r="J85" i="496"/>
  <c r="I85" i="496"/>
  <c r="Z84" i="496"/>
  <c r="J84" i="496"/>
  <c r="I84" i="496"/>
  <c r="Z83" i="496"/>
  <c r="J83" i="496"/>
  <c r="I83" i="496"/>
  <c r="Z82" i="496"/>
  <c r="J82" i="496"/>
  <c r="I82" i="496"/>
  <c r="Z81" i="496"/>
  <c r="J81" i="496"/>
  <c r="I81" i="496"/>
  <c r="Z80" i="496"/>
  <c r="R80" i="496"/>
  <c r="Q80" i="496"/>
  <c r="T80" i="496" s="1"/>
  <c r="J80" i="496"/>
  <c r="I80" i="496"/>
  <c r="Z79" i="496"/>
  <c r="J79" i="496"/>
  <c r="I79" i="496"/>
  <c r="Z78" i="496"/>
  <c r="J78" i="496"/>
  <c r="I78" i="496"/>
  <c r="Z77" i="496"/>
  <c r="J77" i="496"/>
  <c r="I77" i="496"/>
  <c r="Z76" i="496"/>
  <c r="J76" i="496"/>
  <c r="I76" i="496"/>
  <c r="Z75" i="496"/>
  <c r="Q75" i="496"/>
  <c r="J75" i="496"/>
  <c r="I75" i="496"/>
  <c r="Z74" i="496"/>
  <c r="J74" i="496"/>
  <c r="I74" i="496"/>
  <c r="Z73" i="496"/>
  <c r="J73" i="496"/>
  <c r="I73" i="496"/>
  <c r="Z72" i="496"/>
  <c r="J72" i="496"/>
  <c r="I72" i="496"/>
  <c r="Z71" i="496"/>
  <c r="R71" i="496"/>
  <c r="J71" i="496"/>
  <c r="I71" i="496"/>
  <c r="Z70" i="496"/>
  <c r="J70" i="496"/>
  <c r="I70" i="496"/>
  <c r="Z69" i="496"/>
  <c r="J69" i="496"/>
  <c r="I69" i="496"/>
  <c r="Z68" i="496"/>
  <c r="J68" i="496"/>
  <c r="I68" i="496"/>
  <c r="Z67" i="496"/>
  <c r="Q67" i="496"/>
  <c r="T67" i="496" s="1"/>
  <c r="J67" i="496"/>
  <c r="I67" i="496"/>
  <c r="Z66" i="496"/>
  <c r="J66" i="496"/>
  <c r="I66" i="496"/>
  <c r="Z65" i="496"/>
  <c r="Q65" i="496"/>
  <c r="T65" i="496" s="1"/>
  <c r="J65" i="496"/>
  <c r="I65" i="496"/>
  <c r="Z64" i="496"/>
  <c r="Q64" i="496"/>
  <c r="J64" i="496"/>
  <c r="I64" i="496"/>
  <c r="Z63" i="496"/>
  <c r="Q63" i="496"/>
  <c r="T63" i="496" s="1"/>
  <c r="J63" i="496"/>
  <c r="I63" i="496"/>
  <c r="Z62" i="496"/>
  <c r="J62" i="496"/>
  <c r="I62" i="496"/>
  <c r="Z61" i="496"/>
  <c r="Q61" i="496"/>
  <c r="J61" i="496"/>
  <c r="I61" i="496"/>
  <c r="Z60" i="496"/>
  <c r="Q60" i="496"/>
  <c r="T60" i="496" s="1"/>
  <c r="J60" i="496"/>
  <c r="I60" i="496"/>
  <c r="Z59" i="496"/>
  <c r="Q59" i="496"/>
  <c r="T59" i="496" s="1"/>
  <c r="J59" i="496"/>
  <c r="I59" i="496"/>
  <c r="Z58" i="496"/>
  <c r="J58" i="496"/>
  <c r="I58" i="496"/>
  <c r="Z57" i="496"/>
  <c r="Q57" i="496"/>
  <c r="T57" i="496" s="1"/>
  <c r="J57" i="496"/>
  <c r="I57" i="496"/>
  <c r="Z56" i="496"/>
  <c r="J56" i="496"/>
  <c r="R56" i="496" s="1"/>
  <c r="I56" i="496"/>
  <c r="Z55" i="496"/>
  <c r="J55" i="496"/>
  <c r="I55" i="496"/>
  <c r="Z54" i="496"/>
  <c r="J54" i="496"/>
  <c r="I54" i="496"/>
  <c r="Z53" i="496"/>
  <c r="J53" i="496"/>
  <c r="I53" i="496"/>
  <c r="Z52" i="496"/>
  <c r="J52" i="496"/>
  <c r="I52" i="496"/>
  <c r="Z51" i="496"/>
  <c r="J51" i="496"/>
  <c r="I51" i="496"/>
  <c r="Z50" i="496"/>
  <c r="J50" i="496"/>
  <c r="I50" i="496"/>
  <c r="Z49" i="496"/>
  <c r="J49" i="496"/>
  <c r="I49" i="496"/>
  <c r="Z48" i="496"/>
  <c r="R48" i="496"/>
  <c r="Q48" i="496"/>
  <c r="J48" i="496"/>
  <c r="I48" i="496"/>
  <c r="Z47" i="496"/>
  <c r="J47" i="496"/>
  <c r="I47" i="496"/>
  <c r="Z46" i="496"/>
  <c r="R46" i="496"/>
  <c r="J46" i="496"/>
  <c r="I46" i="496"/>
  <c r="Z45" i="496"/>
  <c r="J45" i="496"/>
  <c r="I45" i="496"/>
  <c r="Z44" i="496"/>
  <c r="R44" i="496"/>
  <c r="J44" i="496"/>
  <c r="I44" i="496"/>
  <c r="Z43" i="496"/>
  <c r="J43" i="496"/>
  <c r="I43" i="496"/>
  <c r="Z42" i="496"/>
  <c r="R42" i="496"/>
  <c r="J42" i="496"/>
  <c r="I42" i="496"/>
  <c r="Z41" i="496"/>
  <c r="J41" i="496"/>
  <c r="I41" i="496"/>
  <c r="Z40" i="496"/>
  <c r="R40" i="496"/>
  <c r="J40" i="496"/>
  <c r="I40" i="496"/>
  <c r="Z39" i="496"/>
  <c r="J39" i="496"/>
  <c r="I39" i="496"/>
  <c r="Z38" i="496"/>
  <c r="J38" i="496"/>
  <c r="I38" i="496"/>
  <c r="Z37" i="496"/>
  <c r="Q37" i="496"/>
  <c r="T37" i="496" s="1"/>
  <c r="J37" i="496"/>
  <c r="I37" i="496"/>
  <c r="Z36" i="496"/>
  <c r="R36" i="496"/>
  <c r="J36" i="496"/>
  <c r="I36" i="496"/>
  <c r="Z35" i="496"/>
  <c r="Q35" i="496"/>
  <c r="T35" i="496" s="1"/>
  <c r="J35" i="496"/>
  <c r="I35" i="496"/>
  <c r="Z34" i="496"/>
  <c r="J34" i="496"/>
  <c r="I34" i="496"/>
  <c r="Z33" i="496"/>
  <c r="J33" i="496"/>
  <c r="I33" i="496"/>
  <c r="Z32" i="496"/>
  <c r="Q32" i="496"/>
  <c r="T32" i="496" s="1"/>
  <c r="J32" i="496"/>
  <c r="I32" i="496"/>
  <c r="Z31" i="496"/>
  <c r="Q31" i="496"/>
  <c r="T31" i="496" s="1"/>
  <c r="J31" i="496"/>
  <c r="I31" i="496"/>
  <c r="Z30" i="496"/>
  <c r="Q30" i="496"/>
  <c r="T30" i="496" s="1"/>
  <c r="J30" i="496"/>
  <c r="I30" i="496"/>
  <c r="Z29" i="496"/>
  <c r="J29" i="496"/>
  <c r="I29" i="496"/>
  <c r="Q29" i="496" s="1"/>
  <c r="Z28" i="496"/>
  <c r="Q28" i="496"/>
  <c r="T28" i="496" s="1"/>
  <c r="J28" i="496"/>
  <c r="I28" i="496"/>
  <c r="Z27" i="496"/>
  <c r="R27" i="496"/>
  <c r="Q27" i="496"/>
  <c r="T27" i="496" s="1"/>
  <c r="J27" i="496"/>
  <c r="I27" i="496"/>
  <c r="Z26" i="496"/>
  <c r="Q26" i="496"/>
  <c r="T26" i="496" s="1"/>
  <c r="J26" i="496"/>
  <c r="I26" i="496"/>
  <c r="Z25" i="496"/>
  <c r="J25" i="496"/>
  <c r="R25" i="496" s="1"/>
  <c r="I25" i="496"/>
  <c r="Z24" i="496"/>
  <c r="Q24" i="496"/>
  <c r="T24" i="496" s="1"/>
  <c r="J24" i="496"/>
  <c r="I24" i="496"/>
  <c r="Z23" i="496"/>
  <c r="Q23" i="496"/>
  <c r="J23" i="496"/>
  <c r="I23" i="496"/>
  <c r="Z22" i="496"/>
  <c r="T22" i="496"/>
  <c r="Q22" i="496"/>
  <c r="J22" i="496"/>
  <c r="I22" i="496"/>
  <c r="Z21" i="496"/>
  <c r="J21" i="496"/>
  <c r="I21" i="496"/>
  <c r="AB20" i="496"/>
  <c r="Z20" i="496"/>
  <c r="AA20" i="496" s="1"/>
  <c r="L20" i="496" s="1"/>
  <c r="N20" i="496"/>
  <c r="J20" i="496"/>
  <c r="I20" i="496"/>
  <c r="J10" i="496"/>
  <c r="R9" i="496"/>
  <c r="J9" i="496"/>
  <c r="J11" i="496" s="1"/>
  <c r="R8" i="496"/>
  <c r="J7" i="496"/>
  <c r="J6" i="496"/>
  <c r="U56" i="496" s="1"/>
  <c r="J4" i="496"/>
  <c r="J3" i="496"/>
  <c r="J155" i="495"/>
  <c r="I157" i="495" s="1"/>
  <c r="J157" i="495" s="1"/>
  <c r="I159" i="495" s="1"/>
  <c r="Z20" i="495" s="1"/>
  <c r="AA20" i="495" s="1"/>
  <c r="Z149" i="495"/>
  <c r="J149" i="495"/>
  <c r="I149" i="495"/>
  <c r="Z148" i="495"/>
  <c r="J148" i="495"/>
  <c r="I148" i="495"/>
  <c r="Z147" i="495"/>
  <c r="J147" i="495"/>
  <c r="I147" i="495"/>
  <c r="Z146" i="495"/>
  <c r="J146" i="495"/>
  <c r="I146" i="495"/>
  <c r="Z145" i="495"/>
  <c r="R145" i="495"/>
  <c r="U145" i="495" s="1"/>
  <c r="Q145" i="495"/>
  <c r="T145" i="495" s="1"/>
  <c r="W145" i="495" s="1"/>
  <c r="J145" i="495"/>
  <c r="I145" i="495"/>
  <c r="Z144" i="495"/>
  <c r="Q144" i="495"/>
  <c r="T144" i="495" s="1"/>
  <c r="J144" i="495"/>
  <c r="I144" i="495"/>
  <c r="Z143" i="495"/>
  <c r="J143" i="495"/>
  <c r="I143" i="495"/>
  <c r="Z142" i="495"/>
  <c r="J142" i="495"/>
  <c r="I142" i="495"/>
  <c r="Z141" i="495"/>
  <c r="J141" i="495"/>
  <c r="I141" i="495"/>
  <c r="Z140" i="495"/>
  <c r="J140" i="495"/>
  <c r="I140" i="495"/>
  <c r="Z139" i="495"/>
  <c r="J139" i="495"/>
  <c r="I139" i="495"/>
  <c r="Z138" i="495"/>
  <c r="J138" i="495"/>
  <c r="I138" i="495"/>
  <c r="Z137" i="495"/>
  <c r="R137" i="495"/>
  <c r="U137" i="495" s="1"/>
  <c r="J137" i="495"/>
  <c r="I137" i="495"/>
  <c r="Z136" i="495"/>
  <c r="J136" i="495"/>
  <c r="I136" i="495"/>
  <c r="Z135" i="495"/>
  <c r="J135" i="495"/>
  <c r="I135" i="495"/>
  <c r="Z134" i="495"/>
  <c r="J134" i="495"/>
  <c r="I134" i="495"/>
  <c r="Z133" i="495"/>
  <c r="J133" i="495"/>
  <c r="I133" i="495"/>
  <c r="Z132" i="495"/>
  <c r="J132" i="495"/>
  <c r="I132" i="495"/>
  <c r="Z131" i="495"/>
  <c r="J131" i="495"/>
  <c r="I131" i="495"/>
  <c r="Z130" i="495"/>
  <c r="J130" i="495"/>
  <c r="I130" i="495"/>
  <c r="Z129" i="495"/>
  <c r="R129" i="495"/>
  <c r="U129" i="495" s="1"/>
  <c r="J129" i="495"/>
  <c r="I129" i="495"/>
  <c r="Z128" i="495"/>
  <c r="J128" i="495"/>
  <c r="I128" i="495"/>
  <c r="Z127" i="495"/>
  <c r="J127" i="495"/>
  <c r="I127" i="495"/>
  <c r="Z126" i="495"/>
  <c r="J126" i="495"/>
  <c r="I126" i="495"/>
  <c r="Z125" i="495"/>
  <c r="J125" i="495"/>
  <c r="I125" i="495"/>
  <c r="Z124" i="495"/>
  <c r="J124" i="495"/>
  <c r="I124" i="495"/>
  <c r="Z123" i="495"/>
  <c r="J123" i="495"/>
  <c r="I123" i="495"/>
  <c r="Z122" i="495"/>
  <c r="J122" i="495"/>
  <c r="I122" i="495"/>
  <c r="Z121" i="495"/>
  <c r="R121" i="495"/>
  <c r="U121" i="495" s="1"/>
  <c r="J121" i="495"/>
  <c r="I121" i="495"/>
  <c r="Z120" i="495"/>
  <c r="J120" i="495"/>
  <c r="I120" i="495"/>
  <c r="Z119" i="495"/>
  <c r="J119" i="495"/>
  <c r="I119" i="495"/>
  <c r="Z118" i="495"/>
  <c r="J118" i="495"/>
  <c r="I118" i="495"/>
  <c r="Z117" i="495"/>
  <c r="J117" i="495"/>
  <c r="I117" i="495"/>
  <c r="Z116" i="495"/>
  <c r="J116" i="495"/>
  <c r="I116" i="495"/>
  <c r="Z115" i="495"/>
  <c r="J115" i="495"/>
  <c r="I115" i="495"/>
  <c r="Z114" i="495"/>
  <c r="J114" i="495"/>
  <c r="I114" i="495"/>
  <c r="Z113" i="495"/>
  <c r="R113" i="495"/>
  <c r="U113" i="495" s="1"/>
  <c r="Q113" i="495"/>
  <c r="T113" i="495" s="1"/>
  <c r="W113" i="495" s="1"/>
  <c r="J113" i="495"/>
  <c r="I113" i="495"/>
  <c r="Z112" i="495"/>
  <c r="Q112" i="495"/>
  <c r="T112" i="495" s="1"/>
  <c r="J112" i="495"/>
  <c r="I112" i="495"/>
  <c r="Z111" i="495"/>
  <c r="J111" i="495"/>
  <c r="I111" i="495"/>
  <c r="Z110" i="495"/>
  <c r="J110" i="495"/>
  <c r="I110" i="495"/>
  <c r="Z109" i="495"/>
  <c r="J109" i="495"/>
  <c r="I109" i="495"/>
  <c r="Z108" i="495"/>
  <c r="J108" i="495"/>
  <c r="I108" i="495"/>
  <c r="Z107" i="495"/>
  <c r="J107" i="495"/>
  <c r="I107" i="495"/>
  <c r="Z106" i="495"/>
  <c r="R106" i="495"/>
  <c r="U106" i="495" s="1"/>
  <c r="Q106" i="495"/>
  <c r="T106" i="495" s="1"/>
  <c r="W106" i="495" s="1"/>
  <c r="J106" i="495"/>
  <c r="I106" i="495"/>
  <c r="Z105" i="495"/>
  <c r="J105" i="495"/>
  <c r="I105" i="495"/>
  <c r="Z104" i="495"/>
  <c r="J104" i="495"/>
  <c r="R104" i="495" s="1"/>
  <c r="U104" i="495" s="1"/>
  <c r="I104" i="495"/>
  <c r="Z103" i="495"/>
  <c r="J103" i="495"/>
  <c r="I103" i="495"/>
  <c r="Z102" i="495"/>
  <c r="R102" i="495"/>
  <c r="U102" i="495" s="1"/>
  <c r="J102" i="495"/>
  <c r="I102" i="495"/>
  <c r="Z101" i="495"/>
  <c r="J101" i="495"/>
  <c r="I101" i="495"/>
  <c r="Z100" i="495"/>
  <c r="J100" i="495"/>
  <c r="R100" i="495" s="1"/>
  <c r="U100" i="495" s="1"/>
  <c r="I100" i="495"/>
  <c r="Z99" i="495"/>
  <c r="J99" i="495"/>
  <c r="I99" i="495"/>
  <c r="Z98" i="495"/>
  <c r="R98" i="495"/>
  <c r="U98" i="495" s="1"/>
  <c r="Q98" i="495"/>
  <c r="T98" i="495" s="1"/>
  <c r="W98" i="495" s="1"/>
  <c r="J98" i="495"/>
  <c r="I98" i="495"/>
  <c r="Z97" i="495"/>
  <c r="J97" i="495"/>
  <c r="I97" i="495"/>
  <c r="Z96" i="495"/>
  <c r="J96" i="495"/>
  <c r="R96" i="495" s="1"/>
  <c r="U96" i="495" s="1"/>
  <c r="I96" i="495"/>
  <c r="Z95" i="495"/>
  <c r="J95" i="495"/>
  <c r="I95" i="495"/>
  <c r="Z94" i="495"/>
  <c r="R94" i="495"/>
  <c r="U94" i="495" s="1"/>
  <c r="J94" i="495"/>
  <c r="I94" i="495"/>
  <c r="Z93" i="495"/>
  <c r="J93" i="495"/>
  <c r="I93" i="495"/>
  <c r="Z92" i="495"/>
  <c r="J92" i="495"/>
  <c r="R92" i="495" s="1"/>
  <c r="U92" i="495" s="1"/>
  <c r="I92" i="495"/>
  <c r="Z91" i="495"/>
  <c r="J91" i="495"/>
  <c r="I91" i="495"/>
  <c r="Z90" i="495"/>
  <c r="R90" i="495"/>
  <c r="U90" i="495" s="1"/>
  <c r="Q90" i="495"/>
  <c r="T90" i="495" s="1"/>
  <c r="W90" i="495" s="1"/>
  <c r="J90" i="495"/>
  <c r="I90" i="495"/>
  <c r="Z89" i="495"/>
  <c r="J89" i="495"/>
  <c r="I89" i="495"/>
  <c r="Z88" i="495"/>
  <c r="J88" i="495"/>
  <c r="R88" i="495" s="1"/>
  <c r="U88" i="495" s="1"/>
  <c r="I88" i="495"/>
  <c r="Z87" i="495"/>
  <c r="J87" i="495"/>
  <c r="I87" i="495"/>
  <c r="Z86" i="495"/>
  <c r="R86" i="495"/>
  <c r="U86" i="495" s="1"/>
  <c r="J86" i="495"/>
  <c r="I86" i="495"/>
  <c r="J85" i="495"/>
  <c r="I85" i="495"/>
  <c r="Z84" i="495"/>
  <c r="J84" i="495"/>
  <c r="I84" i="495"/>
  <c r="Z83" i="495"/>
  <c r="J83" i="495"/>
  <c r="I83" i="495"/>
  <c r="Z82" i="495"/>
  <c r="J82" i="495"/>
  <c r="R82" i="495" s="1"/>
  <c r="U82" i="495" s="1"/>
  <c r="I82" i="495"/>
  <c r="Z81" i="495"/>
  <c r="J81" i="495"/>
  <c r="I81" i="495"/>
  <c r="Z80" i="495"/>
  <c r="J80" i="495"/>
  <c r="I80" i="495"/>
  <c r="Z79" i="495"/>
  <c r="J79" i="495"/>
  <c r="I79" i="495"/>
  <c r="Q79" i="495" s="1"/>
  <c r="T79" i="495" s="1"/>
  <c r="Z78" i="495"/>
  <c r="J78" i="495"/>
  <c r="I78" i="495"/>
  <c r="Z77" i="495"/>
  <c r="J77" i="495"/>
  <c r="I77" i="495"/>
  <c r="Z76" i="495"/>
  <c r="J76" i="495"/>
  <c r="I76" i="495"/>
  <c r="Z75" i="495"/>
  <c r="R75" i="495"/>
  <c r="U75" i="495" s="1"/>
  <c r="J75" i="495"/>
  <c r="I75" i="495"/>
  <c r="Z74" i="495"/>
  <c r="J74" i="495"/>
  <c r="I74" i="495"/>
  <c r="Z73" i="495"/>
  <c r="J73" i="495"/>
  <c r="I73" i="495"/>
  <c r="Z72" i="495"/>
  <c r="J72" i="495"/>
  <c r="I72" i="495"/>
  <c r="Z71" i="495"/>
  <c r="J71" i="495"/>
  <c r="I71" i="495"/>
  <c r="Z70" i="495"/>
  <c r="J70" i="495"/>
  <c r="I70" i="495"/>
  <c r="Z69" i="495"/>
  <c r="J69" i="495"/>
  <c r="I69" i="495"/>
  <c r="Z68" i="495"/>
  <c r="J68" i="495"/>
  <c r="I68" i="495"/>
  <c r="Z67" i="495"/>
  <c r="R67" i="495"/>
  <c r="U67" i="495" s="1"/>
  <c r="J67" i="495"/>
  <c r="I67" i="495"/>
  <c r="Z66" i="495"/>
  <c r="J66" i="495"/>
  <c r="I66" i="495"/>
  <c r="Z65" i="495"/>
  <c r="J65" i="495"/>
  <c r="I65" i="495"/>
  <c r="Z64" i="495"/>
  <c r="J64" i="495"/>
  <c r="I64" i="495"/>
  <c r="Z63" i="495"/>
  <c r="J63" i="495"/>
  <c r="I63" i="495"/>
  <c r="Z62" i="495"/>
  <c r="J62" i="495"/>
  <c r="I62" i="495"/>
  <c r="Z61" i="495"/>
  <c r="J61" i="495"/>
  <c r="I61" i="495"/>
  <c r="Z60" i="495"/>
  <c r="J60" i="495"/>
  <c r="I60" i="495"/>
  <c r="Z59" i="495"/>
  <c r="J59" i="495"/>
  <c r="I59" i="495"/>
  <c r="Z58" i="495"/>
  <c r="U58" i="495"/>
  <c r="J58" i="495"/>
  <c r="R58" i="495" s="1"/>
  <c r="I58" i="495"/>
  <c r="Z57" i="495"/>
  <c r="Q57" i="495"/>
  <c r="T57" i="495" s="1"/>
  <c r="J57" i="495"/>
  <c r="I57" i="495"/>
  <c r="Z56" i="495"/>
  <c r="J56" i="495"/>
  <c r="I56" i="495"/>
  <c r="Z55" i="495"/>
  <c r="J55" i="495"/>
  <c r="I55" i="495"/>
  <c r="Q55" i="495" s="1"/>
  <c r="T55" i="495" s="1"/>
  <c r="Z54" i="495"/>
  <c r="R54" i="495"/>
  <c r="U54" i="495" s="1"/>
  <c r="J54" i="495"/>
  <c r="I54" i="495"/>
  <c r="Z53" i="495"/>
  <c r="J53" i="495"/>
  <c r="I53" i="495"/>
  <c r="Z52" i="495"/>
  <c r="J52" i="495"/>
  <c r="I52" i="495"/>
  <c r="Z51" i="495"/>
  <c r="R51" i="495"/>
  <c r="U51" i="495" s="1"/>
  <c r="J51" i="495"/>
  <c r="I51" i="495"/>
  <c r="Z50" i="495"/>
  <c r="J50" i="495"/>
  <c r="R50" i="495" s="1"/>
  <c r="U50" i="495" s="1"/>
  <c r="I50" i="495"/>
  <c r="Z49" i="495"/>
  <c r="Q49" i="495"/>
  <c r="T49" i="495" s="1"/>
  <c r="J49" i="495"/>
  <c r="I49" i="495"/>
  <c r="Z48" i="495"/>
  <c r="J48" i="495"/>
  <c r="I48" i="495"/>
  <c r="Z47" i="495"/>
  <c r="J47" i="495"/>
  <c r="I47" i="495"/>
  <c r="Z46" i="495"/>
  <c r="J46" i="495"/>
  <c r="I46" i="495"/>
  <c r="Z45" i="495"/>
  <c r="J45" i="495"/>
  <c r="I45" i="495"/>
  <c r="Z44" i="495"/>
  <c r="J44" i="495"/>
  <c r="I44" i="495"/>
  <c r="Z43" i="495"/>
  <c r="R43" i="495"/>
  <c r="U43" i="495" s="1"/>
  <c r="J43" i="495"/>
  <c r="I43" i="495"/>
  <c r="Z42" i="495"/>
  <c r="J42" i="495"/>
  <c r="I42" i="495"/>
  <c r="Z41" i="495"/>
  <c r="J41" i="495"/>
  <c r="I41" i="495"/>
  <c r="Z40" i="495"/>
  <c r="J40" i="495"/>
  <c r="I40" i="495"/>
  <c r="Z39" i="495"/>
  <c r="J39" i="495"/>
  <c r="I39" i="495"/>
  <c r="Z38" i="495"/>
  <c r="J38" i="495"/>
  <c r="I38" i="495"/>
  <c r="Z37" i="495"/>
  <c r="J37" i="495"/>
  <c r="I37" i="495"/>
  <c r="Z36" i="495"/>
  <c r="J36" i="495"/>
  <c r="I36" i="495"/>
  <c r="Z35" i="495"/>
  <c r="R35" i="495"/>
  <c r="U35" i="495" s="1"/>
  <c r="J35" i="495"/>
  <c r="I35" i="495"/>
  <c r="Z34" i="495"/>
  <c r="U34" i="495"/>
  <c r="J34" i="495"/>
  <c r="R34" i="495" s="1"/>
  <c r="I34" i="495"/>
  <c r="Z33" i="495"/>
  <c r="J33" i="495"/>
  <c r="I33" i="495"/>
  <c r="Z32" i="495"/>
  <c r="J32" i="495"/>
  <c r="I32" i="495"/>
  <c r="Z31" i="495"/>
  <c r="J31" i="495"/>
  <c r="I31" i="495"/>
  <c r="Z30" i="495"/>
  <c r="R30" i="495"/>
  <c r="U30" i="495" s="1"/>
  <c r="J30" i="495"/>
  <c r="I30" i="495"/>
  <c r="Z29" i="495"/>
  <c r="J29" i="495"/>
  <c r="I29" i="495"/>
  <c r="Z28" i="495"/>
  <c r="J28" i="495"/>
  <c r="I28" i="495"/>
  <c r="Z27" i="495"/>
  <c r="J27" i="495"/>
  <c r="I27" i="495"/>
  <c r="Z26" i="495"/>
  <c r="J26" i="495"/>
  <c r="R26" i="495" s="1"/>
  <c r="U26" i="495" s="1"/>
  <c r="I26" i="495"/>
  <c r="Z25" i="495"/>
  <c r="Q25" i="495"/>
  <c r="T25" i="495" s="1"/>
  <c r="J25" i="495"/>
  <c r="I25" i="495"/>
  <c r="Z24" i="495"/>
  <c r="J24" i="495"/>
  <c r="I24" i="495"/>
  <c r="Z23" i="495"/>
  <c r="J23" i="495"/>
  <c r="I23" i="495"/>
  <c r="Q23" i="495" s="1"/>
  <c r="T23" i="495" s="1"/>
  <c r="Z22" i="495"/>
  <c r="R22" i="495"/>
  <c r="U22" i="495" s="1"/>
  <c r="J22" i="495"/>
  <c r="I22" i="495"/>
  <c r="Z21" i="495"/>
  <c r="AA21" i="495" s="1"/>
  <c r="J21" i="495"/>
  <c r="I21" i="495"/>
  <c r="R20" i="495"/>
  <c r="U20" i="495" s="1"/>
  <c r="J20" i="495"/>
  <c r="I20" i="495"/>
  <c r="J10" i="495"/>
  <c r="R9" i="495"/>
  <c r="J9" i="495"/>
  <c r="J11" i="495" s="1"/>
  <c r="R8" i="495"/>
  <c r="J7" i="495"/>
  <c r="J6" i="495"/>
  <c r="J4" i="495"/>
  <c r="Q129" i="495" s="1"/>
  <c r="T129" i="495" s="1"/>
  <c r="W129" i="495" s="1"/>
  <c r="J3" i="495"/>
  <c r="R83" i="495" s="1"/>
  <c r="U83" i="495" s="1"/>
  <c r="J155" i="494"/>
  <c r="I157" i="494" s="1"/>
  <c r="J157" i="494" s="1"/>
  <c r="I159" i="494" s="1"/>
  <c r="Z149" i="494"/>
  <c r="R149" i="494"/>
  <c r="U149" i="494" s="1"/>
  <c r="J149" i="494"/>
  <c r="I149" i="494"/>
  <c r="Z148" i="494"/>
  <c r="J148" i="494"/>
  <c r="I148" i="494"/>
  <c r="Z147" i="494"/>
  <c r="J147" i="494"/>
  <c r="I147" i="494"/>
  <c r="Z146" i="494"/>
  <c r="R146" i="494"/>
  <c r="U146" i="494" s="1"/>
  <c r="J146" i="494"/>
  <c r="I146" i="494"/>
  <c r="Z145" i="494"/>
  <c r="R145" i="494"/>
  <c r="U145" i="494" s="1"/>
  <c r="J145" i="494"/>
  <c r="I145" i="494"/>
  <c r="Z144" i="494"/>
  <c r="J144" i="494"/>
  <c r="I144" i="494"/>
  <c r="Z143" i="494"/>
  <c r="J143" i="494"/>
  <c r="I143" i="494"/>
  <c r="Z142" i="494"/>
  <c r="R142" i="494"/>
  <c r="U142" i="494" s="1"/>
  <c r="J142" i="494"/>
  <c r="I142" i="494"/>
  <c r="Z141" i="494"/>
  <c r="R141" i="494"/>
  <c r="U141" i="494" s="1"/>
  <c r="J141" i="494"/>
  <c r="I141" i="494"/>
  <c r="Z140" i="494"/>
  <c r="U140" i="494"/>
  <c r="R140" i="494"/>
  <c r="J140" i="494"/>
  <c r="I140" i="494"/>
  <c r="Z139" i="494"/>
  <c r="J139" i="494"/>
  <c r="I139" i="494"/>
  <c r="Z138" i="494"/>
  <c r="R138" i="494"/>
  <c r="U138" i="494" s="1"/>
  <c r="J138" i="494"/>
  <c r="I138" i="494"/>
  <c r="Z137" i="494"/>
  <c r="R137" i="494"/>
  <c r="U137" i="494" s="1"/>
  <c r="J137" i="494"/>
  <c r="I137" i="494"/>
  <c r="Z136" i="494"/>
  <c r="J136" i="494"/>
  <c r="I136" i="494"/>
  <c r="Z135" i="494"/>
  <c r="J135" i="494"/>
  <c r="I135" i="494"/>
  <c r="Z134" i="494"/>
  <c r="R134" i="494"/>
  <c r="U134" i="494" s="1"/>
  <c r="J134" i="494"/>
  <c r="I134" i="494"/>
  <c r="Z133" i="494"/>
  <c r="R133" i="494"/>
  <c r="U133" i="494" s="1"/>
  <c r="J133" i="494"/>
  <c r="I133" i="494"/>
  <c r="Z132" i="494"/>
  <c r="J132" i="494"/>
  <c r="I132" i="494"/>
  <c r="Z131" i="494"/>
  <c r="J131" i="494"/>
  <c r="I131" i="494"/>
  <c r="Z130" i="494"/>
  <c r="R130" i="494"/>
  <c r="U130" i="494" s="1"/>
  <c r="J130" i="494"/>
  <c r="I130" i="494"/>
  <c r="Z129" i="494"/>
  <c r="R129" i="494"/>
  <c r="U129" i="494" s="1"/>
  <c r="J129" i="494"/>
  <c r="I129" i="494"/>
  <c r="Z128" i="494"/>
  <c r="J128" i="494"/>
  <c r="I128" i="494"/>
  <c r="Z127" i="494"/>
  <c r="J127" i="494"/>
  <c r="I127" i="494"/>
  <c r="Z126" i="494"/>
  <c r="R126" i="494"/>
  <c r="U126" i="494" s="1"/>
  <c r="J126" i="494"/>
  <c r="I126" i="494"/>
  <c r="Z125" i="494"/>
  <c r="R125" i="494"/>
  <c r="U125" i="494" s="1"/>
  <c r="J125" i="494"/>
  <c r="I125" i="494"/>
  <c r="Z124" i="494"/>
  <c r="R124" i="494"/>
  <c r="U124" i="494" s="1"/>
  <c r="J124" i="494"/>
  <c r="I124" i="494"/>
  <c r="Z123" i="494"/>
  <c r="J123" i="494"/>
  <c r="I123" i="494"/>
  <c r="Z122" i="494"/>
  <c r="R122" i="494"/>
  <c r="U122" i="494" s="1"/>
  <c r="J122" i="494"/>
  <c r="I122" i="494"/>
  <c r="Z121" i="494"/>
  <c r="R121" i="494"/>
  <c r="U121" i="494" s="1"/>
  <c r="J121" i="494"/>
  <c r="I121" i="494"/>
  <c r="Z120" i="494"/>
  <c r="J120" i="494"/>
  <c r="I120" i="494"/>
  <c r="Z119" i="494"/>
  <c r="J119" i="494"/>
  <c r="I119" i="494"/>
  <c r="Z118" i="494"/>
  <c r="R118" i="494"/>
  <c r="U118" i="494" s="1"/>
  <c r="J118" i="494"/>
  <c r="I118" i="494"/>
  <c r="Z117" i="494"/>
  <c r="R117" i="494"/>
  <c r="U117" i="494" s="1"/>
  <c r="J117" i="494"/>
  <c r="I117" i="494"/>
  <c r="Z116" i="494"/>
  <c r="U116" i="494"/>
  <c r="J116" i="494"/>
  <c r="R116" i="494" s="1"/>
  <c r="I116" i="494"/>
  <c r="Z115" i="494"/>
  <c r="U115" i="494"/>
  <c r="J115" i="494"/>
  <c r="R115" i="494" s="1"/>
  <c r="I115" i="494"/>
  <c r="Z114" i="494"/>
  <c r="U114" i="494"/>
  <c r="J114" i="494"/>
  <c r="R114" i="494" s="1"/>
  <c r="I114" i="494"/>
  <c r="Z113" i="494"/>
  <c r="U113" i="494"/>
  <c r="J113" i="494"/>
  <c r="R113" i="494" s="1"/>
  <c r="I113" i="494"/>
  <c r="Z112" i="494"/>
  <c r="U112" i="494"/>
  <c r="J112" i="494"/>
  <c r="R112" i="494" s="1"/>
  <c r="I112" i="494"/>
  <c r="Z111" i="494"/>
  <c r="U111" i="494"/>
  <c r="J111" i="494"/>
  <c r="R111" i="494" s="1"/>
  <c r="I111" i="494"/>
  <c r="Z110" i="494"/>
  <c r="U110" i="494"/>
  <c r="J110" i="494"/>
  <c r="R110" i="494" s="1"/>
  <c r="I110" i="494"/>
  <c r="Z109" i="494"/>
  <c r="U109" i="494"/>
  <c r="J109" i="494"/>
  <c r="R109" i="494" s="1"/>
  <c r="I109" i="494"/>
  <c r="Z108" i="494"/>
  <c r="U108" i="494"/>
  <c r="J108" i="494"/>
  <c r="R108" i="494" s="1"/>
  <c r="I108" i="494"/>
  <c r="Z107" i="494"/>
  <c r="U107" i="494"/>
  <c r="J107" i="494"/>
  <c r="R107" i="494" s="1"/>
  <c r="I107" i="494"/>
  <c r="Z106" i="494"/>
  <c r="U106" i="494"/>
  <c r="J106" i="494"/>
  <c r="R106" i="494" s="1"/>
  <c r="I106" i="494"/>
  <c r="Z105" i="494"/>
  <c r="U105" i="494"/>
  <c r="J105" i="494"/>
  <c r="R105" i="494" s="1"/>
  <c r="I105" i="494"/>
  <c r="Z104" i="494"/>
  <c r="U104" i="494"/>
  <c r="J104" i="494"/>
  <c r="R104" i="494" s="1"/>
  <c r="I104" i="494"/>
  <c r="Z103" i="494"/>
  <c r="U103" i="494"/>
  <c r="J103" i="494"/>
  <c r="R103" i="494" s="1"/>
  <c r="I103" i="494"/>
  <c r="Z102" i="494"/>
  <c r="U102" i="494"/>
  <c r="J102" i="494"/>
  <c r="R102" i="494" s="1"/>
  <c r="I102" i="494"/>
  <c r="Z101" i="494"/>
  <c r="U101" i="494"/>
  <c r="J101" i="494"/>
  <c r="R101" i="494" s="1"/>
  <c r="I101" i="494"/>
  <c r="Z100" i="494"/>
  <c r="U100" i="494"/>
  <c r="J100" i="494"/>
  <c r="R100" i="494" s="1"/>
  <c r="I100" i="494"/>
  <c r="Z99" i="494"/>
  <c r="U99" i="494"/>
  <c r="J99" i="494"/>
  <c r="R99" i="494" s="1"/>
  <c r="I99" i="494"/>
  <c r="Z98" i="494"/>
  <c r="U98" i="494"/>
  <c r="J98" i="494"/>
  <c r="R98" i="494" s="1"/>
  <c r="I98" i="494"/>
  <c r="Z97" i="494"/>
  <c r="U97" i="494"/>
  <c r="J97" i="494"/>
  <c r="R97" i="494" s="1"/>
  <c r="I97" i="494"/>
  <c r="Z96" i="494"/>
  <c r="U96" i="494"/>
  <c r="J96" i="494"/>
  <c r="R96" i="494" s="1"/>
  <c r="I96" i="494"/>
  <c r="Z95" i="494"/>
  <c r="U95" i="494"/>
  <c r="J95" i="494"/>
  <c r="R95" i="494" s="1"/>
  <c r="I95" i="494"/>
  <c r="Z94" i="494"/>
  <c r="U94" i="494"/>
  <c r="J94" i="494"/>
  <c r="R94" i="494" s="1"/>
  <c r="I94" i="494"/>
  <c r="Z93" i="494"/>
  <c r="U93" i="494"/>
  <c r="J93" i="494"/>
  <c r="R93" i="494" s="1"/>
  <c r="I93" i="494"/>
  <c r="Z92" i="494"/>
  <c r="U92" i="494"/>
  <c r="J92" i="494"/>
  <c r="R92" i="494" s="1"/>
  <c r="I92" i="494"/>
  <c r="Z91" i="494"/>
  <c r="U91" i="494"/>
  <c r="J91" i="494"/>
  <c r="R91" i="494" s="1"/>
  <c r="I91" i="494"/>
  <c r="Z90" i="494"/>
  <c r="U90" i="494"/>
  <c r="J90" i="494"/>
  <c r="R90" i="494" s="1"/>
  <c r="I90" i="494"/>
  <c r="Z89" i="494"/>
  <c r="U89" i="494"/>
  <c r="J89" i="494"/>
  <c r="R89" i="494" s="1"/>
  <c r="I89" i="494"/>
  <c r="Z88" i="494"/>
  <c r="U88" i="494"/>
  <c r="J88" i="494"/>
  <c r="R88" i="494" s="1"/>
  <c r="I88" i="494"/>
  <c r="Z87" i="494"/>
  <c r="U87" i="494"/>
  <c r="J87" i="494"/>
  <c r="R87" i="494" s="1"/>
  <c r="I87" i="494"/>
  <c r="Z86" i="494"/>
  <c r="U86" i="494"/>
  <c r="J86" i="494"/>
  <c r="R86" i="494" s="1"/>
  <c r="I86" i="494"/>
  <c r="J85" i="494"/>
  <c r="R85" i="494" s="1"/>
  <c r="U85" i="494" s="1"/>
  <c r="I85" i="494"/>
  <c r="Z84" i="494"/>
  <c r="J84" i="494"/>
  <c r="R84" i="494" s="1"/>
  <c r="U84" i="494" s="1"/>
  <c r="I84" i="494"/>
  <c r="Z83" i="494"/>
  <c r="J83" i="494"/>
  <c r="I83" i="494"/>
  <c r="Z82" i="494"/>
  <c r="R82" i="494"/>
  <c r="U82" i="494" s="1"/>
  <c r="Q82" i="494"/>
  <c r="T82" i="494" s="1"/>
  <c r="J82" i="494"/>
  <c r="I82" i="494"/>
  <c r="Z81" i="494"/>
  <c r="R81" i="494"/>
  <c r="U81" i="494" s="1"/>
  <c r="Q81" i="494"/>
  <c r="T81" i="494" s="1"/>
  <c r="W81" i="494" s="1"/>
  <c r="X81" i="494" s="1"/>
  <c r="J81" i="494"/>
  <c r="I81" i="494"/>
  <c r="Z80" i="494"/>
  <c r="T80" i="494"/>
  <c r="R80" i="494"/>
  <c r="U80" i="494" s="1"/>
  <c r="J80" i="494"/>
  <c r="I80" i="494"/>
  <c r="Q80" i="494" s="1"/>
  <c r="Z79" i="494"/>
  <c r="J79" i="494"/>
  <c r="I79" i="494"/>
  <c r="Z78" i="494"/>
  <c r="Q78" i="494"/>
  <c r="T78" i="494" s="1"/>
  <c r="J78" i="494"/>
  <c r="I78" i="494"/>
  <c r="Z77" i="494"/>
  <c r="T77" i="494"/>
  <c r="W77" i="494" s="1"/>
  <c r="R77" i="494"/>
  <c r="U77" i="494" s="1"/>
  <c r="J77" i="494"/>
  <c r="I77" i="494"/>
  <c r="Q77" i="494" s="1"/>
  <c r="Z76" i="494"/>
  <c r="J76" i="494"/>
  <c r="R76" i="494" s="1"/>
  <c r="U76" i="494" s="1"/>
  <c r="I76" i="494"/>
  <c r="Z75" i="494"/>
  <c r="J75" i="494"/>
  <c r="I75" i="494"/>
  <c r="Z74" i="494"/>
  <c r="R74" i="494"/>
  <c r="U74" i="494" s="1"/>
  <c r="Q74" i="494"/>
  <c r="T74" i="494" s="1"/>
  <c r="J74" i="494"/>
  <c r="I74" i="494"/>
  <c r="Z73" i="494"/>
  <c r="R73" i="494"/>
  <c r="U73" i="494" s="1"/>
  <c r="Q73" i="494"/>
  <c r="T73" i="494" s="1"/>
  <c r="W73" i="494" s="1"/>
  <c r="X73" i="494" s="1"/>
  <c r="J73" i="494"/>
  <c r="I73" i="494"/>
  <c r="Z72" i="494"/>
  <c r="T72" i="494"/>
  <c r="R72" i="494"/>
  <c r="U72" i="494" s="1"/>
  <c r="J72" i="494"/>
  <c r="I72" i="494"/>
  <c r="Q72" i="494" s="1"/>
  <c r="Z71" i="494"/>
  <c r="J71" i="494"/>
  <c r="I71" i="494"/>
  <c r="Z70" i="494"/>
  <c r="Q70" i="494"/>
  <c r="T70" i="494" s="1"/>
  <c r="J70" i="494"/>
  <c r="I70" i="494"/>
  <c r="Z69" i="494"/>
  <c r="R69" i="494"/>
  <c r="U69" i="494" s="1"/>
  <c r="J69" i="494"/>
  <c r="I69" i="494"/>
  <c r="Q69" i="494" s="1"/>
  <c r="T69" i="494" s="1"/>
  <c r="W69" i="494" s="1"/>
  <c r="Z68" i="494"/>
  <c r="J68" i="494"/>
  <c r="R68" i="494" s="1"/>
  <c r="U68" i="494" s="1"/>
  <c r="I68" i="494"/>
  <c r="Z67" i="494"/>
  <c r="J67" i="494"/>
  <c r="I67" i="494"/>
  <c r="Z66" i="494"/>
  <c r="R66" i="494"/>
  <c r="U66" i="494" s="1"/>
  <c r="Q66" i="494"/>
  <c r="T66" i="494" s="1"/>
  <c r="J66" i="494"/>
  <c r="I66" i="494"/>
  <c r="Z65" i="494"/>
  <c r="R65" i="494"/>
  <c r="U65" i="494" s="1"/>
  <c r="Q65" i="494"/>
  <c r="T65" i="494" s="1"/>
  <c r="W65" i="494" s="1"/>
  <c r="X65" i="494" s="1"/>
  <c r="J65" i="494"/>
  <c r="I65" i="494"/>
  <c r="Z64" i="494"/>
  <c r="T64" i="494"/>
  <c r="R64" i="494"/>
  <c r="U64" i="494" s="1"/>
  <c r="J64" i="494"/>
  <c r="I64" i="494"/>
  <c r="Q64" i="494" s="1"/>
  <c r="Z63" i="494"/>
  <c r="J63" i="494"/>
  <c r="I63" i="494"/>
  <c r="Z62" i="494"/>
  <c r="Q62" i="494"/>
  <c r="T62" i="494" s="1"/>
  <c r="J62" i="494"/>
  <c r="I62" i="494"/>
  <c r="Z61" i="494"/>
  <c r="R61" i="494"/>
  <c r="U61" i="494" s="1"/>
  <c r="J61" i="494"/>
  <c r="I61" i="494"/>
  <c r="Q61" i="494" s="1"/>
  <c r="T61" i="494" s="1"/>
  <c r="W61" i="494" s="1"/>
  <c r="Z60" i="494"/>
  <c r="J60" i="494"/>
  <c r="R60" i="494" s="1"/>
  <c r="U60" i="494" s="1"/>
  <c r="I60" i="494"/>
  <c r="Z59" i="494"/>
  <c r="J59" i="494"/>
  <c r="I59" i="494"/>
  <c r="Z58" i="494"/>
  <c r="R58" i="494"/>
  <c r="U58" i="494" s="1"/>
  <c r="Q58" i="494"/>
  <c r="T58" i="494" s="1"/>
  <c r="J58" i="494"/>
  <c r="I58" i="494"/>
  <c r="Z57" i="494"/>
  <c r="R57" i="494"/>
  <c r="U57" i="494" s="1"/>
  <c r="Q57" i="494"/>
  <c r="T57" i="494" s="1"/>
  <c r="W57" i="494" s="1"/>
  <c r="X57" i="494" s="1"/>
  <c r="J57" i="494"/>
  <c r="I57" i="494"/>
  <c r="Z56" i="494"/>
  <c r="T56" i="494"/>
  <c r="R56" i="494"/>
  <c r="U56" i="494" s="1"/>
  <c r="J56" i="494"/>
  <c r="I56" i="494"/>
  <c r="Q56" i="494" s="1"/>
  <c r="Z55" i="494"/>
  <c r="J55" i="494"/>
  <c r="I55" i="494"/>
  <c r="Z54" i="494"/>
  <c r="Q54" i="494"/>
  <c r="T54" i="494" s="1"/>
  <c r="J54" i="494"/>
  <c r="I54" i="494"/>
  <c r="Z53" i="494"/>
  <c r="R53" i="494"/>
  <c r="U53" i="494" s="1"/>
  <c r="J53" i="494"/>
  <c r="I53" i="494"/>
  <c r="Q53" i="494" s="1"/>
  <c r="T53" i="494" s="1"/>
  <c r="W53" i="494" s="1"/>
  <c r="Z52" i="494"/>
  <c r="J52" i="494"/>
  <c r="R52" i="494" s="1"/>
  <c r="U52" i="494" s="1"/>
  <c r="I52" i="494"/>
  <c r="Z51" i="494"/>
  <c r="J51" i="494"/>
  <c r="I51" i="494"/>
  <c r="Z50" i="494"/>
  <c r="R50" i="494"/>
  <c r="U50" i="494" s="1"/>
  <c r="Q50" i="494"/>
  <c r="T50" i="494" s="1"/>
  <c r="J50" i="494"/>
  <c r="I50" i="494"/>
  <c r="Z49" i="494"/>
  <c r="R49" i="494"/>
  <c r="U49" i="494" s="1"/>
  <c r="Q49" i="494"/>
  <c r="T49" i="494" s="1"/>
  <c r="W49" i="494" s="1"/>
  <c r="X49" i="494" s="1"/>
  <c r="J49" i="494"/>
  <c r="I49" i="494"/>
  <c r="Z48" i="494"/>
  <c r="T48" i="494"/>
  <c r="R48" i="494"/>
  <c r="U48" i="494" s="1"/>
  <c r="J48" i="494"/>
  <c r="I48" i="494"/>
  <c r="Q48" i="494" s="1"/>
  <c r="Z47" i="494"/>
  <c r="J47" i="494"/>
  <c r="I47" i="494"/>
  <c r="Z46" i="494"/>
  <c r="Q46" i="494"/>
  <c r="T46" i="494" s="1"/>
  <c r="J46" i="494"/>
  <c r="I46" i="494"/>
  <c r="Z45" i="494"/>
  <c r="T45" i="494"/>
  <c r="W45" i="494" s="1"/>
  <c r="R45" i="494"/>
  <c r="U45" i="494" s="1"/>
  <c r="J45" i="494"/>
  <c r="I45" i="494"/>
  <c r="Q45" i="494" s="1"/>
  <c r="Z44" i="494"/>
  <c r="J44" i="494"/>
  <c r="R44" i="494" s="1"/>
  <c r="U44" i="494" s="1"/>
  <c r="I44" i="494"/>
  <c r="Z43" i="494"/>
  <c r="J43" i="494"/>
  <c r="I43" i="494"/>
  <c r="Z42" i="494"/>
  <c r="R42" i="494"/>
  <c r="U42" i="494" s="1"/>
  <c r="Q42" i="494"/>
  <c r="T42" i="494" s="1"/>
  <c r="J42" i="494"/>
  <c r="I42" i="494"/>
  <c r="Z41" i="494"/>
  <c r="R41" i="494"/>
  <c r="U41" i="494" s="1"/>
  <c r="Q41" i="494"/>
  <c r="T41" i="494" s="1"/>
  <c r="W41" i="494" s="1"/>
  <c r="X41" i="494" s="1"/>
  <c r="J41" i="494"/>
  <c r="I41" i="494"/>
  <c r="Z40" i="494"/>
  <c r="T40" i="494"/>
  <c r="R40" i="494"/>
  <c r="U40" i="494" s="1"/>
  <c r="J40" i="494"/>
  <c r="I40" i="494"/>
  <c r="Q40" i="494" s="1"/>
  <c r="Z39" i="494"/>
  <c r="J39" i="494"/>
  <c r="I39" i="494"/>
  <c r="Z38" i="494"/>
  <c r="Q38" i="494"/>
  <c r="T38" i="494" s="1"/>
  <c r="J38" i="494"/>
  <c r="I38" i="494"/>
  <c r="Z37" i="494"/>
  <c r="T37" i="494"/>
  <c r="W37" i="494" s="1"/>
  <c r="R37" i="494"/>
  <c r="U37" i="494" s="1"/>
  <c r="J37" i="494"/>
  <c r="I37" i="494"/>
  <c r="Q37" i="494" s="1"/>
  <c r="Z36" i="494"/>
  <c r="J36" i="494"/>
  <c r="R36" i="494" s="1"/>
  <c r="U36" i="494" s="1"/>
  <c r="I36" i="494"/>
  <c r="Z35" i="494"/>
  <c r="J35" i="494"/>
  <c r="I35" i="494"/>
  <c r="Z34" i="494"/>
  <c r="R34" i="494"/>
  <c r="U34" i="494" s="1"/>
  <c r="Q34" i="494"/>
  <c r="T34" i="494" s="1"/>
  <c r="J34" i="494"/>
  <c r="I34" i="494"/>
  <c r="Z33" i="494"/>
  <c r="R33" i="494"/>
  <c r="U33" i="494" s="1"/>
  <c r="Q33" i="494"/>
  <c r="T33" i="494" s="1"/>
  <c r="W33" i="494" s="1"/>
  <c r="X33" i="494" s="1"/>
  <c r="J33" i="494"/>
  <c r="I33" i="494"/>
  <c r="Z32" i="494"/>
  <c r="T32" i="494"/>
  <c r="R32" i="494"/>
  <c r="U32" i="494" s="1"/>
  <c r="J32" i="494"/>
  <c r="I32" i="494"/>
  <c r="Q32" i="494" s="1"/>
  <c r="Z31" i="494"/>
  <c r="J31" i="494"/>
  <c r="I31" i="494"/>
  <c r="Z30" i="494"/>
  <c r="Q30" i="494"/>
  <c r="T30" i="494" s="1"/>
  <c r="J30" i="494"/>
  <c r="I30" i="494"/>
  <c r="Z29" i="494"/>
  <c r="R29" i="494"/>
  <c r="U29" i="494" s="1"/>
  <c r="J29" i="494"/>
  <c r="I29" i="494"/>
  <c r="Q29" i="494" s="1"/>
  <c r="T29" i="494" s="1"/>
  <c r="W29" i="494" s="1"/>
  <c r="Z28" i="494"/>
  <c r="J28" i="494"/>
  <c r="R28" i="494" s="1"/>
  <c r="U28" i="494" s="1"/>
  <c r="I28" i="494"/>
  <c r="Z27" i="494"/>
  <c r="J27" i="494"/>
  <c r="I27" i="494"/>
  <c r="Z26" i="494"/>
  <c r="R26" i="494"/>
  <c r="U26" i="494" s="1"/>
  <c r="Q26" i="494"/>
  <c r="T26" i="494" s="1"/>
  <c r="J26" i="494"/>
  <c r="I26" i="494"/>
  <c r="Z25" i="494"/>
  <c r="R25" i="494"/>
  <c r="U25" i="494" s="1"/>
  <c r="Q25" i="494"/>
  <c r="T25" i="494" s="1"/>
  <c r="W25" i="494" s="1"/>
  <c r="X25" i="494" s="1"/>
  <c r="J25" i="494"/>
  <c r="I25" i="494"/>
  <c r="Z24" i="494"/>
  <c r="T24" i="494"/>
  <c r="R24" i="494"/>
  <c r="U24" i="494" s="1"/>
  <c r="J24" i="494"/>
  <c r="I24" i="494"/>
  <c r="Q24" i="494" s="1"/>
  <c r="Z23" i="494"/>
  <c r="J23" i="494"/>
  <c r="I23" i="494"/>
  <c r="Z22" i="494"/>
  <c r="Q22" i="494"/>
  <c r="T22" i="494" s="1"/>
  <c r="J22" i="494"/>
  <c r="I22" i="494"/>
  <c r="Z21" i="494"/>
  <c r="R21" i="494"/>
  <c r="U21" i="494" s="1"/>
  <c r="J21" i="494"/>
  <c r="I21" i="494"/>
  <c r="Q21" i="494" s="1"/>
  <c r="T21" i="494" s="1"/>
  <c r="W21" i="494" s="1"/>
  <c r="U20" i="494"/>
  <c r="J20" i="494"/>
  <c r="R20" i="494" s="1"/>
  <c r="I20" i="494"/>
  <c r="J10" i="494"/>
  <c r="J11" i="494" s="1"/>
  <c r="R9" i="494"/>
  <c r="J9" i="494"/>
  <c r="R8" i="494"/>
  <c r="J7" i="494"/>
  <c r="J6" i="494"/>
  <c r="J4" i="494"/>
  <c r="J3" i="494"/>
  <c r="J157" i="493"/>
  <c r="I159" i="493" s="1"/>
  <c r="I157" i="493"/>
  <c r="J155" i="493"/>
  <c r="Z149" i="493"/>
  <c r="J149" i="493"/>
  <c r="R149" i="493" s="1"/>
  <c r="I149" i="493"/>
  <c r="Z148" i="493"/>
  <c r="R148" i="493"/>
  <c r="U148" i="493" s="1"/>
  <c r="J148" i="493"/>
  <c r="I148" i="493"/>
  <c r="Z147" i="493"/>
  <c r="J147" i="493"/>
  <c r="R147" i="493" s="1"/>
  <c r="I147" i="493"/>
  <c r="Z146" i="493"/>
  <c r="R146" i="493"/>
  <c r="U146" i="493" s="1"/>
  <c r="J146" i="493"/>
  <c r="I146" i="493"/>
  <c r="Z145" i="493"/>
  <c r="J145" i="493"/>
  <c r="I145" i="493"/>
  <c r="Z144" i="493"/>
  <c r="U144" i="493"/>
  <c r="R144" i="493"/>
  <c r="J144" i="493"/>
  <c r="I144" i="493"/>
  <c r="Z143" i="493"/>
  <c r="J143" i="493"/>
  <c r="I143" i="493"/>
  <c r="Z142" i="493"/>
  <c r="U142" i="493"/>
  <c r="R142" i="493"/>
  <c r="J142" i="493"/>
  <c r="I142" i="493"/>
  <c r="Z141" i="493"/>
  <c r="J141" i="493"/>
  <c r="R141" i="493" s="1"/>
  <c r="I141" i="493"/>
  <c r="Z140" i="493"/>
  <c r="R140" i="493"/>
  <c r="U140" i="493" s="1"/>
  <c r="J140" i="493"/>
  <c r="I140" i="493"/>
  <c r="Z139" i="493"/>
  <c r="J139" i="493"/>
  <c r="R139" i="493" s="1"/>
  <c r="I139" i="493"/>
  <c r="Z138" i="493"/>
  <c r="R138" i="493"/>
  <c r="U138" i="493" s="1"/>
  <c r="J138" i="493"/>
  <c r="I138" i="493"/>
  <c r="Z137" i="493"/>
  <c r="J137" i="493"/>
  <c r="I137" i="493"/>
  <c r="Z136" i="493"/>
  <c r="U136" i="493"/>
  <c r="R136" i="493"/>
  <c r="J136" i="493"/>
  <c r="I136" i="493"/>
  <c r="Z135" i="493"/>
  <c r="J135" i="493"/>
  <c r="R135" i="493" s="1"/>
  <c r="U135" i="493" s="1"/>
  <c r="I135" i="493"/>
  <c r="Z134" i="493"/>
  <c r="U134" i="493"/>
  <c r="R134" i="493"/>
  <c r="J134" i="493"/>
  <c r="I134" i="493"/>
  <c r="Z133" i="493"/>
  <c r="J133" i="493"/>
  <c r="R133" i="493" s="1"/>
  <c r="I133" i="493"/>
  <c r="Z132" i="493"/>
  <c r="R132" i="493"/>
  <c r="U132" i="493" s="1"/>
  <c r="J132" i="493"/>
  <c r="I132" i="493"/>
  <c r="Z131" i="493"/>
  <c r="J131" i="493"/>
  <c r="R131" i="493" s="1"/>
  <c r="I131" i="493"/>
  <c r="Z130" i="493"/>
  <c r="R130" i="493"/>
  <c r="U130" i="493" s="1"/>
  <c r="J130" i="493"/>
  <c r="I130" i="493"/>
  <c r="Z129" i="493"/>
  <c r="J129" i="493"/>
  <c r="I129" i="493"/>
  <c r="Z128" i="493"/>
  <c r="U128" i="493"/>
  <c r="R128" i="493"/>
  <c r="J128" i="493"/>
  <c r="I128" i="493"/>
  <c r="Z127" i="493"/>
  <c r="J127" i="493"/>
  <c r="R127" i="493" s="1"/>
  <c r="U127" i="493" s="1"/>
  <c r="I127" i="493"/>
  <c r="Z126" i="493"/>
  <c r="U126" i="493"/>
  <c r="R126" i="493"/>
  <c r="J126" i="493"/>
  <c r="I126" i="493"/>
  <c r="Z125" i="493"/>
  <c r="J125" i="493"/>
  <c r="R125" i="493" s="1"/>
  <c r="I125" i="493"/>
  <c r="Z124" i="493"/>
  <c r="R124" i="493"/>
  <c r="U124" i="493" s="1"/>
  <c r="J124" i="493"/>
  <c r="I124" i="493"/>
  <c r="Z123" i="493"/>
  <c r="J123" i="493"/>
  <c r="R123" i="493" s="1"/>
  <c r="I123" i="493"/>
  <c r="Z122" i="493"/>
  <c r="R122" i="493"/>
  <c r="U122" i="493" s="1"/>
  <c r="J122" i="493"/>
  <c r="I122" i="493"/>
  <c r="Z121" i="493"/>
  <c r="J121" i="493"/>
  <c r="I121" i="493"/>
  <c r="Z120" i="493"/>
  <c r="U120" i="493"/>
  <c r="R120" i="493"/>
  <c r="J120" i="493"/>
  <c r="I120" i="493"/>
  <c r="Z119" i="493"/>
  <c r="J119" i="493"/>
  <c r="R119" i="493" s="1"/>
  <c r="U119" i="493" s="1"/>
  <c r="I119" i="493"/>
  <c r="Z118" i="493"/>
  <c r="R118" i="493"/>
  <c r="U118" i="493" s="1"/>
  <c r="J118" i="493"/>
  <c r="I118" i="493"/>
  <c r="Z117" i="493"/>
  <c r="J117" i="493"/>
  <c r="R117" i="493" s="1"/>
  <c r="U117" i="493" s="1"/>
  <c r="I117" i="493"/>
  <c r="Z116" i="493"/>
  <c r="U116" i="493"/>
  <c r="R116" i="493"/>
  <c r="J116" i="493"/>
  <c r="I116" i="493"/>
  <c r="Z115" i="493"/>
  <c r="R115" i="493"/>
  <c r="U115" i="493" s="1"/>
  <c r="J115" i="493"/>
  <c r="I115" i="493"/>
  <c r="Z114" i="493"/>
  <c r="R114" i="493"/>
  <c r="U114" i="493" s="1"/>
  <c r="J114" i="493"/>
  <c r="I114" i="493"/>
  <c r="Z113" i="493"/>
  <c r="J113" i="493"/>
  <c r="R113" i="493" s="1"/>
  <c r="U113" i="493" s="1"/>
  <c r="I113" i="493"/>
  <c r="Z112" i="493"/>
  <c r="U112" i="493"/>
  <c r="R112" i="493"/>
  <c r="J112" i="493"/>
  <c r="I112" i="493"/>
  <c r="Z111" i="493"/>
  <c r="R111" i="493"/>
  <c r="U111" i="493" s="1"/>
  <c r="J111" i="493"/>
  <c r="I111" i="493"/>
  <c r="Z110" i="493"/>
  <c r="R110" i="493"/>
  <c r="U110" i="493" s="1"/>
  <c r="J110" i="493"/>
  <c r="I110" i="493"/>
  <c r="Z109" i="493"/>
  <c r="J109" i="493"/>
  <c r="R109" i="493" s="1"/>
  <c r="U109" i="493" s="1"/>
  <c r="I109" i="493"/>
  <c r="Z108" i="493"/>
  <c r="U108" i="493"/>
  <c r="R108" i="493"/>
  <c r="J108" i="493"/>
  <c r="I108" i="493"/>
  <c r="Z107" i="493"/>
  <c r="J107" i="493"/>
  <c r="I107" i="493"/>
  <c r="Z106" i="493"/>
  <c r="R106" i="493"/>
  <c r="U106" i="493" s="1"/>
  <c r="J106" i="493"/>
  <c r="I106" i="493"/>
  <c r="Z105" i="493"/>
  <c r="J105" i="493"/>
  <c r="R105" i="493" s="1"/>
  <c r="U105" i="493" s="1"/>
  <c r="I105" i="493"/>
  <c r="Z104" i="493"/>
  <c r="U104" i="493"/>
  <c r="R104" i="493"/>
  <c r="J104" i="493"/>
  <c r="I104" i="493"/>
  <c r="Z103" i="493"/>
  <c r="J103" i="493"/>
  <c r="I103" i="493"/>
  <c r="Z102" i="493"/>
  <c r="R102" i="493"/>
  <c r="U102" i="493" s="1"/>
  <c r="J102" i="493"/>
  <c r="I102" i="493"/>
  <c r="Z101" i="493"/>
  <c r="J101" i="493"/>
  <c r="R101" i="493" s="1"/>
  <c r="U101" i="493" s="1"/>
  <c r="I101" i="493"/>
  <c r="Z100" i="493"/>
  <c r="U100" i="493"/>
  <c r="R100" i="493"/>
  <c r="J100" i="493"/>
  <c r="I100" i="493"/>
  <c r="Z99" i="493"/>
  <c r="R99" i="493"/>
  <c r="U99" i="493" s="1"/>
  <c r="J99" i="493"/>
  <c r="I99" i="493"/>
  <c r="Z98" i="493"/>
  <c r="R98" i="493"/>
  <c r="U98" i="493" s="1"/>
  <c r="J98" i="493"/>
  <c r="I98" i="493"/>
  <c r="Z97" i="493"/>
  <c r="J97" i="493"/>
  <c r="R97" i="493" s="1"/>
  <c r="U97" i="493" s="1"/>
  <c r="I97" i="493"/>
  <c r="Z96" i="493"/>
  <c r="U96" i="493"/>
  <c r="R96" i="493"/>
  <c r="J96" i="493"/>
  <c r="I96" i="493"/>
  <c r="Z95" i="493"/>
  <c r="R95" i="493"/>
  <c r="U95" i="493" s="1"/>
  <c r="J95" i="493"/>
  <c r="I95" i="493"/>
  <c r="Z94" i="493"/>
  <c r="R94" i="493"/>
  <c r="U94" i="493" s="1"/>
  <c r="J94" i="493"/>
  <c r="I94" i="493"/>
  <c r="Z93" i="493"/>
  <c r="J93" i="493"/>
  <c r="R93" i="493" s="1"/>
  <c r="U93" i="493" s="1"/>
  <c r="I93" i="493"/>
  <c r="Z92" i="493"/>
  <c r="U92" i="493"/>
  <c r="R92" i="493"/>
  <c r="J92" i="493"/>
  <c r="I92" i="493"/>
  <c r="Z91" i="493"/>
  <c r="J91" i="493"/>
  <c r="I91" i="493"/>
  <c r="Z90" i="493"/>
  <c r="R90" i="493"/>
  <c r="U90" i="493" s="1"/>
  <c r="J90" i="493"/>
  <c r="I90" i="493"/>
  <c r="Z89" i="493"/>
  <c r="J89" i="493"/>
  <c r="R89" i="493" s="1"/>
  <c r="U89" i="493" s="1"/>
  <c r="I89" i="493"/>
  <c r="Z88" i="493"/>
  <c r="U88" i="493"/>
  <c r="R88" i="493"/>
  <c r="J88" i="493"/>
  <c r="I88" i="493"/>
  <c r="Z87" i="493"/>
  <c r="J87" i="493"/>
  <c r="I87" i="493"/>
  <c r="Z86" i="493"/>
  <c r="R86" i="493"/>
  <c r="U86" i="493" s="1"/>
  <c r="J86" i="493"/>
  <c r="I86" i="493"/>
  <c r="J85" i="493"/>
  <c r="R85" i="493" s="1"/>
  <c r="U85" i="493" s="1"/>
  <c r="I85" i="493"/>
  <c r="Z84" i="493"/>
  <c r="J84" i="493"/>
  <c r="I84" i="493"/>
  <c r="Z83" i="493"/>
  <c r="J83" i="493"/>
  <c r="I83" i="493"/>
  <c r="Z82" i="493"/>
  <c r="R82" i="493"/>
  <c r="U82" i="493" s="1"/>
  <c r="J82" i="493"/>
  <c r="I82" i="493"/>
  <c r="Z81" i="493"/>
  <c r="J81" i="493"/>
  <c r="I81" i="493"/>
  <c r="Z80" i="493"/>
  <c r="J80" i="493"/>
  <c r="I80" i="493"/>
  <c r="Z79" i="493"/>
  <c r="R79" i="493"/>
  <c r="U79" i="493" s="1"/>
  <c r="J79" i="493"/>
  <c r="I79" i="493"/>
  <c r="Z78" i="493"/>
  <c r="J78" i="493"/>
  <c r="R78" i="493" s="1"/>
  <c r="U78" i="493" s="1"/>
  <c r="I78" i="493"/>
  <c r="Z77" i="493"/>
  <c r="J77" i="493"/>
  <c r="R77" i="493" s="1"/>
  <c r="U77" i="493" s="1"/>
  <c r="I77" i="493"/>
  <c r="Z76" i="493"/>
  <c r="R76" i="493"/>
  <c r="U76" i="493" s="1"/>
  <c r="J76" i="493"/>
  <c r="I76" i="493"/>
  <c r="Z75" i="493"/>
  <c r="J75" i="493"/>
  <c r="I75" i="493"/>
  <c r="Z74" i="493"/>
  <c r="R74" i="493"/>
  <c r="U74" i="493" s="1"/>
  <c r="J74" i="493"/>
  <c r="I74" i="493"/>
  <c r="Z73" i="493"/>
  <c r="J73" i="493"/>
  <c r="I73" i="493"/>
  <c r="Z72" i="493"/>
  <c r="J72" i="493"/>
  <c r="I72" i="493"/>
  <c r="Z71" i="493"/>
  <c r="R71" i="493"/>
  <c r="U71" i="493" s="1"/>
  <c r="J71" i="493"/>
  <c r="I71" i="493"/>
  <c r="Z70" i="493"/>
  <c r="J70" i="493"/>
  <c r="R70" i="493" s="1"/>
  <c r="U70" i="493" s="1"/>
  <c r="I70" i="493"/>
  <c r="Z69" i="493"/>
  <c r="J69" i="493"/>
  <c r="R69" i="493" s="1"/>
  <c r="U69" i="493" s="1"/>
  <c r="I69" i="493"/>
  <c r="Z68" i="493"/>
  <c r="R68" i="493"/>
  <c r="U68" i="493" s="1"/>
  <c r="J68" i="493"/>
  <c r="I68" i="493"/>
  <c r="Z67" i="493"/>
  <c r="J67" i="493"/>
  <c r="I67" i="493"/>
  <c r="Z66" i="493"/>
  <c r="R66" i="493"/>
  <c r="U66" i="493" s="1"/>
  <c r="J66" i="493"/>
  <c r="I66" i="493"/>
  <c r="Z65" i="493"/>
  <c r="J65" i="493"/>
  <c r="I65" i="493"/>
  <c r="Z64" i="493"/>
  <c r="J64" i="493"/>
  <c r="I64" i="493"/>
  <c r="Z63" i="493"/>
  <c r="R63" i="493"/>
  <c r="U63" i="493" s="1"/>
  <c r="J63" i="493"/>
  <c r="I63" i="493"/>
  <c r="Z62" i="493"/>
  <c r="J62" i="493"/>
  <c r="R62" i="493" s="1"/>
  <c r="U62" i="493" s="1"/>
  <c r="I62" i="493"/>
  <c r="Z61" i="493"/>
  <c r="J61" i="493"/>
  <c r="R61" i="493" s="1"/>
  <c r="U61" i="493" s="1"/>
  <c r="I61" i="493"/>
  <c r="Z60" i="493"/>
  <c r="R60" i="493"/>
  <c r="U60" i="493" s="1"/>
  <c r="J60" i="493"/>
  <c r="I60" i="493"/>
  <c r="Z59" i="493"/>
  <c r="J59" i="493"/>
  <c r="I59" i="493"/>
  <c r="Z58" i="493"/>
  <c r="R58" i="493"/>
  <c r="U58" i="493" s="1"/>
  <c r="J58" i="493"/>
  <c r="I58" i="493"/>
  <c r="Z57" i="493"/>
  <c r="J57" i="493"/>
  <c r="I57" i="493"/>
  <c r="Z56" i="493"/>
  <c r="J56" i="493"/>
  <c r="I56" i="493"/>
  <c r="Z55" i="493"/>
  <c r="R55" i="493"/>
  <c r="U55" i="493" s="1"/>
  <c r="J55" i="493"/>
  <c r="I55" i="493"/>
  <c r="Z54" i="493"/>
  <c r="J54" i="493"/>
  <c r="R54" i="493" s="1"/>
  <c r="U54" i="493" s="1"/>
  <c r="I54" i="493"/>
  <c r="Z53" i="493"/>
  <c r="J53" i="493"/>
  <c r="R53" i="493" s="1"/>
  <c r="U53" i="493" s="1"/>
  <c r="I53" i="493"/>
  <c r="Z52" i="493"/>
  <c r="J52" i="493"/>
  <c r="I52" i="493"/>
  <c r="Z51" i="493"/>
  <c r="J51" i="493"/>
  <c r="I51" i="493"/>
  <c r="Z50" i="493"/>
  <c r="R50" i="493"/>
  <c r="U50" i="493" s="1"/>
  <c r="J50" i="493"/>
  <c r="I50" i="493"/>
  <c r="Z49" i="493"/>
  <c r="J49" i="493"/>
  <c r="I49" i="493"/>
  <c r="Z48" i="493"/>
  <c r="J48" i="493"/>
  <c r="I48" i="493"/>
  <c r="Z47" i="493"/>
  <c r="R47" i="493"/>
  <c r="U47" i="493" s="1"/>
  <c r="J47" i="493"/>
  <c r="I47" i="493"/>
  <c r="Z46" i="493"/>
  <c r="J46" i="493"/>
  <c r="R46" i="493" s="1"/>
  <c r="U46" i="493" s="1"/>
  <c r="I46" i="493"/>
  <c r="Z45" i="493"/>
  <c r="J45" i="493"/>
  <c r="R45" i="493" s="1"/>
  <c r="U45" i="493" s="1"/>
  <c r="I45" i="493"/>
  <c r="Z44" i="493"/>
  <c r="J44" i="493"/>
  <c r="I44" i="493"/>
  <c r="Z43" i="493"/>
  <c r="J43" i="493"/>
  <c r="I43" i="493"/>
  <c r="Z42" i="493"/>
  <c r="R42" i="493"/>
  <c r="U42" i="493" s="1"/>
  <c r="J42" i="493"/>
  <c r="I42" i="493"/>
  <c r="Z41" i="493"/>
  <c r="J41" i="493"/>
  <c r="I41" i="493"/>
  <c r="Z40" i="493"/>
  <c r="J40" i="493"/>
  <c r="I40" i="493"/>
  <c r="Z39" i="493"/>
  <c r="R39" i="493"/>
  <c r="U39" i="493" s="1"/>
  <c r="J39" i="493"/>
  <c r="I39" i="493"/>
  <c r="Z38" i="493"/>
  <c r="J38" i="493"/>
  <c r="R38" i="493" s="1"/>
  <c r="U38" i="493" s="1"/>
  <c r="I38" i="493"/>
  <c r="Z37" i="493"/>
  <c r="J37" i="493"/>
  <c r="R37" i="493" s="1"/>
  <c r="U37" i="493" s="1"/>
  <c r="I37" i="493"/>
  <c r="Z36" i="493"/>
  <c r="R36" i="493"/>
  <c r="U36" i="493" s="1"/>
  <c r="J36" i="493"/>
  <c r="I36" i="493"/>
  <c r="Z35" i="493"/>
  <c r="J35" i="493"/>
  <c r="I35" i="493"/>
  <c r="Z34" i="493"/>
  <c r="R34" i="493"/>
  <c r="U34" i="493" s="1"/>
  <c r="J34" i="493"/>
  <c r="I34" i="493"/>
  <c r="Z33" i="493"/>
  <c r="J33" i="493"/>
  <c r="I33" i="493"/>
  <c r="Z32" i="493"/>
  <c r="J32" i="493"/>
  <c r="I32" i="493"/>
  <c r="Z31" i="493"/>
  <c r="R31" i="493"/>
  <c r="U31" i="493" s="1"/>
  <c r="J31" i="493"/>
  <c r="I31" i="493"/>
  <c r="Z30" i="493"/>
  <c r="J30" i="493"/>
  <c r="R30" i="493" s="1"/>
  <c r="U30" i="493" s="1"/>
  <c r="I30" i="493"/>
  <c r="Z29" i="493"/>
  <c r="J29" i="493"/>
  <c r="R29" i="493" s="1"/>
  <c r="U29" i="493" s="1"/>
  <c r="I29" i="493"/>
  <c r="Z28" i="493"/>
  <c r="R28" i="493"/>
  <c r="U28" i="493" s="1"/>
  <c r="J28" i="493"/>
  <c r="I28" i="493"/>
  <c r="Z27" i="493"/>
  <c r="J27" i="493"/>
  <c r="I27" i="493"/>
  <c r="Z26" i="493"/>
  <c r="R26" i="493"/>
  <c r="U26" i="493" s="1"/>
  <c r="J26" i="493"/>
  <c r="I26" i="493"/>
  <c r="Z25" i="493"/>
  <c r="J25" i="493"/>
  <c r="I25" i="493"/>
  <c r="Z24" i="493"/>
  <c r="J24" i="493"/>
  <c r="I24" i="493"/>
  <c r="Z23" i="493"/>
  <c r="R23" i="493"/>
  <c r="U23" i="493" s="1"/>
  <c r="J23" i="493"/>
  <c r="I23" i="493"/>
  <c r="Z22" i="493"/>
  <c r="J22" i="493"/>
  <c r="R22" i="493" s="1"/>
  <c r="U22" i="493" s="1"/>
  <c r="I22" i="493"/>
  <c r="Z21" i="493"/>
  <c r="J21" i="493"/>
  <c r="R21" i="493" s="1"/>
  <c r="U21" i="493" s="1"/>
  <c r="I21" i="493"/>
  <c r="R20" i="493"/>
  <c r="U20" i="493" s="1"/>
  <c r="J20" i="493"/>
  <c r="I20" i="493"/>
  <c r="J11" i="493"/>
  <c r="J10" i="493"/>
  <c r="R9" i="493"/>
  <c r="J9" i="493"/>
  <c r="R8" i="493"/>
  <c r="J7" i="493"/>
  <c r="J6" i="493"/>
  <c r="J4" i="493"/>
  <c r="J3" i="493"/>
  <c r="R83" i="493" s="1"/>
  <c r="U83" i="493" s="1"/>
  <c r="I157" i="492"/>
  <c r="J157" i="492" s="1"/>
  <c r="I159" i="492" s="1"/>
  <c r="J159" i="492" s="1"/>
  <c r="I161" i="492" s="1"/>
  <c r="J161" i="492" s="1"/>
  <c r="I163" i="492" s="1"/>
  <c r="J163" i="492" s="1"/>
  <c r="I165" i="492" s="1"/>
  <c r="J165" i="492" s="1"/>
  <c r="J155" i="492"/>
  <c r="Z149" i="492"/>
  <c r="J149" i="492"/>
  <c r="I149" i="492"/>
  <c r="Z148" i="492"/>
  <c r="R148" i="492"/>
  <c r="U148" i="492" s="1"/>
  <c r="J148" i="492"/>
  <c r="I148" i="492"/>
  <c r="Z147" i="492"/>
  <c r="J147" i="492"/>
  <c r="I147" i="492"/>
  <c r="Z146" i="492"/>
  <c r="R146" i="492"/>
  <c r="U146" i="492" s="1"/>
  <c r="J146" i="492"/>
  <c r="I146" i="492"/>
  <c r="Z145" i="492"/>
  <c r="J145" i="492"/>
  <c r="I145" i="492"/>
  <c r="Z144" i="492"/>
  <c r="J144" i="492"/>
  <c r="I144" i="492"/>
  <c r="Z143" i="492"/>
  <c r="J143" i="492"/>
  <c r="I143" i="492"/>
  <c r="Z142" i="492"/>
  <c r="J142" i="492"/>
  <c r="I142" i="492"/>
  <c r="Z141" i="492"/>
  <c r="J141" i="492"/>
  <c r="I141" i="492"/>
  <c r="Z140" i="492"/>
  <c r="R140" i="492"/>
  <c r="U140" i="492" s="1"/>
  <c r="J140" i="492"/>
  <c r="I140" i="492"/>
  <c r="Z139" i="492"/>
  <c r="J139" i="492"/>
  <c r="I139" i="492"/>
  <c r="Z138" i="492"/>
  <c r="R138" i="492"/>
  <c r="U138" i="492" s="1"/>
  <c r="J138" i="492"/>
  <c r="I138" i="492"/>
  <c r="Z137" i="492"/>
  <c r="J137" i="492"/>
  <c r="I137" i="492"/>
  <c r="Z136" i="492"/>
  <c r="J136" i="492"/>
  <c r="I136" i="492"/>
  <c r="Z135" i="492"/>
  <c r="J135" i="492"/>
  <c r="I135" i="492"/>
  <c r="Z134" i="492"/>
  <c r="J134" i="492"/>
  <c r="I134" i="492"/>
  <c r="Z133" i="492"/>
  <c r="J133" i="492"/>
  <c r="I133" i="492"/>
  <c r="Z132" i="492"/>
  <c r="J132" i="492"/>
  <c r="I132" i="492"/>
  <c r="Z131" i="492"/>
  <c r="J131" i="492"/>
  <c r="I131" i="492"/>
  <c r="Z130" i="492"/>
  <c r="J130" i="492"/>
  <c r="I130" i="492"/>
  <c r="Z129" i="492"/>
  <c r="J129" i="492"/>
  <c r="I129" i="492"/>
  <c r="Z128" i="492"/>
  <c r="J128" i="492"/>
  <c r="I128" i="492"/>
  <c r="Z127" i="492"/>
  <c r="J127" i="492"/>
  <c r="I127" i="492"/>
  <c r="Z126" i="492"/>
  <c r="J126" i="492"/>
  <c r="I126" i="492"/>
  <c r="Z125" i="492"/>
  <c r="J125" i="492"/>
  <c r="I125" i="492"/>
  <c r="Z124" i="492"/>
  <c r="J124" i="492"/>
  <c r="I124" i="492"/>
  <c r="Z123" i="492"/>
  <c r="J123" i="492"/>
  <c r="I123" i="492"/>
  <c r="Z122" i="492"/>
  <c r="J122" i="492"/>
  <c r="I122" i="492"/>
  <c r="Z121" i="492"/>
  <c r="J121" i="492"/>
  <c r="I121" i="492"/>
  <c r="Z120" i="492"/>
  <c r="J120" i="492"/>
  <c r="I120" i="492"/>
  <c r="Z119" i="492"/>
  <c r="J119" i="492"/>
  <c r="R119" i="492" s="1"/>
  <c r="U119" i="492" s="1"/>
  <c r="I119" i="492"/>
  <c r="Z118" i="492"/>
  <c r="J118" i="492"/>
  <c r="I118" i="492"/>
  <c r="Z117" i="492"/>
  <c r="J117" i="492"/>
  <c r="I117" i="492"/>
  <c r="Z116" i="492"/>
  <c r="J116" i="492"/>
  <c r="I116" i="492"/>
  <c r="Z115" i="492"/>
  <c r="J115" i="492"/>
  <c r="R115" i="492" s="1"/>
  <c r="U115" i="492" s="1"/>
  <c r="I115" i="492"/>
  <c r="Z114" i="492"/>
  <c r="J114" i="492"/>
  <c r="I114" i="492"/>
  <c r="Z113" i="492"/>
  <c r="J113" i="492"/>
  <c r="I113" i="492"/>
  <c r="Z112" i="492"/>
  <c r="J112" i="492"/>
  <c r="I112" i="492"/>
  <c r="Z111" i="492"/>
  <c r="J111" i="492"/>
  <c r="I111" i="492"/>
  <c r="Z110" i="492"/>
  <c r="J110" i="492"/>
  <c r="I110" i="492"/>
  <c r="Z109" i="492"/>
  <c r="J109" i="492"/>
  <c r="I109" i="492"/>
  <c r="Z108" i="492"/>
  <c r="J108" i="492"/>
  <c r="I108" i="492"/>
  <c r="Z107" i="492"/>
  <c r="J107" i="492"/>
  <c r="I107" i="492"/>
  <c r="Z106" i="492"/>
  <c r="J106" i="492"/>
  <c r="I106" i="492"/>
  <c r="Z105" i="492"/>
  <c r="J105" i="492"/>
  <c r="I105" i="492"/>
  <c r="Z104" i="492"/>
  <c r="J104" i="492"/>
  <c r="I104" i="492"/>
  <c r="Z103" i="492"/>
  <c r="J103" i="492"/>
  <c r="I103" i="492"/>
  <c r="Z102" i="492"/>
  <c r="J102" i="492"/>
  <c r="I102" i="492"/>
  <c r="Z101" i="492"/>
  <c r="J101" i="492"/>
  <c r="I101" i="492"/>
  <c r="Z100" i="492"/>
  <c r="J100" i="492"/>
  <c r="I100" i="492"/>
  <c r="Z99" i="492"/>
  <c r="J99" i="492"/>
  <c r="I99" i="492"/>
  <c r="Z98" i="492"/>
  <c r="J98" i="492"/>
  <c r="I98" i="492"/>
  <c r="Z97" i="492"/>
  <c r="J97" i="492"/>
  <c r="I97" i="492"/>
  <c r="Z96" i="492"/>
  <c r="J96" i="492"/>
  <c r="I96" i="492"/>
  <c r="Z95" i="492"/>
  <c r="J95" i="492"/>
  <c r="I95" i="492"/>
  <c r="Z94" i="492"/>
  <c r="J94" i="492"/>
  <c r="I94" i="492"/>
  <c r="Z93" i="492"/>
  <c r="J93" i="492"/>
  <c r="I93" i="492"/>
  <c r="Z92" i="492"/>
  <c r="J92" i="492"/>
  <c r="I92" i="492"/>
  <c r="Z91" i="492"/>
  <c r="J91" i="492"/>
  <c r="I91" i="492"/>
  <c r="Z90" i="492"/>
  <c r="J90" i="492"/>
  <c r="I90" i="492"/>
  <c r="Z89" i="492"/>
  <c r="J89" i="492"/>
  <c r="I89" i="492"/>
  <c r="Z88" i="492"/>
  <c r="J88" i="492"/>
  <c r="I88" i="492"/>
  <c r="Z87" i="492"/>
  <c r="J87" i="492"/>
  <c r="I87" i="492"/>
  <c r="Z86" i="492"/>
  <c r="J86" i="492"/>
  <c r="I86" i="492"/>
  <c r="Z85" i="492"/>
  <c r="J85" i="492"/>
  <c r="I85" i="492"/>
  <c r="Z84" i="492"/>
  <c r="J84" i="492"/>
  <c r="I84" i="492"/>
  <c r="Z83" i="492"/>
  <c r="J83" i="492"/>
  <c r="I83" i="492"/>
  <c r="Z82" i="492"/>
  <c r="R82" i="492"/>
  <c r="U82" i="492" s="1"/>
  <c r="J82" i="492"/>
  <c r="I82" i="492"/>
  <c r="Z81" i="492"/>
  <c r="J81" i="492"/>
  <c r="R81" i="492" s="1"/>
  <c r="U81" i="492" s="1"/>
  <c r="I81" i="492"/>
  <c r="Z80" i="492"/>
  <c r="J80" i="492"/>
  <c r="I80" i="492"/>
  <c r="Z79" i="492"/>
  <c r="J79" i="492"/>
  <c r="I79" i="492"/>
  <c r="Z78" i="492"/>
  <c r="J78" i="492"/>
  <c r="I78" i="492"/>
  <c r="Z77" i="492"/>
  <c r="J77" i="492"/>
  <c r="R77" i="492" s="1"/>
  <c r="U77" i="492" s="1"/>
  <c r="I77" i="492"/>
  <c r="Z76" i="492"/>
  <c r="J76" i="492"/>
  <c r="I76" i="492"/>
  <c r="Z75" i="492"/>
  <c r="U75" i="492"/>
  <c r="J75" i="492"/>
  <c r="R75" i="492" s="1"/>
  <c r="I75" i="492"/>
  <c r="Z74" i="492"/>
  <c r="R74" i="492"/>
  <c r="U74" i="492" s="1"/>
  <c r="J74" i="492"/>
  <c r="I74" i="492"/>
  <c r="Z73" i="492"/>
  <c r="J73" i="492"/>
  <c r="R73" i="492" s="1"/>
  <c r="U73" i="492" s="1"/>
  <c r="I73" i="492"/>
  <c r="Z72" i="492"/>
  <c r="J72" i="492"/>
  <c r="I72" i="492"/>
  <c r="Z71" i="492"/>
  <c r="J71" i="492"/>
  <c r="I71" i="492"/>
  <c r="Z70" i="492"/>
  <c r="J70" i="492"/>
  <c r="I70" i="492"/>
  <c r="Z69" i="492"/>
  <c r="J69" i="492"/>
  <c r="R69" i="492" s="1"/>
  <c r="U69" i="492" s="1"/>
  <c r="I69" i="492"/>
  <c r="Z68" i="492"/>
  <c r="J68" i="492"/>
  <c r="I68" i="492"/>
  <c r="Z67" i="492"/>
  <c r="U67" i="492"/>
  <c r="J67" i="492"/>
  <c r="R67" i="492" s="1"/>
  <c r="I67" i="492"/>
  <c r="Z66" i="492"/>
  <c r="R66" i="492"/>
  <c r="U66" i="492" s="1"/>
  <c r="Q66" i="492"/>
  <c r="T66" i="492" s="1"/>
  <c r="W66" i="492" s="1"/>
  <c r="X66" i="492" s="1"/>
  <c r="J66" i="492"/>
  <c r="I66" i="492"/>
  <c r="Z65" i="492"/>
  <c r="J65" i="492"/>
  <c r="R65" i="492" s="1"/>
  <c r="U65" i="492" s="1"/>
  <c r="I65" i="492"/>
  <c r="Z64" i="492"/>
  <c r="J64" i="492"/>
  <c r="I64" i="492"/>
  <c r="Z63" i="492"/>
  <c r="J63" i="492"/>
  <c r="I63" i="492"/>
  <c r="Z62" i="492"/>
  <c r="J62" i="492"/>
  <c r="I62" i="492"/>
  <c r="Z61" i="492"/>
  <c r="J61" i="492"/>
  <c r="I61" i="492"/>
  <c r="Z60" i="492"/>
  <c r="J60" i="492"/>
  <c r="I60" i="492"/>
  <c r="Z59" i="492"/>
  <c r="J59" i="492"/>
  <c r="R59" i="492" s="1"/>
  <c r="U59" i="492" s="1"/>
  <c r="I59" i="492"/>
  <c r="Z58" i="492"/>
  <c r="R58" i="492"/>
  <c r="U58" i="492" s="1"/>
  <c r="J58" i="492"/>
  <c r="I58" i="492"/>
  <c r="Z57" i="492"/>
  <c r="J57" i="492"/>
  <c r="R57" i="492" s="1"/>
  <c r="U57" i="492" s="1"/>
  <c r="I57" i="492"/>
  <c r="Z56" i="492"/>
  <c r="J56" i="492"/>
  <c r="I56" i="492"/>
  <c r="Z55" i="492"/>
  <c r="J55" i="492"/>
  <c r="R55" i="492" s="1"/>
  <c r="U55" i="492" s="1"/>
  <c r="I55" i="492"/>
  <c r="Z54" i="492"/>
  <c r="J54" i="492"/>
  <c r="I54" i="492"/>
  <c r="Z53" i="492"/>
  <c r="R53" i="492"/>
  <c r="U53" i="492" s="1"/>
  <c r="J53" i="492"/>
  <c r="I53" i="492"/>
  <c r="Z52" i="492"/>
  <c r="J52" i="492"/>
  <c r="I52" i="492"/>
  <c r="Z51" i="492"/>
  <c r="J51" i="492"/>
  <c r="R51" i="492" s="1"/>
  <c r="U51" i="492" s="1"/>
  <c r="I51" i="492"/>
  <c r="Z50" i="492"/>
  <c r="R50" i="492"/>
  <c r="U50" i="492" s="1"/>
  <c r="J50" i="492"/>
  <c r="I50" i="492"/>
  <c r="Z49" i="492"/>
  <c r="J49" i="492"/>
  <c r="R49" i="492" s="1"/>
  <c r="U49" i="492" s="1"/>
  <c r="I49" i="492"/>
  <c r="Z48" i="492"/>
  <c r="J48" i="492"/>
  <c r="I48" i="492"/>
  <c r="Z47" i="492"/>
  <c r="R47" i="492"/>
  <c r="U47" i="492" s="1"/>
  <c r="J47" i="492"/>
  <c r="I47" i="492"/>
  <c r="Z46" i="492"/>
  <c r="J46" i="492"/>
  <c r="I46" i="492"/>
  <c r="Z45" i="492"/>
  <c r="J45" i="492"/>
  <c r="I45" i="492"/>
  <c r="Z44" i="492"/>
  <c r="Q44" i="492"/>
  <c r="T44" i="492" s="1"/>
  <c r="J44" i="492"/>
  <c r="I44" i="492"/>
  <c r="Z43" i="492"/>
  <c r="U43" i="492"/>
  <c r="J43" i="492"/>
  <c r="R43" i="492" s="1"/>
  <c r="I43" i="492"/>
  <c r="Z42" i="492"/>
  <c r="R42" i="492"/>
  <c r="U42" i="492" s="1"/>
  <c r="J42" i="492"/>
  <c r="I42" i="492"/>
  <c r="Z41" i="492"/>
  <c r="J41" i="492"/>
  <c r="R41" i="492" s="1"/>
  <c r="U41" i="492" s="1"/>
  <c r="I41" i="492"/>
  <c r="Z40" i="492"/>
  <c r="J40" i="492"/>
  <c r="I40" i="492"/>
  <c r="Z39" i="492"/>
  <c r="J39" i="492"/>
  <c r="R39" i="492" s="1"/>
  <c r="U39" i="492" s="1"/>
  <c r="I39" i="492"/>
  <c r="Z38" i="492"/>
  <c r="J38" i="492"/>
  <c r="I38" i="492"/>
  <c r="Z37" i="492"/>
  <c r="R37" i="492"/>
  <c r="U37" i="492" s="1"/>
  <c r="J37" i="492"/>
  <c r="I37" i="492"/>
  <c r="Z36" i="492"/>
  <c r="J36" i="492"/>
  <c r="I36" i="492"/>
  <c r="Z35" i="492"/>
  <c r="J35" i="492"/>
  <c r="R35" i="492" s="1"/>
  <c r="U35" i="492" s="1"/>
  <c r="I35" i="492"/>
  <c r="Z34" i="492"/>
  <c r="R34" i="492"/>
  <c r="U34" i="492" s="1"/>
  <c r="Q34" i="492"/>
  <c r="T34" i="492" s="1"/>
  <c r="W34" i="492" s="1"/>
  <c r="X34" i="492" s="1"/>
  <c r="J34" i="492"/>
  <c r="I34" i="492"/>
  <c r="Z33" i="492"/>
  <c r="J33" i="492"/>
  <c r="R33" i="492" s="1"/>
  <c r="U33" i="492" s="1"/>
  <c r="I33" i="492"/>
  <c r="Z32" i="492"/>
  <c r="J32" i="492"/>
  <c r="I32" i="492"/>
  <c r="Z31" i="492"/>
  <c r="J31" i="492"/>
  <c r="I31" i="492"/>
  <c r="Z30" i="492"/>
  <c r="J30" i="492"/>
  <c r="I30" i="492"/>
  <c r="Z29" i="492"/>
  <c r="J29" i="492"/>
  <c r="I29" i="492"/>
  <c r="Z28" i="492"/>
  <c r="J28" i="492"/>
  <c r="I28" i="492"/>
  <c r="Z27" i="492"/>
  <c r="J27" i="492"/>
  <c r="R27" i="492" s="1"/>
  <c r="U27" i="492" s="1"/>
  <c r="I27" i="492"/>
  <c r="Z26" i="492"/>
  <c r="R26" i="492"/>
  <c r="U26" i="492" s="1"/>
  <c r="J26" i="492"/>
  <c r="I26" i="492"/>
  <c r="Z25" i="492"/>
  <c r="U25" i="492"/>
  <c r="J25" i="492"/>
  <c r="R25" i="492" s="1"/>
  <c r="I25" i="492"/>
  <c r="Z24" i="492"/>
  <c r="J24" i="492"/>
  <c r="I24" i="492"/>
  <c r="Z23" i="492"/>
  <c r="Q23" i="492"/>
  <c r="T23" i="492" s="1"/>
  <c r="W23" i="492" s="1"/>
  <c r="J23" i="492"/>
  <c r="R23" i="492" s="1"/>
  <c r="U23" i="492" s="1"/>
  <c r="I23" i="492"/>
  <c r="Z22" i="492"/>
  <c r="J22" i="492"/>
  <c r="I22" i="492"/>
  <c r="Z21" i="492"/>
  <c r="R21" i="492"/>
  <c r="U21" i="492" s="1"/>
  <c r="J21" i="492"/>
  <c r="I21" i="492"/>
  <c r="Z20" i="492"/>
  <c r="AA20" i="492" s="1"/>
  <c r="J20" i="492"/>
  <c r="I20" i="492"/>
  <c r="J10" i="492"/>
  <c r="J11" i="492" s="1"/>
  <c r="R9" i="492"/>
  <c r="J9" i="492"/>
  <c r="R8" i="492"/>
  <c r="J7" i="492"/>
  <c r="J6" i="492"/>
  <c r="J4" i="492"/>
  <c r="Q55" i="492" s="1"/>
  <c r="T55" i="492" s="1"/>
  <c r="W55" i="492" s="1"/>
  <c r="J3" i="492"/>
  <c r="R144" i="492" s="1"/>
  <c r="U144" i="492" s="1"/>
  <c r="J157" i="491"/>
  <c r="I159" i="491" s="1"/>
  <c r="J155" i="491"/>
  <c r="I157" i="491" s="1"/>
  <c r="Z149" i="491"/>
  <c r="R149" i="491"/>
  <c r="U149" i="491" s="1"/>
  <c r="J149" i="491"/>
  <c r="I149" i="491"/>
  <c r="Z148" i="491"/>
  <c r="R148" i="491"/>
  <c r="U148" i="491" s="1"/>
  <c r="J148" i="491"/>
  <c r="I148" i="491"/>
  <c r="Z147" i="491"/>
  <c r="R147" i="491"/>
  <c r="U147" i="491" s="1"/>
  <c r="J147" i="491"/>
  <c r="I147" i="491"/>
  <c r="Z146" i="491"/>
  <c r="R146" i="491"/>
  <c r="U146" i="491" s="1"/>
  <c r="J146" i="491"/>
  <c r="I146" i="491"/>
  <c r="Z145" i="491"/>
  <c r="R145" i="491"/>
  <c r="U145" i="491" s="1"/>
  <c r="J145" i="491"/>
  <c r="I145" i="491"/>
  <c r="Z144" i="491"/>
  <c r="R144" i="491"/>
  <c r="U144" i="491" s="1"/>
  <c r="J144" i="491"/>
  <c r="I144" i="491"/>
  <c r="Z143" i="491"/>
  <c r="R143" i="491"/>
  <c r="U143" i="491" s="1"/>
  <c r="J143" i="491"/>
  <c r="I143" i="491"/>
  <c r="Z142" i="491"/>
  <c r="R142" i="491"/>
  <c r="U142" i="491" s="1"/>
  <c r="J142" i="491"/>
  <c r="I142" i="491"/>
  <c r="Z141" i="491"/>
  <c r="R141" i="491"/>
  <c r="U141" i="491" s="1"/>
  <c r="J141" i="491"/>
  <c r="I141" i="491"/>
  <c r="Z140" i="491"/>
  <c r="R140" i="491"/>
  <c r="U140" i="491" s="1"/>
  <c r="J140" i="491"/>
  <c r="I140" i="491"/>
  <c r="Z139" i="491"/>
  <c r="R139" i="491"/>
  <c r="U139" i="491" s="1"/>
  <c r="J139" i="491"/>
  <c r="I139" i="491"/>
  <c r="Z138" i="491"/>
  <c r="R138" i="491"/>
  <c r="U138" i="491" s="1"/>
  <c r="Q138" i="491"/>
  <c r="J138" i="491"/>
  <c r="I138" i="491"/>
  <c r="Z137" i="491"/>
  <c r="R137" i="491"/>
  <c r="U137" i="491" s="1"/>
  <c r="J137" i="491"/>
  <c r="I137" i="491"/>
  <c r="Q137" i="491" s="1"/>
  <c r="Z136" i="491"/>
  <c r="R136" i="491"/>
  <c r="U136" i="491" s="1"/>
  <c r="J136" i="491"/>
  <c r="I136" i="491"/>
  <c r="Z135" i="491"/>
  <c r="R135" i="491"/>
  <c r="U135" i="491" s="1"/>
  <c r="Q135" i="491"/>
  <c r="J135" i="491"/>
  <c r="I135" i="491"/>
  <c r="Z134" i="491"/>
  <c r="R134" i="491"/>
  <c r="U134" i="491" s="1"/>
  <c r="J134" i="491"/>
  <c r="I134" i="491"/>
  <c r="Z133" i="491"/>
  <c r="R133" i="491"/>
  <c r="U133" i="491" s="1"/>
  <c r="J133" i="491"/>
  <c r="I133" i="491"/>
  <c r="Z132" i="491"/>
  <c r="R132" i="491"/>
  <c r="U132" i="491" s="1"/>
  <c r="J132" i="491"/>
  <c r="I132" i="491"/>
  <c r="Z131" i="491"/>
  <c r="R131" i="491"/>
  <c r="U131" i="491" s="1"/>
  <c r="J131" i="491"/>
  <c r="I131" i="491"/>
  <c r="Z130" i="491"/>
  <c r="R130" i="491"/>
  <c r="U130" i="491" s="1"/>
  <c r="J130" i="491"/>
  <c r="I130" i="491"/>
  <c r="Z129" i="491"/>
  <c r="R129" i="491"/>
  <c r="U129" i="491" s="1"/>
  <c r="J129" i="491"/>
  <c r="I129" i="491"/>
  <c r="Z128" i="491"/>
  <c r="R128" i="491"/>
  <c r="U128" i="491" s="1"/>
  <c r="J128" i="491"/>
  <c r="I128" i="491"/>
  <c r="Z127" i="491"/>
  <c r="R127" i="491"/>
  <c r="U127" i="491" s="1"/>
  <c r="J127" i="491"/>
  <c r="I127" i="491"/>
  <c r="Z126" i="491"/>
  <c r="R126" i="491"/>
  <c r="U126" i="491" s="1"/>
  <c r="J126" i="491"/>
  <c r="I126" i="491"/>
  <c r="Z125" i="491"/>
  <c r="R125" i="491"/>
  <c r="U125" i="491" s="1"/>
  <c r="J125" i="491"/>
  <c r="I125" i="491"/>
  <c r="Z124" i="491"/>
  <c r="R124" i="491"/>
  <c r="U124" i="491" s="1"/>
  <c r="J124" i="491"/>
  <c r="I124" i="491"/>
  <c r="Z123" i="491"/>
  <c r="R123" i="491"/>
  <c r="U123" i="491" s="1"/>
  <c r="J123" i="491"/>
  <c r="I123" i="491"/>
  <c r="Z122" i="491"/>
  <c r="R122" i="491"/>
  <c r="U122" i="491" s="1"/>
  <c r="Q122" i="491"/>
  <c r="J122" i="491"/>
  <c r="I122" i="491"/>
  <c r="Z121" i="491"/>
  <c r="R121" i="491"/>
  <c r="U121" i="491" s="1"/>
  <c r="J121" i="491"/>
  <c r="I121" i="491"/>
  <c r="Z120" i="491"/>
  <c r="R120" i="491"/>
  <c r="U120" i="491" s="1"/>
  <c r="J120" i="491"/>
  <c r="I120" i="491"/>
  <c r="Z119" i="491"/>
  <c r="R119" i="491"/>
  <c r="U119" i="491" s="1"/>
  <c r="Q119" i="491"/>
  <c r="J119" i="491"/>
  <c r="I119" i="491"/>
  <c r="Z118" i="491"/>
  <c r="R118" i="491"/>
  <c r="U118" i="491" s="1"/>
  <c r="J118" i="491"/>
  <c r="I118" i="491"/>
  <c r="Z117" i="491"/>
  <c r="R117" i="491"/>
  <c r="U117" i="491" s="1"/>
  <c r="J117" i="491"/>
  <c r="I117" i="491"/>
  <c r="Z116" i="491"/>
  <c r="R116" i="491"/>
  <c r="U116" i="491" s="1"/>
  <c r="J116" i="491"/>
  <c r="I116" i="491"/>
  <c r="Z115" i="491"/>
  <c r="R115" i="491"/>
  <c r="U115" i="491" s="1"/>
  <c r="J115" i="491"/>
  <c r="I115" i="491"/>
  <c r="Z114" i="491"/>
  <c r="R114" i="491"/>
  <c r="U114" i="491" s="1"/>
  <c r="J114" i="491"/>
  <c r="I114" i="491"/>
  <c r="Z113" i="491"/>
  <c r="R113" i="491"/>
  <c r="U113" i="491" s="1"/>
  <c r="J113" i="491"/>
  <c r="I113" i="491"/>
  <c r="Z112" i="491"/>
  <c r="R112" i="491"/>
  <c r="U112" i="491" s="1"/>
  <c r="J112" i="491"/>
  <c r="I112" i="491"/>
  <c r="Z111" i="491"/>
  <c r="R111" i="491"/>
  <c r="U111" i="491" s="1"/>
  <c r="J111" i="491"/>
  <c r="I111" i="491"/>
  <c r="Z110" i="491"/>
  <c r="R110" i="491"/>
  <c r="U110" i="491" s="1"/>
  <c r="J110" i="491"/>
  <c r="I110" i="491"/>
  <c r="Z109" i="491"/>
  <c r="R109" i="491"/>
  <c r="U109" i="491" s="1"/>
  <c r="J109" i="491"/>
  <c r="I109" i="491"/>
  <c r="Z108" i="491"/>
  <c r="R108" i="491"/>
  <c r="U108" i="491" s="1"/>
  <c r="J108" i="491"/>
  <c r="I108" i="491"/>
  <c r="Z107" i="491"/>
  <c r="R107" i="491"/>
  <c r="U107" i="491" s="1"/>
  <c r="J107" i="491"/>
  <c r="I107" i="491"/>
  <c r="Z106" i="491"/>
  <c r="R106" i="491"/>
  <c r="U106" i="491" s="1"/>
  <c r="Q106" i="491"/>
  <c r="J106" i="491"/>
  <c r="I106" i="491"/>
  <c r="Z105" i="491"/>
  <c r="R105" i="491"/>
  <c r="U105" i="491" s="1"/>
  <c r="J105" i="491"/>
  <c r="I105" i="491"/>
  <c r="Q105" i="491" s="1"/>
  <c r="Z104" i="491"/>
  <c r="R104" i="491"/>
  <c r="U104" i="491" s="1"/>
  <c r="J104" i="491"/>
  <c r="I104" i="491"/>
  <c r="Z103" i="491"/>
  <c r="R103" i="491"/>
  <c r="U103" i="491" s="1"/>
  <c r="Q103" i="491"/>
  <c r="J103" i="491"/>
  <c r="I103" i="491"/>
  <c r="Z102" i="491"/>
  <c r="R102" i="491"/>
  <c r="U102" i="491" s="1"/>
  <c r="J102" i="491"/>
  <c r="I102" i="491"/>
  <c r="Z101" i="491"/>
  <c r="R101" i="491"/>
  <c r="U101" i="491" s="1"/>
  <c r="J101" i="491"/>
  <c r="I101" i="491"/>
  <c r="Z100" i="491"/>
  <c r="R100" i="491"/>
  <c r="U100" i="491" s="1"/>
  <c r="J100" i="491"/>
  <c r="I100" i="491"/>
  <c r="Z99" i="491"/>
  <c r="R99" i="491"/>
  <c r="U99" i="491" s="1"/>
  <c r="J99" i="491"/>
  <c r="I99" i="491"/>
  <c r="Z98" i="491"/>
  <c r="R98" i="491"/>
  <c r="U98" i="491" s="1"/>
  <c r="J98" i="491"/>
  <c r="I98" i="491"/>
  <c r="Z97" i="491"/>
  <c r="R97" i="491"/>
  <c r="U97" i="491" s="1"/>
  <c r="J97" i="491"/>
  <c r="I97" i="491"/>
  <c r="Z96" i="491"/>
  <c r="R96" i="491"/>
  <c r="U96" i="491" s="1"/>
  <c r="J96" i="491"/>
  <c r="I96" i="491"/>
  <c r="Z95" i="491"/>
  <c r="R95" i="491"/>
  <c r="U95" i="491" s="1"/>
  <c r="J95" i="491"/>
  <c r="I95" i="491"/>
  <c r="Z94" i="491"/>
  <c r="R94" i="491"/>
  <c r="U94" i="491" s="1"/>
  <c r="J94" i="491"/>
  <c r="I94" i="491"/>
  <c r="Z93" i="491"/>
  <c r="R93" i="491"/>
  <c r="U93" i="491" s="1"/>
  <c r="J93" i="491"/>
  <c r="I93" i="491"/>
  <c r="Z92" i="491"/>
  <c r="R92" i="491"/>
  <c r="U92" i="491" s="1"/>
  <c r="J92" i="491"/>
  <c r="I92" i="491"/>
  <c r="Z91" i="491"/>
  <c r="R91" i="491"/>
  <c r="U91" i="491" s="1"/>
  <c r="J91" i="491"/>
  <c r="I91" i="491"/>
  <c r="Z90" i="491"/>
  <c r="R90" i="491"/>
  <c r="U90" i="491" s="1"/>
  <c r="Q90" i="491"/>
  <c r="J90" i="491"/>
  <c r="I90" i="491"/>
  <c r="Z89" i="491"/>
  <c r="R89" i="491"/>
  <c r="U89" i="491" s="1"/>
  <c r="J89" i="491"/>
  <c r="I89" i="491"/>
  <c r="Q89" i="491" s="1"/>
  <c r="Z88" i="491"/>
  <c r="R88" i="491"/>
  <c r="U88" i="491" s="1"/>
  <c r="J88" i="491"/>
  <c r="I88" i="491"/>
  <c r="Z87" i="491"/>
  <c r="R87" i="491"/>
  <c r="U87" i="491" s="1"/>
  <c r="Q87" i="491"/>
  <c r="J87" i="491"/>
  <c r="I87" i="491"/>
  <c r="Z86" i="491"/>
  <c r="R86" i="491"/>
  <c r="U86" i="491" s="1"/>
  <c r="J86" i="491"/>
  <c r="I86" i="491"/>
  <c r="R85" i="491"/>
  <c r="U85" i="491" s="1"/>
  <c r="J85" i="491"/>
  <c r="I85" i="491"/>
  <c r="Z84" i="491"/>
  <c r="R84" i="491"/>
  <c r="U84" i="491" s="1"/>
  <c r="J84" i="491"/>
  <c r="I84" i="491"/>
  <c r="Z83" i="491"/>
  <c r="R83" i="491"/>
  <c r="U83" i="491" s="1"/>
  <c r="J83" i="491"/>
  <c r="I83" i="491"/>
  <c r="Z82" i="491"/>
  <c r="J82" i="491"/>
  <c r="I82" i="491"/>
  <c r="Z81" i="491"/>
  <c r="U81" i="491"/>
  <c r="R81" i="491"/>
  <c r="J81" i="491"/>
  <c r="I81" i="491"/>
  <c r="Z80" i="491"/>
  <c r="R80" i="491"/>
  <c r="U80" i="491" s="1"/>
  <c r="J80" i="491"/>
  <c r="I80" i="491"/>
  <c r="Z79" i="491"/>
  <c r="U79" i="491"/>
  <c r="J79" i="491"/>
  <c r="R79" i="491" s="1"/>
  <c r="I79" i="491"/>
  <c r="Z78" i="491"/>
  <c r="U78" i="491"/>
  <c r="J78" i="491"/>
  <c r="R78" i="491" s="1"/>
  <c r="I78" i="491"/>
  <c r="Z77" i="491"/>
  <c r="R77" i="491"/>
  <c r="U77" i="491" s="1"/>
  <c r="J77" i="491"/>
  <c r="I77" i="491"/>
  <c r="Z76" i="491"/>
  <c r="R76" i="491"/>
  <c r="U76" i="491" s="1"/>
  <c r="J76" i="491"/>
  <c r="I76" i="491"/>
  <c r="Z75" i="491"/>
  <c r="J75" i="491"/>
  <c r="I75" i="491"/>
  <c r="Z74" i="491"/>
  <c r="J74" i="491"/>
  <c r="I74" i="491"/>
  <c r="Z73" i="491"/>
  <c r="U73" i="491"/>
  <c r="R73" i="491"/>
  <c r="J73" i="491"/>
  <c r="I73" i="491"/>
  <c r="Z72" i="491"/>
  <c r="R72" i="491"/>
  <c r="U72" i="491" s="1"/>
  <c r="Q72" i="491"/>
  <c r="J72" i="491"/>
  <c r="I72" i="491"/>
  <c r="Z71" i="491"/>
  <c r="U71" i="491"/>
  <c r="J71" i="491"/>
  <c r="R71" i="491" s="1"/>
  <c r="I71" i="491"/>
  <c r="Z70" i="491"/>
  <c r="U70" i="491"/>
  <c r="J70" i="491"/>
  <c r="R70" i="491" s="1"/>
  <c r="I70" i="491"/>
  <c r="Z69" i="491"/>
  <c r="J69" i="491"/>
  <c r="I69" i="491"/>
  <c r="Z68" i="491"/>
  <c r="R68" i="491"/>
  <c r="U68" i="491" s="1"/>
  <c r="J68" i="491"/>
  <c r="I68" i="491"/>
  <c r="Z67" i="491"/>
  <c r="R67" i="491"/>
  <c r="U67" i="491" s="1"/>
  <c r="J67" i="491"/>
  <c r="I67" i="491"/>
  <c r="Z66" i="491"/>
  <c r="J66" i="491"/>
  <c r="I66" i="491"/>
  <c r="Z65" i="491"/>
  <c r="J65" i="491"/>
  <c r="R65" i="491" s="1"/>
  <c r="U65" i="491" s="1"/>
  <c r="I65" i="491"/>
  <c r="Z64" i="491"/>
  <c r="R64" i="491"/>
  <c r="U64" i="491" s="1"/>
  <c r="Q64" i="491"/>
  <c r="J64" i="491"/>
  <c r="I64" i="491"/>
  <c r="Z63" i="491"/>
  <c r="J63" i="491"/>
  <c r="R63" i="491" s="1"/>
  <c r="U63" i="491" s="1"/>
  <c r="I63" i="491"/>
  <c r="Z62" i="491"/>
  <c r="U62" i="491"/>
  <c r="J62" i="491"/>
  <c r="R62" i="491" s="1"/>
  <c r="I62" i="491"/>
  <c r="Z61" i="491"/>
  <c r="R61" i="491"/>
  <c r="U61" i="491" s="1"/>
  <c r="Q61" i="491"/>
  <c r="J61" i="491"/>
  <c r="I61" i="491"/>
  <c r="Z60" i="491"/>
  <c r="R60" i="491"/>
  <c r="U60" i="491" s="1"/>
  <c r="J60" i="491"/>
  <c r="I60" i="491"/>
  <c r="Z59" i="491"/>
  <c r="J59" i="491"/>
  <c r="I59" i="491"/>
  <c r="Z58" i="491"/>
  <c r="Q58" i="491"/>
  <c r="J58" i="491"/>
  <c r="I58" i="491"/>
  <c r="Z57" i="491"/>
  <c r="U57" i="491"/>
  <c r="R57" i="491"/>
  <c r="J57" i="491"/>
  <c r="I57" i="491"/>
  <c r="Z56" i="491"/>
  <c r="R56" i="491"/>
  <c r="U56" i="491" s="1"/>
  <c r="Q56" i="491"/>
  <c r="J56" i="491"/>
  <c r="I56" i="491"/>
  <c r="Z55" i="491"/>
  <c r="J55" i="491"/>
  <c r="R55" i="491" s="1"/>
  <c r="U55" i="491" s="1"/>
  <c r="I55" i="491"/>
  <c r="Z54" i="491"/>
  <c r="U54" i="491"/>
  <c r="J54" i="491"/>
  <c r="R54" i="491" s="1"/>
  <c r="I54" i="491"/>
  <c r="Z53" i="491"/>
  <c r="J53" i="491"/>
  <c r="I53" i="491"/>
  <c r="Z52" i="491"/>
  <c r="R52" i="491"/>
  <c r="U52" i="491" s="1"/>
  <c r="J52" i="491"/>
  <c r="I52" i="491"/>
  <c r="Z51" i="491"/>
  <c r="R51" i="491"/>
  <c r="U51" i="491" s="1"/>
  <c r="J51" i="491"/>
  <c r="I51" i="491"/>
  <c r="Z50" i="491"/>
  <c r="J50" i="491"/>
  <c r="I50" i="491"/>
  <c r="Z49" i="491"/>
  <c r="U49" i="491"/>
  <c r="R49" i="491"/>
  <c r="J49" i="491"/>
  <c r="I49" i="491"/>
  <c r="Z48" i="491"/>
  <c r="R48" i="491"/>
  <c r="U48" i="491" s="1"/>
  <c r="Q48" i="491"/>
  <c r="J48" i="491"/>
  <c r="I48" i="491"/>
  <c r="Z47" i="491"/>
  <c r="J47" i="491"/>
  <c r="R47" i="491" s="1"/>
  <c r="U47" i="491" s="1"/>
  <c r="I47" i="491"/>
  <c r="Z46" i="491"/>
  <c r="U46" i="491"/>
  <c r="J46" i="491"/>
  <c r="R46" i="491" s="1"/>
  <c r="I46" i="491"/>
  <c r="Z45" i="491"/>
  <c r="J45" i="491"/>
  <c r="I45" i="491"/>
  <c r="Z44" i="491"/>
  <c r="R44" i="491"/>
  <c r="U44" i="491" s="1"/>
  <c r="J44" i="491"/>
  <c r="I44" i="491"/>
  <c r="Z43" i="491"/>
  <c r="R43" i="491"/>
  <c r="U43" i="491" s="1"/>
  <c r="J43" i="491"/>
  <c r="I43" i="491"/>
  <c r="Z42" i="491"/>
  <c r="J42" i="491"/>
  <c r="I42" i="491"/>
  <c r="Z41" i="491"/>
  <c r="U41" i="491"/>
  <c r="J41" i="491"/>
  <c r="R41" i="491" s="1"/>
  <c r="I41" i="491"/>
  <c r="Z40" i="491"/>
  <c r="R40" i="491"/>
  <c r="U40" i="491" s="1"/>
  <c r="J40" i="491"/>
  <c r="I40" i="491"/>
  <c r="Z39" i="491"/>
  <c r="J39" i="491"/>
  <c r="R39" i="491" s="1"/>
  <c r="U39" i="491" s="1"/>
  <c r="I39" i="491"/>
  <c r="Z38" i="491"/>
  <c r="U38" i="491"/>
  <c r="J38" i="491"/>
  <c r="R38" i="491" s="1"/>
  <c r="I38" i="491"/>
  <c r="Z37" i="491"/>
  <c r="R37" i="491"/>
  <c r="U37" i="491" s="1"/>
  <c r="J37" i="491"/>
  <c r="I37" i="491"/>
  <c r="Z36" i="491"/>
  <c r="R36" i="491"/>
  <c r="U36" i="491" s="1"/>
  <c r="J36" i="491"/>
  <c r="I36" i="491"/>
  <c r="Z35" i="491"/>
  <c r="J35" i="491"/>
  <c r="I35" i="491"/>
  <c r="Z34" i="491"/>
  <c r="J34" i="491"/>
  <c r="I34" i="491"/>
  <c r="Z33" i="491"/>
  <c r="U33" i="491"/>
  <c r="R33" i="491"/>
  <c r="J33" i="491"/>
  <c r="I33" i="491"/>
  <c r="Z32" i="491"/>
  <c r="R32" i="491"/>
  <c r="U32" i="491" s="1"/>
  <c r="J32" i="491"/>
  <c r="I32" i="491"/>
  <c r="Z31" i="491"/>
  <c r="J31" i="491"/>
  <c r="R31" i="491" s="1"/>
  <c r="U31" i="491" s="1"/>
  <c r="I31" i="491"/>
  <c r="Z30" i="491"/>
  <c r="U30" i="491"/>
  <c r="J30" i="491"/>
  <c r="R30" i="491" s="1"/>
  <c r="I30" i="491"/>
  <c r="Z29" i="491"/>
  <c r="R29" i="491"/>
  <c r="U29" i="491" s="1"/>
  <c r="J29" i="491"/>
  <c r="I29" i="491"/>
  <c r="Z28" i="491"/>
  <c r="R28" i="491"/>
  <c r="U28" i="491" s="1"/>
  <c r="J28" i="491"/>
  <c r="I28" i="491"/>
  <c r="Z27" i="491"/>
  <c r="J27" i="491"/>
  <c r="I27" i="491"/>
  <c r="Z26" i="491"/>
  <c r="J26" i="491"/>
  <c r="I26" i="491"/>
  <c r="Z25" i="491"/>
  <c r="U25" i="491"/>
  <c r="R25" i="491"/>
  <c r="J25" i="491"/>
  <c r="I25" i="491"/>
  <c r="Z24" i="491"/>
  <c r="R24" i="491"/>
  <c r="U24" i="491" s="1"/>
  <c r="J24" i="491"/>
  <c r="I24" i="491"/>
  <c r="Z23" i="491"/>
  <c r="J23" i="491"/>
  <c r="R23" i="491" s="1"/>
  <c r="U23" i="491" s="1"/>
  <c r="I23" i="491"/>
  <c r="Z22" i="491"/>
  <c r="U22" i="491"/>
  <c r="J22" i="491"/>
  <c r="R22" i="491" s="1"/>
  <c r="I22" i="491"/>
  <c r="Z21" i="491"/>
  <c r="R21" i="491"/>
  <c r="U21" i="491" s="1"/>
  <c r="J21" i="491"/>
  <c r="I21" i="491"/>
  <c r="R20" i="491"/>
  <c r="U20" i="491" s="1"/>
  <c r="J20" i="491"/>
  <c r="I20" i="491"/>
  <c r="J10" i="491"/>
  <c r="R9" i="491"/>
  <c r="J9" i="491"/>
  <c r="J11" i="491" s="1"/>
  <c r="R8" i="491"/>
  <c r="J7" i="491"/>
  <c r="J6" i="491"/>
  <c r="J4" i="491"/>
  <c r="J3" i="491"/>
  <c r="J157" i="490"/>
  <c r="I159" i="490" s="1"/>
  <c r="J155" i="490"/>
  <c r="I157" i="490" s="1"/>
  <c r="Z149" i="490"/>
  <c r="J149" i="490"/>
  <c r="I149" i="490"/>
  <c r="Z148" i="490"/>
  <c r="J148" i="490"/>
  <c r="I148" i="490"/>
  <c r="Z147" i="490"/>
  <c r="J147" i="490"/>
  <c r="I147" i="490"/>
  <c r="Z146" i="490"/>
  <c r="J146" i="490"/>
  <c r="I146" i="490"/>
  <c r="Z145" i="490"/>
  <c r="J145" i="490"/>
  <c r="I145" i="490"/>
  <c r="Z144" i="490"/>
  <c r="J144" i="490"/>
  <c r="I144" i="490"/>
  <c r="Z143" i="490"/>
  <c r="J143" i="490"/>
  <c r="I143" i="490"/>
  <c r="Z142" i="490"/>
  <c r="J142" i="490"/>
  <c r="I142" i="490"/>
  <c r="Z141" i="490"/>
  <c r="J141" i="490"/>
  <c r="I141" i="490"/>
  <c r="Z140" i="490"/>
  <c r="J140" i="490"/>
  <c r="I140" i="490"/>
  <c r="Z139" i="490"/>
  <c r="J139" i="490"/>
  <c r="I139" i="490"/>
  <c r="Z138" i="490"/>
  <c r="J138" i="490"/>
  <c r="I138" i="490"/>
  <c r="Z137" i="490"/>
  <c r="J137" i="490"/>
  <c r="I137" i="490"/>
  <c r="Z136" i="490"/>
  <c r="J136" i="490"/>
  <c r="I136" i="490"/>
  <c r="Z135" i="490"/>
  <c r="J135" i="490"/>
  <c r="I135" i="490"/>
  <c r="Z134" i="490"/>
  <c r="J134" i="490"/>
  <c r="I134" i="490"/>
  <c r="Z133" i="490"/>
  <c r="J133" i="490"/>
  <c r="I133" i="490"/>
  <c r="Z132" i="490"/>
  <c r="J132" i="490"/>
  <c r="I132" i="490"/>
  <c r="Z131" i="490"/>
  <c r="J131" i="490"/>
  <c r="I131" i="490"/>
  <c r="Z130" i="490"/>
  <c r="J130" i="490"/>
  <c r="I130" i="490"/>
  <c r="Z129" i="490"/>
  <c r="J129" i="490"/>
  <c r="I129" i="490"/>
  <c r="Z128" i="490"/>
  <c r="J128" i="490"/>
  <c r="I128" i="490"/>
  <c r="Z127" i="490"/>
  <c r="J127" i="490"/>
  <c r="I127" i="490"/>
  <c r="Z126" i="490"/>
  <c r="J126" i="490"/>
  <c r="I126" i="490"/>
  <c r="Z125" i="490"/>
  <c r="J125" i="490"/>
  <c r="I125" i="490"/>
  <c r="Z124" i="490"/>
  <c r="J124" i="490"/>
  <c r="I124" i="490"/>
  <c r="Z123" i="490"/>
  <c r="J123" i="490"/>
  <c r="I123" i="490"/>
  <c r="Z122" i="490"/>
  <c r="J122" i="490"/>
  <c r="I122" i="490"/>
  <c r="Z121" i="490"/>
  <c r="J121" i="490"/>
  <c r="I121" i="490"/>
  <c r="Z120" i="490"/>
  <c r="J120" i="490"/>
  <c r="I120" i="490"/>
  <c r="Z119" i="490"/>
  <c r="J119" i="490"/>
  <c r="I119" i="490"/>
  <c r="Z118" i="490"/>
  <c r="J118" i="490"/>
  <c r="I118" i="490"/>
  <c r="Z117" i="490"/>
  <c r="J117" i="490"/>
  <c r="I117" i="490"/>
  <c r="Z116" i="490"/>
  <c r="J116" i="490"/>
  <c r="I116" i="490"/>
  <c r="Z115" i="490"/>
  <c r="J115" i="490"/>
  <c r="I115" i="490"/>
  <c r="Z114" i="490"/>
  <c r="J114" i="490"/>
  <c r="I114" i="490"/>
  <c r="Z113" i="490"/>
  <c r="J113" i="490"/>
  <c r="I113" i="490"/>
  <c r="Z112" i="490"/>
  <c r="J112" i="490"/>
  <c r="I112" i="490"/>
  <c r="Z111" i="490"/>
  <c r="J111" i="490"/>
  <c r="I111" i="490"/>
  <c r="Z110" i="490"/>
  <c r="J110" i="490"/>
  <c r="I110" i="490"/>
  <c r="Z109" i="490"/>
  <c r="J109" i="490"/>
  <c r="I109" i="490"/>
  <c r="Z108" i="490"/>
  <c r="J108" i="490"/>
  <c r="I108" i="490"/>
  <c r="Z107" i="490"/>
  <c r="J107" i="490"/>
  <c r="I107" i="490"/>
  <c r="Z106" i="490"/>
  <c r="J106" i="490"/>
  <c r="I106" i="490"/>
  <c r="Z105" i="490"/>
  <c r="J105" i="490"/>
  <c r="I105" i="490"/>
  <c r="Z104" i="490"/>
  <c r="J104" i="490"/>
  <c r="I104" i="490"/>
  <c r="Z103" i="490"/>
  <c r="J103" i="490"/>
  <c r="I103" i="490"/>
  <c r="Z102" i="490"/>
  <c r="J102" i="490"/>
  <c r="I102" i="490"/>
  <c r="Z101" i="490"/>
  <c r="J101" i="490"/>
  <c r="I101" i="490"/>
  <c r="Z100" i="490"/>
  <c r="J100" i="490"/>
  <c r="I100" i="490"/>
  <c r="Z99" i="490"/>
  <c r="J99" i="490"/>
  <c r="I99" i="490"/>
  <c r="Z98" i="490"/>
  <c r="J98" i="490"/>
  <c r="I98" i="490"/>
  <c r="Z97" i="490"/>
  <c r="J97" i="490"/>
  <c r="I97" i="490"/>
  <c r="Z96" i="490"/>
  <c r="J96" i="490"/>
  <c r="I96" i="490"/>
  <c r="Z95" i="490"/>
  <c r="J95" i="490"/>
  <c r="I95" i="490"/>
  <c r="Z94" i="490"/>
  <c r="J94" i="490"/>
  <c r="I94" i="490"/>
  <c r="Z93" i="490"/>
  <c r="J93" i="490"/>
  <c r="I93" i="490"/>
  <c r="Z92" i="490"/>
  <c r="J92" i="490"/>
  <c r="I92" i="490"/>
  <c r="Z91" i="490"/>
  <c r="J91" i="490"/>
  <c r="I91" i="490"/>
  <c r="Z90" i="490"/>
  <c r="J90" i="490"/>
  <c r="I90" i="490"/>
  <c r="Z89" i="490"/>
  <c r="J89" i="490"/>
  <c r="I89" i="490"/>
  <c r="Z88" i="490"/>
  <c r="J88" i="490"/>
  <c r="I88" i="490"/>
  <c r="Z87" i="490"/>
  <c r="J87" i="490"/>
  <c r="I87" i="490"/>
  <c r="Z86" i="490"/>
  <c r="J86" i="490"/>
  <c r="I86" i="490"/>
  <c r="J85" i="490"/>
  <c r="I85" i="490"/>
  <c r="Z84" i="490"/>
  <c r="J84" i="490"/>
  <c r="I84" i="490"/>
  <c r="Z83" i="490"/>
  <c r="R83" i="490"/>
  <c r="U83" i="490" s="1"/>
  <c r="J83" i="490"/>
  <c r="I83" i="490"/>
  <c r="Z82" i="490"/>
  <c r="J82" i="490"/>
  <c r="I82" i="490"/>
  <c r="Z81" i="490"/>
  <c r="R81" i="490"/>
  <c r="U81" i="490" s="1"/>
  <c r="J81" i="490"/>
  <c r="I81" i="490"/>
  <c r="Z80" i="490"/>
  <c r="J80" i="490"/>
  <c r="I80" i="490"/>
  <c r="Z79" i="490"/>
  <c r="J79" i="490"/>
  <c r="R79" i="490" s="1"/>
  <c r="U79" i="490" s="1"/>
  <c r="I79" i="490"/>
  <c r="Z78" i="490"/>
  <c r="R78" i="490"/>
  <c r="U78" i="490" s="1"/>
  <c r="J78" i="490"/>
  <c r="I78" i="490"/>
  <c r="Q78" i="490" s="1"/>
  <c r="Z77" i="490"/>
  <c r="J77" i="490"/>
  <c r="R77" i="490" s="1"/>
  <c r="U77" i="490" s="1"/>
  <c r="I77" i="490"/>
  <c r="Z76" i="490"/>
  <c r="J76" i="490"/>
  <c r="I76" i="490"/>
  <c r="Z75" i="490"/>
  <c r="R75" i="490"/>
  <c r="U75" i="490" s="1"/>
  <c r="J75" i="490"/>
  <c r="I75" i="490"/>
  <c r="Z74" i="490"/>
  <c r="J74" i="490"/>
  <c r="I74" i="490"/>
  <c r="Z73" i="490"/>
  <c r="R73" i="490"/>
  <c r="U73" i="490" s="1"/>
  <c r="J73" i="490"/>
  <c r="I73" i="490"/>
  <c r="Z72" i="490"/>
  <c r="J72" i="490"/>
  <c r="I72" i="490"/>
  <c r="Z71" i="490"/>
  <c r="J71" i="490"/>
  <c r="R71" i="490" s="1"/>
  <c r="U71" i="490" s="1"/>
  <c r="I71" i="490"/>
  <c r="Z70" i="490"/>
  <c r="R70" i="490"/>
  <c r="U70" i="490" s="1"/>
  <c r="J70" i="490"/>
  <c r="I70" i="490"/>
  <c r="Q70" i="490" s="1"/>
  <c r="Z69" i="490"/>
  <c r="J69" i="490"/>
  <c r="R69" i="490" s="1"/>
  <c r="U69" i="490" s="1"/>
  <c r="I69" i="490"/>
  <c r="Z68" i="490"/>
  <c r="J68" i="490"/>
  <c r="I68" i="490"/>
  <c r="Z67" i="490"/>
  <c r="R67" i="490"/>
  <c r="U67" i="490" s="1"/>
  <c r="J67" i="490"/>
  <c r="I67" i="490"/>
  <c r="Z66" i="490"/>
  <c r="J66" i="490"/>
  <c r="I66" i="490"/>
  <c r="Z65" i="490"/>
  <c r="R65" i="490"/>
  <c r="U65" i="490" s="1"/>
  <c r="J65" i="490"/>
  <c r="I65" i="490"/>
  <c r="Z64" i="490"/>
  <c r="J64" i="490"/>
  <c r="I64" i="490"/>
  <c r="Z63" i="490"/>
  <c r="J63" i="490"/>
  <c r="R63" i="490" s="1"/>
  <c r="U63" i="490" s="1"/>
  <c r="I63" i="490"/>
  <c r="Z62" i="490"/>
  <c r="R62" i="490"/>
  <c r="U62" i="490" s="1"/>
  <c r="J62" i="490"/>
  <c r="I62" i="490"/>
  <c r="Q62" i="490" s="1"/>
  <c r="T62" i="490" s="1"/>
  <c r="W62" i="490" s="1"/>
  <c r="Z61" i="490"/>
  <c r="J61" i="490"/>
  <c r="R61" i="490" s="1"/>
  <c r="U61" i="490" s="1"/>
  <c r="I61" i="490"/>
  <c r="Z60" i="490"/>
  <c r="J60" i="490"/>
  <c r="I60" i="490"/>
  <c r="Z59" i="490"/>
  <c r="R59" i="490"/>
  <c r="U59" i="490" s="1"/>
  <c r="J59" i="490"/>
  <c r="I59" i="490"/>
  <c r="Z58" i="490"/>
  <c r="J58" i="490"/>
  <c r="I58" i="490"/>
  <c r="Z57" i="490"/>
  <c r="R57" i="490"/>
  <c r="U57" i="490" s="1"/>
  <c r="J57" i="490"/>
  <c r="I57" i="490"/>
  <c r="Z56" i="490"/>
  <c r="J56" i="490"/>
  <c r="I56" i="490"/>
  <c r="Z55" i="490"/>
  <c r="J55" i="490"/>
  <c r="R55" i="490" s="1"/>
  <c r="U55" i="490" s="1"/>
  <c r="I55" i="490"/>
  <c r="Z54" i="490"/>
  <c r="R54" i="490"/>
  <c r="U54" i="490" s="1"/>
  <c r="J54" i="490"/>
  <c r="I54" i="490"/>
  <c r="Q54" i="490" s="1"/>
  <c r="Z53" i="490"/>
  <c r="J53" i="490"/>
  <c r="R53" i="490" s="1"/>
  <c r="U53" i="490" s="1"/>
  <c r="I53" i="490"/>
  <c r="Z52" i="490"/>
  <c r="J52" i="490"/>
  <c r="I52" i="490"/>
  <c r="Z51" i="490"/>
  <c r="R51" i="490"/>
  <c r="U51" i="490" s="1"/>
  <c r="J51" i="490"/>
  <c r="I51" i="490"/>
  <c r="Z50" i="490"/>
  <c r="J50" i="490"/>
  <c r="I50" i="490"/>
  <c r="Z49" i="490"/>
  <c r="R49" i="490"/>
  <c r="U49" i="490" s="1"/>
  <c r="J49" i="490"/>
  <c r="I49" i="490"/>
  <c r="Z48" i="490"/>
  <c r="J48" i="490"/>
  <c r="I48" i="490"/>
  <c r="Z47" i="490"/>
  <c r="J47" i="490"/>
  <c r="R47" i="490" s="1"/>
  <c r="U47" i="490" s="1"/>
  <c r="I47" i="490"/>
  <c r="Z46" i="490"/>
  <c r="R46" i="490"/>
  <c r="U46" i="490" s="1"/>
  <c r="J46" i="490"/>
  <c r="I46" i="490"/>
  <c r="Q46" i="490" s="1"/>
  <c r="Z45" i="490"/>
  <c r="J45" i="490"/>
  <c r="R45" i="490" s="1"/>
  <c r="U45" i="490" s="1"/>
  <c r="I45" i="490"/>
  <c r="Z44" i="490"/>
  <c r="J44" i="490"/>
  <c r="I44" i="490"/>
  <c r="Z43" i="490"/>
  <c r="R43" i="490"/>
  <c r="U43" i="490" s="1"/>
  <c r="J43" i="490"/>
  <c r="I43" i="490"/>
  <c r="Z42" i="490"/>
  <c r="J42" i="490"/>
  <c r="I42" i="490"/>
  <c r="Z41" i="490"/>
  <c r="R41" i="490"/>
  <c r="U41" i="490" s="1"/>
  <c r="J41" i="490"/>
  <c r="I41" i="490"/>
  <c r="Z40" i="490"/>
  <c r="J40" i="490"/>
  <c r="I40" i="490"/>
  <c r="Z39" i="490"/>
  <c r="J39" i="490"/>
  <c r="R39" i="490" s="1"/>
  <c r="U39" i="490" s="1"/>
  <c r="I39" i="490"/>
  <c r="Z38" i="490"/>
  <c r="R38" i="490"/>
  <c r="U38" i="490" s="1"/>
  <c r="J38" i="490"/>
  <c r="I38" i="490"/>
  <c r="Q38" i="490" s="1"/>
  <c r="Z37" i="490"/>
  <c r="J37" i="490"/>
  <c r="R37" i="490" s="1"/>
  <c r="U37" i="490" s="1"/>
  <c r="I37" i="490"/>
  <c r="Z36" i="490"/>
  <c r="J36" i="490"/>
  <c r="I36" i="490"/>
  <c r="Z35" i="490"/>
  <c r="R35" i="490"/>
  <c r="U35" i="490" s="1"/>
  <c r="J35" i="490"/>
  <c r="I35" i="490"/>
  <c r="Z34" i="490"/>
  <c r="J34" i="490"/>
  <c r="I34" i="490"/>
  <c r="Z33" i="490"/>
  <c r="R33" i="490"/>
  <c r="U33" i="490" s="1"/>
  <c r="J33" i="490"/>
  <c r="I33" i="490"/>
  <c r="Z32" i="490"/>
  <c r="J32" i="490"/>
  <c r="I32" i="490"/>
  <c r="Z31" i="490"/>
  <c r="J31" i="490"/>
  <c r="R31" i="490" s="1"/>
  <c r="U31" i="490" s="1"/>
  <c r="I31" i="490"/>
  <c r="Z30" i="490"/>
  <c r="R30" i="490"/>
  <c r="U30" i="490" s="1"/>
  <c r="J30" i="490"/>
  <c r="I30" i="490"/>
  <c r="Z29" i="490"/>
  <c r="J29" i="490"/>
  <c r="R29" i="490" s="1"/>
  <c r="U29" i="490" s="1"/>
  <c r="I29" i="490"/>
  <c r="Z28" i="490"/>
  <c r="J28" i="490"/>
  <c r="I28" i="490"/>
  <c r="Z27" i="490"/>
  <c r="R27" i="490"/>
  <c r="U27" i="490" s="1"/>
  <c r="J27" i="490"/>
  <c r="I27" i="490"/>
  <c r="Z26" i="490"/>
  <c r="J26" i="490"/>
  <c r="I26" i="490"/>
  <c r="Z25" i="490"/>
  <c r="R25" i="490"/>
  <c r="U25" i="490" s="1"/>
  <c r="J25" i="490"/>
  <c r="I25" i="490"/>
  <c r="Z24" i="490"/>
  <c r="J24" i="490"/>
  <c r="I24" i="490"/>
  <c r="Z23" i="490"/>
  <c r="J23" i="490"/>
  <c r="R23" i="490" s="1"/>
  <c r="U23" i="490" s="1"/>
  <c r="I23" i="490"/>
  <c r="Z22" i="490"/>
  <c r="R22" i="490"/>
  <c r="U22" i="490" s="1"/>
  <c r="J22" i="490"/>
  <c r="I22" i="490"/>
  <c r="Z21" i="490"/>
  <c r="J21" i="490"/>
  <c r="R21" i="490" s="1"/>
  <c r="U21" i="490" s="1"/>
  <c r="I21" i="490"/>
  <c r="J20" i="490"/>
  <c r="I20" i="490"/>
  <c r="J10" i="490"/>
  <c r="R9" i="490"/>
  <c r="J9" i="490"/>
  <c r="J11" i="490" s="1"/>
  <c r="R8" i="490"/>
  <c r="J7" i="490"/>
  <c r="J6" i="490"/>
  <c r="J4" i="490"/>
  <c r="Q83" i="490" s="1"/>
  <c r="J3" i="490"/>
  <c r="J161" i="489"/>
  <c r="I163" i="489" s="1"/>
  <c r="J163" i="489" s="1"/>
  <c r="I165" i="489" s="1"/>
  <c r="J155" i="489"/>
  <c r="I157" i="489" s="1"/>
  <c r="J157" i="489" s="1"/>
  <c r="I159" i="489" s="1"/>
  <c r="J159" i="489" s="1"/>
  <c r="I161" i="489" s="1"/>
  <c r="Z149" i="489"/>
  <c r="Q149" i="489"/>
  <c r="T149" i="489" s="1"/>
  <c r="J149" i="489"/>
  <c r="I149" i="489"/>
  <c r="Z148" i="489"/>
  <c r="R148" i="489"/>
  <c r="U148" i="489" s="1"/>
  <c r="J148" i="489"/>
  <c r="I148" i="489"/>
  <c r="Z147" i="489"/>
  <c r="J147" i="489"/>
  <c r="I147" i="489"/>
  <c r="Q147" i="489" s="1"/>
  <c r="T147" i="489" s="1"/>
  <c r="Z146" i="489"/>
  <c r="J146" i="489"/>
  <c r="I146" i="489"/>
  <c r="Z145" i="489"/>
  <c r="J145" i="489"/>
  <c r="I145" i="489"/>
  <c r="Z144" i="489"/>
  <c r="J144" i="489"/>
  <c r="I144" i="489"/>
  <c r="Z143" i="489"/>
  <c r="J143" i="489"/>
  <c r="I143" i="489"/>
  <c r="Z142" i="489"/>
  <c r="J142" i="489"/>
  <c r="I142" i="489"/>
  <c r="Z141" i="489"/>
  <c r="Q141" i="489"/>
  <c r="T141" i="489" s="1"/>
  <c r="J141" i="489"/>
  <c r="I141" i="489"/>
  <c r="Z140" i="489"/>
  <c r="R140" i="489"/>
  <c r="U140" i="489" s="1"/>
  <c r="J140" i="489"/>
  <c r="I140" i="489"/>
  <c r="Z139" i="489"/>
  <c r="J139" i="489"/>
  <c r="I139" i="489"/>
  <c r="Q139" i="489" s="1"/>
  <c r="T139" i="489" s="1"/>
  <c r="Z138" i="489"/>
  <c r="J138" i="489"/>
  <c r="I138" i="489"/>
  <c r="Z137" i="489"/>
  <c r="J137" i="489"/>
  <c r="I137" i="489"/>
  <c r="Z136" i="489"/>
  <c r="J136" i="489"/>
  <c r="I136" i="489"/>
  <c r="Q136" i="489" s="1"/>
  <c r="T136" i="489" s="1"/>
  <c r="Z135" i="489"/>
  <c r="J135" i="489"/>
  <c r="I135" i="489"/>
  <c r="Z134" i="489"/>
  <c r="J134" i="489"/>
  <c r="I134" i="489"/>
  <c r="Z133" i="489"/>
  <c r="Q133" i="489"/>
  <c r="T133" i="489" s="1"/>
  <c r="J133" i="489"/>
  <c r="I133" i="489"/>
  <c r="Z132" i="489"/>
  <c r="R132" i="489"/>
  <c r="U132" i="489" s="1"/>
  <c r="J132" i="489"/>
  <c r="I132" i="489"/>
  <c r="Z131" i="489"/>
  <c r="J131" i="489"/>
  <c r="I131" i="489"/>
  <c r="Q131" i="489" s="1"/>
  <c r="T131" i="489" s="1"/>
  <c r="Z130" i="489"/>
  <c r="J130" i="489"/>
  <c r="I130" i="489"/>
  <c r="Z129" i="489"/>
  <c r="J129" i="489"/>
  <c r="I129" i="489"/>
  <c r="Z128" i="489"/>
  <c r="J128" i="489"/>
  <c r="I128" i="489"/>
  <c r="Q128" i="489" s="1"/>
  <c r="T128" i="489" s="1"/>
  <c r="Z127" i="489"/>
  <c r="J127" i="489"/>
  <c r="I127" i="489"/>
  <c r="Z126" i="489"/>
  <c r="J126" i="489"/>
  <c r="I126" i="489"/>
  <c r="Z125" i="489"/>
  <c r="Q125" i="489"/>
  <c r="T125" i="489" s="1"/>
  <c r="J125" i="489"/>
  <c r="I125" i="489"/>
  <c r="Z124" i="489"/>
  <c r="R124" i="489"/>
  <c r="U124" i="489" s="1"/>
  <c r="J124" i="489"/>
  <c r="I124" i="489"/>
  <c r="Z123" i="489"/>
  <c r="J123" i="489"/>
  <c r="I123" i="489"/>
  <c r="Q123" i="489" s="1"/>
  <c r="T123" i="489" s="1"/>
  <c r="Z122" i="489"/>
  <c r="J122" i="489"/>
  <c r="I122" i="489"/>
  <c r="Z121" i="489"/>
  <c r="J121" i="489"/>
  <c r="I121" i="489"/>
  <c r="Z120" i="489"/>
  <c r="J120" i="489"/>
  <c r="I120" i="489"/>
  <c r="Q120" i="489" s="1"/>
  <c r="T120" i="489" s="1"/>
  <c r="Z119" i="489"/>
  <c r="J119" i="489"/>
  <c r="I119" i="489"/>
  <c r="Z118" i="489"/>
  <c r="J118" i="489"/>
  <c r="I118" i="489"/>
  <c r="Z117" i="489"/>
  <c r="Q117" i="489"/>
  <c r="T117" i="489" s="1"/>
  <c r="J117" i="489"/>
  <c r="I117" i="489"/>
  <c r="Z116" i="489"/>
  <c r="R116" i="489"/>
  <c r="U116" i="489" s="1"/>
  <c r="J116" i="489"/>
  <c r="I116" i="489"/>
  <c r="Z115" i="489"/>
  <c r="J115" i="489"/>
  <c r="I115" i="489"/>
  <c r="Q115" i="489" s="1"/>
  <c r="T115" i="489" s="1"/>
  <c r="Z114" i="489"/>
  <c r="J114" i="489"/>
  <c r="I114" i="489"/>
  <c r="Z113" i="489"/>
  <c r="J113" i="489"/>
  <c r="I113" i="489"/>
  <c r="Z112" i="489"/>
  <c r="J112" i="489"/>
  <c r="I112" i="489"/>
  <c r="Q112" i="489" s="1"/>
  <c r="T112" i="489" s="1"/>
  <c r="Z111" i="489"/>
  <c r="J111" i="489"/>
  <c r="I111" i="489"/>
  <c r="Z110" i="489"/>
  <c r="J110" i="489"/>
  <c r="I110" i="489"/>
  <c r="Z109" i="489"/>
  <c r="Q109" i="489"/>
  <c r="T109" i="489" s="1"/>
  <c r="J109" i="489"/>
  <c r="I109" i="489"/>
  <c r="Z108" i="489"/>
  <c r="R108" i="489"/>
  <c r="U108" i="489" s="1"/>
  <c r="J108" i="489"/>
  <c r="I108" i="489"/>
  <c r="Z107" i="489"/>
  <c r="J107" i="489"/>
  <c r="I107" i="489"/>
  <c r="Q107" i="489" s="1"/>
  <c r="T107" i="489" s="1"/>
  <c r="Z106" i="489"/>
  <c r="J106" i="489"/>
  <c r="I106" i="489"/>
  <c r="Z105" i="489"/>
  <c r="J105" i="489"/>
  <c r="I105" i="489"/>
  <c r="Z104" i="489"/>
  <c r="J104" i="489"/>
  <c r="I104" i="489"/>
  <c r="Q104" i="489" s="1"/>
  <c r="T104" i="489" s="1"/>
  <c r="Z103" i="489"/>
  <c r="J103" i="489"/>
  <c r="I103" i="489"/>
  <c r="Z102" i="489"/>
  <c r="J102" i="489"/>
  <c r="I102" i="489"/>
  <c r="Z101" i="489"/>
  <c r="Q101" i="489"/>
  <c r="T101" i="489" s="1"/>
  <c r="J101" i="489"/>
  <c r="I101" i="489"/>
  <c r="Z100" i="489"/>
  <c r="R100" i="489"/>
  <c r="U100" i="489" s="1"/>
  <c r="J100" i="489"/>
  <c r="I100" i="489"/>
  <c r="Z99" i="489"/>
  <c r="J99" i="489"/>
  <c r="I99" i="489"/>
  <c r="Q99" i="489" s="1"/>
  <c r="T99" i="489" s="1"/>
  <c r="Z98" i="489"/>
  <c r="J98" i="489"/>
  <c r="I98" i="489"/>
  <c r="Z97" i="489"/>
  <c r="J97" i="489"/>
  <c r="I97" i="489"/>
  <c r="Z96" i="489"/>
  <c r="J96" i="489"/>
  <c r="I96" i="489"/>
  <c r="Q96" i="489" s="1"/>
  <c r="T96" i="489" s="1"/>
  <c r="Z95" i="489"/>
  <c r="J95" i="489"/>
  <c r="I95" i="489"/>
  <c r="Z94" i="489"/>
  <c r="J94" i="489"/>
  <c r="I94" i="489"/>
  <c r="Z93" i="489"/>
  <c r="Q93" i="489"/>
  <c r="T93" i="489" s="1"/>
  <c r="J93" i="489"/>
  <c r="I93" i="489"/>
  <c r="Z92" i="489"/>
  <c r="R92" i="489"/>
  <c r="U92" i="489" s="1"/>
  <c r="J92" i="489"/>
  <c r="I92" i="489"/>
  <c r="Z91" i="489"/>
  <c r="J91" i="489"/>
  <c r="I91" i="489"/>
  <c r="Q91" i="489" s="1"/>
  <c r="T91" i="489" s="1"/>
  <c r="Z90" i="489"/>
  <c r="J90" i="489"/>
  <c r="I90" i="489"/>
  <c r="Z89" i="489"/>
  <c r="J89" i="489"/>
  <c r="I89" i="489"/>
  <c r="Z88" i="489"/>
  <c r="J88" i="489"/>
  <c r="I88" i="489"/>
  <c r="Q88" i="489" s="1"/>
  <c r="T88" i="489" s="1"/>
  <c r="Z87" i="489"/>
  <c r="J87" i="489"/>
  <c r="I87" i="489"/>
  <c r="Z86" i="489"/>
  <c r="J86" i="489"/>
  <c r="I86" i="489"/>
  <c r="J85" i="489"/>
  <c r="I85" i="489"/>
  <c r="Z84" i="489"/>
  <c r="J84" i="489"/>
  <c r="I84" i="489"/>
  <c r="Z83" i="489"/>
  <c r="J83" i="489"/>
  <c r="R83" i="489" s="1"/>
  <c r="U83" i="489" s="1"/>
  <c r="I83" i="489"/>
  <c r="Z82" i="489"/>
  <c r="J82" i="489"/>
  <c r="I82" i="489"/>
  <c r="Q82" i="489" s="1"/>
  <c r="T82" i="489" s="1"/>
  <c r="Z81" i="489"/>
  <c r="R81" i="489"/>
  <c r="U81" i="489" s="1"/>
  <c r="J81" i="489"/>
  <c r="I81" i="489"/>
  <c r="Z80" i="489"/>
  <c r="J80" i="489"/>
  <c r="I80" i="489"/>
  <c r="Z79" i="489"/>
  <c r="T79" i="489"/>
  <c r="R79" i="489"/>
  <c r="U79" i="489" s="1"/>
  <c r="J79" i="489"/>
  <c r="I79" i="489"/>
  <c r="Q79" i="489" s="1"/>
  <c r="Z78" i="489"/>
  <c r="J78" i="489"/>
  <c r="I78" i="489"/>
  <c r="Q78" i="489" s="1"/>
  <c r="T78" i="489" s="1"/>
  <c r="Z77" i="489"/>
  <c r="U77" i="489"/>
  <c r="R77" i="489"/>
  <c r="J77" i="489"/>
  <c r="I77" i="489"/>
  <c r="Z76" i="489"/>
  <c r="Q76" i="489"/>
  <c r="T76" i="489" s="1"/>
  <c r="J76" i="489"/>
  <c r="I76" i="489"/>
  <c r="Z75" i="489"/>
  <c r="J75" i="489"/>
  <c r="I75" i="489"/>
  <c r="Z74" i="489"/>
  <c r="J74" i="489"/>
  <c r="I74" i="489"/>
  <c r="Z73" i="489"/>
  <c r="Q73" i="489"/>
  <c r="T73" i="489" s="1"/>
  <c r="J73" i="489"/>
  <c r="R73" i="489" s="1"/>
  <c r="U73" i="489" s="1"/>
  <c r="I73" i="489"/>
  <c r="Z72" i="489"/>
  <c r="R72" i="489"/>
  <c r="U72" i="489" s="1"/>
  <c r="J72" i="489"/>
  <c r="I72" i="489"/>
  <c r="Z71" i="489"/>
  <c r="U71" i="489"/>
  <c r="J71" i="489"/>
  <c r="R71" i="489" s="1"/>
  <c r="I71" i="489"/>
  <c r="Z70" i="489"/>
  <c r="Q70" i="489"/>
  <c r="T70" i="489" s="1"/>
  <c r="J70" i="489"/>
  <c r="R70" i="489" s="1"/>
  <c r="U70" i="489" s="1"/>
  <c r="I70" i="489"/>
  <c r="Z69" i="489"/>
  <c r="R69" i="489"/>
  <c r="U69" i="489" s="1"/>
  <c r="J69" i="489"/>
  <c r="I69" i="489"/>
  <c r="Z68" i="489"/>
  <c r="J68" i="489"/>
  <c r="I68" i="489"/>
  <c r="Z67" i="489"/>
  <c r="J67" i="489"/>
  <c r="R67" i="489" s="1"/>
  <c r="U67" i="489" s="1"/>
  <c r="I67" i="489"/>
  <c r="Z66" i="489"/>
  <c r="Q66" i="489"/>
  <c r="T66" i="489" s="1"/>
  <c r="J66" i="489"/>
  <c r="R66" i="489" s="1"/>
  <c r="U66" i="489" s="1"/>
  <c r="I66" i="489"/>
  <c r="Z65" i="489"/>
  <c r="R65" i="489"/>
  <c r="U65" i="489" s="1"/>
  <c r="Q65" i="489"/>
  <c r="T65" i="489" s="1"/>
  <c r="J65" i="489"/>
  <c r="I65" i="489"/>
  <c r="Z64" i="489"/>
  <c r="R64" i="489"/>
  <c r="U64" i="489" s="1"/>
  <c r="J64" i="489"/>
  <c r="I64" i="489"/>
  <c r="Q64" i="489" s="1"/>
  <c r="T64" i="489" s="1"/>
  <c r="Z63" i="489"/>
  <c r="J63" i="489"/>
  <c r="R63" i="489" s="1"/>
  <c r="U63" i="489" s="1"/>
  <c r="I63" i="489"/>
  <c r="Z62" i="489"/>
  <c r="Q62" i="489"/>
  <c r="T62" i="489" s="1"/>
  <c r="J62" i="489"/>
  <c r="R62" i="489" s="1"/>
  <c r="U62" i="489" s="1"/>
  <c r="I62" i="489"/>
  <c r="Z61" i="489"/>
  <c r="R61" i="489"/>
  <c r="U61" i="489" s="1"/>
  <c r="Q61" i="489"/>
  <c r="T61" i="489" s="1"/>
  <c r="J61" i="489"/>
  <c r="I61" i="489"/>
  <c r="Z60" i="489"/>
  <c r="R60" i="489"/>
  <c r="U60" i="489" s="1"/>
  <c r="J60" i="489"/>
  <c r="I60" i="489"/>
  <c r="Q60" i="489" s="1"/>
  <c r="T60" i="489" s="1"/>
  <c r="Z59" i="489"/>
  <c r="J59" i="489"/>
  <c r="R59" i="489" s="1"/>
  <c r="U59" i="489" s="1"/>
  <c r="I59" i="489"/>
  <c r="Z58" i="489"/>
  <c r="Q58" i="489"/>
  <c r="T58" i="489" s="1"/>
  <c r="J58" i="489"/>
  <c r="R58" i="489" s="1"/>
  <c r="U58" i="489" s="1"/>
  <c r="I58" i="489"/>
  <c r="Z57" i="489"/>
  <c r="R57" i="489"/>
  <c r="U57" i="489" s="1"/>
  <c r="Q57" i="489"/>
  <c r="T57" i="489" s="1"/>
  <c r="J57" i="489"/>
  <c r="I57" i="489"/>
  <c r="Z56" i="489"/>
  <c r="R56" i="489"/>
  <c r="U56" i="489" s="1"/>
  <c r="J56" i="489"/>
  <c r="I56" i="489"/>
  <c r="Q56" i="489" s="1"/>
  <c r="T56" i="489" s="1"/>
  <c r="Z55" i="489"/>
  <c r="J55" i="489"/>
  <c r="R55" i="489" s="1"/>
  <c r="U55" i="489" s="1"/>
  <c r="I55" i="489"/>
  <c r="Z54" i="489"/>
  <c r="Q54" i="489"/>
  <c r="T54" i="489" s="1"/>
  <c r="J54" i="489"/>
  <c r="R54" i="489" s="1"/>
  <c r="U54" i="489" s="1"/>
  <c r="I54" i="489"/>
  <c r="Z53" i="489"/>
  <c r="R53" i="489"/>
  <c r="U53" i="489" s="1"/>
  <c r="Q53" i="489"/>
  <c r="T53" i="489" s="1"/>
  <c r="J53" i="489"/>
  <c r="I53" i="489"/>
  <c r="Z52" i="489"/>
  <c r="R52" i="489"/>
  <c r="U52" i="489" s="1"/>
  <c r="J52" i="489"/>
  <c r="I52" i="489"/>
  <c r="Q52" i="489" s="1"/>
  <c r="T52" i="489" s="1"/>
  <c r="Z51" i="489"/>
  <c r="J51" i="489"/>
  <c r="R51" i="489" s="1"/>
  <c r="U51" i="489" s="1"/>
  <c r="I51" i="489"/>
  <c r="Z50" i="489"/>
  <c r="Q50" i="489"/>
  <c r="T50" i="489" s="1"/>
  <c r="J50" i="489"/>
  <c r="R50" i="489" s="1"/>
  <c r="U50" i="489" s="1"/>
  <c r="I50" i="489"/>
  <c r="Z49" i="489"/>
  <c r="R49" i="489"/>
  <c r="U49" i="489" s="1"/>
  <c r="Q49" i="489"/>
  <c r="T49" i="489" s="1"/>
  <c r="J49" i="489"/>
  <c r="I49" i="489"/>
  <c r="Z48" i="489"/>
  <c r="R48" i="489"/>
  <c r="U48" i="489" s="1"/>
  <c r="J48" i="489"/>
  <c r="I48" i="489"/>
  <c r="Q48" i="489" s="1"/>
  <c r="T48" i="489" s="1"/>
  <c r="Z47" i="489"/>
  <c r="J47" i="489"/>
  <c r="R47" i="489" s="1"/>
  <c r="U47" i="489" s="1"/>
  <c r="I47" i="489"/>
  <c r="Z46" i="489"/>
  <c r="Q46" i="489"/>
  <c r="T46" i="489" s="1"/>
  <c r="J46" i="489"/>
  <c r="R46" i="489" s="1"/>
  <c r="U46" i="489" s="1"/>
  <c r="I46" i="489"/>
  <c r="Z45" i="489"/>
  <c r="R45" i="489"/>
  <c r="U45" i="489" s="1"/>
  <c r="Q45" i="489"/>
  <c r="T45" i="489" s="1"/>
  <c r="J45" i="489"/>
  <c r="I45" i="489"/>
  <c r="Z44" i="489"/>
  <c r="R44" i="489"/>
  <c r="U44" i="489" s="1"/>
  <c r="J44" i="489"/>
  <c r="I44" i="489"/>
  <c r="Q44" i="489" s="1"/>
  <c r="T44" i="489" s="1"/>
  <c r="Z43" i="489"/>
  <c r="J43" i="489"/>
  <c r="R43" i="489" s="1"/>
  <c r="U43" i="489" s="1"/>
  <c r="I43" i="489"/>
  <c r="Z42" i="489"/>
  <c r="Q42" i="489"/>
  <c r="T42" i="489" s="1"/>
  <c r="J42" i="489"/>
  <c r="R42" i="489" s="1"/>
  <c r="U42" i="489" s="1"/>
  <c r="I42" i="489"/>
  <c r="Z41" i="489"/>
  <c r="R41" i="489"/>
  <c r="U41" i="489" s="1"/>
  <c r="Q41" i="489"/>
  <c r="T41" i="489" s="1"/>
  <c r="J41" i="489"/>
  <c r="I41" i="489"/>
  <c r="Z40" i="489"/>
  <c r="R40" i="489"/>
  <c r="U40" i="489" s="1"/>
  <c r="J40" i="489"/>
  <c r="I40" i="489"/>
  <c r="Q40" i="489" s="1"/>
  <c r="T40" i="489" s="1"/>
  <c r="Z39" i="489"/>
  <c r="J39" i="489"/>
  <c r="R39" i="489" s="1"/>
  <c r="U39" i="489" s="1"/>
  <c r="I39" i="489"/>
  <c r="Z38" i="489"/>
  <c r="Q38" i="489"/>
  <c r="T38" i="489" s="1"/>
  <c r="J38" i="489"/>
  <c r="R38" i="489" s="1"/>
  <c r="U38" i="489" s="1"/>
  <c r="I38" i="489"/>
  <c r="Z37" i="489"/>
  <c r="R37" i="489"/>
  <c r="U37" i="489" s="1"/>
  <c r="Q37" i="489"/>
  <c r="T37" i="489" s="1"/>
  <c r="J37" i="489"/>
  <c r="I37" i="489"/>
  <c r="Z36" i="489"/>
  <c r="R36" i="489"/>
  <c r="U36" i="489" s="1"/>
  <c r="J36" i="489"/>
  <c r="I36" i="489"/>
  <c r="Q36" i="489" s="1"/>
  <c r="T36" i="489" s="1"/>
  <c r="Z35" i="489"/>
  <c r="J35" i="489"/>
  <c r="R35" i="489" s="1"/>
  <c r="U35" i="489" s="1"/>
  <c r="I35" i="489"/>
  <c r="Z34" i="489"/>
  <c r="Q34" i="489"/>
  <c r="T34" i="489" s="1"/>
  <c r="J34" i="489"/>
  <c r="R34" i="489" s="1"/>
  <c r="U34" i="489" s="1"/>
  <c r="I34" i="489"/>
  <c r="Z33" i="489"/>
  <c r="R33" i="489"/>
  <c r="U33" i="489" s="1"/>
  <c r="Q33" i="489"/>
  <c r="T33" i="489" s="1"/>
  <c r="J33" i="489"/>
  <c r="I33" i="489"/>
  <c r="Z32" i="489"/>
  <c r="R32" i="489"/>
  <c r="U32" i="489" s="1"/>
  <c r="J32" i="489"/>
  <c r="I32" i="489"/>
  <c r="Q32" i="489" s="1"/>
  <c r="T32" i="489" s="1"/>
  <c r="Z31" i="489"/>
  <c r="J31" i="489"/>
  <c r="R31" i="489" s="1"/>
  <c r="U31" i="489" s="1"/>
  <c r="I31" i="489"/>
  <c r="Z30" i="489"/>
  <c r="Q30" i="489"/>
  <c r="T30" i="489" s="1"/>
  <c r="J30" i="489"/>
  <c r="R30" i="489" s="1"/>
  <c r="U30" i="489" s="1"/>
  <c r="I30" i="489"/>
  <c r="Z29" i="489"/>
  <c r="R29" i="489"/>
  <c r="U29" i="489" s="1"/>
  <c r="Q29" i="489"/>
  <c r="T29" i="489" s="1"/>
  <c r="J29" i="489"/>
  <c r="I29" i="489"/>
  <c r="Z28" i="489"/>
  <c r="R28" i="489"/>
  <c r="U28" i="489" s="1"/>
  <c r="J28" i="489"/>
  <c r="I28" i="489"/>
  <c r="Q28" i="489" s="1"/>
  <c r="T28" i="489" s="1"/>
  <c r="Z27" i="489"/>
  <c r="J27" i="489"/>
  <c r="R27" i="489" s="1"/>
  <c r="U27" i="489" s="1"/>
  <c r="I27" i="489"/>
  <c r="Z26" i="489"/>
  <c r="Q26" i="489"/>
  <c r="T26" i="489" s="1"/>
  <c r="J26" i="489"/>
  <c r="R26" i="489" s="1"/>
  <c r="U26" i="489" s="1"/>
  <c r="I26" i="489"/>
  <c r="Z25" i="489"/>
  <c r="R25" i="489"/>
  <c r="U25" i="489" s="1"/>
  <c r="Q25" i="489"/>
  <c r="T25" i="489" s="1"/>
  <c r="J25" i="489"/>
  <c r="I25" i="489"/>
  <c r="Z24" i="489"/>
  <c r="R24" i="489"/>
  <c r="U24" i="489" s="1"/>
  <c r="J24" i="489"/>
  <c r="I24" i="489"/>
  <c r="Q24" i="489" s="1"/>
  <c r="T24" i="489" s="1"/>
  <c r="Z23" i="489"/>
  <c r="J23" i="489"/>
  <c r="R23" i="489" s="1"/>
  <c r="U23" i="489" s="1"/>
  <c r="I23" i="489"/>
  <c r="Z22" i="489"/>
  <c r="Q22" i="489"/>
  <c r="T22" i="489" s="1"/>
  <c r="J22" i="489"/>
  <c r="R22" i="489" s="1"/>
  <c r="U22" i="489" s="1"/>
  <c r="I22" i="489"/>
  <c r="Z21" i="489"/>
  <c r="R21" i="489"/>
  <c r="U21" i="489" s="1"/>
  <c r="Q21" i="489"/>
  <c r="T21" i="489" s="1"/>
  <c r="J21" i="489"/>
  <c r="I21" i="489"/>
  <c r="Z20" i="489"/>
  <c r="AA20" i="489" s="1"/>
  <c r="R20" i="489"/>
  <c r="U20" i="489" s="1"/>
  <c r="N20" i="489"/>
  <c r="J20" i="489"/>
  <c r="I20" i="489"/>
  <c r="Q20" i="489" s="1"/>
  <c r="T20" i="489" s="1"/>
  <c r="J10" i="489"/>
  <c r="R9" i="489"/>
  <c r="J9" i="489"/>
  <c r="R8" i="489"/>
  <c r="J7" i="489"/>
  <c r="J6" i="489"/>
  <c r="J4" i="489"/>
  <c r="Q85" i="489" s="1"/>
  <c r="T85" i="489" s="1"/>
  <c r="J3" i="489"/>
  <c r="J157" i="488"/>
  <c r="I159" i="488" s="1"/>
  <c r="I157" i="488"/>
  <c r="J155" i="488"/>
  <c r="Z149" i="488"/>
  <c r="J149" i="488"/>
  <c r="I149" i="488"/>
  <c r="Z148" i="488"/>
  <c r="J148" i="488"/>
  <c r="I148" i="488"/>
  <c r="Z147" i="488"/>
  <c r="J147" i="488"/>
  <c r="I147" i="488"/>
  <c r="Z146" i="488"/>
  <c r="J146" i="488"/>
  <c r="I146" i="488"/>
  <c r="Z145" i="488"/>
  <c r="J145" i="488"/>
  <c r="I145" i="488"/>
  <c r="Z144" i="488"/>
  <c r="J144" i="488"/>
  <c r="I144" i="488"/>
  <c r="Z143" i="488"/>
  <c r="J143" i="488"/>
  <c r="I143" i="488"/>
  <c r="Z142" i="488"/>
  <c r="J142" i="488"/>
  <c r="I142" i="488"/>
  <c r="Z141" i="488"/>
  <c r="J141" i="488"/>
  <c r="I141" i="488"/>
  <c r="Z140" i="488"/>
  <c r="J140" i="488"/>
  <c r="I140" i="488"/>
  <c r="Z139" i="488"/>
  <c r="J139" i="488"/>
  <c r="I139" i="488"/>
  <c r="Z138" i="488"/>
  <c r="J138" i="488"/>
  <c r="I138" i="488"/>
  <c r="Z137" i="488"/>
  <c r="J137" i="488"/>
  <c r="I137" i="488"/>
  <c r="Z136" i="488"/>
  <c r="J136" i="488"/>
  <c r="I136" i="488"/>
  <c r="Z135" i="488"/>
  <c r="J135" i="488"/>
  <c r="I135" i="488"/>
  <c r="Z134" i="488"/>
  <c r="J134" i="488"/>
  <c r="I134" i="488"/>
  <c r="Z133" i="488"/>
  <c r="J133" i="488"/>
  <c r="I133" i="488"/>
  <c r="Z132" i="488"/>
  <c r="J132" i="488"/>
  <c r="I132" i="488"/>
  <c r="Z131" i="488"/>
  <c r="J131" i="488"/>
  <c r="I131" i="488"/>
  <c r="Z130" i="488"/>
  <c r="J130" i="488"/>
  <c r="I130" i="488"/>
  <c r="Z129" i="488"/>
  <c r="J129" i="488"/>
  <c r="I129" i="488"/>
  <c r="Z128" i="488"/>
  <c r="J128" i="488"/>
  <c r="I128" i="488"/>
  <c r="Z127" i="488"/>
  <c r="J127" i="488"/>
  <c r="I127" i="488"/>
  <c r="Z126" i="488"/>
  <c r="J126" i="488"/>
  <c r="I126" i="488"/>
  <c r="Z125" i="488"/>
  <c r="J125" i="488"/>
  <c r="I125" i="488"/>
  <c r="Z124" i="488"/>
  <c r="J124" i="488"/>
  <c r="I124" i="488"/>
  <c r="Z123" i="488"/>
  <c r="J123" i="488"/>
  <c r="I123" i="488"/>
  <c r="Z122" i="488"/>
  <c r="J122" i="488"/>
  <c r="I122" i="488"/>
  <c r="Z121" i="488"/>
  <c r="J121" i="488"/>
  <c r="I121" i="488"/>
  <c r="Z120" i="488"/>
  <c r="J120" i="488"/>
  <c r="I120" i="488"/>
  <c r="Z119" i="488"/>
  <c r="Q119" i="488"/>
  <c r="J119" i="488"/>
  <c r="I119" i="488"/>
  <c r="Z118" i="488"/>
  <c r="J118" i="488"/>
  <c r="I118" i="488"/>
  <c r="Z117" i="488"/>
  <c r="Q117" i="488"/>
  <c r="J117" i="488"/>
  <c r="I117" i="488"/>
  <c r="Z116" i="488"/>
  <c r="J116" i="488"/>
  <c r="I116" i="488"/>
  <c r="Z115" i="488"/>
  <c r="Q115" i="488"/>
  <c r="J115" i="488"/>
  <c r="I115" i="488"/>
  <c r="Z114" i="488"/>
  <c r="J114" i="488"/>
  <c r="I114" i="488"/>
  <c r="Z113" i="488"/>
  <c r="Q113" i="488"/>
  <c r="J113" i="488"/>
  <c r="I113" i="488"/>
  <c r="Z112" i="488"/>
  <c r="J112" i="488"/>
  <c r="I112" i="488"/>
  <c r="Z111" i="488"/>
  <c r="Q111" i="488"/>
  <c r="J111" i="488"/>
  <c r="I111" i="488"/>
  <c r="Z110" i="488"/>
  <c r="J110" i="488"/>
  <c r="I110" i="488"/>
  <c r="Z109" i="488"/>
  <c r="Q109" i="488"/>
  <c r="J109" i="488"/>
  <c r="I109" i="488"/>
  <c r="Z108" i="488"/>
  <c r="J108" i="488"/>
  <c r="I108" i="488"/>
  <c r="Z107" i="488"/>
  <c r="Q107" i="488"/>
  <c r="J107" i="488"/>
  <c r="I107" i="488"/>
  <c r="Z106" i="488"/>
  <c r="J106" i="488"/>
  <c r="I106" i="488"/>
  <c r="Z105" i="488"/>
  <c r="Q105" i="488"/>
  <c r="J105" i="488"/>
  <c r="I105" i="488"/>
  <c r="Z104" i="488"/>
  <c r="J104" i="488"/>
  <c r="I104" i="488"/>
  <c r="Z103" i="488"/>
  <c r="Q103" i="488"/>
  <c r="J103" i="488"/>
  <c r="I103" i="488"/>
  <c r="Z102" i="488"/>
  <c r="J102" i="488"/>
  <c r="I102" i="488"/>
  <c r="Z101" i="488"/>
  <c r="Q101" i="488"/>
  <c r="J101" i="488"/>
  <c r="I101" i="488"/>
  <c r="Z100" i="488"/>
  <c r="J100" i="488"/>
  <c r="I100" i="488"/>
  <c r="Z99" i="488"/>
  <c r="Q99" i="488"/>
  <c r="J99" i="488"/>
  <c r="I99" i="488"/>
  <c r="Z98" i="488"/>
  <c r="J98" i="488"/>
  <c r="I98" i="488"/>
  <c r="Z97" i="488"/>
  <c r="Q97" i="488"/>
  <c r="J97" i="488"/>
  <c r="I97" i="488"/>
  <c r="Z96" i="488"/>
  <c r="J96" i="488"/>
  <c r="I96" i="488"/>
  <c r="Z95" i="488"/>
  <c r="Q95" i="488"/>
  <c r="J95" i="488"/>
  <c r="I95" i="488"/>
  <c r="Z94" i="488"/>
  <c r="J94" i="488"/>
  <c r="I94" i="488"/>
  <c r="Z93" i="488"/>
  <c r="Q93" i="488"/>
  <c r="J93" i="488"/>
  <c r="I93" i="488"/>
  <c r="Z92" i="488"/>
  <c r="J92" i="488"/>
  <c r="I92" i="488"/>
  <c r="Z91" i="488"/>
  <c r="Q91" i="488"/>
  <c r="J91" i="488"/>
  <c r="I91" i="488"/>
  <c r="Z90" i="488"/>
  <c r="J90" i="488"/>
  <c r="I90" i="488"/>
  <c r="Z89" i="488"/>
  <c r="Q89" i="488"/>
  <c r="J89" i="488"/>
  <c r="I89" i="488"/>
  <c r="Z88" i="488"/>
  <c r="J88" i="488"/>
  <c r="I88" i="488"/>
  <c r="Z87" i="488"/>
  <c r="Q87" i="488"/>
  <c r="J87" i="488"/>
  <c r="I87" i="488"/>
  <c r="Z86" i="488"/>
  <c r="J86" i="488"/>
  <c r="I86" i="488"/>
  <c r="Q85" i="488"/>
  <c r="J85" i="488"/>
  <c r="I85" i="488"/>
  <c r="Z84" i="488"/>
  <c r="J84" i="488"/>
  <c r="R84" i="488" s="1"/>
  <c r="U84" i="488" s="1"/>
  <c r="I84" i="488"/>
  <c r="Z83" i="488"/>
  <c r="R83" i="488"/>
  <c r="U83" i="488" s="1"/>
  <c r="Q83" i="488"/>
  <c r="J83" i="488"/>
  <c r="I83" i="488"/>
  <c r="Z82" i="488"/>
  <c r="J82" i="488"/>
  <c r="I82" i="488"/>
  <c r="Z81" i="488"/>
  <c r="J81" i="488"/>
  <c r="I81" i="488"/>
  <c r="Z80" i="488"/>
  <c r="J80" i="488"/>
  <c r="R80" i="488" s="1"/>
  <c r="U80" i="488" s="1"/>
  <c r="I80" i="488"/>
  <c r="Z79" i="488"/>
  <c r="R79" i="488"/>
  <c r="U79" i="488" s="1"/>
  <c r="Q79" i="488"/>
  <c r="J79" i="488"/>
  <c r="I79" i="488"/>
  <c r="Z78" i="488"/>
  <c r="J78" i="488"/>
  <c r="I78" i="488"/>
  <c r="Z77" i="488"/>
  <c r="J77" i="488"/>
  <c r="I77" i="488"/>
  <c r="Z76" i="488"/>
  <c r="J76" i="488"/>
  <c r="R76" i="488" s="1"/>
  <c r="U76" i="488" s="1"/>
  <c r="I76" i="488"/>
  <c r="Z75" i="488"/>
  <c r="R75" i="488"/>
  <c r="U75" i="488" s="1"/>
  <c r="Q75" i="488"/>
  <c r="J75" i="488"/>
  <c r="I75" i="488"/>
  <c r="Z74" i="488"/>
  <c r="J74" i="488"/>
  <c r="I74" i="488"/>
  <c r="Z73" i="488"/>
  <c r="J73" i="488"/>
  <c r="I73" i="488"/>
  <c r="Z72" i="488"/>
  <c r="J72" i="488"/>
  <c r="R72" i="488" s="1"/>
  <c r="U72" i="488" s="1"/>
  <c r="I72" i="488"/>
  <c r="Z71" i="488"/>
  <c r="R71" i="488"/>
  <c r="U71" i="488" s="1"/>
  <c r="Q71" i="488"/>
  <c r="J71" i="488"/>
  <c r="I71" i="488"/>
  <c r="Z70" i="488"/>
  <c r="J70" i="488"/>
  <c r="I70" i="488"/>
  <c r="Z69" i="488"/>
  <c r="J69" i="488"/>
  <c r="I69" i="488"/>
  <c r="Z68" i="488"/>
  <c r="J68" i="488"/>
  <c r="R68" i="488" s="1"/>
  <c r="U68" i="488" s="1"/>
  <c r="I68" i="488"/>
  <c r="Z67" i="488"/>
  <c r="R67" i="488"/>
  <c r="U67" i="488" s="1"/>
  <c r="Q67" i="488"/>
  <c r="J67" i="488"/>
  <c r="I67" i="488"/>
  <c r="Z66" i="488"/>
  <c r="J66" i="488"/>
  <c r="I66" i="488"/>
  <c r="Z65" i="488"/>
  <c r="J65" i="488"/>
  <c r="I65" i="488"/>
  <c r="Z64" i="488"/>
  <c r="J64" i="488"/>
  <c r="R64" i="488" s="1"/>
  <c r="U64" i="488" s="1"/>
  <c r="I64" i="488"/>
  <c r="Z63" i="488"/>
  <c r="R63" i="488"/>
  <c r="U63" i="488" s="1"/>
  <c r="Q63" i="488"/>
  <c r="J63" i="488"/>
  <c r="I63" i="488"/>
  <c r="Z62" i="488"/>
  <c r="J62" i="488"/>
  <c r="I62" i="488"/>
  <c r="Z61" i="488"/>
  <c r="J61" i="488"/>
  <c r="I61" i="488"/>
  <c r="Z60" i="488"/>
  <c r="J60" i="488"/>
  <c r="R60" i="488" s="1"/>
  <c r="U60" i="488" s="1"/>
  <c r="I60" i="488"/>
  <c r="Z59" i="488"/>
  <c r="R59" i="488"/>
  <c r="U59" i="488" s="1"/>
  <c r="Q59" i="488"/>
  <c r="J59" i="488"/>
  <c r="I59" i="488"/>
  <c r="Z58" i="488"/>
  <c r="J58" i="488"/>
  <c r="I58" i="488"/>
  <c r="Z57" i="488"/>
  <c r="J57" i="488"/>
  <c r="I57" i="488"/>
  <c r="Z56" i="488"/>
  <c r="J56" i="488"/>
  <c r="R56" i="488" s="1"/>
  <c r="U56" i="488" s="1"/>
  <c r="I56" i="488"/>
  <c r="Z55" i="488"/>
  <c r="R55" i="488"/>
  <c r="U55" i="488" s="1"/>
  <c r="Q55" i="488"/>
  <c r="J55" i="488"/>
  <c r="I55" i="488"/>
  <c r="Z54" i="488"/>
  <c r="J54" i="488"/>
  <c r="I54" i="488"/>
  <c r="Z53" i="488"/>
  <c r="J53" i="488"/>
  <c r="I53" i="488"/>
  <c r="Z52" i="488"/>
  <c r="J52" i="488"/>
  <c r="R52" i="488" s="1"/>
  <c r="U52" i="488" s="1"/>
  <c r="I52" i="488"/>
  <c r="Z51" i="488"/>
  <c r="R51" i="488"/>
  <c r="U51" i="488" s="1"/>
  <c r="Q51" i="488"/>
  <c r="J51" i="488"/>
  <c r="I51" i="488"/>
  <c r="Z50" i="488"/>
  <c r="J50" i="488"/>
  <c r="I50" i="488"/>
  <c r="Z49" i="488"/>
  <c r="J49" i="488"/>
  <c r="I49" i="488"/>
  <c r="Z48" i="488"/>
  <c r="J48" i="488"/>
  <c r="R48" i="488" s="1"/>
  <c r="U48" i="488" s="1"/>
  <c r="I48" i="488"/>
  <c r="Z47" i="488"/>
  <c r="R47" i="488"/>
  <c r="U47" i="488" s="1"/>
  <c r="Q47" i="488"/>
  <c r="J47" i="488"/>
  <c r="I47" i="488"/>
  <c r="Z46" i="488"/>
  <c r="J46" i="488"/>
  <c r="I46" i="488"/>
  <c r="Z45" i="488"/>
  <c r="J45" i="488"/>
  <c r="I45" i="488"/>
  <c r="Z44" i="488"/>
  <c r="J44" i="488"/>
  <c r="R44" i="488" s="1"/>
  <c r="U44" i="488" s="1"/>
  <c r="I44" i="488"/>
  <c r="Z43" i="488"/>
  <c r="R43" i="488"/>
  <c r="U43" i="488" s="1"/>
  <c r="Q43" i="488"/>
  <c r="J43" i="488"/>
  <c r="I43" i="488"/>
  <c r="Z42" i="488"/>
  <c r="J42" i="488"/>
  <c r="I42" i="488"/>
  <c r="Z41" i="488"/>
  <c r="J41" i="488"/>
  <c r="I41" i="488"/>
  <c r="Z40" i="488"/>
  <c r="J40" i="488"/>
  <c r="R40" i="488" s="1"/>
  <c r="U40" i="488" s="1"/>
  <c r="I40" i="488"/>
  <c r="Z39" i="488"/>
  <c r="R39" i="488"/>
  <c r="U39" i="488" s="1"/>
  <c r="Q39" i="488"/>
  <c r="J39" i="488"/>
  <c r="I39" i="488"/>
  <c r="Z38" i="488"/>
  <c r="J38" i="488"/>
  <c r="I38" i="488"/>
  <c r="Z37" i="488"/>
  <c r="J37" i="488"/>
  <c r="I37" i="488"/>
  <c r="Z36" i="488"/>
  <c r="J36" i="488"/>
  <c r="R36" i="488" s="1"/>
  <c r="U36" i="488" s="1"/>
  <c r="I36" i="488"/>
  <c r="Z35" i="488"/>
  <c r="R35" i="488"/>
  <c r="U35" i="488" s="1"/>
  <c r="Q35" i="488"/>
  <c r="J35" i="488"/>
  <c r="I35" i="488"/>
  <c r="Z34" i="488"/>
  <c r="J34" i="488"/>
  <c r="I34" i="488"/>
  <c r="Z33" i="488"/>
  <c r="J33" i="488"/>
  <c r="I33" i="488"/>
  <c r="Z32" i="488"/>
  <c r="J32" i="488"/>
  <c r="R32" i="488" s="1"/>
  <c r="U32" i="488" s="1"/>
  <c r="I32" i="488"/>
  <c r="Z31" i="488"/>
  <c r="R31" i="488"/>
  <c r="U31" i="488" s="1"/>
  <c r="Q31" i="488"/>
  <c r="J31" i="488"/>
  <c r="I31" i="488"/>
  <c r="Z30" i="488"/>
  <c r="J30" i="488"/>
  <c r="I30" i="488"/>
  <c r="Q30" i="488" s="1"/>
  <c r="T30" i="488" s="1"/>
  <c r="Z29" i="488"/>
  <c r="J29" i="488"/>
  <c r="I29" i="488"/>
  <c r="Z28" i="488"/>
  <c r="J28" i="488"/>
  <c r="R28" i="488" s="1"/>
  <c r="U28" i="488" s="1"/>
  <c r="I28" i="488"/>
  <c r="Z27" i="488"/>
  <c r="R27" i="488"/>
  <c r="U27" i="488" s="1"/>
  <c r="Q27" i="488"/>
  <c r="J27" i="488"/>
  <c r="I27" i="488"/>
  <c r="Z26" i="488"/>
  <c r="J26" i="488"/>
  <c r="I26" i="488"/>
  <c r="Q26" i="488" s="1"/>
  <c r="T26" i="488" s="1"/>
  <c r="Z25" i="488"/>
  <c r="J25" i="488"/>
  <c r="I25" i="488"/>
  <c r="Z24" i="488"/>
  <c r="J24" i="488"/>
  <c r="R24" i="488" s="1"/>
  <c r="U24" i="488" s="1"/>
  <c r="I24" i="488"/>
  <c r="Z23" i="488"/>
  <c r="R23" i="488"/>
  <c r="U23" i="488" s="1"/>
  <c r="Q23" i="488"/>
  <c r="J23" i="488"/>
  <c r="I23" i="488"/>
  <c r="Z22" i="488"/>
  <c r="J22" i="488"/>
  <c r="I22" i="488"/>
  <c r="Q22" i="488" s="1"/>
  <c r="T22" i="488" s="1"/>
  <c r="Z21" i="488"/>
  <c r="J21" i="488"/>
  <c r="I21" i="488"/>
  <c r="Q20" i="488"/>
  <c r="J20" i="488"/>
  <c r="I20" i="488"/>
  <c r="J11" i="488"/>
  <c r="J10" i="488"/>
  <c r="R9" i="488"/>
  <c r="J9" i="488"/>
  <c r="R8" i="488"/>
  <c r="J7" i="488"/>
  <c r="J6" i="488"/>
  <c r="J4" i="488"/>
  <c r="Q149" i="488" s="1"/>
  <c r="T149" i="488" s="1"/>
  <c r="J3" i="488"/>
  <c r="R82" i="488" s="1"/>
  <c r="U82" i="488" s="1"/>
  <c r="J155" i="487"/>
  <c r="I157" i="487" s="1"/>
  <c r="J157" i="487" s="1"/>
  <c r="I159" i="487" s="1"/>
  <c r="Z149" i="487"/>
  <c r="T149" i="487"/>
  <c r="R149" i="487"/>
  <c r="U149" i="487" s="1"/>
  <c r="J149" i="487"/>
  <c r="I149" i="487"/>
  <c r="Q149" i="487" s="1"/>
  <c r="Z148" i="487"/>
  <c r="T148" i="487"/>
  <c r="R148" i="487"/>
  <c r="U148" i="487" s="1"/>
  <c r="J148" i="487"/>
  <c r="I148" i="487"/>
  <c r="Q148" i="487" s="1"/>
  <c r="Z147" i="487"/>
  <c r="R147" i="487"/>
  <c r="U147" i="487" s="1"/>
  <c r="J147" i="487"/>
  <c r="I147" i="487"/>
  <c r="Q147" i="487" s="1"/>
  <c r="T147" i="487" s="1"/>
  <c r="W147" i="487" s="1"/>
  <c r="X147" i="487" s="1"/>
  <c r="Z146" i="487"/>
  <c r="R146" i="487"/>
  <c r="U146" i="487" s="1"/>
  <c r="J146" i="487"/>
  <c r="I146" i="487"/>
  <c r="Z145" i="487"/>
  <c r="T145" i="487"/>
  <c r="W145" i="487" s="1"/>
  <c r="R145" i="487"/>
  <c r="U145" i="487" s="1"/>
  <c r="X145" i="487" s="1"/>
  <c r="J145" i="487"/>
  <c r="I145" i="487"/>
  <c r="Q145" i="487" s="1"/>
  <c r="Z144" i="487"/>
  <c r="T144" i="487"/>
  <c r="R144" i="487"/>
  <c r="U144" i="487" s="1"/>
  <c r="J144" i="487"/>
  <c r="I144" i="487"/>
  <c r="Q144" i="487" s="1"/>
  <c r="Z143" i="487"/>
  <c r="R143" i="487"/>
  <c r="U143" i="487" s="1"/>
  <c r="J143" i="487"/>
  <c r="I143" i="487"/>
  <c r="Q143" i="487" s="1"/>
  <c r="T143" i="487" s="1"/>
  <c r="Z142" i="487"/>
  <c r="R142" i="487"/>
  <c r="U142" i="487" s="1"/>
  <c r="J142" i="487"/>
  <c r="I142" i="487"/>
  <c r="Z141" i="487"/>
  <c r="T141" i="487"/>
  <c r="R141" i="487"/>
  <c r="U141" i="487" s="1"/>
  <c r="J141" i="487"/>
  <c r="I141" i="487"/>
  <c r="Q141" i="487" s="1"/>
  <c r="Z140" i="487"/>
  <c r="T140" i="487"/>
  <c r="R140" i="487"/>
  <c r="U140" i="487" s="1"/>
  <c r="J140" i="487"/>
  <c r="I140" i="487"/>
  <c r="Q140" i="487" s="1"/>
  <c r="Z139" i="487"/>
  <c r="R139" i="487"/>
  <c r="U139" i="487" s="1"/>
  <c r="J139" i="487"/>
  <c r="I139" i="487"/>
  <c r="Q139" i="487" s="1"/>
  <c r="T139" i="487" s="1"/>
  <c r="W139" i="487" s="1"/>
  <c r="X139" i="487" s="1"/>
  <c r="Z138" i="487"/>
  <c r="R138" i="487"/>
  <c r="U138" i="487" s="1"/>
  <c r="J138" i="487"/>
  <c r="I138" i="487"/>
  <c r="Z137" i="487"/>
  <c r="T137" i="487"/>
  <c r="W137" i="487" s="1"/>
  <c r="R137" i="487"/>
  <c r="U137" i="487" s="1"/>
  <c r="X137" i="487" s="1"/>
  <c r="J137" i="487"/>
  <c r="I137" i="487"/>
  <c r="Q137" i="487" s="1"/>
  <c r="Z136" i="487"/>
  <c r="T136" i="487"/>
  <c r="R136" i="487"/>
  <c r="U136" i="487" s="1"/>
  <c r="J136" i="487"/>
  <c r="I136" i="487"/>
  <c r="Q136" i="487" s="1"/>
  <c r="Z135" i="487"/>
  <c r="R135" i="487"/>
  <c r="U135" i="487" s="1"/>
  <c r="J135" i="487"/>
  <c r="I135" i="487"/>
  <c r="Q135" i="487" s="1"/>
  <c r="T135" i="487" s="1"/>
  <c r="Z134" i="487"/>
  <c r="R134" i="487"/>
  <c r="U134" i="487" s="1"/>
  <c r="J134" i="487"/>
  <c r="I134" i="487"/>
  <c r="Z133" i="487"/>
  <c r="T133" i="487"/>
  <c r="R133" i="487"/>
  <c r="U133" i="487" s="1"/>
  <c r="J133" i="487"/>
  <c r="I133" i="487"/>
  <c r="Q133" i="487" s="1"/>
  <c r="Z132" i="487"/>
  <c r="T132" i="487"/>
  <c r="R132" i="487"/>
  <c r="U132" i="487" s="1"/>
  <c r="J132" i="487"/>
  <c r="I132" i="487"/>
  <c r="Q132" i="487" s="1"/>
  <c r="Z131" i="487"/>
  <c r="R131" i="487"/>
  <c r="U131" i="487" s="1"/>
  <c r="J131" i="487"/>
  <c r="I131" i="487"/>
  <c r="Q131" i="487" s="1"/>
  <c r="T131" i="487" s="1"/>
  <c r="W131" i="487" s="1"/>
  <c r="X131" i="487" s="1"/>
  <c r="Z130" i="487"/>
  <c r="R130" i="487"/>
  <c r="U130" i="487" s="1"/>
  <c r="J130" i="487"/>
  <c r="I130" i="487"/>
  <c r="Z129" i="487"/>
  <c r="T129" i="487"/>
  <c r="W129" i="487" s="1"/>
  <c r="R129" i="487"/>
  <c r="U129" i="487" s="1"/>
  <c r="X129" i="487" s="1"/>
  <c r="J129" i="487"/>
  <c r="I129" i="487"/>
  <c r="Q129" i="487" s="1"/>
  <c r="Z128" i="487"/>
  <c r="T128" i="487"/>
  <c r="R128" i="487"/>
  <c r="U128" i="487" s="1"/>
  <c r="J128" i="487"/>
  <c r="I128" i="487"/>
  <c r="Q128" i="487" s="1"/>
  <c r="Z127" i="487"/>
  <c r="R127" i="487"/>
  <c r="U127" i="487" s="1"/>
  <c r="J127" i="487"/>
  <c r="I127" i="487"/>
  <c r="Q127" i="487" s="1"/>
  <c r="T127" i="487" s="1"/>
  <c r="Z126" i="487"/>
  <c r="R126" i="487"/>
  <c r="U126" i="487" s="1"/>
  <c r="J126" i="487"/>
  <c r="I126" i="487"/>
  <c r="Z125" i="487"/>
  <c r="T125" i="487"/>
  <c r="R125" i="487"/>
  <c r="U125" i="487" s="1"/>
  <c r="J125" i="487"/>
  <c r="I125" i="487"/>
  <c r="Q125" i="487" s="1"/>
  <c r="Z124" i="487"/>
  <c r="T124" i="487"/>
  <c r="R124" i="487"/>
  <c r="U124" i="487" s="1"/>
  <c r="J124" i="487"/>
  <c r="I124" i="487"/>
  <c r="Q124" i="487" s="1"/>
  <c r="Z123" i="487"/>
  <c r="R123" i="487"/>
  <c r="U123" i="487" s="1"/>
  <c r="J123" i="487"/>
  <c r="I123" i="487"/>
  <c r="Q123" i="487" s="1"/>
  <c r="T123" i="487" s="1"/>
  <c r="W123" i="487" s="1"/>
  <c r="X123" i="487" s="1"/>
  <c r="Z122" i="487"/>
  <c r="R122" i="487"/>
  <c r="U122" i="487" s="1"/>
  <c r="J122" i="487"/>
  <c r="I122" i="487"/>
  <c r="Z121" i="487"/>
  <c r="T121" i="487"/>
  <c r="W121" i="487" s="1"/>
  <c r="R121" i="487"/>
  <c r="U121" i="487" s="1"/>
  <c r="X121" i="487" s="1"/>
  <c r="J121" i="487"/>
  <c r="I121" i="487"/>
  <c r="Q121" i="487" s="1"/>
  <c r="Z120" i="487"/>
  <c r="T120" i="487"/>
  <c r="R120" i="487"/>
  <c r="U120" i="487" s="1"/>
  <c r="J120" i="487"/>
  <c r="I120" i="487"/>
  <c r="Q120" i="487" s="1"/>
  <c r="Z119" i="487"/>
  <c r="R119" i="487"/>
  <c r="U119" i="487" s="1"/>
  <c r="J119" i="487"/>
  <c r="I119" i="487"/>
  <c r="Q119" i="487" s="1"/>
  <c r="T119" i="487" s="1"/>
  <c r="Z118" i="487"/>
  <c r="R118" i="487"/>
  <c r="U118" i="487" s="1"/>
  <c r="J118" i="487"/>
  <c r="I118" i="487"/>
  <c r="Z117" i="487"/>
  <c r="T117" i="487"/>
  <c r="R117" i="487"/>
  <c r="U117" i="487" s="1"/>
  <c r="J117" i="487"/>
  <c r="I117" i="487"/>
  <c r="Q117" i="487" s="1"/>
  <c r="Z116" i="487"/>
  <c r="T116" i="487"/>
  <c r="R116" i="487"/>
  <c r="U116" i="487" s="1"/>
  <c r="J116" i="487"/>
  <c r="I116" i="487"/>
  <c r="Q116" i="487" s="1"/>
  <c r="Z115" i="487"/>
  <c r="R115" i="487"/>
  <c r="U115" i="487" s="1"/>
  <c r="J115" i="487"/>
  <c r="I115" i="487"/>
  <c r="Q115" i="487" s="1"/>
  <c r="T115" i="487" s="1"/>
  <c r="W115" i="487" s="1"/>
  <c r="X115" i="487" s="1"/>
  <c r="Z114" i="487"/>
  <c r="R114" i="487"/>
  <c r="U114" i="487" s="1"/>
  <c r="J114" i="487"/>
  <c r="I114" i="487"/>
  <c r="Z113" i="487"/>
  <c r="T113" i="487"/>
  <c r="W113" i="487" s="1"/>
  <c r="R113" i="487"/>
  <c r="U113" i="487" s="1"/>
  <c r="X113" i="487" s="1"/>
  <c r="J113" i="487"/>
  <c r="I113" i="487"/>
  <c r="Q113" i="487" s="1"/>
  <c r="Z112" i="487"/>
  <c r="T112" i="487"/>
  <c r="R112" i="487"/>
  <c r="U112" i="487" s="1"/>
  <c r="J112" i="487"/>
  <c r="I112" i="487"/>
  <c r="Q112" i="487" s="1"/>
  <c r="Z111" i="487"/>
  <c r="R111" i="487"/>
  <c r="U111" i="487" s="1"/>
  <c r="J111" i="487"/>
  <c r="I111" i="487"/>
  <c r="Q111" i="487" s="1"/>
  <c r="T111" i="487" s="1"/>
  <c r="Z110" i="487"/>
  <c r="R110" i="487"/>
  <c r="U110" i="487" s="1"/>
  <c r="J110" i="487"/>
  <c r="I110" i="487"/>
  <c r="Z109" i="487"/>
  <c r="T109" i="487"/>
  <c r="R109" i="487"/>
  <c r="U109" i="487" s="1"/>
  <c r="J109" i="487"/>
  <c r="I109" i="487"/>
  <c r="Q109" i="487" s="1"/>
  <c r="Z108" i="487"/>
  <c r="T108" i="487"/>
  <c r="R108" i="487"/>
  <c r="U108" i="487" s="1"/>
  <c r="J108" i="487"/>
  <c r="I108" i="487"/>
  <c r="Q108" i="487" s="1"/>
  <c r="Z107" i="487"/>
  <c r="R107" i="487"/>
  <c r="U107" i="487" s="1"/>
  <c r="J107" i="487"/>
  <c r="I107" i="487"/>
  <c r="Q107" i="487" s="1"/>
  <c r="T107" i="487" s="1"/>
  <c r="W107" i="487" s="1"/>
  <c r="X107" i="487" s="1"/>
  <c r="Z106" i="487"/>
  <c r="R106" i="487"/>
  <c r="U106" i="487" s="1"/>
  <c r="J106" i="487"/>
  <c r="I106" i="487"/>
  <c r="Z105" i="487"/>
  <c r="T105" i="487"/>
  <c r="W105" i="487" s="1"/>
  <c r="R105" i="487"/>
  <c r="U105" i="487" s="1"/>
  <c r="X105" i="487" s="1"/>
  <c r="J105" i="487"/>
  <c r="I105" i="487"/>
  <c r="Q105" i="487" s="1"/>
  <c r="Z104" i="487"/>
  <c r="T104" i="487"/>
  <c r="R104" i="487"/>
  <c r="U104" i="487" s="1"/>
  <c r="J104" i="487"/>
  <c r="I104" i="487"/>
  <c r="Q104" i="487" s="1"/>
  <c r="Z103" i="487"/>
  <c r="R103" i="487"/>
  <c r="U103" i="487" s="1"/>
  <c r="J103" i="487"/>
  <c r="I103" i="487"/>
  <c r="Q103" i="487" s="1"/>
  <c r="T103" i="487" s="1"/>
  <c r="Z102" i="487"/>
  <c r="R102" i="487"/>
  <c r="U102" i="487" s="1"/>
  <c r="J102" i="487"/>
  <c r="I102" i="487"/>
  <c r="Z101" i="487"/>
  <c r="T101" i="487"/>
  <c r="R101" i="487"/>
  <c r="U101" i="487" s="1"/>
  <c r="J101" i="487"/>
  <c r="I101" i="487"/>
  <c r="Q101" i="487" s="1"/>
  <c r="Z100" i="487"/>
  <c r="T100" i="487"/>
  <c r="R100" i="487"/>
  <c r="U100" i="487" s="1"/>
  <c r="J100" i="487"/>
  <c r="I100" i="487"/>
  <c r="Q100" i="487" s="1"/>
  <c r="Z99" i="487"/>
  <c r="R99" i="487"/>
  <c r="U99" i="487" s="1"/>
  <c r="J99" i="487"/>
  <c r="I99" i="487"/>
  <c r="Q99" i="487" s="1"/>
  <c r="T99" i="487" s="1"/>
  <c r="W99" i="487" s="1"/>
  <c r="X99" i="487" s="1"/>
  <c r="Z98" i="487"/>
  <c r="R98" i="487"/>
  <c r="U98" i="487" s="1"/>
  <c r="J98" i="487"/>
  <c r="I98" i="487"/>
  <c r="Z97" i="487"/>
  <c r="T97" i="487"/>
  <c r="W97" i="487" s="1"/>
  <c r="R97" i="487"/>
  <c r="U97" i="487" s="1"/>
  <c r="X97" i="487" s="1"/>
  <c r="J97" i="487"/>
  <c r="I97" i="487"/>
  <c r="Q97" i="487" s="1"/>
  <c r="Z96" i="487"/>
  <c r="T96" i="487"/>
  <c r="R96" i="487"/>
  <c r="U96" i="487" s="1"/>
  <c r="J96" i="487"/>
  <c r="I96" i="487"/>
  <c r="Q96" i="487" s="1"/>
  <c r="Z95" i="487"/>
  <c r="R95" i="487"/>
  <c r="U95" i="487" s="1"/>
  <c r="J95" i="487"/>
  <c r="I95" i="487"/>
  <c r="Q95" i="487" s="1"/>
  <c r="T95" i="487" s="1"/>
  <c r="Z94" i="487"/>
  <c r="R94" i="487"/>
  <c r="U94" i="487" s="1"/>
  <c r="J94" i="487"/>
  <c r="I94" i="487"/>
  <c r="Z93" i="487"/>
  <c r="T93" i="487"/>
  <c r="R93" i="487"/>
  <c r="U93" i="487" s="1"/>
  <c r="J93" i="487"/>
  <c r="I93" i="487"/>
  <c r="Q93" i="487" s="1"/>
  <c r="Z92" i="487"/>
  <c r="T92" i="487"/>
  <c r="R92" i="487"/>
  <c r="U92" i="487" s="1"/>
  <c r="J92" i="487"/>
  <c r="I92" i="487"/>
  <c r="Q92" i="487" s="1"/>
  <c r="Z91" i="487"/>
  <c r="R91" i="487"/>
  <c r="U91" i="487" s="1"/>
  <c r="J91" i="487"/>
  <c r="I91" i="487"/>
  <c r="Q91" i="487" s="1"/>
  <c r="T91" i="487" s="1"/>
  <c r="W91" i="487" s="1"/>
  <c r="X91" i="487" s="1"/>
  <c r="Z90" i="487"/>
  <c r="R90" i="487"/>
  <c r="U90" i="487" s="1"/>
  <c r="J90" i="487"/>
  <c r="I90" i="487"/>
  <c r="Z89" i="487"/>
  <c r="T89" i="487"/>
  <c r="W89" i="487" s="1"/>
  <c r="R89" i="487"/>
  <c r="U89" i="487" s="1"/>
  <c r="X89" i="487" s="1"/>
  <c r="J89" i="487"/>
  <c r="I89" i="487"/>
  <c r="Q89" i="487" s="1"/>
  <c r="Z88" i="487"/>
  <c r="T88" i="487"/>
  <c r="R88" i="487"/>
  <c r="U88" i="487" s="1"/>
  <c r="J88" i="487"/>
  <c r="I88" i="487"/>
  <c r="Q88" i="487" s="1"/>
  <c r="Z87" i="487"/>
  <c r="R87" i="487"/>
  <c r="U87" i="487" s="1"/>
  <c r="J87" i="487"/>
  <c r="I87" i="487"/>
  <c r="Q87" i="487" s="1"/>
  <c r="T87" i="487" s="1"/>
  <c r="Z86" i="487"/>
  <c r="R86" i="487"/>
  <c r="U86" i="487" s="1"/>
  <c r="J86" i="487"/>
  <c r="I86" i="487"/>
  <c r="T85" i="487"/>
  <c r="W85" i="487" s="1"/>
  <c r="R85" i="487"/>
  <c r="U85" i="487" s="1"/>
  <c r="J85" i="487"/>
  <c r="I85" i="487"/>
  <c r="Q85" i="487" s="1"/>
  <c r="Z84" i="487"/>
  <c r="T84" i="487"/>
  <c r="R84" i="487"/>
  <c r="U84" i="487" s="1"/>
  <c r="J84" i="487"/>
  <c r="I84" i="487"/>
  <c r="Q84" i="487" s="1"/>
  <c r="Z83" i="487"/>
  <c r="J83" i="487"/>
  <c r="R83" i="487" s="1"/>
  <c r="U83" i="487" s="1"/>
  <c r="I83" i="487"/>
  <c r="Z82" i="487"/>
  <c r="Q82" i="487"/>
  <c r="T82" i="487" s="1"/>
  <c r="J82" i="487"/>
  <c r="I82" i="487"/>
  <c r="Z81" i="487"/>
  <c r="R81" i="487"/>
  <c r="U81" i="487" s="1"/>
  <c r="Q81" i="487"/>
  <c r="T81" i="487" s="1"/>
  <c r="W81" i="487" s="1"/>
  <c r="X81" i="487" s="1"/>
  <c r="J81" i="487"/>
  <c r="I81" i="487"/>
  <c r="Z80" i="487"/>
  <c r="T80" i="487"/>
  <c r="R80" i="487"/>
  <c r="U80" i="487" s="1"/>
  <c r="J80" i="487"/>
  <c r="I80" i="487"/>
  <c r="Q80" i="487" s="1"/>
  <c r="Z79" i="487"/>
  <c r="J79" i="487"/>
  <c r="R79" i="487" s="1"/>
  <c r="U79" i="487" s="1"/>
  <c r="I79" i="487"/>
  <c r="Z78" i="487"/>
  <c r="Q78" i="487"/>
  <c r="T78" i="487" s="1"/>
  <c r="J78" i="487"/>
  <c r="I78" i="487"/>
  <c r="Z77" i="487"/>
  <c r="R77" i="487"/>
  <c r="U77" i="487" s="1"/>
  <c r="Q77" i="487"/>
  <c r="T77" i="487" s="1"/>
  <c r="W77" i="487" s="1"/>
  <c r="X77" i="487" s="1"/>
  <c r="J77" i="487"/>
  <c r="I77" i="487"/>
  <c r="Z76" i="487"/>
  <c r="T76" i="487"/>
  <c r="R76" i="487"/>
  <c r="U76" i="487" s="1"/>
  <c r="J76" i="487"/>
  <c r="I76" i="487"/>
  <c r="Q76" i="487" s="1"/>
  <c r="Z75" i="487"/>
  <c r="J75" i="487"/>
  <c r="R75" i="487" s="1"/>
  <c r="U75" i="487" s="1"/>
  <c r="I75" i="487"/>
  <c r="Z74" i="487"/>
  <c r="Q74" i="487"/>
  <c r="T74" i="487" s="1"/>
  <c r="J74" i="487"/>
  <c r="I74" i="487"/>
  <c r="Z73" i="487"/>
  <c r="R73" i="487"/>
  <c r="U73" i="487" s="1"/>
  <c r="Q73" i="487"/>
  <c r="T73" i="487" s="1"/>
  <c r="J73" i="487"/>
  <c r="I73" i="487"/>
  <c r="Z72" i="487"/>
  <c r="T72" i="487"/>
  <c r="R72" i="487"/>
  <c r="U72" i="487" s="1"/>
  <c r="J72" i="487"/>
  <c r="I72" i="487"/>
  <c r="Q72" i="487" s="1"/>
  <c r="Z71" i="487"/>
  <c r="J71" i="487"/>
  <c r="R71" i="487" s="1"/>
  <c r="U71" i="487" s="1"/>
  <c r="I71" i="487"/>
  <c r="Z70" i="487"/>
  <c r="Q70" i="487"/>
  <c r="T70" i="487" s="1"/>
  <c r="J70" i="487"/>
  <c r="I70" i="487"/>
  <c r="Z69" i="487"/>
  <c r="R69" i="487"/>
  <c r="U69" i="487" s="1"/>
  <c r="Q69" i="487"/>
  <c r="T69" i="487" s="1"/>
  <c r="J69" i="487"/>
  <c r="I69" i="487"/>
  <c r="Z68" i="487"/>
  <c r="T68" i="487"/>
  <c r="R68" i="487"/>
  <c r="U68" i="487" s="1"/>
  <c r="J68" i="487"/>
  <c r="I68" i="487"/>
  <c r="Q68" i="487" s="1"/>
  <c r="Z67" i="487"/>
  <c r="J67" i="487"/>
  <c r="R67" i="487" s="1"/>
  <c r="U67" i="487" s="1"/>
  <c r="I67" i="487"/>
  <c r="Z66" i="487"/>
  <c r="Q66" i="487"/>
  <c r="T66" i="487" s="1"/>
  <c r="J66" i="487"/>
  <c r="I66" i="487"/>
  <c r="Z65" i="487"/>
  <c r="R65" i="487"/>
  <c r="U65" i="487" s="1"/>
  <c r="Q65" i="487"/>
  <c r="T65" i="487" s="1"/>
  <c r="W65" i="487" s="1"/>
  <c r="X65" i="487" s="1"/>
  <c r="J65" i="487"/>
  <c r="I65" i="487"/>
  <c r="Z64" i="487"/>
  <c r="T64" i="487"/>
  <c r="R64" i="487"/>
  <c r="U64" i="487" s="1"/>
  <c r="J64" i="487"/>
  <c r="I64" i="487"/>
  <c r="Q64" i="487" s="1"/>
  <c r="Z63" i="487"/>
  <c r="J63" i="487"/>
  <c r="R63" i="487" s="1"/>
  <c r="U63" i="487" s="1"/>
  <c r="I63" i="487"/>
  <c r="Z62" i="487"/>
  <c r="Q62" i="487"/>
  <c r="T62" i="487" s="1"/>
  <c r="J62" i="487"/>
  <c r="I62" i="487"/>
  <c r="Z61" i="487"/>
  <c r="R61" i="487"/>
  <c r="U61" i="487" s="1"/>
  <c r="Q61" i="487"/>
  <c r="T61" i="487" s="1"/>
  <c r="W61" i="487" s="1"/>
  <c r="X61" i="487" s="1"/>
  <c r="J61" i="487"/>
  <c r="I61" i="487"/>
  <c r="Z60" i="487"/>
  <c r="T60" i="487"/>
  <c r="R60" i="487"/>
  <c r="U60" i="487" s="1"/>
  <c r="J60" i="487"/>
  <c r="I60" i="487"/>
  <c r="Q60" i="487" s="1"/>
  <c r="Z59" i="487"/>
  <c r="J59" i="487"/>
  <c r="R59" i="487" s="1"/>
  <c r="U59" i="487" s="1"/>
  <c r="I59" i="487"/>
  <c r="Z58" i="487"/>
  <c r="Q58" i="487"/>
  <c r="T58" i="487" s="1"/>
  <c r="J58" i="487"/>
  <c r="I58" i="487"/>
  <c r="Z57" i="487"/>
  <c r="R57" i="487"/>
  <c r="U57" i="487" s="1"/>
  <c r="Q57" i="487"/>
  <c r="T57" i="487" s="1"/>
  <c r="J57" i="487"/>
  <c r="I57" i="487"/>
  <c r="Z56" i="487"/>
  <c r="T56" i="487"/>
  <c r="R56" i="487"/>
  <c r="U56" i="487" s="1"/>
  <c r="J56" i="487"/>
  <c r="I56" i="487"/>
  <c r="Q56" i="487" s="1"/>
  <c r="Z55" i="487"/>
  <c r="J55" i="487"/>
  <c r="R55" i="487" s="1"/>
  <c r="U55" i="487" s="1"/>
  <c r="I55" i="487"/>
  <c r="Z54" i="487"/>
  <c r="Q54" i="487"/>
  <c r="T54" i="487" s="1"/>
  <c r="J54" i="487"/>
  <c r="I54" i="487"/>
  <c r="Z53" i="487"/>
  <c r="R53" i="487"/>
  <c r="U53" i="487" s="1"/>
  <c r="Q53" i="487"/>
  <c r="T53" i="487" s="1"/>
  <c r="J53" i="487"/>
  <c r="I53" i="487"/>
  <c r="Z52" i="487"/>
  <c r="T52" i="487"/>
  <c r="R52" i="487"/>
  <c r="U52" i="487" s="1"/>
  <c r="J52" i="487"/>
  <c r="I52" i="487"/>
  <c r="Q52" i="487" s="1"/>
  <c r="Z51" i="487"/>
  <c r="J51" i="487"/>
  <c r="R51" i="487" s="1"/>
  <c r="U51" i="487" s="1"/>
  <c r="I51" i="487"/>
  <c r="Z50" i="487"/>
  <c r="Q50" i="487"/>
  <c r="T50" i="487" s="1"/>
  <c r="J50" i="487"/>
  <c r="I50" i="487"/>
  <c r="Z49" i="487"/>
  <c r="R49" i="487"/>
  <c r="U49" i="487" s="1"/>
  <c r="Q49" i="487"/>
  <c r="T49" i="487" s="1"/>
  <c r="W49" i="487" s="1"/>
  <c r="X49" i="487" s="1"/>
  <c r="J49" i="487"/>
  <c r="I49" i="487"/>
  <c r="Z48" i="487"/>
  <c r="T48" i="487"/>
  <c r="R48" i="487"/>
  <c r="U48" i="487" s="1"/>
  <c r="J48" i="487"/>
  <c r="I48" i="487"/>
  <c r="Q48" i="487" s="1"/>
  <c r="Z47" i="487"/>
  <c r="J47" i="487"/>
  <c r="R47" i="487" s="1"/>
  <c r="U47" i="487" s="1"/>
  <c r="I47" i="487"/>
  <c r="Z46" i="487"/>
  <c r="Q46" i="487"/>
  <c r="T46" i="487" s="1"/>
  <c r="J46" i="487"/>
  <c r="I46" i="487"/>
  <c r="Z45" i="487"/>
  <c r="R45" i="487"/>
  <c r="U45" i="487" s="1"/>
  <c r="Q45" i="487"/>
  <c r="T45" i="487" s="1"/>
  <c r="W45" i="487" s="1"/>
  <c r="X45" i="487" s="1"/>
  <c r="J45" i="487"/>
  <c r="I45" i="487"/>
  <c r="Z44" i="487"/>
  <c r="T44" i="487"/>
  <c r="R44" i="487"/>
  <c r="U44" i="487" s="1"/>
  <c r="J44" i="487"/>
  <c r="I44" i="487"/>
  <c r="Q44" i="487" s="1"/>
  <c r="Z43" i="487"/>
  <c r="J43" i="487"/>
  <c r="R43" i="487" s="1"/>
  <c r="U43" i="487" s="1"/>
  <c r="I43" i="487"/>
  <c r="Z42" i="487"/>
  <c r="Q42" i="487"/>
  <c r="T42" i="487" s="1"/>
  <c r="J42" i="487"/>
  <c r="I42" i="487"/>
  <c r="Z41" i="487"/>
  <c r="R41" i="487"/>
  <c r="U41" i="487" s="1"/>
  <c r="Q41" i="487"/>
  <c r="T41" i="487" s="1"/>
  <c r="J41" i="487"/>
  <c r="I41" i="487"/>
  <c r="Z40" i="487"/>
  <c r="T40" i="487"/>
  <c r="R40" i="487"/>
  <c r="U40" i="487" s="1"/>
  <c r="J40" i="487"/>
  <c r="I40" i="487"/>
  <c r="Q40" i="487" s="1"/>
  <c r="Z39" i="487"/>
  <c r="J39" i="487"/>
  <c r="R39" i="487" s="1"/>
  <c r="U39" i="487" s="1"/>
  <c r="I39" i="487"/>
  <c r="Z38" i="487"/>
  <c r="Q38" i="487"/>
  <c r="T38" i="487" s="1"/>
  <c r="J38" i="487"/>
  <c r="I38" i="487"/>
  <c r="Z37" i="487"/>
  <c r="R37" i="487"/>
  <c r="U37" i="487" s="1"/>
  <c r="Q37" i="487"/>
  <c r="T37" i="487" s="1"/>
  <c r="J37" i="487"/>
  <c r="I37" i="487"/>
  <c r="Z36" i="487"/>
  <c r="T36" i="487"/>
  <c r="R36" i="487"/>
  <c r="U36" i="487" s="1"/>
  <c r="J36" i="487"/>
  <c r="I36" i="487"/>
  <c r="Q36" i="487" s="1"/>
  <c r="Z35" i="487"/>
  <c r="J35" i="487"/>
  <c r="R35" i="487" s="1"/>
  <c r="U35" i="487" s="1"/>
  <c r="I35" i="487"/>
  <c r="Z34" i="487"/>
  <c r="Q34" i="487"/>
  <c r="T34" i="487" s="1"/>
  <c r="J34" i="487"/>
  <c r="I34" i="487"/>
  <c r="Z33" i="487"/>
  <c r="R33" i="487"/>
  <c r="U33" i="487" s="1"/>
  <c r="Q33" i="487"/>
  <c r="T33" i="487" s="1"/>
  <c r="W33" i="487" s="1"/>
  <c r="X33" i="487" s="1"/>
  <c r="J33" i="487"/>
  <c r="I33" i="487"/>
  <c r="Z32" i="487"/>
  <c r="T32" i="487"/>
  <c r="R32" i="487"/>
  <c r="U32" i="487" s="1"/>
  <c r="J32" i="487"/>
  <c r="I32" i="487"/>
  <c r="Q32" i="487" s="1"/>
  <c r="Z31" i="487"/>
  <c r="J31" i="487"/>
  <c r="R31" i="487" s="1"/>
  <c r="U31" i="487" s="1"/>
  <c r="I31" i="487"/>
  <c r="Z30" i="487"/>
  <c r="Q30" i="487"/>
  <c r="T30" i="487" s="1"/>
  <c r="J30" i="487"/>
  <c r="I30" i="487"/>
  <c r="Z29" i="487"/>
  <c r="R29" i="487"/>
  <c r="U29" i="487" s="1"/>
  <c r="Q29" i="487"/>
  <c r="T29" i="487" s="1"/>
  <c r="W29" i="487" s="1"/>
  <c r="X29" i="487" s="1"/>
  <c r="J29" i="487"/>
  <c r="I29" i="487"/>
  <c r="Z28" i="487"/>
  <c r="T28" i="487"/>
  <c r="R28" i="487"/>
  <c r="U28" i="487" s="1"/>
  <c r="J28" i="487"/>
  <c r="I28" i="487"/>
  <c r="Q28" i="487" s="1"/>
  <c r="Z27" i="487"/>
  <c r="J27" i="487"/>
  <c r="R27" i="487" s="1"/>
  <c r="U27" i="487" s="1"/>
  <c r="I27" i="487"/>
  <c r="Z26" i="487"/>
  <c r="Q26" i="487"/>
  <c r="T26" i="487" s="1"/>
  <c r="J26" i="487"/>
  <c r="I26" i="487"/>
  <c r="Z25" i="487"/>
  <c r="R25" i="487"/>
  <c r="U25" i="487" s="1"/>
  <c r="Q25" i="487"/>
  <c r="T25" i="487" s="1"/>
  <c r="J25" i="487"/>
  <c r="I25" i="487"/>
  <c r="Z24" i="487"/>
  <c r="T24" i="487"/>
  <c r="R24" i="487"/>
  <c r="U24" i="487" s="1"/>
  <c r="J24" i="487"/>
  <c r="I24" i="487"/>
  <c r="Q24" i="487" s="1"/>
  <c r="Z23" i="487"/>
  <c r="J23" i="487"/>
  <c r="R23" i="487" s="1"/>
  <c r="U23" i="487" s="1"/>
  <c r="I23" i="487"/>
  <c r="Z22" i="487"/>
  <c r="Q22" i="487"/>
  <c r="T22" i="487" s="1"/>
  <c r="J22" i="487"/>
  <c r="I22" i="487"/>
  <c r="Z21" i="487"/>
  <c r="R21" i="487"/>
  <c r="U21" i="487" s="1"/>
  <c r="Q21" i="487"/>
  <c r="T21" i="487" s="1"/>
  <c r="J21" i="487"/>
  <c r="I21" i="487"/>
  <c r="T20" i="487"/>
  <c r="R20" i="487"/>
  <c r="U20" i="487" s="1"/>
  <c r="J20" i="487"/>
  <c r="I20" i="487"/>
  <c r="Q20" i="487" s="1"/>
  <c r="J10" i="487"/>
  <c r="J11" i="487" s="1"/>
  <c r="R9" i="487"/>
  <c r="J9" i="487"/>
  <c r="R8" i="487"/>
  <c r="J7" i="487"/>
  <c r="J6" i="487"/>
  <c r="J4" i="487"/>
  <c r="J3" i="487"/>
  <c r="J157" i="486"/>
  <c r="I159" i="486" s="1"/>
  <c r="I157" i="486"/>
  <c r="J155" i="486"/>
  <c r="Z149" i="486"/>
  <c r="J149" i="486"/>
  <c r="I149" i="486"/>
  <c r="Z148" i="486"/>
  <c r="J148" i="486"/>
  <c r="I148" i="486"/>
  <c r="Z147" i="486"/>
  <c r="Q147" i="486"/>
  <c r="T147" i="486" s="1"/>
  <c r="J147" i="486"/>
  <c r="I147" i="486"/>
  <c r="Z146" i="486"/>
  <c r="J146" i="486"/>
  <c r="I146" i="486"/>
  <c r="Z145" i="486"/>
  <c r="J145" i="486"/>
  <c r="I145" i="486"/>
  <c r="Z144" i="486"/>
  <c r="J144" i="486"/>
  <c r="I144" i="486"/>
  <c r="Z143" i="486"/>
  <c r="Q143" i="486"/>
  <c r="T143" i="486" s="1"/>
  <c r="J143" i="486"/>
  <c r="I143" i="486"/>
  <c r="Z142" i="486"/>
  <c r="J142" i="486"/>
  <c r="I142" i="486"/>
  <c r="Z141" i="486"/>
  <c r="J141" i="486"/>
  <c r="I141" i="486"/>
  <c r="Z140" i="486"/>
  <c r="J140" i="486"/>
  <c r="I140" i="486"/>
  <c r="Z139" i="486"/>
  <c r="J139" i="486"/>
  <c r="I139" i="486"/>
  <c r="Z138" i="486"/>
  <c r="J138" i="486"/>
  <c r="I138" i="486"/>
  <c r="Z137" i="486"/>
  <c r="J137" i="486"/>
  <c r="I137" i="486"/>
  <c r="Z136" i="486"/>
  <c r="J136" i="486"/>
  <c r="I136" i="486"/>
  <c r="Z135" i="486"/>
  <c r="J135" i="486"/>
  <c r="I135" i="486"/>
  <c r="Z134" i="486"/>
  <c r="Q134" i="486"/>
  <c r="T134" i="486" s="1"/>
  <c r="J134" i="486"/>
  <c r="I134" i="486"/>
  <c r="Z133" i="486"/>
  <c r="J133" i="486"/>
  <c r="I133" i="486"/>
  <c r="Z132" i="486"/>
  <c r="J132" i="486"/>
  <c r="I132" i="486"/>
  <c r="Z131" i="486"/>
  <c r="J131" i="486"/>
  <c r="I131" i="486"/>
  <c r="Z130" i="486"/>
  <c r="Q130" i="486"/>
  <c r="T130" i="486" s="1"/>
  <c r="J130" i="486"/>
  <c r="I130" i="486"/>
  <c r="Z129" i="486"/>
  <c r="J129" i="486"/>
  <c r="I129" i="486"/>
  <c r="Z128" i="486"/>
  <c r="J128" i="486"/>
  <c r="I128" i="486"/>
  <c r="Z127" i="486"/>
  <c r="J127" i="486"/>
  <c r="I127" i="486"/>
  <c r="Z126" i="486"/>
  <c r="Q126" i="486"/>
  <c r="T126" i="486" s="1"/>
  <c r="J126" i="486"/>
  <c r="I126" i="486"/>
  <c r="Z125" i="486"/>
  <c r="J125" i="486"/>
  <c r="I125" i="486"/>
  <c r="Z124" i="486"/>
  <c r="J124" i="486"/>
  <c r="I124" i="486"/>
  <c r="Z123" i="486"/>
  <c r="J123" i="486"/>
  <c r="I123" i="486"/>
  <c r="Z122" i="486"/>
  <c r="Q122" i="486"/>
  <c r="T122" i="486" s="1"/>
  <c r="J122" i="486"/>
  <c r="I122" i="486"/>
  <c r="Z121" i="486"/>
  <c r="J121" i="486"/>
  <c r="I121" i="486"/>
  <c r="Z120" i="486"/>
  <c r="J120" i="486"/>
  <c r="I120" i="486"/>
  <c r="Z119" i="486"/>
  <c r="J119" i="486"/>
  <c r="I119" i="486"/>
  <c r="Z118" i="486"/>
  <c r="Q118" i="486"/>
  <c r="T118" i="486" s="1"/>
  <c r="J118" i="486"/>
  <c r="I118" i="486"/>
  <c r="Z117" i="486"/>
  <c r="J117" i="486"/>
  <c r="I117" i="486"/>
  <c r="Z116" i="486"/>
  <c r="J116" i="486"/>
  <c r="I116" i="486"/>
  <c r="Z115" i="486"/>
  <c r="J115" i="486"/>
  <c r="I115" i="486"/>
  <c r="Z114" i="486"/>
  <c r="Q114" i="486"/>
  <c r="T114" i="486" s="1"/>
  <c r="J114" i="486"/>
  <c r="I114" i="486"/>
  <c r="Z113" i="486"/>
  <c r="J113" i="486"/>
  <c r="I113" i="486"/>
  <c r="Z112" i="486"/>
  <c r="J112" i="486"/>
  <c r="I112" i="486"/>
  <c r="Z111" i="486"/>
  <c r="J111" i="486"/>
  <c r="I111" i="486"/>
  <c r="Z110" i="486"/>
  <c r="Q110" i="486"/>
  <c r="T110" i="486" s="1"/>
  <c r="J110" i="486"/>
  <c r="I110" i="486"/>
  <c r="Z109" i="486"/>
  <c r="J109" i="486"/>
  <c r="I109" i="486"/>
  <c r="Z108" i="486"/>
  <c r="J108" i="486"/>
  <c r="I108" i="486"/>
  <c r="Z107" i="486"/>
  <c r="J107" i="486"/>
  <c r="I107" i="486"/>
  <c r="Z106" i="486"/>
  <c r="Q106" i="486"/>
  <c r="T106" i="486" s="1"/>
  <c r="J106" i="486"/>
  <c r="I106" i="486"/>
  <c r="Z105" i="486"/>
  <c r="J105" i="486"/>
  <c r="I105" i="486"/>
  <c r="Z104" i="486"/>
  <c r="J104" i="486"/>
  <c r="I104" i="486"/>
  <c r="Z103" i="486"/>
  <c r="J103" i="486"/>
  <c r="I103" i="486"/>
  <c r="Z102" i="486"/>
  <c r="Q102" i="486"/>
  <c r="T102" i="486" s="1"/>
  <c r="J102" i="486"/>
  <c r="I102" i="486"/>
  <c r="Z101" i="486"/>
  <c r="J101" i="486"/>
  <c r="I101" i="486"/>
  <c r="Z100" i="486"/>
  <c r="J100" i="486"/>
  <c r="I100" i="486"/>
  <c r="Z99" i="486"/>
  <c r="J99" i="486"/>
  <c r="I99" i="486"/>
  <c r="Z98" i="486"/>
  <c r="Q98" i="486"/>
  <c r="T98" i="486" s="1"/>
  <c r="J98" i="486"/>
  <c r="I98" i="486"/>
  <c r="Z97" i="486"/>
  <c r="J97" i="486"/>
  <c r="I97" i="486"/>
  <c r="Z96" i="486"/>
  <c r="J96" i="486"/>
  <c r="I96" i="486"/>
  <c r="Z95" i="486"/>
  <c r="J95" i="486"/>
  <c r="I95" i="486"/>
  <c r="Z94" i="486"/>
  <c r="Q94" i="486"/>
  <c r="T94" i="486" s="1"/>
  <c r="J94" i="486"/>
  <c r="I94" i="486"/>
  <c r="Z93" i="486"/>
  <c r="J93" i="486"/>
  <c r="I93" i="486"/>
  <c r="Z92" i="486"/>
  <c r="J92" i="486"/>
  <c r="I92" i="486"/>
  <c r="Z91" i="486"/>
  <c r="J91" i="486"/>
  <c r="I91" i="486"/>
  <c r="Z90" i="486"/>
  <c r="Q90" i="486"/>
  <c r="T90" i="486" s="1"/>
  <c r="J90" i="486"/>
  <c r="I90" i="486"/>
  <c r="Z89" i="486"/>
  <c r="J89" i="486"/>
  <c r="I89" i="486"/>
  <c r="Z88" i="486"/>
  <c r="J88" i="486"/>
  <c r="I88" i="486"/>
  <c r="Z87" i="486"/>
  <c r="J87" i="486"/>
  <c r="I87" i="486"/>
  <c r="Z86" i="486"/>
  <c r="Q86" i="486"/>
  <c r="T86" i="486" s="1"/>
  <c r="J86" i="486"/>
  <c r="I86" i="486"/>
  <c r="J85" i="486"/>
  <c r="I85" i="486"/>
  <c r="Z84" i="486"/>
  <c r="J84" i="486"/>
  <c r="I84" i="486"/>
  <c r="Z83" i="486"/>
  <c r="R83" i="486"/>
  <c r="U83" i="486" s="1"/>
  <c r="J83" i="486"/>
  <c r="I83" i="486"/>
  <c r="Z82" i="486"/>
  <c r="J82" i="486"/>
  <c r="I82" i="486"/>
  <c r="Z81" i="486"/>
  <c r="U81" i="486"/>
  <c r="J81" i="486"/>
  <c r="R81" i="486" s="1"/>
  <c r="I81" i="486"/>
  <c r="Z80" i="486"/>
  <c r="J80" i="486"/>
  <c r="I80" i="486"/>
  <c r="Z79" i="486"/>
  <c r="R79" i="486"/>
  <c r="U79" i="486" s="1"/>
  <c r="J79" i="486"/>
  <c r="I79" i="486"/>
  <c r="Z78" i="486"/>
  <c r="J78" i="486"/>
  <c r="I78" i="486"/>
  <c r="Z77" i="486"/>
  <c r="J77" i="486"/>
  <c r="I77" i="486"/>
  <c r="Z76" i="486"/>
  <c r="J76" i="486"/>
  <c r="I76" i="486"/>
  <c r="Z75" i="486"/>
  <c r="R75" i="486"/>
  <c r="U75" i="486" s="1"/>
  <c r="J75" i="486"/>
  <c r="I75" i="486"/>
  <c r="Z74" i="486"/>
  <c r="J74" i="486"/>
  <c r="I74" i="486"/>
  <c r="Z73" i="486"/>
  <c r="U73" i="486"/>
  <c r="J73" i="486"/>
  <c r="R73" i="486" s="1"/>
  <c r="I73" i="486"/>
  <c r="Z72" i="486"/>
  <c r="J72" i="486"/>
  <c r="I72" i="486"/>
  <c r="Z71" i="486"/>
  <c r="R71" i="486"/>
  <c r="U71" i="486" s="1"/>
  <c r="J71" i="486"/>
  <c r="I71" i="486"/>
  <c r="Z70" i="486"/>
  <c r="J70" i="486"/>
  <c r="R70" i="486" s="1"/>
  <c r="U70" i="486" s="1"/>
  <c r="I70" i="486"/>
  <c r="Z69" i="486"/>
  <c r="J69" i="486"/>
  <c r="I69" i="486"/>
  <c r="Z68" i="486"/>
  <c r="R68" i="486"/>
  <c r="U68" i="486" s="1"/>
  <c r="J68" i="486"/>
  <c r="I68" i="486"/>
  <c r="Z67" i="486"/>
  <c r="X67" i="486"/>
  <c r="R67" i="486"/>
  <c r="U67" i="486" s="1"/>
  <c r="J67" i="486"/>
  <c r="I67" i="486"/>
  <c r="Q67" i="486" s="1"/>
  <c r="T67" i="486" s="1"/>
  <c r="W67" i="486" s="1"/>
  <c r="Z66" i="486"/>
  <c r="J66" i="486"/>
  <c r="R66" i="486" s="1"/>
  <c r="U66" i="486" s="1"/>
  <c r="I66" i="486"/>
  <c r="Z65" i="486"/>
  <c r="J65" i="486"/>
  <c r="R65" i="486" s="1"/>
  <c r="U65" i="486" s="1"/>
  <c r="I65" i="486"/>
  <c r="Z64" i="486"/>
  <c r="R64" i="486"/>
  <c r="U64" i="486" s="1"/>
  <c r="J64" i="486"/>
  <c r="I64" i="486"/>
  <c r="Z63" i="486"/>
  <c r="R63" i="486"/>
  <c r="U63" i="486" s="1"/>
  <c r="J63" i="486"/>
  <c r="I63" i="486"/>
  <c r="Z62" i="486"/>
  <c r="J62" i="486"/>
  <c r="R62" i="486" s="1"/>
  <c r="U62" i="486" s="1"/>
  <c r="I62" i="486"/>
  <c r="Z61" i="486"/>
  <c r="U61" i="486"/>
  <c r="J61" i="486"/>
  <c r="R61" i="486" s="1"/>
  <c r="I61" i="486"/>
  <c r="Z60" i="486"/>
  <c r="R60" i="486"/>
  <c r="U60" i="486" s="1"/>
  <c r="Q60" i="486"/>
  <c r="T60" i="486" s="1"/>
  <c r="W60" i="486" s="1"/>
  <c r="J60" i="486"/>
  <c r="I60" i="486"/>
  <c r="Z59" i="486"/>
  <c r="R59" i="486"/>
  <c r="U59" i="486" s="1"/>
  <c r="J59" i="486"/>
  <c r="I59" i="486"/>
  <c r="Z58" i="486"/>
  <c r="J58" i="486"/>
  <c r="R58" i="486" s="1"/>
  <c r="U58" i="486" s="1"/>
  <c r="I58" i="486"/>
  <c r="Z57" i="486"/>
  <c r="U57" i="486"/>
  <c r="J57" i="486"/>
  <c r="R57" i="486" s="1"/>
  <c r="I57" i="486"/>
  <c r="Z56" i="486"/>
  <c r="R56" i="486"/>
  <c r="U56" i="486" s="1"/>
  <c r="J56" i="486"/>
  <c r="I56" i="486"/>
  <c r="Z55" i="486"/>
  <c r="R55" i="486"/>
  <c r="U55" i="486" s="1"/>
  <c r="J55" i="486"/>
  <c r="I55" i="486"/>
  <c r="Z54" i="486"/>
  <c r="J54" i="486"/>
  <c r="R54" i="486" s="1"/>
  <c r="U54" i="486" s="1"/>
  <c r="I54" i="486"/>
  <c r="Z53" i="486"/>
  <c r="J53" i="486"/>
  <c r="I53" i="486"/>
  <c r="Z52" i="486"/>
  <c r="R52" i="486"/>
  <c r="U52" i="486" s="1"/>
  <c r="J52" i="486"/>
  <c r="I52" i="486"/>
  <c r="Z51" i="486"/>
  <c r="R51" i="486"/>
  <c r="U51" i="486" s="1"/>
  <c r="J51" i="486"/>
  <c r="I51" i="486"/>
  <c r="Z50" i="486"/>
  <c r="J50" i="486"/>
  <c r="R50" i="486" s="1"/>
  <c r="U50" i="486" s="1"/>
  <c r="I50" i="486"/>
  <c r="Z49" i="486"/>
  <c r="J49" i="486"/>
  <c r="R49" i="486" s="1"/>
  <c r="U49" i="486" s="1"/>
  <c r="I49" i="486"/>
  <c r="Z48" i="486"/>
  <c r="R48" i="486"/>
  <c r="U48" i="486" s="1"/>
  <c r="J48" i="486"/>
  <c r="I48" i="486"/>
  <c r="Z47" i="486"/>
  <c r="R47" i="486"/>
  <c r="U47" i="486" s="1"/>
  <c r="J47" i="486"/>
  <c r="I47" i="486"/>
  <c r="Z46" i="486"/>
  <c r="J46" i="486"/>
  <c r="R46" i="486" s="1"/>
  <c r="U46" i="486" s="1"/>
  <c r="I46" i="486"/>
  <c r="Z45" i="486"/>
  <c r="U45" i="486"/>
  <c r="J45" i="486"/>
  <c r="R45" i="486" s="1"/>
  <c r="I45" i="486"/>
  <c r="Z44" i="486"/>
  <c r="R44" i="486"/>
  <c r="U44" i="486" s="1"/>
  <c r="Q44" i="486"/>
  <c r="T44" i="486" s="1"/>
  <c r="W44" i="486" s="1"/>
  <c r="J44" i="486"/>
  <c r="I44" i="486"/>
  <c r="Z43" i="486"/>
  <c r="R43" i="486"/>
  <c r="U43" i="486" s="1"/>
  <c r="J43" i="486"/>
  <c r="I43" i="486"/>
  <c r="Z42" i="486"/>
  <c r="J42" i="486"/>
  <c r="R42" i="486" s="1"/>
  <c r="U42" i="486" s="1"/>
  <c r="I42" i="486"/>
  <c r="Z41" i="486"/>
  <c r="U41" i="486"/>
  <c r="J41" i="486"/>
  <c r="R41" i="486" s="1"/>
  <c r="I41" i="486"/>
  <c r="Z40" i="486"/>
  <c r="R40" i="486"/>
  <c r="U40" i="486" s="1"/>
  <c r="J40" i="486"/>
  <c r="I40" i="486"/>
  <c r="Z39" i="486"/>
  <c r="R39" i="486"/>
  <c r="U39" i="486" s="1"/>
  <c r="J39" i="486"/>
  <c r="I39" i="486"/>
  <c r="Z38" i="486"/>
  <c r="J38" i="486"/>
  <c r="R38" i="486" s="1"/>
  <c r="U38" i="486" s="1"/>
  <c r="I38" i="486"/>
  <c r="Z37" i="486"/>
  <c r="J37" i="486"/>
  <c r="I37" i="486"/>
  <c r="Z36" i="486"/>
  <c r="R36" i="486"/>
  <c r="U36" i="486" s="1"/>
  <c r="J36" i="486"/>
  <c r="I36" i="486"/>
  <c r="Z35" i="486"/>
  <c r="X35" i="486"/>
  <c r="R35" i="486"/>
  <c r="U35" i="486" s="1"/>
  <c r="J35" i="486"/>
  <c r="I35" i="486"/>
  <c r="Q35" i="486" s="1"/>
  <c r="T35" i="486" s="1"/>
  <c r="W35" i="486" s="1"/>
  <c r="Z34" i="486"/>
  <c r="J34" i="486"/>
  <c r="R34" i="486" s="1"/>
  <c r="U34" i="486" s="1"/>
  <c r="I34" i="486"/>
  <c r="Z33" i="486"/>
  <c r="J33" i="486"/>
  <c r="R33" i="486" s="1"/>
  <c r="U33" i="486" s="1"/>
  <c r="I33" i="486"/>
  <c r="Z32" i="486"/>
  <c r="R32" i="486"/>
  <c r="U32" i="486" s="1"/>
  <c r="J32" i="486"/>
  <c r="I32" i="486"/>
  <c r="Z31" i="486"/>
  <c r="R31" i="486"/>
  <c r="U31" i="486" s="1"/>
  <c r="J31" i="486"/>
  <c r="I31" i="486"/>
  <c r="Z30" i="486"/>
  <c r="J30" i="486"/>
  <c r="R30" i="486" s="1"/>
  <c r="U30" i="486" s="1"/>
  <c r="I30" i="486"/>
  <c r="Z29" i="486"/>
  <c r="U29" i="486"/>
  <c r="J29" i="486"/>
  <c r="R29" i="486" s="1"/>
  <c r="I29" i="486"/>
  <c r="Z28" i="486"/>
  <c r="R28" i="486"/>
  <c r="U28" i="486" s="1"/>
  <c r="Q28" i="486"/>
  <c r="T28" i="486" s="1"/>
  <c r="W28" i="486" s="1"/>
  <c r="J28" i="486"/>
  <c r="I28" i="486"/>
  <c r="Z27" i="486"/>
  <c r="R27" i="486"/>
  <c r="U27" i="486" s="1"/>
  <c r="J27" i="486"/>
  <c r="I27" i="486"/>
  <c r="Z26" i="486"/>
  <c r="J26" i="486"/>
  <c r="R26" i="486" s="1"/>
  <c r="U26" i="486" s="1"/>
  <c r="I26" i="486"/>
  <c r="Z25" i="486"/>
  <c r="U25" i="486"/>
  <c r="J25" i="486"/>
  <c r="R25" i="486" s="1"/>
  <c r="I25" i="486"/>
  <c r="Z24" i="486"/>
  <c r="R24" i="486"/>
  <c r="U24" i="486" s="1"/>
  <c r="J24" i="486"/>
  <c r="I24" i="486"/>
  <c r="Z23" i="486"/>
  <c r="R23" i="486"/>
  <c r="U23" i="486" s="1"/>
  <c r="J23" i="486"/>
  <c r="I23" i="486"/>
  <c r="Z22" i="486"/>
  <c r="J22" i="486"/>
  <c r="R22" i="486" s="1"/>
  <c r="U22" i="486" s="1"/>
  <c r="I22" i="486"/>
  <c r="Z21" i="486"/>
  <c r="J21" i="486"/>
  <c r="I21" i="486"/>
  <c r="R20" i="486"/>
  <c r="U20" i="486" s="1"/>
  <c r="J20" i="486"/>
  <c r="I20" i="486"/>
  <c r="J10" i="486"/>
  <c r="R9" i="486"/>
  <c r="J9" i="486"/>
  <c r="J11" i="486" s="1"/>
  <c r="R8" i="486"/>
  <c r="J7" i="486"/>
  <c r="J6" i="486"/>
  <c r="J4" i="486"/>
  <c r="J3" i="486"/>
  <c r="R82" i="486" s="1"/>
  <c r="U82" i="486" s="1"/>
  <c r="J155" i="485"/>
  <c r="I157" i="485" s="1"/>
  <c r="J157" i="485" s="1"/>
  <c r="I159" i="485" s="1"/>
  <c r="Z149" i="485"/>
  <c r="J149" i="485"/>
  <c r="R149" i="485" s="1"/>
  <c r="I149" i="485"/>
  <c r="Z148" i="485"/>
  <c r="J148" i="485"/>
  <c r="I148" i="485"/>
  <c r="Z147" i="485"/>
  <c r="J147" i="485"/>
  <c r="I147" i="485"/>
  <c r="Z146" i="485"/>
  <c r="J146" i="485"/>
  <c r="I146" i="485"/>
  <c r="Z145" i="485"/>
  <c r="J145" i="485"/>
  <c r="R145" i="485" s="1"/>
  <c r="I145" i="485"/>
  <c r="Z144" i="485"/>
  <c r="J144" i="485"/>
  <c r="I144" i="485"/>
  <c r="Z143" i="485"/>
  <c r="J143" i="485"/>
  <c r="I143" i="485"/>
  <c r="Z142" i="485"/>
  <c r="J142" i="485"/>
  <c r="I142" i="485"/>
  <c r="Z141" i="485"/>
  <c r="J141" i="485"/>
  <c r="R141" i="485" s="1"/>
  <c r="I141" i="485"/>
  <c r="Z140" i="485"/>
  <c r="J140" i="485"/>
  <c r="I140" i="485"/>
  <c r="Z139" i="485"/>
  <c r="J139" i="485"/>
  <c r="I139" i="485"/>
  <c r="Z138" i="485"/>
  <c r="J138" i="485"/>
  <c r="I138" i="485"/>
  <c r="Z137" i="485"/>
  <c r="J137" i="485"/>
  <c r="R137" i="485" s="1"/>
  <c r="I137" i="485"/>
  <c r="Z136" i="485"/>
  <c r="J136" i="485"/>
  <c r="I136" i="485"/>
  <c r="Z135" i="485"/>
  <c r="J135" i="485"/>
  <c r="I135" i="485"/>
  <c r="Z134" i="485"/>
  <c r="J134" i="485"/>
  <c r="I134" i="485"/>
  <c r="Z133" i="485"/>
  <c r="J133" i="485"/>
  <c r="R133" i="485" s="1"/>
  <c r="I133" i="485"/>
  <c r="Z132" i="485"/>
  <c r="J132" i="485"/>
  <c r="I132" i="485"/>
  <c r="Z131" i="485"/>
  <c r="J131" i="485"/>
  <c r="I131" i="485"/>
  <c r="Z130" i="485"/>
  <c r="J130" i="485"/>
  <c r="I130" i="485"/>
  <c r="Z129" i="485"/>
  <c r="J129" i="485"/>
  <c r="R129" i="485" s="1"/>
  <c r="I129" i="485"/>
  <c r="Z128" i="485"/>
  <c r="J128" i="485"/>
  <c r="I128" i="485"/>
  <c r="Z127" i="485"/>
  <c r="J127" i="485"/>
  <c r="I127" i="485"/>
  <c r="Z126" i="485"/>
  <c r="J126" i="485"/>
  <c r="I126" i="485"/>
  <c r="Z125" i="485"/>
  <c r="J125" i="485"/>
  <c r="R125" i="485" s="1"/>
  <c r="I125" i="485"/>
  <c r="Z124" i="485"/>
  <c r="J124" i="485"/>
  <c r="I124" i="485"/>
  <c r="Z123" i="485"/>
  <c r="J123" i="485"/>
  <c r="I123" i="485"/>
  <c r="Z122" i="485"/>
  <c r="J122" i="485"/>
  <c r="I122" i="485"/>
  <c r="Z121" i="485"/>
  <c r="J121" i="485"/>
  <c r="R121" i="485" s="1"/>
  <c r="I121" i="485"/>
  <c r="Z120" i="485"/>
  <c r="J120" i="485"/>
  <c r="I120" i="485"/>
  <c r="Z119" i="485"/>
  <c r="J119" i="485"/>
  <c r="I119" i="485"/>
  <c r="Z118" i="485"/>
  <c r="J118" i="485"/>
  <c r="I118" i="485"/>
  <c r="Z117" i="485"/>
  <c r="J117" i="485"/>
  <c r="R117" i="485" s="1"/>
  <c r="I117" i="485"/>
  <c r="Z116" i="485"/>
  <c r="J116" i="485"/>
  <c r="I116" i="485"/>
  <c r="Z115" i="485"/>
  <c r="J115" i="485"/>
  <c r="I115" i="485"/>
  <c r="Z114" i="485"/>
  <c r="J114" i="485"/>
  <c r="I114" i="485"/>
  <c r="Z113" i="485"/>
  <c r="J113" i="485"/>
  <c r="R113" i="485" s="1"/>
  <c r="I113" i="485"/>
  <c r="Z112" i="485"/>
  <c r="J112" i="485"/>
  <c r="I112" i="485"/>
  <c r="Z111" i="485"/>
  <c r="J111" i="485"/>
  <c r="I111" i="485"/>
  <c r="Z110" i="485"/>
  <c r="J110" i="485"/>
  <c r="I110" i="485"/>
  <c r="Z109" i="485"/>
  <c r="J109" i="485"/>
  <c r="R109" i="485" s="1"/>
  <c r="I109" i="485"/>
  <c r="Z108" i="485"/>
  <c r="J108" i="485"/>
  <c r="I108" i="485"/>
  <c r="Z107" i="485"/>
  <c r="J107" i="485"/>
  <c r="I107" i="485"/>
  <c r="Z106" i="485"/>
  <c r="J106" i="485"/>
  <c r="I106" i="485"/>
  <c r="Z105" i="485"/>
  <c r="J105" i="485"/>
  <c r="R105" i="485" s="1"/>
  <c r="I105" i="485"/>
  <c r="Z104" i="485"/>
  <c r="J104" i="485"/>
  <c r="I104" i="485"/>
  <c r="Z103" i="485"/>
  <c r="J103" i="485"/>
  <c r="I103" i="485"/>
  <c r="Z102" i="485"/>
  <c r="J102" i="485"/>
  <c r="I102" i="485"/>
  <c r="Z101" i="485"/>
  <c r="J101" i="485"/>
  <c r="I101" i="485"/>
  <c r="Z100" i="485"/>
  <c r="J100" i="485"/>
  <c r="I100" i="485"/>
  <c r="Z99" i="485"/>
  <c r="J99" i="485"/>
  <c r="I99" i="485"/>
  <c r="Z98" i="485"/>
  <c r="J98" i="485"/>
  <c r="I98" i="485"/>
  <c r="Z97" i="485"/>
  <c r="J97" i="485"/>
  <c r="I97" i="485"/>
  <c r="Z96" i="485"/>
  <c r="J96" i="485"/>
  <c r="I96" i="485"/>
  <c r="Z95" i="485"/>
  <c r="J95" i="485"/>
  <c r="I95" i="485"/>
  <c r="Z94" i="485"/>
  <c r="J94" i="485"/>
  <c r="I94" i="485"/>
  <c r="Z93" i="485"/>
  <c r="J93" i="485"/>
  <c r="I93" i="485"/>
  <c r="Z92" i="485"/>
  <c r="J92" i="485"/>
  <c r="I92" i="485"/>
  <c r="Z91" i="485"/>
  <c r="J91" i="485"/>
  <c r="I91" i="485"/>
  <c r="Z90" i="485"/>
  <c r="J90" i="485"/>
  <c r="I90" i="485"/>
  <c r="Z89" i="485"/>
  <c r="J89" i="485"/>
  <c r="I89" i="485"/>
  <c r="Z88" i="485"/>
  <c r="J88" i="485"/>
  <c r="I88" i="485"/>
  <c r="Z87" i="485"/>
  <c r="J87" i="485"/>
  <c r="I87" i="485"/>
  <c r="Z86" i="485"/>
  <c r="J86" i="485"/>
  <c r="I86" i="485"/>
  <c r="J85" i="485"/>
  <c r="I85" i="485"/>
  <c r="Z84" i="485"/>
  <c r="J84" i="485"/>
  <c r="I84" i="485"/>
  <c r="Z83" i="485"/>
  <c r="Q83" i="485"/>
  <c r="T83" i="485" s="1"/>
  <c r="J83" i="485"/>
  <c r="I83" i="485"/>
  <c r="Z82" i="485"/>
  <c r="R82" i="485"/>
  <c r="Q82" i="485"/>
  <c r="T82" i="485" s="1"/>
  <c r="J82" i="485"/>
  <c r="I82" i="485"/>
  <c r="Z81" i="485"/>
  <c r="J81" i="485"/>
  <c r="I81" i="485"/>
  <c r="Q81" i="485" s="1"/>
  <c r="T81" i="485" s="1"/>
  <c r="Z80" i="485"/>
  <c r="J80" i="485"/>
  <c r="I80" i="485"/>
  <c r="Z79" i="485"/>
  <c r="Q79" i="485"/>
  <c r="T79" i="485" s="1"/>
  <c r="J79" i="485"/>
  <c r="I79" i="485"/>
  <c r="Z78" i="485"/>
  <c r="R78" i="485"/>
  <c r="U78" i="485" s="1"/>
  <c r="Q78" i="485"/>
  <c r="T78" i="485" s="1"/>
  <c r="J78" i="485"/>
  <c r="I78" i="485"/>
  <c r="Z77" i="485"/>
  <c r="J77" i="485"/>
  <c r="I77" i="485"/>
  <c r="Q77" i="485" s="1"/>
  <c r="T77" i="485" s="1"/>
  <c r="Z76" i="485"/>
  <c r="J76" i="485"/>
  <c r="I76" i="485"/>
  <c r="Z75" i="485"/>
  <c r="Q75" i="485"/>
  <c r="T75" i="485" s="1"/>
  <c r="J75" i="485"/>
  <c r="I75" i="485"/>
  <c r="Z74" i="485"/>
  <c r="R74" i="485"/>
  <c r="Q74" i="485"/>
  <c r="T74" i="485" s="1"/>
  <c r="J74" i="485"/>
  <c r="I74" i="485"/>
  <c r="Z73" i="485"/>
  <c r="J73" i="485"/>
  <c r="I73" i="485"/>
  <c r="Q73" i="485" s="1"/>
  <c r="T73" i="485" s="1"/>
  <c r="Z72" i="485"/>
  <c r="J72" i="485"/>
  <c r="I72" i="485"/>
  <c r="Z71" i="485"/>
  <c r="Q71" i="485"/>
  <c r="T71" i="485" s="1"/>
  <c r="J71" i="485"/>
  <c r="I71" i="485"/>
  <c r="Z70" i="485"/>
  <c r="R70" i="485"/>
  <c r="Q70" i="485"/>
  <c r="T70" i="485" s="1"/>
  <c r="J70" i="485"/>
  <c r="I70" i="485"/>
  <c r="Z69" i="485"/>
  <c r="J69" i="485"/>
  <c r="I69" i="485"/>
  <c r="Q69" i="485" s="1"/>
  <c r="T69" i="485" s="1"/>
  <c r="Z68" i="485"/>
  <c r="J68" i="485"/>
  <c r="I68" i="485"/>
  <c r="Z67" i="485"/>
  <c r="Q67" i="485"/>
  <c r="T67" i="485" s="1"/>
  <c r="J67" i="485"/>
  <c r="I67" i="485"/>
  <c r="Z66" i="485"/>
  <c r="R66" i="485"/>
  <c r="Q66" i="485"/>
  <c r="T66" i="485" s="1"/>
  <c r="J66" i="485"/>
  <c r="I66" i="485"/>
  <c r="Z65" i="485"/>
  <c r="J65" i="485"/>
  <c r="I65" i="485"/>
  <c r="Q65" i="485" s="1"/>
  <c r="T65" i="485" s="1"/>
  <c r="Z64" i="485"/>
  <c r="J64" i="485"/>
  <c r="I64" i="485"/>
  <c r="Z63" i="485"/>
  <c r="Q63" i="485"/>
  <c r="T63" i="485" s="1"/>
  <c r="J63" i="485"/>
  <c r="I63" i="485"/>
  <c r="Z62" i="485"/>
  <c r="R62" i="485"/>
  <c r="U62" i="485" s="1"/>
  <c r="Q62" i="485"/>
  <c r="T62" i="485" s="1"/>
  <c r="J62" i="485"/>
  <c r="I62" i="485"/>
  <c r="Z61" i="485"/>
  <c r="J61" i="485"/>
  <c r="I61" i="485"/>
  <c r="Q61" i="485" s="1"/>
  <c r="T61" i="485" s="1"/>
  <c r="Z60" i="485"/>
  <c r="J60" i="485"/>
  <c r="I60" i="485"/>
  <c r="Z59" i="485"/>
  <c r="Q59" i="485"/>
  <c r="T59" i="485" s="1"/>
  <c r="J59" i="485"/>
  <c r="I59" i="485"/>
  <c r="Z58" i="485"/>
  <c r="R58" i="485"/>
  <c r="Q58" i="485"/>
  <c r="T58" i="485" s="1"/>
  <c r="J58" i="485"/>
  <c r="I58" i="485"/>
  <c r="Z57" i="485"/>
  <c r="J57" i="485"/>
  <c r="I57" i="485"/>
  <c r="Q57" i="485" s="1"/>
  <c r="T57" i="485" s="1"/>
  <c r="Z56" i="485"/>
  <c r="J56" i="485"/>
  <c r="I56" i="485"/>
  <c r="Z55" i="485"/>
  <c r="Q55" i="485"/>
  <c r="T55" i="485" s="1"/>
  <c r="J55" i="485"/>
  <c r="I55" i="485"/>
  <c r="Z54" i="485"/>
  <c r="R54" i="485"/>
  <c r="Q54" i="485"/>
  <c r="T54" i="485" s="1"/>
  <c r="J54" i="485"/>
  <c r="I54" i="485"/>
  <c r="Z53" i="485"/>
  <c r="J53" i="485"/>
  <c r="I53" i="485"/>
  <c r="Q53" i="485" s="1"/>
  <c r="T53" i="485" s="1"/>
  <c r="Z52" i="485"/>
  <c r="J52" i="485"/>
  <c r="I52" i="485"/>
  <c r="Z51" i="485"/>
  <c r="Q51" i="485"/>
  <c r="T51" i="485" s="1"/>
  <c r="J51" i="485"/>
  <c r="I51" i="485"/>
  <c r="Z50" i="485"/>
  <c r="R50" i="485"/>
  <c r="Q50" i="485"/>
  <c r="T50" i="485" s="1"/>
  <c r="J50" i="485"/>
  <c r="I50" i="485"/>
  <c r="Z49" i="485"/>
  <c r="J49" i="485"/>
  <c r="I49" i="485"/>
  <c r="Q49" i="485" s="1"/>
  <c r="T49" i="485" s="1"/>
  <c r="Z48" i="485"/>
  <c r="J48" i="485"/>
  <c r="I48" i="485"/>
  <c r="Z47" i="485"/>
  <c r="Q47" i="485"/>
  <c r="T47" i="485" s="1"/>
  <c r="J47" i="485"/>
  <c r="I47" i="485"/>
  <c r="Z46" i="485"/>
  <c r="R46" i="485"/>
  <c r="U46" i="485" s="1"/>
  <c r="Q46" i="485"/>
  <c r="T46" i="485" s="1"/>
  <c r="J46" i="485"/>
  <c r="I46" i="485"/>
  <c r="Z45" i="485"/>
  <c r="J45" i="485"/>
  <c r="I45" i="485"/>
  <c r="Q45" i="485" s="1"/>
  <c r="T45" i="485" s="1"/>
  <c r="Z44" i="485"/>
  <c r="J44" i="485"/>
  <c r="I44" i="485"/>
  <c r="Z43" i="485"/>
  <c r="Q43" i="485"/>
  <c r="T43" i="485" s="1"/>
  <c r="J43" i="485"/>
  <c r="I43" i="485"/>
  <c r="Z42" i="485"/>
  <c r="R42" i="485"/>
  <c r="Q42" i="485"/>
  <c r="T42" i="485" s="1"/>
  <c r="J42" i="485"/>
  <c r="I42" i="485"/>
  <c r="Z41" i="485"/>
  <c r="J41" i="485"/>
  <c r="I41" i="485"/>
  <c r="Q41" i="485" s="1"/>
  <c r="T41" i="485" s="1"/>
  <c r="Z40" i="485"/>
  <c r="J40" i="485"/>
  <c r="I40" i="485"/>
  <c r="Z39" i="485"/>
  <c r="Q39" i="485"/>
  <c r="T39" i="485" s="1"/>
  <c r="J39" i="485"/>
  <c r="I39" i="485"/>
  <c r="Z38" i="485"/>
  <c r="R38" i="485"/>
  <c r="Q38" i="485"/>
  <c r="T38" i="485" s="1"/>
  <c r="J38" i="485"/>
  <c r="I38" i="485"/>
  <c r="Z37" i="485"/>
  <c r="J37" i="485"/>
  <c r="I37" i="485"/>
  <c r="Q37" i="485" s="1"/>
  <c r="T37" i="485" s="1"/>
  <c r="Z36" i="485"/>
  <c r="J36" i="485"/>
  <c r="I36" i="485"/>
  <c r="Z35" i="485"/>
  <c r="Q35" i="485"/>
  <c r="T35" i="485" s="1"/>
  <c r="J35" i="485"/>
  <c r="I35" i="485"/>
  <c r="Z34" i="485"/>
  <c r="R34" i="485"/>
  <c r="Q34" i="485"/>
  <c r="T34" i="485" s="1"/>
  <c r="J34" i="485"/>
  <c r="I34" i="485"/>
  <c r="Z33" i="485"/>
  <c r="J33" i="485"/>
  <c r="I33" i="485"/>
  <c r="Q33" i="485" s="1"/>
  <c r="T33" i="485" s="1"/>
  <c r="Z32" i="485"/>
  <c r="J32" i="485"/>
  <c r="I32" i="485"/>
  <c r="Z31" i="485"/>
  <c r="Q31" i="485"/>
  <c r="T31" i="485" s="1"/>
  <c r="J31" i="485"/>
  <c r="I31" i="485"/>
  <c r="Z30" i="485"/>
  <c r="R30" i="485"/>
  <c r="U30" i="485" s="1"/>
  <c r="Q30" i="485"/>
  <c r="T30" i="485" s="1"/>
  <c r="J30" i="485"/>
  <c r="I30" i="485"/>
  <c r="Z29" i="485"/>
  <c r="J29" i="485"/>
  <c r="I29" i="485"/>
  <c r="Q29" i="485" s="1"/>
  <c r="T29" i="485" s="1"/>
  <c r="Z28" i="485"/>
  <c r="J28" i="485"/>
  <c r="I28" i="485"/>
  <c r="Z27" i="485"/>
  <c r="Q27" i="485"/>
  <c r="T27" i="485" s="1"/>
  <c r="J27" i="485"/>
  <c r="I27" i="485"/>
  <c r="Z26" i="485"/>
  <c r="R26" i="485"/>
  <c r="Q26" i="485"/>
  <c r="T26" i="485" s="1"/>
  <c r="J26" i="485"/>
  <c r="I26" i="485"/>
  <c r="Z25" i="485"/>
  <c r="J25" i="485"/>
  <c r="I25" i="485"/>
  <c r="Q25" i="485" s="1"/>
  <c r="T25" i="485" s="1"/>
  <c r="Z24" i="485"/>
  <c r="J24" i="485"/>
  <c r="I24" i="485"/>
  <c r="Z23" i="485"/>
  <c r="Q23" i="485"/>
  <c r="T23" i="485" s="1"/>
  <c r="J23" i="485"/>
  <c r="I23" i="485"/>
  <c r="Z22" i="485"/>
  <c r="R22" i="485"/>
  <c r="Q22" i="485"/>
  <c r="T22" i="485" s="1"/>
  <c r="J22" i="485"/>
  <c r="I22" i="485"/>
  <c r="Z21" i="485"/>
  <c r="J21" i="485"/>
  <c r="I21" i="485"/>
  <c r="Q21" i="485" s="1"/>
  <c r="T21" i="485" s="1"/>
  <c r="J20" i="485"/>
  <c r="I20" i="485"/>
  <c r="J10" i="485"/>
  <c r="J11" i="485" s="1"/>
  <c r="R9" i="485"/>
  <c r="J9" i="485"/>
  <c r="R8" i="485"/>
  <c r="J7" i="485"/>
  <c r="J6" i="485"/>
  <c r="J4" i="485"/>
  <c r="J3" i="485"/>
  <c r="R81" i="485" s="1"/>
  <c r="J157" i="484"/>
  <c r="I159" i="484" s="1"/>
  <c r="I157" i="484"/>
  <c r="J155" i="484"/>
  <c r="Z149" i="484"/>
  <c r="R149" i="484"/>
  <c r="U149" i="484" s="1"/>
  <c r="J149" i="484"/>
  <c r="I149" i="484"/>
  <c r="Z148" i="484"/>
  <c r="R148" i="484"/>
  <c r="U148" i="484" s="1"/>
  <c r="X148" i="484" s="1"/>
  <c r="Q148" i="484"/>
  <c r="T148" i="484" s="1"/>
  <c r="W148" i="484" s="1"/>
  <c r="J148" i="484"/>
  <c r="I148" i="484"/>
  <c r="Z147" i="484"/>
  <c r="R147" i="484"/>
  <c r="U147" i="484" s="1"/>
  <c r="Q147" i="484"/>
  <c r="T147" i="484" s="1"/>
  <c r="W147" i="484" s="1"/>
  <c r="X147" i="484" s="1"/>
  <c r="J147" i="484"/>
  <c r="I147" i="484"/>
  <c r="Z146" i="484"/>
  <c r="R146" i="484"/>
  <c r="U146" i="484" s="1"/>
  <c r="J146" i="484"/>
  <c r="I146" i="484"/>
  <c r="Z145" i="484"/>
  <c r="R145" i="484"/>
  <c r="U145" i="484" s="1"/>
  <c r="J145" i="484"/>
  <c r="I145" i="484"/>
  <c r="Z144" i="484"/>
  <c r="R144" i="484"/>
  <c r="U144" i="484" s="1"/>
  <c r="X144" i="484" s="1"/>
  <c r="Q144" i="484"/>
  <c r="T144" i="484" s="1"/>
  <c r="W144" i="484" s="1"/>
  <c r="J144" i="484"/>
  <c r="I144" i="484"/>
  <c r="Z143" i="484"/>
  <c r="R143" i="484"/>
  <c r="U143" i="484" s="1"/>
  <c r="Q143" i="484"/>
  <c r="T143" i="484" s="1"/>
  <c r="W143" i="484" s="1"/>
  <c r="X143" i="484" s="1"/>
  <c r="J143" i="484"/>
  <c r="I143" i="484"/>
  <c r="Z142" i="484"/>
  <c r="R142" i="484"/>
  <c r="U142" i="484" s="1"/>
  <c r="J142" i="484"/>
  <c r="I142" i="484"/>
  <c r="Z141" i="484"/>
  <c r="R141" i="484"/>
  <c r="U141" i="484" s="1"/>
  <c r="J141" i="484"/>
  <c r="I141" i="484"/>
  <c r="Z140" i="484"/>
  <c r="R140" i="484"/>
  <c r="U140" i="484" s="1"/>
  <c r="X140" i="484" s="1"/>
  <c r="Q140" i="484"/>
  <c r="T140" i="484" s="1"/>
  <c r="W140" i="484" s="1"/>
  <c r="J140" i="484"/>
  <c r="I140" i="484"/>
  <c r="Z139" i="484"/>
  <c r="R139" i="484"/>
  <c r="U139" i="484" s="1"/>
  <c r="Q139" i="484"/>
  <c r="T139" i="484" s="1"/>
  <c r="W139" i="484" s="1"/>
  <c r="X139" i="484" s="1"/>
  <c r="J139" i="484"/>
  <c r="I139" i="484"/>
  <c r="Z138" i="484"/>
  <c r="R138" i="484"/>
  <c r="U138" i="484" s="1"/>
  <c r="J138" i="484"/>
  <c r="I138" i="484"/>
  <c r="Z137" i="484"/>
  <c r="R137" i="484"/>
  <c r="U137" i="484" s="1"/>
  <c r="J137" i="484"/>
  <c r="I137" i="484"/>
  <c r="Z136" i="484"/>
  <c r="R136" i="484"/>
  <c r="U136" i="484" s="1"/>
  <c r="X136" i="484" s="1"/>
  <c r="Q136" i="484"/>
  <c r="T136" i="484" s="1"/>
  <c r="W136" i="484" s="1"/>
  <c r="J136" i="484"/>
  <c r="I136" i="484"/>
  <c r="Z135" i="484"/>
  <c r="R135" i="484"/>
  <c r="U135" i="484" s="1"/>
  <c r="Q135" i="484"/>
  <c r="T135" i="484" s="1"/>
  <c r="W135" i="484" s="1"/>
  <c r="X135" i="484" s="1"/>
  <c r="J135" i="484"/>
  <c r="I135" i="484"/>
  <c r="Z134" i="484"/>
  <c r="R134" i="484"/>
  <c r="U134" i="484" s="1"/>
  <c r="J134" i="484"/>
  <c r="I134" i="484"/>
  <c r="Z133" i="484"/>
  <c r="R133" i="484"/>
  <c r="U133" i="484" s="1"/>
  <c r="J133" i="484"/>
  <c r="I133" i="484"/>
  <c r="Z132" i="484"/>
  <c r="R132" i="484"/>
  <c r="U132" i="484" s="1"/>
  <c r="X132" i="484" s="1"/>
  <c r="Q132" i="484"/>
  <c r="T132" i="484" s="1"/>
  <c r="W132" i="484" s="1"/>
  <c r="J132" i="484"/>
  <c r="I132" i="484"/>
  <c r="Z131" i="484"/>
  <c r="R131" i="484"/>
  <c r="U131" i="484" s="1"/>
  <c r="Q131" i="484"/>
  <c r="T131" i="484" s="1"/>
  <c r="W131" i="484" s="1"/>
  <c r="X131" i="484" s="1"/>
  <c r="J131" i="484"/>
  <c r="I131" i="484"/>
  <c r="Z130" i="484"/>
  <c r="R130" i="484"/>
  <c r="U130" i="484" s="1"/>
  <c r="J130" i="484"/>
  <c r="I130" i="484"/>
  <c r="Z129" i="484"/>
  <c r="R129" i="484"/>
  <c r="U129" i="484" s="1"/>
  <c r="J129" i="484"/>
  <c r="I129" i="484"/>
  <c r="Z128" i="484"/>
  <c r="R128" i="484"/>
  <c r="U128" i="484" s="1"/>
  <c r="X128" i="484" s="1"/>
  <c r="Q128" i="484"/>
  <c r="T128" i="484" s="1"/>
  <c r="W128" i="484" s="1"/>
  <c r="J128" i="484"/>
  <c r="I128" i="484"/>
  <c r="Z127" i="484"/>
  <c r="R127" i="484"/>
  <c r="U127" i="484" s="1"/>
  <c r="Q127" i="484"/>
  <c r="T127" i="484" s="1"/>
  <c r="W127" i="484" s="1"/>
  <c r="X127" i="484" s="1"/>
  <c r="J127" i="484"/>
  <c r="I127" i="484"/>
  <c r="Z126" i="484"/>
  <c r="R126" i="484"/>
  <c r="U126" i="484" s="1"/>
  <c r="J126" i="484"/>
  <c r="I126" i="484"/>
  <c r="Z125" i="484"/>
  <c r="R125" i="484"/>
  <c r="U125" i="484" s="1"/>
  <c r="J125" i="484"/>
  <c r="I125" i="484"/>
  <c r="Z124" i="484"/>
  <c r="R124" i="484"/>
  <c r="U124" i="484" s="1"/>
  <c r="X124" i="484" s="1"/>
  <c r="Q124" i="484"/>
  <c r="T124" i="484" s="1"/>
  <c r="W124" i="484" s="1"/>
  <c r="J124" i="484"/>
  <c r="I124" i="484"/>
  <c r="Z123" i="484"/>
  <c r="R123" i="484"/>
  <c r="U123" i="484" s="1"/>
  <c r="Q123" i="484"/>
  <c r="T123" i="484" s="1"/>
  <c r="W123" i="484" s="1"/>
  <c r="X123" i="484" s="1"/>
  <c r="J123" i="484"/>
  <c r="I123" i="484"/>
  <c r="Z122" i="484"/>
  <c r="R122" i="484"/>
  <c r="U122" i="484" s="1"/>
  <c r="J122" i="484"/>
  <c r="I122" i="484"/>
  <c r="Z121" i="484"/>
  <c r="R121" i="484"/>
  <c r="U121" i="484" s="1"/>
  <c r="J121" i="484"/>
  <c r="I121" i="484"/>
  <c r="Z120" i="484"/>
  <c r="R120" i="484"/>
  <c r="U120" i="484" s="1"/>
  <c r="X120" i="484" s="1"/>
  <c r="Q120" i="484"/>
  <c r="T120" i="484" s="1"/>
  <c r="W120" i="484" s="1"/>
  <c r="J120" i="484"/>
  <c r="I120" i="484"/>
  <c r="Z119" i="484"/>
  <c r="R119" i="484"/>
  <c r="U119" i="484" s="1"/>
  <c r="Q119" i="484"/>
  <c r="T119" i="484" s="1"/>
  <c r="W119" i="484" s="1"/>
  <c r="X119" i="484" s="1"/>
  <c r="J119" i="484"/>
  <c r="I119" i="484"/>
  <c r="Z118" i="484"/>
  <c r="R118" i="484"/>
  <c r="U118" i="484" s="1"/>
  <c r="J118" i="484"/>
  <c r="I118" i="484"/>
  <c r="Z117" i="484"/>
  <c r="R117" i="484"/>
  <c r="U117" i="484" s="1"/>
  <c r="J117" i="484"/>
  <c r="I117" i="484"/>
  <c r="Z116" i="484"/>
  <c r="R116" i="484"/>
  <c r="U116" i="484" s="1"/>
  <c r="X116" i="484" s="1"/>
  <c r="Q116" i="484"/>
  <c r="T116" i="484" s="1"/>
  <c r="W116" i="484" s="1"/>
  <c r="J116" i="484"/>
  <c r="I116" i="484"/>
  <c r="Z115" i="484"/>
  <c r="R115" i="484"/>
  <c r="U115" i="484" s="1"/>
  <c r="Q115" i="484"/>
  <c r="T115" i="484" s="1"/>
  <c r="W115" i="484" s="1"/>
  <c r="X115" i="484" s="1"/>
  <c r="J115" i="484"/>
  <c r="I115" i="484"/>
  <c r="Z114" i="484"/>
  <c r="R114" i="484"/>
  <c r="U114" i="484" s="1"/>
  <c r="J114" i="484"/>
  <c r="I114" i="484"/>
  <c r="Z113" i="484"/>
  <c r="R113" i="484"/>
  <c r="U113" i="484" s="1"/>
  <c r="J113" i="484"/>
  <c r="I113" i="484"/>
  <c r="Z112" i="484"/>
  <c r="R112" i="484"/>
  <c r="U112" i="484" s="1"/>
  <c r="X112" i="484" s="1"/>
  <c r="Q112" i="484"/>
  <c r="T112" i="484" s="1"/>
  <c r="W112" i="484" s="1"/>
  <c r="J112" i="484"/>
  <c r="I112" i="484"/>
  <c r="Z111" i="484"/>
  <c r="R111" i="484"/>
  <c r="U111" i="484" s="1"/>
  <c r="Q111" i="484"/>
  <c r="T111" i="484" s="1"/>
  <c r="W111" i="484" s="1"/>
  <c r="X111" i="484" s="1"/>
  <c r="J111" i="484"/>
  <c r="I111" i="484"/>
  <c r="Z110" i="484"/>
  <c r="R110" i="484"/>
  <c r="U110" i="484" s="1"/>
  <c r="J110" i="484"/>
  <c r="I110" i="484"/>
  <c r="Z109" i="484"/>
  <c r="R109" i="484"/>
  <c r="U109" i="484" s="1"/>
  <c r="J109" i="484"/>
  <c r="I109" i="484"/>
  <c r="Z108" i="484"/>
  <c r="R108" i="484"/>
  <c r="U108" i="484" s="1"/>
  <c r="X108" i="484" s="1"/>
  <c r="Q108" i="484"/>
  <c r="T108" i="484" s="1"/>
  <c r="W108" i="484" s="1"/>
  <c r="J108" i="484"/>
  <c r="I108" i="484"/>
  <c r="Z107" i="484"/>
  <c r="R107" i="484"/>
  <c r="U107" i="484" s="1"/>
  <c r="Q107" i="484"/>
  <c r="T107" i="484" s="1"/>
  <c r="W107" i="484" s="1"/>
  <c r="X107" i="484" s="1"/>
  <c r="J107" i="484"/>
  <c r="I107" i="484"/>
  <c r="Z106" i="484"/>
  <c r="R106" i="484"/>
  <c r="U106" i="484" s="1"/>
  <c r="J106" i="484"/>
  <c r="I106" i="484"/>
  <c r="Z105" i="484"/>
  <c r="R105" i="484"/>
  <c r="U105" i="484" s="1"/>
  <c r="J105" i="484"/>
  <c r="I105" i="484"/>
  <c r="Z104" i="484"/>
  <c r="R104" i="484"/>
  <c r="U104" i="484" s="1"/>
  <c r="X104" i="484" s="1"/>
  <c r="Q104" i="484"/>
  <c r="T104" i="484" s="1"/>
  <c r="W104" i="484" s="1"/>
  <c r="J104" i="484"/>
  <c r="I104" i="484"/>
  <c r="Z103" i="484"/>
  <c r="R103" i="484"/>
  <c r="U103" i="484" s="1"/>
  <c r="Q103" i="484"/>
  <c r="T103" i="484" s="1"/>
  <c r="W103" i="484" s="1"/>
  <c r="X103" i="484" s="1"/>
  <c r="J103" i="484"/>
  <c r="I103" i="484"/>
  <c r="Z102" i="484"/>
  <c r="R102" i="484"/>
  <c r="U102" i="484" s="1"/>
  <c r="J102" i="484"/>
  <c r="I102" i="484"/>
  <c r="Z101" i="484"/>
  <c r="R101" i="484"/>
  <c r="U101" i="484" s="1"/>
  <c r="J101" i="484"/>
  <c r="I101" i="484"/>
  <c r="Z100" i="484"/>
  <c r="R100" i="484"/>
  <c r="U100" i="484" s="1"/>
  <c r="X100" i="484" s="1"/>
  <c r="Q100" i="484"/>
  <c r="T100" i="484" s="1"/>
  <c r="W100" i="484" s="1"/>
  <c r="J100" i="484"/>
  <c r="I100" i="484"/>
  <c r="Z99" i="484"/>
  <c r="R99" i="484"/>
  <c r="U99" i="484" s="1"/>
  <c r="Q99" i="484"/>
  <c r="T99" i="484" s="1"/>
  <c r="W99" i="484" s="1"/>
  <c r="X99" i="484" s="1"/>
  <c r="J99" i="484"/>
  <c r="I99" i="484"/>
  <c r="Z98" i="484"/>
  <c r="R98" i="484"/>
  <c r="U98" i="484" s="1"/>
  <c r="J98" i="484"/>
  <c r="I98" i="484"/>
  <c r="Z97" i="484"/>
  <c r="R97" i="484"/>
  <c r="U97" i="484" s="1"/>
  <c r="J97" i="484"/>
  <c r="I97" i="484"/>
  <c r="Z96" i="484"/>
  <c r="R96" i="484"/>
  <c r="U96" i="484" s="1"/>
  <c r="X96" i="484" s="1"/>
  <c r="Q96" i="484"/>
  <c r="T96" i="484" s="1"/>
  <c r="W96" i="484" s="1"/>
  <c r="J96" i="484"/>
  <c r="I96" i="484"/>
  <c r="Z95" i="484"/>
  <c r="R95" i="484"/>
  <c r="U95" i="484" s="1"/>
  <c r="Q95" i="484"/>
  <c r="T95" i="484" s="1"/>
  <c r="W95" i="484" s="1"/>
  <c r="X95" i="484" s="1"/>
  <c r="J95" i="484"/>
  <c r="I95" i="484"/>
  <c r="Z94" i="484"/>
  <c r="R94" i="484"/>
  <c r="U94" i="484" s="1"/>
  <c r="J94" i="484"/>
  <c r="I94" i="484"/>
  <c r="Z93" i="484"/>
  <c r="R93" i="484"/>
  <c r="U93" i="484" s="1"/>
  <c r="J93" i="484"/>
  <c r="I93" i="484"/>
  <c r="Z92" i="484"/>
  <c r="R92" i="484"/>
  <c r="U92" i="484" s="1"/>
  <c r="X92" i="484" s="1"/>
  <c r="Q92" i="484"/>
  <c r="T92" i="484" s="1"/>
  <c r="W92" i="484" s="1"/>
  <c r="J92" i="484"/>
  <c r="I92" i="484"/>
  <c r="Z91" i="484"/>
  <c r="R91" i="484"/>
  <c r="U91" i="484" s="1"/>
  <c r="Q91" i="484"/>
  <c r="T91" i="484" s="1"/>
  <c r="W91" i="484" s="1"/>
  <c r="X91" i="484" s="1"/>
  <c r="J91" i="484"/>
  <c r="I91" i="484"/>
  <c r="Z90" i="484"/>
  <c r="R90" i="484"/>
  <c r="U90" i="484" s="1"/>
  <c r="J90" i="484"/>
  <c r="I90" i="484"/>
  <c r="Z89" i="484"/>
  <c r="R89" i="484"/>
  <c r="U89" i="484" s="1"/>
  <c r="J89" i="484"/>
  <c r="I89" i="484"/>
  <c r="Z88" i="484"/>
  <c r="R88" i="484"/>
  <c r="U88" i="484" s="1"/>
  <c r="X88" i="484" s="1"/>
  <c r="Q88" i="484"/>
  <c r="T88" i="484" s="1"/>
  <c r="W88" i="484" s="1"/>
  <c r="J88" i="484"/>
  <c r="I88" i="484"/>
  <c r="Z87" i="484"/>
  <c r="R87" i="484"/>
  <c r="U87" i="484" s="1"/>
  <c r="Q87" i="484"/>
  <c r="T87" i="484" s="1"/>
  <c r="W87" i="484" s="1"/>
  <c r="X87" i="484" s="1"/>
  <c r="J87" i="484"/>
  <c r="I87" i="484"/>
  <c r="Z86" i="484"/>
  <c r="R86" i="484"/>
  <c r="U86" i="484" s="1"/>
  <c r="J86" i="484"/>
  <c r="I86" i="484"/>
  <c r="R85" i="484"/>
  <c r="U85" i="484" s="1"/>
  <c r="Q85" i="484"/>
  <c r="T85" i="484" s="1"/>
  <c r="W85" i="484" s="1"/>
  <c r="J85" i="484"/>
  <c r="I85" i="484"/>
  <c r="Z84" i="484"/>
  <c r="X84" i="484"/>
  <c r="R84" i="484"/>
  <c r="U84" i="484" s="1"/>
  <c r="Q84" i="484"/>
  <c r="T84" i="484" s="1"/>
  <c r="W84" i="484" s="1"/>
  <c r="J84" i="484"/>
  <c r="I84" i="484"/>
  <c r="Z83" i="484"/>
  <c r="R83" i="484"/>
  <c r="U83" i="484" s="1"/>
  <c r="J83" i="484"/>
  <c r="I83" i="484"/>
  <c r="Z82" i="484"/>
  <c r="J82" i="484"/>
  <c r="R82" i="484" s="1"/>
  <c r="U82" i="484" s="1"/>
  <c r="I82" i="484"/>
  <c r="Z81" i="484"/>
  <c r="Q81" i="484"/>
  <c r="T81" i="484" s="1"/>
  <c r="J81" i="484"/>
  <c r="R81" i="484" s="1"/>
  <c r="U81" i="484" s="1"/>
  <c r="I81" i="484"/>
  <c r="Z80" i="484"/>
  <c r="R80" i="484"/>
  <c r="U80" i="484" s="1"/>
  <c r="Q80" i="484"/>
  <c r="T80" i="484" s="1"/>
  <c r="W80" i="484" s="1"/>
  <c r="X80" i="484" s="1"/>
  <c r="J80" i="484"/>
  <c r="I80" i="484"/>
  <c r="Z79" i="484"/>
  <c r="R79" i="484"/>
  <c r="U79" i="484" s="1"/>
  <c r="J79" i="484"/>
  <c r="I79" i="484"/>
  <c r="Z78" i="484"/>
  <c r="J78" i="484"/>
  <c r="R78" i="484" s="1"/>
  <c r="U78" i="484" s="1"/>
  <c r="I78" i="484"/>
  <c r="Z77" i="484"/>
  <c r="Q77" i="484"/>
  <c r="T77" i="484" s="1"/>
  <c r="W77" i="484" s="1"/>
  <c r="J77" i="484"/>
  <c r="R77" i="484" s="1"/>
  <c r="U77" i="484" s="1"/>
  <c r="I77" i="484"/>
  <c r="Z76" i="484"/>
  <c r="X76" i="484"/>
  <c r="R76" i="484"/>
  <c r="U76" i="484" s="1"/>
  <c r="Q76" i="484"/>
  <c r="T76" i="484" s="1"/>
  <c r="W76" i="484" s="1"/>
  <c r="J76" i="484"/>
  <c r="I76" i="484"/>
  <c r="Z75" i="484"/>
  <c r="R75" i="484"/>
  <c r="U75" i="484" s="1"/>
  <c r="J75" i="484"/>
  <c r="I75" i="484"/>
  <c r="Z74" i="484"/>
  <c r="J74" i="484"/>
  <c r="R74" i="484" s="1"/>
  <c r="U74" i="484" s="1"/>
  <c r="I74" i="484"/>
  <c r="Z73" i="484"/>
  <c r="Q73" i="484"/>
  <c r="T73" i="484" s="1"/>
  <c r="J73" i="484"/>
  <c r="R73" i="484" s="1"/>
  <c r="U73" i="484" s="1"/>
  <c r="I73" i="484"/>
  <c r="Z72" i="484"/>
  <c r="R72" i="484"/>
  <c r="U72" i="484" s="1"/>
  <c r="Q72" i="484"/>
  <c r="T72" i="484" s="1"/>
  <c r="W72" i="484" s="1"/>
  <c r="X72" i="484" s="1"/>
  <c r="J72" i="484"/>
  <c r="I72" i="484"/>
  <c r="Z71" i="484"/>
  <c r="R71" i="484"/>
  <c r="U71" i="484" s="1"/>
  <c r="J71" i="484"/>
  <c r="I71" i="484"/>
  <c r="Z70" i="484"/>
  <c r="J70" i="484"/>
  <c r="R70" i="484" s="1"/>
  <c r="U70" i="484" s="1"/>
  <c r="I70" i="484"/>
  <c r="Z69" i="484"/>
  <c r="Q69" i="484"/>
  <c r="T69" i="484" s="1"/>
  <c r="W69" i="484" s="1"/>
  <c r="J69" i="484"/>
  <c r="R69" i="484" s="1"/>
  <c r="U69" i="484" s="1"/>
  <c r="I69" i="484"/>
  <c r="Z68" i="484"/>
  <c r="X68" i="484"/>
  <c r="R68" i="484"/>
  <c r="U68" i="484" s="1"/>
  <c r="Q68" i="484"/>
  <c r="T68" i="484" s="1"/>
  <c r="W68" i="484" s="1"/>
  <c r="J68" i="484"/>
  <c r="I68" i="484"/>
  <c r="Z67" i="484"/>
  <c r="R67" i="484"/>
  <c r="U67" i="484" s="1"/>
  <c r="J67" i="484"/>
  <c r="I67" i="484"/>
  <c r="Z66" i="484"/>
  <c r="J66" i="484"/>
  <c r="R66" i="484" s="1"/>
  <c r="U66" i="484" s="1"/>
  <c r="I66" i="484"/>
  <c r="Z65" i="484"/>
  <c r="Q65" i="484"/>
  <c r="T65" i="484" s="1"/>
  <c r="J65" i="484"/>
  <c r="R65" i="484" s="1"/>
  <c r="U65" i="484" s="1"/>
  <c r="I65" i="484"/>
  <c r="Z64" i="484"/>
  <c r="R64" i="484"/>
  <c r="U64" i="484" s="1"/>
  <c r="Q64" i="484"/>
  <c r="T64" i="484" s="1"/>
  <c r="W64" i="484" s="1"/>
  <c r="X64" i="484" s="1"/>
  <c r="J64" i="484"/>
  <c r="I64" i="484"/>
  <c r="Z63" i="484"/>
  <c r="R63" i="484"/>
  <c r="U63" i="484" s="1"/>
  <c r="J63" i="484"/>
  <c r="I63" i="484"/>
  <c r="Z62" i="484"/>
  <c r="J62" i="484"/>
  <c r="R62" i="484" s="1"/>
  <c r="U62" i="484" s="1"/>
  <c r="I62" i="484"/>
  <c r="Z61" i="484"/>
  <c r="Q61" i="484"/>
  <c r="T61" i="484" s="1"/>
  <c r="W61" i="484" s="1"/>
  <c r="J61" i="484"/>
  <c r="R61" i="484" s="1"/>
  <c r="U61" i="484" s="1"/>
  <c r="I61" i="484"/>
  <c r="Z60" i="484"/>
  <c r="X60" i="484"/>
  <c r="R60" i="484"/>
  <c r="U60" i="484" s="1"/>
  <c r="Q60" i="484"/>
  <c r="T60" i="484" s="1"/>
  <c r="W60" i="484" s="1"/>
  <c r="J60" i="484"/>
  <c r="I60" i="484"/>
  <c r="Z59" i="484"/>
  <c r="R59" i="484"/>
  <c r="U59" i="484" s="1"/>
  <c r="J59" i="484"/>
  <c r="I59" i="484"/>
  <c r="Z58" i="484"/>
  <c r="J58" i="484"/>
  <c r="R58" i="484" s="1"/>
  <c r="U58" i="484" s="1"/>
  <c r="I58" i="484"/>
  <c r="Z57" i="484"/>
  <c r="Q57" i="484"/>
  <c r="T57" i="484" s="1"/>
  <c r="J57" i="484"/>
  <c r="R57" i="484" s="1"/>
  <c r="U57" i="484" s="1"/>
  <c r="I57" i="484"/>
  <c r="Z56" i="484"/>
  <c r="R56" i="484"/>
  <c r="U56" i="484" s="1"/>
  <c r="Q56" i="484"/>
  <c r="T56" i="484" s="1"/>
  <c r="W56" i="484" s="1"/>
  <c r="X56" i="484" s="1"/>
  <c r="J56" i="484"/>
  <c r="I56" i="484"/>
  <c r="Z55" i="484"/>
  <c r="R55" i="484"/>
  <c r="U55" i="484" s="1"/>
  <c r="J55" i="484"/>
  <c r="I55" i="484"/>
  <c r="Z54" i="484"/>
  <c r="J54" i="484"/>
  <c r="R54" i="484" s="1"/>
  <c r="U54" i="484" s="1"/>
  <c r="I54" i="484"/>
  <c r="Z53" i="484"/>
  <c r="Q53" i="484"/>
  <c r="T53" i="484" s="1"/>
  <c r="W53" i="484" s="1"/>
  <c r="J53" i="484"/>
  <c r="R53" i="484" s="1"/>
  <c r="U53" i="484" s="1"/>
  <c r="I53" i="484"/>
  <c r="Z52" i="484"/>
  <c r="X52" i="484"/>
  <c r="R52" i="484"/>
  <c r="U52" i="484" s="1"/>
  <c r="Q52" i="484"/>
  <c r="T52" i="484" s="1"/>
  <c r="W52" i="484" s="1"/>
  <c r="J52" i="484"/>
  <c r="I52" i="484"/>
  <c r="Z51" i="484"/>
  <c r="R51" i="484"/>
  <c r="U51" i="484" s="1"/>
  <c r="J51" i="484"/>
  <c r="I51" i="484"/>
  <c r="Z50" i="484"/>
  <c r="J50" i="484"/>
  <c r="R50" i="484" s="1"/>
  <c r="U50" i="484" s="1"/>
  <c r="I50" i="484"/>
  <c r="Z49" i="484"/>
  <c r="Q49" i="484"/>
  <c r="T49" i="484" s="1"/>
  <c r="J49" i="484"/>
  <c r="R49" i="484" s="1"/>
  <c r="U49" i="484" s="1"/>
  <c r="I49" i="484"/>
  <c r="Z48" i="484"/>
  <c r="R48" i="484"/>
  <c r="U48" i="484" s="1"/>
  <c r="Q48" i="484"/>
  <c r="T48" i="484" s="1"/>
  <c r="W48" i="484" s="1"/>
  <c r="X48" i="484" s="1"/>
  <c r="J48" i="484"/>
  <c r="I48" i="484"/>
  <c r="Z47" i="484"/>
  <c r="R47" i="484"/>
  <c r="U47" i="484" s="1"/>
  <c r="J47" i="484"/>
  <c r="I47" i="484"/>
  <c r="Z46" i="484"/>
  <c r="J46" i="484"/>
  <c r="R46" i="484" s="1"/>
  <c r="U46" i="484" s="1"/>
  <c r="I46" i="484"/>
  <c r="Z45" i="484"/>
  <c r="Q45" i="484"/>
  <c r="T45" i="484" s="1"/>
  <c r="W45" i="484" s="1"/>
  <c r="J45" i="484"/>
  <c r="R45" i="484" s="1"/>
  <c r="U45" i="484" s="1"/>
  <c r="I45" i="484"/>
  <c r="Z44" i="484"/>
  <c r="X44" i="484"/>
  <c r="R44" i="484"/>
  <c r="U44" i="484" s="1"/>
  <c r="Q44" i="484"/>
  <c r="T44" i="484" s="1"/>
  <c r="W44" i="484" s="1"/>
  <c r="J44" i="484"/>
  <c r="I44" i="484"/>
  <c r="Z43" i="484"/>
  <c r="R43" i="484"/>
  <c r="U43" i="484" s="1"/>
  <c r="J43" i="484"/>
  <c r="I43" i="484"/>
  <c r="Z42" i="484"/>
  <c r="J42" i="484"/>
  <c r="R42" i="484" s="1"/>
  <c r="U42" i="484" s="1"/>
  <c r="I42" i="484"/>
  <c r="Z41" i="484"/>
  <c r="Q41" i="484"/>
  <c r="T41" i="484" s="1"/>
  <c r="J41" i="484"/>
  <c r="R41" i="484" s="1"/>
  <c r="U41" i="484" s="1"/>
  <c r="I41" i="484"/>
  <c r="Z40" i="484"/>
  <c r="R40" i="484"/>
  <c r="U40" i="484" s="1"/>
  <c r="Q40" i="484"/>
  <c r="T40" i="484" s="1"/>
  <c r="W40" i="484" s="1"/>
  <c r="X40" i="484" s="1"/>
  <c r="J40" i="484"/>
  <c r="I40" i="484"/>
  <c r="Z39" i="484"/>
  <c r="R39" i="484"/>
  <c r="U39" i="484" s="1"/>
  <c r="J39" i="484"/>
  <c r="I39" i="484"/>
  <c r="Z38" i="484"/>
  <c r="J38" i="484"/>
  <c r="R38" i="484" s="1"/>
  <c r="U38" i="484" s="1"/>
  <c r="I38" i="484"/>
  <c r="Z37" i="484"/>
  <c r="Q37" i="484"/>
  <c r="T37" i="484" s="1"/>
  <c r="W37" i="484" s="1"/>
  <c r="J37" i="484"/>
  <c r="R37" i="484" s="1"/>
  <c r="U37" i="484" s="1"/>
  <c r="I37" i="484"/>
  <c r="Z36" i="484"/>
  <c r="X36" i="484"/>
  <c r="R36" i="484"/>
  <c r="U36" i="484" s="1"/>
  <c r="Q36" i="484"/>
  <c r="T36" i="484" s="1"/>
  <c r="W36" i="484" s="1"/>
  <c r="J36" i="484"/>
  <c r="I36" i="484"/>
  <c r="Z35" i="484"/>
  <c r="R35" i="484"/>
  <c r="U35" i="484" s="1"/>
  <c r="J35" i="484"/>
  <c r="I35" i="484"/>
  <c r="Z34" i="484"/>
  <c r="J34" i="484"/>
  <c r="R34" i="484" s="1"/>
  <c r="U34" i="484" s="1"/>
  <c r="I34" i="484"/>
  <c r="Z33" i="484"/>
  <c r="Q33" i="484"/>
  <c r="T33" i="484" s="1"/>
  <c r="J33" i="484"/>
  <c r="R33" i="484" s="1"/>
  <c r="U33" i="484" s="1"/>
  <c r="I33" i="484"/>
  <c r="Z32" i="484"/>
  <c r="R32" i="484"/>
  <c r="U32" i="484" s="1"/>
  <c r="Q32" i="484"/>
  <c r="T32" i="484" s="1"/>
  <c r="W32" i="484" s="1"/>
  <c r="X32" i="484" s="1"/>
  <c r="J32" i="484"/>
  <c r="I32" i="484"/>
  <c r="Z31" i="484"/>
  <c r="R31" i="484"/>
  <c r="U31" i="484" s="1"/>
  <c r="J31" i="484"/>
  <c r="I31" i="484"/>
  <c r="Z30" i="484"/>
  <c r="J30" i="484"/>
  <c r="R30" i="484" s="1"/>
  <c r="U30" i="484" s="1"/>
  <c r="I30" i="484"/>
  <c r="Z29" i="484"/>
  <c r="Q29" i="484"/>
  <c r="T29" i="484" s="1"/>
  <c r="W29" i="484" s="1"/>
  <c r="J29" i="484"/>
  <c r="R29" i="484" s="1"/>
  <c r="U29" i="484" s="1"/>
  <c r="I29" i="484"/>
  <c r="Z28" i="484"/>
  <c r="X28" i="484"/>
  <c r="R28" i="484"/>
  <c r="U28" i="484" s="1"/>
  <c r="Q28" i="484"/>
  <c r="T28" i="484" s="1"/>
  <c r="W28" i="484" s="1"/>
  <c r="J28" i="484"/>
  <c r="I28" i="484"/>
  <c r="Z27" i="484"/>
  <c r="R27" i="484"/>
  <c r="U27" i="484" s="1"/>
  <c r="J27" i="484"/>
  <c r="I27" i="484"/>
  <c r="Z26" i="484"/>
  <c r="J26" i="484"/>
  <c r="R26" i="484" s="1"/>
  <c r="U26" i="484" s="1"/>
  <c r="I26" i="484"/>
  <c r="Z25" i="484"/>
  <c r="Q25" i="484"/>
  <c r="T25" i="484" s="1"/>
  <c r="J25" i="484"/>
  <c r="R25" i="484" s="1"/>
  <c r="U25" i="484" s="1"/>
  <c r="I25" i="484"/>
  <c r="Z24" i="484"/>
  <c r="R24" i="484"/>
  <c r="U24" i="484" s="1"/>
  <c r="Q24" i="484"/>
  <c r="T24" i="484" s="1"/>
  <c r="W24" i="484" s="1"/>
  <c r="X24" i="484" s="1"/>
  <c r="J24" i="484"/>
  <c r="I24" i="484"/>
  <c r="Z23" i="484"/>
  <c r="R23" i="484"/>
  <c r="U23" i="484" s="1"/>
  <c r="J23" i="484"/>
  <c r="I23" i="484"/>
  <c r="Z22" i="484"/>
  <c r="J22" i="484"/>
  <c r="R22" i="484" s="1"/>
  <c r="U22" i="484" s="1"/>
  <c r="I22" i="484"/>
  <c r="Z21" i="484"/>
  <c r="Q21" i="484"/>
  <c r="T21" i="484" s="1"/>
  <c r="W21" i="484" s="1"/>
  <c r="J21" i="484"/>
  <c r="R21" i="484" s="1"/>
  <c r="U21" i="484" s="1"/>
  <c r="I21" i="484"/>
  <c r="R20" i="484"/>
  <c r="U20" i="484" s="1"/>
  <c r="Q20" i="484"/>
  <c r="J20" i="484"/>
  <c r="I20" i="484"/>
  <c r="J10" i="484"/>
  <c r="R9" i="484"/>
  <c r="J9" i="484"/>
  <c r="J11" i="484" s="1"/>
  <c r="R8" i="484"/>
  <c r="J7" i="484"/>
  <c r="J6" i="484"/>
  <c r="J4" i="484"/>
  <c r="Q149" i="484" s="1"/>
  <c r="T149" i="484" s="1"/>
  <c r="J3" i="484"/>
  <c r="J155" i="483"/>
  <c r="I157" i="483" s="1"/>
  <c r="J157" i="483" s="1"/>
  <c r="I159" i="483" s="1"/>
  <c r="Z149" i="483"/>
  <c r="J149" i="483"/>
  <c r="R149" i="483" s="1"/>
  <c r="U149" i="483" s="1"/>
  <c r="I149" i="483"/>
  <c r="Z148" i="483"/>
  <c r="J148" i="483"/>
  <c r="R148" i="483" s="1"/>
  <c r="U148" i="483" s="1"/>
  <c r="I148" i="483"/>
  <c r="Z147" i="483"/>
  <c r="J147" i="483"/>
  <c r="R147" i="483" s="1"/>
  <c r="U147" i="483" s="1"/>
  <c r="I147" i="483"/>
  <c r="Z146" i="483"/>
  <c r="J146" i="483"/>
  <c r="R146" i="483" s="1"/>
  <c r="U146" i="483" s="1"/>
  <c r="I146" i="483"/>
  <c r="Z145" i="483"/>
  <c r="J145" i="483"/>
  <c r="R145" i="483" s="1"/>
  <c r="U145" i="483" s="1"/>
  <c r="I145" i="483"/>
  <c r="Z144" i="483"/>
  <c r="J144" i="483"/>
  <c r="R144" i="483" s="1"/>
  <c r="U144" i="483" s="1"/>
  <c r="I144" i="483"/>
  <c r="Z143" i="483"/>
  <c r="J143" i="483"/>
  <c r="R143" i="483" s="1"/>
  <c r="U143" i="483" s="1"/>
  <c r="I143" i="483"/>
  <c r="Z142" i="483"/>
  <c r="J142" i="483"/>
  <c r="R142" i="483" s="1"/>
  <c r="U142" i="483" s="1"/>
  <c r="I142" i="483"/>
  <c r="Z141" i="483"/>
  <c r="J141" i="483"/>
  <c r="R141" i="483" s="1"/>
  <c r="U141" i="483" s="1"/>
  <c r="I141" i="483"/>
  <c r="Z140" i="483"/>
  <c r="J140" i="483"/>
  <c r="R140" i="483" s="1"/>
  <c r="U140" i="483" s="1"/>
  <c r="I140" i="483"/>
  <c r="Z139" i="483"/>
  <c r="J139" i="483"/>
  <c r="R139" i="483" s="1"/>
  <c r="U139" i="483" s="1"/>
  <c r="I139" i="483"/>
  <c r="Z138" i="483"/>
  <c r="J138" i="483"/>
  <c r="R138" i="483" s="1"/>
  <c r="U138" i="483" s="1"/>
  <c r="I138" i="483"/>
  <c r="Z137" i="483"/>
  <c r="J137" i="483"/>
  <c r="R137" i="483" s="1"/>
  <c r="U137" i="483" s="1"/>
  <c r="I137" i="483"/>
  <c r="Z136" i="483"/>
  <c r="J136" i="483"/>
  <c r="R136" i="483" s="1"/>
  <c r="U136" i="483" s="1"/>
  <c r="I136" i="483"/>
  <c r="Z135" i="483"/>
  <c r="J135" i="483"/>
  <c r="R135" i="483" s="1"/>
  <c r="U135" i="483" s="1"/>
  <c r="I135" i="483"/>
  <c r="Z134" i="483"/>
  <c r="J134" i="483"/>
  <c r="R134" i="483" s="1"/>
  <c r="U134" i="483" s="1"/>
  <c r="I134" i="483"/>
  <c r="Z133" i="483"/>
  <c r="J133" i="483"/>
  <c r="R133" i="483" s="1"/>
  <c r="U133" i="483" s="1"/>
  <c r="I133" i="483"/>
  <c r="Z132" i="483"/>
  <c r="J132" i="483"/>
  <c r="R132" i="483" s="1"/>
  <c r="U132" i="483" s="1"/>
  <c r="I132" i="483"/>
  <c r="Z131" i="483"/>
  <c r="J131" i="483"/>
  <c r="R131" i="483" s="1"/>
  <c r="U131" i="483" s="1"/>
  <c r="I131" i="483"/>
  <c r="Z130" i="483"/>
  <c r="J130" i="483"/>
  <c r="R130" i="483" s="1"/>
  <c r="U130" i="483" s="1"/>
  <c r="I130" i="483"/>
  <c r="Z129" i="483"/>
  <c r="J129" i="483"/>
  <c r="R129" i="483" s="1"/>
  <c r="U129" i="483" s="1"/>
  <c r="I129" i="483"/>
  <c r="Z128" i="483"/>
  <c r="J128" i="483"/>
  <c r="R128" i="483" s="1"/>
  <c r="U128" i="483" s="1"/>
  <c r="I128" i="483"/>
  <c r="Z127" i="483"/>
  <c r="J127" i="483"/>
  <c r="R127" i="483" s="1"/>
  <c r="U127" i="483" s="1"/>
  <c r="I127" i="483"/>
  <c r="Z126" i="483"/>
  <c r="J126" i="483"/>
  <c r="R126" i="483" s="1"/>
  <c r="U126" i="483" s="1"/>
  <c r="I126" i="483"/>
  <c r="Z125" i="483"/>
  <c r="J125" i="483"/>
  <c r="R125" i="483" s="1"/>
  <c r="U125" i="483" s="1"/>
  <c r="I125" i="483"/>
  <c r="Z124" i="483"/>
  <c r="J124" i="483"/>
  <c r="R124" i="483" s="1"/>
  <c r="U124" i="483" s="1"/>
  <c r="I124" i="483"/>
  <c r="Z123" i="483"/>
  <c r="J123" i="483"/>
  <c r="R123" i="483" s="1"/>
  <c r="U123" i="483" s="1"/>
  <c r="I123" i="483"/>
  <c r="Z122" i="483"/>
  <c r="J122" i="483"/>
  <c r="R122" i="483" s="1"/>
  <c r="U122" i="483" s="1"/>
  <c r="I122" i="483"/>
  <c r="Z121" i="483"/>
  <c r="J121" i="483"/>
  <c r="R121" i="483" s="1"/>
  <c r="U121" i="483" s="1"/>
  <c r="I121" i="483"/>
  <c r="Z120" i="483"/>
  <c r="J120" i="483"/>
  <c r="R120" i="483" s="1"/>
  <c r="U120" i="483" s="1"/>
  <c r="I120" i="483"/>
  <c r="Z119" i="483"/>
  <c r="J119" i="483"/>
  <c r="R119" i="483" s="1"/>
  <c r="U119" i="483" s="1"/>
  <c r="I119" i="483"/>
  <c r="Z118" i="483"/>
  <c r="J118" i="483"/>
  <c r="R118" i="483" s="1"/>
  <c r="U118" i="483" s="1"/>
  <c r="I118" i="483"/>
  <c r="Z117" i="483"/>
  <c r="J117" i="483"/>
  <c r="R117" i="483" s="1"/>
  <c r="U117" i="483" s="1"/>
  <c r="I117" i="483"/>
  <c r="Z116" i="483"/>
  <c r="J116" i="483"/>
  <c r="R116" i="483" s="1"/>
  <c r="U116" i="483" s="1"/>
  <c r="I116" i="483"/>
  <c r="Z115" i="483"/>
  <c r="J115" i="483"/>
  <c r="R115" i="483" s="1"/>
  <c r="U115" i="483" s="1"/>
  <c r="I115" i="483"/>
  <c r="Z114" i="483"/>
  <c r="J114" i="483"/>
  <c r="R114" i="483" s="1"/>
  <c r="U114" i="483" s="1"/>
  <c r="I114" i="483"/>
  <c r="Z113" i="483"/>
  <c r="J113" i="483"/>
  <c r="R113" i="483" s="1"/>
  <c r="U113" i="483" s="1"/>
  <c r="I113" i="483"/>
  <c r="Z112" i="483"/>
  <c r="J112" i="483"/>
  <c r="R112" i="483" s="1"/>
  <c r="U112" i="483" s="1"/>
  <c r="I112" i="483"/>
  <c r="Z111" i="483"/>
  <c r="J111" i="483"/>
  <c r="R111" i="483" s="1"/>
  <c r="U111" i="483" s="1"/>
  <c r="I111" i="483"/>
  <c r="Z110" i="483"/>
  <c r="J110" i="483"/>
  <c r="R110" i="483" s="1"/>
  <c r="U110" i="483" s="1"/>
  <c r="I110" i="483"/>
  <c r="Z109" i="483"/>
  <c r="U109" i="483"/>
  <c r="J109" i="483"/>
  <c r="R109" i="483" s="1"/>
  <c r="I109" i="483"/>
  <c r="Z108" i="483"/>
  <c r="J108" i="483"/>
  <c r="R108" i="483" s="1"/>
  <c r="U108" i="483" s="1"/>
  <c r="I108" i="483"/>
  <c r="Z107" i="483"/>
  <c r="U107" i="483"/>
  <c r="J107" i="483"/>
  <c r="R107" i="483" s="1"/>
  <c r="I107" i="483"/>
  <c r="Z106" i="483"/>
  <c r="J106" i="483"/>
  <c r="R106" i="483" s="1"/>
  <c r="U106" i="483" s="1"/>
  <c r="I106" i="483"/>
  <c r="Z105" i="483"/>
  <c r="U105" i="483"/>
  <c r="J105" i="483"/>
  <c r="R105" i="483" s="1"/>
  <c r="I105" i="483"/>
  <c r="Z104" i="483"/>
  <c r="J104" i="483"/>
  <c r="R104" i="483" s="1"/>
  <c r="U104" i="483" s="1"/>
  <c r="I104" i="483"/>
  <c r="Z103" i="483"/>
  <c r="U103" i="483"/>
  <c r="J103" i="483"/>
  <c r="R103" i="483" s="1"/>
  <c r="I103" i="483"/>
  <c r="Z102" i="483"/>
  <c r="J102" i="483"/>
  <c r="R102" i="483" s="1"/>
  <c r="U102" i="483" s="1"/>
  <c r="I102" i="483"/>
  <c r="Z101" i="483"/>
  <c r="U101" i="483"/>
  <c r="J101" i="483"/>
  <c r="R101" i="483" s="1"/>
  <c r="I101" i="483"/>
  <c r="Z100" i="483"/>
  <c r="J100" i="483"/>
  <c r="R100" i="483" s="1"/>
  <c r="U100" i="483" s="1"/>
  <c r="I100" i="483"/>
  <c r="Z99" i="483"/>
  <c r="U99" i="483"/>
  <c r="J99" i="483"/>
  <c r="R99" i="483" s="1"/>
  <c r="I99" i="483"/>
  <c r="Z98" i="483"/>
  <c r="J98" i="483"/>
  <c r="R98" i="483" s="1"/>
  <c r="U98" i="483" s="1"/>
  <c r="I98" i="483"/>
  <c r="Z97" i="483"/>
  <c r="U97" i="483"/>
  <c r="J97" i="483"/>
  <c r="R97" i="483" s="1"/>
  <c r="I97" i="483"/>
  <c r="Z96" i="483"/>
  <c r="J96" i="483"/>
  <c r="R96" i="483" s="1"/>
  <c r="U96" i="483" s="1"/>
  <c r="I96" i="483"/>
  <c r="Z95" i="483"/>
  <c r="U95" i="483"/>
  <c r="J95" i="483"/>
  <c r="R95" i="483" s="1"/>
  <c r="I95" i="483"/>
  <c r="Z94" i="483"/>
  <c r="J94" i="483"/>
  <c r="R94" i="483" s="1"/>
  <c r="U94" i="483" s="1"/>
  <c r="I94" i="483"/>
  <c r="Z93" i="483"/>
  <c r="U93" i="483"/>
  <c r="J93" i="483"/>
  <c r="R93" i="483" s="1"/>
  <c r="I93" i="483"/>
  <c r="Z92" i="483"/>
  <c r="J92" i="483"/>
  <c r="R92" i="483" s="1"/>
  <c r="U92" i="483" s="1"/>
  <c r="I92" i="483"/>
  <c r="Z91" i="483"/>
  <c r="U91" i="483"/>
  <c r="J91" i="483"/>
  <c r="R91" i="483" s="1"/>
  <c r="I91" i="483"/>
  <c r="Z90" i="483"/>
  <c r="J90" i="483"/>
  <c r="R90" i="483" s="1"/>
  <c r="U90" i="483" s="1"/>
  <c r="I90" i="483"/>
  <c r="Z89" i="483"/>
  <c r="U89" i="483"/>
  <c r="J89" i="483"/>
  <c r="R89" i="483" s="1"/>
  <c r="I89" i="483"/>
  <c r="Z88" i="483"/>
  <c r="J88" i="483"/>
  <c r="R88" i="483" s="1"/>
  <c r="U88" i="483" s="1"/>
  <c r="I88" i="483"/>
  <c r="Z87" i="483"/>
  <c r="U87" i="483"/>
  <c r="J87" i="483"/>
  <c r="R87" i="483" s="1"/>
  <c r="I87" i="483"/>
  <c r="Z86" i="483"/>
  <c r="J86" i="483"/>
  <c r="R86" i="483" s="1"/>
  <c r="U86" i="483" s="1"/>
  <c r="I86" i="483"/>
  <c r="U85" i="483"/>
  <c r="J85" i="483"/>
  <c r="R85" i="483" s="1"/>
  <c r="I85" i="483"/>
  <c r="Z84" i="483"/>
  <c r="J84" i="483"/>
  <c r="R84" i="483" s="1"/>
  <c r="U84" i="483" s="1"/>
  <c r="I84" i="483"/>
  <c r="Z83" i="483"/>
  <c r="J83" i="483"/>
  <c r="R83" i="483" s="1"/>
  <c r="U83" i="483" s="1"/>
  <c r="I83" i="483"/>
  <c r="Z82" i="483"/>
  <c r="R82" i="483"/>
  <c r="U82" i="483" s="1"/>
  <c r="J82" i="483"/>
  <c r="I82" i="483"/>
  <c r="Z81" i="483"/>
  <c r="J81" i="483"/>
  <c r="I81" i="483"/>
  <c r="Z80" i="483"/>
  <c r="J80" i="483"/>
  <c r="I80" i="483"/>
  <c r="Z79" i="483"/>
  <c r="J79" i="483"/>
  <c r="I79" i="483"/>
  <c r="Z78" i="483"/>
  <c r="J78" i="483"/>
  <c r="R78" i="483" s="1"/>
  <c r="U78" i="483" s="1"/>
  <c r="I78" i="483"/>
  <c r="Z77" i="483"/>
  <c r="R77" i="483"/>
  <c r="U77" i="483" s="1"/>
  <c r="J77" i="483"/>
  <c r="I77" i="483"/>
  <c r="Z76" i="483"/>
  <c r="J76" i="483"/>
  <c r="R76" i="483" s="1"/>
  <c r="U76" i="483" s="1"/>
  <c r="I76" i="483"/>
  <c r="Z75" i="483"/>
  <c r="J75" i="483"/>
  <c r="R75" i="483" s="1"/>
  <c r="U75" i="483" s="1"/>
  <c r="I75" i="483"/>
  <c r="Z74" i="483"/>
  <c r="R74" i="483"/>
  <c r="U74" i="483" s="1"/>
  <c r="J74" i="483"/>
  <c r="I74" i="483"/>
  <c r="Z73" i="483"/>
  <c r="J73" i="483"/>
  <c r="I73" i="483"/>
  <c r="Z72" i="483"/>
  <c r="J72" i="483"/>
  <c r="I72" i="483"/>
  <c r="Z71" i="483"/>
  <c r="J71" i="483"/>
  <c r="I71" i="483"/>
  <c r="Z70" i="483"/>
  <c r="J70" i="483"/>
  <c r="R70" i="483" s="1"/>
  <c r="U70" i="483" s="1"/>
  <c r="I70" i="483"/>
  <c r="Z69" i="483"/>
  <c r="R69" i="483"/>
  <c r="U69" i="483" s="1"/>
  <c r="J69" i="483"/>
  <c r="I69" i="483"/>
  <c r="Z68" i="483"/>
  <c r="J68" i="483"/>
  <c r="R68" i="483" s="1"/>
  <c r="U68" i="483" s="1"/>
  <c r="I68" i="483"/>
  <c r="Z67" i="483"/>
  <c r="J67" i="483"/>
  <c r="R67" i="483" s="1"/>
  <c r="U67" i="483" s="1"/>
  <c r="I67" i="483"/>
  <c r="Z66" i="483"/>
  <c r="R66" i="483"/>
  <c r="U66" i="483" s="1"/>
  <c r="J66" i="483"/>
  <c r="I66" i="483"/>
  <c r="Z65" i="483"/>
  <c r="J65" i="483"/>
  <c r="I65" i="483"/>
  <c r="Z64" i="483"/>
  <c r="J64" i="483"/>
  <c r="I64" i="483"/>
  <c r="Z63" i="483"/>
  <c r="J63" i="483"/>
  <c r="I63" i="483"/>
  <c r="Z62" i="483"/>
  <c r="J62" i="483"/>
  <c r="R62" i="483" s="1"/>
  <c r="U62" i="483" s="1"/>
  <c r="I62" i="483"/>
  <c r="Z61" i="483"/>
  <c r="R61" i="483"/>
  <c r="U61" i="483" s="1"/>
  <c r="J61" i="483"/>
  <c r="I61" i="483"/>
  <c r="Z60" i="483"/>
  <c r="J60" i="483"/>
  <c r="R60" i="483" s="1"/>
  <c r="U60" i="483" s="1"/>
  <c r="I60" i="483"/>
  <c r="Z59" i="483"/>
  <c r="J59" i="483"/>
  <c r="R59" i="483" s="1"/>
  <c r="U59" i="483" s="1"/>
  <c r="I59" i="483"/>
  <c r="Z58" i="483"/>
  <c r="R58" i="483"/>
  <c r="U58" i="483" s="1"/>
  <c r="J58" i="483"/>
  <c r="I58" i="483"/>
  <c r="Z57" i="483"/>
  <c r="J57" i="483"/>
  <c r="I57" i="483"/>
  <c r="Z56" i="483"/>
  <c r="J56" i="483"/>
  <c r="I56" i="483"/>
  <c r="Z55" i="483"/>
  <c r="J55" i="483"/>
  <c r="I55" i="483"/>
  <c r="Z54" i="483"/>
  <c r="J54" i="483"/>
  <c r="R54" i="483" s="1"/>
  <c r="U54" i="483" s="1"/>
  <c r="I54" i="483"/>
  <c r="Z53" i="483"/>
  <c r="R53" i="483"/>
  <c r="U53" i="483" s="1"/>
  <c r="J53" i="483"/>
  <c r="I53" i="483"/>
  <c r="Z52" i="483"/>
  <c r="J52" i="483"/>
  <c r="R52" i="483" s="1"/>
  <c r="U52" i="483" s="1"/>
  <c r="I52" i="483"/>
  <c r="Z51" i="483"/>
  <c r="J51" i="483"/>
  <c r="R51" i="483" s="1"/>
  <c r="U51" i="483" s="1"/>
  <c r="I51" i="483"/>
  <c r="Z50" i="483"/>
  <c r="R50" i="483"/>
  <c r="U50" i="483" s="1"/>
  <c r="J50" i="483"/>
  <c r="I50" i="483"/>
  <c r="Z49" i="483"/>
  <c r="J49" i="483"/>
  <c r="I49" i="483"/>
  <c r="Z48" i="483"/>
  <c r="J48" i="483"/>
  <c r="I48" i="483"/>
  <c r="Z47" i="483"/>
  <c r="J47" i="483"/>
  <c r="I47" i="483"/>
  <c r="Z46" i="483"/>
  <c r="J46" i="483"/>
  <c r="R46" i="483" s="1"/>
  <c r="U46" i="483" s="1"/>
  <c r="I46" i="483"/>
  <c r="Z45" i="483"/>
  <c r="R45" i="483"/>
  <c r="U45" i="483" s="1"/>
  <c r="J45" i="483"/>
  <c r="I45" i="483"/>
  <c r="Z44" i="483"/>
  <c r="J44" i="483"/>
  <c r="R44" i="483" s="1"/>
  <c r="U44" i="483" s="1"/>
  <c r="I44" i="483"/>
  <c r="Z43" i="483"/>
  <c r="J43" i="483"/>
  <c r="R43" i="483" s="1"/>
  <c r="U43" i="483" s="1"/>
  <c r="I43" i="483"/>
  <c r="Z42" i="483"/>
  <c r="J42" i="483"/>
  <c r="R42" i="483" s="1"/>
  <c r="U42" i="483" s="1"/>
  <c r="I42" i="483"/>
  <c r="Z41" i="483"/>
  <c r="J41" i="483"/>
  <c r="I41" i="483"/>
  <c r="Z40" i="483"/>
  <c r="R40" i="483"/>
  <c r="U40" i="483" s="1"/>
  <c r="J40" i="483"/>
  <c r="I40" i="483"/>
  <c r="Z39" i="483"/>
  <c r="X39" i="483"/>
  <c r="R39" i="483"/>
  <c r="U39" i="483" s="1"/>
  <c r="J39" i="483"/>
  <c r="I39" i="483"/>
  <c r="Q39" i="483" s="1"/>
  <c r="T39" i="483" s="1"/>
  <c r="W39" i="483" s="1"/>
  <c r="Z38" i="483"/>
  <c r="J38" i="483"/>
  <c r="R38" i="483" s="1"/>
  <c r="U38" i="483" s="1"/>
  <c r="I38" i="483"/>
  <c r="Z37" i="483"/>
  <c r="J37" i="483"/>
  <c r="R37" i="483" s="1"/>
  <c r="U37" i="483" s="1"/>
  <c r="I37" i="483"/>
  <c r="Z36" i="483"/>
  <c r="R36" i="483"/>
  <c r="U36" i="483" s="1"/>
  <c r="J36" i="483"/>
  <c r="I36" i="483"/>
  <c r="Z35" i="483"/>
  <c r="R35" i="483"/>
  <c r="U35" i="483" s="1"/>
  <c r="J35" i="483"/>
  <c r="I35" i="483"/>
  <c r="Z34" i="483"/>
  <c r="J34" i="483"/>
  <c r="R34" i="483" s="1"/>
  <c r="U34" i="483" s="1"/>
  <c r="I34" i="483"/>
  <c r="Z33" i="483"/>
  <c r="U33" i="483"/>
  <c r="J33" i="483"/>
  <c r="R33" i="483" s="1"/>
  <c r="I33" i="483"/>
  <c r="Z32" i="483"/>
  <c r="R32" i="483"/>
  <c r="U32" i="483" s="1"/>
  <c r="Q32" i="483"/>
  <c r="T32" i="483" s="1"/>
  <c r="W32" i="483" s="1"/>
  <c r="J32" i="483"/>
  <c r="I32" i="483"/>
  <c r="Z31" i="483"/>
  <c r="R31" i="483"/>
  <c r="U31" i="483" s="1"/>
  <c r="J31" i="483"/>
  <c r="I31" i="483"/>
  <c r="Z30" i="483"/>
  <c r="J30" i="483"/>
  <c r="R30" i="483" s="1"/>
  <c r="U30" i="483" s="1"/>
  <c r="I30" i="483"/>
  <c r="Z29" i="483"/>
  <c r="U29" i="483"/>
  <c r="J29" i="483"/>
  <c r="R29" i="483" s="1"/>
  <c r="I29" i="483"/>
  <c r="Z28" i="483"/>
  <c r="R28" i="483"/>
  <c r="U28" i="483" s="1"/>
  <c r="J28" i="483"/>
  <c r="I28" i="483"/>
  <c r="Z27" i="483"/>
  <c r="R27" i="483"/>
  <c r="U27" i="483" s="1"/>
  <c r="J27" i="483"/>
  <c r="I27" i="483"/>
  <c r="Z26" i="483"/>
  <c r="J26" i="483"/>
  <c r="R26" i="483" s="1"/>
  <c r="U26" i="483" s="1"/>
  <c r="I26" i="483"/>
  <c r="Z25" i="483"/>
  <c r="J25" i="483"/>
  <c r="I25" i="483"/>
  <c r="Z24" i="483"/>
  <c r="R24" i="483"/>
  <c r="U24" i="483" s="1"/>
  <c r="J24" i="483"/>
  <c r="I24" i="483"/>
  <c r="Z23" i="483"/>
  <c r="R23" i="483"/>
  <c r="U23" i="483" s="1"/>
  <c r="J23" i="483"/>
  <c r="I23" i="483"/>
  <c r="Q23" i="483" s="1"/>
  <c r="T23" i="483" s="1"/>
  <c r="W23" i="483" s="1"/>
  <c r="X23" i="483" s="1"/>
  <c r="Z22" i="483"/>
  <c r="J22" i="483"/>
  <c r="R22" i="483" s="1"/>
  <c r="U22" i="483" s="1"/>
  <c r="I22" i="483"/>
  <c r="Z21" i="483"/>
  <c r="J21" i="483"/>
  <c r="R21" i="483" s="1"/>
  <c r="U21" i="483" s="1"/>
  <c r="I21" i="483"/>
  <c r="R20" i="483"/>
  <c r="U20" i="483" s="1"/>
  <c r="Q20" i="483"/>
  <c r="T20" i="483" s="1"/>
  <c r="W20" i="483" s="1"/>
  <c r="J20" i="483"/>
  <c r="I20" i="483"/>
  <c r="J10" i="483"/>
  <c r="R9" i="483"/>
  <c r="J9" i="483"/>
  <c r="J11" i="483" s="1"/>
  <c r="R8" i="483"/>
  <c r="J7" i="483"/>
  <c r="J6" i="483"/>
  <c r="J4" i="483"/>
  <c r="J3" i="483"/>
  <c r="R81" i="483" s="1"/>
  <c r="U81" i="483" s="1"/>
  <c r="J155" i="482"/>
  <c r="I157" i="482" s="1"/>
  <c r="J157" i="482" s="1"/>
  <c r="I159" i="482" s="1"/>
  <c r="Z20" i="482" s="1"/>
  <c r="AA20" i="482" s="1"/>
  <c r="Z149" i="482"/>
  <c r="J149" i="482"/>
  <c r="R149" i="482" s="1"/>
  <c r="U149" i="482" s="1"/>
  <c r="I149" i="482"/>
  <c r="Z148" i="482"/>
  <c r="J148" i="482"/>
  <c r="R148" i="482" s="1"/>
  <c r="U148" i="482" s="1"/>
  <c r="I148" i="482"/>
  <c r="Z147" i="482"/>
  <c r="J147" i="482"/>
  <c r="R147" i="482" s="1"/>
  <c r="U147" i="482" s="1"/>
  <c r="I147" i="482"/>
  <c r="Z146" i="482"/>
  <c r="J146" i="482"/>
  <c r="R146" i="482" s="1"/>
  <c r="U146" i="482" s="1"/>
  <c r="I146" i="482"/>
  <c r="Z145" i="482"/>
  <c r="J145" i="482"/>
  <c r="R145" i="482" s="1"/>
  <c r="U145" i="482" s="1"/>
  <c r="I145" i="482"/>
  <c r="Z144" i="482"/>
  <c r="J144" i="482"/>
  <c r="R144" i="482" s="1"/>
  <c r="U144" i="482" s="1"/>
  <c r="I144" i="482"/>
  <c r="Z143" i="482"/>
  <c r="J143" i="482"/>
  <c r="R143" i="482" s="1"/>
  <c r="U143" i="482" s="1"/>
  <c r="I143" i="482"/>
  <c r="Z142" i="482"/>
  <c r="J142" i="482"/>
  <c r="R142" i="482" s="1"/>
  <c r="U142" i="482" s="1"/>
  <c r="I142" i="482"/>
  <c r="Z141" i="482"/>
  <c r="J141" i="482"/>
  <c r="R141" i="482" s="1"/>
  <c r="U141" i="482" s="1"/>
  <c r="I141" i="482"/>
  <c r="Z140" i="482"/>
  <c r="J140" i="482"/>
  <c r="R140" i="482" s="1"/>
  <c r="U140" i="482" s="1"/>
  <c r="I140" i="482"/>
  <c r="Z139" i="482"/>
  <c r="J139" i="482"/>
  <c r="R139" i="482" s="1"/>
  <c r="U139" i="482" s="1"/>
  <c r="I139" i="482"/>
  <c r="Z138" i="482"/>
  <c r="J138" i="482"/>
  <c r="R138" i="482" s="1"/>
  <c r="U138" i="482" s="1"/>
  <c r="I138" i="482"/>
  <c r="Z137" i="482"/>
  <c r="J137" i="482"/>
  <c r="R137" i="482" s="1"/>
  <c r="U137" i="482" s="1"/>
  <c r="I137" i="482"/>
  <c r="Z136" i="482"/>
  <c r="J136" i="482"/>
  <c r="R136" i="482" s="1"/>
  <c r="U136" i="482" s="1"/>
  <c r="I136" i="482"/>
  <c r="Z135" i="482"/>
  <c r="J135" i="482"/>
  <c r="R135" i="482" s="1"/>
  <c r="U135" i="482" s="1"/>
  <c r="I135" i="482"/>
  <c r="Z134" i="482"/>
  <c r="J134" i="482"/>
  <c r="R134" i="482" s="1"/>
  <c r="U134" i="482" s="1"/>
  <c r="I134" i="482"/>
  <c r="Z133" i="482"/>
  <c r="J133" i="482"/>
  <c r="R133" i="482" s="1"/>
  <c r="U133" i="482" s="1"/>
  <c r="I133" i="482"/>
  <c r="Z132" i="482"/>
  <c r="J132" i="482"/>
  <c r="R132" i="482" s="1"/>
  <c r="U132" i="482" s="1"/>
  <c r="I132" i="482"/>
  <c r="Z131" i="482"/>
  <c r="J131" i="482"/>
  <c r="R131" i="482" s="1"/>
  <c r="U131" i="482" s="1"/>
  <c r="I131" i="482"/>
  <c r="Z130" i="482"/>
  <c r="J130" i="482"/>
  <c r="R130" i="482" s="1"/>
  <c r="U130" i="482" s="1"/>
  <c r="I130" i="482"/>
  <c r="Z129" i="482"/>
  <c r="J129" i="482"/>
  <c r="R129" i="482" s="1"/>
  <c r="U129" i="482" s="1"/>
  <c r="I129" i="482"/>
  <c r="Z128" i="482"/>
  <c r="J128" i="482"/>
  <c r="R128" i="482" s="1"/>
  <c r="U128" i="482" s="1"/>
  <c r="I128" i="482"/>
  <c r="Z127" i="482"/>
  <c r="J127" i="482"/>
  <c r="R127" i="482" s="1"/>
  <c r="U127" i="482" s="1"/>
  <c r="I127" i="482"/>
  <c r="Z126" i="482"/>
  <c r="J126" i="482"/>
  <c r="R126" i="482" s="1"/>
  <c r="U126" i="482" s="1"/>
  <c r="I126" i="482"/>
  <c r="Z125" i="482"/>
  <c r="J125" i="482"/>
  <c r="R125" i="482" s="1"/>
  <c r="U125" i="482" s="1"/>
  <c r="I125" i="482"/>
  <c r="Z124" i="482"/>
  <c r="J124" i="482"/>
  <c r="R124" i="482" s="1"/>
  <c r="U124" i="482" s="1"/>
  <c r="I124" i="482"/>
  <c r="Z123" i="482"/>
  <c r="J123" i="482"/>
  <c r="R123" i="482" s="1"/>
  <c r="U123" i="482" s="1"/>
  <c r="I123" i="482"/>
  <c r="Z122" i="482"/>
  <c r="J122" i="482"/>
  <c r="R122" i="482" s="1"/>
  <c r="U122" i="482" s="1"/>
  <c r="I122" i="482"/>
  <c r="Z121" i="482"/>
  <c r="J121" i="482"/>
  <c r="R121" i="482" s="1"/>
  <c r="U121" i="482" s="1"/>
  <c r="I121" i="482"/>
  <c r="Z120" i="482"/>
  <c r="J120" i="482"/>
  <c r="R120" i="482" s="1"/>
  <c r="U120" i="482" s="1"/>
  <c r="I120" i="482"/>
  <c r="Z119" i="482"/>
  <c r="J119" i="482"/>
  <c r="R119" i="482" s="1"/>
  <c r="U119" i="482" s="1"/>
  <c r="I119" i="482"/>
  <c r="Z118" i="482"/>
  <c r="J118" i="482"/>
  <c r="R118" i="482" s="1"/>
  <c r="U118" i="482" s="1"/>
  <c r="I118" i="482"/>
  <c r="Z117" i="482"/>
  <c r="J117" i="482"/>
  <c r="R117" i="482" s="1"/>
  <c r="U117" i="482" s="1"/>
  <c r="I117" i="482"/>
  <c r="Z116" i="482"/>
  <c r="J116" i="482"/>
  <c r="R116" i="482" s="1"/>
  <c r="U116" i="482" s="1"/>
  <c r="I116" i="482"/>
  <c r="Z115" i="482"/>
  <c r="J115" i="482"/>
  <c r="R115" i="482" s="1"/>
  <c r="U115" i="482" s="1"/>
  <c r="I115" i="482"/>
  <c r="Z114" i="482"/>
  <c r="J114" i="482"/>
  <c r="R114" i="482" s="1"/>
  <c r="U114" i="482" s="1"/>
  <c r="I114" i="482"/>
  <c r="Z113" i="482"/>
  <c r="J113" i="482"/>
  <c r="R113" i="482" s="1"/>
  <c r="U113" i="482" s="1"/>
  <c r="I113" i="482"/>
  <c r="Z112" i="482"/>
  <c r="J112" i="482"/>
  <c r="R112" i="482" s="1"/>
  <c r="U112" i="482" s="1"/>
  <c r="I112" i="482"/>
  <c r="Z111" i="482"/>
  <c r="J111" i="482"/>
  <c r="R111" i="482" s="1"/>
  <c r="U111" i="482" s="1"/>
  <c r="I111" i="482"/>
  <c r="Z110" i="482"/>
  <c r="J110" i="482"/>
  <c r="R110" i="482" s="1"/>
  <c r="U110" i="482" s="1"/>
  <c r="I110" i="482"/>
  <c r="Z109" i="482"/>
  <c r="J109" i="482"/>
  <c r="R109" i="482" s="1"/>
  <c r="U109" i="482" s="1"/>
  <c r="I109" i="482"/>
  <c r="Z108" i="482"/>
  <c r="J108" i="482"/>
  <c r="R108" i="482" s="1"/>
  <c r="U108" i="482" s="1"/>
  <c r="I108" i="482"/>
  <c r="Z107" i="482"/>
  <c r="J107" i="482"/>
  <c r="R107" i="482" s="1"/>
  <c r="U107" i="482" s="1"/>
  <c r="I107" i="482"/>
  <c r="Z106" i="482"/>
  <c r="J106" i="482"/>
  <c r="R106" i="482" s="1"/>
  <c r="U106" i="482" s="1"/>
  <c r="I106" i="482"/>
  <c r="Z105" i="482"/>
  <c r="J105" i="482"/>
  <c r="R105" i="482" s="1"/>
  <c r="U105" i="482" s="1"/>
  <c r="I105" i="482"/>
  <c r="Z104" i="482"/>
  <c r="J104" i="482"/>
  <c r="R104" i="482" s="1"/>
  <c r="U104" i="482" s="1"/>
  <c r="I104" i="482"/>
  <c r="Z103" i="482"/>
  <c r="J103" i="482"/>
  <c r="R103" i="482" s="1"/>
  <c r="U103" i="482" s="1"/>
  <c r="I103" i="482"/>
  <c r="Z102" i="482"/>
  <c r="J102" i="482"/>
  <c r="R102" i="482" s="1"/>
  <c r="U102" i="482" s="1"/>
  <c r="I102" i="482"/>
  <c r="Z101" i="482"/>
  <c r="J101" i="482"/>
  <c r="R101" i="482" s="1"/>
  <c r="U101" i="482" s="1"/>
  <c r="I101" i="482"/>
  <c r="Z100" i="482"/>
  <c r="J100" i="482"/>
  <c r="R100" i="482" s="1"/>
  <c r="U100" i="482" s="1"/>
  <c r="I100" i="482"/>
  <c r="Z99" i="482"/>
  <c r="J99" i="482"/>
  <c r="R99" i="482" s="1"/>
  <c r="U99" i="482" s="1"/>
  <c r="I99" i="482"/>
  <c r="Z98" i="482"/>
  <c r="J98" i="482"/>
  <c r="R98" i="482" s="1"/>
  <c r="U98" i="482" s="1"/>
  <c r="I98" i="482"/>
  <c r="Z97" i="482"/>
  <c r="J97" i="482"/>
  <c r="R97" i="482" s="1"/>
  <c r="U97" i="482" s="1"/>
  <c r="I97" i="482"/>
  <c r="Z96" i="482"/>
  <c r="J96" i="482"/>
  <c r="R96" i="482" s="1"/>
  <c r="U96" i="482" s="1"/>
  <c r="I96" i="482"/>
  <c r="Z95" i="482"/>
  <c r="J95" i="482"/>
  <c r="R95" i="482" s="1"/>
  <c r="U95" i="482" s="1"/>
  <c r="I95" i="482"/>
  <c r="Z94" i="482"/>
  <c r="J94" i="482"/>
  <c r="R94" i="482" s="1"/>
  <c r="U94" i="482" s="1"/>
  <c r="I94" i="482"/>
  <c r="Z93" i="482"/>
  <c r="J93" i="482"/>
  <c r="R93" i="482" s="1"/>
  <c r="U93" i="482" s="1"/>
  <c r="I93" i="482"/>
  <c r="Z92" i="482"/>
  <c r="J92" i="482"/>
  <c r="R92" i="482" s="1"/>
  <c r="U92" i="482" s="1"/>
  <c r="I92" i="482"/>
  <c r="Z91" i="482"/>
  <c r="J91" i="482"/>
  <c r="R91" i="482" s="1"/>
  <c r="U91" i="482" s="1"/>
  <c r="I91" i="482"/>
  <c r="Z90" i="482"/>
  <c r="J90" i="482"/>
  <c r="R90" i="482" s="1"/>
  <c r="U90" i="482" s="1"/>
  <c r="I90" i="482"/>
  <c r="Z89" i="482"/>
  <c r="J89" i="482"/>
  <c r="R89" i="482" s="1"/>
  <c r="U89" i="482" s="1"/>
  <c r="I89" i="482"/>
  <c r="Z88" i="482"/>
  <c r="J88" i="482"/>
  <c r="R88" i="482" s="1"/>
  <c r="U88" i="482" s="1"/>
  <c r="I88" i="482"/>
  <c r="Z87" i="482"/>
  <c r="J87" i="482"/>
  <c r="R87" i="482" s="1"/>
  <c r="U87" i="482" s="1"/>
  <c r="I87" i="482"/>
  <c r="Z86" i="482"/>
  <c r="J86" i="482"/>
  <c r="R86" i="482" s="1"/>
  <c r="U86" i="482" s="1"/>
  <c r="I86" i="482"/>
  <c r="J85" i="482"/>
  <c r="R85" i="482" s="1"/>
  <c r="U85" i="482" s="1"/>
  <c r="I85" i="482"/>
  <c r="Z84" i="482"/>
  <c r="J84" i="482"/>
  <c r="R84" i="482" s="1"/>
  <c r="U84" i="482" s="1"/>
  <c r="I84" i="482"/>
  <c r="Z83" i="482"/>
  <c r="U83" i="482"/>
  <c r="Q83" i="482"/>
  <c r="T83" i="482" s="1"/>
  <c r="J83" i="482"/>
  <c r="R83" i="482" s="1"/>
  <c r="I83" i="482"/>
  <c r="Z82" i="482"/>
  <c r="Q82" i="482"/>
  <c r="T82" i="482" s="1"/>
  <c r="W82" i="482" s="1"/>
  <c r="J82" i="482"/>
  <c r="I82" i="482"/>
  <c r="Z81" i="482"/>
  <c r="R81" i="482"/>
  <c r="U81" i="482" s="1"/>
  <c r="J81" i="482"/>
  <c r="I81" i="482"/>
  <c r="Q81" i="482" s="1"/>
  <c r="T81" i="482" s="1"/>
  <c r="Z80" i="482"/>
  <c r="J80" i="482"/>
  <c r="R80" i="482" s="1"/>
  <c r="U80" i="482" s="1"/>
  <c r="I80" i="482"/>
  <c r="Z79" i="482"/>
  <c r="U79" i="482"/>
  <c r="Q79" i="482"/>
  <c r="T79" i="482" s="1"/>
  <c r="W79" i="482" s="1"/>
  <c r="J79" i="482"/>
  <c r="R79" i="482" s="1"/>
  <c r="I79" i="482"/>
  <c r="Z78" i="482"/>
  <c r="Q78" i="482"/>
  <c r="T78" i="482" s="1"/>
  <c r="J78" i="482"/>
  <c r="I78" i="482"/>
  <c r="Z77" i="482"/>
  <c r="R77" i="482"/>
  <c r="U77" i="482" s="1"/>
  <c r="J77" i="482"/>
  <c r="I77" i="482"/>
  <c r="Q77" i="482" s="1"/>
  <c r="T77" i="482" s="1"/>
  <c r="Z76" i="482"/>
  <c r="J76" i="482"/>
  <c r="R76" i="482" s="1"/>
  <c r="U76" i="482" s="1"/>
  <c r="I76" i="482"/>
  <c r="Z75" i="482"/>
  <c r="U75" i="482"/>
  <c r="Q75" i="482"/>
  <c r="T75" i="482" s="1"/>
  <c r="W75" i="482" s="1"/>
  <c r="J75" i="482"/>
  <c r="R75" i="482" s="1"/>
  <c r="I75" i="482"/>
  <c r="Z74" i="482"/>
  <c r="Q74" i="482"/>
  <c r="T74" i="482" s="1"/>
  <c r="J74" i="482"/>
  <c r="I74" i="482"/>
  <c r="Z73" i="482"/>
  <c r="R73" i="482"/>
  <c r="U73" i="482" s="1"/>
  <c r="J73" i="482"/>
  <c r="I73" i="482"/>
  <c r="Q73" i="482" s="1"/>
  <c r="T73" i="482" s="1"/>
  <c r="W73" i="482" s="1"/>
  <c r="X73" i="482" s="1"/>
  <c r="Z72" i="482"/>
  <c r="J72" i="482"/>
  <c r="R72" i="482" s="1"/>
  <c r="U72" i="482" s="1"/>
  <c r="I72" i="482"/>
  <c r="Z71" i="482"/>
  <c r="Q71" i="482"/>
  <c r="T71" i="482" s="1"/>
  <c r="J71" i="482"/>
  <c r="I71" i="482"/>
  <c r="Z70" i="482"/>
  <c r="Q70" i="482"/>
  <c r="T70" i="482" s="1"/>
  <c r="J70" i="482"/>
  <c r="I70" i="482"/>
  <c r="Z69" i="482"/>
  <c r="R69" i="482"/>
  <c r="U69" i="482" s="1"/>
  <c r="J69" i="482"/>
  <c r="I69" i="482"/>
  <c r="Q69" i="482" s="1"/>
  <c r="T69" i="482" s="1"/>
  <c r="Z68" i="482"/>
  <c r="J68" i="482"/>
  <c r="R68" i="482" s="1"/>
  <c r="U68" i="482" s="1"/>
  <c r="I68" i="482"/>
  <c r="Z67" i="482"/>
  <c r="U67" i="482"/>
  <c r="Q67" i="482"/>
  <c r="T67" i="482" s="1"/>
  <c r="J67" i="482"/>
  <c r="R67" i="482" s="1"/>
  <c r="I67" i="482"/>
  <c r="Z66" i="482"/>
  <c r="Q66" i="482"/>
  <c r="T66" i="482" s="1"/>
  <c r="J66" i="482"/>
  <c r="I66" i="482"/>
  <c r="Z65" i="482"/>
  <c r="R65" i="482"/>
  <c r="U65" i="482" s="1"/>
  <c r="J65" i="482"/>
  <c r="I65" i="482"/>
  <c r="Q65" i="482" s="1"/>
  <c r="T65" i="482" s="1"/>
  <c r="Z64" i="482"/>
  <c r="J64" i="482"/>
  <c r="R64" i="482" s="1"/>
  <c r="U64" i="482" s="1"/>
  <c r="I64" i="482"/>
  <c r="Z63" i="482"/>
  <c r="U63" i="482"/>
  <c r="Q63" i="482"/>
  <c r="T63" i="482" s="1"/>
  <c r="W63" i="482" s="1"/>
  <c r="J63" i="482"/>
  <c r="R63" i="482" s="1"/>
  <c r="I63" i="482"/>
  <c r="Z62" i="482"/>
  <c r="Q62" i="482"/>
  <c r="T62" i="482" s="1"/>
  <c r="J62" i="482"/>
  <c r="I62" i="482"/>
  <c r="Z61" i="482"/>
  <c r="R61" i="482"/>
  <c r="U61" i="482" s="1"/>
  <c r="J61" i="482"/>
  <c r="I61" i="482"/>
  <c r="Q61" i="482" s="1"/>
  <c r="T61" i="482" s="1"/>
  <c r="Z60" i="482"/>
  <c r="J60" i="482"/>
  <c r="R60" i="482" s="1"/>
  <c r="U60" i="482" s="1"/>
  <c r="I60" i="482"/>
  <c r="Z59" i="482"/>
  <c r="U59" i="482"/>
  <c r="Q59" i="482"/>
  <c r="T59" i="482" s="1"/>
  <c r="W59" i="482" s="1"/>
  <c r="J59" i="482"/>
  <c r="R59" i="482" s="1"/>
  <c r="I59" i="482"/>
  <c r="Z58" i="482"/>
  <c r="Q58" i="482"/>
  <c r="T58" i="482" s="1"/>
  <c r="J58" i="482"/>
  <c r="I58" i="482"/>
  <c r="Z57" i="482"/>
  <c r="X57" i="482"/>
  <c r="R57" i="482"/>
  <c r="U57" i="482" s="1"/>
  <c r="J57" i="482"/>
  <c r="I57" i="482"/>
  <c r="Q57" i="482" s="1"/>
  <c r="T57" i="482" s="1"/>
  <c r="W57" i="482" s="1"/>
  <c r="Z56" i="482"/>
  <c r="J56" i="482"/>
  <c r="R56" i="482" s="1"/>
  <c r="U56" i="482" s="1"/>
  <c r="I56" i="482"/>
  <c r="Z55" i="482"/>
  <c r="Q55" i="482"/>
  <c r="T55" i="482" s="1"/>
  <c r="J55" i="482"/>
  <c r="I55" i="482"/>
  <c r="Z54" i="482"/>
  <c r="Q54" i="482"/>
  <c r="T54" i="482" s="1"/>
  <c r="J54" i="482"/>
  <c r="I54" i="482"/>
  <c r="Z53" i="482"/>
  <c r="R53" i="482"/>
  <c r="U53" i="482" s="1"/>
  <c r="J53" i="482"/>
  <c r="I53" i="482"/>
  <c r="Q53" i="482" s="1"/>
  <c r="T53" i="482" s="1"/>
  <c r="Z52" i="482"/>
  <c r="J52" i="482"/>
  <c r="R52" i="482" s="1"/>
  <c r="U52" i="482" s="1"/>
  <c r="I52" i="482"/>
  <c r="Z51" i="482"/>
  <c r="U51" i="482"/>
  <c r="Q51" i="482"/>
  <c r="T51" i="482" s="1"/>
  <c r="J51" i="482"/>
  <c r="R51" i="482" s="1"/>
  <c r="I51" i="482"/>
  <c r="Z50" i="482"/>
  <c r="Q50" i="482"/>
  <c r="T50" i="482" s="1"/>
  <c r="J50" i="482"/>
  <c r="I50" i="482"/>
  <c r="Z49" i="482"/>
  <c r="R49" i="482"/>
  <c r="U49" i="482" s="1"/>
  <c r="J49" i="482"/>
  <c r="I49" i="482"/>
  <c r="Q49" i="482" s="1"/>
  <c r="T49" i="482" s="1"/>
  <c r="Z48" i="482"/>
  <c r="J48" i="482"/>
  <c r="R48" i="482" s="1"/>
  <c r="U48" i="482" s="1"/>
  <c r="I48" i="482"/>
  <c r="Z47" i="482"/>
  <c r="U47" i="482"/>
  <c r="Q47" i="482"/>
  <c r="T47" i="482" s="1"/>
  <c r="W47" i="482" s="1"/>
  <c r="J47" i="482"/>
  <c r="R47" i="482" s="1"/>
  <c r="I47" i="482"/>
  <c r="Z46" i="482"/>
  <c r="Q46" i="482"/>
  <c r="T46" i="482" s="1"/>
  <c r="J46" i="482"/>
  <c r="I46" i="482"/>
  <c r="Z45" i="482"/>
  <c r="R45" i="482"/>
  <c r="U45" i="482" s="1"/>
  <c r="J45" i="482"/>
  <c r="I45" i="482"/>
  <c r="Q45" i="482" s="1"/>
  <c r="T45" i="482" s="1"/>
  <c r="Z44" i="482"/>
  <c r="J44" i="482"/>
  <c r="R44" i="482" s="1"/>
  <c r="U44" i="482" s="1"/>
  <c r="I44" i="482"/>
  <c r="Z43" i="482"/>
  <c r="U43" i="482"/>
  <c r="Q43" i="482"/>
  <c r="T43" i="482" s="1"/>
  <c r="W43" i="482" s="1"/>
  <c r="J43" i="482"/>
  <c r="R43" i="482" s="1"/>
  <c r="I43" i="482"/>
  <c r="Z42" i="482"/>
  <c r="Q42" i="482"/>
  <c r="T42" i="482" s="1"/>
  <c r="J42" i="482"/>
  <c r="I42" i="482"/>
  <c r="Z41" i="482"/>
  <c r="R41" i="482"/>
  <c r="U41" i="482" s="1"/>
  <c r="J41" i="482"/>
  <c r="I41" i="482"/>
  <c r="Q41" i="482" s="1"/>
  <c r="T41" i="482" s="1"/>
  <c r="W41" i="482" s="1"/>
  <c r="X41" i="482" s="1"/>
  <c r="Z40" i="482"/>
  <c r="J40" i="482"/>
  <c r="R40" i="482" s="1"/>
  <c r="U40" i="482" s="1"/>
  <c r="I40" i="482"/>
  <c r="Z39" i="482"/>
  <c r="Q39" i="482"/>
  <c r="T39" i="482" s="1"/>
  <c r="J39" i="482"/>
  <c r="I39" i="482"/>
  <c r="Z38" i="482"/>
  <c r="Q38" i="482"/>
  <c r="T38" i="482" s="1"/>
  <c r="J38" i="482"/>
  <c r="I38" i="482"/>
  <c r="Z37" i="482"/>
  <c r="R37" i="482"/>
  <c r="U37" i="482" s="1"/>
  <c r="J37" i="482"/>
  <c r="I37" i="482"/>
  <c r="Q37" i="482" s="1"/>
  <c r="T37" i="482" s="1"/>
  <c r="Z36" i="482"/>
  <c r="J36" i="482"/>
  <c r="R36" i="482" s="1"/>
  <c r="U36" i="482" s="1"/>
  <c r="I36" i="482"/>
  <c r="Z35" i="482"/>
  <c r="U35" i="482"/>
  <c r="Q35" i="482"/>
  <c r="T35" i="482" s="1"/>
  <c r="J35" i="482"/>
  <c r="R35" i="482" s="1"/>
  <c r="I35" i="482"/>
  <c r="Z34" i="482"/>
  <c r="Q34" i="482"/>
  <c r="T34" i="482" s="1"/>
  <c r="J34" i="482"/>
  <c r="I34" i="482"/>
  <c r="Z33" i="482"/>
  <c r="R33" i="482"/>
  <c r="U33" i="482" s="1"/>
  <c r="J33" i="482"/>
  <c r="I33" i="482"/>
  <c r="Q33" i="482" s="1"/>
  <c r="T33" i="482" s="1"/>
  <c r="Z32" i="482"/>
  <c r="J32" i="482"/>
  <c r="R32" i="482" s="1"/>
  <c r="U32" i="482" s="1"/>
  <c r="I32" i="482"/>
  <c r="Z31" i="482"/>
  <c r="U31" i="482"/>
  <c r="Q31" i="482"/>
  <c r="T31" i="482" s="1"/>
  <c r="W31" i="482" s="1"/>
  <c r="J31" i="482"/>
  <c r="R31" i="482" s="1"/>
  <c r="I31" i="482"/>
  <c r="Z30" i="482"/>
  <c r="Q30" i="482"/>
  <c r="T30" i="482" s="1"/>
  <c r="J30" i="482"/>
  <c r="I30" i="482"/>
  <c r="Z29" i="482"/>
  <c r="R29" i="482"/>
  <c r="U29" i="482" s="1"/>
  <c r="J29" i="482"/>
  <c r="I29" i="482"/>
  <c r="Q29" i="482" s="1"/>
  <c r="T29" i="482" s="1"/>
  <c r="Z28" i="482"/>
  <c r="J28" i="482"/>
  <c r="R28" i="482" s="1"/>
  <c r="U28" i="482" s="1"/>
  <c r="I28" i="482"/>
  <c r="Z27" i="482"/>
  <c r="U27" i="482"/>
  <c r="Q27" i="482"/>
  <c r="T27" i="482" s="1"/>
  <c r="W27" i="482" s="1"/>
  <c r="J27" i="482"/>
  <c r="R27" i="482" s="1"/>
  <c r="I27" i="482"/>
  <c r="Z26" i="482"/>
  <c r="Q26" i="482"/>
  <c r="T26" i="482" s="1"/>
  <c r="J26" i="482"/>
  <c r="I26" i="482"/>
  <c r="Z25" i="482"/>
  <c r="X25" i="482"/>
  <c r="R25" i="482"/>
  <c r="U25" i="482" s="1"/>
  <c r="J25" i="482"/>
  <c r="I25" i="482"/>
  <c r="Q25" i="482" s="1"/>
  <c r="T25" i="482" s="1"/>
  <c r="W25" i="482" s="1"/>
  <c r="Z24" i="482"/>
  <c r="J24" i="482"/>
  <c r="R24" i="482" s="1"/>
  <c r="U24" i="482" s="1"/>
  <c r="I24" i="482"/>
  <c r="Z23" i="482"/>
  <c r="Q23" i="482"/>
  <c r="T23" i="482" s="1"/>
  <c r="J23" i="482"/>
  <c r="I23" i="482"/>
  <c r="Z22" i="482"/>
  <c r="Q22" i="482"/>
  <c r="T22" i="482" s="1"/>
  <c r="J22" i="482"/>
  <c r="I22" i="482"/>
  <c r="Z21" i="482"/>
  <c r="R21" i="482"/>
  <c r="U21" i="482" s="1"/>
  <c r="J21" i="482"/>
  <c r="I21" i="482"/>
  <c r="Q21" i="482" s="1"/>
  <c r="T21" i="482" s="1"/>
  <c r="J20" i="482"/>
  <c r="R20" i="482" s="1"/>
  <c r="U20" i="482" s="1"/>
  <c r="I20" i="482"/>
  <c r="J10" i="482"/>
  <c r="J11" i="482" s="1"/>
  <c r="R9" i="482"/>
  <c r="J9" i="482"/>
  <c r="R8" i="482"/>
  <c r="J7" i="482"/>
  <c r="J6" i="482"/>
  <c r="J4" i="482"/>
  <c r="J3" i="482"/>
  <c r="R82" i="482" s="1"/>
  <c r="U82" i="482" s="1"/>
  <c r="J155" i="481"/>
  <c r="I157" i="481" s="1"/>
  <c r="J157" i="481" s="1"/>
  <c r="I159" i="481" s="1"/>
  <c r="Z149" i="481"/>
  <c r="R149" i="481"/>
  <c r="U149" i="481" s="1"/>
  <c r="Q149" i="481"/>
  <c r="T149" i="481" s="1"/>
  <c r="W149" i="481" s="1"/>
  <c r="J149" i="481"/>
  <c r="I149" i="481"/>
  <c r="Z148" i="481"/>
  <c r="R148" i="481"/>
  <c r="U148" i="481" s="1"/>
  <c r="Q148" i="481"/>
  <c r="T148" i="481" s="1"/>
  <c r="W148" i="481" s="1"/>
  <c r="J148" i="481"/>
  <c r="I148" i="481"/>
  <c r="Z147" i="481"/>
  <c r="R147" i="481"/>
  <c r="U147" i="481" s="1"/>
  <c r="Q147" i="481"/>
  <c r="T147" i="481" s="1"/>
  <c r="W147" i="481" s="1"/>
  <c r="J147" i="481"/>
  <c r="I147" i="481"/>
  <c r="Z146" i="481"/>
  <c r="R146" i="481"/>
  <c r="U146" i="481" s="1"/>
  <c r="Q146" i="481"/>
  <c r="T146" i="481" s="1"/>
  <c r="W146" i="481" s="1"/>
  <c r="J146" i="481"/>
  <c r="I146" i="481"/>
  <c r="Z145" i="481"/>
  <c r="R145" i="481"/>
  <c r="U145" i="481" s="1"/>
  <c r="Q145" i="481"/>
  <c r="T145" i="481" s="1"/>
  <c r="W145" i="481" s="1"/>
  <c r="J145" i="481"/>
  <c r="I145" i="481"/>
  <c r="Z144" i="481"/>
  <c r="R144" i="481"/>
  <c r="U144" i="481" s="1"/>
  <c r="Q144" i="481"/>
  <c r="T144" i="481" s="1"/>
  <c r="W144" i="481" s="1"/>
  <c r="J144" i="481"/>
  <c r="I144" i="481"/>
  <c r="Z143" i="481"/>
  <c r="R143" i="481"/>
  <c r="U143" i="481" s="1"/>
  <c r="Q143" i="481"/>
  <c r="T143" i="481" s="1"/>
  <c r="W143" i="481" s="1"/>
  <c r="J143" i="481"/>
  <c r="I143" i="481"/>
  <c r="Z142" i="481"/>
  <c r="R142" i="481"/>
  <c r="U142" i="481" s="1"/>
  <c r="Q142" i="481"/>
  <c r="T142" i="481" s="1"/>
  <c r="W142" i="481" s="1"/>
  <c r="J142" i="481"/>
  <c r="I142" i="481"/>
  <c r="Z141" i="481"/>
  <c r="R141" i="481"/>
  <c r="U141" i="481" s="1"/>
  <c r="Q141" i="481"/>
  <c r="T141" i="481" s="1"/>
  <c r="W141" i="481" s="1"/>
  <c r="J141" i="481"/>
  <c r="I141" i="481"/>
  <c r="Z140" i="481"/>
  <c r="R140" i="481"/>
  <c r="U140" i="481" s="1"/>
  <c r="Q140" i="481"/>
  <c r="T140" i="481" s="1"/>
  <c r="W140" i="481" s="1"/>
  <c r="J140" i="481"/>
  <c r="I140" i="481"/>
  <c r="Z139" i="481"/>
  <c r="R139" i="481"/>
  <c r="U139" i="481" s="1"/>
  <c r="Q139" i="481"/>
  <c r="T139" i="481" s="1"/>
  <c r="W139" i="481" s="1"/>
  <c r="J139" i="481"/>
  <c r="I139" i="481"/>
  <c r="Z138" i="481"/>
  <c r="R138" i="481"/>
  <c r="U138" i="481" s="1"/>
  <c r="Q138" i="481"/>
  <c r="T138" i="481" s="1"/>
  <c r="W138" i="481" s="1"/>
  <c r="J138" i="481"/>
  <c r="I138" i="481"/>
  <c r="Z137" i="481"/>
  <c r="R137" i="481"/>
  <c r="U137" i="481" s="1"/>
  <c r="Q137" i="481"/>
  <c r="T137" i="481" s="1"/>
  <c r="W137" i="481" s="1"/>
  <c r="J137" i="481"/>
  <c r="I137" i="481"/>
  <c r="Z136" i="481"/>
  <c r="R136" i="481"/>
  <c r="U136" i="481" s="1"/>
  <c r="Q136" i="481"/>
  <c r="T136" i="481" s="1"/>
  <c r="W136" i="481" s="1"/>
  <c r="J136" i="481"/>
  <c r="I136" i="481"/>
  <c r="Z135" i="481"/>
  <c r="R135" i="481"/>
  <c r="U135" i="481" s="1"/>
  <c r="Q135" i="481"/>
  <c r="T135" i="481" s="1"/>
  <c r="W135" i="481" s="1"/>
  <c r="J135" i="481"/>
  <c r="I135" i="481"/>
  <c r="Z134" i="481"/>
  <c r="R134" i="481"/>
  <c r="U134" i="481" s="1"/>
  <c r="Q134" i="481"/>
  <c r="T134" i="481" s="1"/>
  <c r="W134" i="481" s="1"/>
  <c r="J134" i="481"/>
  <c r="I134" i="481"/>
  <c r="Z133" i="481"/>
  <c r="R133" i="481"/>
  <c r="U133" i="481" s="1"/>
  <c r="Q133" i="481"/>
  <c r="T133" i="481" s="1"/>
  <c r="W133" i="481" s="1"/>
  <c r="J133" i="481"/>
  <c r="I133" i="481"/>
  <c r="Z132" i="481"/>
  <c r="R132" i="481"/>
  <c r="U132" i="481" s="1"/>
  <c r="Q132" i="481"/>
  <c r="T132" i="481" s="1"/>
  <c r="W132" i="481" s="1"/>
  <c r="J132" i="481"/>
  <c r="I132" i="481"/>
  <c r="Z131" i="481"/>
  <c r="R131" i="481"/>
  <c r="U131" i="481" s="1"/>
  <c r="Q131" i="481"/>
  <c r="T131" i="481" s="1"/>
  <c r="W131" i="481" s="1"/>
  <c r="J131" i="481"/>
  <c r="I131" i="481"/>
  <c r="Z130" i="481"/>
  <c r="R130" i="481"/>
  <c r="U130" i="481" s="1"/>
  <c r="Q130" i="481"/>
  <c r="T130" i="481" s="1"/>
  <c r="W130" i="481" s="1"/>
  <c r="J130" i="481"/>
  <c r="I130" i="481"/>
  <c r="Z129" i="481"/>
  <c r="R129" i="481"/>
  <c r="U129" i="481" s="1"/>
  <c r="Q129" i="481"/>
  <c r="T129" i="481" s="1"/>
  <c r="W129" i="481" s="1"/>
  <c r="J129" i="481"/>
  <c r="I129" i="481"/>
  <c r="Z128" i="481"/>
  <c r="R128" i="481"/>
  <c r="U128" i="481" s="1"/>
  <c r="Q128" i="481"/>
  <c r="T128" i="481" s="1"/>
  <c r="W128" i="481" s="1"/>
  <c r="J128" i="481"/>
  <c r="I128" i="481"/>
  <c r="Z127" i="481"/>
  <c r="R127" i="481"/>
  <c r="U127" i="481" s="1"/>
  <c r="Q127" i="481"/>
  <c r="T127" i="481" s="1"/>
  <c r="W127" i="481" s="1"/>
  <c r="J127" i="481"/>
  <c r="I127" i="481"/>
  <c r="Z126" i="481"/>
  <c r="R126" i="481"/>
  <c r="U126" i="481" s="1"/>
  <c r="Q126" i="481"/>
  <c r="T126" i="481" s="1"/>
  <c r="W126" i="481" s="1"/>
  <c r="J126" i="481"/>
  <c r="I126" i="481"/>
  <c r="Z125" i="481"/>
  <c r="R125" i="481"/>
  <c r="U125" i="481" s="1"/>
  <c r="Q125" i="481"/>
  <c r="T125" i="481" s="1"/>
  <c r="W125" i="481" s="1"/>
  <c r="J125" i="481"/>
  <c r="I125" i="481"/>
  <c r="Z124" i="481"/>
  <c r="R124" i="481"/>
  <c r="U124" i="481" s="1"/>
  <c r="Q124" i="481"/>
  <c r="T124" i="481" s="1"/>
  <c r="W124" i="481" s="1"/>
  <c r="J124" i="481"/>
  <c r="I124" i="481"/>
  <c r="Z123" i="481"/>
  <c r="R123" i="481"/>
  <c r="U123" i="481" s="1"/>
  <c r="Q123" i="481"/>
  <c r="T123" i="481" s="1"/>
  <c r="W123" i="481" s="1"/>
  <c r="J123" i="481"/>
  <c r="I123" i="481"/>
  <c r="Z122" i="481"/>
  <c r="R122" i="481"/>
  <c r="U122" i="481" s="1"/>
  <c r="Q122" i="481"/>
  <c r="T122" i="481" s="1"/>
  <c r="W122" i="481" s="1"/>
  <c r="J122" i="481"/>
  <c r="I122" i="481"/>
  <c r="Z121" i="481"/>
  <c r="R121" i="481"/>
  <c r="U121" i="481" s="1"/>
  <c r="Q121" i="481"/>
  <c r="T121" i="481" s="1"/>
  <c r="W121" i="481" s="1"/>
  <c r="J121" i="481"/>
  <c r="I121" i="481"/>
  <c r="Z120" i="481"/>
  <c r="R120" i="481"/>
  <c r="U120" i="481" s="1"/>
  <c r="Q120" i="481"/>
  <c r="T120" i="481" s="1"/>
  <c r="W120" i="481" s="1"/>
  <c r="J120" i="481"/>
  <c r="I120" i="481"/>
  <c r="Z119" i="481"/>
  <c r="R119" i="481"/>
  <c r="U119" i="481" s="1"/>
  <c r="Q119" i="481"/>
  <c r="T119" i="481" s="1"/>
  <c r="W119" i="481" s="1"/>
  <c r="J119" i="481"/>
  <c r="I119" i="481"/>
  <c r="Z118" i="481"/>
  <c r="R118" i="481"/>
  <c r="U118" i="481" s="1"/>
  <c r="Q118" i="481"/>
  <c r="T118" i="481" s="1"/>
  <c r="W118" i="481" s="1"/>
  <c r="J118" i="481"/>
  <c r="I118" i="481"/>
  <c r="Z117" i="481"/>
  <c r="R117" i="481"/>
  <c r="U117" i="481" s="1"/>
  <c r="Q117" i="481"/>
  <c r="T117" i="481" s="1"/>
  <c r="W117" i="481" s="1"/>
  <c r="J117" i="481"/>
  <c r="I117" i="481"/>
  <c r="Z116" i="481"/>
  <c r="R116" i="481"/>
  <c r="U116" i="481" s="1"/>
  <c r="Q116" i="481"/>
  <c r="T116" i="481" s="1"/>
  <c r="W116" i="481" s="1"/>
  <c r="J116" i="481"/>
  <c r="I116" i="481"/>
  <c r="Z115" i="481"/>
  <c r="R115" i="481"/>
  <c r="U115" i="481" s="1"/>
  <c r="Q115" i="481"/>
  <c r="T115" i="481" s="1"/>
  <c r="W115" i="481" s="1"/>
  <c r="J115" i="481"/>
  <c r="I115" i="481"/>
  <c r="Z114" i="481"/>
  <c r="R114" i="481"/>
  <c r="U114" i="481" s="1"/>
  <c r="Q114" i="481"/>
  <c r="T114" i="481" s="1"/>
  <c r="W114" i="481" s="1"/>
  <c r="J114" i="481"/>
  <c r="I114" i="481"/>
  <c r="Z113" i="481"/>
  <c r="R113" i="481"/>
  <c r="U113" i="481" s="1"/>
  <c r="Q113" i="481"/>
  <c r="T113" i="481" s="1"/>
  <c r="W113" i="481" s="1"/>
  <c r="J113" i="481"/>
  <c r="I113" i="481"/>
  <c r="Z112" i="481"/>
  <c r="R112" i="481"/>
  <c r="U112" i="481" s="1"/>
  <c r="Q112" i="481"/>
  <c r="T112" i="481" s="1"/>
  <c r="W112" i="481" s="1"/>
  <c r="J112" i="481"/>
  <c r="I112" i="481"/>
  <c r="Z111" i="481"/>
  <c r="R111" i="481"/>
  <c r="U111" i="481" s="1"/>
  <c r="Q111" i="481"/>
  <c r="T111" i="481" s="1"/>
  <c r="W111" i="481" s="1"/>
  <c r="J111" i="481"/>
  <c r="I111" i="481"/>
  <c r="Z110" i="481"/>
  <c r="R110" i="481"/>
  <c r="U110" i="481" s="1"/>
  <c r="Q110" i="481"/>
  <c r="T110" i="481" s="1"/>
  <c r="W110" i="481" s="1"/>
  <c r="J110" i="481"/>
  <c r="I110" i="481"/>
  <c r="Z109" i="481"/>
  <c r="R109" i="481"/>
  <c r="U109" i="481" s="1"/>
  <c r="Q109" i="481"/>
  <c r="T109" i="481" s="1"/>
  <c r="W109" i="481" s="1"/>
  <c r="J109" i="481"/>
  <c r="I109" i="481"/>
  <c r="Z108" i="481"/>
  <c r="R108" i="481"/>
  <c r="U108" i="481" s="1"/>
  <c r="Q108" i="481"/>
  <c r="T108" i="481" s="1"/>
  <c r="W108" i="481" s="1"/>
  <c r="J108" i="481"/>
  <c r="I108" i="481"/>
  <c r="Z107" i="481"/>
  <c r="R107" i="481"/>
  <c r="U107" i="481" s="1"/>
  <c r="Q107" i="481"/>
  <c r="T107" i="481" s="1"/>
  <c r="W107" i="481" s="1"/>
  <c r="J107" i="481"/>
  <c r="I107" i="481"/>
  <c r="Z106" i="481"/>
  <c r="R106" i="481"/>
  <c r="U106" i="481" s="1"/>
  <c r="Q106" i="481"/>
  <c r="T106" i="481" s="1"/>
  <c r="W106" i="481" s="1"/>
  <c r="J106" i="481"/>
  <c r="I106" i="481"/>
  <c r="Z105" i="481"/>
  <c r="R105" i="481"/>
  <c r="U105" i="481" s="1"/>
  <c r="Q105" i="481"/>
  <c r="T105" i="481" s="1"/>
  <c r="W105" i="481" s="1"/>
  <c r="J105" i="481"/>
  <c r="I105" i="481"/>
  <c r="Z104" i="481"/>
  <c r="R104" i="481"/>
  <c r="U104" i="481" s="1"/>
  <c r="Q104" i="481"/>
  <c r="T104" i="481" s="1"/>
  <c r="W104" i="481" s="1"/>
  <c r="J104" i="481"/>
  <c r="I104" i="481"/>
  <c r="Z103" i="481"/>
  <c r="R103" i="481"/>
  <c r="U103" i="481" s="1"/>
  <c r="Q103" i="481"/>
  <c r="T103" i="481" s="1"/>
  <c r="W103" i="481" s="1"/>
  <c r="J103" i="481"/>
  <c r="I103" i="481"/>
  <c r="Z102" i="481"/>
  <c r="R102" i="481"/>
  <c r="U102" i="481" s="1"/>
  <c r="Q102" i="481"/>
  <c r="T102" i="481" s="1"/>
  <c r="W102" i="481" s="1"/>
  <c r="J102" i="481"/>
  <c r="I102" i="481"/>
  <c r="Z101" i="481"/>
  <c r="R101" i="481"/>
  <c r="U101" i="481" s="1"/>
  <c r="Q101" i="481"/>
  <c r="T101" i="481" s="1"/>
  <c r="W101" i="481" s="1"/>
  <c r="J101" i="481"/>
  <c r="I101" i="481"/>
  <c r="Z100" i="481"/>
  <c r="R100" i="481"/>
  <c r="U100" i="481" s="1"/>
  <c r="Q100" i="481"/>
  <c r="T100" i="481" s="1"/>
  <c r="W100" i="481" s="1"/>
  <c r="J100" i="481"/>
  <c r="I100" i="481"/>
  <c r="Z99" i="481"/>
  <c r="R99" i="481"/>
  <c r="U99" i="481" s="1"/>
  <c r="Q99" i="481"/>
  <c r="T99" i="481" s="1"/>
  <c r="W99" i="481" s="1"/>
  <c r="J99" i="481"/>
  <c r="I99" i="481"/>
  <c r="Z98" i="481"/>
  <c r="R98" i="481"/>
  <c r="U98" i="481" s="1"/>
  <c r="Q98" i="481"/>
  <c r="T98" i="481" s="1"/>
  <c r="W98" i="481" s="1"/>
  <c r="J98" i="481"/>
  <c r="I98" i="481"/>
  <c r="Z97" i="481"/>
  <c r="R97" i="481"/>
  <c r="U97" i="481" s="1"/>
  <c r="Q97" i="481"/>
  <c r="T97" i="481" s="1"/>
  <c r="W97" i="481" s="1"/>
  <c r="J97" i="481"/>
  <c r="I97" i="481"/>
  <c r="Z96" i="481"/>
  <c r="R96" i="481"/>
  <c r="U96" i="481" s="1"/>
  <c r="Q96" i="481"/>
  <c r="T96" i="481" s="1"/>
  <c r="W96" i="481" s="1"/>
  <c r="J96" i="481"/>
  <c r="I96" i="481"/>
  <c r="Z95" i="481"/>
  <c r="R95" i="481"/>
  <c r="U95" i="481" s="1"/>
  <c r="Q95" i="481"/>
  <c r="T95" i="481" s="1"/>
  <c r="W95" i="481" s="1"/>
  <c r="J95" i="481"/>
  <c r="I95" i="481"/>
  <c r="Z94" i="481"/>
  <c r="R94" i="481"/>
  <c r="U94" i="481" s="1"/>
  <c r="Q94" i="481"/>
  <c r="T94" i="481" s="1"/>
  <c r="W94" i="481" s="1"/>
  <c r="J94" i="481"/>
  <c r="I94" i="481"/>
  <c r="Z93" i="481"/>
  <c r="R93" i="481"/>
  <c r="U93" i="481" s="1"/>
  <c r="Q93" i="481"/>
  <c r="T93" i="481" s="1"/>
  <c r="W93" i="481" s="1"/>
  <c r="J93" i="481"/>
  <c r="I93" i="481"/>
  <c r="Z92" i="481"/>
  <c r="R92" i="481"/>
  <c r="U92" i="481" s="1"/>
  <c r="Q92" i="481"/>
  <c r="T92" i="481" s="1"/>
  <c r="W92" i="481" s="1"/>
  <c r="J92" i="481"/>
  <c r="I92" i="481"/>
  <c r="Z91" i="481"/>
  <c r="R91" i="481"/>
  <c r="U91" i="481" s="1"/>
  <c r="Q91" i="481"/>
  <c r="T91" i="481" s="1"/>
  <c r="W91" i="481" s="1"/>
  <c r="J91" i="481"/>
  <c r="I91" i="481"/>
  <c r="Z90" i="481"/>
  <c r="R90" i="481"/>
  <c r="U90" i="481" s="1"/>
  <c r="Q90" i="481"/>
  <c r="T90" i="481" s="1"/>
  <c r="W90" i="481" s="1"/>
  <c r="J90" i="481"/>
  <c r="I90" i="481"/>
  <c r="Z89" i="481"/>
  <c r="R89" i="481"/>
  <c r="U89" i="481" s="1"/>
  <c r="Q89" i="481"/>
  <c r="T89" i="481" s="1"/>
  <c r="W89" i="481" s="1"/>
  <c r="J89" i="481"/>
  <c r="I89" i="481"/>
  <c r="Z88" i="481"/>
  <c r="R88" i="481"/>
  <c r="U88" i="481" s="1"/>
  <c r="Q88" i="481"/>
  <c r="T88" i="481" s="1"/>
  <c r="W88" i="481" s="1"/>
  <c r="J88" i="481"/>
  <c r="I88" i="481"/>
  <c r="Z87" i="481"/>
  <c r="R87" i="481"/>
  <c r="U87" i="481" s="1"/>
  <c r="Q87" i="481"/>
  <c r="T87" i="481" s="1"/>
  <c r="W87" i="481" s="1"/>
  <c r="J87" i="481"/>
  <c r="I87" i="481"/>
  <c r="Z86" i="481"/>
  <c r="R86" i="481"/>
  <c r="U86" i="481" s="1"/>
  <c r="Q86" i="481"/>
  <c r="T86" i="481" s="1"/>
  <c r="W86" i="481" s="1"/>
  <c r="J86" i="481"/>
  <c r="I86" i="481"/>
  <c r="R85" i="481"/>
  <c r="U85" i="481" s="1"/>
  <c r="Q85" i="481"/>
  <c r="T85" i="481" s="1"/>
  <c r="W85" i="481" s="1"/>
  <c r="J85" i="481"/>
  <c r="I85" i="481"/>
  <c r="Z84" i="481"/>
  <c r="R84" i="481"/>
  <c r="U84" i="481" s="1"/>
  <c r="Q84" i="481"/>
  <c r="T84" i="481" s="1"/>
  <c r="W84" i="481" s="1"/>
  <c r="J84" i="481"/>
  <c r="I84" i="481"/>
  <c r="Z83" i="481"/>
  <c r="R83" i="481"/>
  <c r="U83" i="481" s="1"/>
  <c r="J83" i="481"/>
  <c r="I83" i="481"/>
  <c r="Z82" i="481"/>
  <c r="J82" i="481"/>
  <c r="R82" i="481" s="1"/>
  <c r="U82" i="481" s="1"/>
  <c r="I82" i="481"/>
  <c r="Z81" i="481"/>
  <c r="J81" i="481"/>
  <c r="I81" i="481"/>
  <c r="Z80" i="481"/>
  <c r="R80" i="481"/>
  <c r="U80" i="481" s="1"/>
  <c r="Q80" i="481"/>
  <c r="J80" i="481"/>
  <c r="I80" i="481"/>
  <c r="Z79" i="481"/>
  <c r="R79" i="481"/>
  <c r="U79" i="481" s="1"/>
  <c r="J79" i="481"/>
  <c r="I79" i="481"/>
  <c r="Q79" i="481" s="1"/>
  <c r="T79" i="481" s="1"/>
  <c r="W79" i="481" s="1"/>
  <c r="X79" i="481" s="1"/>
  <c r="Z78" i="481"/>
  <c r="J78" i="481"/>
  <c r="R78" i="481" s="1"/>
  <c r="U78" i="481" s="1"/>
  <c r="I78" i="481"/>
  <c r="Z77" i="481"/>
  <c r="J77" i="481"/>
  <c r="R77" i="481" s="1"/>
  <c r="U77" i="481" s="1"/>
  <c r="I77" i="481"/>
  <c r="Z76" i="481"/>
  <c r="R76" i="481"/>
  <c r="U76" i="481" s="1"/>
  <c r="J76" i="481"/>
  <c r="I76" i="481"/>
  <c r="Z75" i="481"/>
  <c r="R75" i="481"/>
  <c r="U75" i="481" s="1"/>
  <c r="J75" i="481"/>
  <c r="I75" i="481"/>
  <c r="Q75" i="481" s="1"/>
  <c r="T75" i="481" s="1"/>
  <c r="Z74" i="481"/>
  <c r="J74" i="481"/>
  <c r="R74" i="481" s="1"/>
  <c r="U74" i="481" s="1"/>
  <c r="I74" i="481"/>
  <c r="Z73" i="481"/>
  <c r="U73" i="481"/>
  <c r="J73" i="481"/>
  <c r="R73" i="481" s="1"/>
  <c r="I73" i="481"/>
  <c r="Z72" i="481"/>
  <c r="R72" i="481"/>
  <c r="U72" i="481" s="1"/>
  <c r="Q72" i="481"/>
  <c r="T72" i="481" s="1"/>
  <c r="W72" i="481" s="1"/>
  <c r="J72" i="481"/>
  <c r="I72" i="481"/>
  <c r="Z71" i="481"/>
  <c r="R71" i="481"/>
  <c r="U71" i="481" s="1"/>
  <c r="J71" i="481"/>
  <c r="I71" i="481"/>
  <c r="Q71" i="481" s="1"/>
  <c r="Z70" i="481"/>
  <c r="J70" i="481"/>
  <c r="R70" i="481" s="1"/>
  <c r="U70" i="481" s="1"/>
  <c r="I70" i="481"/>
  <c r="Z69" i="481"/>
  <c r="U69" i="481"/>
  <c r="J69" i="481"/>
  <c r="R69" i="481" s="1"/>
  <c r="I69" i="481"/>
  <c r="Z68" i="481"/>
  <c r="R68" i="481"/>
  <c r="U68" i="481" s="1"/>
  <c r="Q68" i="481"/>
  <c r="T68" i="481" s="1"/>
  <c r="W68" i="481" s="1"/>
  <c r="J68" i="481"/>
  <c r="I68" i="481"/>
  <c r="Z67" i="481"/>
  <c r="R67" i="481"/>
  <c r="U67" i="481" s="1"/>
  <c r="J67" i="481"/>
  <c r="I67" i="481"/>
  <c r="Z66" i="481"/>
  <c r="J66" i="481"/>
  <c r="R66" i="481" s="1"/>
  <c r="U66" i="481" s="1"/>
  <c r="I66" i="481"/>
  <c r="Z65" i="481"/>
  <c r="J65" i="481"/>
  <c r="I65" i="481"/>
  <c r="Z64" i="481"/>
  <c r="R64" i="481"/>
  <c r="U64" i="481" s="1"/>
  <c r="Q64" i="481"/>
  <c r="J64" i="481"/>
  <c r="I64" i="481"/>
  <c r="Z63" i="481"/>
  <c r="R63" i="481"/>
  <c r="U63" i="481" s="1"/>
  <c r="J63" i="481"/>
  <c r="I63" i="481"/>
  <c r="Q63" i="481" s="1"/>
  <c r="T63" i="481" s="1"/>
  <c r="W63" i="481" s="1"/>
  <c r="X63" i="481" s="1"/>
  <c r="Z62" i="481"/>
  <c r="J62" i="481"/>
  <c r="R62" i="481" s="1"/>
  <c r="U62" i="481" s="1"/>
  <c r="I62" i="481"/>
  <c r="Z61" i="481"/>
  <c r="J61" i="481"/>
  <c r="R61" i="481" s="1"/>
  <c r="U61" i="481" s="1"/>
  <c r="I61" i="481"/>
  <c r="Z60" i="481"/>
  <c r="R60" i="481"/>
  <c r="U60" i="481" s="1"/>
  <c r="J60" i="481"/>
  <c r="I60" i="481"/>
  <c r="Z59" i="481"/>
  <c r="R59" i="481"/>
  <c r="U59" i="481" s="1"/>
  <c r="J59" i="481"/>
  <c r="I59" i="481"/>
  <c r="Q59" i="481" s="1"/>
  <c r="T59" i="481" s="1"/>
  <c r="Z58" i="481"/>
  <c r="J58" i="481"/>
  <c r="R58" i="481" s="1"/>
  <c r="U58" i="481" s="1"/>
  <c r="I58" i="481"/>
  <c r="Z57" i="481"/>
  <c r="U57" i="481"/>
  <c r="J57" i="481"/>
  <c r="R57" i="481" s="1"/>
  <c r="I57" i="481"/>
  <c r="Z56" i="481"/>
  <c r="R56" i="481"/>
  <c r="U56" i="481" s="1"/>
  <c r="Q56" i="481"/>
  <c r="T56" i="481" s="1"/>
  <c r="W56" i="481" s="1"/>
  <c r="J56" i="481"/>
  <c r="I56" i="481"/>
  <c r="Z55" i="481"/>
  <c r="R55" i="481"/>
  <c r="U55" i="481" s="1"/>
  <c r="J55" i="481"/>
  <c r="I55" i="481"/>
  <c r="Q55" i="481" s="1"/>
  <c r="Z54" i="481"/>
  <c r="J54" i="481"/>
  <c r="R54" i="481" s="1"/>
  <c r="U54" i="481" s="1"/>
  <c r="I54" i="481"/>
  <c r="Z53" i="481"/>
  <c r="U53" i="481"/>
  <c r="J53" i="481"/>
  <c r="R53" i="481" s="1"/>
  <c r="I53" i="481"/>
  <c r="Z52" i="481"/>
  <c r="R52" i="481"/>
  <c r="U52" i="481" s="1"/>
  <c r="Q52" i="481"/>
  <c r="T52" i="481" s="1"/>
  <c r="W52" i="481" s="1"/>
  <c r="J52" i="481"/>
  <c r="I52" i="481"/>
  <c r="Z51" i="481"/>
  <c r="R51" i="481"/>
  <c r="U51" i="481" s="1"/>
  <c r="J51" i="481"/>
  <c r="I51" i="481"/>
  <c r="Z50" i="481"/>
  <c r="J50" i="481"/>
  <c r="R50" i="481" s="1"/>
  <c r="U50" i="481" s="1"/>
  <c r="I50" i="481"/>
  <c r="Z49" i="481"/>
  <c r="J49" i="481"/>
  <c r="I49" i="481"/>
  <c r="Z48" i="481"/>
  <c r="R48" i="481"/>
  <c r="U48" i="481" s="1"/>
  <c r="Q48" i="481"/>
  <c r="J48" i="481"/>
  <c r="I48" i="481"/>
  <c r="Z47" i="481"/>
  <c r="R47" i="481"/>
  <c r="U47" i="481" s="1"/>
  <c r="J47" i="481"/>
  <c r="I47" i="481"/>
  <c r="Q47" i="481" s="1"/>
  <c r="T47" i="481" s="1"/>
  <c r="W47" i="481" s="1"/>
  <c r="X47" i="481" s="1"/>
  <c r="Z46" i="481"/>
  <c r="J46" i="481"/>
  <c r="R46" i="481" s="1"/>
  <c r="U46" i="481" s="1"/>
  <c r="I46" i="481"/>
  <c r="Z45" i="481"/>
  <c r="J45" i="481"/>
  <c r="R45" i="481" s="1"/>
  <c r="U45" i="481" s="1"/>
  <c r="I45" i="481"/>
  <c r="Z44" i="481"/>
  <c r="R44" i="481"/>
  <c r="U44" i="481" s="1"/>
  <c r="J44" i="481"/>
  <c r="I44" i="481"/>
  <c r="Z43" i="481"/>
  <c r="R43" i="481"/>
  <c r="U43" i="481" s="1"/>
  <c r="J43" i="481"/>
  <c r="I43" i="481"/>
  <c r="Q43" i="481" s="1"/>
  <c r="T43" i="481" s="1"/>
  <c r="Z42" i="481"/>
  <c r="J42" i="481"/>
  <c r="R42" i="481" s="1"/>
  <c r="U42" i="481" s="1"/>
  <c r="I42" i="481"/>
  <c r="Z41" i="481"/>
  <c r="U41" i="481"/>
  <c r="J41" i="481"/>
  <c r="R41" i="481" s="1"/>
  <c r="I41" i="481"/>
  <c r="Z40" i="481"/>
  <c r="R40" i="481"/>
  <c r="U40" i="481" s="1"/>
  <c r="Q40" i="481"/>
  <c r="T40" i="481" s="1"/>
  <c r="W40" i="481" s="1"/>
  <c r="J40" i="481"/>
  <c r="I40" i="481"/>
  <c r="Z39" i="481"/>
  <c r="R39" i="481"/>
  <c r="U39" i="481" s="1"/>
  <c r="J39" i="481"/>
  <c r="I39" i="481"/>
  <c r="Q39" i="481" s="1"/>
  <c r="Z38" i="481"/>
  <c r="J38" i="481"/>
  <c r="R38" i="481" s="1"/>
  <c r="U38" i="481" s="1"/>
  <c r="I38" i="481"/>
  <c r="Z37" i="481"/>
  <c r="U37" i="481"/>
  <c r="J37" i="481"/>
  <c r="R37" i="481" s="1"/>
  <c r="I37" i="481"/>
  <c r="Z36" i="481"/>
  <c r="R36" i="481"/>
  <c r="U36" i="481" s="1"/>
  <c r="Q36" i="481"/>
  <c r="T36" i="481" s="1"/>
  <c r="W36" i="481" s="1"/>
  <c r="J36" i="481"/>
  <c r="I36" i="481"/>
  <c r="Z35" i="481"/>
  <c r="R35" i="481"/>
  <c r="U35" i="481" s="1"/>
  <c r="J35" i="481"/>
  <c r="I35" i="481"/>
  <c r="Z34" i="481"/>
  <c r="J34" i="481"/>
  <c r="R34" i="481" s="1"/>
  <c r="U34" i="481" s="1"/>
  <c r="I34" i="481"/>
  <c r="Z33" i="481"/>
  <c r="J33" i="481"/>
  <c r="I33" i="481"/>
  <c r="Z32" i="481"/>
  <c r="R32" i="481"/>
  <c r="U32" i="481" s="1"/>
  <c r="Q32" i="481"/>
  <c r="J32" i="481"/>
  <c r="I32" i="481"/>
  <c r="Z31" i="481"/>
  <c r="R31" i="481"/>
  <c r="U31" i="481" s="1"/>
  <c r="J31" i="481"/>
  <c r="I31" i="481"/>
  <c r="Z30" i="481"/>
  <c r="J30" i="481"/>
  <c r="R30" i="481" s="1"/>
  <c r="U30" i="481" s="1"/>
  <c r="I30" i="481"/>
  <c r="Z29" i="481"/>
  <c r="Q29" i="481"/>
  <c r="T29" i="481" s="1"/>
  <c r="J29" i="481"/>
  <c r="R29" i="481" s="1"/>
  <c r="U29" i="481" s="1"/>
  <c r="I29" i="481"/>
  <c r="Z28" i="481"/>
  <c r="X28" i="481"/>
  <c r="R28" i="481"/>
  <c r="U28" i="481" s="1"/>
  <c r="Q28" i="481"/>
  <c r="T28" i="481" s="1"/>
  <c r="W28" i="481" s="1"/>
  <c r="J28" i="481"/>
  <c r="I28" i="481"/>
  <c r="Z27" i="481"/>
  <c r="R27" i="481"/>
  <c r="U27" i="481" s="1"/>
  <c r="J27" i="481"/>
  <c r="I27" i="481"/>
  <c r="Z26" i="481"/>
  <c r="J26" i="481"/>
  <c r="R26" i="481" s="1"/>
  <c r="U26" i="481" s="1"/>
  <c r="I26" i="481"/>
  <c r="Z25" i="481"/>
  <c r="Q25" i="481"/>
  <c r="T25" i="481" s="1"/>
  <c r="W25" i="481" s="1"/>
  <c r="J25" i="481"/>
  <c r="R25" i="481" s="1"/>
  <c r="U25" i="481" s="1"/>
  <c r="I25" i="481"/>
  <c r="Z24" i="481"/>
  <c r="R24" i="481"/>
  <c r="U24" i="481" s="1"/>
  <c r="Q24" i="481"/>
  <c r="T24" i="481" s="1"/>
  <c r="W24" i="481" s="1"/>
  <c r="X24" i="481" s="1"/>
  <c r="J24" i="481"/>
  <c r="I24" i="481"/>
  <c r="Z23" i="481"/>
  <c r="R23" i="481"/>
  <c r="U23" i="481" s="1"/>
  <c r="J23" i="481"/>
  <c r="I23" i="481"/>
  <c r="Z22" i="481"/>
  <c r="J22" i="481"/>
  <c r="R22" i="481" s="1"/>
  <c r="U22" i="481" s="1"/>
  <c r="I22" i="481"/>
  <c r="Z21" i="481"/>
  <c r="Q21" i="481"/>
  <c r="T21" i="481" s="1"/>
  <c r="J21" i="481"/>
  <c r="R21" i="481" s="1"/>
  <c r="U21" i="481" s="1"/>
  <c r="I21" i="481"/>
  <c r="R20" i="481"/>
  <c r="U20" i="481" s="1"/>
  <c r="Q20" i="481"/>
  <c r="J20" i="481"/>
  <c r="I20" i="481"/>
  <c r="J10" i="481"/>
  <c r="R9" i="481"/>
  <c r="J9" i="481"/>
  <c r="J11" i="481" s="1"/>
  <c r="R8" i="481"/>
  <c r="J7" i="481"/>
  <c r="J6" i="481"/>
  <c r="J4" i="481"/>
  <c r="J3" i="481"/>
  <c r="J155" i="480"/>
  <c r="I157" i="480" s="1"/>
  <c r="J157" i="480" s="1"/>
  <c r="I159" i="480" s="1"/>
  <c r="Z149" i="480"/>
  <c r="J149" i="480"/>
  <c r="I149" i="480"/>
  <c r="Z148" i="480"/>
  <c r="J148" i="480"/>
  <c r="I148" i="480"/>
  <c r="Z147" i="480"/>
  <c r="J147" i="480"/>
  <c r="I147" i="480"/>
  <c r="Z146" i="480"/>
  <c r="J146" i="480"/>
  <c r="I146" i="480"/>
  <c r="Z145" i="480"/>
  <c r="J145" i="480"/>
  <c r="I145" i="480"/>
  <c r="Z144" i="480"/>
  <c r="J144" i="480"/>
  <c r="I144" i="480"/>
  <c r="Z143" i="480"/>
  <c r="J143" i="480"/>
  <c r="I143" i="480"/>
  <c r="Z142" i="480"/>
  <c r="J142" i="480"/>
  <c r="I142" i="480"/>
  <c r="Z141" i="480"/>
  <c r="J141" i="480"/>
  <c r="I141" i="480"/>
  <c r="Z140" i="480"/>
  <c r="J140" i="480"/>
  <c r="I140" i="480"/>
  <c r="Z139" i="480"/>
  <c r="J139" i="480"/>
  <c r="I139" i="480"/>
  <c r="Z138" i="480"/>
  <c r="J138" i="480"/>
  <c r="I138" i="480"/>
  <c r="Z137" i="480"/>
  <c r="J137" i="480"/>
  <c r="I137" i="480"/>
  <c r="Z136" i="480"/>
  <c r="J136" i="480"/>
  <c r="I136" i="480"/>
  <c r="Z135" i="480"/>
  <c r="J135" i="480"/>
  <c r="I135" i="480"/>
  <c r="Z134" i="480"/>
  <c r="J134" i="480"/>
  <c r="I134" i="480"/>
  <c r="Z133" i="480"/>
  <c r="J133" i="480"/>
  <c r="I133" i="480"/>
  <c r="Z132" i="480"/>
  <c r="J132" i="480"/>
  <c r="I132" i="480"/>
  <c r="Z131" i="480"/>
  <c r="J131" i="480"/>
  <c r="I131" i="480"/>
  <c r="Z130" i="480"/>
  <c r="J130" i="480"/>
  <c r="I130" i="480"/>
  <c r="Z129" i="480"/>
  <c r="J129" i="480"/>
  <c r="I129" i="480"/>
  <c r="Z128" i="480"/>
  <c r="J128" i="480"/>
  <c r="I128" i="480"/>
  <c r="Z127" i="480"/>
  <c r="J127" i="480"/>
  <c r="I127" i="480"/>
  <c r="Z126" i="480"/>
  <c r="J126" i="480"/>
  <c r="I126" i="480"/>
  <c r="Z125" i="480"/>
  <c r="J125" i="480"/>
  <c r="I125" i="480"/>
  <c r="Z124" i="480"/>
  <c r="J124" i="480"/>
  <c r="I124" i="480"/>
  <c r="Z123" i="480"/>
  <c r="J123" i="480"/>
  <c r="I123" i="480"/>
  <c r="Z122" i="480"/>
  <c r="J122" i="480"/>
  <c r="I122" i="480"/>
  <c r="Z121" i="480"/>
  <c r="J121" i="480"/>
  <c r="I121" i="480"/>
  <c r="Z120" i="480"/>
  <c r="J120" i="480"/>
  <c r="I120" i="480"/>
  <c r="Z119" i="480"/>
  <c r="J119" i="480"/>
  <c r="I119" i="480"/>
  <c r="Z118" i="480"/>
  <c r="J118" i="480"/>
  <c r="I118" i="480"/>
  <c r="Z117" i="480"/>
  <c r="J117" i="480"/>
  <c r="I117" i="480"/>
  <c r="Z116" i="480"/>
  <c r="J116" i="480"/>
  <c r="I116" i="480"/>
  <c r="Z115" i="480"/>
  <c r="J115" i="480"/>
  <c r="I115" i="480"/>
  <c r="Z114" i="480"/>
  <c r="J114" i="480"/>
  <c r="I114" i="480"/>
  <c r="Z113" i="480"/>
  <c r="J113" i="480"/>
  <c r="I113" i="480"/>
  <c r="Z112" i="480"/>
  <c r="J112" i="480"/>
  <c r="I112" i="480"/>
  <c r="Z111" i="480"/>
  <c r="J111" i="480"/>
  <c r="I111" i="480"/>
  <c r="Z110" i="480"/>
  <c r="J110" i="480"/>
  <c r="I110" i="480"/>
  <c r="Z109" i="480"/>
  <c r="J109" i="480"/>
  <c r="I109" i="480"/>
  <c r="Z108" i="480"/>
  <c r="J108" i="480"/>
  <c r="I108" i="480"/>
  <c r="Z107" i="480"/>
  <c r="J107" i="480"/>
  <c r="I107" i="480"/>
  <c r="Z106" i="480"/>
  <c r="J106" i="480"/>
  <c r="I106" i="480"/>
  <c r="Z105" i="480"/>
  <c r="J105" i="480"/>
  <c r="I105" i="480"/>
  <c r="Z104" i="480"/>
  <c r="J104" i="480"/>
  <c r="I104" i="480"/>
  <c r="Z103" i="480"/>
  <c r="J103" i="480"/>
  <c r="I103" i="480"/>
  <c r="Z102" i="480"/>
  <c r="J102" i="480"/>
  <c r="I102" i="480"/>
  <c r="Z101" i="480"/>
  <c r="J101" i="480"/>
  <c r="I101" i="480"/>
  <c r="Z100" i="480"/>
  <c r="J100" i="480"/>
  <c r="I100" i="480"/>
  <c r="Z99" i="480"/>
  <c r="J99" i="480"/>
  <c r="I99" i="480"/>
  <c r="Z98" i="480"/>
  <c r="J98" i="480"/>
  <c r="I98" i="480"/>
  <c r="Z97" i="480"/>
  <c r="J97" i="480"/>
  <c r="I97" i="480"/>
  <c r="Z96" i="480"/>
  <c r="J96" i="480"/>
  <c r="I96" i="480"/>
  <c r="Z95" i="480"/>
  <c r="J95" i="480"/>
  <c r="I95" i="480"/>
  <c r="Z94" i="480"/>
  <c r="J94" i="480"/>
  <c r="I94" i="480"/>
  <c r="Z93" i="480"/>
  <c r="J93" i="480"/>
  <c r="I93" i="480"/>
  <c r="Z92" i="480"/>
  <c r="J92" i="480"/>
  <c r="I92" i="480"/>
  <c r="Z91" i="480"/>
  <c r="J91" i="480"/>
  <c r="I91" i="480"/>
  <c r="Z90" i="480"/>
  <c r="J90" i="480"/>
  <c r="I90" i="480"/>
  <c r="Z89" i="480"/>
  <c r="J89" i="480"/>
  <c r="I89" i="480"/>
  <c r="Z88" i="480"/>
  <c r="J88" i="480"/>
  <c r="I88" i="480"/>
  <c r="Z87" i="480"/>
  <c r="J87" i="480"/>
  <c r="I87" i="480"/>
  <c r="Z86" i="480"/>
  <c r="J86" i="480"/>
  <c r="I86" i="480"/>
  <c r="J85" i="480"/>
  <c r="I85" i="480"/>
  <c r="Z84" i="480"/>
  <c r="J84" i="480"/>
  <c r="I84" i="480"/>
  <c r="Z83" i="480"/>
  <c r="Q83" i="480"/>
  <c r="T83" i="480" s="1"/>
  <c r="J83" i="480"/>
  <c r="I83" i="480"/>
  <c r="Z82" i="480"/>
  <c r="R82" i="480"/>
  <c r="Q82" i="480"/>
  <c r="T82" i="480" s="1"/>
  <c r="J82" i="480"/>
  <c r="I82" i="480"/>
  <c r="Z81" i="480"/>
  <c r="J81" i="480"/>
  <c r="I81" i="480"/>
  <c r="Z80" i="480"/>
  <c r="J80" i="480"/>
  <c r="I80" i="480"/>
  <c r="Z79" i="480"/>
  <c r="Q79" i="480"/>
  <c r="T79" i="480" s="1"/>
  <c r="J79" i="480"/>
  <c r="I79" i="480"/>
  <c r="Z78" i="480"/>
  <c r="R78" i="480"/>
  <c r="Q78" i="480"/>
  <c r="T78" i="480" s="1"/>
  <c r="J78" i="480"/>
  <c r="I78" i="480"/>
  <c r="Z77" i="480"/>
  <c r="J77" i="480"/>
  <c r="I77" i="480"/>
  <c r="Z76" i="480"/>
  <c r="J76" i="480"/>
  <c r="I76" i="480"/>
  <c r="Z75" i="480"/>
  <c r="Q75" i="480"/>
  <c r="T75" i="480" s="1"/>
  <c r="J75" i="480"/>
  <c r="I75" i="480"/>
  <c r="Z74" i="480"/>
  <c r="R74" i="480"/>
  <c r="Q74" i="480"/>
  <c r="T74" i="480" s="1"/>
  <c r="J74" i="480"/>
  <c r="I74" i="480"/>
  <c r="Z73" i="480"/>
  <c r="J73" i="480"/>
  <c r="I73" i="480"/>
  <c r="Z72" i="480"/>
  <c r="J72" i="480"/>
  <c r="I72" i="480"/>
  <c r="Z71" i="480"/>
  <c r="Q71" i="480"/>
  <c r="T71" i="480" s="1"/>
  <c r="J71" i="480"/>
  <c r="I71" i="480"/>
  <c r="Z70" i="480"/>
  <c r="R70" i="480"/>
  <c r="Q70" i="480"/>
  <c r="T70" i="480" s="1"/>
  <c r="J70" i="480"/>
  <c r="I70" i="480"/>
  <c r="Z69" i="480"/>
  <c r="J69" i="480"/>
  <c r="I69" i="480"/>
  <c r="Z68" i="480"/>
  <c r="J68" i="480"/>
  <c r="I68" i="480"/>
  <c r="Z67" i="480"/>
  <c r="Q67" i="480"/>
  <c r="T67" i="480" s="1"/>
  <c r="J67" i="480"/>
  <c r="I67" i="480"/>
  <c r="Z66" i="480"/>
  <c r="R66" i="480"/>
  <c r="Q66" i="480"/>
  <c r="T66" i="480" s="1"/>
  <c r="J66" i="480"/>
  <c r="I66" i="480"/>
  <c r="Z65" i="480"/>
  <c r="J65" i="480"/>
  <c r="I65" i="480"/>
  <c r="Z64" i="480"/>
  <c r="J64" i="480"/>
  <c r="I64" i="480"/>
  <c r="Z63" i="480"/>
  <c r="Q63" i="480"/>
  <c r="T63" i="480" s="1"/>
  <c r="J63" i="480"/>
  <c r="I63" i="480"/>
  <c r="Z62" i="480"/>
  <c r="R62" i="480"/>
  <c r="Q62" i="480"/>
  <c r="T62" i="480" s="1"/>
  <c r="J62" i="480"/>
  <c r="I62" i="480"/>
  <c r="Z61" i="480"/>
  <c r="J61" i="480"/>
  <c r="I61" i="480"/>
  <c r="Z60" i="480"/>
  <c r="J60" i="480"/>
  <c r="I60" i="480"/>
  <c r="Z59" i="480"/>
  <c r="Q59" i="480"/>
  <c r="T59" i="480" s="1"/>
  <c r="J59" i="480"/>
  <c r="I59" i="480"/>
  <c r="Z58" i="480"/>
  <c r="R58" i="480"/>
  <c r="Q58" i="480"/>
  <c r="T58" i="480" s="1"/>
  <c r="J58" i="480"/>
  <c r="I58" i="480"/>
  <c r="Z57" i="480"/>
  <c r="J57" i="480"/>
  <c r="I57" i="480"/>
  <c r="Z56" i="480"/>
  <c r="J56" i="480"/>
  <c r="I56" i="480"/>
  <c r="Z55" i="480"/>
  <c r="Q55" i="480"/>
  <c r="T55" i="480" s="1"/>
  <c r="J55" i="480"/>
  <c r="I55" i="480"/>
  <c r="Z54" i="480"/>
  <c r="R54" i="480"/>
  <c r="Q54" i="480"/>
  <c r="T54" i="480" s="1"/>
  <c r="J54" i="480"/>
  <c r="I54" i="480"/>
  <c r="Z53" i="480"/>
  <c r="J53" i="480"/>
  <c r="I53" i="480"/>
  <c r="Z52" i="480"/>
  <c r="J52" i="480"/>
  <c r="I52" i="480"/>
  <c r="Z51" i="480"/>
  <c r="Q51" i="480"/>
  <c r="T51" i="480" s="1"/>
  <c r="J51" i="480"/>
  <c r="I51" i="480"/>
  <c r="Z50" i="480"/>
  <c r="R50" i="480"/>
  <c r="Q50" i="480"/>
  <c r="T50" i="480" s="1"/>
  <c r="J50" i="480"/>
  <c r="I50" i="480"/>
  <c r="Z49" i="480"/>
  <c r="J49" i="480"/>
  <c r="I49" i="480"/>
  <c r="Z48" i="480"/>
  <c r="J48" i="480"/>
  <c r="I48" i="480"/>
  <c r="Z47" i="480"/>
  <c r="Q47" i="480"/>
  <c r="T47" i="480" s="1"/>
  <c r="J47" i="480"/>
  <c r="I47" i="480"/>
  <c r="Z46" i="480"/>
  <c r="R46" i="480"/>
  <c r="Q46" i="480"/>
  <c r="T46" i="480" s="1"/>
  <c r="J46" i="480"/>
  <c r="I46" i="480"/>
  <c r="Z45" i="480"/>
  <c r="J45" i="480"/>
  <c r="I45" i="480"/>
  <c r="Z44" i="480"/>
  <c r="J44" i="480"/>
  <c r="I44" i="480"/>
  <c r="Z43" i="480"/>
  <c r="Q43" i="480"/>
  <c r="T43" i="480" s="1"/>
  <c r="J43" i="480"/>
  <c r="I43" i="480"/>
  <c r="Z42" i="480"/>
  <c r="R42" i="480"/>
  <c r="Q42" i="480"/>
  <c r="T42" i="480" s="1"/>
  <c r="J42" i="480"/>
  <c r="I42" i="480"/>
  <c r="Z41" i="480"/>
  <c r="J41" i="480"/>
  <c r="I41" i="480"/>
  <c r="Z40" i="480"/>
  <c r="J40" i="480"/>
  <c r="I40" i="480"/>
  <c r="Z39" i="480"/>
  <c r="Q39" i="480"/>
  <c r="T39" i="480" s="1"/>
  <c r="J39" i="480"/>
  <c r="I39" i="480"/>
  <c r="Z38" i="480"/>
  <c r="R38" i="480"/>
  <c r="Q38" i="480"/>
  <c r="T38" i="480" s="1"/>
  <c r="J38" i="480"/>
  <c r="I38" i="480"/>
  <c r="Z37" i="480"/>
  <c r="J37" i="480"/>
  <c r="I37" i="480"/>
  <c r="Z36" i="480"/>
  <c r="J36" i="480"/>
  <c r="I36" i="480"/>
  <c r="Z35" i="480"/>
  <c r="Q35" i="480"/>
  <c r="T35" i="480" s="1"/>
  <c r="J35" i="480"/>
  <c r="I35" i="480"/>
  <c r="Z34" i="480"/>
  <c r="R34" i="480"/>
  <c r="Q34" i="480"/>
  <c r="T34" i="480" s="1"/>
  <c r="J34" i="480"/>
  <c r="I34" i="480"/>
  <c r="Z33" i="480"/>
  <c r="J33" i="480"/>
  <c r="I33" i="480"/>
  <c r="Z32" i="480"/>
  <c r="J32" i="480"/>
  <c r="I32" i="480"/>
  <c r="Z31" i="480"/>
  <c r="Q31" i="480"/>
  <c r="T31" i="480" s="1"/>
  <c r="J31" i="480"/>
  <c r="I31" i="480"/>
  <c r="Z30" i="480"/>
  <c r="R30" i="480"/>
  <c r="Q30" i="480"/>
  <c r="T30" i="480" s="1"/>
  <c r="J30" i="480"/>
  <c r="I30" i="480"/>
  <c r="Z29" i="480"/>
  <c r="J29" i="480"/>
  <c r="I29" i="480"/>
  <c r="Z28" i="480"/>
  <c r="J28" i="480"/>
  <c r="I28" i="480"/>
  <c r="Z27" i="480"/>
  <c r="Q27" i="480"/>
  <c r="T27" i="480" s="1"/>
  <c r="J27" i="480"/>
  <c r="I27" i="480"/>
  <c r="Z26" i="480"/>
  <c r="R26" i="480"/>
  <c r="Q26" i="480"/>
  <c r="T26" i="480" s="1"/>
  <c r="J26" i="480"/>
  <c r="I26" i="480"/>
  <c r="Z25" i="480"/>
  <c r="J25" i="480"/>
  <c r="I25" i="480"/>
  <c r="Z24" i="480"/>
  <c r="J24" i="480"/>
  <c r="I24" i="480"/>
  <c r="Z23" i="480"/>
  <c r="Q23" i="480"/>
  <c r="T23" i="480" s="1"/>
  <c r="J23" i="480"/>
  <c r="I23" i="480"/>
  <c r="Z22" i="480"/>
  <c r="R22" i="480"/>
  <c r="Q22" i="480"/>
  <c r="T22" i="480" s="1"/>
  <c r="J22" i="480"/>
  <c r="I22" i="480"/>
  <c r="Z21" i="480"/>
  <c r="J21" i="480"/>
  <c r="I21" i="480"/>
  <c r="J20" i="480"/>
  <c r="I20" i="480"/>
  <c r="J10" i="480"/>
  <c r="J11" i="480" s="1"/>
  <c r="R9" i="480"/>
  <c r="J9" i="480"/>
  <c r="R8" i="480"/>
  <c r="J7" i="480"/>
  <c r="J6" i="480"/>
  <c r="J4" i="480"/>
  <c r="J3" i="480"/>
  <c r="R81" i="480" s="1"/>
  <c r="U81" i="480" s="1"/>
  <c r="I159" i="479"/>
  <c r="J157" i="479"/>
  <c r="I157" i="479"/>
  <c r="J155" i="479"/>
  <c r="Z149" i="479"/>
  <c r="J149" i="479"/>
  <c r="I149" i="479"/>
  <c r="Z148" i="479"/>
  <c r="J148" i="479"/>
  <c r="I148" i="479"/>
  <c r="Z147" i="479"/>
  <c r="Q147" i="479"/>
  <c r="T147" i="479" s="1"/>
  <c r="J147" i="479"/>
  <c r="I147" i="479"/>
  <c r="Z146" i="479"/>
  <c r="J146" i="479"/>
  <c r="I146" i="479"/>
  <c r="Z145" i="479"/>
  <c r="J145" i="479"/>
  <c r="I145" i="479"/>
  <c r="Z144" i="479"/>
  <c r="J144" i="479"/>
  <c r="I144" i="479"/>
  <c r="Z143" i="479"/>
  <c r="Q143" i="479"/>
  <c r="T143" i="479" s="1"/>
  <c r="J143" i="479"/>
  <c r="I143" i="479"/>
  <c r="Z142" i="479"/>
  <c r="J142" i="479"/>
  <c r="I142" i="479"/>
  <c r="Z141" i="479"/>
  <c r="J141" i="479"/>
  <c r="I141" i="479"/>
  <c r="Z140" i="479"/>
  <c r="J140" i="479"/>
  <c r="I140" i="479"/>
  <c r="Z139" i="479"/>
  <c r="Q139" i="479"/>
  <c r="T139" i="479" s="1"/>
  <c r="J139" i="479"/>
  <c r="I139" i="479"/>
  <c r="Z138" i="479"/>
  <c r="J138" i="479"/>
  <c r="I138" i="479"/>
  <c r="Z137" i="479"/>
  <c r="J137" i="479"/>
  <c r="I137" i="479"/>
  <c r="Z136" i="479"/>
  <c r="J136" i="479"/>
  <c r="I136" i="479"/>
  <c r="Z135" i="479"/>
  <c r="Q135" i="479"/>
  <c r="T135" i="479" s="1"/>
  <c r="J135" i="479"/>
  <c r="I135" i="479"/>
  <c r="Z134" i="479"/>
  <c r="J134" i="479"/>
  <c r="I134" i="479"/>
  <c r="Z133" i="479"/>
  <c r="J133" i="479"/>
  <c r="I133" i="479"/>
  <c r="Z132" i="479"/>
  <c r="J132" i="479"/>
  <c r="I132" i="479"/>
  <c r="Z131" i="479"/>
  <c r="Q131" i="479"/>
  <c r="T131" i="479" s="1"/>
  <c r="J131" i="479"/>
  <c r="I131" i="479"/>
  <c r="Z130" i="479"/>
  <c r="J130" i="479"/>
  <c r="I130" i="479"/>
  <c r="Z129" i="479"/>
  <c r="J129" i="479"/>
  <c r="I129" i="479"/>
  <c r="Z128" i="479"/>
  <c r="J128" i="479"/>
  <c r="I128" i="479"/>
  <c r="Z127" i="479"/>
  <c r="Q127" i="479"/>
  <c r="T127" i="479" s="1"/>
  <c r="J127" i="479"/>
  <c r="I127" i="479"/>
  <c r="Z126" i="479"/>
  <c r="J126" i="479"/>
  <c r="I126" i="479"/>
  <c r="Z125" i="479"/>
  <c r="J125" i="479"/>
  <c r="I125" i="479"/>
  <c r="Z124" i="479"/>
  <c r="J124" i="479"/>
  <c r="I124" i="479"/>
  <c r="Z123" i="479"/>
  <c r="Q123" i="479"/>
  <c r="T123" i="479" s="1"/>
  <c r="J123" i="479"/>
  <c r="I123" i="479"/>
  <c r="Z122" i="479"/>
  <c r="J122" i="479"/>
  <c r="I122" i="479"/>
  <c r="Z121" i="479"/>
  <c r="J121" i="479"/>
  <c r="I121" i="479"/>
  <c r="Z120" i="479"/>
  <c r="J120" i="479"/>
  <c r="I120" i="479"/>
  <c r="Z119" i="479"/>
  <c r="Q119" i="479"/>
  <c r="T119" i="479" s="1"/>
  <c r="J119" i="479"/>
  <c r="I119" i="479"/>
  <c r="Z118" i="479"/>
  <c r="J118" i="479"/>
  <c r="I118" i="479"/>
  <c r="Z117" i="479"/>
  <c r="J117" i="479"/>
  <c r="I117" i="479"/>
  <c r="Z116" i="479"/>
  <c r="J116" i="479"/>
  <c r="I116" i="479"/>
  <c r="Z115" i="479"/>
  <c r="Q115" i="479"/>
  <c r="T115" i="479" s="1"/>
  <c r="J115" i="479"/>
  <c r="I115" i="479"/>
  <c r="Z114" i="479"/>
  <c r="J114" i="479"/>
  <c r="I114" i="479"/>
  <c r="Z113" i="479"/>
  <c r="J113" i="479"/>
  <c r="I113" i="479"/>
  <c r="Z112" i="479"/>
  <c r="J112" i="479"/>
  <c r="I112" i="479"/>
  <c r="Z111" i="479"/>
  <c r="Q111" i="479"/>
  <c r="T111" i="479" s="1"/>
  <c r="J111" i="479"/>
  <c r="I111" i="479"/>
  <c r="Z110" i="479"/>
  <c r="J110" i="479"/>
  <c r="I110" i="479"/>
  <c r="Z109" i="479"/>
  <c r="J109" i="479"/>
  <c r="I109" i="479"/>
  <c r="Z108" i="479"/>
  <c r="J108" i="479"/>
  <c r="I108" i="479"/>
  <c r="Z107" i="479"/>
  <c r="Q107" i="479"/>
  <c r="T107" i="479" s="1"/>
  <c r="J107" i="479"/>
  <c r="I107" i="479"/>
  <c r="Z106" i="479"/>
  <c r="J106" i="479"/>
  <c r="I106" i="479"/>
  <c r="Z105" i="479"/>
  <c r="J105" i="479"/>
  <c r="I105" i="479"/>
  <c r="Z104" i="479"/>
  <c r="J104" i="479"/>
  <c r="I104" i="479"/>
  <c r="Z103" i="479"/>
  <c r="Q103" i="479"/>
  <c r="T103" i="479" s="1"/>
  <c r="J103" i="479"/>
  <c r="I103" i="479"/>
  <c r="Z102" i="479"/>
  <c r="J102" i="479"/>
  <c r="I102" i="479"/>
  <c r="Z101" i="479"/>
  <c r="J101" i="479"/>
  <c r="I101" i="479"/>
  <c r="Z100" i="479"/>
  <c r="J100" i="479"/>
  <c r="I100" i="479"/>
  <c r="Z99" i="479"/>
  <c r="Q99" i="479"/>
  <c r="T99" i="479" s="1"/>
  <c r="J99" i="479"/>
  <c r="I99" i="479"/>
  <c r="Z98" i="479"/>
  <c r="J98" i="479"/>
  <c r="I98" i="479"/>
  <c r="Z97" i="479"/>
  <c r="J97" i="479"/>
  <c r="I97" i="479"/>
  <c r="Z96" i="479"/>
  <c r="J96" i="479"/>
  <c r="I96" i="479"/>
  <c r="Z95" i="479"/>
  <c r="Q95" i="479"/>
  <c r="T95" i="479" s="1"/>
  <c r="J95" i="479"/>
  <c r="I95" i="479"/>
  <c r="Z94" i="479"/>
  <c r="J94" i="479"/>
  <c r="I94" i="479"/>
  <c r="Z93" i="479"/>
  <c r="J93" i="479"/>
  <c r="I93" i="479"/>
  <c r="Z92" i="479"/>
  <c r="J92" i="479"/>
  <c r="I92" i="479"/>
  <c r="Z91" i="479"/>
  <c r="Q91" i="479"/>
  <c r="T91" i="479" s="1"/>
  <c r="J91" i="479"/>
  <c r="I91" i="479"/>
  <c r="Z90" i="479"/>
  <c r="J90" i="479"/>
  <c r="I90" i="479"/>
  <c r="Z89" i="479"/>
  <c r="J89" i="479"/>
  <c r="I89" i="479"/>
  <c r="Z88" i="479"/>
  <c r="J88" i="479"/>
  <c r="I88" i="479"/>
  <c r="Z87" i="479"/>
  <c r="Q87" i="479"/>
  <c r="T87" i="479" s="1"/>
  <c r="J87" i="479"/>
  <c r="I87" i="479"/>
  <c r="Z86" i="479"/>
  <c r="J86" i="479"/>
  <c r="I86" i="479"/>
  <c r="J85" i="479"/>
  <c r="I85" i="479"/>
  <c r="Z84" i="479"/>
  <c r="Q84" i="479"/>
  <c r="T84" i="479" s="1"/>
  <c r="J84" i="479"/>
  <c r="I84" i="479"/>
  <c r="Z83" i="479"/>
  <c r="J83" i="479"/>
  <c r="I83" i="479"/>
  <c r="Z82" i="479"/>
  <c r="J82" i="479"/>
  <c r="I82" i="479"/>
  <c r="Z81" i="479"/>
  <c r="J81" i="479"/>
  <c r="I81" i="479"/>
  <c r="Z80" i="479"/>
  <c r="J80" i="479"/>
  <c r="I80" i="479"/>
  <c r="Z79" i="479"/>
  <c r="J79" i="479"/>
  <c r="I79" i="479"/>
  <c r="Z78" i="479"/>
  <c r="J78" i="479"/>
  <c r="I78" i="479"/>
  <c r="Z77" i="479"/>
  <c r="J77" i="479"/>
  <c r="I77" i="479"/>
  <c r="Z76" i="479"/>
  <c r="Q76" i="479"/>
  <c r="T76" i="479" s="1"/>
  <c r="J76" i="479"/>
  <c r="I76" i="479"/>
  <c r="Z75" i="479"/>
  <c r="J75" i="479"/>
  <c r="I75" i="479"/>
  <c r="Z74" i="479"/>
  <c r="J74" i="479"/>
  <c r="I74" i="479"/>
  <c r="Z73" i="479"/>
  <c r="J73" i="479"/>
  <c r="I73" i="479"/>
  <c r="Z72" i="479"/>
  <c r="J72" i="479"/>
  <c r="I72" i="479"/>
  <c r="Z71" i="479"/>
  <c r="J71" i="479"/>
  <c r="I71" i="479"/>
  <c r="Z70" i="479"/>
  <c r="J70" i="479"/>
  <c r="I70" i="479"/>
  <c r="Z69" i="479"/>
  <c r="J69" i="479"/>
  <c r="I69" i="479"/>
  <c r="Z68" i="479"/>
  <c r="Q68" i="479"/>
  <c r="T68" i="479" s="1"/>
  <c r="J68" i="479"/>
  <c r="I68" i="479"/>
  <c r="Z67" i="479"/>
  <c r="J67" i="479"/>
  <c r="I67" i="479"/>
  <c r="Z66" i="479"/>
  <c r="J66" i="479"/>
  <c r="I66" i="479"/>
  <c r="Z65" i="479"/>
  <c r="J65" i="479"/>
  <c r="I65" i="479"/>
  <c r="Z64" i="479"/>
  <c r="J64" i="479"/>
  <c r="I64" i="479"/>
  <c r="Z63" i="479"/>
  <c r="J63" i="479"/>
  <c r="I63" i="479"/>
  <c r="Z62" i="479"/>
  <c r="J62" i="479"/>
  <c r="I62" i="479"/>
  <c r="Z61" i="479"/>
  <c r="J61" i="479"/>
  <c r="I61" i="479"/>
  <c r="Z60" i="479"/>
  <c r="J60" i="479"/>
  <c r="I60" i="479"/>
  <c r="Z59" i="479"/>
  <c r="J59" i="479"/>
  <c r="I59" i="479"/>
  <c r="Z58" i="479"/>
  <c r="J58" i="479"/>
  <c r="I58" i="479"/>
  <c r="Q58" i="479" s="1"/>
  <c r="T58" i="479" s="1"/>
  <c r="Z57" i="479"/>
  <c r="J57" i="479"/>
  <c r="I57" i="479"/>
  <c r="Z56" i="479"/>
  <c r="J56" i="479"/>
  <c r="I56" i="479"/>
  <c r="Z55" i="479"/>
  <c r="J55" i="479"/>
  <c r="I55" i="479"/>
  <c r="Z54" i="479"/>
  <c r="J54" i="479"/>
  <c r="I54" i="479"/>
  <c r="Q54" i="479" s="1"/>
  <c r="T54" i="479" s="1"/>
  <c r="Z53" i="479"/>
  <c r="J53" i="479"/>
  <c r="I53" i="479"/>
  <c r="Z52" i="479"/>
  <c r="J52" i="479"/>
  <c r="I52" i="479"/>
  <c r="Z51" i="479"/>
  <c r="J51" i="479"/>
  <c r="I51" i="479"/>
  <c r="Z50" i="479"/>
  <c r="J50" i="479"/>
  <c r="I50" i="479"/>
  <c r="Q50" i="479" s="1"/>
  <c r="T50" i="479" s="1"/>
  <c r="Z49" i="479"/>
  <c r="J49" i="479"/>
  <c r="I49" i="479"/>
  <c r="Z48" i="479"/>
  <c r="J48" i="479"/>
  <c r="I48" i="479"/>
  <c r="Z47" i="479"/>
  <c r="J47" i="479"/>
  <c r="I47" i="479"/>
  <c r="Z46" i="479"/>
  <c r="J46" i="479"/>
  <c r="I46" i="479"/>
  <c r="Q46" i="479" s="1"/>
  <c r="T46" i="479" s="1"/>
  <c r="Z45" i="479"/>
  <c r="J45" i="479"/>
  <c r="I45" i="479"/>
  <c r="Z44" i="479"/>
  <c r="J44" i="479"/>
  <c r="I44" i="479"/>
  <c r="Z43" i="479"/>
  <c r="J43" i="479"/>
  <c r="I43" i="479"/>
  <c r="Z42" i="479"/>
  <c r="J42" i="479"/>
  <c r="I42" i="479"/>
  <c r="Q42" i="479" s="1"/>
  <c r="T42" i="479" s="1"/>
  <c r="Z41" i="479"/>
  <c r="J41" i="479"/>
  <c r="I41" i="479"/>
  <c r="Z40" i="479"/>
  <c r="J40" i="479"/>
  <c r="I40" i="479"/>
  <c r="Z39" i="479"/>
  <c r="J39" i="479"/>
  <c r="I39" i="479"/>
  <c r="Z38" i="479"/>
  <c r="J38" i="479"/>
  <c r="I38" i="479"/>
  <c r="Q38" i="479" s="1"/>
  <c r="T38" i="479" s="1"/>
  <c r="Z37" i="479"/>
  <c r="J37" i="479"/>
  <c r="I37" i="479"/>
  <c r="Z36" i="479"/>
  <c r="J36" i="479"/>
  <c r="I36" i="479"/>
  <c r="Z35" i="479"/>
  <c r="J35" i="479"/>
  <c r="I35" i="479"/>
  <c r="Z34" i="479"/>
  <c r="J34" i="479"/>
  <c r="I34" i="479"/>
  <c r="Q34" i="479" s="1"/>
  <c r="T34" i="479" s="1"/>
  <c r="Z33" i="479"/>
  <c r="J33" i="479"/>
  <c r="I33" i="479"/>
  <c r="Z32" i="479"/>
  <c r="J32" i="479"/>
  <c r="I32" i="479"/>
  <c r="Z31" i="479"/>
  <c r="J31" i="479"/>
  <c r="I31" i="479"/>
  <c r="Z30" i="479"/>
  <c r="J30" i="479"/>
  <c r="I30" i="479"/>
  <c r="Q30" i="479" s="1"/>
  <c r="T30" i="479" s="1"/>
  <c r="Z29" i="479"/>
  <c r="J29" i="479"/>
  <c r="I29" i="479"/>
  <c r="Z28" i="479"/>
  <c r="J28" i="479"/>
  <c r="I28" i="479"/>
  <c r="Z27" i="479"/>
  <c r="J27" i="479"/>
  <c r="I27" i="479"/>
  <c r="Z26" i="479"/>
  <c r="J26" i="479"/>
  <c r="I26" i="479"/>
  <c r="Q26" i="479" s="1"/>
  <c r="T26" i="479" s="1"/>
  <c r="Z25" i="479"/>
  <c r="J25" i="479"/>
  <c r="I25" i="479"/>
  <c r="Z24" i="479"/>
  <c r="J24" i="479"/>
  <c r="I24" i="479"/>
  <c r="Z23" i="479"/>
  <c r="J23" i="479"/>
  <c r="I23" i="479"/>
  <c r="Z22" i="479"/>
  <c r="J22" i="479"/>
  <c r="I22" i="479"/>
  <c r="Q22" i="479" s="1"/>
  <c r="T22" i="479" s="1"/>
  <c r="Z21" i="479"/>
  <c r="J21" i="479"/>
  <c r="I21" i="479"/>
  <c r="J20" i="479"/>
  <c r="I20" i="479"/>
  <c r="J11" i="479"/>
  <c r="J10" i="479"/>
  <c r="R9" i="479"/>
  <c r="J9" i="479"/>
  <c r="R8" i="479"/>
  <c r="J7" i="479"/>
  <c r="J6" i="479"/>
  <c r="J4" i="479"/>
  <c r="Q80" i="479" s="1"/>
  <c r="T80" i="479" s="1"/>
  <c r="J3" i="479"/>
  <c r="R148" i="479" s="1"/>
  <c r="U148" i="479" s="1"/>
  <c r="I159" i="478"/>
  <c r="J159" i="478" s="1"/>
  <c r="I161" i="478" s="1"/>
  <c r="J161" i="478" s="1"/>
  <c r="I163" i="478" s="1"/>
  <c r="J163" i="478" s="1"/>
  <c r="I165" i="478" s="1"/>
  <c r="J155" i="478"/>
  <c r="I157" i="478" s="1"/>
  <c r="J157" i="478" s="1"/>
  <c r="Z149" i="478"/>
  <c r="T149" i="478"/>
  <c r="R149" i="478"/>
  <c r="U149" i="478" s="1"/>
  <c r="J149" i="478"/>
  <c r="I149" i="478"/>
  <c r="Q149" i="478" s="1"/>
  <c r="Z148" i="478"/>
  <c r="R148" i="478"/>
  <c r="U148" i="478" s="1"/>
  <c r="J148" i="478"/>
  <c r="I148" i="478"/>
  <c r="Q148" i="478" s="1"/>
  <c r="T148" i="478" s="1"/>
  <c r="W148" i="478" s="1"/>
  <c r="Z147" i="478"/>
  <c r="R147" i="478"/>
  <c r="U147" i="478" s="1"/>
  <c r="J147" i="478"/>
  <c r="I147" i="478"/>
  <c r="Q147" i="478" s="1"/>
  <c r="T147" i="478" s="1"/>
  <c r="W147" i="478" s="1"/>
  <c r="Z146" i="478"/>
  <c r="T146" i="478"/>
  <c r="W146" i="478" s="1"/>
  <c r="X146" i="478" s="1"/>
  <c r="R146" i="478"/>
  <c r="U146" i="478" s="1"/>
  <c r="J146" i="478"/>
  <c r="I146" i="478"/>
  <c r="Q146" i="478" s="1"/>
  <c r="Z145" i="478"/>
  <c r="T145" i="478"/>
  <c r="R145" i="478"/>
  <c r="U145" i="478" s="1"/>
  <c r="J145" i="478"/>
  <c r="I145" i="478"/>
  <c r="Q145" i="478" s="1"/>
  <c r="Z144" i="478"/>
  <c r="R144" i="478"/>
  <c r="U144" i="478" s="1"/>
  <c r="X144" i="478" s="1"/>
  <c r="J144" i="478"/>
  <c r="I144" i="478"/>
  <c r="Q144" i="478" s="1"/>
  <c r="T144" i="478" s="1"/>
  <c r="W144" i="478" s="1"/>
  <c r="Z143" i="478"/>
  <c r="R143" i="478"/>
  <c r="U143" i="478" s="1"/>
  <c r="X143" i="478" s="1"/>
  <c r="J143" i="478"/>
  <c r="I143" i="478"/>
  <c r="Q143" i="478" s="1"/>
  <c r="T143" i="478" s="1"/>
  <c r="W143" i="478" s="1"/>
  <c r="Z142" i="478"/>
  <c r="T142" i="478"/>
  <c r="W142" i="478" s="1"/>
  <c r="X142" i="478" s="1"/>
  <c r="R142" i="478"/>
  <c r="U142" i="478" s="1"/>
  <c r="J142" i="478"/>
  <c r="I142" i="478"/>
  <c r="Q142" i="478" s="1"/>
  <c r="Z141" i="478"/>
  <c r="T141" i="478"/>
  <c r="R141" i="478"/>
  <c r="U141" i="478" s="1"/>
  <c r="J141" i="478"/>
  <c r="I141" i="478"/>
  <c r="Q141" i="478" s="1"/>
  <c r="Z140" i="478"/>
  <c r="R140" i="478"/>
  <c r="U140" i="478" s="1"/>
  <c r="J140" i="478"/>
  <c r="I140" i="478"/>
  <c r="Q140" i="478" s="1"/>
  <c r="T140" i="478" s="1"/>
  <c r="W140" i="478" s="1"/>
  <c r="Z139" i="478"/>
  <c r="R139" i="478"/>
  <c r="U139" i="478" s="1"/>
  <c r="J139" i="478"/>
  <c r="I139" i="478"/>
  <c r="Q139" i="478" s="1"/>
  <c r="T139" i="478" s="1"/>
  <c r="W139" i="478" s="1"/>
  <c r="Z138" i="478"/>
  <c r="T138" i="478"/>
  <c r="W138" i="478" s="1"/>
  <c r="X138" i="478" s="1"/>
  <c r="R138" i="478"/>
  <c r="U138" i="478" s="1"/>
  <c r="J138" i="478"/>
  <c r="I138" i="478"/>
  <c r="Q138" i="478" s="1"/>
  <c r="Z137" i="478"/>
  <c r="T137" i="478"/>
  <c r="R137" i="478"/>
  <c r="U137" i="478" s="1"/>
  <c r="J137" i="478"/>
  <c r="I137" i="478"/>
  <c r="Q137" i="478" s="1"/>
  <c r="Z136" i="478"/>
  <c r="R136" i="478"/>
  <c r="U136" i="478" s="1"/>
  <c r="X136" i="478" s="1"/>
  <c r="J136" i="478"/>
  <c r="I136" i="478"/>
  <c r="Q136" i="478" s="1"/>
  <c r="T136" i="478" s="1"/>
  <c r="W136" i="478" s="1"/>
  <c r="Z135" i="478"/>
  <c r="R135" i="478"/>
  <c r="U135" i="478" s="1"/>
  <c r="X135" i="478" s="1"/>
  <c r="J135" i="478"/>
  <c r="I135" i="478"/>
  <c r="Q135" i="478" s="1"/>
  <c r="T135" i="478" s="1"/>
  <c r="W135" i="478" s="1"/>
  <c r="Z134" i="478"/>
  <c r="T134" i="478"/>
  <c r="W134" i="478" s="1"/>
  <c r="X134" i="478" s="1"/>
  <c r="R134" i="478"/>
  <c r="U134" i="478" s="1"/>
  <c r="J134" i="478"/>
  <c r="I134" i="478"/>
  <c r="Q134" i="478" s="1"/>
  <c r="Z133" i="478"/>
  <c r="T133" i="478"/>
  <c r="R133" i="478"/>
  <c r="U133" i="478" s="1"/>
  <c r="J133" i="478"/>
  <c r="I133" i="478"/>
  <c r="Q133" i="478" s="1"/>
  <c r="Z132" i="478"/>
  <c r="R132" i="478"/>
  <c r="U132" i="478" s="1"/>
  <c r="J132" i="478"/>
  <c r="I132" i="478"/>
  <c r="Q132" i="478" s="1"/>
  <c r="T132" i="478" s="1"/>
  <c r="W132" i="478" s="1"/>
  <c r="Z131" i="478"/>
  <c r="R131" i="478"/>
  <c r="U131" i="478" s="1"/>
  <c r="J131" i="478"/>
  <c r="I131" i="478"/>
  <c r="Q131" i="478" s="1"/>
  <c r="T131" i="478" s="1"/>
  <c r="W131" i="478" s="1"/>
  <c r="Z130" i="478"/>
  <c r="T130" i="478"/>
  <c r="W130" i="478" s="1"/>
  <c r="X130" i="478" s="1"/>
  <c r="R130" i="478"/>
  <c r="U130" i="478" s="1"/>
  <c r="J130" i="478"/>
  <c r="I130" i="478"/>
  <c r="Q130" i="478" s="1"/>
  <c r="Z129" i="478"/>
  <c r="T129" i="478"/>
  <c r="R129" i="478"/>
  <c r="U129" i="478" s="1"/>
  <c r="J129" i="478"/>
  <c r="I129" i="478"/>
  <c r="Q129" i="478" s="1"/>
  <c r="Z128" i="478"/>
  <c r="R128" i="478"/>
  <c r="U128" i="478" s="1"/>
  <c r="X128" i="478" s="1"/>
  <c r="J128" i="478"/>
  <c r="I128" i="478"/>
  <c r="Q128" i="478" s="1"/>
  <c r="T128" i="478" s="1"/>
  <c r="W128" i="478" s="1"/>
  <c r="Z127" i="478"/>
  <c r="R127" i="478"/>
  <c r="U127" i="478" s="1"/>
  <c r="X127" i="478" s="1"/>
  <c r="J127" i="478"/>
  <c r="I127" i="478"/>
  <c r="Q127" i="478" s="1"/>
  <c r="T127" i="478" s="1"/>
  <c r="W127" i="478" s="1"/>
  <c r="Z126" i="478"/>
  <c r="T126" i="478"/>
  <c r="W126" i="478" s="1"/>
  <c r="X126" i="478" s="1"/>
  <c r="R126" i="478"/>
  <c r="U126" i="478" s="1"/>
  <c r="J126" i="478"/>
  <c r="I126" i="478"/>
  <c r="Q126" i="478" s="1"/>
  <c r="Z125" i="478"/>
  <c r="T125" i="478"/>
  <c r="R125" i="478"/>
  <c r="U125" i="478" s="1"/>
  <c r="J125" i="478"/>
  <c r="I125" i="478"/>
  <c r="Q125" i="478" s="1"/>
  <c r="Z124" i="478"/>
  <c r="R124" i="478"/>
  <c r="U124" i="478" s="1"/>
  <c r="J124" i="478"/>
  <c r="I124" i="478"/>
  <c r="Q124" i="478" s="1"/>
  <c r="T124" i="478" s="1"/>
  <c r="W124" i="478" s="1"/>
  <c r="Z123" i="478"/>
  <c r="R123" i="478"/>
  <c r="U123" i="478" s="1"/>
  <c r="J123" i="478"/>
  <c r="I123" i="478"/>
  <c r="Q123" i="478" s="1"/>
  <c r="T123" i="478" s="1"/>
  <c r="W123" i="478" s="1"/>
  <c r="Z122" i="478"/>
  <c r="T122" i="478"/>
  <c r="W122" i="478" s="1"/>
  <c r="X122" i="478" s="1"/>
  <c r="R122" i="478"/>
  <c r="U122" i="478" s="1"/>
  <c r="J122" i="478"/>
  <c r="I122" i="478"/>
  <c r="Q122" i="478" s="1"/>
  <c r="Z121" i="478"/>
  <c r="T121" i="478"/>
  <c r="R121" i="478"/>
  <c r="U121" i="478" s="1"/>
  <c r="J121" i="478"/>
  <c r="I121" i="478"/>
  <c r="Q121" i="478" s="1"/>
  <c r="Z120" i="478"/>
  <c r="R120" i="478"/>
  <c r="U120" i="478" s="1"/>
  <c r="X120" i="478" s="1"/>
  <c r="J120" i="478"/>
  <c r="I120" i="478"/>
  <c r="Q120" i="478" s="1"/>
  <c r="T120" i="478" s="1"/>
  <c r="W120" i="478" s="1"/>
  <c r="Z119" i="478"/>
  <c r="R119" i="478"/>
  <c r="U119" i="478" s="1"/>
  <c r="X119" i="478" s="1"/>
  <c r="J119" i="478"/>
  <c r="I119" i="478"/>
  <c r="Q119" i="478" s="1"/>
  <c r="T119" i="478" s="1"/>
  <c r="W119" i="478" s="1"/>
  <c r="Z118" i="478"/>
  <c r="T118" i="478"/>
  <c r="W118" i="478" s="1"/>
  <c r="X118" i="478" s="1"/>
  <c r="R118" i="478"/>
  <c r="U118" i="478" s="1"/>
  <c r="J118" i="478"/>
  <c r="I118" i="478"/>
  <c r="Q118" i="478" s="1"/>
  <c r="Z117" i="478"/>
  <c r="T117" i="478"/>
  <c r="R117" i="478"/>
  <c r="U117" i="478" s="1"/>
  <c r="J117" i="478"/>
  <c r="I117" i="478"/>
  <c r="Q117" i="478" s="1"/>
  <c r="Z116" i="478"/>
  <c r="R116" i="478"/>
  <c r="U116" i="478" s="1"/>
  <c r="J116" i="478"/>
  <c r="I116" i="478"/>
  <c r="Q116" i="478" s="1"/>
  <c r="T116" i="478" s="1"/>
  <c r="W116" i="478" s="1"/>
  <c r="Z115" i="478"/>
  <c r="R115" i="478"/>
  <c r="U115" i="478" s="1"/>
  <c r="J115" i="478"/>
  <c r="I115" i="478"/>
  <c r="Q115" i="478" s="1"/>
  <c r="T115" i="478" s="1"/>
  <c r="W115" i="478" s="1"/>
  <c r="Z114" i="478"/>
  <c r="T114" i="478"/>
  <c r="W114" i="478" s="1"/>
  <c r="X114" i="478" s="1"/>
  <c r="R114" i="478"/>
  <c r="U114" i="478" s="1"/>
  <c r="J114" i="478"/>
  <c r="I114" i="478"/>
  <c r="Q114" i="478" s="1"/>
  <c r="Z113" i="478"/>
  <c r="T113" i="478"/>
  <c r="R113" i="478"/>
  <c r="U113" i="478" s="1"/>
  <c r="J113" i="478"/>
  <c r="I113" i="478"/>
  <c r="Q113" i="478" s="1"/>
  <c r="Z112" i="478"/>
  <c r="R112" i="478"/>
  <c r="U112" i="478" s="1"/>
  <c r="X112" i="478" s="1"/>
  <c r="J112" i="478"/>
  <c r="I112" i="478"/>
  <c r="Q112" i="478" s="1"/>
  <c r="T112" i="478" s="1"/>
  <c r="W112" i="478" s="1"/>
  <c r="Z111" i="478"/>
  <c r="R111" i="478"/>
  <c r="U111" i="478" s="1"/>
  <c r="X111" i="478" s="1"/>
  <c r="J111" i="478"/>
  <c r="I111" i="478"/>
  <c r="Q111" i="478" s="1"/>
  <c r="T111" i="478" s="1"/>
  <c r="W111" i="478" s="1"/>
  <c r="Z110" i="478"/>
  <c r="T110" i="478"/>
  <c r="W110" i="478" s="1"/>
  <c r="X110" i="478" s="1"/>
  <c r="R110" i="478"/>
  <c r="U110" i="478" s="1"/>
  <c r="J110" i="478"/>
  <c r="I110" i="478"/>
  <c r="Q110" i="478" s="1"/>
  <c r="Z109" i="478"/>
  <c r="T109" i="478"/>
  <c r="R109" i="478"/>
  <c r="U109" i="478" s="1"/>
  <c r="J109" i="478"/>
  <c r="I109" i="478"/>
  <c r="Q109" i="478" s="1"/>
  <c r="Z108" i="478"/>
  <c r="R108" i="478"/>
  <c r="U108" i="478" s="1"/>
  <c r="J108" i="478"/>
  <c r="I108" i="478"/>
  <c r="Q108" i="478" s="1"/>
  <c r="T108" i="478" s="1"/>
  <c r="W108" i="478" s="1"/>
  <c r="Z107" i="478"/>
  <c r="R107" i="478"/>
  <c r="U107" i="478" s="1"/>
  <c r="J107" i="478"/>
  <c r="I107" i="478"/>
  <c r="Q107" i="478" s="1"/>
  <c r="T107" i="478" s="1"/>
  <c r="W107" i="478" s="1"/>
  <c r="Z106" i="478"/>
  <c r="T106" i="478"/>
  <c r="W106" i="478" s="1"/>
  <c r="X106" i="478" s="1"/>
  <c r="R106" i="478"/>
  <c r="U106" i="478" s="1"/>
  <c r="J106" i="478"/>
  <c r="I106" i="478"/>
  <c r="Q106" i="478" s="1"/>
  <c r="Z105" i="478"/>
  <c r="T105" i="478"/>
  <c r="R105" i="478"/>
  <c r="U105" i="478" s="1"/>
  <c r="J105" i="478"/>
  <c r="I105" i="478"/>
  <c r="Q105" i="478" s="1"/>
  <c r="Z104" i="478"/>
  <c r="R104" i="478"/>
  <c r="U104" i="478" s="1"/>
  <c r="X104" i="478" s="1"/>
  <c r="J104" i="478"/>
  <c r="I104" i="478"/>
  <c r="Q104" i="478" s="1"/>
  <c r="T104" i="478" s="1"/>
  <c r="W104" i="478" s="1"/>
  <c r="Z103" i="478"/>
  <c r="R103" i="478"/>
  <c r="U103" i="478" s="1"/>
  <c r="X103" i="478" s="1"/>
  <c r="J103" i="478"/>
  <c r="I103" i="478"/>
  <c r="Q103" i="478" s="1"/>
  <c r="T103" i="478" s="1"/>
  <c r="W103" i="478" s="1"/>
  <c r="Z102" i="478"/>
  <c r="T102" i="478"/>
  <c r="W102" i="478" s="1"/>
  <c r="X102" i="478" s="1"/>
  <c r="R102" i="478"/>
  <c r="U102" i="478" s="1"/>
  <c r="J102" i="478"/>
  <c r="I102" i="478"/>
  <c r="Q102" i="478" s="1"/>
  <c r="Z101" i="478"/>
  <c r="T101" i="478"/>
  <c r="R101" i="478"/>
  <c r="U101" i="478" s="1"/>
  <c r="J101" i="478"/>
  <c r="I101" i="478"/>
  <c r="Q101" i="478" s="1"/>
  <c r="Z100" i="478"/>
  <c r="R100" i="478"/>
  <c r="U100" i="478" s="1"/>
  <c r="J100" i="478"/>
  <c r="I100" i="478"/>
  <c r="Q100" i="478" s="1"/>
  <c r="T100" i="478" s="1"/>
  <c r="W100" i="478" s="1"/>
  <c r="Z99" i="478"/>
  <c r="R99" i="478"/>
  <c r="U99" i="478" s="1"/>
  <c r="J99" i="478"/>
  <c r="I99" i="478"/>
  <c r="Q99" i="478" s="1"/>
  <c r="T99" i="478" s="1"/>
  <c r="W99" i="478" s="1"/>
  <c r="Z98" i="478"/>
  <c r="T98" i="478"/>
  <c r="W98" i="478" s="1"/>
  <c r="X98" i="478" s="1"/>
  <c r="R98" i="478"/>
  <c r="U98" i="478" s="1"/>
  <c r="J98" i="478"/>
  <c r="I98" i="478"/>
  <c r="Q98" i="478" s="1"/>
  <c r="Z97" i="478"/>
  <c r="T97" i="478"/>
  <c r="R97" i="478"/>
  <c r="U97" i="478" s="1"/>
  <c r="J97" i="478"/>
  <c r="I97" i="478"/>
  <c r="Q97" i="478" s="1"/>
  <c r="Z96" i="478"/>
  <c r="R96" i="478"/>
  <c r="U96" i="478" s="1"/>
  <c r="X96" i="478" s="1"/>
  <c r="J96" i="478"/>
  <c r="I96" i="478"/>
  <c r="Q96" i="478" s="1"/>
  <c r="T96" i="478" s="1"/>
  <c r="W96" i="478" s="1"/>
  <c r="Z95" i="478"/>
  <c r="R95" i="478"/>
  <c r="U95" i="478" s="1"/>
  <c r="X95" i="478" s="1"/>
  <c r="J95" i="478"/>
  <c r="I95" i="478"/>
  <c r="Q95" i="478" s="1"/>
  <c r="T95" i="478" s="1"/>
  <c r="W95" i="478" s="1"/>
  <c r="Z94" i="478"/>
  <c r="T94" i="478"/>
  <c r="W94" i="478" s="1"/>
  <c r="X94" i="478" s="1"/>
  <c r="R94" i="478"/>
  <c r="U94" i="478" s="1"/>
  <c r="J94" i="478"/>
  <c r="I94" i="478"/>
  <c r="Q94" i="478" s="1"/>
  <c r="Z93" i="478"/>
  <c r="T93" i="478"/>
  <c r="R93" i="478"/>
  <c r="U93" i="478" s="1"/>
  <c r="J93" i="478"/>
  <c r="I93" i="478"/>
  <c r="Q93" i="478" s="1"/>
  <c r="Z92" i="478"/>
  <c r="R92" i="478"/>
  <c r="U92" i="478" s="1"/>
  <c r="J92" i="478"/>
  <c r="I92" i="478"/>
  <c r="Q92" i="478" s="1"/>
  <c r="T92" i="478" s="1"/>
  <c r="W92" i="478" s="1"/>
  <c r="Z91" i="478"/>
  <c r="R91" i="478"/>
  <c r="U91" i="478" s="1"/>
  <c r="J91" i="478"/>
  <c r="I91" i="478"/>
  <c r="Q91" i="478" s="1"/>
  <c r="T91" i="478" s="1"/>
  <c r="W91" i="478" s="1"/>
  <c r="Z90" i="478"/>
  <c r="T90" i="478"/>
  <c r="W90" i="478" s="1"/>
  <c r="X90" i="478" s="1"/>
  <c r="R90" i="478"/>
  <c r="U90" i="478" s="1"/>
  <c r="J90" i="478"/>
  <c r="I90" i="478"/>
  <c r="Q90" i="478" s="1"/>
  <c r="Z89" i="478"/>
  <c r="T89" i="478"/>
  <c r="R89" i="478"/>
  <c r="U89" i="478" s="1"/>
  <c r="J89" i="478"/>
  <c r="I89" i="478"/>
  <c r="Q89" i="478" s="1"/>
  <c r="Z88" i="478"/>
  <c r="R88" i="478"/>
  <c r="U88" i="478" s="1"/>
  <c r="X88" i="478" s="1"/>
  <c r="J88" i="478"/>
  <c r="I88" i="478"/>
  <c r="Q88" i="478" s="1"/>
  <c r="T88" i="478" s="1"/>
  <c r="W88" i="478" s="1"/>
  <c r="Z87" i="478"/>
  <c r="R87" i="478"/>
  <c r="U87" i="478" s="1"/>
  <c r="X87" i="478" s="1"/>
  <c r="J87" i="478"/>
  <c r="I87" i="478"/>
  <c r="Q87" i="478" s="1"/>
  <c r="T87" i="478" s="1"/>
  <c r="W87" i="478" s="1"/>
  <c r="Z86" i="478"/>
  <c r="T86" i="478"/>
  <c r="W86" i="478" s="1"/>
  <c r="X86" i="478" s="1"/>
  <c r="R86" i="478"/>
  <c r="U86" i="478" s="1"/>
  <c r="J86" i="478"/>
  <c r="I86" i="478"/>
  <c r="Q86" i="478" s="1"/>
  <c r="T85" i="478"/>
  <c r="R85" i="478"/>
  <c r="U85" i="478" s="1"/>
  <c r="J85" i="478"/>
  <c r="I85" i="478"/>
  <c r="Q85" i="478" s="1"/>
  <c r="Z84" i="478"/>
  <c r="R84" i="478"/>
  <c r="U84" i="478" s="1"/>
  <c r="J84" i="478"/>
  <c r="I84" i="478"/>
  <c r="Q84" i="478" s="1"/>
  <c r="T84" i="478" s="1"/>
  <c r="W84" i="478" s="1"/>
  <c r="Z83" i="478"/>
  <c r="J83" i="478"/>
  <c r="R83" i="478" s="1"/>
  <c r="U83" i="478" s="1"/>
  <c r="I83" i="478"/>
  <c r="Z82" i="478"/>
  <c r="Q82" i="478"/>
  <c r="T82" i="478" s="1"/>
  <c r="J82" i="478"/>
  <c r="R82" i="478" s="1"/>
  <c r="U82" i="478" s="1"/>
  <c r="I82" i="478"/>
  <c r="Z81" i="478"/>
  <c r="R81" i="478"/>
  <c r="U81" i="478" s="1"/>
  <c r="W81" i="478" s="1"/>
  <c r="Q81" i="478"/>
  <c r="T81" i="478" s="1"/>
  <c r="J81" i="478"/>
  <c r="I81" i="478"/>
  <c r="Z80" i="478"/>
  <c r="R80" i="478"/>
  <c r="U80" i="478" s="1"/>
  <c r="J80" i="478"/>
  <c r="I80" i="478"/>
  <c r="Q80" i="478" s="1"/>
  <c r="T80" i="478" s="1"/>
  <c r="W80" i="478" s="1"/>
  <c r="Z79" i="478"/>
  <c r="J79" i="478"/>
  <c r="R79" i="478" s="1"/>
  <c r="U79" i="478" s="1"/>
  <c r="I79" i="478"/>
  <c r="Z78" i="478"/>
  <c r="Q78" i="478"/>
  <c r="T78" i="478" s="1"/>
  <c r="J78" i="478"/>
  <c r="R78" i="478" s="1"/>
  <c r="U78" i="478" s="1"/>
  <c r="I78" i="478"/>
  <c r="Z77" i="478"/>
  <c r="R77" i="478"/>
  <c r="U77" i="478" s="1"/>
  <c r="Q77" i="478"/>
  <c r="T77" i="478" s="1"/>
  <c r="J77" i="478"/>
  <c r="I77" i="478"/>
  <c r="Z76" i="478"/>
  <c r="R76" i="478"/>
  <c r="U76" i="478" s="1"/>
  <c r="J76" i="478"/>
  <c r="I76" i="478"/>
  <c r="Q76" i="478" s="1"/>
  <c r="T76" i="478" s="1"/>
  <c r="W76" i="478" s="1"/>
  <c r="Z75" i="478"/>
  <c r="J75" i="478"/>
  <c r="R75" i="478" s="1"/>
  <c r="U75" i="478" s="1"/>
  <c r="I75" i="478"/>
  <c r="Z74" i="478"/>
  <c r="Q74" i="478"/>
  <c r="T74" i="478" s="1"/>
  <c r="J74" i="478"/>
  <c r="R74" i="478" s="1"/>
  <c r="U74" i="478" s="1"/>
  <c r="I74" i="478"/>
  <c r="Z73" i="478"/>
  <c r="R73" i="478"/>
  <c r="U73" i="478" s="1"/>
  <c r="Q73" i="478"/>
  <c r="T73" i="478" s="1"/>
  <c r="J73" i="478"/>
  <c r="I73" i="478"/>
  <c r="Z72" i="478"/>
  <c r="R72" i="478"/>
  <c r="U72" i="478" s="1"/>
  <c r="J72" i="478"/>
  <c r="I72" i="478"/>
  <c r="Q72" i="478" s="1"/>
  <c r="T72" i="478" s="1"/>
  <c r="W72" i="478" s="1"/>
  <c r="Z71" i="478"/>
  <c r="J71" i="478"/>
  <c r="R71" i="478" s="1"/>
  <c r="U71" i="478" s="1"/>
  <c r="I71" i="478"/>
  <c r="Z70" i="478"/>
  <c r="Q70" i="478"/>
  <c r="T70" i="478" s="1"/>
  <c r="J70" i="478"/>
  <c r="R70" i="478" s="1"/>
  <c r="U70" i="478" s="1"/>
  <c r="I70" i="478"/>
  <c r="Z69" i="478"/>
  <c r="R69" i="478"/>
  <c r="U69" i="478" s="1"/>
  <c r="Q69" i="478"/>
  <c r="T69" i="478" s="1"/>
  <c r="J69" i="478"/>
  <c r="I69" i="478"/>
  <c r="Z68" i="478"/>
  <c r="R68" i="478"/>
  <c r="U68" i="478" s="1"/>
  <c r="J68" i="478"/>
  <c r="I68" i="478"/>
  <c r="Q68" i="478" s="1"/>
  <c r="T68" i="478" s="1"/>
  <c r="W68" i="478" s="1"/>
  <c r="Z67" i="478"/>
  <c r="J67" i="478"/>
  <c r="R67" i="478" s="1"/>
  <c r="U67" i="478" s="1"/>
  <c r="I67" i="478"/>
  <c r="Z66" i="478"/>
  <c r="Q66" i="478"/>
  <c r="T66" i="478" s="1"/>
  <c r="J66" i="478"/>
  <c r="R66" i="478" s="1"/>
  <c r="U66" i="478" s="1"/>
  <c r="I66" i="478"/>
  <c r="Z65" i="478"/>
  <c r="R65" i="478"/>
  <c r="U65" i="478" s="1"/>
  <c r="W65" i="478" s="1"/>
  <c r="Q65" i="478"/>
  <c r="T65" i="478" s="1"/>
  <c r="J65" i="478"/>
  <c r="I65" i="478"/>
  <c r="Z64" i="478"/>
  <c r="R64" i="478"/>
  <c r="U64" i="478" s="1"/>
  <c r="J64" i="478"/>
  <c r="I64" i="478"/>
  <c r="Q64" i="478" s="1"/>
  <c r="T64" i="478" s="1"/>
  <c r="W64" i="478" s="1"/>
  <c r="Z63" i="478"/>
  <c r="J63" i="478"/>
  <c r="R63" i="478" s="1"/>
  <c r="U63" i="478" s="1"/>
  <c r="I63" i="478"/>
  <c r="Z62" i="478"/>
  <c r="Q62" i="478"/>
  <c r="T62" i="478" s="1"/>
  <c r="J62" i="478"/>
  <c r="R62" i="478" s="1"/>
  <c r="U62" i="478" s="1"/>
  <c r="I62" i="478"/>
  <c r="Z61" i="478"/>
  <c r="R61" i="478"/>
  <c r="U61" i="478" s="1"/>
  <c r="Q61" i="478"/>
  <c r="T61" i="478" s="1"/>
  <c r="J61" i="478"/>
  <c r="I61" i="478"/>
  <c r="Z60" i="478"/>
  <c r="R60" i="478"/>
  <c r="U60" i="478" s="1"/>
  <c r="J60" i="478"/>
  <c r="I60" i="478"/>
  <c r="Q60" i="478" s="1"/>
  <c r="T60" i="478" s="1"/>
  <c r="W60" i="478" s="1"/>
  <c r="Z59" i="478"/>
  <c r="J59" i="478"/>
  <c r="R59" i="478" s="1"/>
  <c r="U59" i="478" s="1"/>
  <c r="I59" i="478"/>
  <c r="Z58" i="478"/>
  <c r="Q58" i="478"/>
  <c r="T58" i="478" s="1"/>
  <c r="J58" i="478"/>
  <c r="R58" i="478" s="1"/>
  <c r="U58" i="478" s="1"/>
  <c r="I58" i="478"/>
  <c r="Z57" i="478"/>
  <c r="R57" i="478"/>
  <c r="U57" i="478" s="1"/>
  <c r="W57" i="478" s="1"/>
  <c r="Q57" i="478"/>
  <c r="T57" i="478" s="1"/>
  <c r="J57" i="478"/>
  <c r="I57" i="478"/>
  <c r="Z56" i="478"/>
  <c r="R56" i="478"/>
  <c r="U56" i="478" s="1"/>
  <c r="J56" i="478"/>
  <c r="I56" i="478"/>
  <c r="Q56" i="478" s="1"/>
  <c r="T56" i="478" s="1"/>
  <c r="W56" i="478" s="1"/>
  <c r="Z55" i="478"/>
  <c r="J55" i="478"/>
  <c r="R55" i="478" s="1"/>
  <c r="U55" i="478" s="1"/>
  <c r="I55" i="478"/>
  <c r="Z54" i="478"/>
  <c r="Q54" i="478"/>
  <c r="T54" i="478" s="1"/>
  <c r="J54" i="478"/>
  <c r="R54" i="478" s="1"/>
  <c r="U54" i="478" s="1"/>
  <c r="I54" i="478"/>
  <c r="Z53" i="478"/>
  <c r="R53" i="478"/>
  <c r="U53" i="478" s="1"/>
  <c r="W53" i="478" s="1"/>
  <c r="Q53" i="478"/>
  <c r="T53" i="478" s="1"/>
  <c r="J53" i="478"/>
  <c r="I53" i="478"/>
  <c r="Z52" i="478"/>
  <c r="R52" i="478"/>
  <c r="U52" i="478" s="1"/>
  <c r="J52" i="478"/>
  <c r="I52" i="478"/>
  <c r="Q52" i="478" s="1"/>
  <c r="T52" i="478" s="1"/>
  <c r="W52" i="478" s="1"/>
  <c r="Z51" i="478"/>
  <c r="J51" i="478"/>
  <c r="R51" i="478" s="1"/>
  <c r="U51" i="478" s="1"/>
  <c r="I51" i="478"/>
  <c r="Z50" i="478"/>
  <c r="Q50" i="478"/>
  <c r="T50" i="478" s="1"/>
  <c r="J50" i="478"/>
  <c r="R50" i="478" s="1"/>
  <c r="U50" i="478" s="1"/>
  <c r="I50" i="478"/>
  <c r="Z49" i="478"/>
  <c r="R49" i="478"/>
  <c r="U49" i="478" s="1"/>
  <c r="Q49" i="478"/>
  <c r="T49" i="478" s="1"/>
  <c r="J49" i="478"/>
  <c r="I49" i="478"/>
  <c r="Z48" i="478"/>
  <c r="R48" i="478"/>
  <c r="U48" i="478" s="1"/>
  <c r="J48" i="478"/>
  <c r="I48" i="478"/>
  <c r="Q48" i="478" s="1"/>
  <c r="T48" i="478" s="1"/>
  <c r="W48" i="478" s="1"/>
  <c r="Z47" i="478"/>
  <c r="J47" i="478"/>
  <c r="R47" i="478" s="1"/>
  <c r="U47" i="478" s="1"/>
  <c r="I47" i="478"/>
  <c r="Z46" i="478"/>
  <c r="Q46" i="478"/>
  <c r="T46" i="478" s="1"/>
  <c r="J46" i="478"/>
  <c r="R46" i="478" s="1"/>
  <c r="U46" i="478" s="1"/>
  <c r="I46" i="478"/>
  <c r="Z45" i="478"/>
  <c r="R45" i="478"/>
  <c r="U45" i="478" s="1"/>
  <c r="W45" i="478" s="1"/>
  <c r="Q45" i="478"/>
  <c r="T45" i="478" s="1"/>
  <c r="J45" i="478"/>
  <c r="I45" i="478"/>
  <c r="Z44" i="478"/>
  <c r="R44" i="478"/>
  <c r="U44" i="478" s="1"/>
  <c r="J44" i="478"/>
  <c r="I44" i="478"/>
  <c r="Q44" i="478" s="1"/>
  <c r="T44" i="478" s="1"/>
  <c r="W44" i="478" s="1"/>
  <c r="Z43" i="478"/>
  <c r="J43" i="478"/>
  <c r="R43" i="478" s="1"/>
  <c r="U43" i="478" s="1"/>
  <c r="I43" i="478"/>
  <c r="Z42" i="478"/>
  <c r="Q42" i="478"/>
  <c r="T42" i="478" s="1"/>
  <c r="J42" i="478"/>
  <c r="R42" i="478" s="1"/>
  <c r="U42" i="478" s="1"/>
  <c r="I42" i="478"/>
  <c r="Z41" i="478"/>
  <c r="R41" i="478"/>
  <c r="U41" i="478" s="1"/>
  <c r="W41" i="478" s="1"/>
  <c r="Q41" i="478"/>
  <c r="T41" i="478" s="1"/>
  <c r="J41" i="478"/>
  <c r="I41" i="478"/>
  <c r="Z40" i="478"/>
  <c r="R40" i="478"/>
  <c r="U40" i="478" s="1"/>
  <c r="J40" i="478"/>
  <c r="I40" i="478"/>
  <c r="Q40" i="478" s="1"/>
  <c r="T40" i="478" s="1"/>
  <c r="W40" i="478" s="1"/>
  <c r="Z39" i="478"/>
  <c r="J39" i="478"/>
  <c r="R39" i="478" s="1"/>
  <c r="U39" i="478" s="1"/>
  <c r="I39" i="478"/>
  <c r="Z38" i="478"/>
  <c r="Q38" i="478"/>
  <c r="T38" i="478" s="1"/>
  <c r="J38" i="478"/>
  <c r="R38" i="478" s="1"/>
  <c r="U38" i="478" s="1"/>
  <c r="I38" i="478"/>
  <c r="Z37" i="478"/>
  <c r="R37" i="478"/>
  <c r="U37" i="478" s="1"/>
  <c r="Q37" i="478"/>
  <c r="T37" i="478" s="1"/>
  <c r="J37" i="478"/>
  <c r="I37" i="478"/>
  <c r="Z36" i="478"/>
  <c r="R36" i="478"/>
  <c r="U36" i="478" s="1"/>
  <c r="J36" i="478"/>
  <c r="I36" i="478"/>
  <c r="Q36" i="478" s="1"/>
  <c r="T36" i="478" s="1"/>
  <c r="W36" i="478" s="1"/>
  <c r="Z35" i="478"/>
  <c r="J35" i="478"/>
  <c r="R35" i="478" s="1"/>
  <c r="U35" i="478" s="1"/>
  <c r="I35" i="478"/>
  <c r="Z34" i="478"/>
  <c r="Q34" i="478"/>
  <c r="T34" i="478" s="1"/>
  <c r="J34" i="478"/>
  <c r="R34" i="478" s="1"/>
  <c r="U34" i="478" s="1"/>
  <c r="I34" i="478"/>
  <c r="Z33" i="478"/>
  <c r="R33" i="478"/>
  <c r="U33" i="478" s="1"/>
  <c r="W33" i="478" s="1"/>
  <c r="Q33" i="478"/>
  <c r="T33" i="478" s="1"/>
  <c r="J33" i="478"/>
  <c r="I33" i="478"/>
  <c r="Z32" i="478"/>
  <c r="R32" i="478"/>
  <c r="U32" i="478" s="1"/>
  <c r="J32" i="478"/>
  <c r="I32" i="478"/>
  <c r="Q32" i="478" s="1"/>
  <c r="T32" i="478" s="1"/>
  <c r="W32" i="478" s="1"/>
  <c r="Z31" i="478"/>
  <c r="J31" i="478"/>
  <c r="R31" i="478" s="1"/>
  <c r="U31" i="478" s="1"/>
  <c r="I31" i="478"/>
  <c r="Z30" i="478"/>
  <c r="Q30" i="478"/>
  <c r="T30" i="478" s="1"/>
  <c r="J30" i="478"/>
  <c r="R30" i="478" s="1"/>
  <c r="U30" i="478" s="1"/>
  <c r="I30" i="478"/>
  <c r="Z29" i="478"/>
  <c r="R29" i="478"/>
  <c r="U29" i="478" s="1"/>
  <c r="W29" i="478" s="1"/>
  <c r="Q29" i="478"/>
  <c r="T29" i="478" s="1"/>
  <c r="J29" i="478"/>
  <c r="I29" i="478"/>
  <c r="Z28" i="478"/>
  <c r="R28" i="478"/>
  <c r="U28" i="478" s="1"/>
  <c r="J28" i="478"/>
  <c r="I28" i="478"/>
  <c r="Q28" i="478" s="1"/>
  <c r="T28" i="478" s="1"/>
  <c r="W28" i="478" s="1"/>
  <c r="Z27" i="478"/>
  <c r="J27" i="478"/>
  <c r="R27" i="478" s="1"/>
  <c r="U27" i="478" s="1"/>
  <c r="I27" i="478"/>
  <c r="Z26" i="478"/>
  <c r="Q26" i="478"/>
  <c r="T26" i="478" s="1"/>
  <c r="J26" i="478"/>
  <c r="R26" i="478" s="1"/>
  <c r="U26" i="478" s="1"/>
  <c r="I26" i="478"/>
  <c r="Z25" i="478"/>
  <c r="R25" i="478"/>
  <c r="U25" i="478" s="1"/>
  <c r="W25" i="478" s="1"/>
  <c r="Q25" i="478"/>
  <c r="T25" i="478" s="1"/>
  <c r="J25" i="478"/>
  <c r="I25" i="478"/>
  <c r="Z24" i="478"/>
  <c r="R24" i="478"/>
  <c r="U24" i="478" s="1"/>
  <c r="J24" i="478"/>
  <c r="I24" i="478"/>
  <c r="Q24" i="478" s="1"/>
  <c r="T24" i="478" s="1"/>
  <c r="W24" i="478" s="1"/>
  <c r="Z23" i="478"/>
  <c r="J23" i="478"/>
  <c r="R23" i="478" s="1"/>
  <c r="U23" i="478" s="1"/>
  <c r="I23" i="478"/>
  <c r="Z22" i="478"/>
  <c r="Q22" i="478"/>
  <c r="T22" i="478" s="1"/>
  <c r="J22" i="478"/>
  <c r="R22" i="478" s="1"/>
  <c r="U22" i="478" s="1"/>
  <c r="I22" i="478"/>
  <c r="Z21" i="478"/>
  <c r="R21" i="478"/>
  <c r="U21" i="478" s="1"/>
  <c r="Q21" i="478"/>
  <c r="T21" i="478" s="1"/>
  <c r="J21" i="478"/>
  <c r="I21" i="478"/>
  <c r="Z20" i="478"/>
  <c r="AA20" i="478" s="1"/>
  <c r="R20" i="478"/>
  <c r="U20" i="478" s="1"/>
  <c r="N20" i="478"/>
  <c r="J20" i="478"/>
  <c r="I20" i="478"/>
  <c r="Q20" i="478" s="1"/>
  <c r="T20" i="478" s="1"/>
  <c r="W20" i="478" s="1"/>
  <c r="J10" i="478"/>
  <c r="J11" i="478" s="1"/>
  <c r="R9" i="478"/>
  <c r="J9" i="478"/>
  <c r="R8" i="478"/>
  <c r="J7" i="478"/>
  <c r="J6" i="478"/>
  <c r="J4" i="478"/>
  <c r="J3" i="478"/>
  <c r="J157" i="477"/>
  <c r="I159" i="477" s="1"/>
  <c r="I157" i="477"/>
  <c r="J155" i="477"/>
  <c r="Z149" i="477"/>
  <c r="J149" i="477"/>
  <c r="R149" i="477" s="1"/>
  <c r="U149" i="477" s="1"/>
  <c r="I149" i="477"/>
  <c r="Z148" i="477"/>
  <c r="Q148" i="477"/>
  <c r="J148" i="477"/>
  <c r="I148" i="477"/>
  <c r="Z147" i="477"/>
  <c r="J147" i="477"/>
  <c r="R147" i="477" s="1"/>
  <c r="U147" i="477" s="1"/>
  <c r="I147" i="477"/>
  <c r="Z146" i="477"/>
  <c r="Q146" i="477"/>
  <c r="J146" i="477"/>
  <c r="I146" i="477"/>
  <c r="Z145" i="477"/>
  <c r="J145" i="477"/>
  <c r="R145" i="477" s="1"/>
  <c r="U145" i="477" s="1"/>
  <c r="I145" i="477"/>
  <c r="Z144" i="477"/>
  <c r="Q144" i="477"/>
  <c r="J144" i="477"/>
  <c r="I144" i="477"/>
  <c r="Z143" i="477"/>
  <c r="J143" i="477"/>
  <c r="R143" i="477" s="1"/>
  <c r="U143" i="477" s="1"/>
  <c r="I143" i="477"/>
  <c r="Z142" i="477"/>
  <c r="Q142" i="477"/>
  <c r="J142" i="477"/>
  <c r="I142" i="477"/>
  <c r="Z141" i="477"/>
  <c r="J141" i="477"/>
  <c r="R141" i="477" s="1"/>
  <c r="U141" i="477" s="1"/>
  <c r="I141" i="477"/>
  <c r="Z140" i="477"/>
  <c r="Q140" i="477"/>
  <c r="J140" i="477"/>
  <c r="I140" i="477"/>
  <c r="Z139" i="477"/>
  <c r="J139" i="477"/>
  <c r="R139" i="477" s="1"/>
  <c r="U139" i="477" s="1"/>
  <c r="I139" i="477"/>
  <c r="Z138" i="477"/>
  <c r="Q138" i="477"/>
  <c r="J138" i="477"/>
  <c r="I138" i="477"/>
  <c r="Z137" i="477"/>
  <c r="J137" i="477"/>
  <c r="R137" i="477" s="1"/>
  <c r="U137" i="477" s="1"/>
  <c r="I137" i="477"/>
  <c r="Z136" i="477"/>
  <c r="Q136" i="477"/>
  <c r="J136" i="477"/>
  <c r="I136" i="477"/>
  <c r="Z135" i="477"/>
  <c r="J135" i="477"/>
  <c r="R135" i="477" s="1"/>
  <c r="U135" i="477" s="1"/>
  <c r="I135" i="477"/>
  <c r="Z134" i="477"/>
  <c r="Q134" i="477"/>
  <c r="J134" i="477"/>
  <c r="I134" i="477"/>
  <c r="Z133" i="477"/>
  <c r="J133" i="477"/>
  <c r="R133" i="477" s="1"/>
  <c r="U133" i="477" s="1"/>
  <c r="I133" i="477"/>
  <c r="Z132" i="477"/>
  <c r="Q132" i="477"/>
  <c r="J132" i="477"/>
  <c r="I132" i="477"/>
  <c r="Z131" i="477"/>
  <c r="J131" i="477"/>
  <c r="R131" i="477" s="1"/>
  <c r="U131" i="477" s="1"/>
  <c r="I131" i="477"/>
  <c r="Z130" i="477"/>
  <c r="Q130" i="477"/>
  <c r="J130" i="477"/>
  <c r="I130" i="477"/>
  <c r="Z129" i="477"/>
  <c r="J129" i="477"/>
  <c r="R129" i="477" s="1"/>
  <c r="U129" i="477" s="1"/>
  <c r="I129" i="477"/>
  <c r="Z128" i="477"/>
  <c r="Q128" i="477"/>
  <c r="J128" i="477"/>
  <c r="I128" i="477"/>
  <c r="Z127" i="477"/>
  <c r="J127" i="477"/>
  <c r="R127" i="477" s="1"/>
  <c r="U127" i="477" s="1"/>
  <c r="I127" i="477"/>
  <c r="Z126" i="477"/>
  <c r="Q126" i="477"/>
  <c r="J126" i="477"/>
  <c r="I126" i="477"/>
  <c r="Z125" i="477"/>
  <c r="J125" i="477"/>
  <c r="R125" i="477" s="1"/>
  <c r="U125" i="477" s="1"/>
  <c r="I125" i="477"/>
  <c r="Z124" i="477"/>
  <c r="Q124" i="477"/>
  <c r="J124" i="477"/>
  <c r="I124" i="477"/>
  <c r="Z123" i="477"/>
  <c r="J123" i="477"/>
  <c r="R123" i="477" s="1"/>
  <c r="U123" i="477" s="1"/>
  <c r="I123" i="477"/>
  <c r="Z122" i="477"/>
  <c r="Q122" i="477"/>
  <c r="J122" i="477"/>
  <c r="I122" i="477"/>
  <c r="Z121" i="477"/>
  <c r="J121" i="477"/>
  <c r="R121" i="477" s="1"/>
  <c r="U121" i="477" s="1"/>
  <c r="I121" i="477"/>
  <c r="Z120" i="477"/>
  <c r="Q120" i="477"/>
  <c r="J120" i="477"/>
  <c r="I120" i="477"/>
  <c r="Z119" i="477"/>
  <c r="J119" i="477"/>
  <c r="R119" i="477" s="1"/>
  <c r="U119" i="477" s="1"/>
  <c r="I119" i="477"/>
  <c r="Z118" i="477"/>
  <c r="Q118" i="477"/>
  <c r="J118" i="477"/>
  <c r="I118" i="477"/>
  <c r="Z117" i="477"/>
  <c r="J117" i="477"/>
  <c r="R117" i="477" s="1"/>
  <c r="U117" i="477" s="1"/>
  <c r="I117" i="477"/>
  <c r="Z116" i="477"/>
  <c r="Q116" i="477"/>
  <c r="J116" i="477"/>
  <c r="I116" i="477"/>
  <c r="Z115" i="477"/>
  <c r="J115" i="477"/>
  <c r="R115" i="477" s="1"/>
  <c r="U115" i="477" s="1"/>
  <c r="I115" i="477"/>
  <c r="Z114" i="477"/>
  <c r="Q114" i="477"/>
  <c r="J114" i="477"/>
  <c r="I114" i="477"/>
  <c r="Z113" i="477"/>
  <c r="J113" i="477"/>
  <c r="R113" i="477" s="1"/>
  <c r="U113" i="477" s="1"/>
  <c r="I113" i="477"/>
  <c r="Z112" i="477"/>
  <c r="Q112" i="477"/>
  <c r="J112" i="477"/>
  <c r="I112" i="477"/>
  <c r="Z111" i="477"/>
  <c r="J111" i="477"/>
  <c r="R111" i="477" s="1"/>
  <c r="U111" i="477" s="1"/>
  <c r="I111" i="477"/>
  <c r="Z110" i="477"/>
  <c r="Q110" i="477"/>
  <c r="J110" i="477"/>
  <c r="I110" i="477"/>
  <c r="Z109" i="477"/>
  <c r="J109" i="477"/>
  <c r="R109" i="477" s="1"/>
  <c r="U109" i="477" s="1"/>
  <c r="I109" i="477"/>
  <c r="Z108" i="477"/>
  <c r="Q108" i="477"/>
  <c r="J108" i="477"/>
  <c r="I108" i="477"/>
  <c r="Z107" i="477"/>
  <c r="J107" i="477"/>
  <c r="R107" i="477" s="1"/>
  <c r="U107" i="477" s="1"/>
  <c r="I107" i="477"/>
  <c r="Z106" i="477"/>
  <c r="Q106" i="477"/>
  <c r="J106" i="477"/>
  <c r="I106" i="477"/>
  <c r="Z105" i="477"/>
  <c r="J105" i="477"/>
  <c r="R105" i="477" s="1"/>
  <c r="U105" i="477" s="1"/>
  <c r="I105" i="477"/>
  <c r="Z104" i="477"/>
  <c r="Q104" i="477"/>
  <c r="J104" i="477"/>
  <c r="I104" i="477"/>
  <c r="Z103" i="477"/>
  <c r="J103" i="477"/>
  <c r="R103" i="477" s="1"/>
  <c r="U103" i="477" s="1"/>
  <c r="I103" i="477"/>
  <c r="Z102" i="477"/>
  <c r="Q102" i="477"/>
  <c r="J102" i="477"/>
  <c r="I102" i="477"/>
  <c r="Z101" i="477"/>
  <c r="J101" i="477"/>
  <c r="R101" i="477" s="1"/>
  <c r="U101" i="477" s="1"/>
  <c r="I101" i="477"/>
  <c r="Z100" i="477"/>
  <c r="Q100" i="477"/>
  <c r="J100" i="477"/>
  <c r="I100" i="477"/>
  <c r="Z99" i="477"/>
  <c r="J99" i="477"/>
  <c r="R99" i="477" s="1"/>
  <c r="U99" i="477" s="1"/>
  <c r="I99" i="477"/>
  <c r="Z98" i="477"/>
  <c r="Q98" i="477"/>
  <c r="J98" i="477"/>
  <c r="I98" i="477"/>
  <c r="Z97" i="477"/>
  <c r="J97" i="477"/>
  <c r="R97" i="477" s="1"/>
  <c r="U97" i="477" s="1"/>
  <c r="I97" i="477"/>
  <c r="Z96" i="477"/>
  <c r="Q96" i="477"/>
  <c r="J96" i="477"/>
  <c r="I96" i="477"/>
  <c r="Z95" i="477"/>
  <c r="J95" i="477"/>
  <c r="R95" i="477" s="1"/>
  <c r="U95" i="477" s="1"/>
  <c r="I95" i="477"/>
  <c r="Z94" i="477"/>
  <c r="Q94" i="477"/>
  <c r="J94" i="477"/>
  <c r="I94" i="477"/>
  <c r="Z93" i="477"/>
  <c r="J93" i="477"/>
  <c r="R93" i="477" s="1"/>
  <c r="U93" i="477" s="1"/>
  <c r="I93" i="477"/>
  <c r="Z92" i="477"/>
  <c r="Q92" i="477"/>
  <c r="J92" i="477"/>
  <c r="I92" i="477"/>
  <c r="Z91" i="477"/>
  <c r="J91" i="477"/>
  <c r="R91" i="477" s="1"/>
  <c r="U91" i="477" s="1"/>
  <c r="I91" i="477"/>
  <c r="Z90" i="477"/>
  <c r="Q90" i="477"/>
  <c r="J90" i="477"/>
  <c r="I90" i="477"/>
  <c r="Z89" i="477"/>
  <c r="J89" i="477"/>
  <c r="R89" i="477" s="1"/>
  <c r="U89" i="477" s="1"/>
  <c r="I89" i="477"/>
  <c r="Z88" i="477"/>
  <c r="Q88" i="477"/>
  <c r="J88" i="477"/>
  <c r="I88" i="477"/>
  <c r="Z87" i="477"/>
  <c r="J87" i="477"/>
  <c r="R87" i="477" s="1"/>
  <c r="U87" i="477" s="1"/>
  <c r="I87" i="477"/>
  <c r="Z86" i="477"/>
  <c r="Q86" i="477"/>
  <c r="J86" i="477"/>
  <c r="I86" i="477"/>
  <c r="Q85" i="477"/>
  <c r="J85" i="477"/>
  <c r="I85" i="477"/>
  <c r="Z84" i="477"/>
  <c r="J84" i="477"/>
  <c r="I84" i="477"/>
  <c r="Z83" i="477"/>
  <c r="R83" i="477"/>
  <c r="U83" i="477" s="1"/>
  <c r="J83" i="477"/>
  <c r="I83" i="477"/>
  <c r="Z82" i="477"/>
  <c r="J82" i="477"/>
  <c r="I82" i="477"/>
  <c r="Q82" i="477" s="1"/>
  <c r="T82" i="477" s="1"/>
  <c r="W82" i="477" s="1"/>
  <c r="Z81" i="477"/>
  <c r="J81" i="477"/>
  <c r="I81" i="477"/>
  <c r="Z80" i="477"/>
  <c r="J80" i="477"/>
  <c r="I80" i="477"/>
  <c r="Z79" i="477"/>
  <c r="R79" i="477"/>
  <c r="U79" i="477" s="1"/>
  <c r="J79" i="477"/>
  <c r="I79" i="477"/>
  <c r="Z78" i="477"/>
  <c r="J78" i="477"/>
  <c r="I78" i="477"/>
  <c r="Q78" i="477" s="1"/>
  <c r="T78" i="477" s="1"/>
  <c r="Z77" i="477"/>
  <c r="J77" i="477"/>
  <c r="I77" i="477"/>
  <c r="Z76" i="477"/>
  <c r="J76" i="477"/>
  <c r="I76" i="477"/>
  <c r="Z75" i="477"/>
  <c r="R75" i="477"/>
  <c r="U75" i="477" s="1"/>
  <c r="J75" i="477"/>
  <c r="I75" i="477"/>
  <c r="Z74" i="477"/>
  <c r="J74" i="477"/>
  <c r="I74" i="477"/>
  <c r="Q74" i="477" s="1"/>
  <c r="T74" i="477" s="1"/>
  <c r="Z73" i="477"/>
  <c r="J73" i="477"/>
  <c r="I73" i="477"/>
  <c r="Z72" i="477"/>
  <c r="J72" i="477"/>
  <c r="I72" i="477"/>
  <c r="Z71" i="477"/>
  <c r="R71" i="477"/>
  <c r="U71" i="477" s="1"/>
  <c r="J71" i="477"/>
  <c r="I71" i="477"/>
  <c r="Z70" i="477"/>
  <c r="J70" i="477"/>
  <c r="I70" i="477"/>
  <c r="Q70" i="477" s="1"/>
  <c r="T70" i="477" s="1"/>
  <c r="Z69" i="477"/>
  <c r="J69" i="477"/>
  <c r="I69" i="477"/>
  <c r="Z68" i="477"/>
  <c r="J68" i="477"/>
  <c r="I68" i="477"/>
  <c r="Z67" i="477"/>
  <c r="R67" i="477"/>
  <c r="U67" i="477" s="1"/>
  <c r="J67" i="477"/>
  <c r="I67" i="477"/>
  <c r="Z66" i="477"/>
  <c r="J66" i="477"/>
  <c r="I66" i="477"/>
  <c r="Q66" i="477" s="1"/>
  <c r="T66" i="477" s="1"/>
  <c r="Z65" i="477"/>
  <c r="J65" i="477"/>
  <c r="I65" i="477"/>
  <c r="Z64" i="477"/>
  <c r="J64" i="477"/>
  <c r="I64" i="477"/>
  <c r="Z63" i="477"/>
  <c r="R63" i="477"/>
  <c r="U63" i="477" s="1"/>
  <c r="J63" i="477"/>
  <c r="I63" i="477"/>
  <c r="Z62" i="477"/>
  <c r="J62" i="477"/>
  <c r="I62" i="477"/>
  <c r="Q62" i="477" s="1"/>
  <c r="T62" i="477" s="1"/>
  <c r="Z61" i="477"/>
  <c r="J61" i="477"/>
  <c r="I61" i="477"/>
  <c r="Z60" i="477"/>
  <c r="J60" i="477"/>
  <c r="I60" i="477"/>
  <c r="Z59" i="477"/>
  <c r="R59" i="477"/>
  <c r="U59" i="477" s="1"/>
  <c r="J59" i="477"/>
  <c r="I59" i="477"/>
  <c r="Z58" i="477"/>
  <c r="J58" i="477"/>
  <c r="I58" i="477"/>
  <c r="Q58" i="477" s="1"/>
  <c r="T58" i="477" s="1"/>
  <c r="Z57" i="477"/>
  <c r="J57" i="477"/>
  <c r="I57" i="477"/>
  <c r="Z56" i="477"/>
  <c r="J56" i="477"/>
  <c r="I56" i="477"/>
  <c r="Z55" i="477"/>
  <c r="R55" i="477"/>
  <c r="U55" i="477" s="1"/>
  <c r="J55" i="477"/>
  <c r="I55" i="477"/>
  <c r="Z54" i="477"/>
  <c r="J54" i="477"/>
  <c r="I54" i="477"/>
  <c r="Q54" i="477" s="1"/>
  <c r="T54" i="477" s="1"/>
  <c r="Z53" i="477"/>
  <c r="J53" i="477"/>
  <c r="I53" i="477"/>
  <c r="Z52" i="477"/>
  <c r="J52" i="477"/>
  <c r="I52" i="477"/>
  <c r="Z51" i="477"/>
  <c r="R51" i="477"/>
  <c r="U51" i="477" s="1"/>
  <c r="J51" i="477"/>
  <c r="I51" i="477"/>
  <c r="Z50" i="477"/>
  <c r="J50" i="477"/>
  <c r="I50" i="477"/>
  <c r="Q50" i="477" s="1"/>
  <c r="T50" i="477" s="1"/>
  <c r="Z49" i="477"/>
  <c r="J49" i="477"/>
  <c r="I49" i="477"/>
  <c r="Z48" i="477"/>
  <c r="J48" i="477"/>
  <c r="I48" i="477"/>
  <c r="Z47" i="477"/>
  <c r="R47" i="477"/>
  <c r="U47" i="477" s="1"/>
  <c r="J47" i="477"/>
  <c r="I47" i="477"/>
  <c r="Z46" i="477"/>
  <c r="J46" i="477"/>
  <c r="I46" i="477"/>
  <c r="Q46" i="477" s="1"/>
  <c r="T46" i="477" s="1"/>
  <c r="Z45" i="477"/>
  <c r="J45" i="477"/>
  <c r="I45" i="477"/>
  <c r="Z44" i="477"/>
  <c r="J44" i="477"/>
  <c r="I44" i="477"/>
  <c r="Z43" i="477"/>
  <c r="R43" i="477"/>
  <c r="U43" i="477" s="1"/>
  <c r="J43" i="477"/>
  <c r="I43" i="477"/>
  <c r="Z42" i="477"/>
  <c r="J42" i="477"/>
  <c r="I42" i="477"/>
  <c r="Q42" i="477" s="1"/>
  <c r="T42" i="477" s="1"/>
  <c r="Z41" i="477"/>
  <c r="J41" i="477"/>
  <c r="I41" i="477"/>
  <c r="Z40" i="477"/>
  <c r="J40" i="477"/>
  <c r="I40" i="477"/>
  <c r="Z39" i="477"/>
  <c r="R39" i="477"/>
  <c r="U39" i="477" s="1"/>
  <c r="J39" i="477"/>
  <c r="I39" i="477"/>
  <c r="Z38" i="477"/>
  <c r="J38" i="477"/>
  <c r="I38" i="477"/>
  <c r="Q38" i="477" s="1"/>
  <c r="T38" i="477" s="1"/>
  <c r="Z37" i="477"/>
  <c r="J37" i="477"/>
  <c r="I37" i="477"/>
  <c r="Z36" i="477"/>
  <c r="J36" i="477"/>
  <c r="I36" i="477"/>
  <c r="Z35" i="477"/>
  <c r="R35" i="477"/>
  <c r="U35" i="477" s="1"/>
  <c r="J35" i="477"/>
  <c r="I35" i="477"/>
  <c r="Z34" i="477"/>
  <c r="J34" i="477"/>
  <c r="I34" i="477"/>
  <c r="Q34" i="477" s="1"/>
  <c r="T34" i="477" s="1"/>
  <c r="Z33" i="477"/>
  <c r="J33" i="477"/>
  <c r="I33" i="477"/>
  <c r="Z32" i="477"/>
  <c r="J32" i="477"/>
  <c r="I32" i="477"/>
  <c r="Z31" i="477"/>
  <c r="R31" i="477"/>
  <c r="U31" i="477" s="1"/>
  <c r="J31" i="477"/>
  <c r="I31" i="477"/>
  <c r="Z30" i="477"/>
  <c r="J30" i="477"/>
  <c r="I30" i="477"/>
  <c r="Q30" i="477" s="1"/>
  <c r="T30" i="477" s="1"/>
  <c r="Z29" i="477"/>
  <c r="J29" i="477"/>
  <c r="I29" i="477"/>
  <c r="Z28" i="477"/>
  <c r="J28" i="477"/>
  <c r="I28" i="477"/>
  <c r="Z27" i="477"/>
  <c r="R27" i="477"/>
  <c r="U27" i="477" s="1"/>
  <c r="J27" i="477"/>
  <c r="I27" i="477"/>
  <c r="Z26" i="477"/>
  <c r="J26" i="477"/>
  <c r="I26" i="477"/>
  <c r="Q26" i="477" s="1"/>
  <c r="T26" i="477" s="1"/>
  <c r="Z25" i="477"/>
  <c r="J25" i="477"/>
  <c r="I25" i="477"/>
  <c r="Z24" i="477"/>
  <c r="J24" i="477"/>
  <c r="I24" i="477"/>
  <c r="Z23" i="477"/>
  <c r="R23" i="477"/>
  <c r="U23" i="477" s="1"/>
  <c r="J23" i="477"/>
  <c r="I23" i="477"/>
  <c r="Z22" i="477"/>
  <c r="J22" i="477"/>
  <c r="I22" i="477"/>
  <c r="Q22" i="477" s="1"/>
  <c r="T22" i="477" s="1"/>
  <c r="Z21" i="477"/>
  <c r="J21" i="477"/>
  <c r="I21" i="477"/>
  <c r="J20" i="477"/>
  <c r="R20" i="477" s="1"/>
  <c r="U20" i="477" s="1"/>
  <c r="I20" i="477"/>
  <c r="J11" i="477"/>
  <c r="J10" i="477"/>
  <c r="R9" i="477"/>
  <c r="J9" i="477"/>
  <c r="R8" i="477"/>
  <c r="J7" i="477"/>
  <c r="J6" i="477"/>
  <c r="J4" i="477"/>
  <c r="Q149" i="477" s="1"/>
  <c r="T149" i="477" s="1"/>
  <c r="W149" i="477" s="1"/>
  <c r="J3" i="477"/>
  <c r="R82" i="477" s="1"/>
  <c r="U82" i="477" s="1"/>
  <c r="J155" i="476"/>
  <c r="I157" i="476" s="1"/>
  <c r="J157" i="476" s="1"/>
  <c r="I159" i="476" s="1"/>
  <c r="Z149" i="476"/>
  <c r="T149" i="476"/>
  <c r="R149" i="476"/>
  <c r="U149" i="476" s="1"/>
  <c r="J149" i="476"/>
  <c r="I149" i="476"/>
  <c r="Q149" i="476" s="1"/>
  <c r="Z148" i="476"/>
  <c r="R148" i="476"/>
  <c r="U148" i="476" s="1"/>
  <c r="J148" i="476"/>
  <c r="I148" i="476"/>
  <c r="Q148" i="476" s="1"/>
  <c r="T148" i="476" s="1"/>
  <c r="Z147" i="476"/>
  <c r="R147" i="476"/>
  <c r="U147" i="476" s="1"/>
  <c r="J147" i="476"/>
  <c r="I147" i="476"/>
  <c r="Q147" i="476" s="1"/>
  <c r="T147" i="476" s="1"/>
  <c r="Z146" i="476"/>
  <c r="R146" i="476"/>
  <c r="U146" i="476" s="1"/>
  <c r="J146" i="476"/>
  <c r="I146" i="476"/>
  <c r="Q146" i="476" s="1"/>
  <c r="T146" i="476" s="1"/>
  <c r="Z145" i="476"/>
  <c r="T145" i="476"/>
  <c r="R145" i="476"/>
  <c r="U145" i="476" s="1"/>
  <c r="J145" i="476"/>
  <c r="I145" i="476"/>
  <c r="Q145" i="476" s="1"/>
  <c r="Z144" i="476"/>
  <c r="R144" i="476"/>
  <c r="U144" i="476" s="1"/>
  <c r="J144" i="476"/>
  <c r="I144" i="476"/>
  <c r="Q144" i="476" s="1"/>
  <c r="T144" i="476" s="1"/>
  <c r="Z143" i="476"/>
  <c r="R143" i="476"/>
  <c r="U143" i="476" s="1"/>
  <c r="J143" i="476"/>
  <c r="I143" i="476"/>
  <c r="Q143" i="476" s="1"/>
  <c r="T143" i="476" s="1"/>
  <c r="Z142" i="476"/>
  <c r="R142" i="476"/>
  <c r="U142" i="476" s="1"/>
  <c r="J142" i="476"/>
  <c r="I142" i="476"/>
  <c r="Q142" i="476" s="1"/>
  <c r="T142" i="476" s="1"/>
  <c r="Z141" i="476"/>
  <c r="T141" i="476"/>
  <c r="R141" i="476"/>
  <c r="U141" i="476" s="1"/>
  <c r="J141" i="476"/>
  <c r="I141" i="476"/>
  <c r="Q141" i="476" s="1"/>
  <c r="Z140" i="476"/>
  <c r="R140" i="476"/>
  <c r="U140" i="476" s="1"/>
  <c r="J140" i="476"/>
  <c r="I140" i="476"/>
  <c r="Q140" i="476" s="1"/>
  <c r="T140" i="476" s="1"/>
  <c r="Z139" i="476"/>
  <c r="R139" i="476"/>
  <c r="U139" i="476" s="1"/>
  <c r="J139" i="476"/>
  <c r="I139" i="476"/>
  <c r="Q139" i="476" s="1"/>
  <c r="T139" i="476" s="1"/>
  <c r="Z138" i="476"/>
  <c r="R138" i="476"/>
  <c r="U138" i="476" s="1"/>
  <c r="J138" i="476"/>
  <c r="I138" i="476"/>
  <c r="Q138" i="476" s="1"/>
  <c r="T138" i="476" s="1"/>
  <c r="Z137" i="476"/>
  <c r="T137" i="476"/>
  <c r="R137" i="476"/>
  <c r="U137" i="476" s="1"/>
  <c r="J137" i="476"/>
  <c r="I137" i="476"/>
  <c r="Q137" i="476" s="1"/>
  <c r="Z136" i="476"/>
  <c r="R136" i="476"/>
  <c r="U136" i="476" s="1"/>
  <c r="J136" i="476"/>
  <c r="I136" i="476"/>
  <c r="Q136" i="476" s="1"/>
  <c r="T136" i="476" s="1"/>
  <c r="Z135" i="476"/>
  <c r="R135" i="476"/>
  <c r="U135" i="476" s="1"/>
  <c r="J135" i="476"/>
  <c r="I135" i="476"/>
  <c r="Q135" i="476" s="1"/>
  <c r="T135" i="476" s="1"/>
  <c r="Z134" i="476"/>
  <c r="R134" i="476"/>
  <c r="U134" i="476" s="1"/>
  <c r="J134" i="476"/>
  <c r="I134" i="476"/>
  <c r="Q134" i="476" s="1"/>
  <c r="T134" i="476" s="1"/>
  <c r="Z133" i="476"/>
  <c r="T133" i="476"/>
  <c r="R133" i="476"/>
  <c r="U133" i="476" s="1"/>
  <c r="J133" i="476"/>
  <c r="I133" i="476"/>
  <c r="Q133" i="476" s="1"/>
  <c r="Z132" i="476"/>
  <c r="R132" i="476"/>
  <c r="U132" i="476" s="1"/>
  <c r="J132" i="476"/>
  <c r="I132" i="476"/>
  <c r="Q132" i="476" s="1"/>
  <c r="T132" i="476" s="1"/>
  <c r="Z131" i="476"/>
  <c r="R131" i="476"/>
  <c r="U131" i="476" s="1"/>
  <c r="J131" i="476"/>
  <c r="I131" i="476"/>
  <c r="Q131" i="476" s="1"/>
  <c r="T131" i="476" s="1"/>
  <c r="Z130" i="476"/>
  <c r="R130" i="476"/>
  <c r="U130" i="476" s="1"/>
  <c r="J130" i="476"/>
  <c r="I130" i="476"/>
  <c r="Q130" i="476" s="1"/>
  <c r="T130" i="476" s="1"/>
  <c r="Z129" i="476"/>
  <c r="T129" i="476"/>
  <c r="R129" i="476"/>
  <c r="U129" i="476" s="1"/>
  <c r="J129" i="476"/>
  <c r="I129" i="476"/>
  <c r="Q129" i="476" s="1"/>
  <c r="Z128" i="476"/>
  <c r="R128" i="476"/>
  <c r="U128" i="476" s="1"/>
  <c r="J128" i="476"/>
  <c r="I128" i="476"/>
  <c r="Q128" i="476" s="1"/>
  <c r="T128" i="476" s="1"/>
  <c r="Z127" i="476"/>
  <c r="R127" i="476"/>
  <c r="U127" i="476" s="1"/>
  <c r="J127" i="476"/>
  <c r="I127" i="476"/>
  <c r="Q127" i="476" s="1"/>
  <c r="T127" i="476" s="1"/>
  <c r="Z126" i="476"/>
  <c r="R126" i="476"/>
  <c r="U126" i="476" s="1"/>
  <c r="J126" i="476"/>
  <c r="I126" i="476"/>
  <c r="Q126" i="476" s="1"/>
  <c r="T126" i="476" s="1"/>
  <c r="Z125" i="476"/>
  <c r="T125" i="476"/>
  <c r="R125" i="476"/>
  <c r="U125" i="476" s="1"/>
  <c r="J125" i="476"/>
  <c r="I125" i="476"/>
  <c r="Q125" i="476" s="1"/>
  <c r="Z124" i="476"/>
  <c r="R124" i="476"/>
  <c r="U124" i="476" s="1"/>
  <c r="J124" i="476"/>
  <c r="I124" i="476"/>
  <c r="Q124" i="476" s="1"/>
  <c r="T124" i="476" s="1"/>
  <c r="Z123" i="476"/>
  <c r="R123" i="476"/>
  <c r="U123" i="476" s="1"/>
  <c r="J123" i="476"/>
  <c r="I123" i="476"/>
  <c r="Q123" i="476" s="1"/>
  <c r="T123" i="476" s="1"/>
  <c r="Z122" i="476"/>
  <c r="R122" i="476"/>
  <c r="U122" i="476" s="1"/>
  <c r="J122" i="476"/>
  <c r="I122" i="476"/>
  <c r="Q122" i="476" s="1"/>
  <c r="T122" i="476" s="1"/>
  <c r="Z121" i="476"/>
  <c r="T121" i="476"/>
  <c r="R121" i="476"/>
  <c r="U121" i="476" s="1"/>
  <c r="J121" i="476"/>
  <c r="I121" i="476"/>
  <c r="Q121" i="476" s="1"/>
  <c r="Z120" i="476"/>
  <c r="R120" i="476"/>
  <c r="U120" i="476" s="1"/>
  <c r="J120" i="476"/>
  <c r="I120" i="476"/>
  <c r="Q120" i="476" s="1"/>
  <c r="T120" i="476" s="1"/>
  <c r="Z119" i="476"/>
  <c r="R119" i="476"/>
  <c r="U119" i="476" s="1"/>
  <c r="J119" i="476"/>
  <c r="I119" i="476"/>
  <c r="Q119" i="476" s="1"/>
  <c r="T119" i="476" s="1"/>
  <c r="Z118" i="476"/>
  <c r="R118" i="476"/>
  <c r="U118" i="476" s="1"/>
  <c r="J118" i="476"/>
  <c r="I118" i="476"/>
  <c r="Q118" i="476" s="1"/>
  <c r="T118" i="476" s="1"/>
  <c r="Z117" i="476"/>
  <c r="T117" i="476"/>
  <c r="R117" i="476"/>
  <c r="U117" i="476" s="1"/>
  <c r="J117" i="476"/>
  <c r="I117" i="476"/>
  <c r="Q117" i="476" s="1"/>
  <c r="Z116" i="476"/>
  <c r="R116" i="476"/>
  <c r="U116" i="476" s="1"/>
  <c r="J116" i="476"/>
  <c r="I116" i="476"/>
  <c r="Q116" i="476" s="1"/>
  <c r="T116" i="476" s="1"/>
  <c r="Z115" i="476"/>
  <c r="R115" i="476"/>
  <c r="U115" i="476" s="1"/>
  <c r="J115" i="476"/>
  <c r="I115" i="476"/>
  <c r="Q115" i="476" s="1"/>
  <c r="T115" i="476" s="1"/>
  <c r="Z114" i="476"/>
  <c r="R114" i="476"/>
  <c r="U114" i="476" s="1"/>
  <c r="J114" i="476"/>
  <c r="I114" i="476"/>
  <c r="Q114" i="476" s="1"/>
  <c r="T114" i="476" s="1"/>
  <c r="Z113" i="476"/>
  <c r="T113" i="476"/>
  <c r="R113" i="476"/>
  <c r="U113" i="476" s="1"/>
  <c r="J113" i="476"/>
  <c r="I113" i="476"/>
  <c r="Q113" i="476" s="1"/>
  <c r="Z112" i="476"/>
  <c r="R112" i="476"/>
  <c r="U112" i="476" s="1"/>
  <c r="J112" i="476"/>
  <c r="I112" i="476"/>
  <c r="Q112" i="476" s="1"/>
  <c r="T112" i="476" s="1"/>
  <c r="Z111" i="476"/>
  <c r="R111" i="476"/>
  <c r="U111" i="476" s="1"/>
  <c r="J111" i="476"/>
  <c r="I111" i="476"/>
  <c r="Q111" i="476" s="1"/>
  <c r="T111" i="476" s="1"/>
  <c r="Z110" i="476"/>
  <c r="R110" i="476"/>
  <c r="U110" i="476" s="1"/>
  <c r="J110" i="476"/>
  <c r="I110" i="476"/>
  <c r="Q110" i="476" s="1"/>
  <c r="T110" i="476" s="1"/>
  <c r="Z109" i="476"/>
  <c r="T109" i="476"/>
  <c r="R109" i="476"/>
  <c r="U109" i="476" s="1"/>
  <c r="J109" i="476"/>
  <c r="I109" i="476"/>
  <c r="Q109" i="476" s="1"/>
  <c r="Z108" i="476"/>
  <c r="R108" i="476"/>
  <c r="U108" i="476" s="1"/>
  <c r="J108" i="476"/>
  <c r="I108" i="476"/>
  <c r="Q108" i="476" s="1"/>
  <c r="T108" i="476" s="1"/>
  <c r="Z107" i="476"/>
  <c r="R107" i="476"/>
  <c r="U107" i="476" s="1"/>
  <c r="J107" i="476"/>
  <c r="I107" i="476"/>
  <c r="Q107" i="476" s="1"/>
  <c r="T107" i="476" s="1"/>
  <c r="Z106" i="476"/>
  <c r="R106" i="476"/>
  <c r="U106" i="476" s="1"/>
  <c r="J106" i="476"/>
  <c r="I106" i="476"/>
  <c r="Q106" i="476" s="1"/>
  <c r="T106" i="476" s="1"/>
  <c r="Z105" i="476"/>
  <c r="T105" i="476"/>
  <c r="R105" i="476"/>
  <c r="U105" i="476" s="1"/>
  <c r="J105" i="476"/>
  <c r="I105" i="476"/>
  <c r="Q105" i="476" s="1"/>
  <c r="Z104" i="476"/>
  <c r="R104" i="476"/>
  <c r="U104" i="476" s="1"/>
  <c r="J104" i="476"/>
  <c r="I104" i="476"/>
  <c r="Q104" i="476" s="1"/>
  <c r="T104" i="476" s="1"/>
  <c r="Z103" i="476"/>
  <c r="R103" i="476"/>
  <c r="U103" i="476" s="1"/>
  <c r="J103" i="476"/>
  <c r="I103" i="476"/>
  <c r="Q103" i="476" s="1"/>
  <c r="T103" i="476" s="1"/>
  <c r="Z102" i="476"/>
  <c r="R102" i="476"/>
  <c r="U102" i="476" s="1"/>
  <c r="J102" i="476"/>
  <c r="I102" i="476"/>
  <c r="Q102" i="476" s="1"/>
  <c r="T102" i="476" s="1"/>
  <c r="Z101" i="476"/>
  <c r="T101" i="476"/>
  <c r="R101" i="476"/>
  <c r="U101" i="476" s="1"/>
  <c r="J101" i="476"/>
  <c r="I101" i="476"/>
  <c r="Q101" i="476" s="1"/>
  <c r="Z100" i="476"/>
  <c r="R100" i="476"/>
  <c r="U100" i="476" s="1"/>
  <c r="J100" i="476"/>
  <c r="I100" i="476"/>
  <c r="Q100" i="476" s="1"/>
  <c r="T100" i="476" s="1"/>
  <c r="Z99" i="476"/>
  <c r="R99" i="476"/>
  <c r="U99" i="476" s="1"/>
  <c r="J99" i="476"/>
  <c r="I99" i="476"/>
  <c r="Q99" i="476" s="1"/>
  <c r="T99" i="476" s="1"/>
  <c r="Z98" i="476"/>
  <c r="R98" i="476"/>
  <c r="U98" i="476" s="1"/>
  <c r="J98" i="476"/>
  <c r="I98" i="476"/>
  <c r="Q98" i="476" s="1"/>
  <c r="T98" i="476" s="1"/>
  <c r="Z97" i="476"/>
  <c r="T97" i="476"/>
  <c r="R97" i="476"/>
  <c r="U97" i="476" s="1"/>
  <c r="J97" i="476"/>
  <c r="I97" i="476"/>
  <c r="Q97" i="476" s="1"/>
  <c r="Z96" i="476"/>
  <c r="R96" i="476"/>
  <c r="U96" i="476" s="1"/>
  <c r="J96" i="476"/>
  <c r="I96" i="476"/>
  <c r="Q96" i="476" s="1"/>
  <c r="T96" i="476" s="1"/>
  <c r="Z95" i="476"/>
  <c r="R95" i="476"/>
  <c r="U95" i="476" s="1"/>
  <c r="J95" i="476"/>
  <c r="I95" i="476"/>
  <c r="Q95" i="476" s="1"/>
  <c r="T95" i="476" s="1"/>
  <c r="Z94" i="476"/>
  <c r="R94" i="476"/>
  <c r="U94" i="476" s="1"/>
  <c r="J94" i="476"/>
  <c r="I94" i="476"/>
  <c r="Q94" i="476" s="1"/>
  <c r="T94" i="476" s="1"/>
  <c r="Z93" i="476"/>
  <c r="T93" i="476"/>
  <c r="R93" i="476"/>
  <c r="U93" i="476" s="1"/>
  <c r="J93" i="476"/>
  <c r="I93" i="476"/>
  <c r="Q93" i="476" s="1"/>
  <c r="Z92" i="476"/>
  <c r="R92" i="476"/>
  <c r="U92" i="476" s="1"/>
  <c r="J92" i="476"/>
  <c r="I92" i="476"/>
  <c r="Q92" i="476" s="1"/>
  <c r="T92" i="476" s="1"/>
  <c r="Z91" i="476"/>
  <c r="R91" i="476"/>
  <c r="U91" i="476" s="1"/>
  <c r="J91" i="476"/>
  <c r="I91" i="476"/>
  <c r="Q91" i="476" s="1"/>
  <c r="T91" i="476" s="1"/>
  <c r="Z90" i="476"/>
  <c r="R90" i="476"/>
  <c r="U90" i="476" s="1"/>
  <c r="J90" i="476"/>
  <c r="I90" i="476"/>
  <c r="Q90" i="476" s="1"/>
  <c r="T90" i="476" s="1"/>
  <c r="Z89" i="476"/>
  <c r="T89" i="476"/>
  <c r="R89" i="476"/>
  <c r="U89" i="476" s="1"/>
  <c r="J89" i="476"/>
  <c r="I89" i="476"/>
  <c r="Q89" i="476" s="1"/>
  <c r="Z88" i="476"/>
  <c r="R88" i="476"/>
  <c r="U88" i="476" s="1"/>
  <c r="J88" i="476"/>
  <c r="I88" i="476"/>
  <c r="Q88" i="476" s="1"/>
  <c r="T88" i="476" s="1"/>
  <c r="Z87" i="476"/>
  <c r="R87" i="476"/>
  <c r="U87" i="476" s="1"/>
  <c r="J87" i="476"/>
  <c r="I87" i="476"/>
  <c r="Q87" i="476" s="1"/>
  <c r="T87" i="476" s="1"/>
  <c r="Z86" i="476"/>
  <c r="R86" i="476"/>
  <c r="U86" i="476" s="1"/>
  <c r="J86" i="476"/>
  <c r="I86" i="476"/>
  <c r="Q86" i="476" s="1"/>
  <c r="T86" i="476" s="1"/>
  <c r="T85" i="476"/>
  <c r="R85" i="476"/>
  <c r="U85" i="476" s="1"/>
  <c r="J85" i="476"/>
  <c r="I85" i="476"/>
  <c r="Q85" i="476" s="1"/>
  <c r="Z84" i="476"/>
  <c r="R84" i="476"/>
  <c r="U84" i="476" s="1"/>
  <c r="J84" i="476"/>
  <c r="I84" i="476"/>
  <c r="Q84" i="476" s="1"/>
  <c r="T84" i="476" s="1"/>
  <c r="Z83" i="476"/>
  <c r="J83" i="476"/>
  <c r="R83" i="476" s="1"/>
  <c r="U83" i="476" s="1"/>
  <c r="I83" i="476"/>
  <c r="Z82" i="476"/>
  <c r="Q82" i="476"/>
  <c r="T82" i="476" s="1"/>
  <c r="J82" i="476"/>
  <c r="R82" i="476" s="1"/>
  <c r="U82" i="476" s="1"/>
  <c r="I82" i="476"/>
  <c r="Z81" i="476"/>
  <c r="R81" i="476"/>
  <c r="U81" i="476" s="1"/>
  <c r="Q81" i="476"/>
  <c r="T81" i="476" s="1"/>
  <c r="J81" i="476"/>
  <c r="I81" i="476"/>
  <c r="Z80" i="476"/>
  <c r="R80" i="476"/>
  <c r="U80" i="476" s="1"/>
  <c r="J80" i="476"/>
  <c r="I80" i="476"/>
  <c r="Q80" i="476" s="1"/>
  <c r="T80" i="476" s="1"/>
  <c r="Z79" i="476"/>
  <c r="J79" i="476"/>
  <c r="R79" i="476" s="1"/>
  <c r="U79" i="476" s="1"/>
  <c r="I79" i="476"/>
  <c r="Z78" i="476"/>
  <c r="Q78" i="476"/>
  <c r="T78" i="476" s="1"/>
  <c r="J78" i="476"/>
  <c r="R78" i="476" s="1"/>
  <c r="U78" i="476" s="1"/>
  <c r="I78" i="476"/>
  <c r="Z77" i="476"/>
  <c r="R77" i="476"/>
  <c r="U77" i="476" s="1"/>
  <c r="Q77" i="476"/>
  <c r="T77" i="476" s="1"/>
  <c r="J77" i="476"/>
  <c r="I77" i="476"/>
  <c r="Z76" i="476"/>
  <c r="R76" i="476"/>
  <c r="U76" i="476" s="1"/>
  <c r="J76" i="476"/>
  <c r="I76" i="476"/>
  <c r="Q76" i="476" s="1"/>
  <c r="T76" i="476" s="1"/>
  <c r="Z75" i="476"/>
  <c r="J75" i="476"/>
  <c r="R75" i="476" s="1"/>
  <c r="U75" i="476" s="1"/>
  <c r="I75" i="476"/>
  <c r="Z74" i="476"/>
  <c r="Q74" i="476"/>
  <c r="T74" i="476" s="1"/>
  <c r="J74" i="476"/>
  <c r="R74" i="476" s="1"/>
  <c r="U74" i="476" s="1"/>
  <c r="I74" i="476"/>
  <c r="Z73" i="476"/>
  <c r="R73" i="476"/>
  <c r="U73" i="476" s="1"/>
  <c r="Q73" i="476"/>
  <c r="T73" i="476" s="1"/>
  <c r="J73" i="476"/>
  <c r="I73" i="476"/>
  <c r="Z72" i="476"/>
  <c r="R72" i="476"/>
  <c r="U72" i="476" s="1"/>
  <c r="J72" i="476"/>
  <c r="I72" i="476"/>
  <c r="Q72" i="476" s="1"/>
  <c r="T72" i="476" s="1"/>
  <c r="Z71" i="476"/>
  <c r="J71" i="476"/>
  <c r="R71" i="476" s="1"/>
  <c r="U71" i="476" s="1"/>
  <c r="I71" i="476"/>
  <c r="Z70" i="476"/>
  <c r="Q70" i="476"/>
  <c r="T70" i="476" s="1"/>
  <c r="J70" i="476"/>
  <c r="R70" i="476" s="1"/>
  <c r="U70" i="476" s="1"/>
  <c r="I70" i="476"/>
  <c r="Z69" i="476"/>
  <c r="R69" i="476"/>
  <c r="U69" i="476" s="1"/>
  <c r="Q69" i="476"/>
  <c r="T69" i="476" s="1"/>
  <c r="J69" i="476"/>
  <c r="I69" i="476"/>
  <c r="Z68" i="476"/>
  <c r="R68" i="476"/>
  <c r="U68" i="476" s="1"/>
  <c r="J68" i="476"/>
  <c r="I68" i="476"/>
  <c r="Q68" i="476" s="1"/>
  <c r="T68" i="476" s="1"/>
  <c r="Z67" i="476"/>
  <c r="J67" i="476"/>
  <c r="R67" i="476" s="1"/>
  <c r="U67" i="476" s="1"/>
  <c r="I67" i="476"/>
  <c r="Z66" i="476"/>
  <c r="Q66" i="476"/>
  <c r="T66" i="476" s="1"/>
  <c r="J66" i="476"/>
  <c r="R66" i="476" s="1"/>
  <c r="U66" i="476" s="1"/>
  <c r="I66" i="476"/>
  <c r="Z65" i="476"/>
  <c r="R65" i="476"/>
  <c r="U65" i="476" s="1"/>
  <c r="Q65" i="476"/>
  <c r="T65" i="476" s="1"/>
  <c r="J65" i="476"/>
  <c r="I65" i="476"/>
  <c r="Z64" i="476"/>
  <c r="R64" i="476"/>
  <c r="U64" i="476" s="1"/>
  <c r="J64" i="476"/>
  <c r="I64" i="476"/>
  <c r="Q64" i="476" s="1"/>
  <c r="T64" i="476" s="1"/>
  <c r="Z63" i="476"/>
  <c r="J63" i="476"/>
  <c r="R63" i="476" s="1"/>
  <c r="U63" i="476" s="1"/>
  <c r="I63" i="476"/>
  <c r="Z62" i="476"/>
  <c r="Q62" i="476"/>
  <c r="T62" i="476" s="1"/>
  <c r="J62" i="476"/>
  <c r="R62" i="476" s="1"/>
  <c r="U62" i="476" s="1"/>
  <c r="I62" i="476"/>
  <c r="Z61" i="476"/>
  <c r="R61" i="476"/>
  <c r="U61" i="476" s="1"/>
  <c r="Q61" i="476"/>
  <c r="T61" i="476" s="1"/>
  <c r="J61" i="476"/>
  <c r="I61" i="476"/>
  <c r="Z60" i="476"/>
  <c r="R60" i="476"/>
  <c r="U60" i="476" s="1"/>
  <c r="J60" i="476"/>
  <c r="I60" i="476"/>
  <c r="Q60" i="476" s="1"/>
  <c r="T60" i="476" s="1"/>
  <c r="Z59" i="476"/>
  <c r="J59" i="476"/>
  <c r="R59" i="476" s="1"/>
  <c r="U59" i="476" s="1"/>
  <c r="I59" i="476"/>
  <c r="Z58" i="476"/>
  <c r="Q58" i="476"/>
  <c r="T58" i="476" s="1"/>
  <c r="J58" i="476"/>
  <c r="R58" i="476" s="1"/>
  <c r="U58" i="476" s="1"/>
  <c r="I58" i="476"/>
  <c r="Z57" i="476"/>
  <c r="R57" i="476"/>
  <c r="U57" i="476" s="1"/>
  <c r="Q57" i="476"/>
  <c r="T57" i="476" s="1"/>
  <c r="J57" i="476"/>
  <c r="I57" i="476"/>
  <c r="Z56" i="476"/>
  <c r="R56" i="476"/>
  <c r="U56" i="476" s="1"/>
  <c r="J56" i="476"/>
  <c r="I56" i="476"/>
  <c r="Q56" i="476" s="1"/>
  <c r="T56" i="476" s="1"/>
  <c r="Z55" i="476"/>
  <c r="J55" i="476"/>
  <c r="R55" i="476" s="1"/>
  <c r="U55" i="476" s="1"/>
  <c r="I55" i="476"/>
  <c r="Z54" i="476"/>
  <c r="Q54" i="476"/>
  <c r="T54" i="476" s="1"/>
  <c r="J54" i="476"/>
  <c r="R54" i="476" s="1"/>
  <c r="U54" i="476" s="1"/>
  <c r="I54" i="476"/>
  <c r="Z53" i="476"/>
  <c r="R53" i="476"/>
  <c r="U53" i="476" s="1"/>
  <c r="Q53" i="476"/>
  <c r="T53" i="476" s="1"/>
  <c r="J53" i="476"/>
  <c r="I53" i="476"/>
  <c r="Z52" i="476"/>
  <c r="R52" i="476"/>
  <c r="U52" i="476" s="1"/>
  <c r="J52" i="476"/>
  <c r="I52" i="476"/>
  <c r="Q52" i="476" s="1"/>
  <c r="T52" i="476" s="1"/>
  <c r="Z51" i="476"/>
  <c r="J51" i="476"/>
  <c r="R51" i="476" s="1"/>
  <c r="U51" i="476" s="1"/>
  <c r="I51" i="476"/>
  <c r="Z50" i="476"/>
  <c r="Q50" i="476"/>
  <c r="T50" i="476" s="1"/>
  <c r="J50" i="476"/>
  <c r="R50" i="476" s="1"/>
  <c r="U50" i="476" s="1"/>
  <c r="I50" i="476"/>
  <c r="Z49" i="476"/>
  <c r="R49" i="476"/>
  <c r="U49" i="476" s="1"/>
  <c r="Q49" i="476"/>
  <c r="T49" i="476" s="1"/>
  <c r="J49" i="476"/>
  <c r="I49" i="476"/>
  <c r="Z48" i="476"/>
  <c r="R48" i="476"/>
  <c r="U48" i="476" s="1"/>
  <c r="J48" i="476"/>
  <c r="I48" i="476"/>
  <c r="Q48" i="476" s="1"/>
  <c r="T48" i="476" s="1"/>
  <c r="Z47" i="476"/>
  <c r="J47" i="476"/>
  <c r="R47" i="476" s="1"/>
  <c r="U47" i="476" s="1"/>
  <c r="I47" i="476"/>
  <c r="Z46" i="476"/>
  <c r="Q46" i="476"/>
  <c r="T46" i="476" s="1"/>
  <c r="J46" i="476"/>
  <c r="R46" i="476" s="1"/>
  <c r="U46" i="476" s="1"/>
  <c r="I46" i="476"/>
  <c r="Z45" i="476"/>
  <c r="R45" i="476"/>
  <c r="U45" i="476" s="1"/>
  <c r="Q45" i="476"/>
  <c r="T45" i="476" s="1"/>
  <c r="J45" i="476"/>
  <c r="I45" i="476"/>
  <c r="Z44" i="476"/>
  <c r="R44" i="476"/>
  <c r="U44" i="476" s="1"/>
  <c r="J44" i="476"/>
  <c r="I44" i="476"/>
  <c r="Q44" i="476" s="1"/>
  <c r="T44" i="476" s="1"/>
  <c r="Z43" i="476"/>
  <c r="J43" i="476"/>
  <c r="R43" i="476" s="1"/>
  <c r="U43" i="476" s="1"/>
  <c r="I43" i="476"/>
  <c r="Z42" i="476"/>
  <c r="Q42" i="476"/>
  <c r="T42" i="476" s="1"/>
  <c r="J42" i="476"/>
  <c r="R42" i="476" s="1"/>
  <c r="U42" i="476" s="1"/>
  <c r="I42" i="476"/>
  <c r="Z41" i="476"/>
  <c r="R41" i="476"/>
  <c r="U41" i="476" s="1"/>
  <c r="Q41" i="476"/>
  <c r="T41" i="476" s="1"/>
  <c r="J41" i="476"/>
  <c r="I41" i="476"/>
  <c r="Z40" i="476"/>
  <c r="R40" i="476"/>
  <c r="U40" i="476" s="1"/>
  <c r="J40" i="476"/>
  <c r="I40" i="476"/>
  <c r="Q40" i="476" s="1"/>
  <c r="T40" i="476" s="1"/>
  <c r="Z39" i="476"/>
  <c r="J39" i="476"/>
  <c r="R39" i="476" s="1"/>
  <c r="U39" i="476" s="1"/>
  <c r="I39" i="476"/>
  <c r="Z38" i="476"/>
  <c r="Q38" i="476"/>
  <c r="T38" i="476" s="1"/>
  <c r="J38" i="476"/>
  <c r="R38" i="476" s="1"/>
  <c r="U38" i="476" s="1"/>
  <c r="I38" i="476"/>
  <c r="Z37" i="476"/>
  <c r="R37" i="476"/>
  <c r="U37" i="476" s="1"/>
  <c r="Q37" i="476"/>
  <c r="T37" i="476" s="1"/>
  <c r="J37" i="476"/>
  <c r="I37" i="476"/>
  <c r="Z36" i="476"/>
  <c r="R36" i="476"/>
  <c r="U36" i="476" s="1"/>
  <c r="J36" i="476"/>
  <c r="I36" i="476"/>
  <c r="Q36" i="476" s="1"/>
  <c r="T36" i="476" s="1"/>
  <c r="Z35" i="476"/>
  <c r="J35" i="476"/>
  <c r="R35" i="476" s="1"/>
  <c r="U35" i="476" s="1"/>
  <c r="I35" i="476"/>
  <c r="Z34" i="476"/>
  <c r="Q34" i="476"/>
  <c r="T34" i="476" s="1"/>
  <c r="J34" i="476"/>
  <c r="R34" i="476" s="1"/>
  <c r="U34" i="476" s="1"/>
  <c r="I34" i="476"/>
  <c r="Z33" i="476"/>
  <c r="R33" i="476"/>
  <c r="U33" i="476" s="1"/>
  <c r="Q33" i="476"/>
  <c r="T33" i="476" s="1"/>
  <c r="J33" i="476"/>
  <c r="I33" i="476"/>
  <c r="Z32" i="476"/>
  <c r="R32" i="476"/>
  <c r="U32" i="476" s="1"/>
  <c r="J32" i="476"/>
  <c r="I32" i="476"/>
  <c r="Q32" i="476" s="1"/>
  <c r="T32" i="476" s="1"/>
  <c r="Z31" i="476"/>
  <c r="J31" i="476"/>
  <c r="R31" i="476" s="1"/>
  <c r="U31" i="476" s="1"/>
  <c r="I31" i="476"/>
  <c r="Z30" i="476"/>
  <c r="Q30" i="476"/>
  <c r="T30" i="476" s="1"/>
  <c r="J30" i="476"/>
  <c r="R30" i="476" s="1"/>
  <c r="U30" i="476" s="1"/>
  <c r="I30" i="476"/>
  <c r="Z29" i="476"/>
  <c r="R29" i="476"/>
  <c r="U29" i="476" s="1"/>
  <c r="Q29" i="476"/>
  <c r="T29" i="476" s="1"/>
  <c r="J29" i="476"/>
  <c r="I29" i="476"/>
  <c r="Z28" i="476"/>
  <c r="R28" i="476"/>
  <c r="U28" i="476" s="1"/>
  <c r="J28" i="476"/>
  <c r="I28" i="476"/>
  <c r="Q28" i="476" s="1"/>
  <c r="T28" i="476" s="1"/>
  <c r="Z27" i="476"/>
  <c r="J27" i="476"/>
  <c r="R27" i="476" s="1"/>
  <c r="U27" i="476" s="1"/>
  <c r="I27" i="476"/>
  <c r="Z26" i="476"/>
  <c r="Q26" i="476"/>
  <c r="T26" i="476" s="1"/>
  <c r="J26" i="476"/>
  <c r="R26" i="476" s="1"/>
  <c r="U26" i="476" s="1"/>
  <c r="I26" i="476"/>
  <c r="Z25" i="476"/>
  <c r="R25" i="476"/>
  <c r="U25" i="476" s="1"/>
  <c r="Q25" i="476"/>
  <c r="T25" i="476" s="1"/>
  <c r="J25" i="476"/>
  <c r="I25" i="476"/>
  <c r="Z24" i="476"/>
  <c r="R24" i="476"/>
  <c r="U24" i="476" s="1"/>
  <c r="J24" i="476"/>
  <c r="I24" i="476"/>
  <c r="Q24" i="476" s="1"/>
  <c r="T24" i="476" s="1"/>
  <c r="Z23" i="476"/>
  <c r="J23" i="476"/>
  <c r="R23" i="476" s="1"/>
  <c r="U23" i="476" s="1"/>
  <c r="I23" i="476"/>
  <c r="Z22" i="476"/>
  <c r="Q22" i="476"/>
  <c r="T22" i="476" s="1"/>
  <c r="J22" i="476"/>
  <c r="R22" i="476" s="1"/>
  <c r="U22" i="476" s="1"/>
  <c r="I22" i="476"/>
  <c r="Z21" i="476"/>
  <c r="R21" i="476"/>
  <c r="U21" i="476" s="1"/>
  <c r="Q21" i="476"/>
  <c r="T21" i="476" s="1"/>
  <c r="J21" i="476"/>
  <c r="I21" i="476"/>
  <c r="R20" i="476"/>
  <c r="U20" i="476" s="1"/>
  <c r="J20" i="476"/>
  <c r="I20" i="476"/>
  <c r="Q20" i="476" s="1"/>
  <c r="T20" i="476" s="1"/>
  <c r="J10" i="476"/>
  <c r="R9" i="476"/>
  <c r="J9" i="476"/>
  <c r="R8" i="476"/>
  <c r="J7" i="476"/>
  <c r="J6" i="476"/>
  <c r="J4" i="476"/>
  <c r="J3" i="476"/>
  <c r="J157" i="475"/>
  <c r="I159" i="475" s="1"/>
  <c r="I157" i="475"/>
  <c r="J155" i="475"/>
  <c r="Z149" i="475"/>
  <c r="Q149" i="475"/>
  <c r="T149" i="475" s="1"/>
  <c r="J149" i="475"/>
  <c r="R149" i="475" s="1"/>
  <c r="U149" i="475" s="1"/>
  <c r="I149" i="475"/>
  <c r="Z148" i="475"/>
  <c r="J148" i="475"/>
  <c r="I148" i="475"/>
  <c r="Z147" i="475"/>
  <c r="Q147" i="475"/>
  <c r="T147" i="475" s="1"/>
  <c r="J147" i="475"/>
  <c r="R147" i="475" s="1"/>
  <c r="U147" i="475" s="1"/>
  <c r="I147" i="475"/>
  <c r="Z146" i="475"/>
  <c r="J146" i="475"/>
  <c r="I146" i="475"/>
  <c r="Z145" i="475"/>
  <c r="Q145" i="475"/>
  <c r="T145" i="475" s="1"/>
  <c r="W145" i="475" s="1"/>
  <c r="J145" i="475"/>
  <c r="R145" i="475" s="1"/>
  <c r="U145" i="475" s="1"/>
  <c r="I145" i="475"/>
  <c r="Z144" i="475"/>
  <c r="J144" i="475"/>
  <c r="I144" i="475"/>
  <c r="Z143" i="475"/>
  <c r="Q143" i="475"/>
  <c r="T143" i="475" s="1"/>
  <c r="W143" i="475" s="1"/>
  <c r="J143" i="475"/>
  <c r="R143" i="475" s="1"/>
  <c r="U143" i="475" s="1"/>
  <c r="I143" i="475"/>
  <c r="Z142" i="475"/>
  <c r="J142" i="475"/>
  <c r="I142" i="475"/>
  <c r="Z141" i="475"/>
  <c r="Q141" i="475"/>
  <c r="T141" i="475" s="1"/>
  <c r="J141" i="475"/>
  <c r="R141" i="475" s="1"/>
  <c r="U141" i="475" s="1"/>
  <c r="I141" i="475"/>
  <c r="Z140" i="475"/>
  <c r="J140" i="475"/>
  <c r="I140" i="475"/>
  <c r="Z139" i="475"/>
  <c r="Q139" i="475"/>
  <c r="T139" i="475" s="1"/>
  <c r="J139" i="475"/>
  <c r="R139" i="475" s="1"/>
  <c r="U139" i="475" s="1"/>
  <c r="I139" i="475"/>
  <c r="Z138" i="475"/>
  <c r="J138" i="475"/>
  <c r="I138" i="475"/>
  <c r="Z137" i="475"/>
  <c r="Q137" i="475"/>
  <c r="T137" i="475" s="1"/>
  <c r="W137" i="475" s="1"/>
  <c r="J137" i="475"/>
  <c r="R137" i="475" s="1"/>
  <c r="U137" i="475" s="1"/>
  <c r="I137" i="475"/>
  <c r="Z136" i="475"/>
  <c r="J136" i="475"/>
  <c r="I136" i="475"/>
  <c r="Z135" i="475"/>
  <c r="Q135" i="475"/>
  <c r="T135" i="475" s="1"/>
  <c r="W135" i="475" s="1"/>
  <c r="J135" i="475"/>
  <c r="R135" i="475" s="1"/>
  <c r="U135" i="475" s="1"/>
  <c r="I135" i="475"/>
  <c r="Z134" i="475"/>
  <c r="J134" i="475"/>
  <c r="I134" i="475"/>
  <c r="Z133" i="475"/>
  <c r="Q133" i="475"/>
  <c r="T133" i="475" s="1"/>
  <c r="J133" i="475"/>
  <c r="R133" i="475" s="1"/>
  <c r="U133" i="475" s="1"/>
  <c r="I133" i="475"/>
  <c r="Z132" i="475"/>
  <c r="J132" i="475"/>
  <c r="I132" i="475"/>
  <c r="Z131" i="475"/>
  <c r="Q131" i="475"/>
  <c r="T131" i="475" s="1"/>
  <c r="J131" i="475"/>
  <c r="R131" i="475" s="1"/>
  <c r="U131" i="475" s="1"/>
  <c r="I131" i="475"/>
  <c r="Z130" i="475"/>
  <c r="J130" i="475"/>
  <c r="I130" i="475"/>
  <c r="Z129" i="475"/>
  <c r="Q129" i="475"/>
  <c r="T129" i="475" s="1"/>
  <c r="W129" i="475" s="1"/>
  <c r="J129" i="475"/>
  <c r="R129" i="475" s="1"/>
  <c r="U129" i="475" s="1"/>
  <c r="I129" i="475"/>
  <c r="Z128" i="475"/>
  <c r="J128" i="475"/>
  <c r="I128" i="475"/>
  <c r="Z127" i="475"/>
  <c r="Q127" i="475"/>
  <c r="T127" i="475" s="1"/>
  <c r="W127" i="475" s="1"/>
  <c r="J127" i="475"/>
  <c r="R127" i="475" s="1"/>
  <c r="U127" i="475" s="1"/>
  <c r="I127" i="475"/>
  <c r="Z126" i="475"/>
  <c r="J126" i="475"/>
  <c r="I126" i="475"/>
  <c r="Z125" i="475"/>
  <c r="Q125" i="475"/>
  <c r="T125" i="475" s="1"/>
  <c r="J125" i="475"/>
  <c r="R125" i="475" s="1"/>
  <c r="U125" i="475" s="1"/>
  <c r="I125" i="475"/>
  <c r="Z124" i="475"/>
  <c r="J124" i="475"/>
  <c r="I124" i="475"/>
  <c r="Z123" i="475"/>
  <c r="Q123" i="475"/>
  <c r="T123" i="475" s="1"/>
  <c r="J123" i="475"/>
  <c r="R123" i="475" s="1"/>
  <c r="U123" i="475" s="1"/>
  <c r="I123" i="475"/>
  <c r="Z122" i="475"/>
  <c r="J122" i="475"/>
  <c r="I122" i="475"/>
  <c r="Z121" i="475"/>
  <c r="Q121" i="475"/>
  <c r="T121" i="475" s="1"/>
  <c r="W121" i="475" s="1"/>
  <c r="J121" i="475"/>
  <c r="R121" i="475" s="1"/>
  <c r="U121" i="475" s="1"/>
  <c r="I121" i="475"/>
  <c r="Z120" i="475"/>
  <c r="J120" i="475"/>
  <c r="I120" i="475"/>
  <c r="Z119" i="475"/>
  <c r="Q119" i="475"/>
  <c r="T119" i="475" s="1"/>
  <c r="W119" i="475" s="1"/>
  <c r="J119" i="475"/>
  <c r="R119" i="475" s="1"/>
  <c r="U119" i="475" s="1"/>
  <c r="I119" i="475"/>
  <c r="Z118" i="475"/>
  <c r="J118" i="475"/>
  <c r="I118" i="475"/>
  <c r="Z117" i="475"/>
  <c r="Q117" i="475"/>
  <c r="T117" i="475" s="1"/>
  <c r="J117" i="475"/>
  <c r="R117" i="475" s="1"/>
  <c r="U117" i="475" s="1"/>
  <c r="I117" i="475"/>
  <c r="Z116" i="475"/>
  <c r="J116" i="475"/>
  <c r="I116" i="475"/>
  <c r="Z115" i="475"/>
  <c r="Q115" i="475"/>
  <c r="T115" i="475" s="1"/>
  <c r="J115" i="475"/>
  <c r="R115" i="475" s="1"/>
  <c r="U115" i="475" s="1"/>
  <c r="I115" i="475"/>
  <c r="Z114" i="475"/>
  <c r="J114" i="475"/>
  <c r="I114" i="475"/>
  <c r="Z113" i="475"/>
  <c r="Q113" i="475"/>
  <c r="T113" i="475" s="1"/>
  <c r="W113" i="475" s="1"/>
  <c r="J113" i="475"/>
  <c r="R113" i="475" s="1"/>
  <c r="U113" i="475" s="1"/>
  <c r="I113" i="475"/>
  <c r="Z112" i="475"/>
  <c r="J112" i="475"/>
  <c r="I112" i="475"/>
  <c r="Z111" i="475"/>
  <c r="Q111" i="475"/>
  <c r="T111" i="475" s="1"/>
  <c r="W111" i="475" s="1"/>
  <c r="J111" i="475"/>
  <c r="R111" i="475" s="1"/>
  <c r="U111" i="475" s="1"/>
  <c r="I111" i="475"/>
  <c r="Z110" i="475"/>
  <c r="J110" i="475"/>
  <c r="I110" i="475"/>
  <c r="Z109" i="475"/>
  <c r="Q109" i="475"/>
  <c r="T109" i="475" s="1"/>
  <c r="J109" i="475"/>
  <c r="R109" i="475" s="1"/>
  <c r="U109" i="475" s="1"/>
  <c r="I109" i="475"/>
  <c r="Z108" i="475"/>
  <c r="J108" i="475"/>
  <c r="I108" i="475"/>
  <c r="Z107" i="475"/>
  <c r="Q107" i="475"/>
  <c r="T107" i="475" s="1"/>
  <c r="J107" i="475"/>
  <c r="R107" i="475" s="1"/>
  <c r="U107" i="475" s="1"/>
  <c r="I107" i="475"/>
  <c r="Z106" i="475"/>
  <c r="J106" i="475"/>
  <c r="I106" i="475"/>
  <c r="Z105" i="475"/>
  <c r="Q105" i="475"/>
  <c r="T105" i="475" s="1"/>
  <c r="W105" i="475" s="1"/>
  <c r="J105" i="475"/>
  <c r="R105" i="475" s="1"/>
  <c r="U105" i="475" s="1"/>
  <c r="I105" i="475"/>
  <c r="Z104" i="475"/>
  <c r="J104" i="475"/>
  <c r="I104" i="475"/>
  <c r="Z103" i="475"/>
  <c r="Q103" i="475"/>
  <c r="T103" i="475" s="1"/>
  <c r="W103" i="475" s="1"/>
  <c r="J103" i="475"/>
  <c r="R103" i="475" s="1"/>
  <c r="I103" i="475"/>
  <c r="Z102" i="475"/>
  <c r="J102" i="475"/>
  <c r="I102" i="475"/>
  <c r="Z101" i="475"/>
  <c r="Q101" i="475"/>
  <c r="T101" i="475" s="1"/>
  <c r="J101" i="475"/>
  <c r="R101" i="475" s="1"/>
  <c r="U101" i="475" s="1"/>
  <c r="I101" i="475"/>
  <c r="Z100" i="475"/>
  <c r="J100" i="475"/>
  <c r="I100" i="475"/>
  <c r="Z99" i="475"/>
  <c r="Q99" i="475"/>
  <c r="T99" i="475" s="1"/>
  <c r="J99" i="475"/>
  <c r="R99" i="475" s="1"/>
  <c r="U99" i="475" s="1"/>
  <c r="I99" i="475"/>
  <c r="Z98" i="475"/>
  <c r="J98" i="475"/>
  <c r="I98" i="475"/>
  <c r="Z97" i="475"/>
  <c r="Q97" i="475"/>
  <c r="T97" i="475" s="1"/>
  <c r="W97" i="475" s="1"/>
  <c r="J97" i="475"/>
  <c r="R97" i="475" s="1"/>
  <c r="U97" i="475" s="1"/>
  <c r="I97" i="475"/>
  <c r="Z96" i="475"/>
  <c r="J96" i="475"/>
  <c r="I96" i="475"/>
  <c r="Z95" i="475"/>
  <c r="Q95" i="475"/>
  <c r="T95" i="475" s="1"/>
  <c r="W95" i="475" s="1"/>
  <c r="J95" i="475"/>
  <c r="R95" i="475" s="1"/>
  <c r="U95" i="475" s="1"/>
  <c r="I95" i="475"/>
  <c r="Z94" i="475"/>
  <c r="J94" i="475"/>
  <c r="I94" i="475"/>
  <c r="Z93" i="475"/>
  <c r="Q93" i="475"/>
  <c r="T93" i="475" s="1"/>
  <c r="J93" i="475"/>
  <c r="R93" i="475" s="1"/>
  <c r="U93" i="475" s="1"/>
  <c r="I93" i="475"/>
  <c r="Z92" i="475"/>
  <c r="J92" i="475"/>
  <c r="I92" i="475"/>
  <c r="Z91" i="475"/>
  <c r="Q91" i="475"/>
  <c r="T91" i="475" s="1"/>
  <c r="J91" i="475"/>
  <c r="R91" i="475" s="1"/>
  <c r="U91" i="475" s="1"/>
  <c r="I91" i="475"/>
  <c r="Z90" i="475"/>
  <c r="J90" i="475"/>
  <c r="I90" i="475"/>
  <c r="Z89" i="475"/>
  <c r="Q89" i="475"/>
  <c r="T89" i="475" s="1"/>
  <c r="W89" i="475" s="1"/>
  <c r="J89" i="475"/>
  <c r="R89" i="475" s="1"/>
  <c r="U89" i="475" s="1"/>
  <c r="I89" i="475"/>
  <c r="Z88" i="475"/>
  <c r="J88" i="475"/>
  <c r="I88" i="475"/>
  <c r="Z87" i="475"/>
  <c r="Q87" i="475"/>
  <c r="T87" i="475" s="1"/>
  <c r="W87" i="475" s="1"/>
  <c r="J87" i="475"/>
  <c r="R87" i="475" s="1"/>
  <c r="U87" i="475" s="1"/>
  <c r="I87" i="475"/>
  <c r="Z86" i="475"/>
  <c r="J86" i="475"/>
  <c r="I86" i="475"/>
  <c r="Q85" i="475"/>
  <c r="J85" i="475"/>
  <c r="I85" i="475"/>
  <c r="Z84" i="475"/>
  <c r="J84" i="475"/>
  <c r="R84" i="475" s="1"/>
  <c r="U84" i="475" s="1"/>
  <c r="I84" i="475"/>
  <c r="Z83" i="475"/>
  <c r="R83" i="475"/>
  <c r="Q83" i="475"/>
  <c r="T83" i="475" s="1"/>
  <c r="J83" i="475"/>
  <c r="I83" i="475"/>
  <c r="Z82" i="475"/>
  <c r="J82" i="475"/>
  <c r="I82" i="475"/>
  <c r="Z81" i="475"/>
  <c r="J81" i="475"/>
  <c r="I81" i="475"/>
  <c r="Z80" i="475"/>
  <c r="J80" i="475"/>
  <c r="R80" i="475" s="1"/>
  <c r="U80" i="475" s="1"/>
  <c r="I80" i="475"/>
  <c r="Z79" i="475"/>
  <c r="R79" i="475"/>
  <c r="Q79" i="475"/>
  <c r="T79" i="475" s="1"/>
  <c r="J79" i="475"/>
  <c r="I79" i="475"/>
  <c r="Z78" i="475"/>
  <c r="J78" i="475"/>
  <c r="I78" i="475"/>
  <c r="Z77" i="475"/>
  <c r="J77" i="475"/>
  <c r="I77" i="475"/>
  <c r="Z76" i="475"/>
  <c r="J76" i="475"/>
  <c r="R76" i="475" s="1"/>
  <c r="U76" i="475" s="1"/>
  <c r="I76" i="475"/>
  <c r="Z75" i="475"/>
  <c r="R75" i="475"/>
  <c r="Q75" i="475"/>
  <c r="T75" i="475" s="1"/>
  <c r="J75" i="475"/>
  <c r="I75" i="475"/>
  <c r="Z74" i="475"/>
  <c r="J74" i="475"/>
  <c r="I74" i="475"/>
  <c r="Z73" i="475"/>
  <c r="J73" i="475"/>
  <c r="I73" i="475"/>
  <c r="Z72" i="475"/>
  <c r="J72" i="475"/>
  <c r="R72" i="475" s="1"/>
  <c r="U72" i="475" s="1"/>
  <c r="I72" i="475"/>
  <c r="Z71" i="475"/>
  <c r="R71" i="475"/>
  <c r="Q71" i="475"/>
  <c r="T71" i="475" s="1"/>
  <c r="J71" i="475"/>
  <c r="I71" i="475"/>
  <c r="Z70" i="475"/>
  <c r="J70" i="475"/>
  <c r="I70" i="475"/>
  <c r="Z69" i="475"/>
  <c r="J69" i="475"/>
  <c r="I69" i="475"/>
  <c r="Z68" i="475"/>
  <c r="J68" i="475"/>
  <c r="R68" i="475" s="1"/>
  <c r="U68" i="475" s="1"/>
  <c r="I68" i="475"/>
  <c r="Z67" i="475"/>
  <c r="R67" i="475"/>
  <c r="Q67" i="475"/>
  <c r="T67" i="475" s="1"/>
  <c r="J67" i="475"/>
  <c r="I67" i="475"/>
  <c r="Z66" i="475"/>
  <c r="J66" i="475"/>
  <c r="I66" i="475"/>
  <c r="Z65" i="475"/>
  <c r="J65" i="475"/>
  <c r="I65" i="475"/>
  <c r="Z64" i="475"/>
  <c r="J64" i="475"/>
  <c r="R64" i="475" s="1"/>
  <c r="U64" i="475" s="1"/>
  <c r="I64" i="475"/>
  <c r="Z63" i="475"/>
  <c r="R63" i="475"/>
  <c r="Q63" i="475"/>
  <c r="T63" i="475" s="1"/>
  <c r="J63" i="475"/>
  <c r="I63" i="475"/>
  <c r="Z62" i="475"/>
  <c r="J62" i="475"/>
  <c r="I62" i="475"/>
  <c r="Z61" i="475"/>
  <c r="J61" i="475"/>
  <c r="I61" i="475"/>
  <c r="Z60" i="475"/>
  <c r="J60" i="475"/>
  <c r="R60" i="475" s="1"/>
  <c r="U60" i="475" s="1"/>
  <c r="I60" i="475"/>
  <c r="Z59" i="475"/>
  <c r="R59" i="475"/>
  <c r="Q59" i="475"/>
  <c r="T59" i="475" s="1"/>
  <c r="J59" i="475"/>
  <c r="I59" i="475"/>
  <c r="Z58" i="475"/>
  <c r="J58" i="475"/>
  <c r="I58" i="475"/>
  <c r="Z57" i="475"/>
  <c r="J57" i="475"/>
  <c r="I57" i="475"/>
  <c r="Z56" i="475"/>
  <c r="J56" i="475"/>
  <c r="R56" i="475" s="1"/>
  <c r="U56" i="475" s="1"/>
  <c r="I56" i="475"/>
  <c r="Z55" i="475"/>
  <c r="R55" i="475"/>
  <c r="Q55" i="475"/>
  <c r="T55" i="475" s="1"/>
  <c r="J55" i="475"/>
  <c r="I55" i="475"/>
  <c r="Z54" i="475"/>
  <c r="J54" i="475"/>
  <c r="I54" i="475"/>
  <c r="Z53" i="475"/>
  <c r="J53" i="475"/>
  <c r="I53" i="475"/>
  <c r="Z52" i="475"/>
  <c r="J52" i="475"/>
  <c r="R52" i="475" s="1"/>
  <c r="U52" i="475" s="1"/>
  <c r="I52" i="475"/>
  <c r="Z51" i="475"/>
  <c r="R51" i="475"/>
  <c r="Q51" i="475"/>
  <c r="T51" i="475" s="1"/>
  <c r="J51" i="475"/>
  <c r="I51" i="475"/>
  <c r="Z50" i="475"/>
  <c r="J50" i="475"/>
  <c r="I50" i="475"/>
  <c r="Z49" i="475"/>
  <c r="J49" i="475"/>
  <c r="I49" i="475"/>
  <c r="Z48" i="475"/>
  <c r="J48" i="475"/>
  <c r="R48" i="475" s="1"/>
  <c r="U48" i="475" s="1"/>
  <c r="I48" i="475"/>
  <c r="Z47" i="475"/>
  <c r="R47" i="475"/>
  <c r="Q47" i="475"/>
  <c r="T47" i="475" s="1"/>
  <c r="J47" i="475"/>
  <c r="I47" i="475"/>
  <c r="Z46" i="475"/>
  <c r="J46" i="475"/>
  <c r="I46" i="475"/>
  <c r="Z45" i="475"/>
  <c r="J45" i="475"/>
  <c r="I45" i="475"/>
  <c r="Z44" i="475"/>
  <c r="J44" i="475"/>
  <c r="R44" i="475" s="1"/>
  <c r="U44" i="475" s="1"/>
  <c r="I44" i="475"/>
  <c r="Z43" i="475"/>
  <c r="R43" i="475"/>
  <c r="Q43" i="475"/>
  <c r="T43" i="475" s="1"/>
  <c r="J43" i="475"/>
  <c r="I43" i="475"/>
  <c r="Z42" i="475"/>
  <c r="J42" i="475"/>
  <c r="I42" i="475"/>
  <c r="Z41" i="475"/>
  <c r="J41" i="475"/>
  <c r="I41" i="475"/>
  <c r="Z40" i="475"/>
  <c r="J40" i="475"/>
  <c r="R40" i="475" s="1"/>
  <c r="U40" i="475" s="1"/>
  <c r="I40" i="475"/>
  <c r="Z39" i="475"/>
  <c r="R39" i="475"/>
  <c r="Q39" i="475"/>
  <c r="T39" i="475" s="1"/>
  <c r="J39" i="475"/>
  <c r="I39" i="475"/>
  <c r="Z38" i="475"/>
  <c r="J38" i="475"/>
  <c r="I38" i="475"/>
  <c r="Z37" i="475"/>
  <c r="J37" i="475"/>
  <c r="I37" i="475"/>
  <c r="Z36" i="475"/>
  <c r="J36" i="475"/>
  <c r="R36" i="475" s="1"/>
  <c r="U36" i="475" s="1"/>
  <c r="I36" i="475"/>
  <c r="Z35" i="475"/>
  <c r="R35" i="475"/>
  <c r="Q35" i="475"/>
  <c r="T35" i="475" s="1"/>
  <c r="J35" i="475"/>
  <c r="I35" i="475"/>
  <c r="Z34" i="475"/>
  <c r="J34" i="475"/>
  <c r="I34" i="475"/>
  <c r="Z33" i="475"/>
  <c r="J33" i="475"/>
  <c r="I33" i="475"/>
  <c r="Z32" i="475"/>
  <c r="J32" i="475"/>
  <c r="R32" i="475" s="1"/>
  <c r="U32" i="475" s="1"/>
  <c r="I32" i="475"/>
  <c r="Z31" i="475"/>
  <c r="R31" i="475"/>
  <c r="Q31" i="475"/>
  <c r="T31" i="475" s="1"/>
  <c r="J31" i="475"/>
  <c r="I31" i="475"/>
  <c r="Z30" i="475"/>
  <c r="J30" i="475"/>
  <c r="I30" i="475"/>
  <c r="Z29" i="475"/>
  <c r="J29" i="475"/>
  <c r="I29" i="475"/>
  <c r="Z28" i="475"/>
  <c r="J28" i="475"/>
  <c r="R28" i="475" s="1"/>
  <c r="U28" i="475" s="1"/>
  <c r="I28" i="475"/>
  <c r="Z27" i="475"/>
  <c r="R27" i="475"/>
  <c r="Q27" i="475"/>
  <c r="T27" i="475" s="1"/>
  <c r="J27" i="475"/>
  <c r="I27" i="475"/>
  <c r="Z26" i="475"/>
  <c r="J26" i="475"/>
  <c r="I26" i="475"/>
  <c r="Z25" i="475"/>
  <c r="J25" i="475"/>
  <c r="I25" i="475"/>
  <c r="Z24" i="475"/>
  <c r="J24" i="475"/>
  <c r="R24" i="475" s="1"/>
  <c r="U24" i="475" s="1"/>
  <c r="I24" i="475"/>
  <c r="Z23" i="475"/>
  <c r="R23" i="475"/>
  <c r="Q23" i="475"/>
  <c r="T23" i="475" s="1"/>
  <c r="J23" i="475"/>
  <c r="I23" i="475"/>
  <c r="Z22" i="475"/>
  <c r="J22" i="475"/>
  <c r="I22" i="475"/>
  <c r="Z21" i="475"/>
  <c r="J21" i="475"/>
  <c r="I21" i="475"/>
  <c r="Q20" i="475"/>
  <c r="T20" i="475" s="1"/>
  <c r="W20" i="475" s="1"/>
  <c r="J20" i="475"/>
  <c r="R20" i="475" s="1"/>
  <c r="U20" i="475" s="1"/>
  <c r="I20" i="475"/>
  <c r="J11" i="475"/>
  <c r="J10" i="475"/>
  <c r="R9" i="475"/>
  <c r="J9" i="475"/>
  <c r="R8" i="475"/>
  <c r="J7" i="475"/>
  <c r="J6" i="475"/>
  <c r="U103" i="475" s="1"/>
  <c r="J4" i="475"/>
  <c r="Q84" i="475" s="1"/>
  <c r="T84" i="475" s="1"/>
  <c r="W84" i="475" s="1"/>
  <c r="J3" i="475"/>
  <c r="R82" i="475" s="1"/>
  <c r="U82" i="475" s="1"/>
  <c r="J155" i="474"/>
  <c r="I157" i="474" s="1"/>
  <c r="J157" i="474" s="1"/>
  <c r="I159" i="474" s="1"/>
  <c r="Z149" i="474"/>
  <c r="R149" i="474"/>
  <c r="U149" i="474" s="1"/>
  <c r="J149" i="474"/>
  <c r="I149" i="474"/>
  <c r="Q149" i="474" s="1"/>
  <c r="T149" i="474" s="1"/>
  <c r="Z148" i="474"/>
  <c r="T148" i="474"/>
  <c r="R148" i="474"/>
  <c r="U148" i="474" s="1"/>
  <c r="J148" i="474"/>
  <c r="I148" i="474"/>
  <c r="Q148" i="474" s="1"/>
  <c r="Z147" i="474"/>
  <c r="R147" i="474"/>
  <c r="U147" i="474" s="1"/>
  <c r="J147" i="474"/>
  <c r="I147" i="474"/>
  <c r="Q147" i="474" s="1"/>
  <c r="T147" i="474" s="1"/>
  <c r="Z146" i="474"/>
  <c r="R146" i="474"/>
  <c r="U146" i="474" s="1"/>
  <c r="J146" i="474"/>
  <c r="I146" i="474"/>
  <c r="Q146" i="474" s="1"/>
  <c r="T146" i="474" s="1"/>
  <c r="Z145" i="474"/>
  <c r="R145" i="474"/>
  <c r="U145" i="474" s="1"/>
  <c r="J145" i="474"/>
  <c r="I145" i="474"/>
  <c r="Q145" i="474" s="1"/>
  <c r="T145" i="474" s="1"/>
  <c r="Z144" i="474"/>
  <c r="T144" i="474"/>
  <c r="R144" i="474"/>
  <c r="U144" i="474" s="1"/>
  <c r="J144" i="474"/>
  <c r="I144" i="474"/>
  <c r="Q144" i="474" s="1"/>
  <c r="Z143" i="474"/>
  <c r="R143" i="474"/>
  <c r="U143" i="474" s="1"/>
  <c r="J143" i="474"/>
  <c r="I143" i="474"/>
  <c r="Q143" i="474" s="1"/>
  <c r="T143" i="474" s="1"/>
  <c r="Z142" i="474"/>
  <c r="R142" i="474"/>
  <c r="U142" i="474" s="1"/>
  <c r="J142" i="474"/>
  <c r="I142" i="474"/>
  <c r="Q142" i="474" s="1"/>
  <c r="T142" i="474" s="1"/>
  <c r="Z141" i="474"/>
  <c r="R141" i="474"/>
  <c r="U141" i="474" s="1"/>
  <c r="J141" i="474"/>
  <c r="I141" i="474"/>
  <c r="Q141" i="474" s="1"/>
  <c r="T141" i="474" s="1"/>
  <c r="Z140" i="474"/>
  <c r="T140" i="474"/>
  <c r="R140" i="474"/>
  <c r="U140" i="474" s="1"/>
  <c r="J140" i="474"/>
  <c r="I140" i="474"/>
  <c r="Q140" i="474" s="1"/>
  <c r="Z139" i="474"/>
  <c r="R139" i="474"/>
  <c r="U139" i="474" s="1"/>
  <c r="J139" i="474"/>
  <c r="I139" i="474"/>
  <c r="Q139" i="474" s="1"/>
  <c r="T139" i="474" s="1"/>
  <c r="Z138" i="474"/>
  <c r="R138" i="474"/>
  <c r="U138" i="474" s="1"/>
  <c r="J138" i="474"/>
  <c r="I138" i="474"/>
  <c r="Q138" i="474" s="1"/>
  <c r="T138" i="474" s="1"/>
  <c r="Z137" i="474"/>
  <c r="R137" i="474"/>
  <c r="U137" i="474" s="1"/>
  <c r="J137" i="474"/>
  <c r="I137" i="474"/>
  <c r="Q137" i="474" s="1"/>
  <c r="T137" i="474" s="1"/>
  <c r="Z136" i="474"/>
  <c r="T136" i="474"/>
  <c r="R136" i="474"/>
  <c r="U136" i="474" s="1"/>
  <c r="J136" i="474"/>
  <c r="I136" i="474"/>
  <c r="Q136" i="474" s="1"/>
  <c r="Z135" i="474"/>
  <c r="R135" i="474"/>
  <c r="U135" i="474" s="1"/>
  <c r="J135" i="474"/>
  <c r="I135" i="474"/>
  <c r="Q135" i="474" s="1"/>
  <c r="T135" i="474" s="1"/>
  <c r="Z134" i="474"/>
  <c r="R134" i="474"/>
  <c r="U134" i="474" s="1"/>
  <c r="J134" i="474"/>
  <c r="I134" i="474"/>
  <c r="Q134" i="474" s="1"/>
  <c r="T134" i="474" s="1"/>
  <c r="Z133" i="474"/>
  <c r="R133" i="474"/>
  <c r="U133" i="474" s="1"/>
  <c r="J133" i="474"/>
  <c r="I133" i="474"/>
  <c r="Q133" i="474" s="1"/>
  <c r="T133" i="474" s="1"/>
  <c r="Z132" i="474"/>
  <c r="T132" i="474"/>
  <c r="R132" i="474"/>
  <c r="U132" i="474" s="1"/>
  <c r="J132" i="474"/>
  <c r="I132" i="474"/>
  <c r="Q132" i="474" s="1"/>
  <c r="Z131" i="474"/>
  <c r="R131" i="474"/>
  <c r="U131" i="474" s="1"/>
  <c r="J131" i="474"/>
  <c r="I131" i="474"/>
  <c r="Q131" i="474" s="1"/>
  <c r="T131" i="474" s="1"/>
  <c r="Z130" i="474"/>
  <c r="R130" i="474"/>
  <c r="U130" i="474" s="1"/>
  <c r="J130" i="474"/>
  <c r="I130" i="474"/>
  <c r="Q130" i="474" s="1"/>
  <c r="T130" i="474" s="1"/>
  <c r="Z129" i="474"/>
  <c r="R129" i="474"/>
  <c r="U129" i="474" s="1"/>
  <c r="J129" i="474"/>
  <c r="I129" i="474"/>
  <c r="Q129" i="474" s="1"/>
  <c r="T129" i="474" s="1"/>
  <c r="Z128" i="474"/>
  <c r="T128" i="474"/>
  <c r="R128" i="474"/>
  <c r="U128" i="474" s="1"/>
  <c r="J128" i="474"/>
  <c r="I128" i="474"/>
  <c r="Q128" i="474" s="1"/>
  <c r="Z127" i="474"/>
  <c r="R127" i="474"/>
  <c r="U127" i="474" s="1"/>
  <c r="J127" i="474"/>
  <c r="I127" i="474"/>
  <c r="Q127" i="474" s="1"/>
  <c r="T127" i="474" s="1"/>
  <c r="Z126" i="474"/>
  <c r="R126" i="474"/>
  <c r="U126" i="474" s="1"/>
  <c r="J126" i="474"/>
  <c r="I126" i="474"/>
  <c r="Q126" i="474" s="1"/>
  <c r="T126" i="474" s="1"/>
  <c r="Z125" i="474"/>
  <c r="R125" i="474"/>
  <c r="U125" i="474" s="1"/>
  <c r="J125" i="474"/>
  <c r="I125" i="474"/>
  <c r="Q125" i="474" s="1"/>
  <c r="T125" i="474" s="1"/>
  <c r="Z124" i="474"/>
  <c r="T124" i="474"/>
  <c r="R124" i="474"/>
  <c r="U124" i="474" s="1"/>
  <c r="J124" i="474"/>
  <c r="I124" i="474"/>
  <c r="Q124" i="474" s="1"/>
  <c r="Z123" i="474"/>
  <c r="R123" i="474"/>
  <c r="U123" i="474" s="1"/>
  <c r="J123" i="474"/>
  <c r="I123" i="474"/>
  <c r="Q123" i="474" s="1"/>
  <c r="T123" i="474" s="1"/>
  <c r="Z122" i="474"/>
  <c r="R122" i="474"/>
  <c r="U122" i="474" s="1"/>
  <c r="J122" i="474"/>
  <c r="I122" i="474"/>
  <c r="Q122" i="474" s="1"/>
  <c r="T122" i="474" s="1"/>
  <c r="Z121" i="474"/>
  <c r="R121" i="474"/>
  <c r="U121" i="474" s="1"/>
  <c r="J121" i="474"/>
  <c r="I121" i="474"/>
  <c r="Q121" i="474" s="1"/>
  <c r="T121" i="474" s="1"/>
  <c r="Z120" i="474"/>
  <c r="T120" i="474"/>
  <c r="R120" i="474"/>
  <c r="U120" i="474" s="1"/>
  <c r="J120" i="474"/>
  <c r="I120" i="474"/>
  <c r="Q120" i="474" s="1"/>
  <c r="Z119" i="474"/>
  <c r="R119" i="474"/>
  <c r="U119" i="474" s="1"/>
  <c r="J119" i="474"/>
  <c r="I119" i="474"/>
  <c r="Q119" i="474" s="1"/>
  <c r="T119" i="474" s="1"/>
  <c r="Z118" i="474"/>
  <c r="R118" i="474"/>
  <c r="U118" i="474" s="1"/>
  <c r="J118" i="474"/>
  <c r="I118" i="474"/>
  <c r="Q118" i="474" s="1"/>
  <c r="T118" i="474" s="1"/>
  <c r="Z117" i="474"/>
  <c r="R117" i="474"/>
  <c r="U117" i="474" s="1"/>
  <c r="J117" i="474"/>
  <c r="I117" i="474"/>
  <c r="Q117" i="474" s="1"/>
  <c r="T117" i="474" s="1"/>
  <c r="Z116" i="474"/>
  <c r="T116" i="474"/>
  <c r="R116" i="474"/>
  <c r="U116" i="474" s="1"/>
  <c r="J116" i="474"/>
  <c r="I116" i="474"/>
  <c r="Q116" i="474" s="1"/>
  <c r="Z115" i="474"/>
  <c r="R115" i="474"/>
  <c r="U115" i="474" s="1"/>
  <c r="J115" i="474"/>
  <c r="I115" i="474"/>
  <c r="Q115" i="474" s="1"/>
  <c r="T115" i="474" s="1"/>
  <c r="Z114" i="474"/>
  <c r="R114" i="474"/>
  <c r="U114" i="474" s="1"/>
  <c r="J114" i="474"/>
  <c r="I114" i="474"/>
  <c r="Q114" i="474" s="1"/>
  <c r="T114" i="474" s="1"/>
  <c r="Z113" i="474"/>
  <c r="R113" i="474"/>
  <c r="U113" i="474" s="1"/>
  <c r="J113" i="474"/>
  <c r="I113" i="474"/>
  <c r="Q113" i="474" s="1"/>
  <c r="T113" i="474" s="1"/>
  <c r="Z112" i="474"/>
  <c r="T112" i="474"/>
  <c r="R112" i="474"/>
  <c r="U112" i="474" s="1"/>
  <c r="J112" i="474"/>
  <c r="I112" i="474"/>
  <c r="Q112" i="474" s="1"/>
  <c r="Z111" i="474"/>
  <c r="R111" i="474"/>
  <c r="U111" i="474" s="1"/>
  <c r="J111" i="474"/>
  <c r="I111" i="474"/>
  <c r="Q111" i="474" s="1"/>
  <c r="T111" i="474" s="1"/>
  <c r="Z110" i="474"/>
  <c r="R110" i="474"/>
  <c r="U110" i="474" s="1"/>
  <c r="J110" i="474"/>
  <c r="I110" i="474"/>
  <c r="Q110" i="474" s="1"/>
  <c r="T110" i="474" s="1"/>
  <c r="Z109" i="474"/>
  <c r="R109" i="474"/>
  <c r="U109" i="474" s="1"/>
  <c r="J109" i="474"/>
  <c r="I109" i="474"/>
  <c r="Q109" i="474" s="1"/>
  <c r="T109" i="474" s="1"/>
  <c r="Z108" i="474"/>
  <c r="T108" i="474"/>
  <c r="R108" i="474"/>
  <c r="U108" i="474" s="1"/>
  <c r="J108" i="474"/>
  <c r="I108" i="474"/>
  <c r="Q108" i="474" s="1"/>
  <c r="Z107" i="474"/>
  <c r="R107" i="474"/>
  <c r="U107" i="474" s="1"/>
  <c r="J107" i="474"/>
  <c r="I107" i="474"/>
  <c r="Q107" i="474" s="1"/>
  <c r="T107" i="474" s="1"/>
  <c r="Z106" i="474"/>
  <c r="R106" i="474"/>
  <c r="U106" i="474" s="1"/>
  <c r="J106" i="474"/>
  <c r="I106" i="474"/>
  <c r="Q106" i="474" s="1"/>
  <c r="T106" i="474" s="1"/>
  <c r="Z105" i="474"/>
  <c r="R105" i="474"/>
  <c r="U105" i="474" s="1"/>
  <c r="J105" i="474"/>
  <c r="I105" i="474"/>
  <c r="Q105" i="474" s="1"/>
  <c r="T105" i="474" s="1"/>
  <c r="Z104" i="474"/>
  <c r="T104" i="474"/>
  <c r="R104" i="474"/>
  <c r="U104" i="474" s="1"/>
  <c r="J104" i="474"/>
  <c r="I104" i="474"/>
  <c r="Q104" i="474" s="1"/>
  <c r="Z103" i="474"/>
  <c r="R103" i="474"/>
  <c r="U103" i="474" s="1"/>
  <c r="J103" i="474"/>
  <c r="I103" i="474"/>
  <c r="Q103" i="474" s="1"/>
  <c r="T103" i="474" s="1"/>
  <c r="Z102" i="474"/>
  <c r="R102" i="474"/>
  <c r="U102" i="474" s="1"/>
  <c r="J102" i="474"/>
  <c r="I102" i="474"/>
  <c r="Q102" i="474" s="1"/>
  <c r="T102" i="474" s="1"/>
  <c r="Z101" i="474"/>
  <c r="R101" i="474"/>
  <c r="U101" i="474" s="1"/>
  <c r="J101" i="474"/>
  <c r="I101" i="474"/>
  <c r="Q101" i="474" s="1"/>
  <c r="T101" i="474" s="1"/>
  <c r="Z100" i="474"/>
  <c r="T100" i="474"/>
  <c r="R100" i="474"/>
  <c r="U100" i="474" s="1"/>
  <c r="J100" i="474"/>
  <c r="I100" i="474"/>
  <c r="Q100" i="474" s="1"/>
  <c r="Z99" i="474"/>
  <c r="R99" i="474"/>
  <c r="U99" i="474" s="1"/>
  <c r="J99" i="474"/>
  <c r="I99" i="474"/>
  <c r="Q99" i="474" s="1"/>
  <c r="T99" i="474" s="1"/>
  <c r="Z98" i="474"/>
  <c r="R98" i="474"/>
  <c r="U98" i="474" s="1"/>
  <c r="J98" i="474"/>
  <c r="I98" i="474"/>
  <c r="Q98" i="474" s="1"/>
  <c r="T98" i="474" s="1"/>
  <c r="Z97" i="474"/>
  <c r="R97" i="474"/>
  <c r="U97" i="474" s="1"/>
  <c r="J97" i="474"/>
  <c r="I97" i="474"/>
  <c r="Q97" i="474" s="1"/>
  <c r="T97" i="474" s="1"/>
  <c r="Z96" i="474"/>
  <c r="T96" i="474"/>
  <c r="R96" i="474"/>
  <c r="U96" i="474" s="1"/>
  <c r="J96" i="474"/>
  <c r="I96" i="474"/>
  <c r="Q96" i="474" s="1"/>
  <c r="Z95" i="474"/>
  <c r="R95" i="474"/>
  <c r="U95" i="474" s="1"/>
  <c r="J95" i="474"/>
  <c r="I95" i="474"/>
  <c r="Q95" i="474" s="1"/>
  <c r="T95" i="474" s="1"/>
  <c r="Z94" i="474"/>
  <c r="R94" i="474"/>
  <c r="U94" i="474" s="1"/>
  <c r="J94" i="474"/>
  <c r="I94" i="474"/>
  <c r="Q94" i="474" s="1"/>
  <c r="T94" i="474" s="1"/>
  <c r="Z93" i="474"/>
  <c r="R93" i="474"/>
  <c r="U93" i="474" s="1"/>
  <c r="J93" i="474"/>
  <c r="I93" i="474"/>
  <c r="Q93" i="474" s="1"/>
  <c r="T93" i="474" s="1"/>
  <c r="Z92" i="474"/>
  <c r="T92" i="474"/>
  <c r="R92" i="474"/>
  <c r="U92" i="474" s="1"/>
  <c r="J92" i="474"/>
  <c r="I92" i="474"/>
  <c r="Q92" i="474" s="1"/>
  <c r="Z91" i="474"/>
  <c r="R91" i="474"/>
  <c r="U91" i="474" s="1"/>
  <c r="J91" i="474"/>
  <c r="I91" i="474"/>
  <c r="Q91" i="474" s="1"/>
  <c r="T91" i="474" s="1"/>
  <c r="Z90" i="474"/>
  <c r="R90" i="474"/>
  <c r="U90" i="474" s="1"/>
  <c r="J90" i="474"/>
  <c r="I90" i="474"/>
  <c r="Q90" i="474" s="1"/>
  <c r="T90" i="474" s="1"/>
  <c r="Z89" i="474"/>
  <c r="R89" i="474"/>
  <c r="U89" i="474" s="1"/>
  <c r="J89" i="474"/>
  <c r="I89" i="474"/>
  <c r="Q89" i="474" s="1"/>
  <c r="T89" i="474" s="1"/>
  <c r="Z88" i="474"/>
  <c r="T88" i="474"/>
  <c r="R88" i="474"/>
  <c r="U88" i="474" s="1"/>
  <c r="J88" i="474"/>
  <c r="I88" i="474"/>
  <c r="Q88" i="474" s="1"/>
  <c r="Z87" i="474"/>
  <c r="R87" i="474"/>
  <c r="U87" i="474" s="1"/>
  <c r="J87" i="474"/>
  <c r="I87" i="474"/>
  <c r="Q87" i="474" s="1"/>
  <c r="T87" i="474" s="1"/>
  <c r="Z86" i="474"/>
  <c r="R86" i="474"/>
  <c r="U86" i="474" s="1"/>
  <c r="J86" i="474"/>
  <c r="I86" i="474"/>
  <c r="Q86" i="474" s="1"/>
  <c r="T86" i="474" s="1"/>
  <c r="R85" i="474"/>
  <c r="U85" i="474" s="1"/>
  <c r="J85" i="474"/>
  <c r="I85" i="474"/>
  <c r="Q85" i="474" s="1"/>
  <c r="T85" i="474" s="1"/>
  <c r="Z84" i="474"/>
  <c r="T84" i="474"/>
  <c r="R84" i="474"/>
  <c r="U84" i="474" s="1"/>
  <c r="J84" i="474"/>
  <c r="I84" i="474"/>
  <c r="Q84" i="474" s="1"/>
  <c r="Z83" i="474"/>
  <c r="J83" i="474"/>
  <c r="R83" i="474" s="1"/>
  <c r="U83" i="474" s="1"/>
  <c r="I83" i="474"/>
  <c r="Z82" i="474"/>
  <c r="Q82" i="474"/>
  <c r="T82" i="474" s="1"/>
  <c r="J82" i="474"/>
  <c r="R82" i="474" s="1"/>
  <c r="U82" i="474" s="1"/>
  <c r="I82" i="474"/>
  <c r="Z81" i="474"/>
  <c r="R81" i="474"/>
  <c r="U81" i="474" s="1"/>
  <c r="Q81" i="474"/>
  <c r="T81" i="474" s="1"/>
  <c r="J81" i="474"/>
  <c r="I81" i="474"/>
  <c r="Z80" i="474"/>
  <c r="T80" i="474"/>
  <c r="R80" i="474"/>
  <c r="U80" i="474" s="1"/>
  <c r="J80" i="474"/>
  <c r="I80" i="474"/>
  <c r="Q80" i="474" s="1"/>
  <c r="Z79" i="474"/>
  <c r="J79" i="474"/>
  <c r="R79" i="474" s="1"/>
  <c r="U79" i="474" s="1"/>
  <c r="I79" i="474"/>
  <c r="Z78" i="474"/>
  <c r="Q78" i="474"/>
  <c r="T78" i="474" s="1"/>
  <c r="J78" i="474"/>
  <c r="R78" i="474" s="1"/>
  <c r="U78" i="474" s="1"/>
  <c r="I78" i="474"/>
  <c r="Z77" i="474"/>
  <c r="R77" i="474"/>
  <c r="U77" i="474" s="1"/>
  <c r="Q77" i="474"/>
  <c r="T77" i="474" s="1"/>
  <c r="J77" i="474"/>
  <c r="I77" i="474"/>
  <c r="Z76" i="474"/>
  <c r="T76" i="474"/>
  <c r="R76" i="474"/>
  <c r="U76" i="474" s="1"/>
  <c r="J76" i="474"/>
  <c r="I76" i="474"/>
  <c r="Q76" i="474" s="1"/>
  <c r="Z75" i="474"/>
  <c r="J75" i="474"/>
  <c r="R75" i="474" s="1"/>
  <c r="U75" i="474" s="1"/>
  <c r="I75" i="474"/>
  <c r="Z74" i="474"/>
  <c r="Q74" i="474"/>
  <c r="T74" i="474" s="1"/>
  <c r="J74" i="474"/>
  <c r="R74" i="474" s="1"/>
  <c r="U74" i="474" s="1"/>
  <c r="I74" i="474"/>
  <c r="Z73" i="474"/>
  <c r="R73" i="474"/>
  <c r="U73" i="474" s="1"/>
  <c r="Q73" i="474"/>
  <c r="T73" i="474" s="1"/>
  <c r="J73" i="474"/>
  <c r="I73" i="474"/>
  <c r="Z72" i="474"/>
  <c r="T72" i="474"/>
  <c r="R72" i="474"/>
  <c r="U72" i="474" s="1"/>
  <c r="J72" i="474"/>
  <c r="I72" i="474"/>
  <c r="Q72" i="474" s="1"/>
  <c r="Z71" i="474"/>
  <c r="J71" i="474"/>
  <c r="R71" i="474" s="1"/>
  <c r="U71" i="474" s="1"/>
  <c r="I71" i="474"/>
  <c r="Z70" i="474"/>
  <c r="Q70" i="474"/>
  <c r="T70" i="474" s="1"/>
  <c r="J70" i="474"/>
  <c r="R70" i="474" s="1"/>
  <c r="U70" i="474" s="1"/>
  <c r="I70" i="474"/>
  <c r="Z69" i="474"/>
  <c r="R69" i="474"/>
  <c r="U69" i="474" s="1"/>
  <c r="Q69" i="474"/>
  <c r="T69" i="474" s="1"/>
  <c r="J69" i="474"/>
  <c r="I69" i="474"/>
  <c r="Z68" i="474"/>
  <c r="T68" i="474"/>
  <c r="R68" i="474"/>
  <c r="U68" i="474" s="1"/>
  <c r="J68" i="474"/>
  <c r="I68" i="474"/>
  <c r="Q68" i="474" s="1"/>
  <c r="Z67" i="474"/>
  <c r="J67" i="474"/>
  <c r="R67" i="474" s="1"/>
  <c r="U67" i="474" s="1"/>
  <c r="I67" i="474"/>
  <c r="Z66" i="474"/>
  <c r="Q66" i="474"/>
  <c r="T66" i="474" s="1"/>
  <c r="J66" i="474"/>
  <c r="R66" i="474" s="1"/>
  <c r="U66" i="474" s="1"/>
  <c r="I66" i="474"/>
  <c r="Z65" i="474"/>
  <c r="R65" i="474"/>
  <c r="U65" i="474" s="1"/>
  <c r="Q65" i="474"/>
  <c r="T65" i="474" s="1"/>
  <c r="J65" i="474"/>
  <c r="I65" i="474"/>
  <c r="Z64" i="474"/>
  <c r="T64" i="474"/>
  <c r="R64" i="474"/>
  <c r="U64" i="474" s="1"/>
  <c r="J64" i="474"/>
  <c r="I64" i="474"/>
  <c r="Q64" i="474" s="1"/>
  <c r="Z63" i="474"/>
  <c r="J63" i="474"/>
  <c r="R63" i="474" s="1"/>
  <c r="U63" i="474" s="1"/>
  <c r="I63" i="474"/>
  <c r="Z62" i="474"/>
  <c r="Q62" i="474"/>
  <c r="T62" i="474" s="1"/>
  <c r="J62" i="474"/>
  <c r="R62" i="474" s="1"/>
  <c r="U62" i="474" s="1"/>
  <c r="I62" i="474"/>
  <c r="Z61" i="474"/>
  <c r="R61" i="474"/>
  <c r="U61" i="474" s="1"/>
  <c r="Q61" i="474"/>
  <c r="T61" i="474" s="1"/>
  <c r="J61" i="474"/>
  <c r="I61" i="474"/>
  <c r="Z60" i="474"/>
  <c r="T60" i="474"/>
  <c r="R60" i="474"/>
  <c r="U60" i="474" s="1"/>
  <c r="J60" i="474"/>
  <c r="I60" i="474"/>
  <c r="Q60" i="474" s="1"/>
  <c r="Z59" i="474"/>
  <c r="J59" i="474"/>
  <c r="R59" i="474" s="1"/>
  <c r="U59" i="474" s="1"/>
  <c r="I59" i="474"/>
  <c r="Z58" i="474"/>
  <c r="Q58" i="474"/>
  <c r="T58" i="474" s="1"/>
  <c r="J58" i="474"/>
  <c r="R58" i="474" s="1"/>
  <c r="U58" i="474" s="1"/>
  <c r="I58" i="474"/>
  <c r="Z57" i="474"/>
  <c r="R57" i="474"/>
  <c r="U57" i="474" s="1"/>
  <c r="Q57" i="474"/>
  <c r="T57" i="474" s="1"/>
  <c r="J57" i="474"/>
  <c r="I57" i="474"/>
  <c r="Z56" i="474"/>
  <c r="T56" i="474"/>
  <c r="R56" i="474"/>
  <c r="U56" i="474" s="1"/>
  <c r="J56" i="474"/>
  <c r="I56" i="474"/>
  <c r="Q56" i="474" s="1"/>
  <c r="Z55" i="474"/>
  <c r="J55" i="474"/>
  <c r="R55" i="474" s="1"/>
  <c r="U55" i="474" s="1"/>
  <c r="I55" i="474"/>
  <c r="Z54" i="474"/>
  <c r="Q54" i="474"/>
  <c r="T54" i="474" s="1"/>
  <c r="J54" i="474"/>
  <c r="R54" i="474" s="1"/>
  <c r="U54" i="474" s="1"/>
  <c r="I54" i="474"/>
  <c r="Z53" i="474"/>
  <c r="R53" i="474"/>
  <c r="U53" i="474" s="1"/>
  <c r="Q53" i="474"/>
  <c r="T53" i="474" s="1"/>
  <c r="J53" i="474"/>
  <c r="I53" i="474"/>
  <c r="Z52" i="474"/>
  <c r="T52" i="474"/>
  <c r="R52" i="474"/>
  <c r="U52" i="474" s="1"/>
  <c r="J52" i="474"/>
  <c r="I52" i="474"/>
  <c r="Q52" i="474" s="1"/>
  <c r="Z51" i="474"/>
  <c r="J51" i="474"/>
  <c r="R51" i="474" s="1"/>
  <c r="U51" i="474" s="1"/>
  <c r="I51" i="474"/>
  <c r="Z50" i="474"/>
  <c r="Q50" i="474"/>
  <c r="T50" i="474" s="1"/>
  <c r="J50" i="474"/>
  <c r="R50" i="474" s="1"/>
  <c r="U50" i="474" s="1"/>
  <c r="I50" i="474"/>
  <c r="Z49" i="474"/>
  <c r="R49" i="474"/>
  <c r="U49" i="474" s="1"/>
  <c r="Q49" i="474"/>
  <c r="T49" i="474" s="1"/>
  <c r="J49" i="474"/>
  <c r="I49" i="474"/>
  <c r="Z48" i="474"/>
  <c r="T48" i="474"/>
  <c r="R48" i="474"/>
  <c r="U48" i="474" s="1"/>
  <c r="J48" i="474"/>
  <c r="I48" i="474"/>
  <c r="Q48" i="474" s="1"/>
  <c r="Z47" i="474"/>
  <c r="J47" i="474"/>
  <c r="R47" i="474" s="1"/>
  <c r="U47" i="474" s="1"/>
  <c r="I47" i="474"/>
  <c r="Z46" i="474"/>
  <c r="Q46" i="474"/>
  <c r="T46" i="474" s="1"/>
  <c r="J46" i="474"/>
  <c r="R46" i="474" s="1"/>
  <c r="U46" i="474" s="1"/>
  <c r="I46" i="474"/>
  <c r="Z45" i="474"/>
  <c r="R45" i="474"/>
  <c r="U45" i="474" s="1"/>
  <c r="Q45" i="474"/>
  <c r="T45" i="474" s="1"/>
  <c r="J45" i="474"/>
  <c r="I45" i="474"/>
  <c r="Z44" i="474"/>
  <c r="T44" i="474"/>
  <c r="R44" i="474"/>
  <c r="U44" i="474" s="1"/>
  <c r="J44" i="474"/>
  <c r="I44" i="474"/>
  <c r="Q44" i="474" s="1"/>
  <c r="Z43" i="474"/>
  <c r="J43" i="474"/>
  <c r="R43" i="474" s="1"/>
  <c r="U43" i="474" s="1"/>
  <c r="I43" i="474"/>
  <c r="Z42" i="474"/>
  <c r="Q42" i="474"/>
  <c r="T42" i="474" s="1"/>
  <c r="J42" i="474"/>
  <c r="R42" i="474" s="1"/>
  <c r="U42" i="474" s="1"/>
  <c r="I42" i="474"/>
  <c r="Z41" i="474"/>
  <c r="R41" i="474"/>
  <c r="U41" i="474" s="1"/>
  <c r="Q41" i="474"/>
  <c r="T41" i="474" s="1"/>
  <c r="J41" i="474"/>
  <c r="I41" i="474"/>
  <c r="Z40" i="474"/>
  <c r="T40" i="474"/>
  <c r="R40" i="474"/>
  <c r="U40" i="474" s="1"/>
  <c r="J40" i="474"/>
  <c r="I40" i="474"/>
  <c r="Q40" i="474" s="1"/>
  <c r="Z39" i="474"/>
  <c r="J39" i="474"/>
  <c r="R39" i="474" s="1"/>
  <c r="U39" i="474" s="1"/>
  <c r="I39" i="474"/>
  <c r="Z38" i="474"/>
  <c r="Q38" i="474"/>
  <c r="T38" i="474" s="1"/>
  <c r="J38" i="474"/>
  <c r="R38" i="474" s="1"/>
  <c r="U38" i="474" s="1"/>
  <c r="I38" i="474"/>
  <c r="Z37" i="474"/>
  <c r="R37" i="474"/>
  <c r="U37" i="474" s="1"/>
  <c r="Q37" i="474"/>
  <c r="T37" i="474" s="1"/>
  <c r="J37" i="474"/>
  <c r="I37" i="474"/>
  <c r="Z36" i="474"/>
  <c r="T36" i="474"/>
  <c r="R36" i="474"/>
  <c r="U36" i="474" s="1"/>
  <c r="J36" i="474"/>
  <c r="I36" i="474"/>
  <c r="Q36" i="474" s="1"/>
  <c r="Z35" i="474"/>
  <c r="J35" i="474"/>
  <c r="R35" i="474" s="1"/>
  <c r="U35" i="474" s="1"/>
  <c r="I35" i="474"/>
  <c r="Z34" i="474"/>
  <c r="Q34" i="474"/>
  <c r="T34" i="474" s="1"/>
  <c r="J34" i="474"/>
  <c r="R34" i="474" s="1"/>
  <c r="U34" i="474" s="1"/>
  <c r="I34" i="474"/>
  <c r="Z33" i="474"/>
  <c r="R33" i="474"/>
  <c r="U33" i="474" s="1"/>
  <c r="Q33" i="474"/>
  <c r="T33" i="474" s="1"/>
  <c r="J33" i="474"/>
  <c r="I33" i="474"/>
  <c r="Z32" i="474"/>
  <c r="T32" i="474"/>
  <c r="R32" i="474"/>
  <c r="U32" i="474" s="1"/>
  <c r="J32" i="474"/>
  <c r="I32" i="474"/>
  <c r="Q32" i="474" s="1"/>
  <c r="Z31" i="474"/>
  <c r="J31" i="474"/>
  <c r="R31" i="474" s="1"/>
  <c r="U31" i="474" s="1"/>
  <c r="I31" i="474"/>
  <c r="Z30" i="474"/>
  <c r="Q30" i="474"/>
  <c r="T30" i="474" s="1"/>
  <c r="J30" i="474"/>
  <c r="R30" i="474" s="1"/>
  <c r="U30" i="474" s="1"/>
  <c r="I30" i="474"/>
  <c r="Z29" i="474"/>
  <c r="R29" i="474"/>
  <c r="U29" i="474" s="1"/>
  <c r="Q29" i="474"/>
  <c r="T29" i="474" s="1"/>
  <c r="J29" i="474"/>
  <c r="I29" i="474"/>
  <c r="Z28" i="474"/>
  <c r="T28" i="474"/>
  <c r="R28" i="474"/>
  <c r="U28" i="474" s="1"/>
  <c r="J28" i="474"/>
  <c r="I28" i="474"/>
  <c r="Q28" i="474" s="1"/>
  <c r="Z27" i="474"/>
  <c r="J27" i="474"/>
  <c r="R27" i="474" s="1"/>
  <c r="U27" i="474" s="1"/>
  <c r="I27" i="474"/>
  <c r="Z26" i="474"/>
  <c r="Q26" i="474"/>
  <c r="T26" i="474" s="1"/>
  <c r="J26" i="474"/>
  <c r="R26" i="474" s="1"/>
  <c r="U26" i="474" s="1"/>
  <c r="I26" i="474"/>
  <c r="Z25" i="474"/>
  <c r="R25" i="474"/>
  <c r="U25" i="474" s="1"/>
  <c r="Q25" i="474"/>
  <c r="T25" i="474" s="1"/>
  <c r="J25" i="474"/>
  <c r="I25" i="474"/>
  <c r="Z24" i="474"/>
  <c r="T24" i="474"/>
  <c r="R24" i="474"/>
  <c r="U24" i="474" s="1"/>
  <c r="J24" i="474"/>
  <c r="I24" i="474"/>
  <c r="Q24" i="474" s="1"/>
  <c r="Z23" i="474"/>
  <c r="J23" i="474"/>
  <c r="R23" i="474" s="1"/>
  <c r="U23" i="474" s="1"/>
  <c r="I23" i="474"/>
  <c r="Z22" i="474"/>
  <c r="Q22" i="474"/>
  <c r="T22" i="474" s="1"/>
  <c r="J22" i="474"/>
  <c r="R22" i="474" s="1"/>
  <c r="U22" i="474" s="1"/>
  <c r="I22" i="474"/>
  <c r="Z21" i="474"/>
  <c r="R21" i="474"/>
  <c r="U21" i="474" s="1"/>
  <c r="Q21" i="474"/>
  <c r="T21" i="474" s="1"/>
  <c r="J21" i="474"/>
  <c r="I21" i="474"/>
  <c r="T20" i="474"/>
  <c r="R20" i="474"/>
  <c r="U20" i="474" s="1"/>
  <c r="J20" i="474"/>
  <c r="I20" i="474"/>
  <c r="Q20" i="474" s="1"/>
  <c r="J10" i="474"/>
  <c r="R9" i="474"/>
  <c r="J9" i="474"/>
  <c r="R8" i="474"/>
  <c r="J7" i="474"/>
  <c r="J6" i="474"/>
  <c r="J4" i="474"/>
  <c r="J3" i="474"/>
  <c r="I157" i="473"/>
  <c r="J157" i="473" s="1"/>
  <c r="I159" i="473" s="1"/>
  <c r="J155" i="473"/>
  <c r="Z149" i="473"/>
  <c r="J149" i="473"/>
  <c r="I149" i="473"/>
  <c r="Z148" i="473"/>
  <c r="J148" i="473"/>
  <c r="R148" i="473" s="1"/>
  <c r="U148" i="473" s="1"/>
  <c r="I148" i="473"/>
  <c r="Z147" i="473"/>
  <c r="J147" i="473"/>
  <c r="I147" i="473"/>
  <c r="Z146" i="473"/>
  <c r="J146" i="473"/>
  <c r="R146" i="473" s="1"/>
  <c r="U146" i="473" s="1"/>
  <c r="I146" i="473"/>
  <c r="Z145" i="473"/>
  <c r="J145" i="473"/>
  <c r="I145" i="473"/>
  <c r="Z144" i="473"/>
  <c r="J144" i="473"/>
  <c r="R144" i="473" s="1"/>
  <c r="U144" i="473" s="1"/>
  <c r="I144" i="473"/>
  <c r="Z143" i="473"/>
  <c r="J143" i="473"/>
  <c r="I143" i="473"/>
  <c r="Z142" i="473"/>
  <c r="J142" i="473"/>
  <c r="R142" i="473" s="1"/>
  <c r="U142" i="473" s="1"/>
  <c r="I142" i="473"/>
  <c r="Z141" i="473"/>
  <c r="J141" i="473"/>
  <c r="I141" i="473"/>
  <c r="Z140" i="473"/>
  <c r="J140" i="473"/>
  <c r="R140" i="473" s="1"/>
  <c r="U140" i="473" s="1"/>
  <c r="I140" i="473"/>
  <c r="Z139" i="473"/>
  <c r="J139" i="473"/>
  <c r="I139" i="473"/>
  <c r="Z138" i="473"/>
  <c r="J138" i="473"/>
  <c r="R138" i="473" s="1"/>
  <c r="U138" i="473" s="1"/>
  <c r="I138" i="473"/>
  <c r="Z137" i="473"/>
  <c r="J137" i="473"/>
  <c r="I137" i="473"/>
  <c r="Z136" i="473"/>
  <c r="J136" i="473"/>
  <c r="R136" i="473" s="1"/>
  <c r="U136" i="473" s="1"/>
  <c r="I136" i="473"/>
  <c r="Z135" i="473"/>
  <c r="J135" i="473"/>
  <c r="I135" i="473"/>
  <c r="Z134" i="473"/>
  <c r="J134" i="473"/>
  <c r="R134" i="473" s="1"/>
  <c r="U134" i="473" s="1"/>
  <c r="I134" i="473"/>
  <c r="Z133" i="473"/>
  <c r="J133" i="473"/>
  <c r="I133" i="473"/>
  <c r="Z132" i="473"/>
  <c r="J132" i="473"/>
  <c r="R132" i="473" s="1"/>
  <c r="U132" i="473" s="1"/>
  <c r="I132" i="473"/>
  <c r="Z131" i="473"/>
  <c r="J131" i="473"/>
  <c r="I131" i="473"/>
  <c r="Z130" i="473"/>
  <c r="J130" i="473"/>
  <c r="R130" i="473" s="1"/>
  <c r="U130" i="473" s="1"/>
  <c r="I130" i="473"/>
  <c r="Z129" i="473"/>
  <c r="J129" i="473"/>
  <c r="I129" i="473"/>
  <c r="Z128" i="473"/>
  <c r="J128" i="473"/>
  <c r="R128" i="473" s="1"/>
  <c r="U128" i="473" s="1"/>
  <c r="I128" i="473"/>
  <c r="Z127" i="473"/>
  <c r="J127" i="473"/>
  <c r="I127" i="473"/>
  <c r="Z126" i="473"/>
  <c r="J126" i="473"/>
  <c r="R126" i="473" s="1"/>
  <c r="U126" i="473" s="1"/>
  <c r="I126" i="473"/>
  <c r="Z125" i="473"/>
  <c r="J125" i="473"/>
  <c r="I125" i="473"/>
  <c r="Z124" i="473"/>
  <c r="J124" i="473"/>
  <c r="R124" i="473" s="1"/>
  <c r="U124" i="473" s="1"/>
  <c r="I124" i="473"/>
  <c r="Z123" i="473"/>
  <c r="J123" i="473"/>
  <c r="I123" i="473"/>
  <c r="Z122" i="473"/>
  <c r="J122" i="473"/>
  <c r="R122" i="473" s="1"/>
  <c r="U122" i="473" s="1"/>
  <c r="I122" i="473"/>
  <c r="Z121" i="473"/>
  <c r="J121" i="473"/>
  <c r="I121" i="473"/>
  <c r="Z120" i="473"/>
  <c r="J120" i="473"/>
  <c r="R120" i="473" s="1"/>
  <c r="U120" i="473" s="1"/>
  <c r="I120" i="473"/>
  <c r="Z119" i="473"/>
  <c r="J119" i="473"/>
  <c r="I119" i="473"/>
  <c r="Z118" i="473"/>
  <c r="J118" i="473"/>
  <c r="R118" i="473" s="1"/>
  <c r="U118" i="473" s="1"/>
  <c r="I118" i="473"/>
  <c r="Z117" i="473"/>
  <c r="J117" i="473"/>
  <c r="I117" i="473"/>
  <c r="Z116" i="473"/>
  <c r="J116" i="473"/>
  <c r="R116" i="473" s="1"/>
  <c r="U116" i="473" s="1"/>
  <c r="I116" i="473"/>
  <c r="Z115" i="473"/>
  <c r="J115" i="473"/>
  <c r="I115" i="473"/>
  <c r="Z114" i="473"/>
  <c r="J114" i="473"/>
  <c r="R114" i="473" s="1"/>
  <c r="U114" i="473" s="1"/>
  <c r="I114" i="473"/>
  <c r="Z113" i="473"/>
  <c r="J113" i="473"/>
  <c r="I113" i="473"/>
  <c r="Z112" i="473"/>
  <c r="J112" i="473"/>
  <c r="R112" i="473" s="1"/>
  <c r="U112" i="473" s="1"/>
  <c r="I112" i="473"/>
  <c r="Z111" i="473"/>
  <c r="J111" i="473"/>
  <c r="I111" i="473"/>
  <c r="Z110" i="473"/>
  <c r="J110" i="473"/>
  <c r="R110" i="473" s="1"/>
  <c r="U110" i="473" s="1"/>
  <c r="I110" i="473"/>
  <c r="Z109" i="473"/>
  <c r="J109" i="473"/>
  <c r="I109" i="473"/>
  <c r="Z108" i="473"/>
  <c r="J108" i="473"/>
  <c r="R108" i="473" s="1"/>
  <c r="U108" i="473" s="1"/>
  <c r="I108" i="473"/>
  <c r="Z107" i="473"/>
  <c r="J107" i="473"/>
  <c r="I107" i="473"/>
  <c r="Z106" i="473"/>
  <c r="J106" i="473"/>
  <c r="R106" i="473" s="1"/>
  <c r="U106" i="473" s="1"/>
  <c r="I106" i="473"/>
  <c r="Z105" i="473"/>
  <c r="J105" i="473"/>
  <c r="I105" i="473"/>
  <c r="Z104" i="473"/>
  <c r="J104" i="473"/>
  <c r="R104" i="473" s="1"/>
  <c r="U104" i="473" s="1"/>
  <c r="I104" i="473"/>
  <c r="Z103" i="473"/>
  <c r="J103" i="473"/>
  <c r="I103" i="473"/>
  <c r="Z102" i="473"/>
  <c r="J102" i="473"/>
  <c r="R102" i="473" s="1"/>
  <c r="U102" i="473" s="1"/>
  <c r="I102" i="473"/>
  <c r="Z101" i="473"/>
  <c r="J101" i="473"/>
  <c r="I101" i="473"/>
  <c r="Z100" i="473"/>
  <c r="J100" i="473"/>
  <c r="R100" i="473" s="1"/>
  <c r="U100" i="473" s="1"/>
  <c r="I100" i="473"/>
  <c r="Z99" i="473"/>
  <c r="J99" i="473"/>
  <c r="I99" i="473"/>
  <c r="Z98" i="473"/>
  <c r="J98" i="473"/>
  <c r="R98" i="473" s="1"/>
  <c r="U98" i="473" s="1"/>
  <c r="I98" i="473"/>
  <c r="Z97" i="473"/>
  <c r="J97" i="473"/>
  <c r="I97" i="473"/>
  <c r="Z96" i="473"/>
  <c r="J96" i="473"/>
  <c r="R96" i="473" s="1"/>
  <c r="U96" i="473" s="1"/>
  <c r="I96" i="473"/>
  <c r="Z95" i="473"/>
  <c r="J95" i="473"/>
  <c r="I95" i="473"/>
  <c r="Z94" i="473"/>
  <c r="J94" i="473"/>
  <c r="R94" i="473" s="1"/>
  <c r="U94" i="473" s="1"/>
  <c r="I94" i="473"/>
  <c r="Z93" i="473"/>
  <c r="J93" i="473"/>
  <c r="I93" i="473"/>
  <c r="Z92" i="473"/>
  <c r="J92" i="473"/>
  <c r="R92" i="473" s="1"/>
  <c r="U92" i="473" s="1"/>
  <c r="I92" i="473"/>
  <c r="Z91" i="473"/>
  <c r="J91" i="473"/>
  <c r="I91" i="473"/>
  <c r="Z90" i="473"/>
  <c r="J90" i="473"/>
  <c r="R90" i="473" s="1"/>
  <c r="U90" i="473" s="1"/>
  <c r="I90" i="473"/>
  <c r="Z89" i="473"/>
  <c r="J89" i="473"/>
  <c r="I89" i="473"/>
  <c r="Z88" i="473"/>
  <c r="J88" i="473"/>
  <c r="R88" i="473" s="1"/>
  <c r="U88" i="473" s="1"/>
  <c r="I88" i="473"/>
  <c r="Z87" i="473"/>
  <c r="J87" i="473"/>
  <c r="I87" i="473"/>
  <c r="Z86" i="473"/>
  <c r="J86" i="473"/>
  <c r="R86" i="473" s="1"/>
  <c r="U86" i="473" s="1"/>
  <c r="I86" i="473"/>
  <c r="J85" i="473"/>
  <c r="I85" i="473"/>
  <c r="Z84" i="473"/>
  <c r="J84" i="473"/>
  <c r="R84" i="473" s="1"/>
  <c r="U84" i="473" s="1"/>
  <c r="I84" i="473"/>
  <c r="Z83" i="473"/>
  <c r="J83" i="473"/>
  <c r="I83" i="473"/>
  <c r="Z82" i="473"/>
  <c r="J82" i="473"/>
  <c r="I82" i="473"/>
  <c r="Z81" i="473"/>
  <c r="J81" i="473"/>
  <c r="I81" i="473"/>
  <c r="Z80" i="473"/>
  <c r="J80" i="473"/>
  <c r="R80" i="473" s="1"/>
  <c r="U80" i="473" s="1"/>
  <c r="I80" i="473"/>
  <c r="Z79" i="473"/>
  <c r="J79" i="473"/>
  <c r="I79" i="473"/>
  <c r="Z78" i="473"/>
  <c r="J78" i="473"/>
  <c r="I78" i="473"/>
  <c r="Z77" i="473"/>
  <c r="J77" i="473"/>
  <c r="I77" i="473"/>
  <c r="Z76" i="473"/>
  <c r="J76" i="473"/>
  <c r="R76" i="473" s="1"/>
  <c r="U76" i="473" s="1"/>
  <c r="I76" i="473"/>
  <c r="Z75" i="473"/>
  <c r="J75" i="473"/>
  <c r="I75" i="473"/>
  <c r="Z74" i="473"/>
  <c r="J74" i="473"/>
  <c r="I74" i="473"/>
  <c r="Z73" i="473"/>
  <c r="J73" i="473"/>
  <c r="I73" i="473"/>
  <c r="Z72" i="473"/>
  <c r="J72" i="473"/>
  <c r="R72" i="473" s="1"/>
  <c r="U72" i="473" s="1"/>
  <c r="I72" i="473"/>
  <c r="Z71" i="473"/>
  <c r="J71" i="473"/>
  <c r="I71" i="473"/>
  <c r="Z70" i="473"/>
  <c r="J70" i="473"/>
  <c r="I70" i="473"/>
  <c r="Z69" i="473"/>
  <c r="J69" i="473"/>
  <c r="I69" i="473"/>
  <c r="Z68" i="473"/>
  <c r="J68" i="473"/>
  <c r="R68" i="473" s="1"/>
  <c r="U68" i="473" s="1"/>
  <c r="I68" i="473"/>
  <c r="Z67" i="473"/>
  <c r="J67" i="473"/>
  <c r="I67" i="473"/>
  <c r="Z66" i="473"/>
  <c r="J66" i="473"/>
  <c r="I66" i="473"/>
  <c r="Z65" i="473"/>
  <c r="J65" i="473"/>
  <c r="I65" i="473"/>
  <c r="Z64" i="473"/>
  <c r="J64" i="473"/>
  <c r="R64" i="473" s="1"/>
  <c r="U64" i="473" s="1"/>
  <c r="I64" i="473"/>
  <c r="Z63" i="473"/>
  <c r="J63" i="473"/>
  <c r="I63" i="473"/>
  <c r="Z62" i="473"/>
  <c r="J62" i="473"/>
  <c r="I62" i="473"/>
  <c r="Z61" i="473"/>
  <c r="J61" i="473"/>
  <c r="I61" i="473"/>
  <c r="Z60" i="473"/>
  <c r="J60" i="473"/>
  <c r="R60" i="473" s="1"/>
  <c r="U60" i="473" s="1"/>
  <c r="I60" i="473"/>
  <c r="Z59" i="473"/>
  <c r="J59" i="473"/>
  <c r="I59" i="473"/>
  <c r="Z58" i="473"/>
  <c r="J58" i="473"/>
  <c r="I58" i="473"/>
  <c r="Z57" i="473"/>
  <c r="J57" i="473"/>
  <c r="I57" i="473"/>
  <c r="Z56" i="473"/>
  <c r="J56" i="473"/>
  <c r="R56" i="473" s="1"/>
  <c r="U56" i="473" s="1"/>
  <c r="I56" i="473"/>
  <c r="Z55" i="473"/>
  <c r="J55" i="473"/>
  <c r="I55" i="473"/>
  <c r="Z54" i="473"/>
  <c r="J54" i="473"/>
  <c r="I54" i="473"/>
  <c r="Z53" i="473"/>
  <c r="J53" i="473"/>
  <c r="I53" i="473"/>
  <c r="Z52" i="473"/>
  <c r="J52" i="473"/>
  <c r="R52" i="473" s="1"/>
  <c r="U52" i="473" s="1"/>
  <c r="I52" i="473"/>
  <c r="Z51" i="473"/>
  <c r="J51" i="473"/>
  <c r="I51" i="473"/>
  <c r="Z50" i="473"/>
  <c r="J50" i="473"/>
  <c r="I50" i="473"/>
  <c r="Z49" i="473"/>
  <c r="J49" i="473"/>
  <c r="I49" i="473"/>
  <c r="Z48" i="473"/>
  <c r="J48" i="473"/>
  <c r="R48" i="473" s="1"/>
  <c r="U48" i="473" s="1"/>
  <c r="I48" i="473"/>
  <c r="Z47" i="473"/>
  <c r="J47" i="473"/>
  <c r="I47" i="473"/>
  <c r="Z46" i="473"/>
  <c r="J46" i="473"/>
  <c r="I46" i="473"/>
  <c r="Z45" i="473"/>
  <c r="J45" i="473"/>
  <c r="I45" i="473"/>
  <c r="Z44" i="473"/>
  <c r="J44" i="473"/>
  <c r="R44" i="473" s="1"/>
  <c r="U44" i="473" s="1"/>
  <c r="I44" i="473"/>
  <c r="Z43" i="473"/>
  <c r="J43" i="473"/>
  <c r="I43" i="473"/>
  <c r="Z42" i="473"/>
  <c r="J42" i="473"/>
  <c r="I42" i="473"/>
  <c r="Z41" i="473"/>
  <c r="J41" i="473"/>
  <c r="I41" i="473"/>
  <c r="Z40" i="473"/>
  <c r="J40" i="473"/>
  <c r="R40" i="473" s="1"/>
  <c r="U40" i="473" s="1"/>
  <c r="I40" i="473"/>
  <c r="Z39" i="473"/>
  <c r="J39" i="473"/>
  <c r="I39" i="473"/>
  <c r="Z38" i="473"/>
  <c r="J38" i="473"/>
  <c r="I38" i="473"/>
  <c r="Z37" i="473"/>
  <c r="J37" i="473"/>
  <c r="I37" i="473"/>
  <c r="Z36" i="473"/>
  <c r="J36" i="473"/>
  <c r="R36" i="473" s="1"/>
  <c r="U36" i="473" s="1"/>
  <c r="I36" i="473"/>
  <c r="Z35" i="473"/>
  <c r="J35" i="473"/>
  <c r="I35" i="473"/>
  <c r="Z34" i="473"/>
  <c r="J34" i="473"/>
  <c r="I34" i="473"/>
  <c r="Z33" i="473"/>
  <c r="J33" i="473"/>
  <c r="I33" i="473"/>
  <c r="Z32" i="473"/>
  <c r="J32" i="473"/>
  <c r="R32" i="473" s="1"/>
  <c r="U32" i="473" s="1"/>
  <c r="I32" i="473"/>
  <c r="Z31" i="473"/>
  <c r="J31" i="473"/>
  <c r="I31" i="473"/>
  <c r="Z30" i="473"/>
  <c r="J30" i="473"/>
  <c r="I30" i="473"/>
  <c r="Z29" i="473"/>
  <c r="J29" i="473"/>
  <c r="I29" i="473"/>
  <c r="Z28" i="473"/>
  <c r="J28" i="473"/>
  <c r="R28" i="473" s="1"/>
  <c r="U28" i="473" s="1"/>
  <c r="I28" i="473"/>
  <c r="Z27" i="473"/>
  <c r="J27" i="473"/>
  <c r="I27" i="473"/>
  <c r="Z26" i="473"/>
  <c r="J26" i="473"/>
  <c r="I26" i="473"/>
  <c r="Z25" i="473"/>
  <c r="J25" i="473"/>
  <c r="I25" i="473"/>
  <c r="Z24" i="473"/>
  <c r="J24" i="473"/>
  <c r="R24" i="473" s="1"/>
  <c r="U24" i="473" s="1"/>
  <c r="I24" i="473"/>
  <c r="Z23" i="473"/>
  <c r="J23" i="473"/>
  <c r="I23" i="473"/>
  <c r="Z22" i="473"/>
  <c r="J22" i="473"/>
  <c r="I22" i="473"/>
  <c r="Z21" i="473"/>
  <c r="J21" i="473"/>
  <c r="I21" i="473"/>
  <c r="J20" i="473"/>
  <c r="R20" i="473" s="1"/>
  <c r="U20" i="473" s="1"/>
  <c r="I20" i="473"/>
  <c r="J10" i="473"/>
  <c r="R9" i="473"/>
  <c r="J9" i="473"/>
  <c r="J11" i="473" s="1"/>
  <c r="R8" i="473"/>
  <c r="J7" i="473"/>
  <c r="J6" i="473"/>
  <c r="J4" i="473"/>
  <c r="Q148" i="473" s="1"/>
  <c r="T148" i="473" s="1"/>
  <c r="W148" i="473" s="1"/>
  <c r="J3" i="473"/>
  <c r="R82" i="473" s="1"/>
  <c r="U82" i="473" s="1"/>
  <c r="J155" i="472"/>
  <c r="I157" i="472" s="1"/>
  <c r="J157" i="472" s="1"/>
  <c r="I159" i="472" s="1"/>
  <c r="Z149" i="472"/>
  <c r="R149" i="472"/>
  <c r="U149" i="472" s="1"/>
  <c r="X149" i="472" s="1"/>
  <c r="J149" i="472"/>
  <c r="I149" i="472"/>
  <c r="Q149" i="472" s="1"/>
  <c r="T149" i="472" s="1"/>
  <c r="W149" i="472" s="1"/>
  <c r="Z148" i="472"/>
  <c r="R148" i="472"/>
  <c r="U148" i="472" s="1"/>
  <c r="X148" i="472" s="1"/>
  <c r="J148" i="472"/>
  <c r="I148" i="472"/>
  <c r="Q148" i="472" s="1"/>
  <c r="T148" i="472" s="1"/>
  <c r="W148" i="472" s="1"/>
  <c r="Z147" i="472"/>
  <c r="T147" i="472"/>
  <c r="R147" i="472"/>
  <c r="U147" i="472" s="1"/>
  <c r="J147" i="472"/>
  <c r="I147" i="472"/>
  <c r="Q147" i="472" s="1"/>
  <c r="Z146" i="472"/>
  <c r="R146" i="472"/>
  <c r="U146" i="472" s="1"/>
  <c r="J146" i="472"/>
  <c r="I146" i="472"/>
  <c r="Q146" i="472" s="1"/>
  <c r="T146" i="472" s="1"/>
  <c r="W146" i="472" s="1"/>
  <c r="X146" i="472" s="1"/>
  <c r="Z145" i="472"/>
  <c r="R145" i="472"/>
  <c r="U145" i="472" s="1"/>
  <c r="J145" i="472"/>
  <c r="I145" i="472"/>
  <c r="Q145" i="472" s="1"/>
  <c r="T145" i="472" s="1"/>
  <c r="W145" i="472" s="1"/>
  <c r="Z144" i="472"/>
  <c r="R144" i="472"/>
  <c r="U144" i="472" s="1"/>
  <c r="J144" i="472"/>
  <c r="I144" i="472"/>
  <c r="Q144" i="472" s="1"/>
  <c r="T144" i="472" s="1"/>
  <c r="W144" i="472" s="1"/>
  <c r="Z143" i="472"/>
  <c r="T143" i="472"/>
  <c r="R143" i="472"/>
  <c r="U143" i="472" s="1"/>
  <c r="J143" i="472"/>
  <c r="I143" i="472"/>
  <c r="Q143" i="472" s="1"/>
  <c r="Z142" i="472"/>
  <c r="R142" i="472"/>
  <c r="U142" i="472" s="1"/>
  <c r="J142" i="472"/>
  <c r="I142" i="472"/>
  <c r="Q142" i="472" s="1"/>
  <c r="T142" i="472" s="1"/>
  <c r="W142" i="472" s="1"/>
  <c r="X142" i="472" s="1"/>
  <c r="Z141" i="472"/>
  <c r="R141" i="472"/>
  <c r="U141" i="472" s="1"/>
  <c r="J141" i="472"/>
  <c r="I141" i="472"/>
  <c r="Q141" i="472" s="1"/>
  <c r="T141" i="472" s="1"/>
  <c r="W141" i="472" s="1"/>
  <c r="Z140" i="472"/>
  <c r="R140" i="472"/>
  <c r="U140" i="472" s="1"/>
  <c r="J140" i="472"/>
  <c r="I140" i="472"/>
  <c r="Q140" i="472" s="1"/>
  <c r="T140" i="472" s="1"/>
  <c r="W140" i="472" s="1"/>
  <c r="Z139" i="472"/>
  <c r="T139" i="472"/>
  <c r="R139" i="472"/>
  <c r="U139" i="472" s="1"/>
  <c r="J139" i="472"/>
  <c r="I139" i="472"/>
  <c r="Q139" i="472" s="1"/>
  <c r="Z138" i="472"/>
  <c r="T138" i="472"/>
  <c r="R138" i="472"/>
  <c r="U138" i="472" s="1"/>
  <c r="J138" i="472"/>
  <c r="I138" i="472"/>
  <c r="Q138" i="472" s="1"/>
  <c r="Z137" i="472"/>
  <c r="R137" i="472"/>
  <c r="U137" i="472" s="1"/>
  <c r="X137" i="472" s="1"/>
  <c r="J137" i="472"/>
  <c r="I137" i="472"/>
  <c r="Q137" i="472" s="1"/>
  <c r="T137" i="472" s="1"/>
  <c r="W137" i="472" s="1"/>
  <c r="Z136" i="472"/>
  <c r="R136" i="472"/>
  <c r="U136" i="472" s="1"/>
  <c r="X136" i="472" s="1"/>
  <c r="J136" i="472"/>
  <c r="I136" i="472"/>
  <c r="Q136" i="472" s="1"/>
  <c r="T136" i="472" s="1"/>
  <c r="W136" i="472" s="1"/>
  <c r="Z135" i="472"/>
  <c r="T135" i="472"/>
  <c r="R135" i="472"/>
  <c r="U135" i="472" s="1"/>
  <c r="J135" i="472"/>
  <c r="I135" i="472"/>
  <c r="Q135" i="472" s="1"/>
  <c r="Z134" i="472"/>
  <c r="T134" i="472"/>
  <c r="R134" i="472"/>
  <c r="U134" i="472" s="1"/>
  <c r="J134" i="472"/>
  <c r="I134" i="472"/>
  <c r="Q134" i="472" s="1"/>
  <c r="Z133" i="472"/>
  <c r="R133" i="472"/>
  <c r="U133" i="472" s="1"/>
  <c r="J133" i="472"/>
  <c r="I133" i="472"/>
  <c r="Q133" i="472" s="1"/>
  <c r="T133" i="472" s="1"/>
  <c r="W133" i="472" s="1"/>
  <c r="Z132" i="472"/>
  <c r="R132" i="472"/>
  <c r="U132" i="472" s="1"/>
  <c r="J132" i="472"/>
  <c r="I132" i="472"/>
  <c r="Q132" i="472" s="1"/>
  <c r="T132" i="472" s="1"/>
  <c r="W132" i="472" s="1"/>
  <c r="Z131" i="472"/>
  <c r="T131" i="472"/>
  <c r="R131" i="472"/>
  <c r="U131" i="472" s="1"/>
  <c r="J131" i="472"/>
  <c r="I131" i="472"/>
  <c r="Q131" i="472" s="1"/>
  <c r="Z130" i="472"/>
  <c r="T130" i="472"/>
  <c r="R130" i="472"/>
  <c r="U130" i="472" s="1"/>
  <c r="J130" i="472"/>
  <c r="I130" i="472"/>
  <c r="Q130" i="472" s="1"/>
  <c r="Z129" i="472"/>
  <c r="R129" i="472"/>
  <c r="U129" i="472" s="1"/>
  <c r="X129" i="472" s="1"/>
  <c r="J129" i="472"/>
  <c r="I129" i="472"/>
  <c r="Q129" i="472" s="1"/>
  <c r="T129" i="472" s="1"/>
  <c r="W129" i="472" s="1"/>
  <c r="Z128" i="472"/>
  <c r="R128" i="472"/>
  <c r="U128" i="472" s="1"/>
  <c r="X128" i="472" s="1"/>
  <c r="J128" i="472"/>
  <c r="I128" i="472"/>
  <c r="Q128" i="472" s="1"/>
  <c r="T128" i="472" s="1"/>
  <c r="W128" i="472" s="1"/>
  <c r="Z127" i="472"/>
  <c r="T127" i="472"/>
  <c r="R127" i="472"/>
  <c r="U127" i="472" s="1"/>
  <c r="J127" i="472"/>
  <c r="I127" i="472"/>
  <c r="Q127" i="472" s="1"/>
  <c r="Z126" i="472"/>
  <c r="T126" i="472"/>
  <c r="R126" i="472"/>
  <c r="U126" i="472" s="1"/>
  <c r="J126" i="472"/>
  <c r="I126" i="472"/>
  <c r="Q126" i="472" s="1"/>
  <c r="Z125" i="472"/>
  <c r="R125" i="472"/>
  <c r="U125" i="472" s="1"/>
  <c r="J125" i="472"/>
  <c r="I125" i="472"/>
  <c r="Q125" i="472" s="1"/>
  <c r="T125" i="472" s="1"/>
  <c r="W125" i="472" s="1"/>
  <c r="Z124" i="472"/>
  <c r="R124" i="472"/>
  <c r="U124" i="472" s="1"/>
  <c r="J124" i="472"/>
  <c r="I124" i="472"/>
  <c r="Q124" i="472" s="1"/>
  <c r="T124" i="472" s="1"/>
  <c r="W124" i="472" s="1"/>
  <c r="Z123" i="472"/>
  <c r="T123" i="472"/>
  <c r="R123" i="472"/>
  <c r="U123" i="472" s="1"/>
  <c r="J123" i="472"/>
  <c r="I123" i="472"/>
  <c r="Q123" i="472" s="1"/>
  <c r="Z122" i="472"/>
  <c r="T122" i="472"/>
  <c r="R122" i="472"/>
  <c r="U122" i="472" s="1"/>
  <c r="J122" i="472"/>
  <c r="I122" i="472"/>
  <c r="Q122" i="472" s="1"/>
  <c r="Z121" i="472"/>
  <c r="R121" i="472"/>
  <c r="U121" i="472" s="1"/>
  <c r="X121" i="472" s="1"/>
  <c r="J121" i="472"/>
  <c r="I121" i="472"/>
  <c r="Q121" i="472" s="1"/>
  <c r="T121" i="472" s="1"/>
  <c r="W121" i="472" s="1"/>
  <c r="Z120" i="472"/>
  <c r="R120" i="472"/>
  <c r="U120" i="472" s="1"/>
  <c r="X120" i="472" s="1"/>
  <c r="J120" i="472"/>
  <c r="I120" i="472"/>
  <c r="Q120" i="472" s="1"/>
  <c r="T120" i="472" s="1"/>
  <c r="W120" i="472" s="1"/>
  <c r="Z119" i="472"/>
  <c r="T119" i="472"/>
  <c r="R119" i="472"/>
  <c r="U119" i="472" s="1"/>
  <c r="J119" i="472"/>
  <c r="I119" i="472"/>
  <c r="Q119" i="472" s="1"/>
  <c r="Z118" i="472"/>
  <c r="R118" i="472"/>
  <c r="U118" i="472" s="1"/>
  <c r="J118" i="472"/>
  <c r="I118" i="472"/>
  <c r="Q118" i="472" s="1"/>
  <c r="T118" i="472" s="1"/>
  <c r="W118" i="472" s="1"/>
  <c r="X118" i="472" s="1"/>
  <c r="Z117" i="472"/>
  <c r="R117" i="472"/>
  <c r="U117" i="472" s="1"/>
  <c r="J117" i="472"/>
  <c r="I117" i="472"/>
  <c r="Q117" i="472" s="1"/>
  <c r="T117" i="472" s="1"/>
  <c r="W117" i="472" s="1"/>
  <c r="Z116" i="472"/>
  <c r="R116" i="472"/>
  <c r="U116" i="472" s="1"/>
  <c r="J116" i="472"/>
  <c r="I116" i="472"/>
  <c r="Q116" i="472" s="1"/>
  <c r="T116" i="472" s="1"/>
  <c r="W116" i="472" s="1"/>
  <c r="Z115" i="472"/>
  <c r="T115" i="472"/>
  <c r="R115" i="472"/>
  <c r="U115" i="472" s="1"/>
  <c r="J115" i="472"/>
  <c r="I115" i="472"/>
  <c r="Q115" i="472" s="1"/>
  <c r="Z114" i="472"/>
  <c r="R114" i="472"/>
  <c r="U114" i="472" s="1"/>
  <c r="J114" i="472"/>
  <c r="I114" i="472"/>
  <c r="Q114" i="472" s="1"/>
  <c r="T114" i="472" s="1"/>
  <c r="W114" i="472" s="1"/>
  <c r="X114" i="472" s="1"/>
  <c r="Z113" i="472"/>
  <c r="R113" i="472"/>
  <c r="U113" i="472" s="1"/>
  <c r="J113" i="472"/>
  <c r="I113" i="472"/>
  <c r="Q113" i="472" s="1"/>
  <c r="T113" i="472" s="1"/>
  <c r="W113" i="472" s="1"/>
  <c r="Z112" i="472"/>
  <c r="R112" i="472"/>
  <c r="U112" i="472" s="1"/>
  <c r="J112" i="472"/>
  <c r="I112" i="472"/>
  <c r="Q112" i="472" s="1"/>
  <c r="T112" i="472" s="1"/>
  <c r="W112" i="472" s="1"/>
  <c r="Z111" i="472"/>
  <c r="T111" i="472"/>
  <c r="R111" i="472"/>
  <c r="U111" i="472" s="1"/>
  <c r="J111" i="472"/>
  <c r="I111" i="472"/>
  <c r="Q111" i="472" s="1"/>
  <c r="Z110" i="472"/>
  <c r="R110" i="472"/>
  <c r="U110" i="472" s="1"/>
  <c r="J110" i="472"/>
  <c r="I110" i="472"/>
  <c r="Q110" i="472" s="1"/>
  <c r="T110" i="472" s="1"/>
  <c r="W110" i="472" s="1"/>
  <c r="X110" i="472" s="1"/>
  <c r="Z109" i="472"/>
  <c r="R109" i="472"/>
  <c r="U109" i="472" s="1"/>
  <c r="X109" i="472" s="1"/>
  <c r="J109" i="472"/>
  <c r="I109" i="472"/>
  <c r="Q109" i="472" s="1"/>
  <c r="T109" i="472" s="1"/>
  <c r="W109" i="472" s="1"/>
  <c r="Z108" i="472"/>
  <c r="R108" i="472"/>
  <c r="U108" i="472" s="1"/>
  <c r="X108" i="472" s="1"/>
  <c r="J108" i="472"/>
  <c r="I108" i="472"/>
  <c r="Q108" i="472" s="1"/>
  <c r="T108" i="472" s="1"/>
  <c r="W108" i="472" s="1"/>
  <c r="Z107" i="472"/>
  <c r="T107" i="472"/>
  <c r="R107" i="472"/>
  <c r="U107" i="472" s="1"/>
  <c r="J107" i="472"/>
  <c r="I107" i="472"/>
  <c r="Q107" i="472" s="1"/>
  <c r="Z106" i="472"/>
  <c r="R106" i="472"/>
  <c r="U106" i="472" s="1"/>
  <c r="J106" i="472"/>
  <c r="I106" i="472"/>
  <c r="Q106" i="472" s="1"/>
  <c r="T106" i="472" s="1"/>
  <c r="W106" i="472" s="1"/>
  <c r="X106" i="472" s="1"/>
  <c r="Z105" i="472"/>
  <c r="R105" i="472"/>
  <c r="U105" i="472" s="1"/>
  <c r="X105" i="472" s="1"/>
  <c r="J105" i="472"/>
  <c r="I105" i="472"/>
  <c r="Q105" i="472" s="1"/>
  <c r="T105" i="472" s="1"/>
  <c r="W105" i="472" s="1"/>
  <c r="Z104" i="472"/>
  <c r="R104" i="472"/>
  <c r="U104" i="472" s="1"/>
  <c r="X104" i="472" s="1"/>
  <c r="J104" i="472"/>
  <c r="I104" i="472"/>
  <c r="Q104" i="472" s="1"/>
  <c r="T104" i="472" s="1"/>
  <c r="W104" i="472" s="1"/>
  <c r="Z103" i="472"/>
  <c r="T103" i="472"/>
  <c r="R103" i="472"/>
  <c r="U103" i="472" s="1"/>
  <c r="J103" i="472"/>
  <c r="I103" i="472"/>
  <c r="Q103" i="472" s="1"/>
  <c r="Z102" i="472"/>
  <c r="R102" i="472"/>
  <c r="U102" i="472" s="1"/>
  <c r="J102" i="472"/>
  <c r="I102" i="472"/>
  <c r="Q102" i="472" s="1"/>
  <c r="T102" i="472" s="1"/>
  <c r="W102" i="472" s="1"/>
  <c r="X102" i="472" s="1"/>
  <c r="Z101" i="472"/>
  <c r="R101" i="472"/>
  <c r="U101" i="472" s="1"/>
  <c r="J101" i="472"/>
  <c r="I101" i="472"/>
  <c r="Q101" i="472" s="1"/>
  <c r="T101" i="472" s="1"/>
  <c r="W101" i="472" s="1"/>
  <c r="Z100" i="472"/>
  <c r="R100" i="472"/>
  <c r="U100" i="472" s="1"/>
  <c r="J100" i="472"/>
  <c r="I100" i="472"/>
  <c r="Q100" i="472" s="1"/>
  <c r="T100" i="472" s="1"/>
  <c r="W100" i="472" s="1"/>
  <c r="Z99" i="472"/>
  <c r="T99" i="472"/>
  <c r="R99" i="472"/>
  <c r="U99" i="472" s="1"/>
  <c r="J99" i="472"/>
  <c r="I99" i="472"/>
  <c r="Q99" i="472" s="1"/>
  <c r="Z98" i="472"/>
  <c r="R98" i="472"/>
  <c r="U98" i="472" s="1"/>
  <c r="J98" i="472"/>
  <c r="I98" i="472"/>
  <c r="Q98" i="472" s="1"/>
  <c r="T98" i="472" s="1"/>
  <c r="W98" i="472" s="1"/>
  <c r="X98" i="472" s="1"/>
  <c r="Z97" i="472"/>
  <c r="R97" i="472"/>
  <c r="U97" i="472" s="1"/>
  <c r="J97" i="472"/>
  <c r="I97" i="472"/>
  <c r="Q97" i="472" s="1"/>
  <c r="T97" i="472" s="1"/>
  <c r="W97" i="472" s="1"/>
  <c r="Z96" i="472"/>
  <c r="R96" i="472"/>
  <c r="U96" i="472" s="1"/>
  <c r="J96" i="472"/>
  <c r="I96" i="472"/>
  <c r="Q96" i="472" s="1"/>
  <c r="T96" i="472" s="1"/>
  <c r="W96" i="472" s="1"/>
  <c r="Z95" i="472"/>
  <c r="T95" i="472"/>
  <c r="R95" i="472"/>
  <c r="U95" i="472" s="1"/>
  <c r="J95" i="472"/>
  <c r="I95" i="472"/>
  <c r="Q95" i="472" s="1"/>
  <c r="Z94" i="472"/>
  <c r="R94" i="472"/>
  <c r="U94" i="472" s="1"/>
  <c r="J94" i="472"/>
  <c r="I94" i="472"/>
  <c r="Q94" i="472" s="1"/>
  <c r="T94" i="472" s="1"/>
  <c r="W94" i="472" s="1"/>
  <c r="X94" i="472" s="1"/>
  <c r="Z93" i="472"/>
  <c r="R93" i="472"/>
  <c r="U93" i="472" s="1"/>
  <c r="X93" i="472" s="1"/>
  <c r="J93" i="472"/>
  <c r="I93" i="472"/>
  <c r="Q93" i="472" s="1"/>
  <c r="T93" i="472" s="1"/>
  <c r="W93" i="472" s="1"/>
  <c r="Z92" i="472"/>
  <c r="R92" i="472"/>
  <c r="U92" i="472" s="1"/>
  <c r="X92" i="472" s="1"/>
  <c r="J92" i="472"/>
  <c r="I92" i="472"/>
  <c r="Q92" i="472" s="1"/>
  <c r="T92" i="472" s="1"/>
  <c r="W92" i="472" s="1"/>
  <c r="Z91" i="472"/>
  <c r="T91" i="472"/>
  <c r="R91" i="472"/>
  <c r="U91" i="472" s="1"/>
  <c r="J91" i="472"/>
  <c r="I91" i="472"/>
  <c r="Q91" i="472" s="1"/>
  <c r="Z90" i="472"/>
  <c r="R90" i="472"/>
  <c r="U90" i="472" s="1"/>
  <c r="J90" i="472"/>
  <c r="I90" i="472"/>
  <c r="Q90" i="472" s="1"/>
  <c r="T90" i="472" s="1"/>
  <c r="W90" i="472" s="1"/>
  <c r="X90" i="472" s="1"/>
  <c r="Z89" i="472"/>
  <c r="R89" i="472"/>
  <c r="U89" i="472" s="1"/>
  <c r="X89" i="472" s="1"/>
  <c r="J89" i="472"/>
  <c r="I89" i="472"/>
  <c r="Q89" i="472" s="1"/>
  <c r="T89" i="472" s="1"/>
  <c r="W89" i="472" s="1"/>
  <c r="Z88" i="472"/>
  <c r="R88" i="472"/>
  <c r="U88" i="472" s="1"/>
  <c r="X88" i="472" s="1"/>
  <c r="J88" i="472"/>
  <c r="I88" i="472"/>
  <c r="Q88" i="472" s="1"/>
  <c r="T88" i="472" s="1"/>
  <c r="W88" i="472" s="1"/>
  <c r="Z87" i="472"/>
  <c r="T87" i="472"/>
  <c r="R87" i="472"/>
  <c r="U87" i="472" s="1"/>
  <c r="J87" i="472"/>
  <c r="I87" i="472"/>
  <c r="Q87" i="472" s="1"/>
  <c r="Z86" i="472"/>
  <c r="R86" i="472"/>
  <c r="U86" i="472" s="1"/>
  <c r="J86" i="472"/>
  <c r="I86" i="472"/>
  <c r="Q86" i="472" s="1"/>
  <c r="T86" i="472" s="1"/>
  <c r="W86" i="472" s="1"/>
  <c r="X86" i="472" s="1"/>
  <c r="R85" i="472"/>
  <c r="U85" i="472" s="1"/>
  <c r="X85" i="472" s="1"/>
  <c r="J85" i="472"/>
  <c r="I85" i="472"/>
  <c r="Q85" i="472" s="1"/>
  <c r="T85" i="472" s="1"/>
  <c r="W85" i="472" s="1"/>
  <c r="Z84" i="472"/>
  <c r="R84" i="472"/>
  <c r="U84" i="472" s="1"/>
  <c r="X84" i="472" s="1"/>
  <c r="J84" i="472"/>
  <c r="I84" i="472"/>
  <c r="Q84" i="472" s="1"/>
  <c r="T84" i="472" s="1"/>
  <c r="W84" i="472" s="1"/>
  <c r="Z83" i="472"/>
  <c r="J83" i="472"/>
  <c r="R83" i="472" s="1"/>
  <c r="U83" i="472" s="1"/>
  <c r="I83" i="472"/>
  <c r="Z82" i="472"/>
  <c r="Q82" i="472"/>
  <c r="T82" i="472" s="1"/>
  <c r="W82" i="472" s="1"/>
  <c r="J82" i="472"/>
  <c r="R82" i="472" s="1"/>
  <c r="U82" i="472" s="1"/>
  <c r="I82" i="472"/>
  <c r="Z81" i="472"/>
  <c r="R81" i="472"/>
  <c r="U81" i="472" s="1"/>
  <c r="Q81" i="472"/>
  <c r="T81" i="472" s="1"/>
  <c r="J81" i="472"/>
  <c r="I81" i="472"/>
  <c r="Z80" i="472"/>
  <c r="R80" i="472"/>
  <c r="U80" i="472" s="1"/>
  <c r="X80" i="472" s="1"/>
  <c r="J80" i="472"/>
  <c r="I80" i="472"/>
  <c r="Q80" i="472" s="1"/>
  <c r="T80" i="472" s="1"/>
  <c r="W80" i="472" s="1"/>
  <c r="Z79" i="472"/>
  <c r="J79" i="472"/>
  <c r="R79" i="472" s="1"/>
  <c r="U79" i="472" s="1"/>
  <c r="I79" i="472"/>
  <c r="Z78" i="472"/>
  <c r="Q78" i="472"/>
  <c r="T78" i="472" s="1"/>
  <c r="W78" i="472" s="1"/>
  <c r="J78" i="472"/>
  <c r="R78" i="472" s="1"/>
  <c r="U78" i="472" s="1"/>
  <c r="I78" i="472"/>
  <c r="Z77" i="472"/>
  <c r="R77" i="472"/>
  <c r="U77" i="472" s="1"/>
  <c r="Q77" i="472"/>
  <c r="T77" i="472" s="1"/>
  <c r="J77" i="472"/>
  <c r="I77" i="472"/>
  <c r="Z76" i="472"/>
  <c r="R76" i="472"/>
  <c r="U76" i="472" s="1"/>
  <c r="X76" i="472" s="1"/>
  <c r="J76" i="472"/>
  <c r="I76" i="472"/>
  <c r="Q76" i="472" s="1"/>
  <c r="T76" i="472" s="1"/>
  <c r="W76" i="472" s="1"/>
  <c r="Z75" i="472"/>
  <c r="J75" i="472"/>
  <c r="R75" i="472" s="1"/>
  <c r="U75" i="472" s="1"/>
  <c r="I75" i="472"/>
  <c r="Z74" i="472"/>
  <c r="Q74" i="472"/>
  <c r="T74" i="472" s="1"/>
  <c r="W74" i="472" s="1"/>
  <c r="J74" i="472"/>
  <c r="R74" i="472" s="1"/>
  <c r="U74" i="472" s="1"/>
  <c r="I74" i="472"/>
  <c r="Z73" i="472"/>
  <c r="R73" i="472"/>
  <c r="U73" i="472" s="1"/>
  <c r="Q73" i="472"/>
  <c r="T73" i="472" s="1"/>
  <c r="J73" i="472"/>
  <c r="I73" i="472"/>
  <c r="Z72" i="472"/>
  <c r="R72" i="472"/>
  <c r="U72" i="472" s="1"/>
  <c r="X72" i="472" s="1"/>
  <c r="J72" i="472"/>
  <c r="I72" i="472"/>
  <c r="Q72" i="472" s="1"/>
  <c r="T72" i="472" s="1"/>
  <c r="W72" i="472" s="1"/>
  <c r="Z71" i="472"/>
  <c r="J71" i="472"/>
  <c r="R71" i="472" s="1"/>
  <c r="U71" i="472" s="1"/>
  <c r="I71" i="472"/>
  <c r="Z70" i="472"/>
  <c r="Q70" i="472"/>
  <c r="T70" i="472" s="1"/>
  <c r="W70" i="472" s="1"/>
  <c r="J70" i="472"/>
  <c r="R70" i="472" s="1"/>
  <c r="U70" i="472" s="1"/>
  <c r="I70" i="472"/>
  <c r="Z69" i="472"/>
  <c r="R69" i="472"/>
  <c r="U69" i="472" s="1"/>
  <c r="Q69" i="472"/>
  <c r="T69" i="472" s="1"/>
  <c r="J69" i="472"/>
  <c r="I69" i="472"/>
  <c r="Z68" i="472"/>
  <c r="R68" i="472"/>
  <c r="U68" i="472" s="1"/>
  <c r="X68" i="472" s="1"/>
  <c r="J68" i="472"/>
  <c r="I68" i="472"/>
  <c r="Q68" i="472" s="1"/>
  <c r="T68" i="472" s="1"/>
  <c r="W68" i="472" s="1"/>
  <c r="Z67" i="472"/>
  <c r="J67" i="472"/>
  <c r="R67" i="472" s="1"/>
  <c r="U67" i="472" s="1"/>
  <c r="I67" i="472"/>
  <c r="Z66" i="472"/>
  <c r="Q66" i="472"/>
  <c r="T66" i="472" s="1"/>
  <c r="W66" i="472" s="1"/>
  <c r="J66" i="472"/>
  <c r="R66" i="472" s="1"/>
  <c r="U66" i="472" s="1"/>
  <c r="I66" i="472"/>
  <c r="Z65" i="472"/>
  <c r="R65" i="472"/>
  <c r="U65" i="472" s="1"/>
  <c r="Q65" i="472"/>
  <c r="T65" i="472" s="1"/>
  <c r="J65" i="472"/>
  <c r="I65" i="472"/>
  <c r="Z64" i="472"/>
  <c r="R64" i="472"/>
  <c r="U64" i="472" s="1"/>
  <c r="X64" i="472" s="1"/>
  <c r="J64" i="472"/>
  <c r="I64" i="472"/>
  <c r="Q64" i="472" s="1"/>
  <c r="T64" i="472" s="1"/>
  <c r="W64" i="472" s="1"/>
  <c r="Z63" i="472"/>
  <c r="J63" i="472"/>
  <c r="R63" i="472" s="1"/>
  <c r="U63" i="472" s="1"/>
  <c r="I63" i="472"/>
  <c r="Z62" i="472"/>
  <c r="Q62" i="472"/>
  <c r="T62" i="472" s="1"/>
  <c r="W62" i="472" s="1"/>
  <c r="J62" i="472"/>
  <c r="R62" i="472" s="1"/>
  <c r="U62" i="472" s="1"/>
  <c r="I62" i="472"/>
  <c r="Z61" i="472"/>
  <c r="R61" i="472"/>
  <c r="U61" i="472" s="1"/>
  <c r="Q61" i="472"/>
  <c r="T61" i="472" s="1"/>
  <c r="J61" i="472"/>
  <c r="I61" i="472"/>
  <c r="Z60" i="472"/>
  <c r="R60" i="472"/>
  <c r="U60" i="472" s="1"/>
  <c r="X60" i="472" s="1"/>
  <c r="J60" i="472"/>
  <c r="I60" i="472"/>
  <c r="Q60" i="472" s="1"/>
  <c r="T60" i="472" s="1"/>
  <c r="W60" i="472" s="1"/>
  <c r="Z59" i="472"/>
  <c r="J59" i="472"/>
  <c r="R59" i="472" s="1"/>
  <c r="U59" i="472" s="1"/>
  <c r="I59" i="472"/>
  <c r="Z58" i="472"/>
  <c r="Q58" i="472"/>
  <c r="T58" i="472" s="1"/>
  <c r="W58" i="472" s="1"/>
  <c r="J58" i="472"/>
  <c r="R58" i="472" s="1"/>
  <c r="U58" i="472" s="1"/>
  <c r="I58" i="472"/>
  <c r="Z57" i="472"/>
  <c r="R57" i="472"/>
  <c r="U57" i="472" s="1"/>
  <c r="Q57" i="472"/>
  <c r="T57" i="472" s="1"/>
  <c r="J57" i="472"/>
  <c r="I57" i="472"/>
  <c r="Z56" i="472"/>
  <c r="R56" i="472"/>
  <c r="U56" i="472" s="1"/>
  <c r="X56" i="472" s="1"/>
  <c r="J56" i="472"/>
  <c r="I56" i="472"/>
  <c r="Q56" i="472" s="1"/>
  <c r="T56" i="472" s="1"/>
  <c r="W56" i="472" s="1"/>
  <c r="Z55" i="472"/>
  <c r="J55" i="472"/>
  <c r="R55" i="472" s="1"/>
  <c r="U55" i="472" s="1"/>
  <c r="I55" i="472"/>
  <c r="Z54" i="472"/>
  <c r="Q54" i="472"/>
  <c r="T54" i="472" s="1"/>
  <c r="W54" i="472" s="1"/>
  <c r="J54" i="472"/>
  <c r="R54" i="472" s="1"/>
  <c r="U54" i="472" s="1"/>
  <c r="I54" i="472"/>
  <c r="Z53" i="472"/>
  <c r="R53" i="472"/>
  <c r="U53" i="472" s="1"/>
  <c r="Q53" i="472"/>
  <c r="T53" i="472" s="1"/>
  <c r="J53" i="472"/>
  <c r="I53" i="472"/>
  <c r="Z52" i="472"/>
  <c r="R52" i="472"/>
  <c r="U52" i="472" s="1"/>
  <c r="X52" i="472" s="1"/>
  <c r="J52" i="472"/>
  <c r="I52" i="472"/>
  <c r="Q52" i="472" s="1"/>
  <c r="T52" i="472" s="1"/>
  <c r="W52" i="472" s="1"/>
  <c r="Z51" i="472"/>
  <c r="J51" i="472"/>
  <c r="R51" i="472" s="1"/>
  <c r="U51" i="472" s="1"/>
  <c r="I51" i="472"/>
  <c r="Z50" i="472"/>
  <c r="Q50" i="472"/>
  <c r="T50" i="472" s="1"/>
  <c r="W50" i="472" s="1"/>
  <c r="J50" i="472"/>
  <c r="R50" i="472" s="1"/>
  <c r="U50" i="472" s="1"/>
  <c r="I50" i="472"/>
  <c r="Z49" i="472"/>
  <c r="R49" i="472"/>
  <c r="U49" i="472" s="1"/>
  <c r="Q49" i="472"/>
  <c r="T49" i="472" s="1"/>
  <c r="J49" i="472"/>
  <c r="I49" i="472"/>
  <c r="Z48" i="472"/>
  <c r="R48" i="472"/>
  <c r="U48" i="472" s="1"/>
  <c r="X48" i="472" s="1"/>
  <c r="J48" i="472"/>
  <c r="I48" i="472"/>
  <c r="Q48" i="472" s="1"/>
  <c r="T48" i="472" s="1"/>
  <c r="W48" i="472" s="1"/>
  <c r="Z47" i="472"/>
  <c r="J47" i="472"/>
  <c r="R47" i="472" s="1"/>
  <c r="U47" i="472" s="1"/>
  <c r="I47" i="472"/>
  <c r="Z46" i="472"/>
  <c r="Q46" i="472"/>
  <c r="T46" i="472" s="1"/>
  <c r="W46" i="472" s="1"/>
  <c r="J46" i="472"/>
  <c r="R46" i="472" s="1"/>
  <c r="U46" i="472" s="1"/>
  <c r="I46" i="472"/>
  <c r="Z45" i="472"/>
  <c r="R45" i="472"/>
  <c r="U45" i="472" s="1"/>
  <c r="Q45" i="472"/>
  <c r="T45" i="472" s="1"/>
  <c r="J45" i="472"/>
  <c r="I45" i="472"/>
  <c r="Z44" i="472"/>
  <c r="R44" i="472"/>
  <c r="U44" i="472" s="1"/>
  <c r="X44" i="472" s="1"/>
  <c r="J44" i="472"/>
  <c r="I44" i="472"/>
  <c r="Q44" i="472" s="1"/>
  <c r="T44" i="472" s="1"/>
  <c r="W44" i="472" s="1"/>
  <c r="Z43" i="472"/>
  <c r="J43" i="472"/>
  <c r="R43" i="472" s="1"/>
  <c r="U43" i="472" s="1"/>
  <c r="I43" i="472"/>
  <c r="Z42" i="472"/>
  <c r="Q42" i="472"/>
  <c r="T42" i="472" s="1"/>
  <c r="W42" i="472" s="1"/>
  <c r="J42" i="472"/>
  <c r="R42" i="472" s="1"/>
  <c r="U42" i="472" s="1"/>
  <c r="I42" i="472"/>
  <c r="Z41" i="472"/>
  <c r="R41" i="472"/>
  <c r="U41" i="472" s="1"/>
  <c r="Q41" i="472"/>
  <c r="T41" i="472" s="1"/>
  <c r="J41" i="472"/>
  <c r="I41" i="472"/>
  <c r="Z40" i="472"/>
  <c r="R40" i="472"/>
  <c r="U40" i="472" s="1"/>
  <c r="X40" i="472" s="1"/>
  <c r="J40" i="472"/>
  <c r="I40" i="472"/>
  <c r="Q40" i="472" s="1"/>
  <c r="T40" i="472" s="1"/>
  <c r="W40" i="472" s="1"/>
  <c r="Z39" i="472"/>
  <c r="J39" i="472"/>
  <c r="R39" i="472" s="1"/>
  <c r="U39" i="472" s="1"/>
  <c r="I39" i="472"/>
  <c r="Z38" i="472"/>
  <c r="Q38" i="472"/>
  <c r="T38" i="472" s="1"/>
  <c r="W38" i="472" s="1"/>
  <c r="J38" i="472"/>
  <c r="R38" i="472" s="1"/>
  <c r="U38" i="472" s="1"/>
  <c r="I38" i="472"/>
  <c r="Z37" i="472"/>
  <c r="R37" i="472"/>
  <c r="U37" i="472" s="1"/>
  <c r="Q37" i="472"/>
  <c r="T37" i="472" s="1"/>
  <c r="J37" i="472"/>
  <c r="I37" i="472"/>
  <c r="Z36" i="472"/>
  <c r="R36" i="472"/>
  <c r="U36" i="472" s="1"/>
  <c r="X36" i="472" s="1"/>
  <c r="J36" i="472"/>
  <c r="I36" i="472"/>
  <c r="Q36" i="472" s="1"/>
  <c r="T36" i="472" s="1"/>
  <c r="W36" i="472" s="1"/>
  <c r="Z35" i="472"/>
  <c r="J35" i="472"/>
  <c r="R35" i="472" s="1"/>
  <c r="U35" i="472" s="1"/>
  <c r="I35" i="472"/>
  <c r="Z34" i="472"/>
  <c r="Q34" i="472"/>
  <c r="T34" i="472" s="1"/>
  <c r="W34" i="472" s="1"/>
  <c r="J34" i="472"/>
  <c r="R34" i="472" s="1"/>
  <c r="U34" i="472" s="1"/>
  <c r="I34" i="472"/>
  <c r="Z33" i="472"/>
  <c r="R33" i="472"/>
  <c r="U33" i="472" s="1"/>
  <c r="Q33" i="472"/>
  <c r="T33" i="472" s="1"/>
  <c r="J33" i="472"/>
  <c r="I33" i="472"/>
  <c r="Z32" i="472"/>
  <c r="R32" i="472"/>
  <c r="U32" i="472" s="1"/>
  <c r="X32" i="472" s="1"/>
  <c r="J32" i="472"/>
  <c r="I32" i="472"/>
  <c r="Q32" i="472" s="1"/>
  <c r="T32" i="472" s="1"/>
  <c r="W32" i="472" s="1"/>
  <c r="Z31" i="472"/>
  <c r="J31" i="472"/>
  <c r="R31" i="472" s="1"/>
  <c r="U31" i="472" s="1"/>
  <c r="I31" i="472"/>
  <c r="Z30" i="472"/>
  <c r="Q30" i="472"/>
  <c r="T30" i="472" s="1"/>
  <c r="W30" i="472" s="1"/>
  <c r="J30" i="472"/>
  <c r="R30" i="472" s="1"/>
  <c r="U30" i="472" s="1"/>
  <c r="I30" i="472"/>
  <c r="Z29" i="472"/>
  <c r="R29" i="472"/>
  <c r="U29" i="472" s="1"/>
  <c r="Q29" i="472"/>
  <c r="T29" i="472" s="1"/>
  <c r="J29" i="472"/>
  <c r="I29" i="472"/>
  <c r="Z28" i="472"/>
  <c r="R28" i="472"/>
  <c r="U28" i="472" s="1"/>
  <c r="X28" i="472" s="1"/>
  <c r="J28" i="472"/>
  <c r="I28" i="472"/>
  <c r="Q28" i="472" s="1"/>
  <c r="T28" i="472" s="1"/>
  <c r="W28" i="472" s="1"/>
  <c r="Z27" i="472"/>
  <c r="J27" i="472"/>
  <c r="R27" i="472" s="1"/>
  <c r="U27" i="472" s="1"/>
  <c r="I27" i="472"/>
  <c r="Z26" i="472"/>
  <c r="Q26" i="472"/>
  <c r="T26" i="472" s="1"/>
  <c r="W26" i="472" s="1"/>
  <c r="J26" i="472"/>
  <c r="R26" i="472" s="1"/>
  <c r="U26" i="472" s="1"/>
  <c r="I26" i="472"/>
  <c r="Z25" i="472"/>
  <c r="R25" i="472"/>
  <c r="U25" i="472" s="1"/>
  <c r="Q25" i="472"/>
  <c r="T25" i="472" s="1"/>
  <c r="J25" i="472"/>
  <c r="I25" i="472"/>
  <c r="Z24" i="472"/>
  <c r="R24" i="472"/>
  <c r="U24" i="472" s="1"/>
  <c r="X24" i="472" s="1"/>
  <c r="J24" i="472"/>
  <c r="I24" i="472"/>
  <c r="Q24" i="472" s="1"/>
  <c r="T24" i="472" s="1"/>
  <c r="W24" i="472" s="1"/>
  <c r="Z23" i="472"/>
  <c r="J23" i="472"/>
  <c r="R23" i="472" s="1"/>
  <c r="U23" i="472" s="1"/>
  <c r="I23" i="472"/>
  <c r="Z22" i="472"/>
  <c r="Q22" i="472"/>
  <c r="T22" i="472" s="1"/>
  <c r="W22" i="472" s="1"/>
  <c r="J22" i="472"/>
  <c r="R22" i="472" s="1"/>
  <c r="U22" i="472" s="1"/>
  <c r="I22" i="472"/>
  <c r="Z21" i="472"/>
  <c r="R21" i="472"/>
  <c r="U21" i="472" s="1"/>
  <c r="Q21" i="472"/>
  <c r="T21" i="472" s="1"/>
  <c r="J21" i="472"/>
  <c r="I21" i="472"/>
  <c r="R20" i="472"/>
  <c r="U20" i="472" s="1"/>
  <c r="X20" i="472" s="1"/>
  <c r="J20" i="472"/>
  <c r="I20" i="472"/>
  <c r="Q20" i="472" s="1"/>
  <c r="T20" i="472" s="1"/>
  <c r="W20" i="472" s="1"/>
  <c r="J10" i="472"/>
  <c r="R9" i="472"/>
  <c r="J9" i="472"/>
  <c r="J11" i="472" s="1"/>
  <c r="W77" i="472" s="1"/>
  <c r="X77" i="472" s="1"/>
  <c r="R8" i="472"/>
  <c r="J7" i="472"/>
  <c r="J6" i="472"/>
  <c r="J4" i="472"/>
  <c r="J3" i="472"/>
  <c r="I157" i="471"/>
  <c r="J157" i="471" s="1"/>
  <c r="I159" i="471" s="1"/>
  <c r="J155" i="471"/>
  <c r="Z149" i="471"/>
  <c r="J149" i="471"/>
  <c r="I149" i="471"/>
  <c r="Z148" i="471"/>
  <c r="Q148" i="471"/>
  <c r="T148" i="471" s="1"/>
  <c r="J148" i="471"/>
  <c r="I148" i="471"/>
  <c r="Z147" i="471"/>
  <c r="J147" i="471"/>
  <c r="I147" i="471"/>
  <c r="Z146" i="471"/>
  <c r="Q146" i="471"/>
  <c r="T146" i="471" s="1"/>
  <c r="J146" i="471"/>
  <c r="I146" i="471"/>
  <c r="Z145" i="471"/>
  <c r="J145" i="471"/>
  <c r="I145" i="471"/>
  <c r="Z144" i="471"/>
  <c r="Q144" i="471"/>
  <c r="T144" i="471" s="1"/>
  <c r="J144" i="471"/>
  <c r="I144" i="471"/>
  <c r="Z143" i="471"/>
  <c r="J143" i="471"/>
  <c r="I143" i="471"/>
  <c r="Z142" i="471"/>
  <c r="Q142" i="471"/>
  <c r="T142" i="471" s="1"/>
  <c r="J142" i="471"/>
  <c r="I142" i="471"/>
  <c r="Z141" i="471"/>
  <c r="J141" i="471"/>
  <c r="I141" i="471"/>
  <c r="Z140" i="471"/>
  <c r="Q140" i="471"/>
  <c r="T140" i="471" s="1"/>
  <c r="J140" i="471"/>
  <c r="I140" i="471"/>
  <c r="Z139" i="471"/>
  <c r="J139" i="471"/>
  <c r="I139" i="471"/>
  <c r="Z138" i="471"/>
  <c r="Q138" i="471"/>
  <c r="T138" i="471" s="1"/>
  <c r="J138" i="471"/>
  <c r="I138" i="471"/>
  <c r="Z137" i="471"/>
  <c r="J137" i="471"/>
  <c r="I137" i="471"/>
  <c r="Z136" i="471"/>
  <c r="Q136" i="471"/>
  <c r="T136" i="471" s="1"/>
  <c r="J136" i="471"/>
  <c r="I136" i="471"/>
  <c r="Z135" i="471"/>
  <c r="J135" i="471"/>
  <c r="I135" i="471"/>
  <c r="Z134" i="471"/>
  <c r="Q134" i="471"/>
  <c r="T134" i="471" s="1"/>
  <c r="J134" i="471"/>
  <c r="I134" i="471"/>
  <c r="Z133" i="471"/>
  <c r="J133" i="471"/>
  <c r="I133" i="471"/>
  <c r="Z132" i="471"/>
  <c r="Q132" i="471"/>
  <c r="T132" i="471" s="1"/>
  <c r="J132" i="471"/>
  <c r="I132" i="471"/>
  <c r="Z131" i="471"/>
  <c r="J131" i="471"/>
  <c r="I131" i="471"/>
  <c r="Z130" i="471"/>
  <c r="Q130" i="471"/>
  <c r="T130" i="471" s="1"/>
  <c r="J130" i="471"/>
  <c r="I130" i="471"/>
  <c r="Z129" i="471"/>
  <c r="J129" i="471"/>
  <c r="I129" i="471"/>
  <c r="Z128" i="471"/>
  <c r="Q128" i="471"/>
  <c r="T128" i="471" s="1"/>
  <c r="J128" i="471"/>
  <c r="I128" i="471"/>
  <c r="Z127" i="471"/>
  <c r="J127" i="471"/>
  <c r="I127" i="471"/>
  <c r="Z126" i="471"/>
  <c r="Q126" i="471"/>
  <c r="T126" i="471" s="1"/>
  <c r="J126" i="471"/>
  <c r="I126" i="471"/>
  <c r="Z125" i="471"/>
  <c r="J125" i="471"/>
  <c r="I125" i="471"/>
  <c r="Z124" i="471"/>
  <c r="Q124" i="471"/>
  <c r="T124" i="471" s="1"/>
  <c r="J124" i="471"/>
  <c r="I124" i="471"/>
  <c r="Z123" i="471"/>
  <c r="J123" i="471"/>
  <c r="I123" i="471"/>
  <c r="Z122" i="471"/>
  <c r="Q122" i="471"/>
  <c r="T122" i="471" s="1"/>
  <c r="J122" i="471"/>
  <c r="I122" i="471"/>
  <c r="Z121" i="471"/>
  <c r="J121" i="471"/>
  <c r="I121" i="471"/>
  <c r="Z120" i="471"/>
  <c r="Q120" i="471"/>
  <c r="T120" i="471" s="1"/>
  <c r="J120" i="471"/>
  <c r="I120" i="471"/>
  <c r="Z119" i="471"/>
  <c r="J119" i="471"/>
  <c r="I119" i="471"/>
  <c r="Z118" i="471"/>
  <c r="Q118" i="471"/>
  <c r="T118" i="471" s="1"/>
  <c r="J118" i="471"/>
  <c r="I118" i="471"/>
  <c r="Z117" i="471"/>
  <c r="J117" i="471"/>
  <c r="I117" i="471"/>
  <c r="Z116" i="471"/>
  <c r="Q116" i="471"/>
  <c r="T116" i="471" s="1"/>
  <c r="J116" i="471"/>
  <c r="I116" i="471"/>
  <c r="Z115" i="471"/>
  <c r="J115" i="471"/>
  <c r="I115" i="471"/>
  <c r="Z114" i="471"/>
  <c r="Q114" i="471"/>
  <c r="T114" i="471" s="1"/>
  <c r="J114" i="471"/>
  <c r="I114" i="471"/>
  <c r="Z113" i="471"/>
  <c r="J113" i="471"/>
  <c r="I113" i="471"/>
  <c r="Z112" i="471"/>
  <c r="Q112" i="471"/>
  <c r="T112" i="471" s="1"/>
  <c r="J112" i="471"/>
  <c r="I112" i="471"/>
  <c r="Z111" i="471"/>
  <c r="J111" i="471"/>
  <c r="I111" i="471"/>
  <c r="Z110" i="471"/>
  <c r="Q110" i="471"/>
  <c r="T110" i="471" s="1"/>
  <c r="J110" i="471"/>
  <c r="I110" i="471"/>
  <c r="Z109" i="471"/>
  <c r="J109" i="471"/>
  <c r="I109" i="471"/>
  <c r="Z108" i="471"/>
  <c r="Q108" i="471"/>
  <c r="T108" i="471" s="1"/>
  <c r="J108" i="471"/>
  <c r="I108" i="471"/>
  <c r="Z107" i="471"/>
  <c r="J107" i="471"/>
  <c r="I107" i="471"/>
  <c r="Z106" i="471"/>
  <c r="Q106" i="471"/>
  <c r="T106" i="471" s="1"/>
  <c r="J106" i="471"/>
  <c r="I106" i="471"/>
  <c r="Z105" i="471"/>
  <c r="J105" i="471"/>
  <c r="I105" i="471"/>
  <c r="Z104" i="471"/>
  <c r="Q104" i="471"/>
  <c r="T104" i="471" s="1"/>
  <c r="J104" i="471"/>
  <c r="I104" i="471"/>
  <c r="Z103" i="471"/>
  <c r="J103" i="471"/>
  <c r="I103" i="471"/>
  <c r="Z102" i="471"/>
  <c r="Q102" i="471"/>
  <c r="T102" i="471" s="1"/>
  <c r="J102" i="471"/>
  <c r="I102" i="471"/>
  <c r="Z101" i="471"/>
  <c r="J101" i="471"/>
  <c r="I101" i="471"/>
  <c r="Z100" i="471"/>
  <c r="Q100" i="471"/>
  <c r="T100" i="471" s="1"/>
  <c r="J100" i="471"/>
  <c r="I100" i="471"/>
  <c r="Z99" i="471"/>
  <c r="J99" i="471"/>
  <c r="I99" i="471"/>
  <c r="Z98" i="471"/>
  <c r="Q98" i="471"/>
  <c r="T98" i="471" s="1"/>
  <c r="J98" i="471"/>
  <c r="I98" i="471"/>
  <c r="Z97" i="471"/>
  <c r="J97" i="471"/>
  <c r="I97" i="471"/>
  <c r="Z96" i="471"/>
  <c r="Q96" i="471"/>
  <c r="T96" i="471" s="1"/>
  <c r="J96" i="471"/>
  <c r="I96" i="471"/>
  <c r="Z95" i="471"/>
  <c r="J95" i="471"/>
  <c r="I95" i="471"/>
  <c r="Z94" i="471"/>
  <c r="Q94" i="471"/>
  <c r="T94" i="471" s="1"/>
  <c r="J94" i="471"/>
  <c r="I94" i="471"/>
  <c r="Z93" i="471"/>
  <c r="J93" i="471"/>
  <c r="I93" i="471"/>
  <c r="Z92" i="471"/>
  <c r="Q92" i="471"/>
  <c r="T92" i="471" s="1"/>
  <c r="J92" i="471"/>
  <c r="I92" i="471"/>
  <c r="Z91" i="471"/>
  <c r="J91" i="471"/>
  <c r="I91" i="471"/>
  <c r="Z90" i="471"/>
  <c r="Q90" i="471"/>
  <c r="T90" i="471" s="1"/>
  <c r="J90" i="471"/>
  <c r="I90" i="471"/>
  <c r="Z89" i="471"/>
  <c r="J89" i="471"/>
  <c r="I89" i="471"/>
  <c r="Z88" i="471"/>
  <c r="Q88" i="471"/>
  <c r="T88" i="471" s="1"/>
  <c r="J88" i="471"/>
  <c r="I88" i="471"/>
  <c r="Z87" i="471"/>
  <c r="J87" i="471"/>
  <c r="I87" i="471"/>
  <c r="Z86" i="471"/>
  <c r="Q86" i="471"/>
  <c r="T86" i="471" s="1"/>
  <c r="J86" i="471"/>
  <c r="I86" i="471"/>
  <c r="J85" i="471"/>
  <c r="I85" i="471"/>
  <c r="Z84" i="471"/>
  <c r="J84" i="471"/>
  <c r="I84" i="471"/>
  <c r="Z83" i="471"/>
  <c r="J83" i="471"/>
  <c r="I83" i="471"/>
  <c r="Z82" i="471"/>
  <c r="J82" i="471"/>
  <c r="I82" i="471"/>
  <c r="Q82" i="471" s="1"/>
  <c r="T82" i="471" s="1"/>
  <c r="Z81" i="471"/>
  <c r="J81" i="471"/>
  <c r="I81" i="471"/>
  <c r="Z80" i="471"/>
  <c r="J80" i="471"/>
  <c r="I80" i="471"/>
  <c r="Z79" i="471"/>
  <c r="J79" i="471"/>
  <c r="I79" i="471"/>
  <c r="Z78" i="471"/>
  <c r="J78" i="471"/>
  <c r="I78" i="471"/>
  <c r="Q78" i="471" s="1"/>
  <c r="T78" i="471" s="1"/>
  <c r="Z77" i="471"/>
  <c r="J77" i="471"/>
  <c r="I77" i="471"/>
  <c r="Z76" i="471"/>
  <c r="J76" i="471"/>
  <c r="I76" i="471"/>
  <c r="Z75" i="471"/>
  <c r="J75" i="471"/>
  <c r="I75" i="471"/>
  <c r="Z74" i="471"/>
  <c r="J74" i="471"/>
  <c r="I74" i="471"/>
  <c r="Q74" i="471" s="1"/>
  <c r="T74" i="471" s="1"/>
  <c r="Z73" i="471"/>
  <c r="J73" i="471"/>
  <c r="I73" i="471"/>
  <c r="Z72" i="471"/>
  <c r="J72" i="471"/>
  <c r="I72" i="471"/>
  <c r="Z71" i="471"/>
  <c r="J71" i="471"/>
  <c r="I71" i="471"/>
  <c r="Z70" i="471"/>
  <c r="J70" i="471"/>
  <c r="I70" i="471"/>
  <c r="Q70" i="471" s="1"/>
  <c r="T70" i="471" s="1"/>
  <c r="Z69" i="471"/>
  <c r="J69" i="471"/>
  <c r="I69" i="471"/>
  <c r="Z68" i="471"/>
  <c r="J68" i="471"/>
  <c r="I68" i="471"/>
  <c r="Z67" i="471"/>
  <c r="J67" i="471"/>
  <c r="I67" i="471"/>
  <c r="Z66" i="471"/>
  <c r="J66" i="471"/>
  <c r="I66" i="471"/>
  <c r="Q66" i="471" s="1"/>
  <c r="T66" i="471" s="1"/>
  <c r="Z65" i="471"/>
  <c r="J65" i="471"/>
  <c r="I65" i="471"/>
  <c r="Z64" i="471"/>
  <c r="J64" i="471"/>
  <c r="I64" i="471"/>
  <c r="Z63" i="471"/>
  <c r="J63" i="471"/>
  <c r="I63" i="471"/>
  <c r="Z62" i="471"/>
  <c r="J62" i="471"/>
  <c r="I62" i="471"/>
  <c r="Q62" i="471" s="1"/>
  <c r="T62" i="471" s="1"/>
  <c r="Z61" i="471"/>
  <c r="J61" i="471"/>
  <c r="I61" i="471"/>
  <c r="Z60" i="471"/>
  <c r="J60" i="471"/>
  <c r="I60" i="471"/>
  <c r="Z59" i="471"/>
  <c r="J59" i="471"/>
  <c r="I59" i="471"/>
  <c r="Z58" i="471"/>
  <c r="J58" i="471"/>
  <c r="I58" i="471"/>
  <c r="Q58" i="471" s="1"/>
  <c r="T58" i="471" s="1"/>
  <c r="Z57" i="471"/>
  <c r="J57" i="471"/>
  <c r="I57" i="471"/>
  <c r="Z56" i="471"/>
  <c r="J56" i="471"/>
  <c r="I56" i="471"/>
  <c r="Z55" i="471"/>
  <c r="J55" i="471"/>
  <c r="I55" i="471"/>
  <c r="Z54" i="471"/>
  <c r="J54" i="471"/>
  <c r="I54" i="471"/>
  <c r="Q54" i="471" s="1"/>
  <c r="T54" i="471" s="1"/>
  <c r="Z53" i="471"/>
  <c r="J53" i="471"/>
  <c r="I53" i="471"/>
  <c r="Z52" i="471"/>
  <c r="J52" i="471"/>
  <c r="I52" i="471"/>
  <c r="Z51" i="471"/>
  <c r="J51" i="471"/>
  <c r="I51" i="471"/>
  <c r="Z50" i="471"/>
  <c r="J50" i="471"/>
  <c r="I50" i="471"/>
  <c r="Q50" i="471" s="1"/>
  <c r="T50" i="471" s="1"/>
  <c r="Z49" i="471"/>
  <c r="J49" i="471"/>
  <c r="I49" i="471"/>
  <c r="Z48" i="471"/>
  <c r="J48" i="471"/>
  <c r="I48" i="471"/>
  <c r="Z47" i="471"/>
  <c r="J47" i="471"/>
  <c r="I47" i="471"/>
  <c r="Z46" i="471"/>
  <c r="J46" i="471"/>
  <c r="I46" i="471"/>
  <c r="Q46" i="471" s="1"/>
  <c r="T46" i="471" s="1"/>
  <c r="Z45" i="471"/>
  <c r="J45" i="471"/>
  <c r="I45" i="471"/>
  <c r="Z44" i="471"/>
  <c r="J44" i="471"/>
  <c r="I44" i="471"/>
  <c r="Z43" i="471"/>
  <c r="J43" i="471"/>
  <c r="I43" i="471"/>
  <c r="Z42" i="471"/>
  <c r="J42" i="471"/>
  <c r="I42" i="471"/>
  <c r="Q42" i="471" s="1"/>
  <c r="T42" i="471" s="1"/>
  <c r="Z41" i="471"/>
  <c r="J41" i="471"/>
  <c r="I41" i="471"/>
  <c r="Z40" i="471"/>
  <c r="J40" i="471"/>
  <c r="I40" i="471"/>
  <c r="Z39" i="471"/>
  <c r="J39" i="471"/>
  <c r="I39" i="471"/>
  <c r="Z38" i="471"/>
  <c r="J38" i="471"/>
  <c r="I38" i="471"/>
  <c r="Q38" i="471" s="1"/>
  <c r="T38" i="471" s="1"/>
  <c r="Z37" i="471"/>
  <c r="J37" i="471"/>
  <c r="I37" i="471"/>
  <c r="Z36" i="471"/>
  <c r="J36" i="471"/>
  <c r="I36" i="471"/>
  <c r="Z35" i="471"/>
  <c r="J35" i="471"/>
  <c r="I35" i="471"/>
  <c r="Z34" i="471"/>
  <c r="J34" i="471"/>
  <c r="I34" i="471"/>
  <c r="Q34" i="471" s="1"/>
  <c r="T34" i="471" s="1"/>
  <c r="Z33" i="471"/>
  <c r="J33" i="471"/>
  <c r="I33" i="471"/>
  <c r="Z32" i="471"/>
  <c r="J32" i="471"/>
  <c r="I32" i="471"/>
  <c r="Z31" i="471"/>
  <c r="J31" i="471"/>
  <c r="I31" i="471"/>
  <c r="Z30" i="471"/>
  <c r="J30" i="471"/>
  <c r="I30" i="471"/>
  <c r="Q30" i="471" s="1"/>
  <c r="T30" i="471" s="1"/>
  <c r="Z29" i="471"/>
  <c r="J29" i="471"/>
  <c r="I29" i="471"/>
  <c r="Z28" i="471"/>
  <c r="J28" i="471"/>
  <c r="I28" i="471"/>
  <c r="Z27" i="471"/>
  <c r="J27" i="471"/>
  <c r="I27" i="471"/>
  <c r="Z26" i="471"/>
  <c r="J26" i="471"/>
  <c r="I26" i="471"/>
  <c r="Q26" i="471" s="1"/>
  <c r="T26" i="471" s="1"/>
  <c r="Z25" i="471"/>
  <c r="J25" i="471"/>
  <c r="I25" i="471"/>
  <c r="Z24" i="471"/>
  <c r="J24" i="471"/>
  <c r="I24" i="471"/>
  <c r="Z23" i="471"/>
  <c r="J23" i="471"/>
  <c r="I23" i="471"/>
  <c r="Z22" i="471"/>
  <c r="J22" i="471"/>
  <c r="I22" i="471"/>
  <c r="Q22" i="471" s="1"/>
  <c r="T22" i="471" s="1"/>
  <c r="Z21" i="471"/>
  <c r="J21" i="471"/>
  <c r="I21" i="471"/>
  <c r="J20" i="471"/>
  <c r="I20" i="471"/>
  <c r="J11" i="471"/>
  <c r="J10" i="471"/>
  <c r="R9" i="471"/>
  <c r="J9" i="471"/>
  <c r="R8" i="471"/>
  <c r="J7" i="471"/>
  <c r="J6" i="471"/>
  <c r="J4" i="471"/>
  <c r="Q85" i="471" s="1"/>
  <c r="T85" i="471" s="1"/>
  <c r="J3" i="471"/>
  <c r="R83" i="471" s="1"/>
  <c r="U83" i="471" s="1"/>
  <c r="I159" i="470"/>
  <c r="J159" i="470" s="1"/>
  <c r="I161" i="470" s="1"/>
  <c r="J161" i="470" s="1"/>
  <c r="I163" i="470" s="1"/>
  <c r="J163" i="470" s="1"/>
  <c r="I165" i="470" s="1"/>
  <c r="J155" i="470"/>
  <c r="I157" i="470" s="1"/>
  <c r="J157" i="470" s="1"/>
  <c r="Z149" i="470"/>
  <c r="T149" i="470"/>
  <c r="R149" i="470"/>
  <c r="U149" i="470" s="1"/>
  <c r="J149" i="470"/>
  <c r="I149" i="470"/>
  <c r="Q149" i="470" s="1"/>
  <c r="Z148" i="470"/>
  <c r="R148" i="470"/>
  <c r="U148" i="470" s="1"/>
  <c r="J148" i="470"/>
  <c r="I148" i="470"/>
  <c r="Q148" i="470" s="1"/>
  <c r="T148" i="470" s="1"/>
  <c r="W148" i="470" s="1"/>
  <c r="Z147" i="470"/>
  <c r="R147" i="470"/>
  <c r="U147" i="470" s="1"/>
  <c r="J147" i="470"/>
  <c r="I147" i="470"/>
  <c r="Q147" i="470" s="1"/>
  <c r="T147" i="470" s="1"/>
  <c r="W147" i="470" s="1"/>
  <c r="Z146" i="470"/>
  <c r="T146" i="470"/>
  <c r="W146" i="470" s="1"/>
  <c r="X146" i="470" s="1"/>
  <c r="R146" i="470"/>
  <c r="U146" i="470" s="1"/>
  <c r="J146" i="470"/>
  <c r="I146" i="470"/>
  <c r="Q146" i="470" s="1"/>
  <c r="Z145" i="470"/>
  <c r="T145" i="470"/>
  <c r="R145" i="470"/>
  <c r="U145" i="470" s="1"/>
  <c r="J145" i="470"/>
  <c r="I145" i="470"/>
  <c r="Q145" i="470" s="1"/>
  <c r="Z144" i="470"/>
  <c r="R144" i="470"/>
  <c r="U144" i="470" s="1"/>
  <c r="X144" i="470" s="1"/>
  <c r="J144" i="470"/>
  <c r="I144" i="470"/>
  <c r="Q144" i="470" s="1"/>
  <c r="T144" i="470" s="1"/>
  <c r="W144" i="470" s="1"/>
  <c r="Z143" i="470"/>
  <c r="R143" i="470"/>
  <c r="U143" i="470" s="1"/>
  <c r="X143" i="470" s="1"/>
  <c r="J143" i="470"/>
  <c r="I143" i="470"/>
  <c r="Q143" i="470" s="1"/>
  <c r="T143" i="470" s="1"/>
  <c r="W143" i="470" s="1"/>
  <c r="Z142" i="470"/>
  <c r="T142" i="470"/>
  <c r="W142" i="470" s="1"/>
  <c r="X142" i="470" s="1"/>
  <c r="R142" i="470"/>
  <c r="U142" i="470" s="1"/>
  <c r="J142" i="470"/>
  <c r="I142" i="470"/>
  <c r="Q142" i="470" s="1"/>
  <c r="Z141" i="470"/>
  <c r="T141" i="470"/>
  <c r="R141" i="470"/>
  <c r="U141" i="470" s="1"/>
  <c r="J141" i="470"/>
  <c r="I141" i="470"/>
  <c r="Q141" i="470" s="1"/>
  <c r="Z140" i="470"/>
  <c r="R140" i="470"/>
  <c r="U140" i="470" s="1"/>
  <c r="J140" i="470"/>
  <c r="I140" i="470"/>
  <c r="Q140" i="470" s="1"/>
  <c r="T140" i="470" s="1"/>
  <c r="W140" i="470" s="1"/>
  <c r="Z139" i="470"/>
  <c r="R139" i="470"/>
  <c r="U139" i="470" s="1"/>
  <c r="J139" i="470"/>
  <c r="I139" i="470"/>
  <c r="Q139" i="470" s="1"/>
  <c r="T139" i="470" s="1"/>
  <c r="W139" i="470" s="1"/>
  <c r="Z138" i="470"/>
  <c r="T138" i="470"/>
  <c r="W138" i="470" s="1"/>
  <c r="X138" i="470" s="1"/>
  <c r="R138" i="470"/>
  <c r="U138" i="470" s="1"/>
  <c r="J138" i="470"/>
  <c r="I138" i="470"/>
  <c r="Q138" i="470" s="1"/>
  <c r="Z137" i="470"/>
  <c r="T137" i="470"/>
  <c r="R137" i="470"/>
  <c r="U137" i="470" s="1"/>
  <c r="J137" i="470"/>
  <c r="I137" i="470"/>
  <c r="Q137" i="470" s="1"/>
  <c r="Z136" i="470"/>
  <c r="R136" i="470"/>
  <c r="U136" i="470" s="1"/>
  <c r="X136" i="470" s="1"/>
  <c r="J136" i="470"/>
  <c r="I136" i="470"/>
  <c r="Q136" i="470" s="1"/>
  <c r="T136" i="470" s="1"/>
  <c r="W136" i="470" s="1"/>
  <c r="Z135" i="470"/>
  <c r="R135" i="470"/>
  <c r="U135" i="470" s="1"/>
  <c r="X135" i="470" s="1"/>
  <c r="J135" i="470"/>
  <c r="I135" i="470"/>
  <c r="Q135" i="470" s="1"/>
  <c r="T135" i="470" s="1"/>
  <c r="W135" i="470" s="1"/>
  <c r="Z134" i="470"/>
  <c r="T134" i="470"/>
  <c r="W134" i="470" s="1"/>
  <c r="X134" i="470" s="1"/>
  <c r="R134" i="470"/>
  <c r="U134" i="470" s="1"/>
  <c r="J134" i="470"/>
  <c r="I134" i="470"/>
  <c r="Q134" i="470" s="1"/>
  <c r="Z133" i="470"/>
  <c r="T133" i="470"/>
  <c r="R133" i="470"/>
  <c r="U133" i="470" s="1"/>
  <c r="J133" i="470"/>
  <c r="I133" i="470"/>
  <c r="Q133" i="470" s="1"/>
  <c r="Z132" i="470"/>
  <c r="R132" i="470"/>
  <c r="U132" i="470" s="1"/>
  <c r="J132" i="470"/>
  <c r="I132" i="470"/>
  <c r="Q132" i="470" s="1"/>
  <c r="T132" i="470" s="1"/>
  <c r="W132" i="470" s="1"/>
  <c r="Z131" i="470"/>
  <c r="R131" i="470"/>
  <c r="U131" i="470" s="1"/>
  <c r="J131" i="470"/>
  <c r="I131" i="470"/>
  <c r="Q131" i="470" s="1"/>
  <c r="T131" i="470" s="1"/>
  <c r="W131" i="470" s="1"/>
  <c r="Z130" i="470"/>
  <c r="T130" i="470"/>
  <c r="W130" i="470" s="1"/>
  <c r="X130" i="470" s="1"/>
  <c r="R130" i="470"/>
  <c r="U130" i="470" s="1"/>
  <c r="J130" i="470"/>
  <c r="I130" i="470"/>
  <c r="Q130" i="470" s="1"/>
  <c r="Z129" i="470"/>
  <c r="T129" i="470"/>
  <c r="R129" i="470"/>
  <c r="U129" i="470" s="1"/>
  <c r="J129" i="470"/>
  <c r="I129" i="470"/>
  <c r="Q129" i="470" s="1"/>
  <c r="Z128" i="470"/>
  <c r="R128" i="470"/>
  <c r="U128" i="470" s="1"/>
  <c r="X128" i="470" s="1"/>
  <c r="J128" i="470"/>
  <c r="I128" i="470"/>
  <c r="Q128" i="470" s="1"/>
  <c r="T128" i="470" s="1"/>
  <c r="W128" i="470" s="1"/>
  <c r="Z127" i="470"/>
  <c r="R127" i="470"/>
  <c r="U127" i="470" s="1"/>
  <c r="X127" i="470" s="1"/>
  <c r="J127" i="470"/>
  <c r="I127" i="470"/>
  <c r="Q127" i="470" s="1"/>
  <c r="T127" i="470" s="1"/>
  <c r="W127" i="470" s="1"/>
  <c r="Z126" i="470"/>
  <c r="T126" i="470"/>
  <c r="W126" i="470" s="1"/>
  <c r="X126" i="470" s="1"/>
  <c r="R126" i="470"/>
  <c r="U126" i="470" s="1"/>
  <c r="J126" i="470"/>
  <c r="I126" i="470"/>
  <c r="Q126" i="470" s="1"/>
  <c r="Z125" i="470"/>
  <c r="T125" i="470"/>
  <c r="R125" i="470"/>
  <c r="U125" i="470" s="1"/>
  <c r="J125" i="470"/>
  <c r="I125" i="470"/>
  <c r="Q125" i="470" s="1"/>
  <c r="Z124" i="470"/>
  <c r="R124" i="470"/>
  <c r="U124" i="470" s="1"/>
  <c r="J124" i="470"/>
  <c r="I124" i="470"/>
  <c r="Q124" i="470" s="1"/>
  <c r="T124" i="470" s="1"/>
  <c r="W124" i="470" s="1"/>
  <c r="Z123" i="470"/>
  <c r="R123" i="470"/>
  <c r="U123" i="470" s="1"/>
  <c r="J123" i="470"/>
  <c r="I123" i="470"/>
  <c r="Q123" i="470" s="1"/>
  <c r="T123" i="470" s="1"/>
  <c r="W123" i="470" s="1"/>
  <c r="Z122" i="470"/>
  <c r="T122" i="470"/>
  <c r="W122" i="470" s="1"/>
  <c r="X122" i="470" s="1"/>
  <c r="R122" i="470"/>
  <c r="U122" i="470" s="1"/>
  <c r="J122" i="470"/>
  <c r="I122" i="470"/>
  <c r="Q122" i="470" s="1"/>
  <c r="Z121" i="470"/>
  <c r="R121" i="470"/>
  <c r="U121" i="470" s="1"/>
  <c r="J121" i="470"/>
  <c r="I121" i="470"/>
  <c r="Q121" i="470" s="1"/>
  <c r="T121" i="470" s="1"/>
  <c r="W121" i="470" s="1"/>
  <c r="X121" i="470" s="1"/>
  <c r="Z120" i="470"/>
  <c r="R120" i="470"/>
  <c r="U120" i="470" s="1"/>
  <c r="J120" i="470"/>
  <c r="I120" i="470"/>
  <c r="Q120" i="470" s="1"/>
  <c r="T120" i="470" s="1"/>
  <c r="W120" i="470" s="1"/>
  <c r="Z119" i="470"/>
  <c r="R119" i="470"/>
  <c r="U119" i="470" s="1"/>
  <c r="J119" i="470"/>
  <c r="I119" i="470"/>
  <c r="Q119" i="470" s="1"/>
  <c r="T119" i="470" s="1"/>
  <c r="W119" i="470" s="1"/>
  <c r="Z118" i="470"/>
  <c r="T118" i="470"/>
  <c r="W118" i="470" s="1"/>
  <c r="X118" i="470" s="1"/>
  <c r="R118" i="470"/>
  <c r="U118" i="470" s="1"/>
  <c r="J118" i="470"/>
  <c r="I118" i="470"/>
  <c r="Q118" i="470" s="1"/>
  <c r="Z117" i="470"/>
  <c r="R117" i="470"/>
  <c r="U117" i="470" s="1"/>
  <c r="J117" i="470"/>
  <c r="I117" i="470"/>
  <c r="Q117" i="470" s="1"/>
  <c r="T117" i="470" s="1"/>
  <c r="W117" i="470" s="1"/>
  <c r="X117" i="470" s="1"/>
  <c r="Z116" i="470"/>
  <c r="R116" i="470"/>
  <c r="U116" i="470" s="1"/>
  <c r="X116" i="470" s="1"/>
  <c r="J116" i="470"/>
  <c r="I116" i="470"/>
  <c r="Q116" i="470" s="1"/>
  <c r="T116" i="470" s="1"/>
  <c r="W116" i="470" s="1"/>
  <c r="Z115" i="470"/>
  <c r="R115" i="470"/>
  <c r="U115" i="470" s="1"/>
  <c r="X115" i="470" s="1"/>
  <c r="J115" i="470"/>
  <c r="I115" i="470"/>
  <c r="Q115" i="470" s="1"/>
  <c r="T115" i="470" s="1"/>
  <c r="W115" i="470" s="1"/>
  <c r="Z114" i="470"/>
  <c r="T114" i="470"/>
  <c r="W114" i="470" s="1"/>
  <c r="X114" i="470" s="1"/>
  <c r="R114" i="470"/>
  <c r="U114" i="470" s="1"/>
  <c r="J114" i="470"/>
  <c r="I114" i="470"/>
  <c r="Q114" i="470" s="1"/>
  <c r="Z113" i="470"/>
  <c r="R113" i="470"/>
  <c r="U113" i="470" s="1"/>
  <c r="J113" i="470"/>
  <c r="I113" i="470"/>
  <c r="Q113" i="470" s="1"/>
  <c r="T113" i="470" s="1"/>
  <c r="W113" i="470" s="1"/>
  <c r="X113" i="470" s="1"/>
  <c r="Z112" i="470"/>
  <c r="R112" i="470"/>
  <c r="U112" i="470" s="1"/>
  <c r="X112" i="470" s="1"/>
  <c r="J112" i="470"/>
  <c r="I112" i="470"/>
  <c r="Q112" i="470" s="1"/>
  <c r="T112" i="470" s="1"/>
  <c r="W112" i="470" s="1"/>
  <c r="Z111" i="470"/>
  <c r="R111" i="470"/>
  <c r="U111" i="470" s="1"/>
  <c r="X111" i="470" s="1"/>
  <c r="J111" i="470"/>
  <c r="I111" i="470"/>
  <c r="Q111" i="470" s="1"/>
  <c r="T111" i="470" s="1"/>
  <c r="W111" i="470" s="1"/>
  <c r="Z110" i="470"/>
  <c r="T110" i="470"/>
  <c r="W110" i="470" s="1"/>
  <c r="X110" i="470" s="1"/>
  <c r="R110" i="470"/>
  <c r="U110" i="470" s="1"/>
  <c r="J110" i="470"/>
  <c r="I110" i="470"/>
  <c r="Q110" i="470" s="1"/>
  <c r="Z109" i="470"/>
  <c r="R109" i="470"/>
  <c r="U109" i="470" s="1"/>
  <c r="J109" i="470"/>
  <c r="I109" i="470"/>
  <c r="Q109" i="470" s="1"/>
  <c r="T109" i="470" s="1"/>
  <c r="W109" i="470" s="1"/>
  <c r="X109" i="470" s="1"/>
  <c r="Z108" i="470"/>
  <c r="R108" i="470"/>
  <c r="U108" i="470" s="1"/>
  <c r="J108" i="470"/>
  <c r="I108" i="470"/>
  <c r="Q108" i="470" s="1"/>
  <c r="T108" i="470" s="1"/>
  <c r="W108" i="470" s="1"/>
  <c r="Z107" i="470"/>
  <c r="R107" i="470"/>
  <c r="U107" i="470" s="1"/>
  <c r="J107" i="470"/>
  <c r="I107" i="470"/>
  <c r="Q107" i="470" s="1"/>
  <c r="T107" i="470" s="1"/>
  <c r="W107" i="470" s="1"/>
  <c r="Z106" i="470"/>
  <c r="T106" i="470"/>
  <c r="W106" i="470" s="1"/>
  <c r="X106" i="470" s="1"/>
  <c r="R106" i="470"/>
  <c r="U106" i="470" s="1"/>
  <c r="J106" i="470"/>
  <c r="I106" i="470"/>
  <c r="Q106" i="470" s="1"/>
  <c r="Z105" i="470"/>
  <c r="R105" i="470"/>
  <c r="U105" i="470" s="1"/>
  <c r="J105" i="470"/>
  <c r="I105" i="470"/>
  <c r="Q105" i="470" s="1"/>
  <c r="T105" i="470" s="1"/>
  <c r="W105" i="470" s="1"/>
  <c r="X105" i="470" s="1"/>
  <c r="Z104" i="470"/>
  <c r="R104" i="470"/>
  <c r="U104" i="470" s="1"/>
  <c r="J104" i="470"/>
  <c r="I104" i="470"/>
  <c r="Q104" i="470" s="1"/>
  <c r="T104" i="470" s="1"/>
  <c r="W104" i="470" s="1"/>
  <c r="Z103" i="470"/>
  <c r="R103" i="470"/>
  <c r="U103" i="470" s="1"/>
  <c r="J103" i="470"/>
  <c r="I103" i="470"/>
  <c r="Q103" i="470" s="1"/>
  <c r="T103" i="470" s="1"/>
  <c r="W103" i="470" s="1"/>
  <c r="Z102" i="470"/>
  <c r="T102" i="470"/>
  <c r="W102" i="470" s="1"/>
  <c r="X102" i="470" s="1"/>
  <c r="R102" i="470"/>
  <c r="U102" i="470" s="1"/>
  <c r="J102" i="470"/>
  <c r="I102" i="470"/>
  <c r="Q102" i="470" s="1"/>
  <c r="Z101" i="470"/>
  <c r="R101" i="470"/>
  <c r="U101" i="470" s="1"/>
  <c r="J101" i="470"/>
  <c r="I101" i="470"/>
  <c r="Q101" i="470" s="1"/>
  <c r="T101" i="470" s="1"/>
  <c r="W101" i="470" s="1"/>
  <c r="X101" i="470" s="1"/>
  <c r="Z100" i="470"/>
  <c r="R100" i="470"/>
  <c r="U100" i="470" s="1"/>
  <c r="X100" i="470" s="1"/>
  <c r="J100" i="470"/>
  <c r="I100" i="470"/>
  <c r="Q100" i="470" s="1"/>
  <c r="T100" i="470" s="1"/>
  <c r="W100" i="470" s="1"/>
  <c r="Z99" i="470"/>
  <c r="R99" i="470"/>
  <c r="U99" i="470" s="1"/>
  <c r="X99" i="470" s="1"/>
  <c r="J99" i="470"/>
  <c r="I99" i="470"/>
  <c r="Q99" i="470" s="1"/>
  <c r="T99" i="470" s="1"/>
  <c r="W99" i="470" s="1"/>
  <c r="Z98" i="470"/>
  <c r="T98" i="470"/>
  <c r="W98" i="470" s="1"/>
  <c r="X98" i="470" s="1"/>
  <c r="R98" i="470"/>
  <c r="U98" i="470" s="1"/>
  <c r="J98" i="470"/>
  <c r="I98" i="470"/>
  <c r="Q98" i="470" s="1"/>
  <c r="Z97" i="470"/>
  <c r="R97" i="470"/>
  <c r="U97" i="470" s="1"/>
  <c r="J97" i="470"/>
  <c r="I97" i="470"/>
  <c r="Q97" i="470" s="1"/>
  <c r="T97" i="470" s="1"/>
  <c r="W97" i="470" s="1"/>
  <c r="X97" i="470" s="1"/>
  <c r="Z96" i="470"/>
  <c r="R96" i="470"/>
  <c r="U96" i="470" s="1"/>
  <c r="X96" i="470" s="1"/>
  <c r="J96" i="470"/>
  <c r="I96" i="470"/>
  <c r="Q96" i="470" s="1"/>
  <c r="T96" i="470" s="1"/>
  <c r="W96" i="470" s="1"/>
  <c r="Z95" i="470"/>
  <c r="R95" i="470"/>
  <c r="U95" i="470" s="1"/>
  <c r="X95" i="470" s="1"/>
  <c r="J95" i="470"/>
  <c r="I95" i="470"/>
  <c r="Q95" i="470" s="1"/>
  <c r="T95" i="470" s="1"/>
  <c r="W95" i="470" s="1"/>
  <c r="Z94" i="470"/>
  <c r="T94" i="470"/>
  <c r="W94" i="470" s="1"/>
  <c r="X94" i="470" s="1"/>
  <c r="R94" i="470"/>
  <c r="U94" i="470" s="1"/>
  <c r="J94" i="470"/>
  <c r="I94" i="470"/>
  <c r="Q94" i="470" s="1"/>
  <c r="Z93" i="470"/>
  <c r="R93" i="470"/>
  <c r="U93" i="470" s="1"/>
  <c r="J93" i="470"/>
  <c r="I93" i="470"/>
  <c r="Q93" i="470" s="1"/>
  <c r="T93" i="470" s="1"/>
  <c r="W93" i="470" s="1"/>
  <c r="X93" i="470" s="1"/>
  <c r="Z92" i="470"/>
  <c r="R92" i="470"/>
  <c r="U92" i="470" s="1"/>
  <c r="J92" i="470"/>
  <c r="I92" i="470"/>
  <c r="Q92" i="470" s="1"/>
  <c r="T92" i="470" s="1"/>
  <c r="W92" i="470" s="1"/>
  <c r="Z91" i="470"/>
  <c r="R91" i="470"/>
  <c r="U91" i="470" s="1"/>
  <c r="J91" i="470"/>
  <c r="I91" i="470"/>
  <c r="Q91" i="470" s="1"/>
  <c r="T91" i="470" s="1"/>
  <c r="W91" i="470" s="1"/>
  <c r="Z90" i="470"/>
  <c r="T90" i="470"/>
  <c r="W90" i="470" s="1"/>
  <c r="X90" i="470" s="1"/>
  <c r="R90" i="470"/>
  <c r="U90" i="470" s="1"/>
  <c r="J90" i="470"/>
  <c r="I90" i="470"/>
  <c r="Q90" i="470" s="1"/>
  <c r="Z89" i="470"/>
  <c r="R89" i="470"/>
  <c r="U89" i="470" s="1"/>
  <c r="J89" i="470"/>
  <c r="I89" i="470"/>
  <c r="Q89" i="470" s="1"/>
  <c r="T89" i="470" s="1"/>
  <c r="W89" i="470" s="1"/>
  <c r="X89" i="470" s="1"/>
  <c r="Z88" i="470"/>
  <c r="R88" i="470"/>
  <c r="U88" i="470" s="1"/>
  <c r="J88" i="470"/>
  <c r="I88" i="470"/>
  <c r="Q88" i="470" s="1"/>
  <c r="T88" i="470" s="1"/>
  <c r="W88" i="470" s="1"/>
  <c r="Z87" i="470"/>
  <c r="R87" i="470"/>
  <c r="U87" i="470" s="1"/>
  <c r="J87" i="470"/>
  <c r="I87" i="470"/>
  <c r="Q87" i="470" s="1"/>
  <c r="T87" i="470" s="1"/>
  <c r="W87" i="470" s="1"/>
  <c r="Z86" i="470"/>
  <c r="T86" i="470"/>
  <c r="W86" i="470" s="1"/>
  <c r="X86" i="470" s="1"/>
  <c r="R86" i="470"/>
  <c r="U86" i="470" s="1"/>
  <c r="J86" i="470"/>
  <c r="I86" i="470"/>
  <c r="Q86" i="470" s="1"/>
  <c r="R85" i="470"/>
  <c r="U85" i="470" s="1"/>
  <c r="J85" i="470"/>
  <c r="I85" i="470"/>
  <c r="Q85" i="470" s="1"/>
  <c r="T85" i="470" s="1"/>
  <c r="W85" i="470" s="1"/>
  <c r="X85" i="470" s="1"/>
  <c r="Z84" i="470"/>
  <c r="R84" i="470"/>
  <c r="U84" i="470" s="1"/>
  <c r="J84" i="470"/>
  <c r="I84" i="470"/>
  <c r="Q84" i="470" s="1"/>
  <c r="T84" i="470" s="1"/>
  <c r="W84" i="470" s="1"/>
  <c r="Z83" i="470"/>
  <c r="J83" i="470"/>
  <c r="R83" i="470" s="1"/>
  <c r="U83" i="470" s="1"/>
  <c r="I83" i="470"/>
  <c r="Z82" i="470"/>
  <c r="Q82" i="470"/>
  <c r="T82" i="470" s="1"/>
  <c r="J82" i="470"/>
  <c r="R82" i="470" s="1"/>
  <c r="U82" i="470" s="1"/>
  <c r="I82" i="470"/>
  <c r="Z81" i="470"/>
  <c r="R81" i="470"/>
  <c r="U81" i="470" s="1"/>
  <c r="Q81" i="470"/>
  <c r="T81" i="470" s="1"/>
  <c r="J81" i="470"/>
  <c r="I81" i="470"/>
  <c r="Z80" i="470"/>
  <c r="R80" i="470"/>
  <c r="U80" i="470" s="1"/>
  <c r="J80" i="470"/>
  <c r="I80" i="470"/>
  <c r="Q80" i="470" s="1"/>
  <c r="T80" i="470" s="1"/>
  <c r="W80" i="470" s="1"/>
  <c r="Z79" i="470"/>
  <c r="J79" i="470"/>
  <c r="R79" i="470" s="1"/>
  <c r="U79" i="470" s="1"/>
  <c r="I79" i="470"/>
  <c r="Z78" i="470"/>
  <c r="Q78" i="470"/>
  <c r="T78" i="470" s="1"/>
  <c r="J78" i="470"/>
  <c r="R78" i="470" s="1"/>
  <c r="U78" i="470" s="1"/>
  <c r="I78" i="470"/>
  <c r="Z77" i="470"/>
  <c r="R77" i="470"/>
  <c r="U77" i="470" s="1"/>
  <c r="W77" i="470" s="1"/>
  <c r="Q77" i="470"/>
  <c r="T77" i="470" s="1"/>
  <c r="J77" i="470"/>
  <c r="I77" i="470"/>
  <c r="Z76" i="470"/>
  <c r="R76" i="470"/>
  <c r="U76" i="470" s="1"/>
  <c r="J76" i="470"/>
  <c r="I76" i="470"/>
  <c r="Q76" i="470" s="1"/>
  <c r="T76" i="470" s="1"/>
  <c r="W76" i="470" s="1"/>
  <c r="Z75" i="470"/>
  <c r="J75" i="470"/>
  <c r="R75" i="470" s="1"/>
  <c r="U75" i="470" s="1"/>
  <c r="I75" i="470"/>
  <c r="Z74" i="470"/>
  <c r="Q74" i="470"/>
  <c r="T74" i="470" s="1"/>
  <c r="J74" i="470"/>
  <c r="R74" i="470" s="1"/>
  <c r="U74" i="470" s="1"/>
  <c r="I74" i="470"/>
  <c r="Z73" i="470"/>
  <c r="R73" i="470"/>
  <c r="U73" i="470" s="1"/>
  <c r="Q73" i="470"/>
  <c r="T73" i="470" s="1"/>
  <c r="J73" i="470"/>
  <c r="I73" i="470"/>
  <c r="Z72" i="470"/>
  <c r="R72" i="470"/>
  <c r="U72" i="470" s="1"/>
  <c r="J72" i="470"/>
  <c r="I72" i="470"/>
  <c r="Q72" i="470" s="1"/>
  <c r="T72" i="470" s="1"/>
  <c r="W72" i="470" s="1"/>
  <c r="Z71" i="470"/>
  <c r="J71" i="470"/>
  <c r="R71" i="470" s="1"/>
  <c r="U71" i="470" s="1"/>
  <c r="I71" i="470"/>
  <c r="Z70" i="470"/>
  <c r="Q70" i="470"/>
  <c r="T70" i="470" s="1"/>
  <c r="J70" i="470"/>
  <c r="R70" i="470" s="1"/>
  <c r="U70" i="470" s="1"/>
  <c r="I70" i="470"/>
  <c r="Z69" i="470"/>
  <c r="R69" i="470"/>
  <c r="U69" i="470" s="1"/>
  <c r="Q69" i="470"/>
  <c r="T69" i="470" s="1"/>
  <c r="J69" i="470"/>
  <c r="I69" i="470"/>
  <c r="Z68" i="470"/>
  <c r="R68" i="470"/>
  <c r="U68" i="470" s="1"/>
  <c r="J68" i="470"/>
  <c r="I68" i="470"/>
  <c r="Q68" i="470" s="1"/>
  <c r="T68" i="470" s="1"/>
  <c r="W68" i="470" s="1"/>
  <c r="Z67" i="470"/>
  <c r="J67" i="470"/>
  <c r="R67" i="470" s="1"/>
  <c r="U67" i="470" s="1"/>
  <c r="I67" i="470"/>
  <c r="Z66" i="470"/>
  <c r="Q66" i="470"/>
  <c r="T66" i="470" s="1"/>
  <c r="J66" i="470"/>
  <c r="R66" i="470" s="1"/>
  <c r="U66" i="470" s="1"/>
  <c r="I66" i="470"/>
  <c r="Z65" i="470"/>
  <c r="R65" i="470"/>
  <c r="U65" i="470" s="1"/>
  <c r="W65" i="470" s="1"/>
  <c r="Q65" i="470"/>
  <c r="T65" i="470" s="1"/>
  <c r="J65" i="470"/>
  <c r="I65" i="470"/>
  <c r="Z64" i="470"/>
  <c r="R64" i="470"/>
  <c r="U64" i="470" s="1"/>
  <c r="J64" i="470"/>
  <c r="I64" i="470"/>
  <c r="Q64" i="470" s="1"/>
  <c r="T64" i="470" s="1"/>
  <c r="W64" i="470" s="1"/>
  <c r="Z63" i="470"/>
  <c r="J63" i="470"/>
  <c r="R63" i="470" s="1"/>
  <c r="U63" i="470" s="1"/>
  <c r="I63" i="470"/>
  <c r="Z62" i="470"/>
  <c r="Q62" i="470"/>
  <c r="T62" i="470" s="1"/>
  <c r="J62" i="470"/>
  <c r="R62" i="470" s="1"/>
  <c r="U62" i="470" s="1"/>
  <c r="I62" i="470"/>
  <c r="Z61" i="470"/>
  <c r="R61" i="470"/>
  <c r="U61" i="470" s="1"/>
  <c r="Q61" i="470"/>
  <c r="T61" i="470" s="1"/>
  <c r="J61" i="470"/>
  <c r="I61" i="470"/>
  <c r="Z60" i="470"/>
  <c r="R60" i="470"/>
  <c r="U60" i="470" s="1"/>
  <c r="J60" i="470"/>
  <c r="I60" i="470"/>
  <c r="Q60" i="470" s="1"/>
  <c r="T60" i="470" s="1"/>
  <c r="W60" i="470" s="1"/>
  <c r="Z59" i="470"/>
  <c r="J59" i="470"/>
  <c r="R59" i="470" s="1"/>
  <c r="U59" i="470" s="1"/>
  <c r="I59" i="470"/>
  <c r="Z58" i="470"/>
  <c r="Q58" i="470"/>
  <c r="T58" i="470" s="1"/>
  <c r="J58" i="470"/>
  <c r="R58" i="470" s="1"/>
  <c r="U58" i="470" s="1"/>
  <c r="I58" i="470"/>
  <c r="Z57" i="470"/>
  <c r="R57" i="470"/>
  <c r="U57" i="470" s="1"/>
  <c r="Q57" i="470"/>
  <c r="T57" i="470" s="1"/>
  <c r="J57" i="470"/>
  <c r="I57" i="470"/>
  <c r="Z56" i="470"/>
  <c r="R56" i="470"/>
  <c r="U56" i="470" s="1"/>
  <c r="J56" i="470"/>
  <c r="I56" i="470"/>
  <c r="Q56" i="470" s="1"/>
  <c r="T56" i="470" s="1"/>
  <c r="W56" i="470" s="1"/>
  <c r="Z55" i="470"/>
  <c r="J55" i="470"/>
  <c r="R55" i="470" s="1"/>
  <c r="U55" i="470" s="1"/>
  <c r="I55" i="470"/>
  <c r="Z54" i="470"/>
  <c r="Q54" i="470"/>
  <c r="T54" i="470" s="1"/>
  <c r="J54" i="470"/>
  <c r="R54" i="470" s="1"/>
  <c r="U54" i="470" s="1"/>
  <c r="I54" i="470"/>
  <c r="Z53" i="470"/>
  <c r="R53" i="470"/>
  <c r="U53" i="470" s="1"/>
  <c r="Q53" i="470"/>
  <c r="T53" i="470" s="1"/>
  <c r="J53" i="470"/>
  <c r="I53" i="470"/>
  <c r="Z52" i="470"/>
  <c r="R52" i="470"/>
  <c r="U52" i="470" s="1"/>
  <c r="J52" i="470"/>
  <c r="I52" i="470"/>
  <c r="Q52" i="470" s="1"/>
  <c r="T52" i="470" s="1"/>
  <c r="W52" i="470" s="1"/>
  <c r="Z51" i="470"/>
  <c r="J51" i="470"/>
  <c r="R51" i="470" s="1"/>
  <c r="U51" i="470" s="1"/>
  <c r="I51" i="470"/>
  <c r="Z50" i="470"/>
  <c r="Q50" i="470"/>
  <c r="T50" i="470" s="1"/>
  <c r="J50" i="470"/>
  <c r="R50" i="470" s="1"/>
  <c r="U50" i="470" s="1"/>
  <c r="I50" i="470"/>
  <c r="Z49" i="470"/>
  <c r="R49" i="470"/>
  <c r="U49" i="470" s="1"/>
  <c r="W49" i="470" s="1"/>
  <c r="Q49" i="470"/>
  <c r="T49" i="470" s="1"/>
  <c r="J49" i="470"/>
  <c r="I49" i="470"/>
  <c r="Z48" i="470"/>
  <c r="R48" i="470"/>
  <c r="U48" i="470" s="1"/>
  <c r="J48" i="470"/>
  <c r="I48" i="470"/>
  <c r="Q48" i="470" s="1"/>
  <c r="T48" i="470" s="1"/>
  <c r="W48" i="470" s="1"/>
  <c r="Z47" i="470"/>
  <c r="J47" i="470"/>
  <c r="R47" i="470" s="1"/>
  <c r="U47" i="470" s="1"/>
  <c r="I47" i="470"/>
  <c r="Z46" i="470"/>
  <c r="Q46" i="470"/>
  <c r="T46" i="470" s="1"/>
  <c r="J46" i="470"/>
  <c r="R46" i="470" s="1"/>
  <c r="U46" i="470" s="1"/>
  <c r="I46" i="470"/>
  <c r="Z45" i="470"/>
  <c r="R45" i="470"/>
  <c r="U45" i="470" s="1"/>
  <c r="Q45" i="470"/>
  <c r="T45" i="470" s="1"/>
  <c r="J45" i="470"/>
  <c r="I45" i="470"/>
  <c r="Z44" i="470"/>
  <c r="R44" i="470"/>
  <c r="U44" i="470" s="1"/>
  <c r="J44" i="470"/>
  <c r="I44" i="470"/>
  <c r="Q44" i="470" s="1"/>
  <c r="T44" i="470" s="1"/>
  <c r="W44" i="470" s="1"/>
  <c r="Z43" i="470"/>
  <c r="J43" i="470"/>
  <c r="R43" i="470" s="1"/>
  <c r="U43" i="470" s="1"/>
  <c r="I43" i="470"/>
  <c r="Z42" i="470"/>
  <c r="Q42" i="470"/>
  <c r="T42" i="470" s="1"/>
  <c r="J42" i="470"/>
  <c r="R42" i="470" s="1"/>
  <c r="U42" i="470" s="1"/>
  <c r="I42" i="470"/>
  <c r="Z41" i="470"/>
  <c r="R41" i="470"/>
  <c r="U41" i="470" s="1"/>
  <c r="Q41" i="470"/>
  <c r="T41" i="470" s="1"/>
  <c r="J41" i="470"/>
  <c r="I41" i="470"/>
  <c r="Z40" i="470"/>
  <c r="R40" i="470"/>
  <c r="U40" i="470" s="1"/>
  <c r="J40" i="470"/>
  <c r="I40" i="470"/>
  <c r="Q40" i="470" s="1"/>
  <c r="T40" i="470" s="1"/>
  <c r="W40" i="470" s="1"/>
  <c r="Z39" i="470"/>
  <c r="J39" i="470"/>
  <c r="R39" i="470" s="1"/>
  <c r="U39" i="470" s="1"/>
  <c r="I39" i="470"/>
  <c r="Z38" i="470"/>
  <c r="Q38" i="470"/>
  <c r="T38" i="470" s="1"/>
  <c r="J38" i="470"/>
  <c r="R38" i="470" s="1"/>
  <c r="U38" i="470" s="1"/>
  <c r="I38" i="470"/>
  <c r="Z37" i="470"/>
  <c r="R37" i="470"/>
  <c r="U37" i="470" s="1"/>
  <c r="Q37" i="470"/>
  <c r="T37" i="470" s="1"/>
  <c r="J37" i="470"/>
  <c r="I37" i="470"/>
  <c r="Z36" i="470"/>
  <c r="R36" i="470"/>
  <c r="U36" i="470" s="1"/>
  <c r="J36" i="470"/>
  <c r="I36" i="470"/>
  <c r="Q36" i="470" s="1"/>
  <c r="T36" i="470" s="1"/>
  <c r="W36" i="470" s="1"/>
  <c r="Z35" i="470"/>
  <c r="J35" i="470"/>
  <c r="R35" i="470" s="1"/>
  <c r="U35" i="470" s="1"/>
  <c r="I35" i="470"/>
  <c r="Z34" i="470"/>
  <c r="Q34" i="470"/>
  <c r="T34" i="470" s="1"/>
  <c r="J34" i="470"/>
  <c r="R34" i="470" s="1"/>
  <c r="U34" i="470" s="1"/>
  <c r="I34" i="470"/>
  <c r="Z33" i="470"/>
  <c r="R33" i="470"/>
  <c r="U33" i="470" s="1"/>
  <c r="W33" i="470" s="1"/>
  <c r="Q33" i="470"/>
  <c r="T33" i="470" s="1"/>
  <c r="J33" i="470"/>
  <c r="I33" i="470"/>
  <c r="Z32" i="470"/>
  <c r="R32" i="470"/>
  <c r="U32" i="470" s="1"/>
  <c r="J32" i="470"/>
  <c r="I32" i="470"/>
  <c r="Q32" i="470" s="1"/>
  <c r="T32" i="470" s="1"/>
  <c r="W32" i="470" s="1"/>
  <c r="Z31" i="470"/>
  <c r="J31" i="470"/>
  <c r="R31" i="470" s="1"/>
  <c r="U31" i="470" s="1"/>
  <c r="I31" i="470"/>
  <c r="Z30" i="470"/>
  <c r="Q30" i="470"/>
  <c r="T30" i="470" s="1"/>
  <c r="J30" i="470"/>
  <c r="R30" i="470" s="1"/>
  <c r="U30" i="470" s="1"/>
  <c r="I30" i="470"/>
  <c r="Z29" i="470"/>
  <c r="R29" i="470"/>
  <c r="U29" i="470" s="1"/>
  <c r="W29" i="470" s="1"/>
  <c r="Q29" i="470"/>
  <c r="T29" i="470" s="1"/>
  <c r="J29" i="470"/>
  <c r="I29" i="470"/>
  <c r="Z28" i="470"/>
  <c r="R28" i="470"/>
  <c r="U28" i="470" s="1"/>
  <c r="J28" i="470"/>
  <c r="I28" i="470"/>
  <c r="Q28" i="470" s="1"/>
  <c r="T28" i="470" s="1"/>
  <c r="W28" i="470" s="1"/>
  <c r="Z27" i="470"/>
  <c r="J27" i="470"/>
  <c r="R27" i="470" s="1"/>
  <c r="U27" i="470" s="1"/>
  <c r="I27" i="470"/>
  <c r="Z26" i="470"/>
  <c r="Q26" i="470"/>
  <c r="T26" i="470" s="1"/>
  <c r="J26" i="470"/>
  <c r="R26" i="470" s="1"/>
  <c r="U26" i="470" s="1"/>
  <c r="I26" i="470"/>
  <c r="Z25" i="470"/>
  <c r="R25" i="470"/>
  <c r="U25" i="470" s="1"/>
  <c r="W25" i="470" s="1"/>
  <c r="Q25" i="470"/>
  <c r="T25" i="470" s="1"/>
  <c r="J25" i="470"/>
  <c r="I25" i="470"/>
  <c r="Z24" i="470"/>
  <c r="R24" i="470"/>
  <c r="U24" i="470" s="1"/>
  <c r="J24" i="470"/>
  <c r="I24" i="470"/>
  <c r="Q24" i="470" s="1"/>
  <c r="T24" i="470" s="1"/>
  <c r="W24" i="470" s="1"/>
  <c r="Z23" i="470"/>
  <c r="J23" i="470"/>
  <c r="R23" i="470" s="1"/>
  <c r="U23" i="470" s="1"/>
  <c r="I23" i="470"/>
  <c r="Z22" i="470"/>
  <c r="Q22" i="470"/>
  <c r="T22" i="470" s="1"/>
  <c r="J22" i="470"/>
  <c r="R22" i="470" s="1"/>
  <c r="U22" i="470" s="1"/>
  <c r="I22" i="470"/>
  <c r="Z21" i="470"/>
  <c r="R21" i="470"/>
  <c r="U21" i="470" s="1"/>
  <c r="Q21" i="470"/>
  <c r="T21" i="470" s="1"/>
  <c r="J21" i="470"/>
  <c r="I21" i="470"/>
  <c r="Z20" i="470"/>
  <c r="AA20" i="470" s="1"/>
  <c r="R20" i="470"/>
  <c r="U20" i="470" s="1"/>
  <c r="N20" i="470"/>
  <c r="J20" i="470"/>
  <c r="I20" i="470"/>
  <c r="Q20" i="470" s="1"/>
  <c r="T20" i="470" s="1"/>
  <c r="W20" i="470" s="1"/>
  <c r="J10" i="470"/>
  <c r="R9" i="470"/>
  <c r="J9" i="470"/>
  <c r="J11" i="470" s="1"/>
  <c r="R8" i="470"/>
  <c r="J7" i="470"/>
  <c r="J6" i="470"/>
  <c r="J4" i="470"/>
  <c r="J3" i="470"/>
  <c r="K16" i="4"/>
  <c r="F15" i="4"/>
  <c r="F14" i="4"/>
  <c r="F13" i="4"/>
  <c r="F11" i="4"/>
  <c r="K10" i="4"/>
  <c r="F17" i="4" l="1"/>
  <c r="K17" i="4"/>
  <c r="W26" i="474"/>
  <c r="X26" i="474" s="1"/>
  <c r="W105" i="474"/>
  <c r="X105" i="474" s="1"/>
  <c r="W137" i="474"/>
  <c r="X137" i="474" s="1"/>
  <c r="X40" i="475"/>
  <c r="X109" i="475"/>
  <c r="W70" i="477"/>
  <c r="W26" i="479"/>
  <c r="X20" i="470"/>
  <c r="AC20" i="470" s="1"/>
  <c r="W22" i="470"/>
  <c r="X22" i="470" s="1"/>
  <c r="X24" i="470"/>
  <c r="W26" i="470"/>
  <c r="X26" i="470" s="1"/>
  <c r="X28" i="470"/>
  <c r="W30" i="470"/>
  <c r="X30" i="470" s="1"/>
  <c r="X32" i="470"/>
  <c r="W34" i="470"/>
  <c r="X34" i="470" s="1"/>
  <c r="X36" i="470"/>
  <c r="W38" i="470"/>
  <c r="X38" i="470" s="1"/>
  <c r="X40" i="470"/>
  <c r="W42" i="470"/>
  <c r="X42" i="470" s="1"/>
  <c r="X44" i="470"/>
  <c r="W46" i="470"/>
  <c r="X46" i="470" s="1"/>
  <c r="X48" i="470"/>
  <c r="W50" i="470"/>
  <c r="X50" i="470" s="1"/>
  <c r="X52" i="470"/>
  <c r="W54" i="470"/>
  <c r="X54" i="470" s="1"/>
  <c r="X56" i="470"/>
  <c r="W58" i="470"/>
  <c r="X58" i="470" s="1"/>
  <c r="X60" i="470"/>
  <c r="W62" i="470"/>
  <c r="X62" i="470" s="1"/>
  <c r="X64" i="470"/>
  <c r="W66" i="470"/>
  <c r="X66" i="470" s="1"/>
  <c r="X68" i="470"/>
  <c r="W70" i="470"/>
  <c r="X70" i="470" s="1"/>
  <c r="X72" i="470"/>
  <c r="W74" i="470"/>
  <c r="X74" i="470" s="1"/>
  <c r="X76" i="470"/>
  <c r="W78" i="470"/>
  <c r="X78" i="470" s="1"/>
  <c r="X80" i="470"/>
  <c r="W82" i="470"/>
  <c r="X82" i="470" s="1"/>
  <c r="X84" i="470"/>
  <c r="X87" i="470"/>
  <c r="X88" i="470"/>
  <c r="X103" i="470"/>
  <c r="X104" i="470"/>
  <c r="X119" i="470"/>
  <c r="X120" i="470"/>
  <c r="W30" i="471"/>
  <c r="W62" i="471"/>
  <c r="W78" i="471"/>
  <c r="W104" i="471"/>
  <c r="W136" i="471"/>
  <c r="J159" i="471"/>
  <c r="I161" i="471" s="1"/>
  <c r="J161" i="471" s="1"/>
  <c r="I163" i="471" s="1"/>
  <c r="J163" i="471" s="1"/>
  <c r="I165" i="471" s="1"/>
  <c r="Z20" i="471"/>
  <c r="AA20" i="471" s="1"/>
  <c r="X96" i="472"/>
  <c r="X97" i="472"/>
  <c r="X112" i="472"/>
  <c r="X113" i="472"/>
  <c r="X124" i="472"/>
  <c r="X125" i="472"/>
  <c r="X132" i="472"/>
  <c r="X133" i="472"/>
  <c r="X140" i="472"/>
  <c r="X141" i="472"/>
  <c r="Z20" i="472"/>
  <c r="AA20" i="472" s="1"/>
  <c r="J159" i="472"/>
  <c r="I161" i="472" s="1"/>
  <c r="J161" i="472" s="1"/>
  <c r="I163" i="472" s="1"/>
  <c r="J163" i="472" s="1"/>
  <c r="I165" i="472" s="1"/>
  <c r="X96" i="473"/>
  <c r="X112" i="473"/>
  <c r="X128" i="473"/>
  <c r="X144" i="473"/>
  <c r="X148" i="473"/>
  <c r="W33" i="474"/>
  <c r="X33" i="474" s="1"/>
  <c r="W62" i="474"/>
  <c r="W94" i="474"/>
  <c r="X94" i="474" s="1"/>
  <c r="W109" i="474"/>
  <c r="X109" i="474" s="1"/>
  <c r="W143" i="474"/>
  <c r="X143" i="474" s="1"/>
  <c r="W93" i="475"/>
  <c r="X93" i="475" s="1"/>
  <c r="X99" i="475"/>
  <c r="W101" i="475"/>
  <c r="W109" i="475"/>
  <c r="X115" i="475"/>
  <c r="W117" i="475"/>
  <c r="X117" i="475" s="1"/>
  <c r="W125" i="475"/>
  <c r="X131" i="475"/>
  <c r="W133" i="475"/>
  <c r="X133" i="475" s="1"/>
  <c r="W141" i="475"/>
  <c r="X147" i="475"/>
  <c r="W149" i="475"/>
  <c r="X149" i="475" s="1"/>
  <c r="J159" i="476"/>
  <c r="I161" i="476" s="1"/>
  <c r="J161" i="476" s="1"/>
  <c r="I163" i="476" s="1"/>
  <c r="J163" i="476" s="1"/>
  <c r="I165" i="476" s="1"/>
  <c r="Z20" i="476"/>
  <c r="AA20" i="476" s="1"/>
  <c r="X23" i="477"/>
  <c r="W74" i="477"/>
  <c r="X111" i="477"/>
  <c r="X143" i="477"/>
  <c r="X91" i="478"/>
  <c r="X92" i="478"/>
  <c r="X99" i="478"/>
  <c r="X100" i="478"/>
  <c r="X107" i="478"/>
  <c r="X108" i="478"/>
  <c r="X115" i="478"/>
  <c r="X116" i="478"/>
  <c r="X123" i="478"/>
  <c r="X124" i="478"/>
  <c r="X131" i="478"/>
  <c r="X132" i="478"/>
  <c r="X139" i="478"/>
  <c r="X140" i="478"/>
  <c r="X147" i="478"/>
  <c r="X148" i="478"/>
  <c r="J165" i="478"/>
  <c r="Z85" i="478"/>
  <c r="AA21" i="471"/>
  <c r="W114" i="471"/>
  <c r="X62" i="474"/>
  <c r="W138" i="474"/>
  <c r="X138" i="474" s="1"/>
  <c r="X56" i="475"/>
  <c r="X101" i="475"/>
  <c r="X125" i="475"/>
  <c r="X141" i="475"/>
  <c r="X83" i="477"/>
  <c r="W42" i="479"/>
  <c r="X21" i="470"/>
  <c r="AC21" i="470" s="1"/>
  <c r="X53" i="470"/>
  <c r="X61" i="470"/>
  <c r="X91" i="470"/>
  <c r="X92" i="470"/>
  <c r="X107" i="470"/>
  <c r="X108" i="470"/>
  <c r="X123" i="470"/>
  <c r="X124" i="470"/>
  <c r="X131" i="470"/>
  <c r="X132" i="470"/>
  <c r="X139" i="470"/>
  <c r="X140" i="470"/>
  <c r="X147" i="470"/>
  <c r="X148" i="470"/>
  <c r="J165" i="470"/>
  <c r="Z85" i="470"/>
  <c r="W86" i="471"/>
  <c r="W118" i="471"/>
  <c r="X100" i="472"/>
  <c r="X101" i="472"/>
  <c r="X116" i="472"/>
  <c r="X117" i="472"/>
  <c r="X144" i="472"/>
  <c r="X145" i="472"/>
  <c r="X28" i="473"/>
  <c r="X36" i="473"/>
  <c r="X44" i="473"/>
  <c r="X52" i="473"/>
  <c r="X68" i="473"/>
  <c r="X76" i="473"/>
  <c r="X84" i="473"/>
  <c r="W34" i="474"/>
  <c r="X34" i="474" s="1"/>
  <c r="W69" i="474"/>
  <c r="X69" i="474" s="1"/>
  <c r="W97" i="474"/>
  <c r="X97" i="474" s="1"/>
  <c r="W131" i="474"/>
  <c r="X131" i="474" s="1"/>
  <c r="W146" i="474"/>
  <c r="X146" i="474" s="1"/>
  <c r="X103" i="475"/>
  <c r="X20" i="475"/>
  <c r="W27" i="475"/>
  <c r="W43" i="475"/>
  <c r="W59" i="475"/>
  <c r="W75" i="475"/>
  <c r="X84" i="475"/>
  <c r="X89" i="475"/>
  <c r="W91" i="475"/>
  <c r="X91" i="475" s="1"/>
  <c r="X97" i="475"/>
  <c r="W99" i="475"/>
  <c r="X105" i="475"/>
  <c r="W107" i="475"/>
  <c r="X107" i="475" s="1"/>
  <c r="X113" i="475"/>
  <c r="W115" i="475"/>
  <c r="X121" i="475"/>
  <c r="W123" i="475"/>
  <c r="X123" i="475" s="1"/>
  <c r="X129" i="475"/>
  <c r="W131" i="475"/>
  <c r="X137" i="475"/>
  <c r="W139" i="475"/>
  <c r="X139" i="475" s="1"/>
  <c r="X145" i="475"/>
  <c r="W147" i="475"/>
  <c r="X82" i="477"/>
  <c r="X43" i="477"/>
  <c r="X75" i="477"/>
  <c r="X149" i="477"/>
  <c r="X20" i="478"/>
  <c r="AC20" i="478" s="1"/>
  <c r="W22" i="478"/>
  <c r="X22" i="478" s="1"/>
  <c r="X24" i="478"/>
  <c r="W26" i="478"/>
  <c r="X26" i="478" s="1"/>
  <c r="X28" i="478"/>
  <c r="W30" i="478"/>
  <c r="X30" i="478" s="1"/>
  <c r="X32" i="478"/>
  <c r="W34" i="478"/>
  <c r="X34" i="478" s="1"/>
  <c r="X36" i="478"/>
  <c r="W38" i="478"/>
  <c r="X38" i="478" s="1"/>
  <c r="X40" i="478"/>
  <c r="W42" i="478"/>
  <c r="X42" i="478" s="1"/>
  <c r="X44" i="478"/>
  <c r="W46" i="478"/>
  <c r="X46" i="478" s="1"/>
  <c r="X48" i="478"/>
  <c r="W50" i="478"/>
  <c r="X50" i="478" s="1"/>
  <c r="X52" i="478"/>
  <c r="W54" i="478"/>
  <c r="X54" i="478" s="1"/>
  <c r="X56" i="478"/>
  <c r="W58" i="478"/>
  <c r="X58" i="478" s="1"/>
  <c r="X60" i="478"/>
  <c r="W62" i="478"/>
  <c r="X62" i="478" s="1"/>
  <c r="X64" i="478"/>
  <c r="W66" i="478"/>
  <c r="X66" i="478" s="1"/>
  <c r="X68" i="478"/>
  <c r="W70" i="478"/>
  <c r="X70" i="478" s="1"/>
  <c r="X72" i="478"/>
  <c r="W74" i="478"/>
  <c r="X74" i="478" s="1"/>
  <c r="X76" i="478"/>
  <c r="W78" i="478"/>
  <c r="X78" i="478" s="1"/>
  <c r="X80" i="478"/>
  <c r="W82" i="478"/>
  <c r="X82" i="478" s="1"/>
  <c r="X84" i="478"/>
  <c r="W77" i="474"/>
  <c r="X77" i="474" s="1"/>
  <c r="X20" i="477"/>
  <c r="AC20" i="477" s="1"/>
  <c r="X89" i="477"/>
  <c r="W34" i="479"/>
  <c r="X22" i="472"/>
  <c r="X23" i="472"/>
  <c r="X26" i="472"/>
  <c r="X30" i="472"/>
  <c r="X34" i="472"/>
  <c r="X38" i="472"/>
  <c r="X39" i="472"/>
  <c r="X42" i="472"/>
  <c r="X46" i="472"/>
  <c r="X50" i="472"/>
  <c r="X54" i="472"/>
  <c r="X55" i="472"/>
  <c r="X58" i="472"/>
  <c r="X62" i="472"/>
  <c r="X66" i="472"/>
  <c r="X70" i="472"/>
  <c r="X71" i="472"/>
  <c r="X74" i="472"/>
  <c r="X78" i="472"/>
  <c r="X82" i="472"/>
  <c r="J159" i="473"/>
  <c r="I161" i="473" s="1"/>
  <c r="J161" i="473" s="1"/>
  <c r="I163" i="473" s="1"/>
  <c r="J163" i="473" s="1"/>
  <c r="I165" i="473" s="1"/>
  <c r="Z20" i="473"/>
  <c r="AA20" i="473" s="1"/>
  <c r="W25" i="474"/>
  <c r="X25" i="474" s="1"/>
  <c r="W54" i="474"/>
  <c r="X54" i="474" s="1"/>
  <c r="W103" i="474"/>
  <c r="X103" i="474" s="1"/>
  <c r="W118" i="474"/>
  <c r="X118" i="474" s="1"/>
  <c r="W133" i="474"/>
  <c r="X133" i="474" s="1"/>
  <c r="J159" i="474"/>
  <c r="I161" i="474" s="1"/>
  <c r="J161" i="474" s="1"/>
  <c r="I163" i="474" s="1"/>
  <c r="J163" i="474" s="1"/>
  <c r="I165" i="474" s="1"/>
  <c r="Z20" i="474"/>
  <c r="AA20" i="474" s="1"/>
  <c r="X87" i="475"/>
  <c r="X95" i="475"/>
  <c r="X111" i="475"/>
  <c r="X119" i="475"/>
  <c r="X127" i="475"/>
  <c r="X135" i="475"/>
  <c r="X143" i="475"/>
  <c r="X99" i="477"/>
  <c r="X131" i="477"/>
  <c r="X37" i="478"/>
  <c r="X73" i="478"/>
  <c r="AA21" i="470"/>
  <c r="AB20" i="470"/>
  <c r="L20" i="470"/>
  <c r="Q27" i="470"/>
  <c r="T27" i="470" s="1"/>
  <c r="W27" i="470" s="1"/>
  <c r="X27" i="470" s="1"/>
  <c r="Q35" i="470"/>
  <c r="T35" i="470" s="1"/>
  <c r="W35" i="470" s="1"/>
  <c r="X35" i="470" s="1"/>
  <c r="Q47" i="470"/>
  <c r="T47" i="470" s="1"/>
  <c r="W47" i="470" s="1"/>
  <c r="X47" i="470" s="1"/>
  <c r="Q59" i="470"/>
  <c r="T59" i="470" s="1"/>
  <c r="W59" i="470" s="1"/>
  <c r="X59" i="470" s="1"/>
  <c r="Q71" i="470"/>
  <c r="T71" i="470" s="1"/>
  <c r="W71" i="470" s="1"/>
  <c r="X71" i="470" s="1"/>
  <c r="Q79" i="470"/>
  <c r="T79" i="470" s="1"/>
  <c r="W79" i="470" s="1"/>
  <c r="X79" i="470" s="1"/>
  <c r="Q83" i="470"/>
  <c r="T83" i="470" s="1"/>
  <c r="W83" i="470" s="1"/>
  <c r="X83" i="470" s="1"/>
  <c r="R25" i="471"/>
  <c r="U25" i="471" s="1"/>
  <c r="R30" i="471"/>
  <c r="U30" i="471" s="1"/>
  <c r="R33" i="471"/>
  <c r="U33" i="471" s="1"/>
  <c r="R46" i="471"/>
  <c r="U46" i="471" s="1"/>
  <c r="R53" i="471"/>
  <c r="U53" i="471" s="1"/>
  <c r="R54" i="471"/>
  <c r="U54" i="471" s="1"/>
  <c r="R82" i="471"/>
  <c r="U82" i="471" s="1"/>
  <c r="W21" i="472"/>
  <c r="X21" i="472" s="1"/>
  <c r="W25" i="472"/>
  <c r="X25" i="472" s="1"/>
  <c r="W29" i="472"/>
  <c r="X29" i="472" s="1"/>
  <c r="W33" i="472"/>
  <c r="X33" i="472" s="1"/>
  <c r="W41" i="472"/>
  <c r="X41" i="472" s="1"/>
  <c r="W49" i="472"/>
  <c r="X49" i="472" s="1"/>
  <c r="W57" i="472"/>
  <c r="X57" i="472" s="1"/>
  <c r="W61" i="472"/>
  <c r="X61" i="472" s="1"/>
  <c r="W81" i="472"/>
  <c r="X81" i="472" s="1"/>
  <c r="Q36" i="473"/>
  <c r="T36" i="473" s="1"/>
  <c r="W36" i="473" s="1"/>
  <c r="Q40" i="473"/>
  <c r="T40" i="473" s="1"/>
  <c r="W40" i="473" s="1"/>
  <c r="X40" i="473" s="1"/>
  <c r="Q52" i="473"/>
  <c r="T52" i="473" s="1"/>
  <c r="W52" i="473" s="1"/>
  <c r="Q80" i="473"/>
  <c r="T80" i="473" s="1"/>
  <c r="W80" i="473" s="1"/>
  <c r="X80" i="473" s="1"/>
  <c r="Q84" i="473"/>
  <c r="T84" i="473" s="1"/>
  <c r="W84" i="473" s="1"/>
  <c r="W52" i="474"/>
  <c r="X52" i="474" s="1"/>
  <c r="W72" i="474"/>
  <c r="X72" i="474" s="1"/>
  <c r="Q21" i="477"/>
  <c r="T21" i="477" s="1"/>
  <c r="Q25" i="477"/>
  <c r="T25" i="477" s="1"/>
  <c r="W25" i="477" s="1"/>
  <c r="Q29" i="477"/>
  <c r="T29" i="477" s="1"/>
  <c r="Q41" i="477"/>
  <c r="T41" i="477" s="1"/>
  <c r="Q61" i="477"/>
  <c r="T61" i="477" s="1"/>
  <c r="Q73" i="477"/>
  <c r="T73" i="477" s="1"/>
  <c r="Q77" i="477"/>
  <c r="T77" i="477" s="1"/>
  <c r="Q81" i="477"/>
  <c r="T81" i="477" s="1"/>
  <c r="AB20" i="478"/>
  <c r="L20" i="478"/>
  <c r="Q23" i="478"/>
  <c r="T23" i="478" s="1"/>
  <c r="W23" i="478" s="1"/>
  <c r="X23" i="478" s="1"/>
  <c r="Q35" i="478"/>
  <c r="T35" i="478" s="1"/>
  <c r="W35" i="478" s="1"/>
  <c r="X35" i="478" s="1"/>
  <c r="Q39" i="478"/>
  <c r="T39" i="478" s="1"/>
  <c r="W39" i="478" s="1"/>
  <c r="X39" i="478" s="1"/>
  <c r="Q51" i="478"/>
  <c r="T51" i="478" s="1"/>
  <c r="W51" i="478" s="1"/>
  <c r="X51" i="478" s="1"/>
  <c r="Q59" i="478"/>
  <c r="T59" i="478" s="1"/>
  <c r="W59" i="478" s="1"/>
  <c r="X59" i="478" s="1"/>
  <c r="Q67" i="478"/>
  <c r="T67" i="478" s="1"/>
  <c r="W67" i="478" s="1"/>
  <c r="X67" i="478" s="1"/>
  <c r="Q75" i="478"/>
  <c r="T75" i="478" s="1"/>
  <c r="W75" i="478" s="1"/>
  <c r="X75" i="478" s="1"/>
  <c r="Q79" i="478"/>
  <c r="T79" i="478" s="1"/>
  <c r="W79" i="478" s="1"/>
  <c r="X79" i="478" s="1"/>
  <c r="R21" i="479"/>
  <c r="U21" i="479" s="1"/>
  <c r="R26" i="479"/>
  <c r="U26" i="479" s="1"/>
  <c r="R29" i="479"/>
  <c r="U29" i="479" s="1"/>
  <c r="R37" i="479"/>
  <c r="U37" i="479" s="1"/>
  <c r="R38" i="479"/>
  <c r="U38" i="479" s="1"/>
  <c r="R45" i="479"/>
  <c r="U45" i="479" s="1"/>
  <c r="R46" i="479"/>
  <c r="U46" i="479" s="1"/>
  <c r="R53" i="479"/>
  <c r="U53" i="479" s="1"/>
  <c r="R54" i="479"/>
  <c r="U54" i="479" s="1"/>
  <c r="R57" i="479"/>
  <c r="U57" i="479" s="1"/>
  <c r="R58" i="479"/>
  <c r="U58" i="479" s="1"/>
  <c r="R93" i="479"/>
  <c r="U93" i="479" s="1"/>
  <c r="R101" i="479"/>
  <c r="U101" i="479" s="1"/>
  <c r="R117" i="479"/>
  <c r="U117" i="479" s="1"/>
  <c r="R121" i="479"/>
  <c r="U121" i="479" s="1"/>
  <c r="R129" i="479"/>
  <c r="U129" i="479" s="1"/>
  <c r="R137" i="479"/>
  <c r="U137" i="479" s="1"/>
  <c r="R141" i="479"/>
  <c r="U141" i="479" s="1"/>
  <c r="R145" i="479"/>
  <c r="U145" i="479" s="1"/>
  <c r="J159" i="479"/>
  <c r="I161" i="479" s="1"/>
  <c r="J161" i="479" s="1"/>
  <c r="I163" i="479" s="1"/>
  <c r="J163" i="479" s="1"/>
  <c r="I165" i="479" s="1"/>
  <c r="Z20" i="479"/>
  <c r="AA20" i="479" s="1"/>
  <c r="AA21" i="479" s="1"/>
  <c r="R87" i="480"/>
  <c r="U87" i="480" s="1"/>
  <c r="R91" i="480"/>
  <c r="U91" i="480" s="1"/>
  <c r="R95" i="480"/>
  <c r="U95" i="480" s="1"/>
  <c r="R99" i="480"/>
  <c r="U99" i="480" s="1"/>
  <c r="R115" i="480"/>
  <c r="U115" i="480" s="1"/>
  <c r="R119" i="480"/>
  <c r="U119" i="480" s="1"/>
  <c r="R123" i="480"/>
  <c r="U123" i="480" s="1"/>
  <c r="Q128" i="480"/>
  <c r="T128" i="480" s="1"/>
  <c r="W128" i="480" s="1"/>
  <c r="Q132" i="480"/>
  <c r="T132" i="480" s="1"/>
  <c r="Q136" i="480"/>
  <c r="T136" i="480" s="1"/>
  <c r="W136" i="480" s="1"/>
  <c r="Q140" i="480"/>
  <c r="T140" i="480" s="1"/>
  <c r="R39" i="482"/>
  <c r="U39" i="482" s="1"/>
  <c r="W62" i="482"/>
  <c r="X46" i="483"/>
  <c r="R48" i="483"/>
  <c r="U48" i="483" s="1"/>
  <c r="R80" i="483"/>
  <c r="U80" i="483" s="1"/>
  <c r="Q115" i="483"/>
  <c r="T115" i="483" s="1"/>
  <c r="W115" i="483" s="1"/>
  <c r="X115" i="483" s="1"/>
  <c r="Q123" i="483"/>
  <c r="T123" i="483" s="1"/>
  <c r="W123" i="483" s="1"/>
  <c r="Q131" i="483"/>
  <c r="T131" i="483" s="1"/>
  <c r="W131" i="483" s="1"/>
  <c r="X131" i="483" s="1"/>
  <c r="Q139" i="483"/>
  <c r="T139" i="483" s="1"/>
  <c r="W139" i="483" s="1"/>
  <c r="X38" i="484"/>
  <c r="Q49" i="488"/>
  <c r="T49" i="488" s="1"/>
  <c r="W21" i="470"/>
  <c r="W37" i="470"/>
  <c r="X37" i="470" s="1"/>
  <c r="W41" i="470"/>
  <c r="X41" i="470" s="1"/>
  <c r="W45" i="470"/>
  <c r="X45" i="470" s="1"/>
  <c r="W53" i="470"/>
  <c r="W61" i="470"/>
  <c r="W81" i="470"/>
  <c r="X81" i="470" s="1"/>
  <c r="Q40" i="471"/>
  <c r="T40" i="471" s="1"/>
  <c r="Q44" i="471"/>
  <c r="T44" i="471" s="1"/>
  <c r="Q52" i="471"/>
  <c r="T52" i="471" s="1"/>
  <c r="W52" i="471" s="1"/>
  <c r="Q56" i="471"/>
  <c r="T56" i="471" s="1"/>
  <c r="R88" i="471"/>
  <c r="U88" i="471" s="1"/>
  <c r="R96" i="471"/>
  <c r="U96" i="471" s="1"/>
  <c r="W96" i="471" s="1"/>
  <c r="R98" i="471"/>
  <c r="U98" i="471" s="1"/>
  <c r="R100" i="471"/>
  <c r="U100" i="471" s="1"/>
  <c r="W100" i="471" s="1"/>
  <c r="R102" i="471"/>
  <c r="U102" i="471" s="1"/>
  <c r="R108" i="471"/>
  <c r="U108" i="471" s="1"/>
  <c r="R110" i="471"/>
  <c r="U110" i="471" s="1"/>
  <c r="W110" i="471" s="1"/>
  <c r="R114" i="471"/>
  <c r="U114" i="471" s="1"/>
  <c r="R118" i="471"/>
  <c r="U118" i="471" s="1"/>
  <c r="R120" i="471"/>
  <c r="U120" i="471" s="1"/>
  <c r="W120" i="471" s="1"/>
  <c r="R122" i="471"/>
  <c r="U122" i="471" s="1"/>
  <c r="R124" i="471"/>
  <c r="U124" i="471" s="1"/>
  <c r="R126" i="471"/>
  <c r="U126" i="471" s="1"/>
  <c r="R128" i="471"/>
  <c r="U128" i="471" s="1"/>
  <c r="W128" i="471" s="1"/>
  <c r="R132" i="471"/>
  <c r="U132" i="471" s="1"/>
  <c r="W132" i="471" s="1"/>
  <c r="R134" i="471"/>
  <c r="U134" i="471" s="1"/>
  <c r="R136" i="471"/>
  <c r="U136" i="471" s="1"/>
  <c r="R26" i="471"/>
  <c r="U26" i="471" s="1"/>
  <c r="W26" i="471" s="1"/>
  <c r="R29" i="471"/>
  <c r="U29" i="471" s="1"/>
  <c r="R34" i="471"/>
  <c r="U34" i="471" s="1"/>
  <c r="R37" i="471"/>
  <c r="U37" i="471" s="1"/>
  <c r="R38" i="471"/>
  <c r="U38" i="471" s="1"/>
  <c r="R45" i="471"/>
  <c r="U45" i="471" s="1"/>
  <c r="R50" i="471"/>
  <c r="U50" i="471" s="1"/>
  <c r="R57" i="471"/>
  <c r="U57" i="471" s="1"/>
  <c r="R70" i="471"/>
  <c r="U70" i="471" s="1"/>
  <c r="R73" i="471"/>
  <c r="U73" i="471" s="1"/>
  <c r="R74" i="471"/>
  <c r="U74" i="471" s="1"/>
  <c r="W74" i="471" s="1"/>
  <c r="R78" i="471"/>
  <c r="U78" i="471" s="1"/>
  <c r="R81" i="471"/>
  <c r="U81" i="471" s="1"/>
  <c r="W73" i="472"/>
  <c r="X73" i="472" s="1"/>
  <c r="W91" i="472"/>
  <c r="X91" i="472" s="1"/>
  <c r="W95" i="472"/>
  <c r="X95" i="472" s="1"/>
  <c r="W99" i="472"/>
  <c r="X99" i="472" s="1"/>
  <c r="W103" i="472"/>
  <c r="X103" i="472" s="1"/>
  <c r="W107" i="472"/>
  <c r="X107" i="472" s="1"/>
  <c r="W111" i="472"/>
  <c r="X111" i="472" s="1"/>
  <c r="W115" i="472"/>
  <c r="X115" i="472" s="1"/>
  <c r="W119" i="472"/>
  <c r="X119" i="472" s="1"/>
  <c r="W123" i="472"/>
  <c r="X123" i="472" s="1"/>
  <c r="W127" i="472"/>
  <c r="X127" i="472" s="1"/>
  <c r="W135" i="472"/>
  <c r="X135" i="472" s="1"/>
  <c r="Q24" i="473"/>
  <c r="T24" i="473" s="1"/>
  <c r="W24" i="473" s="1"/>
  <c r="X24" i="473" s="1"/>
  <c r="Q44" i="473"/>
  <c r="T44" i="473" s="1"/>
  <c r="W44" i="473" s="1"/>
  <c r="Q56" i="473"/>
  <c r="T56" i="473" s="1"/>
  <c r="W56" i="473" s="1"/>
  <c r="X56" i="473" s="1"/>
  <c r="Q64" i="473"/>
  <c r="T64" i="473" s="1"/>
  <c r="W64" i="473" s="1"/>
  <c r="X64" i="473" s="1"/>
  <c r="Q72" i="473"/>
  <c r="T72" i="473" s="1"/>
  <c r="W72" i="473" s="1"/>
  <c r="X72" i="473" s="1"/>
  <c r="Q76" i="473"/>
  <c r="T76" i="473" s="1"/>
  <c r="W76" i="473" s="1"/>
  <c r="W100" i="474"/>
  <c r="X100" i="474" s="1"/>
  <c r="W128" i="474"/>
  <c r="X128" i="474" s="1"/>
  <c r="W144" i="474"/>
  <c r="X144" i="474" s="1"/>
  <c r="J159" i="475"/>
  <c r="I161" i="475" s="1"/>
  <c r="J161" i="475" s="1"/>
  <c r="I163" i="475" s="1"/>
  <c r="J163" i="475" s="1"/>
  <c r="I165" i="475" s="1"/>
  <c r="Z20" i="475"/>
  <c r="AA20" i="475" s="1"/>
  <c r="Q69" i="477"/>
  <c r="T69" i="477" s="1"/>
  <c r="T85" i="477"/>
  <c r="Q43" i="478"/>
  <c r="T43" i="478" s="1"/>
  <c r="W43" i="478" s="1"/>
  <c r="X43" i="478" s="1"/>
  <c r="Q55" i="478"/>
  <c r="T55" i="478" s="1"/>
  <c r="W55" i="478" s="1"/>
  <c r="X55" i="478" s="1"/>
  <c r="R22" i="479"/>
  <c r="U22" i="479" s="1"/>
  <c r="W22" i="479" s="1"/>
  <c r="R25" i="479"/>
  <c r="U25" i="479" s="1"/>
  <c r="R30" i="479"/>
  <c r="U30" i="479" s="1"/>
  <c r="W30" i="479" s="1"/>
  <c r="R34" i="479"/>
  <c r="U34" i="479" s="1"/>
  <c r="R61" i="479"/>
  <c r="U61" i="479" s="1"/>
  <c r="R89" i="479"/>
  <c r="U89" i="479" s="1"/>
  <c r="W111" i="479"/>
  <c r="Q88" i="480"/>
  <c r="T88" i="480" s="1"/>
  <c r="W88" i="480" s="1"/>
  <c r="Q92" i="480"/>
  <c r="T92" i="480" s="1"/>
  <c r="R103" i="480"/>
  <c r="U103" i="480" s="1"/>
  <c r="R107" i="480"/>
  <c r="U107" i="480" s="1"/>
  <c r="R111" i="480"/>
  <c r="U111" i="480" s="1"/>
  <c r="Q116" i="480"/>
  <c r="T116" i="480" s="1"/>
  <c r="W116" i="480" s="1"/>
  <c r="R143" i="480"/>
  <c r="U143" i="480" s="1"/>
  <c r="R65" i="481"/>
  <c r="U65" i="481" s="1"/>
  <c r="Q32" i="482"/>
  <c r="T32" i="482" s="1"/>
  <c r="W32" i="482" s="1"/>
  <c r="R71" i="482"/>
  <c r="U71" i="482" s="1"/>
  <c r="Q119" i="483"/>
  <c r="T119" i="483" s="1"/>
  <c r="W119" i="483" s="1"/>
  <c r="Q135" i="483"/>
  <c r="T135" i="483" s="1"/>
  <c r="W135" i="483" s="1"/>
  <c r="Q143" i="483"/>
  <c r="T143" i="483" s="1"/>
  <c r="W143" i="483" s="1"/>
  <c r="W57" i="470"/>
  <c r="X57" i="470" s="1"/>
  <c r="W69" i="470"/>
  <c r="X69" i="470" s="1"/>
  <c r="W73" i="470"/>
  <c r="X73" i="470" s="1"/>
  <c r="Q28" i="471"/>
  <c r="T28" i="471" s="1"/>
  <c r="W28" i="471" s="1"/>
  <c r="Q36" i="471"/>
  <c r="T36" i="471" s="1"/>
  <c r="W36" i="471" s="1"/>
  <c r="Q48" i="471"/>
  <c r="T48" i="471" s="1"/>
  <c r="W48" i="471" s="1"/>
  <c r="Q60" i="471"/>
  <c r="T60" i="471" s="1"/>
  <c r="W60" i="471" s="1"/>
  <c r="Q76" i="471"/>
  <c r="T76" i="471" s="1"/>
  <c r="R92" i="471"/>
  <c r="U92" i="471" s="1"/>
  <c r="R104" i="471"/>
  <c r="U104" i="471" s="1"/>
  <c r="R130" i="471"/>
  <c r="U130" i="471" s="1"/>
  <c r="R146" i="471"/>
  <c r="U146" i="471" s="1"/>
  <c r="W146" i="471" s="1"/>
  <c r="Q23" i="473"/>
  <c r="T23" i="473" s="1"/>
  <c r="W23" i="473" s="1"/>
  <c r="Q31" i="473"/>
  <c r="T31" i="473" s="1"/>
  <c r="Q43" i="473"/>
  <c r="T43" i="473" s="1"/>
  <c r="Q63" i="473"/>
  <c r="T63" i="473" s="1"/>
  <c r="W63" i="473" s="1"/>
  <c r="Q71" i="473"/>
  <c r="T71" i="473" s="1"/>
  <c r="Q75" i="473"/>
  <c r="T75" i="473" s="1"/>
  <c r="W75" i="473" s="1"/>
  <c r="Q89" i="473"/>
  <c r="T89" i="473" s="1"/>
  <c r="W89" i="473" s="1"/>
  <c r="Q93" i="473"/>
  <c r="T93" i="473" s="1"/>
  <c r="Q97" i="473"/>
  <c r="T97" i="473" s="1"/>
  <c r="W97" i="473" s="1"/>
  <c r="Q111" i="473"/>
  <c r="T111" i="473" s="1"/>
  <c r="Q113" i="473"/>
  <c r="T113" i="473" s="1"/>
  <c r="Q125" i="473"/>
  <c r="T125" i="473" s="1"/>
  <c r="W125" i="473" s="1"/>
  <c r="Q127" i="473"/>
  <c r="T127" i="473" s="1"/>
  <c r="Q147" i="473"/>
  <c r="T147" i="473" s="1"/>
  <c r="Q25" i="475"/>
  <c r="T25" i="475" s="1"/>
  <c r="Q29" i="475"/>
  <c r="T29" i="475" s="1"/>
  <c r="Q33" i="475"/>
  <c r="T33" i="475" s="1"/>
  <c r="Q41" i="475"/>
  <c r="T41" i="475" s="1"/>
  <c r="U47" i="475"/>
  <c r="Q61" i="475"/>
  <c r="T61" i="475" s="1"/>
  <c r="U63" i="475"/>
  <c r="Q69" i="475"/>
  <c r="T69" i="475" s="1"/>
  <c r="Q73" i="475"/>
  <c r="T73" i="475" s="1"/>
  <c r="U75" i="475"/>
  <c r="Q31" i="476"/>
  <c r="T31" i="476" s="1"/>
  <c r="Q39" i="476"/>
  <c r="T39" i="476" s="1"/>
  <c r="Q43" i="476"/>
  <c r="T43" i="476" s="1"/>
  <c r="Q67" i="476"/>
  <c r="T67" i="476" s="1"/>
  <c r="Q71" i="476"/>
  <c r="T71" i="476" s="1"/>
  <c r="Q75" i="476"/>
  <c r="T75" i="476" s="1"/>
  <c r="Q79" i="476"/>
  <c r="T79" i="476" s="1"/>
  <c r="Q83" i="476"/>
  <c r="T83" i="476" s="1"/>
  <c r="R21" i="477"/>
  <c r="U21" i="477" s="1"/>
  <c r="R22" i="477"/>
  <c r="U22" i="477" s="1"/>
  <c r="R25" i="477"/>
  <c r="U25" i="477" s="1"/>
  <c r="R26" i="477"/>
  <c r="U26" i="477" s="1"/>
  <c r="R45" i="477"/>
  <c r="U45" i="477" s="1"/>
  <c r="R46" i="477"/>
  <c r="U46" i="477" s="1"/>
  <c r="R49" i="477"/>
  <c r="U49" i="477" s="1"/>
  <c r="R50" i="477"/>
  <c r="U50" i="477" s="1"/>
  <c r="R57" i="477"/>
  <c r="U57" i="477" s="1"/>
  <c r="R58" i="477"/>
  <c r="U58" i="477" s="1"/>
  <c r="W58" i="477" s="1"/>
  <c r="R61" i="477"/>
  <c r="U61" i="477" s="1"/>
  <c r="R62" i="477"/>
  <c r="U62" i="477" s="1"/>
  <c r="R65" i="477"/>
  <c r="U65" i="477" s="1"/>
  <c r="R66" i="477"/>
  <c r="U66" i="477" s="1"/>
  <c r="R69" i="477"/>
  <c r="U69" i="477" s="1"/>
  <c r="R70" i="477"/>
  <c r="U70" i="477" s="1"/>
  <c r="R73" i="477"/>
  <c r="U73" i="477" s="1"/>
  <c r="R74" i="477"/>
  <c r="U74" i="477" s="1"/>
  <c r="T86" i="477"/>
  <c r="T90" i="477"/>
  <c r="T94" i="477"/>
  <c r="W94" i="477" s="1"/>
  <c r="T98" i="477"/>
  <c r="T104" i="477"/>
  <c r="T110" i="477"/>
  <c r="T114" i="477"/>
  <c r="W114" i="477" s="1"/>
  <c r="T118" i="477"/>
  <c r="T122" i="477"/>
  <c r="T126" i="477"/>
  <c r="T130" i="477"/>
  <c r="W130" i="477" s="1"/>
  <c r="T134" i="477"/>
  <c r="T136" i="477"/>
  <c r="T140" i="477"/>
  <c r="T144" i="477"/>
  <c r="W21" i="478"/>
  <c r="X21" i="478" s="1"/>
  <c r="AC21" i="478" s="1"/>
  <c r="W37" i="478"/>
  <c r="W49" i="478"/>
  <c r="X49" i="478" s="1"/>
  <c r="W61" i="478"/>
  <c r="X61" i="478" s="1"/>
  <c r="W69" i="478"/>
  <c r="X69" i="478" s="1"/>
  <c r="W73" i="478"/>
  <c r="W77" i="478"/>
  <c r="X77" i="478" s="1"/>
  <c r="Q28" i="479"/>
  <c r="T28" i="479" s="1"/>
  <c r="Q36" i="479"/>
  <c r="T36" i="479" s="1"/>
  <c r="W36" i="479" s="1"/>
  <c r="Q44" i="479"/>
  <c r="T44" i="479" s="1"/>
  <c r="Q52" i="479"/>
  <c r="T52" i="479" s="1"/>
  <c r="W52" i="479" s="1"/>
  <c r="Q85" i="479"/>
  <c r="T85" i="479" s="1"/>
  <c r="Q88" i="479"/>
  <c r="T88" i="479" s="1"/>
  <c r="Q96" i="479"/>
  <c r="T96" i="479" s="1"/>
  <c r="W96" i="479" s="1"/>
  <c r="Q112" i="479"/>
  <c r="T112" i="479" s="1"/>
  <c r="Q120" i="479"/>
  <c r="T120" i="479" s="1"/>
  <c r="Q124" i="479"/>
  <c r="T124" i="479" s="1"/>
  <c r="Q128" i="479"/>
  <c r="T128" i="479" s="1"/>
  <c r="W128" i="479" s="1"/>
  <c r="Q132" i="479"/>
  <c r="T132" i="479" s="1"/>
  <c r="Q140" i="479"/>
  <c r="T140" i="479" s="1"/>
  <c r="Q148" i="479"/>
  <c r="T148" i="479" s="1"/>
  <c r="W148" i="479" s="1"/>
  <c r="X148" i="479" s="1"/>
  <c r="Q24" i="480"/>
  <c r="T24" i="480" s="1"/>
  <c r="Q28" i="480"/>
  <c r="T28" i="480" s="1"/>
  <c r="U30" i="480"/>
  <c r="U46" i="480"/>
  <c r="U50" i="480"/>
  <c r="Q52" i="480"/>
  <c r="T52" i="480" s="1"/>
  <c r="U58" i="480"/>
  <c r="U62" i="480"/>
  <c r="Q64" i="480"/>
  <c r="T64" i="480" s="1"/>
  <c r="U66" i="480"/>
  <c r="Q80" i="480"/>
  <c r="T80" i="480" s="1"/>
  <c r="U82" i="480"/>
  <c r="Q84" i="480"/>
  <c r="T84" i="480" s="1"/>
  <c r="R88" i="480"/>
  <c r="U88" i="480" s="1"/>
  <c r="R92" i="480"/>
  <c r="U92" i="480" s="1"/>
  <c r="R96" i="480"/>
  <c r="U96" i="480" s="1"/>
  <c r="R100" i="480"/>
  <c r="U100" i="480" s="1"/>
  <c r="R104" i="480"/>
  <c r="U104" i="480" s="1"/>
  <c r="Q105" i="480"/>
  <c r="T105" i="480" s="1"/>
  <c r="W105" i="480" s="1"/>
  <c r="Q109" i="480"/>
  <c r="T109" i="480" s="1"/>
  <c r="R112" i="480"/>
  <c r="U112" i="480" s="1"/>
  <c r="R116" i="480"/>
  <c r="U116" i="480" s="1"/>
  <c r="R120" i="480"/>
  <c r="U120" i="480" s="1"/>
  <c r="R124" i="480"/>
  <c r="U124" i="480" s="1"/>
  <c r="R128" i="480"/>
  <c r="U128" i="480" s="1"/>
  <c r="Q133" i="480"/>
  <c r="T133" i="480" s="1"/>
  <c r="Q137" i="480"/>
  <c r="T137" i="480" s="1"/>
  <c r="Q141" i="480"/>
  <c r="T141" i="480" s="1"/>
  <c r="R144" i="480"/>
  <c r="U144" i="480" s="1"/>
  <c r="Q145" i="480"/>
  <c r="T145" i="480" s="1"/>
  <c r="Q148" i="480"/>
  <c r="T148" i="480" s="1"/>
  <c r="J159" i="480"/>
  <c r="I161" i="480" s="1"/>
  <c r="J161" i="480" s="1"/>
  <c r="I163" i="480" s="1"/>
  <c r="J163" i="480" s="1"/>
  <c r="I165" i="480" s="1"/>
  <c r="Z20" i="480"/>
  <c r="AA20" i="480" s="1"/>
  <c r="W21" i="481"/>
  <c r="X21" i="481" s="1"/>
  <c r="X51" i="481"/>
  <c r="X84" i="482"/>
  <c r="Q89" i="482"/>
  <c r="T89" i="482" s="1"/>
  <c r="W89" i="482" s="1"/>
  <c r="Q97" i="482"/>
  <c r="T97" i="482" s="1"/>
  <c r="W97" i="482" s="1"/>
  <c r="Q105" i="482"/>
  <c r="T105" i="482" s="1"/>
  <c r="W105" i="482" s="1"/>
  <c r="Q113" i="482"/>
  <c r="T113" i="482" s="1"/>
  <c r="W113" i="482" s="1"/>
  <c r="Q129" i="482"/>
  <c r="T129" i="482" s="1"/>
  <c r="W129" i="482" s="1"/>
  <c r="Q145" i="482"/>
  <c r="T145" i="482" s="1"/>
  <c r="W145" i="482" s="1"/>
  <c r="R72" i="483"/>
  <c r="U72" i="483" s="1"/>
  <c r="Q118" i="483"/>
  <c r="T118" i="483" s="1"/>
  <c r="W118" i="483" s="1"/>
  <c r="Q122" i="483"/>
  <c r="T122" i="483" s="1"/>
  <c r="W122" i="483" s="1"/>
  <c r="Q130" i="483"/>
  <c r="T130" i="483" s="1"/>
  <c r="W130" i="483" s="1"/>
  <c r="Q142" i="483"/>
  <c r="T142" i="483" s="1"/>
  <c r="W142" i="483" s="1"/>
  <c r="J159" i="483"/>
  <c r="I161" i="483" s="1"/>
  <c r="J161" i="483" s="1"/>
  <c r="I163" i="483" s="1"/>
  <c r="J163" i="483" s="1"/>
  <c r="I165" i="483" s="1"/>
  <c r="Z20" i="483"/>
  <c r="AA20" i="483" s="1"/>
  <c r="W46" i="485"/>
  <c r="X46" i="485" s="1"/>
  <c r="Q60" i="485"/>
  <c r="T60" i="485" s="1"/>
  <c r="X32" i="486"/>
  <c r="R69" i="486"/>
  <c r="U69" i="486" s="1"/>
  <c r="Q65" i="488"/>
  <c r="T65" i="488" s="1"/>
  <c r="O20" i="470"/>
  <c r="X25" i="470"/>
  <c r="X29" i="470"/>
  <c r="X33" i="470"/>
  <c r="X49" i="470"/>
  <c r="X65" i="470"/>
  <c r="X77" i="470"/>
  <c r="Q20" i="471"/>
  <c r="T20" i="471" s="1"/>
  <c r="Q23" i="471"/>
  <c r="T23" i="471" s="1"/>
  <c r="W23" i="471" s="1"/>
  <c r="R24" i="471"/>
  <c r="U24" i="471" s="1"/>
  <c r="Q27" i="471"/>
  <c r="T27" i="471" s="1"/>
  <c r="W27" i="471" s="1"/>
  <c r="R28" i="471"/>
  <c r="U28" i="471" s="1"/>
  <c r="Q31" i="471"/>
  <c r="T31" i="471" s="1"/>
  <c r="W31" i="471" s="1"/>
  <c r="R32" i="471"/>
  <c r="U32" i="471" s="1"/>
  <c r="Q35" i="471"/>
  <c r="T35" i="471" s="1"/>
  <c r="R36" i="471"/>
  <c r="U36" i="471" s="1"/>
  <c r="Q39" i="471"/>
  <c r="T39" i="471" s="1"/>
  <c r="R40" i="471"/>
  <c r="U40" i="471" s="1"/>
  <c r="Q43" i="471"/>
  <c r="T43" i="471" s="1"/>
  <c r="W43" i="471" s="1"/>
  <c r="R44" i="471"/>
  <c r="U44" i="471" s="1"/>
  <c r="Q47" i="471"/>
  <c r="T47" i="471" s="1"/>
  <c r="W47" i="471" s="1"/>
  <c r="R48" i="471"/>
  <c r="U48" i="471" s="1"/>
  <c r="Q51" i="471"/>
  <c r="T51" i="471" s="1"/>
  <c r="R52" i="471"/>
  <c r="U52" i="471" s="1"/>
  <c r="Q55" i="471"/>
  <c r="T55" i="471" s="1"/>
  <c r="R56" i="471"/>
  <c r="U56" i="471" s="1"/>
  <c r="Q59" i="471"/>
  <c r="T59" i="471" s="1"/>
  <c r="R60" i="471"/>
  <c r="U60" i="471" s="1"/>
  <c r="Q63" i="471"/>
  <c r="T63" i="471" s="1"/>
  <c r="R64" i="471"/>
  <c r="U64" i="471" s="1"/>
  <c r="Q67" i="471"/>
  <c r="T67" i="471" s="1"/>
  <c r="R68" i="471"/>
  <c r="U68" i="471" s="1"/>
  <c r="Q71" i="471"/>
  <c r="T71" i="471" s="1"/>
  <c r="R72" i="471"/>
  <c r="U72" i="471" s="1"/>
  <c r="Q75" i="471"/>
  <c r="T75" i="471" s="1"/>
  <c r="R76" i="471"/>
  <c r="U76" i="471" s="1"/>
  <c r="Q79" i="471"/>
  <c r="T79" i="471" s="1"/>
  <c r="R80" i="471"/>
  <c r="U80" i="471" s="1"/>
  <c r="Q83" i="471"/>
  <c r="T83" i="471" s="1"/>
  <c r="W83" i="471" s="1"/>
  <c r="X83" i="471" s="1"/>
  <c r="R84" i="471"/>
  <c r="U84" i="471" s="1"/>
  <c r="Q87" i="471"/>
  <c r="T87" i="471" s="1"/>
  <c r="Q89" i="471"/>
  <c r="T89" i="471" s="1"/>
  <c r="Q91" i="471"/>
  <c r="T91" i="471" s="1"/>
  <c r="Q93" i="471"/>
  <c r="T93" i="471" s="1"/>
  <c r="Q95" i="471"/>
  <c r="T95" i="471" s="1"/>
  <c r="Q97" i="471"/>
  <c r="T97" i="471" s="1"/>
  <c r="Q99" i="471"/>
  <c r="T99" i="471" s="1"/>
  <c r="Q101" i="471"/>
  <c r="T101" i="471" s="1"/>
  <c r="Q103" i="471"/>
  <c r="T103" i="471" s="1"/>
  <c r="Q105" i="471"/>
  <c r="T105" i="471" s="1"/>
  <c r="Q107" i="471"/>
  <c r="T107" i="471" s="1"/>
  <c r="Q109" i="471"/>
  <c r="T109" i="471" s="1"/>
  <c r="Q111" i="471"/>
  <c r="T111" i="471" s="1"/>
  <c r="Q113" i="471"/>
  <c r="T113" i="471" s="1"/>
  <c r="Q115" i="471"/>
  <c r="T115" i="471" s="1"/>
  <c r="Q117" i="471"/>
  <c r="T117" i="471" s="1"/>
  <c r="Q119" i="471"/>
  <c r="T119" i="471" s="1"/>
  <c r="Q121" i="471"/>
  <c r="T121" i="471" s="1"/>
  <c r="Q123" i="471"/>
  <c r="T123" i="471" s="1"/>
  <c r="Q125" i="471"/>
  <c r="T125" i="471" s="1"/>
  <c r="Q127" i="471"/>
  <c r="T127" i="471" s="1"/>
  <c r="Q129" i="471"/>
  <c r="T129" i="471" s="1"/>
  <c r="Q131" i="471"/>
  <c r="T131" i="471" s="1"/>
  <c r="Q133" i="471"/>
  <c r="T133" i="471" s="1"/>
  <c r="Q135" i="471"/>
  <c r="T135" i="471" s="1"/>
  <c r="Q137" i="471"/>
  <c r="T137" i="471" s="1"/>
  <c r="Q139" i="471"/>
  <c r="T139" i="471" s="1"/>
  <c r="Q141" i="471"/>
  <c r="T141" i="471" s="1"/>
  <c r="Q143" i="471"/>
  <c r="T143" i="471" s="1"/>
  <c r="Q145" i="471"/>
  <c r="T145" i="471" s="1"/>
  <c r="Q147" i="471"/>
  <c r="T147" i="471" s="1"/>
  <c r="Q149" i="471"/>
  <c r="T149" i="471" s="1"/>
  <c r="Q21" i="473"/>
  <c r="T21" i="473" s="1"/>
  <c r="R23" i="473"/>
  <c r="U23" i="473" s="1"/>
  <c r="Q25" i="473"/>
  <c r="T25" i="473" s="1"/>
  <c r="R27" i="473"/>
  <c r="U27" i="473" s="1"/>
  <c r="Q29" i="473"/>
  <c r="T29" i="473" s="1"/>
  <c r="W29" i="473" s="1"/>
  <c r="R31" i="473"/>
  <c r="U31" i="473" s="1"/>
  <c r="Q33" i="473"/>
  <c r="T33" i="473" s="1"/>
  <c r="R35" i="473"/>
  <c r="U35" i="473" s="1"/>
  <c r="Q37" i="473"/>
  <c r="T37" i="473" s="1"/>
  <c r="R39" i="473"/>
  <c r="U39" i="473" s="1"/>
  <c r="Q41" i="473"/>
  <c r="T41" i="473" s="1"/>
  <c r="R43" i="473"/>
  <c r="U43" i="473" s="1"/>
  <c r="Q45" i="473"/>
  <c r="T45" i="473" s="1"/>
  <c r="W45" i="473" s="1"/>
  <c r="R47" i="473"/>
  <c r="U47" i="473" s="1"/>
  <c r="Q49" i="473"/>
  <c r="T49" i="473" s="1"/>
  <c r="R51" i="473"/>
  <c r="U51" i="473" s="1"/>
  <c r="Q53" i="473"/>
  <c r="T53" i="473" s="1"/>
  <c r="R55" i="473"/>
  <c r="U55" i="473" s="1"/>
  <c r="Q57" i="473"/>
  <c r="T57" i="473" s="1"/>
  <c r="R59" i="473"/>
  <c r="U59" i="473" s="1"/>
  <c r="Q61" i="473"/>
  <c r="T61" i="473" s="1"/>
  <c r="W61" i="473" s="1"/>
  <c r="R63" i="473"/>
  <c r="U63" i="473" s="1"/>
  <c r="Q65" i="473"/>
  <c r="T65" i="473" s="1"/>
  <c r="R67" i="473"/>
  <c r="U67" i="473" s="1"/>
  <c r="Q69" i="473"/>
  <c r="T69" i="473" s="1"/>
  <c r="R71" i="473"/>
  <c r="U71" i="473" s="1"/>
  <c r="Q73" i="473"/>
  <c r="T73" i="473" s="1"/>
  <c r="R75" i="473"/>
  <c r="U75" i="473" s="1"/>
  <c r="Q77" i="473"/>
  <c r="T77" i="473" s="1"/>
  <c r="W77" i="473" s="1"/>
  <c r="R79" i="473"/>
  <c r="U79" i="473" s="1"/>
  <c r="Q81" i="473"/>
  <c r="T81" i="473" s="1"/>
  <c r="R83" i="473"/>
  <c r="U83" i="473" s="1"/>
  <c r="Q85" i="473"/>
  <c r="T85" i="473" s="1"/>
  <c r="R87" i="473"/>
  <c r="U87" i="473" s="1"/>
  <c r="R89" i="473"/>
  <c r="U89" i="473" s="1"/>
  <c r="R91" i="473"/>
  <c r="U91" i="473" s="1"/>
  <c r="R93" i="473"/>
  <c r="U93" i="473" s="1"/>
  <c r="R95" i="473"/>
  <c r="U95" i="473" s="1"/>
  <c r="R97" i="473"/>
  <c r="U97" i="473" s="1"/>
  <c r="R99" i="473"/>
  <c r="U99" i="473" s="1"/>
  <c r="R101" i="473"/>
  <c r="U101" i="473" s="1"/>
  <c r="R103" i="473"/>
  <c r="U103" i="473" s="1"/>
  <c r="R105" i="473"/>
  <c r="U105" i="473" s="1"/>
  <c r="R107" i="473"/>
  <c r="U107" i="473" s="1"/>
  <c r="R109" i="473"/>
  <c r="U109" i="473" s="1"/>
  <c r="R111" i="473"/>
  <c r="U111" i="473" s="1"/>
  <c r="R113" i="473"/>
  <c r="U113" i="473" s="1"/>
  <c r="R115" i="473"/>
  <c r="U115" i="473" s="1"/>
  <c r="R117" i="473"/>
  <c r="U117" i="473" s="1"/>
  <c r="R119" i="473"/>
  <c r="U119" i="473" s="1"/>
  <c r="R121" i="473"/>
  <c r="U121" i="473" s="1"/>
  <c r="R123" i="473"/>
  <c r="U123" i="473" s="1"/>
  <c r="R125" i="473"/>
  <c r="U125" i="473" s="1"/>
  <c r="R127" i="473"/>
  <c r="U127" i="473" s="1"/>
  <c r="R129" i="473"/>
  <c r="U129" i="473" s="1"/>
  <c r="R131" i="473"/>
  <c r="U131" i="473" s="1"/>
  <c r="R133" i="473"/>
  <c r="U133" i="473" s="1"/>
  <c r="R135" i="473"/>
  <c r="U135" i="473" s="1"/>
  <c r="R137" i="473"/>
  <c r="U137" i="473" s="1"/>
  <c r="R139" i="473"/>
  <c r="U139" i="473" s="1"/>
  <c r="R141" i="473"/>
  <c r="U141" i="473" s="1"/>
  <c r="R143" i="473"/>
  <c r="U143" i="473" s="1"/>
  <c r="R145" i="473"/>
  <c r="U145" i="473" s="1"/>
  <c r="R147" i="473"/>
  <c r="U147" i="473" s="1"/>
  <c r="R149" i="473"/>
  <c r="U149" i="473" s="1"/>
  <c r="Q23" i="474"/>
  <c r="T23" i="474" s="1"/>
  <c r="Q27" i="474"/>
  <c r="T27" i="474" s="1"/>
  <c r="Q31" i="474"/>
  <c r="T31" i="474" s="1"/>
  <c r="Q35" i="474"/>
  <c r="T35" i="474" s="1"/>
  <c r="Q39" i="474"/>
  <c r="T39" i="474" s="1"/>
  <c r="Q43" i="474"/>
  <c r="T43" i="474" s="1"/>
  <c r="Q47" i="474"/>
  <c r="T47" i="474" s="1"/>
  <c r="Q51" i="474"/>
  <c r="T51" i="474" s="1"/>
  <c r="Q55" i="474"/>
  <c r="T55" i="474" s="1"/>
  <c r="Q59" i="474"/>
  <c r="T59" i="474" s="1"/>
  <c r="Q63" i="474"/>
  <c r="T63" i="474" s="1"/>
  <c r="Q67" i="474"/>
  <c r="T67" i="474" s="1"/>
  <c r="Q71" i="474"/>
  <c r="T71" i="474" s="1"/>
  <c r="Q75" i="474"/>
  <c r="T75" i="474" s="1"/>
  <c r="Q79" i="474"/>
  <c r="T79" i="474" s="1"/>
  <c r="Q83" i="474"/>
  <c r="T83" i="474" s="1"/>
  <c r="R21" i="475"/>
  <c r="U21" i="475" s="1"/>
  <c r="Q22" i="475"/>
  <c r="T22" i="475" s="1"/>
  <c r="W22" i="475" s="1"/>
  <c r="R22" i="475"/>
  <c r="U22" i="475" s="1"/>
  <c r="R25" i="475"/>
  <c r="U25" i="475" s="1"/>
  <c r="Q26" i="475"/>
  <c r="T26" i="475" s="1"/>
  <c r="W26" i="475" s="1"/>
  <c r="R26" i="475"/>
  <c r="U26" i="475" s="1"/>
  <c r="R29" i="475"/>
  <c r="U29" i="475" s="1"/>
  <c r="Q30" i="475"/>
  <c r="T30" i="475" s="1"/>
  <c r="W30" i="475" s="1"/>
  <c r="R30" i="475"/>
  <c r="U30" i="475" s="1"/>
  <c r="R33" i="475"/>
  <c r="U33" i="475" s="1"/>
  <c r="Q34" i="475"/>
  <c r="T34" i="475" s="1"/>
  <c r="W34" i="475" s="1"/>
  <c r="R34" i="475"/>
  <c r="U34" i="475" s="1"/>
  <c r="R37" i="475"/>
  <c r="U37" i="475" s="1"/>
  <c r="Q38" i="475"/>
  <c r="T38" i="475" s="1"/>
  <c r="W38" i="475" s="1"/>
  <c r="R38" i="475"/>
  <c r="U38" i="475" s="1"/>
  <c r="R41" i="475"/>
  <c r="U41" i="475" s="1"/>
  <c r="Q42" i="475"/>
  <c r="T42" i="475" s="1"/>
  <c r="W42" i="475" s="1"/>
  <c r="R42" i="475"/>
  <c r="U42" i="475" s="1"/>
  <c r="R45" i="475"/>
  <c r="U45" i="475" s="1"/>
  <c r="Q46" i="475"/>
  <c r="T46" i="475" s="1"/>
  <c r="W46" i="475" s="1"/>
  <c r="R46" i="475"/>
  <c r="U46" i="475" s="1"/>
  <c r="R49" i="475"/>
  <c r="U49" i="475" s="1"/>
  <c r="Q50" i="475"/>
  <c r="T50" i="475" s="1"/>
  <c r="W50" i="475" s="1"/>
  <c r="R50" i="475"/>
  <c r="U50" i="475" s="1"/>
  <c r="R53" i="475"/>
  <c r="U53" i="475" s="1"/>
  <c r="Q54" i="475"/>
  <c r="T54" i="475" s="1"/>
  <c r="W54" i="475" s="1"/>
  <c r="R54" i="475"/>
  <c r="U54" i="475" s="1"/>
  <c r="R57" i="475"/>
  <c r="U57" i="475" s="1"/>
  <c r="Q58" i="475"/>
  <c r="T58" i="475" s="1"/>
  <c r="W58" i="475" s="1"/>
  <c r="R58" i="475"/>
  <c r="U58" i="475" s="1"/>
  <c r="R61" i="475"/>
  <c r="U61" i="475" s="1"/>
  <c r="Q62" i="475"/>
  <c r="T62" i="475" s="1"/>
  <c r="W62" i="475" s="1"/>
  <c r="R62" i="475"/>
  <c r="U62" i="475" s="1"/>
  <c r="R65" i="475"/>
  <c r="U65" i="475" s="1"/>
  <c r="Q66" i="475"/>
  <c r="T66" i="475" s="1"/>
  <c r="W66" i="475" s="1"/>
  <c r="R66" i="475"/>
  <c r="U66" i="475" s="1"/>
  <c r="R69" i="475"/>
  <c r="U69" i="475" s="1"/>
  <c r="Q70" i="475"/>
  <c r="T70" i="475" s="1"/>
  <c r="W70" i="475" s="1"/>
  <c r="R70" i="475"/>
  <c r="U70" i="475" s="1"/>
  <c r="R73" i="475"/>
  <c r="U73" i="475" s="1"/>
  <c r="Q74" i="475"/>
  <c r="T74" i="475" s="1"/>
  <c r="W74" i="475" s="1"/>
  <c r="R74" i="475"/>
  <c r="U74" i="475" s="1"/>
  <c r="R77" i="475"/>
  <c r="U77" i="475" s="1"/>
  <c r="Q78" i="475"/>
  <c r="T78" i="475" s="1"/>
  <c r="W78" i="475" s="1"/>
  <c r="R78" i="475"/>
  <c r="U78" i="475" s="1"/>
  <c r="R81" i="475"/>
  <c r="U81" i="475" s="1"/>
  <c r="Q82" i="475"/>
  <c r="T82" i="475" s="1"/>
  <c r="W82" i="475" s="1"/>
  <c r="X82" i="475" s="1"/>
  <c r="R85" i="475"/>
  <c r="U85" i="475" s="1"/>
  <c r="Q86" i="475"/>
  <c r="T86" i="475" s="1"/>
  <c r="Q88" i="475"/>
  <c r="T88" i="475" s="1"/>
  <c r="Q90" i="475"/>
  <c r="T90" i="475" s="1"/>
  <c r="Q92" i="475"/>
  <c r="T92" i="475" s="1"/>
  <c r="Q94" i="475"/>
  <c r="T94" i="475" s="1"/>
  <c r="Q96" i="475"/>
  <c r="T96" i="475" s="1"/>
  <c r="Q98" i="475"/>
  <c r="T98" i="475" s="1"/>
  <c r="Q100" i="475"/>
  <c r="T100" i="475" s="1"/>
  <c r="Q102" i="475"/>
  <c r="T102" i="475" s="1"/>
  <c r="Q104" i="475"/>
  <c r="T104" i="475" s="1"/>
  <c r="Q106" i="475"/>
  <c r="T106" i="475" s="1"/>
  <c r="Q108" i="475"/>
  <c r="T108" i="475" s="1"/>
  <c r="Q110" i="475"/>
  <c r="T110" i="475" s="1"/>
  <c r="Q112" i="475"/>
  <c r="T112" i="475" s="1"/>
  <c r="Q114" i="475"/>
  <c r="T114" i="475" s="1"/>
  <c r="Q116" i="475"/>
  <c r="T116" i="475" s="1"/>
  <c r="Q118" i="475"/>
  <c r="T118" i="475" s="1"/>
  <c r="Q120" i="475"/>
  <c r="T120" i="475" s="1"/>
  <c r="Q122" i="475"/>
  <c r="T122" i="475" s="1"/>
  <c r="Q124" i="475"/>
  <c r="T124" i="475" s="1"/>
  <c r="Q126" i="475"/>
  <c r="T126" i="475" s="1"/>
  <c r="Q128" i="475"/>
  <c r="T128" i="475" s="1"/>
  <c r="Q130" i="475"/>
  <c r="T130" i="475" s="1"/>
  <c r="Q132" i="475"/>
  <c r="T132" i="475" s="1"/>
  <c r="Q134" i="475"/>
  <c r="T134" i="475" s="1"/>
  <c r="Q136" i="475"/>
  <c r="T136" i="475" s="1"/>
  <c r="Q138" i="475"/>
  <c r="T138" i="475" s="1"/>
  <c r="Q140" i="475"/>
  <c r="T140" i="475" s="1"/>
  <c r="Q142" i="475"/>
  <c r="T142" i="475" s="1"/>
  <c r="Q144" i="475"/>
  <c r="T144" i="475" s="1"/>
  <c r="Q146" i="475"/>
  <c r="T146" i="475" s="1"/>
  <c r="Q148" i="475"/>
  <c r="T148" i="475" s="1"/>
  <c r="J11" i="476"/>
  <c r="W116" i="476" s="1"/>
  <c r="X116" i="476" s="1"/>
  <c r="Q24" i="477"/>
  <c r="T24" i="477" s="1"/>
  <c r="Q28" i="477"/>
  <c r="T28" i="477" s="1"/>
  <c r="Q32" i="477"/>
  <c r="T32" i="477" s="1"/>
  <c r="Q36" i="477"/>
  <c r="T36" i="477" s="1"/>
  <c r="Q40" i="477"/>
  <c r="T40" i="477" s="1"/>
  <c r="Q44" i="477"/>
  <c r="T44" i="477" s="1"/>
  <c r="Q48" i="477"/>
  <c r="T48" i="477" s="1"/>
  <c r="Q52" i="477"/>
  <c r="T52" i="477" s="1"/>
  <c r="Q56" i="477"/>
  <c r="T56" i="477" s="1"/>
  <c r="Q60" i="477"/>
  <c r="T60" i="477" s="1"/>
  <c r="Q64" i="477"/>
  <c r="T64" i="477" s="1"/>
  <c r="Q68" i="477"/>
  <c r="T68" i="477" s="1"/>
  <c r="Q72" i="477"/>
  <c r="T72" i="477" s="1"/>
  <c r="Q76" i="477"/>
  <c r="T76" i="477" s="1"/>
  <c r="Q80" i="477"/>
  <c r="T80" i="477" s="1"/>
  <c r="Q84" i="477"/>
  <c r="T84" i="477" s="1"/>
  <c r="R86" i="477"/>
  <c r="U86" i="477" s="1"/>
  <c r="R88" i="477"/>
  <c r="U88" i="477" s="1"/>
  <c r="R90" i="477"/>
  <c r="U90" i="477" s="1"/>
  <c r="R92" i="477"/>
  <c r="U92" i="477" s="1"/>
  <c r="R94" i="477"/>
  <c r="U94" i="477" s="1"/>
  <c r="R96" i="477"/>
  <c r="U96" i="477" s="1"/>
  <c r="R98" i="477"/>
  <c r="U98" i="477" s="1"/>
  <c r="R100" i="477"/>
  <c r="U100" i="477" s="1"/>
  <c r="R102" i="477"/>
  <c r="U102" i="477" s="1"/>
  <c r="R104" i="477"/>
  <c r="U104" i="477" s="1"/>
  <c r="R106" i="477"/>
  <c r="U106" i="477" s="1"/>
  <c r="R108" i="477"/>
  <c r="U108" i="477" s="1"/>
  <c r="R110" i="477"/>
  <c r="U110" i="477" s="1"/>
  <c r="R112" i="477"/>
  <c r="U112" i="477" s="1"/>
  <c r="R114" i="477"/>
  <c r="U114" i="477" s="1"/>
  <c r="R116" i="477"/>
  <c r="U116" i="477" s="1"/>
  <c r="R118" i="477"/>
  <c r="U118" i="477" s="1"/>
  <c r="R120" i="477"/>
  <c r="U120" i="477" s="1"/>
  <c r="R122" i="477"/>
  <c r="U122" i="477" s="1"/>
  <c r="R124" i="477"/>
  <c r="U124" i="477" s="1"/>
  <c r="R126" i="477"/>
  <c r="U126" i="477" s="1"/>
  <c r="R128" i="477"/>
  <c r="U128" i="477" s="1"/>
  <c r="R130" i="477"/>
  <c r="U130" i="477" s="1"/>
  <c r="R132" i="477"/>
  <c r="U132" i="477" s="1"/>
  <c r="R134" i="477"/>
  <c r="U134" i="477" s="1"/>
  <c r="R136" i="477"/>
  <c r="U136" i="477" s="1"/>
  <c r="R138" i="477"/>
  <c r="U138" i="477" s="1"/>
  <c r="R140" i="477"/>
  <c r="U140" i="477" s="1"/>
  <c r="R142" i="477"/>
  <c r="U142" i="477" s="1"/>
  <c r="R144" i="477"/>
  <c r="U144" i="477" s="1"/>
  <c r="R146" i="477"/>
  <c r="U146" i="477" s="1"/>
  <c r="R148" i="477"/>
  <c r="U148" i="477" s="1"/>
  <c r="O20" i="478"/>
  <c r="X25" i="478"/>
  <c r="X29" i="478"/>
  <c r="X33" i="478"/>
  <c r="X41" i="478"/>
  <c r="X45" i="478"/>
  <c r="X53" i="478"/>
  <c r="X57" i="478"/>
  <c r="X65" i="478"/>
  <c r="X81" i="478"/>
  <c r="Q20" i="479"/>
  <c r="T20" i="479" s="1"/>
  <c r="W20" i="479" s="1"/>
  <c r="Q23" i="479"/>
  <c r="T23" i="479" s="1"/>
  <c r="R24" i="479"/>
  <c r="U24" i="479" s="1"/>
  <c r="Q27" i="479"/>
  <c r="T27" i="479" s="1"/>
  <c r="W27" i="479" s="1"/>
  <c r="R28" i="479"/>
  <c r="U28" i="479" s="1"/>
  <c r="Q31" i="479"/>
  <c r="T31" i="479" s="1"/>
  <c r="R32" i="479"/>
  <c r="U32" i="479" s="1"/>
  <c r="Q35" i="479"/>
  <c r="T35" i="479" s="1"/>
  <c r="R36" i="479"/>
  <c r="U36" i="479" s="1"/>
  <c r="Q39" i="479"/>
  <c r="T39" i="479" s="1"/>
  <c r="R40" i="479"/>
  <c r="U40" i="479" s="1"/>
  <c r="Q43" i="479"/>
  <c r="T43" i="479" s="1"/>
  <c r="R44" i="479"/>
  <c r="U44" i="479" s="1"/>
  <c r="Q47" i="479"/>
  <c r="T47" i="479" s="1"/>
  <c r="R48" i="479"/>
  <c r="U48" i="479" s="1"/>
  <c r="Q51" i="479"/>
  <c r="T51" i="479" s="1"/>
  <c r="R52" i="479"/>
  <c r="U52" i="479" s="1"/>
  <c r="Q55" i="479"/>
  <c r="T55" i="479" s="1"/>
  <c r="W55" i="479" s="1"/>
  <c r="R56" i="479"/>
  <c r="U56" i="479" s="1"/>
  <c r="Q59" i="479"/>
  <c r="T59" i="479" s="1"/>
  <c r="R60" i="479"/>
  <c r="U60" i="479" s="1"/>
  <c r="Q64" i="479"/>
  <c r="T64" i="479" s="1"/>
  <c r="W64" i="479" s="1"/>
  <c r="R65" i="479"/>
  <c r="U65" i="479" s="1"/>
  <c r="Q72" i="479"/>
  <c r="T72" i="479" s="1"/>
  <c r="W72" i="479" s="1"/>
  <c r="R73" i="479"/>
  <c r="U73" i="479" s="1"/>
  <c r="R81" i="479"/>
  <c r="U81" i="479" s="1"/>
  <c r="R85" i="479"/>
  <c r="U85" i="479" s="1"/>
  <c r="R88" i="479"/>
  <c r="U88" i="479" s="1"/>
  <c r="R92" i="479"/>
  <c r="U92" i="479" s="1"/>
  <c r="R96" i="479"/>
  <c r="U96" i="479" s="1"/>
  <c r="R100" i="479"/>
  <c r="U100" i="479" s="1"/>
  <c r="R104" i="479"/>
  <c r="U104" i="479" s="1"/>
  <c r="R108" i="479"/>
  <c r="U108" i="479" s="1"/>
  <c r="R112" i="479"/>
  <c r="U112" i="479" s="1"/>
  <c r="R116" i="479"/>
  <c r="U116" i="479" s="1"/>
  <c r="R120" i="479"/>
  <c r="U120" i="479" s="1"/>
  <c r="R124" i="479"/>
  <c r="U124" i="479" s="1"/>
  <c r="R128" i="479"/>
  <c r="U128" i="479" s="1"/>
  <c r="R132" i="479"/>
  <c r="U132" i="479" s="1"/>
  <c r="R136" i="479"/>
  <c r="U136" i="479" s="1"/>
  <c r="R140" i="479"/>
  <c r="U140" i="479" s="1"/>
  <c r="R144" i="479"/>
  <c r="U144" i="479" s="1"/>
  <c r="Q20" i="480"/>
  <c r="T20" i="480" s="1"/>
  <c r="R21" i="480"/>
  <c r="U21" i="480" s="1"/>
  <c r="R24" i="480"/>
  <c r="U24" i="480" s="1"/>
  <c r="R25" i="480"/>
  <c r="U25" i="480" s="1"/>
  <c r="R28" i="480"/>
  <c r="U28" i="480" s="1"/>
  <c r="R29" i="480"/>
  <c r="U29" i="480" s="1"/>
  <c r="R32" i="480"/>
  <c r="U32" i="480" s="1"/>
  <c r="R33" i="480"/>
  <c r="U33" i="480" s="1"/>
  <c r="R36" i="480"/>
  <c r="U36" i="480" s="1"/>
  <c r="R37" i="480"/>
  <c r="U37" i="480" s="1"/>
  <c r="R40" i="480"/>
  <c r="U40" i="480" s="1"/>
  <c r="R41" i="480"/>
  <c r="U41" i="480" s="1"/>
  <c r="R44" i="480"/>
  <c r="U44" i="480" s="1"/>
  <c r="R45" i="480"/>
  <c r="U45" i="480" s="1"/>
  <c r="R48" i="480"/>
  <c r="U48" i="480" s="1"/>
  <c r="R49" i="480"/>
  <c r="U49" i="480" s="1"/>
  <c r="R52" i="480"/>
  <c r="U52" i="480" s="1"/>
  <c r="R53" i="480"/>
  <c r="U53" i="480" s="1"/>
  <c r="R56" i="480"/>
  <c r="U56" i="480" s="1"/>
  <c r="R57" i="480"/>
  <c r="U57" i="480" s="1"/>
  <c r="R60" i="480"/>
  <c r="U60" i="480" s="1"/>
  <c r="R61" i="480"/>
  <c r="U61" i="480" s="1"/>
  <c r="R64" i="480"/>
  <c r="U64" i="480" s="1"/>
  <c r="R65" i="480"/>
  <c r="U65" i="480" s="1"/>
  <c r="R68" i="480"/>
  <c r="U68" i="480" s="1"/>
  <c r="R69" i="480"/>
  <c r="U69" i="480" s="1"/>
  <c r="R72" i="480"/>
  <c r="U72" i="480" s="1"/>
  <c r="R73" i="480"/>
  <c r="U73" i="480" s="1"/>
  <c r="R76" i="480"/>
  <c r="U76" i="480" s="1"/>
  <c r="R77" i="480"/>
  <c r="U77" i="480" s="1"/>
  <c r="R80" i="480"/>
  <c r="U80" i="480" s="1"/>
  <c r="R84" i="480"/>
  <c r="U84" i="480" s="1"/>
  <c r="Q85" i="480"/>
  <c r="T85" i="480" s="1"/>
  <c r="Q86" i="480"/>
  <c r="T86" i="480" s="1"/>
  <c r="R89" i="480"/>
  <c r="U89" i="480" s="1"/>
  <c r="Q90" i="480"/>
  <c r="T90" i="480" s="1"/>
  <c r="R93" i="480"/>
  <c r="U93" i="480" s="1"/>
  <c r="Q94" i="480"/>
  <c r="T94" i="480" s="1"/>
  <c r="R97" i="480"/>
  <c r="U97" i="480" s="1"/>
  <c r="Q98" i="480"/>
  <c r="T98" i="480" s="1"/>
  <c r="R101" i="480"/>
  <c r="U101" i="480" s="1"/>
  <c r="Q102" i="480"/>
  <c r="T102" i="480" s="1"/>
  <c r="R105" i="480"/>
  <c r="U105" i="480" s="1"/>
  <c r="Q106" i="480"/>
  <c r="T106" i="480" s="1"/>
  <c r="R109" i="480"/>
  <c r="U109" i="480" s="1"/>
  <c r="Q110" i="480"/>
  <c r="T110" i="480" s="1"/>
  <c r="R113" i="480"/>
  <c r="U113" i="480" s="1"/>
  <c r="Q114" i="480"/>
  <c r="T114" i="480" s="1"/>
  <c r="R117" i="480"/>
  <c r="U117" i="480" s="1"/>
  <c r="Q118" i="480"/>
  <c r="T118" i="480" s="1"/>
  <c r="R121" i="480"/>
  <c r="U121" i="480" s="1"/>
  <c r="Q122" i="480"/>
  <c r="T122" i="480" s="1"/>
  <c r="R125" i="480"/>
  <c r="U125" i="480" s="1"/>
  <c r="Q126" i="480"/>
  <c r="T126" i="480" s="1"/>
  <c r="R129" i="480"/>
  <c r="U129" i="480" s="1"/>
  <c r="Q130" i="480"/>
  <c r="T130" i="480" s="1"/>
  <c r="R133" i="480"/>
  <c r="U133" i="480" s="1"/>
  <c r="Q134" i="480"/>
  <c r="T134" i="480" s="1"/>
  <c r="R137" i="480"/>
  <c r="U137" i="480" s="1"/>
  <c r="Q138" i="480"/>
  <c r="T138" i="480" s="1"/>
  <c r="R141" i="480"/>
  <c r="U141" i="480" s="1"/>
  <c r="Q142" i="480"/>
  <c r="T142" i="480" s="1"/>
  <c r="R145" i="480"/>
  <c r="U145" i="480" s="1"/>
  <c r="R146" i="480"/>
  <c r="U146" i="480" s="1"/>
  <c r="X25" i="481"/>
  <c r="Q38" i="481"/>
  <c r="T38" i="481" s="1"/>
  <c r="W38" i="481" s="1"/>
  <c r="X42" i="481"/>
  <c r="Q54" i="481"/>
  <c r="T54" i="481" s="1"/>
  <c r="W54" i="481" s="1"/>
  <c r="Q70" i="481"/>
  <c r="T70" i="481" s="1"/>
  <c r="W70" i="481" s="1"/>
  <c r="X20" i="482"/>
  <c r="AC20" i="482" s="1"/>
  <c r="R23" i="482"/>
  <c r="U23" i="482" s="1"/>
  <c r="Q48" i="482"/>
  <c r="T48" i="482" s="1"/>
  <c r="W48" i="482" s="1"/>
  <c r="X51" i="482"/>
  <c r="R55" i="482"/>
  <c r="U55" i="482" s="1"/>
  <c r="Q80" i="482"/>
  <c r="T80" i="482" s="1"/>
  <c r="W80" i="482" s="1"/>
  <c r="AB20" i="482"/>
  <c r="L20" i="482"/>
  <c r="N20" i="482"/>
  <c r="R25" i="483"/>
  <c r="U25" i="483" s="1"/>
  <c r="R64" i="483"/>
  <c r="U64" i="483" s="1"/>
  <c r="X92" i="483"/>
  <c r="X100" i="483"/>
  <c r="X108" i="483"/>
  <c r="Q113" i="483"/>
  <c r="T113" i="483" s="1"/>
  <c r="W113" i="483" s="1"/>
  <c r="Q117" i="483"/>
  <c r="T117" i="483" s="1"/>
  <c r="W117" i="483" s="1"/>
  <c r="Q121" i="483"/>
  <c r="T121" i="483" s="1"/>
  <c r="W121" i="483" s="1"/>
  <c r="Q125" i="483"/>
  <c r="T125" i="483" s="1"/>
  <c r="W125" i="483" s="1"/>
  <c r="Q129" i="483"/>
  <c r="T129" i="483" s="1"/>
  <c r="W129" i="483" s="1"/>
  <c r="Q133" i="483"/>
  <c r="T133" i="483" s="1"/>
  <c r="W133" i="483" s="1"/>
  <c r="Q137" i="483"/>
  <c r="T137" i="483" s="1"/>
  <c r="W137" i="483" s="1"/>
  <c r="Q141" i="483"/>
  <c r="T141" i="483" s="1"/>
  <c r="W141" i="483" s="1"/>
  <c r="Q145" i="483"/>
  <c r="T145" i="483" s="1"/>
  <c r="W145" i="483" s="1"/>
  <c r="Q149" i="483"/>
  <c r="T149" i="483" s="1"/>
  <c r="W149" i="483" s="1"/>
  <c r="X97" i="484"/>
  <c r="Q81" i="488"/>
  <c r="T81" i="488" s="1"/>
  <c r="R131" i="488"/>
  <c r="U131" i="488" s="1"/>
  <c r="Q23" i="470"/>
  <c r="T23" i="470" s="1"/>
  <c r="W23" i="470" s="1"/>
  <c r="X23" i="470" s="1"/>
  <c r="Q31" i="470"/>
  <c r="T31" i="470" s="1"/>
  <c r="W31" i="470" s="1"/>
  <c r="X31" i="470" s="1"/>
  <c r="Q39" i="470"/>
  <c r="T39" i="470" s="1"/>
  <c r="W39" i="470" s="1"/>
  <c r="X39" i="470" s="1"/>
  <c r="Q43" i="470"/>
  <c r="T43" i="470" s="1"/>
  <c r="W43" i="470" s="1"/>
  <c r="X43" i="470" s="1"/>
  <c r="Q51" i="470"/>
  <c r="T51" i="470" s="1"/>
  <c r="W51" i="470" s="1"/>
  <c r="X51" i="470" s="1"/>
  <c r="Q55" i="470"/>
  <c r="T55" i="470" s="1"/>
  <c r="W55" i="470" s="1"/>
  <c r="X55" i="470" s="1"/>
  <c r="Q63" i="470"/>
  <c r="T63" i="470" s="1"/>
  <c r="W63" i="470" s="1"/>
  <c r="X63" i="470" s="1"/>
  <c r="Q67" i="470"/>
  <c r="T67" i="470" s="1"/>
  <c r="W67" i="470" s="1"/>
  <c r="X67" i="470" s="1"/>
  <c r="Q75" i="470"/>
  <c r="T75" i="470" s="1"/>
  <c r="W75" i="470" s="1"/>
  <c r="X75" i="470" s="1"/>
  <c r="R21" i="471"/>
  <c r="U21" i="471" s="1"/>
  <c r="R22" i="471"/>
  <c r="U22" i="471" s="1"/>
  <c r="R41" i="471"/>
  <c r="U41" i="471" s="1"/>
  <c r="R42" i="471"/>
  <c r="U42" i="471" s="1"/>
  <c r="W42" i="471" s="1"/>
  <c r="R49" i="471"/>
  <c r="U49" i="471" s="1"/>
  <c r="R58" i="471"/>
  <c r="U58" i="471" s="1"/>
  <c r="R61" i="471"/>
  <c r="U61" i="471" s="1"/>
  <c r="R62" i="471"/>
  <c r="U62" i="471" s="1"/>
  <c r="R65" i="471"/>
  <c r="U65" i="471" s="1"/>
  <c r="R66" i="471"/>
  <c r="U66" i="471" s="1"/>
  <c r="R69" i="471"/>
  <c r="U69" i="471" s="1"/>
  <c r="R77" i="471"/>
  <c r="U77" i="471" s="1"/>
  <c r="R85" i="471"/>
  <c r="U85" i="471" s="1"/>
  <c r="W85" i="471" s="1"/>
  <c r="W37" i="472"/>
  <c r="X37" i="472" s="1"/>
  <c r="W45" i="472"/>
  <c r="X45" i="472" s="1"/>
  <c r="W53" i="472"/>
  <c r="X53" i="472" s="1"/>
  <c r="W65" i="472"/>
  <c r="X65" i="472" s="1"/>
  <c r="W69" i="472"/>
  <c r="X69" i="472" s="1"/>
  <c r="W87" i="472"/>
  <c r="X87" i="472" s="1"/>
  <c r="W131" i="472"/>
  <c r="X131" i="472" s="1"/>
  <c r="W139" i="472"/>
  <c r="X139" i="472" s="1"/>
  <c r="W143" i="472"/>
  <c r="X143" i="472" s="1"/>
  <c r="W147" i="472"/>
  <c r="X147" i="472" s="1"/>
  <c r="Q28" i="473"/>
  <c r="T28" i="473" s="1"/>
  <c r="W28" i="473" s="1"/>
  <c r="Q32" i="473"/>
  <c r="T32" i="473" s="1"/>
  <c r="W32" i="473" s="1"/>
  <c r="X32" i="473" s="1"/>
  <c r="Q48" i="473"/>
  <c r="T48" i="473" s="1"/>
  <c r="W48" i="473" s="1"/>
  <c r="X48" i="473" s="1"/>
  <c r="Q60" i="473"/>
  <c r="T60" i="473" s="1"/>
  <c r="W60" i="473" s="1"/>
  <c r="X60" i="473" s="1"/>
  <c r="Q68" i="473"/>
  <c r="T68" i="473" s="1"/>
  <c r="W68" i="473" s="1"/>
  <c r="W44" i="474"/>
  <c r="X44" i="474" s="1"/>
  <c r="W76" i="474"/>
  <c r="X76" i="474" s="1"/>
  <c r="Q33" i="477"/>
  <c r="T33" i="477" s="1"/>
  <c r="Q37" i="477"/>
  <c r="T37" i="477" s="1"/>
  <c r="Q45" i="477"/>
  <c r="T45" i="477" s="1"/>
  <c r="Q49" i="477"/>
  <c r="T49" i="477" s="1"/>
  <c r="W49" i="477" s="1"/>
  <c r="Q53" i="477"/>
  <c r="T53" i="477" s="1"/>
  <c r="Q57" i="477"/>
  <c r="T57" i="477" s="1"/>
  <c r="Q65" i="477"/>
  <c r="T65" i="477" s="1"/>
  <c r="Q27" i="478"/>
  <c r="T27" i="478" s="1"/>
  <c r="W27" i="478" s="1"/>
  <c r="X27" i="478" s="1"/>
  <c r="Q31" i="478"/>
  <c r="T31" i="478" s="1"/>
  <c r="W31" i="478" s="1"/>
  <c r="X31" i="478" s="1"/>
  <c r="Q47" i="478"/>
  <c r="T47" i="478" s="1"/>
  <c r="W47" i="478" s="1"/>
  <c r="X47" i="478" s="1"/>
  <c r="Q63" i="478"/>
  <c r="T63" i="478" s="1"/>
  <c r="W63" i="478" s="1"/>
  <c r="X63" i="478" s="1"/>
  <c r="Q71" i="478"/>
  <c r="T71" i="478" s="1"/>
  <c r="W71" i="478" s="1"/>
  <c r="X71" i="478" s="1"/>
  <c r="Q83" i="478"/>
  <c r="T83" i="478" s="1"/>
  <c r="W83" i="478" s="1"/>
  <c r="X83" i="478" s="1"/>
  <c r="R146" i="479"/>
  <c r="U146" i="479" s="1"/>
  <c r="R142" i="479"/>
  <c r="U142" i="479" s="1"/>
  <c r="R138" i="479"/>
  <c r="U138" i="479" s="1"/>
  <c r="R134" i="479"/>
  <c r="U134" i="479" s="1"/>
  <c r="R130" i="479"/>
  <c r="U130" i="479" s="1"/>
  <c r="R126" i="479"/>
  <c r="U126" i="479" s="1"/>
  <c r="R122" i="479"/>
  <c r="U122" i="479" s="1"/>
  <c r="R118" i="479"/>
  <c r="U118" i="479" s="1"/>
  <c r="R114" i="479"/>
  <c r="U114" i="479" s="1"/>
  <c r="R110" i="479"/>
  <c r="U110" i="479" s="1"/>
  <c r="R106" i="479"/>
  <c r="U106" i="479" s="1"/>
  <c r="R102" i="479"/>
  <c r="U102" i="479" s="1"/>
  <c r="R98" i="479"/>
  <c r="U98" i="479" s="1"/>
  <c r="R94" i="479"/>
  <c r="U94" i="479" s="1"/>
  <c r="R90" i="479"/>
  <c r="U90" i="479" s="1"/>
  <c r="R86" i="479"/>
  <c r="U86" i="479" s="1"/>
  <c r="R83" i="479"/>
  <c r="U83" i="479" s="1"/>
  <c r="R79" i="479"/>
  <c r="U79" i="479" s="1"/>
  <c r="R75" i="479"/>
  <c r="U75" i="479" s="1"/>
  <c r="R71" i="479"/>
  <c r="U71" i="479" s="1"/>
  <c r="R67" i="479"/>
  <c r="U67" i="479" s="1"/>
  <c r="R63" i="479"/>
  <c r="U63" i="479" s="1"/>
  <c r="R147" i="479"/>
  <c r="U147" i="479" s="1"/>
  <c r="R143" i="479"/>
  <c r="U143" i="479" s="1"/>
  <c r="R139" i="479"/>
  <c r="U139" i="479" s="1"/>
  <c r="R135" i="479"/>
  <c r="U135" i="479" s="1"/>
  <c r="R131" i="479"/>
  <c r="U131" i="479" s="1"/>
  <c r="R127" i="479"/>
  <c r="U127" i="479" s="1"/>
  <c r="R123" i="479"/>
  <c r="U123" i="479" s="1"/>
  <c r="R119" i="479"/>
  <c r="U119" i="479" s="1"/>
  <c r="R115" i="479"/>
  <c r="U115" i="479" s="1"/>
  <c r="R111" i="479"/>
  <c r="U111" i="479" s="1"/>
  <c r="R107" i="479"/>
  <c r="U107" i="479" s="1"/>
  <c r="R103" i="479"/>
  <c r="U103" i="479" s="1"/>
  <c r="R99" i="479"/>
  <c r="U99" i="479" s="1"/>
  <c r="W99" i="479" s="1"/>
  <c r="R95" i="479"/>
  <c r="U95" i="479" s="1"/>
  <c r="R91" i="479"/>
  <c r="U91" i="479" s="1"/>
  <c r="R87" i="479"/>
  <c r="U87" i="479" s="1"/>
  <c r="R84" i="479"/>
  <c r="U84" i="479" s="1"/>
  <c r="R80" i="479"/>
  <c r="U80" i="479" s="1"/>
  <c r="R76" i="479"/>
  <c r="U76" i="479" s="1"/>
  <c r="W76" i="479" s="1"/>
  <c r="R72" i="479"/>
  <c r="U72" i="479" s="1"/>
  <c r="R68" i="479"/>
  <c r="U68" i="479" s="1"/>
  <c r="R64" i="479"/>
  <c r="U64" i="479" s="1"/>
  <c r="R33" i="479"/>
  <c r="U33" i="479" s="1"/>
  <c r="R41" i="479"/>
  <c r="U41" i="479" s="1"/>
  <c r="R42" i="479"/>
  <c r="U42" i="479" s="1"/>
  <c r="R49" i="479"/>
  <c r="U49" i="479" s="1"/>
  <c r="R50" i="479"/>
  <c r="U50" i="479" s="1"/>
  <c r="W50" i="479" s="1"/>
  <c r="R69" i="479"/>
  <c r="U69" i="479" s="1"/>
  <c r="R77" i="479"/>
  <c r="U77" i="479" s="1"/>
  <c r="W84" i="479"/>
  <c r="W87" i="479"/>
  <c r="R97" i="479"/>
  <c r="U97" i="479" s="1"/>
  <c r="W103" i="479"/>
  <c r="R105" i="479"/>
  <c r="U105" i="479" s="1"/>
  <c r="R109" i="479"/>
  <c r="U109" i="479" s="1"/>
  <c r="R113" i="479"/>
  <c r="U113" i="479" s="1"/>
  <c r="W115" i="479"/>
  <c r="R125" i="479"/>
  <c r="U125" i="479" s="1"/>
  <c r="W131" i="479"/>
  <c r="R133" i="479"/>
  <c r="U133" i="479" s="1"/>
  <c r="W147" i="479"/>
  <c r="R149" i="479"/>
  <c r="U149" i="479" s="1"/>
  <c r="Q96" i="480"/>
  <c r="T96" i="480" s="1"/>
  <c r="W96" i="480" s="1"/>
  <c r="Q100" i="480"/>
  <c r="T100" i="480" s="1"/>
  <c r="W100" i="480" s="1"/>
  <c r="Q104" i="480"/>
  <c r="T104" i="480" s="1"/>
  <c r="W104" i="480" s="1"/>
  <c r="Q108" i="480"/>
  <c r="T108" i="480" s="1"/>
  <c r="Q112" i="480"/>
  <c r="T112" i="480" s="1"/>
  <c r="W112" i="480" s="1"/>
  <c r="Q120" i="480"/>
  <c r="T120" i="480" s="1"/>
  <c r="W120" i="480" s="1"/>
  <c r="Q124" i="480"/>
  <c r="T124" i="480" s="1"/>
  <c r="W124" i="480" s="1"/>
  <c r="R127" i="480"/>
  <c r="U127" i="480" s="1"/>
  <c r="R131" i="480"/>
  <c r="U131" i="480" s="1"/>
  <c r="R135" i="480"/>
  <c r="U135" i="480" s="1"/>
  <c r="R139" i="480"/>
  <c r="U139" i="480" s="1"/>
  <c r="Q144" i="480"/>
  <c r="T144" i="480" s="1"/>
  <c r="R33" i="481"/>
  <c r="U33" i="481" s="1"/>
  <c r="R49" i="481"/>
  <c r="U49" i="481" s="1"/>
  <c r="R81" i="481"/>
  <c r="U81" i="481" s="1"/>
  <c r="Q64" i="482"/>
  <c r="T64" i="482" s="1"/>
  <c r="W64" i="482" s="1"/>
  <c r="R41" i="483"/>
  <c r="U41" i="483" s="1"/>
  <c r="X44" i="483"/>
  <c r="Q111" i="483"/>
  <c r="T111" i="483" s="1"/>
  <c r="W111" i="483" s="1"/>
  <c r="Q127" i="483"/>
  <c r="T127" i="483" s="1"/>
  <c r="W127" i="483" s="1"/>
  <c r="Q147" i="483"/>
  <c r="T147" i="483" s="1"/>
  <c r="W147" i="483" s="1"/>
  <c r="X105" i="484"/>
  <c r="W25" i="485"/>
  <c r="Q24" i="471"/>
  <c r="T24" i="471" s="1"/>
  <c r="W24" i="471" s="1"/>
  <c r="Q32" i="471"/>
  <c r="T32" i="471" s="1"/>
  <c r="W32" i="471" s="1"/>
  <c r="Q64" i="471"/>
  <c r="T64" i="471" s="1"/>
  <c r="W64" i="471" s="1"/>
  <c r="Q68" i="471"/>
  <c r="T68" i="471" s="1"/>
  <c r="W68" i="471" s="1"/>
  <c r="Q72" i="471"/>
  <c r="T72" i="471" s="1"/>
  <c r="W72" i="471" s="1"/>
  <c r="Q80" i="471"/>
  <c r="T80" i="471" s="1"/>
  <c r="W80" i="471" s="1"/>
  <c r="Q84" i="471"/>
  <c r="T84" i="471" s="1"/>
  <c r="W84" i="471" s="1"/>
  <c r="R86" i="471"/>
  <c r="U86" i="471" s="1"/>
  <c r="R90" i="471"/>
  <c r="U90" i="471" s="1"/>
  <c r="W90" i="471" s="1"/>
  <c r="R94" i="471"/>
  <c r="U94" i="471" s="1"/>
  <c r="R106" i="471"/>
  <c r="U106" i="471" s="1"/>
  <c r="R112" i="471"/>
  <c r="U112" i="471" s="1"/>
  <c r="R116" i="471"/>
  <c r="U116" i="471" s="1"/>
  <c r="R138" i="471"/>
  <c r="U138" i="471" s="1"/>
  <c r="R140" i="471"/>
  <c r="U140" i="471" s="1"/>
  <c r="W140" i="471" s="1"/>
  <c r="R142" i="471"/>
  <c r="U142" i="471" s="1"/>
  <c r="W142" i="471" s="1"/>
  <c r="R144" i="471"/>
  <c r="U144" i="471" s="1"/>
  <c r="R148" i="471"/>
  <c r="U148" i="471" s="1"/>
  <c r="Q20" i="473"/>
  <c r="T20" i="473" s="1"/>
  <c r="W20" i="473" s="1"/>
  <c r="X20" i="473" s="1"/>
  <c r="AC20" i="473" s="1"/>
  <c r="Q27" i="473"/>
  <c r="T27" i="473" s="1"/>
  <c r="W27" i="473" s="1"/>
  <c r="Q35" i="473"/>
  <c r="T35" i="473" s="1"/>
  <c r="Q39" i="473"/>
  <c r="T39" i="473" s="1"/>
  <c r="W39" i="473" s="1"/>
  <c r="Q47" i="473"/>
  <c r="T47" i="473" s="1"/>
  <c r="W47" i="473" s="1"/>
  <c r="Q51" i="473"/>
  <c r="T51" i="473" s="1"/>
  <c r="Q55" i="473"/>
  <c r="T55" i="473" s="1"/>
  <c r="W55" i="473" s="1"/>
  <c r="Q59" i="473"/>
  <c r="T59" i="473" s="1"/>
  <c r="W59" i="473" s="1"/>
  <c r="Q67" i="473"/>
  <c r="T67" i="473" s="1"/>
  <c r="W67" i="473" s="1"/>
  <c r="Q79" i="473"/>
  <c r="T79" i="473" s="1"/>
  <c r="W79" i="473" s="1"/>
  <c r="Q83" i="473"/>
  <c r="T83" i="473" s="1"/>
  <c r="Q87" i="473"/>
  <c r="T87" i="473" s="1"/>
  <c r="W87" i="473" s="1"/>
  <c r="Q91" i="473"/>
  <c r="T91" i="473" s="1"/>
  <c r="Q95" i="473"/>
  <c r="T95" i="473" s="1"/>
  <c r="Q99" i="473"/>
  <c r="T99" i="473" s="1"/>
  <c r="Q101" i="473"/>
  <c r="T101" i="473" s="1"/>
  <c r="W101" i="473" s="1"/>
  <c r="Q103" i="473"/>
  <c r="T103" i="473" s="1"/>
  <c r="W103" i="473" s="1"/>
  <c r="Q105" i="473"/>
  <c r="T105" i="473" s="1"/>
  <c r="W105" i="473" s="1"/>
  <c r="Q107" i="473"/>
  <c r="T107" i="473" s="1"/>
  <c r="Q109" i="473"/>
  <c r="T109" i="473" s="1"/>
  <c r="W109" i="473" s="1"/>
  <c r="Q115" i="473"/>
  <c r="T115" i="473" s="1"/>
  <c r="Q117" i="473"/>
  <c r="T117" i="473" s="1"/>
  <c r="W117" i="473" s="1"/>
  <c r="Q119" i="473"/>
  <c r="T119" i="473" s="1"/>
  <c r="Q121" i="473"/>
  <c r="T121" i="473" s="1"/>
  <c r="W121" i="473" s="1"/>
  <c r="Q123" i="473"/>
  <c r="T123" i="473" s="1"/>
  <c r="W123" i="473" s="1"/>
  <c r="Q129" i="473"/>
  <c r="T129" i="473" s="1"/>
  <c r="W129" i="473" s="1"/>
  <c r="Q131" i="473"/>
  <c r="T131" i="473" s="1"/>
  <c r="Q133" i="473"/>
  <c r="T133" i="473" s="1"/>
  <c r="W133" i="473" s="1"/>
  <c r="Q135" i="473"/>
  <c r="T135" i="473" s="1"/>
  <c r="Q137" i="473"/>
  <c r="T137" i="473" s="1"/>
  <c r="W137" i="473" s="1"/>
  <c r="Q139" i="473"/>
  <c r="T139" i="473" s="1"/>
  <c r="Q141" i="473"/>
  <c r="T141" i="473" s="1"/>
  <c r="W141" i="473" s="1"/>
  <c r="Q143" i="473"/>
  <c r="T143" i="473" s="1"/>
  <c r="Q145" i="473"/>
  <c r="T145" i="473" s="1"/>
  <c r="W145" i="473" s="1"/>
  <c r="Q149" i="473"/>
  <c r="T149" i="473" s="1"/>
  <c r="W149" i="473" s="1"/>
  <c r="Q21" i="475"/>
  <c r="T21" i="475" s="1"/>
  <c r="W21" i="475" s="1"/>
  <c r="U23" i="475"/>
  <c r="W23" i="475" s="1"/>
  <c r="U27" i="475"/>
  <c r="U31" i="475"/>
  <c r="U35" i="475"/>
  <c r="Q37" i="475"/>
  <c r="T37" i="475" s="1"/>
  <c r="U39" i="475"/>
  <c r="U43" i="475"/>
  <c r="Q45" i="475"/>
  <c r="T45" i="475" s="1"/>
  <c r="Q49" i="475"/>
  <c r="T49" i="475" s="1"/>
  <c r="U51" i="475"/>
  <c r="W51" i="475" s="1"/>
  <c r="Q53" i="475"/>
  <c r="T53" i="475" s="1"/>
  <c r="U55" i="475"/>
  <c r="W55" i="475" s="1"/>
  <c r="Q57" i="475"/>
  <c r="T57" i="475" s="1"/>
  <c r="U59" i="475"/>
  <c r="Q65" i="475"/>
  <c r="T65" i="475" s="1"/>
  <c r="U67" i="475"/>
  <c r="U71" i="475"/>
  <c r="W71" i="475" s="1"/>
  <c r="Q77" i="475"/>
  <c r="T77" i="475" s="1"/>
  <c r="U79" i="475"/>
  <c r="Q81" i="475"/>
  <c r="T81" i="475" s="1"/>
  <c r="W81" i="475" s="1"/>
  <c r="U83" i="475"/>
  <c r="T85" i="475"/>
  <c r="W85" i="475" s="1"/>
  <c r="Q23" i="476"/>
  <c r="T23" i="476" s="1"/>
  <c r="Q27" i="476"/>
  <c r="T27" i="476" s="1"/>
  <c r="Q35" i="476"/>
  <c r="T35" i="476" s="1"/>
  <c r="Q47" i="476"/>
  <c r="T47" i="476" s="1"/>
  <c r="Q51" i="476"/>
  <c r="T51" i="476" s="1"/>
  <c r="Q55" i="476"/>
  <c r="T55" i="476" s="1"/>
  <c r="Q59" i="476"/>
  <c r="T59" i="476" s="1"/>
  <c r="Q63" i="476"/>
  <c r="T63" i="476" s="1"/>
  <c r="R29" i="477"/>
  <c r="U29" i="477" s="1"/>
  <c r="R30" i="477"/>
  <c r="U30" i="477" s="1"/>
  <c r="W30" i="477" s="1"/>
  <c r="R33" i="477"/>
  <c r="U33" i="477" s="1"/>
  <c r="R34" i="477"/>
  <c r="U34" i="477" s="1"/>
  <c r="R37" i="477"/>
  <c r="U37" i="477" s="1"/>
  <c r="R38" i="477"/>
  <c r="U38" i="477" s="1"/>
  <c r="R41" i="477"/>
  <c r="U41" i="477" s="1"/>
  <c r="R42" i="477"/>
  <c r="U42" i="477" s="1"/>
  <c r="R53" i="477"/>
  <c r="U53" i="477" s="1"/>
  <c r="R54" i="477"/>
  <c r="U54" i="477" s="1"/>
  <c r="R77" i="477"/>
  <c r="U77" i="477" s="1"/>
  <c r="R78" i="477"/>
  <c r="U78" i="477" s="1"/>
  <c r="R81" i="477"/>
  <c r="U81" i="477" s="1"/>
  <c r="R85" i="477"/>
  <c r="U85" i="477" s="1"/>
  <c r="T88" i="477"/>
  <c r="T92" i="477"/>
  <c r="W92" i="477" s="1"/>
  <c r="T96" i="477"/>
  <c r="T100" i="477"/>
  <c r="T102" i="477"/>
  <c r="W102" i="477" s="1"/>
  <c r="T106" i="477"/>
  <c r="W106" i="477" s="1"/>
  <c r="T108" i="477"/>
  <c r="T112" i="477"/>
  <c r="T116" i="477"/>
  <c r="T120" i="477"/>
  <c r="W120" i="477" s="1"/>
  <c r="T124" i="477"/>
  <c r="T128" i="477"/>
  <c r="T132" i="477"/>
  <c r="T138" i="477"/>
  <c r="W138" i="477" s="1"/>
  <c r="T142" i="477"/>
  <c r="W142" i="477" s="1"/>
  <c r="T146" i="477"/>
  <c r="W146" i="477" s="1"/>
  <c r="T148" i="477"/>
  <c r="Q149" i="479"/>
  <c r="T149" i="479" s="1"/>
  <c r="W149" i="479" s="1"/>
  <c r="Q145" i="479"/>
  <c r="T145" i="479" s="1"/>
  <c r="W145" i="479" s="1"/>
  <c r="Q141" i="479"/>
  <c r="T141" i="479" s="1"/>
  <c r="Q137" i="479"/>
  <c r="T137" i="479" s="1"/>
  <c r="W137" i="479" s="1"/>
  <c r="Q133" i="479"/>
  <c r="T133" i="479" s="1"/>
  <c r="W133" i="479" s="1"/>
  <c r="Q129" i="479"/>
  <c r="T129" i="479" s="1"/>
  <c r="Q125" i="479"/>
  <c r="T125" i="479" s="1"/>
  <c r="W125" i="479" s="1"/>
  <c r="Q121" i="479"/>
  <c r="T121" i="479" s="1"/>
  <c r="W121" i="479" s="1"/>
  <c r="Q117" i="479"/>
  <c r="T117" i="479" s="1"/>
  <c r="W117" i="479" s="1"/>
  <c r="Q113" i="479"/>
  <c r="T113" i="479" s="1"/>
  <c r="Q109" i="479"/>
  <c r="T109" i="479" s="1"/>
  <c r="W109" i="479" s="1"/>
  <c r="Q105" i="479"/>
  <c r="T105" i="479" s="1"/>
  <c r="W105" i="479" s="1"/>
  <c r="Q101" i="479"/>
  <c r="T101" i="479" s="1"/>
  <c r="W101" i="479" s="1"/>
  <c r="Q97" i="479"/>
  <c r="T97" i="479" s="1"/>
  <c r="Q93" i="479"/>
  <c r="T93" i="479" s="1"/>
  <c r="W93" i="479" s="1"/>
  <c r="Q89" i="479"/>
  <c r="T89" i="479" s="1"/>
  <c r="W89" i="479" s="1"/>
  <c r="Q146" i="479"/>
  <c r="T146" i="479" s="1"/>
  <c r="W146" i="479" s="1"/>
  <c r="Q142" i="479"/>
  <c r="T142" i="479" s="1"/>
  <c r="W142" i="479" s="1"/>
  <c r="Q138" i="479"/>
  <c r="T138" i="479" s="1"/>
  <c r="W138" i="479" s="1"/>
  <c r="Q134" i="479"/>
  <c r="T134" i="479" s="1"/>
  <c r="W134" i="479" s="1"/>
  <c r="Q130" i="479"/>
  <c r="T130" i="479" s="1"/>
  <c r="W130" i="479" s="1"/>
  <c r="Q126" i="479"/>
  <c r="T126" i="479" s="1"/>
  <c r="W126" i="479" s="1"/>
  <c r="Q122" i="479"/>
  <c r="T122" i="479" s="1"/>
  <c r="W122" i="479" s="1"/>
  <c r="Q118" i="479"/>
  <c r="T118" i="479" s="1"/>
  <c r="W118" i="479" s="1"/>
  <c r="Q114" i="479"/>
  <c r="T114" i="479" s="1"/>
  <c r="W114" i="479" s="1"/>
  <c r="Q110" i="479"/>
  <c r="T110" i="479" s="1"/>
  <c r="W110" i="479" s="1"/>
  <c r="Q106" i="479"/>
  <c r="T106" i="479" s="1"/>
  <c r="W106" i="479" s="1"/>
  <c r="Q102" i="479"/>
  <c r="T102" i="479" s="1"/>
  <c r="W102" i="479" s="1"/>
  <c r="Q98" i="479"/>
  <c r="T98" i="479" s="1"/>
  <c r="W98" i="479" s="1"/>
  <c r="Q94" i="479"/>
  <c r="T94" i="479" s="1"/>
  <c r="W94" i="479" s="1"/>
  <c r="Q90" i="479"/>
  <c r="T90" i="479" s="1"/>
  <c r="W90" i="479" s="1"/>
  <c r="Q86" i="479"/>
  <c r="T86" i="479" s="1"/>
  <c r="W86" i="479" s="1"/>
  <c r="Q24" i="479"/>
  <c r="T24" i="479" s="1"/>
  <c r="W24" i="479" s="1"/>
  <c r="Q32" i="479"/>
  <c r="T32" i="479" s="1"/>
  <c r="W32" i="479" s="1"/>
  <c r="Q40" i="479"/>
  <c r="T40" i="479" s="1"/>
  <c r="Q48" i="479"/>
  <c r="T48" i="479" s="1"/>
  <c r="W48" i="479" s="1"/>
  <c r="Q56" i="479"/>
  <c r="T56" i="479" s="1"/>
  <c r="W56" i="479" s="1"/>
  <c r="Q60" i="479"/>
  <c r="T60" i="479" s="1"/>
  <c r="W60" i="479" s="1"/>
  <c r="Q61" i="479"/>
  <c r="T61" i="479" s="1"/>
  <c r="Q69" i="479"/>
  <c r="T69" i="479" s="1"/>
  <c r="W69" i="479" s="1"/>
  <c r="Q77" i="479"/>
  <c r="T77" i="479" s="1"/>
  <c r="Q92" i="479"/>
  <c r="T92" i="479" s="1"/>
  <c r="W92" i="479" s="1"/>
  <c r="Q100" i="479"/>
  <c r="T100" i="479" s="1"/>
  <c r="W100" i="479" s="1"/>
  <c r="Q104" i="479"/>
  <c r="T104" i="479" s="1"/>
  <c r="W104" i="479" s="1"/>
  <c r="Q108" i="479"/>
  <c r="T108" i="479" s="1"/>
  <c r="W108" i="479" s="1"/>
  <c r="Q116" i="479"/>
  <c r="T116" i="479" s="1"/>
  <c r="Q136" i="479"/>
  <c r="T136" i="479" s="1"/>
  <c r="W136" i="479" s="1"/>
  <c r="Q144" i="479"/>
  <c r="T144" i="479" s="1"/>
  <c r="W144" i="479" s="1"/>
  <c r="U22" i="480"/>
  <c r="U26" i="480"/>
  <c r="Q32" i="480"/>
  <c r="T32" i="480" s="1"/>
  <c r="W32" i="480" s="1"/>
  <c r="U34" i="480"/>
  <c r="Q36" i="480"/>
  <c r="T36" i="480" s="1"/>
  <c r="W36" i="480" s="1"/>
  <c r="U38" i="480"/>
  <c r="Q40" i="480"/>
  <c r="T40" i="480" s="1"/>
  <c r="W40" i="480" s="1"/>
  <c r="U42" i="480"/>
  <c r="Q44" i="480"/>
  <c r="T44" i="480" s="1"/>
  <c r="W44" i="480" s="1"/>
  <c r="Q48" i="480"/>
  <c r="T48" i="480" s="1"/>
  <c r="W48" i="480" s="1"/>
  <c r="U54" i="480"/>
  <c r="Q56" i="480"/>
  <c r="T56" i="480" s="1"/>
  <c r="W56" i="480" s="1"/>
  <c r="Q60" i="480"/>
  <c r="T60" i="480" s="1"/>
  <c r="W60" i="480" s="1"/>
  <c r="Q68" i="480"/>
  <c r="T68" i="480" s="1"/>
  <c r="W68" i="480" s="1"/>
  <c r="U70" i="480"/>
  <c r="Q72" i="480"/>
  <c r="T72" i="480" s="1"/>
  <c r="W72" i="480" s="1"/>
  <c r="U74" i="480"/>
  <c r="Q76" i="480"/>
  <c r="T76" i="480" s="1"/>
  <c r="W76" i="480" s="1"/>
  <c r="U78" i="480"/>
  <c r="Q89" i="480"/>
  <c r="T89" i="480" s="1"/>
  <c r="W89" i="480" s="1"/>
  <c r="Q93" i="480"/>
  <c r="T93" i="480" s="1"/>
  <c r="W93" i="480" s="1"/>
  <c r="Q97" i="480"/>
  <c r="T97" i="480" s="1"/>
  <c r="W97" i="480" s="1"/>
  <c r="Q101" i="480"/>
  <c r="T101" i="480" s="1"/>
  <c r="W101" i="480" s="1"/>
  <c r="R108" i="480"/>
  <c r="U108" i="480" s="1"/>
  <c r="Q113" i="480"/>
  <c r="T113" i="480" s="1"/>
  <c r="W113" i="480" s="1"/>
  <c r="Q117" i="480"/>
  <c r="T117" i="480" s="1"/>
  <c r="W117" i="480" s="1"/>
  <c r="Q121" i="480"/>
  <c r="T121" i="480" s="1"/>
  <c r="W121" i="480" s="1"/>
  <c r="Q125" i="480"/>
  <c r="T125" i="480" s="1"/>
  <c r="W125" i="480" s="1"/>
  <c r="Q129" i="480"/>
  <c r="T129" i="480" s="1"/>
  <c r="W129" i="480" s="1"/>
  <c r="R132" i="480"/>
  <c r="U132" i="480" s="1"/>
  <c r="R136" i="480"/>
  <c r="U136" i="480" s="1"/>
  <c r="R140" i="480"/>
  <c r="U140" i="480" s="1"/>
  <c r="Q146" i="480"/>
  <c r="T146" i="480" s="1"/>
  <c r="W146" i="480" s="1"/>
  <c r="Q147" i="480"/>
  <c r="T147" i="480" s="1"/>
  <c r="Q149" i="480"/>
  <c r="T149" i="480" s="1"/>
  <c r="W29" i="481"/>
  <c r="X29" i="481" s="1"/>
  <c r="X35" i="481"/>
  <c r="X77" i="482"/>
  <c r="X116" i="482"/>
  <c r="Q121" i="482"/>
  <c r="T121" i="482" s="1"/>
  <c r="W121" i="482" s="1"/>
  <c r="X132" i="482"/>
  <c r="Q137" i="482"/>
  <c r="T137" i="482" s="1"/>
  <c r="W137" i="482" s="1"/>
  <c r="X148" i="482"/>
  <c r="Q114" i="483"/>
  <c r="T114" i="483" s="1"/>
  <c r="W114" i="483" s="1"/>
  <c r="Q126" i="483"/>
  <c r="T126" i="483" s="1"/>
  <c r="W126" i="483" s="1"/>
  <c r="Q134" i="483"/>
  <c r="T134" i="483" s="1"/>
  <c r="W134" i="483" s="1"/>
  <c r="Q138" i="483"/>
  <c r="T138" i="483" s="1"/>
  <c r="W138" i="483" s="1"/>
  <c r="Q146" i="483"/>
  <c r="T146" i="483" s="1"/>
  <c r="W146" i="483" s="1"/>
  <c r="X117" i="484"/>
  <c r="Q28" i="485"/>
  <c r="T28" i="485" s="1"/>
  <c r="X78" i="485"/>
  <c r="W78" i="485"/>
  <c r="M20" i="470"/>
  <c r="W125" i="470"/>
  <c r="X125" i="470" s="1"/>
  <c r="W129" i="470"/>
  <c r="X129" i="470" s="1"/>
  <c r="W133" i="470"/>
  <c r="X133" i="470" s="1"/>
  <c r="W137" i="470"/>
  <c r="X137" i="470" s="1"/>
  <c r="W141" i="470"/>
  <c r="X141" i="470" s="1"/>
  <c r="W145" i="470"/>
  <c r="X145" i="470" s="1"/>
  <c r="W149" i="470"/>
  <c r="X149" i="470" s="1"/>
  <c r="R20" i="471"/>
  <c r="U20" i="471" s="1"/>
  <c r="Q21" i="471"/>
  <c r="T21" i="471" s="1"/>
  <c r="W21" i="471" s="1"/>
  <c r="AA22" i="471"/>
  <c r="R23" i="471"/>
  <c r="U23" i="471" s="1"/>
  <c r="Q25" i="471"/>
  <c r="T25" i="471" s="1"/>
  <c r="W25" i="471" s="1"/>
  <c r="R27" i="471"/>
  <c r="U27" i="471" s="1"/>
  <c r="Q29" i="471"/>
  <c r="T29" i="471" s="1"/>
  <c r="W29" i="471" s="1"/>
  <c r="R31" i="471"/>
  <c r="U31" i="471" s="1"/>
  <c r="Q33" i="471"/>
  <c r="T33" i="471" s="1"/>
  <c r="W33" i="471" s="1"/>
  <c r="R35" i="471"/>
  <c r="U35" i="471" s="1"/>
  <c r="Q37" i="471"/>
  <c r="T37" i="471" s="1"/>
  <c r="W37" i="471" s="1"/>
  <c r="R39" i="471"/>
  <c r="U39" i="471" s="1"/>
  <c r="Q41" i="471"/>
  <c r="T41" i="471" s="1"/>
  <c r="R43" i="471"/>
  <c r="U43" i="471" s="1"/>
  <c r="Q45" i="471"/>
  <c r="T45" i="471" s="1"/>
  <c r="W45" i="471" s="1"/>
  <c r="R47" i="471"/>
  <c r="U47" i="471" s="1"/>
  <c r="Q49" i="471"/>
  <c r="T49" i="471" s="1"/>
  <c r="W49" i="471" s="1"/>
  <c r="R51" i="471"/>
  <c r="U51" i="471" s="1"/>
  <c r="Q53" i="471"/>
  <c r="T53" i="471" s="1"/>
  <c r="W53" i="471" s="1"/>
  <c r="R55" i="471"/>
  <c r="U55" i="471" s="1"/>
  <c r="Q57" i="471"/>
  <c r="T57" i="471" s="1"/>
  <c r="W57" i="471" s="1"/>
  <c r="R59" i="471"/>
  <c r="U59" i="471" s="1"/>
  <c r="Q61" i="471"/>
  <c r="T61" i="471" s="1"/>
  <c r="W61" i="471" s="1"/>
  <c r="R63" i="471"/>
  <c r="U63" i="471" s="1"/>
  <c r="Q65" i="471"/>
  <c r="T65" i="471" s="1"/>
  <c r="W65" i="471" s="1"/>
  <c r="R67" i="471"/>
  <c r="U67" i="471" s="1"/>
  <c r="Q69" i="471"/>
  <c r="T69" i="471" s="1"/>
  <c r="R71" i="471"/>
  <c r="U71" i="471" s="1"/>
  <c r="Q73" i="471"/>
  <c r="T73" i="471" s="1"/>
  <c r="W73" i="471" s="1"/>
  <c r="R75" i="471"/>
  <c r="U75" i="471" s="1"/>
  <c r="Q77" i="471"/>
  <c r="T77" i="471" s="1"/>
  <c r="W77" i="471" s="1"/>
  <c r="R79" i="471"/>
  <c r="U79" i="471" s="1"/>
  <c r="Q81" i="471"/>
  <c r="T81" i="471" s="1"/>
  <c r="R87" i="471"/>
  <c r="U87" i="471" s="1"/>
  <c r="R89" i="471"/>
  <c r="U89" i="471" s="1"/>
  <c r="R91" i="471"/>
  <c r="U91" i="471" s="1"/>
  <c r="R93" i="471"/>
  <c r="U93" i="471" s="1"/>
  <c r="R95" i="471"/>
  <c r="U95" i="471" s="1"/>
  <c r="R97" i="471"/>
  <c r="U97" i="471" s="1"/>
  <c r="R99" i="471"/>
  <c r="U99" i="471" s="1"/>
  <c r="R101" i="471"/>
  <c r="U101" i="471" s="1"/>
  <c r="R103" i="471"/>
  <c r="U103" i="471" s="1"/>
  <c r="R105" i="471"/>
  <c r="U105" i="471" s="1"/>
  <c r="R107" i="471"/>
  <c r="U107" i="471" s="1"/>
  <c r="R109" i="471"/>
  <c r="U109" i="471" s="1"/>
  <c r="R111" i="471"/>
  <c r="U111" i="471" s="1"/>
  <c r="R113" i="471"/>
  <c r="U113" i="471" s="1"/>
  <c r="R115" i="471"/>
  <c r="U115" i="471" s="1"/>
  <c r="R117" i="471"/>
  <c r="U117" i="471" s="1"/>
  <c r="R119" i="471"/>
  <c r="U119" i="471" s="1"/>
  <c r="R121" i="471"/>
  <c r="U121" i="471" s="1"/>
  <c r="R123" i="471"/>
  <c r="U123" i="471" s="1"/>
  <c r="R125" i="471"/>
  <c r="U125" i="471" s="1"/>
  <c r="R127" i="471"/>
  <c r="U127" i="471" s="1"/>
  <c r="R129" i="471"/>
  <c r="U129" i="471" s="1"/>
  <c r="R131" i="471"/>
  <c r="U131" i="471" s="1"/>
  <c r="R133" i="471"/>
  <c r="U133" i="471" s="1"/>
  <c r="R135" i="471"/>
  <c r="U135" i="471" s="1"/>
  <c r="R137" i="471"/>
  <c r="U137" i="471" s="1"/>
  <c r="R139" i="471"/>
  <c r="U139" i="471" s="1"/>
  <c r="R141" i="471"/>
  <c r="U141" i="471" s="1"/>
  <c r="R143" i="471"/>
  <c r="U143" i="471" s="1"/>
  <c r="R145" i="471"/>
  <c r="U145" i="471" s="1"/>
  <c r="R147" i="471"/>
  <c r="U147" i="471" s="1"/>
  <c r="R149" i="471"/>
  <c r="U149" i="471" s="1"/>
  <c r="Q23" i="472"/>
  <c r="T23" i="472" s="1"/>
  <c r="W23" i="472" s="1"/>
  <c r="Q27" i="472"/>
  <c r="T27" i="472" s="1"/>
  <c r="W27" i="472" s="1"/>
  <c r="X27" i="472" s="1"/>
  <c r="Q31" i="472"/>
  <c r="T31" i="472" s="1"/>
  <c r="W31" i="472" s="1"/>
  <c r="X31" i="472" s="1"/>
  <c r="Q35" i="472"/>
  <c r="T35" i="472" s="1"/>
  <c r="W35" i="472" s="1"/>
  <c r="X35" i="472" s="1"/>
  <c r="Q39" i="472"/>
  <c r="T39" i="472" s="1"/>
  <c r="W39" i="472" s="1"/>
  <c r="Q43" i="472"/>
  <c r="T43" i="472" s="1"/>
  <c r="W43" i="472" s="1"/>
  <c r="X43" i="472" s="1"/>
  <c r="Q47" i="472"/>
  <c r="T47" i="472" s="1"/>
  <c r="W47" i="472" s="1"/>
  <c r="X47" i="472" s="1"/>
  <c r="Q51" i="472"/>
  <c r="T51" i="472" s="1"/>
  <c r="W51" i="472" s="1"/>
  <c r="X51" i="472" s="1"/>
  <c r="Q55" i="472"/>
  <c r="T55" i="472" s="1"/>
  <c r="W55" i="472" s="1"/>
  <c r="Q59" i="472"/>
  <c r="T59" i="472" s="1"/>
  <c r="W59" i="472" s="1"/>
  <c r="X59" i="472" s="1"/>
  <c r="Q63" i="472"/>
  <c r="T63" i="472" s="1"/>
  <c r="W63" i="472" s="1"/>
  <c r="X63" i="472" s="1"/>
  <c r="Q67" i="472"/>
  <c r="T67" i="472" s="1"/>
  <c r="W67" i="472" s="1"/>
  <c r="X67" i="472" s="1"/>
  <c r="Q71" i="472"/>
  <c r="T71" i="472" s="1"/>
  <c r="W71" i="472" s="1"/>
  <c r="Q75" i="472"/>
  <c r="T75" i="472" s="1"/>
  <c r="W75" i="472" s="1"/>
  <c r="X75" i="472" s="1"/>
  <c r="Q79" i="472"/>
  <c r="T79" i="472" s="1"/>
  <c r="W79" i="472" s="1"/>
  <c r="X79" i="472" s="1"/>
  <c r="Q83" i="472"/>
  <c r="T83" i="472" s="1"/>
  <c r="W83" i="472" s="1"/>
  <c r="X83" i="472" s="1"/>
  <c r="W122" i="472"/>
  <c r="X122" i="472" s="1"/>
  <c r="W126" i="472"/>
  <c r="X126" i="472" s="1"/>
  <c r="W130" i="472"/>
  <c r="X130" i="472" s="1"/>
  <c r="W134" i="472"/>
  <c r="X134" i="472" s="1"/>
  <c r="W138" i="472"/>
  <c r="X138" i="472" s="1"/>
  <c r="R21" i="473"/>
  <c r="U21" i="473" s="1"/>
  <c r="Q22" i="473"/>
  <c r="T22" i="473" s="1"/>
  <c r="W22" i="473" s="1"/>
  <c r="R22" i="473"/>
  <c r="U22" i="473" s="1"/>
  <c r="R25" i="473"/>
  <c r="U25" i="473" s="1"/>
  <c r="Q26" i="473"/>
  <c r="T26" i="473" s="1"/>
  <c r="W26" i="473" s="1"/>
  <c r="R26" i="473"/>
  <c r="U26" i="473" s="1"/>
  <c r="R29" i="473"/>
  <c r="U29" i="473" s="1"/>
  <c r="Q30" i="473"/>
  <c r="T30" i="473" s="1"/>
  <c r="W30" i="473" s="1"/>
  <c r="R30" i="473"/>
  <c r="U30" i="473" s="1"/>
  <c r="R33" i="473"/>
  <c r="U33" i="473" s="1"/>
  <c r="Q34" i="473"/>
  <c r="T34" i="473" s="1"/>
  <c r="W34" i="473" s="1"/>
  <c r="R34" i="473"/>
  <c r="U34" i="473" s="1"/>
  <c r="R37" i="473"/>
  <c r="U37" i="473" s="1"/>
  <c r="Q38" i="473"/>
  <c r="T38" i="473" s="1"/>
  <c r="W38" i="473" s="1"/>
  <c r="R38" i="473"/>
  <c r="U38" i="473" s="1"/>
  <c r="R41" i="473"/>
  <c r="U41" i="473" s="1"/>
  <c r="Q42" i="473"/>
  <c r="T42" i="473" s="1"/>
  <c r="W42" i="473" s="1"/>
  <c r="R42" i="473"/>
  <c r="U42" i="473" s="1"/>
  <c r="R45" i="473"/>
  <c r="U45" i="473" s="1"/>
  <c r="Q46" i="473"/>
  <c r="T46" i="473" s="1"/>
  <c r="W46" i="473" s="1"/>
  <c r="R46" i="473"/>
  <c r="U46" i="473" s="1"/>
  <c r="R49" i="473"/>
  <c r="U49" i="473" s="1"/>
  <c r="Q50" i="473"/>
  <c r="T50" i="473" s="1"/>
  <c r="W50" i="473" s="1"/>
  <c r="R50" i="473"/>
  <c r="U50" i="473" s="1"/>
  <c r="R53" i="473"/>
  <c r="U53" i="473" s="1"/>
  <c r="Q54" i="473"/>
  <c r="T54" i="473" s="1"/>
  <c r="W54" i="473" s="1"/>
  <c r="R54" i="473"/>
  <c r="U54" i="473" s="1"/>
  <c r="R57" i="473"/>
  <c r="U57" i="473" s="1"/>
  <c r="Q58" i="473"/>
  <c r="T58" i="473" s="1"/>
  <c r="W58" i="473" s="1"/>
  <c r="R58" i="473"/>
  <c r="U58" i="473" s="1"/>
  <c r="R61" i="473"/>
  <c r="U61" i="473" s="1"/>
  <c r="Q62" i="473"/>
  <c r="T62" i="473" s="1"/>
  <c r="W62" i="473" s="1"/>
  <c r="R62" i="473"/>
  <c r="U62" i="473" s="1"/>
  <c r="R65" i="473"/>
  <c r="U65" i="473" s="1"/>
  <c r="Q66" i="473"/>
  <c r="T66" i="473" s="1"/>
  <c r="W66" i="473" s="1"/>
  <c r="R66" i="473"/>
  <c r="U66" i="473" s="1"/>
  <c r="R69" i="473"/>
  <c r="U69" i="473" s="1"/>
  <c r="Q70" i="473"/>
  <c r="T70" i="473" s="1"/>
  <c r="W70" i="473" s="1"/>
  <c r="R70" i="473"/>
  <c r="U70" i="473" s="1"/>
  <c r="R73" i="473"/>
  <c r="U73" i="473" s="1"/>
  <c r="Q74" i="473"/>
  <c r="T74" i="473" s="1"/>
  <c r="W74" i="473" s="1"/>
  <c r="R74" i="473"/>
  <c r="U74" i="473" s="1"/>
  <c r="R77" i="473"/>
  <c r="U77" i="473" s="1"/>
  <c r="Q78" i="473"/>
  <c r="T78" i="473" s="1"/>
  <c r="W78" i="473" s="1"/>
  <c r="R78" i="473"/>
  <c r="U78" i="473" s="1"/>
  <c r="R81" i="473"/>
  <c r="U81" i="473" s="1"/>
  <c r="Q82" i="473"/>
  <c r="T82" i="473" s="1"/>
  <c r="W82" i="473" s="1"/>
  <c r="X82" i="473" s="1"/>
  <c r="R85" i="473"/>
  <c r="U85" i="473" s="1"/>
  <c r="Q86" i="473"/>
  <c r="T86" i="473" s="1"/>
  <c r="W86" i="473" s="1"/>
  <c r="X86" i="473" s="1"/>
  <c r="Q88" i="473"/>
  <c r="T88" i="473" s="1"/>
  <c r="W88" i="473" s="1"/>
  <c r="X88" i="473" s="1"/>
  <c r="Q90" i="473"/>
  <c r="T90" i="473" s="1"/>
  <c r="W90" i="473" s="1"/>
  <c r="X90" i="473" s="1"/>
  <c r="Q92" i="473"/>
  <c r="T92" i="473" s="1"/>
  <c r="W92" i="473" s="1"/>
  <c r="X92" i="473" s="1"/>
  <c r="Q94" i="473"/>
  <c r="T94" i="473" s="1"/>
  <c r="W94" i="473" s="1"/>
  <c r="X94" i="473" s="1"/>
  <c r="Q96" i="473"/>
  <c r="T96" i="473" s="1"/>
  <c r="W96" i="473" s="1"/>
  <c r="Q98" i="473"/>
  <c r="T98" i="473" s="1"/>
  <c r="W98" i="473" s="1"/>
  <c r="X98" i="473" s="1"/>
  <c r="Q100" i="473"/>
  <c r="T100" i="473" s="1"/>
  <c r="W100" i="473" s="1"/>
  <c r="X100" i="473" s="1"/>
  <c r="Q102" i="473"/>
  <c r="T102" i="473" s="1"/>
  <c r="W102" i="473" s="1"/>
  <c r="X102" i="473" s="1"/>
  <c r="Q104" i="473"/>
  <c r="T104" i="473" s="1"/>
  <c r="W104" i="473" s="1"/>
  <c r="X104" i="473" s="1"/>
  <c r="Q106" i="473"/>
  <c r="T106" i="473" s="1"/>
  <c r="W106" i="473" s="1"/>
  <c r="X106" i="473" s="1"/>
  <c r="Q108" i="473"/>
  <c r="T108" i="473" s="1"/>
  <c r="W108" i="473" s="1"/>
  <c r="X108" i="473" s="1"/>
  <c r="Q110" i="473"/>
  <c r="T110" i="473" s="1"/>
  <c r="W110" i="473" s="1"/>
  <c r="X110" i="473" s="1"/>
  <c r="Q112" i="473"/>
  <c r="T112" i="473" s="1"/>
  <c r="W112" i="473" s="1"/>
  <c r="Q114" i="473"/>
  <c r="T114" i="473" s="1"/>
  <c r="W114" i="473" s="1"/>
  <c r="X114" i="473" s="1"/>
  <c r="Q116" i="473"/>
  <c r="T116" i="473" s="1"/>
  <c r="W116" i="473" s="1"/>
  <c r="X116" i="473" s="1"/>
  <c r="Q118" i="473"/>
  <c r="T118" i="473" s="1"/>
  <c r="W118" i="473" s="1"/>
  <c r="X118" i="473" s="1"/>
  <c r="Q120" i="473"/>
  <c r="T120" i="473" s="1"/>
  <c r="W120" i="473" s="1"/>
  <c r="X120" i="473" s="1"/>
  <c r="Q122" i="473"/>
  <c r="T122" i="473" s="1"/>
  <c r="W122" i="473" s="1"/>
  <c r="X122" i="473" s="1"/>
  <c r="Q124" i="473"/>
  <c r="T124" i="473" s="1"/>
  <c r="W124" i="473" s="1"/>
  <c r="X124" i="473" s="1"/>
  <c r="Q126" i="473"/>
  <c r="T126" i="473" s="1"/>
  <c r="W126" i="473" s="1"/>
  <c r="X126" i="473" s="1"/>
  <c r="Q128" i="473"/>
  <c r="T128" i="473" s="1"/>
  <c r="W128" i="473" s="1"/>
  <c r="Q130" i="473"/>
  <c r="T130" i="473" s="1"/>
  <c r="W130" i="473" s="1"/>
  <c r="X130" i="473" s="1"/>
  <c r="Q132" i="473"/>
  <c r="T132" i="473" s="1"/>
  <c r="W132" i="473" s="1"/>
  <c r="X132" i="473" s="1"/>
  <c r="Q134" i="473"/>
  <c r="T134" i="473" s="1"/>
  <c r="W134" i="473" s="1"/>
  <c r="X134" i="473" s="1"/>
  <c r="Q136" i="473"/>
  <c r="T136" i="473" s="1"/>
  <c r="W136" i="473" s="1"/>
  <c r="X136" i="473" s="1"/>
  <c r="Q138" i="473"/>
  <c r="T138" i="473" s="1"/>
  <c r="W138" i="473" s="1"/>
  <c r="X138" i="473" s="1"/>
  <c r="Q140" i="473"/>
  <c r="T140" i="473" s="1"/>
  <c r="W140" i="473" s="1"/>
  <c r="X140" i="473" s="1"/>
  <c r="Q142" i="473"/>
  <c r="T142" i="473" s="1"/>
  <c r="W142" i="473" s="1"/>
  <c r="X142" i="473" s="1"/>
  <c r="Q144" i="473"/>
  <c r="T144" i="473" s="1"/>
  <c r="W144" i="473" s="1"/>
  <c r="Q146" i="473"/>
  <c r="T146" i="473" s="1"/>
  <c r="W146" i="473" s="1"/>
  <c r="X146" i="473" s="1"/>
  <c r="J11" i="474"/>
  <c r="W29" i="474" s="1"/>
  <c r="X29" i="474" s="1"/>
  <c r="Q24" i="475"/>
  <c r="T24" i="475" s="1"/>
  <c r="W24" i="475" s="1"/>
  <c r="X24" i="475" s="1"/>
  <c r="Q28" i="475"/>
  <c r="T28" i="475" s="1"/>
  <c r="W28" i="475" s="1"/>
  <c r="X28" i="475" s="1"/>
  <c r="Q32" i="475"/>
  <c r="T32" i="475" s="1"/>
  <c r="W32" i="475" s="1"/>
  <c r="X32" i="475" s="1"/>
  <c r="Q36" i="475"/>
  <c r="T36" i="475" s="1"/>
  <c r="W36" i="475" s="1"/>
  <c r="X36" i="475" s="1"/>
  <c r="Q40" i="475"/>
  <c r="T40" i="475" s="1"/>
  <c r="W40" i="475" s="1"/>
  <c r="Q44" i="475"/>
  <c r="T44" i="475" s="1"/>
  <c r="W44" i="475" s="1"/>
  <c r="X44" i="475" s="1"/>
  <c r="Q48" i="475"/>
  <c r="T48" i="475" s="1"/>
  <c r="W48" i="475" s="1"/>
  <c r="X48" i="475" s="1"/>
  <c r="Q52" i="475"/>
  <c r="T52" i="475" s="1"/>
  <c r="W52" i="475" s="1"/>
  <c r="X52" i="475" s="1"/>
  <c r="Q56" i="475"/>
  <c r="T56" i="475" s="1"/>
  <c r="W56" i="475" s="1"/>
  <c r="Q60" i="475"/>
  <c r="T60" i="475" s="1"/>
  <c r="W60" i="475" s="1"/>
  <c r="X60" i="475" s="1"/>
  <c r="Q64" i="475"/>
  <c r="T64" i="475" s="1"/>
  <c r="W64" i="475" s="1"/>
  <c r="X64" i="475" s="1"/>
  <c r="Q68" i="475"/>
  <c r="T68" i="475" s="1"/>
  <c r="W68" i="475" s="1"/>
  <c r="X68" i="475" s="1"/>
  <c r="Q72" i="475"/>
  <c r="T72" i="475" s="1"/>
  <c r="W72" i="475" s="1"/>
  <c r="X72" i="475" s="1"/>
  <c r="Q76" i="475"/>
  <c r="T76" i="475" s="1"/>
  <c r="W76" i="475" s="1"/>
  <c r="X76" i="475" s="1"/>
  <c r="Q80" i="475"/>
  <c r="T80" i="475" s="1"/>
  <c r="W80" i="475" s="1"/>
  <c r="X80" i="475" s="1"/>
  <c r="R86" i="475"/>
  <c r="U86" i="475" s="1"/>
  <c r="R88" i="475"/>
  <c r="U88" i="475" s="1"/>
  <c r="R90" i="475"/>
  <c r="U90" i="475" s="1"/>
  <c r="R92" i="475"/>
  <c r="U92" i="475" s="1"/>
  <c r="R94" i="475"/>
  <c r="U94" i="475" s="1"/>
  <c r="R96" i="475"/>
  <c r="U96" i="475" s="1"/>
  <c r="R98" i="475"/>
  <c r="U98" i="475" s="1"/>
  <c r="R100" i="475"/>
  <c r="U100" i="475" s="1"/>
  <c r="R102" i="475"/>
  <c r="U102" i="475" s="1"/>
  <c r="R104" i="475"/>
  <c r="U104" i="475" s="1"/>
  <c r="R106" i="475"/>
  <c r="U106" i="475" s="1"/>
  <c r="R108" i="475"/>
  <c r="U108" i="475" s="1"/>
  <c r="R110" i="475"/>
  <c r="U110" i="475" s="1"/>
  <c r="R112" i="475"/>
  <c r="U112" i="475" s="1"/>
  <c r="R114" i="475"/>
  <c r="U114" i="475" s="1"/>
  <c r="R116" i="475"/>
  <c r="U116" i="475" s="1"/>
  <c r="R118" i="475"/>
  <c r="U118" i="475" s="1"/>
  <c r="R120" i="475"/>
  <c r="U120" i="475" s="1"/>
  <c r="R122" i="475"/>
  <c r="U122" i="475" s="1"/>
  <c r="R124" i="475"/>
  <c r="U124" i="475" s="1"/>
  <c r="R126" i="475"/>
  <c r="U126" i="475" s="1"/>
  <c r="R128" i="475"/>
  <c r="U128" i="475" s="1"/>
  <c r="R130" i="475"/>
  <c r="U130" i="475" s="1"/>
  <c r="R132" i="475"/>
  <c r="U132" i="475" s="1"/>
  <c r="R134" i="475"/>
  <c r="U134" i="475" s="1"/>
  <c r="R136" i="475"/>
  <c r="U136" i="475" s="1"/>
  <c r="R138" i="475"/>
  <c r="U138" i="475" s="1"/>
  <c r="R140" i="475"/>
  <c r="U140" i="475" s="1"/>
  <c r="R142" i="475"/>
  <c r="U142" i="475" s="1"/>
  <c r="R144" i="475"/>
  <c r="U144" i="475" s="1"/>
  <c r="R146" i="475"/>
  <c r="U146" i="475" s="1"/>
  <c r="R148" i="475"/>
  <c r="U148" i="475" s="1"/>
  <c r="Q20" i="477"/>
  <c r="T20" i="477" s="1"/>
  <c r="W20" i="477" s="1"/>
  <c r="Q23" i="477"/>
  <c r="T23" i="477" s="1"/>
  <c r="W23" i="477" s="1"/>
  <c r="R24" i="477"/>
  <c r="U24" i="477" s="1"/>
  <c r="Q27" i="477"/>
  <c r="T27" i="477" s="1"/>
  <c r="W27" i="477" s="1"/>
  <c r="X27" i="477" s="1"/>
  <c r="R28" i="477"/>
  <c r="U28" i="477" s="1"/>
  <c r="Q31" i="477"/>
  <c r="T31" i="477" s="1"/>
  <c r="W31" i="477" s="1"/>
  <c r="X31" i="477" s="1"/>
  <c r="R32" i="477"/>
  <c r="U32" i="477" s="1"/>
  <c r="Q35" i="477"/>
  <c r="T35" i="477" s="1"/>
  <c r="W35" i="477" s="1"/>
  <c r="X35" i="477" s="1"/>
  <c r="R36" i="477"/>
  <c r="U36" i="477" s="1"/>
  <c r="Q39" i="477"/>
  <c r="T39" i="477" s="1"/>
  <c r="W39" i="477" s="1"/>
  <c r="X39" i="477" s="1"/>
  <c r="R40" i="477"/>
  <c r="U40" i="477" s="1"/>
  <c r="Q43" i="477"/>
  <c r="T43" i="477" s="1"/>
  <c r="W43" i="477" s="1"/>
  <c r="R44" i="477"/>
  <c r="U44" i="477" s="1"/>
  <c r="Q47" i="477"/>
  <c r="T47" i="477" s="1"/>
  <c r="W47" i="477" s="1"/>
  <c r="X47" i="477" s="1"/>
  <c r="R48" i="477"/>
  <c r="U48" i="477" s="1"/>
  <c r="Q51" i="477"/>
  <c r="T51" i="477" s="1"/>
  <c r="W51" i="477" s="1"/>
  <c r="X51" i="477" s="1"/>
  <c r="R52" i="477"/>
  <c r="U52" i="477" s="1"/>
  <c r="Q55" i="477"/>
  <c r="T55" i="477" s="1"/>
  <c r="W55" i="477" s="1"/>
  <c r="X55" i="477" s="1"/>
  <c r="R56" i="477"/>
  <c r="U56" i="477" s="1"/>
  <c r="Q59" i="477"/>
  <c r="T59" i="477" s="1"/>
  <c r="W59" i="477" s="1"/>
  <c r="X59" i="477" s="1"/>
  <c r="R60" i="477"/>
  <c r="U60" i="477" s="1"/>
  <c r="Q63" i="477"/>
  <c r="T63" i="477" s="1"/>
  <c r="W63" i="477" s="1"/>
  <c r="X63" i="477" s="1"/>
  <c r="R64" i="477"/>
  <c r="U64" i="477" s="1"/>
  <c r="Q67" i="477"/>
  <c r="T67" i="477" s="1"/>
  <c r="W67" i="477" s="1"/>
  <c r="X67" i="477" s="1"/>
  <c r="R68" i="477"/>
  <c r="U68" i="477" s="1"/>
  <c r="Q71" i="477"/>
  <c r="T71" i="477" s="1"/>
  <c r="W71" i="477" s="1"/>
  <c r="X71" i="477" s="1"/>
  <c r="R72" i="477"/>
  <c r="U72" i="477" s="1"/>
  <c r="Q75" i="477"/>
  <c r="T75" i="477" s="1"/>
  <c r="W75" i="477" s="1"/>
  <c r="R76" i="477"/>
  <c r="U76" i="477" s="1"/>
  <c r="Q79" i="477"/>
  <c r="T79" i="477" s="1"/>
  <c r="W79" i="477" s="1"/>
  <c r="X79" i="477" s="1"/>
  <c r="R80" i="477"/>
  <c r="U80" i="477" s="1"/>
  <c r="Q83" i="477"/>
  <c r="T83" i="477" s="1"/>
  <c r="W83" i="477" s="1"/>
  <c r="R84" i="477"/>
  <c r="U84" i="477" s="1"/>
  <c r="Q87" i="477"/>
  <c r="T87" i="477" s="1"/>
  <c r="W87" i="477" s="1"/>
  <c r="X87" i="477" s="1"/>
  <c r="Q89" i="477"/>
  <c r="T89" i="477" s="1"/>
  <c r="W89" i="477" s="1"/>
  <c r="Q91" i="477"/>
  <c r="T91" i="477" s="1"/>
  <c r="W91" i="477" s="1"/>
  <c r="X91" i="477" s="1"/>
  <c r="Q93" i="477"/>
  <c r="T93" i="477" s="1"/>
  <c r="W93" i="477" s="1"/>
  <c r="X93" i="477" s="1"/>
  <c r="Q95" i="477"/>
  <c r="T95" i="477" s="1"/>
  <c r="W95" i="477" s="1"/>
  <c r="X95" i="477" s="1"/>
  <c r="Q97" i="477"/>
  <c r="T97" i="477" s="1"/>
  <c r="W97" i="477" s="1"/>
  <c r="X97" i="477" s="1"/>
  <c r="Q99" i="477"/>
  <c r="T99" i="477" s="1"/>
  <c r="W99" i="477" s="1"/>
  <c r="Q101" i="477"/>
  <c r="T101" i="477" s="1"/>
  <c r="W101" i="477" s="1"/>
  <c r="X101" i="477" s="1"/>
  <c r="Q103" i="477"/>
  <c r="T103" i="477" s="1"/>
  <c r="W103" i="477" s="1"/>
  <c r="X103" i="477" s="1"/>
  <c r="Q105" i="477"/>
  <c r="T105" i="477" s="1"/>
  <c r="W105" i="477" s="1"/>
  <c r="X105" i="477" s="1"/>
  <c r="Q107" i="477"/>
  <c r="T107" i="477" s="1"/>
  <c r="W107" i="477" s="1"/>
  <c r="X107" i="477" s="1"/>
  <c r="Q109" i="477"/>
  <c r="T109" i="477" s="1"/>
  <c r="W109" i="477" s="1"/>
  <c r="X109" i="477" s="1"/>
  <c r="Q111" i="477"/>
  <c r="T111" i="477" s="1"/>
  <c r="W111" i="477" s="1"/>
  <c r="Q113" i="477"/>
  <c r="T113" i="477" s="1"/>
  <c r="W113" i="477" s="1"/>
  <c r="X113" i="477" s="1"/>
  <c r="Q115" i="477"/>
  <c r="T115" i="477" s="1"/>
  <c r="W115" i="477" s="1"/>
  <c r="X115" i="477" s="1"/>
  <c r="Q117" i="477"/>
  <c r="T117" i="477" s="1"/>
  <c r="W117" i="477" s="1"/>
  <c r="X117" i="477" s="1"/>
  <c r="Q119" i="477"/>
  <c r="T119" i="477" s="1"/>
  <c r="W119" i="477" s="1"/>
  <c r="X119" i="477" s="1"/>
  <c r="Q121" i="477"/>
  <c r="T121" i="477" s="1"/>
  <c r="W121" i="477" s="1"/>
  <c r="X121" i="477" s="1"/>
  <c r="Q123" i="477"/>
  <c r="T123" i="477" s="1"/>
  <c r="W123" i="477" s="1"/>
  <c r="X123" i="477" s="1"/>
  <c r="Q125" i="477"/>
  <c r="T125" i="477" s="1"/>
  <c r="W125" i="477" s="1"/>
  <c r="X125" i="477" s="1"/>
  <c r="Q127" i="477"/>
  <c r="T127" i="477" s="1"/>
  <c r="W127" i="477" s="1"/>
  <c r="X127" i="477" s="1"/>
  <c r="Q129" i="477"/>
  <c r="T129" i="477" s="1"/>
  <c r="W129" i="477" s="1"/>
  <c r="X129" i="477" s="1"/>
  <c r="Q131" i="477"/>
  <c r="T131" i="477" s="1"/>
  <c r="W131" i="477" s="1"/>
  <c r="Q133" i="477"/>
  <c r="T133" i="477" s="1"/>
  <c r="W133" i="477" s="1"/>
  <c r="X133" i="477" s="1"/>
  <c r="Q135" i="477"/>
  <c r="T135" i="477" s="1"/>
  <c r="W135" i="477" s="1"/>
  <c r="X135" i="477" s="1"/>
  <c r="Q137" i="477"/>
  <c r="T137" i="477" s="1"/>
  <c r="W137" i="477" s="1"/>
  <c r="X137" i="477" s="1"/>
  <c r="Q139" i="477"/>
  <c r="T139" i="477" s="1"/>
  <c r="W139" i="477" s="1"/>
  <c r="X139" i="477" s="1"/>
  <c r="Q141" i="477"/>
  <c r="T141" i="477" s="1"/>
  <c r="W141" i="477" s="1"/>
  <c r="X141" i="477" s="1"/>
  <c r="Q143" i="477"/>
  <c r="T143" i="477" s="1"/>
  <c r="W143" i="477" s="1"/>
  <c r="Q145" i="477"/>
  <c r="T145" i="477" s="1"/>
  <c r="W145" i="477" s="1"/>
  <c r="X145" i="477" s="1"/>
  <c r="Q147" i="477"/>
  <c r="T147" i="477" s="1"/>
  <c r="W147" i="477" s="1"/>
  <c r="X147" i="477" s="1"/>
  <c r="J159" i="477"/>
  <c r="I161" i="477" s="1"/>
  <c r="J161" i="477" s="1"/>
  <c r="I163" i="477" s="1"/>
  <c r="J163" i="477" s="1"/>
  <c r="I165" i="477" s="1"/>
  <c r="Z20" i="477"/>
  <c r="AA20" i="477" s="1"/>
  <c r="AA21" i="477" s="1"/>
  <c r="M20" i="478"/>
  <c r="AA21" i="478"/>
  <c r="W85" i="478"/>
  <c r="X85" i="478" s="1"/>
  <c r="W89" i="478"/>
  <c r="X89" i="478" s="1"/>
  <c r="W93" i="478"/>
  <c r="X93" i="478" s="1"/>
  <c r="W97" i="478"/>
  <c r="X97" i="478" s="1"/>
  <c r="W101" i="478"/>
  <c r="X101" i="478" s="1"/>
  <c r="W105" i="478"/>
  <c r="X105" i="478" s="1"/>
  <c r="W109" i="478"/>
  <c r="X109" i="478" s="1"/>
  <c r="W113" i="478"/>
  <c r="X113" i="478" s="1"/>
  <c r="W117" i="478"/>
  <c r="X117" i="478" s="1"/>
  <c r="W121" i="478"/>
  <c r="X121" i="478" s="1"/>
  <c r="W125" i="478"/>
  <c r="X125" i="478" s="1"/>
  <c r="W129" i="478"/>
  <c r="X129" i="478" s="1"/>
  <c r="W133" i="478"/>
  <c r="X133" i="478" s="1"/>
  <c r="W137" i="478"/>
  <c r="X137" i="478" s="1"/>
  <c r="W141" i="478"/>
  <c r="X141" i="478" s="1"/>
  <c r="W145" i="478"/>
  <c r="X145" i="478" s="1"/>
  <c r="W149" i="478"/>
  <c r="X149" i="478" s="1"/>
  <c r="R20" i="479"/>
  <c r="U20" i="479" s="1"/>
  <c r="Q21" i="479"/>
  <c r="T21" i="479" s="1"/>
  <c r="W21" i="479" s="1"/>
  <c r="R23" i="479"/>
  <c r="U23" i="479" s="1"/>
  <c r="Q25" i="479"/>
  <c r="T25" i="479" s="1"/>
  <c r="W25" i="479" s="1"/>
  <c r="R27" i="479"/>
  <c r="U27" i="479" s="1"/>
  <c r="Q29" i="479"/>
  <c r="T29" i="479" s="1"/>
  <c r="R31" i="479"/>
  <c r="U31" i="479" s="1"/>
  <c r="Q33" i="479"/>
  <c r="T33" i="479" s="1"/>
  <c r="R35" i="479"/>
  <c r="U35" i="479" s="1"/>
  <c r="Q37" i="479"/>
  <c r="T37" i="479" s="1"/>
  <c r="W37" i="479" s="1"/>
  <c r="R39" i="479"/>
  <c r="U39" i="479" s="1"/>
  <c r="Q41" i="479"/>
  <c r="T41" i="479" s="1"/>
  <c r="W41" i="479" s="1"/>
  <c r="R43" i="479"/>
  <c r="U43" i="479" s="1"/>
  <c r="Q45" i="479"/>
  <c r="T45" i="479" s="1"/>
  <c r="W45" i="479" s="1"/>
  <c r="R47" i="479"/>
  <c r="U47" i="479" s="1"/>
  <c r="Q49" i="479"/>
  <c r="T49" i="479" s="1"/>
  <c r="W49" i="479" s="1"/>
  <c r="R51" i="479"/>
  <c r="U51" i="479" s="1"/>
  <c r="Q53" i="479"/>
  <c r="T53" i="479" s="1"/>
  <c r="W53" i="479" s="1"/>
  <c r="R55" i="479"/>
  <c r="U55" i="479" s="1"/>
  <c r="Q57" i="479"/>
  <c r="T57" i="479" s="1"/>
  <c r="W57" i="479" s="1"/>
  <c r="R59" i="479"/>
  <c r="U59" i="479" s="1"/>
  <c r="Q65" i="479"/>
  <c r="T65" i="479" s="1"/>
  <c r="W65" i="479" s="1"/>
  <c r="Q73" i="479"/>
  <c r="T73" i="479" s="1"/>
  <c r="W73" i="479" s="1"/>
  <c r="Q81" i="479"/>
  <c r="T81" i="479" s="1"/>
  <c r="W81" i="479" s="1"/>
  <c r="R20" i="480"/>
  <c r="U20" i="480" s="1"/>
  <c r="Q21" i="480"/>
  <c r="T21" i="480" s="1"/>
  <c r="W21" i="480" s="1"/>
  <c r="AA21" i="480"/>
  <c r="Q25" i="480"/>
  <c r="T25" i="480" s="1"/>
  <c r="W25" i="480" s="1"/>
  <c r="Q29" i="480"/>
  <c r="T29" i="480" s="1"/>
  <c r="W29" i="480" s="1"/>
  <c r="Q33" i="480"/>
  <c r="T33" i="480" s="1"/>
  <c r="W33" i="480" s="1"/>
  <c r="Q37" i="480"/>
  <c r="T37" i="480" s="1"/>
  <c r="W37" i="480" s="1"/>
  <c r="Q41" i="480"/>
  <c r="T41" i="480" s="1"/>
  <c r="W41" i="480" s="1"/>
  <c r="Q45" i="480"/>
  <c r="T45" i="480" s="1"/>
  <c r="W45" i="480" s="1"/>
  <c r="Q49" i="480"/>
  <c r="T49" i="480" s="1"/>
  <c r="W49" i="480" s="1"/>
  <c r="Q53" i="480"/>
  <c r="T53" i="480" s="1"/>
  <c r="W53" i="480" s="1"/>
  <c r="Q57" i="480"/>
  <c r="T57" i="480" s="1"/>
  <c r="W57" i="480" s="1"/>
  <c r="Q61" i="480"/>
  <c r="T61" i="480" s="1"/>
  <c r="W61" i="480" s="1"/>
  <c r="Q65" i="480"/>
  <c r="T65" i="480" s="1"/>
  <c r="W65" i="480" s="1"/>
  <c r="Q69" i="480"/>
  <c r="T69" i="480" s="1"/>
  <c r="W69" i="480" s="1"/>
  <c r="Q73" i="480"/>
  <c r="T73" i="480" s="1"/>
  <c r="W73" i="480" s="1"/>
  <c r="Q77" i="480"/>
  <c r="T77" i="480" s="1"/>
  <c r="W77" i="480" s="1"/>
  <c r="Q81" i="480"/>
  <c r="T81" i="480" s="1"/>
  <c r="W81" i="480" s="1"/>
  <c r="X81" i="480" s="1"/>
  <c r="R85" i="480"/>
  <c r="U85" i="480" s="1"/>
  <c r="R86" i="480"/>
  <c r="U86" i="480" s="1"/>
  <c r="Q87" i="480"/>
  <c r="T87" i="480" s="1"/>
  <c r="W87" i="480" s="1"/>
  <c r="R90" i="480"/>
  <c r="U90" i="480" s="1"/>
  <c r="Q91" i="480"/>
  <c r="T91" i="480" s="1"/>
  <c r="R94" i="480"/>
  <c r="U94" i="480" s="1"/>
  <c r="Q95" i="480"/>
  <c r="T95" i="480" s="1"/>
  <c r="W95" i="480" s="1"/>
  <c r="R98" i="480"/>
  <c r="U98" i="480" s="1"/>
  <c r="Q99" i="480"/>
  <c r="T99" i="480" s="1"/>
  <c r="R102" i="480"/>
  <c r="U102" i="480" s="1"/>
  <c r="Q103" i="480"/>
  <c r="T103" i="480" s="1"/>
  <c r="W103" i="480" s="1"/>
  <c r="R106" i="480"/>
  <c r="U106" i="480" s="1"/>
  <c r="Q107" i="480"/>
  <c r="T107" i="480" s="1"/>
  <c r="W107" i="480" s="1"/>
  <c r="R110" i="480"/>
  <c r="U110" i="480" s="1"/>
  <c r="Q111" i="480"/>
  <c r="T111" i="480" s="1"/>
  <c r="R114" i="480"/>
  <c r="U114" i="480" s="1"/>
  <c r="Q115" i="480"/>
  <c r="T115" i="480" s="1"/>
  <c r="W115" i="480" s="1"/>
  <c r="R118" i="480"/>
  <c r="U118" i="480" s="1"/>
  <c r="Q119" i="480"/>
  <c r="T119" i="480" s="1"/>
  <c r="W119" i="480" s="1"/>
  <c r="R122" i="480"/>
  <c r="U122" i="480" s="1"/>
  <c r="Q123" i="480"/>
  <c r="T123" i="480" s="1"/>
  <c r="W123" i="480" s="1"/>
  <c r="R126" i="480"/>
  <c r="U126" i="480" s="1"/>
  <c r="Q127" i="480"/>
  <c r="T127" i="480" s="1"/>
  <c r="W127" i="480" s="1"/>
  <c r="R130" i="480"/>
  <c r="U130" i="480" s="1"/>
  <c r="Q131" i="480"/>
  <c r="T131" i="480" s="1"/>
  <c r="W131" i="480" s="1"/>
  <c r="R134" i="480"/>
  <c r="U134" i="480" s="1"/>
  <c r="Q135" i="480"/>
  <c r="T135" i="480" s="1"/>
  <c r="W135" i="480" s="1"/>
  <c r="R138" i="480"/>
  <c r="U138" i="480" s="1"/>
  <c r="Q139" i="480"/>
  <c r="T139" i="480" s="1"/>
  <c r="W139" i="480" s="1"/>
  <c r="R142" i="480"/>
  <c r="U142" i="480" s="1"/>
  <c r="Q143" i="480"/>
  <c r="T143" i="480" s="1"/>
  <c r="W143" i="480" s="1"/>
  <c r="X43" i="481"/>
  <c r="X44" i="481"/>
  <c r="X60" i="481"/>
  <c r="X73" i="481"/>
  <c r="J159" i="481"/>
  <c r="I161" i="481" s="1"/>
  <c r="J161" i="481" s="1"/>
  <c r="I163" i="481" s="1"/>
  <c r="J163" i="481" s="1"/>
  <c r="I165" i="481" s="1"/>
  <c r="Z20" i="481"/>
  <c r="AA20" i="481" s="1"/>
  <c r="W34" i="482"/>
  <c r="W66" i="482"/>
  <c r="Q85" i="482"/>
  <c r="T85" i="482" s="1"/>
  <c r="W85" i="482" s="1"/>
  <c r="Q93" i="482"/>
  <c r="T93" i="482" s="1"/>
  <c r="W93" i="482" s="1"/>
  <c r="Q101" i="482"/>
  <c r="T101" i="482" s="1"/>
  <c r="W101" i="482" s="1"/>
  <c r="Q109" i="482"/>
  <c r="T109" i="482" s="1"/>
  <c r="W109" i="482" s="1"/>
  <c r="Q117" i="482"/>
  <c r="T117" i="482" s="1"/>
  <c r="W117" i="482" s="1"/>
  <c r="Q125" i="482"/>
  <c r="T125" i="482" s="1"/>
  <c r="W125" i="482" s="1"/>
  <c r="Q133" i="482"/>
  <c r="T133" i="482" s="1"/>
  <c r="W133" i="482" s="1"/>
  <c r="Q141" i="482"/>
  <c r="T141" i="482" s="1"/>
  <c r="W141" i="482" s="1"/>
  <c r="Q149" i="482"/>
  <c r="T149" i="482" s="1"/>
  <c r="W149" i="482" s="1"/>
  <c r="Q30" i="483"/>
  <c r="T30" i="483" s="1"/>
  <c r="W30" i="483" s="1"/>
  <c r="X30" i="483" s="1"/>
  <c r="X52" i="483"/>
  <c r="R56" i="483"/>
  <c r="U56" i="483" s="1"/>
  <c r="X87" i="483"/>
  <c r="X95" i="483"/>
  <c r="X103" i="483"/>
  <c r="Q112" i="483"/>
  <c r="T112" i="483" s="1"/>
  <c r="W112" i="483" s="1"/>
  <c r="X112" i="483" s="1"/>
  <c r="Q116" i="483"/>
  <c r="T116" i="483" s="1"/>
  <c r="W116" i="483" s="1"/>
  <c r="Q120" i="483"/>
  <c r="T120" i="483" s="1"/>
  <c r="W120" i="483" s="1"/>
  <c r="X120" i="483" s="1"/>
  <c r="Q124" i="483"/>
  <c r="T124" i="483" s="1"/>
  <c r="W124" i="483" s="1"/>
  <c r="Q128" i="483"/>
  <c r="T128" i="483" s="1"/>
  <c r="W128" i="483" s="1"/>
  <c r="X128" i="483" s="1"/>
  <c r="Q132" i="483"/>
  <c r="T132" i="483" s="1"/>
  <c r="W132" i="483" s="1"/>
  <c r="Q136" i="483"/>
  <c r="T136" i="483" s="1"/>
  <c r="W136" i="483" s="1"/>
  <c r="X136" i="483" s="1"/>
  <c r="Q140" i="483"/>
  <c r="T140" i="483" s="1"/>
  <c r="W140" i="483" s="1"/>
  <c r="Q144" i="483"/>
  <c r="T144" i="483" s="1"/>
  <c r="W144" i="483" s="1"/>
  <c r="X144" i="483" s="1"/>
  <c r="Q148" i="483"/>
  <c r="T148" i="483" s="1"/>
  <c r="W148" i="483" s="1"/>
  <c r="X93" i="484"/>
  <c r="X30" i="485"/>
  <c r="W30" i="485"/>
  <c r="Q44" i="485"/>
  <c r="T44" i="485" s="1"/>
  <c r="W44" i="485" s="1"/>
  <c r="W62" i="485"/>
  <c r="X62" i="485" s="1"/>
  <c r="Q76" i="485"/>
  <c r="T76" i="485" s="1"/>
  <c r="R37" i="486"/>
  <c r="U37" i="486" s="1"/>
  <c r="X64" i="486"/>
  <c r="Q33" i="488"/>
  <c r="T33" i="488" s="1"/>
  <c r="X38" i="481"/>
  <c r="W43" i="481"/>
  <c r="Q50" i="481"/>
  <c r="T50" i="481" s="1"/>
  <c r="W50" i="481" s="1"/>
  <c r="X50" i="481" s="1"/>
  <c r="X54" i="481"/>
  <c r="X56" i="481"/>
  <c r="W59" i="481"/>
  <c r="X59" i="481" s="1"/>
  <c r="Q66" i="481"/>
  <c r="T66" i="481" s="1"/>
  <c r="W66" i="481" s="1"/>
  <c r="X69" i="481"/>
  <c r="X70" i="481"/>
  <c r="X72" i="481"/>
  <c r="W75" i="481"/>
  <c r="X75" i="481" s="1"/>
  <c r="Q82" i="481"/>
  <c r="T82" i="481" s="1"/>
  <c r="W82" i="481" s="1"/>
  <c r="X86" i="481"/>
  <c r="X87" i="481"/>
  <c r="X88" i="481"/>
  <c r="X89" i="481"/>
  <c r="X90" i="481"/>
  <c r="X91" i="481"/>
  <c r="X92" i="481"/>
  <c r="X93" i="481"/>
  <c r="X94" i="481"/>
  <c r="X95" i="481"/>
  <c r="X96" i="481"/>
  <c r="X97" i="481"/>
  <c r="X98" i="481"/>
  <c r="X99" i="481"/>
  <c r="X100" i="481"/>
  <c r="X101" i="481"/>
  <c r="X102" i="481"/>
  <c r="X103" i="481"/>
  <c r="X104" i="481"/>
  <c r="X105" i="481"/>
  <c r="X106" i="481"/>
  <c r="X107" i="481"/>
  <c r="X108" i="481"/>
  <c r="X109" i="481"/>
  <c r="X110" i="481"/>
  <c r="X111" i="481"/>
  <c r="X112" i="481"/>
  <c r="X113" i="481"/>
  <c r="X114" i="481"/>
  <c r="X115" i="481"/>
  <c r="X116" i="481"/>
  <c r="X117" i="481"/>
  <c r="X118" i="481"/>
  <c r="X119" i="481"/>
  <c r="X120" i="481"/>
  <c r="X121" i="481"/>
  <c r="X122" i="481"/>
  <c r="X123" i="481"/>
  <c r="X124" i="481"/>
  <c r="X125" i="481"/>
  <c r="X126" i="481"/>
  <c r="X127" i="481"/>
  <c r="X128" i="481"/>
  <c r="X129" i="481"/>
  <c r="X130" i="481"/>
  <c r="X131" i="481"/>
  <c r="X132" i="481"/>
  <c r="X133" i="481"/>
  <c r="X134" i="481"/>
  <c r="X135" i="481"/>
  <c r="X136" i="481"/>
  <c r="X137" i="481"/>
  <c r="X138" i="481"/>
  <c r="X139" i="481"/>
  <c r="X140" i="481"/>
  <c r="X141" i="481"/>
  <c r="X142" i="481"/>
  <c r="X143" i="481"/>
  <c r="X144" i="481"/>
  <c r="X145" i="481"/>
  <c r="X146" i="481"/>
  <c r="X147" i="481"/>
  <c r="X148" i="481"/>
  <c r="X149" i="481"/>
  <c r="X82" i="482"/>
  <c r="W21" i="482"/>
  <c r="X21" i="482" s="1"/>
  <c r="AC21" i="482" s="1"/>
  <c r="Q28" i="482"/>
  <c r="T28" i="482" s="1"/>
  <c r="W28" i="482" s="1"/>
  <c r="X31" i="482"/>
  <c r="X32" i="482"/>
  <c r="W37" i="482"/>
  <c r="X37" i="482" s="1"/>
  <c r="Q44" i="482"/>
  <c r="T44" i="482" s="1"/>
  <c r="W44" i="482" s="1"/>
  <c r="X44" i="482" s="1"/>
  <c r="X47" i="482"/>
  <c r="X48" i="482"/>
  <c r="W53" i="482"/>
  <c r="X53" i="482" s="1"/>
  <c r="Q60" i="482"/>
  <c r="T60" i="482" s="1"/>
  <c r="W60" i="482" s="1"/>
  <c r="X63" i="482"/>
  <c r="X64" i="482"/>
  <c r="W69" i="482"/>
  <c r="X69" i="482" s="1"/>
  <c r="Q76" i="482"/>
  <c r="T76" i="482" s="1"/>
  <c r="W76" i="482" s="1"/>
  <c r="X76" i="482" s="1"/>
  <c r="X79" i="482"/>
  <c r="X80" i="482"/>
  <c r="X85" i="482"/>
  <c r="Q86" i="482"/>
  <c r="T86" i="482" s="1"/>
  <c r="W86" i="482" s="1"/>
  <c r="X89" i="482"/>
  <c r="Q90" i="482"/>
  <c r="T90" i="482" s="1"/>
  <c r="W90" i="482" s="1"/>
  <c r="X93" i="482"/>
  <c r="Q94" i="482"/>
  <c r="T94" i="482" s="1"/>
  <c r="W94" i="482" s="1"/>
  <c r="X97" i="482"/>
  <c r="Q98" i="482"/>
  <c r="T98" i="482" s="1"/>
  <c r="W98" i="482" s="1"/>
  <c r="X101" i="482"/>
  <c r="Q102" i="482"/>
  <c r="T102" i="482" s="1"/>
  <c r="W102" i="482" s="1"/>
  <c r="X105" i="482"/>
  <c r="Q106" i="482"/>
  <c r="T106" i="482" s="1"/>
  <c r="W106" i="482" s="1"/>
  <c r="X109" i="482"/>
  <c r="Q110" i="482"/>
  <c r="T110" i="482" s="1"/>
  <c r="W110" i="482" s="1"/>
  <c r="X113" i="482"/>
  <c r="Q114" i="482"/>
  <c r="T114" i="482" s="1"/>
  <c r="W114" i="482" s="1"/>
  <c r="X117" i="482"/>
  <c r="Q118" i="482"/>
  <c r="T118" i="482" s="1"/>
  <c r="W118" i="482" s="1"/>
  <c r="X121" i="482"/>
  <c r="Q122" i="482"/>
  <c r="T122" i="482" s="1"/>
  <c r="W122" i="482" s="1"/>
  <c r="X125" i="482"/>
  <c r="Q126" i="482"/>
  <c r="T126" i="482" s="1"/>
  <c r="W126" i="482" s="1"/>
  <c r="X129" i="482"/>
  <c r="Q130" i="482"/>
  <c r="T130" i="482" s="1"/>
  <c r="W130" i="482" s="1"/>
  <c r="X133" i="482"/>
  <c r="Q134" i="482"/>
  <c r="T134" i="482" s="1"/>
  <c r="W134" i="482" s="1"/>
  <c r="X137" i="482"/>
  <c r="Q138" i="482"/>
  <c r="T138" i="482" s="1"/>
  <c r="W138" i="482" s="1"/>
  <c r="X141" i="482"/>
  <c r="Q142" i="482"/>
  <c r="T142" i="482" s="1"/>
  <c r="W142" i="482" s="1"/>
  <c r="X145" i="482"/>
  <c r="Q146" i="482"/>
  <c r="T146" i="482" s="1"/>
  <c r="W146" i="482" s="1"/>
  <c r="X149" i="482"/>
  <c r="Q82" i="483"/>
  <c r="T82" i="483" s="1"/>
  <c r="W82" i="483" s="1"/>
  <c r="X82" i="483" s="1"/>
  <c r="Q74" i="483"/>
  <c r="T74" i="483" s="1"/>
  <c r="W74" i="483" s="1"/>
  <c r="X74" i="483" s="1"/>
  <c r="Q66" i="483"/>
  <c r="T66" i="483" s="1"/>
  <c r="W66" i="483" s="1"/>
  <c r="X66" i="483" s="1"/>
  <c r="Q58" i="483"/>
  <c r="T58" i="483" s="1"/>
  <c r="W58" i="483" s="1"/>
  <c r="X58" i="483" s="1"/>
  <c r="Q50" i="483"/>
  <c r="T50" i="483" s="1"/>
  <c r="W50" i="483" s="1"/>
  <c r="X50" i="483" s="1"/>
  <c r="Q78" i="483"/>
  <c r="T78" i="483" s="1"/>
  <c r="W78" i="483" s="1"/>
  <c r="X78" i="483" s="1"/>
  <c r="Q70" i="483"/>
  <c r="T70" i="483" s="1"/>
  <c r="W70" i="483" s="1"/>
  <c r="X70" i="483" s="1"/>
  <c r="Q62" i="483"/>
  <c r="T62" i="483" s="1"/>
  <c r="W62" i="483" s="1"/>
  <c r="X62" i="483" s="1"/>
  <c r="Q54" i="483"/>
  <c r="T54" i="483" s="1"/>
  <c r="W54" i="483" s="1"/>
  <c r="X54" i="483" s="1"/>
  <c r="Q46" i="483"/>
  <c r="T46" i="483" s="1"/>
  <c r="W46" i="483" s="1"/>
  <c r="Q41" i="483"/>
  <c r="T41" i="483" s="1"/>
  <c r="W41" i="483" s="1"/>
  <c r="Q37" i="483"/>
  <c r="T37" i="483" s="1"/>
  <c r="W37" i="483" s="1"/>
  <c r="X37" i="483" s="1"/>
  <c r="Q33" i="483"/>
  <c r="T33" i="483" s="1"/>
  <c r="W33" i="483" s="1"/>
  <c r="X33" i="483" s="1"/>
  <c r="Q29" i="483"/>
  <c r="T29" i="483" s="1"/>
  <c r="W29" i="483" s="1"/>
  <c r="X29" i="483" s="1"/>
  <c r="Q25" i="483"/>
  <c r="T25" i="483" s="1"/>
  <c r="Q21" i="483"/>
  <c r="T21" i="483" s="1"/>
  <c r="W21" i="483" s="1"/>
  <c r="X21" i="483" s="1"/>
  <c r="X20" i="483"/>
  <c r="Q26" i="483"/>
  <c r="T26" i="483" s="1"/>
  <c r="W26" i="483" s="1"/>
  <c r="Q28" i="483"/>
  <c r="T28" i="483" s="1"/>
  <c r="W28" i="483" s="1"/>
  <c r="X28" i="483" s="1"/>
  <c r="X32" i="483"/>
  <c r="Q35" i="483"/>
  <c r="T35" i="483" s="1"/>
  <c r="W35" i="483" s="1"/>
  <c r="X35" i="483" s="1"/>
  <c r="Q42" i="483"/>
  <c r="T42" i="483" s="1"/>
  <c r="W42" i="483" s="1"/>
  <c r="X45" i="483"/>
  <c r="X77" i="483"/>
  <c r="X111" i="483"/>
  <c r="X113" i="483"/>
  <c r="X114" i="483"/>
  <c r="X116" i="483"/>
  <c r="X117" i="483"/>
  <c r="X118" i="483"/>
  <c r="X119" i="483"/>
  <c r="X121" i="483"/>
  <c r="X122" i="483"/>
  <c r="X123" i="483"/>
  <c r="X124" i="483"/>
  <c r="X125" i="483"/>
  <c r="X126" i="483"/>
  <c r="X127" i="483"/>
  <c r="X129" i="483"/>
  <c r="X130" i="483"/>
  <c r="X132" i="483"/>
  <c r="X133" i="483"/>
  <c r="X134" i="483"/>
  <c r="X135" i="483"/>
  <c r="X137" i="483"/>
  <c r="X138" i="483"/>
  <c r="X139" i="483"/>
  <c r="X140" i="483"/>
  <c r="X141" i="483"/>
  <c r="X142" i="483"/>
  <c r="X143" i="483"/>
  <c r="X145" i="483"/>
  <c r="X146" i="483"/>
  <c r="X147" i="483"/>
  <c r="X148" i="483"/>
  <c r="X149" i="483"/>
  <c r="X25" i="484"/>
  <c r="X49" i="484"/>
  <c r="X57" i="484"/>
  <c r="X81" i="484"/>
  <c r="X85" i="484"/>
  <c r="J159" i="484"/>
  <c r="I161" i="484" s="1"/>
  <c r="J161" i="484" s="1"/>
  <c r="I163" i="484" s="1"/>
  <c r="J163" i="484" s="1"/>
  <c r="I165" i="484" s="1"/>
  <c r="Z20" i="484"/>
  <c r="AA20" i="484" s="1"/>
  <c r="Q32" i="485"/>
  <c r="T32" i="485" s="1"/>
  <c r="U34" i="485"/>
  <c r="Q48" i="485"/>
  <c r="T48" i="485" s="1"/>
  <c r="U50" i="485"/>
  <c r="Q64" i="485"/>
  <c r="T64" i="485" s="1"/>
  <c r="W64" i="485" s="1"/>
  <c r="U66" i="485"/>
  <c r="Q80" i="485"/>
  <c r="T80" i="485" s="1"/>
  <c r="W80" i="485" s="1"/>
  <c r="U82" i="485"/>
  <c r="Q86" i="485"/>
  <c r="T86" i="485" s="1"/>
  <c r="Q87" i="485"/>
  <c r="T87" i="485" s="1"/>
  <c r="Q88" i="485"/>
  <c r="T88" i="485" s="1"/>
  <c r="W88" i="485" s="1"/>
  <c r="Q89" i="485"/>
  <c r="T89" i="485" s="1"/>
  <c r="Q90" i="485"/>
  <c r="T90" i="485" s="1"/>
  <c r="Q91" i="485"/>
  <c r="T91" i="485" s="1"/>
  <c r="Q92" i="485"/>
  <c r="T92" i="485" s="1"/>
  <c r="W92" i="485" s="1"/>
  <c r="Q93" i="485"/>
  <c r="T93" i="485" s="1"/>
  <c r="Q94" i="485"/>
  <c r="T94" i="485" s="1"/>
  <c r="Q95" i="485"/>
  <c r="T95" i="485" s="1"/>
  <c r="Q96" i="485"/>
  <c r="T96" i="485" s="1"/>
  <c r="W96" i="485" s="1"/>
  <c r="Q97" i="485"/>
  <c r="T97" i="485" s="1"/>
  <c r="Q98" i="485"/>
  <c r="T98" i="485" s="1"/>
  <c r="Q99" i="485"/>
  <c r="T99" i="485" s="1"/>
  <c r="Q100" i="485"/>
  <c r="T100" i="485" s="1"/>
  <c r="W100" i="485" s="1"/>
  <c r="Q101" i="485"/>
  <c r="T101" i="485" s="1"/>
  <c r="Q102" i="485"/>
  <c r="T102" i="485" s="1"/>
  <c r="U105" i="485"/>
  <c r="Q110" i="485"/>
  <c r="T110" i="485" s="1"/>
  <c r="W110" i="485" s="1"/>
  <c r="U113" i="485"/>
  <c r="Q118" i="485"/>
  <c r="T118" i="485" s="1"/>
  <c r="W118" i="485" s="1"/>
  <c r="U121" i="485"/>
  <c r="Q126" i="485"/>
  <c r="T126" i="485" s="1"/>
  <c r="W126" i="485" s="1"/>
  <c r="U129" i="485"/>
  <c r="Q134" i="485"/>
  <c r="T134" i="485" s="1"/>
  <c r="W134" i="485" s="1"/>
  <c r="U137" i="485"/>
  <c r="Q142" i="485"/>
  <c r="T142" i="485" s="1"/>
  <c r="W142" i="485" s="1"/>
  <c r="U145" i="485"/>
  <c r="Z20" i="485"/>
  <c r="AA20" i="485" s="1"/>
  <c r="J159" i="485"/>
  <c r="I161" i="485" s="1"/>
  <c r="J161" i="485" s="1"/>
  <c r="I163" i="485" s="1"/>
  <c r="J163" i="485" s="1"/>
  <c r="I165" i="485" s="1"/>
  <c r="Q42" i="486"/>
  <c r="T42" i="486" s="1"/>
  <c r="W42" i="486" s="1"/>
  <c r="X49" i="486"/>
  <c r="X71" i="486"/>
  <c r="R77" i="486"/>
  <c r="U77" i="486" s="1"/>
  <c r="W143" i="486"/>
  <c r="R50" i="487"/>
  <c r="U50" i="487" s="1"/>
  <c r="W54" i="487"/>
  <c r="X75" i="487"/>
  <c r="R82" i="487"/>
  <c r="U82" i="487" s="1"/>
  <c r="Q29" i="488"/>
  <c r="T29" i="488" s="1"/>
  <c r="X36" i="488"/>
  <c r="Q45" i="488"/>
  <c r="T45" i="488" s="1"/>
  <c r="W45" i="488" s="1"/>
  <c r="Q61" i="488"/>
  <c r="T61" i="488" s="1"/>
  <c r="X71" i="488"/>
  <c r="Q77" i="488"/>
  <c r="T77" i="488" s="1"/>
  <c r="R123" i="488"/>
  <c r="U123" i="488" s="1"/>
  <c r="R147" i="480"/>
  <c r="U147" i="480" s="1"/>
  <c r="R149" i="480"/>
  <c r="U149" i="480" s="1"/>
  <c r="X40" i="481"/>
  <c r="X53" i="481"/>
  <c r="Q62" i="479"/>
  <c r="T62" i="479" s="1"/>
  <c r="Q66" i="479"/>
  <c r="T66" i="479" s="1"/>
  <c r="Q70" i="479"/>
  <c r="T70" i="479" s="1"/>
  <c r="Q74" i="479"/>
  <c r="T74" i="479" s="1"/>
  <c r="Q78" i="479"/>
  <c r="T78" i="479" s="1"/>
  <c r="Q82" i="479"/>
  <c r="T82" i="479" s="1"/>
  <c r="T20" i="481"/>
  <c r="W20" i="481" s="1"/>
  <c r="X20" i="481" s="1"/>
  <c r="Q22" i="481"/>
  <c r="T22" i="481" s="1"/>
  <c r="W22" i="481" s="1"/>
  <c r="X22" i="481" s="1"/>
  <c r="Q26" i="481"/>
  <c r="T26" i="481" s="1"/>
  <c r="W26" i="481" s="1"/>
  <c r="X26" i="481" s="1"/>
  <c r="Q30" i="481"/>
  <c r="T30" i="481" s="1"/>
  <c r="W30" i="481" s="1"/>
  <c r="X30" i="481" s="1"/>
  <c r="T32" i="481"/>
  <c r="W32" i="481" s="1"/>
  <c r="X36" i="481"/>
  <c r="T39" i="481"/>
  <c r="W39" i="481" s="1"/>
  <c r="X39" i="481" s="1"/>
  <c r="Q46" i="481"/>
  <c r="T46" i="481" s="1"/>
  <c r="W46" i="481" s="1"/>
  <c r="X46" i="481" s="1"/>
  <c r="T48" i="481"/>
  <c r="W48" i="481" s="1"/>
  <c r="X52" i="481"/>
  <c r="T55" i="481"/>
  <c r="W55" i="481" s="1"/>
  <c r="X55" i="481" s="1"/>
  <c r="Q62" i="481"/>
  <c r="T62" i="481" s="1"/>
  <c r="W62" i="481" s="1"/>
  <c r="X62" i="481" s="1"/>
  <c r="T64" i="481"/>
  <c r="W64" i="481" s="1"/>
  <c r="X66" i="481"/>
  <c r="X68" i="481"/>
  <c r="T71" i="481"/>
  <c r="W71" i="481" s="1"/>
  <c r="X71" i="481" s="1"/>
  <c r="Q78" i="481"/>
  <c r="T78" i="481" s="1"/>
  <c r="W78" i="481" s="1"/>
  <c r="X78" i="481" s="1"/>
  <c r="T80" i="481"/>
  <c r="W80" i="481" s="1"/>
  <c r="X82" i="481"/>
  <c r="X84" i="481"/>
  <c r="X85" i="481"/>
  <c r="AA21" i="482"/>
  <c r="W23" i="482"/>
  <c r="Q24" i="482"/>
  <c r="T24" i="482" s="1"/>
  <c r="W24" i="482" s="1"/>
  <c r="X27" i="482"/>
  <c r="X28" i="482"/>
  <c r="W33" i="482"/>
  <c r="X33" i="482" s="1"/>
  <c r="W39" i="482"/>
  <c r="Q40" i="482"/>
  <c r="T40" i="482" s="1"/>
  <c r="W40" i="482" s="1"/>
  <c r="X43" i="482"/>
  <c r="W49" i="482"/>
  <c r="X49" i="482" s="1"/>
  <c r="W55" i="482"/>
  <c r="Q56" i="482"/>
  <c r="T56" i="482" s="1"/>
  <c r="W56" i="482" s="1"/>
  <c r="X59" i="482"/>
  <c r="X60" i="482"/>
  <c r="W65" i="482"/>
  <c r="X65" i="482" s="1"/>
  <c r="W71" i="482"/>
  <c r="Q72" i="482"/>
  <c r="T72" i="482" s="1"/>
  <c r="W72" i="482" s="1"/>
  <c r="X72" i="482" s="1"/>
  <c r="X75" i="482"/>
  <c r="W81" i="482"/>
  <c r="X81" i="482" s="1"/>
  <c r="X86" i="482"/>
  <c r="Q87" i="482"/>
  <c r="T87" i="482" s="1"/>
  <c r="W87" i="482" s="1"/>
  <c r="X90" i="482"/>
  <c r="Q91" i="482"/>
  <c r="T91" i="482" s="1"/>
  <c r="W91" i="482" s="1"/>
  <c r="X94" i="482"/>
  <c r="Q95" i="482"/>
  <c r="T95" i="482" s="1"/>
  <c r="W95" i="482" s="1"/>
  <c r="X98" i="482"/>
  <c r="Q99" i="482"/>
  <c r="T99" i="482" s="1"/>
  <c r="W99" i="482" s="1"/>
  <c r="X102" i="482"/>
  <c r="Q103" i="482"/>
  <c r="T103" i="482" s="1"/>
  <c r="W103" i="482" s="1"/>
  <c r="X106" i="482"/>
  <c r="Q107" i="482"/>
  <c r="T107" i="482" s="1"/>
  <c r="W107" i="482" s="1"/>
  <c r="X110" i="482"/>
  <c r="Q111" i="482"/>
  <c r="T111" i="482" s="1"/>
  <c r="W111" i="482" s="1"/>
  <c r="X114" i="482"/>
  <c r="Q115" i="482"/>
  <c r="T115" i="482" s="1"/>
  <c r="W115" i="482" s="1"/>
  <c r="X118" i="482"/>
  <c r="Q119" i="482"/>
  <c r="T119" i="482" s="1"/>
  <c r="W119" i="482" s="1"/>
  <c r="X122" i="482"/>
  <c r="Q123" i="482"/>
  <c r="T123" i="482" s="1"/>
  <c r="W123" i="482" s="1"/>
  <c r="X126" i="482"/>
  <c r="Q127" i="482"/>
  <c r="T127" i="482" s="1"/>
  <c r="W127" i="482" s="1"/>
  <c r="X130" i="482"/>
  <c r="Q131" i="482"/>
  <c r="T131" i="482" s="1"/>
  <c r="W131" i="482" s="1"/>
  <c r="X134" i="482"/>
  <c r="Q135" i="482"/>
  <c r="T135" i="482" s="1"/>
  <c r="W135" i="482" s="1"/>
  <c r="X138" i="482"/>
  <c r="Q139" i="482"/>
  <c r="T139" i="482" s="1"/>
  <c r="W139" i="482" s="1"/>
  <c r="X142" i="482"/>
  <c r="Q143" i="482"/>
  <c r="T143" i="482" s="1"/>
  <c r="W143" i="482" s="1"/>
  <c r="X146" i="482"/>
  <c r="Q147" i="482"/>
  <c r="T147" i="482" s="1"/>
  <c r="W147" i="482" s="1"/>
  <c r="J159" i="482"/>
  <c r="I161" i="482" s="1"/>
  <c r="J161" i="482" s="1"/>
  <c r="I163" i="482" s="1"/>
  <c r="J163" i="482" s="1"/>
  <c r="I165" i="482" s="1"/>
  <c r="Q22" i="483"/>
  <c r="T22" i="483" s="1"/>
  <c r="W22" i="483" s="1"/>
  <c r="Q24" i="483"/>
  <c r="T24" i="483" s="1"/>
  <c r="W24" i="483" s="1"/>
  <c r="X26" i="483"/>
  <c r="Q31" i="483"/>
  <c r="T31" i="483" s="1"/>
  <c r="W31" i="483" s="1"/>
  <c r="X31" i="483" s="1"/>
  <c r="Q38" i="483"/>
  <c r="T38" i="483" s="1"/>
  <c r="W38" i="483" s="1"/>
  <c r="Q40" i="483"/>
  <c r="T40" i="483" s="1"/>
  <c r="W40" i="483" s="1"/>
  <c r="X42" i="483"/>
  <c r="Q43" i="483"/>
  <c r="T43" i="483" s="1"/>
  <c r="W43" i="483" s="1"/>
  <c r="X43" i="483" s="1"/>
  <c r="Q45" i="483"/>
  <c r="T45" i="483" s="1"/>
  <c r="W45" i="483" s="1"/>
  <c r="Q51" i="483"/>
  <c r="T51" i="483" s="1"/>
  <c r="W51" i="483" s="1"/>
  <c r="Q53" i="483"/>
  <c r="T53" i="483" s="1"/>
  <c r="W53" i="483" s="1"/>
  <c r="X53" i="483" s="1"/>
  <c r="Q59" i="483"/>
  <c r="T59" i="483" s="1"/>
  <c r="W59" i="483" s="1"/>
  <c r="Q61" i="483"/>
  <c r="T61" i="483" s="1"/>
  <c r="W61" i="483" s="1"/>
  <c r="X61" i="483" s="1"/>
  <c r="Q67" i="483"/>
  <c r="T67" i="483" s="1"/>
  <c r="W67" i="483" s="1"/>
  <c r="Q69" i="483"/>
  <c r="T69" i="483" s="1"/>
  <c r="W69" i="483" s="1"/>
  <c r="X69" i="483" s="1"/>
  <c r="Q75" i="483"/>
  <c r="T75" i="483" s="1"/>
  <c r="W75" i="483" s="1"/>
  <c r="X75" i="483" s="1"/>
  <c r="Q77" i="483"/>
  <c r="T77" i="483" s="1"/>
  <c r="W77" i="483" s="1"/>
  <c r="Q83" i="483"/>
  <c r="T83" i="483" s="1"/>
  <c r="W83" i="483" s="1"/>
  <c r="W25" i="484"/>
  <c r="X26" i="484"/>
  <c r="W33" i="484"/>
  <c r="X33" i="484" s="1"/>
  <c r="X34" i="484"/>
  <c r="W41" i="484"/>
  <c r="X41" i="484" s="1"/>
  <c r="W49" i="484"/>
  <c r="W57" i="484"/>
  <c r="X58" i="484"/>
  <c r="W65" i="484"/>
  <c r="X65" i="484" s="1"/>
  <c r="X66" i="484"/>
  <c r="W73" i="484"/>
  <c r="X73" i="484" s="1"/>
  <c r="W81" i="484"/>
  <c r="AA21" i="485"/>
  <c r="U22" i="485"/>
  <c r="W33" i="485"/>
  <c r="Q36" i="485"/>
  <c r="T36" i="485" s="1"/>
  <c r="U38" i="485"/>
  <c r="W49" i="485"/>
  <c r="Q52" i="485"/>
  <c r="T52" i="485" s="1"/>
  <c r="U54" i="485"/>
  <c r="Q68" i="485"/>
  <c r="T68" i="485" s="1"/>
  <c r="W68" i="485" s="1"/>
  <c r="U70" i="485"/>
  <c r="Q84" i="485"/>
  <c r="T84" i="485" s="1"/>
  <c r="W84" i="485" s="1"/>
  <c r="Q85" i="485"/>
  <c r="T85" i="485" s="1"/>
  <c r="R21" i="486"/>
  <c r="U21" i="486" s="1"/>
  <c r="R53" i="486"/>
  <c r="U53" i="486" s="1"/>
  <c r="W86" i="486"/>
  <c r="W98" i="486"/>
  <c r="W102" i="486"/>
  <c r="W114" i="486"/>
  <c r="W118" i="486"/>
  <c r="W130" i="486"/>
  <c r="W134" i="486"/>
  <c r="Q25" i="488"/>
  <c r="T25" i="488" s="1"/>
  <c r="X35" i="488"/>
  <c r="Q41" i="488"/>
  <c r="T41" i="488" s="1"/>
  <c r="Q57" i="488"/>
  <c r="T57" i="488" s="1"/>
  <c r="Q73" i="488"/>
  <c r="T73" i="488" s="1"/>
  <c r="W73" i="488" s="1"/>
  <c r="X83" i="488"/>
  <c r="R147" i="488"/>
  <c r="U147" i="488" s="1"/>
  <c r="Q83" i="489"/>
  <c r="T83" i="489" s="1"/>
  <c r="R148" i="480"/>
  <c r="U148" i="480" s="1"/>
  <c r="Q34" i="481"/>
  <c r="T34" i="481" s="1"/>
  <c r="W34" i="481" s="1"/>
  <c r="X34" i="481" s="1"/>
  <c r="R62" i="479"/>
  <c r="U62" i="479" s="1"/>
  <c r="Q63" i="479"/>
  <c r="T63" i="479" s="1"/>
  <c r="W63" i="479" s="1"/>
  <c r="R66" i="479"/>
  <c r="U66" i="479" s="1"/>
  <c r="Q67" i="479"/>
  <c r="T67" i="479" s="1"/>
  <c r="R70" i="479"/>
  <c r="U70" i="479" s="1"/>
  <c r="Q71" i="479"/>
  <c r="T71" i="479" s="1"/>
  <c r="W71" i="479" s="1"/>
  <c r="R74" i="479"/>
  <c r="U74" i="479" s="1"/>
  <c r="Q75" i="479"/>
  <c r="T75" i="479" s="1"/>
  <c r="W75" i="479" s="1"/>
  <c r="R78" i="479"/>
  <c r="U78" i="479" s="1"/>
  <c r="Q79" i="479"/>
  <c r="T79" i="479" s="1"/>
  <c r="W79" i="479" s="1"/>
  <c r="R82" i="479"/>
  <c r="U82" i="479" s="1"/>
  <c r="Q83" i="479"/>
  <c r="T83" i="479" s="1"/>
  <c r="R23" i="480"/>
  <c r="U23" i="480" s="1"/>
  <c r="R27" i="480"/>
  <c r="U27" i="480" s="1"/>
  <c r="R31" i="480"/>
  <c r="U31" i="480" s="1"/>
  <c r="R35" i="480"/>
  <c r="U35" i="480" s="1"/>
  <c r="R39" i="480"/>
  <c r="U39" i="480" s="1"/>
  <c r="R43" i="480"/>
  <c r="U43" i="480" s="1"/>
  <c r="R47" i="480"/>
  <c r="U47" i="480" s="1"/>
  <c r="R51" i="480"/>
  <c r="U51" i="480" s="1"/>
  <c r="R55" i="480"/>
  <c r="U55" i="480" s="1"/>
  <c r="R59" i="480"/>
  <c r="U59" i="480" s="1"/>
  <c r="R63" i="480"/>
  <c r="U63" i="480" s="1"/>
  <c r="R67" i="480"/>
  <c r="U67" i="480" s="1"/>
  <c r="R71" i="480"/>
  <c r="U71" i="480" s="1"/>
  <c r="R75" i="480"/>
  <c r="U75" i="480" s="1"/>
  <c r="R79" i="480"/>
  <c r="U79" i="480" s="1"/>
  <c r="R83" i="480"/>
  <c r="U83" i="480" s="1"/>
  <c r="Q81" i="481"/>
  <c r="T81" i="481" s="1"/>
  <c r="W81" i="481" s="1"/>
  <c r="Q77" i="481"/>
  <c r="T77" i="481" s="1"/>
  <c r="W77" i="481" s="1"/>
  <c r="X77" i="481" s="1"/>
  <c r="Q73" i="481"/>
  <c r="T73" i="481" s="1"/>
  <c r="W73" i="481" s="1"/>
  <c r="Q69" i="481"/>
  <c r="T69" i="481" s="1"/>
  <c r="W69" i="481" s="1"/>
  <c r="Q65" i="481"/>
  <c r="T65" i="481" s="1"/>
  <c r="Q61" i="481"/>
  <c r="T61" i="481" s="1"/>
  <c r="W61" i="481" s="1"/>
  <c r="X61" i="481" s="1"/>
  <c r="Q57" i="481"/>
  <c r="T57" i="481" s="1"/>
  <c r="W57" i="481" s="1"/>
  <c r="X57" i="481" s="1"/>
  <c r="Q53" i="481"/>
  <c r="T53" i="481" s="1"/>
  <c r="W53" i="481" s="1"/>
  <c r="Q49" i="481"/>
  <c r="T49" i="481" s="1"/>
  <c r="W49" i="481" s="1"/>
  <c r="Q45" i="481"/>
  <c r="T45" i="481" s="1"/>
  <c r="W45" i="481" s="1"/>
  <c r="X45" i="481" s="1"/>
  <c r="Q41" i="481"/>
  <c r="T41" i="481" s="1"/>
  <c r="W41" i="481" s="1"/>
  <c r="X41" i="481" s="1"/>
  <c r="Q37" i="481"/>
  <c r="T37" i="481" s="1"/>
  <c r="W37" i="481" s="1"/>
  <c r="X37" i="481" s="1"/>
  <c r="Q33" i="481"/>
  <c r="T33" i="481" s="1"/>
  <c r="W33" i="481" s="1"/>
  <c r="Q23" i="481"/>
  <c r="T23" i="481" s="1"/>
  <c r="W23" i="481" s="1"/>
  <c r="X23" i="481" s="1"/>
  <c r="Q27" i="481"/>
  <c r="T27" i="481" s="1"/>
  <c r="W27" i="481" s="1"/>
  <c r="X27" i="481" s="1"/>
  <c r="Q31" i="481"/>
  <c r="T31" i="481" s="1"/>
  <c r="W31" i="481" s="1"/>
  <c r="X31" i="481" s="1"/>
  <c r="X32" i="481"/>
  <c r="Q35" i="481"/>
  <c r="T35" i="481" s="1"/>
  <c r="W35" i="481" s="1"/>
  <c r="Q42" i="481"/>
  <c r="T42" i="481" s="1"/>
  <c r="W42" i="481" s="1"/>
  <c r="Q44" i="481"/>
  <c r="T44" i="481" s="1"/>
  <c r="W44" i="481" s="1"/>
  <c r="X48" i="481"/>
  <c r="Q51" i="481"/>
  <c r="T51" i="481" s="1"/>
  <c r="W51" i="481" s="1"/>
  <c r="Q58" i="481"/>
  <c r="T58" i="481" s="1"/>
  <c r="W58" i="481" s="1"/>
  <c r="X58" i="481" s="1"/>
  <c r="Q60" i="481"/>
  <c r="T60" i="481" s="1"/>
  <c r="W60" i="481" s="1"/>
  <c r="X64" i="481"/>
  <c r="Q67" i="481"/>
  <c r="T67" i="481" s="1"/>
  <c r="W67" i="481" s="1"/>
  <c r="X67" i="481" s="1"/>
  <c r="Q74" i="481"/>
  <c r="T74" i="481" s="1"/>
  <c r="W74" i="481" s="1"/>
  <c r="X74" i="481" s="1"/>
  <c r="Q76" i="481"/>
  <c r="T76" i="481" s="1"/>
  <c r="W76" i="481" s="1"/>
  <c r="X76" i="481" s="1"/>
  <c r="X80" i="481"/>
  <c r="Q83" i="481"/>
  <c r="T83" i="481" s="1"/>
  <c r="W83" i="481" s="1"/>
  <c r="X83" i="481" s="1"/>
  <c r="M20" i="482"/>
  <c r="Q20" i="482"/>
  <c r="T20" i="482" s="1"/>
  <c r="W20" i="482" s="1"/>
  <c r="X24" i="482"/>
  <c r="W29" i="482"/>
  <c r="X29" i="482" s="1"/>
  <c r="W35" i="482"/>
  <c r="X35" i="482" s="1"/>
  <c r="Q36" i="482"/>
  <c r="T36" i="482" s="1"/>
  <c r="W36" i="482" s="1"/>
  <c r="X36" i="482" s="1"/>
  <c r="X40" i="482"/>
  <c r="W45" i="482"/>
  <c r="X45" i="482" s="1"/>
  <c r="W51" i="482"/>
  <c r="Q52" i="482"/>
  <c r="T52" i="482" s="1"/>
  <c r="W52" i="482" s="1"/>
  <c r="X52" i="482" s="1"/>
  <c r="X56" i="482"/>
  <c r="W61" i="482"/>
  <c r="X61" i="482" s="1"/>
  <c r="W67" i="482"/>
  <c r="X67" i="482" s="1"/>
  <c r="Q68" i="482"/>
  <c r="T68" i="482" s="1"/>
  <c r="W68" i="482" s="1"/>
  <c r="X68" i="482" s="1"/>
  <c r="W77" i="482"/>
  <c r="W83" i="482"/>
  <c r="X83" i="482" s="1"/>
  <c r="Q84" i="482"/>
  <c r="T84" i="482" s="1"/>
  <c r="W84" i="482" s="1"/>
  <c r="X87" i="482"/>
  <c r="Q88" i="482"/>
  <c r="T88" i="482" s="1"/>
  <c r="W88" i="482" s="1"/>
  <c r="X88" i="482" s="1"/>
  <c r="X91" i="482"/>
  <c r="Q92" i="482"/>
  <c r="T92" i="482" s="1"/>
  <c r="W92" i="482" s="1"/>
  <c r="X92" i="482" s="1"/>
  <c r="X95" i="482"/>
  <c r="Q96" i="482"/>
  <c r="T96" i="482" s="1"/>
  <c r="W96" i="482" s="1"/>
  <c r="X96" i="482" s="1"/>
  <c r="X99" i="482"/>
  <c r="Q100" i="482"/>
  <c r="T100" i="482" s="1"/>
  <c r="W100" i="482" s="1"/>
  <c r="X100" i="482" s="1"/>
  <c r="X103" i="482"/>
  <c r="Q104" i="482"/>
  <c r="T104" i="482" s="1"/>
  <c r="W104" i="482" s="1"/>
  <c r="X104" i="482" s="1"/>
  <c r="X107" i="482"/>
  <c r="Q108" i="482"/>
  <c r="T108" i="482" s="1"/>
  <c r="W108" i="482" s="1"/>
  <c r="X108" i="482" s="1"/>
  <c r="X111" i="482"/>
  <c r="Q112" i="482"/>
  <c r="T112" i="482" s="1"/>
  <c r="W112" i="482" s="1"/>
  <c r="X112" i="482" s="1"/>
  <c r="X115" i="482"/>
  <c r="Q116" i="482"/>
  <c r="T116" i="482" s="1"/>
  <c r="W116" i="482" s="1"/>
  <c r="X119" i="482"/>
  <c r="Q120" i="482"/>
  <c r="T120" i="482" s="1"/>
  <c r="W120" i="482" s="1"/>
  <c r="X120" i="482" s="1"/>
  <c r="X123" i="482"/>
  <c r="Q124" i="482"/>
  <c r="T124" i="482" s="1"/>
  <c r="W124" i="482" s="1"/>
  <c r="X124" i="482" s="1"/>
  <c r="X127" i="482"/>
  <c r="Q128" i="482"/>
  <c r="T128" i="482" s="1"/>
  <c r="W128" i="482" s="1"/>
  <c r="X128" i="482" s="1"/>
  <c r="X131" i="482"/>
  <c r="Q132" i="482"/>
  <c r="T132" i="482" s="1"/>
  <c r="W132" i="482" s="1"/>
  <c r="X135" i="482"/>
  <c r="Q136" i="482"/>
  <c r="T136" i="482" s="1"/>
  <c r="W136" i="482" s="1"/>
  <c r="X136" i="482" s="1"/>
  <c r="X139" i="482"/>
  <c r="Q140" i="482"/>
  <c r="T140" i="482" s="1"/>
  <c r="W140" i="482" s="1"/>
  <c r="X140" i="482" s="1"/>
  <c r="X143" i="482"/>
  <c r="Q144" i="482"/>
  <c r="T144" i="482" s="1"/>
  <c r="W144" i="482" s="1"/>
  <c r="X144" i="482" s="1"/>
  <c r="X147" i="482"/>
  <c r="Q148" i="482"/>
  <c r="T148" i="482" s="1"/>
  <c r="W148" i="482" s="1"/>
  <c r="X22" i="483"/>
  <c r="X24" i="483"/>
  <c r="Q27" i="483"/>
  <c r="T27" i="483" s="1"/>
  <c r="W27" i="483" s="1"/>
  <c r="X27" i="483" s="1"/>
  <c r="Q34" i="483"/>
  <c r="T34" i="483" s="1"/>
  <c r="W34" i="483" s="1"/>
  <c r="X34" i="483" s="1"/>
  <c r="Q36" i="483"/>
  <c r="T36" i="483" s="1"/>
  <c r="W36" i="483" s="1"/>
  <c r="X36" i="483" s="1"/>
  <c r="X38" i="483"/>
  <c r="X40" i="483"/>
  <c r="Q49" i="483"/>
  <c r="T49" i="483" s="1"/>
  <c r="W49" i="483" s="1"/>
  <c r="X51" i="483"/>
  <c r="Q57" i="483"/>
  <c r="T57" i="483" s="1"/>
  <c r="W57" i="483" s="1"/>
  <c r="X59" i="483"/>
  <c r="Q65" i="483"/>
  <c r="T65" i="483" s="1"/>
  <c r="X67" i="483"/>
  <c r="Q73" i="483"/>
  <c r="T73" i="483" s="1"/>
  <c r="Q81" i="483"/>
  <c r="T81" i="483" s="1"/>
  <c r="W81" i="483" s="1"/>
  <c r="X81" i="483" s="1"/>
  <c r="X83" i="483"/>
  <c r="W149" i="484"/>
  <c r="X149" i="484" s="1"/>
  <c r="X21" i="484"/>
  <c r="X29" i="484"/>
  <c r="X37" i="484"/>
  <c r="X45" i="484"/>
  <c r="X53" i="484"/>
  <c r="X61" i="484"/>
  <c r="X69" i="484"/>
  <c r="X77" i="484"/>
  <c r="U81" i="485"/>
  <c r="Q20" i="485"/>
  <c r="T20" i="485" s="1"/>
  <c r="Q24" i="485"/>
  <c r="T24" i="485" s="1"/>
  <c r="W24" i="485" s="1"/>
  <c r="U26" i="485"/>
  <c r="Q40" i="485"/>
  <c r="T40" i="485" s="1"/>
  <c r="W40" i="485" s="1"/>
  <c r="U42" i="485"/>
  <c r="Q56" i="485"/>
  <c r="T56" i="485" s="1"/>
  <c r="U58" i="485"/>
  <c r="Q72" i="485"/>
  <c r="T72" i="485" s="1"/>
  <c r="U74" i="485"/>
  <c r="Q106" i="485"/>
  <c r="T106" i="485" s="1"/>
  <c r="W106" i="485" s="1"/>
  <c r="U109" i="485"/>
  <c r="Q114" i="485"/>
  <c r="T114" i="485" s="1"/>
  <c r="W114" i="485" s="1"/>
  <c r="U117" i="485"/>
  <c r="Q122" i="485"/>
  <c r="T122" i="485" s="1"/>
  <c r="W122" i="485" s="1"/>
  <c r="U125" i="485"/>
  <c r="Q130" i="485"/>
  <c r="T130" i="485" s="1"/>
  <c r="W130" i="485" s="1"/>
  <c r="U133" i="485"/>
  <c r="Q138" i="485"/>
  <c r="T138" i="485" s="1"/>
  <c r="W138" i="485" s="1"/>
  <c r="U141" i="485"/>
  <c r="Q146" i="485"/>
  <c r="T146" i="485" s="1"/>
  <c r="W146" i="485" s="1"/>
  <c r="U149" i="485"/>
  <c r="Q139" i="486"/>
  <c r="T139" i="486" s="1"/>
  <c r="Q138" i="486"/>
  <c r="T138" i="486" s="1"/>
  <c r="Q137" i="486"/>
  <c r="T137" i="486" s="1"/>
  <c r="W137" i="486" s="1"/>
  <c r="Q136" i="486"/>
  <c r="T136" i="486" s="1"/>
  <c r="Q83" i="486"/>
  <c r="T83" i="486" s="1"/>
  <c r="W83" i="486" s="1"/>
  <c r="Q79" i="486"/>
  <c r="T79" i="486" s="1"/>
  <c r="W79" i="486" s="1"/>
  <c r="X79" i="486" s="1"/>
  <c r="Q75" i="486"/>
  <c r="T75" i="486" s="1"/>
  <c r="W75" i="486" s="1"/>
  <c r="X75" i="486" s="1"/>
  <c r="Q148" i="486"/>
  <c r="T148" i="486" s="1"/>
  <c r="Q146" i="486"/>
  <c r="T146" i="486" s="1"/>
  <c r="Q144" i="486"/>
  <c r="T144" i="486" s="1"/>
  <c r="Q142" i="486"/>
  <c r="T142" i="486" s="1"/>
  <c r="W142" i="486" s="1"/>
  <c r="Q69" i="486"/>
  <c r="T69" i="486" s="1"/>
  <c r="W69" i="486" s="1"/>
  <c r="Q65" i="486"/>
  <c r="T65" i="486" s="1"/>
  <c r="W65" i="486" s="1"/>
  <c r="Q61" i="486"/>
  <c r="T61" i="486" s="1"/>
  <c r="W61" i="486" s="1"/>
  <c r="X61" i="486" s="1"/>
  <c r="Q57" i="486"/>
  <c r="T57" i="486" s="1"/>
  <c r="W57" i="486" s="1"/>
  <c r="X57" i="486" s="1"/>
  <c r="Q53" i="486"/>
  <c r="T53" i="486" s="1"/>
  <c r="W53" i="486" s="1"/>
  <c r="Q49" i="486"/>
  <c r="T49" i="486" s="1"/>
  <c r="W49" i="486" s="1"/>
  <c r="Q45" i="486"/>
  <c r="T45" i="486" s="1"/>
  <c r="W45" i="486" s="1"/>
  <c r="X45" i="486" s="1"/>
  <c r="Q41" i="486"/>
  <c r="T41" i="486" s="1"/>
  <c r="W41" i="486" s="1"/>
  <c r="Q37" i="486"/>
  <c r="T37" i="486" s="1"/>
  <c r="Q33" i="486"/>
  <c r="T33" i="486" s="1"/>
  <c r="W33" i="486" s="1"/>
  <c r="Q29" i="486"/>
  <c r="T29" i="486" s="1"/>
  <c r="W29" i="486" s="1"/>
  <c r="X29" i="486" s="1"/>
  <c r="Q25" i="486"/>
  <c r="T25" i="486" s="1"/>
  <c r="W25" i="486" s="1"/>
  <c r="X25" i="486" s="1"/>
  <c r="Q21" i="486"/>
  <c r="T21" i="486" s="1"/>
  <c r="W21" i="486" s="1"/>
  <c r="Q135" i="486"/>
  <c r="T135" i="486" s="1"/>
  <c r="Q131" i="486"/>
  <c r="T131" i="486" s="1"/>
  <c r="Q127" i="486"/>
  <c r="T127" i="486" s="1"/>
  <c r="W127" i="486" s="1"/>
  <c r="Q123" i="486"/>
  <c r="T123" i="486" s="1"/>
  <c r="Q119" i="486"/>
  <c r="T119" i="486" s="1"/>
  <c r="Q115" i="486"/>
  <c r="T115" i="486" s="1"/>
  <c r="Q111" i="486"/>
  <c r="T111" i="486" s="1"/>
  <c r="W111" i="486" s="1"/>
  <c r="Q107" i="486"/>
  <c r="T107" i="486" s="1"/>
  <c r="Q103" i="486"/>
  <c r="T103" i="486" s="1"/>
  <c r="Q99" i="486"/>
  <c r="T99" i="486" s="1"/>
  <c r="Q95" i="486"/>
  <c r="T95" i="486" s="1"/>
  <c r="W95" i="486" s="1"/>
  <c r="Q91" i="486"/>
  <c r="T91" i="486" s="1"/>
  <c r="Q87" i="486"/>
  <c r="T87" i="486" s="1"/>
  <c r="Q84" i="486"/>
  <c r="T84" i="486" s="1"/>
  <c r="Q76" i="486"/>
  <c r="T76" i="486" s="1"/>
  <c r="Q64" i="486"/>
  <c r="T64" i="486" s="1"/>
  <c r="W64" i="486" s="1"/>
  <c r="Q48" i="486"/>
  <c r="T48" i="486" s="1"/>
  <c r="W48" i="486" s="1"/>
  <c r="X48" i="486" s="1"/>
  <c r="Q32" i="486"/>
  <c r="T32" i="486" s="1"/>
  <c r="W32" i="486" s="1"/>
  <c r="Q20" i="486"/>
  <c r="T20" i="486" s="1"/>
  <c r="W20" i="486" s="1"/>
  <c r="X20" i="486" s="1"/>
  <c r="AC20" i="486" s="1"/>
  <c r="Q149" i="486"/>
  <c r="T149" i="486" s="1"/>
  <c r="Q145" i="486"/>
  <c r="T145" i="486" s="1"/>
  <c r="Q141" i="486"/>
  <c r="T141" i="486" s="1"/>
  <c r="Q132" i="486"/>
  <c r="T132" i="486" s="1"/>
  <c r="Q128" i="486"/>
  <c r="T128" i="486" s="1"/>
  <c r="Q124" i="486"/>
  <c r="T124" i="486" s="1"/>
  <c r="Q120" i="486"/>
  <c r="T120" i="486" s="1"/>
  <c r="Q116" i="486"/>
  <c r="T116" i="486" s="1"/>
  <c r="Q112" i="486"/>
  <c r="T112" i="486" s="1"/>
  <c r="Q108" i="486"/>
  <c r="T108" i="486" s="1"/>
  <c r="Q104" i="486"/>
  <c r="T104" i="486" s="1"/>
  <c r="Q100" i="486"/>
  <c r="T100" i="486" s="1"/>
  <c r="Q96" i="486"/>
  <c r="T96" i="486" s="1"/>
  <c r="Q92" i="486"/>
  <c r="T92" i="486" s="1"/>
  <c r="Q88" i="486"/>
  <c r="T88" i="486" s="1"/>
  <c r="Q85" i="486"/>
  <c r="T85" i="486" s="1"/>
  <c r="W85" i="486" s="1"/>
  <c r="Q68" i="486"/>
  <c r="T68" i="486" s="1"/>
  <c r="W68" i="486" s="1"/>
  <c r="Q52" i="486"/>
  <c r="T52" i="486" s="1"/>
  <c r="W52" i="486" s="1"/>
  <c r="Q36" i="486"/>
  <c r="T36" i="486" s="1"/>
  <c r="W36" i="486" s="1"/>
  <c r="X36" i="486" s="1"/>
  <c r="Q133" i="486"/>
  <c r="T133" i="486" s="1"/>
  <c r="W133" i="486" s="1"/>
  <c r="Q129" i="486"/>
  <c r="T129" i="486" s="1"/>
  <c r="Q125" i="486"/>
  <c r="T125" i="486" s="1"/>
  <c r="Q121" i="486"/>
  <c r="T121" i="486" s="1"/>
  <c r="W121" i="486" s="1"/>
  <c r="Q117" i="486"/>
  <c r="T117" i="486" s="1"/>
  <c r="W117" i="486" s="1"/>
  <c r="Q113" i="486"/>
  <c r="T113" i="486" s="1"/>
  <c r="Q109" i="486"/>
  <c r="T109" i="486" s="1"/>
  <c r="Q105" i="486"/>
  <c r="T105" i="486" s="1"/>
  <c r="W105" i="486" s="1"/>
  <c r="Q101" i="486"/>
  <c r="T101" i="486" s="1"/>
  <c r="W101" i="486" s="1"/>
  <c r="Q97" i="486"/>
  <c r="T97" i="486" s="1"/>
  <c r="Q93" i="486"/>
  <c r="T93" i="486" s="1"/>
  <c r="Q89" i="486"/>
  <c r="T89" i="486" s="1"/>
  <c r="W89" i="486" s="1"/>
  <c r="Q80" i="486"/>
  <c r="T80" i="486" s="1"/>
  <c r="W80" i="486" s="1"/>
  <c r="Q72" i="486"/>
  <c r="T72" i="486" s="1"/>
  <c r="Q56" i="486"/>
  <c r="T56" i="486" s="1"/>
  <c r="W56" i="486" s="1"/>
  <c r="Q40" i="486"/>
  <c r="T40" i="486" s="1"/>
  <c r="W40" i="486" s="1"/>
  <c r="Q24" i="486"/>
  <c r="T24" i="486" s="1"/>
  <c r="W24" i="486" s="1"/>
  <c r="X24" i="486" s="1"/>
  <c r="Q26" i="486"/>
  <c r="T26" i="486" s="1"/>
  <c r="W26" i="486" s="1"/>
  <c r="X26" i="486" s="1"/>
  <c r="X30" i="486"/>
  <c r="X33" i="486"/>
  <c r="X43" i="486"/>
  <c r="Q51" i="486"/>
  <c r="T51" i="486" s="1"/>
  <c r="W51" i="486" s="1"/>
  <c r="X51" i="486" s="1"/>
  <c r="Q58" i="486"/>
  <c r="T58" i="486" s="1"/>
  <c r="W58" i="486" s="1"/>
  <c r="X65" i="486"/>
  <c r="X81" i="486"/>
  <c r="X83" i="486"/>
  <c r="X27" i="487"/>
  <c r="R34" i="487"/>
  <c r="U34" i="487" s="1"/>
  <c r="R66" i="487"/>
  <c r="U66" i="487" s="1"/>
  <c r="Q21" i="488"/>
  <c r="T21" i="488" s="1"/>
  <c r="W21" i="488" s="1"/>
  <c r="X28" i="488"/>
  <c r="Q37" i="488"/>
  <c r="T37" i="488" s="1"/>
  <c r="W37" i="488" s="1"/>
  <c r="X47" i="488"/>
  <c r="Q53" i="488"/>
  <c r="T53" i="488" s="1"/>
  <c r="X63" i="488"/>
  <c r="Q69" i="488"/>
  <c r="T69" i="488" s="1"/>
  <c r="X76" i="488"/>
  <c r="R139" i="488"/>
  <c r="U139" i="488" s="1"/>
  <c r="Q71" i="489"/>
  <c r="T71" i="489" s="1"/>
  <c r="O20" i="482"/>
  <c r="R22" i="482"/>
  <c r="U22" i="482" s="1"/>
  <c r="R26" i="482"/>
  <c r="U26" i="482" s="1"/>
  <c r="R30" i="482"/>
  <c r="U30" i="482" s="1"/>
  <c r="R34" i="482"/>
  <c r="U34" i="482" s="1"/>
  <c r="R38" i="482"/>
  <c r="U38" i="482" s="1"/>
  <c r="R42" i="482"/>
  <c r="U42" i="482" s="1"/>
  <c r="W42" i="482" s="1"/>
  <c r="R46" i="482"/>
  <c r="U46" i="482" s="1"/>
  <c r="R50" i="482"/>
  <c r="U50" i="482" s="1"/>
  <c r="W50" i="482" s="1"/>
  <c r="R54" i="482"/>
  <c r="U54" i="482" s="1"/>
  <c r="R58" i="482"/>
  <c r="U58" i="482" s="1"/>
  <c r="W58" i="482" s="1"/>
  <c r="R62" i="482"/>
  <c r="U62" i="482" s="1"/>
  <c r="R66" i="482"/>
  <c r="U66" i="482" s="1"/>
  <c r="R70" i="482"/>
  <c r="U70" i="482" s="1"/>
  <c r="R74" i="482"/>
  <c r="U74" i="482" s="1"/>
  <c r="W74" i="482" s="1"/>
  <c r="R78" i="482"/>
  <c r="U78" i="482" s="1"/>
  <c r="Q44" i="483"/>
  <c r="T44" i="483" s="1"/>
  <c r="W44" i="483" s="1"/>
  <c r="Q52" i="483"/>
  <c r="T52" i="483" s="1"/>
  <c r="W52" i="483" s="1"/>
  <c r="Q60" i="483"/>
  <c r="T60" i="483" s="1"/>
  <c r="W60" i="483" s="1"/>
  <c r="X60" i="483" s="1"/>
  <c r="Q68" i="483"/>
  <c r="T68" i="483" s="1"/>
  <c r="W68" i="483" s="1"/>
  <c r="X68" i="483" s="1"/>
  <c r="Q76" i="483"/>
  <c r="T76" i="483" s="1"/>
  <c r="W76" i="483" s="1"/>
  <c r="X76" i="483" s="1"/>
  <c r="Q84" i="483"/>
  <c r="T84" i="483" s="1"/>
  <c r="W84" i="483" s="1"/>
  <c r="X84" i="483" s="1"/>
  <c r="Q85" i="483"/>
  <c r="T85" i="483" s="1"/>
  <c r="W85" i="483" s="1"/>
  <c r="X85" i="483" s="1"/>
  <c r="Q86" i="483"/>
  <c r="T86" i="483" s="1"/>
  <c r="W86" i="483" s="1"/>
  <c r="X86" i="483" s="1"/>
  <c r="Q87" i="483"/>
  <c r="T87" i="483" s="1"/>
  <c r="W87" i="483" s="1"/>
  <c r="Q88" i="483"/>
  <c r="T88" i="483" s="1"/>
  <c r="W88" i="483" s="1"/>
  <c r="X88" i="483" s="1"/>
  <c r="Q89" i="483"/>
  <c r="T89" i="483" s="1"/>
  <c r="W89" i="483" s="1"/>
  <c r="X89" i="483" s="1"/>
  <c r="Q90" i="483"/>
  <c r="T90" i="483" s="1"/>
  <c r="W90" i="483" s="1"/>
  <c r="X90" i="483" s="1"/>
  <c r="Q91" i="483"/>
  <c r="T91" i="483" s="1"/>
  <c r="W91" i="483" s="1"/>
  <c r="X91" i="483" s="1"/>
  <c r="Q92" i="483"/>
  <c r="T92" i="483" s="1"/>
  <c r="W92" i="483" s="1"/>
  <c r="Q93" i="483"/>
  <c r="T93" i="483" s="1"/>
  <c r="W93" i="483" s="1"/>
  <c r="X93" i="483" s="1"/>
  <c r="Q94" i="483"/>
  <c r="T94" i="483" s="1"/>
  <c r="W94" i="483" s="1"/>
  <c r="X94" i="483" s="1"/>
  <c r="Q95" i="483"/>
  <c r="T95" i="483" s="1"/>
  <c r="W95" i="483" s="1"/>
  <c r="Q96" i="483"/>
  <c r="T96" i="483" s="1"/>
  <c r="W96" i="483" s="1"/>
  <c r="X96" i="483" s="1"/>
  <c r="Q97" i="483"/>
  <c r="T97" i="483" s="1"/>
  <c r="W97" i="483" s="1"/>
  <c r="X97" i="483" s="1"/>
  <c r="Q98" i="483"/>
  <c r="T98" i="483" s="1"/>
  <c r="W98" i="483" s="1"/>
  <c r="X98" i="483" s="1"/>
  <c r="Q99" i="483"/>
  <c r="T99" i="483" s="1"/>
  <c r="W99" i="483" s="1"/>
  <c r="X99" i="483" s="1"/>
  <c r="Q100" i="483"/>
  <c r="T100" i="483" s="1"/>
  <c r="W100" i="483" s="1"/>
  <c r="Q101" i="483"/>
  <c r="T101" i="483" s="1"/>
  <c r="W101" i="483" s="1"/>
  <c r="X101" i="483" s="1"/>
  <c r="Q102" i="483"/>
  <c r="T102" i="483" s="1"/>
  <c r="W102" i="483" s="1"/>
  <c r="X102" i="483" s="1"/>
  <c r="Q103" i="483"/>
  <c r="T103" i="483" s="1"/>
  <c r="W103" i="483" s="1"/>
  <c r="Q104" i="483"/>
  <c r="T104" i="483" s="1"/>
  <c r="W104" i="483" s="1"/>
  <c r="X104" i="483" s="1"/>
  <c r="Q105" i="483"/>
  <c r="T105" i="483" s="1"/>
  <c r="W105" i="483" s="1"/>
  <c r="X105" i="483" s="1"/>
  <c r="Q106" i="483"/>
  <c r="T106" i="483" s="1"/>
  <c r="W106" i="483" s="1"/>
  <c r="X106" i="483" s="1"/>
  <c r="Q107" i="483"/>
  <c r="T107" i="483" s="1"/>
  <c r="W107" i="483" s="1"/>
  <c r="X107" i="483" s="1"/>
  <c r="Q108" i="483"/>
  <c r="T108" i="483" s="1"/>
  <c r="W108" i="483" s="1"/>
  <c r="Q109" i="483"/>
  <c r="T109" i="483" s="1"/>
  <c r="W109" i="483" s="1"/>
  <c r="X109" i="483" s="1"/>
  <c r="Q110" i="483"/>
  <c r="T110" i="483" s="1"/>
  <c r="W110" i="483" s="1"/>
  <c r="X110" i="483" s="1"/>
  <c r="R20" i="485"/>
  <c r="U20" i="485" s="1"/>
  <c r="R21" i="485"/>
  <c r="U21" i="485" s="1"/>
  <c r="R24" i="485"/>
  <c r="U24" i="485" s="1"/>
  <c r="R25" i="485"/>
  <c r="U25" i="485" s="1"/>
  <c r="R28" i="485"/>
  <c r="U28" i="485" s="1"/>
  <c r="R29" i="485"/>
  <c r="U29" i="485" s="1"/>
  <c r="W29" i="485" s="1"/>
  <c r="R32" i="485"/>
  <c r="U32" i="485" s="1"/>
  <c r="R33" i="485"/>
  <c r="U33" i="485" s="1"/>
  <c r="R36" i="485"/>
  <c r="U36" i="485" s="1"/>
  <c r="R37" i="485"/>
  <c r="U37" i="485" s="1"/>
  <c r="R40" i="485"/>
  <c r="U40" i="485" s="1"/>
  <c r="R41" i="485"/>
  <c r="U41" i="485" s="1"/>
  <c r="W41" i="485" s="1"/>
  <c r="R44" i="485"/>
  <c r="U44" i="485" s="1"/>
  <c r="R45" i="485"/>
  <c r="U45" i="485" s="1"/>
  <c r="R48" i="485"/>
  <c r="U48" i="485" s="1"/>
  <c r="R49" i="485"/>
  <c r="U49" i="485" s="1"/>
  <c r="R52" i="485"/>
  <c r="U52" i="485" s="1"/>
  <c r="R53" i="485"/>
  <c r="U53" i="485" s="1"/>
  <c r="R56" i="485"/>
  <c r="U56" i="485" s="1"/>
  <c r="R57" i="485"/>
  <c r="U57" i="485" s="1"/>
  <c r="R60" i="485"/>
  <c r="U60" i="485" s="1"/>
  <c r="R61" i="485"/>
  <c r="U61" i="485" s="1"/>
  <c r="W61" i="485" s="1"/>
  <c r="R64" i="485"/>
  <c r="U64" i="485" s="1"/>
  <c r="R65" i="485"/>
  <c r="U65" i="485" s="1"/>
  <c r="R68" i="485"/>
  <c r="U68" i="485" s="1"/>
  <c r="R69" i="485"/>
  <c r="U69" i="485" s="1"/>
  <c r="R72" i="485"/>
  <c r="U72" i="485" s="1"/>
  <c r="R73" i="485"/>
  <c r="U73" i="485" s="1"/>
  <c r="R76" i="485"/>
  <c r="U76" i="485" s="1"/>
  <c r="R77" i="485"/>
  <c r="U77" i="485" s="1"/>
  <c r="R80" i="485"/>
  <c r="U80" i="485" s="1"/>
  <c r="R84" i="485"/>
  <c r="U84" i="485" s="1"/>
  <c r="R85" i="485"/>
  <c r="U85" i="485" s="1"/>
  <c r="R86" i="485"/>
  <c r="U86" i="485" s="1"/>
  <c r="R87" i="485"/>
  <c r="U87" i="485" s="1"/>
  <c r="R88" i="485"/>
  <c r="U88" i="485" s="1"/>
  <c r="R89" i="485"/>
  <c r="U89" i="485" s="1"/>
  <c r="R90" i="485"/>
  <c r="U90" i="485" s="1"/>
  <c r="R91" i="485"/>
  <c r="U91" i="485" s="1"/>
  <c r="R92" i="485"/>
  <c r="U92" i="485" s="1"/>
  <c r="R93" i="485"/>
  <c r="U93" i="485" s="1"/>
  <c r="R94" i="485"/>
  <c r="U94" i="485" s="1"/>
  <c r="R95" i="485"/>
  <c r="U95" i="485" s="1"/>
  <c r="R96" i="485"/>
  <c r="U96" i="485" s="1"/>
  <c r="R97" i="485"/>
  <c r="U97" i="485" s="1"/>
  <c r="R98" i="485"/>
  <c r="U98" i="485" s="1"/>
  <c r="R99" i="485"/>
  <c r="U99" i="485" s="1"/>
  <c r="R100" i="485"/>
  <c r="U100" i="485" s="1"/>
  <c r="R101" i="485"/>
  <c r="U101" i="485" s="1"/>
  <c r="R102" i="485"/>
  <c r="U102" i="485" s="1"/>
  <c r="Q103" i="485"/>
  <c r="T103" i="485" s="1"/>
  <c r="R106" i="485"/>
  <c r="U106" i="485" s="1"/>
  <c r="Q107" i="485"/>
  <c r="T107" i="485" s="1"/>
  <c r="R110" i="485"/>
  <c r="U110" i="485" s="1"/>
  <c r="Q111" i="485"/>
  <c r="T111" i="485" s="1"/>
  <c r="R114" i="485"/>
  <c r="U114" i="485" s="1"/>
  <c r="Q115" i="485"/>
  <c r="T115" i="485" s="1"/>
  <c r="R118" i="485"/>
  <c r="U118" i="485" s="1"/>
  <c r="Q119" i="485"/>
  <c r="T119" i="485" s="1"/>
  <c r="R122" i="485"/>
  <c r="U122" i="485" s="1"/>
  <c r="Q123" i="485"/>
  <c r="T123" i="485" s="1"/>
  <c r="R126" i="485"/>
  <c r="U126" i="485" s="1"/>
  <c r="Q127" i="485"/>
  <c r="T127" i="485" s="1"/>
  <c r="R130" i="485"/>
  <c r="U130" i="485" s="1"/>
  <c r="Q131" i="485"/>
  <c r="T131" i="485" s="1"/>
  <c r="R134" i="485"/>
  <c r="U134" i="485" s="1"/>
  <c r="Q135" i="485"/>
  <c r="T135" i="485" s="1"/>
  <c r="R138" i="485"/>
  <c r="U138" i="485" s="1"/>
  <c r="Q139" i="485"/>
  <c r="T139" i="485" s="1"/>
  <c r="R142" i="485"/>
  <c r="U142" i="485" s="1"/>
  <c r="Q143" i="485"/>
  <c r="T143" i="485" s="1"/>
  <c r="R146" i="485"/>
  <c r="U146" i="485" s="1"/>
  <c r="Q147" i="485"/>
  <c r="T147" i="485" s="1"/>
  <c r="Q22" i="486"/>
  <c r="T22" i="486" s="1"/>
  <c r="W22" i="486" s="1"/>
  <c r="X28" i="486"/>
  <c r="Q31" i="486"/>
  <c r="T31" i="486" s="1"/>
  <c r="W31" i="486" s="1"/>
  <c r="X31" i="486" s="1"/>
  <c r="Q38" i="486"/>
  <c r="T38" i="486" s="1"/>
  <c r="W38" i="486" s="1"/>
  <c r="X41" i="486"/>
  <c r="X42" i="486"/>
  <c r="X44" i="486"/>
  <c r="Q47" i="486"/>
  <c r="T47" i="486" s="1"/>
  <c r="W47" i="486" s="1"/>
  <c r="X47" i="486" s="1"/>
  <c r="Q54" i="486"/>
  <c r="T54" i="486" s="1"/>
  <c r="W54" i="486" s="1"/>
  <c r="X58" i="486"/>
  <c r="X60" i="486"/>
  <c r="Q63" i="486"/>
  <c r="T63" i="486" s="1"/>
  <c r="W63" i="486" s="1"/>
  <c r="X63" i="486" s="1"/>
  <c r="Q70" i="486"/>
  <c r="T70" i="486" s="1"/>
  <c r="W70" i="486" s="1"/>
  <c r="X70" i="486" s="1"/>
  <c r="Q78" i="486"/>
  <c r="T78" i="486" s="1"/>
  <c r="X23" i="487"/>
  <c r="R30" i="487"/>
  <c r="U30" i="487" s="1"/>
  <c r="W34" i="487"/>
  <c r="R46" i="487"/>
  <c r="U46" i="487" s="1"/>
  <c r="W50" i="487"/>
  <c r="X55" i="487"/>
  <c r="R62" i="487"/>
  <c r="U62" i="487" s="1"/>
  <c r="W66" i="487"/>
  <c r="R78" i="487"/>
  <c r="U78" i="487" s="1"/>
  <c r="W82" i="487"/>
  <c r="Q86" i="487"/>
  <c r="T86" i="487" s="1"/>
  <c r="W86" i="487" s="1"/>
  <c r="X86" i="487" s="1"/>
  <c r="Q94" i="487"/>
  <c r="T94" i="487" s="1"/>
  <c r="W94" i="487" s="1"/>
  <c r="Q102" i="487"/>
  <c r="T102" i="487" s="1"/>
  <c r="W102" i="487" s="1"/>
  <c r="Q110" i="487"/>
  <c r="T110" i="487" s="1"/>
  <c r="W110" i="487" s="1"/>
  <c r="X110" i="487" s="1"/>
  <c r="Q118" i="487"/>
  <c r="T118" i="487" s="1"/>
  <c r="W118" i="487" s="1"/>
  <c r="X118" i="487" s="1"/>
  <c r="Q126" i="487"/>
  <c r="T126" i="487" s="1"/>
  <c r="W126" i="487" s="1"/>
  <c r="Q134" i="487"/>
  <c r="T134" i="487" s="1"/>
  <c r="W134" i="487" s="1"/>
  <c r="Q142" i="487"/>
  <c r="T142" i="487" s="1"/>
  <c r="W142" i="487" s="1"/>
  <c r="X142" i="487" s="1"/>
  <c r="J159" i="487"/>
  <c r="I161" i="487" s="1"/>
  <c r="J161" i="487" s="1"/>
  <c r="I163" i="487" s="1"/>
  <c r="J163" i="487" s="1"/>
  <c r="I165" i="487" s="1"/>
  <c r="Z20" i="487"/>
  <c r="AA20" i="487" s="1"/>
  <c r="AA21" i="487" s="1"/>
  <c r="R20" i="488"/>
  <c r="U20" i="488" s="1"/>
  <c r="W26" i="488"/>
  <c r="R87" i="488"/>
  <c r="U87" i="488" s="1"/>
  <c r="R91" i="488"/>
  <c r="U91" i="488" s="1"/>
  <c r="R95" i="488"/>
  <c r="U95" i="488" s="1"/>
  <c r="R99" i="488"/>
  <c r="U99" i="488" s="1"/>
  <c r="R103" i="488"/>
  <c r="U103" i="488" s="1"/>
  <c r="R107" i="488"/>
  <c r="U107" i="488" s="1"/>
  <c r="R111" i="488"/>
  <c r="U111" i="488" s="1"/>
  <c r="R115" i="488"/>
  <c r="U115" i="488" s="1"/>
  <c r="R119" i="488"/>
  <c r="U119" i="488" s="1"/>
  <c r="R125" i="488"/>
  <c r="U125" i="488" s="1"/>
  <c r="R133" i="488"/>
  <c r="U133" i="488" s="1"/>
  <c r="R141" i="488"/>
  <c r="U141" i="488" s="1"/>
  <c r="R149" i="488"/>
  <c r="U149" i="488" s="1"/>
  <c r="Q27" i="489"/>
  <c r="T27" i="489" s="1"/>
  <c r="Q35" i="489"/>
  <c r="T35" i="489" s="1"/>
  <c r="Q43" i="489"/>
  <c r="T43" i="489" s="1"/>
  <c r="Q51" i="489"/>
  <c r="T51" i="489" s="1"/>
  <c r="Q59" i="489"/>
  <c r="T59" i="489" s="1"/>
  <c r="Q67" i="489"/>
  <c r="T67" i="489" s="1"/>
  <c r="Q68" i="489"/>
  <c r="T68" i="489" s="1"/>
  <c r="R75" i="489"/>
  <c r="U75" i="489" s="1"/>
  <c r="Q94" i="489"/>
  <c r="T94" i="489" s="1"/>
  <c r="Q110" i="489"/>
  <c r="T110" i="489" s="1"/>
  <c r="Q126" i="489"/>
  <c r="T126" i="489" s="1"/>
  <c r="Q142" i="489"/>
  <c r="T142" i="489" s="1"/>
  <c r="X25" i="490"/>
  <c r="Q52" i="490"/>
  <c r="T52" i="490" s="1"/>
  <c r="W52" i="490" s="1"/>
  <c r="X57" i="490"/>
  <c r="Q84" i="490"/>
  <c r="T84" i="490" s="1"/>
  <c r="W84" i="490" s="1"/>
  <c r="R49" i="483"/>
  <c r="U49" i="483" s="1"/>
  <c r="R57" i="483"/>
  <c r="U57" i="483" s="1"/>
  <c r="R65" i="483"/>
  <c r="U65" i="483" s="1"/>
  <c r="R73" i="483"/>
  <c r="U73" i="483" s="1"/>
  <c r="T20" i="484"/>
  <c r="W20" i="484" s="1"/>
  <c r="X20" i="484" s="1"/>
  <c r="AC20" i="484" s="1"/>
  <c r="Q22" i="484"/>
  <c r="T22" i="484" s="1"/>
  <c r="W22" i="484" s="1"/>
  <c r="X22" i="484" s="1"/>
  <c r="Q26" i="484"/>
  <c r="T26" i="484" s="1"/>
  <c r="W26" i="484" s="1"/>
  <c r="Q30" i="484"/>
  <c r="T30" i="484" s="1"/>
  <c r="W30" i="484" s="1"/>
  <c r="X30" i="484" s="1"/>
  <c r="Q34" i="484"/>
  <c r="T34" i="484" s="1"/>
  <c r="W34" i="484" s="1"/>
  <c r="Q38" i="484"/>
  <c r="T38" i="484" s="1"/>
  <c r="W38" i="484" s="1"/>
  <c r="Q42" i="484"/>
  <c r="T42" i="484" s="1"/>
  <c r="W42" i="484" s="1"/>
  <c r="X42" i="484" s="1"/>
  <c r="Q46" i="484"/>
  <c r="T46" i="484" s="1"/>
  <c r="W46" i="484" s="1"/>
  <c r="X46" i="484" s="1"/>
  <c r="Q50" i="484"/>
  <c r="T50" i="484" s="1"/>
  <c r="W50" i="484" s="1"/>
  <c r="X50" i="484" s="1"/>
  <c r="Q54" i="484"/>
  <c r="T54" i="484" s="1"/>
  <c r="W54" i="484" s="1"/>
  <c r="X54" i="484" s="1"/>
  <c r="Q58" i="484"/>
  <c r="T58" i="484" s="1"/>
  <c r="W58" i="484" s="1"/>
  <c r="Q62" i="484"/>
  <c r="T62" i="484" s="1"/>
  <c r="W62" i="484" s="1"/>
  <c r="X62" i="484" s="1"/>
  <c r="Q66" i="484"/>
  <c r="T66" i="484" s="1"/>
  <c r="W66" i="484" s="1"/>
  <c r="Q70" i="484"/>
  <c r="T70" i="484" s="1"/>
  <c r="W70" i="484" s="1"/>
  <c r="X70" i="484" s="1"/>
  <c r="Q74" i="484"/>
  <c r="T74" i="484" s="1"/>
  <c r="W74" i="484" s="1"/>
  <c r="X74" i="484" s="1"/>
  <c r="Q78" i="484"/>
  <c r="T78" i="484" s="1"/>
  <c r="W78" i="484" s="1"/>
  <c r="X78" i="484" s="1"/>
  <c r="Q82" i="484"/>
  <c r="T82" i="484" s="1"/>
  <c r="W82" i="484" s="1"/>
  <c r="X82" i="484" s="1"/>
  <c r="Q86" i="484"/>
  <c r="T86" i="484" s="1"/>
  <c r="W86" i="484" s="1"/>
  <c r="X86" i="484" s="1"/>
  <c r="Q90" i="484"/>
  <c r="T90" i="484" s="1"/>
  <c r="W90" i="484" s="1"/>
  <c r="X90" i="484" s="1"/>
  <c r="Q94" i="484"/>
  <c r="T94" i="484" s="1"/>
  <c r="W94" i="484" s="1"/>
  <c r="X94" i="484" s="1"/>
  <c r="Q98" i="484"/>
  <c r="T98" i="484" s="1"/>
  <c r="W98" i="484" s="1"/>
  <c r="X98" i="484" s="1"/>
  <c r="Q102" i="484"/>
  <c r="T102" i="484" s="1"/>
  <c r="W102" i="484" s="1"/>
  <c r="X102" i="484" s="1"/>
  <c r="Q106" i="484"/>
  <c r="T106" i="484" s="1"/>
  <c r="W106" i="484" s="1"/>
  <c r="X106" i="484" s="1"/>
  <c r="Q110" i="484"/>
  <c r="T110" i="484" s="1"/>
  <c r="W110" i="484" s="1"/>
  <c r="X110" i="484" s="1"/>
  <c r="Q114" i="484"/>
  <c r="T114" i="484" s="1"/>
  <c r="W114" i="484" s="1"/>
  <c r="X114" i="484" s="1"/>
  <c r="Q118" i="484"/>
  <c r="T118" i="484" s="1"/>
  <c r="W118" i="484" s="1"/>
  <c r="X118" i="484" s="1"/>
  <c r="Q122" i="484"/>
  <c r="T122" i="484" s="1"/>
  <c r="W122" i="484" s="1"/>
  <c r="X122" i="484" s="1"/>
  <c r="Q126" i="484"/>
  <c r="T126" i="484" s="1"/>
  <c r="W126" i="484" s="1"/>
  <c r="X126" i="484" s="1"/>
  <c r="Q130" i="484"/>
  <c r="T130" i="484" s="1"/>
  <c r="W130" i="484" s="1"/>
  <c r="X130" i="484" s="1"/>
  <c r="Q134" i="484"/>
  <c r="T134" i="484" s="1"/>
  <c r="W134" i="484" s="1"/>
  <c r="X134" i="484" s="1"/>
  <c r="Q138" i="484"/>
  <c r="T138" i="484" s="1"/>
  <c r="W138" i="484" s="1"/>
  <c r="X138" i="484" s="1"/>
  <c r="Q142" i="484"/>
  <c r="T142" i="484" s="1"/>
  <c r="W142" i="484" s="1"/>
  <c r="X142" i="484" s="1"/>
  <c r="Q146" i="484"/>
  <c r="T146" i="484" s="1"/>
  <c r="W146" i="484" s="1"/>
  <c r="X146" i="484" s="1"/>
  <c r="R103" i="485"/>
  <c r="U103" i="485" s="1"/>
  <c r="Q104" i="485"/>
  <c r="T104" i="485" s="1"/>
  <c r="R107" i="485"/>
  <c r="U107" i="485" s="1"/>
  <c r="Q108" i="485"/>
  <c r="T108" i="485" s="1"/>
  <c r="R111" i="485"/>
  <c r="U111" i="485" s="1"/>
  <c r="Q112" i="485"/>
  <c r="T112" i="485" s="1"/>
  <c r="R115" i="485"/>
  <c r="U115" i="485" s="1"/>
  <c r="Q116" i="485"/>
  <c r="T116" i="485" s="1"/>
  <c r="R119" i="485"/>
  <c r="U119" i="485" s="1"/>
  <c r="Q120" i="485"/>
  <c r="T120" i="485" s="1"/>
  <c r="R123" i="485"/>
  <c r="U123" i="485" s="1"/>
  <c r="Q124" i="485"/>
  <c r="T124" i="485" s="1"/>
  <c r="R127" i="485"/>
  <c r="U127" i="485" s="1"/>
  <c r="Q128" i="485"/>
  <c r="T128" i="485" s="1"/>
  <c r="R131" i="485"/>
  <c r="U131" i="485" s="1"/>
  <c r="Q132" i="485"/>
  <c r="T132" i="485" s="1"/>
  <c r="R135" i="485"/>
  <c r="U135" i="485" s="1"/>
  <c r="Q136" i="485"/>
  <c r="T136" i="485" s="1"/>
  <c r="R139" i="485"/>
  <c r="U139" i="485" s="1"/>
  <c r="Q140" i="485"/>
  <c r="T140" i="485" s="1"/>
  <c r="R143" i="485"/>
  <c r="U143" i="485" s="1"/>
  <c r="Q144" i="485"/>
  <c r="T144" i="485" s="1"/>
  <c r="R147" i="485"/>
  <c r="U147" i="485" s="1"/>
  <c r="Q148" i="485"/>
  <c r="T148" i="485" s="1"/>
  <c r="X22" i="486"/>
  <c r="Q27" i="486"/>
  <c r="T27" i="486" s="1"/>
  <c r="W27" i="486" s="1"/>
  <c r="X27" i="486" s="1"/>
  <c r="Q34" i="486"/>
  <c r="T34" i="486" s="1"/>
  <c r="W34" i="486" s="1"/>
  <c r="X38" i="486"/>
  <c r="X40" i="486"/>
  <c r="Q43" i="486"/>
  <c r="T43" i="486" s="1"/>
  <c r="W43" i="486" s="1"/>
  <c r="Q50" i="486"/>
  <c r="T50" i="486" s="1"/>
  <c r="W50" i="486" s="1"/>
  <c r="X54" i="486"/>
  <c r="X56" i="486"/>
  <c r="Q59" i="486"/>
  <c r="T59" i="486" s="1"/>
  <c r="W59" i="486" s="1"/>
  <c r="X59" i="486" s="1"/>
  <c r="Q66" i="486"/>
  <c r="T66" i="486" s="1"/>
  <c r="W66" i="486" s="1"/>
  <c r="W25" i="487"/>
  <c r="X25" i="487" s="1"/>
  <c r="R26" i="487"/>
  <c r="U26" i="487" s="1"/>
  <c r="W30" i="487"/>
  <c r="W41" i="487"/>
  <c r="X41" i="487" s="1"/>
  <c r="R42" i="487"/>
  <c r="U42" i="487" s="1"/>
  <c r="X51" i="487"/>
  <c r="W57" i="487"/>
  <c r="X57" i="487" s="1"/>
  <c r="R58" i="487"/>
  <c r="U58" i="487" s="1"/>
  <c r="W62" i="487"/>
  <c r="W73" i="487"/>
  <c r="X73" i="487" s="1"/>
  <c r="R74" i="487"/>
  <c r="U74" i="487" s="1"/>
  <c r="X83" i="487"/>
  <c r="W87" i="487"/>
  <c r="X87" i="487" s="1"/>
  <c r="X93" i="487"/>
  <c r="W95" i="487"/>
  <c r="X95" i="487" s="1"/>
  <c r="W103" i="487"/>
  <c r="X103" i="487" s="1"/>
  <c r="W111" i="487"/>
  <c r="X111" i="487" s="1"/>
  <c r="W119" i="487"/>
  <c r="X119" i="487" s="1"/>
  <c r="X125" i="487"/>
  <c r="W127" i="487"/>
  <c r="X127" i="487" s="1"/>
  <c r="W135" i="487"/>
  <c r="X135" i="487" s="1"/>
  <c r="W143" i="487"/>
  <c r="X143" i="487" s="1"/>
  <c r="T85" i="488"/>
  <c r="R127" i="488"/>
  <c r="U127" i="488" s="1"/>
  <c r="R135" i="488"/>
  <c r="U135" i="488" s="1"/>
  <c r="R143" i="488"/>
  <c r="U143" i="488" s="1"/>
  <c r="AA21" i="489"/>
  <c r="AB20" i="489"/>
  <c r="L20" i="489"/>
  <c r="M20" i="489" s="1"/>
  <c r="R78" i="489"/>
  <c r="U78" i="489" s="1"/>
  <c r="J159" i="490"/>
  <c r="I161" i="490" s="1"/>
  <c r="J161" i="490" s="1"/>
  <c r="I163" i="490" s="1"/>
  <c r="J163" i="490" s="1"/>
  <c r="I165" i="490" s="1"/>
  <c r="Z20" i="490"/>
  <c r="AA20" i="490" s="1"/>
  <c r="X40" i="491"/>
  <c r="R42" i="491"/>
  <c r="U42" i="491" s="1"/>
  <c r="R47" i="483"/>
  <c r="U47" i="483" s="1"/>
  <c r="Q47" i="483"/>
  <c r="T47" i="483" s="1"/>
  <c r="Q48" i="483"/>
  <c r="T48" i="483" s="1"/>
  <c r="W48" i="483" s="1"/>
  <c r="R55" i="483"/>
  <c r="U55" i="483" s="1"/>
  <c r="Q55" i="483"/>
  <c r="T55" i="483" s="1"/>
  <c r="Q56" i="483"/>
  <c r="T56" i="483" s="1"/>
  <c r="W56" i="483" s="1"/>
  <c r="R63" i="483"/>
  <c r="U63" i="483" s="1"/>
  <c r="Q63" i="483"/>
  <c r="T63" i="483" s="1"/>
  <c r="W63" i="483" s="1"/>
  <c r="Q64" i="483"/>
  <c r="T64" i="483" s="1"/>
  <c r="W64" i="483" s="1"/>
  <c r="R71" i="483"/>
  <c r="U71" i="483" s="1"/>
  <c r="Q71" i="483"/>
  <c r="T71" i="483" s="1"/>
  <c r="W71" i="483" s="1"/>
  <c r="Q72" i="483"/>
  <c r="T72" i="483" s="1"/>
  <c r="W72" i="483" s="1"/>
  <c r="R79" i="483"/>
  <c r="U79" i="483" s="1"/>
  <c r="Q79" i="483"/>
  <c r="T79" i="483" s="1"/>
  <c r="Q80" i="483"/>
  <c r="T80" i="483" s="1"/>
  <c r="W80" i="483" s="1"/>
  <c r="Q23" i="484"/>
  <c r="T23" i="484" s="1"/>
  <c r="W23" i="484" s="1"/>
  <c r="X23" i="484" s="1"/>
  <c r="Q27" i="484"/>
  <c r="T27" i="484" s="1"/>
  <c r="W27" i="484" s="1"/>
  <c r="X27" i="484" s="1"/>
  <c r="Q31" i="484"/>
  <c r="T31" i="484" s="1"/>
  <c r="W31" i="484" s="1"/>
  <c r="X31" i="484" s="1"/>
  <c r="Q35" i="484"/>
  <c r="T35" i="484" s="1"/>
  <c r="W35" i="484" s="1"/>
  <c r="X35" i="484" s="1"/>
  <c r="Q39" i="484"/>
  <c r="T39" i="484" s="1"/>
  <c r="W39" i="484" s="1"/>
  <c r="X39" i="484" s="1"/>
  <c r="Q43" i="484"/>
  <c r="T43" i="484" s="1"/>
  <c r="W43" i="484" s="1"/>
  <c r="X43" i="484" s="1"/>
  <c r="Q47" i="484"/>
  <c r="T47" i="484" s="1"/>
  <c r="W47" i="484" s="1"/>
  <c r="X47" i="484" s="1"/>
  <c r="Q51" i="484"/>
  <c r="T51" i="484" s="1"/>
  <c r="W51" i="484" s="1"/>
  <c r="X51" i="484" s="1"/>
  <c r="Q55" i="484"/>
  <c r="T55" i="484" s="1"/>
  <c r="W55" i="484" s="1"/>
  <c r="X55" i="484" s="1"/>
  <c r="Q59" i="484"/>
  <c r="T59" i="484" s="1"/>
  <c r="W59" i="484" s="1"/>
  <c r="X59" i="484" s="1"/>
  <c r="Q63" i="484"/>
  <c r="T63" i="484" s="1"/>
  <c r="W63" i="484" s="1"/>
  <c r="X63" i="484" s="1"/>
  <c r="Q67" i="484"/>
  <c r="T67" i="484" s="1"/>
  <c r="W67" i="484" s="1"/>
  <c r="X67" i="484" s="1"/>
  <c r="Q71" i="484"/>
  <c r="T71" i="484" s="1"/>
  <c r="W71" i="484" s="1"/>
  <c r="X71" i="484" s="1"/>
  <c r="Q75" i="484"/>
  <c r="T75" i="484" s="1"/>
  <c r="W75" i="484" s="1"/>
  <c r="X75" i="484" s="1"/>
  <c r="Q79" i="484"/>
  <c r="T79" i="484" s="1"/>
  <c r="W79" i="484" s="1"/>
  <c r="X79" i="484" s="1"/>
  <c r="Q83" i="484"/>
  <c r="T83" i="484" s="1"/>
  <c r="W83" i="484" s="1"/>
  <c r="X83" i="484" s="1"/>
  <c r="Q89" i="484"/>
  <c r="T89" i="484" s="1"/>
  <c r="W89" i="484" s="1"/>
  <c r="X89" i="484" s="1"/>
  <c r="Q93" i="484"/>
  <c r="T93" i="484" s="1"/>
  <c r="W93" i="484" s="1"/>
  <c r="Q97" i="484"/>
  <c r="T97" i="484" s="1"/>
  <c r="W97" i="484" s="1"/>
  <c r="Q101" i="484"/>
  <c r="T101" i="484" s="1"/>
  <c r="W101" i="484" s="1"/>
  <c r="X101" i="484" s="1"/>
  <c r="Q105" i="484"/>
  <c r="T105" i="484" s="1"/>
  <c r="W105" i="484" s="1"/>
  <c r="Q109" i="484"/>
  <c r="T109" i="484" s="1"/>
  <c r="W109" i="484" s="1"/>
  <c r="X109" i="484" s="1"/>
  <c r="Q113" i="484"/>
  <c r="T113" i="484" s="1"/>
  <c r="W113" i="484" s="1"/>
  <c r="X113" i="484" s="1"/>
  <c r="Q117" i="484"/>
  <c r="T117" i="484" s="1"/>
  <c r="W117" i="484" s="1"/>
  <c r="Q121" i="484"/>
  <c r="T121" i="484" s="1"/>
  <c r="W121" i="484" s="1"/>
  <c r="X121" i="484" s="1"/>
  <c r="Q125" i="484"/>
  <c r="T125" i="484" s="1"/>
  <c r="W125" i="484" s="1"/>
  <c r="X125" i="484" s="1"/>
  <c r="Q129" i="484"/>
  <c r="T129" i="484" s="1"/>
  <c r="W129" i="484" s="1"/>
  <c r="X129" i="484" s="1"/>
  <c r="Q133" i="484"/>
  <c r="T133" i="484" s="1"/>
  <c r="W133" i="484" s="1"/>
  <c r="X133" i="484" s="1"/>
  <c r="Q137" i="484"/>
  <c r="T137" i="484" s="1"/>
  <c r="W137" i="484" s="1"/>
  <c r="X137" i="484" s="1"/>
  <c r="Q141" i="484"/>
  <c r="T141" i="484" s="1"/>
  <c r="W141" i="484" s="1"/>
  <c r="X141" i="484" s="1"/>
  <c r="Q145" i="484"/>
  <c r="T145" i="484" s="1"/>
  <c r="W145" i="484" s="1"/>
  <c r="X145" i="484" s="1"/>
  <c r="R23" i="485"/>
  <c r="U23" i="485" s="1"/>
  <c r="R27" i="485"/>
  <c r="U27" i="485" s="1"/>
  <c r="R31" i="485"/>
  <c r="U31" i="485" s="1"/>
  <c r="R35" i="485"/>
  <c r="U35" i="485" s="1"/>
  <c r="R39" i="485"/>
  <c r="U39" i="485" s="1"/>
  <c r="R43" i="485"/>
  <c r="U43" i="485" s="1"/>
  <c r="R47" i="485"/>
  <c r="U47" i="485" s="1"/>
  <c r="R51" i="485"/>
  <c r="U51" i="485" s="1"/>
  <c r="R55" i="485"/>
  <c r="U55" i="485" s="1"/>
  <c r="R59" i="485"/>
  <c r="U59" i="485" s="1"/>
  <c r="R63" i="485"/>
  <c r="U63" i="485" s="1"/>
  <c r="R67" i="485"/>
  <c r="U67" i="485" s="1"/>
  <c r="R71" i="485"/>
  <c r="U71" i="485" s="1"/>
  <c r="R75" i="485"/>
  <c r="U75" i="485" s="1"/>
  <c r="R79" i="485"/>
  <c r="U79" i="485" s="1"/>
  <c r="R83" i="485"/>
  <c r="U83" i="485" s="1"/>
  <c r="R104" i="485"/>
  <c r="U104" i="485" s="1"/>
  <c r="Q105" i="485"/>
  <c r="T105" i="485" s="1"/>
  <c r="W105" i="485" s="1"/>
  <c r="R108" i="485"/>
  <c r="U108" i="485" s="1"/>
  <c r="Q109" i="485"/>
  <c r="T109" i="485" s="1"/>
  <c r="W109" i="485" s="1"/>
  <c r="R112" i="485"/>
  <c r="U112" i="485" s="1"/>
  <c r="Q113" i="485"/>
  <c r="T113" i="485" s="1"/>
  <c r="W113" i="485" s="1"/>
  <c r="R116" i="485"/>
  <c r="U116" i="485" s="1"/>
  <c r="Q117" i="485"/>
  <c r="T117" i="485" s="1"/>
  <c r="W117" i="485" s="1"/>
  <c r="R120" i="485"/>
  <c r="U120" i="485" s="1"/>
  <c r="Q121" i="485"/>
  <c r="T121" i="485" s="1"/>
  <c r="W121" i="485" s="1"/>
  <c r="R124" i="485"/>
  <c r="U124" i="485" s="1"/>
  <c r="Q125" i="485"/>
  <c r="T125" i="485" s="1"/>
  <c r="W125" i="485" s="1"/>
  <c r="R128" i="485"/>
  <c r="U128" i="485" s="1"/>
  <c r="Q129" i="485"/>
  <c r="T129" i="485" s="1"/>
  <c r="W129" i="485" s="1"/>
  <c r="R132" i="485"/>
  <c r="U132" i="485" s="1"/>
  <c r="Q133" i="485"/>
  <c r="T133" i="485" s="1"/>
  <c r="W133" i="485" s="1"/>
  <c r="R136" i="485"/>
  <c r="U136" i="485" s="1"/>
  <c r="Q137" i="485"/>
  <c r="T137" i="485" s="1"/>
  <c r="W137" i="485" s="1"/>
  <c r="R140" i="485"/>
  <c r="U140" i="485" s="1"/>
  <c r="Q141" i="485"/>
  <c r="T141" i="485" s="1"/>
  <c r="W141" i="485" s="1"/>
  <c r="R144" i="485"/>
  <c r="U144" i="485" s="1"/>
  <c r="Q145" i="485"/>
  <c r="T145" i="485" s="1"/>
  <c r="W145" i="485" s="1"/>
  <c r="R148" i="485"/>
  <c r="U148" i="485" s="1"/>
  <c r="Q149" i="485"/>
  <c r="T149" i="485" s="1"/>
  <c r="W149" i="485" s="1"/>
  <c r="Q23" i="486"/>
  <c r="T23" i="486" s="1"/>
  <c r="W23" i="486" s="1"/>
  <c r="X23" i="486" s="1"/>
  <c r="Q30" i="486"/>
  <c r="T30" i="486" s="1"/>
  <c r="W30" i="486" s="1"/>
  <c r="X34" i="486"/>
  <c r="Q39" i="486"/>
  <c r="T39" i="486" s="1"/>
  <c r="W39" i="486" s="1"/>
  <c r="X39" i="486" s="1"/>
  <c r="Q46" i="486"/>
  <c r="T46" i="486" s="1"/>
  <c r="W46" i="486" s="1"/>
  <c r="X46" i="486" s="1"/>
  <c r="X50" i="486"/>
  <c r="X52" i="486"/>
  <c r="Q55" i="486"/>
  <c r="T55" i="486" s="1"/>
  <c r="W55" i="486" s="1"/>
  <c r="X55" i="486" s="1"/>
  <c r="Q62" i="486"/>
  <c r="T62" i="486" s="1"/>
  <c r="W62" i="486" s="1"/>
  <c r="X62" i="486" s="1"/>
  <c r="X66" i="486"/>
  <c r="X68" i="486"/>
  <c r="Q71" i="486"/>
  <c r="T71" i="486" s="1"/>
  <c r="W71" i="486" s="1"/>
  <c r="Q74" i="486"/>
  <c r="T74" i="486" s="1"/>
  <c r="Q82" i="486"/>
  <c r="T82" i="486" s="1"/>
  <c r="W82" i="486" s="1"/>
  <c r="X82" i="486" s="1"/>
  <c r="J159" i="486"/>
  <c r="I161" i="486" s="1"/>
  <c r="J161" i="486" s="1"/>
  <c r="I163" i="486" s="1"/>
  <c r="J163" i="486" s="1"/>
  <c r="I165" i="486" s="1"/>
  <c r="Z20" i="486"/>
  <c r="AA20" i="486" s="1"/>
  <c r="W21" i="487"/>
  <c r="X21" i="487" s="1"/>
  <c r="R22" i="487"/>
  <c r="U22" i="487" s="1"/>
  <c r="W26" i="487"/>
  <c r="W37" i="487"/>
  <c r="X37" i="487" s="1"/>
  <c r="R38" i="487"/>
  <c r="U38" i="487" s="1"/>
  <c r="W38" i="487" s="1"/>
  <c r="X47" i="487"/>
  <c r="W53" i="487"/>
  <c r="X53" i="487" s="1"/>
  <c r="R54" i="487"/>
  <c r="U54" i="487" s="1"/>
  <c r="W58" i="487"/>
  <c r="W69" i="487"/>
  <c r="X69" i="487" s="1"/>
  <c r="R70" i="487"/>
  <c r="U70" i="487" s="1"/>
  <c r="X79" i="487"/>
  <c r="X85" i="487"/>
  <c r="Q90" i="487"/>
  <c r="T90" i="487" s="1"/>
  <c r="W90" i="487" s="1"/>
  <c r="X90" i="487" s="1"/>
  <c r="W93" i="487"/>
  <c r="X94" i="487"/>
  <c r="Q98" i="487"/>
  <c r="T98" i="487" s="1"/>
  <c r="W98" i="487" s="1"/>
  <c r="X98" i="487" s="1"/>
  <c r="W101" i="487"/>
  <c r="X101" i="487" s="1"/>
  <c r="X102" i="487"/>
  <c r="Q106" i="487"/>
  <c r="T106" i="487" s="1"/>
  <c r="W106" i="487" s="1"/>
  <c r="X106" i="487" s="1"/>
  <c r="W109" i="487"/>
  <c r="X109" i="487" s="1"/>
  <c r="Q114" i="487"/>
  <c r="T114" i="487" s="1"/>
  <c r="W114" i="487" s="1"/>
  <c r="X114" i="487" s="1"/>
  <c r="W117" i="487"/>
  <c r="X117" i="487" s="1"/>
  <c r="Q122" i="487"/>
  <c r="T122" i="487" s="1"/>
  <c r="W122" i="487" s="1"/>
  <c r="X122" i="487" s="1"/>
  <c r="W125" i="487"/>
  <c r="X126" i="487"/>
  <c r="Q130" i="487"/>
  <c r="T130" i="487" s="1"/>
  <c r="W130" i="487" s="1"/>
  <c r="X130" i="487" s="1"/>
  <c r="W133" i="487"/>
  <c r="X133" i="487" s="1"/>
  <c r="X134" i="487"/>
  <c r="Q138" i="487"/>
  <c r="T138" i="487" s="1"/>
  <c r="W138" i="487" s="1"/>
  <c r="X138" i="487" s="1"/>
  <c r="W141" i="487"/>
  <c r="X141" i="487" s="1"/>
  <c r="Q146" i="487"/>
  <c r="T146" i="487" s="1"/>
  <c r="W146" i="487" s="1"/>
  <c r="X146" i="487" s="1"/>
  <c r="W149" i="487"/>
  <c r="X149" i="487" s="1"/>
  <c r="R89" i="488"/>
  <c r="U89" i="488" s="1"/>
  <c r="R93" i="488"/>
  <c r="U93" i="488" s="1"/>
  <c r="R97" i="488"/>
  <c r="U97" i="488" s="1"/>
  <c r="R101" i="488"/>
  <c r="U101" i="488" s="1"/>
  <c r="R105" i="488"/>
  <c r="U105" i="488" s="1"/>
  <c r="R109" i="488"/>
  <c r="U109" i="488" s="1"/>
  <c r="R113" i="488"/>
  <c r="U113" i="488" s="1"/>
  <c r="R117" i="488"/>
  <c r="U117" i="488" s="1"/>
  <c r="R121" i="488"/>
  <c r="U121" i="488" s="1"/>
  <c r="R129" i="488"/>
  <c r="U129" i="488" s="1"/>
  <c r="R137" i="488"/>
  <c r="U137" i="488" s="1"/>
  <c r="R145" i="488"/>
  <c r="U145" i="488" s="1"/>
  <c r="Q23" i="489"/>
  <c r="T23" i="489" s="1"/>
  <c r="Q31" i="489"/>
  <c r="T31" i="489" s="1"/>
  <c r="Q39" i="489"/>
  <c r="T39" i="489" s="1"/>
  <c r="Q47" i="489"/>
  <c r="T47" i="489" s="1"/>
  <c r="Q55" i="489"/>
  <c r="T55" i="489" s="1"/>
  <c r="Q63" i="489"/>
  <c r="T63" i="489" s="1"/>
  <c r="Q89" i="490"/>
  <c r="T89" i="490" s="1"/>
  <c r="Q93" i="490"/>
  <c r="T93" i="490" s="1"/>
  <c r="X51" i="491"/>
  <c r="T56" i="491"/>
  <c r="W56" i="491" s="1"/>
  <c r="X56" i="491" s="1"/>
  <c r="T72" i="491"/>
  <c r="W72" i="491" s="1"/>
  <c r="R72" i="486"/>
  <c r="U72" i="486" s="1"/>
  <c r="Q73" i="486"/>
  <c r="T73" i="486" s="1"/>
  <c r="W73" i="486" s="1"/>
  <c r="X73" i="486" s="1"/>
  <c r="R76" i="486"/>
  <c r="U76" i="486" s="1"/>
  <c r="Q77" i="486"/>
  <c r="T77" i="486" s="1"/>
  <c r="W77" i="486" s="1"/>
  <c r="R80" i="486"/>
  <c r="U80" i="486" s="1"/>
  <c r="Q81" i="486"/>
  <c r="T81" i="486" s="1"/>
  <c r="W81" i="486" s="1"/>
  <c r="R84" i="486"/>
  <c r="U84" i="486" s="1"/>
  <c r="R85" i="486"/>
  <c r="U85" i="486" s="1"/>
  <c r="R86" i="486"/>
  <c r="U86" i="486" s="1"/>
  <c r="R87" i="486"/>
  <c r="U87" i="486" s="1"/>
  <c r="R88" i="486"/>
  <c r="U88" i="486" s="1"/>
  <c r="R89" i="486"/>
  <c r="U89" i="486" s="1"/>
  <c r="R90" i="486"/>
  <c r="U90" i="486" s="1"/>
  <c r="R91" i="486"/>
  <c r="U91" i="486" s="1"/>
  <c r="R92" i="486"/>
  <c r="U92" i="486" s="1"/>
  <c r="R93" i="486"/>
  <c r="U93" i="486" s="1"/>
  <c r="R94" i="486"/>
  <c r="U94" i="486" s="1"/>
  <c r="R95" i="486"/>
  <c r="U95" i="486" s="1"/>
  <c r="R96" i="486"/>
  <c r="U96" i="486" s="1"/>
  <c r="R97" i="486"/>
  <c r="U97" i="486" s="1"/>
  <c r="R98" i="486"/>
  <c r="U98" i="486" s="1"/>
  <c r="R99" i="486"/>
  <c r="U99" i="486" s="1"/>
  <c r="R100" i="486"/>
  <c r="U100" i="486" s="1"/>
  <c r="R101" i="486"/>
  <c r="U101" i="486" s="1"/>
  <c r="R102" i="486"/>
  <c r="U102" i="486" s="1"/>
  <c r="R103" i="486"/>
  <c r="U103" i="486" s="1"/>
  <c r="R104" i="486"/>
  <c r="U104" i="486" s="1"/>
  <c r="R105" i="486"/>
  <c r="U105" i="486" s="1"/>
  <c r="R106" i="486"/>
  <c r="U106" i="486" s="1"/>
  <c r="R107" i="486"/>
  <c r="U107" i="486" s="1"/>
  <c r="R108" i="486"/>
  <c r="U108" i="486" s="1"/>
  <c r="R109" i="486"/>
  <c r="U109" i="486" s="1"/>
  <c r="R110" i="486"/>
  <c r="U110" i="486" s="1"/>
  <c r="R111" i="486"/>
  <c r="U111" i="486" s="1"/>
  <c r="R112" i="486"/>
  <c r="U112" i="486" s="1"/>
  <c r="R113" i="486"/>
  <c r="U113" i="486" s="1"/>
  <c r="R114" i="486"/>
  <c r="U114" i="486" s="1"/>
  <c r="R115" i="486"/>
  <c r="U115" i="486" s="1"/>
  <c r="R116" i="486"/>
  <c r="U116" i="486" s="1"/>
  <c r="R117" i="486"/>
  <c r="U117" i="486" s="1"/>
  <c r="R118" i="486"/>
  <c r="U118" i="486" s="1"/>
  <c r="R119" i="486"/>
  <c r="U119" i="486" s="1"/>
  <c r="R120" i="486"/>
  <c r="U120" i="486" s="1"/>
  <c r="R121" i="486"/>
  <c r="U121" i="486" s="1"/>
  <c r="R122" i="486"/>
  <c r="U122" i="486" s="1"/>
  <c r="R123" i="486"/>
  <c r="U123" i="486" s="1"/>
  <c r="R124" i="486"/>
  <c r="U124" i="486" s="1"/>
  <c r="R125" i="486"/>
  <c r="U125" i="486" s="1"/>
  <c r="R126" i="486"/>
  <c r="U126" i="486" s="1"/>
  <c r="R127" i="486"/>
  <c r="U127" i="486" s="1"/>
  <c r="R128" i="486"/>
  <c r="U128" i="486" s="1"/>
  <c r="R129" i="486"/>
  <c r="U129" i="486" s="1"/>
  <c r="R130" i="486"/>
  <c r="U130" i="486" s="1"/>
  <c r="R131" i="486"/>
  <c r="U131" i="486" s="1"/>
  <c r="R132" i="486"/>
  <c r="U132" i="486" s="1"/>
  <c r="R133" i="486"/>
  <c r="U133" i="486" s="1"/>
  <c r="R134" i="486"/>
  <c r="U134" i="486" s="1"/>
  <c r="R135" i="486"/>
  <c r="U135" i="486" s="1"/>
  <c r="R141" i="486"/>
  <c r="U141" i="486" s="1"/>
  <c r="R143" i="486"/>
  <c r="U143" i="486" s="1"/>
  <c r="R145" i="486"/>
  <c r="U145" i="486" s="1"/>
  <c r="R147" i="486"/>
  <c r="U147" i="486" s="1"/>
  <c r="R149" i="486"/>
  <c r="U149" i="486" s="1"/>
  <c r="Q23" i="487"/>
  <c r="T23" i="487" s="1"/>
  <c r="W23" i="487" s="1"/>
  <c r="Q27" i="487"/>
  <c r="T27" i="487" s="1"/>
  <c r="W27" i="487" s="1"/>
  <c r="Q31" i="487"/>
  <c r="T31" i="487" s="1"/>
  <c r="W31" i="487" s="1"/>
  <c r="X31" i="487" s="1"/>
  <c r="Q35" i="487"/>
  <c r="T35" i="487" s="1"/>
  <c r="W35" i="487" s="1"/>
  <c r="X35" i="487" s="1"/>
  <c r="Q39" i="487"/>
  <c r="T39" i="487" s="1"/>
  <c r="W39" i="487" s="1"/>
  <c r="X39" i="487" s="1"/>
  <c r="Q43" i="487"/>
  <c r="T43" i="487" s="1"/>
  <c r="W43" i="487" s="1"/>
  <c r="X43" i="487" s="1"/>
  <c r="Q47" i="487"/>
  <c r="T47" i="487" s="1"/>
  <c r="W47" i="487" s="1"/>
  <c r="Q51" i="487"/>
  <c r="T51" i="487" s="1"/>
  <c r="W51" i="487" s="1"/>
  <c r="Q55" i="487"/>
  <c r="T55" i="487" s="1"/>
  <c r="W55" i="487" s="1"/>
  <c r="Q59" i="487"/>
  <c r="T59" i="487" s="1"/>
  <c r="W59" i="487" s="1"/>
  <c r="X59" i="487" s="1"/>
  <c r="Q63" i="487"/>
  <c r="T63" i="487" s="1"/>
  <c r="W63" i="487" s="1"/>
  <c r="X63" i="487" s="1"/>
  <c r="Q67" i="487"/>
  <c r="T67" i="487" s="1"/>
  <c r="W67" i="487" s="1"/>
  <c r="X67" i="487" s="1"/>
  <c r="Q71" i="487"/>
  <c r="T71" i="487" s="1"/>
  <c r="W71" i="487" s="1"/>
  <c r="X71" i="487" s="1"/>
  <c r="Q75" i="487"/>
  <c r="T75" i="487" s="1"/>
  <c r="W75" i="487" s="1"/>
  <c r="Q79" i="487"/>
  <c r="T79" i="487" s="1"/>
  <c r="W79" i="487" s="1"/>
  <c r="Q83" i="487"/>
  <c r="T83" i="487" s="1"/>
  <c r="W83" i="487" s="1"/>
  <c r="R21" i="488"/>
  <c r="U21" i="488" s="1"/>
  <c r="R22" i="488"/>
  <c r="U22" i="488" s="1"/>
  <c r="R25" i="488"/>
  <c r="U25" i="488" s="1"/>
  <c r="R26" i="488"/>
  <c r="U26" i="488" s="1"/>
  <c r="R29" i="488"/>
  <c r="U29" i="488" s="1"/>
  <c r="R30" i="488"/>
  <c r="U30" i="488" s="1"/>
  <c r="R33" i="488"/>
  <c r="U33" i="488" s="1"/>
  <c r="Q34" i="488"/>
  <c r="T34" i="488" s="1"/>
  <c r="W34" i="488" s="1"/>
  <c r="R34" i="488"/>
  <c r="U34" i="488" s="1"/>
  <c r="R37" i="488"/>
  <c r="U37" i="488" s="1"/>
  <c r="Q38" i="488"/>
  <c r="T38" i="488" s="1"/>
  <c r="W38" i="488" s="1"/>
  <c r="R38" i="488"/>
  <c r="U38" i="488" s="1"/>
  <c r="R41" i="488"/>
  <c r="U41" i="488" s="1"/>
  <c r="Q42" i="488"/>
  <c r="T42" i="488" s="1"/>
  <c r="W42" i="488" s="1"/>
  <c r="R42" i="488"/>
  <c r="U42" i="488" s="1"/>
  <c r="R45" i="488"/>
  <c r="U45" i="488" s="1"/>
  <c r="Q46" i="488"/>
  <c r="T46" i="488" s="1"/>
  <c r="W46" i="488" s="1"/>
  <c r="R46" i="488"/>
  <c r="U46" i="488" s="1"/>
  <c r="R49" i="488"/>
  <c r="U49" i="488" s="1"/>
  <c r="Q50" i="488"/>
  <c r="T50" i="488" s="1"/>
  <c r="W50" i="488" s="1"/>
  <c r="R50" i="488"/>
  <c r="U50" i="488" s="1"/>
  <c r="R53" i="488"/>
  <c r="U53" i="488" s="1"/>
  <c r="Q54" i="488"/>
  <c r="T54" i="488" s="1"/>
  <c r="W54" i="488" s="1"/>
  <c r="R54" i="488"/>
  <c r="U54" i="488" s="1"/>
  <c r="R57" i="488"/>
  <c r="U57" i="488" s="1"/>
  <c r="Q58" i="488"/>
  <c r="T58" i="488" s="1"/>
  <c r="W58" i="488" s="1"/>
  <c r="R58" i="488"/>
  <c r="U58" i="488" s="1"/>
  <c r="R61" i="488"/>
  <c r="U61" i="488" s="1"/>
  <c r="Q62" i="488"/>
  <c r="T62" i="488" s="1"/>
  <c r="W62" i="488" s="1"/>
  <c r="R62" i="488"/>
  <c r="U62" i="488" s="1"/>
  <c r="R65" i="488"/>
  <c r="U65" i="488" s="1"/>
  <c r="Q66" i="488"/>
  <c r="T66" i="488" s="1"/>
  <c r="W66" i="488" s="1"/>
  <c r="R66" i="488"/>
  <c r="U66" i="488" s="1"/>
  <c r="R69" i="488"/>
  <c r="U69" i="488" s="1"/>
  <c r="Q70" i="488"/>
  <c r="T70" i="488" s="1"/>
  <c r="W70" i="488" s="1"/>
  <c r="R70" i="488"/>
  <c r="U70" i="488" s="1"/>
  <c r="R73" i="488"/>
  <c r="U73" i="488" s="1"/>
  <c r="Q74" i="488"/>
  <c r="T74" i="488" s="1"/>
  <c r="W74" i="488" s="1"/>
  <c r="R74" i="488"/>
  <c r="U74" i="488" s="1"/>
  <c r="R77" i="488"/>
  <c r="U77" i="488" s="1"/>
  <c r="Q78" i="488"/>
  <c r="T78" i="488" s="1"/>
  <c r="W78" i="488" s="1"/>
  <c r="R78" i="488"/>
  <c r="U78" i="488" s="1"/>
  <c r="R81" i="488"/>
  <c r="U81" i="488" s="1"/>
  <c r="Q82" i="488"/>
  <c r="T82" i="488" s="1"/>
  <c r="W82" i="488" s="1"/>
  <c r="X82" i="488" s="1"/>
  <c r="R85" i="488"/>
  <c r="U85" i="488" s="1"/>
  <c r="Q86" i="488"/>
  <c r="T86" i="488" s="1"/>
  <c r="Q88" i="488"/>
  <c r="T88" i="488" s="1"/>
  <c r="Q90" i="488"/>
  <c r="T90" i="488" s="1"/>
  <c r="W90" i="488" s="1"/>
  <c r="Q92" i="488"/>
  <c r="T92" i="488" s="1"/>
  <c r="Q94" i="488"/>
  <c r="T94" i="488" s="1"/>
  <c r="Q96" i="488"/>
  <c r="T96" i="488" s="1"/>
  <c r="Q98" i="488"/>
  <c r="T98" i="488" s="1"/>
  <c r="W98" i="488" s="1"/>
  <c r="Q100" i="488"/>
  <c r="T100" i="488" s="1"/>
  <c r="Q102" i="488"/>
  <c r="T102" i="488" s="1"/>
  <c r="Q104" i="488"/>
  <c r="T104" i="488" s="1"/>
  <c r="Q106" i="488"/>
  <c r="T106" i="488" s="1"/>
  <c r="W106" i="488" s="1"/>
  <c r="Q108" i="488"/>
  <c r="T108" i="488" s="1"/>
  <c r="Q110" i="488"/>
  <c r="T110" i="488" s="1"/>
  <c r="Q112" i="488"/>
  <c r="T112" i="488" s="1"/>
  <c r="Q114" i="488"/>
  <c r="T114" i="488" s="1"/>
  <c r="W114" i="488" s="1"/>
  <c r="Q116" i="488"/>
  <c r="T116" i="488" s="1"/>
  <c r="Q118" i="488"/>
  <c r="T118" i="488" s="1"/>
  <c r="Q120" i="488"/>
  <c r="T120" i="488" s="1"/>
  <c r="Q122" i="488"/>
  <c r="T122" i="488" s="1"/>
  <c r="W122" i="488" s="1"/>
  <c r="Q124" i="488"/>
  <c r="T124" i="488" s="1"/>
  <c r="Q126" i="488"/>
  <c r="T126" i="488" s="1"/>
  <c r="Q128" i="488"/>
  <c r="T128" i="488" s="1"/>
  <c r="Q130" i="488"/>
  <c r="T130" i="488" s="1"/>
  <c r="W130" i="488" s="1"/>
  <c r="Q132" i="488"/>
  <c r="T132" i="488" s="1"/>
  <c r="Q134" i="488"/>
  <c r="T134" i="488" s="1"/>
  <c r="Q136" i="488"/>
  <c r="T136" i="488" s="1"/>
  <c r="Q138" i="488"/>
  <c r="T138" i="488" s="1"/>
  <c r="W138" i="488" s="1"/>
  <c r="Q140" i="488"/>
  <c r="T140" i="488" s="1"/>
  <c r="Q142" i="488"/>
  <c r="T142" i="488" s="1"/>
  <c r="Q144" i="488"/>
  <c r="T144" i="488" s="1"/>
  <c r="Q146" i="488"/>
  <c r="T146" i="488" s="1"/>
  <c r="W146" i="488" s="1"/>
  <c r="Q148" i="488"/>
  <c r="T148" i="488" s="1"/>
  <c r="J11" i="489"/>
  <c r="W24" i="489" s="1"/>
  <c r="X24" i="489" s="1"/>
  <c r="W79" i="489"/>
  <c r="X79" i="489" s="1"/>
  <c r="W96" i="489"/>
  <c r="W128" i="489"/>
  <c r="X38" i="490"/>
  <c r="Q44" i="490"/>
  <c r="T44" i="490" s="1"/>
  <c r="W44" i="490" s="1"/>
  <c r="T54" i="490"/>
  <c r="W54" i="490" s="1"/>
  <c r="X54" i="490" s="1"/>
  <c r="X70" i="490"/>
  <c r="Q76" i="490"/>
  <c r="T76" i="490" s="1"/>
  <c r="X81" i="490"/>
  <c r="Q88" i="490"/>
  <c r="T88" i="490" s="1"/>
  <c r="W88" i="490" s="1"/>
  <c r="Q92" i="490"/>
  <c r="T92" i="490" s="1"/>
  <c r="Q22" i="491"/>
  <c r="T22" i="491" s="1"/>
  <c r="W22" i="491" s="1"/>
  <c r="X22" i="491" s="1"/>
  <c r="Q30" i="491"/>
  <c r="T30" i="491" s="1"/>
  <c r="W30" i="491" s="1"/>
  <c r="T48" i="491"/>
  <c r="W48" i="491" s="1"/>
  <c r="X62" i="491"/>
  <c r="T90" i="491"/>
  <c r="W90" i="491" s="1"/>
  <c r="T119" i="491"/>
  <c r="W119" i="491" s="1"/>
  <c r="X119" i="491" s="1"/>
  <c r="X25" i="492"/>
  <c r="Q140" i="486"/>
  <c r="T140" i="486" s="1"/>
  <c r="W140" i="486" s="1"/>
  <c r="Q24" i="488"/>
  <c r="T24" i="488" s="1"/>
  <c r="W24" i="488" s="1"/>
  <c r="X24" i="488" s="1"/>
  <c r="Q28" i="488"/>
  <c r="T28" i="488" s="1"/>
  <c r="W28" i="488" s="1"/>
  <c r="Q32" i="488"/>
  <c r="T32" i="488" s="1"/>
  <c r="W32" i="488" s="1"/>
  <c r="X32" i="488" s="1"/>
  <c r="Q36" i="488"/>
  <c r="T36" i="488" s="1"/>
  <c r="W36" i="488" s="1"/>
  <c r="Q40" i="488"/>
  <c r="T40" i="488" s="1"/>
  <c r="W40" i="488" s="1"/>
  <c r="X40" i="488" s="1"/>
  <c r="Q44" i="488"/>
  <c r="T44" i="488" s="1"/>
  <c r="W44" i="488" s="1"/>
  <c r="X44" i="488" s="1"/>
  <c r="Q48" i="488"/>
  <c r="T48" i="488" s="1"/>
  <c r="W48" i="488" s="1"/>
  <c r="X48" i="488" s="1"/>
  <c r="Q52" i="488"/>
  <c r="T52" i="488" s="1"/>
  <c r="W52" i="488" s="1"/>
  <c r="X52" i="488" s="1"/>
  <c r="Q56" i="488"/>
  <c r="T56" i="488" s="1"/>
  <c r="W56" i="488" s="1"/>
  <c r="X56" i="488" s="1"/>
  <c r="Q60" i="488"/>
  <c r="T60" i="488" s="1"/>
  <c r="W60" i="488" s="1"/>
  <c r="X60" i="488" s="1"/>
  <c r="Q64" i="488"/>
  <c r="T64" i="488" s="1"/>
  <c r="W64" i="488" s="1"/>
  <c r="X64" i="488" s="1"/>
  <c r="Q68" i="488"/>
  <c r="T68" i="488" s="1"/>
  <c r="W68" i="488" s="1"/>
  <c r="X68" i="488" s="1"/>
  <c r="Q72" i="488"/>
  <c r="T72" i="488" s="1"/>
  <c r="W72" i="488" s="1"/>
  <c r="X72" i="488" s="1"/>
  <c r="Q76" i="488"/>
  <c r="T76" i="488" s="1"/>
  <c r="W76" i="488" s="1"/>
  <c r="Q80" i="488"/>
  <c r="T80" i="488" s="1"/>
  <c r="W80" i="488" s="1"/>
  <c r="X80" i="488" s="1"/>
  <c r="Q84" i="488"/>
  <c r="T84" i="488" s="1"/>
  <c r="W84" i="488" s="1"/>
  <c r="X84" i="488" s="1"/>
  <c r="R86" i="488"/>
  <c r="U86" i="488" s="1"/>
  <c r="R88" i="488"/>
  <c r="U88" i="488" s="1"/>
  <c r="R90" i="488"/>
  <c r="U90" i="488" s="1"/>
  <c r="R92" i="488"/>
  <c r="U92" i="488" s="1"/>
  <c r="R94" i="488"/>
  <c r="U94" i="488" s="1"/>
  <c r="R96" i="488"/>
  <c r="U96" i="488" s="1"/>
  <c r="R98" i="488"/>
  <c r="U98" i="488" s="1"/>
  <c r="R100" i="488"/>
  <c r="U100" i="488" s="1"/>
  <c r="R102" i="488"/>
  <c r="U102" i="488" s="1"/>
  <c r="R104" i="488"/>
  <c r="U104" i="488" s="1"/>
  <c r="R106" i="488"/>
  <c r="U106" i="488" s="1"/>
  <c r="R108" i="488"/>
  <c r="U108" i="488" s="1"/>
  <c r="R110" i="488"/>
  <c r="U110" i="488" s="1"/>
  <c r="R112" i="488"/>
  <c r="U112" i="488" s="1"/>
  <c r="R114" i="488"/>
  <c r="U114" i="488" s="1"/>
  <c r="R116" i="488"/>
  <c r="U116" i="488" s="1"/>
  <c r="R118" i="488"/>
  <c r="U118" i="488" s="1"/>
  <c r="R120" i="488"/>
  <c r="U120" i="488" s="1"/>
  <c r="R122" i="488"/>
  <c r="U122" i="488" s="1"/>
  <c r="R124" i="488"/>
  <c r="U124" i="488" s="1"/>
  <c r="R126" i="488"/>
  <c r="U126" i="488" s="1"/>
  <c r="R128" i="488"/>
  <c r="U128" i="488" s="1"/>
  <c r="R130" i="488"/>
  <c r="U130" i="488" s="1"/>
  <c r="R132" i="488"/>
  <c r="U132" i="488" s="1"/>
  <c r="R134" i="488"/>
  <c r="U134" i="488" s="1"/>
  <c r="R136" i="488"/>
  <c r="U136" i="488" s="1"/>
  <c r="R138" i="488"/>
  <c r="U138" i="488" s="1"/>
  <c r="R140" i="488"/>
  <c r="U140" i="488" s="1"/>
  <c r="R142" i="488"/>
  <c r="U142" i="488" s="1"/>
  <c r="R144" i="488"/>
  <c r="U144" i="488" s="1"/>
  <c r="R146" i="488"/>
  <c r="U146" i="488" s="1"/>
  <c r="R148" i="488"/>
  <c r="U148" i="488" s="1"/>
  <c r="O20" i="489"/>
  <c r="Q86" i="489"/>
  <c r="T86" i="489" s="1"/>
  <c r="W93" i="489"/>
  <c r="Q102" i="489"/>
  <c r="T102" i="489" s="1"/>
  <c r="Q118" i="489"/>
  <c r="T118" i="489" s="1"/>
  <c r="Q134" i="489"/>
  <c r="T134" i="489" s="1"/>
  <c r="W134" i="489" s="1"/>
  <c r="Q36" i="490"/>
  <c r="T36" i="490" s="1"/>
  <c r="W36" i="490" s="1"/>
  <c r="X45" i="490"/>
  <c r="T46" i="490"/>
  <c r="W46" i="490" s="1"/>
  <c r="X46" i="490" s="1"/>
  <c r="X62" i="490"/>
  <c r="Q68" i="490"/>
  <c r="T68" i="490" s="1"/>
  <c r="W68" i="490" s="1"/>
  <c r="T78" i="490"/>
  <c r="W78" i="490" s="1"/>
  <c r="X78" i="490" s="1"/>
  <c r="R27" i="491"/>
  <c r="U27" i="491" s="1"/>
  <c r="R59" i="491"/>
  <c r="U59" i="491" s="1"/>
  <c r="X79" i="491"/>
  <c r="T105" i="491"/>
  <c r="W105" i="491" s="1"/>
  <c r="X105" i="491" s="1"/>
  <c r="T138" i="491"/>
  <c r="W138" i="491" s="1"/>
  <c r="X138" i="491" s="1"/>
  <c r="R20" i="492"/>
  <c r="U20" i="492" s="1"/>
  <c r="R74" i="486"/>
  <c r="U74" i="486" s="1"/>
  <c r="R78" i="486"/>
  <c r="U78" i="486" s="1"/>
  <c r="R136" i="486"/>
  <c r="U136" i="486" s="1"/>
  <c r="R137" i="486"/>
  <c r="U137" i="486" s="1"/>
  <c r="R138" i="486"/>
  <c r="U138" i="486" s="1"/>
  <c r="R139" i="486"/>
  <c r="U139" i="486" s="1"/>
  <c r="R140" i="486"/>
  <c r="U140" i="486" s="1"/>
  <c r="R142" i="486"/>
  <c r="U142" i="486" s="1"/>
  <c r="R144" i="486"/>
  <c r="U144" i="486" s="1"/>
  <c r="R146" i="486"/>
  <c r="U146" i="486" s="1"/>
  <c r="R148" i="486"/>
  <c r="U148" i="486" s="1"/>
  <c r="W20" i="487"/>
  <c r="X20" i="487" s="1"/>
  <c r="AC20" i="487" s="1"/>
  <c r="W24" i="487"/>
  <c r="X24" i="487" s="1"/>
  <c r="W28" i="487"/>
  <c r="X28" i="487" s="1"/>
  <c r="W32" i="487"/>
  <c r="X32" i="487" s="1"/>
  <c r="W36" i="487"/>
  <c r="X36" i="487" s="1"/>
  <c r="W40" i="487"/>
  <c r="X40" i="487" s="1"/>
  <c r="W44" i="487"/>
  <c r="X44" i="487" s="1"/>
  <c r="W48" i="487"/>
  <c r="X48" i="487" s="1"/>
  <c r="W52" i="487"/>
  <c r="X52" i="487" s="1"/>
  <c r="W56" i="487"/>
  <c r="X56" i="487" s="1"/>
  <c r="W60" i="487"/>
  <c r="X60" i="487" s="1"/>
  <c r="W64" i="487"/>
  <c r="X64" i="487" s="1"/>
  <c r="W68" i="487"/>
  <c r="X68" i="487" s="1"/>
  <c r="W72" i="487"/>
  <c r="X72" i="487" s="1"/>
  <c r="W76" i="487"/>
  <c r="X76" i="487" s="1"/>
  <c r="W80" i="487"/>
  <c r="X80" i="487" s="1"/>
  <c r="W84" i="487"/>
  <c r="X84" i="487" s="1"/>
  <c r="W88" i="487"/>
  <c r="X88" i="487" s="1"/>
  <c r="W92" i="487"/>
  <c r="X92" i="487" s="1"/>
  <c r="W96" i="487"/>
  <c r="X96" i="487" s="1"/>
  <c r="W100" i="487"/>
  <c r="X100" i="487" s="1"/>
  <c r="W104" i="487"/>
  <c r="X104" i="487" s="1"/>
  <c r="W108" i="487"/>
  <c r="X108" i="487" s="1"/>
  <c r="W112" i="487"/>
  <c r="X112" i="487" s="1"/>
  <c r="W116" i="487"/>
  <c r="X116" i="487" s="1"/>
  <c r="W120" i="487"/>
  <c r="X120" i="487" s="1"/>
  <c r="W124" i="487"/>
  <c r="X124" i="487" s="1"/>
  <c r="W128" i="487"/>
  <c r="X128" i="487" s="1"/>
  <c r="W132" i="487"/>
  <c r="X132" i="487" s="1"/>
  <c r="W136" i="487"/>
  <c r="X136" i="487" s="1"/>
  <c r="W140" i="487"/>
  <c r="X140" i="487" s="1"/>
  <c r="W144" i="487"/>
  <c r="X144" i="487" s="1"/>
  <c r="W148" i="487"/>
  <c r="X148" i="487" s="1"/>
  <c r="T20" i="488"/>
  <c r="W20" i="488" s="1"/>
  <c r="T23" i="488"/>
  <c r="W23" i="488" s="1"/>
  <c r="X23" i="488" s="1"/>
  <c r="T27" i="488"/>
  <c r="W27" i="488" s="1"/>
  <c r="X27" i="488" s="1"/>
  <c r="T31" i="488"/>
  <c r="W31" i="488" s="1"/>
  <c r="X31" i="488" s="1"/>
  <c r="T35" i="488"/>
  <c r="W35" i="488" s="1"/>
  <c r="T39" i="488"/>
  <c r="W39" i="488" s="1"/>
  <c r="X39" i="488" s="1"/>
  <c r="T43" i="488"/>
  <c r="W43" i="488" s="1"/>
  <c r="X43" i="488" s="1"/>
  <c r="T47" i="488"/>
  <c r="W47" i="488" s="1"/>
  <c r="T51" i="488"/>
  <c r="W51" i="488" s="1"/>
  <c r="X51" i="488" s="1"/>
  <c r="T55" i="488"/>
  <c r="W55" i="488" s="1"/>
  <c r="X55" i="488" s="1"/>
  <c r="T59" i="488"/>
  <c r="W59" i="488" s="1"/>
  <c r="X59" i="488" s="1"/>
  <c r="T63" i="488"/>
  <c r="W63" i="488" s="1"/>
  <c r="T67" i="488"/>
  <c r="W67" i="488" s="1"/>
  <c r="X67" i="488" s="1"/>
  <c r="T71" i="488"/>
  <c r="W71" i="488" s="1"/>
  <c r="T75" i="488"/>
  <c r="W75" i="488" s="1"/>
  <c r="X75" i="488" s="1"/>
  <c r="T79" i="488"/>
  <c r="W79" i="488" s="1"/>
  <c r="X79" i="488" s="1"/>
  <c r="T83" i="488"/>
  <c r="W83" i="488" s="1"/>
  <c r="T87" i="488"/>
  <c r="W87" i="488" s="1"/>
  <c r="T89" i="488"/>
  <c r="T91" i="488"/>
  <c r="W91" i="488" s="1"/>
  <c r="T93" i="488"/>
  <c r="W93" i="488" s="1"/>
  <c r="T95" i="488"/>
  <c r="W95" i="488" s="1"/>
  <c r="T97" i="488"/>
  <c r="T99" i="488"/>
  <c r="W99" i="488" s="1"/>
  <c r="T101" i="488"/>
  <c r="W101" i="488" s="1"/>
  <c r="T103" i="488"/>
  <c r="W103" i="488" s="1"/>
  <c r="T105" i="488"/>
  <c r="T107" i="488"/>
  <c r="W107" i="488" s="1"/>
  <c r="T109" i="488"/>
  <c r="W109" i="488" s="1"/>
  <c r="T111" i="488"/>
  <c r="W111" i="488" s="1"/>
  <c r="T113" i="488"/>
  <c r="T115" i="488"/>
  <c r="W115" i="488" s="1"/>
  <c r="T117" i="488"/>
  <c r="W117" i="488" s="1"/>
  <c r="T119" i="488"/>
  <c r="W119" i="488" s="1"/>
  <c r="Q121" i="488"/>
  <c r="T121" i="488" s="1"/>
  <c r="Q123" i="488"/>
  <c r="T123" i="488" s="1"/>
  <c r="W123" i="488" s="1"/>
  <c r="Q125" i="488"/>
  <c r="T125" i="488" s="1"/>
  <c r="Q127" i="488"/>
  <c r="T127" i="488" s="1"/>
  <c r="W127" i="488" s="1"/>
  <c r="Q129" i="488"/>
  <c r="T129" i="488" s="1"/>
  <c r="W129" i="488" s="1"/>
  <c r="Q131" i="488"/>
  <c r="T131" i="488" s="1"/>
  <c r="W131" i="488" s="1"/>
  <c r="Q133" i="488"/>
  <c r="T133" i="488" s="1"/>
  <c r="W133" i="488" s="1"/>
  <c r="Q135" i="488"/>
  <c r="T135" i="488" s="1"/>
  <c r="W135" i="488" s="1"/>
  <c r="Q137" i="488"/>
  <c r="T137" i="488" s="1"/>
  <c r="Q139" i="488"/>
  <c r="T139" i="488" s="1"/>
  <c r="W139" i="488" s="1"/>
  <c r="Q141" i="488"/>
  <c r="T141" i="488" s="1"/>
  <c r="Q143" i="488"/>
  <c r="T143" i="488" s="1"/>
  <c r="W143" i="488" s="1"/>
  <c r="Q145" i="488"/>
  <c r="T145" i="488" s="1"/>
  <c r="W145" i="488" s="1"/>
  <c r="Q147" i="488"/>
  <c r="T147" i="488" s="1"/>
  <c r="W147" i="488" s="1"/>
  <c r="J159" i="488"/>
  <c r="I161" i="488" s="1"/>
  <c r="J161" i="488" s="1"/>
  <c r="I163" i="488" s="1"/>
  <c r="J163" i="488" s="1"/>
  <c r="I165" i="488" s="1"/>
  <c r="Z20" i="488"/>
  <c r="AA20" i="488" s="1"/>
  <c r="Q80" i="489"/>
  <c r="T80" i="489" s="1"/>
  <c r="W88" i="489"/>
  <c r="W104" i="489"/>
  <c r="W120" i="489"/>
  <c r="J165" i="489"/>
  <c r="Z85" i="489"/>
  <c r="Q28" i="490"/>
  <c r="T28" i="490" s="1"/>
  <c r="X33" i="490"/>
  <c r="T38" i="490"/>
  <c r="W38" i="490" s="1"/>
  <c r="Q60" i="490"/>
  <c r="T60" i="490" s="1"/>
  <c r="W60" i="490" s="1"/>
  <c r="X69" i="490"/>
  <c r="T70" i="490"/>
  <c r="W70" i="490" s="1"/>
  <c r="R50" i="491"/>
  <c r="U50" i="491" s="1"/>
  <c r="T58" i="491"/>
  <c r="T103" i="491"/>
  <c r="W103" i="491" s="1"/>
  <c r="X103" i="491" s="1"/>
  <c r="AB20" i="492"/>
  <c r="N20" i="492"/>
  <c r="O20" i="492" s="1"/>
  <c r="L20" i="492"/>
  <c r="R31" i="492"/>
  <c r="U31" i="492" s="1"/>
  <c r="Q54" i="492"/>
  <c r="T54" i="492" s="1"/>
  <c r="X55" i="492"/>
  <c r="R147" i="489"/>
  <c r="U147" i="489" s="1"/>
  <c r="R143" i="489"/>
  <c r="U143" i="489" s="1"/>
  <c r="R139" i="489"/>
  <c r="U139" i="489" s="1"/>
  <c r="R135" i="489"/>
  <c r="U135" i="489" s="1"/>
  <c r="R131" i="489"/>
  <c r="U131" i="489" s="1"/>
  <c r="R127" i="489"/>
  <c r="U127" i="489" s="1"/>
  <c r="R123" i="489"/>
  <c r="U123" i="489" s="1"/>
  <c r="R119" i="489"/>
  <c r="U119" i="489" s="1"/>
  <c r="R115" i="489"/>
  <c r="U115" i="489" s="1"/>
  <c r="R111" i="489"/>
  <c r="U111" i="489" s="1"/>
  <c r="R107" i="489"/>
  <c r="U107" i="489" s="1"/>
  <c r="R103" i="489"/>
  <c r="U103" i="489" s="1"/>
  <c r="R99" i="489"/>
  <c r="U99" i="489" s="1"/>
  <c r="R95" i="489"/>
  <c r="U95" i="489" s="1"/>
  <c r="R91" i="489"/>
  <c r="U91" i="489" s="1"/>
  <c r="R87" i="489"/>
  <c r="U87" i="489" s="1"/>
  <c r="R146" i="489"/>
  <c r="U146" i="489" s="1"/>
  <c r="R142" i="489"/>
  <c r="U142" i="489" s="1"/>
  <c r="R138" i="489"/>
  <c r="U138" i="489" s="1"/>
  <c r="R134" i="489"/>
  <c r="U134" i="489" s="1"/>
  <c r="R130" i="489"/>
  <c r="U130" i="489" s="1"/>
  <c r="R126" i="489"/>
  <c r="U126" i="489" s="1"/>
  <c r="R122" i="489"/>
  <c r="U122" i="489" s="1"/>
  <c r="R118" i="489"/>
  <c r="U118" i="489" s="1"/>
  <c r="R114" i="489"/>
  <c r="U114" i="489" s="1"/>
  <c r="R110" i="489"/>
  <c r="U110" i="489" s="1"/>
  <c r="R106" i="489"/>
  <c r="U106" i="489" s="1"/>
  <c r="R102" i="489"/>
  <c r="U102" i="489" s="1"/>
  <c r="R98" i="489"/>
  <c r="U98" i="489" s="1"/>
  <c r="R94" i="489"/>
  <c r="U94" i="489" s="1"/>
  <c r="R90" i="489"/>
  <c r="U90" i="489" s="1"/>
  <c r="R86" i="489"/>
  <c r="U86" i="489" s="1"/>
  <c r="R80" i="489"/>
  <c r="U80" i="489" s="1"/>
  <c r="R149" i="489"/>
  <c r="U149" i="489" s="1"/>
  <c r="R145" i="489"/>
  <c r="U145" i="489" s="1"/>
  <c r="R141" i="489"/>
  <c r="U141" i="489" s="1"/>
  <c r="R137" i="489"/>
  <c r="U137" i="489" s="1"/>
  <c r="R133" i="489"/>
  <c r="U133" i="489" s="1"/>
  <c r="R129" i="489"/>
  <c r="U129" i="489" s="1"/>
  <c r="R125" i="489"/>
  <c r="U125" i="489" s="1"/>
  <c r="R121" i="489"/>
  <c r="U121" i="489" s="1"/>
  <c r="R117" i="489"/>
  <c r="U117" i="489" s="1"/>
  <c r="R113" i="489"/>
  <c r="U113" i="489" s="1"/>
  <c r="R109" i="489"/>
  <c r="U109" i="489" s="1"/>
  <c r="R105" i="489"/>
  <c r="U105" i="489" s="1"/>
  <c r="R101" i="489"/>
  <c r="U101" i="489" s="1"/>
  <c r="W101" i="489" s="1"/>
  <c r="R97" i="489"/>
  <c r="U97" i="489" s="1"/>
  <c r="R93" i="489"/>
  <c r="U93" i="489" s="1"/>
  <c r="R89" i="489"/>
  <c r="U89" i="489" s="1"/>
  <c r="R85" i="489"/>
  <c r="U85" i="489" s="1"/>
  <c r="R68" i="489"/>
  <c r="U68" i="489" s="1"/>
  <c r="R76" i="489"/>
  <c r="U76" i="489" s="1"/>
  <c r="W76" i="489" s="1"/>
  <c r="R82" i="489"/>
  <c r="U82" i="489" s="1"/>
  <c r="W82" i="489" s="1"/>
  <c r="R84" i="489"/>
  <c r="U84" i="489" s="1"/>
  <c r="Q87" i="489"/>
  <c r="T87" i="489" s="1"/>
  <c r="W87" i="489" s="1"/>
  <c r="Q90" i="489"/>
  <c r="T90" i="489" s="1"/>
  <c r="Q92" i="489"/>
  <c r="T92" i="489" s="1"/>
  <c r="W92" i="489" s="1"/>
  <c r="X92" i="489" s="1"/>
  <c r="Q95" i="489"/>
  <c r="T95" i="489" s="1"/>
  <c r="Q98" i="489"/>
  <c r="T98" i="489" s="1"/>
  <c r="Q100" i="489"/>
  <c r="T100" i="489" s="1"/>
  <c r="Q103" i="489"/>
  <c r="T103" i="489" s="1"/>
  <c r="W103" i="489" s="1"/>
  <c r="Q106" i="489"/>
  <c r="T106" i="489" s="1"/>
  <c r="Q108" i="489"/>
  <c r="T108" i="489" s="1"/>
  <c r="W108" i="489" s="1"/>
  <c r="X108" i="489" s="1"/>
  <c r="Q111" i="489"/>
  <c r="T111" i="489" s="1"/>
  <c r="Q114" i="489"/>
  <c r="T114" i="489" s="1"/>
  <c r="Q116" i="489"/>
  <c r="T116" i="489" s="1"/>
  <c r="Q119" i="489"/>
  <c r="T119" i="489" s="1"/>
  <c r="W119" i="489" s="1"/>
  <c r="Q122" i="489"/>
  <c r="T122" i="489" s="1"/>
  <c r="Q124" i="489"/>
  <c r="T124" i="489" s="1"/>
  <c r="W124" i="489" s="1"/>
  <c r="X124" i="489" s="1"/>
  <c r="Q127" i="489"/>
  <c r="T127" i="489" s="1"/>
  <c r="Q130" i="489"/>
  <c r="T130" i="489" s="1"/>
  <c r="Q132" i="489"/>
  <c r="T132" i="489" s="1"/>
  <c r="Q135" i="489"/>
  <c r="T135" i="489" s="1"/>
  <c r="W135" i="489" s="1"/>
  <c r="Q138" i="489"/>
  <c r="T138" i="489" s="1"/>
  <c r="Q140" i="489"/>
  <c r="T140" i="489" s="1"/>
  <c r="W140" i="489" s="1"/>
  <c r="X140" i="489" s="1"/>
  <c r="Q143" i="489"/>
  <c r="T143" i="489" s="1"/>
  <c r="Q146" i="489"/>
  <c r="T146" i="489" s="1"/>
  <c r="R82" i="490"/>
  <c r="U82" i="490" s="1"/>
  <c r="R74" i="490"/>
  <c r="U74" i="490" s="1"/>
  <c r="R66" i="490"/>
  <c r="U66" i="490" s="1"/>
  <c r="R58" i="490"/>
  <c r="U58" i="490" s="1"/>
  <c r="R50" i="490"/>
  <c r="U50" i="490" s="1"/>
  <c r="R42" i="490"/>
  <c r="U42" i="490" s="1"/>
  <c r="R34" i="490"/>
  <c r="U34" i="490" s="1"/>
  <c r="R26" i="490"/>
  <c r="U26" i="490" s="1"/>
  <c r="Q20" i="490"/>
  <c r="T20" i="490" s="1"/>
  <c r="W20" i="490" s="1"/>
  <c r="Q26" i="490"/>
  <c r="T26" i="490" s="1"/>
  <c r="W26" i="490" s="1"/>
  <c r="Q34" i="490"/>
  <c r="T34" i="490" s="1"/>
  <c r="W34" i="490" s="1"/>
  <c r="Q42" i="490"/>
  <c r="T42" i="490" s="1"/>
  <c r="Q50" i="490"/>
  <c r="T50" i="490" s="1"/>
  <c r="W50" i="490" s="1"/>
  <c r="Q58" i="490"/>
  <c r="T58" i="490" s="1"/>
  <c r="W58" i="490" s="1"/>
  <c r="Q66" i="490"/>
  <c r="T66" i="490" s="1"/>
  <c r="W66" i="490" s="1"/>
  <c r="Q74" i="490"/>
  <c r="T74" i="490" s="1"/>
  <c r="Q82" i="490"/>
  <c r="T82" i="490" s="1"/>
  <c r="W82" i="490" s="1"/>
  <c r="Q85" i="490"/>
  <c r="T85" i="490" s="1"/>
  <c r="Q86" i="490"/>
  <c r="T86" i="490" s="1"/>
  <c r="Q90" i="490"/>
  <c r="T90" i="490" s="1"/>
  <c r="Q94" i="490"/>
  <c r="T94" i="490" s="1"/>
  <c r="X24" i="491"/>
  <c r="X30" i="491"/>
  <c r="R45" i="491"/>
  <c r="U45" i="491" s="1"/>
  <c r="X48" i="491"/>
  <c r="R53" i="491"/>
  <c r="U53" i="491" s="1"/>
  <c r="T61" i="491"/>
  <c r="W61" i="491" s="1"/>
  <c r="T64" i="491"/>
  <c r="W64" i="491" s="1"/>
  <c r="X64" i="491" s="1"/>
  <c r="Q68" i="491"/>
  <c r="T68" i="491" s="1"/>
  <c r="W68" i="491" s="1"/>
  <c r="X68" i="491" s="1"/>
  <c r="R75" i="491"/>
  <c r="U75" i="491" s="1"/>
  <c r="T106" i="491"/>
  <c r="W106" i="491" s="1"/>
  <c r="T135" i="491"/>
  <c r="W135" i="491" s="1"/>
  <c r="X135" i="491" s="1"/>
  <c r="T137" i="491"/>
  <c r="W137" i="491" s="1"/>
  <c r="X137" i="491" s="1"/>
  <c r="Z20" i="491"/>
  <c r="AA20" i="491" s="1"/>
  <c r="J159" i="491"/>
  <c r="I161" i="491" s="1"/>
  <c r="J161" i="491" s="1"/>
  <c r="I163" i="491" s="1"/>
  <c r="J163" i="491" s="1"/>
  <c r="I165" i="491" s="1"/>
  <c r="Q32" i="492"/>
  <c r="T32" i="492" s="1"/>
  <c r="Q148" i="489"/>
  <c r="T148" i="489" s="1"/>
  <c r="Q144" i="489"/>
  <c r="T144" i="489" s="1"/>
  <c r="W144" i="489" s="1"/>
  <c r="Q81" i="489"/>
  <c r="T81" i="489" s="1"/>
  <c r="Q69" i="489"/>
  <c r="T69" i="489" s="1"/>
  <c r="Q72" i="489"/>
  <c r="T72" i="489" s="1"/>
  <c r="W72" i="489" s="1"/>
  <c r="X72" i="489" s="1"/>
  <c r="R74" i="489"/>
  <c r="U74" i="489" s="1"/>
  <c r="Q74" i="489"/>
  <c r="T74" i="489" s="1"/>
  <c r="Q75" i="489"/>
  <c r="T75" i="489" s="1"/>
  <c r="Q77" i="489"/>
  <c r="T77" i="489" s="1"/>
  <c r="W77" i="489" s="1"/>
  <c r="X77" i="489" s="1"/>
  <c r="Q84" i="489"/>
  <c r="T84" i="489" s="1"/>
  <c r="R88" i="489"/>
  <c r="U88" i="489" s="1"/>
  <c r="Q89" i="489"/>
  <c r="T89" i="489" s="1"/>
  <c r="W89" i="489" s="1"/>
  <c r="R96" i="489"/>
  <c r="U96" i="489" s="1"/>
  <c r="Q97" i="489"/>
  <c r="T97" i="489" s="1"/>
  <c r="R104" i="489"/>
  <c r="U104" i="489" s="1"/>
  <c r="Q105" i="489"/>
  <c r="T105" i="489" s="1"/>
  <c r="R112" i="489"/>
  <c r="U112" i="489" s="1"/>
  <c r="Q113" i="489"/>
  <c r="T113" i="489" s="1"/>
  <c r="R120" i="489"/>
  <c r="U120" i="489" s="1"/>
  <c r="Q121" i="489"/>
  <c r="T121" i="489" s="1"/>
  <c r="R128" i="489"/>
  <c r="U128" i="489" s="1"/>
  <c r="Q129" i="489"/>
  <c r="T129" i="489" s="1"/>
  <c r="R136" i="489"/>
  <c r="U136" i="489" s="1"/>
  <c r="W136" i="489" s="1"/>
  <c r="Q137" i="489"/>
  <c r="T137" i="489" s="1"/>
  <c r="R144" i="489"/>
  <c r="U144" i="489" s="1"/>
  <c r="Q145" i="489"/>
  <c r="T145" i="489" s="1"/>
  <c r="W145" i="489" s="1"/>
  <c r="T83" i="490"/>
  <c r="W83" i="490" s="1"/>
  <c r="X35" i="490"/>
  <c r="X83" i="490"/>
  <c r="Q87" i="490"/>
  <c r="T87" i="490" s="1"/>
  <c r="Q91" i="490"/>
  <c r="T91" i="490" s="1"/>
  <c r="Q95" i="490"/>
  <c r="T95" i="490" s="1"/>
  <c r="W95" i="490" s="1"/>
  <c r="X23" i="491"/>
  <c r="R35" i="491"/>
  <c r="U35" i="491" s="1"/>
  <c r="Q38" i="491"/>
  <c r="T38" i="491" s="1"/>
  <c r="W38" i="491" s="1"/>
  <c r="X38" i="491" s="1"/>
  <c r="X61" i="491"/>
  <c r="X83" i="491"/>
  <c r="T87" i="491"/>
  <c r="W87" i="491" s="1"/>
  <c r="X87" i="491" s="1"/>
  <c r="T89" i="491"/>
  <c r="W89" i="491" s="1"/>
  <c r="X92" i="491"/>
  <c r="T122" i="491"/>
  <c r="W122" i="491" s="1"/>
  <c r="X47" i="492"/>
  <c r="R20" i="490"/>
  <c r="U20" i="490" s="1"/>
  <c r="Q21" i="490"/>
  <c r="T21" i="490" s="1"/>
  <c r="W21" i="490" s="1"/>
  <c r="X21" i="490" s="1"/>
  <c r="Q23" i="490"/>
  <c r="T23" i="490" s="1"/>
  <c r="W23" i="490" s="1"/>
  <c r="X23" i="490" s="1"/>
  <c r="R28" i="490"/>
  <c r="U28" i="490" s="1"/>
  <c r="Q29" i="490"/>
  <c r="T29" i="490" s="1"/>
  <c r="W29" i="490" s="1"/>
  <c r="X29" i="490" s="1"/>
  <c r="Q31" i="490"/>
  <c r="T31" i="490" s="1"/>
  <c r="W31" i="490" s="1"/>
  <c r="X31" i="490" s="1"/>
  <c r="R36" i="490"/>
  <c r="U36" i="490" s="1"/>
  <c r="Q37" i="490"/>
  <c r="T37" i="490" s="1"/>
  <c r="W37" i="490" s="1"/>
  <c r="X37" i="490" s="1"/>
  <c r="Q39" i="490"/>
  <c r="T39" i="490" s="1"/>
  <c r="W39" i="490" s="1"/>
  <c r="X39" i="490" s="1"/>
  <c r="R44" i="490"/>
  <c r="U44" i="490" s="1"/>
  <c r="Q45" i="490"/>
  <c r="T45" i="490" s="1"/>
  <c r="W45" i="490" s="1"/>
  <c r="Q47" i="490"/>
  <c r="T47" i="490" s="1"/>
  <c r="W47" i="490" s="1"/>
  <c r="X47" i="490" s="1"/>
  <c r="R52" i="490"/>
  <c r="U52" i="490" s="1"/>
  <c r="Q53" i="490"/>
  <c r="T53" i="490" s="1"/>
  <c r="W53" i="490" s="1"/>
  <c r="X53" i="490" s="1"/>
  <c r="Q55" i="490"/>
  <c r="T55" i="490" s="1"/>
  <c r="W55" i="490" s="1"/>
  <c r="X55" i="490" s="1"/>
  <c r="R60" i="490"/>
  <c r="U60" i="490" s="1"/>
  <c r="Q61" i="490"/>
  <c r="T61" i="490" s="1"/>
  <c r="W61" i="490" s="1"/>
  <c r="X61" i="490" s="1"/>
  <c r="Q63" i="490"/>
  <c r="T63" i="490" s="1"/>
  <c r="W63" i="490" s="1"/>
  <c r="X63" i="490" s="1"/>
  <c r="R68" i="490"/>
  <c r="U68" i="490" s="1"/>
  <c r="Q69" i="490"/>
  <c r="T69" i="490" s="1"/>
  <c r="W69" i="490" s="1"/>
  <c r="Q71" i="490"/>
  <c r="T71" i="490" s="1"/>
  <c r="W71" i="490" s="1"/>
  <c r="X71" i="490" s="1"/>
  <c r="R76" i="490"/>
  <c r="U76" i="490" s="1"/>
  <c r="Q77" i="490"/>
  <c r="T77" i="490" s="1"/>
  <c r="W77" i="490" s="1"/>
  <c r="X77" i="490" s="1"/>
  <c r="Q79" i="490"/>
  <c r="T79" i="490" s="1"/>
  <c r="W79" i="490" s="1"/>
  <c r="X79" i="490" s="1"/>
  <c r="R84" i="490"/>
  <c r="U84" i="490" s="1"/>
  <c r="R85" i="490"/>
  <c r="U85" i="490" s="1"/>
  <c r="R86" i="490"/>
  <c r="U86" i="490" s="1"/>
  <c r="R87" i="490"/>
  <c r="U87" i="490" s="1"/>
  <c r="R88" i="490"/>
  <c r="U88" i="490" s="1"/>
  <c r="R89" i="490"/>
  <c r="U89" i="490" s="1"/>
  <c r="R90" i="490"/>
  <c r="U90" i="490" s="1"/>
  <c r="R91" i="490"/>
  <c r="U91" i="490" s="1"/>
  <c r="R92" i="490"/>
  <c r="U92" i="490" s="1"/>
  <c r="R93" i="490"/>
  <c r="U93" i="490" s="1"/>
  <c r="R94" i="490"/>
  <c r="U94" i="490" s="1"/>
  <c r="R95" i="490"/>
  <c r="U95" i="490" s="1"/>
  <c r="Q145" i="491"/>
  <c r="T145" i="491" s="1"/>
  <c r="W145" i="491" s="1"/>
  <c r="X145" i="491" s="1"/>
  <c r="Q121" i="491"/>
  <c r="T121" i="491" s="1"/>
  <c r="W121" i="491" s="1"/>
  <c r="Q117" i="491"/>
  <c r="T117" i="491" s="1"/>
  <c r="W117" i="491" s="1"/>
  <c r="Q113" i="491"/>
  <c r="T113" i="491" s="1"/>
  <c r="W113" i="491" s="1"/>
  <c r="X113" i="491" s="1"/>
  <c r="Q81" i="491"/>
  <c r="T81" i="491" s="1"/>
  <c r="W81" i="491" s="1"/>
  <c r="X81" i="491" s="1"/>
  <c r="Q73" i="491"/>
  <c r="T73" i="491" s="1"/>
  <c r="W73" i="491" s="1"/>
  <c r="Q65" i="491"/>
  <c r="T65" i="491" s="1"/>
  <c r="W65" i="491" s="1"/>
  <c r="Q57" i="491"/>
  <c r="T57" i="491" s="1"/>
  <c r="W57" i="491" s="1"/>
  <c r="X57" i="491" s="1"/>
  <c r="Q49" i="491"/>
  <c r="T49" i="491" s="1"/>
  <c r="W49" i="491" s="1"/>
  <c r="Q41" i="491"/>
  <c r="T41" i="491" s="1"/>
  <c r="W41" i="491" s="1"/>
  <c r="Q33" i="491"/>
  <c r="T33" i="491" s="1"/>
  <c r="W33" i="491" s="1"/>
  <c r="Q25" i="491"/>
  <c r="T25" i="491" s="1"/>
  <c r="W25" i="491" s="1"/>
  <c r="Q142" i="491"/>
  <c r="T142" i="491" s="1"/>
  <c r="W142" i="491" s="1"/>
  <c r="X142" i="491" s="1"/>
  <c r="Q134" i="491"/>
  <c r="T134" i="491" s="1"/>
  <c r="W134" i="491" s="1"/>
  <c r="X134" i="491" s="1"/>
  <c r="Q126" i="491"/>
  <c r="T126" i="491" s="1"/>
  <c r="W126" i="491" s="1"/>
  <c r="X126" i="491" s="1"/>
  <c r="Q118" i="491"/>
  <c r="T118" i="491" s="1"/>
  <c r="W118" i="491" s="1"/>
  <c r="X118" i="491" s="1"/>
  <c r="Q110" i="491"/>
  <c r="T110" i="491" s="1"/>
  <c r="W110" i="491" s="1"/>
  <c r="X110" i="491" s="1"/>
  <c r="Q102" i="491"/>
  <c r="T102" i="491" s="1"/>
  <c r="W102" i="491" s="1"/>
  <c r="X102" i="491" s="1"/>
  <c r="Q94" i="491"/>
  <c r="T94" i="491" s="1"/>
  <c r="W94" i="491" s="1"/>
  <c r="X94" i="491" s="1"/>
  <c r="Q86" i="491"/>
  <c r="T86" i="491" s="1"/>
  <c r="W86" i="491" s="1"/>
  <c r="X86" i="491" s="1"/>
  <c r="Q82" i="491"/>
  <c r="T82" i="491" s="1"/>
  <c r="W82" i="491" s="1"/>
  <c r="Q77" i="491"/>
  <c r="T77" i="491" s="1"/>
  <c r="W77" i="491" s="1"/>
  <c r="X77" i="491" s="1"/>
  <c r="Q74" i="491"/>
  <c r="T74" i="491" s="1"/>
  <c r="Q69" i="491"/>
  <c r="T69" i="491" s="1"/>
  <c r="Q66" i="491"/>
  <c r="T66" i="491" s="1"/>
  <c r="W66" i="491" s="1"/>
  <c r="Q24" i="491"/>
  <c r="T24" i="491" s="1"/>
  <c r="W24" i="491" s="1"/>
  <c r="R26" i="491"/>
  <c r="U26" i="491" s="1"/>
  <c r="Q32" i="491"/>
  <c r="T32" i="491" s="1"/>
  <c r="W32" i="491" s="1"/>
  <c r="X32" i="491" s="1"/>
  <c r="R34" i="491"/>
  <c r="U34" i="491" s="1"/>
  <c r="Q40" i="491"/>
  <c r="T40" i="491" s="1"/>
  <c r="W40" i="491" s="1"/>
  <c r="Q44" i="491"/>
  <c r="T44" i="491" s="1"/>
  <c r="W44" i="491" s="1"/>
  <c r="X44" i="491"/>
  <c r="Q52" i="491"/>
  <c r="T52" i="491" s="1"/>
  <c r="W52" i="491" s="1"/>
  <c r="X52" i="491"/>
  <c r="Q62" i="491"/>
  <c r="T62" i="491" s="1"/>
  <c r="W62" i="491" s="1"/>
  <c r="R66" i="491"/>
  <c r="U66" i="491" s="1"/>
  <c r="X70" i="491"/>
  <c r="X71" i="491"/>
  <c r="X72" i="491"/>
  <c r="Q76" i="491"/>
  <c r="T76" i="491" s="1"/>
  <c r="W76" i="491" s="1"/>
  <c r="X76" i="491"/>
  <c r="Q80" i="491"/>
  <c r="T80" i="491" s="1"/>
  <c r="W80" i="491" s="1"/>
  <c r="R82" i="491"/>
  <c r="U82" i="491" s="1"/>
  <c r="X90" i="491"/>
  <c r="Q92" i="491"/>
  <c r="T92" i="491" s="1"/>
  <c r="W92" i="491" s="1"/>
  <c r="Q99" i="491"/>
  <c r="T99" i="491" s="1"/>
  <c r="W99" i="491" s="1"/>
  <c r="X99" i="491" s="1"/>
  <c r="X106" i="491"/>
  <c r="Q108" i="491"/>
  <c r="T108" i="491" s="1"/>
  <c r="W108" i="491" s="1"/>
  <c r="X108" i="491" s="1"/>
  <c r="Q115" i="491"/>
  <c r="T115" i="491" s="1"/>
  <c r="W115" i="491" s="1"/>
  <c r="X115" i="491" s="1"/>
  <c r="X122" i="491"/>
  <c r="Q124" i="491"/>
  <c r="T124" i="491" s="1"/>
  <c r="W124" i="491" s="1"/>
  <c r="X124" i="491" s="1"/>
  <c r="X129" i="491"/>
  <c r="Q131" i="491"/>
  <c r="T131" i="491" s="1"/>
  <c r="W131" i="491" s="1"/>
  <c r="X131" i="491" s="1"/>
  <c r="Q140" i="491"/>
  <c r="T140" i="491" s="1"/>
  <c r="W140" i="491" s="1"/>
  <c r="X140" i="491" s="1"/>
  <c r="Q147" i="491"/>
  <c r="T147" i="491" s="1"/>
  <c r="W147" i="491" s="1"/>
  <c r="X147" i="491" s="1"/>
  <c r="Q38" i="492"/>
  <c r="T38" i="492" s="1"/>
  <c r="X39" i="492"/>
  <c r="Q45" i="492"/>
  <c r="T45" i="492" s="1"/>
  <c r="R63" i="492"/>
  <c r="U63" i="492" s="1"/>
  <c r="Q28" i="491"/>
  <c r="T28" i="491" s="1"/>
  <c r="W28" i="491" s="1"/>
  <c r="X28" i="491"/>
  <c r="Q36" i="491"/>
  <c r="T36" i="491" s="1"/>
  <c r="W36" i="491" s="1"/>
  <c r="X36" i="491"/>
  <c r="X41" i="491"/>
  <c r="Q42" i="491"/>
  <c r="T42" i="491" s="1"/>
  <c r="Q43" i="491"/>
  <c r="T43" i="491" s="1"/>
  <c r="W43" i="491" s="1"/>
  <c r="X43" i="491" s="1"/>
  <c r="Q45" i="491"/>
  <c r="T45" i="491" s="1"/>
  <c r="W45" i="491" s="1"/>
  <c r="X49" i="491"/>
  <c r="Q50" i="491"/>
  <c r="T50" i="491" s="1"/>
  <c r="W50" i="491" s="1"/>
  <c r="Q51" i="491"/>
  <c r="T51" i="491" s="1"/>
  <c r="W51" i="491" s="1"/>
  <c r="Q53" i="491"/>
  <c r="T53" i="491" s="1"/>
  <c r="W53" i="491" s="1"/>
  <c r="X65" i="491"/>
  <c r="Q70" i="491"/>
  <c r="T70" i="491" s="1"/>
  <c r="W70" i="491" s="1"/>
  <c r="R74" i="491"/>
  <c r="U74" i="491" s="1"/>
  <c r="X80" i="491"/>
  <c r="Q95" i="491"/>
  <c r="T95" i="491" s="1"/>
  <c r="W95" i="491" s="1"/>
  <c r="X95" i="491" s="1"/>
  <c r="Q97" i="491"/>
  <c r="T97" i="491" s="1"/>
  <c r="W97" i="491" s="1"/>
  <c r="X97" i="491" s="1"/>
  <c r="Q98" i="491"/>
  <c r="T98" i="491" s="1"/>
  <c r="W98" i="491" s="1"/>
  <c r="X100" i="491"/>
  <c r="Q111" i="491"/>
  <c r="T111" i="491" s="1"/>
  <c r="W111" i="491" s="1"/>
  <c r="X111" i="491" s="1"/>
  <c r="Q114" i="491"/>
  <c r="T114" i="491" s="1"/>
  <c r="W114" i="491" s="1"/>
  <c r="Q127" i="491"/>
  <c r="T127" i="491" s="1"/>
  <c r="W127" i="491" s="1"/>
  <c r="X127" i="491" s="1"/>
  <c r="Q129" i="491"/>
  <c r="T129" i="491" s="1"/>
  <c r="W129" i="491" s="1"/>
  <c r="Q130" i="491"/>
  <c r="T130" i="491" s="1"/>
  <c r="W130" i="491" s="1"/>
  <c r="X132" i="491"/>
  <c r="Q143" i="491"/>
  <c r="T143" i="491" s="1"/>
  <c r="W143" i="491" s="1"/>
  <c r="X143" i="491" s="1"/>
  <c r="Q146" i="491"/>
  <c r="T146" i="491" s="1"/>
  <c r="W146" i="491" s="1"/>
  <c r="X148" i="491"/>
  <c r="Q22" i="492"/>
  <c r="T22" i="492" s="1"/>
  <c r="W22" i="492" s="1"/>
  <c r="X23" i="492"/>
  <c r="Q29" i="492"/>
  <c r="T29" i="492" s="1"/>
  <c r="R45" i="492"/>
  <c r="U45" i="492" s="1"/>
  <c r="R52" i="492"/>
  <c r="U52" i="492" s="1"/>
  <c r="R61" i="492"/>
  <c r="U61" i="492" s="1"/>
  <c r="R68" i="492"/>
  <c r="U68" i="492" s="1"/>
  <c r="Q119" i="492"/>
  <c r="T119" i="492" s="1"/>
  <c r="W119" i="492" s="1"/>
  <c r="X119" i="492" s="1"/>
  <c r="Q22" i="490"/>
  <c r="T22" i="490" s="1"/>
  <c r="W22" i="490" s="1"/>
  <c r="X22" i="490" s="1"/>
  <c r="R24" i="490"/>
  <c r="U24" i="490" s="1"/>
  <c r="Q24" i="490"/>
  <c r="T24" i="490" s="1"/>
  <c r="Q25" i="490"/>
  <c r="T25" i="490" s="1"/>
  <c r="W25" i="490" s="1"/>
  <c r="Q27" i="490"/>
  <c r="T27" i="490" s="1"/>
  <c r="W27" i="490" s="1"/>
  <c r="X27" i="490" s="1"/>
  <c r="Q30" i="490"/>
  <c r="T30" i="490" s="1"/>
  <c r="W30" i="490" s="1"/>
  <c r="X30" i="490" s="1"/>
  <c r="R32" i="490"/>
  <c r="U32" i="490" s="1"/>
  <c r="Q32" i="490"/>
  <c r="T32" i="490" s="1"/>
  <c r="W32" i="490" s="1"/>
  <c r="Q33" i="490"/>
  <c r="T33" i="490" s="1"/>
  <c r="W33" i="490" s="1"/>
  <c r="Q35" i="490"/>
  <c r="T35" i="490" s="1"/>
  <c r="W35" i="490" s="1"/>
  <c r="R40" i="490"/>
  <c r="U40" i="490" s="1"/>
  <c r="Q40" i="490"/>
  <c r="T40" i="490" s="1"/>
  <c r="W40" i="490" s="1"/>
  <c r="Q41" i="490"/>
  <c r="T41" i="490" s="1"/>
  <c r="W41" i="490" s="1"/>
  <c r="X41" i="490" s="1"/>
  <c r="Q43" i="490"/>
  <c r="T43" i="490" s="1"/>
  <c r="W43" i="490" s="1"/>
  <c r="X43" i="490" s="1"/>
  <c r="R48" i="490"/>
  <c r="U48" i="490" s="1"/>
  <c r="Q48" i="490"/>
  <c r="T48" i="490" s="1"/>
  <c r="W48" i="490" s="1"/>
  <c r="Q49" i="490"/>
  <c r="T49" i="490" s="1"/>
  <c r="W49" i="490" s="1"/>
  <c r="X49" i="490" s="1"/>
  <c r="Q51" i="490"/>
  <c r="T51" i="490" s="1"/>
  <c r="W51" i="490" s="1"/>
  <c r="X51" i="490" s="1"/>
  <c r="R56" i="490"/>
  <c r="U56" i="490" s="1"/>
  <c r="Q56" i="490"/>
  <c r="T56" i="490" s="1"/>
  <c r="W56" i="490" s="1"/>
  <c r="Q57" i="490"/>
  <c r="T57" i="490" s="1"/>
  <c r="W57" i="490" s="1"/>
  <c r="Q59" i="490"/>
  <c r="T59" i="490" s="1"/>
  <c r="W59" i="490" s="1"/>
  <c r="X59" i="490" s="1"/>
  <c r="R64" i="490"/>
  <c r="U64" i="490" s="1"/>
  <c r="Q64" i="490"/>
  <c r="T64" i="490" s="1"/>
  <c r="W64" i="490" s="1"/>
  <c r="Q65" i="490"/>
  <c r="T65" i="490" s="1"/>
  <c r="W65" i="490" s="1"/>
  <c r="X65" i="490" s="1"/>
  <c r="Q67" i="490"/>
  <c r="T67" i="490" s="1"/>
  <c r="W67" i="490" s="1"/>
  <c r="X67" i="490" s="1"/>
  <c r="R72" i="490"/>
  <c r="U72" i="490" s="1"/>
  <c r="Q72" i="490"/>
  <c r="T72" i="490" s="1"/>
  <c r="W72" i="490" s="1"/>
  <c r="Q73" i="490"/>
  <c r="T73" i="490" s="1"/>
  <c r="W73" i="490" s="1"/>
  <c r="X73" i="490" s="1"/>
  <c r="Q75" i="490"/>
  <c r="T75" i="490" s="1"/>
  <c r="W75" i="490" s="1"/>
  <c r="X75" i="490" s="1"/>
  <c r="R80" i="490"/>
  <c r="U80" i="490" s="1"/>
  <c r="Q80" i="490"/>
  <c r="T80" i="490" s="1"/>
  <c r="W80" i="490" s="1"/>
  <c r="Q81" i="490"/>
  <c r="T81" i="490" s="1"/>
  <c r="W81" i="490" s="1"/>
  <c r="Q20" i="491"/>
  <c r="T20" i="491" s="1"/>
  <c r="W20" i="491" s="1"/>
  <c r="X20" i="491" s="1"/>
  <c r="AC20" i="491" s="1"/>
  <c r="Q21" i="491"/>
  <c r="T21" i="491" s="1"/>
  <c r="W21" i="491" s="1"/>
  <c r="X21" i="491" s="1"/>
  <c r="X25" i="491"/>
  <c r="Q26" i="491"/>
  <c r="T26" i="491" s="1"/>
  <c r="Q27" i="491"/>
  <c r="T27" i="491" s="1"/>
  <c r="W27" i="491" s="1"/>
  <c r="Q29" i="491"/>
  <c r="T29" i="491" s="1"/>
  <c r="W29" i="491" s="1"/>
  <c r="X29" i="491" s="1"/>
  <c r="X33" i="491"/>
  <c r="Q34" i="491"/>
  <c r="T34" i="491" s="1"/>
  <c r="W34" i="491" s="1"/>
  <c r="Q35" i="491"/>
  <c r="T35" i="491" s="1"/>
  <c r="W35" i="491" s="1"/>
  <c r="Q37" i="491"/>
  <c r="T37" i="491" s="1"/>
  <c r="W37" i="491" s="1"/>
  <c r="X37" i="491" s="1"/>
  <c r="Q46" i="491"/>
  <c r="T46" i="491" s="1"/>
  <c r="W46" i="491" s="1"/>
  <c r="X46" i="491"/>
  <c r="Q54" i="491"/>
  <c r="T54" i="491" s="1"/>
  <c r="W54" i="491" s="1"/>
  <c r="X54" i="491"/>
  <c r="R58" i="491"/>
  <c r="U58" i="491" s="1"/>
  <c r="Q59" i="491"/>
  <c r="T59" i="491" s="1"/>
  <c r="R69" i="491"/>
  <c r="U69" i="491" s="1"/>
  <c r="Q84" i="491"/>
  <c r="T84" i="491" s="1"/>
  <c r="W84" i="491" s="1"/>
  <c r="X84" i="491" s="1"/>
  <c r="X89" i="491"/>
  <c r="Q91" i="491"/>
  <c r="T91" i="491" s="1"/>
  <c r="W91" i="491" s="1"/>
  <c r="X91" i="491" s="1"/>
  <c r="X98" i="491"/>
  <c r="Q100" i="491"/>
  <c r="T100" i="491" s="1"/>
  <c r="W100" i="491" s="1"/>
  <c r="Q107" i="491"/>
  <c r="T107" i="491" s="1"/>
  <c r="W107" i="491" s="1"/>
  <c r="X107" i="491" s="1"/>
  <c r="X114" i="491"/>
  <c r="Q116" i="491"/>
  <c r="T116" i="491" s="1"/>
  <c r="W116" i="491" s="1"/>
  <c r="X116" i="491" s="1"/>
  <c r="X121" i="491"/>
  <c r="Q123" i="491"/>
  <c r="T123" i="491" s="1"/>
  <c r="W123" i="491" s="1"/>
  <c r="X123" i="491" s="1"/>
  <c r="X130" i="491"/>
  <c r="Q132" i="491"/>
  <c r="T132" i="491" s="1"/>
  <c r="W132" i="491" s="1"/>
  <c r="Q139" i="491"/>
  <c r="T139" i="491" s="1"/>
  <c r="W139" i="491" s="1"/>
  <c r="X139" i="491" s="1"/>
  <c r="X146" i="491"/>
  <c r="Q148" i="491"/>
  <c r="T148" i="491" s="1"/>
  <c r="W148" i="491" s="1"/>
  <c r="Q83" i="492"/>
  <c r="T83" i="492" s="1"/>
  <c r="Q75" i="492"/>
  <c r="T75" i="492" s="1"/>
  <c r="W75" i="492" s="1"/>
  <c r="Q67" i="492"/>
  <c r="T67" i="492" s="1"/>
  <c r="W67" i="492" s="1"/>
  <c r="Q59" i="492"/>
  <c r="T59" i="492" s="1"/>
  <c r="W59" i="492" s="1"/>
  <c r="X59" i="492" s="1"/>
  <c r="Q51" i="492"/>
  <c r="T51" i="492" s="1"/>
  <c r="W51" i="492" s="1"/>
  <c r="X51" i="492" s="1"/>
  <c r="Q43" i="492"/>
  <c r="T43" i="492" s="1"/>
  <c r="W43" i="492" s="1"/>
  <c r="X43" i="492" s="1"/>
  <c r="Q35" i="492"/>
  <c r="T35" i="492" s="1"/>
  <c r="W35" i="492" s="1"/>
  <c r="X35" i="492" s="1"/>
  <c r="Q27" i="492"/>
  <c r="T27" i="492" s="1"/>
  <c r="W27" i="492" s="1"/>
  <c r="X27" i="492" s="1"/>
  <c r="Q115" i="492"/>
  <c r="T115" i="492" s="1"/>
  <c r="W115" i="492" s="1"/>
  <c r="Q113" i="492"/>
  <c r="T113" i="492" s="1"/>
  <c r="Q112" i="492"/>
  <c r="T112" i="492" s="1"/>
  <c r="Q111" i="492"/>
  <c r="T111" i="492" s="1"/>
  <c r="W111" i="492" s="1"/>
  <c r="Q110" i="492"/>
  <c r="T110" i="492" s="1"/>
  <c r="Q109" i="492"/>
  <c r="T109" i="492" s="1"/>
  <c r="Q108" i="492"/>
  <c r="T108" i="492" s="1"/>
  <c r="Q107" i="492"/>
  <c r="T107" i="492" s="1"/>
  <c r="W107" i="492" s="1"/>
  <c r="Q106" i="492"/>
  <c r="T106" i="492" s="1"/>
  <c r="Q105" i="492"/>
  <c r="T105" i="492" s="1"/>
  <c r="Q104" i="492"/>
  <c r="T104" i="492" s="1"/>
  <c r="Q103" i="492"/>
  <c r="T103" i="492" s="1"/>
  <c r="W103" i="492" s="1"/>
  <c r="Q102" i="492"/>
  <c r="T102" i="492" s="1"/>
  <c r="Q101" i="492"/>
  <c r="T101" i="492" s="1"/>
  <c r="Q100" i="492"/>
  <c r="T100" i="492" s="1"/>
  <c r="Q99" i="492"/>
  <c r="T99" i="492" s="1"/>
  <c r="W99" i="492" s="1"/>
  <c r="Q98" i="492"/>
  <c r="T98" i="492" s="1"/>
  <c r="Q97" i="492"/>
  <c r="T97" i="492" s="1"/>
  <c r="Q96" i="492"/>
  <c r="T96" i="492" s="1"/>
  <c r="Q95" i="492"/>
  <c r="T95" i="492" s="1"/>
  <c r="W95" i="492" s="1"/>
  <c r="Q94" i="492"/>
  <c r="T94" i="492" s="1"/>
  <c r="Q93" i="492"/>
  <c r="T93" i="492" s="1"/>
  <c r="Q92" i="492"/>
  <c r="T92" i="492" s="1"/>
  <c r="Q91" i="492"/>
  <c r="T91" i="492" s="1"/>
  <c r="W91" i="492" s="1"/>
  <c r="Q90" i="492"/>
  <c r="T90" i="492" s="1"/>
  <c r="Q89" i="492"/>
  <c r="T89" i="492" s="1"/>
  <c r="Q88" i="492"/>
  <c r="T88" i="492" s="1"/>
  <c r="Q87" i="492"/>
  <c r="T87" i="492" s="1"/>
  <c r="W87" i="492" s="1"/>
  <c r="Q86" i="492"/>
  <c r="T86" i="492" s="1"/>
  <c r="Q85" i="492"/>
  <c r="T85" i="492" s="1"/>
  <c r="Q84" i="492"/>
  <c r="T84" i="492" s="1"/>
  <c r="Q74" i="492"/>
  <c r="T74" i="492" s="1"/>
  <c r="W74" i="492" s="1"/>
  <c r="X74" i="492" s="1"/>
  <c r="Q60" i="492"/>
  <c r="T60" i="492" s="1"/>
  <c r="Q82" i="492"/>
  <c r="T82" i="492" s="1"/>
  <c r="W82" i="492" s="1"/>
  <c r="X82" i="492" s="1"/>
  <c r="Q63" i="492"/>
  <c r="T63" i="492" s="1"/>
  <c r="Q58" i="492"/>
  <c r="T58" i="492" s="1"/>
  <c r="W58" i="492" s="1"/>
  <c r="X58" i="492" s="1"/>
  <c r="Q47" i="492"/>
  <c r="T47" i="492" s="1"/>
  <c r="W47" i="492" s="1"/>
  <c r="Q42" i="492"/>
  <c r="T42" i="492" s="1"/>
  <c r="W42" i="492" s="1"/>
  <c r="X42" i="492" s="1"/>
  <c r="Q31" i="492"/>
  <c r="T31" i="492" s="1"/>
  <c r="W31" i="492" s="1"/>
  <c r="Q26" i="492"/>
  <c r="T26" i="492" s="1"/>
  <c r="W26" i="492" s="1"/>
  <c r="X26" i="492" s="1"/>
  <c r="Q71" i="492"/>
  <c r="T71" i="492" s="1"/>
  <c r="Q68" i="492"/>
  <c r="T68" i="492" s="1"/>
  <c r="W68" i="492" s="1"/>
  <c r="Q52" i="492"/>
  <c r="T52" i="492" s="1"/>
  <c r="Q36" i="492"/>
  <c r="T36" i="492" s="1"/>
  <c r="W36" i="492" s="1"/>
  <c r="Q20" i="492"/>
  <c r="T20" i="492" s="1"/>
  <c r="W20" i="492" s="1"/>
  <c r="Q79" i="492"/>
  <c r="T79" i="492" s="1"/>
  <c r="Q76" i="492"/>
  <c r="T76" i="492" s="1"/>
  <c r="W76" i="492" s="1"/>
  <c r="X21" i="492"/>
  <c r="AC21" i="492" s="1"/>
  <c r="Q28" i="492"/>
  <c r="T28" i="492" s="1"/>
  <c r="W28" i="492" s="1"/>
  <c r="R29" i="492"/>
  <c r="U29" i="492" s="1"/>
  <c r="R36" i="492"/>
  <c r="U36" i="492" s="1"/>
  <c r="Q39" i="492"/>
  <c r="T39" i="492" s="1"/>
  <c r="W39" i="492" s="1"/>
  <c r="Q48" i="492"/>
  <c r="T48" i="492" s="1"/>
  <c r="W48" i="492" s="1"/>
  <c r="Q50" i="492"/>
  <c r="T50" i="492" s="1"/>
  <c r="W50" i="492" s="1"/>
  <c r="X50" i="492" s="1"/>
  <c r="X67" i="492"/>
  <c r="R71" i="492"/>
  <c r="U71" i="492" s="1"/>
  <c r="Q78" i="492"/>
  <c r="T78" i="492" s="1"/>
  <c r="R118" i="492"/>
  <c r="U118" i="492" s="1"/>
  <c r="Q148" i="493"/>
  <c r="T148" i="493" s="1"/>
  <c r="W148" i="493" s="1"/>
  <c r="Q146" i="493"/>
  <c r="T146" i="493" s="1"/>
  <c r="W146" i="493" s="1"/>
  <c r="Q144" i="493"/>
  <c r="T144" i="493" s="1"/>
  <c r="W144" i="493" s="1"/>
  <c r="X144" i="493" s="1"/>
  <c r="Q142" i="493"/>
  <c r="T142" i="493" s="1"/>
  <c r="W142" i="493" s="1"/>
  <c r="X142" i="493" s="1"/>
  <c r="Q140" i="493"/>
  <c r="T140" i="493" s="1"/>
  <c r="W140" i="493" s="1"/>
  <c r="Q138" i="493"/>
  <c r="T138" i="493" s="1"/>
  <c r="W138" i="493" s="1"/>
  <c r="Q136" i="493"/>
  <c r="T136" i="493" s="1"/>
  <c r="W136" i="493" s="1"/>
  <c r="X136" i="493" s="1"/>
  <c r="Q134" i="493"/>
  <c r="T134" i="493" s="1"/>
  <c r="W134" i="493" s="1"/>
  <c r="X134" i="493" s="1"/>
  <c r="Q132" i="493"/>
  <c r="T132" i="493" s="1"/>
  <c r="W132" i="493" s="1"/>
  <c r="Q130" i="493"/>
  <c r="T130" i="493" s="1"/>
  <c r="W130" i="493" s="1"/>
  <c r="Q128" i="493"/>
  <c r="T128" i="493" s="1"/>
  <c r="W128" i="493" s="1"/>
  <c r="Q126" i="493"/>
  <c r="T126" i="493" s="1"/>
  <c r="W126" i="493" s="1"/>
  <c r="X126" i="493" s="1"/>
  <c r="Q124" i="493"/>
  <c r="T124" i="493" s="1"/>
  <c r="W124" i="493" s="1"/>
  <c r="Q122" i="493"/>
  <c r="T122" i="493" s="1"/>
  <c r="W122" i="493" s="1"/>
  <c r="Q120" i="493"/>
  <c r="T120" i="493" s="1"/>
  <c r="W120" i="493" s="1"/>
  <c r="Q118" i="493"/>
  <c r="T118" i="493" s="1"/>
  <c r="W118" i="493" s="1"/>
  <c r="X118" i="493" s="1"/>
  <c r="Q116" i="493"/>
  <c r="T116" i="493" s="1"/>
  <c r="W116" i="493" s="1"/>
  <c r="Q114" i="493"/>
  <c r="T114" i="493" s="1"/>
  <c r="W114" i="493" s="1"/>
  <c r="Q112" i="493"/>
  <c r="T112" i="493" s="1"/>
  <c r="W112" i="493" s="1"/>
  <c r="Q110" i="493"/>
  <c r="T110" i="493" s="1"/>
  <c r="W110" i="493" s="1"/>
  <c r="X110" i="493" s="1"/>
  <c r="Q108" i="493"/>
  <c r="T108" i="493" s="1"/>
  <c r="W108" i="493" s="1"/>
  <c r="Q106" i="493"/>
  <c r="T106" i="493" s="1"/>
  <c r="W106" i="493" s="1"/>
  <c r="Q104" i="493"/>
  <c r="T104" i="493" s="1"/>
  <c r="W104" i="493" s="1"/>
  <c r="Q102" i="493"/>
  <c r="T102" i="493" s="1"/>
  <c r="W102" i="493" s="1"/>
  <c r="X102" i="493" s="1"/>
  <c r="Q100" i="493"/>
  <c r="T100" i="493" s="1"/>
  <c r="W100" i="493" s="1"/>
  <c r="Q98" i="493"/>
  <c r="T98" i="493" s="1"/>
  <c r="W98" i="493" s="1"/>
  <c r="Q96" i="493"/>
  <c r="T96" i="493" s="1"/>
  <c r="W96" i="493" s="1"/>
  <c r="X96" i="493" s="1"/>
  <c r="Q94" i="493"/>
  <c r="T94" i="493" s="1"/>
  <c r="W94" i="493" s="1"/>
  <c r="X94" i="493" s="1"/>
  <c r="Q92" i="493"/>
  <c r="T92" i="493" s="1"/>
  <c r="W92" i="493" s="1"/>
  <c r="Q90" i="493"/>
  <c r="T90" i="493" s="1"/>
  <c r="W90" i="493" s="1"/>
  <c r="Q88" i="493"/>
  <c r="T88" i="493" s="1"/>
  <c r="W88" i="493" s="1"/>
  <c r="X88" i="493" s="1"/>
  <c r="Q86" i="493"/>
  <c r="T86" i="493" s="1"/>
  <c r="W86" i="493" s="1"/>
  <c r="X86" i="493" s="1"/>
  <c r="Q145" i="493"/>
  <c r="T145" i="493" s="1"/>
  <c r="Q137" i="493"/>
  <c r="T137" i="493" s="1"/>
  <c r="Q129" i="493"/>
  <c r="T129" i="493" s="1"/>
  <c r="Q121" i="493"/>
  <c r="T121" i="493" s="1"/>
  <c r="W121" i="493" s="1"/>
  <c r="Q115" i="493"/>
  <c r="T115" i="493" s="1"/>
  <c r="W115" i="493" s="1"/>
  <c r="Q111" i="493"/>
  <c r="T111" i="493" s="1"/>
  <c r="W111" i="493" s="1"/>
  <c r="Q107" i="493"/>
  <c r="T107" i="493" s="1"/>
  <c r="Q103" i="493"/>
  <c r="T103" i="493" s="1"/>
  <c r="W103" i="493" s="1"/>
  <c r="Q99" i="493"/>
  <c r="T99" i="493" s="1"/>
  <c r="W99" i="493" s="1"/>
  <c r="Q95" i="493"/>
  <c r="T95" i="493" s="1"/>
  <c r="W95" i="493" s="1"/>
  <c r="Q91" i="493"/>
  <c r="T91" i="493" s="1"/>
  <c r="W91" i="493" s="1"/>
  <c r="Q87" i="493"/>
  <c r="T87" i="493" s="1"/>
  <c r="W87" i="493" s="1"/>
  <c r="Q84" i="493"/>
  <c r="T84" i="493" s="1"/>
  <c r="Q81" i="493"/>
  <c r="T81" i="493" s="1"/>
  <c r="Q80" i="493"/>
  <c r="T80" i="493" s="1"/>
  <c r="W80" i="493" s="1"/>
  <c r="Q76" i="493"/>
  <c r="T76" i="493" s="1"/>
  <c r="W76" i="493" s="1"/>
  <c r="Q73" i="493"/>
  <c r="T73" i="493" s="1"/>
  <c r="Q72" i="493"/>
  <c r="T72" i="493" s="1"/>
  <c r="Q68" i="493"/>
  <c r="T68" i="493" s="1"/>
  <c r="W68" i="493" s="1"/>
  <c r="X68" i="493" s="1"/>
  <c r="Q65" i="493"/>
  <c r="T65" i="493" s="1"/>
  <c r="W65" i="493" s="1"/>
  <c r="Q64" i="493"/>
  <c r="T64" i="493" s="1"/>
  <c r="Q60" i="493"/>
  <c r="T60" i="493" s="1"/>
  <c r="W60" i="493" s="1"/>
  <c r="Q57" i="493"/>
  <c r="T57" i="493" s="1"/>
  <c r="Q56" i="493"/>
  <c r="T56" i="493" s="1"/>
  <c r="W56" i="493" s="1"/>
  <c r="Q52" i="493"/>
  <c r="T52" i="493" s="1"/>
  <c r="Q49" i="493"/>
  <c r="T49" i="493" s="1"/>
  <c r="Q48" i="493"/>
  <c r="T48" i="493" s="1"/>
  <c r="Q44" i="493"/>
  <c r="T44" i="493" s="1"/>
  <c r="W44" i="493" s="1"/>
  <c r="Q41" i="493"/>
  <c r="T41" i="493" s="1"/>
  <c r="Q40" i="493"/>
  <c r="T40" i="493" s="1"/>
  <c r="Q36" i="493"/>
  <c r="T36" i="493" s="1"/>
  <c r="W36" i="493" s="1"/>
  <c r="Q33" i="493"/>
  <c r="T33" i="493" s="1"/>
  <c r="Q32" i="493"/>
  <c r="T32" i="493" s="1"/>
  <c r="Q28" i="493"/>
  <c r="T28" i="493" s="1"/>
  <c r="W28" i="493" s="1"/>
  <c r="Q25" i="493"/>
  <c r="T25" i="493" s="1"/>
  <c r="Q24" i="493"/>
  <c r="T24" i="493" s="1"/>
  <c r="W24" i="493" s="1"/>
  <c r="Q143" i="493"/>
  <c r="T143" i="493" s="1"/>
  <c r="Q135" i="493"/>
  <c r="T135" i="493" s="1"/>
  <c r="W135" i="493" s="1"/>
  <c r="Q127" i="493"/>
  <c r="T127" i="493" s="1"/>
  <c r="W127" i="493" s="1"/>
  <c r="Q119" i="493"/>
  <c r="T119" i="493" s="1"/>
  <c r="W119" i="493" s="1"/>
  <c r="X119" i="493" s="1"/>
  <c r="Q85" i="493"/>
  <c r="T85" i="493" s="1"/>
  <c r="W85" i="493" s="1"/>
  <c r="X85" i="493" s="1"/>
  <c r="Q147" i="493"/>
  <c r="T147" i="493" s="1"/>
  <c r="Q139" i="493"/>
  <c r="T139" i="493" s="1"/>
  <c r="Q131" i="493"/>
  <c r="T131" i="493" s="1"/>
  <c r="W131" i="493" s="1"/>
  <c r="Q123" i="493"/>
  <c r="T123" i="493" s="1"/>
  <c r="Q105" i="493"/>
  <c r="T105" i="493" s="1"/>
  <c r="W105" i="493" s="1"/>
  <c r="Q149" i="493"/>
  <c r="T149" i="493" s="1"/>
  <c r="Q141" i="493"/>
  <c r="T141" i="493" s="1"/>
  <c r="W141" i="493" s="1"/>
  <c r="Q133" i="493"/>
  <c r="T133" i="493" s="1"/>
  <c r="Q125" i="493"/>
  <c r="T125" i="493" s="1"/>
  <c r="Q117" i="493"/>
  <c r="T117" i="493" s="1"/>
  <c r="W117" i="493" s="1"/>
  <c r="Q101" i="493"/>
  <c r="T101" i="493" s="1"/>
  <c r="W101" i="493" s="1"/>
  <c r="Q79" i="493"/>
  <c r="T79" i="493" s="1"/>
  <c r="W79" i="493" s="1"/>
  <c r="Q71" i="493"/>
  <c r="T71" i="493" s="1"/>
  <c r="W71" i="493" s="1"/>
  <c r="Q39" i="493"/>
  <c r="T39" i="493" s="1"/>
  <c r="W39" i="493" s="1"/>
  <c r="X39" i="493" s="1"/>
  <c r="Q20" i="493"/>
  <c r="T20" i="493" s="1"/>
  <c r="W20" i="493" s="1"/>
  <c r="X20" i="493" s="1"/>
  <c r="AC20" i="493" s="1"/>
  <c r="Q113" i="493"/>
  <c r="T113" i="493" s="1"/>
  <c r="W113" i="493" s="1"/>
  <c r="Q97" i="493"/>
  <c r="T97" i="493" s="1"/>
  <c r="W97" i="493" s="1"/>
  <c r="Q47" i="493"/>
  <c r="T47" i="493" s="1"/>
  <c r="W47" i="493" s="1"/>
  <c r="Q109" i="493"/>
  <c r="T109" i="493" s="1"/>
  <c r="W109" i="493" s="1"/>
  <c r="X109" i="493" s="1"/>
  <c r="Q93" i="493"/>
  <c r="T93" i="493" s="1"/>
  <c r="W93" i="493" s="1"/>
  <c r="X93" i="493" s="1"/>
  <c r="Q55" i="493"/>
  <c r="T55" i="493" s="1"/>
  <c r="W55" i="493" s="1"/>
  <c r="Q23" i="493"/>
  <c r="T23" i="493" s="1"/>
  <c r="W23" i="493" s="1"/>
  <c r="X23" i="493" s="1"/>
  <c r="X21" i="493"/>
  <c r="Q26" i="493"/>
  <c r="T26" i="493" s="1"/>
  <c r="W26" i="493" s="1"/>
  <c r="X28" i="493"/>
  <c r="Q31" i="493"/>
  <c r="T31" i="493" s="1"/>
  <c r="W31" i="493" s="1"/>
  <c r="X31" i="493" s="1"/>
  <c r="Q75" i="493"/>
  <c r="T75" i="493" s="1"/>
  <c r="X97" i="493"/>
  <c r="X111" i="493"/>
  <c r="X113" i="493"/>
  <c r="Q60" i="491"/>
  <c r="T60" i="491" s="1"/>
  <c r="W60" i="491" s="1"/>
  <c r="X60" i="491"/>
  <c r="Q67" i="491"/>
  <c r="T67" i="491" s="1"/>
  <c r="W67" i="491" s="1"/>
  <c r="X67" i="491" s="1"/>
  <c r="X73" i="491"/>
  <c r="Q75" i="491"/>
  <c r="T75" i="491" s="1"/>
  <c r="W75" i="491" s="1"/>
  <c r="Q83" i="491"/>
  <c r="T83" i="491" s="1"/>
  <c r="W83" i="491" s="1"/>
  <c r="Q21" i="492"/>
  <c r="T21" i="492" s="1"/>
  <c r="W21" i="492" s="1"/>
  <c r="Q24" i="492"/>
  <c r="T24" i="492" s="1"/>
  <c r="W24" i="492" s="1"/>
  <c r="R28" i="492"/>
  <c r="U28" i="492" s="1"/>
  <c r="Q37" i="492"/>
  <c r="T37" i="492" s="1"/>
  <c r="W37" i="492" s="1"/>
  <c r="X37" i="492" s="1"/>
  <c r="Q40" i="492"/>
  <c r="T40" i="492" s="1"/>
  <c r="R44" i="492"/>
  <c r="U44" i="492" s="1"/>
  <c r="W44" i="492" s="1"/>
  <c r="Q53" i="492"/>
  <c r="T53" i="492" s="1"/>
  <c r="W53" i="492" s="1"/>
  <c r="X53" i="492" s="1"/>
  <c r="Q56" i="492"/>
  <c r="T56" i="492" s="1"/>
  <c r="R60" i="492"/>
  <c r="U60" i="492" s="1"/>
  <c r="Q70" i="492"/>
  <c r="T70" i="492" s="1"/>
  <c r="Q43" i="493"/>
  <c r="T43" i="493" s="1"/>
  <c r="W43" i="493" s="1"/>
  <c r="Q62" i="493"/>
  <c r="T62" i="493" s="1"/>
  <c r="W62" i="493" s="1"/>
  <c r="X62" i="493" s="1"/>
  <c r="X76" i="493"/>
  <c r="X99" i="493"/>
  <c r="X105" i="493"/>
  <c r="X108" i="493"/>
  <c r="X115" i="493"/>
  <c r="X134" i="494"/>
  <c r="Q78" i="491"/>
  <c r="T78" i="491" s="1"/>
  <c r="W78" i="491" s="1"/>
  <c r="X78" i="491"/>
  <c r="Q85" i="491"/>
  <c r="T85" i="491" s="1"/>
  <c r="W85" i="491" s="1"/>
  <c r="X85" i="491"/>
  <c r="Q88" i="491"/>
  <c r="T88" i="491" s="1"/>
  <c r="W88" i="491" s="1"/>
  <c r="X88" i="491"/>
  <c r="Q93" i="491"/>
  <c r="T93" i="491" s="1"/>
  <c r="W93" i="491" s="1"/>
  <c r="X93" i="491"/>
  <c r="Q96" i="491"/>
  <c r="T96" i="491" s="1"/>
  <c r="W96" i="491" s="1"/>
  <c r="X96" i="491"/>
  <c r="Q101" i="491"/>
  <c r="T101" i="491" s="1"/>
  <c r="W101" i="491" s="1"/>
  <c r="X101" i="491"/>
  <c r="Q104" i="491"/>
  <c r="T104" i="491" s="1"/>
  <c r="W104" i="491" s="1"/>
  <c r="X104" i="491"/>
  <c r="Q109" i="491"/>
  <c r="T109" i="491" s="1"/>
  <c r="W109" i="491" s="1"/>
  <c r="X109" i="491"/>
  <c r="Q112" i="491"/>
  <c r="T112" i="491" s="1"/>
  <c r="W112" i="491" s="1"/>
  <c r="X112" i="491"/>
  <c r="X117" i="491"/>
  <c r="Q120" i="491"/>
  <c r="T120" i="491" s="1"/>
  <c r="W120" i="491" s="1"/>
  <c r="X120" i="491"/>
  <c r="Q125" i="491"/>
  <c r="T125" i="491" s="1"/>
  <c r="W125" i="491" s="1"/>
  <c r="X125" i="491"/>
  <c r="Q128" i="491"/>
  <c r="T128" i="491" s="1"/>
  <c r="W128" i="491" s="1"/>
  <c r="X128" i="491"/>
  <c r="Q133" i="491"/>
  <c r="T133" i="491" s="1"/>
  <c r="W133" i="491" s="1"/>
  <c r="X133" i="491"/>
  <c r="Q136" i="491"/>
  <c r="T136" i="491" s="1"/>
  <c r="W136" i="491" s="1"/>
  <c r="X136" i="491"/>
  <c r="Q141" i="491"/>
  <c r="T141" i="491" s="1"/>
  <c r="W141" i="491" s="1"/>
  <c r="X141" i="491"/>
  <c r="Q144" i="491"/>
  <c r="T144" i="491" s="1"/>
  <c r="W144" i="491" s="1"/>
  <c r="X144" i="491"/>
  <c r="Q149" i="491"/>
  <c r="T149" i="491" s="1"/>
  <c r="W149" i="491" s="1"/>
  <c r="X149" i="491"/>
  <c r="AA21" i="492"/>
  <c r="Q30" i="492"/>
  <c r="T30" i="492" s="1"/>
  <c r="Q46" i="492"/>
  <c r="T46" i="492" s="1"/>
  <c r="Q62" i="492"/>
  <c r="T62" i="492" s="1"/>
  <c r="Q77" i="492"/>
  <c r="T77" i="492" s="1"/>
  <c r="W77" i="492" s="1"/>
  <c r="X77" i="492" s="1"/>
  <c r="R84" i="492"/>
  <c r="U84" i="492" s="1"/>
  <c r="R85" i="492"/>
  <c r="U85" i="492" s="1"/>
  <c r="R86" i="492"/>
  <c r="U86" i="492" s="1"/>
  <c r="R87" i="492"/>
  <c r="U87" i="492" s="1"/>
  <c r="R88" i="492"/>
  <c r="U88" i="492" s="1"/>
  <c r="R89" i="492"/>
  <c r="U89" i="492" s="1"/>
  <c r="R90" i="492"/>
  <c r="U90" i="492" s="1"/>
  <c r="R91" i="492"/>
  <c r="U91" i="492" s="1"/>
  <c r="R92" i="492"/>
  <c r="U92" i="492" s="1"/>
  <c r="R93" i="492"/>
  <c r="U93" i="492" s="1"/>
  <c r="R94" i="492"/>
  <c r="U94" i="492" s="1"/>
  <c r="R95" i="492"/>
  <c r="U95" i="492" s="1"/>
  <c r="R96" i="492"/>
  <c r="U96" i="492" s="1"/>
  <c r="R97" i="492"/>
  <c r="U97" i="492" s="1"/>
  <c r="R98" i="492"/>
  <c r="U98" i="492" s="1"/>
  <c r="R99" i="492"/>
  <c r="U99" i="492" s="1"/>
  <c r="R100" i="492"/>
  <c r="U100" i="492" s="1"/>
  <c r="R101" i="492"/>
  <c r="U101" i="492" s="1"/>
  <c r="R102" i="492"/>
  <c r="U102" i="492" s="1"/>
  <c r="R103" i="492"/>
  <c r="U103" i="492" s="1"/>
  <c r="R104" i="492"/>
  <c r="U104" i="492" s="1"/>
  <c r="R105" i="492"/>
  <c r="U105" i="492" s="1"/>
  <c r="R106" i="492"/>
  <c r="U106" i="492" s="1"/>
  <c r="R107" i="492"/>
  <c r="U107" i="492" s="1"/>
  <c r="R108" i="492"/>
  <c r="U108" i="492" s="1"/>
  <c r="R109" i="492"/>
  <c r="U109" i="492" s="1"/>
  <c r="R110" i="492"/>
  <c r="U110" i="492" s="1"/>
  <c r="R111" i="492"/>
  <c r="U111" i="492" s="1"/>
  <c r="R112" i="492"/>
  <c r="U112" i="492" s="1"/>
  <c r="R113" i="492"/>
  <c r="U113" i="492" s="1"/>
  <c r="R114" i="492"/>
  <c r="U114" i="492" s="1"/>
  <c r="X115" i="492"/>
  <c r="R139" i="492"/>
  <c r="U139" i="492" s="1"/>
  <c r="R147" i="492"/>
  <c r="U147" i="492" s="1"/>
  <c r="R41" i="493"/>
  <c r="U41" i="493" s="1"/>
  <c r="X53" i="493"/>
  <c r="Q58" i="493"/>
  <c r="T58" i="493" s="1"/>
  <c r="W58" i="493" s="1"/>
  <c r="X58" i="493" s="1"/>
  <c r="X60" i="493"/>
  <c r="Q63" i="493"/>
  <c r="T63" i="493" s="1"/>
  <c r="W63" i="493" s="1"/>
  <c r="X71" i="493"/>
  <c r="R81" i="493"/>
  <c r="U81" i="493" s="1"/>
  <c r="Q89" i="493"/>
  <c r="T89" i="493" s="1"/>
  <c r="W89" i="493" s="1"/>
  <c r="X89" i="493" s="1"/>
  <c r="Q61" i="492"/>
  <c r="T61" i="492" s="1"/>
  <c r="Q64" i="492"/>
  <c r="T64" i="492" s="1"/>
  <c r="W64" i="492" s="1"/>
  <c r="Q69" i="492"/>
  <c r="T69" i="492" s="1"/>
  <c r="W69" i="492" s="1"/>
  <c r="X69" i="492" s="1"/>
  <c r="X75" i="492"/>
  <c r="R76" i="492"/>
  <c r="U76" i="492" s="1"/>
  <c r="R79" i="492"/>
  <c r="U79" i="492" s="1"/>
  <c r="Q30" i="493"/>
  <c r="T30" i="493" s="1"/>
  <c r="W30" i="493" s="1"/>
  <c r="X36" i="493"/>
  <c r="X38" i="493"/>
  <c r="R40" i="493"/>
  <c r="U40" i="493" s="1"/>
  <c r="R52" i="493"/>
  <c r="U52" i="493" s="1"/>
  <c r="R143" i="493"/>
  <c r="U143" i="493" s="1"/>
  <c r="X148" i="493"/>
  <c r="X26" i="494"/>
  <c r="W26" i="494"/>
  <c r="R35" i="494"/>
  <c r="U35" i="494" s="1"/>
  <c r="Q43" i="494"/>
  <c r="T43" i="494" s="1"/>
  <c r="R75" i="494"/>
  <c r="U75" i="494" s="1"/>
  <c r="X118" i="494"/>
  <c r="X22" i="495"/>
  <c r="Q116" i="492"/>
  <c r="T116" i="492" s="1"/>
  <c r="Q120" i="492"/>
  <c r="T120" i="492" s="1"/>
  <c r="R141" i="492"/>
  <c r="U141" i="492" s="1"/>
  <c r="R149" i="492"/>
  <c r="U149" i="492" s="1"/>
  <c r="Q22" i="493"/>
  <c r="T22" i="493" s="1"/>
  <c r="W22" i="493" s="1"/>
  <c r="X30" i="493"/>
  <c r="R32" i="493"/>
  <c r="U32" i="493" s="1"/>
  <c r="R33" i="493"/>
  <c r="U33" i="493" s="1"/>
  <c r="Q35" i="493"/>
  <c r="T35" i="493" s="1"/>
  <c r="Q50" i="493"/>
  <c r="T50" i="493" s="1"/>
  <c r="W50" i="493" s="1"/>
  <c r="X50" i="493" s="1"/>
  <c r="Q54" i="493"/>
  <c r="T54" i="493" s="1"/>
  <c r="W54" i="493" s="1"/>
  <c r="X63" i="493"/>
  <c r="R64" i="493"/>
  <c r="U64" i="493" s="1"/>
  <c r="R65" i="493"/>
  <c r="U65" i="493" s="1"/>
  <c r="Q67" i="493"/>
  <c r="T67" i="493" s="1"/>
  <c r="R73" i="493"/>
  <c r="U73" i="493" s="1"/>
  <c r="X79" i="493"/>
  <c r="R80" i="493"/>
  <c r="U80" i="493" s="1"/>
  <c r="Q82" i="493"/>
  <c r="T82" i="493" s="1"/>
  <c r="W82" i="493" s="1"/>
  <c r="X82" i="493" s="1"/>
  <c r="R84" i="493"/>
  <c r="U84" i="493" s="1"/>
  <c r="R87" i="493"/>
  <c r="U87" i="493" s="1"/>
  <c r="X95" i="493"/>
  <c r="X101" i="493"/>
  <c r="R103" i="493"/>
  <c r="U103" i="493" s="1"/>
  <c r="X104" i="493"/>
  <c r="X117" i="493"/>
  <c r="X124" i="493"/>
  <c r="X34" i="494"/>
  <c r="W34" i="494"/>
  <c r="R43" i="494"/>
  <c r="U43" i="494" s="1"/>
  <c r="Q51" i="494"/>
  <c r="T51" i="494" s="1"/>
  <c r="Q83" i="494"/>
  <c r="T83" i="494" s="1"/>
  <c r="W83" i="494" s="1"/>
  <c r="X84" i="494"/>
  <c r="Q120" i="494"/>
  <c r="T120" i="494" s="1"/>
  <c r="W120" i="494" s="1"/>
  <c r="Q23" i="491"/>
  <c r="T23" i="491" s="1"/>
  <c r="W23" i="491" s="1"/>
  <c r="Q31" i="491"/>
  <c r="T31" i="491" s="1"/>
  <c r="W31" i="491" s="1"/>
  <c r="X31" i="491" s="1"/>
  <c r="Q39" i="491"/>
  <c r="T39" i="491" s="1"/>
  <c r="W39" i="491" s="1"/>
  <c r="X39" i="491" s="1"/>
  <c r="Q47" i="491"/>
  <c r="T47" i="491" s="1"/>
  <c r="W47" i="491" s="1"/>
  <c r="X47" i="491" s="1"/>
  <c r="Q55" i="491"/>
  <c r="T55" i="491" s="1"/>
  <c r="W55" i="491" s="1"/>
  <c r="X55" i="491" s="1"/>
  <c r="Q63" i="491"/>
  <c r="T63" i="491" s="1"/>
  <c r="W63" i="491" s="1"/>
  <c r="X63" i="491" s="1"/>
  <c r="Q71" i="491"/>
  <c r="T71" i="491" s="1"/>
  <c r="W71" i="491" s="1"/>
  <c r="Q79" i="491"/>
  <c r="T79" i="491" s="1"/>
  <c r="W79" i="491" s="1"/>
  <c r="R24" i="492"/>
  <c r="U24" i="492" s="1"/>
  <c r="Q25" i="492"/>
  <c r="T25" i="492" s="1"/>
  <c r="W25" i="492" s="1"/>
  <c r="R32" i="492"/>
  <c r="U32" i="492" s="1"/>
  <c r="Q33" i="492"/>
  <c r="T33" i="492" s="1"/>
  <c r="W33" i="492" s="1"/>
  <c r="X33" i="492" s="1"/>
  <c r="R40" i="492"/>
  <c r="U40" i="492" s="1"/>
  <c r="Q41" i="492"/>
  <c r="T41" i="492" s="1"/>
  <c r="W41" i="492" s="1"/>
  <c r="X41" i="492" s="1"/>
  <c r="R48" i="492"/>
  <c r="U48" i="492" s="1"/>
  <c r="Q49" i="492"/>
  <c r="T49" i="492" s="1"/>
  <c r="W49" i="492" s="1"/>
  <c r="X49" i="492" s="1"/>
  <c r="R56" i="492"/>
  <c r="U56" i="492" s="1"/>
  <c r="Q57" i="492"/>
  <c r="T57" i="492" s="1"/>
  <c r="W57" i="492" s="1"/>
  <c r="X57" i="492" s="1"/>
  <c r="R64" i="492"/>
  <c r="U64" i="492" s="1"/>
  <c r="Q65" i="492"/>
  <c r="T65" i="492" s="1"/>
  <c r="W65" i="492" s="1"/>
  <c r="X65" i="492" s="1"/>
  <c r="R72" i="492"/>
  <c r="U72" i="492" s="1"/>
  <c r="Q72" i="492"/>
  <c r="T72" i="492" s="1"/>
  <c r="W72" i="492" s="1"/>
  <c r="Q73" i="492"/>
  <c r="T73" i="492" s="1"/>
  <c r="W73" i="492" s="1"/>
  <c r="X73" i="492" s="1"/>
  <c r="R80" i="492"/>
  <c r="U80" i="492" s="1"/>
  <c r="Q80" i="492"/>
  <c r="T80" i="492" s="1"/>
  <c r="W80" i="492" s="1"/>
  <c r="Q81" i="492"/>
  <c r="T81" i="492" s="1"/>
  <c r="W81" i="492" s="1"/>
  <c r="X81" i="492" s="1"/>
  <c r="R116" i="492"/>
  <c r="U116" i="492" s="1"/>
  <c r="Q117" i="492"/>
  <c r="T117" i="492" s="1"/>
  <c r="R120" i="492"/>
  <c r="U120" i="492" s="1"/>
  <c r="Q121" i="492"/>
  <c r="T121" i="492" s="1"/>
  <c r="R134" i="492"/>
  <c r="U134" i="492" s="1"/>
  <c r="R135" i="492"/>
  <c r="U135" i="492" s="1"/>
  <c r="R142" i="492"/>
  <c r="U142" i="492" s="1"/>
  <c r="R143" i="492"/>
  <c r="U143" i="492" s="1"/>
  <c r="X22" i="493"/>
  <c r="R24" i="493"/>
  <c r="U24" i="493" s="1"/>
  <c r="R25" i="493"/>
  <c r="U25" i="493" s="1"/>
  <c r="Q27" i="493"/>
  <c r="T27" i="493" s="1"/>
  <c r="W27" i="493" s="1"/>
  <c r="X37" i="493"/>
  <c r="Q42" i="493"/>
  <c r="T42" i="493" s="1"/>
  <c r="W42" i="493" s="1"/>
  <c r="X42" i="493" s="1"/>
  <c r="Q46" i="493"/>
  <c r="T46" i="493" s="1"/>
  <c r="W46" i="493" s="1"/>
  <c r="X54" i="493"/>
  <c r="X55" i="493"/>
  <c r="R56" i="493"/>
  <c r="U56" i="493" s="1"/>
  <c r="R57" i="493"/>
  <c r="U57" i="493" s="1"/>
  <c r="Q59" i="493"/>
  <c r="T59" i="493" s="1"/>
  <c r="X66" i="493"/>
  <c r="X69" i="493"/>
  <c r="Q83" i="493"/>
  <c r="T83" i="493" s="1"/>
  <c r="W83" i="493" s="1"/>
  <c r="X83" i="493" s="1"/>
  <c r="X90" i="493"/>
  <c r="X98" i="493"/>
  <c r="R107" i="493"/>
  <c r="U107" i="493" s="1"/>
  <c r="X127" i="493"/>
  <c r="X132" i="493"/>
  <c r="Q27" i="494"/>
  <c r="T27" i="494" s="1"/>
  <c r="X28" i="494"/>
  <c r="X42" i="494"/>
  <c r="W42" i="494"/>
  <c r="R51" i="494"/>
  <c r="U51" i="494" s="1"/>
  <c r="R67" i="494"/>
  <c r="U67" i="494" s="1"/>
  <c r="R135" i="494"/>
  <c r="U135" i="494" s="1"/>
  <c r="R144" i="494"/>
  <c r="U144" i="494" s="1"/>
  <c r="Z20" i="494"/>
  <c r="AA20" i="494" s="1"/>
  <c r="J159" i="494"/>
  <c r="I161" i="494" s="1"/>
  <c r="J161" i="494" s="1"/>
  <c r="I163" i="494" s="1"/>
  <c r="J163" i="494" s="1"/>
  <c r="I165" i="494" s="1"/>
  <c r="W57" i="495"/>
  <c r="W112" i="496"/>
  <c r="R96" i="490"/>
  <c r="U96" i="490" s="1"/>
  <c r="Q96" i="490"/>
  <c r="T96" i="490" s="1"/>
  <c r="R97" i="490"/>
  <c r="U97" i="490" s="1"/>
  <c r="Q97" i="490"/>
  <c r="T97" i="490" s="1"/>
  <c r="W97" i="490" s="1"/>
  <c r="R98" i="490"/>
  <c r="U98" i="490" s="1"/>
  <c r="Q98" i="490"/>
  <c r="T98" i="490" s="1"/>
  <c r="R99" i="490"/>
  <c r="U99" i="490" s="1"/>
  <c r="Q99" i="490"/>
  <c r="T99" i="490" s="1"/>
  <c r="W99" i="490" s="1"/>
  <c r="R100" i="490"/>
  <c r="U100" i="490" s="1"/>
  <c r="Q100" i="490"/>
  <c r="T100" i="490" s="1"/>
  <c r="R101" i="490"/>
  <c r="U101" i="490" s="1"/>
  <c r="Q101" i="490"/>
  <c r="T101" i="490" s="1"/>
  <c r="W101" i="490" s="1"/>
  <c r="R102" i="490"/>
  <c r="U102" i="490" s="1"/>
  <c r="Q102" i="490"/>
  <c r="T102" i="490" s="1"/>
  <c r="R103" i="490"/>
  <c r="U103" i="490" s="1"/>
  <c r="Q103" i="490"/>
  <c r="T103" i="490" s="1"/>
  <c r="W103" i="490" s="1"/>
  <c r="R104" i="490"/>
  <c r="U104" i="490" s="1"/>
  <c r="Q104" i="490"/>
  <c r="T104" i="490" s="1"/>
  <c r="R105" i="490"/>
  <c r="U105" i="490" s="1"/>
  <c r="Q105" i="490"/>
  <c r="T105" i="490" s="1"/>
  <c r="W105" i="490" s="1"/>
  <c r="R106" i="490"/>
  <c r="U106" i="490" s="1"/>
  <c r="Q106" i="490"/>
  <c r="T106" i="490" s="1"/>
  <c r="R107" i="490"/>
  <c r="U107" i="490" s="1"/>
  <c r="Q107" i="490"/>
  <c r="T107" i="490" s="1"/>
  <c r="W107" i="490" s="1"/>
  <c r="R108" i="490"/>
  <c r="U108" i="490" s="1"/>
  <c r="Q108" i="490"/>
  <c r="T108" i="490" s="1"/>
  <c r="R109" i="490"/>
  <c r="U109" i="490" s="1"/>
  <c r="Q109" i="490"/>
  <c r="T109" i="490" s="1"/>
  <c r="W109" i="490" s="1"/>
  <c r="R110" i="490"/>
  <c r="U110" i="490" s="1"/>
  <c r="Q110" i="490"/>
  <c r="T110" i="490" s="1"/>
  <c r="R111" i="490"/>
  <c r="U111" i="490" s="1"/>
  <c r="Q111" i="490"/>
  <c r="T111" i="490" s="1"/>
  <c r="W111" i="490" s="1"/>
  <c r="R112" i="490"/>
  <c r="U112" i="490" s="1"/>
  <c r="Q112" i="490"/>
  <c r="T112" i="490" s="1"/>
  <c r="R113" i="490"/>
  <c r="U113" i="490" s="1"/>
  <c r="Q113" i="490"/>
  <c r="T113" i="490" s="1"/>
  <c r="W113" i="490" s="1"/>
  <c r="R114" i="490"/>
  <c r="U114" i="490" s="1"/>
  <c r="Q114" i="490"/>
  <c r="T114" i="490" s="1"/>
  <c r="R115" i="490"/>
  <c r="U115" i="490" s="1"/>
  <c r="Q115" i="490"/>
  <c r="T115" i="490" s="1"/>
  <c r="W115" i="490" s="1"/>
  <c r="R116" i="490"/>
  <c r="U116" i="490" s="1"/>
  <c r="Q116" i="490"/>
  <c r="T116" i="490" s="1"/>
  <c r="R117" i="490"/>
  <c r="U117" i="490" s="1"/>
  <c r="Q117" i="490"/>
  <c r="T117" i="490" s="1"/>
  <c r="W117" i="490" s="1"/>
  <c r="R118" i="490"/>
  <c r="U118" i="490" s="1"/>
  <c r="Q118" i="490"/>
  <c r="T118" i="490" s="1"/>
  <c r="R119" i="490"/>
  <c r="U119" i="490" s="1"/>
  <c r="Q119" i="490"/>
  <c r="T119" i="490" s="1"/>
  <c r="W119" i="490" s="1"/>
  <c r="R120" i="490"/>
  <c r="U120" i="490" s="1"/>
  <c r="Q120" i="490"/>
  <c r="T120" i="490" s="1"/>
  <c r="R121" i="490"/>
  <c r="U121" i="490" s="1"/>
  <c r="Q121" i="490"/>
  <c r="T121" i="490" s="1"/>
  <c r="W121" i="490" s="1"/>
  <c r="R122" i="490"/>
  <c r="U122" i="490" s="1"/>
  <c r="Q122" i="490"/>
  <c r="T122" i="490" s="1"/>
  <c r="R123" i="490"/>
  <c r="U123" i="490" s="1"/>
  <c r="Q123" i="490"/>
  <c r="T123" i="490" s="1"/>
  <c r="W123" i="490" s="1"/>
  <c r="R124" i="490"/>
  <c r="U124" i="490" s="1"/>
  <c r="Q124" i="490"/>
  <c r="T124" i="490" s="1"/>
  <c r="R125" i="490"/>
  <c r="U125" i="490" s="1"/>
  <c r="Q125" i="490"/>
  <c r="T125" i="490" s="1"/>
  <c r="W125" i="490" s="1"/>
  <c r="R126" i="490"/>
  <c r="U126" i="490" s="1"/>
  <c r="Q126" i="490"/>
  <c r="T126" i="490" s="1"/>
  <c r="R127" i="490"/>
  <c r="U127" i="490" s="1"/>
  <c r="Q127" i="490"/>
  <c r="T127" i="490" s="1"/>
  <c r="W127" i="490" s="1"/>
  <c r="R128" i="490"/>
  <c r="U128" i="490" s="1"/>
  <c r="Q128" i="490"/>
  <c r="T128" i="490" s="1"/>
  <c r="R129" i="490"/>
  <c r="U129" i="490" s="1"/>
  <c r="Q129" i="490"/>
  <c r="T129" i="490" s="1"/>
  <c r="W129" i="490" s="1"/>
  <c r="R130" i="490"/>
  <c r="U130" i="490" s="1"/>
  <c r="Q130" i="490"/>
  <c r="T130" i="490" s="1"/>
  <c r="R131" i="490"/>
  <c r="U131" i="490" s="1"/>
  <c r="Q131" i="490"/>
  <c r="T131" i="490" s="1"/>
  <c r="W131" i="490" s="1"/>
  <c r="R132" i="490"/>
  <c r="U132" i="490" s="1"/>
  <c r="Q132" i="490"/>
  <c r="T132" i="490" s="1"/>
  <c r="R133" i="490"/>
  <c r="U133" i="490" s="1"/>
  <c r="Q133" i="490"/>
  <c r="T133" i="490" s="1"/>
  <c r="W133" i="490" s="1"/>
  <c r="R134" i="490"/>
  <c r="U134" i="490" s="1"/>
  <c r="Q134" i="490"/>
  <c r="T134" i="490" s="1"/>
  <c r="R135" i="490"/>
  <c r="U135" i="490" s="1"/>
  <c r="Q135" i="490"/>
  <c r="T135" i="490" s="1"/>
  <c r="W135" i="490" s="1"/>
  <c r="R136" i="490"/>
  <c r="U136" i="490" s="1"/>
  <c r="Q136" i="490"/>
  <c r="T136" i="490" s="1"/>
  <c r="R137" i="490"/>
  <c r="U137" i="490" s="1"/>
  <c r="Q137" i="490"/>
  <c r="T137" i="490" s="1"/>
  <c r="W137" i="490" s="1"/>
  <c r="R138" i="490"/>
  <c r="U138" i="490" s="1"/>
  <c r="Q138" i="490"/>
  <c r="T138" i="490" s="1"/>
  <c r="R139" i="490"/>
  <c r="U139" i="490" s="1"/>
  <c r="Q139" i="490"/>
  <c r="T139" i="490" s="1"/>
  <c r="W139" i="490" s="1"/>
  <c r="R140" i="490"/>
  <c r="U140" i="490" s="1"/>
  <c r="Q140" i="490"/>
  <c r="T140" i="490" s="1"/>
  <c r="R141" i="490"/>
  <c r="U141" i="490" s="1"/>
  <c r="Q141" i="490"/>
  <c r="T141" i="490" s="1"/>
  <c r="W141" i="490" s="1"/>
  <c r="R142" i="490"/>
  <c r="U142" i="490" s="1"/>
  <c r="Q142" i="490"/>
  <c r="T142" i="490" s="1"/>
  <c r="R143" i="490"/>
  <c r="U143" i="490" s="1"/>
  <c r="Q143" i="490"/>
  <c r="T143" i="490" s="1"/>
  <c r="W143" i="490" s="1"/>
  <c r="R144" i="490"/>
  <c r="U144" i="490" s="1"/>
  <c r="Q144" i="490"/>
  <c r="T144" i="490" s="1"/>
  <c r="R145" i="490"/>
  <c r="U145" i="490" s="1"/>
  <c r="Q145" i="490"/>
  <c r="T145" i="490" s="1"/>
  <c r="W145" i="490" s="1"/>
  <c r="R146" i="490"/>
  <c r="U146" i="490" s="1"/>
  <c r="Q146" i="490"/>
  <c r="T146" i="490" s="1"/>
  <c r="R147" i="490"/>
  <c r="U147" i="490" s="1"/>
  <c r="Q147" i="490"/>
  <c r="T147" i="490" s="1"/>
  <c r="W147" i="490" s="1"/>
  <c r="R148" i="490"/>
  <c r="U148" i="490" s="1"/>
  <c r="Q148" i="490"/>
  <c r="T148" i="490" s="1"/>
  <c r="R149" i="490"/>
  <c r="U149" i="490" s="1"/>
  <c r="Q149" i="490"/>
  <c r="T149" i="490" s="1"/>
  <c r="W149" i="490" s="1"/>
  <c r="M20" i="492"/>
  <c r="R22" i="492"/>
  <c r="U22" i="492" s="1"/>
  <c r="AA22" i="492"/>
  <c r="R30" i="492"/>
  <c r="U30" i="492" s="1"/>
  <c r="R38" i="492"/>
  <c r="U38" i="492" s="1"/>
  <c r="R46" i="492"/>
  <c r="U46" i="492" s="1"/>
  <c r="R54" i="492"/>
  <c r="U54" i="492" s="1"/>
  <c r="R62" i="492"/>
  <c r="U62" i="492" s="1"/>
  <c r="R70" i="492"/>
  <c r="U70" i="492" s="1"/>
  <c r="R78" i="492"/>
  <c r="U78" i="492" s="1"/>
  <c r="R83" i="492"/>
  <c r="U83" i="492" s="1"/>
  <c r="Q114" i="492"/>
  <c r="T114" i="492" s="1"/>
  <c r="R117" i="492"/>
  <c r="U117" i="492" s="1"/>
  <c r="Q118" i="492"/>
  <c r="T118" i="492" s="1"/>
  <c r="R121" i="492"/>
  <c r="U121" i="492" s="1"/>
  <c r="Q122" i="492"/>
  <c r="T122" i="492" s="1"/>
  <c r="W122" i="492" s="1"/>
  <c r="Q123" i="492"/>
  <c r="T123" i="492" s="1"/>
  <c r="Q124" i="492"/>
  <c r="T124" i="492" s="1"/>
  <c r="Q125" i="492"/>
  <c r="T125" i="492" s="1"/>
  <c r="Q126" i="492"/>
  <c r="T126" i="492" s="1"/>
  <c r="W126" i="492" s="1"/>
  <c r="Q127" i="492"/>
  <c r="T127" i="492" s="1"/>
  <c r="Q128" i="492"/>
  <c r="T128" i="492" s="1"/>
  <c r="Q129" i="492"/>
  <c r="T129" i="492" s="1"/>
  <c r="Q130" i="492"/>
  <c r="T130" i="492" s="1"/>
  <c r="W130" i="492" s="1"/>
  <c r="Q131" i="492"/>
  <c r="T131" i="492" s="1"/>
  <c r="Q132" i="492"/>
  <c r="T132" i="492" s="1"/>
  <c r="Q133" i="492"/>
  <c r="T133" i="492" s="1"/>
  <c r="R136" i="492"/>
  <c r="U136" i="492" s="1"/>
  <c r="R137" i="492"/>
  <c r="U137" i="492" s="1"/>
  <c r="R145" i="492"/>
  <c r="U145" i="492" s="1"/>
  <c r="X26" i="493"/>
  <c r="Q34" i="493"/>
  <c r="T34" i="493" s="1"/>
  <c r="W34" i="493" s="1"/>
  <c r="X34" i="493" s="1"/>
  <c r="Q38" i="493"/>
  <c r="T38" i="493" s="1"/>
  <c r="W38" i="493" s="1"/>
  <c r="R44" i="493"/>
  <c r="U44" i="493" s="1"/>
  <c r="X46" i="493"/>
  <c r="X47" i="493"/>
  <c r="R48" i="493"/>
  <c r="U48" i="493" s="1"/>
  <c r="R49" i="493"/>
  <c r="U49" i="493" s="1"/>
  <c r="Q51" i="493"/>
  <c r="T51" i="493" s="1"/>
  <c r="Q66" i="493"/>
  <c r="T66" i="493" s="1"/>
  <c r="W66" i="493" s="1"/>
  <c r="Q70" i="493"/>
  <c r="T70" i="493" s="1"/>
  <c r="W70" i="493" s="1"/>
  <c r="X70" i="493" s="1"/>
  <c r="R72" i="493"/>
  <c r="U72" i="493" s="1"/>
  <c r="R91" i="493"/>
  <c r="U91" i="493" s="1"/>
  <c r="X92" i="493"/>
  <c r="X106" i="493"/>
  <c r="X135" i="493"/>
  <c r="X140" i="493"/>
  <c r="Q20" i="494"/>
  <c r="T20" i="494" s="1"/>
  <c r="W20" i="494" s="1"/>
  <c r="X20" i="494" s="1"/>
  <c r="AC20" i="494" s="1"/>
  <c r="R27" i="494"/>
  <c r="U27" i="494" s="1"/>
  <c r="Q35" i="494"/>
  <c r="T35" i="494" s="1"/>
  <c r="W35" i="494" s="1"/>
  <c r="X36" i="494"/>
  <c r="X50" i="494"/>
  <c r="W50" i="494"/>
  <c r="W58" i="494"/>
  <c r="X58" i="494" s="1"/>
  <c r="W66" i="494"/>
  <c r="X66" i="494" s="1"/>
  <c r="Q75" i="494"/>
  <c r="T75" i="494" s="1"/>
  <c r="Q125" i="494"/>
  <c r="T125" i="494" s="1"/>
  <c r="W125" i="494" s="1"/>
  <c r="Q74" i="493"/>
  <c r="T74" i="493" s="1"/>
  <c r="W74" i="493" s="1"/>
  <c r="X74" i="493" s="1"/>
  <c r="Q78" i="493"/>
  <c r="T78" i="493" s="1"/>
  <c r="W78" i="493" s="1"/>
  <c r="X78" i="493" s="1"/>
  <c r="X112" i="493"/>
  <c r="R121" i="493"/>
  <c r="U121" i="493" s="1"/>
  <c r="X122" i="493"/>
  <c r="R129" i="493"/>
  <c r="U129" i="493" s="1"/>
  <c r="X130" i="493"/>
  <c r="R137" i="493"/>
  <c r="U137" i="493" s="1"/>
  <c r="X138" i="493"/>
  <c r="R145" i="493"/>
  <c r="U145" i="493" s="1"/>
  <c r="X146" i="493"/>
  <c r="Q59" i="494"/>
  <c r="T59" i="494" s="1"/>
  <c r="W59" i="494" s="1"/>
  <c r="X74" i="494"/>
  <c r="W74" i="494"/>
  <c r="R83" i="494"/>
  <c r="U83" i="494" s="1"/>
  <c r="R123" i="494"/>
  <c r="U123" i="494" s="1"/>
  <c r="X124" i="494"/>
  <c r="Q132" i="494"/>
  <c r="T132" i="494" s="1"/>
  <c r="W132" i="494" s="1"/>
  <c r="R148" i="494"/>
  <c r="U148" i="494" s="1"/>
  <c r="X35" i="495"/>
  <c r="Q38" i="495"/>
  <c r="T38" i="495" s="1"/>
  <c r="X43" i="495"/>
  <c r="R70" i="495"/>
  <c r="U70" i="495" s="1"/>
  <c r="X100" i="493"/>
  <c r="X114" i="493"/>
  <c r="X116" i="493"/>
  <c r="X120" i="493"/>
  <c r="X128" i="493"/>
  <c r="J159" i="493"/>
  <c r="I161" i="493" s="1"/>
  <c r="J161" i="493" s="1"/>
  <c r="I163" i="493" s="1"/>
  <c r="J163" i="493" s="1"/>
  <c r="I165" i="493" s="1"/>
  <c r="Z20" i="493"/>
  <c r="AA20" i="493" s="1"/>
  <c r="X21" i="494"/>
  <c r="R22" i="494"/>
  <c r="U22" i="494" s="1"/>
  <c r="X24" i="494"/>
  <c r="X29" i="494"/>
  <c r="R30" i="494"/>
  <c r="U30" i="494" s="1"/>
  <c r="X37" i="494"/>
  <c r="R38" i="494"/>
  <c r="U38" i="494" s="1"/>
  <c r="X45" i="494"/>
  <c r="R46" i="494"/>
  <c r="U46" i="494" s="1"/>
  <c r="X53" i="494"/>
  <c r="R54" i="494"/>
  <c r="U54" i="494" s="1"/>
  <c r="X56" i="494"/>
  <c r="R59" i="494"/>
  <c r="U59" i="494" s="1"/>
  <c r="X61" i="494"/>
  <c r="R62" i="494"/>
  <c r="U62" i="494" s="1"/>
  <c r="Q67" i="494"/>
  <c r="T67" i="494" s="1"/>
  <c r="W67" i="494" s="1"/>
  <c r="W82" i="494"/>
  <c r="X82" i="494" s="1"/>
  <c r="X99" i="494"/>
  <c r="X108" i="494"/>
  <c r="X116" i="494"/>
  <c r="Q145" i="494"/>
  <c r="T145" i="494" s="1"/>
  <c r="W145" i="494" s="1"/>
  <c r="X137" i="495"/>
  <c r="R20" i="496"/>
  <c r="U20" i="496" s="1"/>
  <c r="O20" i="496"/>
  <c r="Q47" i="496"/>
  <c r="T47" i="496" s="1"/>
  <c r="Q122" i="495"/>
  <c r="T122" i="495" s="1"/>
  <c r="W25" i="495"/>
  <c r="R38" i="495"/>
  <c r="U38" i="495" s="1"/>
  <c r="Q73" i="495"/>
  <c r="T73" i="495" s="1"/>
  <c r="Q78" i="495"/>
  <c r="T78" i="495" s="1"/>
  <c r="X90" i="495"/>
  <c r="X98" i="495"/>
  <c r="X106" i="495"/>
  <c r="X113" i="495"/>
  <c r="Q120" i="495"/>
  <c r="T120" i="495" s="1"/>
  <c r="W120" i="495" s="1"/>
  <c r="Q121" i="495"/>
  <c r="T121" i="495" s="1"/>
  <c r="W121" i="495" s="1"/>
  <c r="Q130" i="495"/>
  <c r="T130" i="495" s="1"/>
  <c r="W130" i="495" s="1"/>
  <c r="X145" i="495"/>
  <c r="N20" i="495"/>
  <c r="O20" i="495" s="1"/>
  <c r="L20" i="495"/>
  <c r="M20" i="495" s="1"/>
  <c r="AB20" i="495"/>
  <c r="W27" i="496"/>
  <c r="W30" i="496"/>
  <c r="Q49" i="496"/>
  <c r="T49" i="496" s="1"/>
  <c r="W49" i="496" s="1"/>
  <c r="Q53" i="496"/>
  <c r="T53" i="496" s="1"/>
  <c r="R58" i="496"/>
  <c r="U58" i="496" s="1"/>
  <c r="W59" i="496"/>
  <c r="R74" i="496"/>
  <c r="U74" i="496" s="1"/>
  <c r="W100" i="496"/>
  <c r="X90" i="494"/>
  <c r="X98" i="494"/>
  <c r="X106" i="494"/>
  <c r="X114" i="494"/>
  <c r="R119" i="494"/>
  <c r="U119" i="494" s="1"/>
  <c r="X122" i="494"/>
  <c r="Q129" i="494"/>
  <c r="T129" i="494" s="1"/>
  <c r="W129" i="494" s="1"/>
  <c r="X129" i="494" s="1"/>
  <c r="R132" i="494"/>
  <c r="U132" i="494" s="1"/>
  <c r="X145" i="494"/>
  <c r="AB21" i="495"/>
  <c r="AA22" i="495"/>
  <c r="N21" i="495"/>
  <c r="L21" i="495"/>
  <c r="Q41" i="495"/>
  <c r="T41" i="495" s="1"/>
  <c r="Q46" i="495"/>
  <c r="T46" i="495" s="1"/>
  <c r="Q47" i="495"/>
  <c r="T47" i="495" s="1"/>
  <c r="W47" i="495" s="1"/>
  <c r="Q86" i="495"/>
  <c r="T86" i="495" s="1"/>
  <c r="W86" i="495" s="1"/>
  <c r="Q94" i="495"/>
  <c r="T94" i="495" s="1"/>
  <c r="W94" i="495" s="1"/>
  <c r="X94" i="495" s="1"/>
  <c r="Q102" i="495"/>
  <c r="T102" i="495" s="1"/>
  <c r="W102" i="495" s="1"/>
  <c r="X121" i="495"/>
  <c r="Q128" i="495"/>
  <c r="T128" i="495" s="1"/>
  <c r="Q138" i="495"/>
  <c r="T138" i="495" s="1"/>
  <c r="J159" i="495"/>
  <c r="I161" i="495" s="1"/>
  <c r="J161" i="495" s="1"/>
  <c r="I163" i="495" s="1"/>
  <c r="J163" i="495" s="1"/>
  <c r="I165" i="495" s="1"/>
  <c r="R33" i="496"/>
  <c r="U33" i="496" s="1"/>
  <c r="U46" i="496"/>
  <c r="R53" i="496"/>
  <c r="U53" i="496" s="1"/>
  <c r="X69" i="494"/>
  <c r="R70" i="494"/>
  <c r="U70" i="494" s="1"/>
  <c r="X77" i="494"/>
  <c r="R78" i="494"/>
  <c r="U78" i="494" s="1"/>
  <c r="R128" i="494"/>
  <c r="U128" i="494" s="1"/>
  <c r="Q136" i="494"/>
  <c r="T136" i="494" s="1"/>
  <c r="W136" i="494" s="1"/>
  <c r="R139" i="494"/>
  <c r="U139" i="494" s="1"/>
  <c r="Q141" i="494"/>
  <c r="T141" i="494" s="1"/>
  <c r="W141" i="494" s="1"/>
  <c r="Q148" i="494"/>
  <c r="T148" i="494" s="1"/>
  <c r="W148" i="494" s="1"/>
  <c r="Q107" i="495"/>
  <c r="T107" i="495" s="1"/>
  <c r="Q105" i="495"/>
  <c r="T105" i="495" s="1"/>
  <c r="Q103" i="495"/>
  <c r="T103" i="495" s="1"/>
  <c r="W103" i="495" s="1"/>
  <c r="Q101" i="495"/>
  <c r="T101" i="495" s="1"/>
  <c r="W101" i="495" s="1"/>
  <c r="Q99" i="495"/>
  <c r="T99" i="495" s="1"/>
  <c r="Q97" i="495"/>
  <c r="T97" i="495" s="1"/>
  <c r="Q95" i="495"/>
  <c r="T95" i="495" s="1"/>
  <c r="W95" i="495" s="1"/>
  <c r="Q93" i="495"/>
  <c r="T93" i="495" s="1"/>
  <c r="W93" i="495" s="1"/>
  <c r="Q91" i="495"/>
  <c r="T91" i="495" s="1"/>
  <c r="Q89" i="495"/>
  <c r="T89" i="495" s="1"/>
  <c r="Q87" i="495"/>
  <c r="T87" i="495" s="1"/>
  <c r="W87" i="495" s="1"/>
  <c r="Q20" i="495"/>
  <c r="T20" i="495" s="1"/>
  <c r="W20" i="495" s="1"/>
  <c r="X20" i="495" s="1"/>
  <c r="AC20" i="495" s="1"/>
  <c r="Q83" i="495"/>
  <c r="T83" i="495" s="1"/>
  <c r="W83" i="495" s="1"/>
  <c r="X83" i="495" s="1"/>
  <c r="Q75" i="495"/>
  <c r="T75" i="495" s="1"/>
  <c r="W75" i="495" s="1"/>
  <c r="Q67" i="495"/>
  <c r="T67" i="495" s="1"/>
  <c r="W67" i="495" s="1"/>
  <c r="X67" i="495" s="1"/>
  <c r="Q59" i="495"/>
  <c r="T59" i="495" s="1"/>
  <c r="W59" i="495" s="1"/>
  <c r="Q51" i="495"/>
  <c r="T51" i="495" s="1"/>
  <c r="W51" i="495" s="1"/>
  <c r="Q43" i="495"/>
  <c r="T43" i="495" s="1"/>
  <c r="W43" i="495" s="1"/>
  <c r="Q35" i="495"/>
  <c r="T35" i="495" s="1"/>
  <c r="W35" i="495" s="1"/>
  <c r="Q27" i="495"/>
  <c r="T27" i="495" s="1"/>
  <c r="Q104" i="495"/>
  <c r="T104" i="495" s="1"/>
  <c r="W104" i="495" s="1"/>
  <c r="X104" i="495" s="1"/>
  <c r="Q100" i="495"/>
  <c r="T100" i="495" s="1"/>
  <c r="W100" i="495" s="1"/>
  <c r="X100" i="495" s="1"/>
  <c r="Q96" i="495"/>
  <c r="T96" i="495" s="1"/>
  <c r="W96" i="495" s="1"/>
  <c r="X96" i="495" s="1"/>
  <c r="Q92" i="495"/>
  <c r="T92" i="495" s="1"/>
  <c r="W92" i="495" s="1"/>
  <c r="X92" i="495" s="1"/>
  <c r="Q88" i="495"/>
  <c r="T88" i="495" s="1"/>
  <c r="W88" i="495" s="1"/>
  <c r="X88" i="495" s="1"/>
  <c r="Q85" i="495"/>
  <c r="T85" i="495" s="1"/>
  <c r="Q84" i="495"/>
  <c r="T84" i="495" s="1"/>
  <c r="W84" i="495" s="1"/>
  <c r="Q80" i="495"/>
  <c r="T80" i="495" s="1"/>
  <c r="W80" i="495" s="1"/>
  <c r="Q77" i="495"/>
  <c r="T77" i="495" s="1"/>
  <c r="Q76" i="495"/>
  <c r="T76" i="495" s="1"/>
  <c r="Q72" i="495"/>
  <c r="T72" i="495" s="1"/>
  <c r="Q69" i="495"/>
  <c r="T69" i="495" s="1"/>
  <c r="W69" i="495" s="1"/>
  <c r="Q68" i="495"/>
  <c r="T68" i="495" s="1"/>
  <c r="Q64" i="495"/>
  <c r="T64" i="495" s="1"/>
  <c r="Q61" i="495"/>
  <c r="T61" i="495" s="1"/>
  <c r="Q60" i="495"/>
  <c r="T60" i="495" s="1"/>
  <c r="W60" i="495" s="1"/>
  <c r="Q56" i="495"/>
  <c r="T56" i="495" s="1"/>
  <c r="Q53" i="495"/>
  <c r="T53" i="495" s="1"/>
  <c r="Q52" i="495"/>
  <c r="T52" i="495" s="1"/>
  <c r="W52" i="495" s="1"/>
  <c r="Q48" i="495"/>
  <c r="T48" i="495" s="1"/>
  <c r="W48" i="495" s="1"/>
  <c r="Q45" i="495"/>
  <c r="T45" i="495" s="1"/>
  <c r="Q44" i="495"/>
  <c r="T44" i="495" s="1"/>
  <c r="Q40" i="495"/>
  <c r="T40" i="495" s="1"/>
  <c r="Q37" i="495"/>
  <c r="T37" i="495" s="1"/>
  <c r="W37" i="495" s="1"/>
  <c r="Q36" i="495"/>
  <c r="T36" i="495" s="1"/>
  <c r="Q32" i="495"/>
  <c r="T32" i="495" s="1"/>
  <c r="Q29" i="495"/>
  <c r="T29" i="495" s="1"/>
  <c r="Q28" i="495"/>
  <c r="T28" i="495" s="1"/>
  <c r="W28" i="495" s="1"/>
  <c r="Q24" i="495"/>
  <c r="T24" i="495" s="1"/>
  <c r="Q21" i="495"/>
  <c r="T21" i="495" s="1"/>
  <c r="Q148" i="495"/>
  <c r="T148" i="495" s="1"/>
  <c r="Q142" i="495"/>
  <c r="T142" i="495" s="1"/>
  <c r="W142" i="495" s="1"/>
  <c r="Q140" i="495"/>
  <c r="T140" i="495" s="1"/>
  <c r="Q134" i="495"/>
  <c r="T134" i="495" s="1"/>
  <c r="Q132" i="495"/>
  <c r="T132" i="495" s="1"/>
  <c r="Q126" i="495"/>
  <c r="T126" i="495" s="1"/>
  <c r="W126" i="495" s="1"/>
  <c r="Q124" i="495"/>
  <c r="T124" i="495" s="1"/>
  <c r="Q118" i="495"/>
  <c r="T118" i="495" s="1"/>
  <c r="Q116" i="495"/>
  <c r="T116" i="495" s="1"/>
  <c r="Q110" i="495"/>
  <c r="T110" i="495" s="1"/>
  <c r="W110" i="495" s="1"/>
  <c r="Q108" i="495"/>
  <c r="T108" i="495" s="1"/>
  <c r="Q65" i="495"/>
  <c r="T65" i="495" s="1"/>
  <c r="Q33" i="495"/>
  <c r="T33" i="495" s="1"/>
  <c r="R62" i="495"/>
  <c r="U62" i="495" s="1"/>
  <c r="Q70" i="495"/>
  <c r="T70" i="495" s="1"/>
  <c r="W70" i="495" s="1"/>
  <c r="X75" i="495"/>
  <c r="Q81" i="495"/>
  <c r="T81" i="495" s="1"/>
  <c r="X86" i="495"/>
  <c r="X102" i="495"/>
  <c r="Q114" i="495"/>
  <c r="T114" i="495" s="1"/>
  <c r="W114" i="495" s="1"/>
  <c r="X129" i="495"/>
  <c r="Q136" i="495"/>
  <c r="T136" i="495" s="1"/>
  <c r="W136" i="495" s="1"/>
  <c r="Q137" i="495"/>
  <c r="T137" i="495" s="1"/>
  <c r="W137" i="495" s="1"/>
  <c r="Q146" i="495"/>
  <c r="T146" i="495" s="1"/>
  <c r="W146" i="495" s="1"/>
  <c r="R23" i="496"/>
  <c r="U23" i="496" s="1"/>
  <c r="W32" i="496"/>
  <c r="U42" i="496"/>
  <c r="U48" i="496"/>
  <c r="R52" i="496"/>
  <c r="U52" i="496" s="1"/>
  <c r="R65" i="496"/>
  <c r="U65" i="496" s="1"/>
  <c r="R66" i="496"/>
  <c r="U66" i="496" s="1"/>
  <c r="R122" i="492"/>
  <c r="U122" i="492" s="1"/>
  <c r="R123" i="492"/>
  <c r="U123" i="492" s="1"/>
  <c r="R124" i="492"/>
  <c r="U124" i="492" s="1"/>
  <c r="R125" i="492"/>
  <c r="U125" i="492" s="1"/>
  <c r="R126" i="492"/>
  <c r="U126" i="492" s="1"/>
  <c r="R127" i="492"/>
  <c r="U127" i="492" s="1"/>
  <c r="R128" i="492"/>
  <c r="U128" i="492" s="1"/>
  <c r="R129" i="492"/>
  <c r="U129" i="492" s="1"/>
  <c r="R130" i="492"/>
  <c r="U130" i="492" s="1"/>
  <c r="R131" i="492"/>
  <c r="U131" i="492" s="1"/>
  <c r="R132" i="492"/>
  <c r="U132" i="492" s="1"/>
  <c r="R133" i="492"/>
  <c r="U133" i="492" s="1"/>
  <c r="Q21" i="493"/>
  <c r="T21" i="493" s="1"/>
  <c r="W21" i="493" s="1"/>
  <c r="Q29" i="493"/>
  <c r="T29" i="493" s="1"/>
  <c r="W29" i="493" s="1"/>
  <c r="X29" i="493" s="1"/>
  <c r="Q37" i="493"/>
  <c r="T37" i="493" s="1"/>
  <c r="W37" i="493" s="1"/>
  <c r="Q45" i="493"/>
  <c r="T45" i="493" s="1"/>
  <c r="W45" i="493" s="1"/>
  <c r="X45" i="493" s="1"/>
  <c r="Q53" i="493"/>
  <c r="T53" i="493" s="1"/>
  <c r="W53" i="493" s="1"/>
  <c r="Q61" i="493"/>
  <c r="T61" i="493" s="1"/>
  <c r="W61" i="493" s="1"/>
  <c r="X61" i="493" s="1"/>
  <c r="Q69" i="493"/>
  <c r="T69" i="493" s="1"/>
  <c r="W69" i="493" s="1"/>
  <c r="Q77" i="493"/>
  <c r="T77" i="493" s="1"/>
  <c r="W77" i="493" s="1"/>
  <c r="X77" i="493" s="1"/>
  <c r="U123" i="493"/>
  <c r="U131" i="493"/>
  <c r="U139" i="493"/>
  <c r="U147" i="493"/>
  <c r="W24" i="494"/>
  <c r="W32" i="494"/>
  <c r="X32" i="494" s="1"/>
  <c r="W40" i="494"/>
  <c r="X40" i="494" s="1"/>
  <c r="W48" i="494"/>
  <c r="X48" i="494" s="1"/>
  <c r="W56" i="494"/>
  <c r="W64" i="494"/>
  <c r="X64" i="494" s="1"/>
  <c r="W72" i="494"/>
  <c r="X72" i="494" s="1"/>
  <c r="W80" i="494"/>
  <c r="X80" i="494" s="1"/>
  <c r="Q86" i="494"/>
  <c r="T86" i="494" s="1"/>
  <c r="W86" i="494" s="1"/>
  <c r="X86" i="494" s="1"/>
  <c r="Q87" i="494"/>
  <c r="T87" i="494" s="1"/>
  <c r="W87" i="494" s="1"/>
  <c r="X87" i="494" s="1"/>
  <c r="Q88" i="494"/>
  <c r="T88" i="494" s="1"/>
  <c r="W88" i="494" s="1"/>
  <c r="X88" i="494" s="1"/>
  <c r="Q89" i="494"/>
  <c r="T89" i="494" s="1"/>
  <c r="W89" i="494" s="1"/>
  <c r="X89" i="494" s="1"/>
  <c r="Q90" i="494"/>
  <c r="T90" i="494" s="1"/>
  <c r="W90" i="494" s="1"/>
  <c r="Q91" i="494"/>
  <c r="T91" i="494" s="1"/>
  <c r="W91" i="494" s="1"/>
  <c r="X91" i="494" s="1"/>
  <c r="Q92" i="494"/>
  <c r="T92" i="494" s="1"/>
  <c r="W92" i="494" s="1"/>
  <c r="X92" i="494" s="1"/>
  <c r="Q93" i="494"/>
  <c r="T93" i="494" s="1"/>
  <c r="W93" i="494" s="1"/>
  <c r="X93" i="494" s="1"/>
  <c r="Q94" i="494"/>
  <c r="T94" i="494" s="1"/>
  <c r="W94" i="494" s="1"/>
  <c r="X94" i="494" s="1"/>
  <c r="Q95" i="494"/>
  <c r="T95" i="494" s="1"/>
  <c r="W95" i="494" s="1"/>
  <c r="X95" i="494" s="1"/>
  <c r="Q96" i="494"/>
  <c r="T96" i="494" s="1"/>
  <c r="W96" i="494" s="1"/>
  <c r="X96" i="494" s="1"/>
  <c r="Q97" i="494"/>
  <c r="T97" i="494" s="1"/>
  <c r="W97" i="494" s="1"/>
  <c r="X97" i="494" s="1"/>
  <c r="Q98" i="494"/>
  <c r="T98" i="494" s="1"/>
  <c r="W98" i="494" s="1"/>
  <c r="Q99" i="494"/>
  <c r="T99" i="494" s="1"/>
  <c r="W99" i="494" s="1"/>
  <c r="Q100" i="494"/>
  <c r="T100" i="494" s="1"/>
  <c r="W100" i="494" s="1"/>
  <c r="X100" i="494" s="1"/>
  <c r="Q101" i="494"/>
  <c r="T101" i="494" s="1"/>
  <c r="W101" i="494" s="1"/>
  <c r="X101" i="494" s="1"/>
  <c r="Q102" i="494"/>
  <c r="T102" i="494" s="1"/>
  <c r="W102" i="494" s="1"/>
  <c r="X102" i="494" s="1"/>
  <c r="Q103" i="494"/>
  <c r="T103" i="494" s="1"/>
  <c r="W103" i="494" s="1"/>
  <c r="X103" i="494" s="1"/>
  <c r="Q104" i="494"/>
  <c r="T104" i="494" s="1"/>
  <c r="W104" i="494" s="1"/>
  <c r="X104" i="494" s="1"/>
  <c r="Q105" i="494"/>
  <c r="T105" i="494" s="1"/>
  <c r="W105" i="494" s="1"/>
  <c r="X105" i="494" s="1"/>
  <c r="Q106" i="494"/>
  <c r="T106" i="494" s="1"/>
  <c r="W106" i="494" s="1"/>
  <c r="Q107" i="494"/>
  <c r="T107" i="494" s="1"/>
  <c r="W107" i="494" s="1"/>
  <c r="X107" i="494" s="1"/>
  <c r="Q108" i="494"/>
  <c r="T108" i="494" s="1"/>
  <c r="W108" i="494" s="1"/>
  <c r="Q109" i="494"/>
  <c r="T109" i="494" s="1"/>
  <c r="W109" i="494" s="1"/>
  <c r="X109" i="494" s="1"/>
  <c r="Q110" i="494"/>
  <c r="T110" i="494" s="1"/>
  <c r="W110" i="494" s="1"/>
  <c r="X110" i="494" s="1"/>
  <c r="Q111" i="494"/>
  <c r="T111" i="494" s="1"/>
  <c r="W111" i="494" s="1"/>
  <c r="X111" i="494" s="1"/>
  <c r="Q112" i="494"/>
  <c r="T112" i="494" s="1"/>
  <c r="W112" i="494" s="1"/>
  <c r="X112" i="494" s="1"/>
  <c r="Q113" i="494"/>
  <c r="T113" i="494" s="1"/>
  <c r="W113" i="494" s="1"/>
  <c r="X113" i="494" s="1"/>
  <c r="Q114" i="494"/>
  <c r="T114" i="494" s="1"/>
  <c r="W114" i="494" s="1"/>
  <c r="Q115" i="494"/>
  <c r="T115" i="494" s="1"/>
  <c r="W115" i="494" s="1"/>
  <c r="X115" i="494" s="1"/>
  <c r="Q116" i="494"/>
  <c r="T116" i="494" s="1"/>
  <c r="W116" i="494" s="1"/>
  <c r="Q117" i="494"/>
  <c r="T117" i="494" s="1"/>
  <c r="W117" i="494" s="1"/>
  <c r="X117" i="494" s="1"/>
  <c r="Q124" i="494"/>
  <c r="T124" i="494" s="1"/>
  <c r="W124" i="494" s="1"/>
  <c r="R127" i="494"/>
  <c r="U127" i="494" s="1"/>
  <c r="Q133" i="494"/>
  <c r="T133" i="494" s="1"/>
  <c r="W133" i="494" s="1"/>
  <c r="X133" i="494" s="1"/>
  <c r="Q140" i="494"/>
  <c r="T140" i="494" s="1"/>
  <c r="W140" i="494" s="1"/>
  <c r="X140" i="494" s="1"/>
  <c r="R143" i="494"/>
  <c r="U143" i="494" s="1"/>
  <c r="Q149" i="494"/>
  <c r="T149" i="494" s="1"/>
  <c r="W149" i="494" s="1"/>
  <c r="X149" i="494" s="1"/>
  <c r="Q22" i="495"/>
  <c r="T22" i="495" s="1"/>
  <c r="W22" i="495" s="1"/>
  <c r="Q31" i="495"/>
  <c r="T31" i="495" s="1"/>
  <c r="X51" i="495"/>
  <c r="Q54" i="495"/>
  <c r="T54" i="495" s="1"/>
  <c r="W54" i="495" s="1"/>
  <c r="X54" i="495" s="1"/>
  <c r="Q63" i="495"/>
  <c r="T63" i="495" s="1"/>
  <c r="R66" i="495"/>
  <c r="U66" i="495" s="1"/>
  <c r="U36" i="496"/>
  <c r="U44" i="496"/>
  <c r="W92" i="496"/>
  <c r="U124" i="496"/>
  <c r="U125" i="493"/>
  <c r="U133" i="493"/>
  <c r="U141" i="493"/>
  <c r="U149" i="493"/>
  <c r="Q28" i="494"/>
  <c r="T28" i="494" s="1"/>
  <c r="W28" i="494" s="1"/>
  <c r="Q36" i="494"/>
  <c r="T36" i="494" s="1"/>
  <c r="W36" i="494" s="1"/>
  <c r="Q44" i="494"/>
  <c r="T44" i="494" s="1"/>
  <c r="W44" i="494" s="1"/>
  <c r="X44" i="494" s="1"/>
  <c r="Q52" i="494"/>
  <c r="T52" i="494" s="1"/>
  <c r="W52" i="494" s="1"/>
  <c r="X52" i="494" s="1"/>
  <c r="Q60" i="494"/>
  <c r="T60" i="494" s="1"/>
  <c r="W60" i="494" s="1"/>
  <c r="X60" i="494" s="1"/>
  <c r="Q68" i="494"/>
  <c r="T68" i="494" s="1"/>
  <c r="W68" i="494" s="1"/>
  <c r="X68" i="494" s="1"/>
  <c r="Q76" i="494"/>
  <c r="T76" i="494" s="1"/>
  <c r="W76" i="494" s="1"/>
  <c r="X76" i="494" s="1"/>
  <c r="Q84" i="494"/>
  <c r="T84" i="494" s="1"/>
  <c r="W84" i="494" s="1"/>
  <c r="Q85" i="494"/>
  <c r="T85" i="494" s="1"/>
  <c r="W85" i="494" s="1"/>
  <c r="X85" i="494" s="1"/>
  <c r="R120" i="494"/>
  <c r="U120" i="494" s="1"/>
  <c r="Q121" i="494"/>
  <c r="T121" i="494" s="1"/>
  <c r="W121" i="494" s="1"/>
  <c r="X121" i="494" s="1"/>
  <c r="X125" i="494"/>
  <c r="Q128" i="494"/>
  <c r="T128" i="494" s="1"/>
  <c r="W128" i="494" s="1"/>
  <c r="R131" i="494"/>
  <c r="U131" i="494" s="1"/>
  <c r="R136" i="494"/>
  <c r="U136" i="494" s="1"/>
  <c r="Q137" i="494"/>
  <c r="T137" i="494" s="1"/>
  <c r="W137" i="494" s="1"/>
  <c r="X137" i="494" s="1"/>
  <c r="X141" i="494"/>
  <c r="Q144" i="494"/>
  <c r="T144" i="494" s="1"/>
  <c r="W144" i="494" s="1"/>
  <c r="R147" i="494"/>
  <c r="U147" i="494" s="1"/>
  <c r="R146" i="495"/>
  <c r="U146" i="495" s="1"/>
  <c r="R142" i="495"/>
  <c r="U142" i="495" s="1"/>
  <c r="R138" i="495"/>
  <c r="U138" i="495" s="1"/>
  <c r="R134" i="495"/>
  <c r="U134" i="495" s="1"/>
  <c r="R130" i="495"/>
  <c r="U130" i="495" s="1"/>
  <c r="R126" i="495"/>
  <c r="U126" i="495" s="1"/>
  <c r="R122" i="495"/>
  <c r="U122" i="495" s="1"/>
  <c r="R118" i="495"/>
  <c r="U118" i="495" s="1"/>
  <c r="R114" i="495"/>
  <c r="U114" i="495" s="1"/>
  <c r="R110" i="495"/>
  <c r="U110" i="495" s="1"/>
  <c r="R149" i="495"/>
  <c r="U149" i="495" s="1"/>
  <c r="R144" i="495"/>
  <c r="U144" i="495" s="1"/>
  <c r="R141" i="495"/>
  <c r="U141" i="495" s="1"/>
  <c r="R136" i="495"/>
  <c r="U136" i="495" s="1"/>
  <c r="R133" i="495"/>
  <c r="U133" i="495" s="1"/>
  <c r="R128" i="495"/>
  <c r="U128" i="495" s="1"/>
  <c r="R125" i="495"/>
  <c r="U125" i="495" s="1"/>
  <c r="R120" i="495"/>
  <c r="U120" i="495" s="1"/>
  <c r="R117" i="495"/>
  <c r="U117" i="495" s="1"/>
  <c r="R112" i="495"/>
  <c r="U112" i="495" s="1"/>
  <c r="R109" i="495"/>
  <c r="U109" i="495" s="1"/>
  <c r="R79" i="495"/>
  <c r="U79" i="495" s="1"/>
  <c r="R71" i="495"/>
  <c r="U71" i="495" s="1"/>
  <c r="R63" i="495"/>
  <c r="U63" i="495" s="1"/>
  <c r="R55" i="495"/>
  <c r="U55" i="495" s="1"/>
  <c r="W55" i="495" s="1"/>
  <c r="R47" i="495"/>
  <c r="U47" i="495" s="1"/>
  <c r="R39" i="495"/>
  <c r="U39" i="495" s="1"/>
  <c r="R31" i="495"/>
  <c r="U31" i="495" s="1"/>
  <c r="R23" i="495"/>
  <c r="U23" i="495" s="1"/>
  <c r="R143" i="495"/>
  <c r="U143" i="495" s="1"/>
  <c r="R135" i="495"/>
  <c r="U135" i="495" s="1"/>
  <c r="R127" i="495"/>
  <c r="U127" i="495" s="1"/>
  <c r="R119" i="495"/>
  <c r="U119" i="495" s="1"/>
  <c r="R111" i="495"/>
  <c r="U111" i="495" s="1"/>
  <c r="R148" i="495"/>
  <c r="U148" i="495" s="1"/>
  <c r="R147" i="495"/>
  <c r="U147" i="495" s="1"/>
  <c r="R140" i="495"/>
  <c r="U140" i="495" s="1"/>
  <c r="R139" i="495"/>
  <c r="U139" i="495" s="1"/>
  <c r="R132" i="495"/>
  <c r="U132" i="495" s="1"/>
  <c r="R131" i="495"/>
  <c r="U131" i="495" s="1"/>
  <c r="R124" i="495"/>
  <c r="U124" i="495" s="1"/>
  <c r="R123" i="495"/>
  <c r="U123" i="495" s="1"/>
  <c r="R116" i="495"/>
  <c r="U116" i="495" s="1"/>
  <c r="R115" i="495"/>
  <c r="U115" i="495" s="1"/>
  <c r="R108" i="495"/>
  <c r="U108" i="495" s="1"/>
  <c r="R105" i="495"/>
  <c r="U105" i="495" s="1"/>
  <c r="R101" i="495"/>
  <c r="U101" i="495" s="1"/>
  <c r="R97" i="495"/>
  <c r="U97" i="495" s="1"/>
  <c r="R93" i="495"/>
  <c r="U93" i="495" s="1"/>
  <c r="R89" i="495"/>
  <c r="U89" i="495" s="1"/>
  <c r="R27" i="495"/>
  <c r="U27" i="495" s="1"/>
  <c r="Q30" i="495"/>
  <c r="T30" i="495" s="1"/>
  <c r="W30" i="495" s="1"/>
  <c r="X30" i="495" s="1"/>
  <c r="Q39" i="495"/>
  <c r="T39" i="495" s="1"/>
  <c r="R42" i="495"/>
  <c r="U42" i="495" s="1"/>
  <c r="R46" i="495"/>
  <c r="U46" i="495" s="1"/>
  <c r="R59" i="495"/>
  <c r="U59" i="495" s="1"/>
  <c r="Q62" i="495"/>
  <c r="T62" i="495" s="1"/>
  <c r="W62" i="495" s="1"/>
  <c r="Q71" i="495"/>
  <c r="T71" i="495" s="1"/>
  <c r="R74" i="495"/>
  <c r="U74" i="495" s="1"/>
  <c r="R78" i="495"/>
  <c r="U78" i="495" s="1"/>
  <c r="R87" i="495"/>
  <c r="U87" i="495" s="1"/>
  <c r="R91" i="495"/>
  <c r="U91" i="495" s="1"/>
  <c r="R95" i="495"/>
  <c r="U95" i="495" s="1"/>
  <c r="R99" i="495"/>
  <c r="U99" i="495" s="1"/>
  <c r="R103" i="495"/>
  <c r="U103" i="495" s="1"/>
  <c r="R107" i="495"/>
  <c r="U107" i="495" s="1"/>
  <c r="M20" i="496"/>
  <c r="Q20" i="496"/>
  <c r="T20" i="496" s="1"/>
  <c r="W20" i="496" s="1"/>
  <c r="Q21" i="496"/>
  <c r="T21" i="496" s="1"/>
  <c r="R32" i="496"/>
  <c r="U32" i="496" s="1"/>
  <c r="U40" i="496"/>
  <c r="Q43" i="496"/>
  <c r="T43" i="496" s="1"/>
  <c r="W43" i="496" s="1"/>
  <c r="Q54" i="496"/>
  <c r="T54" i="496" s="1"/>
  <c r="W63" i="496"/>
  <c r="Q79" i="496"/>
  <c r="T79" i="496" s="1"/>
  <c r="U80" i="496"/>
  <c r="R81" i="496"/>
  <c r="U81" i="496" s="1"/>
  <c r="U86" i="496"/>
  <c r="U88" i="496"/>
  <c r="U90" i="496"/>
  <c r="U94" i="496"/>
  <c r="U96" i="496"/>
  <c r="W96" i="496" s="1"/>
  <c r="U98" i="496"/>
  <c r="U116" i="496"/>
  <c r="U122" i="496"/>
  <c r="Q131" i="496"/>
  <c r="T131" i="496" s="1"/>
  <c r="W131" i="496" s="1"/>
  <c r="R134" i="496"/>
  <c r="U134" i="496" s="1"/>
  <c r="Q118" i="494"/>
  <c r="T118" i="494" s="1"/>
  <c r="W118" i="494" s="1"/>
  <c r="Q122" i="494"/>
  <c r="T122" i="494" s="1"/>
  <c r="W122" i="494" s="1"/>
  <c r="Q126" i="494"/>
  <c r="T126" i="494" s="1"/>
  <c r="W126" i="494" s="1"/>
  <c r="X126" i="494" s="1"/>
  <c r="Q130" i="494"/>
  <c r="T130" i="494" s="1"/>
  <c r="W130" i="494" s="1"/>
  <c r="X130" i="494" s="1"/>
  <c r="Q134" i="494"/>
  <c r="T134" i="494" s="1"/>
  <c r="W134" i="494" s="1"/>
  <c r="Q138" i="494"/>
  <c r="T138" i="494" s="1"/>
  <c r="W138" i="494" s="1"/>
  <c r="X138" i="494" s="1"/>
  <c r="Q142" i="494"/>
  <c r="T142" i="494" s="1"/>
  <c r="W142" i="494" s="1"/>
  <c r="X142" i="494" s="1"/>
  <c r="Q146" i="494"/>
  <c r="T146" i="494" s="1"/>
  <c r="W146" i="494" s="1"/>
  <c r="X146" i="494" s="1"/>
  <c r="R25" i="495"/>
  <c r="U25" i="495" s="1"/>
  <c r="R33" i="495"/>
  <c r="U33" i="495" s="1"/>
  <c r="R41" i="495"/>
  <c r="U41" i="495" s="1"/>
  <c r="R49" i="495"/>
  <c r="U49" i="495" s="1"/>
  <c r="R57" i="495"/>
  <c r="U57" i="495" s="1"/>
  <c r="R65" i="495"/>
  <c r="U65" i="495" s="1"/>
  <c r="R73" i="495"/>
  <c r="U73" i="495" s="1"/>
  <c r="R81" i="495"/>
  <c r="U81" i="495" s="1"/>
  <c r="Q109" i="495"/>
  <c r="T109" i="495" s="1"/>
  <c r="W109" i="495" s="1"/>
  <c r="Q115" i="495"/>
  <c r="T115" i="495" s="1"/>
  <c r="Q117" i="495"/>
  <c r="T117" i="495" s="1"/>
  <c r="W117" i="495" s="1"/>
  <c r="Q123" i="495"/>
  <c r="T123" i="495" s="1"/>
  <c r="W123" i="495" s="1"/>
  <c r="Q125" i="495"/>
  <c r="T125" i="495" s="1"/>
  <c r="W125" i="495" s="1"/>
  <c r="Q131" i="495"/>
  <c r="T131" i="495" s="1"/>
  <c r="Q133" i="495"/>
  <c r="T133" i="495" s="1"/>
  <c r="W133" i="495" s="1"/>
  <c r="Q139" i="495"/>
  <c r="T139" i="495" s="1"/>
  <c r="W139" i="495" s="1"/>
  <c r="Q141" i="495"/>
  <c r="T141" i="495" s="1"/>
  <c r="W141" i="495" s="1"/>
  <c r="Q147" i="495"/>
  <c r="T147" i="495" s="1"/>
  <c r="Q149" i="495"/>
  <c r="T149" i="495" s="1"/>
  <c r="W149" i="495" s="1"/>
  <c r="R24" i="496"/>
  <c r="U24" i="496" s="1"/>
  <c r="W24" i="496" s="1"/>
  <c r="U25" i="496"/>
  <c r="U27" i="496"/>
  <c r="Q41" i="496"/>
  <c r="T41" i="496" s="1"/>
  <c r="T61" i="496"/>
  <c r="W61" i="496" s="1"/>
  <c r="Q70" i="496"/>
  <c r="T70" i="496" s="1"/>
  <c r="U71" i="496"/>
  <c r="T75" i="496"/>
  <c r="W75" i="496" s="1"/>
  <c r="R77" i="496"/>
  <c r="U77" i="496" s="1"/>
  <c r="U85" i="496"/>
  <c r="W85" i="496" s="1"/>
  <c r="Q140" i="496"/>
  <c r="T140" i="496" s="1"/>
  <c r="Q134" i="492"/>
  <c r="T134" i="492" s="1"/>
  <c r="W134" i="492" s="1"/>
  <c r="Q135" i="492"/>
  <c r="T135" i="492" s="1"/>
  <c r="W135" i="492" s="1"/>
  <c r="Q136" i="492"/>
  <c r="T136" i="492" s="1"/>
  <c r="W136" i="492" s="1"/>
  <c r="Q137" i="492"/>
  <c r="T137" i="492" s="1"/>
  <c r="Q138" i="492"/>
  <c r="T138" i="492" s="1"/>
  <c r="W138" i="492" s="1"/>
  <c r="X138" i="492" s="1"/>
  <c r="Q139" i="492"/>
  <c r="T139" i="492" s="1"/>
  <c r="Q140" i="492"/>
  <c r="T140" i="492" s="1"/>
  <c r="W140" i="492" s="1"/>
  <c r="X140" i="492" s="1"/>
  <c r="Q141" i="492"/>
  <c r="T141" i="492" s="1"/>
  <c r="Q142" i="492"/>
  <c r="T142" i="492" s="1"/>
  <c r="W142" i="492" s="1"/>
  <c r="Q143" i="492"/>
  <c r="T143" i="492" s="1"/>
  <c r="W143" i="492" s="1"/>
  <c r="Q144" i="492"/>
  <c r="T144" i="492" s="1"/>
  <c r="W144" i="492" s="1"/>
  <c r="X144" i="492" s="1"/>
  <c r="Q145" i="492"/>
  <c r="T145" i="492" s="1"/>
  <c r="W145" i="492" s="1"/>
  <c r="Q146" i="492"/>
  <c r="T146" i="492" s="1"/>
  <c r="W146" i="492" s="1"/>
  <c r="X146" i="492" s="1"/>
  <c r="Q147" i="492"/>
  <c r="T147" i="492" s="1"/>
  <c r="W147" i="492" s="1"/>
  <c r="Q148" i="492"/>
  <c r="T148" i="492" s="1"/>
  <c r="W148" i="492" s="1"/>
  <c r="X148" i="492" s="1"/>
  <c r="Q149" i="492"/>
  <c r="T149" i="492" s="1"/>
  <c r="R27" i="493"/>
  <c r="U27" i="493" s="1"/>
  <c r="R35" i="493"/>
  <c r="U35" i="493" s="1"/>
  <c r="R43" i="493"/>
  <c r="U43" i="493" s="1"/>
  <c r="R51" i="493"/>
  <c r="U51" i="493" s="1"/>
  <c r="R59" i="493"/>
  <c r="U59" i="493" s="1"/>
  <c r="R67" i="493"/>
  <c r="U67" i="493" s="1"/>
  <c r="R75" i="493"/>
  <c r="U75" i="493" s="1"/>
  <c r="R23" i="494"/>
  <c r="U23" i="494" s="1"/>
  <c r="Q23" i="494"/>
  <c r="T23" i="494" s="1"/>
  <c r="R31" i="494"/>
  <c r="U31" i="494" s="1"/>
  <c r="Q31" i="494"/>
  <c r="T31" i="494" s="1"/>
  <c r="W31" i="494" s="1"/>
  <c r="R39" i="494"/>
  <c r="U39" i="494" s="1"/>
  <c r="Q39" i="494"/>
  <c r="T39" i="494" s="1"/>
  <c r="W39" i="494" s="1"/>
  <c r="R47" i="494"/>
  <c r="U47" i="494" s="1"/>
  <c r="Q47" i="494"/>
  <c r="T47" i="494" s="1"/>
  <c r="R55" i="494"/>
  <c r="U55" i="494" s="1"/>
  <c r="Q55" i="494"/>
  <c r="T55" i="494" s="1"/>
  <c r="R63" i="494"/>
  <c r="U63" i="494" s="1"/>
  <c r="Q63" i="494"/>
  <c r="T63" i="494" s="1"/>
  <c r="W63" i="494" s="1"/>
  <c r="R71" i="494"/>
  <c r="U71" i="494" s="1"/>
  <c r="Q71" i="494"/>
  <c r="T71" i="494" s="1"/>
  <c r="W71" i="494" s="1"/>
  <c r="R79" i="494"/>
  <c r="U79" i="494" s="1"/>
  <c r="Q79" i="494"/>
  <c r="T79" i="494" s="1"/>
  <c r="Q119" i="494"/>
  <c r="T119" i="494" s="1"/>
  <c r="W119" i="494" s="1"/>
  <c r="Q123" i="494"/>
  <c r="T123" i="494" s="1"/>
  <c r="W123" i="494" s="1"/>
  <c r="Q127" i="494"/>
  <c r="T127" i="494" s="1"/>
  <c r="Q131" i="494"/>
  <c r="T131" i="494" s="1"/>
  <c r="W131" i="494" s="1"/>
  <c r="Q135" i="494"/>
  <c r="T135" i="494" s="1"/>
  <c r="W135" i="494" s="1"/>
  <c r="Q139" i="494"/>
  <c r="T139" i="494" s="1"/>
  <c r="W139" i="494" s="1"/>
  <c r="Q143" i="494"/>
  <c r="T143" i="494" s="1"/>
  <c r="W143" i="494" s="1"/>
  <c r="Q147" i="494"/>
  <c r="T147" i="494" s="1"/>
  <c r="W147" i="494" s="1"/>
  <c r="R21" i="495"/>
  <c r="U21" i="495" s="1"/>
  <c r="O21" i="495"/>
  <c r="R24" i="495"/>
  <c r="U24" i="495" s="1"/>
  <c r="Q26" i="495"/>
  <c r="T26" i="495" s="1"/>
  <c r="W26" i="495" s="1"/>
  <c r="X26" i="495" s="1"/>
  <c r="R28" i="495"/>
  <c r="U28" i="495" s="1"/>
  <c r="R29" i="495"/>
  <c r="U29" i="495" s="1"/>
  <c r="R32" i="495"/>
  <c r="U32" i="495" s="1"/>
  <c r="Q34" i="495"/>
  <c r="T34" i="495" s="1"/>
  <c r="W34" i="495" s="1"/>
  <c r="X34" i="495" s="1"/>
  <c r="R36" i="495"/>
  <c r="U36" i="495" s="1"/>
  <c r="R37" i="495"/>
  <c r="U37" i="495" s="1"/>
  <c r="R40" i="495"/>
  <c r="U40" i="495" s="1"/>
  <c r="Q42" i="495"/>
  <c r="T42" i="495" s="1"/>
  <c r="W42" i="495" s="1"/>
  <c r="R44" i="495"/>
  <c r="U44" i="495" s="1"/>
  <c r="R45" i="495"/>
  <c r="U45" i="495" s="1"/>
  <c r="R48" i="495"/>
  <c r="U48" i="495" s="1"/>
  <c r="Q50" i="495"/>
  <c r="T50" i="495" s="1"/>
  <c r="W50" i="495" s="1"/>
  <c r="X50" i="495" s="1"/>
  <c r="R52" i="495"/>
  <c r="U52" i="495" s="1"/>
  <c r="R53" i="495"/>
  <c r="U53" i="495" s="1"/>
  <c r="R56" i="495"/>
  <c r="U56" i="495" s="1"/>
  <c r="Q58" i="495"/>
  <c r="T58" i="495" s="1"/>
  <c r="W58" i="495" s="1"/>
  <c r="X58" i="495" s="1"/>
  <c r="R60" i="495"/>
  <c r="U60" i="495" s="1"/>
  <c r="R61" i="495"/>
  <c r="U61" i="495" s="1"/>
  <c r="R64" i="495"/>
  <c r="U64" i="495" s="1"/>
  <c r="Q66" i="495"/>
  <c r="T66" i="495" s="1"/>
  <c r="W66" i="495" s="1"/>
  <c r="R68" i="495"/>
  <c r="U68" i="495" s="1"/>
  <c r="R69" i="495"/>
  <c r="U69" i="495" s="1"/>
  <c r="R72" i="495"/>
  <c r="U72" i="495" s="1"/>
  <c r="Q74" i="495"/>
  <c r="T74" i="495" s="1"/>
  <c r="W74" i="495" s="1"/>
  <c r="R76" i="495"/>
  <c r="U76" i="495" s="1"/>
  <c r="R77" i="495"/>
  <c r="U77" i="495" s="1"/>
  <c r="R80" i="495"/>
  <c r="U80" i="495" s="1"/>
  <c r="Q82" i="495"/>
  <c r="T82" i="495" s="1"/>
  <c r="W82" i="495" s="1"/>
  <c r="X82" i="495" s="1"/>
  <c r="R84" i="495"/>
  <c r="U84" i="495" s="1"/>
  <c r="R85" i="495"/>
  <c r="U85" i="495" s="1"/>
  <c r="R146" i="496"/>
  <c r="U146" i="496" s="1"/>
  <c r="R142" i="496"/>
  <c r="U142" i="496" s="1"/>
  <c r="R138" i="496"/>
  <c r="U138" i="496" s="1"/>
  <c r="R79" i="496"/>
  <c r="U79" i="496" s="1"/>
  <c r="R144" i="496"/>
  <c r="U144" i="496" s="1"/>
  <c r="R139" i="496"/>
  <c r="U139" i="496" s="1"/>
  <c r="R149" i="496"/>
  <c r="U149" i="496" s="1"/>
  <c r="R145" i="496"/>
  <c r="U145" i="496" s="1"/>
  <c r="R140" i="496"/>
  <c r="U140" i="496" s="1"/>
  <c r="R135" i="496"/>
  <c r="U135" i="496" s="1"/>
  <c r="R127" i="496"/>
  <c r="U127" i="496" s="1"/>
  <c r="R123" i="496"/>
  <c r="U123" i="496" s="1"/>
  <c r="R119" i="496"/>
  <c r="U119" i="496" s="1"/>
  <c r="R115" i="496"/>
  <c r="U115" i="496" s="1"/>
  <c r="R111" i="496"/>
  <c r="U111" i="496" s="1"/>
  <c r="R107" i="496"/>
  <c r="U107" i="496" s="1"/>
  <c r="R103" i="496"/>
  <c r="U103" i="496" s="1"/>
  <c r="R148" i="496"/>
  <c r="U148" i="496" s="1"/>
  <c r="R129" i="496"/>
  <c r="U129" i="496" s="1"/>
  <c r="R125" i="496"/>
  <c r="U125" i="496" s="1"/>
  <c r="R121" i="496"/>
  <c r="U121" i="496" s="1"/>
  <c r="R117" i="496"/>
  <c r="U117" i="496" s="1"/>
  <c r="R113" i="496"/>
  <c r="U113" i="496" s="1"/>
  <c r="R109" i="496"/>
  <c r="U109" i="496" s="1"/>
  <c r="R147" i="496"/>
  <c r="U147" i="496" s="1"/>
  <c r="R143" i="496"/>
  <c r="U143" i="496" s="1"/>
  <c r="R131" i="496"/>
  <c r="U131" i="496" s="1"/>
  <c r="R105" i="496"/>
  <c r="U105" i="496" s="1"/>
  <c r="R101" i="496"/>
  <c r="U101" i="496" s="1"/>
  <c r="R99" i="496"/>
  <c r="U99" i="496" s="1"/>
  <c r="R95" i="496"/>
  <c r="U95" i="496" s="1"/>
  <c r="R91" i="496"/>
  <c r="U91" i="496" s="1"/>
  <c r="R87" i="496"/>
  <c r="U87" i="496" s="1"/>
  <c r="R83" i="496"/>
  <c r="U83" i="496" s="1"/>
  <c r="R75" i="496"/>
  <c r="U75" i="496" s="1"/>
  <c r="R67" i="496"/>
  <c r="U67" i="496" s="1"/>
  <c r="W67" i="496" s="1"/>
  <c r="R59" i="496"/>
  <c r="U59" i="496" s="1"/>
  <c r="R51" i="496"/>
  <c r="U51" i="496" s="1"/>
  <c r="R137" i="496"/>
  <c r="U137" i="496" s="1"/>
  <c r="R136" i="496"/>
  <c r="U136" i="496" s="1"/>
  <c r="R141" i="496"/>
  <c r="U141" i="496" s="1"/>
  <c r="R130" i="496"/>
  <c r="U130" i="496" s="1"/>
  <c r="R128" i="496"/>
  <c r="U128" i="496" s="1"/>
  <c r="R120" i="496"/>
  <c r="U120" i="496" s="1"/>
  <c r="R112" i="496"/>
  <c r="U112" i="496" s="1"/>
  <c r="R63" i="496"/>
  <c r="U63" i="496" s="1"/>
  <c r="R55" i="496"/>
  <c r="U55" i="496" s="1"/>
  <c r="R97" i="496"/>
  <c r="U97" i="496" s="1"/>
  <c r="R93" i="496"/>
  <c r="U93" i="496" s="1"/>
  <c r="R89" i="496"/>
  <c r="U89" i="496" s="1"/>
  <c r="R47" i="496"/>
  <c r="U47" i="496" s="1"/>
  <c r="R35" i="496"/>
  <c r="U35" i="496" s="1"/>
  <c r="R26" i="496"/>
  <c r="U26" i="496" s="1"/>
  <c r="W26" i="496" s="1"/>
  <c r="R108" i="496"/>
  <c r="U108" i="496" s="1"/>
  <c r="R100" i="496"/>
  <c r="U100" i="496" s="1"/>
  <c r="R60" i="496"/>
  <c r="U60" i="496" s="1"/>
  <c r="R39" i="496"/>
  <c r="U39" i="496" s="1"/>
  <c r="R38" i="496"/>
  <c r="U38" i="496" s="1"/>
  <c r="R30" i="496"/>
  <c r="U30" i="496" s="1"/>
  <c r="R22" i="496"/>
  <c r="U22" i="496" s="1"/>
  <c r="T23" i="496"/>
  <c r="R28" i="496"/>
  <c r="U28" i="496" s="1"/>
  <c r="T29" i="496"/>
  <c r="R31" i="496"/>
  <c r="U31" i="496" s="1"/>
  <c r="R34" i="496"/>
  <c r="U34" i="496" s="1"/>
  <c r="R43" i="496"/>
  <c r="U43" i="496" s="1"/>
  <c r="T48" i="496"/>
  <c r="W48" i="496" s="1"/>
  <c r="R50" i="496"/>
  <c r="U50" i="496" s="1"/>
  <c r="T64" i="496"/>
  <c r="R68" i="496"/>
  <c r="U68" i="496" s="1"/>
  <c r="R76" i="496"/>
  <c r="U76" i="496" s="1"/>
  <c r="Q82" i="496"/>
  <c r="T82" i="496" s="1"/>
  <c r="W82" i="496" s="1"/>
  <c r="R92" i="496"/>
  <c r="U92" i="496" s="1"/>
  <c r="M21" i="495"/>
  <c r="AA23" i="495"/>
  <c r="Q111" i="495"/>
  <c r="T111" i="495" s="1"/>
  <c r="W111" i="495" s="1"/>
  <c r="Q119" i="495"/>
  <c r="T119" i="495" s="1"/>
  <c r="W119" i="495" s="1"/>
  <c r="Q127" i="495"/>
  <c r="T127" i="495" s="1"/>
  <c r="Q135" i="495"/>
  <c r="T135" i="495" s="1"/>
  <c r="W135" i="495" s="1"/>
  <c r="Q143" i="495"/>
  <c r="T143" i="495" s="1"/>
  <c r="W143" i="495" s="1"/>
  <c r="Q129" i="496"/>
  <c r="T129" i="496" s="1"/>
  <c r="Q127" i="496"/>
  <c r="T127" i="496" s="1"/>
  <c r="Q125" i="496"/>
  <c r="T125" i="496" s="1"/>
  <c r="Q123" i="496"/>
  <c r="T123" i="496" s="1"/>
  <c r="W123" i="496" s="1"/>
  <c r="Q121" i="496"/>
  <c r="T121" i="496" s="1"/>
  <c r="W121" i="496" s="1"/>
  <c r="Q119" i="496"/>
  <c r="T119" i="496" s="1"/>
  <c r="W119" i="496" s="1"/>
  <c r="Q117" i="496"/>
  <c r="T117" i="496" s="1"/>
  <c r="W117" i="496" s="1"/>
  <c r="Q115" i="496"/>
  <c r="T115" i="496" s="1"/>
  <c r="W115" i="496" s="1"/>
  <c r="Q113" i="496"/>
  <c r="T113" i="496" s="1"/>
  <c r="Q111" i="496"/>
  <c r="T111" i="496" s="1"/>
  <c r="Q109" i="496"/>
  <c r="T109" i="496" s="1"/>
  <c r="Q107" i="496"/>
  <c r="T107" i="496" s="1"/>
  <c r="W107" i="496" s="1"/>
  <c r="Q105" i="496"/>
  <c r="T105" i="496" s="1"/>
  <c r="Q103" i="496"/>
  <c r="T103" i="496" s="1"/>
  <c r="W103" i="496" s="1"/>
  <c r="Q101" i="496"/>
  <c r="T101" i="496" s="1"/>
  <c r="W101" i="496" s="1"/>
  <c r="Q99" i="496"/>
  <c r="T99" i="496" s="1"/>
  <c r="W99" i="496" s="1"/>
  <c r="Q97" i="496"/>
  <c r="T97" i="496" s="1"/>
  <c r="Q95" i="496"/>
  <c r="T95" i="496" s="1"/>
  <c r="Q93" i="496"/>
  <c r="T93" i="496" s="1"/>
  <c r="W93" i="496" s="1"/>
  <c r="Q91" i="496"/>
  <c r="T91" i="496" s="1"/>
  <c r="W91" i="496" s="1"/>
  <c r="Q89" i="496"/>
  <c r="T89" i="496" s="1"/>
  <c r="W89" i="496" s="1"/>
  <c r="Q87" i="496"/>
  <c r="T87" i="496" s="1"/>
  <c r="W87" i="496" s="1"/>
  <c r="Q126" i="496"/>
  <c r="T126" i="496" s="1"/>
  <c r="W126" i="496" s="1"/>
  <c r="Q122" i="496"/>
  <c r="T122" i="496" s="1"/>
  <c r="W122" i="496" s="1"/>
  <c r="Q118" i="496"/>
  <c r="T118" i="496" s="1"/>
  <c r="Q114" i="496"/>
  <c r="T114" i="496" s="1"/>
  <c r="Q110" i="496"/>
  <c r="T110" i="496" s="1"/>
  <c r="Q106" i="496"/>
  <c r="T106" i="496" s="1"/>
  <c r="W106" i="496" s="1"/>
  <c r="Q102" i="496"/>
  <c r="T102" i="496" s="1"/>
  <c r="Q76" i="496"/>
  <c r="T76" i="496" s="1"/>
  <c r="W76" i="496" s="1"/>
  <c r="Q73" i="496"/>
  <c r="T73" i="496" s="1"/>
  <c r="Q71" i="496"/>
  <c r="T71" i="496" s="1"/>
  <c r="W71" i="496" s="1"/>
  <c r="Q98" i="496"/>
  <c r="T98" i="496" s="1"/>
  <c r="Q94" i="496"/>
  <c r="T94" i="496" s="1"/>
  <c r="W94" i="496" s="1"/>
  <c r="Q90" i="496"/>
  <c r="T90" i="496" s="1"/>
  <c r="W90" i="496" s="1"/>
  <c r="Q86" i="496"/>
  <c r="T86" i="496" s="1"/>
  <c r="W86" i="496" s="1"/>
  <c r="Q124" i="496"/>
  <c r="T124" i="496" s="1"/>
  <c r="Q116" i="496"/>
  <c r="T116" i="496" s="1"/>
  <c r="W116" i="496" s="1"/>
  <c r="Q108" i="496"/>
  <c r="T108" i="496" s="1"/>
  <c r="W108" i="496" s="1"/>
  <c r="Q104" i="496"/>
  <c r="T104" i="496" s="1"/>
  <c r="W104" i="496" s="1"/>
  <c r="Q84" i="496"/>
  <c r="T84" i="496" s="1"/>
  <c r="Q44" i="496"/>
  <c r="T44" i="496" s="1"/>
  <c r="W44" i="496" s="1"/>
  <c r="Q36" i="496"/>
  <c r="T36" i="496" s="1"/>
  <c r="W36" i="496" s="1"/>
  <c r="Q120" i="496"/>
  <c r="T120" i="496" s="1"/>
  <c r="W120" i="496" s="1"/>
  <c r="Q83" i="496"/>
  <c r="T83" i="496" s="1"/>
  <c r="W83" i="496" s="1"/>
  <c r="Q68" i="496"/>
  <c r="T68" i="496" s="1"/>
  <c r="Q56" i="496"/>
  <c r="T56" i="496" s="1"/>
  <c r="W56" i="496" s="1"/>
  <c r="X56" i="496" s="1"/>
  <c r="Q55" i="496"/>
  <c r="T55" i="496" s="1"/>
  <c r="W55" i="496" s="1"/>
  <c r="Q52" i="496"/>
  <c r="T52" i="496" s="1"/>
  <c r="Q40" i="496"/>
  <c r="T40" i="496" s="1"/>
  <c r="W40" i="496" s="1"/>
  <c r="R21" i="496"/>
  <c r="U21" i="496" s="1"/>
  <c r="AA21" i="496"/>
  <c r="Q25" i="496"/>
  <c r="T25" i="496" s="1"/>
  <c r="R29" i="496"/>
  <c r="U29" i="496" s="1"/>
  <c r="Q33" i="496"/>
  <c r="T33" i="496" s="1"/>
  <c r="R37" i="496"/>
  <c r="U37" i="496" s="1"/>
  <c r="Q38" i="496"/>
  <c r="T38" i="496" s="1"/>
  <c r="W38" i="496" s="1"/>
  <c r="Q39" i="496"/>
  <c r="T39" i="496" s="1"/>
  <c r="W39" i="496" s="1"/>
  <c r="Q45" i="496"/>
  <c r="T45" i="496" s="1"/>
  <c r="Q46" i="496"/>
  <c r="T46" i="496" s="1"/>
  <c r="W46" i="496" s="1"/>
  <c r="Q51" i="496"/>
  <c r="T51" i="496" s="1"/>
  <c r="W51" i="496" s="1"/>
  <c r="R57" i="496"/>
  <c r="U57" i="496" s="1"/>
  <c r="Q69" i="496"/>
  <c r="T69" i="496" s="1"/>
  <c r="Q72" i="496"/>
  <c r="T72" i="496" s="1"/>
  <c r="W72" i="496" s="1"/>
  <c r="Q77" i="496"/>
  <c r="T77" i="496" s="1"/>
  <c r="W77" i="496" s="1"/>
  <c r="R78" i="496"/>
  <c r="U78" i="496" s="1"/>
  <c r="R84" i="496"/>
  <c r="U84" i="496" s="1"/>
  <c r="R106" i="496"/>
  <c r="U106" i="496" s="1"/>
  <c r="R45" i="496"/>
  <c r="U45" i="496" s="1"/>
  <c r="R61" i="496"/>
  <c r="U61" i="496" s="1"/>
  <c r="Q62" i="496"/>
  <c r="T62" i="496" s="1"/>
  <c r="R64" i="496"/>
  <c r="U64" i="496" s="1"/>
  <c r="R70" i="496"/>
  <c r="U70" i="496" s="1"/>
  <c r="R104" i="496"/>
  <c r="U104" i="496" s="1"/>
  <c r="R114" i="496"/>
  <c r="U114" i="496" s="1"/>
  <c r="Q34" i="496"/>
  <c r="T34" i="496" s="1"/>
  <c r="W34" i="496" s="1"/>
  <c r="R41" i="496"/>
  <c r="U41" i="496" s="1"/>
  <c r="Q42" i="496"/>
  <c r="T42" i="496" s="1"/>
  <c r="W42" i="496" s="1"/>
  <c r="R49" i="496"/>
  <c r="U49" i="496" s="1"/>
  <c r="Q50" i="496"/>
  <c r="T50" i="496" s="1"/>
  <c r="R54" i="496"/>
  <c r="U54" i="496" s="1"/>
  <c r="Q58" i="496"/>
  <c r="T58" i="496" s="1"/>
  <c r="W58" i="496" s="1"/>
  <c r="R62" i="496"/>
  <c r="U62" i="496" s="1"/>
  <c r="Q66" i="496"/>
  <c r="T66" i="496" s="1"/>
  <c r="R69" i="496"/>
  <c r="U69" i="496" s="1"/>
  <c r="R72" i="496"/>
  <c r="U72" i="496" s="1"/>
  <c r="R102" i="496"/>
  <c r="U102" i="496" s="1"/>
  <c r="R110" i="496"/>
  <c r="U110" i="496" s="1"/>
  <c r="R118" i="496"/>
  <c r="U118" i="496" s="1"/>
  <c r="R126" i="496"/>
  <c r="U126" i="496" s="1"/>
  <c r="Q78" i="496"/>
  <c r="T78" i="496" s="1"/>
  <c r="W78" i="496" s="1"/>
  <c r="R82" i="496"/>
  <c r="U82" i="496" s="1"/>
  <c r="R132" i="496"/>
  <c r="U132" i="496" s="1"/>
  <c r="R73" i="496"/>
  <c r="U73" i="496" s="1"/>
  <c r="Q74" i="496"/>
  <c r="T74" i="496" s="1"/>
  <c r="W74" i="496" s="1"/>
  <c r="Q81" i="496"/>
  <c r="T81" i="496" s="1"/>
  <c r="Q130" i="496"/>
  <c r="T130" i="496" s="1"/>
  <c r="W130" i="496" s="1"/>
  <c r="R133" i="496"/>
  <c r="U133" i="496" s="1"/>
  <c r="Q137" i="496"/>
  <c r="T137" i="496" s="1"/>
  <c r="Q139" i="496"/>
  <c r="T139" i="496" s="1"/>
  <c r="W139" i="496" s="1"/>
  <c r="Q141" i="496"/>
  <c r="T141" i="496" s="1"/>
  <c r="W141" i="496" s="1"/>
  <c r="J165" i="496"/>
  <c r="Z85" i="496"/>
  <c r="Q135" i="496"/>
  <c r="T135" i="496" s="1"/>
  <c r="W135" i="496" s="1"/>
  <c r="Q145" i="496"/>
  <c r="T145" i="496" s="1"/>
  <c r="W145" i="496" s="1"/>
  <c r="Q148" i="496"/>
  <c r="T148" i="496" s="1"/>
  <c r="W148" i="496" s="1"/>
  <c r="Q133" i="496"/>
  <c r="T133" i="496" s="1"/>
  <c r="Q134" i="496"/>
  <c r="T134" i="496" s="1"/>
  <c r="W134" i="496" s="1"/>
  <c r="Q147" i="496"/>
  <c r="T147" i="496" s="1"/>
  <c r="W147" i="496" s="1"/>
  <c r="Q149" i="496"/>
  <c r="T149" i="496" s="1"/>
  <c r="Q132" i="496"/>
  <c r="T132" i="496" s="1"/>
  <c r="Q136" i="496"/>
  <c r="T136" i="496" s="1"/>
  <c r="Q143" i="496"/>
  <c r="T143" i="496" s="1"/>
  <c r="W143" i="496" s="1"/>
  <c r="Q144" i="496"/>
  <c r="T144" i="496" s="1"/>
  <c r="W144" i="496" s="1"/>
  <c r="Q138" i="496"/>
  <c r="T138" i="496" s="1"/>
  <c r="Q142" i="496"/>
  <c r="T142" i="496" s="1"/>
  <c r="W142" i="496" s="1"/>
  <c r="Q146" i="496"/>
  <c r="T146" i="496" s="1"/>
  <c r="W146" i="496" s="1"/>
  <c r="AB21" i="477" l="1"/>
  <c r="L21" i="477"/>
  <c r="M21" i="477" s="1"/>
  <c r="N21" i="477"/>
  <c r="O21" i="477" s="1"/>
  <c r="AA22" i="477"/>
  <c r="N21" i="487"/>
  <c r="O21" i="487" s="1"/>
  <c r="AA22" i="487"/>
  <c r="L21" i="487"/>
  <c r="M21" i="487" s="1"/>
  <c r="AB21" i="487"/>
  <c r="AB21" i="479"/>
  <c r="L21" i="479"/>
  <c r="M21" i="479" s="1"/>
  <c r="N21" i="479"/>
  <c r="O21" i="479" s="1"/>
  <c r="AA22" i="479"/>
  <c r="AB21" i="496"/>
  <c r="L21" i="496"/>
  <c r="M21" i="496" s="1"/>
  <c r="N21" i="496"/>
  <c r="O21" i="496" s="1"/>
  <c r="X107" i="496"/>
  <c r="W41" i="495"/>
  <c r="W62" i="494"/>
  <c r="X62" i="494" s="1"/>
  <c r="N20" i="493"/>
  <c r="O20" i="493" s="1"/>
  <c r="AB20" i="493"/>
  <c r="L20" i="493"/>
  <c r="M20" i="493" s="1"/>
  <c r="X48" i="493"/>
  <c r="X142" i="490"/>
  <c r="X118" i="490"/>
  <c r="X96" i="490"/>
  <c r="X25" i="493"/>
  <c r="W120" i="492"/>
  <c r="X120" i="492" s="1"/>
  <c r="X102" i="492"/>
  <c r="W33" i="493"/>
  <c r="X121" i="489"/>
  <c r="X147" i="489"/>
  <c r="W58" i="491"/>
  <c r="X74" i="486"/>
  <c r="X94" i="488"/>
  <c r="W112" i="489"/>
  <c r="X112" i="489" s="1"/>
  <c r="X149" i="486"/>
  <c r="X92" i="486"/>
  <c r="W55" i="489"/>
  <c r="X55" i="489" s="1"/>
  <c r="X51" i="485"/>
  <c r="W51" i="485"/>
  <c r="W43" i="489"/>
  <c r="X43" i="489" s="1"/>
  <c r="X107" i="488"/>
  <c r="X69" i="485"/>
  <c r="X35" i="480"/>
  <c r="W35" i="480"/>
  <c r="X147" i="488"/>
  <c r="W38" i="485"/>
  <c r="X38" i="485" s="1"/>
  <c r="W66" i="489"/>
  <c r="X66" i="489" s="1"/>
  <c r="X123" i="488"/>
  <c r="W34" i="485"/>
  <c r="X34" i="485" s="1"/>
  <c r="N20" i="481"/>
  <c r="O20" i="481" s="1"/>
  <c r="AB20" i="481"/>
  <c r="AA21" i="481"/>
  <c r="AC21" i="481" s="1"/>
  <c r="L20" i="481"/>
  <c r="M20" i="481" s="1"/>
  <c r="W90" i="490"/>
  <c r="X50" i="490"/>
  <c r="X82" i="490"/>
  <c r="W138" i="489"/>
  <c r="W122" i="489"/>
  <c r="W106" i="489"/>
  <c r="W90" i="489"/>
  <c r="X93" i="489"/>
  <c r="X102" i="489"/>
  <c r="X134" i="489"/>
  <c r="X87" i="489"/>
  <c r="X103" i="489"/>
  <c r="X119" i="489"/>
  <c r="X135" i="489"/>
  <c r="N20" i="488"/>
  <c r="O20" i="488" s="1"/>
  <c r="AA21" i="488"/>
  <c r="AB20" i="488"/>
  <c r="L20" i="488"/>
  <c r="M20" i="488" s="1"/>
  <c r="X142" i="486"/>
  <c r="X137" i="486"/>
  <c r="W141" i="489"/>
  <c r="X141" i="489" s="1"/>
  <c r="W118" i="489"/>
  <c r="X118" i="489" s="1"/>
  <c r="W85" i="489"/>
  <c r="X77" i="488"/>
  <c r="X73" i="488"/>
  <c r="X61" i="488"/>
  <c r="X45" i="488"/>
  <c r="X37" i="488"/>
  <c r="X22" i="488"/>
  <c r="X127" i="486"/>
  <c r="X111" i="486"/>
  <c r="X95" i="486"/>
  <c r="W93" i="490"/>
  <c r="X93" i="490" s="1"/>
  <c r="W63" i="489"/>
  <c r="X63" i="489" s="1"/>
  <c r="W41" i="489"/>
  <c r="X41" i="489" s="1"/>
  <c r="W31" i="489"/>
  <c r="X31" i="489" s="1"/>
  <c r="X137" i="488"/>
  <c r="Z85" i="486"/>
  <c r="J165" i="486"/>
  <c r="X136" i="485"/>
  <c r="X120" i="485"/>
  <c r="X104" i="485"/>
  <c r="W71" i="485"/>
  <c r="X71" i="485" s="1"/>
  <c r="W55" i="485"/>
  <c r="X55" i="485" s="1"/>
  <c r="W39" i="485"/>
  <c r="X39" i="485" s="1"/>
  <c r="W23" i="485"/>
  <c r="X23" i="485" s="1"/>
  <c r="X71" i="483"/>
  <c r="W149" i="489"/>
  <c r="X78" i="489"/>
  <c r="W70" i="489"/>
  <c r="X70" i="489" s="1"/>
  <c r="W52" i="489"/>
  <c r="X52" i="489" s="1"/>
  <c r="W36" i="489"/>
  <c r="X36" i="489" s="1"/>
  <c r="X143" i="488"/>
  <c r="X127" i="488"/>
  <c r="W142" i="489"/>
  <c r="X142" i="489" s="1"/>
  <c r="W110" i="489"/>
  <c r="W68" i="489"/>
  <c r="W61" i="489"/>
  <c r="X61" i="489" s="1"/>
  <c r="W51" i="489"/>
  <c r="X51" i="489" s="1"/>
  <c r="W29" i="489"/>
  <c r="X29" i="489" s="1"/>
  <c r="W22" i="488"/>
  <c r="J165" i="487"/>
  <c r="Z85" i="487"/>
  <c r="W147" i="485"/>
  <c r="W143" i="485"/>
  <c r="X143" i="485" s="1"/>
  <c r="W139" i="485"/>
  <c r="W135" i="485"/>
  <c r="X135" i="485" s="1"/>
  <c r="W131" i="485"/>
  <c r="W127" i="485"/>
  <c r="X127" i="485" s="1"/>
  <c r="W123" i="485"/>
  <c r="X123" i="485" s="1"/>
  <c r="W119" i="485"/>
  <c r="W115" i="485"/>
  <c r="W111" i="485"/>
  <c r="X111" i="485" s="1"/>
  <c r="W107" i="485"/>
  <c r="W103" i="485"/>
  <c r="X97" i="485"/>
  <c r="X76" i="485"/>
  <c r="X68" i="485"/>
  <c r="X44" i="485"/>
  <c r="X78" i="482"/>
  <c r="X70" i="482"/>
  <c r="W70" i="482"/>
  <c r="X62" i="482"/>
  <c r="X54" i="482"/>
  <c r="W54" i="482"/>
  <c r="W38" i="482"/>
  <c r="X38" i="482" s="1"/>
  <c r="W22" i="482"/>
  <c r="X22" i="482" s="1"/>
  <c r="AC22" i="482" s="1"/>
  <c r="W64" i="489"/>
  <c r="X64" i="489" s="1"/>
  <c r="W26" i="489"/>
  <c r="X26" i="489" s="1"/>
  <c r="X139" i="488"/>
  <c r="X66" i="487"/>
  <c r="W88" i="486"/>
  <c r="W104" i="486"/>
  <c r="X104" i="486" s="1"/>
  <c r="W120" i="486"/>
  <c r="W141" i="486"/>
  <c r="W84" i="486"/>
  <c r="W99" i="486"/>
  <c r="X99" i="486" s="1"/>
  <c r="W115" i="486"/>
  <c r="X115" i="486" s="1"/>
  <c r="W131" i="486"/>
  <c r="X131" i="486" s="1"/>
  <c r="W144" i="486"/>
  <c r="X144" i="486" s="1"/>
  <c r="W138" i="486"/>
  <c r="X74" i="485"/>
  <c r="W74" i="485"/>
  <c r="W69" i="485"/>
  <c r="W65" i="481"/>
  <c r="X79" i="480"/>
  <c r="W79" i="480"/>
  <c r="W71" i="480"/>
  <c r="X71" i="480" s="1"/>
  <c r="X63" i="480"/>
  <c r="W63" i="480"/>
  <c r="W47" i="480"/>
  <c r="X47" i="480" s="1"/>
  <c r="X31" i="480"/>
  <c r="W31" i="480"/>
  <c r="W57" i="488"/>
  <c r="X57" i="488" s="1"/>
  <c r="X54" i="485"/>
  <c r="W54" i="485"/>
  <c r="J165" i="482"/>
  <c r="Z85" i="482"/>
  <c r="AA22" i="482"/>
  <c r="AB21" i="482"/>
  <c r="L21" i="482"/>
  <c r="M21" i="482" s="1"/>
  <c r="N21" i="482"/>
  <c r="O21" i="482" s="1"/>
  <c r="W50" i="489"/>
  <c r="X50" i="489" s="1"/>
  <c r="W29" i="488"/>
  <c r="X29" i="488" s="1"/>
  <c r="AB20" i="485"/>
  <c r="L20" i="485"/>
  <c r="M20" i="485" s="1"/>
  <c r="N20" i="485"/>
  <c r="O20" i="485" s="1"/>
  <c r="W50" i="485"/>
  <c r="X50" i="485" s="1"/>
  <c r="W45" i="485"/>
  <c r="X45" i="485" s="1"/>
  <c r="W25" i="483"/>
  <c r="X25" i="483" s="1"/>
  <c r="X56" i="483"/>
  <c r="Z85" i="481"/>
  <c r="J165" i="481"/>
  <c r="W99" i="480"/>
  <c r="X59" i="479"/>
  <c r="X27" i="479"/>
  <c r="N21" i="478"/>
  <c r="O21" i="478" s="1"/>
  <c r="L21" i="478"/>
  <c r="M21" i="478" s="1"/>
  <c r="AA22" i="478"/>
  <c r="AC22" i="478" s="1"/>
  <c r="AB21" i="478"/>
  <c r="X68" i="477"/>
  <c r="X142" i="475"/>
  <c r="X126" i="475"/>
  <c r="X110" i="475"/>
  <c r="X94" i="475"/>
  <c r="X77" i="473"/>
  <c r="X61" i="473"/>
  <c r="X45" i="473"/>
  <c r="X29" i="473"/>
  <c r="X63" i="471"/>
  <c r="X47" i="471"/>
  <c r="W41" i="471"/>
  <c r="X31" i="471"/>
  <c r="AA23" i="471"/>
  <c r="AB22" i="471"/>
  <c r="L22" i="471"/>
  <c r="M22" i="471" s="1"/>
  <c r="N22" i="471"/>
  <c r="O22" i="471" s="1"/>
  <c r="W147" i="480"/>
  <c r="X132" i="480"/>
  <c r="W74" i="480"/>
  <c r="X74" i="480" s="1"/>
  <c r="W38" i="480"/>
  <c r="X38" i="480" s="1"/>
  <c r="W116" i="479"/>
  <c r="W61" i="479"/>
  <c r="W40" i="479"/>
  <c r="W148" i="477"/>
  <c r="X148" i="477" s="1"/>
  <c r="W132" i="477"/>
  <c r="W116" i="477"/>
  <c r="W88" i="477"/>
  <c r="X77" i="477"/>
  <c r="W59" i="476"/>
  <c r="X59" i="476" s="1"/>
  <c r="W55" i="476"/>
  <c r="X55" i="476" s="1"/>
  <c r="W51" i="476"/>
  <c r="X51" i="476" s="1"/>
  <c r="W27" i="476"/>
  <c r="X27" i="476" s="1"/>
  <c r="W65" i="475"/>
  <c r="X59" i="475"/>
  <c r="W49" i="475"/>
  <c r="W45" i="475"/>
  <c r="W139" i="473"/>
  <c r="X139" i="473" s="1"/>
  <c r="W135" i="473"/>
  <c r="W115" i="473"/>
  <c r="W107" i="473"/>
  <c r="X139" i="480"/>
  <c r="X131" i="480"/>
  <c r="X149" i="479"/>
  <c r="X105" i="479"/>
  <c r="X97" i="479"/>
  <c r="X49" i="479"/>
  <c r="X64" i="479"/>
  <c r="X95" i="479"/>
  <c r="X111" i="479"/>
  <c r="X71" i="479"/>
  <c r="X86" i="479"/>
  <c r="X102" i="479"/>
  <c r="X118" i="479"/>
  <c r="X134" i="479"/>
  <c r="W33" i="477"/>
  <c r="X33" i="477" s="1"/>
  <c r="W137" i="476"/>
  <c r="X137" i="476" s="1"/>
  <c r="W148" i="474"/>
  <c r="X148" i="474" s="1"/>
  <c r="W32" i="474"/>
  <c r="X32" i="474" s="1"/>
  <c r="X58" i="471"/>
  <c r="W81" i="488"/>
  <c r="X81" i="488" s="1"/>
  <c r="W142" i="480"/>
  <c r="X142" i="480" s="1"/>
  <c r="W126" i="480"/>
  <c r="X126" i="480" s="1"/>
  <c r="X121" i="480"/>
  <c r="W110" i="480"/>
  <c r="X110" i="480" s="1"/>
  <c r="X105" i="480"/>
  <c r="W94" i="480"/>
  <c r="X94" i="480" s="1"/>
  <c r="X89" i="480"/>
  <c r="W85" i="480"/>
  <c r="X85" i="480" s="1"/>
  <c r="X77" i="480"/>
  <c r="X73" i="480"/>
  <c r="X69" i="480"/>
  <c r="X65" i="480"/>
  <c r="X61" i="480"/>
  <c r="X57" i="480"/>
  <c r="X53" i="480"/>
  <c r="X49" i="480"/>
  <c r="X45" i="480"/>
  <c r="X41" i="480"/>
  <c r="X37" i="480"/>
  <c r="X33" i="480"/>
  <c r="X29" i="480"/>
  <c r="X25" i="480"/>
  <c r="X21" i="480"/>
  <c r="AC21" i="480" s="1"/>
  <c r="X120" i="479"/>
  <c r="X104" i="479"/>
  <c r="X60" i="479"/>
  <c r="W51" i="479"/>
  <c r="W47" i="479"/>
  <c r="X36" i="479"/>
  <c r="X32" i="479"/>
  <c r="W23" i="479"/>
  <c r="X23" i="479" s="1"/>
  <c r="W80" i="477"/>
  <c r="W72" i="477"/>
  <c r="W64" i="477"/>
  <c r="X64" i="477" s="1"/>
  <c r="W56" i="477"/>
  <c r="X56" i="477" s="1"/>
  <c r="W48" i="477"/>
  <c r="W40" i="477"/>
  <c r="W32" i="477"/>
  <c r="X32" i="477" s="1"/>
  <c r="W24" i="477"/>
  <c r="W148" i="475"/>
  <c r="W144" i="475"/>
  <c r="W140" i="475"/>
  <c r="X140" i="475" s="1"/>
  <c r="W136" i="475"/>
  <c r="W132" i="475"/>
  <c r="W128" i="475"/>
  <c r="W124" i="475"/>
  <c r="X124" i="475" s="1"/>
  <c r="W120" i="475"/>
  <c r="W116" i="475"/>
  <c r="W112" i="475"/>
  <c r="W108" i="475"/>
  <c r="X108" i="475" s="1"/>
  <c r="W104" i="475"/>
  <c r="W100" i="475"/>
  <c r="W96" i="475"/>
  <c r="W92" i="475"/>
  <c r="X92" i="475" s="1"/>
  <c r="W88" i="475"/>
  <c r="X85" i="475"/>
  <c r="X79" i="473"/>
  <c r="W73" i="473"/>
  <c r="X73" i="473" s="1"/>
  <c r="X63" i="473"/>
  <c r="W57" i="473"/>
  <c r="X57" i="473" s="1"/>
  <c r="X47" i="473"/>
  <c r="W41" i="473"/>
  <c r="X41" i="473" s="1"/>
  <c r="W25" i="473"/>
  <c r="X25" i="473" s="1"/>
  <c r="W149" i="471"/>
  <c r="W145" i="471"/>
  <c r="X145" i="471" s="1"/>
  <c r="W141" i="471"/>
  <c r="W137" i="471"/>
  <c r="W133" i="471"/>
  <c r="W129" i="471"/>
  <c r="X129" i="471" s="1"/>
  <c r="W125" i="471"/>
  <c r="W121" i="471"/>
  <c r="W117" i="471"/>
  <c r="W113" i="471"/>
  <c r="X113" i="471" s="1"/>
  <c r="W109" i="471"/>
  <c r="W105" i="471"/>
  <c r="W101" i="471"/>
  <c r="W97" i="471"/>
  <c r="X97" i="471" s="1"/>
  <c r="W93" i="471"/>
  <c r="W89" i="471"/>
  <c r="X84" i="471"/>
  <c r="X80" i="471"/>
  <c r="W75" i="471"/>
  <c r="W71" i="471"/>
  <c r="X60" i="471"/>
  <c r="X56" i="471"/>
  <c r="J165" i="483"/>
  <c r="Z85" i="483"/>
  <c r="AB20" i="480"/>
  <c r="L20" i="480"/>
  <c r="M20" i="480" s="1"/>
  <c r="N20" i="480"/>
  <c r="O20" i="480" s="1"/>
  <c r="W145" i="480"/>
  <c r="W141" i="480"/>
  <c r="X141" i="480" s="1"/>
  <c r="W133" i="480"/>
  <c r="X128" i="480"/>
  <c r="X112" i="480"/>
  <c r="X96" i="480"/>
  <c r="W64" i="480"/>
  <c r="W58" i="480"/>
  <c r="X58" i="480" s="1"/>
  <c r="X50" i="480"/>
  <c r="W50" i="480"/>
  <c r="W28" i="480"/>
  <c r="W124" i="479"/>
  <c r="W88" i="479"/>
  <c r="X88" i="479" s="1"/>
  <c r="W140" i="477"/>
  <c r="W126" i="477"/>
  <c r="W110" i="477"/>
  <c r="W90" i="477"/>
  <c r="X90" i="477" s="1"/>
  <c r="X70" i="477"/>
  <c r="X26" i="477"/>
  <c r="W75" i="476"/>
  <c r="X75" i="476" s="1"/>
  <c r="W71" i="476"/>
  <c r="X71" i="476" s="1"/>
  <c r="W67" i="476"/>
  <c r="X67" i="476" s="1"/>
  <c r="W61" i="475"/>
  <c r="X61" i="475" s="1"/>
  <c r="W147" i="473"/>
  <c r="W113" i="473"/>
  <c r="X104" i="471"/>
  <c r="X89" i="479"/>
  <c r="X34" i="479"/>
  <c r="W125" i="476"/>
  <c r="X125" i="476" s="1"/>
  <c r="W85" i="476"/>
  <c r="X85" i="476" s="1"/>
  <c r="Z85" i="475"/>
  <c r="J165" i="475"/>
  <c r="W140" i="474"/>
  <c r="X140" i="474" s="1"/>
  <c r="W124" i="474"/>
  <c r="X124" i="474" s="1"/>
  <c r="W112" i="474"/>
  <c r="X112" i="474" s="1"/>
  <c r="W96" i="474"/>
  <c r="X96" i="474" s="1"/>
  <c r="X78" i="471"/>
  <c r="X57" i="471"/>
  <c r="X37" i="471"/>
  <c r="X136" i="471"/>
  <c r="X118" i="471"/>
  <c r="X88" i="471"/>
  <c r="W44" i="471"/>
  <c r="X39" i="482"/>
  <c r="X119" i="480"/>
  <c r="W127" i="479"/>
  <c r="X127" i="479" s="1"/>
  <c r="X117" i="479"/>
  <c r="X57" i="479"/>
  <c r="X45" i="479"/>
  <c r="X26" i="479"/>
  <c r="W77" i="477"/>
  <c r="W41" i="477"/>
  <c r="X41" i="477" s="1"/>
  <c r="W92" i="474"/>
  <c r="X92" i="474" s="1"/>
  <c r="W60" i="474"/>
  <c r="X60" i="474" s="1"/>
  <c r="W28" i="474"/>
  <c r="X28" i="474" s="1"/>
  <c r="X82" i="471"/>
  <c r="X33" i="471"/>
  <c r="N21" i="470"/>
  <c r="O21" i="470" s="1"/>
  <c r="AA22" i="470"/>
  <c r="L21" i="470"/>
  <c r="M21" i="470" s="1"/>
  <c r="AB21" i="470"/>
  <c r="W50" i="477"/>
  <c r="X50" i="477" s="1"/>
  <c r="W126" i="476"/>
  <c r="X126" i="476" s="1"/>
  <c r="W111" i="476"/>
  <c r="X111" i="476" s="1"/>
  <c r="W96" i="476"/>
  <c r="X96" i="476" s="1"/>
  <c r="W81" i="476"/>
  <c r="X81" i="476" s="1"/>
  <c r="W77" i="476"/>
  <c r="X77" i="476" s="1"/>
  <c r="W73" i="476"/>
  <c r="X73" i="476" s="1"/>
  <c r="W69" i="476"/>
  <c r="X69" i="476" s="1"/>
  <c r="W65" i="476"/>
  <c r="X65" i="476" s="1"/>
  <c r="W61" i="476"/>
  <c r="X61" i="476" s="1"/>
  <c r="W57" i="476"/>
  <c r="X57" i="476" s="1"/>
  <c r="W53" i="476"/>
  <c r="X53" i="476" s="1"/>
  <c r="W49" i="476"/>
  <c r="X49" i="476" s="1"/>
  <c r="W45" i="476"/>
  <c r="X45" i="476" s="1"/>
  <c r="W41" i="476"/>
  <c r="X41" i="476" s="1"/>
  <c r="W37" i="476"/>
  <c r="X37" i="476" s="1"/>
  <c r="W33" i="476"/>
  <c r="X33" i="476" s="1"/>
  <c r="W29" i="476"/>
  <c r="X29" i="476" s="1"/>
  <c r="W25" i="476"/>
  <c r="X25" i="476" s="1"/>
  <c r="W21" i="476"/>
  <c r="X21" i="476" s="1"/>
  <c r="AA21" i="474"/>
  <c r="AB20" i="474"/>
  <c r="L20" i="474"/>
  <c r="M20" i="474" s="1"/>
  <c r="N20" i="474"/>
  <c r="O20" i="474" s="1"/>
  <c r="W117" i="474"/>
  <c r="X117" i="474" s="1"/>
  <c r="W102" i="474"/>
  <c r="X102" i="474" s="1"/>
  <c r="W87" i="474"/>
  <c r="X87" i="474" s="1"/>
  <c r="W73" i="474"/>
  <c r="X73" i="474" s="1"/>
  <c r="W38" i="474"/>
  <c r="X38" i="474" s="1"/>
  <c r="W146" i="476"/>
  <c r="X146" i="476" s="1"/>
  <c r="W114" i="476"/>
  <c r="X114" i="476" s="1"/>
  <c r="W107" i="474"/>
  <c r="X107" i="474" s="1"/>
  <c r="W61" i="474"/>
  <c r="X61" i="474" s="1"/>
  <c r="W62" i="477"/>
  <c r="X62" i="477" s="1"/>
  <c r="W122" i="476"/>
  <c r="X122" i="476" s="1"/>
  <c r="W107" i="476"/>
  <c r="X107" i="476" s="1"/>
  <c r="W92" i="476"/>
  <c r="X92" i="476" s="1"/>
  <c r="AC20" i="475"/>
  <c r="W145" i="474"/>
  <c r="X145" i="474" s="1"/>
  <c r="W130" i="474"/>
  <c r="X130" i="474" s="1"/>
  <c r="W115" i="474"/>
  <c r="X115" i="474" s="1"/>
  <c r="W82" i="474"/>
  <c r="X82" i="474" s="1"/>
  <c r="W53" i="474"/>
  <c r="X53" i="474" s="1"/>
  <c r="W115" i="476"/>
  <c r="X115" i="476" s="1"/>
  <c r="W89" i="474"/>
  <c r="X89" i="474" s="1"/>
  <c r="W58" i="474"/>
  <c r="X58" i="474" s="1"/>
  <c r="W138" i="471"/>
  <c r="X138" i="471" s="1"/>
  <c r="AA21" i="476"/>
  <c r="AB20" i="476"/>
  <c r="L20" i="476"/>
  <c r="M20" i="476" s="1"/>
  <c r="N20" i="476"/>
  <c r="O20" i="476" s="1"/>
  <c r="W136" i="476"/>
  <c r="X136" i="476" s="1"/>
  <c r="W102" i="476"/>
  <c r="X102" i="476" s="1"/>
  <c r="W87" i="476"/>
  <c r="X87" i="476" s="1"/>
  <c r="W76" i="476"/>
  <c r="X76" i="476" s="1"/>
  <c r="W60" i="476"/>
  <c r="X60" i="476" s="1"/>
  <c r="W44" i="476"/>
  <c r="X44" i="476" s="1"/>
  <c r="W28" i="476"/>
  <c r="X28" i="476" s="1"/>
  <c r="W142" i="474"/>
  <c r="X142" i="474" s="1"/>
  <c r="W127" i="474"/>
  <c r="X127" i="474" s="1"/>
  <c r="W93" i="474"/>
  <c r="X93" i="474" s="1"/>
  <c r="W81" i="474"/>
  <c r="X81" i="474" s="1"/>
  <c r="W46" i="474"/>
  <c r="X46" i="474" s="1"/>
  <c r="N20" i="471"/>
  <c r="O20" i="471" s="1"/>
  <c r="AB20" i="471"/>
  <c r="L20" i="471"/>
  <c r="M20" i="471" s="1"/>
  <c r="W58" i="471"/>
  <c r="W98" i="476"/>
  <c r="X98" i="476" s="1"/>
  <c r="W31" i="475"/>
  <c r="X31" i="475" s="1"/>
  <c r="X67" i="496"/>
  <c r="X145" i="496"/>
  <c r="X78" i="495"/>
  <c r="X118" i="495"/>
  <c r="X131" i="494"/>
  <c r="X133" i="492"/>
  <c r="W35" i="496"/>
  <c r="X35" i="496" s="1"/>
  <c r="AB22" i="495"/>
  <c r="L22" i="495"/>
  <c r="M22" i="495" s="1"/>
  <c r="N22" i="495"/>
  <c r="O22" i="495" s="1"/>
  <c r="X30" i="494"/>
  <c r="W30" i="494"/>
  <c r="X33" i="493"/>
  <c r="AC22" i="495"/>
  <c r="X84" i="492"/>
  <c r="X90" i="490"/>
  <c r="X74" i="490"/>
  <c r="X138" i="486"/>
  <c r="W62" i="489"/>
  <c r="X62" i="489" s="1"/>
  <c r="W54" i="489"/>
  <c r="X54" i="489" s="1"/>
  <c r="W46" i="489"/>
  <c r="X46" i="489" s="1"/>
  <c r="W38" i="489"/>
  <c r="X38" i="489" s="1"/>
  <c r="W30" i="489"/>
  <c r="X30" i="489" s="1"/>
  <c r="W22" i="489"/>
  <c r="X22" i="489" s="1"/>
  <c r="W142" i="488"/>
  <c r="W134" i="488"/>
  <c r="X134" i="488" s="1"/>
  <c r="W126" i="488"/>
  <c r="X126" i="488" s="1"/>
  <c r="W118" i="488"/>
  <c r="W110" i="488"/>
  <c r="X110" i="488" s="1"/>
  <c r="W102" i="488"/>
  <c r="X102" i="488" s="1"/>
  <c r="W94" i="488"/>
  <c r="X120" i="486"/>
  <c r="X88" i="486"/>
  <c r="W65" i="489"/>
  <c r="X65" i="489" s="1"/>
  <c r="W33" i="489"/>
  <c r="X33" i="489" s="1"/>
  <c r="X38" i="487"/>
  <c r="X67" i="485"/>
  <c r="W67" i="485"/>
  <c r="X147" i="485"/>
  <c r="X131" i="485"/>
  <c r="X115" i="485"/>
  <c r="X103" i="485"/>
  <c r="W53" i="489"/>
  <c r="X53" i="489" s="1"/>
  <c r="W21" i="489"/>
  <c r="X21" i="489" s="1"/>
  <c r="AC21" i="489" s="1"/>
  <c r="X115" i="488"/>
  <c r="X91" i="488"/>
  <c r="X86" i="485"/>
  <c r="X29" i="485"/>
  <c r="W71" i="489"/>
  <c r="X71" i="489" s="1"/>
  <c r="W100" i="486"/>
  <c r="W132" i="486"/>
  <c r="X132" i="486" s="1"/>
  <c r="W53" i="485"/>
  <c r="X53" i="485" s="1"/>
  <c r="W51" i="480"/>
  <c r="X51" i="480" s="1"/>
  <c r="AA22" i="485"/>
  <c r="AB21" i="485"/>
  <c r="L21" i="485"/>
  <c r="M21" i="485" s="1"/>
  <c r="N21" i="485"/>
  <c r="O21" i="485" s="1"/>
  <c r="W40" i="489"/>
  <c r="X40" i="489" s="1"/>
  <c r="J165" i="485"/>
  <c r="Z85" i="485"/>
  <c r="X130" i="480"/>
  <c r="Z85" i="477"/>
  <c r="J165" i="477"/>
  <c r="X72" i="477"/>
  <c r="X24" i="477"/>
  <c r="X149" i="471"/>
  <c r="X141" i="471"/>
  <c r="X133" i="471"/>
  <c r="X125" i="471"/>
  <c r="X117" i="471"/>
  <c r="X109" i="471"/>
  <c r="X101" i="471"/>
  <c r="X93" i="471"/>
  <c r="X67" i="471"/>
  <c r="W70" i="480"/>
  <c r="X70" i="480" s="1"/>
  <c r="X34" i="480"/>
  <c r="W34" i="480"/>
  <c r="X55" i="475"/>
  <c r="X91" i="479"/>
  <c r="X98" i="479"/>
  <c r="X130" i="479"/>
  <c r="X41" i="471"/>
  <c r="X131" i="488"/>
  <c r="W130" i="480"/>
  <c r="W114" i="480"/>
  <c r="X114" i="480" s="1"/>
  <c r="W98" i="480"/>
  <c r="X98" i="480" s="1"/>
  <c r="X116" i="479"/>
  <c r="X73" i="479"/>
  <c r="X40" i="479"/>
  <c r="X144" i="477"/>
  <c r="X136" i="477"/>
  <c r="X120" i="477"/>
  <c r="X104" i="477"/>
  <c r="X92" i="477"/>
  <c r="X81" i="475"/>
  <c r="X73" i="475"/>
  <c r="X45" i="475"/>
  <c r="X21" i="475"/>
  <c r="X147" i="473"/>
  <c r="X111" i="473"/>
  <c r="X103" i="473"/>
  <c r="X83" i="473"/>
  <c r="X72" i="471"/>
  <c r="W84" i="480"/>
  <c r="X66" i="480"/>
  <c r="W66" i="480"/>
  <c r="W144" i="477"/>
  <c r="X45" i="477"/>
  <c r="W31" i="476"/>
  <c r="X31" i="476" s="1"/>
  <c r="W73" i="475"/>
  <c r="X63" i="475"/>
  <c r="X47" i="475"/>
  <c r="W25" i="475"/>
  <c r="X61" i="479"/>
  <c r="W113" i="476"/>
  <c r="X113" i="476" s="1"/>
  <c r="W101" i="476"/>
  <c r="X101" i="476" s="1"/>
  <c r="W89" i="476"/>
  <c r="X89" i="476" s="1"/>
  <c r="X128" i="471"/>
  <c r="X96" i="471"/>
  <c r="X101" i="479"/>
  <c r="W142" i="476"/>
  <c r="X142" i="476" s="1"/>
  <c r="Z85" i="473"/>
  <c r="J165" i="473"/>
  <c r="W63" i="475"/>
  <c r="W42" i="477"/>
  <c r="X42" i="477" s="1"/>
  <c r="W103" i="476"/>
  <c r="X103" i="476" s="1"/>
  <c r="W80" i="476"/>
  <c r="X80" i="476" s="1"/>
  <c r="W48" i="476"/>
  <c r="X48" i="476" s="1"/>
  <c r="AA21" i="472"/>
  <c r="AC21" i="472" s="1"/>
  <c r="AB20" i="472"/>
  <c r="L20" i="472"/>
  <c r="M20" i="472" s="1"/>
  <c r="N20" i="472"/>
  <c r="O20" i="472" s="1"/>
  <c r="W147" i="476"/>
  <c r="X147" i="476" s="1"/>
  <c r="X69" i="496"/>
  <c r="W73" i="496"/>
  <c r="W109" i="496"/>
  <c r="X109" i="496" s="1"/>
  <c r="W125" i="496"/>
  <c r="X125" i="496" s="1"/>
  <c r="X128" i="496"/>
  <c r="X138" i="496"/>
  <c r="X80" i="495"/>
  <c r="X69" i="495"/>
  <c r="X48" i="495"/>
  <c r="X37" i="495"/>
  <c r="W149" i="492"/>
  <c r="X149" i="492" s="1"/>
  <c r="W141" i="492"/>
  <c r="X141" i="492" s="1"/>
  <c r="W128" i="496"/>
  <c r="X80" i="496"/>
  <c r="X59" i="495"/>
  <c r="X135" i="495"/>
  <c r="X133" i="495"/>
  <c r="X147" i="494"/>
  <c r="W33" i="495"/>
  <c r="W148" i="495"/>
  <c r="X148" i="495" s="1"/>
  <c r="W40" i="495"/>
  <c r="W70" i="494"/>
  <c r="X70" i="494" s="1"/>
  <c r="W122" i="495"/>
  <c r="X122" i="495" s="1"/>
  <c r="X148" i="494"/>
  <c r="W75" i="494"/>
  <c r="AB20" i="494"/>
  <c r="L20" i="494"/>
  <c r="M20" i="494" s="1"/>
  <c r="N20" i="494"/>
  <c r="O20" i="494" s="1"/>
  <c r="AB21" i="492"/>
  <c r="L21" i="492"/>
  <c r="M21" i="492" s="1"/>
  <c r="N21" i="492"/>
  <c r="O21" i="492" s="1"/>
  <c r="AA21" i="493"/>
  <c r="AC21" i="493" s="1"/>
  <c r="X44" i="492"/>
  <c r="W25" i="493"/>
  <c r="W57" i="493"/>
  <c r="X57" i="493" s="1"/>
  <c r="W78" i="492"/>
  <c r="W52" i="492"/>
  <c r="W84" i="492"/>
  <c r="W92" i="492"/>
  <c r="X92" i="492" s="1"/>
  <c r="W104" i="492"/>
  <c r="W112" i="492"/>
  <c r="X112" i="492" s="1"/>
  <c r="X64" i="490"/>
  <c r="X48" i="490"/>
  <c r="W29" i="492"/>
  <c r="X66" i="491"/>
  <c r="X34" i="491"/>
  <c r="W69" i="491"/>
  <c r="X69" i="491" s="1"/>
  <c r="X89" i="490"/>
  <c r="X144" i="489"/>
  <c r="W121" i="489"/>
  <c r="W97" i="489"/>
  <c r="X97" i="489" s="1"/>
  <c r="X88" i="489"/>
  <c r="W75" i="489"/>
  <c r="X75" i="489" s="1"/>
  <c r="W148" i="489"/>
  <c r="X148" i="489" s="1"/>
  <c r="J165" i="491"/>
  <c r="Z85" i="491"/>
  <c r="X75" i="491"/>
  <c r="X31" i="492"/>
  <c r="W132" i="496"/>
  <c r="W149" i="496"/>
  <c r="W81" i="496"/>
  <c r="X81" i="496" s="1"/>
  <c r="X126" i="496"/>
  <c r="W66" i="496"/>
  <c r="W50" i="496"/>
  <c r="X61" i="496"/>
  <c r="X106" i="496"/>
  <c r="W69" i="496"/>
  <c r="W45" i="496"/>
  <c r="X45" i="496" s="1"/>
  <c r="W33" i="496"/>
  <c r="W25" i="496"/>
  <c r="W68" i="496"/>
  <c r="X68" i="496" s="1"/>
  <c r="W114" i="496"/>
  <c r="X114" i="496" s="1"/>
  <c r="W95" i="496"/>
  <c r="X95" i="496" s="1"/>
  <c r="W111" i="496"/>
  <c r="W127" i="496"/>
  <c r="X127" i="496" s="1"/>
  <c r="W127" i="495"/>
  <c r="X127" i="495" s="1"/>
  <c r="X92" i="496"/>
  <c r="W29" i="496"/>
  <c r="X38" i="496"/>
  <c r="X108" i="496"/>
  <c r="X89" i="496"/>
  <c r="X63" i="496"/>
  <c r="X130" i="496"/>
  <c r="X51" i="496"/>
  <c r="X83" i="496"/>
  <c r="X99" i="496"/>
  <c r="X143" i="496"/>
  <c r="X117" i="496"/>
  <c r="X148" i="496"/>
  <c r="X115" i="496"/>
  <c r="X135" i="496"/>
  <c r="X139" i="496"/>
  <c r="X142" i="496"/>
  <c r="X84" i="495"/>
  <c r="X68" i="495"/>
  <c r="X60" i="495"/>
  <c r="X52" i="495"/>
  <c r="X36" i="495"/>
  <c r="X28" i="495"/>
  <c r="W79" i="494"/>
  <c r="X71" i="494"/>
  <c r="W47" i="494"/>
  <c r="X47" i="494" s="1"/>
  <c r="X39" i="494"/>
  <c r="W140" i="496"/>
  <c r="X77" i="496"/>
  <c r="W41" i="496"/>
  <c r="X41" i="496" s="1"/>
  <c r="X57" i="495"/>
  <c r="X25" i="495"/>
  <c r="X134" i="496"/>
  <c r="X122" i="496"/>
  <c r="X94" i="496"/>
  <c r="W79" i="496"/>
  <c r="X79" i="496" s="1"/>
  <c r="X40" i="496"/>
  <c r="X32" i="496"/>
  <c r="X103" i="495"/>
  <c r="X95" i="495"/>
  <c r="X87" i="495"/>
  <c r="X74" i="495"/>
  <c r="W39" i="495"/>
  <c r="X105" i="495"/>
  <c r="X123" i="495"/>
  <c r="X139" i="495"/>
  <c r="X111" i="495"/>
  <c r="X143" i="495"/>
  <c r="X47" i="495"/>
  <c r="X120" i="495"/>
  <c r="X136" i="495"/>
  <c r="X110" i="495"/>
  <c r="X126" i="495"/>
  <c r="X142" i="495"/>
  <c r="X136" i="494"/>
  <c r="X141" i="493"/>
  <c r="W88" i="496"/>
  <c r="X88" i="496" s="1"/>
  <c r="X131" i="493"/>
  <c r="X127" i="492"/>
  <c r="X48" i="496"/>
  <c r="W28" i="496"/>
  <c r="X28" i="496" s="1"/>
  <c r="W81" i="495"/>
  <c r="W65" i="495"/>
  <c r="W118" i="495"/>
  <c r="W134" i="495"/>
  <c r="W21" i="495"/>
  <c r="W32" i="495"/>
  <c r="W44" i="495"/>
  <c r="X44" i="495" s="1"/>
  <c r="W53" i="495"/>
  <c r="W64" i="495"/>
  <c r="W76" i="495"/>
  <c r="X76" i="495" s="1"/>
  <c r="W85" i="495"/>
  <c r="W89" i="495"/>
  <c r="X89" i="495" s="1"/>
  <c r="W97" i="495"/>
  <c r="X97" i="495" s="1"/>
  <c r="W105" i="495"/>
  <c r="X139" i="494"/>
  <c r="X128" i="494"/>
  <c r="X46" i="496"/>
  <c r="X132" i="494"/>
  <c r="X119" i="494"/>
  <c r="X74" i="496"/>
  <c r="X58" i="496"/>
  <c r="W73" i="495"/>
  <c r="X73" i="495" s="1"/>
  <c r="W54" i="494"/>
  <c r="X54" i="494" s="1"/>
  <c r="W38" i="494"/>
  <c r="X38" i="494" s="1"/>
  <c r="W22" i="494"/>
  <c r="X22" i="494" s="1"/>
  <c r="W144" i="495"/>
  <c r="X144" i="495" s="1"/>
  <c r="X70" i="495"/>
  <c r="X83" i="494"/>
  <c r="X91" i="493"/>
  <c r="X136" i="492"/>
  <c r="W118" i="492"/>
  <c r="X22" i="492"/>
  <c r="AC22" i="492" s="1"/>
  <c r="X149" i="490"/>
  <c r="X147" i="490"/>
  <c r="X145" i="490"/>
  <c r="X143" i="490"/>
  <c r="X141" i="490"/>
  <c r="X139" i="490"/>
  <c r="X137" i="490"/>
  <c r="X135" i="490"/>
  <c r="X133" i="490"/>
  <c r="X131" i="490"/>
  <c r="X129" i="490"/>
  <c r="X127" i="490"/>
  <c r="X125" i="490"/>
  <c r="X123" i="490"/>
  <c r="X121" i="490"/>
  <c r="X119" i="490"/>
  <c r="X117" i="490"/>
  <c r="X115" i="490"/>
  <c r="X113" i="490"/>
  <c r="X111" i="490"/>
  <c r="X109" i="490"/>
  <c r="X107" i="490"/>
  <c r="X105" i="490"/>
  <c r="X103" i="490"/>
  <c r="X101" i="490"/>
  <c r="X99" i="490"/>
  <c r="X97" i="490"/>
  <c r="X144" i="494"/>
  <c r="X67" i="494"/>
  <c r="W27" i="494"/>
  <c r="X27" i="494" s="1"/>
  <c r="W59" i="493"/>
  <c r="X24" i="493"/>
  <c r="W121" i="492"/>
  <c r="W117" i="492"/>
  <c r="X117" i="492" s="1"/>
  <c r="X72" i="492"/>
  <c r="X64" i="492"/>
  <c r="X48" i="492"/>
  <c r="X24" i="492"/>
  <c r="W51" i="494"/>
  <c r="X51" i="494" s="1"/>
  <c r="X103" i="493"/>
  <c r="X87" i="493"/>
  <c r="X80" i="493"/>
  <c r="W67" i="493"/>
  <c r="X67" i="493" s="1"/>
  <c r="W79" i="495"/>
  <c r="X79" i="495" s="1"/>
  <c r="W43" i="494"/>
  <c r="X43" i="494" s="1"/>
  <c r="X35" i="494"/>
  <c r="X76" i="492"/>
  <c r="X147" i="492"/>
  <c r="X111" i="492"/>
  <c r="X109" i="492"/>
  <c r="X107" i="492"/>
  <c r="X103" i="492"/>
  <c r="X101" i="492"/>
  <c r="X99" i="492"/>
  <c r="X95" i="492"/>
  <c r="X93" i="492"/>
  <c r="X91" i="492"/>
  <c r="X87" i="492"/>
  <c r="X85" i="492"/>
  <c r="W56" i="492"/>
  <c r="X56" i="492" s="1"/>
  <c r="X28" i="492"/>
  <c r="W125" i="493"/>
  <c r="X125" i="493" s="1"/>
  <c r="W147" i="493"/>
  <c r="X147" i="493" s="1"/>
  <c r="W40" i="493"/>
  <c r="W49" i="493"/>
  <c r="X49" i="493" s="1"/>
  <c r="W72" i="493"/>
  <c r="W81" i="493"/>
  <c r="X81" i="493" s="1"/>
  <c r="W137" i="493"/>
  <c r="W79" i="492"/>
  <c r="W85" i="492"/>
  <c r="W89" i="492"/>
  <c r="X89" i="492" s="1"/>
  <c r="W93" i="492"/>
  <c r="W97" i="492"/>
  <c r="X97" i="492" s="1"/>
  <c r="W101" i="492"/>
  <c r="W105" i="492"/>
  <c r="X105" i="492" s="1"/>
  <c r="W109" i="492"/>
  <c r="W113" i="492"/>
  <c r="X113" i="492" s="1"/>
  <c r="W59" i="491"/>
  <c r="X59" i="491" s="1"/>
  <c r="W45" i="492"/>
  <c r="W38" i="492"/>
  <c r="X82" i="491"/>
  <c r="W74" i="491"/>
  <c r="X88" i="490"/>
  <c r="X84" i="490"/>
  <c r="X76" i="490"/>
  <c r="X68" i="490"/>
  <c r="X60" i="490"/>
  <c r="X52" i="490"/>
  <c r="X44" i="490"/>
  <c r="X36" i="490"/>
  <c r="X20" i="490"/>
  <c r="AC20" i="490" s="1"/>
  <c r="W87" i="490"/>
  <c r="X87" i="490" s="1"/>
  <c r="W129" i="489"/>
  <c r="X120" i="489"/>
  <c r="W105" i="489"/>
  <c r="X105" i="489" s="1"/>
  <c r="X96" i="489"/>
  <c r="W74" i="489"/>
  <c r="W69" i="489"/>
  <c r="X69" i="489" s="1"/>
  <c r="L20" i="491"/>
  <c r="M20" i="491" s="1"/>
  <c r="AA21" i="491"/>
  <c r="AB20" i="491"/>
  <c r="N20" i="491"/>
  <c r="O20" i="491" s="1"/>
  <c r="X45" i="491"/>
  <c r="W94" i="490"/>
  <c r="X94" i="490" s="1"/>
  <c r="W85" i="490"/>
  <c r="X85" i="490" s="1"/>
  <c r="W74" i="490"/>
  <c r="W42" i="490"/>
  <c r="X42" i="490" s="1"/>
  <c r="X26" i="490"/>
  <c r="X58" i="490"/>
  <c r="W143" i="489"/>
  <c r="W132" i="489"/>
  <c r="X132" i="489" s="1"/>
  <c r="W127" i="489"/>
  <c r="W116" i="489"/>
  <c r="X116" i="489" s="1"/>
  <c r="W111" i="489"/>
  <c r="W100" i="489"/>
  <c r="X100" i="489" s="1"/>
  <c r="W95" i="489"/>
  <c r="X68" i="489"/>
  <c r="X113" i="489"/>
  <c r="X129" i="489"/>
  <c r="X145" i="489"/>
  <c r="X90" i="489"/>
  <c r="X106" i="489"/>
  <c r="X122" i="489"/>
  <c r="X138" i="489"/>
  <c r="X50" i="491"/>
  <c r="Z85" i="488"/>
  <c r="J165" i="488"/>
  <c r="W141" i="488"/>
  <c r="X141" i="488" s="1"/>
  <c r="W137" i="488"/>
  <c r="W125" i="488"/>
  <c r="W121" i="488"/>
  <c r="X121" i="488" s="1"/>
  <c r="W113" i="488"/>
  <c r="X113" i="488" s="1"/>
  <c r="W105" i="488"/>
  <c r="X105" i="488" s="1"/>
  <c r="W97" i="488"/>
  <c r="X97" i="488" s="1"/>
  <c r="W89" i="488"/>
  <c r="X89" i="488" s="1"/>
  <c r="X140" i="486"/>
  <c r="X136" i="486"/>
  <c r="W125" i="489"/>
  <c r="X125" i="489" s="1"/>
  <c r="W102" i="489"/>
  <c r="X146" i="488"/>
  <c r="X138" i="488"/>
  <c r="X130" i="488"/>
  <c r="X122" i="488"/>
  <c r="X114" i="488"/>
  <c r="X106" i="488"/>
  <c r="X98" i="488"/>
  <c r="X90" i="488"/>
  <c r="W76" i="490"/>
  <c r="W148" i="488"/>
  <c r="X148" i="488" s="1"/>
  <c r="W144" i="488"/>
  <c r="W140" i="488"/>
  <c r="X140" i="488" s="1"/>
  <c r="W136" i="488"/>
  <c r="W132" i="488"/>
  <c r="X132" i="488" s="1"/>
  <c r="W128" i="488"/>
  <c r="W124" i="488"/>
  <c r="X124" i="488" s="1"/>
  <c r="W120" i="488"/>
  <c r="W116" i="488"/>
  <c r="X116" i="488" s="1"/>
  <c r="W112" i="488"/>
  <c r="W108" i="488"/>
  <c r="X108" i="488" s="1"/>
  <c r="W104" i="488"/>
  <c r="W100" i="488"/>
  <c r="X100" i="488" s="1"/>
  <c r="W96" i="488"/>
  <c r="W92" i="488"/>
  <c r="X92" i="488" s="1"/>
  <c r="W88" i="488"/>
  <c r="X26" i="488"/>
  <c r="X21" i="488"/>
  <c r="AC21" i="488" s="1"/>
  <c r="X134" i="486"/>
  <c r="X130" i="486"/>
  <c r="X118" i="486"/>
  <c r="X114" i="486"/>
  <c r="X102" i="486"/>
  <c r="X98" i="486"/>
  <c r="X86" i="486"/>
  <c r="X80" i="486"/>
  <c r="W49" i="489"/>
  <c r="X49" i="489" s="1"/>
  <c r="W39" i="489"/>
  <c r="X39" i="489" s="1"/>
  <c r="W74" i="487"/>
  <c r="X74" i="487" s="1"/>
  <c r="X54" i="487"/>
  <c r="W42" i="487"/>
  <c r="X42" i="487" s="1"/>
  <c r="W74" i="486"/>
  <c r="W75" i="485"/>
  <c r="X75" i="485" s="1"/>
  <c r="X59" i="485"/>
  <c r="W59" i="485"/>
  <c r="W43" i="485"/>
  <c r="X43" i="485" s="1"/>
  <c r="X27" i="485"/>
  <c r="W27" i="485"/>
  <c r="X63" i="483"/>
  <c r="W55" i="483"/>
  <c r="AA21" i="490"/>
  <c r="AC21" i="490" s="1"/>
  <c r="AB20" i="490"/>
  <c r="N20" i="490"/>
  <c r="O20" i="490" s="1"/>
  <c r="L20" i="490"/>
  <c r="M20" i="490" s="1"/>
  <c r="N21" i="489"/>
  <c r="O21" i="489" s="1"/>
  <c r="AA22" i="489"/>
  <c r="L21" i="489"/>
  <c r="M21" i="489" s="1"/>
  <c r="AB21" i="489"/>
  <c r="W85" i="488"/>
  <c r="X85" i="488" s="1"/>
  <c r="W78" i="487"/>
  <c r="X78" i="487" s="1"/>
  <c r="X58" i="487"/>
  <c r="W46" i="487"/>
  <c r="X46" i="487" s="1"/>
  <c r="X26" i="487"/>
  <c r="W148" i="485"/>
  <c r="X148" i="485" s="1"/>
  <c r="W144" i="485"/>
  <c r="X144" i="485" s="1"/>
  <c r="W140" i="485"/>
  <c r="X140" i="485" s="1"/>
  <c r="W136" i="485"/>
  <c r="W132" i="485"/>
  <c r="X132" i="485" s="1"/>
  <c r="W128" i="485"/>
  <c r="X128" i="485" s="1"/>
  <c r="W124" i="485"/>
  <c r="X124" i="485" s="1"/>
  <c r="W120" i="485"/>
  <c r="W116" i="485"/>
  <c r="X116" i="485" s="1"/>
  <c r="W112" i="485"/>
  <c r="X112" i="485" s="1"/>
  <c r="W108" i="485"/>
  <c r="X108" i="485" s="1"/>
  <c r="W104" i="485"/>
  <c r="X49" i="483"/>
  <c r="W59" i="489"/>
  <c r="X59" i="489" s="1"/>
  <c r="W37" i="489"/>
  <c r="X37" i="489" s="1"/>
  <c r="W27" i="489"/>
  <c r="X27" i="489" s="1"/>
  <c r="X149" i="488"/>
  <c r="X133" i="488"/>
  <c r="X119" i="488"/>
  <c r="X111" i="488"/>
  <c r="X103" i="488"/>
  <c r="X95" i="488"/>
  <c r="X87" i="488"/>
  <c r="X62" i="487"/>
  <c r="X30" i="487"/>
  <c r="X100" i="485"/>
  <c r="X96" i="485"/>
  <c r="X92" i="485"/>
  <c r="X88" i="485"/>
  <c r="X84" i="485"/>
  <c r="X65" i="485"/>
  <c r="X49" i="485"/>
  <c r="X41" i="485"/>
  <c r="X33" i="485"/>
  <c r="X25" i="485"/>
  <c r="W48" i="489"/>
  <c r="X48" i="489" s="1"/>
  <c r="W69" i="488"/>
  <c r="X69" i="488" s="1"/>
  <c r="X34" i="487"/>
  <c r="W93" i="486"/>
  <c r="W109" i="486"/>
  <c r="X109" i="486" s="1"/>
  <c r="W125" i="486"/>
  <c r="W92" i="486"/>
  <c r="W108" i="486"/>
  <c r="X108" i="486" s="1"/>
  <c r="W124" i="486"/>
  <c r="X124" i="486" s="1"/>
  <c r="W145" i="486"/>
  <c r="X145" i="486" s="1"/>
  <c r="W87" i="486"/>
  <c r="X87" i="486" s="1"/>
  <c r="W103" i="486"/>
  <c r="X103" i="486" s="1"/>
  <c r="W119" i="486"/>
  <c r="X119" i="486" s="1"/>
  <c r="W135" i="486"/>
  <c r="X135" i="486" s="1"/>
  <c r="W146" i="486"/>
  <c r="W139" i="486"/>
  <c r="W56" i="485"/>
  <c r="X56" i="485" s="1"/>
  <c r="W26" i="485"/>
  <c r="X26" i="485" s="1"/>
  <c r="W21" i="485"/>
  <c r="X21" i="485" s="1"/>
  <c r="AC21" i="485" s="1"/>
  <c r="W65" i="483"/>
  <c r="X65" i="483" s="1"/>
  <c r="W59" i="480"/>
  <c r="X59" i="480" s="1"/>
  <c r="X43" i="480"/>
  <c r="W43" i="480"/>
  <c r="W27" i="480"/>
  <c r="X27" i="480" s="1"/>
  <c r="W41" i="488"/>
  <c r="X41" i="488" s="1"/>
  <c r="W126" i="486"/>
  <c r="X126" i="486" s="1"/>
  <c r="W110" i="486"/>
  <c r="X110" i="486" s="1"/>
  <c r="W94" i="486"/>
  <c r="X94" i="486" s="1"/>
  <c r="X53" i="486"/>
  <c r="X21" i="486"/>
  <c r="AC21" i="486" s="1"/>
  <c r="W70" i="485"/>
  <c r="X70" i="485" s="1"/>
  <c r="W65" i="485"/>
  <c r="W36" i="485"/>
  <c r="X36" i="485" s="1"/>
  <c r="AC20" i="481"/>
  <c r="W82" i="479"/>
  <c r="X82" i="479" s="1"/>
  <c r="W78" i="479"/>
  <c r="X78" i="479" s="1"/>
  <c r="W74" i="479"/>
  <c r="X74" i="479" s="1"/>
  <c r="W70" i="479"/>
  <c r="X70" i="479" s="1"/>
  <c r="W66" i="479"/>
  <c r="W62" i="479"/>
  <c r="X62" i="479" s="1"/>
  <c r="W34" i="489"/>
  <c r="X34" i="489" s="1"/>
  <c r="W77" i="488"/>
  <c r="X82" i="487"/>
  <c r="W22" i="487"/>
  <c r="X22" i="487" s="1"/>
  <c r="AC22" i="487" s="1"/>
  <c r="W101" i="485"/>
  <c r="X101" i="485" s="1"/>
  <c r="W99" i="485"/>
  <c r="W97" i="485"/>
  <c r="W95" i="485"/>
  <c r="X95" i="485" s="1"/>
  <c r="W93" i="485"/>
  <c r="X93" i="485" s="1"/>
  <c r="W91" i="485"/>
  <c r="W89" i="485"/>
  <c r="X89" i="485" s="1"/>
  <c r="W87" i="485"/>
  <c r="X87" i="485" s="1"/>
  <c r="W66" i="485"/>
  <c r="X66" i="485" s="1"/>
  <c r="W32" i="485"/>
  <c r="N20" i="484"/>
  <c r="O20" i="484" s="1"/>
  <c r="AB20" i="484"/>
  <c r="AA21" i="484"/>
  <c r="L20" i="484"/>
  <c r="M20" i="484" s="1"/>
  <c r="W33" i="488"/>
  <c r="X33" i="488" s="1"/>
  <c r="W76" i="485"/>
  <c r="X122" i="480"/>
  <c r="W111" i="480"/>
  <c r="X111" i="480" s="1"/>
  <c r="X55" i="479"/>
  <c r="X39" i="479"/>
  <c r="W33" i="479"/>
  <c r="X33" i="479" s="1"/>
  <c r="X80" i="477"/>
  <c r="X48" i="477"/>
  <c r="X139" i="471"/>
  <c r="X123" i="471"/>
  <c r="X107" i="471"/>
  <c r="X91" i="471"/>
  <c r="X75" i="471"/>
  <c r="W69" i="471"/>
  <c r="X69" i="471" s="1"/>
  <c r="X59" i="471"/>
  <c r="X43" i="471"/>
  <c r="X27" i="471"/>
  <c r="X136" i="480"/>
  <c r="W78" i="480"/>
  <c r="X78" i="480" s="1"/>
  <c r="W42" i="480"/>
  <c r="X42" i="480" s="1"/>
  <c r="W22" i="480"/>
  <c r="X22" i="480" s="1"/>
  <c r="AC22" i="480" s="1"/>
  <c r="W77" i="479"/>
  <c r="X77" i="479" s="1"/>
  <c r="W141" i="479"/>
  <c r="X141" i="479" s="1"/>
  <c r="W128" i="477"/>
  <c r="X128" i="477" s="1"/>
  <c r="W112" i="477"/>
  <c r="X112" i="477" s="1"/>
  <c r="W100" i="477"/>
  <c r="X85" i="477"/>
  <c r="X30" i="477"/>
  <c r="W57" i="475"/>
  <c r="W53" i="475"/>
  <c r="X53" i="475" s="1"/>
  <c r="W37" i="475"/>
  <c r="X37" i="475" s="1"/>
  <c r="X27" i="475"/>
  <c r="W143" i="473"/>
  <c r="W99" i="473"/>
  <c r="W91" i="473"/>
  <c r="X91" i="473" s="1"/>
  <c r="W83" i="473"/>
  <c r="X90" i="471"/>
  <c r="X41" i="483"/>
  <c r="X81" i="481"/>
  <c r="X49" i="481"/>
  <c r="X33" i="481"/>
  <c r="W144" i="480"/>
  <c r="X125" i="479"/>
  <c r="W95" i="479"/>
  <c r="X42" i="479"/>
  <c r="X84" i="479"/>
  <c r="X99" i="479"/>
  <c r="X115" i="479"/>
  <c r="X131" i="479"/>
  <c r="X147" i="479"/>
  <c r="X75" i="479"/>
  <c r="X90" i="479"/>
  <c r="X106" i="479"/>
  <c r="X122" i="479"/>
  <c r="X138" i="479"/>
  <c r="W65" i="477"/>
  <c r="X65" i="477" s="1"/>
  <c r="W149" i="476"/>
  <c r="X149" i="476" s="1"/>
  <c r="W48" i="474"/>
  <c r="X48" i="474" s="1"/>
  <c r="X85" i="471"/>
  <c r="X65" i="471"/>
  <c r="X49" i="471"/>
  <c r="X21" i="471"/>
  <c r="AC21" i="471" s="1"/>
  <c r="X64" i="483"/>
  <c r="X55" i="482"/>
  <c r="X23" i="482"/>
  <c r="X146" i="480"/>
  <c r="W138" i="480"/>
  <c r="X138" i="480" s="1"/>
  <c r="X133" i="480"/>
  <c r="W122" i="480"/>
  <c r="X117" i="480"/>
  <c r="W106" i="480"/>
  <c r="X106" i="480" s="1"/>
  <c r="X101" i="480"/>
  <c r="W90" i="480"/>
  <c r="X90" i="480" s="1"/>
  <c r="W20" i="480"/>
  <c r="X144" i="479"/>
  <c r="X136" i="479"/>
  <c r="X124" i="479"/>
  <c r="X108" i="479"/>
  <c r="X92" i="479"/>
  <c r="X81" i="479"/>
  <c r="X56" i="479"/>
  <c r="W43" i="479"/>
  <c r="X43" i="479" s="1"/>
  <c r="W39" i="479"/>
  <c r="X146" i="477"/>
  <c r="X142" i="477"/>
  <c r="X138" i="477"/>
  <c r="X130" i="477"/>
  <c r="X126" i="477"/>
  <c r="X122" i="477"/>
  <c r="X118" i="477"/>
  <c r="X114" i="477"/>
  <c r="X110" i="477"/>
  <c r="X106" i="477"/>
  <c r="X102" i="477"/>
  <c r="X94" i="477"/>
  <c r="X78" i="475"/>
  <c r="X74" i="475"/>
  <c r="X70" i="475"/>
  <c r="X66" i="475"/>
  <c r="X62" i="475"/>
  <c r="X58" i="475"/>
  <c r="X54" i="475"/>
  <c r="X50" i="475"/>
  <c r="X46" i="475"/>
  <c r="X42" i="475"/>
  <c r="X38" i="475"/>
  <c r="X34" i="475"/>
  <c r="X30" i="475"/>
  <c r="X26" i="475"/>
  <c r="X22" i="475"/>
  <c r="X149" i="473"/>
  <c r="X145" i="473"/>
  <c r="X141" i="473"/>
  <c r="X137" i="473"/>
  <c r="X133" i="473"/>
  <c r="X129" i="473"/>
  <c r="X125" i="473"/>
  <c r="X121" i="473"/>
  <c r="X117" i="473"/>
  <c r="X113" i="473"/>
  <c r="X109" i="473"/>
  <c r="X105" i="473"/>
  <c r="X101" i="473"/>
  <c r="X97" i="473"/>
  <c r="X89" i="473"/>
  <c r="W85" i="473"/>
  <c r="X85" i="473" s="1"/>
  <c r="X75" i="473"/>
  <c r="W69" i="473"/>
  <c r="X69" i="473" s="1"/>
  <c r="X59" i="473"/>
  <c r="W53" i="473"/>
  <c r="X53" i="473" s="1"/>
  <c r="W37" i="473"/>
  <c r="X37" i="473" s="1"/>
  <c r="X27" i="473"/>
  <c r="W21" i="473"/>
  <c r="X21" i="473" s="1"/>
  <c r="AC21" i="473" s="1"/>
  <c r="W79" i="471"/>
  <c r="X79" i="471" s="1"/>
  <c r="X64" i="471"/>
  <c r="W59" i="471"/>
  <c r="X52" i="471"/>
  <c r="X48" i="471"/>
  <c r="X36" i="471"/>
  <c r="X32" i="471"/>
  <c r="W20" i="471"/>
  <c r="X20" i="471" s="1"/>
  <c r="AC20" i="471" s="1"/>
  <c r="W149" i="488"/>
  <c r="X69" i="486"/>
  <c r="J165" i="480"/>
  <c r="Z85" i="480"/>
  <c r="X116" i="480"/>
  <c r="W109" i="480"/>
  <c r="X109" i="480" s="1"/>
  <c r="X100" i="480"/>
  <c r="W82" i="480"/>
  <c r="X82" i="480" s="1"/>
  <c r="W140" i="479"/>
  <c r="X140" i="479" s="1"/>
  <c r="W120" i="479"/>
  <c r="W85" i="479"/>
  <c r="W44" i="479"/>
  <c r="W28" i="479"/>
  <c r="X28" i="479" s="1"/>
  <c r="W136" i="477"/>
  <c r="W122" i="477"/>
  <c r="W104" i="477"/>
  <c r="W86" i="477"/>
  <c r="X86" i="477" s="1"/>
  <c r="X49" i="477"/>
  <c r="X25" i="477"/>
  <c r="W111" i="473"/>
  <c r="W93" i="473"/>
  <c r="X93" i="473" s="1"/>
  <c r="W71" i="473"/>
  <c r="W43" i="473"/>
  <c r="X43" i="473" s="1"/>
  <c r="X143" i="480"/>
  <c r="X107" i="480"/>
  <c r="X30" i="479"/>
  <c r="W85" i="477"/>
  <c r="W69" i="477"/>
  <c r="X69" i="477" s="1"/>
  <c r="W141" i="476"/>
  <c r="X141" i="476" s="1"/>
  <c r="W121" i="476"/>
  <c r="X121" i="476" s="1"/>
  <c r="W109" i="476"/>
  <c r="X109" i="476" s="1"/>
  <c r="W97" i="476"/>
  <c r="X97" i="476" s="1"/>
  <c r="W136" i="474"/>
  <c r="X136" i="474" s="1"/>
  <c r="W120" i="474"/>
  <c r="X120" i="474" s="1"/>
  <c r="W108" i="474"/>
  <c r="X108" i="474" s="1"/>
  <c r="W88" i="474"/>
  <c r="X88" i="474" s="1"/>
  <c r="X74" i="471"/>
  <c r="X34" i="471"/>
  <c r="X114" i="471"/>
  <c r="X100" i="471"/>
  <c r="X48" i="483"/>
  <c r="W140" i="480"/>
  <c r="W132" i="480"/>
  <c r="X95" i="480"/>
  <c r="X87" i="480"/>
  <c r="X145" i="479"/>
  <c r="X137" i="479"/>
  <c r="X54" i="479"/>
  <c r="X21" i="479"/>
  <c r="AC21" i="479" s="1"/>
  <c r="W81" i="477"/>
  <c r="W29" i="477"/>
  <c r="X29" i="477" s="1"/>
  <c r="W68" i="474"/>
  <c r="X68" i="474" s="1"/>
  <c r="W40" i="474"/>
  <c r="X40" i="474" s="1"/>
  <c r="X30" i="471"/>
  <c r="W80" i="479"/>
  <c r="X80" i="479" s="1"/>
  <c r="W144" i="476"/>
  <c r="X144" i="476" s="1"/>
  <c r="W110" i="476"/>
  <c r="X110" i="476" s="1"/>
  <c r="W95" i="476"/>
  <c r="X95" i="476" s="1"/>
  <c r="J165" i="474"/>
  <c r="Z85" i="474"/>
  <c r="W135" i="474"/>
  <c r="X135" i="474" s="1"/>
  <c r="W101" i="474"/>
  <c r="X101" i="474" s="1"/>
  <c r="W86" i="474"/>
  <c r="X86" i="474" s="1"/>
  <c r="W57" i="474"/>
  <c r="X57" i="474" s="1"/>
  <c r="W22" i="474"/>
  <c r="X22" i="474" s="1"/>
  <c r="W124" i="471"/>
  <c r="X124" i="471" s="1"/>
  <c r="W92" i="471"/>
  <c r="X92" i="471" s="1"/>
  <c r="W54" i="477"/>
  <c r="X54" i="477" s="1"/>
  <c r="W47" i="475"/>
  <c r="W139" i="474"/>
  <c r="X139" i="474" s="1"/>
  <c r="W91" i="474"/>
  <c r="X91" i="474" s="1"/>
  <c r="W140" i="476"/>
  <c r="X140" i="476" s="1"/>
  <c r="W106" i="476"/>
  <c r="X106" i="476" s="1"/>
  <c r="W91" i="476"/>
  <c r="X91" i="476" s="1"/>
  <c r="W83" i="475"/>
  <c r="X83" i="475" s="1"/>
  <c r="W67" i="475"/>
  <c r="X67" i="475" s="1"/>
  <c r="W35" i="475"/>
  <c r="X35" i="475" s="1"/>
  <c r="W129" i="474"/>
  <c r="X129" i="474" s="1"/>
  <c r="W114" i="474"/>
  <c r="X114" i="474" s="1"/>
  <c r="W99" i="474"/>
  <c r="X99" i="474" s="1"/>
  <c r="W66" i="474"/>
  <c r="X66" i="474" s="1"/>
  <c r="W37" i="474"/>
  <c r="X37" i="474" s="1"/>
  <c r="W134" i="471"/>
  <c r="X134" i="471" s="1"/>
  <c r="W102" i="471"/>
  <c r="X102" i="471" s="1"/>
  <c r="W148" i="476"/>
  <c r="X148" i="476" s="1"/>
  <c r="W99" i="476"/>
  <c r="X99" i="476" s="1"/>
  <c r="W79" i="475"/>
  <c r="X79" i="475" s="1"/>
  <c r="W122" i="474"/>
  <c r="X122" i="474" s="1"/>
  <c r="W130" i="471"/>
  <c r="X130" i="471" s="1"/>
  <c r="AB21" i="471"/>
  <c r="L21" i="471"/>
  <c r="M21" i="471" s="1"/>
  <c r="N21" i="471"/>
  <c r="O21" i="471" s="1"/>
  <c r="J165" i="476"/>
  <c r="Z85" i="476"/>
  <c r="W135" i="476"/>
  <c r="X135" i="476" s="1"/>
  <c r="W120" i="476"/>
  <c r="X120" i="476" s="1"/>
  <c r="W86" i="476"/>
  <c r="X86" i="476" s="1"/>
  <c r="W72" i="476"/>
  <c r="X72" i="476" s="1"/>
  <c r="W56" i="476"/>
  <c r="X56" i="476" s="1"/>
  <c r="W40" i="476"/>
  <c r="X40" i="476" s="1"/>
  <c r="W24" i="476"/>
  <c r="X24" i="476" s="1"/>
  <c r="W141" i="474"/>
  <c r="X141" i="474" s="1"/>
  <c r="W126" i="474"/>
  <c r="X126" i="474" s="1"/>
  <c r="W111" i="474"/>
  <c r="X111" i="474" s="1"/>
  <c r="W65" i="474"/>
  <c r="X65" i="474" s="1"/>
  <c r="W30" i="474"/>
  <c r="X30" i="474" s="1"/>
  <c r="Z85" i="471"/>
  <c r="J165" i="471"/>
  <c r="W88" i="471"/>
  <c r="W70" i="471"/>
  <c r="X70" i="471" s="1"/>
  <c r="W54" i="471"/>
  <c r="X54" i="471" s="1"/>
  <c r="W38" i="471"/>
  <c r="X38" i="471" s="1"/>
  <c r="W22" i="471"/>
  <c r="X22" i="471" s="1"/>
  <c r="AC22" i="471" s="1"/>
  <c r="W46" i="479"/>
  <c r="X46" i="479" s="1"/>
  <c r="W132" i="476"/>
  <c r="X132" i="476" s="1"/>
  <c r="W121" i="474"/>
  <c r="X121" i="474" s="1"/>
  <c r="W90" i="474"/>
  <c r="X90" i="474" s="1"/>
  <c r="W106" i="471"/>
  <c r="X106" i="471" s="1"/>
  <c r="X133" i="496"/>
  <c r="W62" i="496"/>
  <c r="X62" i="496" s="1"/>
  <c r="X29" i="496"/>
  <c r="L23" i="495"/>
  <c r="M23" i="495" s="1"/>
  <c r="AA24" i="495"/>
  <c r="AB23" i="495"/>
  <c r="N23" i="495"/>
  <c r="O23" i="495" s="1"/>
  <c r="X50" i="496"/>
  <c r="X60" i="496"/>
  <c r="X120" i="496"/>
  <c r="X91" i="496"/>
  <c r="X123" i="496"/>
  <c r="X85" i="495"/>
  <c r="X35" i="493"/>
  <c r="AA22" i="496"/>
  <c r="X41" i="495"/>
  <c r="X27" i="495"/>
  <c r="X128" i="495"/>
  <c r="X134" i="495"/>
  <c r="W63" i="495"/>
  <c r="X63" i="495" s="1"/>
  <c r="X129" i="492"/>
  <c r="X62" i="495"/>
  <c r="W27" i="495"/>
  <c r="X46" i="494"/>
  <c r="W46" i="494"/>
  <c r="W112" i="495"/>
  <c r="X112" i="495" s="1"/>
  <c r="X137" i="492"/>
  <c r="X38" i="492"/>
  <c r="X132" i="490"/>
  <c r="X108" i="490"/>
  <c r="J165" i="494"/>
  <c r="Z85" i="494"/>
  <c r="X75" i="494"/>
  <c r="X104" i="492"/>
  <c r="X96" i="492"/>
  <c r="W70" i="492"/>
  <c r="X70" i="492" s="1"/>
  <c r="X29" i="492"/>
  <c r="X58" i="491"/>
  <c r="X52" i="492"/>
  <c r="X63" i="492"/>
  <c r="X136" i="489"/>
  <c r="W86" i="490"/>
  <c r="X86" i="490" s="1"/>
  <c r="X89" i="489"/>
  <c r="X114" i="489"/>
  <c r="X142" i="488"/>
  <c r="X118" i="488"/>
  <c r="W147" i="489"/>
  <c r="W86" i="488"/>
  <c r="X86" i="488" s="1"/>
  <c r="X141" i="486"/>
  <c r="X100" i="486"/>
  <c r="X84" i="486"/>
  <c r="W23" i="489"/>
  <c r="X23" i="489" s="1"/>
  <c r="N20" i="486"/>
  <c r="O20" i="486" s="1"/>
  <c r="AB20" i="486"/>
  <c r="L20" i="486"/>
  <c r="M20" i="486" s="1"/>
  <c r="AA21" i="486"/>
  <c r="X83" i="485"/>
  <c r="W83" i="485"/>
  <c r="W35" i="485"/>
  <c r="X35" i="485" s="1"/>
  <c r="X42" i="491"/>
  <c r="W133" i="489"/>
  <c r="X139" i="485"/>
  <c r="X119" i="485"/>
  <c r="X107" i="485"/>
  <c r="X125" i="488"/>
  <c r="X99" i="488"/>
  <c r="AB20" i="487"/>
  <c r="L20" i="487"/>
  <c r="M20" i="487" s="1"/>
  <c r="N20" i="487"/>
  <c r="O20" i="487" s="1"/>
  <c r="X77" i="485"/>
  <c r="X61" i="485"/>
  <c r="W42" i="489"/>
  <c r="X42" i="489" s="1"/>
  <c r="W116" i="486"/>
  <c r="X116" i="486" s="1"/>
  <c r="W76" i="486"/>
  <c r="X76" i="486" s="1"/>
  <c r="X58" i="485"/>
  <c r="W58" i="485"/>
  <c r="X66" i="479"/>
  <c r="W83" i="489"/>
  <c r="X83" i="489" s="1"/>
  <c r="X147" i="480"/>
  <c r="W102" i="485"/>
  <c r="X102" i="485" s="1"/>
  <c r="W98" i="485"/>
  <c r="X98" i="485" s="1"/>
  <c r="W94" i="485"/>
  <c r="X94" i="485" s="1"/>
  <c r="W90" i="485"/>
  <c r="X90" i="485" s="1"/>
  <c r="W86" i="485"/>
  <c r="X47" i="479"/>
  <c r="X40" i="477"/>
  <c r="X137" i="471"/>
  <c r="X121" i="471"/>
  <c r="X105" i="471"/>
  <c r="X89" i="471"/>
  <c r="W54" i="480"/>
  <c r="X54" i="480" s="1"/>
  <c r="W26" i="480"/>
  <c r="X26" i="480" s="1"/>
  <c r="X34" i="477"/>
  <c r="X51" i="475"/>
  <c r="X140" i="471"/>
  <c r="X133" i="479"/>
  <c r="X50" i="479"/>
  <c r="X76" i="479"/>
  <c r="X83" i="479"/>
  <c r="X114" i="479"/>
  <c r="X146" i="479"/>
  <c r="X61" i="471"/>
  <c r="X125" i="480"/>
  <c r="X93" i="480"/>
  <c r="X84" i="480"/>
  <c r="X100" i="479"/>
  <c r="X44" i="479"/>
  <c r="X140" i="477"/>
  <c r="X132" i="477"/>
  <c r="X124" i="477"/>
  <c r="X116" i="477"/>
  <c r="X100" i="477"/>
  <c r="X88" i="477"/>
  <c r="X65" i="475"/>
  <c r="X57" i="475"/>
  <c r="X49" i="475"/>
  <c r="X25" i="475"/>
  <c r="X143" i="473"/>
  <c r="X135" i="473"/>
  <c r="X123" i="473"/>
  <c r="X115" i="473"/>
  <c r="X107" i="473"/>
  <c r="X99" i="473"/>
  <c r="X87" i="473"/>
  <c r="X67" i="473"/>
  <c r="W67" i="471"/>
  <c r="W51" i="471"/>
  <c r="X51" i="471" s="1"/>
  <c r="N20" i="483"/>
  <c r="O20" i="483" s="1"/>
  <c r="AB20" i="483"/>
  <c r="L20" i="483"/>
  <c r="M20" i="483" s="1"/>
  <c r="AA21" i="483"/>
  <c r="AC21" i="483" s="1"/>
  <c r="X144" i="480"/>
  <c r="X124" i="480"/>
  <c r="W30" i="480"/>
  <c r="X30" i="480" s="1"/>
  <c r="X73" i="477"/>
  <c r="W69" i="475"/>
  <c r="X69" i="475" s="1"/>
  <c r="W33" i="475"/>
  <c r="X33" i="475" s="1"/>
  <c r="W29" i="475"/>
  <c r="X29" i="475" s="1"/>
  <c r="X65" i="481"/>
  <c r="X103" i="480"/>
  <c r="X22" i="479"/>
  <c r="AC22" i="479" s="1"/>
  <c r="W129" i="476"/>
  <c r="X129" i="476" s="1"/>
  <c r="N20" i="475"/>
  <c r="O20" i="475" s="1"/>
  <c r="AB20" i="475"/>
  <c r="L20" i="475"/>
  <c r="M20" i="475" s="1"/>
  <c r="AA21" i="475"/>
  <c r="X26" i="471"/>
  <c r="X120" i="471"/>
  <c r="X99" i="480"/>
  <c r="Z85" i="479"/>
  <c r="J165" i="479"/>
  <c r="W91" i="479"/>
  <c r="X29" i="479"/>
  <c r="W21" i="477"/>
  <c r="X21" i="477" s="1"/>
  <c r="AC21" i="477" s="1"/>
  <c r="W127" i="476"/>
  <c r="X127" i="476" s="1"/>
  <c r="W112" i="476"/>
  <c r="X112" i="476" s="1"/>
  <c r="W108" i="471"/>
  <c r="X108" i="471" s="1"/>
  <c r="W138" i="476"/>
  <c r="X138" i="476" s="1"/>
  <c r="W123" i="476"/>
  <c r="X123" i="476" s="1"/>
  <c r="W108" i="476"/>
  <c r="X108" i="476" s="1"/>
  <c r="W20" i="476"/>
  <c r="X20" i="476" s="1"/>
  <c r="AC20" i="476" s="1"/>
  <c r="W118" i="476"/>
  <c r="X118" i="476" s="1"/>
  <c r="W88" i="476"/>
  <c r="X88" i="476" s="1"/>
  <c r="W64" i="476"/>
  <c r="X64" i="476" s="1"/>
  <c r="W32" i="476"/>
  <c r="X32" i="476" s="1"/>
  <c r="W46" i="471"/>
  <c r="X46" i="471" s="1"/>
  <c r="X73" i="496"/>
  <c r="X132" i="496"/>
  <c r="W110" i="496"/>
  <c r="X110" i="496" s="1"/>
  <c r="X30" i="496"/>
  <c r="X100" i="496"/>
  <c r="X55" i="496"/>
  <c r="X75" i="496"/>
  <c r="X131" i="496"/>
  <c r="X111" i="496"/>
  <c r="X149" i="496"/>
  <c r="X77" i="495"/>
  <c r="X64" i="495"/>
  <c r="X61" i="495"/>
  <c r="X53" i="495"/>
  <c r="X40" i="495"/>
  <c r="X32" i="495"/>
  <c r="X21" i="495"/>
  <c r="AC21" i="495" s="1"/>
  <c r="X63" i="494"/>
  <c r="X31" i="494"/>
  <c r="X43" i="493"/>
  <c r="W137" i="492"/>
  <c r="X71" i="496"/>
  <c r="X25" i="496"/>
  <c r="X65" i="495"/>
  <c r="X33" i="495"/>
  <c r="X96" i="496"/>
  <c r="X86" i="496"/>
  <c r="W60" i="496"/>
  <c r="X42" i="495"/>
  <c r="X101" i="495"/>
  <c r="X132" i="495"/>
  <c r="X39" i="495"/>
  <c r="X117" i="495"/>
  <c r="X149" i="495"/>
  <c r="X120" i="494"/>
  <c r="X36" i="496"/>
  <c r="W31" i="495"/>
  <c r="X31" i="495" s="1"/>
  <c r="X66" i="496"/>
  <c r="W116" i="495"/>
  <c r="X116" i="495" s="1"/>
  <c r="W132" i="495"/>
  <c r="W29" i="495"/>
  <c r="X29" i="495" s="1"/>
  <c r="W61" i="495"/>
  <c r="W72" i="495"/>
  <c r="X72" i="495" s="1"/>
  <c r="X33" i="496"/>
  <c r="W138" i="495"/>
  <c r="X138" i="495" s="1"/>
  <c r="W78" i="495"/>
  <c r="W47" i="496"/>
  <c r="X47" i="496" s="1"/>
  <c r="Z85" i="493"/>
  <c r="J165" i="493"/>
  <c r="W22" i="496"/>
  <c r="X22" i="496" s="1"/>
  <c r="AC22" i="496" s="1"/>
  <c r="X137" i="493"/>
  <c r="X145" i="492"/>
  <c r="W132" i="492"/>
  <c r="X132" i="492" s="1"/>
  <c r="W128" i="492"/>
  <c r="X128" i="492" s="1"/>
  <c r="W124" i="492"/>
  <c r="X124" i="492" s="1"/>
  <c r="X78" i="492"/>
  <c r="X46" i="492"/>
  <c r="L22" i="492"/>
  <c r="M22" i="492" s="1"/>
  <c r="AA23" i="492"/>
  <c r="AB22" i="492"/>
  <c r="N22" i="492"/>
  <c r="O22" i="492" s="1"/>
  <c r="X135" i="494"/>
  <c r="X142" i="492"/>
  <c r="X134" i="492"/>
  <c r="X80" i="492"/>
  <c r="X65" i="493"/>
  <c r="W35" i="493"/>
  <c r="W149" i="493"/>
  <c r="X149" i="493" s="1"/>
  <c r="W139" i="493"/>
  <c r="X139" i="493" s="1"/>
  <c r="W48" i="493"/>
  <c r="W107" i="493"/>
  <c r="X107" i="493" s="1"/>
  <c r="W129" i="493"/>
  <c r="X129" i="493" s="1"/>
  <c r="X118" i="492"/>
  <c r="X36" i="492"/>
  <c r="W63" i="492"/>
  <c r="W88" i="492"/>
  <c r="X88" i="492" s="1"/>
  <c r="W96" i="492"/>
  <c r="W100" i="492"/>
  <c r="X100" i="492" s="1"/>
  <c r="W108" i="492"/>
  <c r="X108" i="492" s="1"/>
  <c r="X80" i="490"/>
  <c r="X32" i="490"/>
  <c r="X74" i="491"/>
  <c r="W42" i="491"/>
  <c r="W138" i="496"/>
  <c r="W136" i="496"/>
  <c r="X136" i="496" s="1"/>
  <c r="W133" i="496"/>
  <c r="W137" i="496"/>
  <c r="X137" i="496" s="1"/>
  <c r="X82" i="496"/>
  <c r="X118" i="496"/>
  <c r="X72" i="496"/>
  <c r="X49" i="496"/>
  <c r="X104" i="496"/>
  <c r="X64" i="496"/>
  <c r="X78" i="496"/>
  <c r="W52" i="496"/>
  <c r="X52" i="496" s="1"/>
  <c r="W84" i="496"/>
  <c r="X84" i="496" s="1"/>
  <c r="W124" i="496"/>
  <c r="X124" i="496" s="1"/>
  <c r="W98" i="496"/>
  <c r="X98" i="496" s="1"/>
  <c r="W102" i="496"/>
  <c r="X102" i="496" s="1"/>
  <c r="W118" i="496"/>
  <c r="W97" i="496"/>
  <c r="X97" i="496" s="1"/>
  <c r="W105" i="496"/>
  <c r="X105" i="496" s="1"/>
  <c r="W113" i="496"/>
  <c r="X113" i="496" s="1"/>
  <c r="W129" i="496"/>
  <c r="X129" i="496" s="1"/>
  <c r="X76" i="496"/>
  <c r="W64" i="496"/>
  <c r="X43" i="496"/>
  <c r="X34" i="496"/>
  <c r="W23" i="496"/>
  <c r="X23" i="496" s="1"/>
  <c r="X39" i="496"/>
  <c r="X26" i="496"/>
  <c r="X93" i="496"/>
  <c r="X112" i="496"/>
  <c r="X141" i="496"/>
  <c r="X59" i="496"/>
  <c r="X87" i="496"/>
  <c r="X101" i="496"/>
  <c r="X147" i="496"/>
  <c r="X121" i="496"/>
  <c r="X103" i="496"/>
  <c r="X119" i="496"/>
  <c r="X140" i="496"/>
  <c r="X144" i="496"/>
  <c r="X146" i="496"/>
  <c r="W127" i="494"/>
  <c r="X127" i="494" s="1"/>
  <c r="X79" i="494"/>
  <c r="W55" i="494"/>
  <c r="X55" i="494" s="1"/>
  <c r="W23" i="494"/>
  <c r="X23" i="494" s="1"/>
  <c r="X59" i="493"/>
  <c r="X27" i="493"/>
  <c r="W139" i="492"/>
  <c r="X139" i="492" s="1"/>
  <c r="X85" i="496"/>
  <c r="W70" i="496"/>
  <c r="X70" i="496" s="1"/>
  <c r="X27" i="496"/>
  <c r="X24" i="496"/>
  <c r="W147" i="495"/>
  <c r="X147" i="495" s="1"/>
  <c r="W131" i="495"/>
  <c r="X131" i="495" s="1"/>
  <c r="W115" i="495"/>
  <c r="X115" i="495" s="1"/>
  <c r="X81" i="495"/>
  <c r="X116" i="496"/>
  <c r="X90" i="496"/>
  <c r="W54" i="496"/>
  <c r="X54" i="496" s="1"/>
  <c r="W37" i="496"/>
  <c r="X37" i="496" s="1"/>
  <c r="W31" i="496"/>
  <c r="X31" i="496" s="1"/>
  <c r="W21" i="496"/>
  <c r="X21" i="496" s="1"/>
  <c r="AC21" i="496" s="1"/>
  <c r="W71" i="495"/>
  <c r="X71" i="495" s="1"/>
  <c r="X93" i="495"/>
  <c r="X108" i="495"/>
  <c r="X119" i="495"/>
  <c r="X23" i="495"/>
  <c r="AC23" i="495" s="1"/>
  <c r="W23" i="495"/>
  <c r="X55" i="495"/>
  <c r="X109" i="495"/>
  <c r="X125" i="495"/>
  <c r="X141" i="495"/>
  <c r="X114" i="495"/>
  <c r="X130" i="495"/>
  <c r="X146" i="495"/>
  <c r="W80" i="496"/>
  <c r="X44" i="496"/>
  <c r="X66" i="495"/>
  <c r="X143" i="494"/>
  <c r="AA21" i="494"/>
  <c r="X130" i="492"/>
  <c r="X126" i="492"/>
  <c r="X122" i="492"/>
  <c r="X65" i="496"/>
  <c r="X42" i="496"/>
  <c r="W108" i="495"/>
  <c r="W124" i="495"/>
  <c r="X124" i="495" s="1"/>
  <c r="W140" i="495"/>
  <c r="X140" i="495" s="1"/>
  <c r="W24" i="495"/>
  <c r="X24" i="495" s="1"/>
  <c r="AC24" i="495" s="1"/>
  <c r="W36" i="495"/>
  <c r="W45" i="495"/>
  <c r="X45" i="495" s="1"/>
  <c r="W56" i="495"/>
  <c r="X56" i="495" s="1"/>
  <c r="W68" i="495"/>
  <c r="W77" i="495"/>
  <c r="W91" i="495"/>
  <c r="X91" i="495" s="1"/>
  <c r="W99" i="495"/>
  <c r="X99" i="495" s="1"/>
  <c r="W107" i="495"/>
  <c r="X107" i="495" s="1"/>
  <c r="W78" i="494"/>
  <c r="X78" i="494" s="1"/>
  <c r="W57" i="496"/>
  <c r="X57" i="496" s="1"/>
  <c r="Z85" i="495"/>
  <c r="J165" i="495"/>
  <c r="W128" i="495"/>
  <c r="W46" i="495"/>
  <c r="X46" i="495" s="1"/>
  <c r="W53" i="496"/>
  <c r="X53" i="496" s="1"/>
  <c r="X20" i="496"/>
  <c r="AC20" i="496" s="1"/>
  <c r="X59" i="494"/>
  <c r="W38" i="495"/>
  <c r="X38" i="495" s="1"/>
  <c r="X123" i="494"/>
  <c r="X121" i="493"/>
  <c r="W49" i="495"/>
  <c r="X49" i="495" s="1"/>
  <c r="X72" i="493"/>
  <c r="W51" i="493"/>
  <c r="X51" i="493" s="1"/>
  <c r="X44" i="493"/>
  <c r="W133" i="492"/>
  <c r="W131" i="492"/>
  <c r="X131" i="492" s="1"/>
  <c r="W129" i="492"/>
  <c r="W127" i="492"/>
  <c r="W125" i="492"/>
  <c r="X125" i="492" s="1"/>
  <c r="W123" i="492"/>
  <c r="X123" i="492" s="1"/>
  <c r="X121" i="492"/>
  <c r="W114" i="492"/>
  <c r="X114" i="492" s="1"/>
  <c r="X83" i="492"/>
  <c r="W148" i="490"/>
  <c r="X148" i="490" s="1"/>
  <c r="W146" i="490"/>
  <c r="X146" i="490" s="1"/>
  <c r="W144" i="490"/>
  <c r="X144" i="490" s="1"/>
  <c r="W142" i="490"/>
  <c r="W140" i="490"/>
  <c r="X140" i="490" s="1"/>
  <c r="W138" i="490"/>
  <c r="X138" i="490" s="1"/>
  <c r="W136" i="490"/>
  <c r="X136" i="490" s="1"/>
  <c r="W134" i="490"/>
  <c r="X134" i="490" s="1"/>
  <c r="W132" i="490"/>
  <c r="W130" i="490"/>
  <c r="X130" i="490" s="1"/>
  <c r="W128" i="490"/>
  <c r="X128" i="490" s="1"/>
  <c r="W126" i="490"/>
  <c r="X126" i="490" s="1"/>
  <c r="W124" i="490"/>
  <c r="X124" i="490" s="1"/>
  <c r="W122" i="490"/>
  <c r="X122" i="490" s="1"/>
  <c r="W120" i="490"/>
  <c r="X120" i="490" s="1"/>
  <c r="W118" i="490"/>
  <c r="W116" i="490"/>
  <c r="X116" i="490" s="1"/>
  <c r="W114" i="490"/>
  <c r="X114" i="490" s="1"/>
  <c r="W112" i="490"/>
  <c r="X112" i="490" s="1"/>
  <c r="W110" i="490"/>
  <c r="X110" i="490" s="1"/>
  <c r="W108" i="490"/>
  <c r="W106" i="490"/>
  <c r="X106" i="490" s="1"/>
  <c r="W104" i="490"/>
  <c r="X104" i="490" s="1"/>
  <c r="W102" i="490"/>
  <c r="X102" i="490" s="1"/>
  <c r="W100" i="490"/>
  <c r="X100" i="490" s="1"/>
  <c r="W98" i="490"/>
  <c r="X98" i="490" s="1"/>
  <c r="W96" i="490"/>
  <c r="W65" i="496"/>
  <c r="X56" i="493"/>
  <c r="X143" i="492"/>
  <c r="X135" i="492"/>
  <c r="X64" i="493"/>
  <c r="W116" i="492"/>
  <c r="X116" i="492" s="1"/>
  <c r="X52" i="493"/>
  <c r="X40" i="493"/>
  <c r="X79" i="492"/>
  <c r="W61" i="492"/>
  <c r="X61" i="492" s="1"/>
  <c r="W62" i="492"/>
  <c r="X62" i="492" s="1"/>
  <c r="W46" i="492"/>
  <c r="W30" i="492"/>
  <c r="X30" i="492" s="1"/>
  <c r="W40" i="492"/>
  <c r="X40" i="492" s="1"/>
  <c r="W75" i="493"/>
  <c r="X75" i="493" s="1"/>
  <c r="W133" i="493"/>
  <c r="X133" i="493" s="1"/>
  <c r="W123" i="493"/>
  <c r="X123" i="493" s="1"/>
  <c r="W143" i="493"/>
  <c r="X143" i="493" s="1"/>
  <c r="W32" i="493"/>
  <c r="X32" i="493" s="1"/>
  <c r="W41" i="493"/>
  <c r="X41" i="493" s="1"/>
  <c r="W52" i="493"/>
  <c r="W64" i="493"/>
  <c r="W73" i="493"/>
  <c r="X73" i="493" s="1"/>
  <c r="W84" i="493"/>
  <c r="X84" i="493" s="1"/>
  <c r="W145" i="493"/>
  <c r="X145" i="493" s="1"/>
  <c r="W71" i="492"/>
  <c r="X71" i="492" s="1"/>
  <c r="W60" i="492"/>
  <c r="X60" i="492" s="1"/>
  <c r="W86" i="492"/>
  <c r="X86" i="492" s="1"/>
  <c r="W90" i="492"/>
  <c r="X90" i="492" s="1"/>
  <c r="W94" i="492"/>
  <c r="X94" i="492" s="1"/>
  <c r="W98" i="492"/>
  <c r="X98" i="492" s="1"/>
  <c r="W102" i="492"/>
  <c r="W106" i="492"/>
  <c r="X106" i="492" s="1"/>
  <c r="W110" i="492"/>
  <c r="X110" i="492" s="1"/>
  <c r="W83" i="492"/>
  <c r="W26" i="491"/>
  <c r="X26" i="491" s="1"/>
  <c r="X72" i="490"/>
  <c r="X56" i="490"/>
  <c r="X40" i="490"/>
  <c r="W24" i="490"/>
  <c r="X24" i="490" s="1"/>
  <c r="X68" i="492"/>
  <c r="X45" i="492"/>
  <c r="AC23" i="492"/>
  <c r="X95" i="490"/>
  <c r="X35" i="491"/>
  <c r="W91" i="490"/>
  <c r="X91" i="490" s="1"/>
  <c r="W137" i="489"/>
  <c r="X137" i="489" s="1"/>
  <c r="X128" i="489"/>
  <c r="W113" i="489"/>
  <c r="X104" i="489"/>
  <c r="W84" i="489"/>
  <c r="X84" i="489" s="1"/>
  <c r="X74" i="489"/>
  <c r="W81" i="489"/>
  <c r="X81" i="489" s="1"/>
  <c r="W32" i="492"/>
  <c r="X32" i="492" s="1"/>
  <c r="X53" i="491"/>
  <c r="X34" i="490"/>
  <c r="X66" i="490"/>
  <c r="W146" i="489"/>
  <c r="X146" i="489" s="1"/>
  <c r="W130" i="489"/>
  <c r="X130" i="489" s="1"/>
  <c r="W114" i="489"/>
  <c r="W98" i="489"/>
  <c r="X98" i="489" s="1"/>
  <c r="X82" i="489"/>
  <c r="X76" i="489"/>
  <c r="X85" i="489"/>
  <c r="X101" i="489"/>
  <c r="X117" i="489"/>
  <c r="X133" i="489"/>
  <c r="X149" i="489"/>
  <c r="X94" i="489"/>
  <c r="X110" i="489"/>
  <c r="X95" i="489"/>
  <c r="X111" i="489"/>
  <c r="X127" i="489"/>
  <c r="X143" i="489"/>
  <c r="W54" i="492"/>
  <c r="X54" i="492" s="1"/>
  <c r="W28" i="490"/>
  <c r="X28" i="490" s="1"/>
  <c r="W139" i="489"/>
  <c r="X139" i="489" s="1"/>
  <c r="W123" i="489"/>
  <c r="X123" i="489" s="1"/>
  <c r="W107" i="489"/>
  <c r="X107" i="489" s="1"/>
  <c r="W91" i="489"/>
  <c r="X91" i="489" s="1"/>
  <c r="W80" i="489"/>
  <c r="X80" i="489" s="1"/>
  <c r="X146" i="486"/>
  <c r="X139" i="486"/>
  <c r="X20" i="492"/>
  <c r="AC20" i="492" s="1"/>
  <c r="X27" i="491"/>
  <c r="W109" i="489"/>
  <c r="X109" i="489" s="1"/>
  <c r="W86" i="489"/>
  <c r="X86" i="489" s="1"/>
  <c r="X144" i="488"/>
  <c r="X136" i="488"/>
  <c r="X128" i="488"/>
  <c r="X120" i="488"/>
  <c r="X112" i="488"/>
  <c r="X104" i="488"/>
  <c r="X96" i="488"/>
  <c r="X88" i="488"/>
  <c r="W92" i="490"/>
  <c r="X92" i="490" s="1"/>
  <c r="W131" i="489"/>
  <c r="X131" i="489" s="1"/>
  <c r="W115" i="489"/>
  <c r="X115" i="489" s="1"/>
  <c r="W99" i="489"/>
  <c r="X99" i="489" s="1"/>
  <c r="X78" i="488"/>
  <c r="X74" i="488"/>
  <c r="X70" i="488"/>
  <c r="X66" i="488"/>
  <c r="X62" i="488"/>
  <c r="X58" i="488"/>
  <c r="X54" i="488"/>
  <c r="X50" i="488"/>
  <c r="X46" i="488"/>
  <c r="X42" i="488"/>
  <c r="X38" i="488"/>
  <c r="X34" i="488"/>
  <c r="X25" i="488"/>
  <c r="X143" i="486"/>
  <c r="X133" i="486"/>
  <c r="X125" i="486"/>
  <c r="X121" i="486"/>
  <c r="X117" i="486"/>
  <c r="X105" i="486"/>
  <c r="X101" i="486"/>
  <c r="X93" i="486"/>
  <c r="X89" i="486"/>
  <c r="X85" i="486"/>
  <c r="W89" i="490"/>
  <c r="W57" i="489"/>
  <c r="X57" i="489" s="1"/>
  <c r="W47" i="489"/>
  <c r="X47" i="489" s="1"/>
  <c r="W25" i="489"/>
  <c r="X25" i="489" s="1"/>
  <c r="X145" i="488"/>
  <c r="X129" i="488"/>
  <c r="X117" i="488"/>
  <c r="X109" i="488"/>
  <c r="X101" i="488"/>
  <c r="X93" i="488"/>
  <c r="AC21" i="487"/>
  <c r="X79" i="485"/>
  <c r="W79" i="485"/>
  <c r="W63" i="485"/>
  <c r="X63" i="485" s="1"/>
  <c r="X47" i="485"/>
  <c r="W47" i="485"/>
  <c r="W31" i="485"/>
  <c r="X31" i="485" s="1"/>
  <c r="W79" i="483"/>
  <c r="X79" i="483" s="1"/>
  <c r="X55" i="483"/>
  <c r="W47" i="483"/>
  <c r="X47" i="483" s="1"/>
  <c r="J165" i="490"/>
  <c r="Z85" i="490"/>
  <c r="W117" i="489"/>
  <c r="W60" i="489"/>
  <c r="X60" i="489" s="1"/>
  <c r="W44" i="489"/>
  <c r="X44" i="489" s="1"/>
  <c r="W28" i="489"/>
  <c r="X28" i="489" s="1"/>
  <c r="W20" i="489"/>
  <c r="X20" i="489" s="1"/>
  <c r="AC20" i="489" s="1"/>
  <c r="X135" i="488"/>
  <c r="X57" i="483"/>
  <c r="W126" i="489"/>
  <c r="X126" i="489" s="1"/>
  <c r="W94" i="489"/>
  <c r="W78" i="489"/>
  <c r="W73" i="489"/>
  <c r="X73" i="489" s="1"/>
  <c r="W67" i="489"/>
  <c r="X67" i="489" s="1"/>
  <c r="W45" i="489"/>
  <c r="X45" i="489" s="1"/>
  <c r="W35" i="489"/>
  <c r="X35" i="489" s="1"/>
  <c r="W30" i="488"/>
  <c r="X30" i="488" s="1"/>
  <c r="X20" i="488"/>
  <c r="AC20" i="488" s="1"/>
  <c r="W78" i="486"/>
  <c r="X78" i="486" s="1"/>
  <c r="X146" i="485"/>
  <c r="X142" i="485"/>
  <c r="X138" i="485"/>
  <c r="X134" i="485"/>
  <c r="X130" i="485"/>
  <c r="X126" i="485"/>
  <c r="X122" i="485"/>
  <c r="X118" i="485"/>
  <c r="X114" i="485"/>
  <c r="X110" i="485"/>
  <c r="X106" i="485"/>
  <c r="X99" i="485"/>
  <c r="X91" i="485"/>
  <c r="X80" i="485"/>
  <c r="X64" i="485"/>
  <c r="X48" i="485"/>
  <c r="X40" i="485"/>
  <c r="X32" i="485"/>
  <c r="X24" i="485"/>
  <c r="X74" i="482"/>
  <c r="X66" i="482"/>
  <c r="X58" i="482"/>
  <c r="X50" i="482"/>
  <c r="X42" i="482"/>
  <c r="X34" i="482"/>
  <c r="W58" i="489"/>
  <c r="X58" i="489" s="1"/>
  <c r="W32" i="489"/>
  <c r="X32" i="489" s="1"/>
  <c r="W53" i="488"/>
  <c r="X53" i="488" s="1"/>
  <c r="W70" i="487"/>
  <c r="X70" i="487" s="1"/>
  <c r="W72" i="486"/>
  <c r="X72" i="486" s="1"/>
  <c r="W97" i="486"/>
  <c r="X97" i="486" s="1"/>
  <c r="W113" i="486"/>
  <c r="X113" i="486" s="1"/>
  <c r="W129" i="486"/>
  <c r="X129" i="486" s="1"/>
  <c r="W96" i="486"/>
  <c r="X96" i="486" s="1"/>
  <c r="W112" i="486"/>
  <c r="X112" i="486" s="1"/>
  <c r="W128" i="486"/>
  <c r="X128" i="486" s="1"/>
  <c r="W149" i="486"/>
  <c r="W91" i="486"/>
  <c r="X91" i="486" s="1"/>
  <c r="W107" i="486"/>
  <c r="X107" i="486" s="1"/>
  <c r="W123" i="486"/>
  <c r="X123" i="486" s="1"/>
  <c r="W37" i="486"/>
  <c r="X37" i="486" s="1"/>
  <c r="W148" i="486"/>
  <c r="X148" i="486" s="1"/>
  <c r="W136" i="486"/>
  <c r="X149" i="485"/>
  <c r="X141" i="485"/>
  <c r="X133" i="485"/>
  <c r="X125" i="485"/>
  <c r="X117" i="485"/>
  <c r="X109" i="485"/>
  <c r="W72" i="485"/>
  <c r="X72" i="485" s="1"/>
  <c r="W42" i="485"/>
  <c r="X42" i="485" s="1"/>
  <c r="W37" i="485"/>
  <c r="X37" i="485" s="1"/>
  <c r="W20" i="485"/>
  <c r="X20" i="485" s="1"/>
  <c r="AC20" i="485" s="1"/>
  <c r="W73" i="483"/>
  <c r="X73" i="483" s="1"/>
  <c r="W83" i="480"/>
  <c r="X83" i="480" s="1"/>
  <c r="W75" i="480"/>
  <c r="X75" i="480" s="1"/>
  <c r="W67" i="480"/>
  <c r="X67" i="480" s="1"/>
  <c r="W55" i="480"/>
  <c r="X55" i="480" s="1"/>
  <c r="W39" i="480"/>
  <c r="X39" i="480" s="1"/>
  <c r="W23" i="480"/>
  <c r="X23" i="480" s="1"/>
  <c r="W83" i="479"/>
  <c r="W67" i="479"/>
  <c r="X67" i="479" s="1"/>
  <c r="W25" i="488"/>
  <c r="W122" i="486"/>
  <c r="X122" i="486" s="1"/>
  <c r="W106" i="486"/>
  <c r="X106" i="486" s="1"/>
  <c r="W90" i="486"/>
  <c r="X90" i="486" s="1"/>
  <c r="W85" i="485"/>
  <c r="X85" i="485" s="1"/>
  <c r="W81" i="485"/>
  <c r="X81" i="485" s="1"/>
  <c r="W52" i="485"/>
  <c r="X52" i="485" s="1"/>
  <c r="W22" i="485"/>
  <c r="X22" i="485" s="1"/>
  <c r="AC22" i="485" s="1"/>
  <c r="W56" i="489"/>
  <c r="X56" i="489" s="1"/>
  <c r="W61" i="488"/>
  <c r="X50" i="487"/>
  <c r="X77" i="486"/>
  <c r="X145" i="485"/>
  <c r="X137" i="485"/>
  <c r="X129" i="485"/>
  <c r="X121" i="485"/>
  <c r="X113" i="485"/>
  <c r="X105" i="485"/>
  <c r="W82" i="485"/>
  <c r="X82" i="485" s="1"/>
  <c r="W77" i="485"/>
  <c r="W48" i="485"/>
  <c r="Z85" i="484"/>
  <c r="J165" i="484"/>
  <c r="AC20" i="483"/>
  <c r="X102" i="480"/>
  <c r="W91" i="480"/>
  <c r="X91" i="480" s="1"/>
  <c r="AA22" i="480"/>
  <c r="AB21" i="480"/>
  <c r="L21" i="480"/>
  <c r="M21" i="480" s="1"/>
  <c r="N21" i="480"/>
  <c r="O21" i="480" s="1"/>
  <c r="X20" i="480"/>
  <c r="AC20" i="480" s="1"/>
  <c r="X51" i="479"/>
  <c r="W29" i="479"/>
  <c r="X20" i="479"/>
  <c r="AC20" i="479" s="1"/>
  <c r="N20" i="477"/>
  <c r="O20" i="477" s="1"/>
  <c r="AB20" i="477"/>
  <c r="L20" i="477"/>
  <c r="M20" i="477" s="1"/>
  <c r="X76" i="477"/>
  <c r="X148" i="475"/>
  <c r="X144" i="475"/>
  <c r="X136" i="475"/>
  <c r="X132" i="475"/>
  <c r="X128" i="475"/>
  <c r="X120" i="475"/>
  <c r="X116" i="475"/>
  <c r="X112" i="475"/>
  <c r="X104" i="475"/>
  <c r="X100" i="475"/>
  <c r="X96" i="475"/>
  <c r="X88" i="475"/>
  <c r="X78" i="473"/>
  <c r="X74" i="473"/>
  <c r="X70" i="473"/>
  <c r="X66" i="473"/>
  <c r="X62" i="473"/>
  <c r="X58" i="473"/>
  <c r="X54" i="473"/>
  <c r="X50" i="473"/>
  <c r="X46" i="473"/>
  <c r="X42" i="473"/>
  <c r="X38" i="473"/>
  <c r="X34" i="473"/>
  <c r="X30" i="473"/>
  <c r="X26" i="473"/>
  <c r="X22" i="473"/>
  <c r="W81" i="471"/>
  <c r="X81" i="471" s="1"/>
  <c r="X71" i="471"/>
  <c r="X55" i="471"/>
  <c r="X23" i="471"/>
  <c r="W28" i="485"/>
  <c r="X28" i="485" s="1"/>
  <c r="W149" i="480"/>
  <c r="X149" i="480" s="1"/>
  <c r="X140" i="480"/>
  <c r="W97" i="479"/>
  <c r="W113" i="479"/>
  <c r="X113" i="479" s="1"/>
  <c r="W129" i="479"/>
  <c r="X129" i="479" s="1"/>
  <c r="W124" i="477"/>
  <c r="W108" i="477"/>
  <c r="X108" i="477" s="1"/>
  <c r="W96" i="477"/>
  <c r="X96" i="477" s="1"/>
  <c r="X81" i="477"/>
  <c r="W63" i="476"/>
  <c r="X63" i="476" s="1"/>
  <c r="W47" i="476"/>
  <c r="X47" i="476" s="1"/>
  <c r="W35" i="476"/>
  <c r="X35" i="476" s="1"/>
  <c r="W23" i="476"/>
  <c r="X23" i="476" s="1"/>
  <c r="W77" i="475"/>
  <c r="X77" i="475" s="1"/>
  <c r="X71" i="475"/>
  <c r="X43" i="475"/>
  <c r="X23" i="475"/>
  <c r="W131" i="473"/>
  <c r="X131" i="473" s="1"/>
  <c r="W119" i="473"/>
  <c r="X119" i="473" s="1"/>
  <c r="W95" i="473"/>
  <c r="X95" i="473" s="1"/>
  <c r="W51" i="473"/>
  <c r="X51" i="473" s="1"/>
  <c r="W35" i="473"/>
  <c r="X35" i="473" s="1"/>
  <c r="X142" i="471"/>
  <c r="X86" i="471"/>
  <c r="W57" i="485"/>
  <c r="X57" i="485" s="1"/>
  <c r="W26" i="482"/>
  <c r="X26" i="482" s="1"/>
  <c r="X135" i="480"/>
  <c r="X127" i="480"/>
  <c r="W108" i="480"/>
  <c r="X108" i="480" s="1"/>
  <c r="W139" i="479"/>
  <c r="X139" i="479" s="1"/>
  <c r="W123" i="479"/>
  <c r="X123" i="479" s="1"/>
  <c r="X109" i="479"/>
  <c r="X69" i="479"/>
  <c r="X41" i="479"/>
  <c r="X72" i="479"/>
  <c r="X87" i="479"/>
  <c r="X103" i="479"/>
  <c r="X63" i="479"/>
  <c r="X79" i="479"/>
  <c r="X94" i="479"/>
  <c r="X110" i="479"/>
  <c r="X126" i="479"/>
  <c r="X142" i="479"/>
  <c r="W57" i="477"/>
  <c r="X57" i="477" s="1"/>
  <c r="W53" i="477"/>
  <c r="X53" i="477" s="1"/>
  <c r="W45" i="477"/>
  <c r="W37" i="477"/>
  <c r="X37" i="477" s="1"/>
  <c r="W145" i="476"/>
  <c r="X145" i="476" s="1"/>
  <c r="W80" i="474"/>
  <c r="X80" i="474" s="1"/>
  <c r="W20" i="474"/>
  <c r="X20" i="474" s="1"/>
  <c r="AC20" i="474" s="1"/>
  <c r="X77" i="471"/>
  <c r="X62" i="471"/>
  <c r="X42" i="471"/>
  <c r="W147" i="486"/>
  <c r="X147" i="486" s="1"/>
  <c r="W73" i="485"/>
  <c r="X73" i="485" s="1"/>
  <c r="W78" i="482"/>
  <c r="W46" i="482"/>
  <c r="X46" i="482" s="1"/>
  <c r="X145" i="480"/>
  <c r="W134" i="480"/>
  <c r="X134" i="480" s="1"/>
  <c r="X129" i="480"/>
  <c r="W118" i="480"/>
  <c r="X118" i="480" s="1"/>
  <c r="X113" i="480"/>
  <c r="W102" i="480"/>
  <c r="X97" i="480"/>
  <c r="W86" i="480"/>
  <c r="X86" i="480" s="1"/>
  <c r="X76" i="480"/>
  <c r="X72" i="480"/>
  <c r="X68" i="480"/>
  <c r="X64" i="480"/>
  <c r="X60" i="480"/>
  <c r="X56" i="480"/>
  <c r="X52" i="480"/>
  <c r="X48" i="480"/>
  <c r="X44" i="480"/>
  <c r="X40" i="480"/>
  <c r="X36" i="480"/>
  <c r="X32" i="480"/>
  <c r="X28" i="480"/>
  <c r="X24" i="480"/>
  <c r="X128" i="479"/>
  <c r="X96" i="479"/>
  <c r="X85" i="479"/>
  <c r="X65" i="479"/>
  <c r="W59" i="479"/>
  <c r="X52" i="479"/>
  <c r="X48" i="479"/>
  <c r="W35" i="479"/>
  <c r="X35" i="479" s="1"/>
  <c r="W31" i="479"/>
  <c r="X31" i="479" s="1"/>
  <c r="X24" i="479"/>
  <c r="W84" i="477"/>
  <c r="X84" i="477" s="1"/>
  <c r="W76" i="477"/>
  <c r="W68" i="477"/>
  <c r="W60" i="477"/>
  <c r="X60" i="477" s="1"/>
  <c r="W52" i="477"/>
  <c r="X52" i="477" s="1"/>
  <c r="W44" i="477"/>
  <c r="X44" i="477" s="1"/>
  <c r="W36" i="477"/>
  <c r="X36" i="477" s="1"/>
  <c r="W28" i="477"/>
  <c r="X28" i="477" s="1"/>
  <c r="W146" i="475"/>
  <c r="X146" i="475" s="1"/>
  <c r="W142" i="475"/>
  <c r="W138" i="475"/>
  <c r="X138" i="475" s="1"/>
  <c r="W134" i="475"/>
  <c r="X134" i="475" s="1"/>
  <c r="W130" i="475"/>
  <c r="X130" i="475" s="1"/>
  <c r="W126" i="475"/>
  <c r="W122" i="475"/>
  <c r="X122" i="475" s="1"/>
  <c r="W118" i="475"/>
  <c r="X118" i="475" s="1"/>
  <c r="W114" i="475"/>
  <c r="X114" i="475" s="1"/>
  <c r="W110" i="475"/>
  <c r="W106" i="475"/>
  <c r="X106" i="475" s="1"/>
  <c r="W102" i="475"/>
  <c r="X102" i="475" s="1"/>
  <c r="W98" i="475"/>
  <c r="X98" i="475" s="1"/>
  <c r="W94" i="475"/>
  <c r="W90" i="475"/>
  <c r="X90" i="475" s="1"/>
  <c r="W86" i="475"/>
  <c r="X86" i="475" s="1"/>
  <c r="W83" i="474"/>
  <c r="X83" i="474" s="1"/>
  <c r="W79" i="474"/>
  <c r="X79" i="474" s="1"/>
  <c r="W75" i="474"/>
  <c r="X75" i="474" s="1"/>
  <c r="W71" i="474"/>
  <c r="X71" i="474" s="1"/>
  <c r="W67" i="474"/>
  <c r="X67" i="474" s="1"/>
  <c r="W63" i="474"/>
  <c r="X63" i="474" s="1"/>
  <c r="W59" i="474"/>
  <c r="X59" i="474" s="1"/>
  <c r="W55" i="474"/>
  <c r="X55" i="474" s="1"/>
  <c r="W51" i="474"/>
  <c r="X51" i="474" s="1"/>
  <c r="W47" i="474"/>
  <c r="X47" i="474" s="1"/>
  <c r="W43" i="474"/>
  <c r="X43" i="474" s="1"/>
  <c r="W39" i="474"/>
  <c r="X39" i="474" s="1"/>
  <c r="W35" i="474"/>
  <c r="X35" i="474" s="1"/>
  <c r="W31" i="474"/>
  <c r="X31" i="474" s="1"/>
  <c r="W27" i="474"/>
  <c r="X27" i="474" s="1"/>
  <c r="W23" i="474"/>
  <c r="X23" i="474" s="1"/>
  <c r="W81" i="473"/>
  <c r="X81" i="473" s="1"/>
  <c r="X71" i="473"/>
  <c r="W65" i="473"/>
  <c r="X65" i="473" s="1"/>
  <c r="X55" i="473"/>
  <c r="W49" i="473"/>
  <c r="X49" i="473" s="1"/>
  <c r="X39" i="473"/>
  <c r="W33" i="473"/>
  <c r="X33" i="473" s="1"/>
  <c r="X23" i="473"/>
  <c r="W147" i="471"/>
  <c r="X147" i="471" s="1"/>
  <c r="W143" i="471"/>
  <c r="X143" i="471" s="1"/>
  <c r="W139" i="471"/>
  <c r="W135" i="471"/>
  <c r="X135" i="471" s="1"/>
  <c r="W131" i="471"/>
  <c r="X131" i="471" s="1"/>
  <c r="W127" i="471"/>
  <c r="X127" i="471" s="1"/>
  <c r="W123" i="471"/>
  <c r="W119" i="471"/>
  <c r="X119" i="471" s="1"/>
  <c r="W115" i="471"/>
  <c r="X115" i="471" s="1"/>
  <c r="W111" i="471"/>
  <c r="X111" i="471" s="1"/>
  <c r="W107" i="471"/>
  <c r="W103" i="471"/>
  <c r="X103" i="471" s="1"/>
  <c r="W99" i="471"/>
  <c r="X99" i="471" s="1"/>
  <c r="W95" i="471"/>
  <c r="X95" i="471" s="1"/>
  <c r="W91" i="471"/>
  <c r="W87" i="471"/>
  <c r="X87" i="471" s="1"/>
  <c r="X68" i="471"/>
  <c r="W63" i="471"/>
  <c r="W55" i="471"/>
  <c r="X44" i="471"/>
  <c r="W39" i="471"/>
  <c r="X39" i="471" s="1"/>
  <c r="W35" i="471"/>
  <c r="X35" i="471" s="1"/>
  <c r="X28" i="471"/>
  <c r="X24" i="471"/>
  <c r="W65" i="488"/>
  <c r="X65" i="488" s="1"/>
  <c r="W60" i="485"/>
  <c r="X60" i="485" s="1"/>
  <c r="X72" i="483"/>
  <c r="W148" i="480"/>
  <c r="X148" i="480" s="1"/>
  <c r="W137" i="480"/>
  <c r="X137" i="480" s="1"/>
  <c r="X120" i="480"/>
  <c r="X104" i="480"/>
  <c r="X88" i="480"/>
  <c r="W80" i="480"/>
  <c r="X80" i="480" s="1"/>
  <c r="X62" i="480"/>
  <c r="W62" i="480"/>
  <c r="W52" i="480"/>
  <c r="W46" i="480"/>
  <c r="X46" i="480" s="1"/>
  <c r="W24" i="480"/>
  <c r="W132" i="479"/>
  <c r="X132" i="479" s="1"/>
  <c r="W112" i="479"/>
  <c r="X112" i="479" s="1"/>
  <c r="W134" i="477"/>
  <c r="X134" i="477" s="1"/>
  <c r="W118" i="477"/>
  <c r="W98" i="477"/>
  <c r="X98" i="477" s="1"/>
  <c r="X74" i="477"/>
  <c r="X66" i="477"/>
  <c r="X58" i="477"/>
  <c r="X22" i="477"/>
  <c r="AC22" i="477" s="1"/>
  <c r="W83" i="476"/>
  <c r="X83" i="476" s="1"/>
  <c r="W79" i="476"/>
  <c r="X79" i="476" s="1"/>
  <c r="W43" i="476"/>
  <c r="X43" i="476" s="1"/>
  <c r="W39" i="476"/>
  <c r="X39" i="476" s="1"/>
  <c r="X75" i="475"/>
  <c r="W41" i="475"/>
  <c r="X41" i="475" s="1"/>
  <c r="W127" i="473"/>
  <c r="X127" i="473" s="1"/>
  <c r="W31" i="473"/>
  <c r="X31" i="473" s="1"/>
  <c r="X146" i="471"/>
  <c r="W76" i="471"/>
  <c r="X76" i="471" s="1"/>
  <c r="X71" i="482"/>
  <c r="W92" i="480"/>
  <c r="X92" i="480" s="1"/>
  <c r="W143" i="479"/>
  <c r="X143" i="479" s="1"/>
  <c r="W119" i="479"/>
  <c r="X119" i="479" s="1"/>
  <c r="X25" i="479"/>
  <c r="W133" i="476"/>
  <c r="X133" i="476" s="1"/>
  <c r="W117" i="476"/>
  <c r="X117" i="476" s="1"/>
  <c r="W105" i="476"/>
  <c r="X105" i="476" s="1"/>
  <c r="W93" i="476"/>
  <c r="X93" i="476" s="1"/>
  <c r="W132" i="474"/>
  <c r="X132" i="474" s="1"/>
  <c r="W116" i="474"/>
  <c r="X116" i="474" s="1"/>
  <c r="W104" i="474"/>
  <c r="X104" i="474" s="1"/>
  <c r="W84" i="474"/>
  <c r="X84" i="474" s="1"/>
  <c r="W24" i="474"/>
  <c r="X24" i="474" s="1"/>
  <c r="X73" i="471"/>
  <c r="X45" i="471"/>
  <c r="X29" i="471"/>
  <c r="X132" i="471"/>
  <c r="X110" i="471"/>
  <c r="W56" i="471"/>
  <c r="W40" i="471"/>
  <c r="X40" i="471" s="1"/>
  <c r="W49" i="488"/>
  <c r="X49" i="488" s="1"/>
  <c r="X80" i="483"/>
  <c r="W30" i="482"/>
  <c r="X30" i="482" s="1"/>
  <c r="X123" i="480"/>
  <c r="X115" i="480"/>
  <c r="N20" i="479"/>
  <c r="O20" i="479" s="1"/>
  <c r="L20" i="479"/>
  <c r="M20" i="479" s="1"/>
  <c r="AB20" i="479"/>
  <c r="W135" i="479"/>
  <c r="X135" i="479" s="1"/>
  <c r="X121" i="479"/>
  <c r="W107" i="479"/>
  <c r="X107" i="479" s="1"/>
  <c r="X93" i="479"/>
  <c r="W68" i="479"/>
  <c r="X68" i="479" s="1"/>
  <c r="X53" i="479"/>
  <c r="X37" i="479"/>
  <c r="W73" i="477"/>
  <c r="W61" i="477"/>
  <c r="X61" i="477" s="1"/>
  <c r="W64" i="474"/>
  <c r="X64" i="474" s="1"/>
  <c r="W56" i="474"/>
  <c r="X56" i="474" s="1"/>
  <c r="W36" i="474"/>
  <c r="X36" i="474" s="1"/>
  <c r="X53" i="471"/>
  <c r="X25" i="471"/>
  <c r="W66" i="477"/>
  <c r="W34" i="477"/>
  <c r="W143" i="476"/>
  <c r="X143" i="476" s="1"/>
  <c r="W128" i="476"/>
  <c r="X128" i="476" s="1"/>
  <c r="W94" i="476"/>
  <c r="X94" i="476" s="1"/>
  <c r="W82" i="476"/>
  <c r="X82" i="476" s="1"/>
  <c r="W78" i="476"/>
  <c r="X78" i="476" s="1"/>
  <c r="W74" i="476"/>
  <c r="X74" i="476" s="1"/>
  <c r="W70" i="476"/>
  <c r="X70" i="476" s="1"/>
  <c r="W66" i="476"/>
  <c r="X66" i="476" s="1"/>
  <c r="W62" i="476"/>
  <c r="X62" i="476" s="1"/>
  <c r="W58" i="476"/>
  <c r="X58" i="476" s="1"/>
  <c r="W54" i="476"/>
  <c r="X54" i="476" s="1"/>
  <c r="W50" i="476"/>
  <c r="X50" i="476" s="1"/>
  <c r="W46" i="476"/>
  <c r="X46" i="476" s="1"/>
  <c r="W42" i="476"/>
  <c r="X42" i="476" s="1"/>
  <c r="W38" i="476"/>
  <c r="X38" i="476" s="1"/>
  <c r="W34" i="476"/>
  <c r="X34" i="476" s="1"/>
  <c r="W30" i="476"/>
  <c r="X30" i="476" s="1"/>
  <c r="W26" i="476"/>
  <c r="X26" i="476" s="1"/>
  <c r="W22" i="476"/>
  <c r="X22" i="476" s="1"/>
  <c r="W149" i="474"/>
  <c r="X149" i="474" s="1"/>
  <c r="W134" i="474"/>
  <c r="X134" i="474" s="1"/>
  <c r="W119" i="474"/>
  <c r="X119" i="474" s="1"/>
  <c r="W70" i="474"/>
  <c r="X70" i="474" s="1"/>
  <c r="W41" i="474"/>
  <c r="X41" i="474" s="1"/>
  <c r="N20" i="473"/>
  <c r="O20" i="473" s="1"/>
  <c r="L20" i="473"/>
  <c r="M20" i="473" s="1"/>
  <c r="AB20" i="473"/>
  <c r="W148" i="471"/>
  <c r="X148" i="471" s="1"/>
  <c r="W116" i="471"/>
  <c r="X116" i="471" s="1"/>
  <c r="W58" i="479"/>
  <c r="X58" i="479" s="1"/>
  <c r="W38" i="477"/>
  <c r="X38" i="477" s="1"/>
  <c r="W131" i="476"/>
  <c r="X131" i="476" s="1"/>
  <c r="W100" i="476"/>
  <c r="X100" i="476" s="1"/>
  <c r="W39" i="475"/>
  <c r="X39" i="475" s="1"/>
  <c r="W123" i="474"/>
  <c r="X123" i="474" s="1"/>
  <c r="W85" i="474"/>
  <c r="X85" i="474" s="1"/>
  <c r="W45" i="474"/>
  <c r="X45" i="474" s="1"/>
  <c r="AC20" i="472"/>
  <c r="W78" i="477"/>
  <c r="X78" i="477" s="1"/>
  <c r="W46" i="477"/>
  <c r="X46" i="477" s="1"/>
  <c r="W139" i="476"/>
  <c r="X139" i="476" s="1"/>
  <c r="W124" i="476"/>
  <c r="X124" i="476" s="1"/>
  <c r="W90" i="476"/>
  <c r="X90" i="476" s="1"/>
  <c r="W147" i="474"/>
  <c r="X147" i="474" s="1"/>
  <c r="W113" i="474"/>
  <c r="X113" i="474" s="1"/>
  <c r="W98" i="474"/>
  <c r="X98" i="474" s="1"/>
  <c r="W50" i="474"/>
  <c r="X50" i="474" s="1"/>
  <c r="W21" i="474"/>
  <c r="X21" i="474" s="1"/>
  <c r="AC21" i="474" s="1"/>
  <c r="AA21" i="473"/>
  <c r="W126" i="471"/>
  <c r="X126" i="471" s="1"/>
  <c r="W94" i="471"/>
  <c r="X94" i="471" s="1"/>
  <c r="W54" i="479"/>
  <c r="W130" i="476"/>
  <c r="X130" i="476" s="1"/>
  <c r="W106" i="474"/>
  <c r="X106" i="474" s="1"/>
  <c r="W74" i="474"/>
  <c r="X74" i="474" s="1"/>
  <c r="W42" i="474"/>
  <c r="X42" i="474" s="1"/>
  <c r="W122" i="471"/>
  <c r="X122" i="471" s="1"/>
  <c r="W26" i="477"/>
  <c r="W134" i="476"/>
  <c r="X134" i="476" s="1"/>
  <c r="W119" i="476"/>
  <c r="X119" i="476" s="1"/>
  <c r="W104" i="476"/>
  <c r="X104" i="476" s="1"/>
  <c r="W84" i="476"/>
  <c r="X84" i="476" s="1"/>
  <c r="W68" i="476"/>
  <c r="X68" i="476" s="1"/>
  <c r="W52" i="476"/>
  <c r="X52" i="476" s="1"/>
  <c r="W36" i="476"/>
  <c r="X36" i="476" s="1"/>
  <c r="W125" i="474"/>
  <c r="X125" i="474" s="1"/>
  <c r="W110" i="474"/>
  <c r="X110" i="474" s="1"/>
  <c r="W95" i="474"/>
  <c r="X95" i="474" s="1"/>
  <c r="W78" i="474"/>
  <c r="X78" i="474" s="1"/>
  <c r="W49" i="474"/>
  <c r="X49" i="474" s="1"/>
  <c r="J165" i="472"/>
  <c r="Z85" i="472"/>
  <c r="W144" i="471"/>
  <c r="X144" i="471" s="1"/>
  <c r="W112" i="471"/>
  <c r="X112" i="471" s="1"/>
  <c r="W82" i="471"/>
  <c r="W66" i="471"/>
  <c r="X66" i="471" s="1"/>
  <c r="W50" i="471"/>
  <c r="X50" i="471" s="1"/>
  <c r="W34" i="471"/>
  <c r="W38" i="479"/>
  <c r="X38" i="479" s="1"/>
  <c r="W22" i="477"/>
  <c r="W98" i="471"/>
  <c r="X98" i="471" s="1"/>
  <c r="AB21" i="473" l="1"/>
  <c r="L21" i="473"/>
  <c r="M21" i="473" s="1"/>
  <c r="N21" i="473"/>
  <c r="O21" i="473" s="1"/>
  <c r="AA22" i="473"/>
  <c r="N22" i="480"/>
  <c r="O22" i="480" s="1"/>
  <c r="AA23" i="480"/>
  <c r="L22" i="480"/>
  <c r="M22" i="480" s="1"/>
  <c r="AB22" i="480"/>
  <c r="AA22" i="494"/>
  <c r="AC22" i="494" s="1"/>
  <c r="N21" i="494"/>
  <c r="O21" i="494" s="1"/>
  <c r="AB21" i="494"/>
  <c r="L21" i="494"/>
  <c r="M21" i="494" s="1"/>
  <c r="AC21" i="475"/>
  <c r="N22" i="485"/>
  <c r="O22" i="485" s="1"/>
  <c r="AA23" i="485"/>
  <c r="AC23" i="485" s="1"/>
  <c r="L22" i="485"/>
  <c r="M22" i="485" s="1"/>
  <c r="AB22" i="485"/>
  <c r="N21" i="474"/>
  <c r="O21" i="474" s="1"/>
  <c r="L21" i="474"/>
  <c r="M21" i="474" s="1"/>
  <c r="AB21" i="474"/>
  <c r="AA22" i="474"/>
  <c r="AC22" i="474" s="1"/>
  <c r="N22" i="470"/>
  <c r="O22" i="470" s="1"/>
  <c r="AB22" i="470"/>
  <c r="L22" i="470"/>
  <c r="M22" i="470" s="1"/>
  <c r="AA23" i="470"/>
  <c r="AB21" i="488"/>
  <c r="L21" i="488"/>
  <c r="M21" i="488" s="1"/>
  <c r="N21" i="488"/>
  <c r="O21" i="488" s="1"/>
  <c r="AA22" i="488"/>
  <c r="AC22" i="470"/>
  <c r="N22" i="496"/>
  <c r="O22" i="496" s="1"/>
  <c r="AB22" i="496"/>
  <c r="AA23" i="496"/>
  <c r="L22" i="496"/>
  <c r="M22" i="496" s="1"/>
  <c r="N24" i="495"/>
  <c r="O24" i="495" s="1"/>
  <c r="AB24" i="495"/>
  <c r="L24" i="495"/>
  <c r="M24" i="495" s="1"/>
  <c r="AA25" i="495"/>
  <c r="N21" i="491"/>
  <c r="O21" i="491" s="1"/>
  <c r="AA22" i="491"/>
  <c r="AB21" i="491"/>
  <c r="L21" i="491"/>
  <c r="M21" i="491" s="1"/>
  <c r="N23" i="471"/>
  <c r="O23" i="471" s="1"/>
  <c r="AB23" i="471"/>
  <c r="AA24" i="471"/>
  <c r="L23" i="471"/>
  <c r="M23" i="471" s="1"/>
  <c r="AC22" i="488"/>
  <c r="AC21" i="491"/>
  <c r="AC23" i="471"/>
  <c r="AC21" i="494"/>
  <c r="N21" i="486"/>
  <c r="O21" i="486" s="1"/>
  <c r="AB21" i="486"/>
  <c r="L21" i="486"/>
  <c r="M21" i="486" s="1"/>
  <c r="AA22" i="486"/>
  <c r="N21" i="484"/>
  <c r="O21" i="484" s="1"/>
  <c r="L21" i="484"/>
  <c r="M21" i="484" s="1"/>
  <c r="AB21" i="484"/>
  <c r="AA22" i="484"/>
  <c r="AC22" i="489"/>
  <c r="N21" i="476"/>
  <c r="O21" i="476" s="1"/>
  <c r="AA22" i="476"/>
  <c r="L21" i="476"/>
  <c r="M21" i="476" s="1"/>
  <c r="AB21" i="476"/>
  <c r="N22" i="482"/>
  <c r="O22" i="482" s="1"/>
  <c r="AB22" i="482"/>
  <c r="L22" i="482"/>
  <c r="M22" i="482" s="1"/>
  <c r="AA23" i="482"/>
  <c r="AB21" i="490"/>
  <c r="L21" i="490"/>
  <c r="M21" i="490" s="1"/>
  <c r="N21" i="490"/>
  <c r="O21" i="490" s="1"/>
  <c r="AA22" i="490"/>
  <c r="L21" i="493"/>
  <c r="M21" i="493" s="1"/>
  <c r="AB21" i="493"/>
  <c r="AA22" i="493"/>
  <c r="N21" i="493"/>
  <c r="O21" i="493" s="1"/>
  <c r="N21" i="472"/>
  <c r="O21" i="472" s="1"/>
  <c r="AB21" i="472"/>
  <c r="AA22" i="472"/>
  <c r="L21" i="472"/>
  <c r="M21" i="472" s="1"/>
  <c r="N21" i="481"/>
  <c r="O21" i="481" s="1"/>
  <c r="AB21" i="481"/>
  <c r="L21" i="481"/>
  <c r="M21" i="481" s="1"/>
  <c r="AA22" i="481"/>
  <c r="N22" i="487"/>
  <c r="O22" i="487" s="1"/>
  <c r="L22" i="487"/>
  <c r="M22" i="487" s="1"/>
  <c r="AB22" i="487"/>
  <c r="AA23" i="487"/>
  <c r="AC22" i="476"/>
  <c r="AC22" i="473"/>
  <c r="N23" i="492"/>
  <c r="O23" i="492" s="1"/>
  <c r="AB23" i="492"/>
  <c r="L23" i="492"/>
  <c r="M23" i="492" s="1"/>
  <c r="AA24" i="492"/>
  <c r="AB21" i="475"/>
  <c r="L21" i="475"/>
  <c r="M21" i="475" s="1"/>
  <c r="N21" i="475"/>
  <c r="O21" i="475" s="1"/>
  <c r="AA22" i="475"/>
  <c r="AC22" i="475" s="1"/>
  <c r="N21" i="483"/>
  <c r="O21" i="483" s="1"/>
  <c r="AB21" i="483"/>
  <c r="L21" i="483"/>
  <c r="M21" i="483" s="1"/>
  <c r="AA22" i="483"/>
  <c r="N22" i="489"/>
  <c r="O22" i="489" s="1"/>
  <c r="AA23" i="489"/>
  <c r="AB22" i="489"/>
  <c r="L22" i="489"/>
  <c r="M22" i="489" s="1"/>
  <c r="AC24" i="492"/>
  <c r="AC21" i="476"/>
  <c r="N22" i="478"/>
  <c r="O22" i="478" s="1"/>
  <c r="AA23" i="478"/>
  <c r="AB22" i="478"/>
  <c r="L22" i="478"/>
  <c r="M22" i="478" s="1"/>
  <c r="AC21" i="484"/>
  <c r="AB22" i="479"/>
  <c r="L22" i="479"/>
  <c r="M22" i="479" s="1"/>
  <c r="N22" i="479"/>
  <c r="O22" i="479" s="1"/>
  <c r="AA23" i="479"/>
  <c r="AB22" i="477"/>
  <c r="L22" i="477"/>
  <c r="M22" i="477" s="1"/>
  <c r="N22" i="477"/>
  <c r="O22" i="477" s="1"/>
  <c r="AA23" i="477"/>
  <c r="E8" i="296"/>
  <c r="D8" i="296"/>
  <c r="N22" i="472" l="1"/>
  <c r="O22" i="472" s="1"/>
  <c r="L22" i="472"/>
  <c r="M22" i="472" s="1"/>
  <c r="AB22" i="472"/>
  <c r="AA23" i="472"/>
  <c r="AC22" i="472"/>
  <c r="L24" i="492"/>
  <c r="M24" i="492" s="1"/>
  <c r="AA25" i="492"/>
  <c r="N24" i="492"/>
  <c r="O24" i="492" s="1"/>
  <c r="AB24" i="492"/>
  <c r="AB23" i="487"/>
  <c r="L23" i="487"/>
  <c r="M23" i="487" s="1"/>
  <c r="N23" i="487"/>
  <c r="O23" i="487" s="1"/>
  <c r="AA24" i="487"/>
  <c r="AC23" i="487"/>
  <c r="N22" i="476"/>
  <c r="O22" i="476" s="1"/>
  <c r="L22" i="476"/>
  <c r="M22" i="476" s="1"/>
  <c r="AB22" i="476"/>
  <c r="AA23" i="476"/>
  <c r="N23" i="480"/>
  <c r="O23" i="480" s="1"/>
  <c r="AB23" i="480"/>
  <c r="L23" i="480"/>
  <c r="M23" i="480" s="1"/>
  <c r="AA24" i="480"/>
  <c r="N23" i="479"/>
  <c r="O23" i="479" s="1"/>
  <c r="AB23" i="479"/>
  <c r="AA24" i="479"/>
  <c r="L23" i="479"/>
  <c r="M23" i="479" s="1"/>
  <c r="AB22" i="475"/>
  <c r="L22" i="475"/>
  <c r="M22" i="475" s="1"/>
  <c r="N22" i="475"/>
  <c r="O22" i="475" s="1"/>
  <c r="AA23" i="475"/>
  <c r="AB22" i="484"/>
  <c r="L22" i="484"/>
  <c r="M22" i="484" s="1"/>
  <c r="N22" i="484"/>
  <c r="O22" i="484" s="1"/>
  <c r="AA23" i="484"/>
  <c r="AC22" i="484"/>
  <c r="N24" i="471"/>
  <c r="O24" i="471" s="1"/>
  <c r="L24" i="471"/>
  <c r="M24" i="471" s="1"/>
  <c r="AB24" i="471"/>
  <c r="AA25" i="471"/>
  <c r="L22" i="491"/>
  <c r="M22" i="491" s="1"/>
  <c r="AB22" i="491"/>
  <c r="N22" i="491"/>
  <c r="O22" i="491" s="1"/>
  <c r="AA23" i="491"/>
  <c r="AC22" i="491"/>
  <c r="N23" i="496"/>
  <c r="O23" i="496" s="1"/>
  <c r="L23" i="496"/>
  <c r="M23" i="496" s="1"/>
  <c r="AB23" i="496"/>
  <c r="AA24" i="496"/>
  <c r="AC23" i="479"/>
  <c r="AB22" i="481"/>
  <c r="L22" i="481"/>
  <c r="M22" i="481" s="1"/>
  <c r="N22" i="481"/>
  <c r="O22" i="481" s="1"/>
  <c r="AA23" i="481"/>
  <c r="AC22" i="481"/>
  <c r="AA23" i="490"/>
  <c r="N22" i="490"/>
  <c r="O22" i="490" s="1"/>
  <c r="AB22" i="490"/>
  <c r="L22" i="490"/>
  <c r="M22" i="490" s="1"/>
  <c r="AC22" i="490"/>
  <c r="L25" i="495"/>
  <c r="M25" i="495" s="1"/>
  <c r="N25" i="495"/>
  <c r="O25" i="495" s="1"/>
  <c r="AB25" i="495"/>
  <c r="AA26" i="495"/>
  <c r="AA23" i="488"/>
  <c r="AB22" i="488"/>
  <c r="L22" i="488"/>
  <c r="M22" i="488" s="1"/>
  <c r="N22" i="488"/>
  <c r="O22" i="488" s="1"/>
  <c r="AB23" i="470"/>
  <c r="L23" i="470"/>
  <c r="M23" i="470" s="1"/>
  <c r="N23" i="470"/>
  <c r="O23" i="470" s="1"/>
  <c r="AA24" i="470"/>
  <c r="AC23" i="470"/>
  <c r="N23" i="485"/>
  <c r="O23" i="485" s="1"/>
  <c r="AB23" i="485"/>
  <c r="L23" i="485"/>
  <c r="M23" i="485" s="1"/>
  <c r="AA24" i="485"/>
  <c r="AC23" i="480"/>
  <c r="N23" i="477"/>
  <c r="O23" i="477" s="1"/>
  <c r="L23" i="477"/>
  <c r="M23" i="477" s="1"/>
  <c r="AA24" i="477"/>
  <c r="AB23" i="477"/>
  <c r="AC23" i="477"/>
  <c r="AB23" i="478"/>
  <c r="L23" i="478"/>
  <c r="M23" i="478" s="1"/>
  <c r="N23" i="478"/>
  <c r="O23" i="478" s="1"/>
  <c r="AA24" i="478"/>
  <c r="AC23" i="478"/>
  <c r="N23" i="482"/>
  <c r="O23" i="482" s="1"/>
  <c r="AB23" i="482"/>
  <c r="L23" i="482"/>
  <c r="M23" i="482" s="1"/>
  <c r="AA24" i="482"/>
  <c r="AB23" i="489"/>
  <c r="L23" i="489"/>
  <c r="M23" i="489" s="1"/>
  <c r="N23" i="489"/>
  <c r="O23" i="489" s="1"/>
  <c r="AA24" i="489"/>
  <c r="AC23" i="482"/>
  <c r="AB22" i="483"/>
  <c r="L22" i="483"/>
  <c r="M22" i="483" s="1"/>
  <c r="N22" i="483"/>
  <c r="O22" i="483" s="1"/>
  <c r="AA23" i="483"/>
  <c r="AC22" i="483"/>
  <c r="AB22" i="493"/>
  <c r="L22" i="493"/>
  <c r="M22" i="493" s="1"/>
  <c r="N22" i="493"/>
  <c r="O22" i="493" s="1"/>
  <c r="AA23" i="493"/>
  <c r="AC22" i="493"/>
  <c r="AB22" i="486"/>
  <c r="L22" i="486"/>
  <c r="M22" i="486" s="1"/>
  <c r="N22" i="486"/>
  <c r="O22" i="486" s="1"/>
  <c r="AA23" i="486"/>
  <c r="AC22" i="486"/>
  <c r="N22" i="474"/>
  <c r="O22" i="474" s="1"/>
  <c r="AB22" i="474"/>
  <c r="L22" i="474"/>
  <c r="M22" i="474" s="1"/>
  <c r="AA23" i="474"/>
  <c r="AC25" i="495"/>
  <c r="AC23" i="489"/>
  <c r="N22" i="494"/>
  <c r="O22" i="494" s="1"/>
  <c r="L22" i="494"/>
  <c r="M22" i="494" s="1"/>
  <c r="AB22" i="494"/>
  <c r="AA23" i="494"/>
  <c r="AA23" i="473"/>
  <c r="AB22" i="473"/>
  <c r="L22" i="473"/>
  <c r="M22" i="473" s="1"/>
  <c r="N22" i="473"/>
  <c r="O22" i="473" s="1"/>
  <c r="AC24" i="471"/>
  <c r="AC23" i="496"/>
  <c r="AB23" i="491" l="1"/>
  <c r="L23" i="491"/>
  <c r="M23" i="491" s="1"/>
  <c r="N23" i="491"/>
  <c r="O23" i="491" s="1"/>
  <c r="AA24" i="491"/>
  <c r="AC23" i="491"/>
  <c r="AB23" i="476"/>
  <c r="L23" i="476"/>
  <c r="M23" i="476" s="1"/>
  <c r="N23" i="476"/>
  <c r="O23" i="476" s="1"/>
  <c r="AA24" i="476"/>
  <c r="AC23" i="476"/>
  <c r="AB23" i="483"/>
  <c r="L23" i="483"/>
  <c r="M23" i="483" s="1"/>
  <c r="N23" i="483"/>
  <c r="O23" i="483" s="1"/>
  <c r="AC23" i="483"/>
  <c r="AA24" i="483"/>
  <c r="AB23" i="474"/>
  <c r="L23" i="474"/>
  <c r="M23" i="474" s="1"/>
  <c r="N23" i="474"/>
  <c r="O23" i="474" s="1"/>
  <c r="AA24" i="474"/>
  <c r="AC23" i="474"/>
  <c r="AA24" i="486"/>
  <c r="AB23" i="486"/>
  <c r="L23" i="486"/>
  <c r="M23" i="486" s="1"/>
  <c r="N23" i="486"/>
  <c r="O23" i="486" s="1"/>
  <c r="AC23" i="486"/>
  <c r="AA25" i="489"/>
  <c r="AB24" i="489"/>
  <c r="L24" i="489"/>
  <c r="M24" i="489" s="1"/>
  <c r="N24" i="489"/>
  <c r="O24" i="489" s="1"/>
  <c r="AC24" i="489"/>
  <c r="N24" i="477"/>
  <c r="O24" i="477" s="1"/>
  <c r="AB24" i="477"/>
  <c r="L24" i="477"/>
  <c r="M24" i="477" s="1"/>
  <c r="AA25" i="477"/>
  <c r="AC24" i="477"/>
  <c r="AB24" i="485"/>
  <c r="L24" i="485"/>
  <c r="M24" i="485" s="1"/>
  <c r="N24" i="485"/>
  <c r="O24" i="485" s="1"/>
  <c r="AA25" i="485"/>
  <c r="AC24" i="485"/>
  <c r="N23" i="488"/>
  <c r="O23" i="488" s="1"/>
  <c r="AA24" i="488"/>
  <c r="L23" i="488"/>
  <c r="M23" i="488" s="1"/>
  <c r="AB23" i="488"/>
  <c r="AC23" i="488"/>
  <c r="AA24" i="481"/>
  <c r="AB23" i="481"/>
  <c r="L23" i="481"/>
  <c r="M23" i="481" s="1"/>
  <c r="N23" i="481"/>
  <c r="O23" i="481" s="1"/>
  <c r="AC23" i="481"/>
  <c r="N24" i="479"/>
  <c r="O24" i="479" s="1"/>
  <c r="L24" i="479"/>
  <c r="M24" i="479" s="1"/>
  <c r="AB24" i="479"/>
  <c r="AA25" i="479"/>
  <c r="AC24" i="479"/>
  <c r="AB24" i="480"/>
  <c r="L24" i="480"/>
  <c r="M24" i="480" s="1"/>
  <c r="N24" i="480"/>
  <c r="O24" i="480" s="1"/>
  <c r="AA25" i="480"/>
  <c r="AC24" i="480"/>
  <c r="L23" i="494"/>
  <c r="M23" i="494" s="1"/>
  <c r="AB23" i="494"/>
  <c r="N23" i="494"/>
  <c r="O23" i="494" s="1"/>
  <c r="AA24" i="494"/>
  <c r="AC23" i="494"/>
  <c r="N23" i="493"/>
  <c r="O23" i="493" s="1"/>
  <c r="L23" i="493"/>
  <c r="M23" i="493" s="1"/>
  <c r="AA24" i="493"/>
  <c r="AB23" i="493"/>
  <c r="AC23" i="493"/>
  <c r="N23" i="490"/>
  <c r="O23" i="490" s="1"/>
  <c r="L23" i="490"/>
  <c r="M23" i="490" s="1"/>
  <c r="AB23" i="490"/>
  <c r="AA24" i="490"/>
  <c r="AC23" i="490"/>
  <c r="N23" i="473"/>
  <c r="O23" i="473" s="1"/>
  <c r="L23" i="473"/>
  <c r="M23" i="473" s="1"/>
  <c r="AB23" i="473"/>
  <c r="AA24" i="473"/>
  <c r="AC23" i="473"/>
  <c r="AB24" i="482"/>
  <c r="L24" i="482"/>
  <c r="M24" i="482" s="1"/>
  <c r="N24" i="482"/>
  <c r="O24" i="482" s="1"/>
  <c r="AA25" i="482"/>
  <c r="AC24" i="482"/>
  <c r="AA25" i="470"/>
  <c r="AB24" i="470"/>
  <c r="L24" i="470"/>
  <c r="M24" i="470" s="1"/>
  <c r="N24" i="470"/>
  <c r="O24" i="470" s="1"/>
  <c r="AC24" i="470"/>
  <c r="AB26" i="495"/>
  <c r="L26" i="495"/>
  <c r="M26" i="495" s="1"/>
  <c r="N26" i="495"/>
  <c r="O26" i="495" s="1"/>
  <c r="AA27" i="495"/>
  <c r="AC26" i="495"/>
  <c r="L24" i="496"/>
  <c r="M24" i="496" s="1"/>
  <c r="N24" i="496"/>
  <c r="O24" i="496" s="1"/>
  <c r="AB24" i="496"/>
  <c r="AA25" i="496"/>
  <c r="AC24" i="496"/>
  <c r="AB25" i="492"/>
  <c r="L25" i="492"/>
  <c r="M25" i="492" s="1"/>
  <c r="N25" i="492"/>
  <c r="O25" i="492" s="1"/>
  <c r="AA26" i="492"/>
  <c r="AC25" i="492"/>
  <c r="AB23" i="472"/>
  <c r="L23" i="472"/>
  <c r="M23" i="472" s="1"/>
  <c r="N23" i="472"/>
  <c r="O23" i="472" s="1"/>
  <c r="AA24" i="472"/>
  <c r="AC23" i="472"/>
  <c r="AB24" i="478"/>
  <c r="L24" i="478"/>
  <c r="M24" i="478" s="1"/>
  <c r="N24" i="478"/>
  <c r="O24" i="478" s="1"/>
  <c r="AA25" i="478"/>
  <c r="AC24" i="478"/>
  <c r="AB25" i="471"/>
  <c r="L25" i="471"/>
  <c r="M25" i="471" s="1"/>
  <c r="N25" i="471"/>
  <c r="O25" i="471" s="1"/>
  <c r="AA26" i="471"/>
  <c r="AC25" i="471"/>
  <c r="AA24" i="484"/>
  <c r="AB23" i="484"/>
  <c r="L23" i="484"/>
  <c r="M23" i="484" s="1"/>
  <c r="N23" i="484"/>
  <c r="O23" i="484" s="1"/>
  <c r="AC23" i="484"/>
  <c r="N23" i="475"/>
  <c r="O23" i="475" s="1"/>
  <c r="AA24" i="475"/>
  <c r="L23" i="475"/>
  <c r="M23" i="475" s="1"/>
  <c r="AB23" i="475"/>
  <c r="AC23" i="475"/>
  <c r="AB24" i="487"/>
  <c r="L24" i="487"/>
  <c r="M24" i="487" s="1"/>
  <c r="N24" i="487"/>
  <c r="O24" i="487" s="1"/>
  <c r="AA25" i="487"/>
  <c r="AC24" i="487"/>
  <c r="N25" i="478" l="1"/>
  <c r="O25" i="478" s="1"/>
  <c r="AA26" i="478"/>
  <c r="L25" i="478"/>
  <c r="M25" i="478" s="1"/>
  <c r="AB25" i="478"/>
  <c r="AC25" i="478"/>
  <c r="N26" i="492"/>
  <c r="O26" i="492" s="1"/>
  <c r="AB26" i="492"/>
  <c r="AA27" i="492"/>
  <c r="L26" i="492"/>
  <c r="M26" i="492" s="1"/>
  <c r="AC26" i="492"/>
  <c r="N25" i="470"/>
  <c r="O25" i="470" s="1"/>
  <c r="AA26" i="470"/>
  <c r="L25" i="470"/>
  <c r="M25" i="470" s="1"/>
  <c r="AB25" i="470"/>
  <c r="AC25" i="470"/>
  <c r="N24" i="486"/>
  <c r="O24" i="486" s="1"/>
  <c r="AA25" i="486"/>
  <c r="AB24" i="486"/>
  <c r="L24" i="486"/>
  <c r="M24" i="486" s="1"/>
  <c r="AC24" i="486"/>
  <c r="N24" i="484"/>
  <c r="O24" i="484" s="1"/>
  <c r="L24" i="484"/>
  <c r="M24" i="484" s="1"/>
  <c r="AB24" i="484"/>
  <c r="AA25" i="484"/>
  <c r="AC24" i="484"/>
  <c r="AA27" i="471"/>
  <c r="AB26" i="471"/>
  <c r="L26" i="471"/>
  <c r="M26" i="471" s="1"/>
  <c r="N26" i="471"/>
  <c r="O26" i="471" s="1"/>
  <c r="AC26" i="471"/>
  <c r="N24" i="473"/>
  <c r="O24" i="473" s="1"/>
  <c r="L24" i="473"/>
  <c r="M24" i="473" s="1"/>
  <c r="AB24" i="473"/>
  <c r="AA25" i="473"/>
  <c r="AC24" i="473"/>
  <c r="N24" i="493"/>
  <c r="O24" i="493" s="1"/>
  <c r="L24" i="493"/>
  <c r="M24" i="493" s="1"/>
  <c r="AB24" i="493"/>
  <c r="AA25" i="493"/>
  <c r="AC24" i="493"/>
  <c r="AB24" i="494"/>
  <c r="L24" i="494"/>
  <c r="M24" i="494" s="1"/>
  <c r="N24" i="494"/>
  <c r="O24" i="494" s="1"/>
  <c r="AA25" i="494"/>
  <c r="AC24" i="494"/>
  <c r="AA26" i="480"/>
  <c r="AB25" i="480"/>
  <c r="L25" i="480"/>
  <c r="M25" i="480" s="1"/>
  <c r="N25" i="480"/>
  <c r="O25" i="480" s="1"/>
  <c r="AC25" i="480"/>
  <c r="AA26" i="485"/>
  <c r="AB25" i="485"/>
  <c r="L25" i="485"/>
  <c r="M25" i="485" s="1"/>
  <c r="N25" i="485"/>
  <c r="O25" i="485" s="1"/>
  <c r="AC25" i="485"/>
  <c r="N25" i="487"/>
  <c r="O25" i="487" s="1"/>
  <c r="AA26" i="487"/>
  <c r="L25" i="487"/>
  <c r="M25" i="487" s="1"/>
  <c r="AB25" i="487"/>
  <c r="AC25" i="487"/>
  <c r="N24" i="475"/>
  <c r="O24" i="475" s="1"/>
  <c r="L24" i="475"/>
  <c r="M24" i="475" s="1"/>
  <c r="AA25" i="475"/>
  <c r="AB24" i="475"/>
  <c r="AC24" i="475"/>
  <c r="AB25" i="496"/>
  <c r="L25" i="496"/>
  <c r="M25" i="496" s="1"/>
  <c r="N25" i="496"/>
  <c r="O25" i="496" s="1"/>
  <c r="AA26" i="496"/>
  <c r="AC25" i="496"/>
  <c r="N27" i="495"/>
  <c r="O27" i="495" s="1"/>
  <c r="AA28" i="495"/>
  <c r="AB27" i="495"/>
  <c r="L27" i="495"/>
  <c r="M27" i="495" s="1"/>
  <c r="AC27" i="495"/>
  <c r="AA26" i="482"/>
  <c r="AB25" i="482"/>
  <c r="L25" i="482"/>
  <c r="M25" i="482" s="1"/>
  <c r="N25" i="482"/>
  <c r="O25" i="482" s="1"/>
  <c r="AC25" i="482"/>
  <c r="AB25" i="479"/>
  <c r="L25" i="479"/>
  <c r="M25" i="479" s="1"/>
  <c r="N25" i="479"/>
  <c r="O25" i="479" s="1"/>
  <c r="AA26" i="479"/>
  <c r="AC25" i="479"/>
  <c r="N24" i="481"/>
  <c r="O24" i="481" s="1"/>
  <c r="L24" i="481"/>
  <c r="M24" i="481" s="1"/>
  <c r="AB24" i="481"/>
  <c r="AA25" i="481"/>
  <c r="AC24" i="481"/>
  <c r="N24" i="488"/>
  <c r="O24" i="488" s="1"/>
  <c r="AA25" i="488"/>
  <c r="AB24" i="488"/>
  <c r="L24" i="488"/>
  <c r="M24" i="488" s="1"/>
  <c r="AC24" i="488"/>
  <c r="AB25" i="477"/>
  <c r="L25" i="477"/>
  <c r="M25" i="477" s="1"/>
  <c r="N25" i="477"/>
  <c r="O25" i="477" s="1"/>
  <c r="AA26" i="477"/>
  <c r="AC25" i="477"/>
  <c r="N25" i="489"/>
  <c r="O25" i="489" s="1"/>
  <c r="AA26" i="489"/>
  <c r="L25" i="489"/>
  <c r="M25" i="489" s="1"/>
  <c r="AB25" i="489"/>
  <c r="AC25" i="489"/>
  <c r="AA25" i="474"/>
  <c r="AB24" i="474"/>
  <c r="L24" i="474"/>
  <c r="M24" i="474" s="1"/>
  <c r="N24" i="474"/>
  <c r="O24" i="474" s="1"/>
  <c r="AC24" i="474"/>
  <c r="N24" i="483"/>
  <c r="O24" i="483" s="1"/>
  <c r="AB24" i="483"/>
  <c r="L24" i="483"/>
  <c r="M24" i="483" s="1"/>
  <c r="AA25" i="483"/>
  <c r="AC24" i="483"/>
  <c r="AA25" i="476"/>
  <c r="AB24" i="476"/>
  <c r="L24" i="476"/>
  <c r="M24" i="476" s="1"/>
  <c r="N24" i="476"/>
  <c r="O24" i="476" s="1"/>
  <c r="AC24" i="476"/>
  <c r="AA25" i="472"/>
  <c r="AB24" i="472"/>
  <c r="L24" i="472"/>
  <c r="M24" i="472" s="1"/>
  <c r="N24" i="472"/>
  <c r="O24" i="472" s="1"/>
  <c r="AC24" i="472"/>
  <c r="AB24" i="490"/>
  <c r="N24" i="490"/>
  <c r="O24" i="490" s="1"/>
  <c r="L24" i="490"/>
  <c r="M24" i="490" s="1"/>
  <c r="AA25" i="490"/>
  <c r="AC24" i="490"/>
  <c r="N24" i="491"/>
  <c r="O24" i="491" s="1"/>
  <c r="AB24" i="491"/>
  <c r="AA25" i="491"/>
  <c r="L24" i="491"/>
  <c r="M24" i="491" s="1"/>
  <c r="AC24" i="491"/>
  <c r="N25" i="491" l="1"/>
  <c r="O25" i="491" s="1"/>
  <c r="L25" i="491"/>
  <c r="M25" i="491" s="1"/>
  <c r="AB25" i="491"/>
  <c r="AA26" i="491"/>
  <c r="AC25" i="491"/>
  <c r="AB26" i="477"/>
  <c r="L26" i="477"/>
  <c r="M26" i="477" s="1"/>
  <c r="N26" i="477"/>
  <c r="O26" i="477" s="1"/>
  <c r="AA27" i="477"/>
  <c r="AC26" i="477"/>
  <c r="N26" i="470"/>
  <c r="O26" i="470" s="1"/>
  <c r="AB26" i="470"/>
  <c r="L26" i="470"/>
  <c r="M26" i="470" s="1"/>
  <c r="AA27" i="470"/>
  <c r="AC26" i="470"/>
  <c r="N27" i="492"/>
  <c r="O27" i="492" s="1"/>
  <c r="L27" i="492"/>
  <c r="M27" i="492" s="1"/>
  <c r="AA28" i="492"/>
  <c r="AB27" i="492"/>
  <c r="AC27" i="492"/>
  <c r="N25" i="483"/>
  <c r="O25" i="483" s="1"/>
  <c r="AB25" i="483"/>
  <c r="L25" i="483"/>
  <c r="M25" i="483" s="1"/>
  <c r="AA26" i="483"/>
  <c r="AC25" i="483"/>
  <c r="N25" i="474"/>
  <c r="O25" i="474" s="1"/>
  <c r="L25" i="474"/>
  <c r="M25" i="474" s="1"/>
  <c r="AB25" i="474"/>
  <c r="AA26" i="474"/>
  <c r="AC25" i="474"/>
  <c r="N26" i="489"/>
  <c r="O26" i="489" s="1"/>
  <c r="AA27" i="489"/>
  <c r="AB26" i="489"/>
  <c r="L26" i="489"/>
  <c r="M26" i="489" s="1"/>
  <c r="AC26" i="489"/>
  <c r="N28" i="495"/>
  <c r="O28" i="495" s="1"/>
  <c r="L28" i="495"/>
  <c r="M28" i="495" s="1"/>
  <c r="AB28" i="495"/>
  <c r="AA29" i="495"/>
  <c r="AC28" i="495"/>
  <c r="N26" i="487"/>
  <c r="O26" i="487" s="1"/>
  <c r="L26" i="487"/>
  <c r="M26" i="487" s="1"/>
  <c r="AA27" i="487"/>
  <c r="AB26" i="487"/>
  <c r="AC26" i="487"/>
  <c r="AB25" i="494"/>
  <c r="L25" i="494"/>
  <c r="M25" i="494" s="1"/>
  <c r="AA26" i="494"/>
  <c r="N25" i="494"/>
  <c r="O25" i="494" s="1"/>
  <c r="AC25" i="494"/>
  <c r="N26" i="482"/>
  <c r="O26" i="482" s="1"/>
  <c r="AB26" i="482"/>
  <c r="L26" i="482"/>
  <c r="M26" i="482" s="1"/>
  <c r="AA27" i="482"/>
  <c r="AC26" i="482"/>
  <c r="AB25" i="473"/>
  <c r="L25" i="473"/>
  <c r="M25" i="473" s="1"/>
  <c r="N25" i="473"/>
  <c r="O25" i="473" s="1"/>
  <c r="AA26" i="473"/>
  <c r="AC25" i="473"/>
  <c r="AB25" i="490"/>
  <c r="L25" i="490"/>
  <c r="M25" i="490" s="1"/>
  <c r="N25" i="490"/>
  <c r="O25" i="490" s="1"/>
  <c r="AA26" i="490"/>
  <c r="AC25" i="490"/>
  <c r="L26" i="496"/>
  <c r="M26" i="496" s="1"/>
  <c r="N26" i="496"/>
  <c r="O26" i="496" s="1"/>
  <c r="AB26" i="496"/>
  <c r="AA27" i="496"/>
  <c r="AC26" i="496"/>
  <c r="N26" i="485"/>
  <c r="O26" i="485" s="1"/>
  <c r="AA27" i="485"/>
  <c r="L26" i="485"/>
  <c r="M26" i="485" s="1"/>
  <c r="AB26" i="485"/>
  <c r="AC26" i="485"/>
  <c r="N25" i="493"/>
  <c r="O25" i="493" s="1"/>
  <c r="AB25" i="493"/>
  <c r="L25" i="493"/>
  <c r="M25" i="493" s="1"/>
  <c r="AA26" i="493"/>
  <c r="AC25" i="493"/>
  <c r="N25" i="484"/>
  <c r="O25" i="484" s="1"/>
  <c r="L25" i="484"/>
  <c r="M25" i="484" s="1"/>
  <c r="AB25" i="484"/>
  <c r="AA26" i="484"/>
  <c r="AC25" i="484"/>
  <c r="N26" i="478"/>
  <c r="O26" i="478" s="1"/>
  <c r="AA27" i="478"/>
  <c r="AB26" i="478"/>
  <c r="L26" i="478"/>
  <c r="M26" i="478" s="1"/>
  <c r="AC26" i="478"/>
  <c r="N27" i="471"/>
  <c r="O27" i="471" s="1"/>
  <c r="AB27" i="471"/>
  <c r="AA28" i="471"/>
  <c r="L27" i="471"/>
  <c r="M27" i="471" s="1"/>
  <c r="AC27" i="471"/>
  <c r="N25" i="481"/>
  <c r="O25" i="481" s="1"/>
  <c r="L25" i="481"/>
  <c r="M25" i="481" s="1"/>
  <c r="AB25" i="481"/>
  <c r="AA26" i="481"/>
  <c r="AC25" i="481"/>
  <c r="N25" i="472"/>
  <c r="O25" i="472" s="1"/>
  <c r="AB25" i="472"/>
  <c r="L25" i="472"/>
  <c r="M25" i="472" s="1"/>
  <c r="AA26" i="472"/>
  <c r="AC25" i="472"/>
  <c r="N25" i="476"/>
  <c r="O25" i="476" s="1"/>
  <c r="AA26" i="476"/>
  <c r="L25" i="476"/>
  <c r="M25" i="476" s="1"/>
  <c r="AB25" i="476"/>
  <c r="AC25" i="476"/>
  <c r="AB25" i="488"/>
  <c r="L25" i="488"/>
  <c r="M25" i="488" s="1"/>
  <c r="N25" i="488"/>
  <c r="O25" i="488" s="1"/>
  <c r="AA26" i="488"/>
  <c r="AC25" i="488"/>
  <c r="AB26" i="479"/>
  <c r="L26" i="479"/>
  <c r="M26" i="479" s="1"/>
  <c r="N26" i="479"/>
  <c r="O26" i="479" s="1"/>
  <c r="AA27" i="479"/>
  <c r="AC26" i="479"/>
  <c r="AB25" i="475"/>
  <c r="L25" i="475"/>
  <c r="M25" i="475" s="1"/>
  <c r="N25" i="475"/>
  <c r="O25" i="475" s="1"/>
  <c r="AA26" i="475"/>
  <c r="AC25" i="475"/>
  <c r="N26" i="480"/>
  <c r="O26" i="480" s="1"/>
  <c r="AA27" i="480"/>
  <c r="L26" i="480"/>
  <c r="M26" i="480" s="1"/>
  <c r="AB26" i="480"/>
  <c r="AC26" i="480"/>
  <c r="N25" i="486"/>
  <c r="O25" i="486" s="1"/>
  <c r="AB25" i="486"/>
  <c r="L25" i="486"/>
  <c r="M25" i="486" s="1"/>
  <c r="AA26" i="486"/>
  <c r="AC25" i="486"/>
  <c r="N27" i="480" l="1"/>
  <c r="O27" i="480" s="1"/>
  <c r="AB27" i="480"/>
  <c r="L27" i="480"/>
  <c r="M27" i="480" s="1"/>
  <c r="AA28" i="480"/>
  <c r="AC27" i="480"/>
  <c r="AA27" i="475"/>
  <c r="AB26" i="475"/>
  <c r="L26" i="475"/>
  <c r="M26" i="475" s="1"/>
  <c r="N26" i="475"/>
  <c r="O26" i="475" s="1"/>
  <c r="AC26" i="475"/>
  <c r="N26" i="474"/>
  <c r="O26" i="474" s="1"/>
  <c r="L26" i="474"/>
  <c r="M26" i="474" s="1"/>
  <c r="AB26" i="474"/>
  <c r="AA27" i="474"/>
  <c r="AC26" i="474"/>
  <c r="N27" i="477"/>
  <c r="O27" i="477" s="1"/>
  <c r="AA28" i="477"/>
  <c r="L27" i="477"/>
  <c r="M27" i="477" s="1"/>
  <c r="AB27" i="477"/>
  <c r="AC27" i="477"/>
  <c r="AB26" i="491"/>
  <c r="N26" i="491"/>
  <c r="O26" i="491" s="1"/>
  <c r="L26" i="491"/>
  <c r="M26" i="491" s="1"/>
  <c r="AA27" i="491"/>
  <c r="AC26" i="491"/>
  <c r="AB26" i="486"/>
  <c r="L26" i="486"/>
  <c r="M26" i="486" s="1"/>
  <c r="N26" i="486"/>
  <c r="O26" i="486" s="1"/>
  <c r="AA27" i="486"/>
  <c r="AC26" i="486"/>
  <c r="AA27" i="488"/>
  <c r="AB26" i="488"/>
  <c r="L26" i="488"/>
  <c r="M26" i="488" s="1"/>
  <c r="N26" i="488"/>
  <c r="O26" i="488" s="1"/>
  <c r="AC26" i="488"/>
  <c r="N27" i="496"/>
  <c r="O27" i="496" s="1"/>
  <c r="AB27" i="496"/>
  <c r="L27" i="496"/>
  <c r="M27" i="496" s="1"/>
  <c r="AA28" i="496"/>
  <c r="AC27" i="496"/>
  <c r="AB26" i="473"/>
  <c r="L26" i="473"/>
  <c r="M26" i="473" s="1"/>
  <c r="N26" i="473"/>
  <c r="O26" i="473" s="1"/>
  <c r="AA27" i="473"/>
  <c r="AC26" i="473"/>
  <c r="AB27" i="489"/>
  <c r="L27" i="489"/>
  <c r="M27" i="489" s="1"/>
  <c r="N27" i="489"/>
  <c r="O27" i="489" s="1"/>
  <c r="AA28" i="489"/>
  <c r="AC27" i="489"/>
  <c r="AB26" i="483"/>
  <c r="L26" i="483"/>
  <c r="M26" i="483" s="1"/>
  <c r="N26" i="483"/>
  <c r="O26" i="483" s="1"/>
  <c r="AA27" i="483"/>
  <c r="AC26" i="483"/>
  <c r="AB26" i="493"/>
  <c r="L26" i="493"/>
  <c r="M26" i="493" s="1"/>
  <c r="N26" i="493"/>
  <c r="O26" i="493" s="1"/>
  <c r="AA27" i="493"/>
  <c r="AC26" i="493"/>
  <c r="N27" i="485"/>
  <c r="O27" i="485" s="1"/>
  <c r="AB27" i="485"/>
  <c r="L27" i="485"/>
  <c r="M27" i="485" s="1"/>
  <c r="AA28" i="485"/>
  <c r="AC27" i="485"/>
  <c r="N27" i="482"/>
  <c r="O27" i="482" s="1"/>
  <c r="AB27" i="482"/>
  <c r="L27" i="482"/>
  <c r="M27" i="482" s="1"/>
  <c r="AA28" i="482"/>
  <c r="AC27" i="482"/>
  <c r="AB29" i="495"/>
  <c r="L29" i="495"/>
  <c r="M29" i="495" s="1"/>
  <c r="N29" i="495"/>
  <c r="O29" i="495" s="1"/>
  <c r="AA30" i="495"/>
  <c r="AC29" i="495"/>
  <c r="AB28" i="492"/>
  <c r="N28" i="492"/>
  <c r="O28" i="492" s="1"/>
  <c r="L28" i="492"/>
  <c r="M28" i="492" s="1"/>
  <c r="AA29" i="492"/>
  <c r="AC28" i="492"/>
  <c r="AB27" i="470"/>
  <c r="L27" i="470"/>
  <c r="M27" i="470" s="1"/>
  <c r="N27" i="470"/>
  <c r="O27" i="470" s="1"/>
  <c r="AA28" i="470"/>
  <c r="AC27" i="470"/>
  <c r="N27" i="479"/>
  <c r="O27" i="479" s="1"/>
  <c r="AB27" i="479"/>
  <c r="AA28" i="479"/>
  <c r="L27" i="479"/>
  <c r="M27" i="479" s="1"/>
  <c r="AC27" i="479"/>
  <c r="N28" i="471"/>
  <c r="O28" i="471" s="1"/>
  <c r="L28" i="471"/>
  <c r="M28" i="471" s="1"/>
  <c r="AB28" i="471"/>
  <c r="AA29" i="471"/>
  <c r="AC28" i="471"/>
  <c r="AB27" i="478"/>
  <c r="L27" i="478"/>
  <c r="M27" i="478" s="1"/>
  <c r="N27" i="478"/>
  <c r="O27" i="478" s="1"/>
  <c r="AA28" i="478"/>
  <c r="AC27" i="478"/>
  <c r="AB26" i="490"/>
  <c r="L26" i="490"/>
  <c r="M26" i="490" s="1"/>
  <c r="AA27" i="490"/>
  <c r="N26" i="490"/>
  <c r="O26" i="490" s="1"/>
  <c r="AC26" i="490"/>
  <c r="AB27" i="487"/>
  <c r="L27" i="487"/>
  <c r="M27" i="487" s="1"/>
  <c r="N27" i="487"/>
  <c r="O27" i="487" s="1"/>
  <c r="AA28" i="487"/>
  <c r="AC27" i="487"/>
  <c r="N26" i="472"/>
  <c r="O26" i="472" s="1"/>
  <c r="L26" i="472"/>
  <c r="M26" i="472" s="1"/>
  <c r="AB26" i="472"/>
  <c r="AA27" i="472"/>
  <c r="AC26" i="472"/>
  <c r="AB26" i="481"/>
  <c r="L26" i="481"/>
  <c r="M26" i="481" s="1"/>
  <c r="N26" i="481"/>
  <c r="O26" i="481" s="1"/>
  <c r="AA27" i="481"/>
  <c r="AC26" i="481"/>
  <c r="N26" i="476"/>
  <c r="O26" i="476" s="1"/>
  <c r="L26" i="476"/>
  <c r="M26" i="476" s="1"/>
  <c r="AA27" i="476"/>
  <c r="AB26" i="476"/>
  <c r="AC26" i="476"/>
  <c r="AB26" i="484"/>
  <c r="L26" i="484"/>
  <c r="M26" i="484" s="1"/>
  <c r="N26" i="484"/>
  <c r="O26" i="484" s="1"/>
  <c r="AA27" i="484"/>
  <c r="AC26" i="484"/>
  <c r="N26" i="494"/>
  <c r="O26" i="494" s="1"/>
  <c r="AB26" i="494"/>
  <c r="L26" i="494"/>
  <c r="M26" i="494" s="1"/>
  <c r="AA27" i="494"/>
  <c r="AC26" i="494"/>
  <c r="AB28" i="485" l="1"/>
  <c r="L28" i="485"/>
  <c r="M28" i="485" s="1"/>
  <c r="N28" i="485"/>
  <c r="O28" i="485" s="1"/>
  <c r="AA29" i="485"/>
  <c r="AC28" i="485"/>
  <c r="N27" i="488"/>
  <c r="O27" i="488" s="1"/>
  <c r="AA28" i="488"/>
  <c r="L27" i="488"/>
  <c r="M27" i="488" s="1"/>
  <c r="AB27" i="488"/>
  <c r="AC27" i="488"/>
  <c r="AB27" i="472"/>
  <c r="L27" i="472"/>
  <c r="M27" i="472" s="1"/>
  <c r="N27" i="472"/>
  <c r="O27" i="472" s="1"/>
  <c r="AA28" i="472"/>
  <c r="AC27" i="472"/>
  <c r="N28" i="479"/>
  <c r="O28" i="479" s="1"/>
  <c r="L28" i="479"/>
  <c r="M28" i="479" s="1"/>
  <c r="AB28" i="479"/>
  <c r="AA29" i="479"/>
  <c r="AC28" i="479"/>
  <c r="AA29" i="470"/>
  <c r="AB28" i="470"/>
  <c r="L28" i="470"/>
  <c r="M28" i="470" s="1"/>
  <c r="N28" i="470"/>
  <c r="O28" i="470" s="1"/>
  <c r="AC28" i="470"/>
  <c r="L27" i="493"/>
  <c r="M27" i="493" s="1"/>
  <c r="N27" i="493"/>
  <c r="O27" i="493" s="1"/>
  <c r="AA28" i="493"/>
  <c r="AB27" i="493"/>
  <c r="AC27" i="493"/>
  <c r="AA29" i="489"/>
  <c r="AB28" i="489"/>
  <c r="L28" i="489"/>
  <c r="M28" i="489" s="1"/>
  <c r="N28" i="489"/>
  <c r="O28" i="489" s="1"/>
  <c r="AC28" i="489"/>
  <c r="L28" i="496"/>
  <c r="M28" i="496" s="1"/>
  <c r="AA29" i="496"/>
  <c r="N28" i="496"/>
  <c r="O28" i="496" s="1"/>
  <c r="AB28" i="496"/>
  <c r="AC28" i="496"/>
  <c r="AB27" i="474"/>
  <c r="L27" i="474"/>
  <c r="M27" i="474" s="1"/>
  <c r="N27" i="474"/>
  <c r="O27" i="474" s="1"/>
  <c r="AA28" i="474"/>
  <c r="AC27" i="474"/>
  <c r="N27" i="475"/>
  <c r="O27" i="475" s="1"/>
  <c r="AA28" i="475"/>
  <c r="L27" i="475"/>
  <c r="M27" i="475" s="1"/>
  <c r="AB27" i="475"/>
  <c r="AC27" i="475"/>
  <c r="AA28" i="481"/>
  <c r="AB27" i="481"/>
  <c r="L27" i="481"/>
  <c r="M27" i="481" s="1"/>
  <c r="N27" i="481"/>
  <c r="O27" i="481" s="1"/>
  <c r="AC27" i="481"/>
  <c r="N27" i="473"/>
  <c r="O27" i="473" s="1"/>
  <c r="L27" i="473"/>
  <c r="M27" i="473" s="1"/>
  <c r="AB27" i="473"/>
  <c r="AA28" i="473"/>
  <c r="AC27" i="473"/>
  <c r="AA28" i="486"/>
  <c r="AB27" i="486"/>
  <c r="L27" i="486"/>
  <c r="M27" i="486" s="1"/>
  <c r="N27" i="486"/>
  <c r="O27" i="486" s="1"/>
  <c r="AC27" i="486"/>
  <c r="AB27" i="494"/>
  <c r="N27" i="494"/>
  <c r="O27" i="494" s="1"/>
  <c r="L27" i="494"/>
  <c r="M27" i="494" s="1"/>
  <c r="AA28" i="494"/>
  <c r="AC27" i="494"/>
  <c r="AA28" i="484"/>
  <c r="AB27" i="484"/>
  <c r="L27" i="484"/>
  <c r="M27" i="484" s="1"/>
  <c r="N27" i="484"/>
  <c r="O27" i="484" s="1"/>
  <c r="AC27" i="484"/>
  <c r="N27" i="490"/>
  <c r="O27" i="490" s="1"/>
  <c r="AB27" i="490"/>
  <c r="L27" i="490"/>
  <c r="M27" i="490" s="1"/>
  <c r="AA28" i="490"/>
  <c r="AC27" i="490"/>
  <c r="AB30" i="495"/>
  <c r="L30" i="495"/>
  <c r="M30" i="495" s="1"/>
  <c r="N30" i="495"/>
  <c r="O30" i="495" s="1"/>
  <c r="AA31" i="495"/>
  <c r="AC30" i="495"/>
  <c r="AB27" i="483"/>
  <c r="L27" i="483"/>
  <c r="M27" i="483" s="1"/>
  <c r="N27" i="483"/>
  <c r="O27" i="483" s="1"/>
  <c r="AA28" i="483"/>
  <c r="AC27" i="483"/>
  <c r="AB28" i="487"/>
  <c r="L28" i="487"/>
  <c r="M28" i="487" s="1"/>
  <c r="N28" i="487"/>
  <c r="O28" i="487" s="1"/>
  <c r="AA29" i="487"/>
  <c r="AC28" i="487"/>
  <c r="AB28" i="478"/>
  <c r="L28" i="478"/>
  <c r="M28" i="478" s="1"/>
  <c r="N28" i="478"/>
  <c r="O28" i="478" s="1"/>
  <c r="AA29" i="478"/>
  <c r="AC28" i="478"/>
  <c r="AB29" i="492"/>
  <c r="L29" i="492"/>
  <c r="M29" i="492" s="1"/>
  <c r="N29" i="492"/>
  <c r="O29" i="492" s="1"/>
  <c r="AA30" i="492"/>
  <c r="AC29" i="492"/>
  <c r="AB27" i="476"/>
  <c r="L27" i="476"/>
  <c r="M27" i="476" s="1"/>
  <c r="N27" i="476"/>
  <c r="O27" i="476" s="1"/>
  <c r="AA28" i="476"/>
  <c r="AC27" i="476"/>
  <c r="AB29" i="471"/>
  <c r="L29" i="471"/>
  <c r="M29" i="471" s="1"/>
  <c r="N29" i="471"/>
  <c r="O29" i="471" s="1"/>
  <c r="AA30" i="471"/>
  <c r="AC29" i="471"/>
  <c r="AB28" i="482"/>
  <c r="L28" i="482"/>
  <c r="M28" i="482" s="1"/>
  <c r="N28" i="482"/>
  <c r="O28" i="482" s="1"/>
  <c r="AA29" i="482"/>
  <c r="AC28" i="482"/>
  <c r="AB27" i="491"/>
  <c r="L27" i="491"/>
  <c r="M27" i="491" s="1"/>
  <c r="N27" i="491"/>
  <c r="O27" i="491" s="1"/>
  <c r="AA28" i="491"/>
  <c r="AC27" i="491"/>
  <c r="N28" i="477"/>
  <c r="O28" i="477" s="1"/>
  <c r="AB28" i="477"/>
  <c r="L28" i="477"/>
  <c r="M28" i="477" s="1"/>
  <c r="AA29" i="477"/>
  <c r="AC28" i="477"/>
  <c r="AB28" i="480"/>
  <c r="L28" i="480"/>
  <c r="M28" i="480" s="1"/>
  <c r="N28" i="480"/>
  <c r="O28" i="480" s="1"/>
  <c r="AA29" i="480"/>
  <c r="AC28" i="480"/>
  <c r="AA30" i="482" l="1"/>
  <c r="AB29" i="482"/>
  <c r="L29" i="482"/>
  <c r="M29" i="482" s="1"/>
  <c r="N29" i="482"/>
  <c r="O29" i="482" s="1"/>
  <c r="AC29" i="482"/>
  <c r="N29" i="478"/>
  <c r="O29" i="478" s="1"/>
  <c r="AA30" i="478"/>
  <c r="L29" i="478"/>
  <c r="M29" i="478" s="1"/>
  <c r="AB29" i="478"/>
  <c r="AC29" i="478"/>
  <c r="AA29" i="490"/>
  <c r="AB28" i="490"/>
  <c r="N28" i="490"/>
  <c r="O28" i="490" s="1"/>
  <c r="L28" i="490"/>
  <c r="M28" i="490" s="1"/>
  <c r="AC28" i="490"/>
  <c r="N28" i="484"/>
  <c r="O28" i="484" s="1"/>
  <c r="L28" i="484"/>
  <c r="M28" i="484" s="1"/>
  <c r="AB28" i="484"/>
  <c r="AA29" i="484"/>
  <c r="AC28" i="484"/>
  <c r="N28" i="486"/>
  <c r="O28" i="486" s="1"/>
  <c r="L28" i="486"/>
  <c r="M28" i="486" s="1"/>
  <c r="AA29" i="486"/>
  <c r="AB28" i="486"/>
  <c r="AC28" i="486"/>
  <c r="N29" i="489"/>
  <c r="O29" i="489" s="1"/>
  <c r="AA30" i="489"/>
  <c r="L29" i="489"/>
  <c r="M29" i="489" s="1"/>
  <c r="AB29" i="489"/>
  <c r="AC29" i="489"/>
  <c r="AB29" i="479"/>
  <c r="L29" i="479"/>
  <c r="M29" i="479" s="1"/>
  <c r="N29" i="479"/>
  <c r="O29" i="479" s="1"/>
  <c r="AA30" i="479"/>
  <c r="AC29" i="479"/>
  <c r="AA29" i="476"/>
  <c r="AB28" i="476"/>
  <c r="L28" i="476"/>
  <c r="M28" i="476" s="1"/>
  <c r="N28" i="476"/>
  <c r="O28" i="476" s="1"/>
  <c r="AC28" i="476"/>
  <c r="L30" i="492"/>
  <c r="M30" i="492" s="1"/>
  <c r="AA31" i="492"/>
  <c r="AB30" i="492"/>
  <c r="N30" i="492"/>
  <c r="O30" i="492" s="1"/>
  <c r="AC30" i="492"/>
  <c r="N29" i="487"/>
  <c r="O29" i="487" s="1"/>
  <c r="AA30" i="487"/>
  <c r="L29" i="487"/>
  <c r="M29" i="487" s="1"/>
  <c r="AB29" i="487"/>
  <c r="AC29" i="487"/>
  <c r="N28" i="473"/>
  <c r="O28" i="473" s="1"/>
  <c r="AB28" i="473"/>
  <c r="L28" i="473"/>
  <c r="M28" i="473" s="1"/>
  <c r="AA29" i="473"/>
  <c r="AC28" i="473"/>
  <c r="AA29" i="472"/>
  <c r="AB28" i="472"/>
  <c r="L28" i="472"/>
  <c r="M28" i="472" s="1"/>
  <c r="N28" i="472"/>
  <c r="O28" i="472" s="1"/>
  <c r="AC28" i="472"/>
  <c r="N28" i="488"/>
  <c r="O28" i="488" s="1"/>
  <c r="AA29" i="488"/>
  <c r="AB28" i="488"/>
  <c r="L28" i="488"/>
  <c r="M28" i="488" s="1"/>
  <c r="AC28" i="488"/>
  <c r="L28" i="491"/>
  <c r="M28" i="491" s="1"/>
  <c r="AA29" i="491"/>
  <c r="AB28" i="491"/>
  <c r="N28" i="491"/>
  <c r="O28" i="491" s="1"/>
  <c r="AC28" i="491"/>
  <c r="AB29" i="477"/>
  <c r="L29" i="477"/>
  <c r="M29" i="477" s="1"/>
  <c r="N29" i="477"/>
  <c r="O29" i="477" s="1"/>
  <c r="AA30" i="477"/>
  <c r="AC29" i="477"/>
  <c r="N28" i="483"/>
  <c r="O28" i="483" s="1"/>
  <c r="AA29" i="483"/>
  <c r="AB28" i="483"/>
  <c r="L28" i="483"/>
  <c r="M28" i="483" s="1"/>
  <c r="AC28" i="483"/>
  <c r="AB28" i="494"/>
  <c r="L28" i="494"/>
  <c r="M28" i="494" s="1"/>
  <c r="N28" i="494"/>
  <c r="O28" i="494" s="1"/>
  <c r="AA29" i="494"/>
  <c r="AC28" i="494"/>
  <c r="AA29" i="474"/>
  <c r="AB28" i="474"/>
  <c r="L28" i="474"/>
  <c r="M28" i="474" s="1"/>
  <c r="N28" i="474"/>
  <c r="O28" i="474" s="1"/>
  <c r="AC28" i="474"/>
  <c r="AB29" i="496"/>
  <c r="L29" i="496"/>
  <c r="M29" i="496" s="1"/>
  <c r="N29" i="496"/>
  <c r="O29" i="496" s="1"/>
  <c r="AA30" i="496"/>
  <c r="AC29" i="496"/>
  <c r="N29" i="470"/>
  <c r="O29" i="470" s="1"/>
  <c r="AA30" i="470"/>
  <c r="L29" i="470"/>
  <c r="M29" i="470" s="1"/>
  <c r="AB29" i="470"/>
  <c r="AC29" i="470"/>
  <c r="AA30" i="480"/>
  <c r="AB29" i="480"/>
  <c r="L29" i="480"/>
  <c r="M29" i="480" s="1"/>
  <c r="N29" i="480"/>
  <c r="O29" i="480" s="1"/>
  <c r="AC29" i="480"/>
  <c r="AB30" i="471"/>
  <c r="L30" i="471"/>
  <c r="M30" i="471" s="1"/>
  <c r="N30" i="471"/>
  <c r="O30" i="471" s="1"/>
  <c r="AA31" i="471"/>
  <c r="AC30" i="471"/>
  <c r="L31" i="495"/>
  <c r="M31" i="495" s="1"/>
  <c r="AA32" i="495"/>
  <c r="AB31" i="495"/>
  <c r="N31" i="495"/>
  <c r="O31" i="495" s="1"/>
  <c r="AC31" i="495"/>
  <c r="N28" i="481"/>
  <c r="O28" i="481" s="1"/>
  <c r="L28" i="481"/>
  <c r="M28" i="481" s="1"/>
  <c r="AB28" i="481"/>
  <c r="AA29" i="481"/>
  <c r="AC28" i="481"/>
  <c r="N28" i="475"/>
  <c r="O28" i="475" s="1"/>
  <c r="L28" i="475"/>
  <c r="M28" i="475" s="1"/>
  <c r="AB28" i="475"/>
  <c r="AA29" i="475"/>
  <c r="AC28" i="475"/>
  <c r="N28" i="493"/>
  <c r="O28" i="493" s="1"/>
  <c r="AB28" i="493"/>
  <c r="L28" i="493"/>
  <c r="M28" i="493" s="1"/>
  <c r="AA29" i="493"/>
  <c r="AC28" i="493"/>
  <c r="AA30" i="485"/>
  <c r="AB29" i="485"/>
  <c r="L29" i="485"/>
  <c r="M29" i="485" s="1"/>
  <c r="N29" i="485"/>
  <c r="O29" i="485" s="1"/>
  <c r="AC29" i="485"/>
  <c r="N30" i="485" l="1"/>
  <c r="O30" i="485" s="1"/>
  <c r="AA31" i="485"/>
  <c r="L30" i="485"/>
  <c r="M30" i="485" s="1"/>
  <c r="AB30" i="485"/>
  <c r="AC30" i="485"/>
  <c r="N31" i="471"/>
  <c r="O31" i="471" s="1"/>
  <c r="AB31" i="471"/>
  <c r="L31" i="471"/>
  <c r="M31" i="471" s="1"/>
  <c r="AA32" i="471"/>
  <c r="AC31" i="471"/>
  <c r="N30" i="480"/>
  <c r="O30" i="480" s="1"/>
  <c r="AA31" i="480"/>
  <c r="L30" i="480"/>
  <c r="M30" i="480" s="1"/>
  <c r="AB30" i="480"/>
  <c r="AC30" i="480"/>
  <c r="N29" i="491"/>
  <c r="O29" i="491" s="1"/>
  <c r="AA30" i="491"/>
  <c r="AB29" i="491"/>
  <c r="L29" i="491"/>
  <c r="M29" i="491" s="1"/>
  <c r="AC29" i="491"/>
  <c r="N29" i="486"/>
  <c r="O29" i="486" s="1"/>
  <c r="AB29" i="486"/>
  <c r="L29" i="486"/>
  <c r="M29" i="486" s="1"/>
  <c r="AA30" i="486"/>
  <c r="AC29" i="486"/>
  <c r="N29" i="484"/>
  <c r="O29" i="484" s="1"/>
  <c r="L29" i="484"/>
  <c r="M29" i="484" s="1"/>
  <c r="AB29" i="484"/>
  <c r="AA30" i="484"/>
  <c r="AC29" i="484"/>
  <c r="AB29" i="490"/>
  <c r="L29" i="490"/>
  <c r="M29" i="490" s="1"/>
  <c r="N29" i="490"/>
  <c r="O29" i="490" s="1"/>
  <c r="AA30" i="490"/>
  <c r="AC29" i="490"/>
  <c r="N30" i="478"/>
  <c r="O30" i="478" s="1"/>
  <c r="AA31" i="478"/>
  <c r="AB30" i="478"/>
  <c r="L30" i="478"/>
  <c r="M30" i="478" s="1"/>
  <c r="AC30" i="478"/>
  <c r="L29" i="493"/>
  <c r="M29" i="493" s="1"/>
  <c r="AB29" i="493"/>
  <c r="AA30" i="493"/>
  <c r="N29" i="493"/>
  <c r="O29" i="493" s="1"/>
  <c r="AC29" i="493"/>
  <c r="N32" i="495"/>
  <c r="O32" i="495" s="1"/>
  <c r="AB32" i="495"/>
  <c r="L32" i="495"/>
  <c r="M32" i="495" s="1"/>
  <c r="AA33" i="495"/>
  <c r="AC32" i="495"/>
  <c r="N30" i="496"/>
  <c r="O30" i="496" s="1"/>
  <c r="AB30" i="496"/>
  <c r="L30" i="496"/>
  <c r="M30" i="496" s="1"/>
  <c r="AA31" i="496"/>
  <c r="AC30" i="496"/>
  <c r="N29" i="474"/>
  <c r="O29" i="474" s="1"/>
  <c r="L29" i="474"/>
  <c r="M29" i="474" s="1"/>
  <c r="AA30" i="474"/>
  <c r="AB29" i="474"/>
  <c r="AC29" i="474"/>
  <c r="AB30" i="477"/>
  <c r="L30" i="477"/>
  <c r="M30" i="477" s="1"/>
  <c r="N30" i="477"/>
  <c r="O30" i="477" s="1"/>
  <c r="AA31" i="477"/>
  <c r="AC30" i="477"/>
  <c r="AB29" i="488"/>
  <c r="L29" i="488"/>
  <c r="M29" i="488" s="1"/>
  <c r="N29" i="488"/>
  <c r="O29" i="488" s="1"/>
  <c r="AA30" i="488"/>
  <c r="AC29" i="488"/>
  <c r="AB29" i="473"/>
  <c r="L29" i="473"/>
  <c r="M29" i="473" s="1"/>
  <c r="N29" i="473"/>
  <c r="O29" i="473" s="1"/>
  <c r="AA30" i="473"/>
  <c r="AC29" i="473"/>
  <c r="N29" i="476"/>
  <c r="O29" i="476" s="1"/>
  <c r="AA30" i="476"/>
  <c r="AB29" i="476"/>
  <c r="L29" i="476"/>
  <c r="M29" i="476" s="1"/>
  <c r="AC29" i="476"/>
  <c r="AB29" i="475"/>
  <c r="L29" i="475"/>
  <c r="M29" i="475" s="1"/>
  <c r="N29" i="475"/>
  <c r="O29" i="475" s="1"/>
  <c r="AA30" i="475"/>
  <c r="AC29" i="475"/>
  <c r="N30" i="470"/>
  <c r="O30" i="470" s="1"/>
  <c r="AB30" i="470"/>
  <c r="L30" i="470"/>
  <c r="M30" i="470" s="1"/>
  <c r="AA31" i="470"/>
  <c r="AC30" i="470"/>
  <c r="N29" i="483"/>
  <c r="O29" i="483" s="1"/>
  <c r="AB29" i="483"/>
  <c r="L29" i="483"/>
  <c r="M29" i="483" s="1"/>
  <c r="AA30" i="483"/>
  <c r="AC29" i="483"/>
  <c r="N30" i="487"/>
  <c r="O30" i="487" s="1"/>
  <c r="L30" i="487"/>
  <c r="M30" i="487" s="1"/>
  <c r="AA31" i="487"/>
  <c r="AB30" i="487"/>
  <c r="AC30" i="487"/>
  <c r="N30" i="489"/>
  <c r="O30" i="489" s="1"/>
  <c r="AA31" i="489"/>
  <c r="AB30" i="489"/>
  <c r="L30" i="489"/>
  <c r="M30" i="489" s="1"/>
  <c r="AC30" i="489"/>
  <c r="N30" i="482"/>
  <c r="O30" i="482" s="1"/>
  <c r="AA31" i="482"/>
  <c r="L30" i="482"/>
  <c r="M30" i="482" s="1"/>
  <c r="AB30" i="482"/>
  <c r="AC30" i="482"/>
  <c r="N29" i="481"/>
  <c r="O29" i="481" s="1"/>
  <c r="L29" i="481"/>
  <c r="M29" i="481" s="1"/>
  <c r="AB29" i="481"/>
  <c r="AA30" i="481"/>
  <c r="AC29" i="481"/>
  <c r="AA30" i="494"/>
  <c r="N29" i="494"/>
  <c r="O29" i="494" s="1"/>
  <c r="AB29" i="494"/>
  <c r="L29" i="494"/>
  <c r="M29" i="494" s="1"/>
  <c r="AC29" i="494"/>
  <c r="N29" i="472"/>
  <c r="O29" i="472" s="1"/>
  <c r="AB29" i="472"/>
  <c r="AA30" i="472"/>
  <c r="L29" i="472"/>
  <c r="M29" i="472" s="1"/>
  <c r="AC29" i="472"/>
  <c r="N31" i="492"/>
  <c r="O31" i="492" s="1"/>
  <c r="AB31" i="492"/>
  <c r="L31" i="492"/>
  <c r="M31" i="492" s="1"/>
  <c r="AA32" i="492"/>
  <c r="AC31" i="492"/>
  <c r="AB30" i="479"/>
  <c r="L30" i="479"/>
  <c r="M30" i="479" s="1"/>
  <c r="N30" i="479"/>
  <c r="O30" i="479" s="1"/>
  <c r="AA31" i="479"/>
  <c r="AC30" i="479"/>
  <c r="AA31" i="475" l="1"/>
  <c r="AB30" i="475"/>
  <c r="L30" i="475"/>
  <c r="M30" i="475" s="1"/>
  <c r="N30" i="475"/>
  <c r="O30" i="475" s="1"/>
  <c r="AC30" i="475"/>
  <c r="AB30" i="486"/>
  <c r="L30" i="486"/>
  <c r="M30" i="486" s="1"/>
  <c r="N30" i="486"/>
  <c r="O30" i="486" s="1"/>
  <c r="AA31" i="486"/>
  <c r="AC30" i="486"/>
  <c r="N31" i="480"/>
  <c r="O31" i="480" s="1"/>
  <c r="AB31" i="480"/>
  <c r="L31" i="480"/>
  <c r="M31" i="480" s="1"/>
  <c r="AA32" i="480"/>
  <c r="AC31" i="480"/>
  <c r="L32" i="492"/>
  <c r="M32" i="492" s="1"/>
  <c r="AB32" i="492"/>
  <c r="N32" i="492"/>
  <c r="O32" i="492" s="1"/>
  <c r="AA33" i="492"/>
  <c r="AC32" i="492"/>
  <c r="AB30" i="493"/>
  <c r="L30" i="493"/>
  <c r="M30" i="493" s="1"/>
  <c r="N30" i="493"/>
  <c r="O30" i="493" s="1"/>
  <c r="AA31" i="493"/>
  <c r="AC30" i="493"/>
  <c r="N31" i="479"/>
  <c r="O31" i="479" s="1"/>
  <c r="AB31" i="479"/>
  <c r="AA32" i="479"/>
  <c r="L31" i="479"/>
  <c r="M31" i="479" s="1"/>
  <c r="AC31" i="479"/>
  <c r="AB30" i="481"/>
  <c r="L30" i="481"/>
  <c r="M30" i="481" s="1"/>
  <c r="N30" i="481"/>
  <c r="O30" i="481" s="1"/>
  <c r="AA31" i="481"/>
  <c r="AC30" i="481"/>
  <c r="AB31" i="487"/>
  <c r="L31" i="487"/>
  <c r="M31" i="487" s="1"/>
  <c r="N31" i="487"/>
  <c r="O31" i="487" s="1"/>
  <c r="AA32" i="487"/>
  <c r="AC31" i="487"/>
  <c r="AB30" i="483"/>
  <c r="L30" i="483"/>
  <c r="M30" i="483" s="1"/>
  <c r="N30" i="483"/>
  <c r="O30" i="483" s="1"/>
  <c r="AA31" i="483"/>
  <c r="AC30" i="483"/>
  <c r="AA31" i="473"/>
  <c r="AB30" i="473"/>
  <c r="L30" i="473"/>
  <c r="M30" i="473" s="1"/>
  <c r="N30" i="473"/>
  <c r="O30" i="473" s="1"/>
  <c r="AC30" i="473"/>
  <c r="N30" i="474"/>
  <c r="O30" i="474" s="1"/>
  <c r="L30" i="474"/>
  <c r="M30" i="474" s="1"/>
  <c r="AB30" i="474"/>
  <c r="AA31" i="474"/>
  <c r="AC30" i="474"/>
  <c r="N31" i="496"/>
  <c r="O31" i="496" s="1"/>
  <c r="L31" i="496"/>
  <c r="M31" i="496" s="1"/>
  <c r="AB31" i="496"/>
  <c r="AA32" i="496"/>
  <c r="AC31" i="496"/>
  <c r="AA31" i="490"/>
  <c r="N30" i="490"/>
  <c r="O30" i="490" s="1"/>
  <c r="AB30" i="490"/>
  <c r="L30" i="490"/>
  <c r="M30" i="490" s="1"/>
  <c r="AC30" i="490"/>
  <c r="N31" i="485"/>
  <c r="O31" i="485" s="1"/>
  <c r="AB31" i="485"/>
  <c r="L31" i="485"/>
  <c r="M31" i="485" s="1"/>
  <c r="AA32" i="485"/>
  <c r="AC31" i="485"/>
  <c r="AB31" i="489"/>
  <c r="L31" i="489"/>
  <c r="M31" i="489" s="1"/>
  <c r="N31" i="489"/>
  <c r="O31" i="489" s="1"/>
  <c r="AA32" i="489"/>
  <c r="AC31" i="489"/>
  <c r="N31" i="477"/>
  <c r="O31" i="477" s="1"/>
  <c r="AB31" i="477"/>
  <c r="AA32" i="477"/>
  <c r="L31" i="477"/>
  <c r="M31" i="477" s="1"/>
  <c r="AC31" i="477"/>
  <c r="N30" i="494"/>
  <c r="O30" i="494" s="1"/>
  <c r="L30" i="494"/>
  <c r="M30" i="494" s="1"/>
  <c r="AB30" i="494"/>
  <c r="AA31" i="494"/>
  <c r="AC30" i="494"/>
  <c r="N30" i="472"/>
  <c r="O30" i="472" s="1"/>
  <c r="L30" i="472"/>
  <c r="M30" i="472" s="1"/>
  <c r="AB30" i="472"/>
  <c r="AA31" i="472"/>
  <c r="AC30" i="472"/>
  <c r="N31" i="482"/>
  <c r="O31" i="482" s="1"/>
  <c r="AB31" i="482"/>
  <c r="L31" i="482"/>
  <c r="M31" i="482" s="1"/>
  <c r="AA32" i="482"/>
  <c r="AC31" i="482"/>
  <c r="AB31" i="470"/>
  <c r="L31" i="470"/>
  <c r="M31" i="470" s="1"/>
  <c r="N31" i="470"/>
  <c r="O31" i="470" s="1"/>
  <c r="AA32" i="470"/>
  <c r="AC31" i="470"/>
  <c r="N30" i="476"/>
  <c r="O30" i="476" s="1"/>
  <c r="L30" i="476"/>
  <c r="M30" i="476" s="1"/>
  <c r="AA31" i="476"/>
  <c r="AB30" i="476"/>
  <c r="AC30" i="476"/>
  <c r="AA31" i="488"/>
  <c r="AB30" i="488"/>
  <c r="L30" i="488"/>
  <c r="M30" i="488" s="1"/>
  <c r="N30" i="488"/>
  <c r="O30" i="488" s="1"/>
  <c r="AC30" i="488"/>
  <c r="L33" i="495"/>
  <c r="M33" i="495" s="1"/>
  <c r="N33" i="495"/>
  <c r="O33" i="495" s="1"/>
  <c r="AA34" i="495"/>
  <c r="AB33" i="495"/>
  <c r="AC33" i="495"/>
  <c r="AB31" i="478"/>
  <c r="L31" i="478"/>
  <c r="M31" i="478" s="1"/>
  <c r="N31" i="478"/>
  <c r="O31" i="478" s="1"/>
  <c r="AA32" i="478"/>
  <c r="AC31" i="478"/>
  <c r="AB30" i="484"/>
  <c r="L30" i="484"/>
  <c r="M30" i="484" s="1"/>
  <c r="N30" i="484"/>
  <c r="O30" i="484" s="1"/>
  <c r="AA31" i="484"/>
  <c r="AC30" i="484"/>
  <c r="L30" i="491"/>
  <c r="M30" i="491" s="1"/>
  <c r="AB30" i="491"/>
  <c r="N30" i="491"/>
  <c r="O30" i="491" s="1"/>
  <c r="AA31" i="491"/>
  <c r="AC30" i="491"/>
  <c r="N32" i="471"/>
  <c r="O32" i="471" s="1"/>
  <c r="L32" i="471"/>
  <c r="M32" i="471" s="1"/>
  <c r="AB32" i="471"/>
  <c r="AA33" i="471"/>
  <c r="AC32" i="471"/>
  <c r="L31" i="494" l="1"/>
  <c r="M31" i="494" s="1"/>
  <c r="AB31" i="494"/>
  <c r="N31" i="494"/>
  <c r="O31" i="494" s="1"/>
  <c r="AA32" i="494"/>
  <c r="AC31" i="494"/>
  <c r="AB31" i="483"/>
  <c r="L31" i="483"/>
  <c r="M31" i="483" s="1"/>
  <c r="N31" i="483"/>
  <c r="O31" i="483" s="1"/>
  <c r="AA32" i="483"/>
  <c r="AC31" i="483"/>
  <c r="N32" i="479"/>
  <c r="O32" i="479" s="1"/>
  <c r="L32" i="479"/>
  <c r="M32" i="479" s="1"/>
  <c r="AB32" i="479"/>
  <c r="AA33" i="479"/>
  <c r="AC32" i="479"/>
  <c r="N31" i="493"/>
  <c r="O31" i="493" s="1"/>
  <c r="L31" i="493"/>
  <c r="M31" i="493" s="1"/>
  <c r="AB31" i="493"/>
  <c r="AA32" i="493"/>
  <c r="AC31" i="493"/>
  <c r="AB32" i="478"/>
  <c r="L32" i="478"/>
  <c r="M32" i="478" s="1"/>
  <c r="N32" i="478"/>
  <c r="O32" i="478" s="1"/>
  <c r="AA33" i="478"/>
  <c r="AC32" i="478"/>
  <c r="AB31" i="476"/>
  <c r="L31" i="476"/>
  <c r="M31" i="476" s="1"/>
  <c r="N31" i="476"/>
  <c r="O31" i="476" s="1"/>
  <c r="AA32" i="476"/>
  <c r="AC31" i="476"/>
  <c r="AA33" i="470"/>
  <c r="AB32" i="470"/>
  <c r="L32" i="470"/>
  <c r="M32" i="470" s="1"/>
  <c r="N32" i="470"/>
  <c r="O32" i="470" s="1"/>
  <c r="AC32" i="470"/>
  <c r="L32" i="496"/>
  <c r="M32" i="496" s="1"/>
  <c r="AB32" i="496"/>
  <c r="N32" i="496"/>
  <c r="O32" i="496" s="1"/>
  <c r="AA33" i="496"/>
  <c r="AC32" i="496"/>
  <c r="AB32" i="487"/>
  <c r="L32" i="487"/>
  <c r="M32" i="487" s="1"/>
  <c r="N32" i="487"/>
  <c r="O32" i="487" s="1"/>
  <c r="AA33" i="487"/>
  <c r="AC32" i="487"/>
  <c r="AB33" i="492"/>
  <c r="L33" i="492"/>
  <c r="M33" i="492" s="1"/>
  <c r="N33" i="492"/>
  <c r="O33" i="492" s="1"/>
  <c r="AA34" i="492"/>
  <c r="AC33" i="492"/>
  <c r="N32" i="477"/>
  <c r="O32" i="477" s="1"/>
  <c r="AA33" i="477"/>
  <c r="AB32" i="477"/>
  <c r="L32" i="477"/>
  <c r="M32" i="477" s="1"/>
  <c r="AC32" i="477"/>
  <c r="AA33" i="489"/>
  <c r="AB32" i="489"/>
  <c r="L32" i="489"/>
  <c r="M32" i="489" s="1"/>
  <c r="N32" i="489"/>
  <c r="O32" i="489" s="1"/>
  <c r="AC32" i="489"/>
  <c r="AB31" i="474"/>
  <c r="L31" i="474"/>
  <c r="M31" i="474" s="1"/>
  <c r="N31" i="474"/>
  <c r="O31" i="474" s="1"/>
  <c r="AA32" i="474"/>
  <c r="AC31" i="474"/>
  <c r="N31" i="473"/>
  <c r="O31" i="473" s="1"/>
  <c r="L31" i="473"/>
  <c r="M31" i="473" s="1"/>
  <c r="AB31" i="473"/>
  <c r="AA32" i="473"/>
  <c r="AC31" i="473"/>
  <c r="AA32" i="481"/>
  <c r="AB31" i="481"/>
  <c r="L31" i="481"/>
  <c r="M31" i="481" s="1"/>
  <c r="N31" i="481"/>
  <c r="O31" i="481" s="1"/>
  <c r="AC31" i="481"/>
  <c r="AB32" i="480"/>
  <c r="L32" i="480"/>
  <c r="M32" i="480" s="1"/>
  <c r="N32" i="480"/>
  <c r="O32" i="480" s="1"/>
  <c r="AA33" i="480"/>
  <c r="AC32" i="480"/>
  <c r="AA32" i="484"/>
  <c r="AB31" i="484"/>
  <c r="L31" i="484"/>
  <c r="M31" i="484" s="1"/>
  <c r="N31" i="484"/>
  <c r="O31" i="484" s="1"/>
  <c r="AC31" i="484"/>
  <c r="AB33" i="471"/>
  <c r="L33" i="471"/>
  <c r="M33" i="471" s="1"/>
  <c r="N33" i="471"/>
  <c r="O33" i="471" s="1"/>
  <c r="AA34" i="471"/>
  <c r="AC33" i="471"/>
  <c r="N31" i="488"/>
  <c r="O31" i="488" s="1"/>
  <c r="AA32" i="488"/>
  <c r="L31" i="488"/>
  <c r="M31" i="488" s="1"/>
  <c r="AB31" i="488"/>
  <c r="AC31" i="488"/>
  <c r="AB32" i="482"/>
  <c r="L32" i="482"/>
  <c r="M32" i="482" s="1"/>
  <c r="N32" i="482"/>
  <c r="O32" i="482" s="1"/>
  <c r="AA33" i="482"/>
  <c r="AC32" i="482"/>
  <c r="AB31" i="491"/>
  <c r="L31" i="491"/>
  <c r="M31" i="491" s="1"/>
  <c r="N31" i="491"/>
  <c r="O31" i="491" s="1"/>
  <c r="AA32" i="491"/>
  <c r="AC31" i="491"/>
  <c r="AB34" i="495"/>
  <c r="L34" i="495"/>
  <c r="M34" i="495" s="1"/>
  <c r="N34" i="495"/>
  <c r="O34" i="495" s="1"/>
  <c r="AA35" i="495"/>
  <c r="AC34" i="495"/>
  <c r="AB31" i="472"/>
  <c r="L31" i="472"/>
  <c r="M31" i="472" s="1"/>
  <c r="N31" i="472"/>
  <c r="O31" i="472" s="1"/>
  <c r="AA32" i="472"/>
  <c r="AC31" i="472"/>
  <c r="AB32" i="485"/>
  <c r="L32" i="485"/>
  <c r="M32" i="485" s="1"/>
  <c r="N32" i="485"/>
  <c r="O32" i="485" s="1"/>
  <c r="AA33" i="485"/>
  <c r="AC32" i="485"/>
  <c r="N31" i="490"/>
  <c r="O31" i="490" s="1"/>
  <c r="L31" i="490"/>
  <c r="M31" i="490" s="1"/>
  <c r="AB31" i="490"/>
  <c r="AA32" i="490"/>
  <c r="AC31" i="490"/>
  <c r="AA32" i="486"/>
  <c r="AB31" i="486"/>
  <c r="L31" i="486"/>
  <c r="M31" i="486" s="1"/>
  <c r="N31" i="486"/>
  <c r="O31" i="486" s="1"/>
  <c r="AC31" i="486"/>
  <c r="N31" i="475"/>
  <c r="O31" i="475" s="1"/>
  <c r="AA32" i="475"/>
  <c r="AB31" i="475"/>
  <c r="L31" i="475"/>
  <c r="M31" i="475" s="1"/>
  <c r="AC31" i="475"/>
  <c r="N32" i="475" l="1"/>
  <c r="O32" i="475" s="1"/>
  <c r="AA33" i="475"/>
  <c r="L32" i="475"/>
  <c r="M32" i="475" s="1"/>
  <c r="AB32" i="475"/>
  <c r="AC32" i="475"/>
  <c r="AB32" i="490"/>
  <c r="N32" i="490"/>
  <c r="O32" i="490" s="1"/>
  <c r="L32" i="490"/>
  <c r="M32" i="490" s="1"/>
  <c r="AA33" i="490"/>
  <c r="AC32" i="490"/>
  <c r="N32" i="491"/>
  <c r="O32" i="491" s="1"/>
  <c r="AB32" i="491"/>
  <c r="AA33" i="491"/>
  <c r="L32" i="491"/>
  <c r="M32" i="491" s="1"/>
  <c r="AC32" i="491"/>
  <c r="AB33" i="477"/>
  <c r="L33" i="477"/>
  <c r="M33" i="477" s="1"/>
  <c r="N33" i="477"/>
  <c r="O33" i="477" s="1"/>
  <c r="AA34" i="477"/>
  <c r="AC33" i="477"/>
  <c r="N33" i="487"/>
  <c r="O33" i="487" s="1"/>
  <c r="AA34" i="487"/>
  <c r="L33" i="487"/>
  <c r="M33" i="487" s="1"/>
  <c r="AB33" i="487"/>
  <c r="AC33" i="487"/>
  <c r="N33" i="478"/>
  <c r="O33" i="478" s="1"/>
  <c r="AB33" i="478"/>
  <c r="AA34" i="478"/>
  <c r="L33" i="478"/>
  <c r="M33" i="478" s="1"/>
  <c r="AC33" i="478"/>
  <c r="AB32" i="494"/>
  <c r="L32" i="494"/>
  <c r="M32" i="494" s="1"/>
  <c r="N32" i="494"/>
  <c r="O32" i="494" s="1"/>
  <c r="AA33" i="494"/>
  <c r="AC32" i="494"/>
  <c r="AA34" i="485"/>
  <c r="AB33" i="485"/>
  <c r="L33" i="485"/>
  <c r="M33" i="485" s="1"/>
  <c r="N33" i="485"/>
  <c r="O33" i="485" s="1"/>
  <c r="AC33" i="485"/>
  <c r="AA34" i="482"/>
  <c r="AB33" i="482"/>
  <c r="L33" i="482"/>
  <c r="M33" i="482" s="1"/>
  <c r="N33" i="482"/>
  <c r="O33" i="482" s="1"/>
  <c r="AC33" i="482"/>
  <c r="AA34" i="480"/>
  <c r="AB33" i="480"/>
  <c r="L33" i="480"/>
  <c r="M33" i="480" s="1"/>
  <c r="N33" i="480"/>
  <c r="O33" i="480" s="1"/>
  <c r="AC33" i="480"/>
  <c r="N32" i="481"/>
  <c r="O32" i="481" s="1"/>
  <c r="AB32" i="481"/>
  <c r="L32" i="481"/>
  <c r="M32" i="481" s="1"/>
  <c r="AA33" i="481"/>
  <c r="AC32" i="481"/>
  <c r="L33" i="496"/>
  <c r="M33" i="496" s="1"/>
  <c r="N33" i="496"/>
  <c r="O33" i="496" s="1"/>
  <c r="AA34" i="496"/>
  <c r="AB33" i="496"/>
  <c r="AC33" i="496"/>
  <c r="N33" i="470"/>
  <c r="O33" i="470" s="1"/>
  <c r="AA34" i="470"/>
  <c r="L33" i="470"/>
  <c r="M33" i="470" s="1"/>
  <c r="AB33" i="470"/>
  <c r="AC33" i="470"/>
  <c r="N32" i="493"/>
  <c r="O32" i="493" s="1"/>
  <c r="L32" i="493"/>
  <c r="M32" i="493" s="1"/>
  <c r="AB32" i="493"/>
  <c r="AA33" i="493"/>
  <c r="AC32" i="493"/>
  <c r="N33" i="489"/>
  <c r="O33" i="489" s="1"/>
  <c r="AA34" i="489"/>
  <c r="L33" i="489"/>
  <c r="M33" i="489" s="1"/>
  <c r="AB33" i="489"/>
  <c r="AC33" i="489"/>
  <c r="AB33" i="479"/>
  <c r="L33" i="479"/>
  <c r="M33" i="479" s="1"/>
  <c r="N33" i="479"/>
  <c r="O33" i="479" s="1"/>
  <c r="AA34" i="479"/>
  <c r="AC33" i="479"/>
  <c r="N32" i="488"/>
  <c r="O32" i="488" s="1"/>
  <c r="AA33" i="488"/>
  <c r="AB32" i="488"/>
  <c r="L32" i="488"/>
  <c r="M32" i="488" s="1"/>
  <c r="AC32" i="488"/>
  <c r="AA33" i="474"/>
  <c r="AB32" i="474"/>
  <c r="L32" i="474"/>
  <c r="M32" i="474" s="1"/>
  <c r="N32" i="474"/>
  <c r="O32" i="474" s="1"/>
  <c r="AC32" i="474"/>
  <c r="N32" i="486"/>
  <c r="O32" i="486" s="1"/>
  <c r="AB32" i="486"/>
  <c r="L32" i="486"/>
  <c r="M32" i="486" s="1"/>
  <c r="AA33" i="486"/>
  <c r="AC32" i="486"/>
  <c r="AA33" i="472"/>
  <c r="AB32" i="472"/>
  <c r="L32" i="472"/>
  <c r="M32" i="472" s="1"/>
  <c r="N32" i="472"/>
  <c r="O32" i="472" s="1"/>
  <c r="AC32" i="472"/>
  <c r="N35" i="495"/>
  <c r="O35" i="495" s="1"/>
  <c r="AA36" i="495"/>
  <c r="AB35" i="495"/>
  <c r="L35" i="495"/>
  <c r="M35" i="495" s="1"/>
  <c r="AC35" i="495"/>
  <c r="AA35" i="471"/>
  <c r="AB34" i="471"/>
  <c r="L34" i="471"/>
  <c r="M34" i="471" s="1"/>
  <c r="N34" i="471"/>
  <c r="O34" i="471" s="1"/>
  <c r="AC34" i="471"/>
  <c r="N32" i="484"/>
  <c r="O32" i="484" s="1"/>
  <c r="L32" i="484"/>
  <c r="M32" i="484" s="1"/>
  <c r="AB32" i="484"/>
  <c r="AA33" i="484"/>
  <c r="AC32" i="484"/>
  <c r="N32" i="473"/>
  <c r="O32" i="473" s="1"/>
  <c r="AB32" i="473"/>
  <c r="L32" i="473"/>
  <c r="M32" i="473" s="1"/>
  <c r="AA33" i="473"/>
  <c r="AC32" i="473"/>
  <c r="N34" i="492"/>
  <c r="O34" i="492" s="1"/>
  <c r="AB34" i="492"/>
  <c r="L34" i="492"/>
  <c r="M34" i="492" s="1"/>
  <c r="AA35" i="492"/>
  <c r="AC34" i="492"/>
  <c r="AA33" i="476"/>
  <c r="AB32" i="476"/>
  <c r="L32" i="476"/>
  <c r="M32" i="476" s="1"/>
  <c r="N32" i="476"/>
  <c r="O32" i="476" s="1"/>
  <c r="AC32" i="476"/>
  <c r="N32" i="483"/>
  <c r="O32" i="483" s="1"/>
  <c r="L32" i="483"/>
  <c r="M32" i="483" s="1"/>
  <c r="AA33" i="483"/>
  <c r="AB32" i="483"/>
  <c r="AC32" i="483"/>
  <c r="N35" i="492" l="1"/>
  <c r="O35" i="492" s="1"/>
  <c r="L35" i="492"/>
  <c r="M35" i="492" s="1"/>
  <c r="AB35" i="492"/>
  <c r="AA36" i="492"/>
  <c r="AC35" i="492"/>
  <c r="N34" i="489"/>
  <c r="O34" i="489" s="1"/>
  <c r="AA35" i="489"/>
  <c r="AB34" i="489"/>
  <c r="L34" i="489"/>
  <c r="M34" i="489" s="1"/>
  <c r="AC34" i="489"/>
  <c r="N34" i="478"/>
  <c r="O34" i="478" s="1"/>
  <c r="AA35" i="478"/>
  <c r="AB34" i="478"/>
  <c r="L34" i="478"/>
  <c r="M34" i="478" s="1"/>
  <c r="AC34" i="478"/>
  <c r="AB33" i="473"/>
  <c r="L33" i="473"/>
  <c r="M33" i="473" s="1"/>
  <c r="N33" i="473"/>
  <c r="O33" i="473" s="1"/>
  <c r="AA34" i="473"/>
  <c r="AC33" i="473"/>
  <c r="AB34" i="479"/>
  <c r="L34" i="479"/>
  <c r="M34" i="479" s="1"/>
  <c r="N34" i="479"/>
  <c r="O34" i="479" s="1"/>
  <c r="AA35" i="479"/>
  <c r="AC34" i="479"/>
  <c r="AB34" i="477"/>
  <c r="L34" i="477"/>
  <c r="M34" i="477" s="1"/>
  <c r="N34" i="477"/>
  <c r="O34" i="477" s="1"/>
  <c r="AA35" i="477"/>
  <c r="AC34" i="477"/>
  <c r="N33" i="476"/>
  <c r="O33" i="476" s="1"/>
  <c r="AA34" i="476"/>
  <c r="L33" i="476"/>
  <c r="M33" i="476" s="1"/>
  <c r="AB33" i="476"/>
  <c r="AC33" i="476"/>
  <c r="N35" i="471"/>
  <c r="O35" i="471" s="1"/>
  <c r="AB35" i="471"/>
  <c r="L35" i="471"/>
  <c r="M35" i="471" s="1"/>
  <c r="AA36" i="471"/>
  <c r="AC35" i="471"/>
  <c r="N36" i="495"/>
  <c r="O36" i="495" s="1"/>
  <c r="L36" i="495"/>
  <c r="M36" i="495" s="1"/>
  <c r="AB36" i="495"/>
  <c r="AA37" i="495"/>
  <c r="AC36" i="495"/>
  <c r="N33" i="486"/>
  <c r="O33" i="486" s="1"/>
  <c r="AB33" i="486"/>
  <c r="L33" i="486"/>
  <c r="M33" i="486" s="1"/>
  <c r="AA34" i="486"/>
  <c r="AC33" i="486"/>
  <c r="N33" i="474"/>
  <c r="O33" i="474" s="1"/>
  <c r="L33" i="474"/>
  <c r="M33" i="474" s="1"/>
  <c r="AB33" i="474"/>
  <c r="AA34" i="474"/>
  <c r="AC33" i="474"/>
  <c r="AB33" i="488"/>
  <c r="L33" i="488"/>
  <c r="M33" i="488" s="1"/>
  <c r="N33" i="488"/>
  <c r="O33" i="488" s="1"/>
  <c r="AA34" i="488"/>
  <c r="AC33" i="488"/>
  <c r="N34" i="470"/>
  <c r="O34" i="470" s="1"/>
  <c r="AB34" i="470"/>
  <c r="L34" i="470"/>
  <c r="M34" i="470" s="1"/>
  <c r="AA35" i="470"/>
  <c r="AC34" i="470"/>
  <c r="AB34" i="496"/>
  <c r="L34" i="496"/>
  <c r="M34" i="496" s="1"/>
  <c r="N34" i="496"/>
  <c r="O34" i="496" s="1"/>
  <c r="AA35" i="496"/>
  <c r="AC34" i="496"/>
  <c r="N33" i="481"/>
  <c r="O33" i="481" s="1"/>
  <c r="AB33" i="481"/>
  <c r="L33" i="481"/>
  <c r="M33" i="481" s="1"/>
  <c r="AA34" i="481"/>
  <c r="AC33" i="481"/>
  <c r="N34" i="480"/>
  <c r="O34" i="480" s="1"/>
  <c r="AA35" i="480"/>
  <c r="L34" i="480"/>
  <c r="M34" i="480" s="1"/>
  <c r="AB34" i="480"/>
  <c r="AC34" i="480"/>
  <c r="AB33" i="494"/>
  <c r="L33" i="494"/>
  <c r="M33" i="494" s="1"/>
  <c r="AA34" i="494"/>
  <c r="N33" i="494"/>
  <c r="O33" i="494" s="1"/>
  <c r="AC33" i="494"/>
  <c r="N34" i="487"/>
  <c r="O34" i="487" s="1"/>
  <c r="L34" i="487"/>
  <c r="M34" i="487" s="1"/>
  <c r="AA35" i="487"/>
  <c r="AB34" i="487"/>
  <c r="AC34" i="487"/>
  <c r="AB33" i="475"/>
  <c r="L33" i="475"/>
  <c r="M33" i="475" s="1"/>
  <c r="N33" i="475"/>
  <c r="O33" i="475" s="1"/>
  <c r="AA34" i="475"/>
  <c r="AC33" i="475"/>
  <c r="N33" i="472"/>
  <c r="O33" i="472" s="1"/>
  <c r="AB33" i="472"/>
  <c r="AA34" i="472"/>
  <c r="L33" i="472"/>
  <c r="M33" i="472" s="1"/>
  <c r="AC33" i="472"/>
  <c r="N34" i="485"/>
  <c r="O34" i="485" s="1"/>
  <c r="AA35" i="485"/>
  <c r="L34" i="485"/>
  <c r="M34" i="485" s="1"/>
  <c r="AB34" i="485"/>
  <c r="AC34" i="485"/>
  <c r="N33" i="484"/>
  <c r="O33" i="484" s="1"/>
  <c r="L33" i="484"/>
  <c r="M33" i="484" s="1"/>
  <c r="AB33" i="484"/>
  <c r="AA34" i="484"/>
  <c r="AC33" i="484"/>
  <c r="N33" i="483"/>
  <c r="O33" i="483" s="1"/>
  <c r="AB33" i="483"/>
  <c r="L33" i="483"/>
  <c r="M33" i="483" s="1"/>
  <c r="AA34" i="483"/>
  <c r="AC33" i="483"/>
  <c r="N33" i="493"/>
  <c r="O33" i="493" s="1"/>
  <c r="AB33" i="493"/>
  <c r="L33" i="493"/>
  <c r="M33" i="493" s="1"/>
  <c r="AA34" i="493"/>
  <c r="AC33" i="493"/>
  <c r="N34" i="482"/>
  <c r="O34" i="482" s="1"/>
  <c r="AB34" i="482"/>
  <c r="L34" i="482"/>
  <c r="M34" i="482" s="1"/>
  <c r="AA35" i="482"/>
  <c r="AC34" i="482"/>
  <c r="N33" i="491"/>
  <c r="O33" i="491" s="1"/>
  <c r="L33" i="491"/>
  <c r="M33" i="491" s="1"/>
  <c r="AB33" i="491"/>
  <c r="AA34" i="491"/>
  <c r="AC33" i="491"/>
  <c r="AB33" i="490"/>
  <c r="L33" i="490"/>
  <c r="M33" i="490" s="1"/>
  <c r="N33" i="490"/>
  <c r="O33" i="490" s="1"/>
  <c r="AA34" i="490"/>
  <c r="AC33" i="490"/>
  <c r="AB37" i="495" l="1"/>
  <c r="AA38" i="495"/>
  <c r="N37" i="495"/>
  <c r="O37" i="495" s="1"/>
  <c r="L37" i="495"/>
  <c r="M37" i="495" s="1"/>
  <c r="AC37" i="495"/>
  <c r="N34" i="476"/>
  <c r="O34" i="476" s="1"/>
  <c r="L34" i="476"/>
  <c r="M34" i="476" s="1"/>
  <c r="AA35" i="476"/>
  <c r="AB34" i="476"/>
  <c r="AC34" i="476"/>
  <c r="N35" i="479"/>
  <c r="O35" i="479" s="1"/>
  <c r="AB35" i="479"/>
  <c r="AA36" i="479"/>
  <c r="L35" i="479"/>
  <c r="M35" i="479" s="1"/>
  <c r="AC35" i="479"/>
  <c r="AB35" i="478"/>
  <c r="L35" i="478"/>
  <c r="M35" i="478" s="1"/>
  <c r="N35" i="478"/>
  <c r="O35" i="478" s="1"/>
  <c r="AA36" i="478"/>
  <c r="AC35" i="478"/>
  <c r="AB36" i="492"/>
  <c r="N36" i="492"/>
  <c r="O36" i="492" s="1"/>
  <c r="L36" i="492"/>
  <c r="M36" i="492" s="1"/>
  <c r="AA37" i="492"/>
  <c r="AC36" i="492"/>
  <c r="AB34" i="493"/>
  <c r="L34" i="493"/>
  <c r="M34" i="493" s="1"/>
  <c r="N34" i="493"/>
  <c r="O34" i="493" s="1"/>
  <c r="AA35" i="493"/>
  <c r="AC34" i="493"/>
  <c r="N34" i="494"/>
  <c r="O34" i="494" s="1"/>
  <c r="AB34" i="494"/>
  <c r="L34" i="494"/>
  <c r="M34" i="494" s="1"/>
  <c r="AA35" i="494"/>
  <c r="AC34" i="494"/>
  <c r="AA35" i="488"/>
  <c r="AB34" i="488"/>
  <c r="L34" i="488"/>
  <c r="M34" i="488" s="1"/>
  <c r="N34" i="488"/>
  <c r="O34" i="488" s="1"/>
  <c r="AC34" i="488"/>
  <c r="N36" i="471"/>
  <c r="O36" i="471" s="1"/>
  <c r="L36" i="471"/>
  <c r="M36" i="471" s="1"/>
  <c r="AB36" i="471"/>
  <c r="AA37" i="471"/>
  <c r="AC36" i="471"/>
  <c r="AA35" i="473"/>
  <c r="AB34" i="473"/>
  <c r="L34" i="473"/>
  <c r="M34" i="473" s="1"/>
  <c r="N34" i="473"/>
  <c r="O34" i="473" s="1"/>
  <c r="AC34" i="473"/>
  <c r="AB35" i="489"/>
  <c r="L35" i="489"/>
  <c r="M35" i="489" s="1"/>
  <c r="N35" i="489"/>
  <c r="O35" i="489" s="1"/>
  <c r="AA36" i="489"/>
  <c r="AC35" i="489"/>
  <c r="N35" i="482"/>
  <c r="O35" i="482" s="1"/>
  <c r="AB35" i="482"/>
  <c r="L35" i="482"/>
  <c r="M35" i="482" s="1"/>
  <c r="AA36" i="482"/>
  <c r="AC35" i="482"/>
  <c r="AB35" i="470"/>
  <c r="L35" i="470"/>
  <c r="M35" i="470" s="1"/>
  <c r="N35" i="470"/>
  <c r="O35" i="470" s="1"/>
  <c r="AA36" i="470"/>
  <c r="AC35" i="470"/>
  <c r="AB34" i="481"/>
  <c r="L34" i="481"/>
  <c r="M34" i="481" s="1"/>
  <c r="N34" i="481"/>
  <c r="O34" i="481" s="1"/>
  <c r="AA35" i="481"/>
  <c r="AC34" i="481"/>
  <c r="N34" i="474"/>
  <c r="O34" i="474" s="1"/>
  <c r="AB34" i="474"/>
  <c r="L34" i="474"/>
  <c r="M34" i="474" s="1"/>
  <c r="AA35" i="474"/>
  <c r="AC34" i="474"/>
  <c r="AB35" i="487"/>
  <c r="L35" i="487"/>
  <c r="M35" i="487" s="1"/>
  <c r="N35" i="487"/>
  <c r="O35" i="487" s="1"/>
  <c r="AA36" i="487"/>
  <c r="AC35" i="487"/>
  <c r="AB34" i="490"/>
  <c r="L34" i="490"/>
  <c r="M34" i="490" s="1"/>
  <c r="AA35" i="490"/>
  <c r="N34" i="490"/>
  <c r="O34" i="490" s="1"/>
  <c r="AC34" i="490"/>
  <c r="AB34" i="483"/>
  <c r="L34" i="483"/>
  <c r="M34" i="483" s="1"/>
  <c r="N34" i="483"/>
  <c r="O34" i="483" s="1"/>
  <c r="AA35" i="483"/>
  <c r="AC34" i="483"/>
  <c r="N35" i="485"/>
  <c r="O35" i="485" s="1"/>
  <c r="AB35" i="485"/>
  <c r="L35" i="485"/>
  <c r="M35" i="485" s="1"/>
  <c r="AA36" i="485"/>
  <c r="AC35" i="485"/>
  <c r="N34" i="472"/>
  <c r="O34" i="472" s="1"/>
  <c r="L34" i="472"/>
  <c r="M34" i="472" s="1"/>
  <c r="AB34" i="472"/>
  <c r="AA35" i="472"/>
  <c r="AC34" i="472"/>
  <c r="AB34" i="475"/>
  <c r="L34" i="475"/>
  <c r="M34" i="475" s="1"/>
  <c r="N34" i="475"/>
  <c r="O34" i="475" s="1"/>
  <c r="AA35" i="475"/>
  <c r="AC34" i="475"/>
  <c r="AB34" i="491"/>
  <c r="N34" i="491"/>
  <c r="O34" i="491" s="1"/>
  <c r="L34" i="491"/>
  <c r="M34" i="491" s="1"/>
  <c r="AA35" i="491"/>
  <c r="AC34" i="491"/>
  <c r="AB34" i="484"/>
  <c r="L34" i="484"/>
  <c r="M34" i="484" s="1"/>
  <c r="N34" i="484"/>
  <c r="O34" i="484" s="1"/>
  <c r="AA35" i="484"/>
  <c r="AC34" i="484"/>
  <c r="N35" i="480"/>
  <c r="O35" i="480" s="1"/>
  <c r="AB35" i="480"/>
  <c r="L35" i="480"/>
  <c r="M35" i="480" s="1"/>
  <c r="AA36" i="480"/>
  <c r="AC35" i="480"/>
  <c r="AB35" i="496"/>
  <c r="L35" i="496"/>
  <c r="M35" i="496" s="1"/>
  <c r="N35" i="496"/>
  <c r="O35" i="496" s="1"/>
  <c r="AA36" i="496"/>
  <c r="AC35" i="496"/>
  <c r="AB34" i="486"/>
  <c r="L34" i="486"/>
  <c r="M34" i="486" s="1"/>
  <c r="N34" i="486"/>
  <c r="O34" i="486" s="1"/>
  <c r="AA35" i="486"/>
  <c r="AC34" i="486"/>
  <c r="N35" i="477"/>
  <c r="O35" i="477" s="1"/>
  <c r="AB35" i="477"/>
  <c r="AA36" i="477"/>
  <c r="L35" i="477"/>
  <c r="M35" i="477" s="1"/>
  <c r="AC35" i="477"/>
  <c r="N36" i="496" l="1"/>
  <c r="O36" i="496" s="1"/>
  <c r="AB36" i="496"/>
  <c r="L36" i="496"/>
  <c r="M36" i="496" s="1"/>
  <c r="AA37" i="496"/>
  <c r="AC36" i="496"/>
  <c r="AA37" i="470"/>
  <c r="AB36" i="470"/>
  <c r="L36" i="470"/>
  <c r="M36" i="470" s="1"/>
  <c r="N36" i="470"/>
  <c r="O36" i="470" s="1"/>
  <c r="AC36" i="470"/>
  <c r="AB37" i="471"/>
  <c r="L37" i="471"/>
  <c r="M37" i="471" s="1"/>
  <c r="N37" i="471"/>
  <c r="O37" i="471" s="1"/>
  <c r="AA38" i="471"/>
  <c r="AC37" i="471"/>
  <c r="AB37" i="492"/>
  <c r="L37" i="492"/>
  <c r="M37" i="492" s="1"/>
  <c r="N37" i="492"/>
  <c r="O37" i="492" s="1"/>
  <c r="AA38" i="492"/>
  <c r="AC37" i="492"/>
  <c r="AB35" i="476"/>
  <c r="L35" i="476"/>
  <c r="M35" i="476" s="1"/>
  <c r="N35" i="476"/>
  <c r="O35" i="476" s="1"/>
  <c r="AA36" i="476"/>
  <c r="AC35" i="476"/>
  <c r="AB36" i="480"/>
  <c r="L36" i="480"/>
  <c r="M36" i="480" s="1"/>
  <c r="N36" i="480"/>
  <c r="O36" i="480" s="1"/>
  <c r="AA37" i="480"/>
  <c r="AC36" i="480"/>
  <c r="AB35" i="472"/>
  <c r="L35" i="472"/>
  <c r="M35" i="472" s="1"/>
  <c r="N35" i="472"/>
  <c r="O35" i="472" s="1"/>
  <c r="AA36" i="472"/>
  <c r="AC35" i="472"/>
  <c r="N35" i="490"/>
  <c r="O35" i="490" s="1"/>
  <c r="AB35" i="490"/>
  <c r="L35" i="490"/>
  <c r="M35" i="490" s="1"/>
  <c r="AA36" i="490"/>
  <c r="AC35" i="490"/>
  <c r="AB36" i="487"/>
  <c r="L36" i="487"/>
  <c r="M36" i="487" s="1"/>
  <c r="N36" i="487"/>
  <c r="O36" i="487" s="1"/>
  <c r="AA37" i="487"/>
  <c r="AC36" i="487"/>
  <c r="AB36" i="482"/>
  <c r="L36" i="482"/>
  <c r="M36" i="482" s="1"/>
  <c r="N36" i="482"/>
  <c r="O36" i="482" s="1"/>
  <c r="AA37" i="482"/>
  <c r="AC36" i="482"/>
  <c r="AB36" i="478"/>
  <c r="L36" i="478"/>
  <c r="M36" i="478" s="1"/>
  <c r="N36" i="478"/>
  <c r="O36" i="478" s="1"/>
  <c r="AA37" i="478"/>
  <c r="AC36" i="478"/>
  <c r="N35" i="488"/>
  <c r="O35" i="488" s="1"/>
  <c r="AA36" i="488"/>
  <c r="L35" i="488"/>
  <c r="M35" i="488" s="1"/>
  <c r="AB35" i="488"/>
  <c r="AC35" i="488"/>
  <c r="AB36" i="485"/>
  <c r="L36" i="485"/>
  <c r="M36" i="485" s="1"/>
  <c r="N36" i="485"/>
  <c r="O36" i="485" s="1"/>
  <c r="AA37" i="485"/>
  <c r="AC36" i="485"/>
  <c r="AB35" i="474"/>
  <c r="L35" i="474"/>
  <c r="M35" i="474" s="1"/>
  <c r="N35" i="474"/>
  <c r="O35" i="474" s="1"/>
  <c r="AA36" i="474"/>
  <c r="AC35" i="474"/>
  <c r="AA37" i="489"/>
  <c r="AB36" i="489"/>
  <c r="L36" i="489"/>
  <c r="M36" i="489" s="1"/>
  <c r="N36" i="489"/>
  <c r="O36" i="489" s="1"/>
  <c r="AC36" i="489"/>
  <c r="N35" i="473"/>
  <c r="O35" i="473" s="1"/>
  <c r="L35" i="473"/>
  <c r="M35" i="473" s="1"/>
  <c r="AB35" i="473"/>
  <c r="AA36" i="473"/>
  <c r="AC35" i="473"/>
  <c r="AB35" i="494"/>
  <c r="N35" i="494"/>
  <c r="O35" i="494" s="1"/>
  <c r="L35" i="494"/>
  <c r="M35" i="494" s="1"/>
  <c r="AA36" i="494"/>
  <c r="AC35" i="494"/>
  <c r="AB38" i="495"/>
  <c r="L38" i="495"/>
  <c r="M38" i="495" s="1"/>
  <c r="N38" i="495"/>
  <c r="O38" i="495" s="1"/>
  <c r="AA39" i="495"/>
  <c r="AC38" i="495"/>
  <c r="N35" i="475"/>
  <c r="O35" i="475" s="1"/>
  <c r="AA36" i="475"/>
  <c r="L35" i="475"/>
  <c r="M35" i="475" s="1"/>
  <c r="AB35" i="475"/>
  <c r="AC35" i="475"/>
  <c r="AA36" i="484"/>
  <c r="AB35" i="484"/>
  <c r="L35" i="484"/>
  <c r="M35" i="484" s="1"/>
  <c r="N35" i="484"/>
  <c r="O35" i="484" s="1"/>
  <c r="AC35" i="484"/>
  <c r="N36" i="477"/>
  <c r="O36" i="477" s="1"/>
  <c r="AA37" i="477"/>
  <c r="AB36" i="477"/>
  <c r="L36" i="477"/>
  <c r="M36" i="477" s="1"/>
  <c r="AC36" i="477"/>
  <c r="AA36" i="486"/>
  <c r="AB35" i="486"/>
  <c r="L35" i="486"/>
  <c r="M35" i="486" s="1"/>
  <c r="N35" i="486"/>
  <c r="O35" i="486" s="1"/>
  <c r="AC35" i="486"/>
  <c r="AB35" i="491"/>
  <c r="L35" i="491"/>
  <c r="M35" i="491" s="1"/>
  <c r="N35" i="491"/>
  <c r="O35" i="491" s="1"/>
  <c r="AA36" i="491"/>
  <c r="AC35" i="491"/>
  <c r="AB35" i="483"/>
  <c r="L35" i="483"/>
  <c r="M35" i="483" s="1"/>
  <c r="N35" i="483"/>
  <c r="O35" i="483" s="1"/>
  <c r="AA36" i="483"/>
  <c r="AC35" i="483"/>
  <c r="AA36" i="481"/>
  <c r="AB35" i="481"/>
  <c r="L35" i="481"/>
  <c r="M35" i="481" s="1"/>
  <c r="N35" i="481"/>
  <c r="O35" i="481" s="1"/>
  <c r="AC35" i="481"/>
  <c r="L35" i="493"/>
  <c r="M35" i="493" s="1"/>
  <c r="N35" i="493"/>
  <c r="O35" i="493" s="1"/>
  <c r="AA36" i="493"/>
  <c r="AB35" i="493"/>
  <c r="AC35" i="493"/>
  <c r="N36" i="479"/>
  <c r="O36" i="479" s="1"/>
  <c r="L36" i="479"/>
  <c r="M36" i="479" s="1"/>
  <c r="AB36" i="479"/>
  <c r="AA37" i="479"/>
  <c r="AC36" i="479"/>
  <c r="N36" i="493" l="1"/>
  <c r="O36" i="493" s="1"/>
  <c r="AB36" i="493"/>
  <c r="L36" i="493"/>
  <c r="M36" i="493" s="1"/>
  <c r="AA37" i="493"/>
  <c r="AC36" i="493"/>
  <c r="N36" i="484"/>
  <c r="O36" i="484" s="1"/>
  <c r="L36" i="484"/>
  <c r="M36" i="484" s="1"/>
  <c r="AB36" i="484"/>
  <c r="AA37" i="484"/>
  <c r="AC36" i="484"/>
  <c r="N36" i="475"/>
  <c r="O36" i="475" s="1"/>
  <c r="L36" i="475"/>
  <c r="M36" i="475" s="1"/>
  <c r="AB36" i="475"/>
  <c r="AA37" i="475"/>
  <c r="AC36" i="475"/>
  <c r="AA37" i="476"/>
  <c r="AB36" i="476"/>
  <c r="L36" i="476"/>
  <c r="M36" i="476" s="1"/>
  <c r="N36" i="476"/>
  <c r="O36" i="476" s="1"/>
  <c r="AC36" i="476"/>
  <c r="AB37" i="496"/>
  <c r="N37" i="496"/>
  <c r="O37" i="496" s="1"/>
  <c r="L37" i="496"/>
  <c r="M37" i="496" s="1"/>
  <c r="AA38" i="496"/>
  <c r="AC37" i="496"/>
  <c r="N36" i="483"/>
  <c r="O36" i="483" s="1"/>
  <c r="AB36" i="483"/>
  <c r="L36" i="483"/>
  <c r="M36" i="483" s="1"/>
  <c r="AA37" i="483"/>
  <c r="AC36" i="483"/>
  <c r="N36" i="473"/>
  <c r="O36" i="473" s="1"/>
  <c r="L36" i="473"/>
  <c r="M36" i="473" s="1"/>
  <c r="AB36" i="473"/>
  <c r="AA37" i="473"/>
  <c r="AC36" i="473"/>
  <c r="N37" i="489"/>
  <c r="O37" i="489" s="1"/>
  <c r="AA38" i="489"/>
  <c r="L37" i="489"/>
  <c r="M37" i="489" s="1"/>
  <c r="AB37" i="489"/>
  <c r="AC37" i="489"/>
  <c r="AA37" i="490"/>
  <c r="AB36" i="490"/>
  <c r="N36" i="490"/>
  <c r="O36" i="490" s="1"/>
  <c r="L36" i="490"/>
  <c r="M36" i="490" s="1"/>
  <c r="AC36" i="490"/>
  <c r="L38" i="492"/>
  <c r="M38" i="492" s="1"/>
  <c r="AA39" i="492"/>
  <c r="N38" i="492"/>
  <c r="O38" i="492" s="1"/>
  <c r="AB38" i="492"/>
  <c r="AC38" i="492"/>
  <c r="N37" i="487"/>
  <c r="O37" i="487" s="1"/>
  <c r="AA38" i="487"/>
  <c r="L37" i="487"/>
  <c r="M37" i="487" s="1"/>
  <c r="AB37" i="487"/>
  <c r="AC37" i="487"/>
  <c r="L36" i="491"/>
  <c r="M36" i="491" s="1"/>
  <c r="AA37" i="491"/>
  <c r="AB36" i="491"/>
  <c r="N36" i="491"/>
  <c r="O36" i="491" s="1"/>
  <c r="AC36" i="491"/>
  <c r="N36" i="486"/>
  <c r="O36" i="486" s="1"/>
  <c r="AB36" i="486"/>
  <c r="L36" i="486"/>
  <c r="M36" i="486" s="1"/>
  <c r="AA37" i="486"/>
  <c r="AC36" i="486"/>
  <c r="AB37" i="477"/>
  <c r="L37" i="477"/>
  <c r="M37" i="477" s="1"/>
  <c r="N37" i="477"/>
  <c r="O37" i="477" s="1"/>
  <c r="AA38" i="477"/>
  <c r="AC37" i="477"/>
  <c r="N37" i="478"/>
  <c r="O37" i="478" s="1"/>
  <c r="L37" i="478"/>
  <c r="M37" i="478" s="1"/>
  <c r="AA38" i="478"/>
  <c r="AB37" i="478"/>
  <c r="AC37" i="478"/>
  <c r="AA37" i="472"/>
  <c r="AB36" i="472"/>
  <c r="L36" i="472"/>
  <c r="M36" i="472" s="1"/>
  <c r="N36" i="472"/>
  <c r="O36" i="472" s="1"/>
  <c r="AC36" i="472"/>
  <c r="AA39" i="471"/>
  <c r="AB38" i="471"/>
  <c r="L38" i="471"/>
  <c r="M38" i="471" s="1"/>
  <c r="N38" i="471"/>
  <c r="O38" i="471" s="1"/>
  <c r="AC38" i="471"/>
  <c r="N37" i="470"/>
  <c r="O37" i="470" s="1"/>
  <c r="L37" i="470"/>
  <c r="M37" i="470" s="1"/>
  <c r="AA38" i="470"/>
  <c r="AB37" i="470"/>
  <c r="AC37" i="470"/>
  <c r="AB36" i="494"/>
  <c r="L36" i="494"/>
  <c r="M36" i="494" s="1"/>
  <c r="N36" i="494"/>
  <c r="O36" i="494" s="1"/>
  <c r="AA37" i="494"/>
  <c r="AC36" i="494"/>
  <c r="AA38" i="485"/>
  <c r="AB37" i="485"/>
  <c r="L37" i="485"/>
  <c r="M37" i="485" s="1"/>
  <c r="N37" i="485"/>
  <c r="O37" i="485" s="1"/>
  <c r="AC37" i="485"/>
  <c r="AB37" i="479"/>
  <c r="L37" i="479"/>
  <c r="M37" i="479" s="1"/>
  <c r="N37" i="479"/>
  <c r="O37" i="479" s="1"/>
  <c r="AA38" i="479"/>
  <c r="AC37" i="479"/>
  <c r="N36" i="481"/>
  <c r="O36" i="481" s="1"/>
  <c r="AA37" i="481"/>
  <c r="AB36" i="481"/>
  <c r="L36" i="481"/>
  <c r="M36" i="481" s="1"/>
  <c r="AC36" i="481"/>
  <c r="L39" i="495"/>
  <c r="M39" i="495" s="1"/>
  <c r="AA40" i="495"/>
  <c r="AB39" i="495"/>
  <c r="N39" i="495"/>
  <c r="O39" i="495" s="1"/>
  <c r="AC39" i="495"/>
  <c r="AA37" i="474"/>
  <c r="AB36" i="474"/>
  <c r="L36" i="474"/>
  <c r="M36" i="474" s="1"/>
  <c r="N36" i="474"/>
  <c r="O36" i="474" s="1"/>
  <c r="AC36" i="474"/>
  <c r="N36" i="488"/>
  <c r="O36" i="488" s="1"/>
  <c r="AA37" i="488"/>
  <c r="AB36" i="488"/>
  <c r="L36" i="488"/>
  <c r="M36" i="488" s="1"/>
  <c r="AC36" i="488"/>
  <c r="AA38" i="482"/>
  <c r="AB37" i="482"/>
  <c r="L37" i="482"/>
  <c r="M37" i="482" s="1"/>
  <c r="N37" i="482"/>
  <c r="O37" i="482" s="1"/>
  <c r="AC37" i="482"/>
  <c r="AA38" i="480"/>
  <c r="AB37" i="480"/>
  <c r="L37" i="480"/>
  <c r="M37" i="480" s="1"/>
  <c r="N37" i="480"/>
  <c r="O37" i="480" s="1"/>
  <c r="AC37" i="480"/>
  <c r="N37" i="474" l="1"/>
  <c r="O37" i="474" s="1"/>
  <c r="L37" i="474"/>
  <c r="M37" i="474" s="1"/>
  <c r="AA38" i="474"/>
  <c r="AB37" i="474"/>
  <c r="AC37" i="474"/>
  <c r="N37" i="486"/>
  <c r="O37" i="486" s="1"/>
  <c r="AB37" i="486"/>
  <c r="L37" i="486"/>
  <c r="M37" i="486" s="1"/>
  <c r="AA38" i="486"/>
  <c r="AC37" i="486"/>
  <c r="AB38" i="496"/>
  <c r="L38" i="496"/>
  <c r="M38" i="496" s="1"/>
  <c r="N38" i="496"/>
  <c r="O38" i="496" s="1"/>
  <c r="AA39" i="496"/>
  <c r="AC38" i="496"/>
  <c r="N37" i="476"/>
  <c r="O37" i="476" s="1"/>
  <c r="AA38" i="476"/>
  <c r="L37" i="476"/>
  <c r="M37" i="476" s="1"/>
  <c r="AB37" i="476"/>
  <c r="AC37" i="476"/>
  <c r="L37" i="493"/>
  <c r="M37" i="493" s="1"/>
  <c r="AB37" i="493"/>
  <c r="N37" i="493"/>
  <c r="O37" i="493" s="1"/>
  <c r="AA38" i="493"/>
  <c r="AC37" i="493"/>
  <c r="N38" i="480"/>
  <c r="O38" i="480" s="1"/>
  <c r="AA39" i="480"/>
  <c r="L38" i="480"/>
  <c r="M38" i="480" s="1"/>
  <c r="AB38" i="480"/>
  <c r="AC38" i="480"/>
  <c r="N37" i="481"/>
  <c r="O37" i="481" s="1"/>
  <c r="AB37" i="481"/>
  <c r="L37" i="481"/>
  <c r="M37" i="481" s="1"/>
  <c r="AA38" i="481"/>
  <c r="AC37" i="481"/>
  <c r="N39" i="492"/>
  <c r="O39" i="492" s="1"/>
  <c r="AB39" i="492"/>
  <c r="L39" i="492"/>
  <c r="M39" i="492" s="1"/>
  <c r="AA40" i="492"/>
  <c r="AC39" i="492"/>
  <c r="AB38" i="479"/>
  <c r="L38" i="479"/>
  <c r="M38" i="479" s="1"/>
  <c r="N38" i="479"/>
  <c r="O38" i="479" s="1"/>
  <c r="AA39" i="479"/>
  <c r="AC38" i="479"/>
  <c r="N38" i="485"/>
  <c r="O38" i="485" s="1"/>
  <c r="AA39" i="485"/>
  <c r="L38" i="485"/>
  <c r="M38" i="485" s="1"/>
  <c r="AB38" i="485"/>
  <c r="AC38" i="485"/>
  <c r="N38" i="470"/>
  <c r="O38" i="470" s="1"/>
  <c r="AB38" i="470"/>
  <c r="L38" i="470"/>
  <c r="M38" i="470" s="1"/>
  <c r="AA39" i="470"/>
  <c r="AC38" i="470"/>
  <c r="N37" i="472"/>
  <c r="O37" i="472" s="1"/>
  <c r="AB37" i="472"/>
  <c r="L37" i="472"/>
  <c r="M37" i="472" s="1"/>
  <c r="AA38" i="472"/>
  <c r="AC37" i="472"/>
  <c r="N38" i="487"/>
  <c r="O38" i="487" s="1"/>
  <c r="L38" i="487"/>
  <c r="M38" i="487" s="1"/>
  <c r="AB38" i="487"/>
  <c r="AA39" i="487"/>
  <c r="AC38" i="487"/>
  <c r="AB37" i="488"/>
  <c r="L37" i="488"/>
  <c r="M37" i="488" s="1"/>
  <c r="N37" i="488"/>
  <c r="O37" i="488" s="1"/>
  <c r="AA38" i="488"/>
  <c r="AC37" i="488"/>
  <c r="AB37" i="473"/>
  <c r="L37" i="473"/>
  <c r="M37" i="473" s="1"/>
  <c r="N37" i="473"/>
  <c r="O37" i="473" s="1"/>
  <c r="AA38" i="473"/>
  <c r="AC37" i="473"/>
  <c r="AB37" i="475"/>
  <c r="L37" i="475"/>
  <c r="M37" i="475" s="1"/>
  <c r="N37" i="475"/>
  <c r="O37" i="475" s="1"/>
  <c r="AA38" i="475"/>
  <c r="AC37" i="475"/>
  <c r="N40" i="495"/>
  <c r="O40" i="495" s="1"/>
  <c r="AB40" i="495"/>
  <c r="L40" i="495"/>
  <c r="M40" i="495" s="1"/>
  <c r="AA41" i="495"/>
  <c r="AC40" i="495"/>
  <c r="N38" i="482"/>
  <c r="O38" i="482" s="1"/>
  <c r="AB38" i="482"/>
  <c r="L38" i="482"/>
  <c r="M38" i="482" s="1"/>
  <c r="AA39" i="482"/>
  <c r="AC38" i="482"/>
  <c r="AA38" i="494"/>
  <c r="N37" i="494"/>
  <c r="O37" i="494" s="1"/>
  <c r="AB37" i="494"/>
  <c r="L37" i="494"/>
  <c r="M37" i="494" s="1"/>
  <c r="AC37" i="494"/>
  <c r="N39" i="471"/>
  <c r="O39" i="471" s="1"/>
  <c r="AB39" i="471"/>
  <c r="L39" i="471"/>
  <c r="M39" i="471" s="1"/>
  <c r="AA40" i="471"/>
  <c r="AC39" i="471"/>
  <c r="N38" i="478"/>
  <c r="O38" i="478" s="1"/>
  <c r="AA39" i="478"/>
  <c r="AB38" i="478"/>
  <c r="L38" i="478"/>
  <c r="M38" i="478" s="1"/>
  <c r="AC38" i="478"/>
  <c r="AB38" i="477"/>
  <c r="L38" i="477"/>
  <c r="M38" i="477" s="1"/>
  <c r="N38" i="477"/>
  <c r="O38" i="477" s="1"/>
  <c r="AA39" i="477"/>
  <c r="AC38" i="477"/>
  <c r="N37" i="491"/>
  <c r="O37" i="491" s="1"/>
  <c r="AB37" i="491"/>
  <c r="L37" i="491"/>
  <c r="M37" i="491" s="1"/>
  <c r="AA38" i="491"/>
  <c r="AC37" i="491"/>
  <c r="AB37" i="490"/>
  <c r="L37" i="490"/>
  <c r="M37" i="490" s="1"/>
  <c r="N37" i="490"/>
  <c r="O37" i="490" s="1"/>
  <c r="AA38" i="490"/>
  <c r="AC37" i="490"/>
  <c r="N38" i="489"/>
  <c r="O38" i="489" s="1"/>
  <c r="AA39" i="489"/>
  <c r="AB38" i="489"/>
  <c r="L38" i="489"/>
  <c r="M38" i="489" s="1"/>
  <c r="AC38" i="489"/>
  <c r="N37" i="483"/>
  <c r="O37" i="483" s="1"/>
  <c r="AB37" i="483"/>
  <c r="L37" i="483"/>
  <c r="M37" i="483" s="1"/>
  <c r="AA38" i="483"/>
  <c r="AC37" i="483"/>
  <c r="N37" i="484"/>
  <c r="O37" i="484" s="1"/>
  <c r="L37" i="484"/>
  <c r="M37" i="484" s="1"/>
  <c r="AB37" i="484"/>
  <c r="AA38" i="484"/>
  <c r="AC37" i="484"/>
  <c r="L41" i="495" l="1"/>
  <c r="M41" i="495" s="1"/>
  <c r="N41" i="495"/>
  <c r="O41" i="495" s="1"/>
  <c r="AA42" i="495"/>
  <c r="AB41" i="495"/>
  <c r="AC41" i="495"/>
  <c r="AB39" i="487"/>
  <c r="L39" i="487"/>
  <c r="M39" i="487" s="1"/>
  <c r="N39" i="487"/>
  <c r="O39" i="487" s="1"/>
  <c r="AA40" i="487"/>
  <c r="AC39" i="487"/>
  <c r="N39" i="479"/>
  <c r="O39" i="479" s="1"/>
  <c r="AB39" i="479"/>
  <c r="AA40" i="479"/>
  <c r="L39" i="479"/>
  <c r="M39" i="479" s="1"/>
  <c r="AC39" i="479"/>
  <c r="AB38" i="493"/>
  <c r="L38" i="493"/>
  <c r="M38" i="493" s="1"/>
  <c r="N38" i="493"/>
  <c r="O38" i="493" s="1"/>
  <c r="AA39" i="493"/>
  <c r="AC38" i="493"/>
  <c r="AA39" i="490"/>
  <c r="N38" i="490"/>
  <c r="O38" i="490" s="1"/>
  <c r="AB38" i="490"/>
  <c r="L38" i="490"/>
  <c r="M38" i="490" s="1"/>
  <c r="AC38" i="490"/>
  <c r="N40" i="471"/>
  <c r="O40" i="471" s="1"/>
  <c r="L40" i="471"/>
  <c r="M40" i="471" s="1"/>
  <c r="AB40" i="471"/>
  <c r="AA41" i="471"/>
  <c r="AC40" i="471"/>
  <c r="N38" i="494"/>
  <c r="O38" i="494" s="1"/>
  <c r="L38" i="494"/>
  <c r="M38" i="494" s="1"/>
  <c r="AB38" i="494"/>
  <c r="AA39" i="494"/>
  <c r="AC38" i="494"/>
  <c r="AB38" i="475"/>
  <c r="L38" i="475"/>
  <c r="M38" i="475" s="1"/>
  <c r="N38" i="475"/>
  <c r="O38" i="475" s="1"/>
  <c r="AA39" i="475"/>
  <c r="AC38" i="475"/>
  <c r="N38" i="472"/>
  <c r="O38" i="472" s="1"/>
  <c r="L38" i="472"/>
  <c r="M38" i="472" s="1"/>
  <c r="AB38" i="472"/>
  <c r="AA39" i="472"/>
  <c r="AC38" i="472"/>
  <c r="N39" i="485"/>
  <c r="O39" i="485" s="1"/>
  <c r="AB39" i="485"/>
  <c r="L39" i="485"/>
  <c r="M39" i="485" s="1"/>
  <c r="AA40" i="485"/>
  <c r="AC39" i="485"/>
  <c r="L40" i="492"/>
  <c r="M40" i="492" s="1"/>
  <c r="AA41" i="492"/>
  <c r="AB40" i="492"/>
  <c r="N40" i="492"/>
  <c r="O40" i="492" s="1"/>
  <c r="AC40" i="492"/>
  <c r="N39" i="480"/>
  <c r="O39" i="480" s="1"/>
  <c r="AB39" i="480"/>
  <c r="L39" i="480"/>
  <c r="M39" i="480" s="1"/>
  <c r="AA40" i="480"/>
  <c r="AC39" i="480"/>
  <c r="N38" i="474"/>
  <c r="O38" i="474" s="1"/>
  <c r="AB38" i="474"/>
  <c r="L38" i="474"/>
  <c r="M38" i="474" s="1"/>
  <c r="AA39" i="474"/>
  <c r="AC38" i="474"/>
  <c r="AB38" i="484"/>
  <c r="L38" i="484"/>
  <c r="M38" i="484" s="1"/>
  <c r="N38" i="484"/>
  <c r="O38" i="484" s="1"/>
  <c r="AA39" i="484"/>
  <c r="AC38" i="484"/>
  <c r="AB38" i="473"/>
  <c r="L38" i="473"/>
  <c r="M38" i="473" s="1"/>
  <c r="N38" i="473"/>
  <c r="O38" i="473" s="1"/>
  <c r="AA39" i="473"/>
  <c r="AC38" i="473"/>
  <c r="AB39" i="470"/>
  <c r="L39" i="470"/>
  <c r="M39" i="470" s="1"/>
  <c r="N39" i="470"/>
  <c r="O39" i="470" s="1"/>
  <c r="AA40" i="470"/>
  <c r="AC39" i="470"/>
  <c r="AB38" i="481"/>
  <c r="L38" i="481"/>
  <c r="M38" i="481" s="1"/>
  <c r="N38" i="481"/>
  <c r="O38" i="481" s="1"/>
  <c r="AA39" i="481"/>
  <c r="AC38" i="481"/>
  <c r="AA40" i="496"/>
  <c r="N39" i="496"/>
  <c r="O39" i="496" s="1"/>
  <c r="AB39" i="496"/>
  <c r="L39" i="496"/>
  <c r="M39" i="496" s="1"/>
  <c r="AC39" i="496"/>
  <c r="AB39" i="489"/>
  <c r="L39" i="489"/>
  <c r="M39" i="489" s="1"/>
  <c r="N39" i="489"/>
  <c r="O39" i="489" s="1"/>
  <c r="AA40" i="489"/>
  <c r="AC39" i="489"/>
  <c r="L38" i="491"/>
  <c r="M38" i="491" s="1"/>
  <c r="AB38" i="491"/>
  <c r="N38" i="491"/>
  <c r="O38" i="491" s="1"/>
  <c r="AA39" i="491"/>
  <c r="AC38" i="491"/>
  <c r="AB39" i="478"/>
  <c r="L39" i="478"/>
  <c r="M39" i="478" s="1"/>
  <c r="N39" i="478"/>
  <c r="O39" i="478" s="1"/>
  <c r="AA40" i="478"/>
  <c r="AC39" i="478"/>
  <c r="AB38" i="483"/>
  <c r="L38" i="483"/>
  <c r="M38" i="483" s="1"/>
  <c r="N38" i="483"/>
  <c r="O38" i="483" s="1"/>
  <c r="AA39" i="483"/>
  <c r="AC38" i="483"/>
  <c r="N39" i="477"/>
  <c r="O39" i="477" s="1"/>
  <c r="L39" i="477"/>
  <c r="M39" i="477" s="1"/>
  <c r="AA40" i="477"/>
  <c r="AB39" i="477"/>
  <c r="AC39" i="477"/>
  <c r="N39" i="482"/>
  <c r="O39" i="482" s="1"/>
  <c r="AB39" i="482"/>
  <c r="L39" i="482"/>
  <c r="M39" i="482" s="1"/>
  <c r="AA40" i="482"/>
  <c r="AC39" i="482"/>
  <c r="AA39" i="488"/>
  <c r="AB38" i="488"/>
  <c r="L38" i="488"/>
  <c r="M38" i="488" s="1"/>
  <c r="N38" i="488"/>
  <c r="O38" i="488" s="1"/>
  <c r="AC38" i="488"/>
  <c r="N38" i="476"/>
  <c r="O38" i="476" s="1"/>
  <c r="L38" i="476"/>
  <c r="M38" i="476" s="1"/>
  <c r="AA39" i="476"/>
  <c r="AB38" i="476"/>
  <c r="AC38" i="476"/>
  <c r="AB38" i="486"/>
  <c r="L38" i="486"/>
  <c r="M38" i="486" s="1"/>
  <c r="N38" i="486"/>
  <c r="O38" i="486" s="1"/>
  <c r="AA39" i="486"/>
  <c r="AC38" i="486"/>
  <c r="AB39" i="476" l="1"/>
  <c r="L39" i="476"/>
  <c r="M39" i="476" s="1"/>
  <c r="N39" i="476"/>
  <c r="O39" i="476" s="1"/>
  <c r="AA40" i="476"/>
  <c r="AC39" i="476"/>
  <c r="AB40" i="482"/>
  <c r="L40" i="482"/>
  <c r="M40" i="482" s="1"/>
  <c r="N40" i="482"/>
  <c r="O40" i="482" s="1"/>
  <c r="AA41" i="482"/>
  <c r="AC40" i="482"/>
  <c r="AB39" i="491"/>
  <c r="L39" i="491"/>
  <c r="M39" i="491" s="1"/>
  <c r="N39" i="491"/>
  <c r="O39" i="491" s="1"/>
  <c r="AA40" i="491"/>
  <c r="AC39" i="491"/>
  <c r="AA41" i="470"/>
  <c r="AB40" i="470"/>
  <c r="L40" i="470"/>
  <c r="M40" i="470" s="1"/>
  <c r="N40" i="470"/>
  <c r="O40" i="470" s="1"/>
  <c r="AC40" i="470"/>
  <c r="AB40" i="480"/>
  <c r="L40" i="480"/>
  <c r="M40" i="480" s="1"/>
  <c r="N40" i="480"/>
  <c r="O40" i="480" s="1"/>
  <c r="AA41" i="480"/>
  <c r="AC40" i="480"/>
  <c r="N39" i="475"/>
  <c r="O39" i="475" s="1"/>
  <c r="AA40" i="475"/>
  <c r="AB39" i="475"/>
  <c r="L39" i="475"/>
  <c r="M39" i="475" s="1"/>
  <c r="AC39" i="475"/>
  <c r="N39" i="493"/>
  <c r="O39" i="493" s="1"/>
  <c r="L39" i="493"/>
  <c r="M39" i="493" s="1"/>
  <c r="AB39" i="493"/>
  <c r="AA40" i="493"/>
  <c r="AC39" i="493"/>
  <c r="AB42" i="495"/>
  <c r="L42" i="495"/>
  <c r="M42" i="495" s="1"/>
  <c r="N42" i="495"/>
  <c r="O42" i="495" s="1"/>
  <c r="AA43" i="495"/>
  <c r="AC42" i="495"/>
  <c r="AB39" i="474"/>
  <c r="L39" i="474"/>
  <c r="M39" i="474" s="1"/>
  <c r="N39" i="474"/>
  <c r="O39" i="474" s="1"/>
  <c r="AA40" i="474"/>
  <c r="AC39" i="474"/>
  <c r="AB41" i="492"/>
  <c r="L41" i="492"/>
  <c r="M41" i="492" s="1"/>
  <c r="N41" i="492"/>
  <c r="O41" i="492" s="1"/>
  <c r="AA42" i="492"/>
  <c r="AC41" i="492"/>
  <c r="L39" i="494"/>
  <c r="M39" i="494" s="1"/>
  <c r="AB39" i="494"/>
  <c r="N39" i="494"/>
  <c r="O39" i="494" s="1"/>
  <c r="AA40" i="494"/>
  <c r="AC39" i="494"/>
  <c r="AB40" i="478"/>
  <c r="L40" i="478"/>
  <c r="M40" i="478" s="1"/>
  <c r="N40" i="478"/>
  <c r="O40" i="478" s="1"/>
  <c r="AA41" i="478"/>
  <c r="AC40" i="478"/>
  <c r="AA40" i="481"/>
  <c r="AB39" i="481"/>
  <c r="L39" i="481"/>
  <c r="M39" i="481" s="1"/>
  <c r="N39" i="481"/>
  <c r="O39" i="481" s="1"/>
  <c r="AC39" i="481"/>
  <c r="AB39" i="472"/>
  <c r="L39" i="472"/>
  <c r="M39" i="472" s="1"/>
  <c r="N39" i="472"/>
  <c r="O39" i="472" s="1"/>
  <c r="AA40" i="472"/>
  <c r="AC39" i="472"/>
  <c r="AA40" i="486"/>
  <c r="AB39" i="486"/>
  <c r="L39" i="486"/>
  <c r="M39" i="486" s="1"/>
  <c r="N39" i="486"/>
  <c r="O39" i="486" s="1"/>
  <c r="AC39" i="486"/>
  <c r="AA41" i="489"/>
  <c r="AB40" i="489"/>
  <c r="L40" i="489"/>
  <c r="M40" i="489" s="1"/>
  <c r="N40" i="489"/>
  <c r="O40" i="489" s="1"/>
  <c r="AC40" i="489"/>
  <c r="N40" i="496"/>
  <c r="O40" i="496" s="1"/>
  <c r="AA41" i="496"/>
  <c r="L40" i="496"/>
  <c r="M40" i="496" s="1"/>
  <c r="AB40" i="496"/>
  <c r="AC40" i="496"/>
  <c r="N39" i="473"/>
  <c r="O39" i="473" s="1"/>
  <c r="L39" i="473"/>
  <c r="M39" i="473" s="1"/>
  <c r="AB39" i="473"/>
  <c r="AA40" i="473"/>
  <c r="AC39" i="473"/>
  <c r="N39" i="488"/>
  <c r="O39" i="488" s="1"/>
  <c r="AA40" i="488"/>
  <c r="L39" i="488"/>
  <c r="M39" i="488" s="1"/>
  <c r="AB39" i="488"/>
  <c r="AC39" i="488"/>
  <c r="N40" i="477"/>
  <c r="O40" i="477" s="1"/>
  <c r="AA41" i="477"/>
  <c r="AB40" i="477"/>
  <c r="L40" i="477"/>
  <c r="M40" i="477" s="1"/>
  <c r="AC40" i="477"/>
  <c r="AB39" i="483"/>
  <c r="L39" i="483"/>
  <c r="M39" i="483" s="1"/>
  <c r="N39" i="483"/>
  <c r="O39" i="483" s="1"/>
  <c r="AA40" i="483"/>
  <c r="AC39" i="483"/>
  <c r="AA40" i="484"/>
  <c r="AB39" i="484"/>
  <c r="L39" i="484"/>
  <c r="M39" i="484" s="1"/>
  <c r="N39" i="484"/>
  <c r="O39" i="484" s="1"/>
  <c r="AC39" i="484"/>
  <c r="AB40" i="485"/>
  <c r="L40" i="485"/>
  <c r="M40" i="485" s="1"/>
  <c r="N40" i="485"/>
  <c r="O40" i="485" s="1"/>
  <c r="AA41" i="485"/>
  <c r="AC40" i="485"/>
  <c r="AB41" i="471"/>
  <c r="L41" i="471"/>
  <c r="M41" i="471" s="1"/>
  <c r="N41" i="471"/>
  <c r="O41" i="471" s="1"/>
  <c r="AA42" i="471"/>
  <c r="AC41" i="471"/>
  <c r="N39" i="490"/>
  <c r="O39" i="490" s="1"/>
  <c r="L39" i="490"/>
  <c r="M39" i="490" s="1"/>
  <c r="AB39" i="490"/>
  <c r="AA40" i="490"/>
  <c r="AC39" i="490"/>
  <c r="N40" i="479"/>
  <c r="O40" i="479" s="1"/>
  <c r="L40" i="479"/>
  <c r="M40" i="479" s="1"/>
  <c r="AB40" i="479"/>
  <c r="AA41" i="479"/>
  <c r="AC40" i="479"/>
  <c r="AB40" i="487"/>
  <c r="L40" i="487"/>
  <c r="M40" i="487" s="1"/>
  <c r="N40" i="487"/>
  <c r="O40" i="487" s="1"/>
  <c r="AA41" i="487"/>
  <c r="AC40" i="487"/>
  <c r="N41" i="489" l="1"/>
  <c r="O41" i="489" s="1"/>
  <c r="AA42" i="489"/>
  <c r="L41" i="489"/>
  <c r="M41" i="489" s="1"/>
  <c r="AB41" i="489"/>
  <c r="AC41" i="489"/>
  <c r="AA41" i="474"/>
  <c r="AB40" i="474"/>
  <c r="L40" i="474"/>
  <c r="M40" i="474" s="1"/>
  <c r="N40" i="474"/>
  <c r="O40" i="474" s="1"/>
  <c r="AC40" i="474"/>
  <c r="AA42" i="480"/>
  <c r="AB41" i="480"/>
  <c r="L41" i="480"/>
  <c r="M41" i="480" s="1"/>
  <c r="N41" i="480"/>
  <c r="O41" i="480" s="1"/>
  <c r="AC41" i="480"/>
  <c r="N41" i="470"/>
  <c r="O41" i="470" s="1"/>
  <c r="AB41" i="470"/>
  <c r="AA42" i="470"/>
  <c r="L41" i="470"/>
  <c r="M41" i="470" s="1"/>
  <c r="AC41" i="470"/>
  <c r="AA41" i="476"/>
  <c r="AB40" i="476"/>
  <c r="L40" i="476"/>
  <c r="M40" i="476" s="1"/>
  <c r="N40" i="476"/>
  <c r="O40" i="476" s="1"/>
  <c r="AC40" i="476"/>
  <c r="AA43" i="471"/>
  <c r="AB42" i="471"/>
  <c r="L42" i="471"/>
  <c r="M42" i="471" s="1"/>
  <c r="N42" i="471"/>
  <c r="O42" i="471" s="1"/>
  <c r="AC42" i="471"/>
  <c r="N40" i="486"/>
  <c r="O40" i="486" s="1"/>
  <c r="AA41" i="486"/>
  <c r="AB40" i="486"/>
  <c r="L40" i="486"/>
  <c r="M40" i="486" s="1"/>
  <c r="AC40" i="486"/>
  <c r="N41" i="478"/>
  <c r="O41" i="478" s="1"/>
  <c r="AB41" i="478"/>
  <c r="AA42" i="478"/>
  <c r="L41" i="478"/>
  <c r="M41" i="478" s="1"/>
  <c r="AC41" i="478"/>
  <c r="N43" i="495"/>
  <c r="O43" i="495" s="1"/>
  <c r="AA44" i="495"/>
  <c r="L43" i="495"/>
  <c r="M43" i="495" s="1"/>
  <c r="AB43" i="495"/>
  <c r="AC43" i="495"/>
  <c r="N40" i="475"/>
  <c r="O40" i="475" s="1"/>
  <c r="AB40" i="475"/>
  <c r="L40" i="475"/>
  <c r="M40" i="475" s="1"/>
  <c r="AA41" i="475"/>
  <c r="AC40" i="475"/>
  <c r="N40" i="483"/>
  <c r="O40" i="483" s="1"/>
  <c r="AB40" i="483"/>
  <c r="L40" i="483"/>
  <c r="M40" i="483" s="1"/>
  <c r="AA41" i="483"/>
  <c r="AC40" i="483"/>
  <c r="N41" i="487"/>
  <c r="O41" i="487" s="1"/>
  <c r="AA42" i="487"/>
  <c r="L41" i="487"/>
  <c r="M41" i="487" s="1"/>
  <c r="AB41" i="487"/>
  <c r="AC41" i="487"/>
  <c r="AA42" i="485"/>
  <c r="AB41" i="485"/>
  <c r="L41" i="485"/>
  <c r="M41" i="485" s="1"/>
  <c r="N41" i="485"/>
  <c r="O41" i="485" s="1"/>
  <c r="AC41" i="485"/>
  <c r="N40" i="484"/>
  <c r="O40" i="484" s="1"/>
  <c r="L40" i="484"/>
  <c r="M40" i="484" s="1"/>
  <c r="AB40" i="484"/>
  <c r="AA41" i="484"/>
  <c r="AC40" i="484"/>
  <c r="N41" i="496"/>
  <c r="O41" i="496" s="1"/>
  <c r="L41" i="496"/>
  <c r="M41" i="496" s="1"/>
  <c r="AB41" i="496"/>
  <c r="AA42" i="496"/>
  <c r="AC41" i="496"/>
  <c r="AB40" i="494"/>
  <c r="L40" i="494"/>
  <c r="M40" i="494" s="1"/>
  <c r="N40" i="494"/>
  <c r="O40" i="494" s="1"/>
  <c r="AA41" i="494"/>
  <c r="AC40" i="494"/>
  <c r="N40" i="493"/>
  <c r="O40" i="493" s="1"/>
  <c r="L40" i="493"/>
  <c r="M40" i="493" s="1"/>
  <c r="AB40" i="493"/>
  <c r="AA41" i="493"/>
  <c r="AC40" i="493"/>
  <c r="N40" i="491"/>
  <c r="O40" i="491" s="1"/>
  <c r="AB40" i="491"/>
  <c r="AA41" i="491"/>
  <c r="L40" i="491"/>
  <c r="M40" i="491" s="1"/>
  <c r="AC40" i="491"/>
  <c r="AB40" i="490"/>
  <c r="N40" i="490"/>
  <c r="O40" i="490" s="1"/>
  <c r="L40" i="490"/>
  <c r="M40" i="490" s="1"/>
  <c r="AA41" i="490"/>
  <c r="AC40" i="490"/>
  <c r="N40" i="488"/>
  <c r="O40" i="488" s="1"/>
  <c r="AA41" i="488"/>
  <c r="AB40" i="488"/>
  <c r="L40" i="488"/>
  <c r="M40" i="488" s="1"/>
  <c r="AC40" i="488"/>
  <c r="AB41" i="479"/>
  <c r="L41" i="479"/>
  <c r="M41" i="479" s="1"/>
  <c r="N41" i="479"/>
  <c r="O41" i="479" s="1"/>
  <c r="AA42" i="479"/>
  <c r="AC41" i="479"/>
  <c r="AB41" i="477"/>
  <c r="L41" i="477"/>
  <c r="M41" i="477" s="1"/>
  <c r="N41" i="477"/>
  <c r="O41" i="477" s="1"/>
  <c r="AA42" i="477"/>
  <c r="AC41" i="477"/>
  <c r="N40" i="473"/>
  <c r="O40" i="473" s="1"/>
  <c r="AB40" i="473"/>
  <c r="L40" i="473"/>
  <c r="M40" i="473" s="1"/>
  <c r="AA41" i="473"/>
  <c r="AC40" i="473"/>
  <c r="AB40" i="472"/>
  <c r="L40" i="472"/>
  <c r="M40" i="472" s="1"/>
  <c r="N40" i="472"/>
  <c r="O40" i="472" s="1"/>
  <c r="AC40" i="472"/>
  <c r="AA41" i="472"/>
  <c r="N40" i="481"/>
  <c r="O40" i="481" s="1"/>
  <c r="L40" i="481"/>
  <c r="M40" i="481" s="1"/>
  <c r="AA41" i="481"/>
  <c r="AB40" i="481"/>
  <c r="AC40" i="481"/>
  <c r="N42" i="492"/>
  <c r="O42" i="492" s="1"/>
  <c r="AB42" i="492"/>
  <c r="AA43" i="492"/>
  <c r="L42" i="492"/>
  <c r="M42" i="492" s="1"/>
  <c r="AC42" i="492"/>
  <c r="AA42" i="482"/>
  <c r="AB41" i="482"/>
  <c r="L41" i="482"/>
  <c r="M41" i="482" s="1"/>
  <c r="N41" i="482"/>
  <c r="O41" i="482" s="1"/>
  <c r="AC41" i="482"/>
  <c r="AB42" i="479" l="1"/>
  <c r="L42" i="479"/>
  <c r="M42" i="479" s="1"/>
  <c r="N42" i="479"/>
  <c r="O42" i="479" s="1"/>
  <c r="AA43" i="479"/>
  <c r="AC42" i="479"/>
  <c r="N42" i="482"/>
  <c r="O42" i="482" s="1"/>
  <c r="AB42" i="482"/>
  <c r="L42" i="482"/>
  <c r="M42" i="482" s="1"/>
  <c r="AA43" i="482"/>
  <c r="AC42" i="482"/>
  <c r="N41" i="481"/>
  <c r="O41" i="481" s="1"/>
  <c r="AB41" i="481"/>
  <c r="L41" i="481"/>
  <c r="M41" i="481" s="1"/>
  <c r="AA42" i="481"/>
  <c r="AC41" i="481"/>
  <c r="AB41" i="494"/>
  <c r="L41" i="494"/>
  <c r="M41" i="494" s="1"/>
  <c r="AA42" i="494"/>
  <c r="N41" i="494"/>
  <c r="O41" i="494" s="1"/>
  <c r="AC41" i="494"/>
  <c r="N42" i="480"/>
  <c r="O42" i="480" s="1"/>
  <c r="AA43" i="480"/>
  <c r="L42" i="480"/>
  <c r="M42" i="480" s="1"/>
  <c r="AB42" i="480"/>
  <c r="AC42" i="480"/>
  <c r="N41" i="472"/>
  <c r="O41" i="472" s="1"/>
  <c r="AB41" i="472"/>
  <c r="AA42" i="472"/>
  <c r="L41" i="472"/>
  <c r="M41" i="472" s="1"/>
  <c r="AC41" i="472"/>
  <c r="N41" i="493"/>
  <c r="O41" i="493" s="1"/>
  <c r="AB41" i="493"/>
  <c r="L41" i="493"/>
  <c r="M41" i="493" s="1"/>
  <c r="AA42" i="493"/>
  <c r="AC41" i="493"/>
  <c r="AB41" i="490"/>
  <c r="L41" i="490"/>
  <c r="M41" i="490" s="1"/>
  <c r="N41" i="490"/>
  <c r="O41" i="490" s="1"/>
  <c r="AA42" i="490"/>
  <c r="AC41" i="490"/>
  <c r="AB42" i="496"/>
  <c r="L42" i="496"/>
  <c r="M42" i="496" s="1"/>
  <c r="N42" i="496"/>
  <c r="O42" i="496" s="1"/>
  <c r="AA43" i="496"/>
  <c r="AC42" i="496"/>
  <c r="N41" i="483"/>
  <c r="O41" i="483" s="1"/>
  <c r="AA42" i="483"/>
  <c r="AB41" i="483"/>
  <c r="L41" i="483"/>
  <c r="M41" i="483" s="1"/>
  <c r="AC41" i="483"/>
  <c r="N44" i="495"/>
  <c r="O44" i="495" s="1"/>
  <c r="L44" i="495"/>
  <c r="M44" i="495" s="1"/>
  <c r="AB44" i="495"/>
  <c r="AA45" i="495"/>
  <c r="AC44" i="495"/>
  <c r="N42" i="478"/>
  <c r="O42" i="478" s="1"/>
  <c r="AA43" i="478"/>
  <c r="AB42" i="478"/>
  <c r="L42" i="478"/>
  <c r="M42" i="478" s="1"/>
  <c r="AC42" i="478"/>
  <c r="N43" i="471"/>
  <c r="O43" i="471" s="1"/>
  <c r="AB43" i="471"/>
  <c r="AA44" i="471"/>
  <c r="L43" i="471"/>
  <c r="M43" i="471" s="1"/>
  <c r="AC43" i="471"/>
  <c r="N42" i="470"/>
  <c r="O42" i="470" s="1"/>
  <c r="AB42" i="470"/>
  <c r="L42" i="470"/>
  <c r="M42" i="470" s="1"/>
  <c r="AA43" i="470"/>
  <c r="AC42" i="470"/>
  <c r="N41" i="474"/>
  <c r="O41" i="474" s="1"/>
  <c r="L41" i="474"/>
  <c r="M41" i="474" s="1"/>
  <c r="AA42" i="474"/>
  <c r="AB41" i="474"/>
  <c r="AC41" i="474"/>
  <c r="N42" i="489"/>
  <c r="O42" i="489" s="1"/>
  <c r="AA43" i="489"/>
  <c r="AB42" i="489"/>
  <c r="L42" i="489"/>
  <c r="M42" i="489" s="1"/>
  <c r="AC42" i="489"/>
  <c r="N43" i="492"/>
  <c r="O43" i="492" s="1"/>
  <c r="L43" i="492"/>
  <c r="M43" i="492" s="1"/>
  <c r="AA44" i="492"/>
  <c r="AB43" i="492"/>
  <c r="AC43" i="492"/>
  <c r="N41" i="491"/>
  <c r="O41" i="491" s="1"/>
  <c r="L41" i="491"/>
  <c r="M41" i="491" s="1"/>
  <c r="AB41" i="491"/>
  <c r="AA42" i="491"/>
  <c r="AC41" i="491"/>
  <c r="N41" i="486"/>
  <c r="O41" i="486" s="1"/>
  <c r="AB41" i="486"/>
  <c r="L41" i="486"/>
  <c r="M41" i="486" s="1"/>
  <c r="AA42" i="486"/>
  <c r="AC41" i="486"/>
  <c r="AB41" i="473"/>
  <c r="L41" i="473"/>
  <c r="M41" i="473" s="1"/>
  <c r="N41" i="473"/>
  <c r="O41" i="473" s="1"/>
  <c r="AA42" i="473"/>
  <c r="AC41" i="473"/>
  <c r="AB42" i="477"/>
  <c r="L42" i="477"/>
  <c r="M42" i="477" s="1"/>
  <c r="N42" i="477"/>
  <c r="O42" i="477" s="1"/>
  <c r="AA43" i="477"/>
  <c r="AC42" i="477"/>
  <c r="AB41" i="488"/>
  <c r="L41" i="488"/>
  <c r="M41" i="488" s="1"/>
  <c r="N41" i="488"/>
  <c r="O41" i="488" s="1"/>
  <c r="AA42" i="488"/>
  <c r="AC41" i="488"/>
  <c r="N41" i="484"/>
  <c r="O41" i="484" s="1"/>
  <c r="L41" i="484"/>
  <c r="M41" i="484" s="1"/>
  <c r="AB41" i="484"/>
  <c r="AA42" i="484"/>
  <c r="AC41" i="484"/>
  <c r="N42" i="485"/>
  <c r="O42" i="485" s="1"/>
  <c r="AA43" i="485"/>
  <c r="L42" i="485"/>
  <c r="M42" i="485" s="1"/>
  <c r="AB42" i="485"/>
  <c r="AC42" i="485"/>
  <c r="N42" i="487"/>
  <c r="O42" i="487" s="1"/>
  <c r="L42" i="487"/>
  <c r="M42" i="487" s="1"/>
  <c r="AA43" i="487"/>
  <c r="AB42" i="487"/>
  <c r="AC42" i="487"/>
  <c r="AB41" i="475"/>
  <c r="L41" i="475"/>
  <c r="M41" i="475" s="1"/>
  <c r="N41" i="475"/>
  <c r="O41" i="475" s="1"/>
  <c r="AA42" i="475"/>
  <c r="AC41" i="475"/>
  <c r="N41" i="476"/>
  <c r="O41" i="476" s="1"/>
  <c r="AA42" i="476"/>
  <c r="AB41" i="476"/>
  <c r="L41" i="476"/>
  <c r="M41" i="476" s="1"/>
  <c r="AC41" i="476"/>
  <c r="N42" i="476" l="1"/>
  <c r="O42" i="476" s="1"/>
  <c r="AA43" i="476"/>
  <c r="AB42" i="476"/>
  <c r="L42" i="476"/>
  <c r="M42" i="476" s="1"/>
  <c r="AC42" i="476"/>
  <c r="AB43" i="496"/>
  <c r="N43" i="496"/>
  <c r="O43" i="496" s="1"/>
  <c r="L43" i="496"/>
  <c r="M43" i="496" s="1"/>
  <c r="AA44" i="496"/>
  <c r="AC43" i="496"/>
  <c r="N42" i="472"/>
  <c r="O42" i="472" s="1"/>
  <c r="L42" i="472"/>
  <c r="M42" i="472" s="1"/>
  <c r="AB42" i="472"/>
  <c r="AA43" i="472"/>
  <c r="AC42" i="472"/>
  <c r="N43" i="479"/>
  <c r="O43" i="479" s="1"/>
  <c r="AB43" i="479"/>
  <c r="AA44" i="479"/>
  <c r="L43" i="479"/>
  <c r="M43" i="479" s="1"/>
  <c r="AC43" i="479"/>
  <c r="AB43" i="487"/>
  <c r="L43" i="487"/>
  <c r="M43" i="487" s="1"/>
  <c r="N43" i="487"/>
  <c r="O43" i="487" s="1"/>
  <c r="AA44" i="487"/>
  <c r="AC43" i="487"/>
  <c r="AB42" i="473"/>
  <c r="L42" i="473"/>
  <c r="M42" i="473" s="1"/>
  <c r="N42" i="473"/>
  <c r="O42" i="473" s="1"/>
  <c r="AA43" i="473"/>
  <c r="AC42" i="473"/>
  <c r="AB44" i="492"/>
  <c r="N44" i="492"/>
  <c r="O44" i="492" s="1"/>
  <c r="L44" i="492"/>
  <c r="M44" i="492" s="1"/>
  <c r="AA45" i="492"/>
  <c r="AC44" i="492"/>
  <c r="N44" i="471"/>
  <c r="O44" i="471" s="1"/>
  <c r="L44" i="471"/>
  <c r="M44" i="471" s="1"/>
  <c r="AB44" i="471"/>
  <c r="AA45" i="471"/>
  <c r="AC44" i="471"/>
  <c r="AB42" i="483"/>
  <c r="L42" i="483"/>
  <c r="M42" i="483" s="1"/>
  <c r="N42" i="483"/>
  <c r="O42" i="483" s="1"/>
  <c r="AA43" i="483"/>
  <c r="AC42" i="483"/>
  <c r="AB42" i="490"/>
  <c r="L42" i="490"/>
  <c r="M42" i="490" s="1"/>
  <c r="AA43" i="490"/>
  <c r="N42" i="490"/>
  <c r="O42" i="490" s="1"/>
  <c r="AC42" i="490"/>
  <c r="AB42" i="484"/>
  <c r="L42" i="484"/>
  <c r="M42" i="484" s="1"/>
  <c r="N42" i="484"/>
  <c r="O42" i="484" s="1"/>
  <c r="AA43" i="484"/>
  <c r="AC42" i="484"/>
  <c r="AB45" i="495"/>
  <c r="AA46" i="495"/>
  <c r="N45" i="495"/>
  <c r="O45" i="495" s="1"/>
  <c r="L45" i="495"/>
  <c r="M45" i="495" s="1"/>
  <c r="AC45" i="495"/>
  <c r="AB42" i="493"/>
  <c r="L42" i="493"/>
  <c r="M42" i="493" s="1"/>
  <c r="N42" i="493"/>
  <c r="O42" i="493" s="1"/>
  <c r="AA43" i="493"/>
  <c r="AC42" i="493"/>
  <c r="N43" i="480"/>
  <c r="O43" i="480" s="1"/>
  <c r="AB43" i="480"/>
  <c r="L43" i="480"/>
  <c r="M43" i="480" s="1"/>
  <c r="AA44" i="480"/>
  <c r="AC43" i="480"/>
  <c r="N42" i="494"/>
  <c r="O42" i="494" s="1"/>
  <c r="AB42" i="494"/>
  <c r="L42" i="494"/>
  <c r="M42" i="494" s="1"/>
  <c r="AA43" i="494"/>
  <c r="AC42" i="494"/>
  <c r="AB42" i="481"/>
  <c r="L42" i="481"/>
  <c r="M42" i="481" s="1"/>
  <c r="N42" i="481"/>
  <c r="O42" i="481" s="1"/>
  <c r="AA43" i="481"/>
  <c r="AC42" i="481"/>
  <c r="N43" i="477"/>
  <c r="O43" i="477" s="1"/>
  <c r="AB43" i="477"/>
  <c r="AA44" i="477"/>
  <c r="L43" i="477"/>
  <c r="M43" i="477" s="1"/>
  <c r="AC43" i="477"/>
  <c r="AB42" i="486"/>
  <c r="L42" i="486"/>
  <c r="M42" i="486" s="1"/>
  <c r="N42" i="486"/>
  <c r="O42" i="486" s="1"/>
  <c r="AA43" i="486"/>
  <c r="AC42" i="486"/>
  <c r="AA43" i="475"/>
  <c r="AB42" i="475"/>
  <c r="L42" i="475"/>
  <c r="M42" i="475" s="1"/>
  <c r="N42" i="475"/>
  <c r="O42" i="475" s="1"/>
  <c r="AC42" i="475"/>
  <c r="N43" i="485"/>
  <c r="O43" i="485" s="1"/>
  <c r="AB43" i="485"/>
  <c r="L43" i="485"/>
  <c r="M43" i="485" s="1"/>
  <c r="AA44" i="485"/>
  <c r="AC43" i="485"/>
  <c r="AA43" i="488"/>
  <c r="AB42" i="488"/>
  <c r="L42" i="488"/>
  <c r="M42" i="488" s="1"/>
  <c r="N42" i="488"/>
  <c r="O42" i="488" s="1"/>
  <c r="AC42" i="488"/>
  <c r="AB42" i="491"/>
  <c r="N42" i="491"/>
  <c r="O42" i="491" s="1"/>
  <c r="L42" i="491"/>
  <c r="M42" i="491" s="1"/>
  <c r="AA43" i="491"/>
  <c r="AC42" i="491"/>
  <c r="AB43" i="489"/>
  <c r="L43" i="489"/>
  <c r="M43" i="489" s="1"/>
  <c r="N43" i="489"/>
  <c r="O43" i="489" s="1"/>
  <c r="AA44" i="489"/>
  <c r="AC43" i="489"/>
  <c r="N42" i="474"/>
  <c r="O42" i="474" s="1"/>
  <c r="L42" i="474"/>
  <c r="M42" i="474" s="1"/>
  <c r="AB42" i="474"/>
  <c r="AA43" i="474"/>
  <c r="AC42" i="474"/>
  <c r="AB43" i="470"/>
  <c r="L43" i="470"/>
  <c r="M43" i="470" s="1"/>
  <c r="N43" i="470"/>
  <c r="O43" i="470" s="1"/>
  <c r="AA44" i="470"/>
  <c r="AC43" i="470"/>
  <c r="AB43" i="478"/>
  <c r="L43" i="478"/>
  <c r="M43" i="478" s="1"/>
  <c r="N43" i="478"/>
  <c r="O43" i="478" s="1"/>
  <c r="AA44" i="478"/>
  <c r="AC43" i="478"/>
  <c r="N43" i="482"/>
  <c r="O43" i="482" s="1"/>
  <c r="AB43" i="482"/>
  <c r="L43" i="482"/>
  <c r="M43" i="482" s="1"/>
  <c r="AA44" i="482"/>
  <c r="AC43" i="482"/>
  <c r="AA45" i="470" l="1"/>
  <c r="AB44" i="470"/>
  <c r="L44" i="470"/>
  <c r="M44" i="470" s="1"/>
  <c r="N44" i="470"/>
  <c r="O44" i="470" s="1"/>
  <c r="AC44" i="470"/>
  <c r="L43" i="493"/>
  <c r="M43" i="493" s="1"/>
  <c r="N43" i="493"/>
  <c r="O43" i="493" s="1"/>
  <c r="AA44" i="493"/>
  <c r="AB43" i="493"/>
  <c r="AC43" i="493"/>
  <c r="AA44" i="481"/>
  <c r="AB43" i="481"/>
  <c r="L43" i="481"/>
  <c r="M43" i="481" s="1"/>
  <c r="N43" i="481"/>
  <c r="O43" i="481" s="1"/>
  <c r="AC43" i="481"/>
  <c r="AB44" i="482"/>
  <c r="L44" i="482"/>
  <c r="M44" i="482" s="1"/>
  <c r="N44" i="482"/>
  <c r="O44" i="482" s="1"/>
  <c r="AA45" i="482"/>
  <c r="AC44" i="482"/>
  <c r="AA45" i="489"/>
  <c r="AB44" i="489"/>
  <c r="L44" i="489"/>
  <c r="M44" i="489" s="1"/>
  <c r="N44" i="489"/>
  <c r="O44" i="489" s="1"/>
  <c r="AC44" i="489"/>
  <c r="AB43" i="494"/>
  <c r="N43" i="494"/>
  <c r="O43" i="494" s="1"/>
  <c r="L43" i="494"/>
  <c r="M43" i="494" s="1"/>
  <c r="AA44" i="494"/>
  <c r="AC43" i="494"/>
  <c r="AA44" i="484"/>
  <c r="AB43" i="484"/>
  <c r="L43" i="484"/>
  <c r="M43" i="484" s="1"/>
  <c r="N43" i="484"/>
  <c r="O43" i="484" s="1"/>
  <c r="AC43" i="484"/>
  <c r="AB45" i="492"/>
  <c r="L45" i="492"/>
  <c r="M45" i="492" s="1"/>
  <c r="N45" i="492"/>
  <c r="O45" i="492" s="1"/>
  <c r="AA46" i="492"/>
  <c r="AC45" i="492"/>
  <c r="N44" i="479"/>
  <c r="O44" i="479" s="1"/>
  <c r="L44" i="479"/>
  <c r="M44" i="479" s="1"/>
  <c r="AB44" i="479"/>
  <c r="AA45" i="479"/>
  <c r="AC44" i="479"/>
  <c r="AB43" i="472"/>
  <c r="L43" i="472"/>
  <c r="M43" i="472" s="1"/>
  <c r="N43" i="472"/>
  <c r="O43" i="472" s="1"/>
  <c r="AA44" i="472"/>
  <c r="AC43" i="472"/>
  <c r="AB43" i="476"/>
  <c r="L43" i="476"/>
  <c r="M43" i="476" s="1"/>
  <c r="N43" i="476"/>
  <c r="O43" i="476" s="1"/>
  <c r="AA44" i="476"/>
  <c r="AC43" i="476"/>
  <c r="N43" i="490"/>
  <c r="O43" i="490" s="1"/>
  <c r="AB43" i="490"/>
  <c r="L43" i="490"/>
  <c r="M43" i="490" s="1"/>
  <c r="AA44" i="490"/>
  <c r="AC43" i="490"/>
  <c r="AB43" i="483"/>
  <c r="N43" i="483"/>
  <c r="O43" i="483" s="1"/>
  <c r="L43" i="483"/>
  <c r="M43" i="483" s="1"/>
  <c r="AA44" i="483"/>
  <c r="AC43" i="483"/>
  <c r="AB44" i="487"/>
  <c r="L44" i="487"/>
  <c r="M44" i="487" s="1"/>
  <c r="N44" i="487"/>
  <c r="O44" i="487" s="1"/>
  <c r="AA45" i="487"/>
  <c r="AC44" i="487"/>
  <c r="AB43" i="474"/>
  <c r="L43" i="474"/>
  <c r="M43" i="474" s="1"/>
  <c r="N43" i="474"/>
  <c r="O43" i="474" s="1"/>
  <c r="AA44" i="474"/>
  <c r="AC43" i="474"/>
  <c r="AB44" i="485"/>
  <c r="L44" i="485"/>
  <c r="M44" i="485" s="1"/>
  <c r="N44" i="485"/>
  <c r="O44" i="485" s="1"/>
  <c r="AA45" i="485"/>
  <c r="AC44" i="485"/>
  <c r="N43" i="475"/>
  <c r="O43" i="475" s="1"/>
  <c r="AA44" i="475"/>
  <c r="L43" i="475"/>
  <c r="M43" i="475" s="1"/>
  <c r="AB43" i="475"/>
  <c r="AC43" i="475"/>
  <c r="N44" i="477"/>
  <c r="O44" i="477" s="1"/>
  <c r="AA45" i="477"/>
  <c r="AB44" i="477"/>
  <c r="L44" i="477"/>
  <c r="M44" i="477" s="1"/>
  <c r="AC44" i="477"/>
  <c r="AB45" i="471"/>
  <c r="L45" i="471"/>
  <c r="M45" i="471" s="1"/>
  <c r="N45" i="471"/>
  <c r="O45" i="471" s="1"/>
  <c r="AA46" i="471"/>
  <c r="AC45" i="471"/>
  <c r="AB44" i="478"/>
  <c r="L44" i="478"/>
  <c r="M44" i="478" s="1"/>
  <c r="N44" i="478"/>
  <c r="O44" i="478" s="1"/>
  <c r="AA45" i="478"/>
  <c r="AC44" i="478"/>
  <c r="AB43" i="491"/>
  <c r="L43" i="491"/>
  <c r="M43" i="491" s="1"/>
  <c r="N43" i="491"/>
  <c r="O43" i="491" s="1"/>
  <c r="AA44" i="491"/>
  <c r="AC43" i="491"/>
  <c r="N43" i="488"/>
  <c r="O43" i="488" s="1"/>
  <c r="AA44" i="488"/>
  <c r="L43" i="488"/>
  <c r="M43" i="488" s="1"/>
  <c r="AB43" i="488"/>
  <c r="AC43" i="488"/>
  <c r="AA44" i="486"/>
  <c r="AB43" i="486"/>
  <c r="L43" i="486"/>
  <c r="M43" i="486" s="1"/>
  <c r="N43" i="486"/>
  <c r="O43" i="486" s="1"/>
  <c r="AC43" i="486"/>
  <c r="AB44" i="480"/>
  <c r="L44" i="480"/>
  <c r="M44" i="480" s="1"/>
  <c r="N44" i="480"/>
  <c r="O44" i="480" s="1"/>
  <c r="AA45" i="480"/>
  <c r="AC44" i="480"/>
  <c r="AB46" i="495"/>
  <c r="L46" i="495"/>
  <c r="M46" i="495" s="1"/>
  <c r="N46" i="495"/>
  <c r="O46" i="495" s="1"/>
  <c r="AA47" i="495"/>
  <c r="AC46" i="495"/>
  <c r="N43" i="473"/>
  <c r="O43" i="473" s="1"/>
  <c r="L43" i="473"/>
  <c r="M43" i="473" s="1"/>
  <c r="AB43" i="473"/>
  <c r="AA44" i="473"/>
  <c r="AC43" i="473"/>
  <c r="N44" i="496"/>
  <c r="O44" i="496" s="1"/>
  <c r="L44" i="496"/>
  <c r="M44" i="496" s="1"/>
  <c r="AB44" i="496"/>
  <c r="AA45" i="496"/>
  <c r="AC44" i="496"/>
  <c r="L47" i="495" l="1"/>
  <c r="M47" i="495" s="1"/>
  <c r="AA48" i="495"/>
  <c r="AB47" i="495"/>
  <c r="N47" i="495"/>
  <c r="O47" i="495" s="1"/>
  <c r="AC47" i="495"/>
  <c r="AB45" i="479"/>
  <c r="L45" i="479"/>
  <c r="M45" i="479" s="1"/>
  <c r="N45" i="479"/>
  <c r="O45" i="479" s="1"/>
  <c r="AA46" i="479"/>
  <c r="AC45" i="479"/>
  <c r="AA46" i="480"/>
  <c r="AB45" i="480"/>
  <c r="L45" i="480"/>
  <c r="M45" i="480" s="1"/>
  <c r="N45" i="480"/>
  <c r="O45" i="480" s="1"/>
  <c r="AC45" i="480"/>
  <c r="N44" i="486"/>
  <c r="O44" i="486" s="1"/>
  <c r="L44" i="486"/>
  <c r="M44" i="486" s="1"/>
  <c r="AA45" i="486"/>
  <c r="AB44" i="486"/>
  <c r="AC44" i="486"/>
  <c r="N44" i="488"/>
  <c r="O44" i="488" s="1"/>
  <c r="AA45" i="488"/>
  <c r="AB44" i="488"/>
  <c r="L44" i="488"/>
  <c r="M44" i="488" s="1"/>
  <c r="AC44" i="488"/>
  <c r="N45" i="478"/>
  <c r="O45" i="478" s="1"/>
  <c r="L45" i="478"/>
  <c r="M45" i="478" s="1"/>
  <c r="AA46" i="478"/>
  <c r="AB45" i="478"/>
  <c r="AC45" i="478"/>
  <c r="AB45" i="477"/>
  <c r="L45" i="477"/>
  <c r="M45" i="477" s="1"/>
  <c r="N45" i="477"/>
  <c r="O45" i="477" s="1"/>
  <c r="AA46" i="477"/>
  <c r="AC45" i="477"/>
  <c r="AA46" i="485"/>
  <c r="AB45" i="485"/>
  <c r="L45" i="485"/>
  <c r="M45" i="485" s="1"/>
  <c r="N45" i="485"/>
  <c r="O45" i="485" s="1"/>
  <c r="AC45" i="485"/>
  <c r="AA45" i="490"/>
  <c r="AB44" i="490"/>
  <c r="N44" i="490"/>
  <c r="O44" i="490" s="1"/>
  <c r="L44" i="490"/>
  <c r="M44" i="490" s="1"/>
  <c r="AC44" i="490"/>
  <c r="L46" i="492"/>
  <c r="M46" i="492" s="1"/>
  <c r="AA47" i="492"/>
  <c r="AB46" i="492"/>
  <c r="N46" i="492"/>
  <c r="O46" i="492" s="1"/>
  <c r="AC46" i="492"/>
  <c r="N44" i="484"/>
  <c r="O44" i="484" s="1"/>
  <c r="L44" i="484"/>
  <c r="M44" i="484" s="1"/>
  <c r="AB44" i="484"/>
  <c r="AA45" i="484"/>
  <c r="AC44" i="484"/>
  <c r="AA46" i="482"/>
  <c r="AB45" i="482"/>
  <c r="L45" i="482"/>
  <c r="M45" i="482" s="1"/>
  <c r="N45" i="482"/>
  <c r="O45" i="482" s="1"/>
  <c r="AC45" i="482"/>
  <c r="N44" i="481"/>
  <c r="O44" i="481" s="1"/>
  <c r="AB44" i="481"/>
  <c r="AA45" i="481"/>
  <c r="L44" i="481"/>
  <c r="M44" i="481" s="1"/>
  <c r="AC44" i="481"/>
  <c r="AB44" i="483"/>
  <c r="L44" i="483"/>
  <c r="M44" i="483" s="1"/>
  <c r="N44" i="483"/>
  <c r="O44" i="483" s="1"/>
  <c r="AA45" i="483"/>
  <c r="AC44" i="483"/>
  <c r="AB45" i="496"/>
  <c r="N45" i="496"/>
  <c r="O45" i="496" s="1"/>
  <c r="L45" i="496"/>
  <c r="M45" i="496" s="1"/>
  <c r="AA46" i="496"/>
  <c r="AC45" i="496"/>
  <c r="AB46" i="471"/>
  <c r="L46" i="471"/>
  <c r="M46" i="471" s="1"/>
  <c r="N46" i="471"/>
  <c r="O46" i="471" s="1"/>
  <c r="AA47" i="471"/>
  <c r="AC46" i="471"/>
  <c r="N44" i="475"/>
  <c r="O44" i="475" s="1"/>
  <c r="L44" i="475"/>
  <c r="M44" i="475" s="1"/>
  <c r="AA45" i="475"/>
  <c r="AB44" i="475"/>
  <c r="AC44" i="475"/>
  <c r="AA45" i="474"/>
  <c r="AB44" i="474"/>
  <c r="L44" i="474"/>
  <c r="M44" i="474" s="1"/>
  <c r="N44" i="474"/>
  <c r="O44" i="474" s="1"/>
  <c r="AC44" i="474"/>
  <c r="AB44" i="476"/>
  <c r="L44" i="476"/>
  <c r="M44" i="476" s="1"/>
  <c r="N44" i="476"/>
  <c r="O44" i="476" s="1"/>
  <c r="AA45" i="476"/>
  <c r="AC44" i="476"/>
  <c r="L44" i="491"/>
  <c r="M44" i="491" s="1"/>
  <c r="AA45" i="491"/>
  <c r="AB44" i="491"/>
  <c r="N44" i="491"/>
  <c r="O44" i="491" s="1"/>
  <c r="AC44" i="491"/>
  <c r="N44" i="493"/>
  <c r="O44" i="493" s="1"/>
  <c r="AB44" i="493"/>
  <c r="L44" i="493"/>
  <c r="M44" i="493" s="1"/>
  <c r="AA45" i="493"/>
  <c r="AC44" i="493"/>
  <c r="N44" i="473"/>
  <c r="O44" i="473" s="1"/>
  <c r="L44" i="473"/>
  <c r="M44" i="473" s="1"/>
  <c r="AB44" i="473"/>
  <c r="AA45" i="473"/>
  <c r="AC44" i="473"/>
  <c r="N45" i="487"/>
  <c r="O45" i="487" s="1"/>
  <c r="AA46" i="487"/>
  <c r="L45" i="487"/>
  <c r="M45" i="487" s="1"/>
  <c r="AB45" i="487"/>
  <c r="AC45" i="487"/>
  <c r="AA45" i="472"/>
  <c r="AB44" i="472"/>
  <c r="L44" i="472"/>
  <c r="M44" i="472" s="1"/>
  <c r="N44" i="472"/>
  <c r="O44" i="472" s="1"/>
  <c r="AC44" i="472"/>
  <c r="AB44" i="494"/>
  <c r="L44" i="494"/>
  <c r="M44" i="494" s="1"/>
  <c r="N44" i="494"/>
  <c r="O44" i="494" s="1"/>
  <c r="AA45" i="494"/>
  <c r="AC44" i="494"/>
  <c r="N45" i="489"/>
  <c r="O45" i="489" s="1"/>
  <c r="AA46" i="489"/>
  <c r="L45" i="489"/>
  <c r="M45" i="489" s="1"/>
  <c r="AB45" i="489"/>
  <c r="AC45" i="489"/>
  <c r="N45" i="470"/>
  <c r="O45" i="470" s="1"/>
  <c r="L45" i="470"/>
  <c r="M45" i="470" s="1"/>
  <c r="AA46" i="470"/>
  <c r="AB45" i="470"/>
  <c r="AC45" i="470"/>
  <c r="N46" i="485" l="1"/>
  <c r="O46" i="485" s="1"/>
  <c r="AA47" i="485"/>
  <c r="L46" i="485"/>
  <c r="M46" i="485" s="1"/>
  <c r="AB46" i="485"/>
  <c r="AC46" i="485"/>
  <c r="N46" i="489"/>
  <c r="O46" i="489" s="1"/>
  <c r="AA47" i="489"/>
  <c r="AB46" i="489"/>
  <c r="L46" i="489"/>
  <c r="M46" i="489" s="1"/>
  <c r="AC46" i="489"/>
  <c r="AB45" i="475"/>
  <c r="L45" i="475"/>
  <c r="M45" i="475" s="1"/>
  <c r="N45" i="475"/>
  <c r="O45" i="475" s="1"/>
  <c r="AA46" i="475"/>
  <c r="AC45" i="475"/>
  <c r="N47" i="471"/>
  <c r="O47" i="471" s="1"/>
  <c r="AB47" i="471"/>
  <c r="L47" i="471"/>
  <c r="M47" i="471" s="1"/>
  <c r="AA48" i="471"/>
  <c r="AC47" i="471"/>
  <c r="N45" i="481"/>
  <c r="O45" i="481" s="1"/>
  <c r="AB45" i="481"/>
  <c r="L45" i="481"/>
  <c r="M45" i="481" s="1"/>
  <c r="AA46" i="481"/>
  <c r="AC45" i="481"/>
  <c r="N47" i="492"/>
  <c r="O47" i="492" s="1"/>
  <c r="AB47" i="492"/>
  <c r="L47" i="492"/>
  <c r="M47" i="492" s="1"/>
  <c r="AA48" i="492"/>
  <c r="AC47" i="492"/>
  <c r="N46" i="480"/>
  <c r="O46" i="480" s="1"/>
  <c r="AA47" i="480"/>
  <c r="L46" i="480"/>
  <c r="M46" i="480" s="1"/>
  <c r="AB46" i="480"/>
  <c r="AC46" i="480"/>
  <c r="N45" i="472"/>
  <c r="O45" i="472" s="1"/>
  <c r="AB45" i="472"/>
  <c r="AA46" i="472"/>
  <c r="L45" i="472"/>
  <c r="M45" i="472" s="1"/>
  <c r="AC45" i="472"/>
  <c r="N46" i="482"/>
  <c r="O46" i="482" s="1"/>
  <c r="AA47" i="482"/>
  <c r="AB46" i="482"/>
  <c r="L46" i="482"/>
  <c r="M46" i="482" s="1"/>
  <c r="AC46" i="482"/>
  <c r="N45" i="476"/>
  <c r="O45" i="476" s="1"/>
  <c r="AA46" i="476"/>
  <c r="L45" i="476"/>
  <c r="M45" i="476" s="1"/>
  <c r="AB45" i="476"/>
  <c r="AC45" i="476"/>
  <c r="N45" i="474"/>
  <c r="O45" i="474" s="1"/>
  <c r="L45" i="474"/>
  <c r="M45" i="474" s="1"/>
  <c r="AB45" i="474"/>
  <c r="AA46" i="474"/>
  <c r="AC45" i="474"/>
  <c r="AB46" i="496"/>
  <c r="L46" i="496"/>
  <c r="M46" i="496" s="1"/>
  <c r="N46" i="496"/>
  <c r="O46" i="496" s="1"/>
  <c r="AA47" i="496"/>
  <c r="AC46" i="496"/>
  <c r="N45" i="484"/>
  <c r="O45" i="484" s="1"/>
  <c r="L45" i="484"/>
  <c r="M45" i="484" s="1"/>
  <c r="AB45" i="484"/>
  <c r="AA46" i="484"/>
  <c r="AC45" i="484"/>
  <c r="AB46" i="477"/>
  <c r="L46" i="477"/>
  <c r="M46" i="477" s="1"/>
  <c r="N46" i="477"/>
  <c r="O46" i="477" s="1"/>
  <c r="AA47" i="477"/>
  <c r="AC46" i="477"/>
  <c r="AB45" i="488"/>
  <c r="L45" i="488"/>
  <c r="M45" i="488" s="1"/>
  <c r="N45" i="488"/>
  <c r="O45" i="488" s="1"/>
  <c r="AA46" i="488"/>
  <c r="AC45" i="488"/>
  <c r="N45" i="486"/>
  <c r="O45" i="486" s="1"/>
  <c r="AB45" i="486"/>
  <c r="L45" i="486"/>
  <c r="M45" i="486" s="1"/>
  <c r="AA46" i="486"/>
  <c r="AC45" i="486"/>
  <c r="N48" i="495"/>
  <c r="O48" i="495" s="1"/>
  <c r="AB48" i="495"/>
  <c r="L48" i="495"/>
  <c r="M48" i="495" s="1"/>
  <c r="AA49" i="495"/>
  <c r="AC48" i="495"/>
  <c r="AA46" i="494"/>
  <c r="N45" i="494"/>
  <c r="O45" i="494" s="1"/>
  <c r="AB45" i="494"/>
  <c r="L45" i="494"/>
  <c r="M45" i="494" s="1"/>
  <c r="AC45" i="494"/>
  <c r="N46" i="487"/>
  <c r="O46" i="487" s="1"/>
  <c r="L46" i="487"/>
  <c r="M46" i="487" s="1"/>
  <c r="AA47" i="487"/>
  <c r="AB46" i="487"/>
  <c r="AC46" i="487"/>
  <c r="L45" i="493"/>
  <c r="M45" i="493" s="1"/>
  <c r="AB45" i="493"/>
  <c r="AA46" i="493"/>
  <c r="N45" i="493"/>
  <c r="O45" i="493" s="1"/>
  <c r="AC45" i="493"/>
  <c r="N46" i="478"/>
  <c r="O46" i="478" s="1"/>
  <c r="AA47" i="478"/>
  <c r="AB46" i="478"/>
  <c r="L46" i="478"/>
  <c r="M46" i="478" s="1"/>
  <c r="AC46" i="478"/>
  <c r="N46" i="470"/>
  <c r="O46" i="470" s="1"/>
  <c r="AB46" i="470"/>
  <c r="L46" i="470"/>
  <c r="M46" i="470" s="1"/>
  <c r="AA47" i="470"/>
  <c r="AC46" i="470"/>
  <c r="AB45" i="473"/>
  <c r="L45" i="473"/>
  <c r="M45" i="473" s="1"/>
  <c r="N45" i="473"/>
  <c r="O45" i="473" s="1"/>
  <c r="AA46" i="473"/>
  <c r="AC45" i="473"/>
  <c r="N45" i="491"/>
  <c r="O45" i="491" s="1"/>
  <c r="AA46" i="491"/>
  <c r="AB45" i="491"/>
  <c r="L45" i="491"/>
  <c r="M45" i="491" s="1"/>
  <c r="AC45" i="491"/>
  <c r="AA46" i="483"/>
  <c r="N45" i="483"/>
  <c r="O45" i="483" s="1"/>
  <c r="AB45" i="483"/>
  <c r="L45" i="483"/>
  <c r="M45" i="483" s="1"/>
  <c r="AC45" i="483"/>
  <c r="AB45" i="490"/>
  <c r="L45" i="490"/>
  <c r="M45" i="490" s="1"/>
  <c r="N45" i="490"/>
  <c r="O45" i="490" s="1"/>
  <c r="AA46" i="490"/>
  <c r="AC45" i="490"/>
  <c r="AB46" i="479"/>
  <c r="L46" i="479"/>
  <c r="M46" i="479" s="1"/>
  <c r="N46" i="479"/>
  <c r="O46" i="479" s="1"/>
  <c r="AA47" i="479"/>
  <c r="AC46" i="479"/>
  <c r="AB46" i="486" l="1"/>
  <c r="L46" i="486"/>
  <c r="M46" i="486" s="1"/>
  <c r="N46" i="486"/>
  <c r="O46" i="486" s="1"/>
  <c r="AA47" i="486"/>
  <c r="AC46" i="486"/>
  <c r="AA48" i="496"/>
  <c r="AB47" i="496"/>
  <c r="L47" i="496"/>
  <c r="M47" i="496" s="1"/>
  <c r="N47" i="496"/>
  <c r="O47" i="496" s="1"/>
  <c r="AC47" i="496"/>
  <c r="N46" i="476"/>
  <c r="O46" i="476" s="1"/>
  <c r="L46" i="476"/>
  <c r="M46" i="476" s="1"/>
  <c r="AB46" i="476"/>
  <c r="AA47" i="476"/>
  <c r="AC46" i="476"/>
  <c r="N48" i="471"/>
  <c r="O48" i="471" s="1"/>
  <c r="L48" i="471"/>
  <c r="M48" i="471" s="1"/>
  <c r="AB48" i="471"/>
  <c r="AA49" i="471"/>
  <c r="AC48" i="471"/>
  <c r="AB47" i="489"/>
  <c r="L47" i="489"/>
  <c r="M47" i="489" s="1"/>
  <c r="N47" i="489"/>
  <c r="O47" i="489" s="1"/>
  <c r="AA48" i="489"/>
  <c r="AC47" i="489"/>
  <c r="N47" i="480"/>
  <c r="O47" i="480" s="1"/>
  <c r="AB47" i="480"/>
  <c r="L47" i="480"/>
  <c r="M47" i="480" s="1"/>
  <c r="AA48" i="480"/>
  <c r="AC47" i="480"/>
  <c r="AB47" i="478"/>
  <c r="L47" i="478"/>
  <c r="M47" i="478" s="1"/>
  <c r="N47" i="478"/>
  <c r="O47" i="478" s="1"/>
  <c r="AA48" i="478"/>
  <c r="AC47" i="478"/>
  <c r="AB46" i="493"/>
  <c r="L46" i="493"/>
  <c r="M46" i="493" s="1"/>
  <c r="N46" i="493"/>
  <c r="O46" i="493" s="1"/>
  <c r="AA47" i="493"/>
  <c r="AC46" i="493"/>
  <c r="N46" i="494"/>
  <c r="O46" i="494" s="1"/>
  <c r="L46" i="494"/>
  <c r="M46" i="494" s="1"/>
  <c r="AB46" i="494"/>
  <c r="AA47" i="494"/>
  <c r="AC46" i="494"/>
  <c r="AA47" i="488"/>
  <c r="AB46" i="488"/>
  <c r="L46" i="488"/>
  <c r="M46" i="488" s="1"/>
  <c r="N46" i="488"/>
  <c r="O46" i="488" s="1"/>
  <c r="AC46" i="488"/>
  <c r="N46" i="474"/>
  <c r="O46" i="474" s="1"/>
  <c r="L46" i="474"/>
  <c r="M46" i="474" s="1"/>
  <c r="AB46" i="474"/>
  <c r="AA47" i="474"/>
  <c r="AC46" i="474"/>
  <c r="N47" i="482"/>
  <c r="O47" i="482" s="1"/>
  <c r="AB47" i="482"/>
  <c r="L47" i="482"/>
  <c r="M47" i="482" s="1"/>
  <c r="AA48" i="482"/>
  <c r="AC47" i="482"/>
  <c r="N46" i="472"/>
  <c r="O46" i="472" s="1"/>
  <c r="L46" i="472"/>
  <c r="M46" i="472" s="1"/>
  <c r="AB46" i="472"/>
  <c r="AA47" i="472"/>
  <c r="AC46" i="472"/>
  <c r="AA47" i="475"/>
  <c r="AB46" i="475"/>
  <c r="L46" i="475"/>
  <c r="M46" i="475" s="1"/>
  <c r="N46" i="475"/>
  <c r="O46" i="475" s="1"/>
  <c r="AC46" i="475"/>
  <c r="N47" i="485"/>
  <c r="O47" i="485" s="1"/>
  <c r="AB47" i="485"/>
  <c r="L47" i="485"/>
  <c r="M47" i="485" s="1"/>
  <c r="AA48" i="485"/>
  <c r="AC47" i="485"/>
  <c r="L49" i="495"/>
  <c r="M49" i="495" s="1"/>
  <c r="N49" i="495"/>
  <c r="O49" i="495" s="1"/>
  <c r="AB49" i="495"/>
  <c r="AA50" i="495"/>
  <c r="AC49" i="495"/>
  <c r="AB46" i="484"/>
  <c r="L46" i="484"/>
  <c r="M46" i="484" s="1"/>
  <c r="N46" i="484"/>
  <c r="O46" i="484" s="1"/>
  <c r="AA47" i="484"/>
  <c r="AC46" i="484"/>
  <c r="AB46" i="481"/>
  <c r="L46" i="481"/>
  <c r="M46" i="481" s="1"/>
  <c r="N46" i="481"/>
  <c r="O46" i="481" s="1"/>
  <c r="AA47" i="481"/>
  <c r="AC46" i="481"/>
  <c r="N47" i="479"/>
  <c r="O47" i="479" s="1"/>
  <c r="AB47" i="479"/>
  <c r="L47" i="479"/>
  <c r="M47" i="479" s="1"/>
  <c r="AA48" i="479"/>
  <c r="AC47" i="479"/>
  <c r="AB46" i="473"/>
  <c r="L46" i="473"/>
  <c r="M46" i="473" s="1"/>
  <c r="N46" i="473"/>
  <c r="O46" i="473" s="1"/>
  <c r="AA47" i="473"/>
  <c r="AC46" i="473"/>
  <c r="AA47" i="490"/>
  <c r="N46" i="490"/>
  <c r="O46" i="490" s="1"/>
  <c r="AB46" i="490"/>
  <c r="L46" i="490"/>
  <c r="M46" i="490" s="1"/>
  <c r="AC46" i="490"/>
  <c r="N46" i="483"/>
  <c r="O46" i="483" s="1"/>
  <c r="L46" i="483"/>
  <c r="M46" i="483" s="1"/>
  <c r="AA47" i="483"/>
  <c r="AB46" i="483"/>
  <c r="AC46" i="483"/>
  <c r="L46" i="491"/>
  <c r="M46" i="491" s="1"/>
  <c r="AA47" i="491"/>
  <c r="AB46" i="491"/>
  <c r="N46" i="491"/>
  <c r="O46" i="491" s="1"/>
  <c r="AC46" i="491"/>
  <c r="AB47" i="470"/>
  <c r="L47" i="470"/>
  <c r="M47" i="470" s="1"/>
  <c r="N47" i="470"/>
  <c r="O47" i="470" s="1"/>
  <c r="AA48" i="470"/>
  <c r="AC47" i="470"/>
  <c r="AB47" i="487"/>
  <c r="L47" i="487"/>
  <c r="M47" i="487" s="1"/>
  <c r="N47" i="487"/>
  <c r="O47" i="487" s="1"/>
  <c r="AA48" i="487"/>
  <c r="AC47" i="487"/>
  <c r="N47" i="477"/>
  <c r="O47" i="477" s="1"/>
  <c r="AA48" i="477"/>
  <c r="L47" i="477"/>
  <c r="M47" i="477" s="1"/>
  <c r="AB47" i="477"/>
  <c r="AC47" i="477"/>
  <c r="L48" i="492"/>
  <c r="M48" i="492" s="1"/>
  <c r="AB48" i="492"/>
  <c r="N48" i="492"/>
  <c r="O48" i="492" s="1"/>
  <c r="AA49" i="492"/>
  <c r="AC48" i="492"/>
  <c r="AB47" i="491" l="1"/>
  <c r="L47" i="491"/>
  <c r="M47" i="491" s="1"/>
  <c r="N47" i="491"/>
  <c r="O47" i="491" s="1"/>
  <c r="AA48" i="491"/>
  <c r="AC47" i="491"/>
  <c r="AA48" i="486"/>
  <c r="AB47" i="486"/>
  <c r="L47" i="486"/>
  <c r="M47" i="486" s="1"/>
  <c r="N47" i="486"/>
  <c r="O47" i="486" s="1"/>
  <c r="AC47" i="486"/>
  <c r="N48" i="477"/>
  <c r="O48" i="477" s="1"/>
  <c r="AA49" i="477"/>
  <c r="AB48" i="477"/>
  <c r="L48" i="477"/>
  <c r="M48" i="477" s="1"/>
  <c r="AC48" i="477"/>
  <c r="AA49" i="470"/>
  <c r="AB48" i="470"/>
  <c r="L48" i="470"/>
  <c r="M48" i="470" s="1"/>
  <c r="N48" i="470"/>
  <c r="O48" i="470" s="1"/>
  <c r="AC48" i="470"/>
  <c r="N47" i="473"/>
  <c r="O47" i="473" s="1"/>
  <c r="L47" i="473"/>
  <c r="M47" i="473" s="1"/>
  <c r="AB47" i="473"/>
  <c r="AA48" i="473"/>
  <c r="AC47" i="473"/>
  <c r="AB50" i="495"/>
  <c r="L50" i="495"/>
  <c r="M50" i="495" s="1"/>
  <c r="N50" i="495"/>
  <c r="O50" i="495" s="1"/>
  <c r="AA51" i="495"/>
  <c r="AC50" i="495"/>
  <c r="AB48" i="482"/>
  <c r="L48" i="482"/>
  <c r="M48" i="482" s="1"/>
  <c r="N48" i="482"/>
  <c r="O48" i="482" s="1"/>
  <c r="AA49" i="482"/>
  <c r="AC48" i="482"/>
  <c r="N47" i="493"/>
  <c r="O47" i="493" s="1"/>
  <c r="L47" i="493"/>
  <c r="M47" i="493" s="1"/>
  <c r="AB47" i="493"/>
  <c r="AA48" i="493"/>
  <c r="AC47" i="493"/>
  <c r="AB49" i="471"/>
  <c r="L49" i="471"/>
  <c r="M49" i="471" s="1"/>
  <c r="N49" i="471"/>
  <c r="O49" i="471" s="1"/>
  <c r="AA50" i="471"/>
  <c r="AC49" i="471"/>
  <c r="AB48" i="487"/>
  <c r="L48" i="487"/>
  <c r="M48" i="487" s="1"/>
  <c r="N48" i="487"/>
  <c r="O48" i="487" s="1"/>
  <c r="AA49" i="487"/>
  <c r="AC48" i="487"/>
  <c r="AB47" i="483"/>
  <c r="N47" i="483"/>
  <c r="O47" i="483" s="1"/>
  <c r="L47" i="483"/>
  <c r="M47" i="483" s="1"/>
  <c r="AA48" i="483"/>
  <c r="AC47" i="483"/>
  <c r="AA48" i="484"/>
  <c r="AB47" i="484"/>
  <c r="L47" i="484"/>
  <c r="M47" i="484" s="1"/>
  <c r="N47" i="484"/>
  <c r="O47" i="484" s="1"/>
  <c r="AC47" i="484"/>
  <c r="AA49" i="489"/>
  <c r="AB48" i="489"/>
  <c r="L48" i="489"/>
  <c r="M48" i="489" s="1"/>
  <c r="N48" i="489"/>
  <c r="O48" i="489" s="1"/>
  <c r="AC48" i="489"/>
  <c r="N48" i="479"/>
  <c r="O48" i="479" s="1"/>
  <c r="L48" i="479"/>
  <c r="M48" i="479" s="1"/>
  <c r="AB48" i="479"/>
  <c r="AA49" i="479"/>
  <c r="AC48" i="479"/>
  <c r="AB48" i="485"/>
  <c r="L48" i="485"/>
  <c r="M48" i="485" s="1"/>
  <c r="N48" i="485"/>
  <c r="O48" i="485" s="1"/>
  <c r="AA49" i="485"/>
  <c r="AC48" i="485"/>
  <c r="N47" i="475"/>
  <c r="O47" i="475" s="1"/>
  <c r="AA48" i="475"/>
  <c r="AB47" i="475"/>
  <c r="L47" i="475"/>
  <c r="M47" i="475" s="1"/>
  <c r="AC47" i="475"/>
  <c r="AB47" i="474"/>
  <c r="L47" i="474"/>
  <c r="M47" i="474" s="1"/>
  <c r="N47" i="474"/>
  <c r="O47" i="474" s="1"/>
  <c r="AA48" i="474"/>
  <c r="AC47" i="474"/>
  <c r="N47" i="488"/>
  <c r="O47" i="488" s="1"/>
  <c r="AA48" i="488"/>
  <c r="L47" i="488"/>
  <c r="M47" i="488" s="1"/>
  <c r="AB47" i="488"/>
  <c r="AC47" i="488"/>
  <c r="AB48" i="478"/>
  <c r="L48" i="478"/>
  <c r="M48" i="478" s="1"/>
  <c r="N48" i="478"/>
  <c r="O48" i="478" s="1"/>
  <c r="AA49" i="478"/>
  <c r="AC48" i="478"/>
  <c r="AB47" i="476"/>
  <c r="L47" i="476"/>
  <c r="M47" i="476" s="1"/>
  <c r="N47" i="476"/>
  <c r="O47" i="476" s="1"/>
  <c r="AA48" i="476"/>
  <c r="AC47" i="476"/>
  <c r="N48" i="496"/>
  <c r="O48" i="496" s="1"/>
  <c r="L48" i="496"/>
  <c r="M48" i="496" s="1"/>
  <c r="AB48" i="496"/>
  <c r="AA49" i="496"/>
  <c r="AC48" i="496"/>
  <c r="AB47" i="472"/>
  <c r="L47" i="472"/>
  <c r="M47" i="472" s="1"/>
  <c r="N47" i="472"/>
  <c r="O47" i="472" s="1"/>
  <c r="AA48" i="472"/>
  <c r="AC47" i="472"/>
  <c r="L47" i="494"/>
  <c r="M47" i="494" s="1"/>
  <c r="AB47" i="494"/>
  <c r="N47" i="494"/>
  <c r="O47" i="494" s="1"/>
  <c r="AA48" i="494"/>
  <c r="AC47" i="494"/>
  <c r="AB49" i="492"/>
  <c r="L49" i="492"/>
  <c r="M49" i="492" s="1"/>
  <c r="N49" i="492"/>
  <c r="O49" i="492" s="1"/>
  <c r="AA50" i="492"/>
  <c r="AC49" i="492"/>
  <c r="N47" i="490"/>
  <c r="O47" i="490" s="1"/>
  <c r="L47" i="490"/>
  <c r="M47" i="490" s="1"/>
  <c r="AB47" i="490"/>
  <c r="AA48" i="490"/>
  <c r="AC47" i="490"/>
  <c r="AA48" i="481"/>
  <c r="AB47" i="481"/>
  <c r="L47" i="481"/>
  <c r="M47" i="481" s="1"/>
  <c r="N47" i="481"/>
  <c r="O47" i="481" s="1"/>
  <c r="AC47" i="481"/>
  <c r="AB48" i="480"/>
  <c r="L48" i="480"/>
  <c r="M48" i="480" s="1"/>
  <c r="N48" i="480"/>
  <c r="O48" i="480" s="1"/>
  <c r="AA49" i="480"/>
  <c r="AC48" i="480"/>
  <c r="AA49" i="474" l="1"/>
  <c r="AB48" i="474"/>
  <c r="L48" i="474"/>
  <c r="M48" i="474" s="1"/>
  <c r="N48" i="474"/>
  <c r="O48" i="474" s="1"/>
  <c r="AC48" i="474"/>
  <c r="N48" i="484"/>
  <c r="O48" i="484" s="1"/>
  <c r="L48" i="484"/>
  <c r="M48" i="484" s="1"/>
  <c r="AB48" i="484"/>
  <c r="AA49" i="484"/>
  <c r="AC48" i="484"/>
  <c r="N49" i="470"/>
  <c r="O49" i="470" s="1"/>
  <c r="AB49" i="470"/>
  <c r="AA50" i="470"/>
  <c r="L49" i="470"/>
  <c r="M49" i="470" s="1"/>
  <c r="AC49" i="470"/>
  <c r="AB49" i="477"/>
  <c r="L49" i="477"/>
  <c r="M49" i="477" s="1"/>
  <c r="N49" i="477"/>
  <c r="O49" i="477" s="1"/>
  <c r="AA50" i="477"/>
  <c r="AC49" i="477"/>
  <c r="N48" i="491"/>
  <c r="O48" i="491" s="1"/>
  <c r="AB48" i="491"/>
  <c r="L48" i="491"/>
  <c r="M48" i="491" s="1"/>
  <c r="AA49" i="491"/>
  <c r="AC48" i="491"/>
  <c r="N50" i="492"/>
  <c r="O50" i="492" s="1"/>
  <c r="AB50" i="492"/>
  <c r="L50" i="492"/>
  <c r="M50" i="492" s="1"/>
  <c r="AA51" i="492"/>
  <c r="AC50" i="492"/>
  <c r="AB48" i="476"/>
  <c r="L48" i="476"/>
  <c r="M48" i="476" s="1"/>
  <c r="N48" i="476"/>
  <c r="O48" i="476" s="1"/>
  <c r="AA49" i="476"/>
  <c r="AC48" i="476"/>
  <c r="N48" i="488"/>
  <c r="O48" i="488" s="1"/>
  <c r="AA49" i="488"/>
  <c r="AB48" i="488"/>
  <c r="L48" i="488"/>
  <c r="M48" i="488" s="1"/>
  <c r="AC48" i="488"/>
  <c r="N48" i="493"/>
  <c r="O48" i="493" s="1"/>
  <c r="L48" i="493"/>
  <c r="M48" i="493" s="1"/>
  <c r="AB48" i="493"/>
  <c r="AA49" i="493"/>
  <c r="AC48" i="493"/>
  <c r="AB48" i="490"/>
  <c r="N48" i="490"/>
  <c r="O48" i="490" s="1"/>
  <c r="L48" i="490"/>
  <c r="M48" i="490" s="1"/>
  <c r="AA49" i="490"/>
  <c r="AC48" i="490"/>
  <c r="N49" i="496"/>
  <c r="O49" i="496" s="1"/>
  <c r="L49" i="496"/>
  <c r="M49" i="496" s="1"/>
  <c r="AB49" i="496"/>
  <c r="AA50" i="496"/>
  <c r="AC49" i="496"/>
  <c r="AA50" i="480"/>
  <c r="AB49" i="480"/>
  <c r="L49" i="480"/>
  <c r="M49" i="480" s="1"/>
  <c r="N49" i="480"/>
  <c r="O49" i="480" s="1"/>
  <c r="AC49" i="480"/>
  <c r="AB48" i="494"/>
  <c r="L48" i="494"/>
  <c r="M48" i="494" s="1"/>
  <c r="N48" i="494"/>
  <c r="O48" i="494" s="1"/>
  <c r="AA49" i="494"/>
  <c r="AC48" i="494"/>
  <c r="N49" i="478"/>
  <c r="O49" i="478" s="1"/>
  <c r="L49" i="478"/>
  <c r="M49" i="478" s="1"/>
  <c r="AB49" i="478"/>
  <c r="AA50" i="478"/>
  <c r="AC49" i="478"/>
  <c r="AA50" i="485"/>
  <c r="AB49" i="485"/>
  <c r="L49" i="485"/>
  <c r="M49" i="485" s="1"/>
  <c r="N49" i="485"/>
  <c r="O49" i="485" s="1"/>
  <c r="AC49" i="485"/>
  <c r="AB48" i="483"/>
  <c r="L48" i="483"/>
  <c r="M48" i="483" s="1"/>
  <c r="N48" i="483"/>
  <c r="O48" i="483" s="1"/>
  <c r="AA49" i="483"/>
  <c r="AC48" i="483"/>
  <c r="AA50" i="482"/>
  <c r="AB49" i="482"/>
  <c r="L49" i="482"/>
  <c r="M49" i="482" s="1"/>
  <c r="N49" i="482"/>
  <c r="O49" i="482" s="1"/>
  <c r="AC49" i="482"/>
  <c r="N48" i="486"/>
  <c r="O48" i="486" s="1"/>
  <c r="AB48" i="486"/>
  <c r="L48" i="486"/>
  <c r="M48" i="486" s="1"/>
  <c r="AA49" i="486"/>
  <c r="AC48" i="486"/>
  <c r="AB50" i="471"/>
  <c r="L50" i="471"/>
  <c r="M50" i="471" s="1"/>
  <c r="N50" i="471"/>
  <c r="O50" i="471" s="1"/>
  <c r="AA51" i="471"/>
  <c r="AC50" i="471"/>
  <c r="N48" i="473"/>
  <c r="O48" i="473" s="1"/>
  <c r="AB48" i="473"/>
  <c r="L48" i="473"/>
  <c r="M48" i="473" s="1"/>
  <c r="AA49" i="473"/>
  <c r="AC48" i="473"/>
  <c r="N48" i="481"/>
  <c r="O48" i="481" s="1"/>
  <c r="AB48" i="481"/>
  <c r="L48" i="481"/>
  <c r="M48" i="481" s="1"/>
  <c r="AA49" i="481"/>
  <c r="AC48" i="481"/>
  <c r="AB48" i="472"/>
  <c r="L48" i="472"/>
  <c r="M48" i="472" s="1"/>
  <c r="N48" i="472"/>
  <c r="O48" i="472" s="1"/>
  <c r="AA49" i="472"/>
  <c r="AC48" i="472"/>
  <c r="N48" i="475"/>
  <c r="O48" i="475" s="1"/>
  <c r="L48" i="475"/>
  <c r="M48" i="475" s="1"/>
  <c r="AB48" i="475"/>
  <c r="AA49" i="475"/>
  <c r="AC48" i="475"/>
  <c r="AB49" i="479"/>
  <c r="L49" i="479"/>
  <c r="M49" i="479" s="1"/>
  <c r="N49" i="479"/>
  <c r="O49" i="479" s="1"/>
  <c r="AA50" i="479"/>
  <c r="AC49" i="479"/>
  <c r="N49" i="489"/>
  <c r="O49" i="489" s="1"/>
  <c r="AA50" i="489"/>
  <c r="L49" i="489"/>
  <c r="M49" i="489" s="1"/>
  <c r="AB49" i="489"/>
  <c r="AC49" i="489"/>
  <c r="N49" i="487"/>
  <c r="O49" i="487" s="1"/>
  <c r="AA50" i="487"/>
  <c r="L49" i="487"/>
  <c r="M49" i="487" s="1"/>
  <c r="AB49" i="487"/>
  <c r="AC49" i="487"/>
  <c r="N51" i="495"/>
  <c r="O51" i="495" s="1"/>
  <c r="AA52" i="495"/>
  <c r="L51" i="495"/>
  <c r="M51" i="495" s="1"/>
  <c r="AB51" i="495"/>
  <c r="AC51" i="495"/>
  <c r="N52" i="495" l="1"/>
  <c r="O52" i="495" s="1"/>
  <c r="L52" i="495"/>
  <c r="M52" i="495" s="1"/>
  <c r="AB52" i="495"/>
  <c r="AA53" i="495"/>
  <c r="AC52" i="495"/>
  <c r="N49" i="481"/>
  <c r="O49" i="481" s="1"/>
  <c r="AB49" i="481"/>
  <c r="L49" i="481"/>
  <c r="M49" i="481" s="1"/>
  <c r="AA50" i="481"/>
  <c r="AC49" i="481"/>
  <c r="AB49" i="494"/>
  <c r="L49" i="494"/>
  <c r="M49" i="494" s="1"/>
  <c r="AA50" i="494"/>
  <c r="N49" i="494"/>
  <c r="O49" i="494" s="1"/>
  <c r="AC49" i="494"/>
  <c r="N49" i="493"/>
  <c r="O49" i="493" s="1"/>
  <c r="AB49" i="493"/>
  <c r="L49" i="493"/>
  <c r="M49" i="493" s="1"/>
  <c r="AA50" i="493"/>
  <c r="AC49" i="493"/>
  <c r="N50" i="487"/>
  <c r="O50" i="487" s="1"/>
  <c r="L50" i="487"/>
  <c r="M50" i="487" s="1"/>
  <c r="AA51" i="487"/>
  <c r="AB50" i="487"/>
  <c r="AC50" i="487"/>
  <c r="AB50" i="479"/>
  <c r="L50" i="479"/>
  <c r="M50" i="479" s="1"/>
  <c r="N50" i="479"/>
  <c r="O50" i="479" s="1"/>
  <c r="AA51" i="479"/>
  <c r="AC50" i="479"/>
  <c r="AB49" i="473"/>
  <c r="L49" i="473"/>
  <c r="M49" i="473" s="1"/>
  <c r="N49" i="473"/>
  <c r="O49" i="473" s="1"/>
  <c r="AA50" i="473"/>
  <c r="AC49" i="473"/>
  <c r="AB49" i="483"/>
  <c r="L49" i="483"/>
  <c r="M49" i="483" s="1"/>
  <c r="AA50" i="483"/>
  <c r="N49" i="483"/>
  <c r="O49" i="483" s="1"/>
  <c r="AC49" i="483"/>
  <c r="N50" i="485"/>
  <c r="O50" i="485" s="1"/>
  <c r="AA51" i="485"/>
  <c r="L50" i="485"/>
  <c r="M50" i="485" s="1"/>
  <c r="AB50" i="485"/>
  <c r="AC50" i="485"/>
  <c r="AB50" i="477"/>
  <c r="L50" i="477"/>
  <c r="M50" i="477" s="1"/>
  <c r="N50" i="477"/>
  <c r="O50" i="477" s="1"/>
  <c r="AA51" i="477"/>
  <c r="AC50" i="477"/>
  <c r="N50" i="489"/>
  <c r="O50" i="489" s="1"/>
  <c r="AA51" i="489"/>
  <c r="AB50" i="489"/>
  <c r="L50" i="489"/>
  <c r="M50" i="489" s="1"/>
  <c r="AC50" i="489"/>
  <c r="AB49" i="475"/>
  <c r="L49" i="475"/>
  <c r="M49" i="475" s="1"/>
  <c r="N49" i="475"/>
  <c r="O49" i="475" s="1"/>
  <c r="AA50" i="475"/>
  <c r="AC49" i="475"/>
  <c r="N51" i="471"/>
  <c r="O51" i="471" s="1"/>
  <c r="AB51" i="471"/>
  <c r="AA52" i="471"/>
  <c r="L51" i="471"/>
  <c r="M51" i="471" s="1"/>
  <c r="AC51" i="471"/>
  <c r="AB50" i="496"/>
  <c r="L50" i="496"/>
  <c r="M50" i="496" s="1"/>
  <c r="N50" i="496"/>
  <c r="O50" i="496" s="1"/>
  <c r="AA51" i="496"/>
  <c r="AC50" i="496"/>
  <c r="N49" i="476"/>
  <c r="O49" i="476" s="1"/>
  <c r="AA50" i="476"/>
  <c r="L49" i="476"/>
  <c r="M49" i="476" s="1"/>
  <c r="AB49" i="476"/>
  <c r="AC49" i="476"/>
  <c r="N50" i="480"/>
  <c r="O50" i="480" s="1"/>
  <c r="AA51" i="480"/>
  <c r="L50" i="480"/>
  <c r="M50" i="480" s="1"/>
  <c r="AB50" i="480"/>
  <c r="AC50" i="480"/>
  <c r="N49" i="491"/>
  <c r="O49" i="491" s="1"/>
  <c r="L49" i="491"/>
  <c r="M49" i="491" s="1"/>
  <c r="AB49" i="491"/>
  <c r="AA50" i="491"/>
  <c r="AC49" i="491"/>
  <c r="N49" i="472"/>
  <c r="O49" i="472" s="1"/>
  <c r="AB49" i="472"/>
  <c r="L49" i="472"/>
  <c r="M49" i="472" s="1"/>
  <c r="AA50" i="472"/>
  <c r="AC49" i="472"/>
  <c r="N49" i="486"/>
  <c r="O49" i="486" s="1"/>
  <c r="AB49" i="486"/>
  <c r="L49" i="486"/>
  <c r="M49" i="486" s="1"/>
  <c r="AA50" i="486"/>
  <c r="AC49" i="486"/>
  <c r="N50" i="482"/>
  <c r="O50" i="482" s="1"/>
  <c r="AB50" i="482"/>
  <c r="L50" i="482"/>
  <c r="M50" i="482" s="1"/>
  <c r="AA51" i="482"/>
  <c r="AC50" i="482"/>
  <c r="N50" i="478"/>
  <c r="O50" i="478" s="1"/>
  <c r="AA51" i="478"/>
  <c r="AB50" i="478"/>
  <c r="L50" i="478"/>
  <c r="M50" i="478" s="1"/>
  <c r="AC50" i="478"/>
  <c r="AB49" i="490"/>
  <c r="L49" i="490"/>
  <c r="M49" i="490" s="1"/>
  <c r="N49" i="490"/>
  <c r="O49" i="490" s="1"/>
  <c r="AA50" i="490"/>
  <c r="AC49" i="490"/>
  <c r="AB49" i="488"/>
  <c r="L49" i="488"/>
  <c r="M49" i="488" s="1"/>
  <c r="N49" i="488"/>
  <c r="O49" i="488" s="1"/>
  <c r="AA50" i="488"/>
  <c r="AC49" i="488"/>
  <c r="N51" i="492"/>
  <c r="O51" i="492" s="1"/>
  <c r="L51" i="492"/>
  <c r="M51" i="492" s="1"/>
  <c r="AB51" i="492"/>
  <c r="AA52" i="492"/>
  <c r="AC51" i="492"/>
  <c r="N50" i="470"/>
  <c r="O50" i="470" s="1"/>
  <c r="AB50" i="470"/>
  <c r="L50" i="470"/>
  <c r="M50" i="470" s="1"/>
  <c r="AA51" i="470"/>
  <c r="AC50" i="470"/>
  <c r="N49" i="484"/>
  <c r="O49" i="484" s="1"/>
  <c r="L49" i="484"/>
  <c r="M49" i="484" s="1"/>
  <c r="AB49" i="484"/>
  <c r="AA50" i="484"/>
  <c r="AC49" i="484"/>
  <c r="N49" i="474"/>
  <c r="O49" i="474" s="1"/>
  <c r="L49" i="474"/>
  <c r="M49" i="474" s="1"/>
  <c r="AB49" i="474"/>
  <c r="AA50" i="474"/>
  <c r="AC49" i="474"/>
  <c r="N50" i="476" l="1"/>
  <c r="O50" i="476" s="1"/>
  <c r="L50" i="476"/>
  <c r="M50" i="476" s="1"/>
  <c r="AA51" i="476"/>
  <c r="AB50" i="476"/>
  <c r="AC50" i="476"/>
  <c r="AB51" i="489"/>
  <c r="L51" i="489"/>
  <c r="M51" i="489" s="1"/>
  <c r="N51" i="489"/>
  <c r="O51" i="489" s="1"/>
  <c r="AA52" i="489"/>
  <c r="AC51" i="489"/>
  <c r="AB53" i="495"/>
  <c r="AA54" i="495"/>
  <c r="N53" i="495"/>
  <c r="O53" i="495" s="1"/>
  <c r="L53" i="495"/>
  <c r="M53" i="495" s="1"/>
  <c r="AC53" i="495"/>
  <c r="AB52" i="492"/>
  <c r="N52" i="492"/>
  <c r="O52" i="492" s="1"/>
  <c r="L52" i="492"/>
  <c r="M52" i="492" s="1"/>
  <c r="AA53" i="492"/>
  <c r="AC52" i="492"/>
  <c r="N51" i="482"/>
  <c r="O51" i="482" s="1"/>
  <c r="AB51" i="482"/>
  <c r="L51" i="482"/>
  <c r="M51" i="482" s="1"/>
  <c r="AA52" i="482"/>
  <c r="AC51" i="482"/>
  <c r="N52" i="471"/>
  <c r="O52" i="471" s="1"/>
  <c r="L52" i="471"/>
  <c r="M52" i="471" s="1"/>
  <c r="AB52" i="471"/>
  <c r="AA53" i="471"/>
  <c r="AC52" i="471"/>
  <c r="AB50" i="475"/>
  <c r="L50" i="475"/>
  <c r="M50" i="475" s="1"/>
  <c r="N50" i="475"/>
  <c r="O50" i="475" s="1"/>
  <c r="AA51" i="475"/>
  <c r="AC50" i="475"/>
  <c r="AB51" i="487"/>
  <c r="L51" i="487"/>
  <c r="M51" i="487" s="1"/>
  <c r="N51" i="487"/>
  <c r="O51" i="487" s="1"/>
  <c r="AA52" i="487"/>
  <c r="AC51" i="487"/>
  <c r="AB50" i="493"/>
  <c r="L50" i="493"/>
  <c r="M50" i="493" s="1"/>
  <c r="N50" i="493"/>
  <c r="O50" i="493" s="1"/>
  <c r="AA51" i="493"/>
  <c r="AC50" i="493"/>
  <c r="AB50" i="491"/>
  <c r="N50" i="491"/>
  <c r="O50" i="491" s="1"/>
  <c r="L50" i="491"/>
  <c r="M50" i="491" s="1"/>
  <c r="AA51" i="491"/>
  <c r="AC50" i="491"/>
  <c r="N50" i="474"/>
  <c r="O50" i="474" s="1"/>
  <c r="AB50" i="474"/>
  <c r="L50" i="474"/>
  <c r="M50" i="474" s="1"/>
  <c r="AA51" i="474"/>
  <c r="AC50" i="474"/>
  <c r="AA51" i="488"/>
  <c r="AB50" i="488"/>
  <c r="L50" i="488"/>
  <c r="M50" i="488" s="1"/>
  <c r="N50" i="488"/>
  <c r="O50" i="488" s="1"/>
  <c r="AC50" i="488"/>
  <c r="AB51" i="478"/>
  <c r="L51" i="478"/>
  <c r="M51" i="478" s="1"/>
  <c r="N51" i="478"/>
  <c r="O51" i="478" s="1"/>
  <c r="AA52" i="478"/>
  <c r="AC51" i="478"/>
  <c r="AB50" i="486"/>
  <c r="L50" i="486"/>
  <c r="M50" i="486" s="1"/>
  <c r="N50" i="486"/>
  <c r="O50" i="486" s="1"/>
  <c r="AA51" i="486"/>
  <c r="AC50" i="486"/>
  <c r="N51" i="485"/>
  <c r="O51" i="485" s="1"/>
  <c r="AB51" i="485"/>
  <c r="L51" i="485"/>
  <c r="M51" i="485" s="1"/>
  <c r="AA52" i="485"/>
  <c r="AC51" i="485"/>
  <c r="N50" i="483"/>
  <c r="O50" i="483" s="1"/>
  <c r="AB50" i="483"/>
  <c r="L50" i="483"/>
  <c r="M50" i="483" s="1"/>
  <c r="AA51" i="483"/>
  <c r="AC50" i="483"/>
  <c r="AB50" i="473"/>
  <c r="L50" i="473"/>
  <c r="M50" i="473" s="1"/>
  <c r="N50" i="473"/>
  <c r="O50" i="473" s="1"/>
  <c r="AA51" i="473"/>
  <c r="AC50" i="473"/>
  <c r="AB51" i="470"/>
  <c r="L51" i="470"/>
  <c r="M51" i="470" s="1"/>
  <c r="N51" i="470"/>
  <c r="O51" i="470" s="1"/>
  <c r="AA52" i="470"/>
  <c r="AC51" i="470"/>
  <c r="AB50" i="484"/>
  <c r="L50" i="484"/>
  <c r="M50" i="484" s="1"/>
  <c r="N50" i="484"/>
  <c r="O50" i="484" s="1"/>
  <c r="AA51" i="484"/>
  <c r="AC50" i="484"/>
  <c r="AB50" i="490"/>
  <c r="L50" i="490"/>
  <c r="M50" i="490" s="1"/>
  <c r="AA51" i="490"/>
  <c r="N50" i="490"/>
  <c r="O50" i="490" s="1"/>
  <c r="AC50" i="490"/>
  <c r="N50" i="472"/>
  <c r="O50" i="472" s="1"/>
  <c r="L50" i="472"/>
  <c r="M50" i="472" s="1"/>
  <c r="AB50" i="472"/>
  <c r="AA51" i="472"/>
  <c r="AC50" i="472"/>
  <c r="N51" i="480"/>
  <c r="O51" i="480" s="1"/>
  <c r="AB51" i="480"/>
  <c r="L51" i="480"/>
  <c r="M51" i="480" s="1"/>
  <c r="AA52" i="480"/>
  <c r="AC51" i="480"/>
  <c r="AA52" i="496"/>
  <c r="N51" i="496"/>
  <c r="O51" i="496" s="1"/>
  <c r="AB51" i="496"/>
  <c r="L51" i="496"/>
  <c r="M51" i="496" s="1"/>
  <c r="AC51" i="496"/>
  <c r="N51" i="477"/>
  <c r="O51" i="477" s="1"/>
  <c r="L51" i="477"/>
  <c r="M51" i="477" s="1"/>
  <c r="AA52" i="477"/>
  <c r="AB51" i="477"/>
  <c r="AC51" i="477"/>
  <c r="N51" i="479"/>
  <c r="O51" i="479" s="1"/>
  <c r="AB51" i="479"/>
  <c r="AA52" i="479"/>
  <c r="L51" i="479"/>
  <c r="M51" i="479" s="1"/>
  <c r="AC51" i="479"/>
  <c r="N50" i="494"/>
  <c r="O50" i="494" s="1"/>
  <c r="AB50" i="494"/>
  <c r="L50" i="494"/>
  <c r="M50" i="494" s="1"/>
  <c r="AA51" i="494"/>
  <c r="AC50" i="494"/>
  <c r="AB50" i="481"/>
  <c r="L50" i="481"/>
  <c r="M50" i="481" s="1"/>
  <c r="N50" i="481"/>
  <c r="O50" i="481" s="1"/>
  <c r="AA51" i="481"/>
  <c r="AC50" i="481"/>
  <c r="AB52" i="478" l="1"/>
  <c r="L52" i="478"/>
  <c r="M52" i="478" s="1"/>
  <c r="N52" i="478"/>
  <c r="O52" i="478" s="1"/>
  <c r="AA53" i="478"/>
  <c r="AC52" i="478"/>
  <c r="L51" i="493"/>
  <c r="M51" i="493" s="1"/>
  <c r="N51" i="493"/>
  <c r="O51" i="493" s="1"/>
  <c r="AA52" i="493"/>
  <c r="AB51" i="493"/>
  <c r="AC51" i="493"/>
  <c r="AB52" i="482"/>
  <c r="L52" i="482"/>
  <c r="M52" i="482" s="1"/>
  <c r="N52" i="482"/>
  <c r="O52" i="482" s="1"/>
  <c r="AA53" i="482"/>
  <c r="AC52" i="482"/>
  <c r="AB54" i="495"/>
  <c r="L54" i="495"/>
  <c r="M54" i="495" s="1"/>
  <c r="N54" i="495"/>
  <c r="O54" i="495" s="1"/>
  <c r="AA55" i="495"/>
  <c r="AC54" i="495"/>
  <c r="N52" i="479"/>
  <c r="O52" i="479" s="1"/>
  <c r="L52" i="479"/>
  <c r="M52" i="479" s="1"/>
  <c r="AB52" i="479"/>
  <c r="AA53" i="479"/>
  <c r="AC52" i="479"/>
  <c r="N52" i="496"/>
  <c r="O52" i="496" s="1"/>
  <c r="AB52" i="496"/>
  <c r="L52" i="496"/>
  <c r="M52" i="496" s="1"/>
  <c r="AA53" i="496"/>
  <c r="AC52" i="496"/>
  <c r="AB51" i="483"/>
  <c r="N51" i="483"/>
  <c r="O51" i="483" s="1"/>
  <c r="L51" i="483"/>
  <c r="M51" i="483" s="1"/>
  <c r="AA52" i="483"/>
  <c r="AC51" i="483"/>
  <c r="AB52" i="487"/>
  <c r="L52" i="487"/>
  <c r="M52" i="487" s="1"/>
  <c r="N52" i="487"/>
  <c r="O52" i="487" s="1"/>
  <c r="AA53" i="487"/>
  <c r="AC52" i="487"/>
  <c r="AB53" i="492"/>
  <c r="L53" i="492"/>
  <c r="M53" i="492" s="1"/>
  <c r="N53" i="492"/>
  <c r="O53" i="492" s="1"/>
  <c r="AA54" i="492"/>
  <c r="AC53" i="492"/>
  <c r="AB51" i="476"/>
  <c r="L51" i="476"/>
  <c r="M51" i="476" s="1"/>
  <c r="N51" i="476"/>
  <c r="O51" i="476" s="1"/>
  <c r="AA52" i="476"/>
  <c r="AC51" i="476"/>
  <c r="N51" i="490"/>
  <c r="O51" i="490" s="1"/>
  <c r="AB51" i="490"/>
  <c r="L51" i="490"/>
  <c r="M51" i="490" s="1"/>
  <c r="AA52" i="490"/>
  <c r="AC51" i="490"/>
  <c r="AA52" i="484"/>
  <c r="AB51" i="484"/>
  <c r="L51" i="484"/>
  <c r="M51" i="484" s="1"/>
  <c r="N51" i="484"/>
  <c r="O51" i="484" s="1"/>
  <c r="AC51" i="484"/>
  <c r="AB52" i="485"/>
  <c r="L52" i="485"/>
  <c r="M52" i="485" s="1"/>
  <c r="N52" i="485"/>
  <c r="O52" i="485" s="1"/>
  <c r="AA53" i="485"/>
  <c r="AC52" i="485"/>
  <c r="AB51" i="474"/>
  <c r="L51" i="474"/>
  <c r="M51" i="474" s="1"/>
  <c r="N51" i="474"/>
  <c r="O51" i="474" s="1"/>
  <c r="AA52" i="474"/>
  <c r="AC51" i="474"/>
  <c r="N51" i="475"/>
  <c r="O51" i="475" s="1"/>
  <c r="AA52" i="475"/>
  <c r="L51" i="475"/>
  <c r="M51" i="475" s="1"/>
  <c r="AB51" i="475"/>
  <c r="AC51" i="475"/>
  <c r="AB51" i="472"/>
  <c r="L51" i="472"/>
  <c r="M51" i="472" s="1"/>
  <c r="N51" i="472"/>
  <c r="O51" i="472" s="1"/>
  <c r="AA52" i="472"/>
  <c r="AC51" i="472"/>
  <c r="N51" i="473"/>
  <c r="O51" i="473" s="1"/>
  <c r="L51" i="473"/>
  <c r="M51" i="473" s="1"/>
  <c r="AB51" i="473"/>
  <c r="AA52" i="473"/>
  <c r="AC51" i="473"/>
  <c r="N51" i="488"/>
  <c r="O51" i="488" s="1"/>
  <c r="AA52" i="488"/>
  <c r="L51" i="488"/>
  <c r="M51" i="488" s="1"/>
  <c r="AB51" i="488"/>
  <c r="AC51" i="488"/>
  <c r="AA52" i="481"/>
  <c r="AB51" i="481"/>
  <c r="L51" i="481"/>
  <c r="M51" i="481" s="1"/>
  <c r="N51" i="481"/>
  <c r="O51" i="481" s="1"/>
  <c r="AC51" i="481"/>
  <c r="N52" i="477"/>
  <c r="O52" i="477" s="1"/>
  <c r="AA53" i="477"/>
  <c r="AB52" i="477"/>
  <c r="L52" i="477"/>
  <c r="M52" i="477" s="1"/>
  <c r="AC52" i="477"/>
  <c r="AB51" i="494"/>
  <c r="N51" i="494"/>
  <c r="O51" i="494" s="1"/>
  <c r="L51" i="494"/>
  <c r="M51" i="494" s="1"/>
  <c r="AA52" i="494"/>
  <c r="AC51" i="494"/>
  <c r="AB52" i="480"/>
  <c r="L52" i="480"/>
  <c r="M52" i="480" s="1"/>
  <c r="N52" i="480"/>
  <c r="O52" i="480" s="1"/>
  <c r="AA53" i="480"/>
  <c r="AC52" i="480"/>
  <c r="AA53" i="470"/>
  <c r="AB52" i="470"/>
  <c r="L52" i="470"/>
  <c r="M52" i="470" s="1"/>
  <c r="N52" i="470"/>
  <c r="O52" i="470" s="1"/>
  <c r="AC52" i="470"/>
  <c r="AA52" i="486"/>
  <c r="AB51" i="486"/>
  <c r="L51" i="486"/>
  <c r="M51" i="486" s="1"/>
  <c r="N51" i="486"/>
  <c r="O51" i="486" s="1"/>
  <c r="AC51" i="486"/>
  <c r="AB51" i="491"/>
  <c r="L51" i="491"/>
  <c r="M51" i="491" s="1"/>
  <c r="N51" i="491"/>
  <c r="O51" i="491" s="1"/>
  <c r="AA52" i="491"/>
  <c r="AC51" i="491"/>
  <c r="AB53" i="471"/>
  <c r="L53" i="471"/>
  <c r="M53" i="471" s="1"/>
  <c r="N53" i="471"/>
  <c r="O53" i="471" s="1"/>
  <c r="AA54" i="471"/>
  <c r="AC53" i="471"/>
  <c r="AA53" i="489"/>
  <c r="AB52" i="489"/>
  <c r="L52" i="489"/>
  <c r="M52" i="489" s="1"/>
  <c r="N52" i="489"/>
  <c r="O52" i="489" s="1"/>
  <c r="AC52" i="489"/>
  <c r="AA54" i="485" l="1"/>
  <c r="AB53" i="485"/>
  <c r="L53" i="485"/>
  <c r="M53" i="485" s="1"/>
  <c r="N53" i="485"/>
  <c r="O53" i="485" s="1"/>
  <c r="AC53" i="485"/>
  <c r="N52" i="484"/>
  <c r="O52" i="484" s="1"/>
  <c r="L52" i="484"/>
  <c r="M52" i="484" s="1"/>
  <c r="AB52" i="484"/>
  <c r="AA53" i="484"/>
  <c r="AC52" i="484"/>
  <c r="N52" i="493"/>
  <c r="O52" i="493" s="1"/>
  <c r="AB52" i="493"/>
  <c r="L52" i="493"/>
  <c r="M52" i="493" s="1"/>
  <c r="AA53" i="493"/>
  <c r="AC52" i="493"/>
  <c r="N53" i="478"/>
  <c r="O53" i="478" s="1"/>
  <c r="AA54" i="478"/>
  <c r="L53" i="478"/>
  <c r="M53" i="478" s="1"/>
  <c r="AB53" i="478"/>
  <c r="AC53" i="478"/>
  <c r="N53" i="489"/>
  <c r="O53" i="489" s="1"/>
  <c r="AA54" i="489"/>
  <c r="L53" i="489"/>
  <c r="M53" i="489" s="1"/>
  <c r="AB53" i="489"/>
  <c r="AC53" i="489"/>
  <c r="N53" i="470"/>
  <c r="O53" i="470" s="1"/>
  <c r="AA54" i="470"/>
  <c r="L53" i="470"/>
  <c r="M53" i="470" s="1"/>
  <c r="AB53" i="470"/>
  <c r="AC53" i="470"/>
  <c r="N52" i="481"/>
  <c r="O52" i="481" s="1"/>
  <c r="AA53" i="481"/>
  <c r="AB52" i="481"/>
  <c r="L52" i="481"/>
  <c r="M52" i="481" s="1"/>
  <c r="AC52" i="481"/>
  <c r="N52" i="488"/>
  <c r="O52" i="488" s="1"/>
  <c r="AA53" i="488"/>
  <c r="AB52" i="488"/>
  <c r="L52" i="488"/>
  <c r="M52" i="488" s="1"/>
  <c r="AC52" i="488"/>
  <c r="AA53" i="472"/>
  <c r="AB52" i="472"/>
  <c r="L52" i="472"/>
  <c r="M52" i="472" s="1"/>
  <c r="N52" i="472"/>
  <c r="O52" i="472" s="1"/>
  <c r="AC52" i="472"/>
  <c r="N53" i="487"/>
  <c r="O53" i="487" s="1"/>
  <c r="AA54" i="487"/>
  <c r="L53" i="487"/>
  <c r="M53" i="487" s="1"/>
  <c r="AB53" i="487"/>
  <c r="AC53" i="487"/>
  <c r="L55" i="495"/>
  <c r="M55" i="495" s="1"/>
  <c r="AA56" i="495"/>
  <c r="AB55" i="495"/>
  <c r="N55" i="495"/>
  <c r="O55" i="495" s="1"/>
  <c r="AC55" i="495"/>
  <c r="L52" i="491"/>
  <c r="M52" i="491" s="1"/>
  <c r="AA53" i="491"/>
  <c r="AB52" i="491"/>
  <c r="N52" i="491"/>
  <c r="O52" i="491" s="1"/>
  <c r="AC52" i="491"/>
  <c r="AB53" i="479"/>
  <c r="L53" i="479"/>
  <c r="M53" i="479" s="1"/>
  <c r="N53" i="479"/>
  <c r="O53" i="479" s="1"/>
  <c r="AA54" i="479"/>
  <c r="AC53" i="479"/>
  <c r="AA53" i="490"/>
  <c r="AB52" i="490"/>
  <c r="N52" i="490"/>
  <c r="O52" i="490" s="1"/>
  <c r="L52" i="490"/>
  <c r="M52" i="490" s="1"/>
  <c r="AC52" i="490"/>
  <c r="AB52" i="483"/>
  <c r="L52" i="483"/>
  <c r="M52" i="483" s="1"/>
  <c r="N52" i="483"/>
  <c r="O52" i="483" s="1"/>
  <c r="AA53" i="483"/>
  <c r="AC52" i="483"/>
  <c r="AA54" i="482"/>
  <c r="AB53" i="482"/>
  <c r="L53" i="482"/>
  <c r="M53" i="482" s="1"/>
  <c r="N53" i="482"/>
  <c r="O53" i="482" s="1"/>
  <c r="AC53" i="482"/>
  <c r="N52" i="486"/>
  <c r="O52" i="486" s="1"/>
  <c r="AB52" i="486"/>
  <c r="L52" i="486"/>
  <c r="M52" i="486" s="1"/>
  <c r="AA53" i="486"/>
  <c r="AC52" i="486"/>
  <c r="AB52" i="494"/>
  <c r="L52" i="494"/>
  <c r="M52" i="494" s="1"/>
  <c r="N52" i="494"/>
  <c r="O52" i="494" s="1"/>
  <c r="AA53" i="494"/>
  <c r="AC52" i="494"/>
  <c r="N52" i="473"/>
  <c r="O52" i="473" s="1"/>
  <c r="L52" i="473"/>
  <c r="M52" i="473" s="1"/>
  <c r="AB52" i="473"/>
  <c r="AA53" i="473"/>
  <c r="AC52" i="473"/>
  <c r="N52" i="475"/>
  <c r="O52" i="475" s="1"/>
  <c r="L52" i="475"/>
  <c r="M52" i="475" s="1"/>
  <c r="AA53" i="475"/>
  <c r="AB52" i="475"/>
  <c r="AC52" i="475"/>
  <c r="L54" i="492"/>
  <c r="M54" i="492" s="1"/>
  <c r="AA55" i="492"/>
  <c r="N54" i="492"/>
  <c r="O54" i="492" s="1"/>
  <c r="AB54" i="492"/>
  <c r="AC54" i="492"/>
  <c r="AB54" i="471"/>
  <c r="L54" i="471"/>
  <c r="M54" i="471" s="1"/>
  <c r="N54" i="471"/>
  <c r="O54" i="471" s="1"/>
  <c r="AA55" i="471"/>
  <c r="AC54" i="471"/>
  <c r="AA54" i="480"/>
  <c r="AB53" i="480"/>
  <c r="L53" i="480"/>
  <c r="M53" i="480" s="1"/>
  <c r="N53" i="480"/>
  <c r="O53" i="480" s="1"/>
  <c r="AC53" i="480"/>
  <c r="AB53" i="477"/>
  <c r="L53" i="477"/>
  <c r="M53" i="477" s="1"/>
  <c r="N53" i="477"/>
  <c r="O53" i="477" s="1"/>
  <c r="AA54" i="477"/>
  <c r="AC53" i="477"/>
  <c r="AA53" i="474"/>
  <c r="AB52" i="474"/>
  <c r="L52" i="474"/>
  <c r="M52" i="474" s="1"/>
  <c r="N52" i="474"/>
  <c r="O52" i="474" s="1"/>
  <c r="AC52" i="474"/>
  <c r="AB52" i="476"/>
  <c r="L52" i="476"/>
  <c r="M52" i="476" s="1"/>
  <c r="N52" i="476"/>
  <c r="O52" i="476" s="1"/>
  <c r="AA53" i="476"/>
  <c r="AC52" i="476"/>
  <c r="L53" i="496"/>
  <c r="M53" i="496" s="1"/>
  <c r="AA54" i="496"/>
  <c r="AB53" i="496"/>
  <c r="N53" i="496"/>
  <c r="O53" i="496" s="1"/>
  <c r="AC53" i="496"/>
  <c r="N53" i="486" l="1"/>
  <c r="O53" i="486" s="1"/>
  <c r="AB53" i="486"/>
  <c r="L53" i="486"/>
  <c r="M53" i="486" s="1"/>
  <c r="AA54" i="486"/>
  <c r="AC53" i="486"/>
  <c r="AB54" i="477"/>
  <c r="L54" i="477"/>
  <c r="M54" i="477" s="1"/>
  <c r="N54" i="477"/>
  <c r="O54" i="477" s="1"/>
  <c r="AA55" i="477"/>
  <c r="AC54" i="477"/>
  <c r="N54" i="480"/>
  <c r="O54" i="480" s="1"/>
  <c r="AA55" i="480"/>
  <c r="L54" i="480"/>
  <c r="M54" i="480" s="1"/>
  <c r="AB54" i="480"/>
  <c r="AC54" i="480"/>
  <c r="N54" i="487"/>
  <c r="O54" i="487" s="1"/>
  <c r="L54" i="487"/>
  <c r="M54" i="487" s="1"/>
  <c r="AB54" i="487"/>
  <c r="AA55" i="487"/>
  <c r="AC54" i="487"/>
  <c r="N54" i="470"/>
  <c r="O54" i="470" s="1"/>
  <c r="AB54" i="470"/>
  <c r="L54" i="470"/>
  <c r="M54" i="470" s="1"/>
  <c r="AA55" i="470"/>
  <c r="AC54" i="470"/>
  <c r="AB54" i="496"/>
  <c r="L54" i="496"/>
  <c r="M54" i="496" s="1"/>
  <c r="N54" i="496"/>
  <c r="O54" i="496" s="1"/>
  <c r="AA55" i="496"/>
  <c r="AC54" i="496"/>
  <c r="AB54" i="479"/>
  <c r="L54" i="479"/>
  <c r="M54" i="479" s="1"/>
  <c r="N54" i="479"/>
  <c r="O54" i="479" s="1"/>
  <c r="AA55" i="479"/>
  <c r="AC54" i="479"/>
  <c r="N55" i="492"/>
  <c r="O55" i="492" s="1"/>
  <c r="AA56" i="492"/>
  <c r="AB55" i="492"/>
  <c r="L55" i="492"/>
  <c r="M55" i="492" s="1"/>
  <c r="AC55" i="492"/>
  <c r="AB53" i="475"/>
  <c r="L53" i="475"/>
  <c r="M53" i="475" s="1"/>
  <c r="N53" i="475"/>
  <c r="O53" i="475" s="1"/>
  <c r="AA54" i="475"/>
  <c r="AC53" i="475"/>
  <c r="AB53" i="473"/>
  <c r="L53" i="473"/>
  <c r="M53" i="473" s="1"/>
  <c r="N53" i="473"/>
  <c r="O53" i="473" s="1"/>
  <c r="AA54" i="473"/>
  <c r="AC53" i="473"/>
  <c r="AA54" i="483"/>
  <c r="N53" i="483"/>
  <c r="O53" i="483" s="1"/>
  <c r="AB53" i="483"/>
  <c r="L53" i="483"/>
  <c r="M53" i="483" s="1"/>
  <c r="AC53" i="483"/>
  <c r="AB53" i="490"/>
  <c r="L53" i="490"/>
  <c r="M53" i="490" s="1"/>
  <c r="N53" i="490"/>
  <c r="O53" i="490" s="1"/>
  <c r="AA54" i="490"/>
  <c r="AC53" i="490"/>
  <c r="N54" i="489"/>
  <c r="O54" i="489" s="1"/>
  <c r="AA55" i="489"/>
  <c r="AB54" i="489"/>
  <c r="L54" i="489"/>
  <c r="M54" i="489" s="1"/>
  <c r="AC54" i="489"/>
  <c r="L53" i="493"/>
  <c r="M53" i="493" s="1"/>
  <c r="AB53" i="493"/>
  <c r="AA54" i="493"/>
  <c r="N53" i="493"/>
  <c r="O53" i="493" s="1"/>
  <c r="AC53" i="493"/>
  <c r="N54" i="482"/>
  <c r="O54" i="482" s="1"/>
  <c r="AB54" i="482"/>
  <c r="L54" i="482"/>
  <c r="M54" i="482" s="1"/>
  <c r="AA55" i="482"/>
  <c r="AC54" i="482"/>
  <c r="N56" i="495"/>
  <c r="O56" i="495" s="1"/>
  <c r="AB56" i="495"/>
  <c r="L56" i="495"/>
  <c r="M56" i="495" s="1"/>
  <c r="AA57" i="495"/>
  <c r="AC56" i="495"/>
  <c r="N53" i="481"/>
  <c r="O53" i="481" s="1"/>
  <c r="AB53" i="481"/>
  <c r="L53" i="481"/>
  <c r="M53" i="481" s="1"/>
  <c r="AA54" i="481"/>
  <c r="AC53" i="481"/>
  <c r="N53" i="476"/>
  <c r="O53" i="476" s="1"/>
  <c r="AA54" i="476"/>
  <c r="AB53" i="476"/>
  <c r="L53" i="476"/>
  <c r="M53" i="476" s="1"/>
  <c r="AC53" i="476"/>
  <c r="N53" i="474"/>
  <c r="O53" i="474" s="1"/>
  <c r="L53" i="474"/>
  <c r="M53" i="474" s="1"/>
  <c r="AB53" i="474"/>
  <c r="AA54" i="474"/>
  <c r="AC53" i="474"/>
  <c r="N55" i="471"/>
  <c r="O55" i="471" s="1"/>
  <c r="AB55" i="471"/>
  <c r="AA56" i="471"/>
  <c r="L55" i="471"/>
  <c r="M55" i="471" s="1"/>
  <c r="AC55" i="471"/>
  <c r="AA54" i="494"/>
  <c r="N53" i="494"/>
  <c r="O53" i="494" s="1"/>
  <c r="AB53" i="494"/>
  <c r="L53" i="494"/>
  <c r="M53" i="494" s="1"/>
  <c r="AC53" i="494"/>
  <c r="N53" i="491"/>
  <c r="O53" i="491" s="1"/>
  <c r="AA54" i="491"/>
  <c r="AB53" i="491"/>
  <c r="L53" i="491"/>
  <c r="M53" i="491" s="1"/>
  <c r="AC53" i="491"/>
  <c r="N53" i="472"/>
  <c r="O53" i="472" s="1"/>
  <c r="AB53" i="472"/>
  <c r="AA54" i="472"/>
  <c r="L53" i="472"/>
  <c r="M53" i="472" s="1"/>
  <c r="AC53" i="472"/>
  <c r="AB53" i="488"/>
  <c r="L53" i="488"/>
  <c r="M53" i="488" s="1"/>
  <c r="N53" i="488"/>
  <c r="O53" i="488" s="1"/>
  <c r="AA54" i="488"/>
  <c r="AC53" i="488"/>
  <c r="N54" i="478"/>
  <c r="O54" i="478" s="1"/>
  <c r="AA55" i="478"/>
  <c r="AB54" i="478"/>
  <c r="L54" i="478"/>
  <c r="M54" i="478" s="1"/>
  <c r="AC54" i="478"/>
  <c r="N53" i="484"/>
  <c r="O53" i="484" s="1"/>
  <c r="L53" i="484"/>
  <c r="M53" i="484" s="1"/>
  <c r="AB53" i="484"/>
  <c r="AA54" i="484"/>
  <c r="AC53" i="484"/>
  <c r="N54" i="485"/>
  <c r="O54" i="485" s="1"/>
  <c r="AA55" i="485"/>
  <c r="L54" i="485"/>
  <c r="M54" i="485" s="1"/>
  <c r="AB54" i="485"/>
  <c r="AC54" i="485"/>
  <c r="N55" i="485" l="1"/>
  <c r="O55" i="485" s="1"/>
  <c r="AB55" i="485"/>
  <c r="L55" i="485"/>
  <c r="M55" i="485" s="1"/>
  <c r="AA56" i="485"/>
  <c r="AC55" i="485"/>
  <c r="AB54" i="481"/>
  <c r="L54" i="481"/>
  <c r="M54" i="481" s="1"/>
  <c r="N54" i="481"/>
  <c r="O54" i="481" s="1"/>
  <c r="AA55" i="481"/>
  <c r="AC54" i="481"/>
  <c r="AB54" i="493"/>
  <c r="L54" i="493"/>
  <c r="M54" i="493" s="1"/>
  <c r="N54" i="493"/>
  <c r="O54" i="493" s="1"/>
  <c r="AA55" i="493"/>
  <c r="AC54" i="493"/>
  <c r="AB54" i="486"/>
  <c r="L54" i="486"/>
  <c r="M54" i="486" s="1"/>
  <c r="N54" i="486"/>
  <c r="O54" i="486" s="1"/>
  <c r="AA55" i="486"/>
  <c r="AC54" i="486"/>
  <c r="AA55" i="488"/>
  <c r="AB54" i="488"/>
  <c r="L54" i="488"/>
  <c r="M54" i="488" s="1"/>
  <c r="N54" i="488"/>
  <c r="O54" i="488" s="1"/>
  <c r="AC54" i="488"/>
  <c r="L54" i="491"/>
  <c r="M54" i="491" s="1"/>
  <c r="AA55" i="491"/>
  <c r="AB54" i="491"/>
  <c r="N54" i="491"/>
  <c r="O54" i="491" s="1"/>
  <c r="AC54" i="491"/>
  <c r="N54" i="476"/>
  <c r="O54" i="476" s="1"/>
  <c r="L54" i="476"/>
  <c r="M54" i="476" s="1"/>
  <c r="AA55" i="476"/>
  <c r="AB54" i="476"/>
  <c r="AC54" i="476"/>
  <c r="L57" i="495"/>
  <c r="M57" i="495" s="1"/>
  <c r="N57" i="495"/>
  <c r="O57" i="495" s="1"/>
  <c r="AB57" i="495"/>
  <c r="AA58" i="495"/>
  <c r="AC57" i="495"/>
  <c r="AA55" i="490"/>
  <c r="N54" i="490"/>
  <c r="O54" i="490" s="1"/>
  <c r="AB54" i="490"/>
  <c r="L54" i="490"/>
  <c r="M54" i="490" s="1"/>
  <c r="AC54" i="490"/>
  <c r="N54" i="483"/>
  <c r="O54" i="483" s="1"/>
  <c r="L54" i="483"/>
  <c r="M54" i="483" s="1"/>
  <c r="AA55" i="483"/>
  <c r="AB54" i="483"/>
  <c r="AC54" i="483"/>
  <c r="AB55" i="487"/>
  <c r="L55" i="487"/>
  <c r="M55" i="487" s="1"/>
  <c r="N55" i="487"/>
  <c r="O55" i="487" s="1"/>
  <c r="AA56" i="487"/>
  <c r="AC55" i="487"/>
  <c r="AA55" i="475"/>
  <c r="AB54" i="475"/>
  <c r="L54" i="475"/>
  <c r="M54" i="475" s="1"/>
  <c r="N54" i="475"/>
  <c r="O54" i="475" s="1"/>
  <c r="AC54" i="475"/>
  <c r="AB55" i="478"/>
  <c r="L55" i="478"/>
  <c r="M55" i="478" s="1"/>
  <c r="N55" i="478"/>
  <c r="O55" i="478" s="1"/>
  <c r="AA56" i="478"/>
  <c r="AC55" i="478"/>
  <c r="N56" i="471"/>
  <c r="O56" i="471" s="1"/>
  <c r="L56" i="471"/>
  <c r="M56" i="471" s="1"/>
  <c r="AB56" i="471"/>
  <c r="AA57" i="471"/>
  <c r="AC56" i="471"/>
  <c r="N54" i="474"/>
  <c r="O54" i="474" s="1"/>
  <c r="L54" i="474"/>
  <c r="M54" i="474" s="1"/>
  <c r="AB54" i="474"/>
  <c r="AA55" i="474"/>
  <c r="AC54" i="474"/>
  <c r="N55" i="482"/>
  <c r="O55" i="482" s="1"/>
  <c r="AB55" i="482"/>
  <c r="L55" i="482"/>
  <c r="M55" i="482" s="1"/>
  <c r="AA56" i="482"/>
  <c r="AC55" i="482"/>
  <c r="AB55" i="489"/>
  <c r="L55" i="489"/>
  <c r="M55" i="489" s="1"/>
  <c r="N55" i="489"/>
  <c r="O55" i="489" s="1"/>
  <c r="AA56" i="489"/>
  <c r="AC55" i="489"/>
  <c r="N55" i="479"/>
  <c r="O55" i="479" s="1"/>
  <c r="AB55" i="479"/>
  <c r="AA56" i="479"/>
  <c r="L55" i="479"/>
  <c r="M55" i="479" s="1"/>
  <c r="AC55" i="479"/>
  <c r="AB55" i="470"/>
  <c r="L55" i="470"/>
  <c r="M55" i="470" s="1"/>
  <c r="N55" i="470"/>
  <c r="O55" i="470" s="1"/>
  <c r="AA56" i="470"/>
  <c r="AC55" i="470"/>
  <c r="N55" i="480"/>
  <c r="O55" i="480" s="1"/>
  <c r="AB55" i="480"/>
  <c r="L55" i="480"/>
  <c r="M55" i="480" s="1"/>
  <c r="AA56" i="480"/>
  <c r="AC55" i="480"/>
  <c r="AB54" i="484"/>
  <c r="L54" i="484"/>
  <c r="M54" i="484" s="1"/>
  <c r="N54" i="484"/>
  <c r="O54" i="484" s="1"/>
  <c r="AA55" i="484"/>
  <c r="AC54" i="484"/>
  <c r="N54" i="472"/>
  <c r="O54" i="472" s="1"/>
  <c r="L54" i="472"/>
  <c r="M54" i="472" s="1"/>
  <c r="AB54" i="472"/>
  <c r="AA55" i="472"/>
  <c r="AC54" i="472"/>
  <c r="N54" i="494"/>
  <c r="O54" i="494" s="1"/>
  <c r="L54" i="494"/>
  <c r="M54" i="494" s="1"/>
  <c r="AB54" i="494"/>
  <c r="AA55" i="494"/>
  <c r="AC54" i="494"/>
  <c r="AB54" i="473"/>
  <c r="L54" i="473"/>
  <c r="M54" i="473" s="1"/>
  <c r="N54" i="473"/>
  <c r="O54" i="473" s="1"/>
  <c r="AA55" i="473"/>
  <c r="AC54" i="473"/>
  <c r="L56" i="492"/>
  <c r="M56" i="492" s="1"/>
  <c r="AA57" i="492"/>
  <c r="N56" i="492"/>
  <c r="O56" i="492" s="1"/>
  <c r="AB56" i="492"/>
  <c r="AC56" i="492"/>
  <c r="N55" i="496"/>
  <c r="O55" i="496" s="1"/>
  <c r="AB55" i="496"/>
  <c r="AA56" i="496"/>
  <c r="L55" i="496"/>
  <c r="M55" i="496" s="1"/>
  <c r="AC55" i="496"/>
  <c r="N55" i="477"/>
  <c r="O55" i="477" s="1"/>
  <c r="AB55" i="477"/>
  <c r="AA56" i="477"/>
  <c r="L55" i="477"/>
  <c r="M55" i="477" s="1"/>
  <c r="AC55" i="477"/>
  <c r="AA56" i="484" l="1"/>
  <c r="AB55" i="484"/>
  <c r="L55" i="484"/>
  <c r="M55" i="484" s="1"/>
  <c r="N55" i="484"/>
  <c r="O55" i="484" s="1"/>
  <c r="AC55" i="484"/>
  <c r="N56" i="479"/>
  <c r="O56" i="479" s="1"/>
  <c r="L56" i="479"/>
  <c r="M56" i="479" s="1"/>
  <c r="AB56" i="479"/>
  <c r="AA57" i="479"/>
  <c r="AC56" i="479"/>
  <c r="N55" i="475"/>
  <c r="O55" i="475" s="1"/>
  <c r="AA56" i="475"/>
  <c r="L55" i="475"/>
  <c r="M55" i="475" s="1"/>
  <c r="AB55" i="475"/>
  <c r="AC55" i="475"/>
  <c r="AB56" i="485"/>
  <c r="L56" i="485"/>
  <c r="M56" i="485" s="1"/>
  <c r="N56" i="485"/>
  <c r="O56" i="485" s="1"/>
  <c r="AA57" i="485"/>
  <c r="AC56" i="485"/>
  <c r="N55" i="473"/>
  <c r="O55" i="473" s="1"/>
  <c r="L55" i="473"/>
  <c r="M55" i="473" s="1"/>
  <c r="AB55" i="473"/>
  <c r="AA56" i="473"/>
  <c r="AC55" i="473"/>
  <c r="AB56" i="480"/>
  <c r="L56" i="480"/>
  <c r="M56" i="480" s="1"/>
  <c r="N56" i="480"/>
  <c r="O56" i="480" s="1"/>
  <c r="AA57" i="480"/>
  <c r="AC56" i="480"/>
  <c r="AB56" i="482"/>
  <c r="L56" i="482"/>
  <c r="M56" i="482" s="1"/>
  <c r="N56" i="482"/>
  <c r="O56" i="482" s="1"/>
  <c r="AA57" i="482"/>
  <c r="AC56" i="482"/>
  <c r="AB58" i="495"/>
  <c r="L58" i="495"/>
  <c r="M58" i="495" s="1"/>
  <c r="N58" i="495"/>
  <c r="O58" i="495" s="1"/>
  <c r="AA59" i="495"/>
  <c r="AC58" i="495"/>
  <c r="AB55" i="491"/>
  <c r="L55" i="491"/>
  <c r="M55" i="491" s="1"/>
  <c r="N55" i="491"/>
  <c r="O55" i="491" s="1"/>
  <c r="AA56" i="491"/>
  <c r="AC55" i="491"/>
  <c r="AA56" i="486"/>
  <c r="AB55" i="486"/>
  <c r="L55" i="486"/>
  <c r="M55" i="486" s="1"/>
  <c r="N55" i="486"/>
  <c r="O55" i="486" s="1"/>
  <c r="AC55" i="486"/>
  <c r="AB55" i="483"/>
  <c r="N55" i="483"/>
  <c r="O55" i="483" s="1"/>
  <c r="L55" i="483"/>
  <c r="M55" i="483" s="1"/>
  <c r="AA56" i="483"/>
  <c r="AC55" i="483"/>
  <c r="AB57" i="492"/>
  <c r="L57" i="492"/>
  <c r="M57" i="492" s="1"/>
  <c r="N57" i="492"/>
  <c r="O57" i="492" s="1"/>
  <c r="AA58" i="492"/>
  <c r="AC57" i="492"/>
  <c r="AA57" i="470"/>
  <c r="AB56" i="470"/>
  <c r="L56" i="470"/>
  <c r="M56" i="470" s="1"/>
  <c r="N56" i="470"/>
  <c r="O56" i="470" s="1"/>
  <c r="AC56" i="470"/>
  <c r="AB55" i="474"/>
  <c r="L55" i="474"/>
  <c r="M55" i="474" s="1"/>
  <c r="N55" i="474"/>
  <c r="O55" i="474" s="1"/>
  <c r="AA56" i="474"/>
  <c r="AC55" i="474"/>
  <c r="AB56" i="487"/>
  <c r="L56" i="487"/>
  <c r="M56" i="487" s="1"/>
  <c r="N56" i="487"/>
  <c r="O56" i="487" s="1"/>
  <c r="AA57" i="487"/>
  <c r="AC56" i="487"/>
  <c r="N55" i="493"/>
  <c r="O55" i="493" s="1"/>
  <c r="L55" i="493"/>
  <c r="M55" i="493" s="1"/>
  <c r="AA56" i="493"/>
  <c r="AB55" i="493"/>
  <c r="AC55" i="493"/>
  <c r="N56" i="496"/>
  <c r="O56" i="496" s="1"/>
  <c r="L56" i="496"/>
  <c r="M56" i="496" s="1"/>
  <c r="AB56" i="496"/>
  <c r="AA57" i="496"/>
  <c r="AC56" i="496"/>
  <c r="AA57" i="489"/>
  <c r="AB56" i="489"/>
  <c r="L56" i="489"/>
  <c r="M56" i="489" s="1"/>
  <c r="N56" i="489"/>
  <c r="O56" i="489" s="1"/>
  <c r="AC56" i="489"/>
  <c r="AB56" i="478"/>
  <c r="L56" i="478"/>
  <c r="M56" i="478" s="1"/>
  <c r="N56" i="478"/>
  <c r="O56" i="478" s="1"/>
  <c r="AA57" i="478"/>
  <c r="AC56" i="478"/>
  <c r="L55" i="494"/>
  <c r="M55" i="494" s="1"/>
  <c r="AA56" i="494"/>
  <c r="AB55" i="494"/>
  <c r="N55" i="494"/>
  <c r="O55" i="494" s="1"/>
  <c r="AC55" i="494"/>
  <c r="N56" i="477"/>
  <c r="O56" i="477" s="1"/>
  <c r="AA57" i="477"/>
  <c r="AB56" i="477"/>
  <c r="L56" i="477"/>
  <c r="M56" i="477" s="1"/>
  <c r="AC56" i="477"/>
  <c r="AB55" i="472"/>
  <c r="L55" i="472"/>
  <c r="M55" i="472" s="1"/>
  <c r="N55" i="472"/>
  <c r="O55" i="472" s="1"/>
  <c r="AA56" i="472"/>
  <c r="AC55" i="472"/>
  <c r="AB57" i="471"/>
  <c r="L57" i="471"/>
  <c r="M57" i="471" s="1"/>
  <c r="N57" i="471"/>
  <c r="O57" i="471" s="1"/>
  <c r="AA58" i="471"/>
  <c r="AC57" i="471"/>
  <c r="N55" i="490"/>
  <c r="O55" i="490" s="1"/>
  <c r="L55" i="490"/>
  <c r="M55" i="490" s="1"/>
  <c r="AB55" i="490"/>
  <c r="AA56" i="490"/>
  <c r="AC55" i="490"/>
  <c r="AB55" i="476"/>
  <c r="L55" i="476"/>
  <c r="M55" i="476" s="1"/>
  <c r="N55" i="476"/>
  <c r="O55" i="476" s="1"/>
  <c r="AA56" i="476"/>
  <c r="AC55" i="476"/>
  <c r="N55" i="488"/>
  <c r="O55" i="488" s="1"/>
  <c r="AA56" i="488"/>
  <c r="L55" i="488"/>
  <c r="M55" i="488" s="1"/>
  <c r="AB55" i="488"/>
  <c r="AC55" i="488"/>
  <c r="AA56" i="481"/>
  <c r="AB55" i="481"/>
  <c r="L55" i="481"/>
  <c r="M55" i="481" s="1"/>
  <c r="N55" i="481"/>
  <c r="O55" i="481" s="1"/>
  <c r="AC55" i="481"/>
  <c r="AB56" i="476" l="1"/>
  <c r="L56" i="476"/>
  <c r="M56" i="476" s="1"/>
  <c r="N56" i="476"/>
  <c r="O56" i="476" s="1"/>
  <c r="AA57" i="476"/>
  <c r="AC56" i="476"/>
  <c r="N56" i="491"/>
  <c r="O56" i="491" s="1"/>
  <c r="AB56" i="491"/>
  <c r="AA57" i="491"/>
  <c r="L56" i="491"/>
  <c r="M56" i="491" s="1"/>
  <c r="AC56" i="491"/>
  <c r="N56" i="473"/>
  <c r="O56" i="473" s="1"/>
  <c r="AB56" i="473"/>
  <c r="L56" i="473"/>
  <c r="M56" i="473" s="1"/>
  <c r="AA57" i="473"/>
  <c r="AC56" i="473"/>
  <c r="N56" i="475"/>
  <c r="O56" i="475" s="1"/>
  <c r="L56" i="475"/>
  <c r="M56" i="475" s="1"/>
  <c r="AA57" i="475"/>
  <c r="AB56" i="475"/>
  <c r="AC56" i="475"/>
  <c r="N56" i="481"/>
  <c r="O56" i="481" s="1"/>
  <c r="L56" i="481"/>
  <c r="M56" i="481" s="1"/>
  <c r="AA57" i="481"/>
  <c r="AB56" i="481"/>
  <c r="AC56" i="481"/>
  <c r="N56" i="488"/>
  <c r="O56" i="488" s="1"/>
  <c r="AA57" i="488"/>
  <c r="AB56" i="488"/>
  <c r="L56" i="488"/>
  <c r="M56" i="488" s="1"/>
  <c r="AC56" i="488"/>
  <c r="AB56" i="490"/>
  <c r="N56" i="490"/>
  <c r="O56" i="490" s="1"/>
  <c r="L56" i="490"/>
  <c r="M56" i="490" s="1"/>
  <c r="AA57" i="490"/>
  <c r="AC56" i="490"/>
  <c r="N58" i="492"/>
  <c r="O58" i="492" s="1"/>
  <c r="AB58" i="492"/>
  <c r="AA59" i="492"/>
  <c r="L58" i="492"/>
  <c r="M58" i="492" s="1"/>
  <c r="AC58" i="492"/>
  <c r="N59" i="495"/>
  <c r="O59" i="495" s="1"/>
  <c r="AA60" i="495"/>
  <c r="AB59" i="495"/>
  <c r="L59" i="495"/>
  <c r="M59" i="495" s="1"/>
  <c r="AC59" i="495"/>
  <c r="AA58" i="485"/>
  <c r="AB57" i="485"/>
  <c r="L57" i="485"/>
  <c r="M57" i="485" s="1"/>
  <c r="N57" i="485"/>
  <c r="O57" i="485" s="1"/>
  <c r="AC57" i="485"/>
  <c r="AA59" i="471"/>
  <c r="AB58" i="471"/>
  <c r="L58" i="471"/>
  <c r="M58" i="471" s="1"/>
  <c r="N58" i="471"/>
  <c r="O58" i="471" s="1"/>
  <c r="AC58" i="471"/>
  <c r="AB57" i="477"/>
  <c r="L57" i="477"/>
  <c r="M57" i="477" s="1"/>
  <c r="N57" i="477"/>
  <c r="O57" i="477" s="1"/>
  <c r="AA58" i="477"/>
  <c r="AC57" i="477"/>
  <c r="N57" i="478"/>
  <c r="O57" i="478" s="1"/>
  <c r="AA58" i="478"/>
  <c r="L57" i="478"/>
  <c r="M57" i="478" s="1"/>
  <c r="AB57" i="478"/>
  <c r="AC57" i="478"/>
  <c r="N57" i="489"/>
  <c r="O57" i="489" s="1"/>
  <c r="AA58" i="489"/>
  <c r="L57" i="489"/>
  <c r="M57" i="489" s="1"/>
  <c r="AB57" i="489"/>
  <c r="AC57" i="489"/>
  <c r="N56" i="493"/>
  <c r="O56" i="493" s="1"/>
  <c r="L56" i="493"/>
  <c r="M56" i="493" s="1"/>
  <c r="AB56" i="493"/>
  <c r="AA57" i="493"/>
  <c r="AC56" i="493"/>
  <c r="N57" i="487"/>
  <c r="O57" i="487" s="1"/>
  <c r="AA58" i="487"/>
  <c r="L57" i="487"/>
  <c r="M57" i="487" s="1"/>
  <c r="AB57" i="487"/>
  <c r="AC57" i="487"/>
  <c r="AB56" i="483"/>
  <c r="L56" i="483"/>
  <c r="M56" i="483" s="1"/>
  <c r="N56" i="483"/>
  <c r="O56" i="483" s="1"/>
  <c r="AA57" i="483"/>
  <c r="AC56" i="483"/>
  <c r="N56" i="486"/>
  <c r="O56" i="486" s="1"/>
  <c r="AA57" i="486"/>
  <c r="AB56" i="486"/>
  <c r="L56" i="486"/>
  <c r="M56" i="486" s="1"/>
  <c r="AC56" i="486"/>
  <c r="AA58" i="482"/>
  <c r="AB57" i="482"/>
  <c r="L57" i="482"/>
  <c r="M57" i="482" s="1"/>
  <c r="N57" i="482"/>
  <c r="O57" i="482" s="1"/>
  <c r="AC57" i="482"/>
  <c r="L57" i="496"/>
  <c r="M57" i="496" s="1"/>
  <c r="N57" i="496"/>
  <c r="O57" i="496" s="1"/>
  <c r="AB57" i="496"/>
  <c r="AA58" i="496"/>
  <c r="AC57" i="496"/>
  <c r="AA57" i="472"/>
  <c r="AB56" i="472"/>
  <c r="L56" i="472"/>
  <c r="M56" i="472" s="1"/>
  <c r="N56" i="472"/>
  <c r="O56" i="472" s="1"/>
  <c r="AC56" i="472"/>
  <c r="AB56" i="494"/>
  <c r="L56" i="494"/>
  <c r="M56" i="494" s="1"/>
  <c r="N56" i="494"/>
  <c r="O56" i="494" s="1"/>
  <c r="AA57" i="494"/>
  <c r="AC56" i="494"/>
  <c r="AA57" i="474"/>
  <c r="AB56" i="474"/>
  <c r="L56" i="474"/>
  <c r="M56" i="474" s="1"/>
  <c r="N56" i="474"/>
  <c r="O56" i="474" s="1"/>
  <c r="AC56" i="474"/>
  <c r="N57" i="470"/>
  <c r="O57" i="470" s="1"/>
  <c r="L57" i="470"/>
  <c r="M57" i="470" s="1"/>
  <c r="AA58" i="470"/>
  <c r="AB57" i="470"/>
  <c r="AC57" i="470"/>
  <c r="AA58" i="480"/>
  <c r="AB57" i="480"/>
  <c r="L57" i="480"/>
  <c r="M57" i="480" s="1"/>
  <c r="N57" i="480"/>
  <c r="O57" i="480" s="1"/>
  <c r="AC57" i="480"/>
  <c r="AB57" i="479"/>
  <c r="L57" i="479"/>
  <c r="M57" i="479" s="1"/>
  <c r="N57" i="479"/>
  <c r="O57" i="479" s="1"/>
  <c r="AA58" i="479"/>
  <c r="AC57" i="479"/>
  <c r="N56" i="484"/>
  <c r="O56" i="484" s="1"/>
  <c r="L56" i="484"/>
  <c r="M56" i="484" s="1"/>
  <c r="AB56" i="484"/>
  <c r="AA57" i="484"/>
  <c r="AC56" i="484"/>
  <c r="AB57" i="483" l="1"/>
  <c r="L57" i="483"/>
  <c r="M57" i="483" s="1"/>
  <c r="AA58" i="483"/>
  <c r="N57" i="483"/>
  <c r="O57" i="483" s="1"/>
  <c r="AC57" i="483"/>
  <c r="N57" i="491"/>
  <c r="O57" i="491" s="1"/>
  <c r="L57" i="491"/>
  <c r="M57" i="491" s="1"/>
  <c r="AB57" i="491"/>
  <c r="AA58" i="491"/>
  <c r="AC57" i="491"/>
  <c r="N57" i="476"/>
  <c r="O57" i="476" s="1"/>
  <c r="AA58" i="476"/>
  <c r="L57" i="476"/>
  <c r="M57" i="476" s="1"/>
  <c r="AB57" i="476"/>
  <c r="AC57" i="476"/>
  <c r="N57" i="474"/>
  <c r="O57" i="474" s="1"/>
  <c r="L57" i="474"/>
  <c r="M57" i="474" s="1"/>
  <c r="AB57" i="474"/>
  <c r="AA58" i="474"/>
  <c r="AC57" i="474"/>
  <c r="AB58" i="496"/>
  <c r="L58" i="496"/>
  <c r="M58" i="496" s="1"/>
  <c r="N58" i="496"/>
  <c r="O58" i="496" s="1"/>
  <c r="AA59" i="496"/>
  <c r="AC58" i="496"/>
  <c r="N58" i="482"/>
  <c r="O58" i="482" s="1"/>
  <c r="AB58" i="482"/>
  <c r="L58" i="482"/>
  <c r="M58" i="482" s="1"/>
  <c r="AA59" i="482"/>
  <c r="AC58" i="482"/>
  <c r="N57" i="486"/>
  <c r="O57" i="486" s="1"/>
  <c r="AB57" i="486"/>
  <c r="L57" i="486"/>
  <c r="M57" i="486" s="1"/>
  <c r="AA58" i="486"/>
  <c r="AC57" i="486"/>
  <c r="N58" i="489"/>
  <c r="O58" i="489" s="1"/>
  <c r="AA59" i="489"/>
  <c r="AB58" i="489"/>
  <c r="L58" i="489"/>
  <c r="M58" i="489" s="1"/>
  <c r="AC58" i="489"/>
  <c r="AB58" i="477"/>
  <c r="L58" i="477"/>
  <c r="M58" i="477" s="1"/>
  <c r="N58" i="477"/>
  <c r="O58" i="477" s="1"/>
  <c r="AA59" i="477"/>
  <c r="AC58" i="477"/>
  <c r="N59" i="471"/>
  <c r="O59" i="471" s="1"/>
  <c r="AB59" i="471"/>
  <c r="AA60" i="471"/>
  <c r="L59" i="471"/>
  <c r="M59" i="471" s="1"/>
  <c r="AC59" i="471"/>
  <c r="AB57" i="488"/>
  <c r="L57" i="488"/>
  <c r="M57" i="488" s="1"/>
  <c r="N57" i="488"/>
  <c r="O57" i="488" s="1"/>
  <c r="AA58" i="488"/>
  <c r="AC57" i="488"/>
  <c r="N57" i="481"/>
  <c r="O57" i="481" s="1"/>
  <c r="AB57" i="481"/>
  <c r="L57" i="481"/>
  <c r="M57" i="481" s="1"/>
  <c r="AA58" i="481"/>
  <c r="AC57" i="481"/>
  <c r="N57" i="484"/>
  <c r="O57" i="484" s="1"/>
  <c r="L57" i="484"/>
  <c r="M57" i="484" s="1"/>
  <c r="AB57" i="484"/>
  <c r="AA58" i="484"/>
  <c r="AC57" i="484"/>
  <c r="N57" i="493"/>
  <c r="O57" i="493" s="1"/>
  <c r="AB57" i="493"/>
  <c r="L57" i="493"/>
  <c r="M57" i="493" s="1"/>
  <c r="AA58" i="493"/>
  <c r="AC57" i="493"/>
  <c r="N58" i="478"/>
  <c r="O58" i="478" s="1"/>
  <c r="AA59" i="478"/>
  <c r="AB58" i="478"/>
  <c r="L58" i="478"/>
  <c r="M58" i="478" s="1"/>
  <c r="AC58" i="478"/>
  <c r="N58" i="485"/>
  <c r="O58" i="485" s="1"/>
  <c r="AA59" i="485"/>
  <c r="L58" i="485"/>
  <c r="M58" i="485" s="1"/>
  <c r="AB58" i="485"/>
  <c r="AC58" i="485"/>
  <c r="N60" i="495"/>
  <c r="O60" i="495" s="1"/>
  <c r="L60" i="495"/>
  <c r="M60" i="495" s="1"/>
  <c r="AB60" i="495"/>
  <c r="AA61" i="495"/>
  <c r="AC60" i="495"/>
  <c r="N59" i="492"/>
  <c r="O59" i="492" s="1"/>
  <c r="L59" i="492"/>
  <c r="M59" i="492" s="1"/>
  <c r="AB59" i="492"/>
  <c r="AA60" i="492"/>
  <c r="AC59" i="492"/>
  <c r="AB57" i="490"/>
  <c r="L57" i="490"/>
  <c r="M57" i="490" s="1"/>
  <c r="N57" i="490"/>
  <c r="O57" i="490" s="1"/>
  <c r="AA58" i="490"/>
  <c r="AC57" i="490"/>
  <c r="AB57" i="475"/>
  <c r="L57" i="475"/>
  <c r="M57" i="475" s="1"/>
  <c r="N57" i="475"/>
  <c r="O57" i="475" s="1"/>
  <c r="AA58" i="475"/>
  <c r="AC57" i="475"/>
  <c r="AB57" i="473"/>
  <c r="L57" i="473"/>
  <c r="M57" i="473" s="1"/>
  <c r="N57" i="473"/>
  <c r="O57" i="473" s="1"/>
  <c r="AA58" i="473"/>
  <c r="AC57" i="473"/>
  <c r="N58" i="470"/>
  <c r="O58" i="470" s="1"/>
  <c r="AB58" i="470"/>
  <c r="L58" i="470"/>
  <c r="M58" i="470" s="1"/>
  <c r="AA59" i="470"/>
  <c r="AC58" i="470"/>
  <c r="AB58" i="479"/>
  <c r="L58" i="479"/>
  <c r="M58" i="479" s="1"/>
  <c r="N58" i="479"/>
  <c r="O58" i="479" s="1"/>
  <c r="AA59" i="479"/>
  <c r="AC58" i="479"/>
  <c r="N58" i="480"/>
  <c r="O58" i="480" s="1"/>
  <c r="AA59" i="480"/>
  <c r="L58" i="480"/>
  <c r="M58" i="480" s="1"/>
  <c r="AB58" i="480"/>
  <c r="AC58" i="480"/>
  <c r="AB57" i="494"/>
  <c r="L57" i="494"/>
  <c r="M57" i="494" s="1"/>
  <c r="AA58" i="494"/>
  <c r="N57" i="494"/>
  <c r="O57" i="494" s="1"/>
  <c r="AC57" i="494"/>
  <c r="N57" i="472"/>
  <c r="O57" i="472" s="1"/>
  <c r="AB57" i="472"/>
  <c r="AA58" i="472"/>
  <c r="L57" i="472"/>
  <c r="M57" i="472" s="1"/>
  <c r="AC57" i="472"/>
  <c r="N58" i="487"/>
  <c r="O58" i="487" s="1"/>
  <c r="L58" i="487"/>
  <c r="M58" i="487" s="1"/>
  <c r="AA59" i="487"/>
  <c r="AB58" i="487"/>
  <c r="AC58" i="487"/>
  <c r="AB61" i="495" l="1"/>
  <c r="L61" i="495"/>
  <c r="M61" i="495" s="1"/>
  <c r="N61" i="495"/>
  <c r="O61" i="495" s="1"/>
  <c r="AA62" i="495"/>
  <c r="AC61" i="495"/>
  <c r="AB59" i="478"/>
  <c r="L59" i="478"/>
  <c r="M59" i="478" s="1"/>
  <c r="N59" i="478"/>
  <c r="O59" i="478" s="1"/>
  <c r="AA60" i="478"/>
  <c r="AC59" i="478"/>
  <c r="AB58" i="484"/>
  <c r="L58" i="484"/>
  <c r="M58" i="484" s="1"/>
  <c r="N58" i="484"/>
  <c r="O58" i="484" s="1"/>
  <c r="AA59" i="484"/>
  <c r="AC58" i="484"/>
  <c r="N60" i="471"/>
  <c r="O60" i="471" s="1"/>
  <c r="L60" i="471"/>
  <c r="M60" i="471" s="1"/>
  <c r="AB60" i="471"/>
  <c r="AA61" i="471"/>
  <c r="AC60" i="471"/>
  <c r="N59" i="477"/>
  <c r="O59" i="477" s="1"/>
  <c r="L59" i="477"/>
  <c r="M59" i="477" s="1"/>
  <c r="AA60" i="477"/>
  <c r="AB59" i="477"/>
  <c r="AC59" i="477"/>
  <c r="L59" i="496"/>
  <c r="M59" i="496" s="1"/>
  <c r="N59" i="496"/>
  <c r="O59" i="496" s="1"/>
  <c r="AB59" i="496"/>
  <c r="AA60" i="496"/>
  <c r="AC59" i="496"/>
  <c r="N58" i="476"/>
  <c r="O58" i="476" s="1"/>
  <c r="L58" i="476"/>
  <c r="M58" i="476" s="1"/>
  <c r="AA59" i="476"/>
  <c r="AB58" i="476"/>
  <c r="AC58" i="476"/>
  <c r="N58" i="494"/>
  <c r="O58" i="494" s="1"/>
  <c r="AB58" i="494"/>
  <c r="L58" i="494"/>
  <c r="M58" i="494" s="1"/>
  <c r="AA59" i="494"/>
  <c r="AC58" i="494"/>
  <c r="AA59" i="475"/>
  <c r="AB58" i="475"/>
  <c r="L58" i="475"/>
  <c r="M58" i="475" s="1"/>
  <c r="N58" i="475"/>
  <c r="O58" i="475" s="1"/>
  <c r="AC58" i="475"/>
  <c r="AB58" i="481"/>
  <c r="L58" i="481"/>
  <c r="M58" i="481" s="1"/>
  <c r="N58" i="481"/>
  <c r="O58" i="481" s="1"/>
  <c r="AA59" i="481"/>
  <c r="AC58" i="481"/>
  <c r="N58" i="474"/>
  <c r="O58" i="474" s="1"/>
  <c r="AB58" i="474"/>
  <c r="L58" i="474"/>
  <c r="M58" i="474" s="1"/>
  <c r="AA59" i="474"/>
  <c r="AC58" i="474"/>
  <c r="N58" i="483"/>
  <c r="O58" i="483" s="1"/>
  <c r="AB58" i="483"/>
  <c r="L58" i="483"/>
  <c r="M58" i="483" s="1"/>
  <c r="AA59" i="483"/>
  <c r="AC58" i="483"/>
  <c r="AB58" i="473"/>
  <c r="L58" i="473"/>
  <c r="M58" i="473" s="1"/>
  <c r="N58" i="473"/>
  <c r="O58" i="473" s="1"/>
  <c r="AA59" i="473"/>
  <c r="AC58" i="473"/>
  <c r="AB58" i="490"/>
  <c r="L58" i="490"/>
  <c r="M58" i="490" s="1"/>
  <c r="AA59" i="490"/>
  <c r="N58" i="490"/>
  <c r="O58" i="490" s="1"/>
  <c r="AC58" i="490"/>
  <c r="AA59" i="488"/>
  <c r="AB58" i="488"/>
  <c r="L58" i="488"/>
  <c r="M58" i="488" s="1"/>
  <c r="N58" i="488"/>
  <c r="O58" i="488" s="1"/>
  <c r="AC58" i="488"/>
  <c r="AB58" i="486"/>
  <c r="L58" i="486"/>
  <c r="M58" i="486" s="1"/>
  <c r="N58" i="486"/>
  <c r="O58" i="486" s="1"/>
  <c r="AA59" i="486"/>
  <c r="AC58" i="486"/>
  <c r="N58" i="472"/>
  <c r="O58" i="472" s="1"/>
  <c r="L58" i="472"/>
  <c r="M58" i="472" s="1"/>
  <c r="AB58" i="472"/>
  <c r="AA59" i="472"/>
  <c r="AC58" i="472"/>
  <c r="N59" i="479"/>
  <c r="O59" i="479" s="1"/>
  <c r="AB59" i="479"/>
  <c r="L59" i="479"/>
  <c r="M59" i="479" s="1"/>
  <c r="AA60" i="479"/>
  <c r="AC59" i="479"/>
  <c r="AB59" i="487"/>
  <c r="L59" i="487"/>
  <c r="M59" i="487" s="1"/>
  <c r="N59" i="487"/>
  <c r="O59" i="487" s="1"/>
  <c r="AA60" i="487"/>
  <c r="AC59" i="487"/>
  <c r="N59" i="480"/>
  <c r="O59" i="480" s="1"/>
  <c r="AB59" i="480"/>
  <c r="L59" i="480"/>
  <c r="M59" i="480" s="1"/>
  <c r="AA60" i="480"/>
  <c r="AC59" i="480"/>
  <c r="AB59" i="470"/>
  <c r="L59" i="470"/>
  <c r="M59" i="470" s="1"/>
  <c r="N59" i="470"/>
  <c r="O59" i="470" s="1"/>
  <c r="AA60" i="470"/>
  <c r="AC59" i="470"/>
  <c r="AB60" i="492"/>
  <c r="N60" i="492"/>
  <c r="O60" i="492" s="1"/>
  <c r="L60" i="492"/>
  <c r="M60" i="492" s="1"/>
  <c r="AA61" i="492"/>
  <c r="AC60" i="492"/>
  <c r="N59" i="485"/>
  <c r="O59" i="485" s="1"/>
  <c r="AB59" i="485"/>
  <c r="L59" i="485"/>
  <c r="M59" i="485" s="1"/>
  <c r="AA60" i="485"/>
  <c r="AC59" i="485"/>
  <c r="AB58" i="493"/>
  <c r="L58" i="493"/>
  <c r="M58" i="493" s="1"/>
  <c r="N58" i="493"/>
  <c r="O58" i="493" s="1"/>
  <c r="AA59" i="493"/>
  <c r="AC58" i="493"/>
  <c r="AB59" i="489"/>
  <c r="L59" i="489"/>
  <c r="M59" i="489" s="1"/>
  <c r="N59" i="489"/>
  <c r="O59" i="489" s="1"/>
  <c r="AA60" i="489"/>
  <c r="AC59" i="489"/>
  <c r="N59" i="482"/>
  <c r="O59" i="482" s="1"/>
  <c r="AB59" i="482"/>
  <c r="L59" i="482"/>
  <c r="M59" i="482" s="1"/>
  <c r="AA60" i="482"/>
  <c r="AC59" i="482"/>
  <c r="AB58" i="491"/>
  <c r="N58" i="491"/>
  <c r="O58" i="491" s="1"/>
  <c r="L58" i="491"/>
  <c r="M58" i="491" s="1"/>
  <c r="AA59" i="491"/>
  <c r="AC58" i="491"/>
  <c r="AB59" i="472" l="1"/>
  <c r="L59" i="472"/>
  <c r="M59" i="472" s="1"/>
  <c r="N59" i="472"/>
  <c r="O59" i="472" s="1"/>
  <c r="AA60" i="472"/>
  <c r="AC59" i="472"/>
  <c r="N59" i="473"/>
  <c r="O59" i="473" s="1"/>
  <c r="L59" i="473"/>
  <c r="M59" i="473" s="1"/>
  <c r="AB59" i="473"/>
  <c r="AA60" i="473"/>
  <c r="AC59" i="473"/>
  <c r="AB62" i="495"/>
  <c r="L62" i="495"/>
  <c r="M62" i="495" s="1"/>
  <c r="N62" i="495"/>
  <c r="O62" i="495" s="1"/>
  <c r="AA63" i="495"/>
  <c r="AC62" i="495"/>
  <c r="L59" i="493"/>
  <c r="M59" i="493" s="1"/>
  <c r="N59" i="493"/>
  <c r="O59" i="493" s="1"/>
  <c r="AB59" i="493"/>
  <c r="AA60" i="493"/>
  <c r="AC59" i="493"/>
  <c r="AB60" i="480"/>
  <c r="L60" i="480"/>
  <c r="M60" i="480" s="1"/>
  <c r="N60" i="480"/>
  <c r="O60" i="480" s="1"/>
  <c r="AA61" i="480"/>
  <c r="AC60" i="480"/>
  <c r="AA60" i="486"/>
  <c r="AB59" i="486"/>
  <c r="L59" i="486"/>
  <c r="M59" i="486" s="1"/>
  <c r="N59" i="486"/>
  <c r="O59" i="486" s="1"/>
  <c r="AC59" i="486"/>
  <c r="N59" i="488"/>
  <c r="O59" i="488" s="1"/>
  <c r="AA60" i="488"/>
  <c r="L59" i="488"/>
  <c r="M59" i="488" s="1"/>
  <c r="AB59" i="488"/>
  <c r="AC59" i="488"/>
  <c r="AB59" i="483"/>
  <c r="N59" i="483"/>
  <c r="O59" i="483" s="1"/>
  <c r="L59" i="483"/>
  <c r="M59" i="483" s="1"/>
  <c r="AA60" i="483"/>
  <c r="AC59" i="483"/>
  <c r="AB59" i="494"/>
  <c r="N59" i="494"/>
  <c r="O59" i="494" s="1"/>
  <c r="L59" i="494"/>
  <c r="M59" i="494" s="1"/>
  <c r="AA60" i="494"/>
  <c r="AC59" i="494"/>
  <c r="N60" i="477"/>
  <c r="O60" i="477" s="1"/>
  <c r="AA61" i="477"/>
  <c r="AB60" i="477"/>
  <c r="L60" i="477"/>
  <c r="M60" i="477" s="1"/>
  <c r="AC60" i="477"/>
  <c r="AB61" i="471"/>
  <c r="L61" i="471"/>
  <c r="M61" i="471" s="1"/>
  <c r="N61" i="471"/>
  <c r="O61" i="471" s="1"/>
  <c r="AA62" i="471"/>
  <c r="AC61" i="471"/>
  <c r="AA61" i="489"/>
  <c r="AB60" i="489"/>
  <c r="L60" i="489"/>
  <c r="M60" i="489" s="1"/>
  <c r="N60" i="489"/>
  <c r="O60" i="489" s="1"/>
  <c r="AC60" i="489"/>
  <c r="AA61" i="470"/>
  <c r="AB60" i="470"/>
  <c r="L60" i="470"/>
  <c r="M60" i="470" s="1"/>
  <c r="N60" i="470"/>
  <c r="O60" i="470" s="1"/>
  <c r="AC60" i="470"/>
  <c r="AB60" i="487"/>
  <c r="L60" i="487"/>
  <c r="M60" i="487" s="1"/>
  <c r="N60" i="487"/>
  <c r="O60" i="487" s="1"/>
  <c r="AA61" i="487"/>
  <c r="AC60" i="487"/>
  <c r="AB59" i="474"/>
  <c r="L59" i="474"/>
  <c r="M59" i="474" s="1"/>
  <c r="N59" i="474"/>
  <c r="O59" i="474" s="1"/>
  <c r="AA60" i="474"/>
  <c r="AC59" i="474"/>
  <c r="AA60" i="484"/>
  <c r="AB59" i="484"/>
  <c r="L59" i="484"/>
  <c r="M59" i="484" s="1"/>
  <c r="N59" i="484"/>
  <c r="O59" i="484" s="1"/>
  <c r="AC59" i="484"/>
  <c r="N59" i="490"/>
  <c r="O59" i="490" s="1"/>
  <c r="AB59" i="490"/>
  <c r="L59" i="490"/>
  <c r="M59" i="490" s="1"/>
  <c r="AA60" i="490"/>
  <c r="AC59" i="490"/>
  <c r="AB59" i="491"/>
  <c r="L59" i="491"/>
  <c r="M59" i="491" s="1"/>
  <c r="N59" i="491"/>
  <c r="O59" i="491" s="1"/>
  <c r="AA60" i="491"/>
  <c r="AC59" i="491"/>
  <c r="AB60" i="485"/>
  <c r="L60" i="485"/>
  <c r="M60" i="485" s="1"/>
  <c r="N60" i="485"/>
  <c r="O60" i="485" s="1"/>
  <c r="AA61" i="485"/>
  <c r="AC60" i="485"/>
  <c r="AB60" i="482"/>
  <c r="L60" i="482"/>
  <c r="M60" i="482" s="1"/>
  <c r="N60" i="482"/>
  <c r="O60" i="482" s="1"/>
  <c r="AA61" i="482"/>
  <c r="AC60" i="482"/>
  <c r="AB61" i="492"/>
  <c r="L61" i="492"/>
  <c r="M61" i="492" s="1"/>
  <c r="N61" i="492"/>
  <c r="O61" i="492" s="1"/>
  <c r="AA62" i="492"/>
  <c r="AC61" i="492"/>
  <c r="N60" i="479"/>
  <c r="O60" i="479" s="1"/>
  <c r="L60" i="479"/>
  <c r="M60" i="479" s="1"/>
  <c r="AA61" i="479"/>
  <c r="AB60" i="479"/>
  <c r="AC60" i="479"/>
  <c r="AA60" i="481"/>
  <c r="AB59" i="481"/>
  <c r="L59" i="481"/>
  <c r="M59" i="481" s="1"/>
  <c r="N59" i="481"/>
  <c r="O59" i="481" s="1"/>
  <c r="AC59" i="481"/>
  <c r="N59" i="475"/>
  <c r="O59" i="475" s="1"/>
  <c r="AA60" i="475"/>
  <c r="L59" i="475"/>
  <c r="M59" i="475" s="1"/>
  <c r="AB59" i="475"/>
  <c r="AC59" i="475"/>
  <c r="AB59" i="476"/>
  <c r="L59" i="476"/>
  <c r="M59" i="476" s="1"/>
  <c r="N59" i="476"/>
  <c r="O59" i="476" s="1"/>
  <c r="AA60" i="476"/>
  <c r="AC59" i="476"/>
  <c r="N60" i="496"/>
  <c r="O60" i="496" s="1"/>
  <c r="AB60" i="496"/>
  <c r="L60" i="496"/>
  <c r="M60" i="496" s="1"/>
  <c r="AA61" i="496"/>
  <c r="AC60" i="496"/>
  <c r="AB60" i="478"/>
  <c r="L60" i="478"/>
  <c r="M60" i="478" s="1"/>
  <c r="N60" i="478"/>
  <c r="O60" i="478" s="1"/>
  <c r="AA61" i="478"/>
  <c r="AC60" i="478"/>
  <c r="N61" i="479" l="1"/>
  <c r="O61" i="479" s="1"/>
  <c r="L61" i="479"/>
  <c r="M61" i="479" s="1"/>
  <c r="AA62" i="479"/>
  <c r="AB61" i="479"/>
  <c r="AC61" i="479"/>
  <c r="N60" i="484"/>
  <c r="O60" i="484" s="1"/>
  <c r="L60" i="484"/>
  <c r="M60" i="484" s="1"/>
  <c r="AB60" i="484"/>
  <c r="AA61" i="484"/>
  <c r="AC60" i="484"/>
  <c r="N61" i="489"/>
  <c r="O61" i="489" s="1"/>
  <c r="AA62" i="489"/>
  <c r="L61" i="489"/>
  <c r="M61" i="489" s="1"/>
  <c r="AB61" i="489"/>
  <c r="AC61" i="489"/>
  <c r="AB60" i="494"/>
  <c r="L60" i="494"/>
  <c r="M60" i="494" s="1"/>
  <c r="N60" i="494"/>
  <c r="O60" i="494" s="1"/>
  <c r="AA61" i="494"/>
  <c r="AC60" i="494"/>
  <c r="N60" i="488"/>
  <c r="O60" i="488" s="1"/>
  <c r="AA61" i="488"/>
  <c r="AB60" i="488"/>
  <c r="L60" i="488"/>
  <c r="M60" i="488" s="1"/>
  <c r="AC60" i="488"/>
  <c r="AA62" i="480"/>
  <c r="AB61" i="480"/>
  <c r="L61" i="480"/>
  <c r="M61" i="480" s="1"/>
  <c r="N61" i="480"/>
  <c r="O61" i="480" s="1"/>
  <c r="AC61" i="480"/>
  <c r="AA61" i="472"/>
  <c r="AB60" i="472"/>
  <c r="L60" i="472"/>
  <c r="M60" i="472" s="1"/>
  <c r="N60" i="472"/>
  <c r="O60" i="472" s="1"/>
  <c r="AC60" i="472"/>
  <c r="N60" i="481"/>
  <c r="O60" i="481" s="1"/>
  <c r="AB60" i="481"/>
  <c r="L60" i="481"/>
  <c r="M60" i="481" s="1"/>
  <c r="AA61" i="481"/>
  <c r="AC60" i="481"/>
  <c r="AB61" i="482"/>
  <c r="L61" i="482"/>
  <c r="M61" i="482" s="1"/>
  <c r="N61" i="482"/>
  <c r="O61" i="482" s="1"/>
  <c r="AA62" i="482"/>
  <c r="AC61" i="482"/>
  <c r="AB61" i="477"/>
  <c r="L61" i="477"/>
  <c r="M61" i="477" s="1"/>
  <c r="N61" i="477"/>
  <c r="O61" i="477" s="1"/>
  <c r="AA62" i="477"/>
  <c r="AC61" i="477"/>
  <c r="AB60" i="483"/>
  <c r="L60" i="483"/>
  <c r="M60" i="483" s="1"/>
  <c r="N60" i="483"/>
  <c r="O60" i="483" s="1"/>
  <c r="AA61" i="483"/>
  <c r="AC60" i="483"/>
  <c r="N60" i="493"/>
  <c r="O60" i="493" s="1"/>
  <c r="AB60" i="493"/>
  <c r="L60" i="493"/>
  <c r="M60" i="493" s="1"/>
  <c r="AA61" i="493"/>
  <c r="AC60" i="493"/>
  <c r="AA62" i="485"/>
  <c r="AB61" i="485"/>
  <c r="L61" i="485"/>
  <c r="M61" i="485" s="1"/>
  <c r="N61" i="485"/>
  <c r="O61" i="485" s="1"/>
  <c r="AC61" i="485"/>
  <c r="AA61" i="474"/>
  <c r="AB60" i="474"/>
  <c r="L60" i="474"/>
  <c r="M60" i="474" s="1"/>
  <c r="N60" i="474"/>
  <c r="O60" i="474" s="1"/>
  <c r="AC60" i="474"/>
  <c r="AA63" i="471"/>
  <c r="AB62" i="471"/>
  <c r="L62" i="471"/>
  <c r="M62" i="471" s="1"/>
  <c r="N62" i="471"/>
  <c r="O62" i="471" s="1"/>
  <c r="AC62" i="471"/>
  <c r="N60" i="486"/>
  <c r="O60" i="486" s="1"/>
  <c r="L60" i="486"/>
  <c r="M60" i="486" s="1"/>
  <c r="AA61" i="486"/>
  <c r="AB60" i="486"/>
  <c r="AC60" i="486"/>
  <c r="L63" i="495"/>
  <c r="M63" i="495" s="1"/>
  <c r="AA64" i="495"/>
  <c r="AB63" i="495"/>
  <c r="N63" i="495"/>
  <c r="O63" i="495" s="1"/>
  <c r="AC63" i="495"/>
  <c r="AB60" i="476"/>
  <c r="L60" i="476"/>
  <c r="M60" i="476" s="1"/>
  <c r="N60" i="476"/>
  <c r="O60" i="476" s="1"/>
  <c r="AA61" i="476"/>
  <c r="AC60" i="476"/>
  <c r="L62" i="492"/>
  <c r="M62" i="492" s="1"/>
  <c r="AA63" i="492"/>
  <c r="AB62" i="492"/>
  <c r="N62" i="492"/>
  <c r="O62" i="492" s="1"/>
  <c r="AC62" i="492"/>
  <c r="AB60" i="490"/>
  <c r="N60" i="490"/>
  <c r="O60" i="490" s="1"/>
  <c r="L60" i="490"/>
  <c r="M60" i="490" s="1"/>
  <c r="AA61" i="490"/>
  <c r="AC60" i="490"/>
  <c r="N61" i="478"/>
  <c r="O61" i="478" s="1"/>
  <c r="AB61" i="478"/>
  <c r="AA62" i="478"/>
  <c r="L61" i="478"/>
  <c r="M61" i="478" s="1"/>
  <c r="AC61" i="478"/>
  <c r="L61" i="496"/>
  <c r="M61" i="496" s="1"/>
  <c r="AA62" i="496"/>
  <c r="N61" i="496"/>
  <c r="O61" i="496" s="1"/>
  <c r="AB61" i="496"/>
  <c r="AC61" i="496"/>
  <c r="N60" i="475"/>
  <c r="O60" i="475" s="1"/>
  <c r="L60" i="475"/>
  <c r="M60" i="475" s="1"/>
  <c r="AA61" i="475"/>
  <c r="AB60" i="475"/>
  <c r="AC60" i="475"/>
  <c r="L60" i="491"/>
  <c r="M60" i="491" s="1"/>
  <c r="AA61" i="491"/>
  <c r="AB60" i="491"/>
  <c r="N60" i="491"/>
  <c r="O60" i="491" s="1"/>
  <c r="AC60" i="491"/>
  <c r="N61" i="487"/>
  <c r="O61" i="487" s="1"/>
  <c r="AA62" i="487"/>
  <c r="L61" i="487"/>
  <c r="M61" i="487" s="1"/>
  <c r="AB61" i="487"/>
  <c r="AC61" i="487"/>
  <c r="N61" i="470"/>
  <c r="O61" i="470" s="1"/>
  <c r="L61" i="470"/>
  <c r="M61" i="470" s="1"/>
  <c r="AB61" i="470"/>
  <c r="AA62" i="470"/>
  <c r="AC61" i="470"/>
  <c r="N60" i="473"/>
  <c r="O60" i="473" s="1"/>
  <c r="AB60" i="473"/>
  <c r="L60" i="473"/>
  <c r="M60" i="473" s="1"/>
  <c r="AA61" i="473"/>
  <c r="AC60" i="473"/>
  <c r="N63" i="492" l="1"/>
  <c r="O63" i="492" s="1"/>
  <c r="AB63" i="492"/>
  <c r="L63" i="492"/>
  <c r="M63" i="492" s="1"/>
  <c r="AA64" i="492"/>
  <c r="AC63" i="492"/>
  <c r="N62" i="489"/>
  <c r="O62" i="489" s="1"/>
  <c r="AA63" i="489"/>
  <c r="AB62" i="489"/>
  <c r="L62" i="489"/>
  <c r="M62" i="489" s="1"/>
  <c r="AC62" i="489"/>
  <c r="AB62" i="496"/>
  <c r="L62" i="496"/>
  <c r="M62" i="496" s="1"/>
  <c r="N62" i="496"/>
  <c r="O62" i="496" s="1"/>
  <c r="AA63" i="496"/>
  <c r="AC62" i="496"/>
  <c r="N62" i="478"/>
  <c r="O62" i="478" s="1"/>
  <c r="AA63" i="478"/>
  <c r="AB62" i="478"/>
  <c r="L62" i="478"/>
  <c r="M62" i="478" s="1"/>
  <c r="AC62" i="478"/>
  <c r="AB61" i="490"/>
  <c r="L61" i="490"/>
  <c r="M61" i="490" s="1"/>
  <c r="N61" i="490"/>
  <c r="O61" i="490" s="1"/>
  <c r="AA62" i="490"/>
  <c r="AC61" i="490"/>
  <c r="N63" i="471"/>
  <c r="O63" i="471" s="1"/>
  <c r="AB63" i="471"/>
  <c r="AA64" i="471"/>
  <c r="L63" i="471"/>
  <c r="M63" i="471" s="1"/>
  <c r="AC63" i="471"/>
  <c r="L61" i="493"/>
  <c r="M61" i="493" s="1"/>
  <c r="AB61" i="493"/>
  <c r="AA62" i="493"/>
  <c r="N61" i="493"/>
  <c r="O61" i="493" s="1"/>
  <c r="AC61" i="493"/>
  <c r="N61" i="481"/>
  <c r="O61" i="481" s="1"/>
  <c r="AB61" i="481"/>
  <c r="L61" i="481"/>
  <c r="M61" i="481" s="1"/>
  <c r="AA62" i="481"/>
  <c r="AC61" i="481"/>
  <c r="N61" i="472"/>
  <c r="O61" i="472" s="1"/>
  <c r="AB61" i="472"/>
  <c r="AA62" i="472"/>
  <c r="L61" i="472"/>
  <c r="M61" i="472" s="1"/>
  <c r="AC61" i="472"/>
  <c r="AA62" i="494"/>
  <c r="N61" i="494"/>
  <c r="O61" i="494" s="1"/>
  <c r="AB61" i="494"/>
  <c r="L61" i="494"/>
  <c r="M61" i="494" s="1"/>
  <c r="AC61" i="494"/>
  <c r="AB62" i="479"/>
  <c r="L62" i="479"/>
  <c r="M62" i="479" s="1"/>
  <c r="N62" i="479"/>
  <c r="O62" i="479" s="1"/>
  <c r="AA63" i="479"/>
  <c r="AC62" i="479"/>
  <c r="N62" i="482"/>
  <c r="O62" i="482" s="1"/>
  <c r="AA63" i="482"/>
  <c r="L62" i="482"/>
  <c r="M62" i="482" s="1"/>
  <c r="AB62" i="482"/>
  <c r="AC62" i="482"/>
  <c r="N64" i="495"/>
  <c r="O64" i="495" s="1"/>
  <c r="AB64" i="495"/>
  <c r="L64" i="495"/>
  <c r="M64" i="495" s="1"/>
  <c r="AA65" i="495"/>
  <c r="AC64" i="495"/>
  <c r="N61" i="486"/>
  <c r="O61" i="486" s="1"/>
  <c r="AB61" i="486"/>
  <c r="L61" i="486"/>
  <c r="M61" i="486" s="1"/>
  <c r="AA62" i="486"/>
  <c r="AC61" i="486"/>
  <c r="N61" i="474"/>
  <c r="O61" i="474" s="1"/>
  <c r="L61" i="474"/>
  <c r="M61" i="474" s="1"/>
  <c r="AA62" i="474"/>
  <c r="AB61" i="474"/>
  <c r="AC61" i="474"/>
  <c r="AA62" i="483"/>
  <c r="N61" i="483"/>
  <c r="O61" i="483" s="1"/>
  <c r="AB61" i="483"/>
  <c r="L61" i="483"/>
  <c r="M61" i="483" s="1"/>
  <c r="AC61" i="483"/>
  <c r="N62" i="480"/>
  <c r="O62" i="480" s="1"/>
  <c r="AA63" i="480"/>
  <c r="L62" i="480"/>
  <c r="M62" i="480" s="1"/>
  <c r="AB62" i="480"/>
  <c r="AC62" i="480"/>
  <c r="AB61" i="488"/>
  <c r="L61" i="488"/>
  <c r="M61" i="488" s="1"/>
  <c r="N61" i="488"/>
  <c r="O61" i="488" s="1"/>
  <c r="AA62" i="488"/>
  <c r="AC61" i="488"/>
  <c r="AB61" i="473"/>
  <c r="L61" i="473"/>
  <c r="M61" i="473" s="1"/>
  <c r="N61" i="473"/>
  <c r="O61" i="473" s="1"/>
  <c r="AA62" i="473"/>
  <c r="AC61" i="473"/>
  <c r="N62" i="487"/>
  <c r="O62" i="487" s="1"/>
  <c r="L62" i="487"/>
  <c r="M62" i="487" s="1"/>
  <c r="AA63" i="487"/>
  <c r="AB62" i="487"/>
  <c r="AC62" i="487"/>
  <c r="N62" i="470"/>
  <c r="O62" i="470" s="1"/>
  <c r="AB62" i="470"/>
  <c r="L62" i="470"/>
  <c r="M62" i="470" s="1"/>
  <c r="AA63" i="470"/>
  <c r="AC62" i="470"/>
  <c r="N61" i="491"/>
  <c r="O61" i="491" s="1"/>
  <c r="AB61" i="491"/>
  <c r="L61" i="491"/>
  <c r="M61" i="491" s="1"/>
  <c r="AA62" i="491"/>
  <c r="AC61" i="491"/>
  <c r="AB61" i="475"/>
  <c r="L61" i="475"/>
  <c r="M61" i="475" s="1"/>
  <c r="N61" i="475"/>
  <c r="O61" i="475" s="1"/>
  <c r="AA62" i="475"/>
  <c r="AC61" i="475"/>
  <c r="N61" i="476"/>
  <c r="O61" i="476" s="1"/>
  <c r="AA62" i="476"/>
  <c r="L61" i="476"/>
  <c r="M61" i="476" s="1"/>
  <c r="AB61" i="476"/>
  <c r="AC61" i="476"/>
  <c r="N62" i="485"/>
  <c r="O62" i="485" s="1"/>
  <c r="AA63" i="485"/>
  <c r="L62" i="485"/>
  <c r="M62" i="485" s="1"/>
  <c r="AB62" i="485"/>
  <c r="AC62" i="485"/>
  <c r="AB62" i="477"/>
  <c r="L62" i="477"/>
  <c r="M62" i="477" s="1"/>
  <c r="N62" i="477"/>
  <c r="O62" i="477" s="1"/>
  <c r="AA63" i="477"/>
  <c r="AC62" i="477"/>
  <c r="N61" i="484"/>
  <c r="O61" i="484" s="1"/>
  <c r="L61" i="484"/>
  <c r="M61" i="484" s="1"/>
  <c r="AB61" i="484"/>
  <c r="AA62" i="484"/>
  <c r="AC61" i="484"/>
  <c r="N64" i="471" l="1"/>
  <c r="O64" i="471" s="1"/>
  <c r="L64" i="471"/>
  <c r="M64" i="471" s="1"/>
  <c r="AB64" i="471"/>
  <c r="AA65" i="471"/>
  <c r="AC64" i="471"/>
  <c r="AA63" i="490"/>
  <c r="N62" i="490"/>
  <c r="O62" i="490" s="1"/>
  <c r="AB62" i="490"/>
  <c r="L62" i="490"/>
  <c r="M62" i="490" s="1"/>
  <c r="AC62" i="490"/>
  <c r="L64" i="492"/>
  <c r="M64" i="492" s="1"/>
  <c r="AB64" i="492"/>
  <c r="AA65" i="492"/>
  <c r="N64" i="492"/>
  <c r="O64" i="492" s="1"/>
  <c r="AC64" i="492"/>
  <c r="N62" i="472"/>
  <c r="O62" i="472" s="1"/>
  <c r="L62" i="472"/>
  <c r="M62" i="472" s="1"/>
  <c r="AB62" i="472"/>
  <c r="AA63" i="472"/>
  <c r="AC62" i="472"/>
  <c r="AB62" i="481"/>
  <c r="L62" i="481"/>
  <c r="M62" i="481" s="1"/>
  <c r="N62" i="481"/>
  <c r="O62" i="481" s="1"/>
  <c r="AA63" i="481"/>
  <c r="AC62" i="481"/>
  <c r="AB63" i="489"/>
  <c r="L63" i="489"/>
  <c r="M63" i="489" s="1"/>
  <c r="N63" i="489"/>
  <c r="O63" i="489" s="1"/>
  <c r="AA64" i="489"/>
  <c r="AC63" i="489"/>
  <c r="N62" i="483"/>
  <c r="O62" i="483" s="1"/>
  <c r="L62" i="483"/>
  <c r="M62" i="483" s="1"/>
  <c r="AA63" i="483"/>
  <c r="AB62" i="483"/>
  <c r="AC62" i="483"/>
  <c r="L65" i="495"/>
  <c r="M65" i="495" s="1"/>
  <c r="N65" i="495"/>
  <c r="O65" i="495" s="1"/>
  <c r="AA66" i="495"/>
  <c r="AB65" i="495"/>
  <c r="AC65" i="495"/>
  <c r="AB62" i="484"/>
  <c r="L62" i="484"/>
  <c r="M62" i="484" s="1"/>
  <c r="N62" i="484"/>
  <c r="O62" i="484" s="1"/>
  <c r="AA63" i="484"/>
  <c r="AC62" i="484"/>
  <c r="N63" i="485"/>
  <c r="O63" i="485" s="1"/>
  <c r="AB63" i="485"/>
  <c r="L63" i="485"/>
  <c r="M63" i="485" s="1"/>
  <c r="AA64" i="485"/>
  <c r="AC63" i="485"/>
  <c r="AB63" i="487"/>
  <c r="L63" i="487"/>
  <c r="M63" i="487" s="1"/>
  <c r="N63" i="487"/>
  <c r="O63" i="487" s="1"/>
  <c r="AA64" i="487"/>
  <c r="AC63" i="487"/>
  <c r="AB62" i="473"/>
  <c r="L62" i="473"/>
  <c r="M62" i="473" s="1"/>
  <c r="N62" i="473"/>
  <c r="O62" i="473" s="1"/>
  <c r="AA63" i="473"/>
  <c r="AC62" i="473"/>
  <c r="N63" i="480"/>
  <c r="O63" i="480" s="1"/>
  <c r="AB63" i="480"/>
  <c r="L63" i="480"/>
  <c r="M63" i="480" s="1"/>
  <c r="AA64" i="480"/>
  <c r="AC63" i="480"/>
  <c r="AB63" i="479"/>
  <c r="L63" i="479"/>
  <c r="M63" i="479" s="1"/>
  <c r="N63" i="479"/>
  <c r="O63" i="479" s="1"/>
  <c r="AA64" i="479"/>
  <c r="AC63" i="479"/>
  <c r="N62" i="494"/>
  <c r="O62" i="494" s="1"/>
  <c r="L62" i="494"/>
  <c r="M62" i="494" s="1"/>
  <c r="AB62" i="494"/>
  <c r="AA63" i="494"/>
  <c r="AC62" i="494"/>
  <c r="N63" i="496"/>
  <c r="O63" i="496" s="1"/>
  <c r="AB63" i="496"/>
  <c r="L63" i="496"/>
  <c r="M63" i="496" s="1"/>
  <c r="AA64" i="496"/>
  <c r="AC63" i="496"/>
  <c r="AB63" i="470"/>
  <c r="L63" i="470"/>
  <c r="M63" i="470" s="1"/>
  <c r="N63" i="470"/>
  <c r="O63" i="470" s="1"/>
  <c r="AA64" i="470"/>
  <c r="AC63" i="470"/>
  <c r="AA63" i="475"/>
  <c r="AB62" i="475"/>
  <c r="L62" i="475"/>
  <c r="M62" i="475" s="1"/>
  <c r="N62" i="475"/>
  <c r="O62" i="475" s="1"/>
  <c r="AC62" i="475"/>
  <c r="N63" i="477"/>
  <c r="O63" i="477" s="1"/>
  <c r="L63" i="477"/>
  <c r="M63" i="477" s="1"/>
  <c r="AA64" i="477"/>
  <c r="AB63" i="477"/>
  <c r="AC63" i="477"/>
  <c r="N62" i="476"/>
  <c r="O62" i="476" s="1"/>
  <c r="L62" i="476"/>
  <c r="M62" i="476" s="1"/>
  <c r="AB62" i="476"/>
  <c r="AA63" i="476"/>
  <c r="AC62" i="476"/>
  <c r="L62" i="491"/>
  <c r="M62" i="491" s="1"/>
  <c r="N62" i="491"/>
  <c r="O62" i="491" s="1"/>
  <c r="AA63" i="491"/>
  <c r="AB62" i="491"/>
  <c r="AC62" i="491"/>
  <c r="AA63" i="488"/>
  <c r="AB62" i="488"/>
  <c r="L62" i="488"/>
  <c r="M62" i="488" s="1"/>
  <c r="N62" i="488"/>
  <c r="O62" i="488" s="1"/>
  <c r="AC62" i="488"/>
  <c r="N62" i="474"/>
  <c r="O62" i="474" s="1"/>
  <c r="AB62" i="474"/>
  <c r="L62" i="474"/>
  <c r="M62" i="474" s="1"/>
  <c r="AA63" i="474"/>
  <c r="AC62" i="474"/>
  <c r="AB62" i="486"/>
  <c r="L62" i="486"/>
  <c r="M62" i="486" s="1"/>
  <c r="N62" i="486"/>
  <c r="O62" i="486" s="1"/>
  <c r="AA63" i="486"/>
  <c r="AC62" i="486"/>
  <c r="N63" i="482"/>
  <c r="O63" i="482" s="1"/>
  <c r="AB63" i="482"/>
  <c r="L63" i="482"/>
  <c r="M63" i="482" s="1"/>
  <c r="AA64" i="482"/>
  <c r="AC63" i="482"/>
  <c r="AB62" i="493"/>
  <c r="L62" i="493"/>
  <c r="M62" i="493" s="1"/>
  <c r="N62" i="493"/>
  <c r="O62" i="493" s="1"/>
  <c r="AA63" i="493"/>
  <c r="AC62" i="493"/>
  <c r="AB63" i="478"/>
  <c r="L63" i="478"/>
  <c r="M63" i="478" s="1"/>
  <c r="N63" i="478"/>
  <c r="O63" i="478" s="1"/>
  <c r="AA64" i="478"/>
  <c r="AC63" i="478"/>
  <c r="AA64" i="484" l="1"/>
  <c r="AB63" i="484"/>
  <c r="L63" i="484"/>
  <c r="M63" i="484" s="1"/>
  <c r="N63" i="484"/>
  <c r="O63" i="484" s="1"/>
  <c r="AC63" i="484"/>
  <c r="AA64" i="481"/>
  <c r="AB63" i="481"/>
  <c r="L63" i="481"/>
  <c r="M63" i="481" s="1"/>
  <c r="N63" i="481"/>
  <c r="O63" i="481" s="1"/>
  <c r="AC63" i="481"/>
  <c r="AB65" i="471"/>
  <c r="L65" i="471"/>
  <c r="M65" i="471" s="1"/>
  <c r="N65" i="471"/>
  <c r="O65" i="471" s="1"/>
  <c r="AA66" i="471"/>
  <c r="AC65" i="471"/>
  <c r="AA64" i="486"/>
  <c r="AB63" i="486"/>
  <c r="L63" i="486"/>
  <c r="M63" i="486" s="1"/>
  <c r="N63" i="486"/>
  <c r="O63" i="486" s="1"/>
  <c r="AC63" i="486"/>
  <c r="AB63" i="491"/>
  <c r="L63" i="491"/>
  <c r="M63" i="491" s="1"/>
  <c r="N63" i="491"/>
  <c r="O63" i="491" s="1"/>
  <c r="AA64" i="491"/>
  <c r="AC63" i="491"/>
  <c r="AB63" i="476"/>
  <c r="L63" i="476"/>
  <c r="M63" i="476" s="1"/>
  <c r="N63" i="476"/>
  <c r="O63" i="476" s="1"/>
  <c r="AA64" i="476"/>
  <c r="AC63" i="476"/>
  <c r="N64" i="496"/>
  <c r="O64" i="496" s="1"/>
  <c r="L64" i="496"/>
  <c r="M64" i="496" s="1"/>
  <c r="AB64" i="496"/>
  <c r="AA65" i="496"/>
  <c r="AC64" i="496"/>
  <c r="N63" i="473"/>
  <c r="O63" i="473" s="1"/>
  <c r="L63" i="473"/>
  <c r="M63" i="473" s="1"/>
  <c r="AA64" i="473"/>
  <c r="AB63" i="473"/>
  <c r="AC63" i="473"/>
  <c r="AB63" i="472"/>
  <c r="L63" i="472"/>
  <c r="M63" i="472" s="1"/>
  <c r="N63" i="472"/>
  <c r="O63" i="472" s="1"/>
  <c r="AA64" i="472"/>
  <c r="AC63" i="472"/>
  <c r="AB64" i="480"/>
  <c r="L64" i="480"/>
  <c r="M64" i="480" s="1"/>
  <c r="N64" i="480"/>
  <c r="O64" i="480" s="1"/>
  <c r="AA65" i="480"/>
  <c r="AC64" i="480"/>
  <c r="AB64" i="478"/>
  <c r="L64" i="478"/>
  <c r="M64" i="478" s="1"/>
  <c r="N64" i="478"/>
  <c r="O64" i="478" s="1"/>
  <c r="AA65" i="478"/>
  <c r="AC64" i="478"/>
  <c r="N63" i="488"/>
  <c r="O63" i="488" s="1"/>
  <c r="AA64" i="488"/>
  <c r="L63" i="488"/>
  <c r="M63" i="488" s="1"/>
  <c r="AB63" i="488"/>
  <c r="AC63" i="488"/>
  <c r="N63" i="475"/>
  <c r="O63" i="475" s="1"/>
  <c r="AA64" i="475"/>
  <c r="L63" i="475"/>
  <c r="M63" i="475" s="1"/>
  <c r="AB63" i="475"/>
  <c r="AC63" i="475"/>
  <c r="L63" i="494"/>
  <c r="M63" i="494" s="1"/>
  <c r="AA64" i="494"/>
  <c r="N63" i="494"/>
  <c r="O63" i="494" s="1"/>
  <c r="AB63" i="494"/>
  <c r="AC63" i="494"/>
  <c r="AB64" i="487"/>
  <c r="L64" i="487"/>
  <c r="M64" i="487" s="1"/>
  <c r="N64" i="487"/>
  <c r="O64" i="487" s="1"/>
  <c r="AA65" i="487"/>
  <c r="AC64" i="487"/>
  <c r="AB66" i="495"/>
  <c r="L66" i="495"/>
  <c r="M66" i="495" s="1"/>
  <c r="N66" i="495"/>
  <c r="O66" i="495" s="1"/>
  <c r="AA67" i="495"/>
  <c r="AC66" i="495"/>
  <c r="N63" i="490"/>
  <c r="O63" i="490" s="1"/>
  <c r="L63" i="490"/>
  <c r="M63" i="490" s="1"/>
  <c r="AB63" i="490"/>
  <c r="AA64" i="490"/>
  <c r="AC63" i="490"/>
  <c r="AB64" i="482"/>
  <c r="L64" i="482"/>
  <c r="M64" i="482" s="1"/>
  <c r="N64" i="482"/>
  <c r="O64" i="482" s="1"/>
  <c r="AA65" i="482"/>
  <c r="AC64" i="482"/>
  <c r="AB64" i="470"/>
  <c r="L64" i="470"/>
  <c r="M64" i="470" s="1"/>
  <c r="N64" i="470"/>
  <c r="O64" i="470" s="1"/>
  <c r="AA65" i="470"/>
  <c r="AC64" i="470"/>
  <c r="AB63" i="474"/>
  <c r="L63" i="474"/>
  <c r="M63" i="474" s="1"/>
  <c r="N63" i="474"/>
  <c r="O63" i="474" s="1"/>
  <c r="AA64" i="474"/>
  <c r="AC63" i="474"/>
  <c r="N63" i="493"/>
  <c r="O63" i="493" s="1"/>
  <c r="L63" i="493"/>
  <c r="M63" i="493" s="1"/>
  <c r="AB63" i="493"/>
  <c r="AA64" i="493"/>
  <c r="AC63" i="493"/>
  <c r="N64" i="477"/>
  <c r="O64" i="477" s="1"/>
  <c r="AA65" i="477"/>
  <c r="AB64" i="477"/>
  <c r="L64" i="477"/>
  <c r="M64" i="477" s="1"/>
  <c r="AC64" i="477"/>
  <c r="N64" i="479"/>
  <c r="O64" i="479" s="1"/>
  <c r="L64" i="479"/>
  <c r="M64" i="479" s="1"/>
  <c r="AB64" i="479"/>
  <c r="AA65" i="479"/>
  <c r="AC64" i="479"/>
  <c r="AB64" i="485"/>
  <c r="L64" i="485"/>
  <c r="M64" i="485" s="1"/>
  <c r="N64" i="485"/>
  <c r="O64" i="485" s="1"/>
  <c r="AA65" i="485"/>
  <c r="AC64" i="485"/>
  <c r="AB63" i="483"/>
  <c r="N63" i="483"/>
  <c r="O63" i="483" s="1"/>
  <c r="L63" i="483"/>
  <c r="M63" i="483" s="1"/>
  <c r="AA64" i="483"/>
  <c r="AC63" i="483"/>
  <c r="AA65" i="489"/>
  <c r="AB64" i="489"/>
  <c r="L64" i="489"/>
  <c r="M64" i="489" s="1"/>
  <c r="N64" i="489"/>
  <c r="O64" i="489" s="1"/>
  <c r="AC64" i="489"/>
  <c r="AB65" i="492"/>
  <c r="L65" i="492"/>
  <c r="M65" i="492" s="1"/>
  <c r="N65" i="492"/>
  <c r="O65" i="492" s="1"/>
  <c r="AA66" i="492"/>
  <c r="AC65" i="492"/>
  <c r="AA65" i="472" l="1"/>
  <c r="AB64" i="472"/>
  <c r="L64" i="472"/>
  <c r="M64" i="472" s="1"/>
  <c r="N64" i="472"/>
  <c r="O64" i="472" s="1"/>
  <c r="AC64" i="472"/>
  <c r="N64" i="491"/>
  <c r="O64" i="491" s="1"/>
  <c r="AB64" i="491"/>
  <c r="AA65" i="491"/>
  <c r="L64" i="491"/>
  <c r="M64" i="491" s="1"/>
  <c r="AC64" i="491"/>
  <c r="N64" i="486"/>
  <c r="O64" i="486" s="1"/>
  <c r="AB64" i="486"/>
  <c r="L64" i="486"/>
  <c r="M64" i="486" s="1"/>
  <c r="AA65" i="486"/>
  <c r="AC64" i="486"/>
  <c r="AA66" i="485"/>
  <c r="AB65" i="485"/>
  <c r="L65" i="485"/>
  <c r="M65" i="485" s="1"/>
  <c r="N65" i="485"/>
  <c r="O65" i="485" s="1"/>
  <c r="AC65" i="485"/>
  <c r="AB65" i="477"/>
  <c r="L65" i="477"/>
  <c r="M65" i="477" s="1"/>
  <c r="N65" i="477"/>
  <c r="O65" i="477" s="1"/>
  <c r="AA66" i="477"/>
  <c r="AC65" i="477"/>
  <c r="AA65" i="474"/>
  <c r="AB64" i="474"/>
  <c r="L64" i="474"/>
  <c r="M64" i="474" s="1"/>
  <c r="N64" i="474"/>
  <c r="O64" i="474" s="1"/>
  <c r="AC64" i="474"/>
  <c r="N67" i="495"/>
  <c r="O67" i="495" s="1"/>
  <c r="AA68" i="495"/>
  <c r="AB67" i="495"/>
  <c r="L67" i="495"/>
  <c r="M67" i="495" s="1"/>
  <c r="AC67" i="495"/>
  <c r="AB64" i="494"/>
  <c r="L64" i="494"/>
  <c r="M64" i="494" s="1"/>
  <c r="N64" i="494"/>
  <c r="O64" i="494" s="1"/>
  <c r="AA65" i="494"/>
  <c r="AC64" i="494"/>
  <c r="AB64" i="483"/>
  <c r="L64" i="483"/>
  <c r="M64" i="483" s="1"/>
  <c r="N64" i="483"/>
  <c r="O64" i="483" s="1"/>
  <c r="AA65" i="483"/>
  <c r="AC64" i="483"/>
  <c r="N65" i="470"/>
  <c r="O65" i="470" s="1"/>
  <c r="AA66" i="470"/>
  <c r="L65" i="470"/>
  <c r="M65" i="470" s="1"/>
  <c r="AB65" i="470"/>
  <c r="AC65" i="470"/>
  <c r="N65" i="487"/>
  <c r="O65" i="487" s="1"/>
  <c r="AA66" i="487"/>
  <c r="L65" i="487"/>
  <c r="M65" i="487" s="1"/>
  <c r="AB65" i="487"/>
  <c r="AC65" i="487"/>
  <c r="N64" i="475"/>
  <c r="O64" i="475" s="1"/>
  <c r="L64" i="475"/>
  <c r="M64" i="475" s="1"/>
  <c r="AA65" i="475"/>
  <c r="AB64" i="475"/>
  <c r="AC64" i="475"/>
  <c r="N65" i="478"/>
  <c r="O65" i="478" s="1"/>
  <c r="L65" i="478"/>
  <c r="M65" i="478" s="1"/>
  <c r="AB65" i="478"/>
  <c r="AA66" i="478"/>
  <c r="AC65" i="478"/>
  <c r="N64" i="473"/>
  <c r="O64" i="473" s="1"/>
  <c r="AB64" i="473"/>
  <c r="L64" i="473"/>
  <c r="M64" i="473" s="1"/>
  <c r="AA65" i="473"/>
  <c r="AC64" i="473"/>
  <c r="L65" i="496"/>
  <c r="M65" i="496" s="1"/>
  <c r="AB65" i="496"/>
  <c r="N65" i="496"/>
  <c r="O65" i="496" s="1"/>
  <c r="AA66" i="496"/>
  <c r="AC65" i="496"/>
  <c r="AA67" i="471"/>
  <c r="AB66" i="471"/>
  <c r="L66" i="471"/>
  <c r="M66" i="471" s="1"/>
  <c r="N66" i="471"/>
  <c r="O66" i="471" s="1"/>
  <c r="AC66" i="471"/>
  <c r="N64" i="481"/>
  <c r="O64" i="481" s="1"/>
  <c r="AB64" i="481"/>
  <c r="L64" i="481"/>
  <c r="M64" i="481" s="1"/>
  <c r="AA65" i="481"/>
  <c r="AC64" i="481"/>
  <c r="N64" i="493"/>
  <c r="O64" i="493" s="1"/>
  <c r="L64" i="493"/>
  <c r="M64" i="493" s="1"/>
  <c r="AB64" i="493"/>
  <c r="AA65" i="493"/>
  <c r="AC64" i="493"/>
  <c r="AB64" i="490"/>
  <c r="N64" i="490"/>
  <c r="O64" i="490" s="1"/>
  <c r="L64" i="490"/>
  <c r="M64" i="490" s="1"/>
  <c r="AA65" i="490"/>
  <c r="AC64" i="490"/>
  <c r="N66" i="492"/>
  <c r="O66" i="492" s="1"/>
  <c r="AB66" i="492"/>
  <c r="L66" i="492"/>
  <c r="M66" i="492" s="1"/>
  <c r="AA67" i="492"/>
  <c r="AC66" i="492"/>
  <c r="N65" i="489"/>
  <c r="O65" i="489" s="1"/>
  <c r="AA66" i="489"/>
  <c r="L65" i="489"/>
  <c r="M65" i="489" s="1"/>
  <c r="AB65" i="489"/>
  <c r="AC65" i="489"/>
  <c r="N65" i="479"/>
  <c r="O65" i="479" s="1"/>
  <c r="L65" i="479"/>
  <c r="M65" i="479" s="1"/>
  <c r="AB65" i="479"/>
  <c r="AA66" i="479"/>
  <c r="AC65" i="479"/>
  <c r="AB65" i="482"/>
  <c r="L65" i="482"/>
  <c r="M65" i="482" s="1"/>
  <c r="N65" i="482"/>
  <c r="O65" i="482" s="1"/>
  <c r="AA66" i="482"/>
  <c r="AC65" i="482"/>
  <c r="N64" i="488"/>
  <c r="O64" i="488" s="1"/>
  <c r="AA65" i="488"/>
  <c r="AB64" i="488"/>
  <c r="L64" i="488"/>
  <c r="M64" i="488" s="1"/>
  <c r="AC64" i="488"/>
  <c r="AB65" i="480"/>
  <c r="L65" i="480"/>
  <c r="M65" i="480" s="1"/>
  <c r="N65" i="480"/>
  <c r="O65" i="480" s="1"/>
  <c r="AA66" i="480"/>
  <c r="AC65" i="480"/>
  <c r="AB64" i="476"/>
  <c r="L64" i="476"/>
  <c r="M64" i="476" s="1"/>
  <c r="N64" i="476"/>
  <c r="O64" i="476" s="1"/>
  <c r="AA65" i="476"/>
  <c r="AC64" i="476"/>
  <c r="N64" i="484"/>
  <c r="O64" i="484" s="1"/>
  <c r="L64" i="484"/>
  <c r="M64" i="484" s="1"/>
  <c r="AB64" i="484"/>
  <c r="AA65" i="484"/>
  <c r="AC64" i="484"/>
  <c r="N67" i="471" l="1"/>
  <c r="O67" i="471" s="1"/>
  <c r="AB67" i="471"/>
  <c r="AA68" i="471"/>
  <c r="L67" i="471"/>
  <c r="M67" i="471" s="1"/>
  <c r="AC67" i="471"/>
  <c r="N66" i="478"/>
  <c r="O66" i="478" s="1"/>
  <c r="AA67" i="478"/>
  <c r="AB66" i="478"/>
  <c r="L66" i="478"/>
  <c r="M66" i="478" s="1"/>
  <c r="AC66" i="478"/>
  <c r="AB65" i="483"/>
  <c r="L65" i="483"/>
  <c r="M65" i="483" s="1"/>
  <c r="AA66" i="483"/>
  <c r="N65" i="483"/>
  <c r="O65" i="483" s="1"/>
  <c r="AC65" i="483"/>
  <c r="AB66" i="477"/>
  <c r="L66" i="477"/>
  <c r="M66" i="477" s="1"/>
  <c r="N66" i="477"/>
  <c r="O66" i="477" s="1"/>
  <c r="AA67" i="477"/>
  <c r="AC66" i="477"/>
  <c r="N66" i="485"/>
  <c r="O66" i="485" s="1"/>
  <c r="AA67" i="485"/>
  <c r="L66" i="485"/>
  <c r="M66" i="485" s="1"/>
  <c r="AB66" i="485"/>
  <c r="AC66" i="485"/>
  <c r="N65" i="491"/>
  <c r="O65" i="491" s="1"/>
  <c r="L65" i="491"/>
  <c r="M65" i="491" s="1"/>
  <c r="AB65" i="491"/>
  <c r="AA66" i="491"/>
  <c r="AC65" i="491"/>
  <c r="N67" i="492"/>
  <c r="O67" i="492" s="1"/>
  <c r="L67" i="492"/>
  <c r="M67" i="492" s="1"/>
  <c r="AB67" i="492"/>
  <c r="AA68" i="492"/>
  <c r="AC67" i="492"/>
  <c r="N66" i="470"/>
  <c r="O66" i="470" s="1"/>
  <c r="AB66" i="470"/>
  <c r="L66" i="470"/>
  <c r="M66" i="470" s="1"/>
  <c r="AA67" i="470"/>
  <c r="AC66" i="470"/>
  <c r="AB65" i="494"/>
  <c r="L65" i="494"/>
  <c r="M65" i="494" s="1"/>
  <c r="AA66" i="494"/>
  <c r="N65" i="494"/>
  <c r="O65" i="494" s="1"/>
  <c r="AC65" i="494"/>
  <c r="N65" i="481"/>
  <c r="O65" i="481" s="1"/>
  <c r="AB65" i="481"/>
  <c r="L65" i="481"/>
  <c r="M65" i="481" s="1"/>
  <c r="AA66" i="481"/>
  <c r="AC65" i="481"/>
  <c r="N66" i="487"/>
  <c r="O66" i="487" s="1"/>
  <c r="L66" i="487"/>
  <c r="M66" i="487" s="1"/>
  <c r="AA67" i="487"/>
  <c r="AB66" i="487"/>
  <c r="AC66" i="487"/>
  <c r="N68" i="495"/>
  <c r="O68" i="495" s="1"/>
  <c r="L68" i="495"/>
  <c r="M68" i="495" s="1"/>
  <c r="AB68" i="495"/>
  <c r="AA69" i="495"/>
  <c r="AC68" i="495"/>
  <c r="N66" i="489"/>
  <c r="O66" i="489" s="1"/>
  <c r="AA67" i="489"/>
  <c r="AB66" i="489"/>
  <c r="L66" i="489"/>
  <c r="M66" i="489" s="1"/>
  <c r="AC66" i="489"/>
  <c r="AB66" i="496"/>
  <c r="L66" i="496"/>
  <c r="M66" i="496" s="1"/>
  <c r="N66" i="496"/>
  <c r="O66" i="496" s="1"/>
  <c r="AA67" i="496"/>
  <c r="AC66" i="496"/>
  <c r="AB65" i="475"/>
  <c r="L65" i="475"/>
  <c r="M65" i="475" s="1"/>
  <c r="N65" i="475"/>
  <c r="O65" i="475" s="1"/>
  <c r="AA66" i="475"/>
  <c r="AC65" i="475"/>
  <c r="N65" i="474"/>
  <c r="O65" i="474" s="1"/>
  <c r="L65" i="474"/>
  <c r="M65" i="474" s="1"/>
  <c r="AB65" i="474"/>
  <c r="AA66" i="474"/>
  <c r="AC65" i="474"/>
  <c r="N65" i="486"/>
  <c r="O65" i="486" s="1"/>
  <c r="AB65" i="486"/>
  <c r="L65" i="486"/>
  <c r="M65" i="486" s="1"/>
  <c r="AA66" i="486"/>
  <c r="AC65" i="486"/>
  <c r="N66" i="480"/>
  <c r="O66" i="480" s="1"/>
  <c r="AA67" i="480"/>
  <c r="L66" i="480"/>
  <c r="M66" i="480" s="1"/>
  <c r="AB66" i="480"/>
  <c r="AC66" i="480"/>
  <c r="N65" i="484"/>
  <c r="O65" i="484" s="1"/>
  <c r="L65" i="484"/>
  <c r="M65" i="484" s="1"/>
  <c r="AB65" i="484"/>
  <c r="AA66" i="484"/>
  <c r="AC65" i="484"/>
  <c r="N66" i="482"/>
  <c r="O66" i="482" s="1"/>
  <c r="AB66" i="482"/>
  <c r="L66" i="482"/>
  <c r="M66" i="482" s="1"/>
  <c r="AA67" i="482"/>
  <c r="AC66" i="482"/>
  <c r="AB65" i="490"/>
  <c r="L65" i="490"/>
  <c r="M65" i="490" s="1"/>
  <c r="N65" i="490"/>
  <c r="O65" i="490" s="1"/>
  <c r="AA66" i="490"/>
  <c r="AC65" i="490"/>
  <c r="N65" i="476"/>
  <c r="O65" i="476" s="1"/>
  <c r="AA66" i="476"/>
  <c r="L65" i="476"/>
  <c r="M65" i="476" s="1"/>
  <c r="AB65" i="476"/>
  <c r="AC65" i="476"/>
  <c r="AB65" i="488"/>
  <c r="L65" i="488"/>
  <c r="M65" i="488" s="1"/>
  <c r="N65" i="488"/>
  <c r="O65" i="488" s="1"/>
  <c r="AA66" i="488"/>
  <c r="AC65" i="488"/>
  <c r="AB66" i="479"/>
  <c r="L66" i="479"/>
  <c r="M66" i="479" s="1"/>
  <c r="N66" i="479"/>
  <c r="O66" i="479" s="1"/>
  <c r="AA67" i="479"/>
  <c r="AC66" i="479"/>
  <c r="N65" i="493"/>
  <c r="O65" i="493" s="1"/>
  <c r="AB65" i="493"/>
  <c r="L65" i="493"/>
  <c r="M65" i="493" s="1"/>
  <c r="AA66" i="493"/>
  <c r="AC65" i="493"/>
  <c r="AB65" i="473"/>
  <c r="L65" i="473"/>
  <c r="M65" i="473" s="1"/>
  <c r="N65" i="473"/>
  <c r="O65" i="473" s="1"/>
  <c r="AA66" i="473"/>
  <c r="AC65" i="473"/>
  <c r="N65" i="472"/>
  <c r="O65" i="472" s="1"/>
  <c r="AB65" i="472"/>
  <c r="L65" i="472"/>
  <c r="M65" i="472" s="1"/>
  <c r="AA66" i="472"/>
  <c r="AC65" i="472"/>
  <c r="AB66" i="490" l="1"/>
  <c r="L66" i="490"/>
  <c r="M66" i="490" s="1"/>
  <c r="AA67" i="490"/>
  <c r="N66" i="490"/>
  <c r="O66" i="490" s="1"/>
  <c r="AC66" i="490"/>
  <c r="AA68" i="479"/>
  <c r="AB67" i="479"/>
  <c r="L67" i="479"/>
  <c r="M67" i="479" s="1"/>
  <c r="N67" i="479"/>
  <c r="O67" i="479" s="1"/>
  <c r="AC67" i="479"/>
  <c r="N66" i="476"/>
  <c r="O66" i="476" s="1"/>
  <c r="L66" i="476"/>
  <c r="M66" i="476" s="1"/>
  <c r="AA67" i="476"/>
  <c r="AB66" i="476"/>
  <c r="AC66" i="476"/>
  <c r="N67" i="482"/>
  <c r="O67" i="482" s="1"/>
  <c r="AB67" i="482"/>
  <c r="L67" i="482"/>
  <c r="M67" i="482" s="1"/>
  <c r="AA68" i="482"/>
  <c r="AC67" i="482"/>
  <c r="N67" i="480"/>
  <c r="O67" i="480" s="1"/>
  <c r="AB67" i="480"/>
  <c r="L67" i="480"/>
  <c r="M67" i="480" s="1"/>
  <c r="AA68" i="480"/>
  <c r="AC67" i="480"/>
  <c r="N66" i="474"/>
  <c r="O66" i="474" s="1"/>
  <c r="AB66" i="474"/>
  <c r="L66" i="474"/>
  <c r="M66" i="474" s="1"/>
  <c r="AA67" i="474"/>
  <c r="AC66" i="474"/>
  <c r="AB69" i="495"/>
  <c r="AA70" i="495"/>
  <c r="N69" i="495"/>
  <c r="O69" i="495" s="1"/>
  <c r="L69" i="495"/>
  <c r="M69" i="495" s="1"/>
  <c r="AC69" i="495"/>
  <c r="N66" i="494"/>
  <c r="O66" i="494" s="1"/>
  <c r="AB66" i="494"/>
  <c r="L66" i="494"/>
  <c r="M66" i="494" s="1"/>
  <c r="AA67" i="494"/>
  <c r="AC66" i="494"/>
  <c r="AB67" i="470"/>
  <c r="L67" i="470"/>
  <c r="M67" i="470" s="1"/>
  <c r="N67" i="470"/>
  <c r="O67" i="470" s="1"/>
  <c r="AA68" i="470"/>
  <c r="AC67" i="470"/>
  <c r="N67" i="477"/>
  <c r="O67" i="477" s="1"/>
  <c r="AB67" i="477"/>
  <c r="AA68" i="477"/>
  <c r="L67" i="477"/>
  <c r="M67" i="477" s="1"/>
  <c r="AC67" i="477"/>
  <c r="AB67" i="478"/>
  <c r="L67" i="478"/>
  <c r="M67" i="478" s="1"/>
  <c r="N67" i="478"/>
  <c r="O67" i="478" s="1"/>
  <c r="AA68" i="478"/>
  <c r="AC67" i="478"/>
  <c r="N68" i="471"/>
  <c r="O68" i="471" s="1"/>
  <c r="L68" i="471"/>
  <c r="M68" i="471" s="1"/>
  <c r="AB68" i="471"/>
  <c r="AA69" i="471"/>
  <c r="AC68" i="471"/>
  <c r="AB66" i="493"/>
  <c r="L66" i="493"/>
  <c r="M66" i="493" s="1"/>
  <c r="N66" i="493"/>
  <c r="O66" i="493" s="1"/>
  <c r="AA67" i="493"/>
  <c r="AC66" i="493"/>
  <c r="AB66" i="486"/>
  <c r="L66" i="486"/>
  <c r="M66" i="486" s="1"/>
  <c r="N66" i="486"/>
  <c r="O66" i="486" s="1"/>
  <c r="AA67" i="486"/>
  <c r="AC66" i="486"/>
  <c r="AA67" i="488"/>
  <c r="AB66" i="488"/>
  <c r="L66" i="488"/>
  <c r="M66" i="488" s="1"/>
  <c r="N66" i="488"/>
  <c r="O66" i="488" s="1"/>
  <c r="AC66" i="488"/>
  <c r="AB66" i="475"/>
  <c r="L66" i="475"/>
  <c r="M66" i="475" s="1"/>
  <c r="N66" i="475"/>
  <c r="O66" i="475" s="1"/>
  <c r="AA67" i="475"/>
  <c r="AC66" i="475"/>
  <c r="AB67" i="489"/>
  <c r="L67" i="489"/>
  <c r="M67" i="489" s="1"/>
  <c r="N67" i="489"/>
  <c r="O67" i="489" s="1"/>
  <c r="AA68" i="489"/>
  <c r="AC67" i="489"/>
  <c r="AB68" i="492"/>
  <c r="N68" i="492"/>
  <c r="O68" i="492" s="1"/>
  <c r="L68" i="492"/>
  <c r="M68" i="492" s="1"/>
  <c r="AA69" i="492"/>
  <c r="AC68" i="492"/>
  <c r="N67" i="485"/>
  <c r="O67" i="485" s="1"/>
  <c r="AB67" i="485"/>
  <c r="L67" i="485"/>
  <c r="M67" i="485" s="1"/>
  <c r="AA68" i="485"/>
  <c r="AC67" i="485"/>
  <c r="N66" i="472"/>
  <c r="O66" i="472" s="1"/>
  <c r="L66" i="472"/>
  <c r="M66" i="472" s="1"/>
  <c r="AB66" i="472"/>
  <c r="AA67" i="472"/>
  <c r="AC66" i="472"/>
  <c r="AB66" i="484"/>
  <c r="L66" i="484"/>
  <c r="M66" i="484" s="1"/>
  <c r="N66" i="484"/>
  <c r="O66" i="484" s="1"/>
  <c r="AA67" i="484"/>
  <c r="AC66" i="484"/>
  <c r="AA67" i="473"/>
  <c r="AB66" i="473"/>
  <c r="L66" i="473"/>
  <c r="M66" i="473" s="1"/>
  <c r="N66" i="473"/>
  <c r="O66" i="473" s="1"/>
  <c r="AC66" i="473"/>
  <c r="L67" i="496"/>
  <c r="M67" i="496" s="1"/>
  <c r="AA68" i="496"/>
  <c r="AB67" i="496"/>
  <c r="N67" i="496"/>
  <c r="O67" i="496" s="1"/>
  <c r="AC67" i="496"/>
  <c r="AB67" i="487"/>
  <c r="L67" i="487"/>
  <c r="M67" i="487" s="1"/>
  <c r="N67" i="487"/>
  <c r="O67" i="487" s="1"/>
  <c r="AA68" i="487"/>
  <c r="AC67" i="487"/>
  <c r="AB66" i="481"/>
  <c r="L66" i="481"/>
  <c r="M66" i="481" s="1"/>
  <c r="N66" i="481"/>
  <c r="O66" i="481" s="1"/>
  <c r="AA67" i="481"/>
  <c r="AC66" i="481"/>
  <c r="AB66" i="491"/>
  <c r="N66" i="491"/>
  <c r="O66" i="491" s="1"/>
  <c r="L66" i="491"/>
  <c r="M66" i="491" s="1"/>
  <c r="AA67" i="491"/>
  <c r="AC66" i="491"/>
  <c r="N66" i="483"/>
  <c r="O66" i="483" s="1"/>
  <c r="AB66" i="483"/>
  <c r="L66" i="483"/>
  <c r="M66" i="483" s="1"/>
  <c r="AA67" i="483"/>
  <c r="AC66" i="483"/>
  <c r="AB67" i="481" l="1"/>
  <c r="L67" i="481"/>
  <c r="M67" i="481" s="1"/>
  <c r="N67" i="481"/>
  <c r="O67" i="481" s="1"/>
  <c r="AA68" i="481"/>
  <c r="AC67" i="481"/>
  <c r="L67" i="493"/>
  <c r="M67" i="493" s="1"/>
  <c r="N67" i="493"/>
  <c r="O67" i="493" s="1"/>
  <c r="AA68" i="493"/>
  <c r="AB67" i="493"/>
  <c r="AC67" i="493"/>
  <c r="AB68" i="480"/>
  <c r="L68" i="480"/>
  <c r="M68" i="480" s="1"/>
  <c r="N68" i="480"/>
  <c r="O68" i="480" s="1"/>
  <c r="AA69" i="480"/>
  <c r="AC68" i="480"/>
  <c r="AB68" i="487"/>
  <c r="L68" i="487"/>
  <c r="M68" i="487" s="1"/>
  <c r="N68" i="487"/>
  <c r="O68" i="487" s="1"/>
  <c r="AA69" i="487"/>
  <c r="AC68" i="487"/>
  <c r="AB67" i="472"/>
  <c r="L67" i="472"/>
  <c r="M67" i="472" s="1"/>
  <c r="N67" i="472"/>
  <c r="O67" i="472" s="1"/>
  <c r="AA68" i="472"/>
  <c r="AC67" i="472"/>
  <c r="N67" i="475"/>
  <c r="O67" i="475" s="1"/>
  <c r="AA68" i="475"/>
  <c r="L67" i="475"/>
  <c r="M67" i="475" s="1"/>
  <c r="AB67" i="475"/>
  <c r="AC67" i="475"/>
  <c r="N67" i="488"/>
  <c r="O67" i="488" s="1"/>
  <c r="AA68" i="488"/>
  <c r="L67" i="488"/>
  <c r="M67" i="488" s="1"/>
  <c r="AB67" i="488"/>
  <c r="AC67" i="488"/>
  <c r="AB69" i="471"/>
  <c r="L69" i="471"/>
  <c r="M69" i="471" s="1"/>
  <c r="N69" i="471"/>
  <c r="O69" i="471" s="1"/>
  <c r="AA70" i="471"/>
  <c r="AC69" i="471"/>
  <c r="AB67" i="494"/>
  <c r="N67" i="494"/>
  <c r="O67" i="494" s="1"/>
  <c r="L67" i="494"/>
  <c r="M67" i="494" s="1"/>
  <c r="AA68" i="494"/>
  <c r="AC67" i="494"/>
  <c r="AB68" i="482"/>
  <c r="L68" i="482"/>
  <c r="M68" i="482" s="1"/>
  <c r="N68" i="482"/>
  <c r="O68" i="482" s="1"/>
  <c r="AA69" i="482"/>
  <c r="AC68" i="482"/>
  <c r="N67" i="490"/>
  <c r="O67" i="490" s="1"/>
  <c r="AB67" i="490"/>
  <c r="L67" i="490"/>
  <c r="M67" i="490" s="1"/>
  <c r="AA68" i="490"/>
  <c r="AC67" i="490"/>
  <c r="N68" i="477"/>
  <c r="O68" i="477" s="1"/>
  <c r="AA69" i="477"/>
  <c r="AB68" i="477"/>
  <c r="L68" i="477"/>
  <c r="M68" i="477" s="1"/>
  <c r="AC68" i="477"/>
  <c r="AB67" i="483"/>
  <c r="N67" i="483"/>
  <c r="O67" i="483" s="1"/>
  <c r="L67" i="483"/>
  <c r="M67" i="483" s="1"/>
  <c r="AA68" i="483"/>
  <c r="AC67" i="483"/>
  <c r="N67" i="473"/>
  <c r="O67" i="473" s="1"/>
  <c r="L67" i="473"/>
  <c r="M67" i="473" s="1"/>
  <c r="AB67" i="473"/>
  <c r="AA68" i="473"/>
  <c r="AC67" i="473"/>
  <c r="AB68" i="478"/>
  <c r="L68" i="478"/>
  <c r="M68" i="478" s="1"/>
  <c r="N68" i="478"/>
  <c r="O68" i="478" s="1"/>
  <c r="AA69" i="478"/>
  <c r="AC68" i="478"/>
  <c r="N68" i="479"/>
  <c r="O68" i="479" s="1"/>
  <c r="L68" i="479"/>
  <c r="M68" i="479" s="1"/>
  <c r="AB68" i="479"/>
  <c r="AA69" i="479"/>
  <c r="AC68" i="479"/>
  <c r="N68" i="496"/>
  <c r="O68" i="496" s="1"/>
  <c r="AB68" i="496"/>
  <c r="L68" i="496"/>
  <c r="M68" i="496" s="1"/>
  <c r="AA69" i="496"/>
  <c r="AC68" i="496"/>
  <c r="AA68" i="484"/>
  <c r="AB67" i="484"/>
  <c r="L67" i="484"/>
  <c r="M67" i="484" s="1"/>
  <c r="N67" i="484"/>
  <c r="O67" i="484" s="1"/>
  <c r="AC67" i="484"/>
  <c r="AB68" i="489"/>
  <c r="L68" i="489"/>
  <c r="M68" i="489" s="1"/>
  <c r="N68" i="489"/>
  <c r="O68" i="489" s="1"/>
  <c r="AA69" i="489"/>
  <c r="AC68" i="489"/>
  <c r="AB68" i="470"/>
  <c r="L68" i="470"/>
  <c r="M68" i="470" s="1"/>
  <c r="N68" i="470"/>
  <c r="O68" i="470" s="1"/>
  <c r="AA69" i="470"/>
  <c r="AC68" i="470"/>
  <c r="AB70" i="495"/>
  <c r="L70" i="495"/>
  <c r="M70" i="495" s="1"/>
  <c r="N70" i="495"/>
  <c r="O70" i="495" s="1"/>
  <c r="AA71" i="495"/>
  <c r="AC70" i="495"/>
  <c r="AB68" i="485"/>
  <c r="L68" i="485"/>
  <c r="M68" i="485" s="1"/>
  <c r="N68" i="485"/>
  <c r="O68" i="485" s="1"/>
  <c r="AA69" i="485"/>
  <c r="AC68" i="485"/>
  <c r="AB67" i="491"/>
  <c r="L67" i="491"/>
  <c r="M67" i="491" s="1"/>
  <c r="N67" i="491"/>
  <c r="O67" i="491" s="1"/>
  <c r="AA68" i="491"/>
  <c r="AC67" i="491"/>
  <c r="AB69" i="492"/>
  <c r="L69" i="492"/>
  <c r="M69" i="492" s="1"/>
  <c r="N69" i="492"/>
  <c r="O69" i="492" s="1"/>
  <c r="AA70" i="492"/>
  <c r="AC69" i="492"/>
  <c r="AA68" i="486"/>
  <c r="AB67" i="486"/>
  <c r="L67" i="486"/>
  <c r="M67" i="486" s="1"/>
  <c r="N67" i="486"/>
  <c r="O67" i="486" s="1"/>
  <c r="AC67" i="486"/>
  <c r="AB67" i="474"/>
  <c r="L67" i="474"/>
  <c r="M67" i="474" s="1"/>
  <c r="N67" i="474"/>
  <c r="O67" i="474" s="1"/>
  <c r="AA68" i="474"/>
  <c r="AC67" i="474"/>
  <c r="AB67" i="476"/>
  <c r="L67" i="476"/>
  <c r="M67" i="476" s="1"/>
  <c r="N67" i="476"/>
  <c r="O67" i="476" s="1"/>
  <c r="AA68" i="476"/>
  <c r="AC67" i="476"/>
  <c r="AB68" i="483" l="1"/>
  <c r="L68" i="483"/>
  <c r="M68" i="483" s="1"/>
  <c r="N68" i="483"/>
  <c r="O68" i="483" s="1"/>
  <c r="AA69" i="483"/>
  <c r="AC68" i="483"/>
  <c r="AB68" i="494"/>
  <c r="L68" i="494"/>
  <c r="M68" i="494" s="1"/>
  <c r="N68" i="494"/>
  <c r="O68" i="494" s="1"/>
  <c r="AA69" i="494"/>
  <c r="AC68" i="494"/>
  <c r="N68" i="488"/>
  <c r="O68" i="488" s="1"/>
  <c r="AA69" i="488"/>
  <c r="AB68" i="488"/>
  <c r="L68" i="488"/>
  <c r="M68" i="488" s="1"/>
  <c r="AC68" i="488"/>
  <c r="AB68" i="472"/>
  <c r="L68" i="472"/>
  <c r="M68" i="472" s="1"/>
  <c r="N68" i="472"/>
  <c r="O68" i="472" s="1"/>
  <c r="AC68" i="472"/>
  <c r="AA69" i="472"/>
  <c r="N68" i="493"/>
  <c r="O68" i="493" s="1"/>
  <c r="AB68" i="493"/>
  <c r="L68" i="493"/>
  <c r="M68" i="493" s="1"/>
  <c r="AA69" i="493"/>
  <c r="AC68" i="493"/>
  <c r="N68" i="481"/>
  <c r="O68" i="481" s="1"/>
  <c r="AA69" i="481"/>
  <c r="AB68" i="481"/>
  <c r="L68" i="481"/>
  <c r="M68" i="481" s="1"/>
  <c r="AC68" i="481"/>
  <c r="L70" i="492"/>
  <c r="M70" i="492" s="1"/>
  <c r="AA71" i="492"/>
  <c r="N70" i="492"/>
  <c r="O70" i="492" s="1"/>
  <c r="AB70" i="492"/>
  <c r="AC70" i="492"/>
  <c r="N69" i="470"/>
  <c r="O69" i="470" s="1"/>
  <c r="L69" i="470"/>
  <c r="M69" i="470" s="1"/>
  <c r="AA70" i="470"/>
  <c r="AB69" i="470"/>
  <c r="AC69" i="470"/>
  <c r="N69" i="479"/>
  <c r="O69" i="479" s="1"/>
  <c r="L69" i="479"/>
  <c r="M69" i="479" s="1"/>
  <c r="AA70" i="479"/>
  <c r="AB69" i="479"/>
  <c r="AC69" i="479"/>
  <c r="AA71" i="471"/>
  <c r="AB70" i="471"/>
  <c r="L70" i="471"/>
  <c r="M70" i="471" s="1"/>
  <c r="N70" i="471"/>
  <c r="O70" i="471" s="1"/>
  <c r="AC70" i="471"/>
  <c r="N68" i="475"/>
  <c r="O68" i="475" s="1"/>
  <c r="L68" i="475"/>
  <c r="M68" i="475" s="1"/>
  <c r="AB68" i="475"/>
  <c r="AA69" i="475"/>
  <c r="AC68" i="475"/>
  <c r="N69" i="487"/>
  <c r="O69" i="487" s="1"/>
  <c r="AA70" i="487"/>
  <c r="L69" i="487"/>
  <c r="M69" i="487" s="1"/>
  <c r="AB69" i="487"/>
  <c r="AC69" i="487"/>
  <c r="AB68" i="476"/>
  <c r="L68" i="476"/>
  <c r="M68" i="476" s="1"/>
  <c r="N68" i="476"/>
  <c r="O68" i="476" s="1"/>
  <c r="AA69" i="476"/>
  <c r="AC68" i="476"/>
  <c r="L68" i="491"/>
  <c r="M68" i="491" s="1"/>
  <c r="AA69" i="491"/>
  <c r="AB68" i="491"/>
  <c r="N68" i="491"/>
  <c r="O68" i="491" s="1"/>
  <c r="AC68" i="491"/>
  <c r="N68" i="484"/>
  <c r="O68" i="484" s="1"/>
  <c r="L68" i="484"/>
  <c r="M68" i="484" s="1"/>
  <c r="AB68" i="484"/>
  <c r="AA69" i="484"/>
  <c r="AC68" i="484"/>
  <c r="N69" i="478"/>
  <c r="O69" i="478" s="1"/>
  <c r="L69" i="478"/>
  <c r="M69" i="478" s="1"/>
  <c r="AA70" i="478"/>
  <c r="AB69" i="478"/>
  <c r="AC69" i="478"/>
  <c r="AB68" i="490"/>
  <c r="N68" i="490"/>
  <c r="O68" i="490" s="1"/>
  <c r="L68" i="490"/>
  <c r="M68" i="490" s="1"/>
  <c r="AA69" i="490"/>
  <c r="AC68" i="490"/>
  <c r="AB69" i="480"/>
  <c r="L69" i="480"/>
  <c r="M69" i="480" s="1"/>
  <c r="N69" i="480"/>
  <c r="O69" i="480" s="1"/>
  <c r="AA70" i="480"/>
  <c r="AC69" i="480"/>
  <c r="L71" i="495"/>
  <c r="M71" i="495" s="1"/>
  <c r="AA72" i="495"/>
  <c r="AB71" i="495"/>
  <c r="N71" i="495"/>
  <c r="O71" i="495" s="1"/>
  <c r="AC71" i="495"/>
  <c r="AA70" i="496"/>
  <c r="AB69" i="496"/>
  <c r="N69" i="496"/>
  <c r="O69" i="496" s="1"/>
  <c r="L69" i="496"/>
  <c r="M69" i="496" s="1"/>
  <c r="AC69" i="496"/>
  <c r="N69" i="489"/>
  <c r="O69" i="489" s="1"/>
  <c r="AB69" i="489"/>
  <c r="L69" i="489"/>
  <c r="M69" i="489" s="1"/>
  <c r="AA70" i="489"/>
  <c r="AC69" i="489"/>
  <c r="AA69" i="474"/>
  <c r="AB68" i="474"/>
  <c r="L68" i="474"/>
  <c r="M68" i="474" s="1"/>
  <c r="N68" i="474"/>
  <c r="O68" i="474" s="1"/>
  <c r="AC68" i="474"/>
  <c r="N68" i="486"/>
  <c r="O68" i="486" s="1"/>
  <c r="AB68" i="486"/>
  <c r="L68" i="486"/>
  <c r="M68" i="486" s="1"/>
  <c r="AA69" i="486"/>
  <c r="AC68" i="486"/>
  <c r="AA70" i="485"/>
  <c r="AB69" i="485"/>
  <c r="L69" i="485"/>
  <c r="M69" i="485" s="1"/>
  <c r="N69" i="485"/>
  <c r="O69" i="485" s="1"/>
  <c r="AC69" i="485"/>
  <c r="N68" i="473"/>
  <c r="O68" i="473" s="1"/>
  <c r="L68" i="473"/>
  <c r="M68" i="473" s="1"/>
  <c r="AB68" i="473"/>
  <c r="AA69" i="473"/>
  <c r="AC68" i="473"/>
  <c r="AB69" i="477"/>
  <c r="L69" i="477"/>
  <c r="M69" i="477" s="1"/>
  <c r="N69" i="477"/>
  <c r="O69" i="477" s="1"/>
  <c r="AA70" i="477"/>
  <c r="AC69" i="477"/>
  <c r="AB69" i="482"/>
  <c r="L69" i="482"/>
  <c r="M69" i="482" s="1"/>
  <c r="N69" i="482"/>
  <c r="O69" i="482" s="1"/>
  <c r="AA70" i="482"/>
  <c r="AC69" i="482"/>
  <c r="AB69" i="473" l="1"/>
  <c r="L69" i="473"/>
  <c r="M69" i="473" s="1"/>
  <c r="N69" i="473"/>
  <c r="O69" i="473" s="1"/>
  <c r="AA70" i="473"/>
  <c r="AC69" i="473"/>
  <c r="AB70" i="496"/>
  <c r="L70" i="496"/>
  <c r="M70" i="496" s="1"/>
  <c r="N70" i="496"/>
  <c r="O70" i="496" s="1"/>
  <c r="AA71" i="496"/>
  <c r="AC70" i="496"/>
  <c r="N72" i="495"/>
  <c r="O72" i="495" s="1"/>
  <c r="AB72" i="495"/>
  <c r="L72" i="495"/>
  <c r="M72" i="495" s="1"/>
  <c r="AA73" i="495"/>
  <c r="AC72" i="495"/>
  <c r="AB69" i="490"/>
  <c r="L69" i="490"/>
  <c r="M69" i="490" s="1"/>
  <c r="N69" i="490"/>
  <c r="O69" i="490" s="1"/>
  <c r="AA70" i="490"/>
  <c r="AC69" i="490"/>
  <c r="N71" i="492"/>
  <c r="O71" i="492" s="1"/>
  <c r="AB71" i="492"/>
  <c r="L71" i="492"/>
  <c r="M71" i="492" s="1"/>
  <c r="AA72" i="492"/>
  <c r="AC71" i="492"/>
  <c r="L69" i="493"/>
  <c r="M69" i="493" s="1"/>
  <c r="AB69" i="493"/>
  <c r="N69" i="493"/>
  <c r="O69" i="493" s="1"/>
  <c r="AA70" i="493"/>
  <c r="AC69" i="493"/>
  <c r="N69" i="472"/>
  <c r="O69" i="472" s="1"/>
  <c r="AB69" i="472"/>
  <c r="AA70" i="472"/>
  <c r="L69" i="472"/>
  <c r="M69" i="472" s="1"/>
  <c r="AC69" i="472"/>
  <c r="AB69" i="488"/>
  <c r="L69" i="488"/>
  <c r="M69" i="488" s="1"/>
  <c r="N69" i="488"/>
  <c r="O69" i="488" s="1"/>
  <c r="AA70" i="488"/>
  <c r="AC69" i="488"/>
  <c r="AA70" i="483"/>
  <c r="N69" i="483"/>
  <c r="O69" i="483" s="1"/>
  <c r="AB69" i="483"/>
  <c r="L69" i="483"/>
  <c r="M69" i="483" s="1"/>
  <c r="AC69" i="483"/>
  <c r="N69" i="491"/>
  <c r="O69" i="491" s="1"/>
  <c r="AA70" i="491"/>
  <c r="AB69" i="491"/>
  <c r="L69" i="491"/>
  <c r="M69" i="491" s="1"/>
  <c r="AC69" i="491"/>
  <c r="AB70" i="479"/>
  <c r="L70" i="479"/>
  <c r="M70" i="479" s="1"/>
  <c r="N70" i="479"/>
  <c r="O70" i="479" s="1"/>
  <c r="AA71" i="479"/>
  <c r="AC70" i="479"/>
  <c r="N69" i="481"/>
  <c r="O69" i="481" s="1"/>
  <c r="AB69" i="481"/>
  <c r="L69" i="481"/>
  <c r="M69" i="481" s="1"/>
  <c r="AA70" i="481"/>
  <c r="AC69" i="481"/>
  <c r="N70" i="478"/>
  <c r="O70" i="478" s="1"/>
  <c r="AA71" i="478"/>
  <c r="AB70" i="478"/>
  <c r="L70" i="478"/>
  <c r="M70" i="478" s="1"/>
  <c r="AC70" i="478"/>
  <c r="N69" i="484"/>
  <c r="O69" i="484" s="1"/>
  <c r="L69" i="484"/>
  <c r="M69" i="484" s="1"/>
  <c r="AB69" i="484"/>
  <c r="AA70" i="484"/>
  <c r="AC69" i="484"/>
  <c r="AB69" i="475"/>
  <c r="L69" i="475"/>
  <c r="M69" i="475" s="1"/>
  <c r="N69" i="475"/>
  <c r="O69" i="475" s="1"/>
  <c r="AA70" i="475"/>
  <c r="AC69" i="475"/>
  <c r="N71" i="471"/>
  <c r="O71" i="471" s="1"/>
  <c r="AB71" i="471"/>
  <c r="L71" i="471"/>
  <c r="M71" i="471" s="1"/>
  <c r="AA72" i="471"/>
  <c r="AC71" i="471"/>
  <c r="N70" i="470"/>
  <c r="O70" i="470" s="1"/>
  <c r="AB70" i="470"/>
  <c r="L70" i="470"/>
  <c r="M70" i="470" s="1"/>
  <c r="AA71" i="470"/>
  <c r="AC70" i="470"/>
  <c r="N70" i="485"/>
  <c r="O70" i="485" s="1"/>
  <c r="AA71" i="485"/>
  <c r="L70" i="485"/>
  <c r="M70" i="485" s="1"/>
  <c r="AB70" i="485"/>
  <c r="AC70" i="485"/>
  <c r="AA71" i="489"/>
  <c r="AB70" i="489"/>
  <c r="N70" i="489"/>
  <c r="O70" i="489" s="1"/>
  <c r="L70" i="489"/>
  <c r="M70" i="489" s="1"/>
  <c r="AC70" i="489"/>
  <c r="N69" i="476"/>
  <c r="O69" i="476" s="1"/>
  <c r="AA70" i="476"/>
  <c r="AB69" i="476"/>
  <c r="L69" i="476"/>
  <c r="M69" i="476" s="1"/>
  <c r="AC69" i="476"/>
  <c r="N70" i="482"/>
  <c r="O70" i="482" s="1"/>
  <c r="AB70" i="482"/>
  <c r="L70" i="482"/>
  <c r="M70" i="482" s="1"/>
  <c r="AA71" i="482"/>
  <c r="AC70" i="482"/>
  <c r="N69" i="486"/>
  <c r="O69" i="486" s="1"/>
  <c r="AB69" i="486"/>
  <c r="L69" i="486"/>
  <c r="M69" i="486" s="1"/>
  <c r="AA70" i="486"/>
  <c r="AC69" i="486"/>
  <c r="N69" i="474"/>
  <c r="O69" i="474" s="1"/>
  <c r="L69" i="474"/>
  <c r="M69" i="474" s="1"/>
  <c r="AB69" i="474"/>
  <c r="AA70" i="474"/>
  <c r="AC69" i="474"/>
  <c r="AB70" i="477"/>
  <c r="L70" i="477"/>
  <c r="M70" i="477" s="1"/>
  <c r="N70" i="477"/>
  <c r="O70" i="477" s="1"/>
  <c r="AA71" i="477"/>
  <c r="AC70" i="477"/>
  <c r="N70" i="480"/>
  <c r="O70" i="480" s="1"/>
  <c r="AA71" i="480"/>
  <c r="L70" i="480"/>
  <c r="M70" i="480" s="1"/>
  <c r="AB70" i="480"/>
  <c r="AC70" i="480"/>
  <c r="N70" i="487"/>
  <c r="O70" i="487" s="1"/>
  <c r="L70" i="487"/>
  <c r="M70" i="487" s="1"/>
  <c r="AB70" i="487"/>
  <c r="AA71" i="487"/>
  <c r="AC70" i="487"/>
  <c r="AA70" i="494"/>
  <c r="N69" i="494"/>
  <c r="O69" i="494" s="1"/>
  <c r="AB69" i="494"/>
  <c r="L69" i="494"/>
  <c r="M69" i="494" s="1"/>
  <c r="AC69" i="494"/>
  <c r="N71" i="482" l="1"/>
  <c r="O71" i="482" s="1"/>
  <c r="AB71" i="482"/>
  <c r="L71" i="482"/>
  <c r="M71" i="482" s="1"/>
  <c r="AA72" i="482"/>
  <c r="AC71" i="482"/>
  <c r="L72" i="492"/>
  <c r="M72" i="492" s="1"/>
  <c r="N72" i="492"/>
  <c r="O72" i="492" s="1"/>
  <c r="AB72" i="492"/>
  <c r="AA73" i="492"/>
  <c r="AC72" i="492"/>
  <c r="AA71" i="473"/>
  <c r="AB70" i="473"/>
  <c r="L70" i="473"/>
  <c r="M70" i="473" s="1"/>
  <c r="N70" i="473"/>
  <c r="O70" i="473" s="1"/>
  <c r="AC70" i="473"/>
  <c r="N70" i="494"/>
  <c r="O70" i="494" s="1"/>
  <c r="L70" i="494"/>
  <c r="M70" i="494" s="1"/>
  <c r="AB70" i="494"/>
  <c r="AA71" i="494"/>
  <c r="AC70" i="494"/>
  <c r="N71" i="477"/>
  <c r="O71" i="477" s="1"/>
  <c r="L71" i="477"/>
  <c r="M71" i="477" s="1"/>
  <c r="AA72" i="477"/>
  <c r="AB71" i="477"/>
  <c r="AC71" i="477"/>
  <c r="AB71" i="489"/>
  <c r="L71" i="489"/>
  <c r="M71" i="489" s="1"/>
  <c r="N71" i="489"/>
  <c r="O71" i="489" s="1"/>
  <c r="AA72" i="489"/>
  <c r="AC71" i="489"/>
  <c r="N71" i="485"/>
  <c r="O71" i="485" s="1"/>
  <c r="AB71" i="485"/>
  <c r="L71" i="485"/>
  <c r="M71" i="485" s="1"/>
  <c r="AA72" i="485"/>
  <c r="AC71" i="485"/>
  <c r="N72" i="471"/>
  <c r="O72" i="471" s="1"/>
  <c r="L72" i="471"/>
  <c r="M72" i="471" s="1"/>
  <c r="AB72" i="471"/>
  <c r="AA73" i="471"/>
  <c r="AC72" i="471"/>
  <c r="AB70" i="481"/>
  <c r="L70" i="481"/>
  <c r="M70" i="481" s="1"/>
  <c r="N70" i="481"/>
  <c r="O70" i="481" s="1"/>
  <c r="AA71" i="481"/>
  <c r="AC70" i="481"/>
  <c r="L70" i="491"/>
  <c r="M70" i="491" s="1"/>
  <c r="AB70" i="491"/>
  <c r="AA71" i="491"/>
  <c r="N70" i="491"/>
  <c r="O70" i="491" s="1"/>
  <c r="AC70" i="491"/>
  <c r="AA71" i="488"/>
  <c r="AB70" i="488"/>
  <c r="L70" i="488"/>
  <c r="M70" i="488" s="1"/>
  <c r="N70" i="488"/>
  <c r="O70" i="488" s="1"/>
  <c r="AC70" i="488"/>
  <c r="AA71" i="490"/>
  <c r="N70" i="490"/>
  <c r="O70" i="490" s="1"/>
  <c r="AB70" i="490"/>
  <c r="L70" i="490"/>
  <c r="M70" i="490" s="1"/>
  <c r="AC70" i="490"/>
  <c r="N71" i="480"/>
  <c r="O71" i="480" s="1"/>
  <c r="AB71" i="480"/>
  <c r="L71" i="480"/>
  <c r="M71" i="480" s="1"/>
  <c r="AA72" i="480"/>
  <c r="AC71" i="480"/>
  <c r="AA71" i="475"/>
  <c r="AB70" i="475"/>
  <c r="L70" i="475"/>
  <c r="M70" i="475" s="1"/>
  <c r="N70" i="475"/>
  <c r="O70" i="475" s="1"/>
  <c r="AC70" i="475"/>
  <c r="AB71" i="478"/>
  <c r="L71" i="478"/>
  <c r="M71" i="478" s="1"/>
  <c r="N71" i="478"/>
  <c r="O71" i="478" s="1"/>
  <c r="AA72" i="478"/>
  <c r="AC71" i="478"/>
  <c r="AA72" i="479"/>
  <c r="AB71" i="479"/>
  <c r="L71" i="479"/>
  <c r="M71" i="479" s="1"/>
  <c r="N71" i="479"/>
  <c r="O71" i="479" s="1"/>
  <c r="AC71" i="479"/>
  <c r="L73" i="495"/>
  <c r="M73" i="495" s="1"/>
  <c r="N73" i="495"/>
  <c r="O73" i="495" s="1"/>
  <c r="AA74" i="495"/>
  <c r="AB73" i="495"/>
  <c r="AC73" i="495"/>
  <c r="AB71" i="470"/>
  <c r="L71" i="470"/>
  <c r="M71" i="470" s="1"/>
  <c r="N71" i="470"/>
  <c r="O71" i="470" s="1"/>
  <c r="AA72" i="470"/>
  <c r="AC71" i="470"/>
  <c r="N70" i="474"/>
  <c r="O70" i="474" s="1"/>
  <c r="L70" i="474"/>
  <c r="M70" i="474" s="1"/>
  <c r="AB70" i="474"/>
  <c r="AA71" i="474"/>
  <c r="AC70" i="474"/>
  <c r="AB71" i="487"/>
  <c r="L71" i="487"/>
  <c r="M71" i="487" s="1"/>
  <c r="N71" i="487"/>
  <c r="O71" i="487" s="1"/>
  <c r="AA72" i="487"/>
  <c r="AC71" i="487"/>
  <c r="AB70" i="486"/>
  <c r="L70" i="486"/>
  <c r="M70" i="486" s="1"/>
  <c r="N70" i="486"/>
  <c r="O70" i="486" s="1"/>
  <c r="AA71" i="486"/>
  <c r="AC70" i="486"/>
  <c r="N70" i="476"/>
  <c r="O70" i="476" s="1"/>
  <c r="AA71" i="476"/>
  <c r="L70" i="476"/>
  <c r="M70" i="476" s="1"/>
  <c r="AB70" i="476"/>
  <c r="AC70" i="476"/>
  <c r="AB70" i="484"/>
  <c r="L70" i="484"/>
  <c r="M70" i="484" s="1"/>
  <c r="N70" i="484"/>
  <c r="O70" i="484" s="1"/>
  <c r="AA71" i="484"/>
  <c r="AC70" i="484"/>
  <c r="N70" i="483"/>
  <c r="O70" i="483" s="1"/>
  <c r="L70" i="483"/>
  <c r="M70" i="483" s="1"/>
  <c r="AA71" i="483"/>
  <c r="AB70" i="483"/>
  <c r="AC70" i="483"/>
  <c r="N70" i="472"/>
  <c r="O70" i="472" s="1"/>
  <c r="L70" i="472"/>
  <c r="M70" i="472" s="1"/>
  <c r="AB70" i="472"/>
  <c r="AA71" i="472"/>
  <c r="AC70" i="472"/>
  <c r="AB70" i="493"/>
  <c r="L70" i="493"/>
  <c r="M70" i="493" s="1"/>
  <c r="N70" i="493"/>
  <c r="O70" i="493" s="1"/>
  <c r="AA71" i="493"/>
  <c r="AC70" i="493"/>
  <c r="AA72" i="496"/>
  <c r="N71" i="496"/>
  <c r="O71" i="496" s="1"/>
  <c r="L71" i="496"/>
  <c r="M71" i="496" s="1"/>
  <c r="AB71" i="496"/>
  <c r="AC71" i="496"/>
  <c r="AB72" i="480" l="1"/>
  <c r="L72" i="480"/>
  <c r="M72" i="480" s="1"/>
  <c r="N72" i="480"/>
  <c r="O72" i="480" s="1"/>
  <c r="AA73" i="480"/>
  <c r="AC72" i="480"/>
  <c r="AB71" i="491"/>
  <c r="L71" i="491"/>
  <c r="M71" i="491" s="1"/>
  <c r="N71" i="491"/>
  <c r="O71" i="491" s="1"/>
  <c r="AA72" i="491"/>
  <c r="AC71" i="491"/>
  <c r="AB72" i="482"/>
  <c r="L72" i="482"/>
  <c r="M72" i="482" s="1"/>
  <c r="N72" i="482"/>
  <c r="O72" i="482" s="1"/>
  <c r="AA73" i="482"/>
  <c r="AC72" i="482"/>
  <c r="N72" i="496"/>
  <c r="O72" i="496" s="1"/>
  <c r="L72" i="496"/>
  <c r="M72" i="496" s="1"/>
  <c r="AA73" i="496"/>
  <c r="AB72" i="496"/>
  <c r="AC72" i="496"/>
  <c r="AB71" i="476"/>
  <c r="L71" i="476"/>
  <c r="M71" i="476" s="1"/>
  <c r="N71" i="476"/>
  <c r="O71" i="476" s="1"/>
  <c r="AA72" i="476"/>
  <c r="AC71" i="476"/>
  <c r="AB72" i="487"/>
  <c r="L72" i="487"/>
  <c r="M72" i="487" s="1"/>
  <c r="N72" i="487"/>
  <c r="O72" i="487" s="1"/>
  <c r="AA73" i="487"/>
  <c r="AC72" i="487"/>
  <c r="AB74" i="495"/>
  <c r="L74" i="495"/>
  <c r="M74" i="495" s="1"/>
  <c r="N74" i="495"/>
  <c r="O74" i="495" s="1"/>
  <c r="AA75" i="495"/>
  <c r="AC74" i="495"/>
  <c r="N71" i="488"/>
  <c r="O71" i="488" s="1"/>
  <c r="AA72" i="488"/>
  <c r="L71" i="488"/>
  <c r="M71" i="488" s="1"/>
  <c r="AB71" i="488"/>
  <c r="AC71" i="488"/>
  <c r="AB73" i="471"/>
  <c r="L73" i="471"/>
  <c r="M73" i="471" s="1"/>
  <c r="N73" i="471"/>
  <c r="O73" i="471" s="1"/>
  <c r="AA74" i="471"/>
  <c r="AC73" i="471"/>
  <c r="N72" i="477"/>
  <c r="O72" i="477" s="1"/>
  <c r="AA73" i="477"/>
  <c r="AB72" i="477"/>
  <c r="L72" i="477"/>
  <c r="M72" i="477" s="1"/>
  <c r="AC72" i="477"/>
  <c r="L71" i="494"/>
  <c r="M71" i="494" s="1"/>
  <c r="AB71" i="494"/>
  <c r="N71" i="494"/>
  <c r="O71" i="494" s="1"/>
  <c r="AA72" i="494"/>
  <c r="AC71" i="494"/>
  <c r="N71" i="473"/>
  <c r="O71" i="473" s="1"/>
  <c r="L71" i="473"/>
  <c r="M71" i="473" s="1"/>
  <c r="AA72" i="473"/>
  <c r="AB71" i="473"/>
  <c r="AC71" i="473"/>
  <c r="N72" i="479"/>
  <c r="O72" i="479" s="1"/>
  <c r="L72" i="479"/>
  <c r="M72" i="479" s="1"/>
  <c r="AB72" i="479"/>
  <c r="AA73" i="479"/>
  <c r="AC72" i="479"/>
  <c r="N71" i="490"/>
  <c r="O71" i="490" s="1"/>
  <c r="L71" i="490"/>
  <c r="M71" i="490" s="1"/>
  <c r="AB71" i="490"/>
  <c r="AA72" i="490"/>
  <c r="AC71" i="490"/>
  <c r="AB71" i="483"/>
  <c r="N71" i="483"/>
  <c r="O71" i="483" s="1"/>
  <c r="L71" i="483"/>
  <c r="M71" i="483" s="1"/>
  <c r="AA72" i="483"/>
  <c r="AC71" i="483"/>
  <c r="AB71" i="474"/>
  <c r="L71" i="474"/>
  <c r="M71" i="474" s="1"/>
  <c r="N71" i="474"/>
  <c r="O71" i="474" s="1"/>
  <c r="AA72" i="474"/>
  <c r="AC71" i="474"/>
  <c r="AB72" i="478"/>
  <c r="L72" i="478"/>
  <c r="M72" i="478" s="1"/>
  <c r="N72" i="478"/>
  <c r="O72" i="478" s="1"/>
  <c r="AA73" i="478"/>
  <c r="AC72" i="478"/>
  <c r="N71" i="475"/>
  <c r="O71" i="475" s="1"/>
  <c r="AA72" i="475"/>
  <c r="AB71" i="475"/>
  <c r="L71" i="475"/>
  <c r="M71" i="475" s="1"/>
  <c r="AC71" i="475"/>
  <c r="AB72" i="485"/>
  <c r="L72" i="485"/>
  <c r="M72" i="485" s="1"/>
  <c r="N72" i="485"/>
  <c r="O72" i="485" s="1"/>
  <c r="AA73" i="485"/>
  <c r="AC72" i="485"/>
  <c r="AB71" i="472"/>
  <c r="L71" i="472"/>
  <c r="M71" i="472" s="1"/>
  <c r="N71" i="472"/>
  <c r="O71" i="472" s="1"/>
  <c r="AA72" i="472"/>
  <c r="AC71" i="472"/>
  <c r="AA72" i="486"/>
  <c r="AB71" i="486"/>
  <c r="L71" i="486"/>
  <c r="M71" i="486" s="1"/>
  <c r="N71" i="486"/>
  <c r="O71" i="486" s="1"/>
  <c r="AC71" i="486"/>
  <c r="AB71" i="481"/>
  <c r="L71" i="481"/>
  <c r="M71" i="481" s="1"/>
  <c r="N71" i="481"/>
  <c r="O71" i="481" s="1"/>
  <c r="AA72" i="481"/>
  <c r="AC71" i="481"/>
  <c r="AA72" i="484"/>
  <c r="AB71" i="484"/>
  <c r="L71" i="484"/>
  <c r="M71" i="484" s="1"/>
  <c r="N71" i="484"/>
  <c r="O71" i="484" s="1"/>
  <c r="AC71" i="484"/>
  <c r="N71" i="493"/>
  <c r="O71" i="493" s="1"/>
  <c r="L71" i="493"/>
  <c r="M71" i="493" s="1"/>
  <c r="AB71" i="493"/>
  <c r="AA72" i="493"/>
  <c r="AC71" i="493"/>
  <c r="AB72" i="470"/>
  <c r="L72" i="470"/>
  <c r="M72" i="470" s="1"/>
  <c r="N72" i="470"/>
  <c r="O72" i="470" s="1"/>
  <c r="AA73" i="470"/>
  <c r="AC72" i="470"/>
  <c r="AA73" i="489"/>
  <c r="N72" i="489"/>
  <c r="O72" i="489" s="1"/>
  <c r="L72" i="489"/>
  <c r="M72" i="489" s="1"/>
  <c r="AB72" i="489"/>
  <c r="AC72" i="489"/>
  <c r="AB73" i="492"/>
  <c r="L73" i="492"/>
  <c r="M73" i="492" s="1"/>
  <c r="N73" i="492"/>
  <c r="O73" i="492" s="1"/>
  <c r="AA74" i="492"/>
  <c r="AC73" i="492"/>
  <c r="N73" i="470" l="1"/>
  <c r="O73" i="470" s="1"/>
  <c r="L73" i="470"/>
  <c r="M73" i="470" s="1"/>
  <c r="AB73" i="470"/>
  <c r="AA74" i="470"/>
  <c r="AC73" i="470"/>
  <c r="N73" i="478"/>
  <c r="O73" i="478" s="1"/>
  <c r="L73" i="478"/>
  <c r="M73" i="478" s="1"/>
  <c r="AA74" i="478"/>
  <c r="AB73" i="478"/>
  <c r="AC73" i="478"/>
  <c r="N73" i="479"/>
  <c r="O73" i="479" s="1"/>
  <c r="L73" i="479"/>
  <c r="M73" i="479" s="1"/>
  <c r="AB73" i="479"/>
  <c r="AA74" i="479"/>
  <c r="AC73" i="479"/>
  <c r="AA75" i="471"/>
  <c r="AB74" i="471"/>
  <c r="L74" i="471"/>
  <c r="M74" i="471" s="1"/>
  <c r="N74" i="471"/>
  <c r="O74" i="471" s="1"/>
  <c r="AC74" i="471"/>
  <c r="AB72" i="476"/>
  <c r="L72" i="476"/>
  <c r="M72" i="476" s="1"/>
  <c r="N72" i="476"/>
  <c r="O72" i="476" s="1"/>
  <c r="AA73" i="476"/>
  <c r="AC72" i="476"/>
  <c r="AB73" i="480"/>
  <c r="L73" i="480"/>
  <c r="M73" i="480" s="1"/>
  <c r="N73" i="480"/>
  <c r="O73" i="480" s="1"/>
  <c r="AA74" i="480"/>
  <c r="AC73" i="480"/>
  <c r="N72" i="493"/>
  <c r="O72" i="493" s="1"/>
  <c r="L72" i="493"/>
  <c r="M72" i="493" s="1"/>
  <c r="AB72" i="493"/>
  <c r="AA73" i="493"/>
  <c r="AC72" i="493"/>
  <c r="N72" i="484"/>
  <c r="O72" i="484" s="1"/>
  <c r="L72" i="484"/>
  <c r="M72" i="484" s="1"/>
  <c r="AB72" i="484"/>
  <c r="AA73" i="484"/>
  <c r="AC72" i="484"/>
  <c r="AA73" i="472"/>
  <c r="AB72" i="472"/>
  <c r="L72" i="472"/>
  <c r="M72" i="472" s="1"/>
  <c r="N72" i="472"/>
  <c r="O72" i="472" s="1"/>
  <c r="AC72" i="472"/>
  <c r="N72" i="475"/>
  <c r="O72" i="475" s="1"/>
  <c r="AB72" i="475"/>
  <c r="L72" i="475"/>
  <c r="M72" i="475" s="1"/>
  <c r="AA73" i="475"/>
  <c r="AC72" i="475"/>
  <c r="AA73" i="474"/>
  <c r="AB72" i="474"/>
  <c r="L72" i="474"/>
  <c r="M72" i="474" s="1"/>
  <c r="N72" i="474"/>
  <c r="O72" i="474" s="1"/>
  <c r="AC72" i="474"/>
  <c r="AB73" i="477"/>
  <c r="L73" i="477"/>
  <c r="M73" i="477" s="1"/>
  <c r="N73" i="477"/>
  <c r="O73" i="477" s="1"/>
  <c r="AA74" i="477"/>
  <c r="AC73" i="477"/>
  <c r="AB72" i="483"/>
  <c r="L72" i="483"/>
  <c r="M72" i="483" s="1"/>
  <c r="N72" i="483"/>
  <c r="O72" i="483" s="1"/>
  <c r="AA73" i="483"/>
  <c r="AC72" i="483"/>
  <c r="N72" i="473"/>
  <c r="O72" i="473" s="1"/>
  <c r="L72" i="473"/>
  <c r="M72" i="473" s="1"/>
  <c r="AB72" i="473"/>
  <c r="AA73" i="473"/>
  <c r="AC72" i="473"/>
  <c r="AB72" i="494"/>
  <c r="L72" i="494"/>
  <c r="M72" i="494" s="1"/>
  <c r="N72" i="494"/>
  <c r="O72" i="494" s="1"/>
  <c r="AA73" i="494"/>
  <c r="AC72" i="494"/>
  <c r="N75" i="495"/>
  <c r="O75" i="495" s="1"/>
  <c r="AA76" i="495"/>
  <c r="L75" i="495"/>
  <c r="M75" i="495" s="1"/>
  <c r="AB75" i="495"/>
  <c r="AC75" i="495"/>
  <c r="AB73" i="496"/>
  <c r="L73" i="496"/>
  <c r="M73" i="496" s="1"/>
  <c r="AA74" i="496"/>
  <c r="N73" i="496"/>
  <c r="O73" i="496" s="1"/>
  <c r="AC73" i="496"/>
  <c r="AB73" i="482"/>
  <c r="L73" i="482"/>
  <c r="M73" i="482" s="1"/>
  <c r="N73" i="482"/>
  <c r="O73" i="482" s="1"/>
  <c r="AC73" i="482"/>
  <c r="AA74" i="482"/>
  <c r="N74" i="492"/>
  <c r="O74" i="492" s="1"/>
  <c r="AB74" i="492"/>
  <c r="L74" i="492"/>
  <c r="M74" i="492" s="1"/>
  <c r="AA75" i="492"/>
  <c r="AC74" i="492"/>
  <c r="N73" i="489"/>
  <c r="O73" i="489" s="1"/>
  <c r="L73" i="489"/>
  <c r="M73" i="489" s="1"/>
  <c r="AA74" i="489"/>
  <c r="AB73" i="489"/>
  <c r="AC73" i="489"/>
  <c r="AA74" i="485"/>
  <c r="AB73" i="485"/>
  <c r="L73" i="485"/>
  <c r="M73" i="485" s="1"/>
  <c r="N73" i="485"/>
  <c r="O73" i="485" s="1"/>
  <c r="AC73" i="485"/>
  <c r="N72" i="481"/>
  <c r="O72" i="481" s="1"/>
  <c r="L72" i="481"/>
  <c r="M72" i="481" s="1"/>
  <c r="AA73" i="481"/>
  <c r="AB72" i="481"/>
  <c r="AC72" i="481"/>
  <c r="N72" i="486"/>
  <c r="O72" i="486" s="1"/>
  <c r="AA73" i="486"/>
  <c r="AB72" i="486"/>
  <c r="L72" i="486"/>
  <c r="M72" i="486" s="1"/>
  <c r="AC72" i="486"/>
  <c r="AB72" i="490"/>
  <c r="N72" i="490"/>
  <c r="O72" i="490" s="1"/>
  <c r="L72" i="490"/>
  <c r="M72" i="490" s="1"/>
  <c r="AA73" i="490"/>
  <c r="AC72" i="490"/>
  <c r="N72" i="488"/>
  <c r="O72" i="488" s="1"/>
  <c r="AA73" i="488"/>
  <c r="AB72" i="488"/>
  <c r="L72" i="488"/>
  <c r="M72" i="488" s="1"/>
  <c r="AC72" i="488"/>
  <c r="N73" i="487"/>
  <c r="O73" i="487" s="1"/>
  <c r="AA74" i="487"/>
  <c r="L73" i="487"/>
  <c r="M73" i="487" s="1"/>
  <c r="AB73" i="487"/>
  <c r="AC73" i="487"/>
  <c r="N72" i="491"/>
  <c r="O72" i="491" s="1"/>
  <c r="AB72" i="491"/>
  <c r="L72" i="491"/>
  <c r="M72" i="491" s="1"/>
  <c r="AA73" i="491"/>
  <c r="AC72" i="491"/>
  <c r="N73" i="481" l="1"/>
  <c r="O73" i="481" s="1"/>
  <c r="AB73" i="481"/>
  <c r="L73" i="481"/>
  <c r="M73" i="481" s="1"/>
  <c r="AA74" i="481"/>
  <c r="AC73" i="481"/>
  <c r="N73" i="486"/>
  <c r="O73" i="486" s="1"/>
  <c r="AB73" i="486"/>
  <c r="L73" i="486"/>
  <c r="M73" i="486" s="1"/>
  <c r="AA74" i="486"/>
  <c r="AC73" i="486"/>
  <c r="AB73" i="483"/>
  <c r="L73" i="483"/>
  <c r="M73" i="483" s="1"/>
  <c r="AA74" i="483"/>
  <c r="N73" i="483"/>
  <c r="O73" i="483" s="1"/>
  <c r="AC73" i="483"/>
  <c r="N73" i="476"/>
  <c r="O73" i="476" s="1"/>
  <c r="AA74" i="476"/>
  <c r="L73" i="476"/>
  <c r="M73" i="476" s="1"/>
  <c r="AB73" i="476"/>
  <c r="AC73" i="476"/>
  <c r="N75" i="471"/>
  <c r="O75" i="471" s="1"/>
  <c r="AB75" i="471"/>
  <c r="AA76" i="471"/>
  <c r="L75" i="471"/>
  <c r="M75" i="471" s="1"/>
  <c r="AC75" i="471"/>
  <c r="N74" i="470"/>
  <c r="O74" i="470" s="1"/>
  <c r="AB74" i="470"/>
  <c r="L74" i="470"/>
  <c r="M74" i="470" s="1"/>
  <c r="AA75" i="470"/>
  <c r="AC74" i="470"/>
  <c r="AB74" i="496"/>
  <c r="L74" i="496"/>
  <c r="M74" i="496" s="1"/>
  <c r="N74" i="496"/>
  <c r="O74" i="496" s="1"/>
  <c r="AA75" i="496"/>
  <c r="AC74" i="496"/>
  <c r="AB74" i="477"/>
  <c r="L74" i="477"/>
  <c r="M74" i="477" s="1"/>
  <c r="N74" i="477"/>
  <c r="O74" i="477" s="1"/>
  <c r="AA75" i="477"/>
  <c r="AC74" i="477"/>
  <c r="N73" i="474"/>
  <c r="O73" i="474" s="1"/>
  <c r="L73" i="474"/>
  <c r="M73" i="474" s="1"/>
  <c r="AB73" i="474"/>
  <c r="AA74" i="474"/>
  <c r="AC73" i="474"/>
  <c r="N73" i="484"/>
  <c r="O73" i="484" s="1"/>
  <c r="L73" i="484"/>
  <c r="M73" i="484" s="1"/>
  <c r="AB73" i="484"/>
  <c r="AA74" i="484"/>
  <c r="AC73" i="484"/>
  <c r="N73" i="491"/>
  <c r="O73" i="491" s="1"/>
  <c r="L73" i="491"/>
  <c r="M73" i="491" s="1"/>
  <c r="AB73" i="491"/>
  <c r="AA74" i="491"/>
  <c r="AC73" i="491"/>
  <c r="AB73" i="488"/>
  <c r="L73" i="488"/>
  <c r="M73" i="488" s="1"/>
  <c r="N73" i="488"/>
  <c r="O73" i="488" s="1"/>
  <c r="AA74" i="488"/>
  <c r="AC73" i="488"/>
  <c r="AB74" i="489"/>
  <c r="N74" i="489"/>
  <c r="O74" i="489" s="1"/>
  <c r="L74" i="489"/>
  <c r="M74" i="489" s="1"/>
  <c r="AA75" i="489"/>
  <c r="AC74" i="489"/>
  <c r="N75" i="492"/>
  <c r="O75" i="492" s="1"/>
  <c r="L75" i="492"/>
  <c r="M75" i="492" s="1"/>
  <c r="AB75" i="492"/>
  <c r="AA76" i="492"/>
  <c r="AC75" i="492"/>
  <c r="N74" i="482"/>
  <c r="O74" i="482" s="1"/>
  <c r="AB74" i="482"/>
  <c r="L74" i="482"/>
  <c r="M74" i="482" s="1"/>
  <c r="AA75" i="482"/>
  <c r="AC74" i="482"/>
  <c r="AB73" i="494"/>
  <c r="L73" i="494"/>
  <c r="M73" i="494" s="1"/>
  <c r="AA74" i="494"/>
  <c r="N73" i="494"/>
  <c r="O73" i="494" s="1"/>
  <c r="AC73" i="494"/>
  <c r="N73" i="493"/>
  <c r="O73" i="493" s="1"/>
  <c r="AA74" i="493"/>
  <c r="L73" i="493"/>
  <c r="M73" i="493" s="1"/>
  <c r="AB73" i="493"/>
  <c r="AC73" i="493"/>
  <c r="AB74" i="479"/>
  <c r="L74" i="479"/>
  <c r="M74" i="479" s="1"/>
  <c r="N74" i="479"/>
  <c r="O74" i="479" s="1"/>
  <c r="AA75" i="479"/>
  <c r="AC74" i="479"/>
  <c r="N74" i="478"/>
  <c r="O74" i="478" s="1"/>
  <c r="AA75" i="478"/>
  <c r="AB74" i="478"/>
  <c r="L74" i="478"/>
  <c r="M74" i="478" s="1"/>
  <c r="AC74" i="478"/>
  <c r="N74" i="487"/>
  <c r="O74" i="487" s="1"/>
  <c r="L74" i="487"/>
  <c r="M74" i="487" s="1"/>
  <c r="AA75" i="487"/>
  <c r="AB74" i="487"/>
  <c r="AC74" i="487"/>
  <c r="AB73" i="490"/>
  <c r="L73" i="490"/>
  <c r="M73" i="490" s="1"/>
  <c r="N73" i="490"/>
  <c r="O73" i="490" s="1"/>
  <c r="AA74" i="490"/>
  <c r="AC73" i="490"/>
  <c r="N74" i="485"/>
  <c r="O74" i="485" s="1"/>
  <c r="AA75" i="485"/>
  <c r="L74" i="485"/>
  <c r="M74" i="485" s="1"/>
  <c r="AB74" i="485"/>
  <c r="AC74" i="485"/>
  <c r="N76" i="495"/>
  <c r="O76" i="495" s="1"/>
  <c r="L76" i="495"/>
  <c r="M76" i="495" s="1"/>
  <c r="AB76" i="495"/>
  <c r="AA77" i="495"/>
  <c r="AC76" i="495"/>
  <c r="AB73" i="473"/>
  <c r="L73" i="473"/>
  <c r="M73" i="473" s="1"/>
  <c r="N73" i="473"/>
  <c r="O73" i="473" s="1"/>
  <c r="AA74" i="473"/>
  <c r="AC73" i="473"/>
  <c r="AB73" i="475"/>
  <c r="L73" i="475"/>
  <c r="M73" i="475" s="1"/>
  <c r="N73" i="475"/>
  <c r="O73" i="475" s="1"/>
  <c r="AA74" i="475"/>
  <c r="AC73" i="475"/>
  <c r="N73" i="472"/>
  <c r="O73" i="472" s="1"/>
  <c r="AB73" i="472"/>
  <c r="AA74" i="472"/>
  <c r="L73" i="472"/>
  <c r="M73" i="472" s="1"/>
  <c r="AC73" i="472"/>
  <c r="N74" i="480"/>
  <c r="O74" i="480" s="1"/>
  <c r="AA75" i="480"/>
  <c r="L74" i="480"/>
  <c r="M74" i="480" s="1"/>
  <c r="AB74" i="480"/>
  <c r="AC74" i="480"/>
  <c r="AB74" i="490" l="1"/>
  <c r="L74" i="490"/>
  <c r="M74" i="490" s="1"/>
  <c r="AA75" i="490"/>
  <c r="N74" i="490"/>
  <c r="O74" i="490" s="1"/>
  <c r="AC74" i="490"/>
  <c r="AB75" i="478"/>
  <c r="L75" i="478"/>
  <c r="M75" i="478" s="1"/>
  <c r="N75" i="478"/>
  <c r="O75" i="478" s="1"/>
  <c r="AA76" i="478"/>
  <c r="AC75" i="478"/>
  <c r="AB75" i="489"/>
  <c r="L75" i="489"/>
  <c r="M75" i="489" s="1"/>
  <c r="N75" i="489"/>
  <c r="O75" i="489" s="1"/>
  <c r="AA76" i="489"/>
  <c r="AC75" i="489"/>
  <c r="N74" i="474"/>
  <c r="O74" i="474" s="1"/>
  <c r="L74" i="474"/>
  <c r="M74" i="474" s="1"/>
  <c r="AB74" i="474"/>
  <c r="AA75" i="474"/>
  <c r="AC74" i="474"/>
  <c r="AB74" i="481"/>
  <c r="L74" i="481"/>
  <c r="M74" i="481" s="1"/>
  <c r="N74" i="481"/>
  <c r="O74" i="481" s="1"/>
  <c r="AA75" i="481"/>
  <c r="AC74" i="481"/>
  <c r="AA75" i="473"/>
  <c r="AB74" i="473"/>
  <c r="L74" i="473"/>
  <c r="M74" i="473" s="1"/>
  <c r="N74" i="473"/>
  <c r="O74" i="473" s="1"/>
  <c r="AC74" i="473"/>
  <c r="N75" i="485"/>
  <c r="O75" i="485" s="1"/>
  <c r="AB75" i="485"/>
  <c r="L75" i="485"/>
  <c r="M75" i="485" s="1"/>
  <c r="AA76" i="485"/>
  <c r="AC75" i="485"/>
  <c r="AA75" i="488"/>
  <c r="AB74" i="488"/>
  <c r="L74" i="488"/>
  <c r="M74" i="488" s="1"/>
  <c r="N74" i="488"/>
  <c r="O74" i="488" s="1"/>
  <c r="AC74" i="488"/>
  <c r="N75" i="477"/>
  <c r="O75" i="477" s="1"/>
  <c r="L75" i="477"/>
  <c r="M75" i="477" s="1"/>
  <c r="AB75" i="477"/>
  <c r="AA76" i="477"/>
  <c r="AC75" i="477"/>
  <c r="N76" i="471"/>
  <c r="O76" i="471" s="1"/>
  <c r="L76" i="471"/>
  <c r="M76" i="471" s="1"/>
  <c r="AB76" i="471"/>
  <c r="AA77" i="471"/>
  <c r="AC76" i="471"/>
  <c r="N74" i="472"/>
  <c r="O74" i="472" s="1"/>
  <c r="L74" i="472"/>
  <c r="M74" i="472" s="1"/>
  <c r="AB74" i="472"/>
  <c r="AA75" i="472"/>
  <c r="AC74" i="472"/>
  <c r="N74" i="494"/>
  <c r="O74" i="494" s="1"/>
  <c r="AB74" i="494"/>
  <c r="L74" i="494"/>
  <c r="M74" i="494" s="1"/>
  <c r="AA75" i="494"/>
  <c r="AC74" i="494"/>
  <c r="N75" i="482"/>
  <c r="O75" i="482" s="1"/>
  <c r="AB75" i="482"/>
  <c r="L75" i="482"/>
  <c r="M75" i="482" s="1"/>
  <c r="AA76" i="482"/>
  <c r="AC75" i="482"/>
  <c r="AB74" i="491"/>
  <c r="N74" i="491"/>
  <c r="O74" i="491" s="1"/>
  <c r="L74" i="491"/>
  <c r="M74" i="491" s="1"/>
  <c r="AA75" i="491"/>
  <c r="AC74" i="491"/>
  <c r="AB75" i="496"/>
  <c r="L75" i="496"/>
  <c r="M75" i="496" s="1"/>
  <c r="AA76" i="496"/>
  <c r="N75" i="496"/>
  <c r="O75" i="496" s="1"/>
  <c r="AC75" i="496"/>
  <c r="N75" i="480"/>
  <c r="O75" i="480" s="1"/>
  <c r="AB75" i="480"/>
  <c r="L75" i="480"/>
  <c r="M75" i="480" s="1"/>
  <c r="AA76" i="480"/>
  <c r="AC75" i="480"/>
  <c r="AA75" i="475"/>
  <c r="AB74" i="475"/>
  <c r="L74" i="475"/>
  <c r="M74" i="475" s="1"/>
  <c r="N74" i="475"/>
  <c r="O74" i="475" s="1"/>
  <c r="AC74" i="475"/>
  <c r="AB77" i="495"/>
  <c r="AA78" i="495"/>
  <c r="N77" i="495"/>
  <c r="O77" i="495" s="1"/>
  <c r="L77" i="495"/>
  <c r="M77" i="495" s="1"/>
  <c r="AC77" i="495"/>
  <c r="AB75" i="487"/>
  <c r="L75" i="487"/>
  <c r="M75" i="487" s="1"/>
  <c r="N75" i="487"/>
  <c r="O75" i="487" s="1"/>
  <c r="AA76" i="487"/>
  <c r="AC75" i="487"/>
  <c r="AB74" i="493"/>
  <c r="L74" i="493"/>
  <c r="M74" i="493" s="1"/>
  <c r="N74" i="493"/>
  <c r="O74" i="493" s="1"/>
  <c r="AA75" i="493"/>
  <c r="AC74" i="493"/>
  <c r="AA76" i="479"/>
  <c r="AB75" i="479"/>
  <c r="L75" i="479"/>
  <c r="M75" i="479" s="1"/>
  <c r="N75" i="479"/>
  <c r="O75" i="479" s="1"/>
  <c r="AC75" i="479"/>
  <c r="AB76" i="492"/>
  <c r="N76" i="492"/>
  <c r="O76" i="492" s="1"/>
  <c r="L76" i="492"/>
  <c r="M76" i="492" s="1"/>
  <c r="AA77" i="492"/>
  <c r="AC76" i="492"/>
  <c r="AB74" i="484"/>
  <c r="L74" i="484"/>
  <c r="M74" i="484" s="1"/>
  <c r="N74" i="484"/>
  <c r="O74" i="484" s="1"/>
  <c r="AA75" i="484"/>
  <c r="AC74" i="484"/>
  <c r="AB75" i="470"/>
  <c r="L75" i="470"/>
  <c r="M75" i="470" s="1"/>
  <c r="N75" i="470"/>
  <c r="O75" i="470" s="1"/>
  <c r="AA76" i="470"/>
  <c r="AC75" i="470"/>
  <c r="N74" i="476"/>
  <c r="O74" i="476" s="1"/>
  <c r="L74" i="476"/>
  <c r="M74" i="476" s="1"/>
  <c r="AA75" i="476"/>
  <c r="AB74" i="476"/>
  <c r="AC74" i="476"/>
  <c r="N74" i="483"/>
  <c r="O74" i="483" s="1"/>
  <c r="AB74" i="483"/>
  <c r="L74" i="483"/>
  <c r="M74" i="483" s="1"/>
  <c r="AA75" i="483"/>
  <c r="AC74" i="483"/>
  <c r="AA75" i="486"/>
  <c r="AB74" i="486"/>
  <c r="L74" i="486"/>
  <c r="M74" i="486" s="1"/>
  <c r="N74" i="486"/>
  <c r="O74" i="486" s="1"/>
  <c r="AC74" i="486"/>
  <c r="N75" i="488" l="1"/>
  <c r="O75" i="488" s="1"/>
  <c r="AA76" i="488"/>
  <c r="L75" i="488"/>
  <c r="M75" i="488" s="1"/>
  <c r="AB75" i="488"/>
  <c r="AC75" i="488"/>
  <c r="AB75" i="481"/>
  <c r="L75" i="481"/>
  <c r="M75" i="481" s="1"/>
  <c r="N75" i="481"/>
  <c r="O75" i="481" s="1"/>
  <c r="AA76" i="481"/>
  <c r="AC75" i="481"/>
  <c r="AA76" i="486"/>
  <c r="AB75" i="486"/>
  <c r="L75" i="486"/>
  <c r="M75" i="486" s="1"/>
  <c r="N75" i="486"/>
  <c r="O75" i="486" s="1"/>
  <c r="AC75" i="486"/>
  <c r="AB75" i="476"/>
  <c r="L75" i="476"/>
  <c r="M75" i="476" s="1"/>
  <c r="N75" i="476"/>
  <c r="O75" i="476" s="1"/>
  <c r="AA76" i="476"/>
  <c r="AC75" i="476"/>
  <c r="AA77" i="470"/>
  <c r="AB76" i="470"/>
  <c r="L76" i="470"/>
  <c r="M76" i="470" s="1"/>
  <c r="N76" i="470"/>
  <c r="O76" i="470" s="1"/>
  <c r="AC76" i="470"/>
  <c r="L75" i="493"/>
  <c r="M75" i="493" s="1"/>
  <c r="N75" i="493"/>
  <c r="O75" i="493" s="1"/>
  <c r="AA76" i="493"/>
  <c r="AB75" i="493"/>
  <c r="AC75" i="493"/>
  <c r="AB78" i="495"/>
  <c r="L78" i="495"/>
  <c r="M78" i="495" s="1"/>
  <c r="N78" i="495"/>
  <c r="O78" i="495" s="1"/>
  <c r="AA79" i="495"/>
  <c r="AC78" i="495"/>
  <c r="AB76" i="480"/>
  <c r="L76" i="480"/>
  <c r="M76" i="480" s="1"/>
  <c r="N76" i="480"/>
  <c r="O76" i="480" s="1"/>
  <c r="AA77" i="480"/>
  <c r="AC76" i="480"/>
  <c r="AB75" i="494"/>
  <c r="N75" i="494"/>
  <c r="O75" i="494" s="1"/>
  <c r="L75" i="494"/>
  <c r="M75" i="494" s="1"/>
  <c r="AA76" i="494"/>
  <c r="AC75" i="494"/>
  <c r="AB75" i="474"/>
  <c r="L75" i="474"/>
  <c r="M75" i="474" s="1"/>
  <c r="N75" i="474"/>
  <c r="O75" i="474" s="1"/>
  <c r="AA76" i="474"/>
  <c r="AC75" i="474"/>
  <c r="N75" i="490"/>
  <c r="O75" i="490" s="1"/>
  <c r="AB75" i="490"/>
  <c r="L75" i="490"/>
  <c r="M75" i="490" s="1"/>
  <c r="AA76" i="490"/>
  <c r="AC75" i="490"/>
  <c r="AB75" i="472"/>
  <c r="L75" i="472"/>
  <c r="M75" i="472" s="1"/>
  <c r="N75" i="472"/>
  <c r="O75" i="472" s="1"/>
  <c r="AA76" i="472"/>
  <c r="AC75" i="472"/>
  <c r="AB76" i="485"/>
  <c r="L76" i="485"/>
  <c r="M76" i="485" s="1"/>
  <c r="N76" i="485"/>
  <c r="O76" i="485" s="1"/>
  <c r="AA77" i="485"/>
  <c r="AC76" i="485"/>
  <c r="N75" i="473"/>
  <c r="O75" i="473" s="1"/>
  <c r="L75" i="473"/>
  <c r="M75" i="473" s="1"/>
  <c r="AA76" i="473"/>
  <c r="AB75" i="473"/>
  <c r="AC75" i="473"/>
  <c r="AB76" i="489"/>
  <c r="L76" i="489"/>
  <c r="M76" i="489" s="1"/>
  <c r="AA77" i="489"/>
  <c r="N76" i="489"/>
  <c r="O76" i="489" s="1"/>
  <c r="AC76" i="489"/>
  <c r="AB76" i="482"/>
  <c r="L76" i="482"/>
  <c r="M76" i="482" s="1"/>
  <c r="N76" i="482"/>
  <c r="O76" i="482" s="1"/>
  <c r="AA77" i="482"/>
  <c r="AC76" i="482"/>
  <c r="N76" i="477"/>
  <c r="O76" i="477" s="1"/>
  <c r="AA77" i="477"/>
  <c r="AB76" i="477"/>
  <c r="L76" i="477"/>
  <c r="M76" i="477" s="1"/>
  <c r="AC76" i="477"/>
  <c r="AA76" i="484"/>
  <c r="AB75" i="484"/>
  <c r="L75" i="484"/>
  <c r="M75" i="484" s="1"/>
  <c r="N75" i="484"/>
  <c r="O75" i="484" s="1"/>
  <c r="AC75" i="484"/>
  <c r="AB76" i="487"/>
  <c r="L76" i="487"/>
  <c r="M76" i="487" s="1"/>
  <c r="N76" i="487"/>
  <c r="O76" i="487" s="1"/>
  <c r="AA77" i="487"/>
  <c r="AC76" i="487"/>
  <c r="AB75" i="483"/>
  <c r="N75" i="483"/>
  <c r="O75" i="483" s="1"/>
  <c r="L75" i="483"/>
  <c r="M75" i="483" s="1"/>
  <c r="AA76" i="483"/>
  <c r="AC75" i="483"/>
  <c r="AB77" i="492"/>
  <c r="L77" i="492"/>
  <c r="M77" i="492" s="1"/>
  <c r="N77" i="492"/>
  <c r="O77" i="492" s="1"/>
  <c r="AA78" i="492"/>
  <c r="AC77" i="492"/>
  <c r="N76" i="479"/>
  <c r="O76" i="479" s="1"/>
  <c r="L76" i="479"/>
  <c r="M76" i="479" s="1"/>
  <c r="AB76" i="479"/>
  <c r="AA77" i="479"/>
  <c r="AC76" i="479"/>
  <c r="N75" i="475"/>
  <c r="O75" i="475" s="1"/>
  <c r="AA76" i="475"/>
  <c r="L75" i="475"/>
  <c r="M75" i="475" s="1"/>
  <c r="AB75" i="475"/>
  <c r="AC75" i="475"/>
  <c r="N76" i="496"/>
  <c r="O76" i="496" s="1"/>
  <c r="AB76" i="496"/>
  <c r="AA77" i="496"/>
  <c r="L76" i="496"/>
  <c r="M76" i="496" s="1"/>
  <c r="AC76" i="496"/>
  <c r="AB75" i="491"/>
  <c r="L75" i="491"/>
  <c r="M75" i="491" s="1"/>
  <c r="N75" i="491"/>
  <c r="O75" i="491" s="1"/>
  <c r="AA76" i="491"/>
  <c r="AC75" i="491"/>
  <c r="AB77" i="471"/>
  <c r="L77" i="471"/>
  <c r="M77" i="471" s="1"/>
  <c r="N77" i="471"/>
  <c r="O77" i="471" s="1"/>
  <c r="AA78" i="471"/>
  <c r="AC77" i="471"/>
  <c r="AB76" i="478"/>
  <c r="L76" i="478"/>
  <c r="M76" i="478" s="1"/>
  <c r="N76" i="478"/>
  <c r="O76" i="478" s="1"/>
  <c r="AA77" i="478"/>
  <c r="AC76" i="478"/>
  <c r="N76" i="473" l="1"/>
  <c r="O76" i="473" s="1"/>
  <c r="L76" i="473"/>
  <c r="M76" i="473" s="1"/>
  <c r="AB76" i="473"/>
  <c r="AA77" i="473"/>
  <c r="AC76" i="473"/>
  <c r="AB76" i="483"/>
  <c r="L76" i="483"/>
  <c r="M76" i="483" s="1"/>
  <c r="N76" i="483"/>
  <c r="O76" i="483" s="1"/>
  <c r="AA77" i="483"/>
  <c r="AC76" i="483"/>
  <c r="AB77" i="482"/>
  <c r="L77" i="482"/>
  <c r="M77" i="482" s="1"/>
  <c r="N77" i="482"/>
  <c r="O77" i="482" s="1"/>
  <c r="AA78" i="482"/>
  <c r="AC77" i="482"/>
  <c r="AA77" i="472"/>
  <c r="AB76" i="472"/>
  <c r="L76" i="472"/>
  <c r="M76" i="472" s="1"/>
  <c r="N76" i="472"/>
  <c r="O76" i="472" s="1"/>
  <c r="AC76" i="472"/>
  <c r="AB77" i="480"/>
  <c r="L77" i="480"/>
  <c r="M77" i="480" s="1"/>
  <c r="N77" i="480"/>
  <c r="O77" i="480" s="1"/>
  <c r="AA78" i="480"/>
  <c r="AC77" i="480"/>
  <c r="AB76" i="476"/>
  <c r="L76" i="476"/>
  <c r="M76" i="476" s="1"/>
  <c r="N76" i="476"/>
  <c r="O76" i="476" s="1"/>
  <c r="AA77" i="476"/>
  <c r="AC76" i="476"/>
  <c r="N76" i="486"/>
  <c r="O76" i="486" s="1"/>
  <c r="AB76" i="486"/>
  <c r="L76" i="486"/>
  <c r="M76" i="486" s="1"/>
  <c r="AA77" i="486"/>
  <c r="AC76" i="486"/>
  <c r="L76" i="491"/>
  <c r="M76" i="491" s="1"/>
  <c r="AA77" i="491"/>
  <c r="N76" i="491"/>
  <c r="O76" i="491" s="1"/>
  <c r="AB76" i="491"/>
  <c r="AC76" i="491"/>
  <c r="N76" i="475"/>
  <c r="O76" i="475" s="1"/>
  <c r="L76" i="475"/>
  <c r="M76" i="475" s="1"/>
  <c r="AB76" i="475"/>
  <c r="AA77" i="475"/>
  <c r="AC76" i="475"/>
  <c r="AB76" i="494"/>
  <c r="L76" i="494"/>
  <c r="M76" i="494" s="1"/>
  <c r="N76" i="494"/>
  <c r="O76" i="494" s="1"/>
  <c r="AA77" i="494"/>
  <c r="AC76" i="494"/>
  <c r="N77" i="496"/>
  <c r="O77" i="496" s="1"/>
  <c r="L77" i="496"/>
  <c r="M77" i="496" s="1"/>
  <c r="AB77" i="496"/>
  <c r="AA78" i="496"/>
  <c r="AC77" i="496"/>
  <c r="N77" i="487"/>
  <c r="O77" i="487" s="1"/>
  <c r="AA78" i="487"/>
  <c r="L77" i="487"/>
  <c r="M77" i="487" s="1"/>
  <c r="AB77" i="487"/>
  <c r="AC77" i="487"/>
  <c r="N76" i="484"/>
  <c r="O76" i="484" s="1"/>
  <c r="L76" i="484"/>
  <c r="M76" i="484" s="1"/>
  <c r="AB76" i="484"/>
  <c r="AA77" i="484"/>
  <c r="AC76" i="484"/>
  <c r="AB77" i="477"/>
  <c r="L77" i="477"/>
  <c r="M77" i="477" s="1"/>
  <c r="N77" i="477"/>
  <c r="O77" i="477" s="1"/>
  <c r="AA78" i="477"/>
  <c r="AC77" i="477"/>
  <c r="AA77" i="490"/>
  <c r="AB76" i="490"/>
  <c r="N76" i="490"/>
  <c r="O76" i="490" s="1"/>
  <c r="L76" i="490"/>
  <c r="M76" i="490" s="1"/>
  <c r="AC76" i="490"/>
  <c r="L79" i="495"/>
  <c r="M79" i="495" s="1"/>
  <c r="AA80" i="495"/>
  <c r="AB79" i="495"/>
  <c r="N79" i="495"/>
  <c r="O79" i="495" s="1"/>
  <c r="AC79" i="495"/>
  <c r="N76" i="488"/>
  <c r="O76" i="488" s="1"/>
  <c r="AA77" i="488"/>
  <c r="AB76" i="488"/>
  <c r="L76" i="488"/>
  <c r="M76" i="488" s="1"/>
  <c r="AC76" i="488"/>
  <c r="L78" i="492"/>
  <c r="M78" i="492" s="1"/>
  <c r="AA79" i="492"/>
  <c r="N78" i="492"/>
  <c r="O78" i="492" s="1"/>
  <c r="AB78" i="492"/>
  <c r="AC78" i="492"/>
  <c r="AA78" i="485"/>
  <c r="AB77" i="485"/>
  <c r="L77" i="485"/>
  <c r="M77" i="485" s="1"/>
  <c r="N77" i="485"/>
  <c r="O77" i="485" s="1"/>
  <c r="AC77" i="485"/>
  <c r="N76" i="493"/>
  <c r="O76" i="493" s="1"/>
  <c r="AB76" i="493"/>
  <c r="L76" i="493"/>
  <c r="M76" i="493" s="1"/>
  <c r="AA77" i="493"/>
  <c r="AC76" i="493"/>
  <c r="N77" i="478"/>
  <c r="O77" i="478" s="1"/>
  <c r="L77" i="478"/>
  <c r="M77" i="478" s="1"/>
  <c r="AA78" i="478"/>
  <c r="AB77" i="478"/>
  <c r="AC77" i="478"/>
  <c r="AA79" i="471"/>
  <c r="AB78" i="471"/>
  <c r="L78" i="471"/>
  <c r="M78" i="471" s="1"/>
  <c r="N78" i="471"/>
  <c r="O78" i="471" s="1"/>
  <c r="AC78" i="471"/>
  <c r="N77" i="479"/>
  <c r="O77" i="479" s="1"/>
  <c r="L77" i="479"/>
  <c r="M77" i="479" s="1"/>
  <c r="AA78" i="479"/>
  <c r="AB77" i="479"/>
  <c r="AC77" i="479"/>
  <c r="N77" i="489"/>
  <c r="O77" i="489" s="1"/>
  <c r="AB77" i="489"/>
  <c r="L77" i="489"/>
  <c r="M77" i="489" s="1"/>
  <c r="AA78" i="489"/>
  <c r="AC77" i="489"/>
  <c r="AA77" i="474"/>
  <c r="AB76" i="474"/>
  <c r="L76" i="474"/>
  <c r="M76" i="474" s="1"/>
  <c r="N76" i="474"/>
  <c r="O76" i="474" s="1"/>
  <c r="AC76" i="474"/>
  <c r="N77" i="470"/>
  <c r="O77" i="470" s="1"/>
  <c r="AA78" i="470"/>
  <c r="AB77" i="470"/>
  <c r="L77" i="470"/>
  <c r="M77" i="470" s="1"/>
  <c r="AC77" i="470"/>
  <c r="N76" i="481"/>
  <c r="O76" i="481" s="1"/>
  <c r="AB76" i="481"/>
  <c r="L76" i="481"/>
  <c r="M76" i="481" s="1"/>
  <c r="AA77" i="481"/>
  <c r="AC76" i="481"/>
  <c r="N78" i="480" l="1"/>
  <c r="O78" i="480" s="1"/>
  <c r="AA79" i="480"/>
  <c r="L78" i="480"/>
  <c r="M78" i="480" s="1"/>
  <c r="AB78" i="480"/>
  <c r="AC78" i="480"/>
  <c r="AB77" i="473"/>
  <c r="L77" i="473"/>
  <c r="M77" i="473" s="1"/>
  <c r="N77" i="473"/>
  <c r="O77" i="473" s="1"/>
  <c r="AA78" i="473"/>
  <c r="AC77" i="473"/>
  <c r="N78" i="470"/>
  <c r="O78" i="470" s="1"/>
  <c r="AB78" i="470"/>
  <c r="L78" i="470"/>
  <c r="M78" i="470" s="1"/>
  <c r="AA79" i="470"/>
  <c r="AC78" i="470"/>
  <c r="AA79" i="489"/>
  <c r="AB78" i="489"/>
  <c r="N78" i="489"/>
  <c r="O78" i="489" s="1"/>
  <c r="L78" i="489"/>
  <c r="M78" i="489" s="1"/>
  <c r="AC78" i="489"/>
  <c r="N78" i="478"/>
  <c r="O78" i="478" s="1"/>
  <c r="AA79" i="478"/>
  <c r="AB78" i="478"/>
  <c r="L78" i="478"/>
  <c r="M78" i="478" s="1"/>
  <c r="AC78" i="478"/>
  <c r="L77" i="493"/>
  <c r="M77" i="493" s="1"/>
  <c r="AB77" i="493"/>
  <c r="N77" i="493"/>
  <c r="O77" i="493" s="1"/>
  <c r="AA78" i="493"/>
  <c r="AC77" i="493"/>
  <c r="N78" i="485"/>
  <c r="O78" i="485" s="1"/>
  <c r="AA79" i="485"/>
  <c r="L78" i="485"/>
  <c r="M78" i="485" s="1"/>
  <c r="AB78" i="485"/>
  <c r="AC78" i="485"/>
  <c r="N79" i="492"/>
  <c r="O79" i="492" s="1"/>
  <c r="AA80" i="492"/>
  <c r="AB79" i="492"/>
  <c r="L79" i="492"/>
  <c r="M79" i="492" s="1"/>
  <c r="AC79" i="492"/>
  <c r="AB77" i="490"/>
  <c r="L77" i="490"/>
  <c r="M77" i="490" s="1"/>
  <c r="N77" i="490"/>
  <c r="O77" i="490" s="1"/>
  <c r="AA78" i="490"/>
  <c r="AC77" i="490"/>
  <c r="N77" i="484"/>
  <c r="O77" i="484" s="1"/>
  <c r="L77" i="484"/>
  <c r="M77" i="484" s="1"/>
  <c r="AB77" i="484"/>
  <c r="AA78" i="484"/>
  <c r="AC77" i="484"/>
  <c r="N77" i="481"/>
  <c r="O77" i="481" s="1"/>
  <c r="AB77" i="481"/>
  <c r="L77" i="481"/>
  <c r="M77" i="481" s="1"/>
  <c r="AA78" i="481"/>
  <c r="AC77" i="481"/>
  <c r="N79" i="471"/>
  <c r="O79" i="471" s="1"/>
  <c r="AB79" i="471"/>
  <c r="L79" i="471"/>
  <c r="M79" i="471" s="1"/>
  <c r="AA80" i="471"/>
  <c r="AC79" i="471"/>
  <c r="AB77" i="488"/>
  <c r="L77" i="488"/>
  <c r="M77" i="488" s="1"/>
  <c r="N77" i="488"/>
  <c r="O77" i="488" s="1"/>
  <c r="AA78" i="488"/>
  <c r="AC77" i="488"/>
  <c r="AB78" i="496"/>
  <c r="L78" i="496"/>
  <c r="M78" i="496" s="1"/>
  <c r="N78" i="496"/>
  <c r="O78" i="496" s="1"/>
  <c r="AA79" i="496"/>
  <c r="AC78" i="496"/>
  <c r="N77" i="486"/>
  <c r="O77" i="486" s="1"/>
  <c r="AB77" i="486"/>
  <c r="L77" i="486"/>
  <c r="M77" i="486" s="1"/>
  <c r="AA78" i="486"/>
  <c r="AC77" i="486"/>
  <c r="N78" i="482"/>
  <c r="O78" i="482" s="1"/>
  <c r="AA79" i="482"/>
  <c r="L78" i="482"/>
  <c r="M78" i="482" s="1"/>
  <c r="AB78" i="482"/>
  <c r="AC78" i="482"/>
  <c r="AB77" i="475"/>
  <c r="L77" i="475"/>
  <c r="M77" i="475" s="1"/>
  <c r="N77" i="475"/>
  <c r="O77" i="475" s="1"/>
  <c r="AA78" i="475"/>
  <c r="AC77" i="475"/>
  <c r="N77" i="472"/>
  <c r="O77" i="472" s="1"/>
  <c r="AB77" i="472"/>
  <c r="AA78" i="472"/>
  <c r="L77" i="472"/>
  <c r="M77" i="472" s="1"/>
  <c r="AC77" i="472"/>
  <c r="N77" i="474"/>
  <c r="O77" i="474" s="1"/>
  <c r="L77" i="474"/>
  <c r="M77" i="474" s="1"/>
  <c r="AB77" i="474"/>
  <c r="AA78" i="474"/>
  <c r="AC77" i="474"/>
  <c r="AB78" i="479"/>
  <c r="L78" i="479"/>
  <c r="M78" i="479" s="1"/>
  <c r="N78" i="479"/>
  <c r="O78" i="479" s="1"/>
  <c r="AA79" i="479"/>
  <c r="AC78" i="479"/>
  <c r="N80" i="495"/>
  <c r="O80" i="495" s="1"/>
  <c r="AB80" i="495"/>
  <c r="L80" i="495"/>
  <c r="M80" i="495" s="1"/>
  <c r="AA81" i="495"/>
  <c r="AC80" i="495"/>
  <c r="AB78" i="477"/>
  <c r="L78" i="477"/>
  <c r="M78" i="477" s="1"/>
  <c r="N78" i="477"/>
  <c r="O78" i="477" s="1"/>
  <c r="AA79" i="477"/>
  <c r="AC78" i="477"/>
  <c r="N78" i="487"/>
  <c r="O78" i="487" s="1"/>
  <c r="L78" i="487"/>
  <c r="M78" i="487" s="1"/>
  <c r="AA79" i="487"/>
  <c r="AB78" i="487"/>
  <c r="AC78" i="487"/>
  <c r="AA78" i="494"/>
  <c r="N77" i="494"/>
  <c r="O77" i="494" s="1"/>
  <c r="AB77" i="494"/>
  <c r="L77" i="494"/>
  <c r="M77" i="494" s="1"/>
  <c r="AC77" i="494"/>
  <c r="N77" i="491"/>
  <c r="O77" i="491" s="1"/>
  <c r="AA78" i="491"/>
  <c r="AB77" i="491"/>
  <c r="L77" i="491"/>
  <c r="M77" i="491" s="1"/>
  <c r="AC77" i="491"/>
  <c r="N77" i="476"/>
  <c r="O77" i="476" s="1"/>
  <c r="AA78" i="476"/>
  <c r="L77" i="476"/>
  <c r="M77" i="476" s="1"/>
  <c r="AB77" i="476"/>
  <c r="AC77" i="476"/>
  <c r="AA78" i="483"/>
  <c r="N77" i="483"/>
  <c r="O77" i="483" s="1"/>
  <c r="AB77" i="483"/>
  <c r="L77" i="483"/>
  <c r="M77" i="483" s="1"/>
  <c r="AC77" i="483"/>
  <c r="N78" i="472" l="1"/>
  <c r="O78" i="472" s="1"/>
  <c r="L78" i="472"/>
  <c r="M78" i="472" s="1"/>
  <c r="AB78" i="472"/>
  <c r="AA79" i="472"/>
  <c r="AC78" i="472"/>
  <c r="N79" i="485"/>
  <c r="O79" i="485" s="1"/>
  <c r="AB79" i="485"/>
  <c r="L79" i="485"/>
  <c r="M79" i="485" s="1"/>
  <c r="AA80" i="485"/>
  <c r="AC79" i="485"/>
  <c r="N78" i="483"/>
  <c r="O78" i="483" s="1"/>
  <c r="L78" i="483"/>
  <c r="M78" i="483" s="1"/>
  <c r="AA79" i="483"/>
  <c r="AB78" i="483"/>
  <c r="AC78" i="483"/>
  <c r="N78" i="476"/>
  <c r="O78" i="476" s="1"/>
  <c r="L78" i="476"/>
  <c r="M78" i="476" s="1"/>
  <c r="AA79" i="476"/>
  <c r="AB78" i="476"/>
  <c r="AC78" i="476"/>
  <c r="AB79" i="479"/>
  <c r="L79" i="479"/>
  <c r="M79" i="479" s="1"/>
  <c r="N79" i="479"/>
  <c r="O79" i="479" s="1"/>
  <c r="AA80" i="479"/>
  <c r="AC79" i="479"/>
  <c r="N80" i="471"/>
  <c r="O80" i="471" s="1"/>
  <c r="L80" i="471"/>
  <c r="M80" i="471" s="1"/>
  <c r="AB80" i="471"/>
  <c r="AA81" i="471"/>
  <c r="AC80" i="471"/>
  <c r="L81" i="495"/>
  <c r="M81" i="495" s="1"/>
  <c r="N81" i="495"/>
  <c r="O81" i="495" s="1"/>
  <c r="AB81" i="495"/>
  <c r="AA82" i="495"/>
  <c r="AC81" i="495"/>
  <c r="AA79" i="475"/>
  <c r="AB78" i="475"/>
  <c r="L78" i="475"/>
  <c r="M78" i="475" s="1"/>
  <c r="N78" i="475"/>
  <c r="O78" i="475" s="1"/>
  <c r="AC78" i="475"/>
  <c r="AA79" i="488"/>
  <c r="AB78" i="488"/>
  <c r="L78" i="488"/>
  <c r="M78" i="488" s="1"/>
  <c r="N78" i="488"/>
  <c r="O78" i="488" s="1"/>
  <c r="AC78" i="488"/>
  <c r="AB79" i="489"/>
  <c r="L79" i="489"/>
  <c r="M79" i="489" s="1"/>
  <c r="N79" i="489"/>
  <c r="O79" i="489" s="1"/>
  <c r="AA80" i="489"/>
  <c r="AC79" i="489"/>
  <c r="L78" i="491"/>
  <c r="M78" i="491" s="1"/>
  <c r="AA79" i="491"/>
  <c r="AB78" i="491"/>
  <c r="N78" i="491"/>
  <c r="O78" i="491" s="1"/>
  <c r="AC78" i="491"/>
  <c r="N78" i="474"/>
  <c r="O78" i="474" s="1"/>
  <c r="L78" i="474"/>
  <c r="M78" i="474" s="1"/>
  <c r="AB78" i="474"/>
  <c r="AA79" i="474"/>
  <c r="AC78" i="474"/>
  <c r="AA79" i="486"/>
  <c r="AB78" i="486"/>
  <c r="L78" i="486"/>
  <c r="M78" i="486" s="1"/>
  <c r="N78" i="486"/>
  <c r="O78" i="486" s="1"/>
  <c r="AC78" i="486"/>
  <c r="AB78" i="481"/>
  <c r="L78" i="481"/>
  <c r="M78" i="481" s="1"/>
  <c r="N78" i="481"/>
  <c r="O78" i="481" s="1"/>
  <c r="AA79" i="481"/>
  <c r="AC78" i="481"/>
  <c r="AB79" i="478"/>
  <c r="L79" i="478"/>
  <c r="M79" i="478" s="1"/>
  <c r="N79" i="478"/>
  <c r="O79" i="478" s="1"/>
  <c r="AA80" i="478"/>
  <c r="AC79" i="478"/>
  <c r="AB79" i="470"/>
  <c r="L79" i="470"/>
  <c r="M79" i="470" s="1"/>
  <c r="N79" i="470"/>
  <c r="O79" i="470" s="1"/>
  <c r="AA80" i="470"/>
  <c r="AC79" i="470"/>
  <c r="N79" i="480"/>
  <c r="O79" i="480" s="1"/>
  <c r="AB79" i="480"/>
  <c r="L79" i="480"/>
  <c r="M79" i="480" s="1"/>
  <c r="AA80" i="480"/>
  <c r="AC79" i="480"/>
  <c r="N78" i="494"/>
  <c r="O78" i="494" s="1"/>
  <c r="L78" i="494"/>
  <c r="M78" i="494" s="1"/>
  <c r="AB78" i="494"/>
  <c r="AA79" i="494"/>
  <c r="AC78" i="494"/>
  <c r="AA79" i="490"/>
  <c r="N78" i="490"/>
  <c r="O78" i="490" s="1"/>
  <c r="AB78" i="490"/>
  <c r="L78" i="490"/>
  <c r="M78" i="490" s="1"/>
  <c r="AC78" i="490"/>
  <c r="AB79" i="487"/>
  <c r="L79" i="487"/>
  <c r="M79" i="487" s="1"/>
  <c r="N79" i="487"/>
  <c r="O79" i="487" s="1"/>
  <c r="AA80" i="487"/>
  <c r="AC79" i="487"/>
  <c r="N79" i="477"/>
  <c r="O79" i="477" s="1"/>
  <c r="AA80" i="477"/>
  <c r="L79" i="477"/>
  <c r="M79" i="477" s="1"/>
  <c r="AB79" i="477"/>
  <c r="AC79" i="477"/>
  <c r="N79" i="482"/>
  <c r="O79" i="482" s="1"/>
  <c r="AB79" i="482"/>
  <c r="L79" i="482"/>
  <c r="M79" i="482" s="1"/>
  <c r="AA80" i="482"/>
  <c r="AC79" i="482"/>
  <c r="L79" i="496"/>
  <c r="M79" i="496" s="1"/>
  <c r="N79" i="496"/>
  <c r="O79" i="496" s="1"/>
  <c r="AA80" i="496"/>
  <c r="AB79" i="496"/>
  <c r="AC79" i="496"/>
  <c r="AB78" i="484"/>
  <c r="L78" i="484"/>
  <c r="M78" i="484" s="1"/>
  <c r="N78" i="484"/>
  <c r="O78" i="484" s="1"/>
  <c r="AA79" i="484"/>
  <c r="AC78" i="484"/>
  <c r="L80" i="492"/>
  <c r="M80" i="492" s="1"/>
  <c r="AA81" i="492"/>
  <c r="N80" i="492"/>
  <c r="O80" i="492" s="1"/>
  <c r="AB80" i="492"/>
  <c r="AC80" i="492"/>
  <c r="AB78" i="493"/>
  <c r="L78" i="493"/>
  <c r="M78" i="493" s="1"/>
  <c r="N78" i="493"/>
  <c r="O78" i="493" s="1"/>
  <c r="AA79" i="493"/>
  <c r="AC78" i="493"/>
  <c r="AA79" i="473"/>
  <c r="AB78" i="473"/>
  <c r="L78" i="473"/>
  <c r="M78" i="473" s="1"/>
  <c r="N78" i="473"/>
  <c r="O78" i="473" s="1"/>
  <c r="AC78" i="473"/>
  <c r="AB79" i="491" l="1"/>
  <c r="L79" i="491"/>
  <c r="M79" i="491" s="1"/>
  <c r="N79" i="491"/>
  <c r="O79" i="491" s="1"/>
  <c r="AA80" i="491"/>
  <c r="AC79" i="491"/>
  <c r="N79" i="475"/>
  <c r="O79" i="475" s="1"/>
  <c r="AA80" i="475"/>
  <c r="L79" i="475"/>
  <c r="M79" i="475" s="1"/>
  <c r="AB79" i="475"/>
  <c r="AC79" i="475"/>
  <c r="AB79" i="472"/>
  <c r="L79" i="472"/>
  <c r="M79" i="472" s="1"/>
  <c r="N79" i="472"/>
  <c r="O79" i="472" s="1"/>
  <c r="AA80" i="472"/>
  <c r="AC79" i="472"/>
  <c r="N79" i="473"/>
  <c r="O79" i="473" s="1"/>
  <c r="L79" i="473"/>
  <c r="M79" i="473" s="1"/>
  <c r="AA80" i="473"/>
  <c r="AB79" i="473"/>
  <c r="AC79" i="473"/>
  <c r="AA80" i="484"/>
  <c r="AB79" i="484"/>
  <c r="L79" i="484"/>
  <c r="M79" i="484" s="1"/>
  <c r="N79" i="484"/>
  <c r="O79" i="484" s="1"/>
  <c r="AC79" i="484"/>
  <c r="AB80" i="487"/>
  <c r="L80" i="487"/>
  <c r="M80" i="487" s="1"/>
  <c r="N80" i="487"/>
  <c r="O80" i="487" s="1"/>
  <c r="AA81" i="487"/>
  <c r="AC80" i="487"/>
  <c r="N79" i="490"/>
  <c r="O79" i="490" s="1"/>
  <c r="L79" i="490"/>
  <c r="M79" i="490" s="1"/>
  <c r="AB79" i="490"/>
  <c r="AA80" i="490"/>
  <c r="AC79" i="490"/>
  <c r="AA81" i="470"/>
  <c r="AB80" i="470"/>
  <c r="L80" i="470"/>
  <c r="M80" i="470" s="1"/>
  <c r="N80" i="470"/>
  <c r="O80" i="470" s="1"/>
  <c r="AC80" i="470"/>
  <c r="AB79" i="474"/>
  <c r="L79" i="474"/>
  <c r="M79" i="474" s="1"/>
  <c r="N79" i="474"/>
  <c r="O79" i="474" s="1"/>
  <c r="AA80" i="474"/>
  <c r="AC79" i="474"/>
  <c r="N80" i="477"/>
  <c r="O80" i="477" s="1"/>
  <c r="AA81" i="477"/>
  <c r="AB80" i="477"/>
  <c r="L80" i="477"/>
  <c r="M80" i="477" s="1"/>
  <c r="AC80" i="477"/>
  <c r="AB80" i="478"/>
  <c r="L80" i="478"/>
  <c r="M80" i="478" s="1"/>
  <c r="N80" i="478"/>
  <c r="O80" i="478" s="1"/>
  <c r="AA81" i="478"/>
  <c r="AC80" i="478"/>
  <c r="AB82" i="495"/>
  <c r="L82" i="495"/>
  <c r="M82" i="495" s="1"/>
  <c r="N82" i="495"/>
  <c r="O82" i="495" s="1"/>
  <c r="AA83" i="495"/>
  <c r="AC82" i="495"/>
  <c r="AB79" i="476"/>
  <c r="L79" i="476"/>
  <c r="M79" i="476" s="1"/>
  <c r="N79" i="476"/>
  <c r="O79" i="476" s="1"/>
  <c r="AA80" i="476"/>
  <c r="AC79" i="476"/>
  <c r="AB80" i="480"/>
  <c r="L80" i="480"/>
  <c r="M80" i="480" s="1"/>
  <c r="N80" i="480"/>
  <c r="O80" i="480" s="1"/>
  <c r="AA81" i="480"/>
  <c r="AC80" i="480"/>
  <c r="N80" i="479"/>
  <c r="O80" i="479" s="1"/>
  <c r="L80" i="479"/>
  <c r="M80" i="479" s="1"/>
  <c r="AB80" i="479"/>
  <c r="AA81" i="479"/>
  <c r="AC80" i="479"/>
  <c r="AB81" i="492"/>
  <c r="L81" i="492"/>
  <c r="M81" i="492" s="1"/>
  <c r="N81" i="492"/>
  <c r="O81" i="492" s="1"/>
  <c r="AA82" i="492"/>
  <c r="AC81" i="492"/>
  <c r="N79" i="493"/>
  <c r="O79" i="493" s="1"/>
  <c r="L79" i="493"/>
  <c r="M79" i="493" s="1"/>
  <c r="AB79" i="493"/>
  <c r="AA80" i="493"/>
  <c r="AC79" i="493"/>
  <c r="N80" i="496"/>
  <c r="O80" i="496" s="1"/>
  <c r="AB80" i="496"/>
  <c r="L80" i="496"/>
  <c r="M80" i="496" s="1"/>
  <c r="AA81" i="496"/>
  <c r="AC80" i="496"/>
  <c r="AB80" i="482"/>
  <c r="L80" i="482"/>
  <c r="M80" i="482" s="1"/>
  <c r="N80" i="482"/>
  <c r="O80" i="482" s="1"/>
  <c r="AA81" i="482"/>
  <c r="AC80" i="482"/>
  <c r="L79" i="494"/>
  <c r="M79" i="494" s="1"/>
  <c r="AB79" i="494"/>
  <c r="N79" i="494"/>
  <c r="O79" i="494" s="1"/>
  <c r="AA80" i="494"/>
  <c r="AC79" i="494"/>
  <c r="AB79" i="481"/>
  <c r="L79" i="481"/>
  <c r="M79" i="481" s="1"/>
  <c r="N79" i="481"/>
  <c r="O79" i="481" s="1"/>
  <c r="AC79" i="481"/>
  <c r="AA80" i="481"/>
  <c r="AA80" i="486"/>
  <c r="AB79" i="486"/>
  <c r="L79" i="486"/>
  <c r="M79" i="486" s="1"/>
  <c r="N79" i="486"/>
  <c r="O79" i="486" s="1"/>
  <c r="AC79" i="486"/>
  <c r="AB80" i="489"/>
  <c r="L80" i="489"/>
  <c r="M80" i="489" s="1"/>
  <c r="N80" i="489"/>
  <c r="O80" i="489" s="1"/>
  <c r="AA81" i="489"/>
  <c r="AC80" i="489"/>
  <c r="N79" i="488"/>
  <c r="O79" i="488" s="1"/>
  <c r="AA80" i="488"/>
  <c r="L79" i="488"/>
  <c r="M79" i="488" s="1"/>
  <c r="AB79" i="488"/>
  <c r="AC79" i="488"/>
  <c r="AB81" i="471"/>
  <c r="L81" i="471"/>
  <c r="M81" i="471" s="1"/>
  <c r="N81" i="471"/>
  <c r="O81" i="471" s="1"/>
  <c r="AA82" i="471"/>
  <c r="AC81" i="471"/>
  <c r="AB79" i="483"/>
  <c r="N79" i="483"/>
  <c r="O79" i="483" s="1"/>
  <c r="L79" i="483"/>
  <c r="M79" i="483" s="1"/>
  <c r="AA80" i="483"/>
  <c r="AC79" i="483"/>
  <c r="AB80" i="485"/>
  <c r="L80" i="485"/>
  <c r="M80" i="485" s="1"/>
  <c r="N80" i="485"/>
  <c r="O80" i="485" s="1"/>
  <c r="AA81" i="485"/>
  <c r="AC80" i="485"/>
  <c r="N80" i="493" l="1"/>
  <c r="O80" i="493" s="1"/>
  <c r="L80" i="493"/>
  <c r="M80" i="493" s="1"/>
  <c r="AB80" i="493"/>
  <c r="AA81" i="493"/>
  <c r="AC80" i="493"/>
  <c r="AB80" i="476"/>
  <c r="L80" i="476"/>
  <c r="M80" i="476" s="1"/>
  <c r="N80" i="476"/>
  <c r="O80" i="476" s="1"/>
  <c r="AA81" i="476"/>
  <c r="AC80" i="476"/>
  <c r="AA81" i="474"/>
  <c r="AB80" i="474"/>
  <c r="L80" i="474"/>
  <c r="M80" i="474" s="1"/>
  <c r="N80" i="474"/>
  <c r="O80" i="474" s="1"/>
  <c r="AC80" i="474"/>
  <c r="N80" i="491"/>
  <c r="O80" i="491" s="1"/>
  <c r="AB80" i="491"/>
  <c r="L80" i="491"/>
  <c r="M80" i="491" s="1"/>
  <c r="AA81" i="491"/>
  <c r="AC80" i="491"/>
  <c r="AB80" i="494"/>
  <c r="L80" i="494"/>
  <c r="M80" i="494" s="1"/>
  <c r="N80" i="494"/>
  <c r="O80" i="494" s="1"/>
  <c r="AA81" i="494"/>
  <c r="AC80" i="494"/>
  <c r="N82" i="492"/>
  <c r="O82" i="492" s="1"/>
  <c r="AB82" i="492"/>
  <c r="L82" i="492"/>
  <c r="M82" i="492" s="1"/>
  <c r="AA83" i="492"/>
  <c r="AC82" i="492"/>
  <c r="N83" i="495"/>
  <c r="O83" i="495" s="1"/>
  <c r="AA84" i="495"/>
  <c r="AB83" i="495"/>
  <c r="L83" i="495"/>
  <c r="M83" i="495" s="1"/>
  <c r="AC83" i="495"/>
  <c r="AB81" i="477"/>
  <c r="L81" i="477"/>
  <c r="M81" i="477" s="1"/>
  <c r="N81" i="477"/>
  <c r="O81" i="477" s="1"/>
  <c r="AA82" i="477"/>
  <c r="AC81" i="477"/>
  <c r="N80" i="475"/>
  <c r="O80" i="475" s="1"/>
  <c r="L80" i="475"/>
  <c r="M80" i="475" s="1"/>
  <c r="AA81" i="475"/>
  <c r="AB80" i="475"/>
  <c r="AC80" i="475"/>
  <c r="N80" i="486"/>
  <c r="O80" i="486" s="1"/>
  <c r="AA81" i="486"/>
  <c r="L80" i="486"/>
  <c r="M80" i="486" s="1"/>
  <c r="AB80" i="486"/>
  <c r="AC80" i="486"/>
  <c r="AB81" i="482"/>
  <c r="L81" i="482"/>
  <c r="M81" i="482" s="1"/>
  <c r="N81" i="482"/>
  <c r="O81" i="482" s="1"/>
  <c r="AA82" i="482"/>
  <c r="AC81" i="482"/>
  <c r="N81" i="479"/>
  <c r="O81" i="479" s="1"/>
  <c r="L81" i="479"/>
  <c r="M81" i="479" s="1"/>
  <c r="AB81" i="479"/>
  <c r="AA82" i="479"/>
  <c r="AC81" i="479"/>
  <c r="N81" i="478"/>
  <c r="O81" i="478" s="1"/>
  <c r="AB81" i="478"/>
  <c r="AA82" i="478"/>
  <c r="L81" i="478"/>
  <c r="M81" i="478" s="1"/>
  <c r="AC81" i="478"/>
  <c r="AB80" i="490"/>
  <c r="N80" i="490"/>
  <c r="O80" i="490" s="1"/>
  <c r="L80" i="490"/>
  <c r="M80" i="490" s="1"/>
  <c r="AA81" i="490"/>
  <c r="AC80" i="490"/>
  <c r="N80" i="473"/>
  <c r="O80" i="473" s="1"/>
  <c r="L80" i="473"/>
  <c r="M80" i="473" s="1"/>
  <c r="AB80" i="473"/>
  <c r="AA81" i="473"/>
  <c r="AC80" i="473"/>
  <c r="AA81" i="472"/>
  <c r="AB80" i="472"/>
  <c r="L80" i="472"/>
  <c r="M80" i="472" s="1"/>
  <c r="N80" i="472"/>
  <c r="O80" i="472" s="1"/>
  <c r="AC80" i="472"/>
  <c r="AA83" i="471"/>
  <c r="AB82" i="471"/>
  <c r="L82" i="471"/>
  <c r="M82" i="471" s="1"/>
  <c r="N82" i="471"/>
  <c r="O82" i="471" s="1"/>
  <c r="AC82" i="471"/>
  <c r="N81" i="470"/>
  <c r="O81" i="470" s="1"/>
  <c r="L81" i="470"/>
  <c r="M81" i="470" s="1"/>
  <c r="AB81" i="470"/>
  <c r="AA82" i="470"/>
  <c r="AC81" i="470"/>
  <c r="AA82" i="485"/>
  <c r="AB81" i="485"/>
  <c r="L81" i="485"/>
  <c r="M81" i="485" s="1"/>
  <c r="N81" i="485"/>
  <c r="O81" i="485" s="1"/>
  <c r="AC81" i="485"/>
  <c r="N81" i="489"/>
  <c r="O81" i="489" s="1"/>
  <c r="AB81" i="489"/>
  <c r="L81" i="489"/>
  <c r="M81" i="489" s="1"/>
  <c r="AA82" i="489"/>
  <c r="AC81" i="489"/>
  <c r="AB80" i="483"/>
  <c r="L80" i="483"/>
  <c r="M80" i="483" s="1"/>
  <c r="N80" i="483"/>
  <c r="O80" i="483" s="1"/>
  <c r="AA81" i="483"/>
  <c r="AC80" i="483"/>
  <c r="N80" i="488"/>
  <c r="O80" i="488" s="1"/>
  <c r="AA81" i="488"/>
  <c r="AB80" i="488"/>
  <c r="L80" i="488"/>
  <c r="M80" i="488" s="1"/>
  <c r="AC80" i="488"/>
  <c r="N80" i="481"/>
  <c r="O80" i="481" s="1"/>
  <c r="AB80" i="481"/>
  <c r="L80" i="481"/>
  <c r="M80" i="481" s="1"/>
  <c r="AA81" i="481"/>
  <c r="AC80" i="481"/>
  <c r="L81" i="496"/>
  <c r="M81" i="496" s="1"/>
  <c r="AB81" i="496"/>
  <c r="AA82" i="496"/>
  <c r="N81" i="496"/>
  <c r="O81" i="496" s="1"/>
  <c r="AC81" i="496"/>
  <c r="AB81" i="480"/>
  <c r="L81" i="480"/>
  <c r="M81" i="480" s="1"/>
  <c r="N81" i="480"/>
  <c r="O81" i="480" s="1"/>
  <c r="AA82" i="480"/>
  <c r="AC81" i="480"/>
  <c r="N81" i="487"/>
  <c r="O81" i="487" s="1"/>
  <c r="AA82" i="487"/>
  <c r="L81" i="487"/>
  <c r="M81" i="487" s="1"/>
  <c r="AB81" i="487"/>
  <c r="AC81" i="487"/>
  <c r="N80" i="484"/>
  <c r="O80" i="484" s="1"/>
  <c r="L80" i="484"/>
  <c r="M80" i="484" s="1"/>
  <c r="AB80" i="484"/>
  <c r="AA81" i="484"/>
  <c r="AC80" i="484"/>
  <c r="AB81" i="483" l="1"/>
  <c r="L81" i="483"/>
  <c r="M81" i="483" s="1"/>
  <c r="AA82" i="483"/>
  <c r="N81" i="483"/>
  <c r="O81" i="483" s="1"/>
  <c r="AC81" i="483"/>
  <c r="N81" i="472"/>
  <c r="O81" i="472" s="1"/>
  <c r="AB81" i="472"/>
  <c r="AA82" i="472"/>
  <c r="L81" i="472"/>
  <c r="M81" i="472" s="1"/>
  <c r="AC81" i="472"/>
  <c r="N81" i="493"/>
  <c r="O81" i="493" s="1"/>
  <c r="L81" i="493"/>
  <c r="M81" i="493" s="1"/>
  <c r="AB81" i="493"/>
  <c r="AA82" i="493"/>
  <c r="AC81" i="493"/>
  <c r="N82" i="487"/>
  <c r="O82" i="487" s="1"/>
  <c r="L82" i="487"/>
  <c r="M82" i="487" s="1"/>
  <c r="AA83" i="487"/>
  <c r="AB82" i="487"/>
  <c r="AC82" i="487"/>
  <c r="AB81" i="488"/>
  <c r="L81" i="488"/>
  <c r="M81" i="488" s="1"/>
  <c r="N81" i="488"/>
  <c r="O81" i="488" s="1"/>
  <c r="AA82" i="488"/>
  <c r="AC81" i="488"/>
  <c r="AB82" i="489"/>
  <c r="N82" i="489"/>
  <c r="O82" i="489" s="1"/>
  <c r="L82" i="489"/>
  <c r="M82" i="489" s="1"/>
  <c r="AA83" i="489"/>
  <c r="AC82" i="489"/>
  <c r="N82" i="485"/>
  <c r="O82" i="485" s="1"/>
  <c r="AA83" i="485"/>
  <c r="L82" i="485"/>
  <c r="M82" i="485" s="1"/>
  <c r="AB82" i="485"/>
  <c r="AC82" i="485"/>
  <c r="N82" i="478"/>
  <c r="O82" i="478" s="1"/>
  <c r="AA83" i="478"/>
  <c r="AB82" i="478"/>
  <c r="L82" i="478"/>
  <c r="M82" i="478" s="1"/>
  <c r="AC82" i="478"/>
  <c r="AB82" i="479"/>
  <c r="L82" i="479"/>
  <c r="M82" i="479" s="1"/>
  <c r="N82" i="479"/>
  <c r="O82" i="479" s="1"/>
  <c r="AA83" i="479"/>
  <c r="AC82" i="479"/>
  <c r="N81" i="486"/>
  <c r="O81" i="486" s="1"/>
  <c r="AB81" i="486"/>
  <c r="L81" i="486"/>
  <c r="M81" i="486" s="1"/>
  <c r="AA82" i="486"/>
  <c r="AC81" i="486"/>
  <c r="AB81" i="475"/>
  <c r="L81" i="475"/>
  <c r="M81" i="475" s="1"/>
  <c r="N81" i="475"/>
  <c r="O81" i="475" s="1"/>
  <c r="AA82" i="475"/>
  <c r="AC81" i="475"/>
  <c r="AB82" i="477"/>
  <c r="L82" i="477"/>
  <c r="M82" i="477" s="1"/>
  <c r="N82" i="477"/>
  <c r="O82" i="477" s="1"/>
  <c r="AA83" i="477"/>
  <c r="AC82" i="477"/>
  <c r="N81" i="491"/>
  <c r="O81" i="491" s="1"/>
  <c r="L81" i="491"/>
  <c r="M81" i="491" s="1"/>
  <c r="AB81" i="491"/>
  <c r="AA82" i="491"/>
  <c r="AC81" i="491"/>
  <c r="N81" i="474"/>
  <c r="O81" i="474" s="1"/>
  <c r="L81" i="474"/>
  <c r="M81" i="474" s="1"/>
  <c r="AB81" i="474"/>
  <c r="AA82" i="474"/>
  <c r="AC81" i="474"/>
  <c r="AB81" i="494"/>
  <c r="L81" i="494"/>
  <c r="M81" i="494" s="1"/>
  <c r="AA82" i="494"/>
  <c r="N81" i="494"/>
  <c r="O81" i="494" s="1"/>
  <c r="AC81" i="494"/>
  <c r="N81" i="484"/>
  <c r="O81" i="484" s="1"/>
  <c r="L81" i="484"/>
  <c r="M81" i="484" s="1"/>
  <c r="AB81" i="484"/>
  <c r="AA82" i="484"/>
  <c r="AC81" i="484"/>
  <c r="AB82" i="496"/>
  <c r="L82" i="496"/>
  <c r="M82" i="496" s="1"/>
  <c r="N82" i="496"/>
  <c r="O82" i="496" s="1"/>
  <c r="AA83" i="496"/>
  <c r="AC82" i="496"/>
  <c r="N81" i="481"/>
  <c r="O81" i="481" s="1"/>
  <c r="AB81" i="481"/>
  <c r="L81" i="481"/>
  <c r="M81" i="481" s="1"/>
  <c r="AA82" i="481"/>
  <c r="AC81" i="481"/>
  <c r="AB81" i="473"/>
  <c r="L81" i="473"/>
  <c r="M81" i="473" s="1"/>
  <c r="N81" i="473"/>
  <c r="O81" i="473" s="1"/>
  <c r="AA82" i="473"/>
  <c r="AC81" i="473"/>
  <c r="N82" i="482"/>
  <c r="O82" i="482" s="1"/>
  <c r="AB82" i="482"/>
  <c r="L82" i="482"/>
  <c r="M82" i="482" s="1"/>
  <c r="AA83" i="482"/>
  <c r="AC82" i="482"/>
  <c r="N82" i="480"/>
  <c r="O82" i="480" s="1"/>
  <c r="AA83" i="480"/>
  <c r="L82" i="480"/>
  <c r="M82" i="480" s="1"/>
  <c r="AB82" i="480"/>
  <c r="AC82" i="480"/>
  <c r="N84" i="495"/>
  <c r="O84" i="495" s="1"/>
  <c r="O7" i="495" s="1"/>
  <c r="L84" i="495"/>
  <c r="M84" i="495" s="1"/>
  <c r="M7" i="495" s="1"/>
  <c r="AB84" i="495"/>
  <c r="AA85" i="495"/>
  <c r="AC84" i="495"/>
  <c r="N82" i="470"/>
  <c r="O82" i="470" s="1"/>
  <c r="AB82" i="470"/>
  <c r="L82" i="470"/>
  <c r="M82" i="470" s="1"/>
  <c r="AA83" i="470"/>
  <c r="AC82" i="470"/>
  <c r="N83" i="471"/>
  <c r="O83" i="471" s="1"/>
  <c r="AB83" i="471"/>
  <c r="L83" i="471"/>
  <c r="M83" i="471" s="1"/>
  <c r="AA84" i="471"/>
  <c r="AC83" i="471"/>
  <c r="AB81" i="490"/>
  <c r="L81" i="490"/>
  <c r="M81" i="490" s="1"/>
  <c r="N81" i="490"/>
  <c r="O81" i="490" s="1"/>
  <c r="AA82" i="490"/>
  <c r="AC81" i="490"/>
  <c r="N83" i="492"/>
  <c r="O83" i="492" s="1"/>
  <c r="L83" i="492"/>
  <c r="M83" i="492" s="1"/>
  <c r="AB83" i="492"/>
  <c r="AA84" i="492"/>
  <c r="AC83" i="492"/>
  <c r="N81" i="476"/>
  <c r="O81" i="476" s="1"/>
  <c r="AA82" i="476"/>
  <c r="AB81" i="476"/>
  <c r="L81" i="476"/>
  <c r="M81" i="476" s="1"/>
  <c r="AC81" i="476"/>
  <c r="AB83" i="479" l="1"/>
  <c r="L83" i="479"/>
  <c r="M83" i="479" s="1"/>
  <c r="N83" i="479"/>
  <c r="O83" i="479" s="1"/>
  <c r="AA84" i="479"/>
  <c r="AC83" i="479"/>
  <c r="N84" i="471"/>
  <c r="O84" i="471" s="1"/>
  <c r="O7" i="471" s="1"/>
  <c r="L84" i="471"/>
  <c r="M84" i="471" s="1"/>
  <c r="M7" i="471" s="1"/>
  <c r="AB84" i="471"/>
  <c r="AC84" i="471"/>
  <c r="AA85" i="471"/>
  <c r="N83" i="482"/>
  <c r="O83" i="482" s="1"/>
  <c r="AB83" i="482"/>
  <c r="L83" i="482"/>
  <c r="M83" i="482" s="1"/>
  <c r="AA84" i="482"/>
  <c r="AC83" i="482"/>
  <c r="AB82" i="484"/>
  <c r="L82" i="484"/>
  <c r="M82" i="484" s="1"/>
  <c r="N82" i="484"/>
  <c r="O82" i="484" s="1"/>
  <c r="AA83" i="484"/>
  <c r="AC82" i="484"/>
  <c r="N83" i="477"/>
  <c r="O83" i="477" s="1"/>
  <c r="AA84" i="477"/>
  <c r="L83" i="477"/>
  <c r="M83" i="477" s="1"/>
  <c r="AB83" i="477"/>
  <c r="AC83" i="477"/>
  <c r="N82" i="483"/>
  <c r="O82" i="483" s="1"/>
  <c r="AB82" i="483"/>
  <c r="L82" i="483"/>
  <c r="M82" i="483" s="1"/>
  <c r="AA83" i="483"/>
  <c r="AC82" i="483"/>
  <c r="AB82" i="491"/>
  <c r="N82" i="491"/>
  <c r="O82" i="491" s="1"/>
  <c r="L82" i="491"/>
  <c r="M82" i="491" s="1"/>
  <c r="AA83" i="491"/>
  <c r="AC82" i="491"/>
  <c r="N83" i="480"/>
  <c r="O83" i="480" s="1"/>
  <c r="AB83" i="480"/>
  <c r="L83" i="480"/>
  <c r="M83" i="480" s="1"/>
  <c r="AA84" i="480"/>
  <c r="AC83" i="480"/>
  <c r="AA83" i="473"/>
  <c r="AB82" i="473"/>
  <c r="L82" i="473"/>
  <c r="M82" i="473" s="1"/>
  <c r="N82" i="473"/>
  <c r="O82" i="473" s="1"/>
  <c r="AC82" i="473"/>
  <c r="AA83" i="475"/>
  <c r="AB82" i="475"/>
  <c r="L82" i="475"/>
  <c r="M82" i="475" s="1"/>
  <c r="N82" i="475"/>
  <c r="O82" i="475" s="1"/>
  <c r="AC82" i="475"/>
  <c r="AB83" i="487"/>
  <c r="L83" i="487"/>
  <c r="M83" i="487" s="1"/>
  <c r="N83" i="487"/>
  <c r="O83" i="487" s="1"/>
  <c r="AA84" i="487"/>
  <c r="AC83" i="487"/>
  <c r="AB82" i="493"/>
  <c r="L82" i="493"/>
  <c r="M82" i="493" s="1"/>
  <c r="N82" i="493"/>
  <c r="O82" i="493" s="1"/>
  <c r="AA83" i="493"/>
  <c r="AC82" i="493"/>
  <c r="N82" i="476"/>
  <c r="O82" i="476" s="1"/>
  <c r="L82" i="476"/>
  <c r="M82" i="476" s="1"/>
  <c r="AB82" i="476"/>
  <c r="AA83" i="476"/>
  <c r="AC82" i="476"/>
  <c r="AB82" i="490"/>
  <c r="L82" i="490"/>
  <c r="M82" i="490" s="1"/>
  <c r="AA83" i="490"/>
  <c r="N82" i="490"/>
  <c r="O82" i="490" s="1"/>
  <c r="AC82" i="490"/>
  <c r="N83" i="496"/>
  <c r="O83" i="496" s="1"/>
  <c r="L83" i="496"/>
  <c r="M83" i="496" s="1"/>
  <c r="AB83" i="496"/>
  <c r="AA84" i="496"/>
  <c r="AC83" i="496"/>
  <c r="N83" i="485"/>
  <c r="O83" i="485" s="1"/>
  <c r="AB83" i="485"/>
  <c r="L83" i="485"/>
  <c r="M83" i="485" s="1"/>
  <c r="AA84" i="485"/>
  <c r="AC83" i="485"/>
  <c r="AA83" i="488"/>
  <c r="AB82" i="488"/>
  <c r="L82" i="488"/>
  <c r="M82" i="488" s="1"/>
  <c r="N82" i="488"/>
  <c r="O82" i="488" s="1"/>
  <c r="AC82" i="488"/>
  <c r="N82" i="472"/>
  <c r="O82" i="472" s="1"/>
  <c r="L82" i="472"/>
  <c r="M82" i="472" s="1"/>
  <c r="AB82" i="472"/>
  <c r="AA83" i="472"/>
  <c r="AC82" i="472"/>
  <c r="AB83" i="470"/>
  <c r="L83" i="470"/>
  <c r="M83" i="470" s="1"/>
  <c r="N83" i="470"/>
  <c r="O83" i="470" s="1"/>
  <c r="AA84" i="470"/>
  <c r="AC83" i="470"/>
  <c r="AB84" i="492"/>
  <c r="N84" i="492"/>
  <c r="O84" i="492" s="1"/>
  <c r="O7" i="492" s="1"/>
  <c r="L84" i="492"/>
  <c r="M84" i="492" s="1"/>
  <c r="M7" i="492" s="1"/>
  <c r="AA85" i="492"/>
  <c r="AC84" i="492"/>
  <c r="N85" i="495"/>
  <c r="O85" i="495" s="1"/>
  <c r="AA86" i="495"/>
  <c r="AB85" i="495"/>
  <c r="L85" i="495"/>
  <c r="M85" i="495" s="1"/>
  <c r="AC85" i="495"/>
  <c r="AB82" i="481"/>
  <c r="L82" i="481"/>
  <c r="M82" i="481" s="1"/>
  <c r="N82" i="481"/>
  <c r="O82" i="481" s="1"/>
  <c r="AA83" i="481"/>
  <c r="AC82" i="481"/>
  <c r="N82" i="494"/>
  <c r="O82" i="494" s="1"/>
  <c r="AB82" i="494"/>
  <c r="L82" i="494"/>
  <c r="M82" i="494" s="1"/>
  <c r="AA83" i="494"/>
  <c r="AC82" i="494"/>
  <c r="N82" i="474"/>
  <c r="O82" i="474" s="1"/>
  <c r="AB82" i="474"/>
  <c r="L82" i="474"/>
  <c r="M82" i="474" s="1"/>
  <c r="AA83" i="474"/>
  <c r="AC82" i="474"/>
  <c r="AA83" i="486"/>
  <c r="AB82" i="486"/>
  <c r="L82" i="486"/>
  <c r="M82" i="486" s="1"/>
  <c r="N82" i="486"/>
  <c r="O82" i="486" s="1"/>
  <c r="AC82" i="486"/>
  <c r="AB83" i="478"/>
  <c r="L83" i="478"/>
  <c r="M83" i="478" s="1"/>
  <c r="N83" i="478"/>
  <c r="O83" i="478" s="1"/>
  <c r="AA84" i="478"/>
  <c r="AC83" i="478"/>
  <c r="AB83" i="489"/>
  <c r="L83" i="489"/>
  <c r="M83" i="489" s="1"/>
  <c r="N83" i="489"/>
  <c r="O83" i="489" s="1"/>
  <c r="AA84" i="489"/>
  <c r="AC83" i="489"/>
  <c r="AB83" i="476" l="1"/>
  <c r="L83" i="476"/>
  <c r="M83" i="476" s="1"/>
  <c r="N83" i="476"/>
  <c r="O83" i="476" s="1"/>
  <c r="AA84" i="476"/>
  <c r="AC83" i="476"/>
  <c r="N84" i="479"/>
  <c r="O84" i="479" s="1"/>
  <c r="O7" i="479" s="1"/>
  <c r="L84" i="479"/>
  <c r="M84" i="479" s="1"/>
  <c r="M7" i="479" s="1"/>
  <c r="AB84" i="479"/>
  <c r="AC84" i="479"/>
  <c r="AA85" i="479"/>
  <c r="AB83" i="474"/>
  <c r="L83" i="474"/>
  <c r="M83" i="474" s="1"/>
  <c r="N83" i="474"/>
  <c r="O83" i="474" s="1"/>
  <c r="AA84" i="474"/>
  <c r="AC83" i="474"/>
  <c r="AB85" i="492"/>
  <c r="N85" i="492"/>
  <c r="O85" i="492" s="1"/>
  <c r="L85" i="492"/>
  <c r="M85" i="492" s="1"/>
  <c r="AA86" i="492"/>
  <c r="AC85" i="492"/>
  <c r="AB84" i="485"/>
  <c r="L84" i="485"/>
  <c r="M84" i="485" s="1"/>
  <c r="M7" i="485" s="1"/>
  <c r="N84" i="485"/>
  <c r="O84" i="485" s="1"/>
  <c r="O7" i="485" s="1"/>
  <c r="AC84" i="485"/>
  <c r="AA85" i="485"/>
  <c r="L83" i="493"/>
  <c r="M83" i="493" s="1"/>
  <c r="N83" i="493"/>
  <c r="O83" i="493" s="1"/>
  <c r="AB83" i="493"/>
  <c r="AA84" i="493"/>
  <c r="AC83" i="493"/>
  <c r="AB84" i="480"/>
  <c r="L84" i="480"/>
  <c r="M84" i="480" s="1"/>
  <c r="M7" i="480" s="1"/>
  <c r="N84" i="480"/>
  <c r="O84" i="480" s="1"/>
  <c r="O7" i="480" s="1"/>
  <c r="AC84" i="480"/>
  <c r="AA85" i="480"/>
  <c r="AA84" i="484"/>
  <c r="AB83" i="484"/>
  <c r="L83" i="484"/>
  <c r="M83" i="484" s="1"/>
  <c r="N83" i="484"/>
  <c r="O83" i="484" s="1"/>
  <c r="AC83" i="484"/>
  <c r="AB83" i="494"/>
  <c r="N83" i="494"/>
  <c r="O83" i="494" s="1"/>
  <c r="L83" i="494"/>
  <c r="M83" i="494" s="1"/>
  <c r="AA84" i="494"/>
  <c r="AC83" i="494"/>
  <c r="N86" i="495"/>
  <c r="O86" i="495" s="1"/>
  <c r="L86" i="495"/>
  <c r="M86" i="495" s="1"/>
  <c r="AB86" i="495"/>
  <c r="AA87" i="495"/>
  <c r="AC86" i="495"/>
  <c r="AB84" i="470"/>
  <c r="L84" i="470"/>
  <c r="M84" i="470" s="1"/>
  <c r="M7" i="470" s="1"/>
  <c r="N84" i="470"/>
  <c r="O84" i="470" s="1"/>
  <c r="O7" i="470" s="1"/>
  <c r="AC84" i="470"/>
  <c r="AA85" i="470"/>
  <c r="N84" i="496"/>
  <c r="O84" i="496" s="1"/>
  <c r="O7" i="496" s="1"/>
  <c r="L84" i="496"/>
  <c r="M84" i="496" s="1"/>
  <c r="M7" i="496" s="1"/>
  <c r="AB84" i="496"/>
  <c r="AA85" i="496"/>
  <c r="AC84" i="496"/>
  <c r="AB84" i="487"/>
  <c r="L84" i="487"/>
  <c r="M84" i="487" s="1"/>
  <c r="M7" i="487" s="1"/>
  <c r="N84" i="487"/>
  <c r="O84" i="487" s="1"/>
  <c r="O7" i="487" s="1"/>
  <c r="AC84" i="487"/>
  <c r="AA85" i="487"/>
  <c r="N83" i="475"/>
  <c r="O83" i="475" s="1"/>
  <c r="AA84" i="475"/>
  <c r="L83" i="475"/>
  <c r="M83" i="475" s="1"/>
  <c r="AB83" i="475"/>
  <c r="AC83" i="475"/>
  <c r="AB83" i="491"/>
  <c r="L83" i="491"/>
  <c r="M83" i="491" s="1"/>
  <c r="N83" i="491"/>
  <c r="O83" i="491" s="1"/>
  <c r="AA84" i="491"/>
  <c r="AC83" i="491"/>
  <c r="N84" i="477"/>
  <c r="O84" i="477" s="1"/>
  <c r="O7" i="477" s="1"/>
  <c r="AB84" i="477"/>
  <c r="L84" i="477"/>
  <c r="M84" i="477" s="1"/>
  <c r="M7" i="477" s="1"/>
  <c r="AA85" i="477"/>
  <c r="AC84" i="477"/>
  <c r="AB84" i="482"/>
  <c r="L84" i="482"/>
  <c r="M84" i="482" s="1"/>
  <c r="M7" i="482" s="1"/>
  <c r="N84" i="482"/>
  <c r="O84" i="482" s="1"/>
  <c r="O7" i="482" s="1"/>
  <c r="AC84" i="482"/>
  <c r="AA85" i="482"/>
  <c r="N85" i="471"/>
  <c r="O85" i="471" s="1"/>
  <c r="AB85" i="471"/>
  <c r="L85" i="471"/>
  <c r="M85" i="471" s="1"/>
  <c r="AA86" i="471"/>
  <c r="AC85" i="471"/>
  <c r="N83" i="490"/>
  <c r="O83" i="490" s="1"/>
  <c r="AB83" i="490"/>
  <c r="L83" i="490"/>
  <c r="M83" i="490" s="1"/>
  <c r="AA84" i="490"/>
  <c r="AC83" i="490"/>
  <c r="N84" i="489"/>
  <c r="O84" i="489" s="1"/>
  <c r="O7" i="489" s="1"/>
  <c r="AB84" i="489"/>
  <c r="L84" i="489"/>
  <c r="M84" i="489" s="1"/>
  <c r="M7" i="489" s="1"/>
  <c r="AA85" i="489"/>
  <c r="AC84" i="489"/>
  <c r="AB84" i="478"/>
  <c r="L84" i="478"/>
  <c r="M84" i="478" s="1"/>
  <c r="M7" i="478" s="1"/>
  <c r="N84" i="478"/>
  <c r="O84" i="478" s="1"/>
  <c r="O7" i="478" s="1"/>
  <c r="AC84" i="478"/>
  <c r="AA85" i="478"/>
  <c r="AA84" i="486"/>
  <c r="AB83" i="486"/>
  <c r="L83" i="486"/>
  <c r="M83" i="486" s="1"/>
  <c r="N83" i="486"/>
  <c r="O83" i="486" s="1"/>
  <c r="AC83" i="486"/>
  <c r="AB83" i="481"/>
  <c r="L83" i="481"/>
  <c r="M83" i="481" s="1"/>
  <c r="N83" i="481"/>
  <c r="O83" i="481" s="1"/>
  <c r="AA84" i="481"/>
  <c r="AC83" i="481"/>
  <c r="AB83" i="472"/>
  <c r="L83" i="472"/>
  <c r="M83" i="472" s="1"/>
  <c r="N83" i="472"/>
  <c r="O83" i="472" s="1"/>
  <c r="AA84" i="472"/>
  <c r="AC83" i="472"/>
  <c r="N83" i="488"/>
  <c r="O83" i="488" s="1"/>
  <c r="AA84" i="488"/>
  <c r="L83" i="488"/>
  <c r="M83" i="488" s="1"/>
  <c r="AB83" i="488"/>
  <c r="AC83" i="488"/>
  <c r="N83" i="473"/>
  <c r="O83" i="473" s="1"/>
  <c r="L83" i="473"/>
  <c r="M83" i="473" s="1"/>
  <c r="AA84" i="473"/>
  <c r="AB83" i="473"/>
  <c r="AC83" i="473"/>
  <c r="AB83" i="483"/>
  <c r="N83" i="483"/>
  <c r="O83" i="483" s="1"/>
  <c r="L83" i="483"/>
  <c r="M83" i="483" s="1"/>
  <c r="AA84" i="483"/>
  <c r="AC83" i="483"/>
  <c r="AD83" i="495"/>
  <c r="N84" i="488" l="1"/>
  <c r="O84" i="488" s="1"/>
  <c r="O7" i="488" s="1"/>
  <c r="AB84" i="488"/>
  <c r="L84" i="488"/>
  <c r="M84" i="488" s="1"/>
  <c r="M7" i="488" s="1"/>
  <c r="AC84" i="488"/>
  <c r="AA85" i="488"/>
  <c r="N85" i="489"/>
  <c r="O85" i="489" s="1"/>
  <c r="AB85" i="489"/>
  <c r="L85" i="489"/>
  <c r="M85" i="489" s="1"/>
  <c r="AA86" i="489"/>
  <c r="AC85" i="489"/>
  <c r="N84" i="484"/>
  <c r="O84" i="484" s="1"/>
  <c r="O7" i="484" s="1"/>
  <c r="L84" i="484"/>
  <c r="M84" i="484" s="1"/>
  <c r="M7" i="484" s="1"/>
  <c r="AB84" i="484"/>
  <c r="AC84" i="484"/>
  <c r="AA85" i="484"/>
  <c r="AB84" i="476"/>
  <c r="L84" i="476"/>
  <c r="M84" i="476" s="1"/>
  <c r="M7" i="476" s="1"/>
  <c r="N84" i="476"/>
  <c r="O84" i="476" s="1"/>
  <c r="O7" i="476" s="1"/>
  <c r="AC84" i="476"/>
  <c r="AA85" i="476"/>
  <c r="N84" i="481"/>
  <c r="O84" i="481" s="1"/>
  <c r="O7" i="481" s="1"/>
  <c r="AB84" i="481"/>
  <c r="L84" i="481"/>
  <c r="M84" i="481" s="1"/>
  <c r="M7" i="481" s="1"/>
  <c r="AC84" i="481"/>
  <c r="AA85" i="481"/>
  <c r="N84" i="486"/>
  <c r="O84" i="486" s="1"/>
  <c r="O7" i="486" s="1"/>
  <c r="AB84" i="486"/>
  <c r="L84" i="486"/>
  <c r="M84" i="486" s="1"/>
  <c r="M7" i="486" s="1"/>
  <c r="AC84" i="486"/>
  <c r="AA85" i="486"/>
  <c r="AB84" i="490"/>
  <c r="N84" i="490"/>
  <c r="O84" i="490" s="1"/>
  <c r="O7" i="490" s="1"/>
  <c r="L84" i="490"/>
  <c r="M84" i="490" s="1"/>
  <c r="M7" i="490" s="1"/>
  <c r="AC84" i="490"/>
  <c r="AA85" i="490"/>
  <c r="N85" i="477"/>
  <c r="O85" i="477" s="1"/>
  <c r="AA86" i="477"/>
  <c r="L85" i="477"/>
  <c r="M85" i="477" s="1"/>
  <c r="AB85" i="477"/>
  <c r="AC85" i="477"/>
  <c r="N84" i="475"/>
  <c r="O84" i="475" s="1"/>
  <c r="O7" i="475" s="1"/>
  <c r="L84" i="475"/>
  <c r="M84" i="475" s="1"/>
  <c r="M7" i="475" s="1"/>
  <c r="AB84" i="475"/>
  <c r="AC84" i="475"/>
  <c r="AA85" i="475"/>
  <c r="N85" i="496"/>
  <c r="O85" i="496" s="1"/>
  <c r="AA86" i="496"/>
  <c r="L85" i="496"/>
  <c r="M85" i="496" s="1"/>
  <c r="AB85" i="496"/>
  <c r="AC85" i="496"/>
  <c r="AB85" i="470"/>
  <c r="L85" i="470"/>
  <c r="M85" i="470" s="1"/>
  <c r="N85" i="470"/>
  <c r="O85" i="470" s="1"/>
  <c r="AA86" i="470"/>
  <c r="AC85" i="470"/>
  <c r="AB85" i="480"/>
  <c r="L85" i="480"/>
  <c r="M85" i="480" s="1"/>
  <c r="N85" i="480"/>
  <c r="O85" i="480" s="1"/>
  <c r="AA86" i="480"/>
  <c r="AC85" i="480"/>
  <c r="AB86" i="492"/>
  <c r="N86" i="492"/>
  <c r="O86" i="492" s="1"/>
  <c r="L86" i="492"/>
  <c r="M86" i="492" s="1"/>
  <c r="AA87" i="492"/>
  <c r="AC86" i="492"/>
  <c r="AB84" i="494"/>
  <c r="L84" i="494"/>
  <c r="M84" i="494" s="1"/>
  <c r="M7" i="494" s="1"/>
  <c r="N84" i="494"/>
  <c r="O84" i="494" s="1"/>
  <c r="O7" i="494" s="1"/>
  <c r="AC84" i="494"/>
  <c r="AA85" i="494"/>
  <c r="L84" i="491"/>
  <c r="M84" i="491" s="1"/>
  <c r="M7" i="491" s="1"/>
  <c r="N84" i="491"/>
  <c r="O84" i="491" s="1"/>
  <c r="O7" i="491" s="1"/>
  <c r="AB84" i="491"/>
  <c r="AC84" i="491"/>
  <c r="AA85" i="491"/>
  <c r="AB84" i="474"/>
  <c r="L84" i="474"/>
  <c r="M84" i="474" s="1"/>
  <c r="M7" i="474" s="1"/>
  <c r="N84" i="474"/>
  <c r="O84" i="474" s="1"/>
  <c r="O7" i="474" s="1"/>
  <c r="AA85" i="474"/>
  <c r="AC84" i="474"/>
  <c r="N85" i="479"/>
  <c r="O85" i="479" s="1"/>
  <c r="L85" i="479"/>
  <c r="M85" i="479" s="1"/>
  <c r="AB85" i="479"/>
  <c r="AA86" i="479"/>
  <c r="AC85" i="479"/>
  <c r="AB84" i="483"/>
  <c r="L84" i="483"/>
  <c r="M84" i="483" s="1"/>
  <c r="M7" i="483" s="1"/>
  <c r="N84" i="483"/>
  <c r="O84" i="483" s="1"/>
  <c r="O7" i="483" s="1"/>
  <c r="AC84" i="483"/>
  <c r="AA85" i="483"/>
  <c r="N84" i="473"/>
  <c r="O84" i="473" s="1"/>
  <c r="O7" i="473" s="1"/>
  <c r="L84" i="473"/>
  <c r="M84" i="473" s="1"/>
  <c r="M7" i="473" s="1"/>
  <c r="AB84" i="473"/>
  <c r="AC84" i="473"/>
  <c r="AA85" i="473"/>
  <c r="AB85" i="478"/>
  <c r="L85" i="478"/>
  <c r="M85" i="478" s="1"/>
  <c r="N85" i="478"/>
  <c r="O85" i="478" s="1"/>
  <c r="AA86" i="478"/>
  <c r="AC85" i="478"/>
  <c r="AB84" i="472"/>
  <c r="L84" i="472"/>
  <c r="M84" i="472" s="1"/>
  <c r="M7" i="472" s="1"/>
  <c r="N84" i="472"/>
  <c r="O84" i="472" s="1"/>
  <c r="O7" i="472" s="1"/>
  <c r="AC84" i="472"/>
  <c r="AA85" i="472"/>
  <c r="N86" i="471"/>
  <c r="O86" i="471" s="1"/>
  <c r="AB86" i="471"/>
  <c r="AA87" i="471"/>
  <c r="L86" i="471"/>
  <c r="M86" i="471" s="1"/>
  <c r="AC86" i="471"/>
  <c r="AB85" i="482"/>
  <c r="L85" i="482"/>
  <c r="M85" i="482" s="1"/>
  <c r="N85" i="482"/>
  <c r="O85" i="482" s="1"/>
  <c r="AA86" i="482"/>
  <c r="AC85" i="482"/>
  <c r="AB85" i="487"/>
  <c r="L85" i="487"/>
  <c r="M85" i="487" s="1"/>
  <c r="N85" i="487"/>
  <c r="O85" i="487" s="1"/>
  <c r="AA86" i="487"/>
  <c r="AC85" i="487"/>
  <c r="N87" i="495"/>
  <c r="O87" i="495" s="1"/>
  <c r="AA88" i="495"/>
  <c r="AB87" i="495"/>
  <c r="L87" i="495"/>
  <c r="M87" i="495" s="1"/>
  <c r="AC87" i="495"/>
  <c r="N84" i="493"/>
  <c r="O84" i="493" s="1"/>
  <c r="O7" i="493" s="1"/>
  <c r="AB84" i="493"/>
  <c r="L84" i="493"/>
  <c r="M84" i="493" s="1"/>
  <c r="M7" i="493" s="1"/>
  <c r="AA85" i="493"/>
  <c r="AC84" i="493"/>
  <c r="AB85" i="485"/>
  <c r="L85" i="485"/>
  <c r="M85" i="485" s="1"/>
  <c r="N85" i="485"/>
  <c r="O85" i="485" s="1"/>
  <c r="AA86" i="485"/>
  <c r="AC85" i="485"/>
  <c r="AD83" i="492"/>
  <c r="AD83" i="471"/>
  <c r="AD82" i="495"/>
  <c r="AB86" i="480" l="1"/>
  <c r="L86" i="480"/>
  <c r="M86" i="480" s="1"/>
  <c r="N86" i="480"/>
  <c r="O86" i="480" s="1"/>
  <c r="AA87" i="480"/>
  <c r="AC86" i="480"/>
  <c r="AA86" i="484"/>
  <c r="N85" i="484"/>
  <c r="O85" i="484" s="1"/>
  <c r="L85" i="484"/>
  <c r="M85" i="484" s="1"/>
  <c r="AB85" i="484"/>
  <c r="AC85" i="484"/>
  <c r="N87" i="471"/>
  <c r="O87" i="471" s="1"/>
  <c r="AB87" i="471"/>
  <c r="AA88" i="471"/>
  <c r="L87" i="471"/>
  <c r="M87" i="471" s="1"/>
  <c r="AC87" i="471"/>
  <c r="N86" i="479"/>
  <c r="O86" i="479" s="1"/>
  <c r="AB86" i="479"/>
  <c r="L86" i="479"/>
  <c r="M86" i="479" s="1"/>
  <c r="AA87" i="479"/>
  <c r="AC86" i="479"/>
  <c r="AB85" i="494"/>
  <c r="L85" i="494"/>
  <c r="M85" i="494" s="1"/>
  <c r="N85" i="494"/>
  <c r="O85" i="494" s="1"/>
  <c r="AA86" i="494"/>
  <c r="AC85" i="494"/>
  <c r="AB86" i="470"/>
  <c r="L86" i="470"/>
  <c r="M86" i="470" s="1"/>
  <c r="N86" i="470"/>
  <c r="O86" i="470" s="1"/>
  <c r="AA87" i="470"/>
  <c r="AC86" i="470"/>
  <c r="AA86" i="486"/>
  <c r="N85" i="486"/>
  <c r="O85" i="486" s="1"/>
  <c r="L85" i="486"/>
  <c r="M85" i="486" s="1"/>
  <c r="AB85" i="486"/>
  <c r="AC85" i="486"/>
  <c r="AB85" i="472"/>
  <c r="L85" i="472"/>
  <c r="M85" i="472" s="1"/>
  <c r="N85" i="472"/>
  <c r="O85" i="472" s="1"/>
  <c r="AA86" i="472"/>
  <c r="AC85" i="472"/>
  <c r="AB86" i="478"/>
  <c r="L86" i="478"/>
  <c r="M86" i="478" s="1"/>
  <c r="N86" i="478"/>
  <c r="O86" i="478" s="1"/>
  <c r="AA87" i="478"/>
  <c r="AC86" i="478"/>
  <c r="N85" i="473"/>
  <c r="O85" i="473" s="1"/>
  <c r="AA86" i="473"/>
  <c r="AB85" i="473"/>
  <c r="L85" i="473"/>
  <c r="M85" i="473" s="1"/>
  <c r="AC85" i="473"/>
  <c r="AB85" i="474"/>
  <c r="L85" i="474"/>
  <c r="M85" i="474" s="1"/>
  <c r="N85" i="474"/>
  <c r="O85" i="474" s="1"/>
  <c r="AA86" i="474"/>
  <c r="AC85" i="474"/>
  <c r="N85" i="475"/>
  <c r="O85" i="475" s="1"/>
  <c r="L85" i="475"/>
  <c r="M85" i="475" s="1"/>
  <c r="AB85" i="475"/>
  <c r="AA86" i="475"/>
  <c r="AC85" i="475"/>
  <c r="N86" i="477"/>
  <c r="O86" i="477" s="1"/>
  <c r="AA87" i="477"/>
  <c r="L86" i="477"/>
  <c r="M86" i="477" s="1"/>
  <c r="AB86" i="477"/>
  <c r="AC86" i="477"/>
  <c r="N85" i="481"/>
  <c r="O85" i="481" s="1"/>
  <c r="L85" i="481"/>
  <c r="M85" i="481" s="1"/>
  <c r="AB85" i="481"/>
  <c r="AA86" i="481"/>
  <c r="AC85" i="481"/>
  <c r="N85" i="493"/>
  <c r="O85" i="493" s="1"/>
  <c r="L85" i="493"/>
  <c r="M85" i="493" s="1"/>
  <c r="AB85" i="493"/>
  <c r="AA86" i="493"/>
  <c r="AC85" i="493"/>
  <c r="N86" i="496"/>
  <c r="O86" i="496" s="1"/>
  <c r="AB86" i="496"/>
  <c r="AA87" i="496"/>
  <c r="L86" i="496"/>
  <c r="M86" i="496" s="1"/>
  <c r="AC86" i="496"/>
  <c r="AB85" i="490"/>
  <c r="N85" i="490"/>
  <c r="O85" i="490" s="1"/>
  <c r="L85" i="490"/>
  <c r="M85" i="490" s="1"/>
  <c r="AA86" i="490"/>
  <c r="AC85" i="490"/>
  <c r="AB86" i="487"/>
  <c r="L86" i="487"/>
  <c r="M86" i="487" s="1"/>
  <c r="N86" i="487"/>
  <c r="O86" i="487" s="1"/>
  <c r="AA87" i="487"/>
  <c r="AC86" i="487"/>
  <c r="AB86" i="485"/>
  <c r="L86" i="485"/>
  <c r="M86" i="485" s="1"/>
  <c r="N86" i="485"/>
  <c r="O86" i="485" s="1"/>
  <c r="AA87" i="485"/>
  <c r="AC86" i="485"/>
  <c r="N88" i="495"/>
  <c r="O88" i="495" s="1"/>
  <c r="AB88" i="495"/>
  <c r="AA89" i="495"/>
  <c r="L88" i="495"/>
  <c r="M88" i="495" s="1"/>
  <c r="AC88" i="495"/>
  <c r="AB86" i="482"/>
  <c r="L86" i="482"/>
  <c r="M86" i="482" s="1"/>
  <c r="N86" i="482"/>
  <c r="O86" i="482" s="1"/>
  <c r="AA87" i="482"/>
  <c r="AC86" i="482"/>
  <c r="AB85" i="483"/>
  <c r="L85" i="483"/>
  <c r="M85" i="483" s="1"/>
  <c r="N85" i="483"/>
  <c r="O85" i="483" s="1"/>
  <c r="AA86" i="483"/>
  <c r="AC85" i="483"/>
  <c r="N85" i="491"/>
  <c r="O85" i="491" s="1"/>
  <c r="AB85" i="491"/>
  <c r="L85" i="491"/>
  <c r="M85" i="491" s="1"/>
  <c r="AA86" i="491"/>
  <c r="AC85" i="491"/>
  <c r="AB87" i="492"/>
  <c r="N87" i="492"/>
  <c r="O87" i="492" s="1"/>
  <c r="L87" i="492"/>
  <c r="M87" i="492" s="1"/>
  <c r="AA88" i="492"/>
  <c r="AC87" i="492"/>
  <c r="AB85" i="476"/>
  <c r="L85" i="476"/>
  <c r="M85" i="476" s="1"/>
  <c r="N85" i="476"/>
  <c r="O85" i="476" s="1"/>
  <c r="AA86" i="476"/>
  <c r="AC85" i="476"/>
  <c r="AB86" i="489"/>
  <c r="L86" i="489"/>
  <c r="M86" i="489" s="1"/>
  <c r="N86" i="489"/>
  <c r="O86" i="489" s="1"/>
  <c r="AA87" i="489"/>
  <c r="AC86" i="489"/>
  <c r="N85" i="488"/>
  <c r="O85" i="488" s="1"/>
  <c r="L85" i="488"/>
  <c r="M85" i="488" s="1"/>
  <c r="AA86" i="488"/>
  <c r="AB85" i="488"/>
  <c r="AC85" i="488"/>
  <c r="K25" i="4"/>
  <c r="AD83" i="485"/>
  <c r="AD83" i="470"/>
  <c r="AD82" i="492"/>
  <c r="AD82" i="471"/>
  <c r="AD83" i="489"/>
  <c r="AD83" i="477"/>
  <c r="AD83" i="479"/>
  <c r="AD83" i="478"/>
  <c r="AD81" i="495"/>
  <c r="AD83" i="487"/>
  <c r="AD83" i="482"/>
  <c r="AD83" i="480"/>
  <c r="AD83" i="496"/>
  <c r="N89" i="495" l="1"/>
  <c r="O89" i="495" s="1"/>
  <c r="AA90" i="495"/>
  <c r="AB89" i="495"/>
  <c r="L89" i="495"/>
  <c r="M89" i="495" s="1"/>
  <c r="AC89" i="495"/>
  <c r="N87" i="496"/>
  <c r="O87" i="496" s="1"/>
  <c r="AA88" i="496"/>
  <c r="AB87" i="496"/>
  <c r="L87" i="496"/>
  <c r="M87" i="496" s="1"/>
  <c r="AC87" i="496"/>
  <c r="N86" i="475"/>
  <c r="O86" i="475" s="1"/>
  <c r="AB86" i="475"/>
  <c r="AA87" i="475"/>
  <c r="L86" i="475"/>
  <c r="M86" i="475" s="1"/>
  <c r="AC86" i="475"/>
  <c r="N88" i="471"/>
  <c r="O88" i="471" s="1"/>
  <c r="AA89" i="471"/>
  <c r="L88" i="471"/>
  <c r="M88" i="471" s="1"/>
  <c r="AB88" i="471"/>
  <c r="AC88" i="471"/>
  <c r="N86" i="491"/>
  <c r="O86" i="491" s="1"/>
  <c r="AB86" i="491"/>
  <c r="L86" i="491"/>
  <c r="M86" i="491" s="1"/>
  <c r="AA87" i="491"/>
  <c r="AC86" i="491"/>
  <c r="AB87" i="482"/>
  <c r="L87" i="482"/>
  <c r="M87" i="482" s="1"/>
  <c r="N87" i="482"/>
  <c r="O87" i="482" s="1"/>
  <c r="AA88" i="482"/>
  <c r="AC87" i="482"/>
  <c r="AB87" i="487"/>
  <c r="L87" i="487"/>
  <c r="M87" i="487" s="1"/>
  <c r="N87" i="487"/>
  <c r="O87" i="487" s="1"/>
  <c r="AA88" i="487"/>
  <c r="AC87" i="487"/>
  <c r="N87" i="477"/>
  <c r="O87" i="477" s="1"/>
  <c r="AB87" i="477"/>
  <c r="AA88" i="477"/>
  <c r="L87" i="477"/>
  <c r="M87" i="477" s="1"/>
  <c r="AC87" i="477"/>
  <c r="AB87" i="478"/>
  <c r="L87" i="478"/>
  <c r="M87" i="478" s="1"/>
  <c r="N87" i="478"/>
  <c r="O87" i="478" s="1"/>
  <c r="AA88" i="478"/>
  <c r="AC87" i="478"/>
  <c r="AB86" i="494"/>
  <c r="L86" i="494"/>
  <c r="M86" i="494" s="1"/>
  <c r="N86" i="494"/>
  <c r="O86" i="494" s="1"/>
  <c r="AA87" i="494"/>
  <c r="AC86" i="494"/>
  <c r="AB87" i="480"/>
  <c r="L87" i="480"/>
  <c r="M87" i="480" s="1"/>
  <c r="N87" i="480"/>
  <c r="O87" i="480" s="1"/>
  <c r="AA88" i="480"/>
  <c r="AC87" i="480"/>
  <c r="AB86" i="476"/>
  <c r="L86" i="476"/>
  <c r="M86" i="476" s="1"/>
  <c r="N86" i="476"/>
  <c r="O86" i="476" s="1"/>
  <c r="AA87" i="476"/>
  <c r="AC86" i="476"/>
  <c r="AB88" i="492"/>
  <c r="N88" i="492"/>
  <c r="O88" i="492" s="1"/>
  <c r="L88" i="492"/>
  <c r="M88" i="492" s="1"/>
  <c r="AA89" i="492"/>
  <c r="AC88" i="492"/>
  <c r="AB87" i="485"/>
  <c r="L87" i="485"/>
  <c r="M87" i="485" s="1"/>
  <c r="N87" i="485"/>
  <c r="O87" i="485" s="1"/>
  <c r="AA88" i="485"/>
  <c r="AC87" i="485"/>
  <c r="AB86" i="490"/>
  <c r="N86" i="490"/>
  <c r="O86" i="490" s="1"/>
  <c r="L86" i="490"/>
  <c r="M86" i="490" s="1"/>
  <c r="AA87" i="490"/>
  <c r="AC86" i="490"/>
  <c r="N86" i="481"/>
  <c r="O86" i="481" s="1"/>
  <c r="L86" i="481"/>
  <c r="M86" i="481" s="1"/>
  <c r="AB86" i="481"/>
  <c r="AA87" i="481"/>
  <c r="AC86" i="481"/>
  <c r="N86" i="473"/>
  <c r="O86" i="473" s="1"/>
  <c r="L86" i="473"/>
  <c r="M86" i="473" s="1"/>
  <c r="AA87" i="473"/>
  <c r="AB86" i="473"/>
  <c r="AC86" i="473"/>
  <c r="AB86" i="472"/>
  <c r="L86" i="472"/>
  <c r="M86" i="472" s="1"/>
  <c r="N86" i="472"/>
  <c r="O86" i="472" s="1"/>
  <c r="AC86" i="472"/>
  <c r="AA87" i="472"/>
  <c r="N87" i="479"/>
  <c r="O87" i="479" s="1"/>
  <c r="L87" i="479"/>
  <c r="M87" i="479" s="1"/>
  <c r="AB87" i="479"/>
  <c r="AA88" i="479"/>
  <c r="AC87" i="479"/>
  <c r="N86" i="488"/>
  <c r="O86" i="488" s="1"/>
  <c r="AA87" i="488"/>
  <c r="L86" i="488"/>
  <c r="M86" i="488" s="1"/>
  <c r="AB86" i="488"/>
  <c r="AC86" i="488"/>
  <c r="L87" i="489"/>
  <c r="M87" i="489" s="1"/>
  <c r="N87" i="489"/>
  <c r="O87" i="489" s="1"/>
  <c r="AB87" i="489"/>
  <c r="AA88" i="489"/>
  <c r="AC87" i="489"/>
  <c r="AB86" i="483"/>
  <c r="L86" i="483"/>
  <c r="M86" i="483" s="1"/>
  <c r="N86" i="483"/>
  <c r="O86" i="483" s="1"/>
  <c r="AA87" i="483"/>
  <c r="AC86" i="483"/>
  <c r="N86" i="493"/>
  <c r="O86" i="493" s="1"/>
  <c r="AA87" i="493"/>
  <c r="AB86" i="493"/>
  <c r="L86" i="493"/>
  <c r="M86" i="493" s="1"/>
  <c r="AC86" i="493"/>
  <c r="AB86" i="474"/>
  <c r="L86" i="474"/>
  <c r="M86" i="474" s="1"/>
  <c r="N86" i="474"/>
  <c r="O86" i="474" s="1"/>
  <c r="AA87" i="474"/>
  <c r="AC86" i="474"/>
  <c r="AA87" i="486"/>
  <c r="N86" i="486"/>
  <c r="O86" i="486" s="1"/>
  <c r="AB86" i="486"/>
  <c r="L86" i="486"/>
  <c r="M86" i="486" s="1"/>
  <c r="AC86" i="486"/>
  <c r="AB87" i="470"/>
  <c r="L87" i="470"/>
  <c r="M87" i="470" s="1"/>
  <c r="N87" i="470"/>
  <c r="O87" i="470" s="1"/>
  <c r="AA88" i="470"/>
  <c r="AC87" i="470"/>
  <c r="AA87" i="484"/>
  <c r="N86" i="484"/>
  <c r="O86" i="484" s="1"/>
  <c r="AB86" i="484"/>
  <c r="L86" i="484"/>
  <c r="M86" i="484" s="1"/>
  <c r="AC86" i="484"/>
  <c r="AD83" i="473"/>
  <c r="AD83" i="472"/>
  <c r="AD82" i="487"/>
  <c r="AD81" i="492"/>
  <c r="AD83" i="490"/>
  <c r="AD82" i="477"/>
  <c r="AD83" i="488"/>
  <c r="AD83" i="491"/>
  <c r="AD83" i="474"/>
  <c r="AD83" i="494"/>
  <c r="AD82" i="496"/>
  <c r="AD83" i="476"/>
  <c r="AD82" i="489"/>
  <c r="AD83" i="483"/>
  <c r="AD83" i="486"/>
  <c r="AD83" i="484"/>
  <c r="AD83" i="493"/>
  <c r="AD82" i="479"/>
  <c r="AD82" i="478"/>
  <c r="AD80" i="495"/>
  <c r="AD83" i="481"/>
  <c r="AD82" i="482"/>
  <c r="AD81" i="471"/>
  <c r="AD82" i="480"/>
  <c r="AD83" i="475"/>
  <c r="AD82" i="485"/>
  <c r="AD82" i="470"/>
  <c r="AB88" i="482" l="1"/>
  <c r="L88" i="482"/>
  <c r="M88" i="482" s="1"/>
  <c r="N88" i="482"/>
  <c r="O88" i="482" s="1"/>
  <c r="AA89" i="482"/>
  <c r="AC88" i="482"/>
  <c r="AB88" i="470"/>
  <c r="L88" i="470"/>
  <c r="M88" i="470" s="1"/>
  <c r="N88" i="470"/>
  <c r="O88" i="470" s="1"/>
  <c r="AA89" i="470"/>
  <c r="AC88" i="470"/>
  <c r="AA88" i="486"/>
  <c r="N87" i="486"/>
  <c r="O87" i="486" s="1"/>
  <c r="AB87" i="486"/>
  <c r="L87" i="486"/>
  <c r="M87" i="486" s="1"/>
  <c r="AC87" i="486"/>
  <c r="AB87" i="474"/>
  <c r="L87" i="474"/>
  <c r="M87" i="474" s="1"/>
  <c r="N87" i="474"/>
  <c r="O87" i="474" s="1"/>
  <c r="AA88" i="474"/>
  <c r="AC87" i="474"/>
  <c r="N87" i="493"/>
  <c r="O87" i="493" s="1"/>
  <c r="AA88" i="493"/>
  <c r="L87" i="493"/>
  <c r="M87" i="493" s="1"/>
  <c r="AB87" i="493"/>
  <c r="AC87" i="493"/>
  <c r="AB87" i="483"/>
  <c r="L87" i="483"/>
  <c r="M87" i="483" s="1"/>
  <c r="N87" i="483"/>
  <c r="O87" i="483" s="1"/>
  <c r="AA88" i="483"/>
  <c r="AC87" i="483"/>
  <c r="N87" i="488"/>
  <c r="O87" i="488" s="1"/>
  <c r="AA88" i="488"/>
  <c r="L87" i="488"/>
  <c r="M87" i="488" s="1"/>
  <c r="AB87" i="488"/>
  <c r="AC87" i="488"/>
  <c r="N88" i="479"/>
  <c r="O88" i="479" s="1"/>
  <c r="L88" i="479"/>
  <c r="M88" i="479" s="1"/>
  <c r="AB88" i="479"/>
  <c r="AA89" i="479"/>
  <c r="AC88" i="479"/>
  <c r="AB87" i="490"/>
  <c r="N87" i="490"/>
  <c r="O87" i="490" s="1"/>
  <c r="L87" i="490"/>
  <c r="M87" i="490" s="1"/>
  <c r="AA88" i="490"/>
  <c r="AC87" i="490"/>
  <c r="AB87" i="476"/>
  <c r="L87" i="476"/>
  <c r="M87" i="476" s="1"/>
  <c r="N87" i="476"/>
  <c r="O87" i="476" s="1"/>
  <c r="AA88" i="476"/>
  <c r="AC87" i="476"/>
  <c r="N88" i="477"/>
  <c r="O88" i="477" s="1"/>
  <c r="AA89" i="477"/>
  <c r="L88" i="477"/>
  <c r="M88" i="477" s="1"/>
  <c r="AB88" i="477"/>
  <c r="AC88" i="477"/>
  <c r="N88" i="496"/>
  <c r="O88" i="496" s="1"/>
  <c r="L88" i="496"/>
  <c r="M88" i="496" s="1"/>
  <c r="AA89" i="496"/>
  <c r="AB88" i="496"/>
  <c r="AC88" i="496"/>
  <c r="N88" i="489"/>
  <c r="O88" i="489" s="1"/>
  <c r="AB88" i="489"/>
  <c r="L88" i="489"/>
  <c r="M88" i="489" s="1"/>
  <c r="AA89" i="489"/>
  <c r="AC88" i="489"/>
  <c r="N87" i="473"/>
  <c r="O87" i="473" s="1"/>
  <c r="AA88" i="473"/>
  <c r="L87" i="473"/>
  <c r="M87" i="473" s="1"/>
  <c r="AB87" i="473"/>
  <c r="AC87" i="473"/>
  <c r="AB88" i="480"/>
  <c r="L88" i="480"/>
  <c r="M88" i="480" s="1"/>
  <c r="N88" i="480"/>
  <c r="O88" i="480" s="1"/>
  <c r="AA89" i="480"/>
  <c r="AC88" i="480"/>
  <c r="AB88" i="478"/>
  <c r="L88" i="478"/>
  <c r="M88" i="478" s="1"/>
  <c r="N88" i="478"/>
  <c r="O88" i="478" s="1"/>
  <c r="AC88" i="478"/>
  <c r="AA89" i="478"/>
  <c r="AB87" i="491"/>
  <c r="L87" i="491"/>
  <c r="M87" i="491" s="1"/>
  <c r="N87" i="491"/>
  <c r="O87" i="491" s="1"/>
  <c r="AA88" i="491"/>
  <c r="AC87" i="491"/>
  <c r="N87" i="475"/>
  <c r="O87" i="475" s="1"/>
  <c r="AA88" i="475"/>
  <c r="L87" i="475"/>
  <c r="M87" i="475" s="1"/>
  <c r="AB87" i="475"/>
  <c r="AC87" i="475"/>
  <c r="AB89" i="492"/>
  <c r="N89" i="492"/>
  <c r="O89" i="492" s="1"/>
  <c r="L89" i="492"/>
  <c r="M89" i="492" s="1"/>
  <c r="AA90" i="492"/>
  <c r="AC89" i="492"/>
  <c r="AB87" i="494"/>
  <c r="L87" i="494"/>
  <c r="M87" i="494" s="1"/>
  <c r="N87" i="494"/>
  <c r="O87" i="494" s="1"/>
  <c r="AA88" i="494"/>
  <c r="AC87" i="494"/>
  <c r="AA88" i="484"/>
  <c r="N87" i="484"/>
  <c r="O87" i="484" s="1"/>
  <c r="L87" i="484"/>
  <c r="M87" i="484" s="1"/>
  <c r="AB87" i="484"/>
  <c r="AC87" i="484"/>
  <c r="AB87" i="472"/>
  <c r="L87" i="472"/>
  <c r="M87" i="472" s="1"/>
  <c r="N87" i="472"/>
  <c r="O87" i="472" s="1"/>
  <c r="AA88" i="472"/>
  <c r="AC87" i="472"/>
  <c r="N87" i="481"/>
  <c r="O87" i="481" s="1"/>
  <c r="L87" i="481"/>
  <c r="M87" i="481" s="1"/>
  <c r="AB87" i="481"/>
  <c r="AA88" i="481"/>
  <c r="AC87" i="481"/>
  <c r="AB88" i="485"/>
  <c r="L88" i="485"/>
  <c r="M88" i="485" s="1"/>
  <c r="N88" i="485"/>
  <c r="O88" i="485" s="1"/>
  <c r="AA89" i="485"/>
  <c r="AC88" i="485"/>
  <c r="AB88" i="487"/>
  <c r="L88" i="487"/>
  <c r="M88" i="487" s="1"/>
  <c r="N88" i="487"/>
  <c r="O88" i="487" s="1"/>
  <c r="AA89" i="487"/>
  <c r="AC88" i="487"/>
  <c r="N89" i="471"/>
  <c r="O89" i="471" s="1"/>
  <c r="AB89" i="471"/>
  <c r="AA90" i="471"/>
  <c r="L89" i="471"/>
  <c r="M89" i="471" s="1"/>
  <c r="AC89" i="471"/>
  <c r="N90" i="495"/>
  <c r="O90" i="495" s="1"/>
  <c r="L90" i="495"/>
  <c r="M90" i="495" s="1"/>
  <c r="AB90" i="495"/>
  <c r="AA91" i="495"/>
  <c r="AC90" i="495"/>
  <c r="AD82" i="484"/>
  <c r="AD81" i="496"/>
  <c r="AD82" i="488"/>
  <c r="AD80" i="492"/>
  <c r="AD80" i="471"/>
  <c r="AD82" i="481"/>
  <c r="AD81" i="485"/>
  <c r="AD82" i="491"/>
  <c r="AD82" i="490"/>
  <c r="AD79" i="495"/>
  <c r="AD82" i="474"/>
  <c r="AD82" i="473"/>
  <c r="AD82" i="475"/>
  <c r="AD82" i="476"/>
  <c r="AD82" i="472"/>
  <c r="AD81" i="470"/>
  <c r="AD81" i="480"/>
  <c r="AD81" i="487"/>
  <c r="AD81" i="489"/>
  <c r="AD81" i="479"/>
  <c r="AD82" i="486"/>
  <c r="AD81" i="478"/>
  <c r="AD82" i="483"/>
  <c r="AD81" i="482"/>
  <c r="AD82" i="493"/>
  <c r="AD81" i="477"/>
  <c r="AD82" i="494"/>
  <c r="AB88" i="474" l="1"/>
  <c r="L88" i="474"/>
  <c r="M88" i="474" s="1"/>
  <c r="N88" i="474"/>
  <c r="O88" i="474" s="1"/>
  <c r="AA89" i="474"/>
  <c r="AC88" i="474"/>
  <c r="AA89" i="486"/>
  <c r="N88" i="486"/>
  <c r="O88" i="486" s="1"/>
  <c r="AB88" i="486"/>
  <c r="L88" i="486"/>
  <c r="M88" i="486" s="1"/>
  <c r="AC88" i="486"/>
  <c r="AB88" i="472"/>
  <c r="L88" i="472"/>
  <c r="M88" i="472" s="1"/>
  <c r="N88" i="472"/>
  <c r="O88" i="472" s="1"/>
  <c r="AC88" i="472"/>
  <c r="AA89" i="472"/>
  <c r="AB88" i="494"/>
  <c r="L88" i="494"/>
  <c r="M88" i="494" s="1"/>
  <c r="N88" i="494"/>
  <c r="O88" i="494" s="1"/>
  <c r="AA89" i="494"/>
  <c r="AC88" i="494"/>
  <c r="L88" i="491"/>
  <c r="M88" i="491" s="1"/>
  <c r="AB88" i="491"/>
  <c r="N88" i="491"/>
  <c r="O88" i="491" s="1"/>
  <c r="AA89" i="491"/>
  <c r="AC88" i="491"/>
  <c r="AB89" i="478"/>
  <c r="L89" i="478"/>
  <c r="M89" i="478" s="1"/>
  <c r="N89" i="478"/>
  <c r="O89" i="478" s="1"/>
  <c r="AA90" i="478"/>
  <c r="AC89" i="478"/>
  <c r="N89" i="489"/>
  <c r="O89" i="489" s="1"/>
  <c r="AB89" i="489"/>
  <c r="L89" i="489"/>
  <c r="M89" i="489" s="1"/>
  <c r="AA90" i="489"/>
  <c r="AC89" i="489"/>
  <c r="N89" i="496"/>
  <c r="O89" i="496" s="1"/>
  <c r="AA90" i="496"/>
  <c r="L89" i="496"/>
  <c r="M89" i="496" s="1"/>
  <c r="AB89" i="496"/>
  <c r="AC89" i="496"/>
  <c r="N88" i="493"/>
  <c r="O88" i="493" s="1"/>
  <c r="AA89" i="493"/>
  <c r="AB88" i="493"/>
  <c r="L88" i="493"/>
  <c r="M88" i="493" s="1"/>
  <c r="AC88" i="493"/>
  <c r="N88" i="481"/>
  <c r="O88" i="481" s="1"/>
  <c r="L88" i="481"/>
  <c r="M88" i="481" s="1"/>
  <c r="AB88" i="481"/>
  <c r="AA89" i="481"/>
  <c r="AC88" i="481"/>
  <c r="N89" i="479"/>
  <c r="O89" i="479" s="1"/>
  <c r="AB89" i="479"/>
  <c r="L89" i="479"/>
  <c r="M89" i="479" s="1"/>
  <c r="AA90" i="479"/>
  <c r="AC89" i="479"/>
  <c r="N88" i="473"/>
  <c r="O88" i="473" s="1"/>
  <c r="AA89" i="473"/>
  <c r="L88" i="473"/>
  <c r="M88" i="473" s="1"/>
  <c r="AB88" i="473"/>
  <c r="AC88" i="473"/>
  <c r="AB88" i="476"/>
  <c r="L88" i="476"/>
  <c r="M88" i="476" s="1"/>
  <c r="N88" i="476"/>
  <c r="O88" i="476" s="1"/>
  <c r="AA89" i="476"/>
  <c r="AC88" i="476"/>
  <c r="AB88" i="483"/>
  <c r="L88" i="483"/>
  <c r="M88" i="483" s="1"/>
  <c r="N88" i="483"/>
  <c r="O88" i="483" s="1"/>
  <c r="AA89" i="483"/>
  <c r="AC88" i="483"/>
  <c r="AB89" i="470"/>
  <c r="L89" i="470"/>
  <c r="M89" i="470" s="1"/>
  <c r="N89" i="470"/>
  <c r="O89" i="470" s="1"/>
  <c r="AC89" i="470"/>
  <c r="AA90" i="470"/>
  <c r="N91" i="495"/>
  <c r="O91" i="495" s="1"/>
  <c r="AA92" i="495"/>
  <c r="AB91" i="495"/>
  <c r="L91" i="495"/>
  <c r="M91" i="495" s="1"/>
  <c r="AC91" i="495"/>
  <c r="N88" i="475"/>
  <c r="O88" i="475" s="1"/>
  <c r="AB88" i="475"/>
  <c r="AA89" i="475"/>
  <c r="L88" i="475"/>
  <c r="M88" i="475" s="1"/>
  <c r="AC88" i="475"/>
  <c r="N90" i="471"/>
  <c r="O90" i="471" s="1"/>
  <c r="AB90" i="471"/>
  <c r="AA91" i="471"/>
  <c r="L90" i="471"/>
  <c r="M90" i="471" s="1"/>
  <c r="AC90" i="471"/>
  <c r="AB89" i="487"/>
  <c r="L89" i="487"/>
  <c r="M89" i="487" s="1"/>
  <c r="N89" i="487"/>
  <c r="O89" i="487" s="1"/>
  <c r="AC89" i="487"/>
  <c r="AA90" i="487"/>
  <c r="AB89" i="485"/>
  <c r="L89" i="485"/>
  <c r="M89" i="485" s="1"/>
  <c r="N89" i="485"/>
  <c r="O89" i="485" s="1"/>
  <c r="AA90" i="485"/>
  <c r="AC89" i="485"/>
  <c r="AA89" i="484"/>
  <c r="N88" i="484"/>
  <c r="O88" i="484" s="1"/>
  <c r="L88" i="484"/>
  <c r="M88" i="484" s="1"/>
  <c r="AB88" i="484"/>
  <c r="AC88" i="484"/>
  <c r="AB90" i="492"/>
  <c r="N90" i="492"/>
  <c r="O90" i="492" s="1"/>
  <c r="L90" i="492"/>
  <c r="M90" i="492" s="1"/>
  <c r="AA91" i="492"/>
  <c r="AC90" i="492"/>
  <c r="AB89" i="480"/>
  <c r="L89" i="480"/>
  <c r="M89" i="480" s="1"/>
  <c r="N89" i="480"/>
  <c r="O89" i="480" s="1"/>
  <c r="AA90" i="480"/>
  <c r="AC89" i="480"/>
  <c r="N89" i="477"/>
  <c r="O89" i="477" s="1"/>
  <c r="AA90" i="477"/>
  <c r="L89" i="477"/>
  <c r="M89" i="477" s="1"/>
  <c r="AB89" i="477"/>
  <c r="AC89" i="477"/>
  <c r="AB88" i="490"/>
  <c r="N88" i="490"/>
  <c r="O88" i="490" s="1"/>
  <c r="L88" i="490"/>
  <c r="M88" i="490" s="1"/>
  <c r="AA89" i="490"/>
  <c r="AC88" i="490"/>
  <c r="N88" i="488"/>
  <c r="O88" i="488" s="1"/>
  <c r="AA89" i="488"/>
  <c r="L88" i="488"/>
  <c r="M88" i="488" s="1"/>
  <c r="AB88" i="488"/>
  <c r="AC88" i="488"/>
  <c r="AB89" i="482"/>
  <c r="L89" i="482"/>
  <c r="M89" i="482" s="1"/>
  <c r="N89" i="482"/>
  <c r="O89" i="482" s="1"/>
  <c r="AA90" i="482"/>
  <c r="AC89" i="482"/>
  <c r="AD81" i="493"/>
  <c r="AD81" i="488"/>
  <c r="AD81" i="476"/>
  <c r="AD81" i="474"/>
  <c r="AD81" i="472"/>
  <c r="AD80" i="470"/>
  <c r="AD79" i="471"/>
  <c r="AD81" i="483"/>
  <c r="AD81" i="491"/>
  <c r="AD80" i="477"/>
  <c r="AD79" i="492"/>
  <c r="AD81" i="484"/>
  <c r="AD80" i="496"/>
  <c r="AD81" i="494"/>
  <c r="AD80" i="479"/>
  <c r="AD78" i="495"/>
  <c r="AD80" i="480"/>
  <c r="AD80" i="489"/>
  <c r="AD80" i="487"/>
  <c r="AD80" i="478"/>
  <c r="AD81" i="481"/>
  <c r="AD80" i="485"/>
  <c r="AD81" i="486"/>
  <c r="AD80" i="482"/>
  <c r="AD81" i="473"/>
  <c r="AD81" i="490"/>
  <c r="AD81" i="475"/>
  <c r="AB90" i="482" l="1"/>
  <c r="L90" i="482"/>
  <c r="M90" i="482" s="1"/>
  <c r="N90" i="482"/>
  <c r="O90" i="482" s="1"/>
  <c r="AA91" i="482"/>
  <c r="AC90" i="482"/>
  <c r="AB90" i="480"/>
  <c r="L90" i="480"/>
  <c r="M90" i="480" s="1"/>
  <c r="N90" i="480"/>
  <c r="O90" i="480" s="1"/>
  <c r="AA91" i="480"/>
  <c r="AC90" i="480"/>
  <c r="AB89" i="476"/>
  <c r="L89" i="476"/>
  <c r="M89" i="476" s="1"/>
  <c r="N89" i="476"/>
  <c r="O89" i="476" s="1"/>
  <c r="AA90" i="476"/>
  <c r="AC89" i="476"/>
  <c r="N90" i="479"/>
  <c r="O90" i="479" s="1"/>
  <c r="AB90" i="479"/>
  <c r="L90" i="479"/>
  <c r="M90" i="479" s="1"/>
  <c r="AA91" i="479"/>
  <c r="AC90" i="479"/>
  <c r="N90" i="477"/>
  <c r="O90" i="477" s="1"/>
  <c r="AA91" i="477"/>
  <c r="L90" i="477"/>
  <c r="M90" i="477" s="1"/>
  <c r="AB90" i="477"/>
  <c r="AC90" i="477"/>
  <c r="N91" i="471"/>
  <c r="O91" i="471" s="1"/>
  <c r="AB91" i="471"/>
  <c r="AA92" i="471"/>
  <c r="L91" i="471"/>
  <c r="M91" i="471" s="1"/>
  <c r="AC91" i="471"/>
  <c r="AB90" i="470"/>
  <c r="L90" i="470"/>
  <c r="M90" i="470" s="1"/>
  <c r="N90" i="470"/>
  <c r="O90" i="470" s="1"/>
  <c r="AA91" i="470"/>
  <c r="AC90" i="470"/>
  <c r="N89" i="481"/>
  <c r="O89" i="481" s="1"/>
  <c r="L89" i="481"/>
  <c r="M89" i="481" s="1"/>
  <c r="AB89" i="481"/>
  <c r="AA90" i="481"/>
  <c r="AC89" i="481"/>
  <c r="AB89" i="490"/>
  <c r="N89" i="490"/>
  <c r="O89" i="490" s="1"/>
  <c r="L89" i="490"/>
  <c r="M89" i="490" s="1"/>
  <c r="AA90" i="490"/>
  <c r="AC89" i="490"/>
  <c r="AB91" i="492"/>
  <c r="N91" i="492"/>
  <c r="O91" i="492" s="1"/>
  <c r="L91" i="492"/>
  <c r="M91" i="492" s="1"/>
  <c r="AA92" i="492"/>
  <c r="AC91" i="492"/>
  <c r="AB90" i="485"/>
  <c r="L90" i="485"/>
  <c r="M90" i="485" s="1"/>
  <c r="N90" i="485"/>
  <c r="O90" i="485" s="1"/>
  <c r="AA91" i="485"/>
  <c r="AC90" i="485"/>
  <c r="AB90" i="487"/>
  <c r="L90" i="487"/>
  <c r="M90" i="487" s="1"/>
  <c r="N90" i="487"/>
  <c r="O90" i="487" s="1"/>
  <c r="AA91" i="487"/>
  <c r="AC90" i="487"/>
  <c r="N89" i="475"/>
  <c r="O89" i="475" s="1"/>
  <c r="AB89" i="475"/>
  <c r="AA90" i="475"/>
  <c r="L89" i="475"/>
  <c r="M89" i="475" s="1"/>
  <c r="AC89" i="475"/>
  <c r="N89" i="493"/>
  <c r="O89" i="493" s="1"/>
  <c r="L89" i="493"/>
  <c r="M89" i="493" s="1"/>
  <c r="AB89" i="493"/>
  <c r="AA90" i="493"/>
  <c r="AC89" i="493"/>
  <c r="AB90" i="489"/>
  <c r="L90" i="489"/>
  <c r="M90" i="489" s="1"/>
  <c r="N90" i="489"/>
  <c r="O90" i="489" s="1"/>
  <c r="AA91" i="489"/>
  <c r="AC90" i="489"/>
  <c r="AB89" i="494"/>
  <c r="L89" i="494"/>
  <c r="M89" i="494" s="1"/>
  <c r="N89" i="494"/>
  <c r="O89" i="494" s="1"/>
  <c r="AA90" i="494"/>
  <c r="AC89" i="494"/>
  <c r="AB89" i="472"/>
  <c r="L89" i="472"/>
  <c r="M89" i="472" s="1"/>
  <c r="N89" i="472"/>
  <c r="O89" i="472" s="1"/>
  <c r="AC89" i="472"/>
  <c r="AA90" i="472"/>
  <c r="AB89" i="474"/>
  <c r="L89" i="474"/>
  <c r="M89" i="474" s="1"/>
  <c r="N89" i="474"/>
  <c r="O89" i="474" s="1"/>
  <c r="AA90" i="474"/>
  <c r="AC89" i="474"/>
  <c r="N89" i="491"/>
  <c r="O89" i="491" s="1"/>
  <c r="L89" i="491"/>
  <c r="M89" i="491" s="1"/>
  <c r="AB89" i="491"/>
  <c r="AA90" i="491"/>
  <c r="AC89" i="491"/>
  <c r="AA90" i="486"/>
  <c r="N89" i="486"/>
  <c r="O89" i="486" s="1"/>
  <c r="AB89" i="486"/>
  <c r="L89" i="486"/>
  <c r="M89" i="486" s="1"/>
  <c r="AC89" i="486"/>
  <c r="N89" i="488"/>
  <c r="O89" i="488" s="1"/>
  <c r="AA90" i="488"/>
  <c r="L89" i="488"/>
  <c r="M89" i="488" s="1"/>
  <c r="AB89" i="488"/>
  <c r="AC89" i="488"/>
  <c r="AA90" i="484"/>
  <c r="N89" i="484"/>
  <c r="O89" i="484" s="1"/>
  <c r="L89" i="484"/>
  <c r="M89" i="484" s="1"/>
  <c r="AB89" i="484"/>
  <c r="AC89" i="484"/>
  <c r="N92" i="495"/>
  <c r="O92" i="495" s="1"/>
  <c r="AB92" i="495"/>
  <c r="AA93" i="495"/>
  <c r="L92" i="495"/>
  <c r="M92" i="495" s="1"/>
  <c r="AC92" i="495"/>
  <c r="AB89" i="483"/>
  <c r="L89" i="483"/>
  <c r="M89" i="483" s="1"/>
  <c r="N89" i="483"/>
  <c r="O89" i="483" s="1"/>
  <c r="AA90" i="483"/>
  <c r="AC89" i="483"/>
  <c r="N89" i="473"/>
  <c r="O89" i="473" s="1"/>
  <c r="AA90" i="473"/>
  <c r="L89" i="473"/>
  <c r="M89" i="473" s="1"/>
  <c r="AB89" i="473"/>
  <c r="AC89" i="473"/>
  <c r="N90" i="496"/>
  <c r="O90" i="496" s="1"/>
  <c r="AB90" i="496"/>
  <c r="AA91" i="496"/>
  <c r="L90" i="496"/>
  <c r="M90" i="496" s="1"/>
  <c r="AC90" i="496"/>
  <c r="AB90" i="478"/>
  <c r="L90" i="478"/>
  <c r="M90" i="478" s="1"/>
  <c r="N90" i="478"/>
  <c r="O90" i="478" s="1"/>
  <c r="AC90" i="478"/>
  <c r="AA91" i="478"/>
  <c r="AD79" i="482"/>
  <c r="AD78" i="471"/>
  <c r="AD79" i="478"/>
  <c r="AD80" i="472"/>
  <c r="AD80" i="476"/>
  <c r="AD79" i="496"/>
  <c r="AD80" i="491"/>
  <c r="AD80" i="474"/>
  <c r="AD80" i="490"/>
  <c r="AD78" i="492"/>
  <c r="AD80" i="494"/>
  <c r="AD80" i="493"/>
  <c r="AD80" i="475"/>
  <c r="AD79" i="480"/>
  <c r="AD80" i="484"/>
  <c r="AD77" i="495"/>
  <c r="AD80" i="483"/>
  <c r="AD80" i="473"/>
  <c r="AD79" i="489"/>
  <c r="AD80" i="488"/>
  <c r="AD79" i="479"/>
  <c r="AD79" i="470"/>
  <c r="AD80" i="486"/>
  <c r="AD79" i="477"/>
  <c r="AD79" i="487"/>
  <c r="AD79" i="485"/>
  <c r="AD80" i="481"/>
  <c r="AB91" i="485" l="1"/>
  <c r="L91" i="485"/>
  <c r="M91" i="485" s="1"/>
  <c r="N91" i="485"/>
  <c r="O91" i="485" s="1"/>
  <c r="AA92" i="485"/>
  <c r="AC91" i="485"/>
  <c r="N90" i="481"/>
  <c r="O90" i="481" s="1"/>
  <c r="L90" i="481"/>
  <c r="M90" i="481" s="1"/>
  <c r="AB90" i="481"/>
  <c r="AA91" i="481"/>
  <c r="AC90" i="481"/>
  <c r="N91" i="496"/>
  <c r="O91" i="496" s="1"/>
  <c r="AA92" i="496"/>
  <c r="AB91" i="496"/>
  <c r="L91" i="496"/>
  <c r="M91" i="496" s="1"/>
  <c r="AC91" i="496"/>
  <c r="N90" i="473"/>
  <c r="O90" i="473" s="1"/>
  <c r="AB90" i="473"/>
  <c r="AA91" i="473"/>
  <c r="L90" i="473"/>
  <c r="M90" i="473" s="1"/>
  <c r="AC90" i="473"/>
  <c r="N90" i="493"/>
  <c r="O90" i="493" s="1"/>
  <c r="AA91" i="493"/>
  <c r="AB90" i="493"/>
  <c r="L90" i="493"/>
  <c r="M90" i="493" s="1"/>
  <c r="AC90" i="493"/>
  <c r="AB92" i="492"/>
  <c r="N92" i="492"/>
  <c r="O92" i="492" s="1"/>
  <c r="L92" i="492"/>
  <c r="M92" i="492" s="1"/>
  <c r="AA93" i="492"/>
  <c r="AC92" i="492"/>
  <c r="N92" i="471"/>
  <c r="O92" i="471" s="1"/>
  <c r="AA93" i="471"/>
  <c r="L92" i="471"/>
  <c r="M92" i="471" s="1"/>
  <c r="AB92" i="471"/>
  <c r="AC92" i="471"/>
  <c r="AA91" i="486"/>
  <c r="N90" i="486"/>
  <c r="O90" i="486" s="1"/>
  <c r="AB90" i="486"/>
  <c r="L90" i="486"/>
  <c r="M90" i="486" s="1"/>
  <c r="AC90" i="486"/>
  <c r="AB90" i="472"/>
  <c r="L90" i="472"/>
  <c r="M90" i="472" s="1"/>
  <c r="N90" i="472"/>
  <c r="O90" i="472" s="1"/>
  <c r="AC90" i="472"/>
  <c r="AA91" i="472"/>
  <c r="AB90" i="476"/>
  <c r="L90" i="476"/>
  <c r="M90" i="476" s="1"/>
  <c r="N90" i="476"/>
  <c r="O90" i="476" s="1"/>
  <c r="AA91" i="476"/>
  <c r="AC90" i="476"/>
  <c r="AA91" i="484"/>
  <c r="N90" i="484"/>
  <c r="O90" i="484" s="1"/>
  <c r="AB90" i="484"/>
  <c r="L90" i="484"/>
  <c r="M90" i="484" s="1"/>
  <c r="AC90" i="484"/>
  <c r="AB90" i="494"/>
  <c r="L90" i="494"/>
  <c r="M90" i="494" s="1"/>
  <c r="N90" i="494"/>
  <c r="O90" i="494" s="1"/>
  <c r="AA91" i="494"/>
  <c r="AC90" i="494"/>
  <c r="AB91" i="480"/>
  <c r="L91" i="480"/>
  <c r="M91" i="480" s="1"/>
  <c r="N91" i="480"/>
  <c r="O91" i="480" s="1"/>
  <c r="AA92" i="480"/>
  <c r="AC91" i="480"/>
  <c r="AB90" i="483"/>
  <c r="L90" i="483"/>
  <c r="M90" i="483" s="1"/>
  <c r="N90" i="483"/>
  <c r="O90" i="483" s="1"/>
  <c r="AA91" i="483"/>
  <c r="AC90" i="483"/>
  <c r="AB90" i="474"/>
  <c r="L90" i="474"/>
  <c r="M90" i="474" s="1"/>
  <c r="N90" i="474"/>
  <c r="O90" i="474" s="1"/>
  <c r="AA91" i="474"/>
  <c r="AC90" i="474"/>
  <c r="AB91" i="478"/>
  <c r="L91" i="478"/>
  <c r="M91" i="478" s="1"/>
  <c r="N91" i="478"/>
  <c r="O91" i="478" s="1"/>
  <c r="AA92" i="478"/>
  <c r="AC91" i="478"/>
  <c r="N90" i="488"/>
  <c r="O90" i="488" s="1"/>
  <c r="AA91" i="488"/>
  <c r="L90" i="488"/>
  <c r="M90" i="488" s="1"/>
  <c r="AB90" i="488"/>
  <c r="AC90" i="488"/>
  <c r="N90" i="491"/>
  <c r="O90" i="491" s="1"/>
  <c r="AB90" i="491"/>
  <c r="L90" i="491"/>
  <c r="M90" i="491" s="1"/>
  <c r="AA91" i="491"/>
  <c r="AC90" i="491"/>
  <c r="N93" i="495"/>
  <c r="O93" i="495" s="1"/>
  <c r="AA94" i="495"/>
  <c r="AB93" i="495"/>
  <c r="L93" i="495"/>
  <c r="M93" i="495" s="1"/>
  <c r="AC93" i="495"/>
  <c r="L91" i="489"/>
  <c r="M91" i="489" s="1"/>
  <c r="N91" i="489"/>
  <c r="O91" i="489" s="1"/>
  <c r="AB91" i="489"/>
  <c r="AA92" i="489"/>
  <c r="AC91" i="489"/>
  <c r="N90" i="475"/>
  <c r="O90" i="475" s="1"/>
  <c r="AB90" i="475"/>
  <c r="AA91" i="475"/>
  <c r="L90" i="475"/>
  <c r="M90" i="475" s="1"/>
  <c r="AC90" i="475"/>
  <c r="AB91" i="487"/>
  <c r="L91" i="487"/>
  <c r="M91" i="487" s="1"/>
  <c r="N91" i="487"/>
  <c r="O91" i="487" s="1"/>
  <c r="AC91" i="487"/>
  <c r="AA92" i="487"/>
  <c r="AB90" i="490"/>
  <c r="N90" i="490"/>
  <c r="O90" i="490" s="1"/>
  <c r="L90" i="490"/>
  <c r="M90" i="490" s="1"/>
  <c r="AA91" i="490"/>
  <c r="AC90" i="490"/>
  <c r="AB91" i="470"/>
  <c r="L91" i="470"/>
  <c r="M91" i="470" s="1"/>
  <c r="N91" i="470"/>
  <c r="O91" i="470" s="1"/>
  <c r="AA92" i="470"/>
  <c r="AC91" i="470"/>
  <c r="N91" i="477"/>
  <c r="O91" i="477" s="1"/>
  <c r="AB91" i="477"/>
  <c r="AA92" i="477"/>
  <c r="L91" i="477"/>
  <c r="M91" i="477" s="1"/>
  <c r="AC91" i="477"/>
  <c r="N91" i="479"/>
  <c r="O91" i="479" s="1"/>
  <c r="L91" i="479"/>
  <c r="M91" i="479" s="1"/>
  <c r="AB91" i="479"/>
  <c r="AA92" i="479"/>
  <c r="AC91" i="479"/>
  <c r="AB91" i="482"/>
  <c r="L91" i="482"/>
  <c r="M91" i="482" s="1"/>
  <c r="N91" i="482"/>
  <c r="O91" i="482" s="1"/>
  <c r="AA92" i="482"/>
  <c r="AC91" i="482"/>
  <c r="AD78" i="489"/>
  <c r="AD77" i="492"/>
  <c r="AD77" i="471"/>
  <c r="AD78" i="480"/>
  <c r="AD79" i="474"/>
  <c r="AD78" i="478"/>
  <c r="AD79" i="472"/>
  <c r="AD76" i="495"/>
  <c r="AD79" i="491"/>
  <c r="AD79" i="475"/>
  <c r="AD78" i="482"/>
  <c r="AD78" i="479"/>
  <c r="AD79" i="490"/>
  <c r="AD79" i="488"/>
  <c r="AD78" i="485"/>
  <c r="AD78" i="477"/>
  <c r="AD78" i="487"/>
  <c r="AD79" i="484"/>
  <c r="AD79" i="483"/>
  <c r="AD78" i="470"/>
  <c r="AD79" i="473"/>
  <c r="AD78" i="496"/>
  <c r="AD79" i="486"/>
  <c r="AD79" i="494"/>
  <c r="AD79" i="493"/>
  <c r="AD79" i="481"/>
  <c r="AD79" i="476"/>
  <c r="AB92" i="482" l="1"/>
  <c r="L92" i="482"/>
  <c r="M92" i="482" s="1"/>
  <c r="N92" i="482"/>
  <c r="O92" i="482" s="1"/>
  <c r="AA93" i="482"/>
  <c r="AC92" i="482"/>
  <c r="N91" i="475"/>
  <c r="O91" i="475" s="1"/>
  <c r="AA92" i="475"/>
  <c r="L91" i="475"/>
  <c r="M91" i="475" s="1"/>
  <c r="AB91" i="475"/>
  <c r="AC91" i="475"/>
  <c r="N94" i="495"/>
  <c r="O94" i="495" s="1"/>
  <c r="L94" i="495"/>
  <c r="M94" i="495" s="1"/>
  <c r="AB94" i="495"/>
  <c r="AA95" i="495"/>
  <c r="AC94" i="495"/>
  <c r="AB92" i="480"/>
  <c r="L92" i="480"/>
  <c r="M92" i="480" s="1"/>
  <c r="N92" i="480"/>
  <c r="O92" i="480" s="1"/>
  <c r="AA93" i="480"/>
  <c r="AC92" i="480"/>
  <c r="AB91" i="472"/>
  <c r="L91" i="472"/>
  <c r="M91" i="472" s="1"/>
  <c r="N91" i="472"/>
  <c r="O91" i="472" s="1"/>
  <c r="AA92" i="472"/>
  <c r="AC91" i="472"/>
  <c r="AB93" i="492"/>
  <c r="N93" i="492"/>
  <c r="O93" i="492" s="1"/>
  <c r="L93" i="492"/>
  <c r="M93" i="492" s="1"/>
  <c r="AA94" i="492"/>
  <c r="AC93" i="492"/>
  <c r="N92" i="479"/>
  <c r="O92" i="479" s="1"/>
  <c r="L92" i="479"/>
  <c r="M92" i="479" s="1"/>
  <c r="AB92" i="479"/>
  <c r="AA93" i="479"/>
  <c r="AC92" i="479"/>
  <c r="AB91" i="490"/>
  <c r="N91" i="490"/>
  <c r="O91" i="490" s="1"/>
  <c r="L91" i="490"/>
  <c r="M91" i="490" s="1"/>
  <c r="AA92" i="490"/>
  <c r="AC91" i="490"/>
  <c r="AB92" i="487"/>
  <c r="L92" i="487"/>
  <c r="M92" i="487" s="1"/>
  <c r="N92" i="487"/>
  <c r="O92" i="487" s="1"/>
  <c r="AA93" i="487"/>
  <c r="AC92" i="487"/>
  <c r="AB92" i="478"/>
  <c r="L92" i="478"/>
  <c r="M92" i="478" s="1"/>
  <c r="N92" i="478"/>
  <c r="O92" i="478" s="1"/>
  <c r="AA93" i="478"/>
  <c r="AC92" i="478"/>
  <c r="AA92" i="486"/>
  <c r="N91" i="486"/>
  <c r="O91" i="486" s="1"/>
  <c r="AB91" i="486"/>
  <c r="L91" i="486"/>
  <c r="M91" i="486" s="1"/>
  <c r="AC91" i="486"/>
  <c r="N93" i="471"/>
  <c r="O93" i="471" s="1"/>
  <c r="AB93" i="471"/>
  <c r="AA94" i="471"/>
  <c r="L93" i="471"/>
  <c r="M93" i="471" s="1"/>
  <c r="AC93" i="471"/>
  <c r="N91" i="473"/>
  <c r="O91" i="473" s="1"/>
  <c r="AA92" i="473"/>
  <c r="L91" i="473"/>
  <c r="M91" i="473" s="1"/>
  <c r="AB91" i="473"/>
  <c r="AC91" i="473"/>
  <c r="N91" i="488"/>
  <c r="O91" i="488" s="1"/>
  <c r="AA92" i="488"/>
  <c r="L91" i="488"/>
  <c r="M91" i="488" s="1"/>
  <c r="AB91" i="488"/>
  <c r="AC91" i="488"/>
  <c r="AB91" i="474"/>
  <c r="L91" i="474"/>
  <c r="M91" i="474" s="1"/>
  <c r="N91" i="474"/>
  <c r="O91" i="474" s="1"/>
  <c r="AA92" i="474"/>
  <c r="AC91" i="474"/>
  <c r="AB91" i="494"/>
  <c r="L91" i="494"/>
  <c r="M91" i="494" s="1"/>
  <c r="N91" i="494"/>
  <c r="O91" i="494" s="1"/>
  <c r="AA92" i="494"/>
  <c r="AC91" i="494"/>
  <c r="AA92" i="484"/>
  <c r="N91" i="484"/>
  <c r="O91" i="484" s="1"/>
  <c r="L91" i="484"/>
  <c r="M91" i="484" s="1"/>
  <c r="AB91" i="484"/>
  <c r="AC91" i="484"/>
  <c r="N91" i="481"/>
  <c r="O91" i="481" s="1"/>
  <c r="L91" i="481"/>
  <c r="M91" i="481" s="1"/>
  <c r="AB91" i="481"/>
  <c r="AA92" i="481"/>
  <c r="AC91" i="481"/>
  <c r="N92" i="489"/>
  <c r="O92" i="489" s="1"/>
  <c r="AB92" i="489"/>
  <c r="L92" i="489"/>
  <c r="M92" i="489" s="1"/>
  <c r="AA93" i="489"/>
  <c r="AC92" i="489"/>
  <c r="AB91" i="476"/>
  <c r="L91" i="476"/>
  <c r="M91" i="476" s="1"/>
  <c r="N91" i="476"/>
  <c r="O91" i="476" s="1"/>
  <c r="AA92" i="476"/>
  <c r="AC91" i="476"/>
  <c r="N92" i="477"/>
  <c r="O92" i="477" s="1"/>
  <c r="AA93" i="477"/>
  <c r="L92" i="477"/>
  <c r="M92" i="477" s="1"/>
  <c r="AB92" i="477"/>
  <c r="AC92" i="477"/>
  <c r="AB92" i="470"/>
  <c r="L92" i="470"/>
  <c r="M92" i="470" s="1"/>
  <c r="N92" i="470"/>
  <c r="O92" i="470" s="1"/>
  <c r="AA93" i="470"/>
  <c r="AC92" i="470"/>
  <c r="AB91" i="491"/>
  <c r="L91" i="491"/>
  <c r="M91" i="491" s="1"/>
  <c r="N91" i="491"/>
  <c r="O91" i="491" s="1"/>
  <c r="AA92" i="491"/>
  <c r="AC91" i="491"/>
  <c r="AB91" i="483"/>
  <c r="L91" i="483"/>
  <c r="M91" i="483" s="1"/>
  <c r="N91" i="483"/>
  <c r="O91" i="483" s="1"/>
  <c r="AA92" i="483"/>
  <c r="AC91" i="483"/>
  <c r="N91" i="493"/>
  <c r="O91" i="493" s="1"/>
  <c r="AA92" i="493"/>
  <c r="AB91" i="493"/>
  <c r="L91" i="493"/>
  <c r="M91" i="493" s="1"/>
  <c r="AC91" i="493"/>
  <c r="N92" i="496"/>
  <c r="O92" i="496" s="1"/>
  <c r="L92" i="496"/>
  <c r="M92" i="496" s="1"/>
  <c r="AA93" i="496"/>
  <c r="AB92" i="496"/>
  <c r="AC92" i="496"/>
  <c r="AB92" i="485"/>
  <c r="L92" i="485"/>
  <c r="M92" i="485" s="1"/>
  <c r="N92" i="485"/>
  <c r="O92" i="485" s="1"/>
  <c r="AA93" i="485"/>
  <c r="AC92" i="485"/>
  <c r="AD78" i="481"/>
  <c r="AD78" i="488"/>
  <c r="AD76" i="471"/>
  <c r="AD75" i="495"/>
  <c r="AD78" i="484"/>
  <c r="AD76" i="492"/>
  <c r="AD78" i="475"/>
  <c r="AD78" i="486"/>
  <c r="AD77" i="478"/>
  <c r="AD78" i="474"/>
  <c r="AD77" i="470"/>
  <c r="AD77" i="485"/>
  <c r="AD78" i="491"/>
  <c r="AD78" i="490"/>
  <c r="AD77" i="496"/>
  <c r="AD78" i="494"/>
  <c r="AD77" i="479"/>
  <c r="AD78" i="483"/>
  <c r="AD78" i="473"/>
  <c r="AD78" i="476"/>
  <c r="AD77" i="477"/>
  <c r="AD78" i="493"/>
  <c r="AD77" i="480"/>
  <c r="AD77" i="482"/>
  <c r="AD77" i="487"/>
  <c r="AD77" i="489"/>
  <c r="AD78" i="472"/>
  <c r="AB92" i="472" l="1"/>
  <c r="L92" i="472"/>
  <c r="M92" i="472" s="1"/>
  <c r="N92" i="472"/>
  <c r="O92" i="472" s="1"/>
  <c r="AC92" i="472"/>
  <c r="AA93" i="472"/>
  <c r="AB93" i="482"/>
  <c r="L93" i="482"/>
  <c r="M93" i="482" s="1"/>
  <c r="N93" i="482"/>
  <c r="O93" i="482" s="1"/>
  <c r="AA94" i="482"/>
  <c r="AC93" i="482"/>
  <c r="AB92" i="483"/>
  <c r="L92" i="483"/>
  <c r="M92" i="483" s="1"/>
  <c r="N92" i="483"/>
  <c r="O92" i="483" s="1"/>
  <c r="AA93" i="483"/>
  <c r="AC92" i="483"/>
  <c r="AB92" i="476"/>
  <c r="L92" i="476"/>
  <c r="M92" i="476" s="1"/>
  <c r="N92" i="476"/>
  <c r="O92" i="476" s="1"/>
  <c r="AA93" i="476"/>
  <c r="AC92" i="476"/>
  <c r="AB92" i="494"/>
  <c r="L92" i="494"/>
  <c r="M92" i="494" s="1"/>
  <c r="N92" i="494"/>
  <c r="O92" i="494" s="1"/>
  <c r="AA93" i="494"/>
  <c r="AC92" i="494"/>
  <c r="N92" i="488"/>
  <c r="O92" i="488" s="1"/>
  <c r="AA93" i="488"/>
  <c r="L92" i="488"/>
  <c r="M92" i="488" s="1"/>
  <c r="AB92" i="488"/>
  <c r="AC92" i="488"/>
  <c r="AA93" i="486"/>
  <c r="N92" i="486"/>
  <c r="O92" i="486" s="1"/>
  <c r="AB92" i="486"/>
  <c r="L92" i="486"/>
  <c r="M92" i="486" s="1"/>
  <c r="AC92" i="486"/>
  <c r="AB92" i="490"/>
  <c r="N92" i="490"/>
  <c r="O92" i="490" s="1"/>
  <c r="L92" i="490"/>
  <c r="M92" i="490" s="1"/>
  <c r="AA93" i="490"/>
  <c r="AC92" i="490"/>
  <c r="AB93" i="480"/>
  <c r="L93" i="480"/>
  <c r="M93" i="480" s="1"/>
  <c r="N93" i="480"/>
  <c r="O93" i="480" s="1"/>
  <c r="AA94" i="480"/>
  <c r="AC93" i="480"/>
  <c r="N92" i="475"/>
  <c r="O92" i="475" s="1"/>
  <c r="AB92" i="475"/>
  <c r="AA93" i="475"/>
  <c r="L92" i="475"/>
  <c r="M92" i="475" s="1"/>
  <c r="AC92" i="475"/>
  <c r="N93" i="477"/>
  <c r="O93" i="477" s="1"/>
  <c r="AA94" i="477"/>
  <c r="L93" i="477"/>
  <c r="M93" i="477" s="1"/>
  <c r="AB93" i="477"/>
  <c r="AC93" i="477"/>
  <c r="N93" i="489"/>
  <c r="O93" i="489" s="1"/>
  <c r="AB93" i="489"/>
  <c r="L93" i="489"/>
  <c r="M93" i="489" s="1"/>
  <c r="AA94" i="489"/>
  <c r="AC93" i="489"/>
  <c r="AB92" i="474"/>
  <c r="L92" i="474"/>
  <c r="M92" i="474" s="1"/>
  <c r="N92" i="474"/>
  <c r="O92" i="474" s="1"/>
  <c r="AA93" i="474"/>
  <c r="AC92" i="474"/>
  <c r="N92" i="473"/>
  <c r="O92" i="473" s="1"/>
  <c r="AA93" i="473"/>
  <c r="L92" i="473"/>
  <c r="M92" i="473" s="1"/>
  <c r="AB92" i="473"/>
  <c r="AC92" i="473"/>
  <c r="N94" i="471"/>
  <c r="O94" i="471" s="1"/>
  <c r="AB94" i="471"/>
  <c r="AA95" i="471"/>
  <c r="L94" i="471"/>
  <c r="M94" i="471" s="1"/>
  <c r="AC94" i="471"/>
  <c r="N93" i="479"/>
  <c r="O93" i="479" s="1"/>
  <c r="AB93" i="479"/>
  <c r="L93" i="479"/>
  <c r="M93" i="479" s="1"/>
  <c r="AA94" i="479"/>
  <c r="AC93" i="479"/>
  <c r="N95" i="495"/>
  <c r="O95" i="495" s="1"/>
  <c r="AA96" i="495"/>
  <c r="AB95" i="495"/>
  <c r="L95" i="495"/>
  <c r="M95" i="495" s="1"/>
  <c r="AC95" i="495"/>
  <c r="N93" i="496"/>
  <c r="O93" i="496" s="1"/>
  <c r="AA94" i="496"/>
  <c r="L93" i="496"/>
  <c r="M93" i="496" s="1"/>
  <c r="AB93" i="496"/>
  <c r="AC93" i="496"/>
  <c r="AB93" i="487"/>
  <c r="L93" i="487"/>
  <c r="M93" i="487" s="1"/>
  <c r="N93" i="487"/>
  <c r="O93" i="487" s="1"/>
  <c r="AA94" i="487"/>
  <c r="AC93" i="487"/>
  <c r="AB93" i="485"/>
  <c r="L93" i="485"/>
  <c r="M93" i="485" s="1"/>
  <c r="N93" i="485"/>
  <c r="O93" i="485" s="1"/>
  <c r="AA94" i="485"/>
  <c r="AC93" i="485"/>
  <c r="N92" i="493"/>
  <c r="O92" i="493" s="1"/>
  <c r="AA93" i="493"/>
  <c r="L92" i="493"/>
  <c r="M92" i="493" s="1"/>
  <c r="AB92" i="493"/>
  <c r="AC92" i="493"/>
  <c r="L92" i="491"/>
  <c r="M92" i="491" s="1"/>
  <c r="N92" i="491"/>
  <c r="O92" i="491" s="1"/>
  <c r="AB92" i="491"/>
  <c r="AA93" i="491"/>
  <c r="AC92" i="491"/>
  <c r="AB93" i="470"/>
  <c r="L93" i="470"/>
  <c r="M93" i="470" s="1"/>
  <c r="N93" i="470"/>
  <c r="O93" i="470" s="1"/>
  <c r="AC93" i="470"/>
  <c r="AA94" i="470"/>
  <c r="N92" i="481"/>
  <c r="O92" i="481" s="1"/>
  <c r="L92" i="481"/>
  <c r="M92" i="481" s="1"/>
  <c r="AB92" i="481"/>
  <c r="AA93" i="481"/>
  <c r="AC92" i="481"/>
  <c r="AA93" i="484"/>
  <c r="N92" i="484"/>
  <c r="O92" i="484" s="1"/>
  <c r="L92" i="484"/>
  <c r="M92" i="484" s="1"/>
  <c r="AB92" i="484"/>
  <c r="AC92" i="484"/>
  <c r="AB93" i="478"/>
  <c r="L93" i="478"/>
  <c r="M93" i="478" s="1"/>
  <c r="N93" i="478"/>
  <c r="O93" i="478" s="1"/>
  <c r="AA94" i="478"/>
  <c r="AC93" i="478"/>
  <c r="AB94" i="492"/>
  <c r="N94" i="492"/>
  <c r="O94" i="492" s="1"/>
  <c r="L94" i="492"/>
  <c r="M94" i="492" s="1"/>
  <c r="AA95" i="492"/>
  <c r="AC94" i="492"/>
  <c r="AD77" i="474"/>
  <c r="AD74" i="495"/>
  <c r="AD77" i="494"/>
  <c r="AD76" i="477"/>
  <c r="AD77" i="483"/>
  <c r="AD76" i="470"/>
  <c r="AD76" i="479"/>
  <c r="AD77" i="484"/>
  <c r="AD77" i="490"/>
  <c r="AD76" i="478"/>
  <c r="AD77" i="476"/>
  <c r="AD76" i="496"/>
  <c r="AD77" i="488"/>
  <c r="AD77" i="473"/>
  <c r="AD76" i="485"/>
  <c r="AD77" i="481"/>
  <c r="AD76" i="480"/>
  <c r="AD76" i="489"/>
  <c r="AD76" i="482"/>
  <c r="AD77" i="486"/>
  <c r="AD75" i="471"/>
  <c r="AD77" i="493"/>
  <c r="AD75" i="492"/>
  <c r="AD77" i="491"/>
  <c r="AD77" i="475"/>
  <c r="AD77" i="472"/>
  <c r="AD76" i="487"/>
  <c r="AB93" i="474" l="1"/>
  <c r="L93" i="474"/>
  <c r="M93" i="474" s="1"/>
  <c r="N93" i="474"/>
  <c r="O93" i="474" s="1"/>
  <c r="AA94" i="474"/>
  <c r="AC93" i="474"/>
  <c r="N94" i="477"/>
  <c r="O94" i="477" s="1"/>
  <c r="AA95" i="477"/>
  <c r="L94" i="477"/>
  <c r="M94" i="477" s="1"/>
  <c r="AB94" i="477"/>
  <c r="AC94" i="477"/>
  <c r="AB94" i="480"/>
  <c r="L94" i="480"/>
  <c r="M94" i="480" s="1"/>
  <c r="N94" i="480"/>
  <c r="O94" i="480" s="1"/>
  <c r="AA95" i="480"/>
  <c r="AC94" i="480"/>
  <c r="AB93" i="494"/>
  <c r="L93" i="494"/>
  <c r="M93" i="494" s="1"/>
  <c r="N93" i="494"/>
  <c r="O93" i="494" s="1"/>
  <c r="AA94" i="494"/>
  <c r="AC93" i="494"/>
  <c r="N93" i="481"/>
  <c r="O93" i="481" s="1"/>
  <c r="L93" i="481"/>
  <c r="M93" i="481" s="1"/>
  <c r="AB93" i="481"/>
  <c r="AA94" i="481"/>
  <c r="AC93" i="481"/>
  <c r="AB94" i="470"/>
  <c r="L94" i="470"/>
  <c r="M94" i="470" s="1"/>
  <c r="N94" i="470"/>
  <c r="O94" i="470" s="1"/>
  <c r="AC94" i="470"/>
  <c r="AA95" i="470"/>
  <c r="AB94" i="485"/>
  <c r="L94" i="485"/>
  <c r="M94" i="485" s="1"/>
  <c r="N94" i="485"/>
  <c r="O94" i="485" s="1"/>
  <c r="AA95" i="485"/>
  <c r="AC94" i="485"/>
  <c r="N94" i="496"/>
  <c r="O94" i="496" s="1"/>
  <c r="AB94" i="496"/>
  <c r="AA95" i="496"/>
  <c r="L94" i="496"/>
  <c r="M94" i="496" s="1"/>
  <c r="AC94" i="496"/>
  <c r="N94" i="479"/>
  <c r="O94" i="479" s="1"/>
  <c r="AB94" i="479"/>
  <c r="L94" i="479"/>
  <c r="M94" i="479" s="1"/>
  <c r="AA95" i="479"/>
  <c r="AC94" i="479"/>
  <c r="N93" i="473"/>
  <c r="O93" i="473" s="1"/>
  <c r="AA94" i="473"/>
  <c r="L93" i="473"/>
  <c r="M93" i="473" s="1"/>
  <c r="AB93" i="473"/>
  <c r="AC93" i="473"/>
  <c r="AB94" i="489"/>
  <c r="L94" i="489"/>
  <c r="M94" i="489" s="1"/>
  <c r="N94" i="489"/>
  <c r="O94" i="489" s="1"/>
  <c r="AA95" i="489"/>
  <c r="AC94" i="489"/>
  <c r="AB93" i="490"/>
  <c r="N93" i="490"/>
  <c r="O93" i="490" s="1"/>
  <c r="L93" i="490"/>
  <c r="M93" i="490" s="1"/>
  <c r="AA94" i="490"/>
  <c r="AC93" i="490"/>
  <c r="AA94" i="486"/>
  <c r="N93" i="486"/>
  <c r="O93" i="486" s="1"/>
  <c r="AB93" i="486"/>
  <c r="L93" i="486"/>
  <c r="M93" i="486" s="1"/>
  <c r="AC93" i="486"/>
  <c r="N93" i="488"/>
  <c r="O93" i="488" s="1"/>
  <c r="AA94" i="488"/>
  <c r="L93" i="488"/>
  <c r="M93" i="488" s="1"/>
  <c r="AB93" i="488"/>
  <c r="AC93" i="488"/>
  <c r="AB93" i="476"/>
  <c r="L93" i="476"/>
  <c r="M93" i="476" s="1"/>
  <c r="N93" i="476"/>
  <c r="O93" i="476" s="1"/>
  <c r="AA94" i="476"/>
  <c r="AC93" i="476"/>
  <c r="AB94" i="487"/>
  <c r="L94" i="487"/>
  <c r="M94" i="487" s="1"/>
  <c r="N94" i="487"/>
  <c r="O94" i="487" s="1"/>
  <c r="AA95" i="487"/>
  <c r="AC94" i="487"/>
  <c r="AB93" i="483"/>
  <c r="L93" i="483"/>
  <c r="M93" i="483" s="1"/>
  <c r="N93" i="483"/>
  <c r="O93" i="483" s="1"/>
  <c r="AA94" i="483"/>
  <c r="AC93" i="483"/>
  <c r="N93" i="475"/>
  <c r="O93" i="475" s="1"/>
  <c r="AB93" i="475"/>
  <c r="AA94" i="475"/>
  <c r="L93" i="475"/>
  <c r="M93" i="475" s="1"/>
  <c r="AC93" i="475"/>
  <c r="AB95" i="492"/>
  <c r="N95" i="492"/>
  <c r="O95" i="492" s="1"/>
  <c r="L95" i="492"/>
  <c r="M95" i="492" s="1"/>
  <c r="AA96" i="492"/>
  <c r="AC95" i="492"/>
  <c r="N93" i="493"/>
  <c r="O93" i="493" s="1"/>
  <c r="L93" i="493"/>
  <c r="M93" i="493" s="1"/>
  <c r="AB93" i="493"/>
  <c r="AA94" i="493"/>
  <c r="AC93" i="493"/>
  <c r="N96" i="495"/>
  <c r="O96" i="495" s="1"/>
  <c r="AB96" i="495"/>
  <c r="AA97" i="495"/>
  <c r="L96" i="495"/>
  <c r="M96" i="495" s="1"/>
  <c r="AC96" i="495"/>
  <c r="AB94" i="478"/>
  <c r="L94" i="478"/>
  <c r="M94" i="478" s="1"/>
  <c r="N94" i="478"/>
  <c r="O94" i="478" s="1"/>
  <c r="AC94" i="478"/>
  <c r="AA95" i="478"/>
  <c r="AA94" i="484"/>
  <c r="N93" i="484"/>
  <c r="O93" i="484" s="1"/>
  <c r="L93" i="484"/>
  <c r="M93" i="484" s="1"/>
  <c r="AB93" i="484"/>
  <c r="AC93" i="484"/>
  <c r="N93" i="491"/>
  <c r="O93" i="491" s="1"/>
  <c r="AB93" i="491"/>
  <c r="L93" i="491"/>
  <c r="M93" i="491" s="1"/>
  <c r="AA94" i="491"/>
  <c r="AC93" i="491"/>
  <c r="N95" i="471"/>
  <c r="O95" i="471" s="1"/>
  <c r="AB95" i="471"/>
  <c r="AA96" i="471"/>
  <c r="L95" i="471"/>
  <c r="M95" i="471" s="1"/>
  <c r="AC95" i="471"/>
  <c r="AB94" i="482"/>
  <c r="L94" i="482"/>
  <c r="M94" i="482" s="1"/>
  <c r="N94" i="482"/>
  <c r="O94" i="482" s="1"/>
  <c r="AA95" i="482"/>
  <c r="AC94" i="482"/>
  <c r="AB93" i="472"/>
  <c r="L93" i="472"/>
  <c r="M93" i="472" s="1"/>
  <c r="N93" i="472"/>
  <c r="O93" i="472" s="1"/>
  <c r="AC93" i="472"/>
  <c r="AA94" i="472"/>
  <c r="AD76" i="493"/>
  <c r="AD76" i="494"/>
  <c r="AD75" i="487"/>
  <c r="AD76" i="475"/>
  <c r="AD76" i="484"/>
  <c r="AD76" i="486"/>
  <c r="AD75" i="496"/>
  <c r="AD74" i="471"/>
  <c r="AD75" i="480"/>
  <c r="AD76" i="481"/>
  <c r="AD75" i="470"/>
  <c r="AD76" i="474"/>
  <c r="AD75" i="477"/>
  <c r="AD75" i="482"/>
  <c r="AD76" i="472"/>
  <c r="AD73" i="495"/>
  <c r="AD75" i="489"/>
  <c r="AD76" i="488"/>
  <c r="AD76" i="483"/>
  <c r="AD76" i="491"/>
  <c r="AD75" i="478"/>
  <c r="AD75" i="485"/>
  <c r="AD76" i="476"/>
  <c r="AD75" i="479"/>
  <c r="AD76" i="490"/>
  <c r="AD76" i="473"/>
  <c r="AD74" i="492"/>
  <c r="N94" i="475" l="1"/>
  <c r="O94" i="475" s="1"/>
  <c r="AB94" i="475"/>
  <c r="L94" i="475"/>
  <c r="M94" i="475" s="1"/>
  <c r="AA95" i="475"/>
  <c r="AC94" i="475"/>
  <c r="N94" i="481"/>
  <c r="O94" i="481" s="1"/>
  <c r="L94" i="481"/>
  <c r="M94" i="481" s="1"/>
  <c r="AB94" i="481"/>
  <c r="AA95" i="481"/>
  <c r="AC94" i="481"/>
  <c r="AB94" i="474"/>
  <c r="L94" i="474"/>
  <c r="M94" i="474" s="1"/>
  <c r="N94" i="474"/>
  <c r="O94" i="474" s="1"/>
  <c r="AA95" i="474"/>
  <c r="AC94" i="474"/>
  <c r="AB94" i="472"/>
  <c r="L94" i="472"/>
  <c r="M94" i="472" s="1"/>
  <c r="N94" i="472"/>
  <c r="O94" i="472" s="1"/>
  <c r="AC94" i="472"/>
  <c r="AA95" i="472"/>
  <c r="N96" i="471"/>
  <c r="O96" i="471" s="1"/>
  <c r="AA97" i="471"/>
  <c r="L96" i="471"/>
  <c r="M96" i="471" s="1"/>
  <c r="AB96" i="471"/>
  <c r="AC96" i="471"/>
  <c r="N94" i="491"/>
  <c r="O94" i="491" s="1"/>
  <c r="AB94" i="491"/>
  <c r="L94" i="491"/>
  <c r="M94" i="491" s="1"/>
  <c r="AA95" i="491"/>
  <c r="AC94" i="491"/>
  <c r="AA95" i="484"/>
  <c r="N94" i="484"/>
  <c r="O94" i="484" s="1"/>
  <c r="AB94" i="484"/>
  <c r="L94" i="484"/>
  <c r="M94" i="484" s="1"/>
  <c r="AC94" i="484"/>
  <c r="N97" i="495"/>
  <c r="O97" i="495" s="1"/>
  <c r="AA98" i="495"/>
  <c r="AB97" i="495"/>
  <c r="L97" i="495"/>
  <c r="M97" i="495" s="1"/>
  <c r="AC97" i="495"/>
  <c r="N94" i="493"/>
  <c r="O94" i="493" s="1"/>
  <c r="AA95" i="493"/>
  <c r="AB94" i="493"/>
  <c r="L94" i="493"/>
  <c r="M94" i="493" s="1"/>
  <c r="AC94" i="493"/>
  <c r="AB95" i="487"/>
  <c r="L95" i="487"/>
  <c r="M95" i="487" s="1"/>
  <c r="N95" i="487"/>
  <c r="O95" i="487" s="1"/>
  <c r="AA96" i="487"/>
  <c r="AC95" i="487"/>
  <c r="N94" i="488"/>
  <c r="O94" i="488" s="1"/>
  <c r="AA95" i="488"/>
  <c r="L94" i="488"/>
  <c r="M94" i="488" s="1"/>
  <c r="AB94" i="488"/>
  <c r="AC94" i="488"/>
  <c r="AA95" i="490"/>
  <c r="AB94" i="490"/>
  <c r="N94" i="490"/>
  <c r="O94" i="490" s="1"/>
  <c r="L94" i="490"/>
  <c r="M94" i="490" s="1"/>
  <c r="AC94" i="490"/>
  <c r="N94" i="473"/>
  <c r="O94" i="473" s="1"/>
  <c r="L94" i="473"/>
  <c r="M94" i="473" s="1"/>
  <c r="AA95" i="473"/>
  <c r="AB94" i="473"/>
  <c r="AC94" i="473"/>
  <c r="AB94" i="494"/>
  <c r="L94" i="494"/>
  <c r="M94" i="494" s="1"/>
  <c r="N94" i="494"/>
  <c r="O94" i="494" s="1"/>
  <c r="AA95" i="494"/>
  <c r="AC94" i="494"/>
  <c r="N95" i="477"/>
  <c r="O95" i="477" s="1"/>
  <c r="AA96" i="477"/>
  <c r="L95" i="477"/>
  <c r="M95" i="477" s="1"/>
  <c r="AB95" i="477"/>
  <c r="AC95" i="477"/>
  <c r="AB94" i="483"/>
  <c r="L94" i="483"/>
  <c r="M94" i="483" s="1"/>
  <c r="N94" i="483"/>
  <c r="O94" i="483" s="1"/>
  <c r="AA95" i="483"/>
  <c r="AC94" i="483"/>
  <c r="AB95" i="478"/>
  <c r="L95" i="478"/>
  <c r="M95" i="478" s="1"/>
  <c r="N95" i="478"/>
  <c r="O95" i="478" s="1"/>
  <c r="AA96" i="478"/>
  <c r="AC95" i="478"/>
  <c r="AB96" i="492"/>
  <c r="N96" i="492"/>
  <c r="O96" i="492" s="1"/>
  <c r="L96" i="492"/>
  <c r="M96" i="492" s="1"/>
  <c r="AA97" i="492"/>
  <c r="AC96" i="492"/>
  <c r="AB94" i="476"/>
  <c r="L94" i="476"/>
  <c r="M94" i="476" s="1"/>
  <c r="N94" i="476"/>
  <c r="O94" i="476" s="1"/>
  <c r="AA95" i="476"/>
  <c r="AC94" i="476"/>
  <c r="L95" i="489"/>
  <c r="M95" i="489" s="1"/>
  <c r="N95" i="489"/>
  <c r="O95" i="489" s="1"/>
  <c r="AB95" i="489"/>
  <c r="AA96" i="489"/>
  <c r="AC95" i="489"/>
  <c r="N95" i="496"/>
  <c r="O95" i="496" s="1"/>
  <c r="AA96" i="496"/>
  <c r="AB95" i="496"/>
  <c r="L95" i="496"/>
  <c r="M95" i="496" s="1"/>
  <c r="AC95" i="496"/>
  <c r="AB95" i="485"/>
  <c r="L95" i="485"/>
  <c r="M95" i="485" s="1"/>
  <c r="N95" i="485"/>
  <c r="O95" i="485" s="1"/>
  <c r="AA96" i="485"/>
  <c r="AC95" i="485"/>
  <c r="AB95" i="470"/>
  <c r="L95" i="470"/>
  <c r="M95" i="470" s="1"/>
  <c r="N95" i="470"/>
  <c r="O95" i="470" s="1"/>
  <c r="AC95" i="470"/>
  <c r="AA96" i="470"/>
  <c r="AB95" i="480"/>
  <c r="L95" i="480"/>
  <c r="M95" i="480" s="1"/>
  <c r="N95" i="480"/>
  <c r="O95" i="480" s="1"/>
  <c r="AA96" i="480"/>
  <c r="AC95" i="480"/>
  <c r="N95" i="479"/>
  <c r="O95" i="479" s="1"/>
  <c r="L95" i="479"/>
  <c r="M95" i="479" s="1"/>
  <c r="AB95" i="479"/>
  <c r="AA96" i="479"/>
  <c r="AC95" i="479"/>
  <c r="AB95" i="482"/>
  <c r="L95" i="482"/>
  <c r="M95" i="482" s="1"/>
  <c r="N95" i="482"/>
  <c r="O95" i="482" s="1"/>
  <c r="AA96" i="482"/>
  <c r="AC95" i="482"/>
  <c r="AA95" i="486"/>
  <c r="N94" i="486"/>
  <c r="O94" i="486" s="1"/>
  <c r="AB94" i="486"/>
  <c r="L94" i="486"/>
  <c r="M94" i="486" s="1"/>
  <c r="AC94" i="486"/>
  <c r="AD75" i="481"/>
  <c r="AD75" i="474"/>
  <c r="AD72" i="495"/>
  <c r="AD75" i="476"/>
  <c r="AD74" i="489"/>
  <c r="AD74" i="479"/>
  <c r="AD73" i="471"/>
  <c r="AD74" i="477"/>
  <c r="AD75" i="488"/>
  <c r="AD74" i="478"/>
  <c r="AD75" i="493"/>
  <c r="AD75" i="490"/>
  <c r="AD75" i="494"/>
  <c r="AD75" i="486"/>
  <c r="AD75" i="483"/>
  <c r="AD74" i="482"/>
  <c r="AD75" i="491"/>
  <c r="AD74" i="496"/>
  <c r="AD75" i="475"/>
  <c r="AD74" i="480"/>
  <c r="AD73" i="492"/>
  <c r="AD75" i="473"/>
  <c r="AD75" i="484"/>
  <c r="AD74" i="470"/>
  <c r="AD74" i="487"/>
  <c r="AD74" i="485"/>
  <c r="AD75" i="472"/>
  <c r="AB96" i="478" l="1"/>
  <c r="L96" i="478"/>
  <c r="M96" i="478" s="1"/>
  <c r="N96" i="478"/>
  <c r="O96" i="478" s="1"/>
  <c r="AA97" i="478"/>
  <c r="AC96" i="478"/>
  <c r="N95" i="490"/>
  <c r="O95" i="490" s="1"/>
  <c r="L95" i="490"/>
  <c r="M95" i="490" s="1"/>
  <c r="AB95" i="490"/>
  <c r="AA96" i="490"/>
  <c r="AC95" i="490"/>
  <c r="N95" i="488"/>
  <c r="O95" i="488" s="1"/>
  <c r="AA96" i="488"/>
  <c r="L95" i="488"/>
  <c r="M95" i="488" s="1"/>
  <c r="AB95" i="488"/>
  <c r="AC95" i="488"/>
  <c r="AB95" i="472"/>
  <c r="L95" i="472"/>
  <c r="M95" i="472" s="1"/>
  <c r="N95" i="472"/>
  <c r="O95" i="472" s="1"/>
  <c r="AA96" i="472"/>
  <c r="AC95" i="472"/>
  <c r="N95" i="475"/>
  <c r="O95" i="475" s="1"/>
  <c r="AB95" i="475"/>
  <c r="AA96" i="475"/>
  <c r="L95" i="475"/>
  <c r="M95" i="475" s="1"/>
  <c r="AC95" i="475"/>
  <c r="AA96" i="486"/>
  <c r="N95" i="486"/>
  <c r="O95" i="486" s="1"/>
  <c r="AB95" i="486"/>
  <c r="L95" i="486"/>
  <c r="M95" i="486" s="1"/>
  <c r="AC95" i="486"/>
  <c r="AB96" i="480"/>
  <c r="L96" i="480"/>
  <c r="M96" i="480" s="1"/>
  <c r="N96" i="480"/>
  <c r="O96" i="480" s="1"/>
  <c r="AA97" i="480"/>
  <c r="AC96" i="480"/>
  <c r="AB96" i="470"/>
  <c r="L96" i="470"/>
  <c r="M96" i="470" s="1"/>
  <c r="N96" i="470"/>
  <c r="O96" i="470" s="1"/>
  <c r="AA97" i="470"/>
  <c r="AC96" i="470"/>
  <c r="N96" i="489"/>
  <c r="O96" i="489" s="1"/>
  <c r="AB96" i="489"/>
  <c r="L96" i="489"/>
  <c r="M96" i="489" s="1"/>
  <c r="AA97" i="489"/>
  <c r="AC96" i="489"/>
  <c r="AB95" i="483"/>
  <c r="L95" i="483"/>
  <c r="M95" i="483" s="1"/>
  <c r="N95" i="483"/>
  <c r="O95" i="483" s="1"/>
  <c r="AA96" i="483"/>
  <c r="AC95" i="483"/>
  <c r="N95" i="473"/>
  <c r="O95" i="473" s="1"/>
  <c r="AA96" i="473"/>
  <c r="L95" i="473"/>
  <c r="M95" i="473" s="1"/>
  <c r="AB95" i="473"/>
  <c r="AC95" i="473"/>
  <c r="AA96" i="484"/>
  <c r="N95" i="484"/>
  <c r="O95" i="484" s="1"/>
  <c r="L95" i="484"/>
  <c r="M95" i="484" s="1"/>
  <c r="AB95" i="484"/>
  <c r="AC95" i="484"/>
  <c r="N96" i="477"/>
  <c r="O96" i="477" s="1"/>
  <c r="AA97" i="477"/>
  <c r="L96" i="477"/>
  <c r="M96" i="477" s="1"/>
  <c r="AB96" i="477"/>
  <c r="AC96" i="477"/>
  <c r="AB95" i="476"/>
  <c r="L95" i="476"/>
  <c r="M95" i="476" s="1"/>
  <c r="N95" i="476"/>
  <c r="O95" i="476" s="1"/>
  <c r="AA96" i="476"/>
  <c r="AC95" i="476"/>
  <c r="N95" i="493"/>
  <c r="O95" i="493" s="1"/>
  <c r="AA96" i="493"/>
  <c r="AB95" i="493"/>
  <c r="L95" i="493"/>
  <c r="M95" i="493" s="1"/>
  <c r="AC95" i="493"/>
  <c r="N97" i="471"/>
  <c r="O97" i="471" s="1"/>
  <c r="AB97" i="471"/>
  <c r="AA98" i="471"/>
  <c r="L97" i="471"/>
  <c r="M97" i="471" s="1"/>
  <c r="AC97" i="471"/>
  <c r="AB95" i="474"/>
  <c r="L95" i="474"/>
  <c r="M95" i="474" s="1"/>
  <c r="N95" i="474"/>
  <c r="O95" i="474" s="1"/>
  <c r="AA96" i="474"/>
  <c r="AC95" i="474"/>
  <c r="N96" i="479"/>
  <c r="O96" i="479" s="1"/>
  <c r="L96" i="479"/>
  <c r="M96" i="479" s="1"/>
  <c r="AB96" i="479"/>
  <c r="AA97" i="479"/>
  <c r="AC96" i="479"/>
  <c r="N96" i="496"/>
  <c r="O96" i="496" s="1"/>
  <c r="L96" i="496"/>
  <c r="M96" i="496" s="1"/>
  <c r="AA97" i="496"/>
  <c r="AB96" i="496"/>
  <c r="AC96" i="496"/>
  <c r="AB96" i="482"/>
  <c r="L96" i="482"/>
  <c r="M96" i="482" s="1"/>
  <c r="N96" i="482"/>
  <c r="O96" i="482" s="1"/>
  <c r="AA97" i="482"/>
  <c r="AC96" i="482"/>
  <c r="AB96" i="485"/>
  <c r="L96" i="485"/>
  <c r="M96" i="485" s="1"/>
  <c r="N96" i="485"/>
  <c r="O96" i="485" s="1"/>
  <c r="AA97" i="485"/>
  <c r="AC96" i="485"/>
  <c r="AB97" i="492"/>
  <c r="N97" i="492"/>
  <c r="O97" i="492" s="1"/>
  <c r="L97" i="492"/>
  <c r="M97" i="492" s="1"/>
  <c r="AA98" i="492"/>
  <c r="AC97" i="492"/>
  <c r="AB95" i="494"/>
  <c r="L95" i="494"/>
  <c r="M95" i="494" s="1"/>
  <c r="N95" i="494"/>
  <c r="O95" i="494" s="1"/>
  <c r="AA96" i="494"/>
  <c r="AC95" i="494"/>
  <c r="AB96" i="487"/>
  <c r="L96" i="487"/>
  <c r="M96" i="487" s="1"/>
  <c r="N96" i="487"/>
  <c r="O96" i="487" s="1"/>
  <c r="AA97" i="487"/>
  <c r="AC96" i="487"/>
  <c r="N98" i="495"/>
  <c r="O98" i="495" s="1"/>
  <c r="L98" i="495"/>
  <c r="M98" i="495" s="1"/>
  <c r="AB98" i="495"/>
  <c r="AA99" i="495"/>
  <c r="AC98" i="495"/>
  <c r="AB95" i="491"/>
  <c r="L95" i="491"/>
  <c r="M95" i="491" s="1"/>
  <c r="N95" i="491"/>
  <c r="O95" i="491" s="1"/>
  <c r="AA96" i="491"/>
  <c r="AC95" i="491"/>
  <c r="N95" i="481"/>
  <c r="O95" i="481" s="1"/>
  <c r="L95" i="481"/>
  <c r="M95" i="481" s="1"/>
  <c r="AB95" i="481"/>
  <c r="AA96" i="481"/>
  <c r="AC95" i="481"/>
  <c r="AD71" i="495"/>
  <c r="AD74" i="481"/>
  <c r="AD74" i="490"/>
  <c r="AD73" i="470"/>
  <c r="AD73" i="480"/>
  <c r="AD74" i="486"/>
  <c r="AD74" i="472"/>
  <c r="AD73" i="482"/>
  <c r="AD74" i="476"/>
  <c r="AD74" i="483"/>
  <c r="AD73" i="479"/>
  <c r="AD74" i="493"/>
  <c r="AD73" i="489"/>
  <c r="AD74" i="475"/>
  <c r="AD74" i="491"/>
  <c r="AD73" i="487"/>
  <c r="AD72" i="492"/>
  <c r="AD74" i="473"/>
  <c r="AD74" i="488"/>
  <c r="AD73" i="478"/>
  <c r="AD73" i="477"/>
  <c r="AD72" i="471"/>
  <c r="AD73" i="496"/>
  <c r="AD74" i="484"/>
  <c r="AD73" i="485"/>
  <c r="AD74" i="494"/>
  <c r="AD74" i="474"/>
  <c r="N96" i="493" l="1"/>
  <c r="O96" i="493" s="1"/>
  <c r="AA97" i="493"/>
  <c r="AB96" i="493"/>
  <c r="L96" i="493"/>
  <c r="M96" i="493" s="1"/>
  <c r="AC96" i="493"/>
  <c r="N96" i="488"/>
  <c r="O96" i="488" s="1"/>
  <c r="AA97" i="488"/>
  <c r="L96" i="488"/>
  <c r="M96" i="488" s="1"/>
  <c r="AB96" i="488"/>
  <c r="AC96" i="488"/>
  <c r="AB97" i="478"/>
  <c r="L97" i="478"/>
  <c r="M97" i="478" s="1"/>
  <c r="N97" i="478"/>
  <c r="O97" i="478" s="1"/>
  <c r="AA98" i="478"/>
  <c r="AC97" i="478"/>
  <c r="AB97" i="487"/>
  <c r="L97" i="487"/>
  <c r="M97" i="487" s="1"/>
  <c r="N97" i="487"/>
  <c r="O97" i="487" s="1"/>
  <c r="AC97" i="487"/>
  <c r="AA98" i="487"/>
  <c r="AB97" i="482"/>
  <c r="L97" i="482"/>
  <c r="M97" i="482" s="1"/>
  <c r="N97" i="482"/>
  <c r="O97" i="482" s="1"/>
  <c r="AA98" i="482"/>
  <c r="AC97" i="482"/>
  <c r="AB97" i="470"/>
  <c r="L97" i="470"/>
  <c r="M97" i="470" s="1"/>
  <c r="N97" i="470"/>
  <c r="O97" i="470" s="1"/>
  <c r="AC97" i="470"/>
  <c r="AA98" i="470"/>
  <c r="N96" i="475"/>
  <c r="O96" i="475" s="1"/>
  <c r="AB96" i="475"/>
  <c r="AA97" i="475"/>
  <c r="L96" i="475"/>
  <c r="M96" i="475" s="1"/>
  <c r="AC96" i="475"/>
  <c r="AB96" i="472"/>
  <c r="L96" i="472"/>
  <c r="M96" i="472" s="1"/>
  <c r="N96" i="472"/>
  <c r="O96" i="472" s="1"/>
  <c r="AA97" i="472"/>
  <c r="AC96" i="472"/>
  <c r="N96" i="473"/>
  <c r="O96" i="473" s="1"/>
  <c r="AA97" i="473"/>
  <c r="L96" i="473"/>
  <c r="M96" i="473" s="1"/>
  <c r="AB96" i="473"/>
  <c r="AC96" i="473"/>
  <c r="N98" i="471"/>
  <c r="O98" i="471" s="1"/>
  <c r="AA99" i="471"/>
  <c r="L98" i="471"/>
  <c r="M98" i="471" s="1"/>
  <c r="AB98" i="471"/>
  <c r="AC98" i="471"/>
  <c r="N97" i="477"/>
  <c r="O97" i="477" s="1"/>
  <c r="AA98" i="477"/>
  <c r="L97" i="477"/>
  <c r="M97" i="477" s="1"/>
  <c r="AB97" i="477"/>
  <c r="AC97" i="477"/>
  <c r="AB97" i="480"/>
  <c r="L97" i="480"/>
  <c r="M97" i="480" s="1"/>
  <c r="N97" i="480"/>
  <c r="O97" i="480" s="1"/>
  <c r="AA98" i="480"/>
  <c r="AC97" i="480"/>
  <c r="AA97" i="486"/>
  <c r="N96" i="486"/>
  <c r="O96" i="486" s="1"/>
  <c r="AB96" i="486"/>
  <c r="L96" i="486"/>
  <c r="M96" i="486" s="1"/>
  <c r="AC96" i="486"/>
  <c r="N99" i="495"/>
  <c r="O99" i="495" s="1"/>
  <c r="AA100" i="495"/>
  <c r="AB99" i="495"/>
  <c r="L99" i="495"/>
  <c r="M99" i="495" s="1"/>
  <c r="AC99" i="495"/>
  <c r="AB97" i="485"/>
  <c r="L97" i="485"/>
  <c r="M97" i="485" s="1"/>
  <c r="N97" i="485"/>
  <c r="O97" i="485" s="1"/>
  <c r="AA98" i="485"/>
  <c r="AC97" i="485"/>
  <c r="AB96" i="474"/>
  <c r="L96" i="474"/>
  <c r="M96" i="474" s="1"/>
  <c r="N96" i="474"/>
  <c r="O96" i="474" s="1"/>
  <c r="AA97" i="474"/>
  <c r="AC96" i="474"/>
  <c r="AA97" i="484"/>
  <c r="N96" i="484"/>
  <c r="O96" i="484" s="1"/>
  <c r="L96" i="484"/>
  <c r="M96" i="484" s="1"/>
  <c r="AB96" i="484"/>
  <c r="AC96" i="484"/>
  <c r="N97" i="489"/>
  <c r="O97" i="489" s="1"/>
  <c r="AB97" i="489"/>
  <c r="L97" i="489"/>
  <c r="M97" i="489" s="1"/>
  <c r="AA98" i="489"/>
  <c r="AC97" i="489"/>
  <c r="N96" i="481"/>
  <c r="O96" i="481" s="1"/>
  <c r="L96" i="481"/>
  <c r="M96" i="481" s="1"/>
  <c r="AB96" i="481"/>
  <c r="AA97" i="481"/>
  <c r="AC96" i="481"/>
  <c r="AB96" i="494"/>
  <c r="L96" i="494"/>
  <c r="M96" i="494" s="1"/>
  <c r="N96" i="494"/>
  <c r="O96" i="494" s="1"/>
  <c r="AA97" i="494"/>
  <c r="AC96" i="494"/>
  <c r="L96" i="491"/>
  <c r="M96" i="491" s="1"/>
  <c r="AB96" i="491"/>
  <c r="N96" i="491"/>
  <c r="O96" i="491" s="1"/>
  <c r="AA97" i="491"/>
  <c r="AC96" i="491"/>
  <c r="AB98" i="492"/>
  <c r="N98" i="492"/>
  <c r="O98" i="492" s="1"/>
  <c r="L98" i="492"/>
  <c r="M98" i="492" s="1"/>
  <c r="AA99" i="492"/>
  <c r="AC98" i="492"/>
  <c r="N97" i="496"/>
  <c r="O97" i="496" s="1"/>
  <c r="AA98" i="496"/>
  <c r="L97" i="496"/>
  <c r="M97" i="496" s="1"/>
  <c r="AB97" i="496"/>
  <c r="AC97" i="496"/>
  <c r="N97" i="479"/>
  <c r="O97" i="479" s="1"/>
  <c r="AB97" i="479"/>
  <c r="L97" i="479"/>
  <c r="M97" i="479" s="1"/>
  <c r="AA98" i="479"/>
  <c r="AC97" i="479"/>
  <c r="AB96" i="476"/>
  <c r="L96" i="476"/>
  <c r="M96" i="476" s="1"/>
  <c r="N96" i="476"/>
  <c r="O96" i="476" s="1"/>
  <c r="AA97" i="476"/>
  <c r="AC96" i="476"/>
  <c r="AB96" i="483"/>
  <c r="L96" i="483"/>
  <c r="M96" i="483" s="1"/>
  <c r="N96" i="483"/>
  <c r="O96" i="483" s="1"/>
  <c r="AA97" i="483"/>
  <c r="AC96" i="483"/>
  <c r="L96" i="490"/>
  <c r="M96" i="490" s="1"/>
  <c r="AA97" i="490"/>
  <c r="AB96" i="490"/>
  <c r="N96" i="490"/>
  <c r="O96" i="490" s="1"/>
  <c r="AC96" i="490"/>
  <c r="AD72" i="489"/>
  <c r="AD72" i="478"/>
  <c r="AD73" i="476"/>
  <c r="AD73" i="483"/>
  <c r="AD73" i="484"/>
  <c r="AD72" i="479"/>
  <c r="AD73" i="475"/>
  <c r="AD72" i="480"/>
  <c r="AD73" i="473"/>
  <c r="AD72" i="487"/>
  <c r="AD73" i="474"/>
  <c r="AD72" i="482"/>
  <c r="AD70" i="495"/>
  <c r="AD73" i="493"/>
  <c r="AD71" i="492"/>
  <c r="AD72" i="485"/>
  <c r="AD73" i="488"/>
  <c r="AD73" i="494"/>
  <c r="AD71" i="471"/>
  <c r="AD73" i="481"/>
  <c r="AD72" i="470"/>
  <c r="AD72" i="477"/>
  <c r="AD72" i="496"/>
  <c r="AD73" i="490"/>
  <c r="AD73" i="486"/>
  <c r="AD73" i="472"/>
  <c r="AD73" i="491"/>
  <c r="AA98" i="490" l="1"/>
  <c r="AB97" i="490"/>
  <c r="N97" i="490"/>
  <c r="O97" i="490" s="1"/>
  <c r="L97" i="490"/>
  <c r="M97" i="490" s="1"/>
  <c r="AC97" i="490"/>
  <c r="AB97" i="476"/>
  <c r="L97" i="476"/>
  <c r="M97" i="476" s="1"/>
  <c r="N97" i="476"/>
  <c r="O97" i="476" s="1"/>
  <c r="AA98" i="476"/>
  <c r="AC97" i="476"/>
  <c r="N98" i="496"/>
  <c r="O98" i="496" s="1"/>
  <c r="AB98" i="496"/>
  <c r="AA99" i="496"/>
  <c r="L98" i="496"/>
  <c r="M98" i="496" s="1"/>
  <c r="AC98" i="496"/>
  <c r="N97" i="491"/>
  <c r="O97" i="491" s="1"/>
  <c r="L97" i="491"/>
  <c r="M97" i="491" s="1"/>
  <c r="AB97" i="491"/>
  <c r="AA98" i="491"/>
  <c r="AC97" i="491"/>
  <c r="AB98" i="482"/>
  <c r="L98" i="482"/>
  <c r="M98" i="482" s="1"/>
  <c r="N98" i="482"/>
  <c r="O98" i="482" s="1"/>
  <c r="AA99" i="482"/>
  <c r="AC98" i="482"/>
  <c r="AB98" i="487"/>
  <c r="L98" i="487"/>
  <c r="M98" i="487" s="1"/>
  <c r="N98" i="487"/>
  <c r="O98" i="487" s="1"/>
  <c r="AA99" i="487"/>
  <c r="AC98" i="487"/>
  <c r="N98" i="479"/>
  <c r="O98" i="479" s="1"/>
  <c r="AB98" i="479"/>
  <c r="L98" i="479"/>
  <c r="M98" i="479" s="1"/>
  <c r="AA99" i="479"/>
  <c r="AC98" i="479"/>
  <c r="AB97" i="494"/>
  <c r="L97" i="494"/>
  <c r="M97" i="494" s="1"/>
  <c r="N97" i="494"/>
  <c r="O97" i="494" s="1"/>
  <c r="AA98" i="494"/>
  <c r="AC97" i="494"/>
  <c r="AB97" i="474"/>
  <c r="L97" i="474"/>
  <c r="M97" i="474" s="1"/>
  <c r="N97" i="474"/>
  <c r="O97" i="474" s="1"/>
  <c r="AA98" i="474"/>
  <c r="AC97" i="474"/>
  <c r="N100" i="495"/>
  <c r="O100" i="495" s="1"/>
  <c r="AB100" i="495"/>
  <c r="AA101" i="495"/>
  <c r="L100" i="495"/>
  <c r="M100" i="495" s="1"/>
  <c r="AC100" i="495"/>
  <c r="AB98" i="480"/>
  <c r="L98" i="480"/>
  <c r="M98" i="480" s="1"/>
  <c r="N98" i="480"/>
  <c r="O98" i="480" s="1"/>
  <c r="AA99" i="480"/>
  <c r="AC98" i="480"/>
  <c r="N99" i="471"/>
  <c r="O99" i="471" s="1"/>
  <c r="AB99" i="471"/>
  <c r="AA100" i="471"/>
  <c r="L99" i="471"/>
  <c r="M99" i="471" s="1"/>
  <c r="AC99" i="471"/>
  <c r="AB97" i="472"/>
  <c r="L97" i="472"/>
  <c r="M97" i="472" s="1"/>
  <c r="N97" i="472"/>
  <c r="O97" i="472" s="1"/>
  <c r="AA98" i="472"/>
  <c r="AC97" i="472"/>
  <c r="N97" i="488"/>
  <c r="O97" i="488" s="1"/>
  <c r="AA98" i="488"/>
  <c r="L97" i="488"/>
  <c r="M97" i="488" s="1"/>
  <c r="AB97" i="488"/>
  <c r="AC97" i="488"/>
  <c r="AB98" i="485"/>
  <c r="L98" i="485"/>
  <c r="M98" i="485" s="1"/>
  <c r="N98" i="485"/>
  <c r="O98" i="485" s="1"/>
  <c r="AA99" i="485"/>
  <c r="AC98" i="485"/>
  <c r="N97" i="473"/>
  <c r="O97" i="473" s="1"/>
  <c r="AA98" i="473"/>
  <c r="L97" i="473"/>
  <c r="M97" i="473" s="1"/>
  <c r="AB97" i="473"/>
  <c r="AC97" i="473"/>
  <c r="AB98" i="470"/>
  <c r="L98" i="470"/>
  <c r="M98" i="470" s="1"/>
  <c r="N98" i="470"/>
  <c r="O98" i="470" s="1"/>
  <c r="AC98" i="470"/>
  <c r="AA99" i="470"/>
  <c r="AB98" i="478"/>
  <c r="L98" i="478"/>
  <c r="M98" i="478" s="1"/>
  <c r="N98" i="478"/>
  <c r="O98" i="478" s="1"/>
  <c r="AA99" i="478"/>
  <c r="AC98" i="478"/>
  <c r="N97" i="493"/>
  <c r="O97" i="493" s="1"/>
  <c r="L97" i="493"/>
  <c r="M97" i="493" s="1"/>
  <c r="AB97" i="493"/>
  <c r="AA98" i="493"/>
  <c r="AC97" i="493"/>
  <c r="N98" i="477"/>
  <c r="O98" i="477" s="1"/>
  <c r="AA99" i="477"/>
  <c r="L98" i="477"/>
  <c r="M98" i="477" s="1"/>
  <c r="AB98" i="477"/>
  <c r="AC98" i="477"/>
  <c r="N97" i="481"/>
  <c r="O97" i="481" s="1"/>
  <c r="L97" i="481"/>
  <c r="M97" i="481" s="1"/>
  <c r="AB97" i="481"/>
  <c r="AA98" i="481"/>
  <c r="AC97" i="481"/>
  <c r="AB97" i="483"/>
  <c r="L97" i="483"/>
  <c r="M97" i="483" s="1"/>
  <c r="N97" i="483"/>
  <c r="O97" i="483" s="1"/>
  <c r="AA98" i="483"/>
  <c r="AC97" i="483"/>
  <c r="AB99" i="492"/>
  <c r="N99" i="492"/>
  <c r="O99" i="492" s="1"/>
  <c r="L99" i="492"/>
  <c r="M99" i="492" s="1"/>
  <c r="AA100" i="492"/>
  <c r="AC99" i="492"/>
  <c r="AB98" i="489"/>
  <c r="L98" i="489"/>
  <c r="M98" i="489" s="1"/>
  <c r="N98" i="489"/>
  <c r="O98" i="489" s="1"/>
  <c r="AA99" i="489"/>
  <c r="AC98" i="489"/>
  <c r="AA98" i="484"/>
  <c r="N97" i="484"/>
  <c r="O97" i="484" s="1"/>
  <c r="L97" i="484"/>
  <c r="M97" i="484" s="1"/>
  <c r="AB97" i="484"/>
  <c r="AC97" i="484"/>
  <c r="AA98" i="486"/>
  <c r="N97" i="486"/>
  <c r="O97" i="486" s="1"/>
  <c r="AB97" i="486"/>
  <c r="L97" i="486"/>
  <c r="M97" i="486" s="1"/>
  <c r="AC97" i="486"/>
  <c r="N97" i="475"/>
  <c r="O97" i="475" s="1"/>
  <c r="AB97" i="475"/>
  <c r="AA98" i="475"/>
  <c r="L97" i="475"/>
  <c r="M97" i="475" s="1"/>
  <c r="AC97" i="475"/>
  <c r="AD71" i="480"/>
  <c r="AD72" i="481"/>
  <c r="AD72" i="472"/>
  <c r="AD70" i="471"/>
  <c r="AD71" i="496"/>
  <c r="AD72" i="493"/>
  <c r="AD72" i="488"/>
  <c r="AD72" i="474"/>
  <c r="AD71" i="482"/>
  <c r="AD72" i="473"/>
  <c r="AD71" i="478"/>
  <c r="AD72" i="490"/>
  <c r="AD72" i="491"/>
  <c r="AD72" i="486"/>
  <c r="AD71" i="487"/>
  <c r="AD71" i="477"/>
  <c r="AD70" i="492"/>
  <c r="AD72" i="483"/>
  <c r="AD72" i="475"/>
  <c r="AD71" i="485"/>
  <c r="AD71" i="489"/>
  <c r="AD72" i="484"/>
  <c r="AD72" i="476"/>
  <c r="AD71" i="479"/>
  <c r="AD69" i="495"/>
  <c r="AD72" i="494"/>
  <c r="AD71" i="470"/>
  <c r="AB98" i="474" l="1"/>
  <c r="L98" i="474"/>
  <c r="M98" i="474" s="1"/>
  <c r="N98" i="474"/>
  <c r="O98" i="474" s="1"/>
  <c r="AA99" i="474"/>
  <c r="AC98" i="474"/>
  <c r="L99" i="489"/>
  <c r="M99" i="489" s="1"/>
  <c r="N99" i="489"/>
  <c r="O99" i="489" s="1"/>
  <c r="AB99" i="489"/>
  <c r="AA100" i="489"/>
  <c r="AC99" i="489"/>
  <c r="N98" i="488"/>
  <c r="O98" i="488" s="1"/>
  <c r="AA99" i="488"/>
  <c r="L98" i="488"/>
  <c r="M98" i="488" s="1"/>
  <c r="AB98" i="488"/>
  <c r="AC98" i="488"/>
  <c r="AB98" i="494"/>
  <c r="L98" i="494"/>
  <c r="M98" i="494" s="1"/>
  <c r="N98" i="494"/>
  <c r="O98" i="494" s="1"/>
  <c r="AA99" i="494"/>
  <c r="AC98" i="494"/>
  <c r="N98" i="491"/>
  <c r="O98" i="491" s="1"/>
  <c r="AB98" i="491"/>
  <c r="L98" i="491"/>
  <c r="M98" i="491" s="1"/>
  <c r="AA99" i="491"/>
  <c r="AC98" i="491"/>
  <c r="N98" i="481"/>
  <c r="O98" i="481" s="1"/>
  <c r="L98" i="481"/>
  <c r="M98" i="481" s="1"/>
  <c r="AB98" i="481"/>
  <c r="AA99" i="481"/>
  <c r="AC98" i="481"/>
  <c r="AB99" i="482"/>
  <c r="L99" i="482"/>
  <c r="M99" i="482" s="1"/>
  <c r="N99" i="482"/>
  <c r="O99" i="482" s="1"/>
  <c r="AA100" i="482"/>
  <c r="AC99" i="482"/>
  <c r="N98" i="493"/>
  <c r="O98" i="493" s="1"/>
  <c r="AA99" i="493"/>
  <c r="AB98" i="493"/>
  <c r="L98" i="493"/>
  <c r="M98" i="493" s="1"/>
  <c r="AC98" i="493"/>
  <c r="AB99" i="485"/>
  <c r="L99" i="485"/>
  <c r="M99" i="485" s="1"/>
  <c r="N99" i="485"/>
  <c r="O99" i="485" s="1"/>
  <c r="AA100" i="485"/>
  <c r="AC99" i="485"/>
  <c r="N100" i="471"/>
  <c r="O100" i="471" s="1"/>
  <c r="AA101" i="471"/>
  <c r="L100" i="471"/>
  <c r="M100" i="471" s="1"/>
  <c r="AB100" i="471"/>
  <c r="AC100" i="471"/>
  <c r="AB99" i="480"/>
  <c r="L99" i="480"/>
  <c r="M99" i="480" s="1"/>
  <c r="N99" i="480"/>
  <c r="O99" i="480" s="1"/>
  <c r="AA100" i="480"/>
  <c r="AC99" i="480"/>
  <c r="N99" i="479"/>
  <c r="O99" i="479" s="1"/>
  <c r="L99" i="479"/>
  <c r="M99" i="479" s="1"/>
  <c r="AB99" i="479"/>
  <c r="AA100" i="479"/>
  <c r="AC99" i="479"/>
  <c r="AB98" i="472"/>
  <c r="L98" i="472"/>
  <c r="M98" i="472" s="1"/>
  <c r="N98" i="472"/>
  <c r="O98" i="472" s="1"/>
  <c r="AC98" i="472"/>
  <c r="AA99" i="472"/>
  <c r="N101" i="495"/>
  <c r="O101" i="495" s="1"/>
  <c r="AA102" i="495"/>
  <c r="AB101" i="495"/>
  <c r="L101" i="495"/>
  <c r="M101" i="495" s="1"/>
  <c r="AC101" i="495"/>
  <c r="AA99" i="486"/>
  <c r="N98" i="486"/>
  <c r="O98" i="486" s="1"/>
  <c r="AB98" i="486"/>
  <c r="L98" i="486"/>
  <c r="M98" i="486" s="1"/>
  <c r="AC98" i="486"/>
  <c r="AB100" i="492"/>
  <c r="N100" i="492"/>
  <c r="O100" i="492" s="1"/>
  <c r="L100" i="492"/>
  <c r="M100" i="492" s="1"/>
  <c r="AA101" i="492"/>
  <c r="AC100" i="492"/>
  <c r="N98" i="475"/>
  <c r="O98" i="475" s="1"/>
  <c r="AB98" i="475"/>
  <c r="AA99" i="475"/>
  <c r="L98" i="475"/>
  <c r="M98" i="475" s="1"/>
  <c r="AC98" i="475"/>
  <c r="AA99" i="484"/>
  <c r="N98" i="484"/>
  <c r="O98" i="484" s="1"/>
  <c r="AB98" i="484"/>
  <c r="L98" i="484"/>
  <c r="M98" i="484" s="1"/>
  <c r="AC98" i="484"/>
  <c r="AB98" i="483"/>
  <c r="L98" i="483"/>
  <c r="M98" i="483" s="1"/>
  <c r="N98" i="483"/>
  <c r="O98" i="483" s="1"/>
  <c r="AA99" i="483"/>
  <c r="AC98" i="483"/>
  <c r="N99" i="477"/>
  <c r="O99" i="477" s="1"/>
  <c r="AA100" i="477"/>
  <c r="L99" i="477"/>
  <c r="M99" i="477" s="1"/>
  <c r="AB99" i="477"/>
  <c r="AC99" i="477"/>
  <c r="AB99" i="478"/>
  <c r="L99" i="478"/>
  <c r="M99" i="478" s="1"/>
  <c r="N99" i="478"/>
  <c r="O99" i="478" s="1"/>
  <c r="AA100" i="478"/>
  <c r="AC99" i="478"/>
  <c r="AB99" i="470"/>
  <c r="L99" i="470"/>
  <c r="M99" i="470" s="1"/>
  <c r="N99" i="470"/>
  <c r="O99" i="470" s="1"/>
  <c r="AC99" i="470"/>
  <c r="AA100" i="470"/>
  <c r="N98" i="473"/>
  <c r="O98" i="473" s="1"/>
  <c r="AA99" i="473"/>
  <c r="L98" i="473"/>
  <c r="M98" i="473" s="1"/>
  <c r="AB98" i="473"/>
  <c r="AC98" i="473"/>
  <c r="AB99" i="487"/>
  <c r="L99" i="487"/>
  <c r="M99" i="487" s="1"/>
  <c r="N99" i="487"/>
  <c r="O99" i="487" s="1"/>
  <c r="AA100" i="487"/>
  <c r="AC99" i="487"/>
  <c r="N99" i="496"/>
  <c r="O99" i="496" s="1"/>
  <c r="AA100" i="496"/>
  <c r="AB99" i="496"/>
  <c r="L99" i="496"/>
  <c r="M99" i="496" s="1"/>
  <c r="AC99" i="496"/>
  <c r="AB98" i="476"/>
  <c r="L98" i="476"/>
  <c r="M98" i="476" s="1"/>
  <c r="N98" i="476"/>
  <c r="O98" i="476" s="1"/>
  <c r="AA99" i="476"/>
  <c r="AC98" i="476"/>
  <c r="AA99" i="490"/>
  <c r="AB98" i="490"/>
  <c r="N98" i="490"/>
  <c r="O98" i="490" s="1"/>
  <c r="L98" i="490"/>
  <c r="M98" i="490" s="1"/>
  <c r="AC98" i="490"/>
  <c r="AD70" i="485"/>
  <c r="AD71" i="493"/>
  <c r="AD71" i="476"/>
  <c r="AD68" i="495"/>
  <c r="AD70" i="470"/>
  <c r="AD70" i="496"/>
  <c r="AD71" i="481"/>
  <c r="AD69" i="471"/>
  <c r="AD70" i="478"/>
  <c r="AD71" i="494"/>
  <c r="AD71" i="472"/>
  <c r="AD71" i="474"/>
  <c r="AD70" i="480"/>
  <c r="AD70" i="487"/>
  <c r="AD71" i="483"/>
  <c r="AD71" i="484"/>
  <c r="AD71" i="491"/>
  <c r="AD70" i="489"/>
  <c r="AD71" i="486"/>
  <c r="AD71" i="473"/>
  <c r="AD71" i="488"/>
  <c r="AD70" i="479"/>
  <c r="AD71" i="490"/>
  <c r="AD70" i="482"/>
  <c r="AD69" i="492"/>
  <c r="AD70" i="477"/>
  <c r="AD71" i="475"/>
  <c r="AB100" i="485" l="1"/>
  <c r="L100" i="485"/>
  <c r="M100" i="485" s="1"/>
  <c r="N100" i="485"/>
  <c r="O100" i="485" s="1"/>
  <c r="AA101" i="485"/>
  <c r="AC100" i="485"/>
  <c r="AB99" i="491"/>
  <c r="L99" i="491"/>
  <c r="M99" i="491" s="1"/>
  <c r="N99" i="491"/>
  <c r="O99" i="491" s="1"/>
  <c r="AA100" i="491"/>
  <c r="AC99" i="491"/>
  <c r="N99" i="488"/>
  <c r="O99" i="488" s="1"/>
  <c r="AA100" i="488"/>
  <c r="L99" i="488"/>
  <c r="M99" i="488" s="1"/>
  <c r="AB99" i="488"/>
  <c r="AC99" i="488"/>
  <c r="AB99" i="474"/>
  <c r="L99" i="474"/>
  <c r="M99" i="474" s="1"/>
  <c r="N99" i="474"/>
  <c r="O99" i="474" s="1"/>
  <c r="AA100" i="474"/>
  <c r="AC99" i="474"/>
  <c r="N99" i="490"/>
  <c r="O99" i="490" s="1"/>
  <c r="L99" i="490"/>
  <c r="M99" i="490" s="1"/>
  <c r="AA100" i="490"/>
  <c r="AB99" i="490"/>
  <c r="AC99" i="490"/>
  <c r="AB100" i="487"/>
  <c r="L100" i="487"/>
  <c r="M100" i="487" s="1"/>
  <c r="N100" i="487"/>
  <c r="O100" i="487" s="1"/>
  <c r="AA101" i="487"/>
  <c r="AC100" i="487"/>
  <c r="N99" i="475"/>
  <c r="O99" i="475" s="1"/>
  <c r="AA100" i="475"/>
  <c r="L99" i="475"/>
  <c r="M99" i="475" s="1"/>
  <c r="AB99" i="475"/>
  <c r="AC99" i="475"/>
  <c r="AB101" i="492"/>
  <c r="N101" i="492"/>
  <c r="O101" i="492" s="1"/>
  <c r="L101" i="492"/>
  <c r="M101" i="492" s="1"/>
  <c r="AA102" i="492"/>
  <c r="AC101" i="492"/>
  <c r="AA100" i="486"/>
  <c r="N99" i="486"/>
  <c r="O99" i="486" s="1"/>
  <c r="AB99" i="486"/>
  <c r="L99" i="486"/>
  <c r="M99" i="486" s="1"/>
  <c r="AC99" i="486"/>
  <c r="N102" i="495"/>
  <c r="O102" i="495" s="1"/>
  <c r="L102" i="495"/>
  <c r="M102" i="495" s="1"/>
  <c r="AB102" i="495"/>
  <c r="AA103" i="495"/>
  <c r="AC102" i="495"/>
  <c r="N100" i="479"/>
  <c r="O100" i="479" s="1"/>
  <c r="L100" i="479"/>
  <c r="M100" i="479" s="1"/>
  <c r="AB100" i="479"/>
  <c r="AA101" i="479"/>
  <c r="AC100" i="479"/>
  <c r="N101" i="471"/>
  <c r="O101" i="471" s="1"/>
  <c r="AB101" i="471"/>
  <c r="AA102" i="471"/>
  <c r="L101" i="471"/>
  <c r="M101" i="471" s="1"/>
  <c r="AC101" i="471"/>
  <c r="AB99" i="494"/>
  <c r="L99" i="494"/>
  <c r="M99" i="494" s="1"/>
  <c r="N99" i="494"/>
  <c r="O99" i="494" s="1"/>
  <c r="AA100" i="494"/>
  <c r="AC99" i="494"/>
  <c r="N100" i="496"/>
  <c r="O100" i="496" s="1"/>
  <c r="L100" i="496"/>
  <c r="M100" i="496" s="1"/>
  <c r="AB100" i="496"/>
  <c r="AA101" i="496"/>
  <c r="AC100" i="496"/>
  <c r="AB99" i="483"/>
  <c r="L99" i="483"/>
  <c r="M99" i="483" s="1"/>
  <c r="N99" i="483"/>
  <c r="O99" i="483" s="1"/>
  <c r="AA100" i="483"/>
  <c r="AC99" i="483"/>
  <c r="AB100" i="480"/>
  <c r="L100" i="480"/>
  <c r="M100" i="480" s="1"/>
  <c r="N100" i="480"/>
  <c r="O100" i="480" s="1"/>
  <c r="AA101" i="480"/>
  <c r="AC100" i="480"/>
  <c r="AB100" i="482"/>
  <c r="L100" i="482"/>
  <c r="M100" i="482" s="1"/>
  <c r="N100" i="482"/>
  <c r="O100" i="482" s="1"/>
  <c r="AA101" i="482"/>
  <c r="AC100" i="482"/>
  <c r="N99" i="473"/>
  <c r="O99" i="473" s="1"/>
  <c r="AA100" i="473"/>
  <c r="L99" i="473"/>
  <c r="M99" i="473" s="1"/>
  <c r="AB99" i="473"/>
  <c r="AC99" i="473"/>
  <c r="AB100" i="478"/>
  <c r="L100" i="478"/>
  <c r="M100" i="478" s="1"/>
  <c r="N100" i="478"/>
  <c r="O100" i="478" s="1"/>
  <c r="AA101" i="478"/>
  <c r="AC100" i="478"/>
  <c r="AB100" i="470"/>
  <c r="L100" i="470"/>
  <c r="M100" i="470" s="1"/>
  <c r="N100" i="470"/>
  <c r="O100" i="470" s="1"/>
  <c r="AC100" i="470"/>
  <c r="AA101" i="470"/>
  <c r="AA100" i="484"/>
  <c r="N99" i="484"/>
  <c r="O99" i="484" s="1"/>
  <c r="L99" i="484"/>
  <c r="M99" i="484" s="1"/>
  <c r="AB99" i="484"/>
  <c r="AC99" i="484"/>
  <c r="AB99" i="476"/>
  <c r="L99" i="476"/>
  <c r="M99" i="476" s="1"/>
  <c r="N99" i="476"/>
  <c r="O99" i="476" s="1"/>
  <c r="AA100" i="476"/>
  <c r="AC99" i="476"/>
  <c r="N100" i="477"/>
  <c r="O100" i="477" s="1"/>
  <c r="AA101" i="477"/>
  <c r="L100" i="477"/>
  <c r="M100" i="477" s="1"/>
  <c r="AB100" i="477"/>
  <c r="AC100" i="477"/>
  <c r="AB99" i="472"/>
  <c r="L99" i="472"/>
  <c r="M99" i="472" s="1"/>
  <c r="N99" i="472"/>
  <c r="O99" i="472" s="1"/>
  <c r="AA100" i="472"/>
  <c r="AC99" i="472"/>
  <c r="N99" i="493"/>
  <c r="O99" i="493" s="1"/>
  <c r="AA100" i="493"/>
  <c r="L99" i="493"/>
  <c r="M99" i="493" s="1"/>
  <c r="AB99" i="493"/>
  <c r="AC99" i="493"/>
  <c r="N99" i="481"/>
  <c r="O99" i="481" s="1"/>
  <c r="L99" i="481"/>
  <c r="M99" i="481" s="1"/>
  <c r="AB99" i="481"/>
  <c r="AA100" i="481"/>
  <c r="AC99" i="481"/>
  <c r="N100" i="489"/>
  <c r="O100" i="489" s="1"/>
  <c r="AB100" i="489"/>
  <c r="L100" i="489"/>
  <c r="M100" i="489" s="1"/>
  <c r="AA101" i="489"/>
  <c r="AC100" i="489"/>
  <c r="AD67" i="495"/>
  <c r="AD70" i="494"/>
  <c r="AD68" i="492"/>
  <c r="AD69" i="482"/>
  <c r="AD70" i="481"/>
  <c r="AD69" i="485"/>
  <c r="AD70" i="473"/>
  <c r="AD69" i="479"/>
  <c r="AD69" i="477"/>
  <c r="AD69" i="470"/>
  <c r="AD70" i="475"/>
  <c r="AD70" i="484"/>
  <c r="AD69" i="489"/>
  <c r="AD69" i="478"/>
  <c r="AD70" i="476"/>
  <c r="AD68" i="471"/>
  <c r="AD69" i="480"/>
  <c r="AD70" i="490"/>
  <c r="AD70" i="493"/>
  <c r="AD69" i="487"/>
  <c r="AD69" i="496"/>
  <c r="AD70" i="488"/>
  <c r="AD70" i="486"/>
  <c r="AD70" i="491"/>
  <c r="AD70" i="483"/>
  <c r="AD70" i="472"/>
  <c r="AD70" i="474"/>
  <c r="N101" i="477" l="1"/>
  <c r="O101" i="477" s="1"/>
  <c r="AA102" i="477"/>
  <c r="L101" i="477"/>
  <c r="M101" i="477" s="1"/>
  <c r="AB101" i="477"/>
  <c r="AC101" i="477"/>
  <c r="AB101" i="470"/>
  <c r="L101" i="470"/>
  <c r="M101" i="470" s="1"/>
  <c r="N101" i="470"/>
  <c r="O101" i="470" s="1"/>
  <c r="AC101" i="470"/>
  <c r="AA102" i="470"/>
  <c r="AB101" i="482"/>
  <c r="L101" i="482"/>
  <c r="M101" i="482" s="1"/>
  <c r="N101" i="482"/>
  <c r="O101" i="482" s="1"/>
  <c r="AA102" i="482"/>
  <c r="AC101" i="482"/>
  <c r="AB100" i="494"/>
  <c r="L100" i="494"/>
  <c r="M100" i="494" s="1"/>
  <c r="N100" i="494"/>
  <c r="O100" i="494" s="1"/>
  <c r="AA101" i="494"/>
  <c r="AC100" i="494"/>
  <c r="N100" i="488"/>
  <c r="O100" i="488" s="1"/>
  <c r="AA101" i="488"/>
  <c r="L100" i="488"/>
  <c r="M100" i="488" s="1"/>
  <c r="AB100" i="488"/>
  <c r="AC100" i="488"/>
  <c r="AB101" i="485"/>
  <c r="L101" i="485"/>
  <c r="M101" i="485" s="1"/>
  <c r="N101" i="485"/>
  <c r="O101" i="485" s="1"/>
  <c r="AA102" i="485"/>
  <c r="AC101" i="485"/>
  <c r="AB100" i="472"/>
  <c r="L100" i="472"/>
  <c r="M100" i="472" s="1"/>
  <c r="N100" i="472"/>
  <c r="O100" i="472" s="1"/>
  <c r="AA101" i="472"/>
  <c r="AC100" i="472"/>
  <c r="N100" i="473"/>
  <c r="O100" i="473" s="1"/>
  <c r="AA101" i="473"/>
  <c r="L100" i="473"/>
  <c r="M100" i="473" s="1"/>
  <c r="AB100" i="473"/>
  <c r="AC100" i="473"/>
  <c r="AB101" i="480"/>
  <c r="L101" i="480"/>
  <c r="M101" i="480" s="1"/>
  <c r="N101" i="480"/>
  <c r="O101" i="480" s="1"/>
  <c r="AA102" i="480"/>
  <c r="AC101" i="480"/>
  <c r="AB102" i="492"/>
  <c r="N102" i="492"/>
  <c r="O102" i="492" s="1"/>
  <c r="L102" i="492"/>
  <c r="M102" i="492" s="1"/>
  <c r="AA103" i="492"/>
  <c r="AC102" i="492"/>
  <c r="L100" i="490"/>
  <c r="M100" i="490" s="1"/>
  <c r="AA101" i="490"/>
  <c r="AB100" i="490"/>
  <c r="N100" i="490"/>
  <c r="O100" i="490" s="1"/>
  <c r="AC100" i="490"/>
  <c r="AB100" i="474"/>
  <c r="L100" i="474"/>
  <c r="M100" i="474" s="1"/>
  <c r="N100" i="474"/>
  <c r="O100" i="474" s="1"/>
  <c r="AA101" i="474"/>
  <c r="AC100" i="474"/>
  <c r="N100" i="493"/>
  <c r="O100" i="493" s="1"/>
  <c r="AA101" i="493"/>
  <c r="AB100" i="493"/>
  <c r="L100" i="493"/>
  <c r="M100" i="493" s="1"/>
  <c r="AC100" i="493"/>
  <c r="AB100" i="483"/>
  <c r="L100" i="483"/>
  <c r="M100" i="483" s="1"/>
  <c r="N100" i="483"/>
  <c r="O100" i="483" s="1"/>
  <c r="AA101" i="483"/>
  <c r="AC100" i="483"/>
  <c r="N102" i="471"/>
  <c r="O102" i="471" s="1"/>
  <c r="AA103" i="471"/>
  <c r="L102" i="471"/>
  <c r="M102" i="471" s="1"/>
  <c r="AB102" i="471"/>
  <c r="AC102" i="471"/>
  <c r="N101" i="479"/>
  <c r="O101" i="479" s="1"/>
  <c r="AB101" i="479"/>
  <c r="L101" i="479"/>
  <c r="M101" i="479" s="1"/>
  <c r="AA102" i="479"/>
  <c r="AC101" i="479"/>
  <c r="N100" i="475"/>
  <c r="O100" i="475" s="1"/>
  <c r="AB100" i="475"/>
  <c r="AA101" i="475"/>
  <c r="L100" i="475"/>
  <c r="M100" i="475" s="1"/>
  <c r="AC100" i="475"/>
  <c r="N101" i="489"/>
  <c r="O101" i="489" s="1"/>
  <c r="AB101" i="489"/>
  <c r="L101" i="489"/>
  <c r="M101" i="489" s="1"/>
  <c r="AA102" i="489"/>
  <c r="AC101" i="489"/>
  <c r="AB101" i="478"/>
  <c r="L101" i="478"/>
  <c r="M101" i="478" s="1"/>
  <c r="N101" i="478"/>
  <c r="O101" i="478" s="1"/>
  <c r="AA102" i="478"/>
  <c r="AC101" i="478"/>
  <c r="AA101" i="481"/>
  <c r="N100" i="481"/>
  <c r="O100" i="481" s="1"/>
  <c r="L100" i="481"/>
  <c r="M100" i="481" s="1"/>
  <c r="AB100" i="481"/>
  <c r="AC100" i="481"/>
  <c r="AB100" i="476"/>
  <c r="L100" i="476"/>
  <c r="M100" i="476" s="1"/>
  <c r="N100" i="476"/>
  <c r="O100" i="476" s="1"/>
  <c r="AA101" i="476"/>
  <c r="AC100" i="476"/>
  <c r="AA101" i="484"/>
  <c r="N100" i="484"/>
  <c r="O100" i="484" s="1"/>
  <c r="L100" i="484"/>
  <c r="M100" i="484" s="1"/>
  <c r="AB100" i="484"/>
  <c r="AC100" i="484"/>
  <c r="N101" i="496"/>
  <c r="O101" i="496" s="1"/>
  <c r="AA102" i="496"/>
  <c r="AB101" i="496"/>
  <c r="L101" i="496"/>
  <c r="M101" i="496" s="1"/>
  <c r="AC101" i="496"/>
  <c r="N103" i="495"/>
  <c r="O103" i="495" s="1"/>
  <c r="AA104" i="495"/>
  <c r="AB103" i="495"/>
  <c r="L103" i="495"/>
  <c r="M103" i="495" s="1"/>
  <c r="AC103" i="495"/>
  <c r="AA101" i="486"/>
  <c r="N100" i="486"/>
  <c r="O100" i="486" s="1"/>
  <c r="AB100" i="486"/>
  <c r="L100" i="486"/>
  <c r="M100" i="486" s="1"/>
  <c r="AC100" i="486"/>
  <c r="AB101" i="487"/>
  <c r="L101" i="487"/>
  <c r="M101" i="487" s="1"/>
  <c r="N101" i="487"/>
  <c r="O101" i="487" s="1"/>
  <c r="AA102" i="487"/>
  <c r="AC101" i="487"/>
  <c r="L100" i="491"/>
  <c r="M100" i="491" s="1"/>
  <c r="N100" i="491"/>
  <c r="O100" i="491" s="1"/>
  <c r="AB100" i="491"/>
  <c r="AA101" i="491"/>
  <c r="AC100" i="491"/>
  <c r="AD68" i="489"/>
  <c r="AD69" i="484"/>
  <c r="AD69" i="481"/>
  <c r="AD69" i="493"/>
  <c r="AD69" i="494"/>
  <c r="AD69" i="474"/>
  <c r="AD67" i="471"/>
  <c r="AD67" i="492"/>
  <c r="AD68" i="479"/>
  <c r="AD68" i="470"/>
  <c r="AD66" i="495"/>
  <c r="AD68" i="478"/>
  <c r="AD68" i="496"/>
  <c r="AD69" i="491"/>
  <c r="AD69" i="472"/>
  <c r="AD68" i="482"/>
  <c r="AD68" i="485"/>
  <c r="AD69" i="473"/>
  <c r="AD69" i="476"/>
  <c r="AD69" i="483"/>
  <c r="AD69" i="486"/>
  <c r="AD68" i="480"/>
  <c r="AD69" i="490"/>
  <c r="AD69" i="488"/>
  <c r="AD69" i="475"/>
  <c r="AD68" i="477"/>
  <c r="AD68" i="487"/>
  <c r="N102" i="496" l="1"/>
  <c r="O102" i="496" s="1"/>
  <c r="AA103" i="496"/>
  <c r="AB102" i="496"/>
  <c r="L102" i="496"/>
  <c r="M102" i="496" s="1"/>
  <c r="AC102" i="496"/>
  <c r="AB101" i="476"/>
  <c r="L101" i="476"/>
  <c r="M101" i="476" s="1"/>
  <c r="N101" i="476"/>
  <c r="O101" i="476" s="1"/>
  <c r="AA102" i="476"/>
  <c r="AC101" i="476"/>
  <c r="AA102" i="490"/>
  <c r="AB101" i="490"/>
  <c r="N101" i="490"/>
  <c r="O101" i="490" s="1"/>
  <c r="L101" i="490"/>
  <c r="M101" i="490" s="1"/>
  <c r="AC101" i="490"/>
  <c r="AB102" i="480"/>
  <c r="L102" i="480"/>
  <c r="M102" i="480" s="1"/>
  <c r="N102" i="480"/>
  <c r="O102" i="480" s="1"/>
  <c r="AA103" i="480"/>
  <c r="AC102" i="480"/>
  <c r="N101" i="475"/>
  <c r="O101" i="475" s="1"/>
  <c r="AA102" i="475"/>
  <c r="L101" i="475"/>
  <c r="M101" i="475" s="1"/>
  <c r="AB101" i="475"/>
  <c r="AC101" i="475"/>
  <c r="N102" i="479"/>
  <c r="O102" i="479" s="1"/>
  <c r="AB102" i="479"/>
  <c r="L102" i="479"/>
  <c r="M102" i="479" s="1"/>
  <c r="AA103" i="479"/>
  <c r="AC102" i="479"/>
  <c r="AB101" i="474"/>
  <c r="L101" i="474"/>
  <c r="M101" i="474" s="1"/>
  <c r="N101" i="474"/>
  <c r="O101" i="474" s="1"/>
  <c r="AA102" i="474"/>
  <c r="AC101" i="474"/>
  <c r="AB101" i="494"/>
  <c r="L101" i="494"/>
  <c r="M101" i="494" s="1"/>
  <c r="N101" i="494"/>
  <c r="O101" i="494" s="1"/>
  <c r="AA102" i="494"/>
  <c r="AC101" i="494"/>
  <c r="AB102" i="478"/>
  <c r="L102" i="478"/>
  <c r="M102" i="478" s="1"/>
  <c r="N102" i="478"/>
  <c r="O102" i="478" s="1"/>
  <c r="AA103" i="478"/>
  <c r="AC102" i="478"/>
  <c r="N101" i="493"/>
  <c r="O101" i="493" s="1"/>
  <c r="L101" i="493"/>
  <c r="M101" i="493" s="1"/>
  <c r="AB101" i="493"/>
  <c r="AA102" i="493"/>
  <c r="AC101" i="493"/>
  <c r="AB101" i="472"/>
  <c r="L101" i="472"/>
  <c r="M101" i="472" s="1"/>
  <c r="N101" i="472"/>
  <c r="O101" i="472" s="1"/>
  <c r="AA102" i="472"/>
  <c r="AC101" i="472"/>
  <c r="N101" i="488"/>
  <c r="O101" i="488" s="1"/>
  <c r="AA102" i="488"/>
  <c r="L101" i="488"/>
  <c r="M101" i="488" s="1"/>
  <c r="AB101" i="488"/>
  <c r="AC101" i="488"/>
  <c r="AB102" i="482"/>
  <c r="L102" i="482"/>
  <c r="M102" i="482" s="1"/>
  <c r="N102" i="482"/>
  <c r="O102" i="482" s="1"/>
  <c r="AA103" i="482"/>
  <c r="AC102" i="482"/>
  <c r="AB102" i="470"/>
  <c r="L102" i="470"/>
  <c r="M102" i="470" s="1"/>
  <c r="N102" i="470"/>
  <c r="O102" i="470" s="1"/>
  <c r="AA103" i="470"/>
  <c r="AC102" i="470"/>
  <c r="N102" i="477"/>
  <c r="O102" i="477" s="1"/>
  <c r="AA103" i="477"/>
  <c r="L102" i="477"/>
  <c r="M102" i="477" s="1"/>
  <c r="AB102" i="477"/>
  <c r="AC102" i="477"/>
  <c r="AA102" i="481"/>
  <c r="N101" i="481"/>
  <c r="O101" i="481" s="1"/>
  <c r="L101" i="481"/>
  <c r="M101" i="481" s="1"/>
  <c r="AB101" i="481"/>
  <c r="AC101" i="481"/>
  <c r="N103" i="471"/>
  <c r="O103" i="471" s="1"/>
  <c r="AB103" i="471"/>
  <c r="AA104" i="471"/>
  <c r="L103" i="471"/>
  <c r="M103" i="471" s="1"/>
  <c r="AC103" i="471"/>
  <c r="N101" i="491"/>
  <c r="O101" i="491" s="1"/>
  <c r="AB101" i="491"/>
  <c r="L101" i="491"/>
  <c r="M101" i="491" s="1"/>
  <c r="AA102" i="491"/>
  <c r="AC101" i="491"/>
  <c r="AA102" i="484"/>
  <c r="N101" i="484"/>
  <c r="O101" i="484" s="1"/>
  <c r="L101" i="484"/>
  <c r="M101" i="484" s="1"/>
  <c r="AB101" i="484"/>
  <c r="AC101" i="484"/>
  <c r="AB102" i="487"/>
  <c r="L102" i="487"/>
  <c r="M102" i="487" s="1"/>
  <c r="N102" i="487"/>
  <c r="O102" i="487" s="1"/>
  <c r="AA103" i="487"/>
  <c r="AC102" i="487"/>
  <c r="AA102" i="486"/>
  <c r="N101" i="486"/>
  <c r="O101" i="486" s="1"/>
  <c r="AB101" i="486"/>
  <c r="L101" i="486"/>
  <c r="M101" i="486" s="1"/>
  <c r="AC101" i="486"/>
  <c r="N104" i="495"/>
  <c r="O104" i="495" s="1"/>
  <c r="AB104" i="495"/>
  <c r="AA105" i="495"/>
  <c r="L104" i="495"/>
  <c r="M104" i="495" s="1"/>
  <c r="AC104" i="495"/>
  <c r="AB102" i="489"/>
  <c r="L102" i="489"/>
  <c r="M102" i="489" s="1"/>
  <c r="N102" i="489"/>
  <c r="O102" i="489" s="1"/>
  <c r="AA103" i="489"/>
  <c r="AC102" i="489"/>
  <c r="AB101" i="483"/>
  <c r="L101" i="483"/>
  <c r="M101" i="483" s="1"/>
  <c r="N101" i="483"/>
  <c r="O101" i="483" s="1"/>
  <c r="AA102" i="483"/>
  <c r="AC101" i="483"/>
  <c r="AB103" i="492"/>
  <c r="N103" i="492"/>
  <c r="O103" i="492" s="1"/>
  <c r="L103" i="492"/>
  <c r="M103" i="492" s="1"/>
  <c r="AA104" i="492"/>
  <c r="AC103" i="492"/>
  <c r="N101" i="473"/>
  <c r="O101" i="473" s="1"/>
  <c r="AA102" i="473"/>
  <c r="L101" i="473"/>
  <c r="M101" i="473" s="1"/>
  <c r="AB101" i="473"/>
  <c r="AC101" i="473"/>
  <c r="AB102" i="485"/>
  <c r="L102" i="485"/>
  <c r="M102" i="485" s="1"/>
  <c r="N102" i="485"/>
  <c r="O102" i="485" s="1"/>
  <c r="AA103" i="485"/>
  <c r="AC102" i="485"/>
  <c r="AD68" i="486"/>
  <c r="AD67" i="482"/>
  <c r="AD66" i="471"/>
  <c r="AD67" i="489"/>
  <c r="AD67" i="496"/>
  <c r="AD67" i="480"/>
  <c r="AD67" i="479"/>
  <c r="AD66" i="492"/>
  <c r="AD68" i="494"/>
  <c r="AD68" i="472"/>
  <c r="AD68" i="474"/>
  <c r="AD68" i="488"/>
  <c r="AD65" i="495"/>
  <c r="AD68" i="491"/>
  <c r="AD68" i="493"/>
  <c r="AD68" i="481"/>
  <c r="AD67" i="470"/>
  <c r="AD67" i="487"/>
  <c r="AD67" i="478"/>
  <c r="AD68" i="484"/>
  <c r="AD68" i="476"/>
  <c r="AD68" i="490"/>
  <c r="AD67" i="485"/>
  <c r="AD67" i="477"/>
  <c r="AD68" i="473"/>
  <c r="AD68" i="475"/>
  <c r="AD68" i="483"/>
  <c r="N105" i="495" l="1"/>
  <c r="O105" i="495" s="1"/>
  <c r="AA106" i="495"/>
  <c r="AB105" i="495"/>
  <c r="L105" i="495"/>
  <c r="M105" i="495" s="1"/>
  <c r="AC105" i="495"/>
  <c r="AB103" i="478"/>
  <c r="L103" i="478"/>
  <c r="M103" i="478" s="1"/>
  <c r="N103" i="478"/>
  <c r="O103" i="478" s="1"/>
  <c r="AC103" i="478"/>
  <c r="AA104" i="478"/>
  <c r="N102" i="473"/>
  <c r="O102" i="473" s="1"/>
  <c r="AA103" i="473"/>
  <c r="L102" i="473"/>
  <c r="M102" i="473" s="1"/>
  <c r="AB102" i="473"/>
  <c r="AC102" i="473"/>
  <c r="AB102" i="483"/>
  <c r="L102" i="483"/>
  <c r="M102" i="483" s="1"/>
  <c r="N102" i="483"/>
  <c r="O102" i="483" s="1"/>
  <c r="AA103" i="483"/>
  <c r="AC102" i="483"/>
  <c r="AB103" i="487"/>
  <c r="L103" i="487"/>
  <c r="M103" i="487" s="1"/>
  <c r="N103" i="487"/>
  <c r="O103" i="487" s="1"/>
  <c r="AA104" i="487"/>
  <c r="AC103" i="487"/>
  <c r="AA103" i="484"/>
  <c r="N102" i="484"/>
  <c r="O102" i="484" s="1"/>
  <c r="AB102" i="484"/>
  <c r="L102" i="484"/>
  <c r="M102" i="484" s="1"/>
  <c r="AC102" i="484"/>
  <c r="N104" i="471"/>
  <c r="O104" i="471" s="1"/>
  <c r="AA105" i="471"/>
  <c r="L104" i="471"/>
  <c r="M104" i="471" s="1"/>
  <c r="AB104" i="471"/>
  <c r="AC104" i="471"/>
  <c r="AB102" i="494"/>
  <c r="L102" i="494"/>
  <c r="M102" i="494" s="1"/>
  <c r="N102" i="494"/>
  <c r="O102" i="494" s="1"/>
  <c r="AA103" i="494"/>
  <c r="AC102" i="494"/>
  <c r="AB103" i="480"/>
  <c r="L103" i="480"/>
  <c r="M103" i="480" s="1"/>
  <c r="N103" i="480"/>
  <c r="O103" i="480" s="1"/>
  <c r="AA104" i="480"/>
  <c r="AC103" i="480"/>
  <c r="AA103" i="490"/>
  <c r="AB102" i="490"/>
  <c r="N102" i="490"/>
  <c r="O102" i="490" s="1"/>
  <c r="L102" i="490"/>
  <c r="M102" i="490" s="1"/>
  <c r="AC102" i="490"/>
  <c r="AB103" i="482"/>
  <c r="L103" i="482"/>
  <c r="M103" i="482" s="1"/>
  <c r="N103" i="482"/>
  <c r="O103" i="482" s="1"/>
  <c r="AA104" i="482"/>
  <c r="AC103" i="482"/>
  <c r="AB102" i="472"/>
  <c r="L102" i="472"/>
  <c r="M102" i="472" s="1"/>
  <c r="N102" i="472"/>
  <c r="O102" i="472" s="1"/>
  <c r="AC102" i="472"/>
  <c r="AA103" i="472"/>
  <c r="AB102" i="474"/>
  <c r="L102" i="474"/>
  <c r="M102" i="474" s="1"/>
  <c r="N102" i="474"/>
  <c r="O102" i="474" s="1"/>
  <c r="AA103" i="474"/>
  <c r="AC102" i="474"/>
  <c r="N102" i="475"/>
  <c r="O102" i="475" s="1"/>
  <c r="AB102" i="475"/>
  <c r="AA103" i="475"/>
  <c r="L102" i="475"/>
  <c r="M102" i="475" s="1"/>
  <c r="AC102" i="475"/>
  <c r="N103" i="496"/>
  <c r="O103" i="496" s="1"/>
  <c r="AA104" i="496"/>
  <c r="L103" i="496"/>
  <c r="M103" i="496" s="1"/>
  <c r="AB103" i="496"/>
  <c r="AC103" i="496"/>
  <c r="AB104" i="492"/>
  <c r="N104" i="492"/>
  <c r="O104" i="492" s="1"/>
  <c r="L104" i="492"/>
  <c r="M104" i="492" s="1"/>
  <c r="AA105" i="492"/>
  <c r="AC104" i="492"/>
  <c r="AA103" i="481"/>
  <c r="N102" i="481"/>
  <c r="O102" i="481" s="1"/>
  <c r="L102" i="481"/>
  <c r="M102" i="481" s="1"/>
  <c r="AB102" i="481"/>
  <c r="AC102" i="481"/>
  <c r="N103" i="477"/>
  <c r="O103" i="477" s="1"/>
  <c r="AA104" i="477"/>
  <c r="L103" i="477"/>
  <c r="M103" i="477" s="1"/>
  <c r="AB103" i="477"/>
  <c r="AC103" i="477"/>
  <c r="AB103" i="485"/>
  <c r="L103" i="485"/>
  <c r="M103" i="485" s="1"/>
  <c r="N103" i="485"/>
  <c r="O103" i="485" s="1"/>
  <c r="AA104" i="485"/>
  <c r="AC103" i="485"/>
  <c r="L103" i="489"/>
  <c r="M103" i="489" s="1"/>
  <c r="N103" i="489"/>
  <c r="O103" i="489" s="1"/>
  <c r="AB103" i="489"/>
  <c r="AA104" i="489"/>
  <c r="AC103" i="489"/>
  <c r="AA103" i="486"/>
  <c r="N102" i="486"/>
  <c r="O102" i="486" s="1"/>
  <c r="AB102" i="486"/>
  <c r="L102" i="486"/>
  <c r="M102" i="486" s="1"/>
  <c r="AC102" i="486"/>
  <c r="N102" i="491"/>
  <c r="O102" i="491" s="1"/>
  <c r="AB102" i="491"/>
  <c r="L102" i="491"/>
  <c r="M102" i="491" s="1"/>
  <c r="AA103" i="491"/>
  <c r="AC102" i="491"/>
  <c r="AB103" i="470"/>
  <c r="L103" i="470"/>
  <c r="M103" i="470" s="1"/>
  <c r="N103" i="470"/>
  <c r="O103" i="470" s="1"/>
  <c r="AA104" i="470"/>
  <c r="AC103" i="470"/>
  <c r="N102" i="488"/>
  <c r="O102" i="488" s="1"/>
  <c r="AA103" i="488"/>
  <c r="L102" i="488"/>
  <c r="M102" i="488" s="1"/>
  <c r="AB102" i="488"/>
  <c r="AC102" i="488"/>
  <c r="N102" i="493"/>
  <c r="O102" i="493" s="1"/>
  <c r="AA103" i="493"/>
  <c r="AB102" i="493"/>
  <c r="L102" i="493"/>
  <c r="M102" i="493" s="1"/>
  <c r="AC102" i="493"/>
  <c r="N103" i="479"/>
  <c r="O103" i="479" s="1"/>
  <c r="L103" i="479"/>
  <c r="M103" i="479" s="1"/>
  <c r="AB103" i="479"/>
  <c r="AA104" i="479"/>
  <c r="AC103" i="479"/>
  <c r="AB102" i="476"/>
  <c r="L102" i="476"/>
  <c r="M102" i="476" s="1"/>
  <c r="N102" i="476"/>
  <c r="O102" i="476" s="1"/>
  <c r="AA103" i="476"/>
  <c r="AC102" i="476"/>
  <c r="AD66" i="470"/>
  <c r="AD66" i="482"/>
  <c r="AD66" i="480"/>
  <c r="AD67" i="481"/>
  <c r="AD64" i="495"/>
  <c r="AD67" i="488"/>
  <c r="AD66" i="489"/>
  <c r="AD66" i="477"/>
  <c r="AD66" i="496"/>
  <c r="AD66" i="485"/>
  <c r="AD67" i="473"/>
  <c r="AD67" i="472"/>
  <c r="AD67" i="484"/>
  <c r="AD67" i="474"/>
  <c r="AD66" i="479"/>
  <c r="AD66" i="478"/>
  <c r="AD67" i="493"/>
  <c r="AD67" i="491"/>
  <c r="AD67" i="490"/>
  <c r="AD67" i="483"/>
  <c r="AD67" i="494"/>
  <c r="AD65" i="471"/>
  <c r="AD67" i="475"/>
  <c r="AD67" i="476"/>
  <c r="AD67" i="486"/>
  <c r="AD65" i="492"/>
  <c r="AD66" i="487"/>
  <c r="N104" i="496" l="1"/>
  <c r="O104" i="496" s="1"/>
  <c r="L104" i="496"/>
  <c r="M104" i="496" s="1"/>
  <c r="AA105" i="496"/>
  <c r="AB104" i="496"/>
  <c r="AC104" i="496"/>
  <c r="AB103" i="474"/>
  <c r="L103" i="474"/>
  <c r="M103" i="474" s="1"/>
  <c r="N103" i="474"/>
  <c r="O103" i="474" s="1"/>
  <c r="AA104" i="474"/>
  <c r="AC103" i="474"/>
  <c r="AB104" i="480"/>
  <c r="L104" i="480"/>
  <c r="M104" i="480" s="1"/>
  <c r="N104" i="480"/>
  <c r="O104" i="480" s="1"/>
  <c r="AA105" i="480"/>
  <c r="AC104" i="480"/>
  <c r="N105" i="471"/>
  <c r="O105" i="471" s="1"/>
  <c r="AB105" i="471"/>
  <c r="AA106" i="471"/>
  <c r="L105" i="471"/>
  <c r="M105" i="471" s="1"/>
  <c r="AC105" i="471"/>
  <c r="AB104" i="487"/>
  <c r="L104" i="487"/>
  <c r="M104" i="487" s="1"/>
  <c r="N104" i="487"/>
  <c r="O104" i="487" s="1"/>
  <c r="AA105" i="487"/>
  <c r="AC104" i="487"/>
  <c r="N103" i="473"/>
  <c r="O103" i="473" s="1"/>
  <c r="AA104" i="473"/>
  <c r="L103" i="473"/>
  <c r="M103" i="473" s="1"/>
  <c r="AB103" i="473"/>
  <c r="AC103" i="473"/>
  <c r="N104" i="489"/>
  <c r="O104" i="489" s="1"/>
  <c r="AB104" i="489"/>
  <c r="L104" i="489"/>
  <c r="M104" i="489" s="1"/>
  <c r="AA105" i="489"/>
  <c r="AC104" i="489"/>
  <c r="N104" i="477"/>
  <c r="O104" i="477" s="1"/>
  <c r="AA105" i="477"/>
  <c r="L104" i="477"/>
  <c r="M104" i="477" s="1"/>
  <c r="AB104" i="477"/>
  <c r="AC104" i="477"/>
  <c r="AB105" i="492"/>
  <c r="N105" i="492"/>
  <c r="O105" i="492" s="1"/>
  <c r="L105" i="492"/>
  <c r="M105" i="492" s="1"/>
  <c r="AA106" i="492"/>
  <c r="AC105" i="492"/>
  <c r="AB103" i="494"/>
  <c r="L103" i="494"/>
  <c r="M103" i="494" s="1"/>
  <c r="N103" i="494"/>
  <c r="O103" i="494" s="1"/>
  <c r="AA104" i="494"/>
  <c r="AC103" i="494"/>
  <c r="AB103" i="483"/>
  <c r="L103" i="483"/>
  <c r="M103" i="483" s="1"/>
  <c r="N103" i="483"/>
  <c r="O103" i="483" s="1"/>
  <c r="AA104" i="483"/>
  <c r="AC103" i="483"/>
  <c r="N103" i="475"/>
  <c r="O103" i="475" s="1"/>
  <c r="AB103" i="475"/>
  <c r="AA104" i="475"/>
  <c r="L103" i="475"/>
  <c r="M103" i="475" s="1"/>
  <c r="AC103" i="475"/>
  <c r="AB103" i="476"/>
  <c r="L103" i="476"/>
  <c r="M103" i="476" s="1"/>
  <c r="N103" i="476"/>
  <c r="O103" i="476" s="1"/>
  <c r="AA104" i="476"/>
  <c r="AC103" i="476"/>
  <c r="N103" i="493"/>
  <c r="O103" i="493" s="1"/>
  <c r="AA104" i="493"/>
  <c r="L103" i="493"/>
  <c r="M103" i="493" s="1"/>
  <c r="AB103" i="493"/>
  <c r="AC103" i="493"/>
  <c r="AB104" i="485"/>
  <c r="L104" i="485"/>
  <c r="M104" i="485" s="1"/>
  <c r="N104" i="485"/>
  <c r="O104" i="485" s="1"/>
  <c r="AA105" i="485"/>
  <c r="AC104" i="485"/>
  <c r="AB104" i="482"/>
  <c r="L104" i="482"/>
  <c r="M104" i="482" s="1"/>
  <c r="N104" i="482"/>
  <c r="O104" i="482" s="1"/>
  <c r="AA105" i="482"/>
  <c r="AC104" i="482"/>
  <c r="N103" i="490"/>
  <c r="O103" i="490" s="1"/>
  <c r="L103" i="490"/>
  <c r="M103" i="490" s="1"/>
  <c r="AB103" i="490"/>
  <c r="AA104" i="490"/>
  <c r="AC103" i="490"/>
  <c r="AA104" i="484"/>
  <c r="N103" i="484"/>
  <c r="O103" i="484" s="1"/>
  <c r="L103" i="484"/>
  <c r="M103" i="484" s="1"/>
  <c r="AB103" i="484"/>
  <c r="AC103" i="484"/>
  <c r="AB104" i="478"/>
  <c r="L104" i="478"/>
  <c r="M104" i="478" s="1"/>
  <c r="N104" i="478"/>
  <c r="O104" i="478" s="1"/>
  <c r="AC104" i="478"/>
  <c r="AA105" i="478"/>
  <c r="N106" i="495"/>
  <c r="O106" i="495" s="1"/>
  <c r="L106" i="495"/>
  <c r="M106" i="495" s="1"/>
  <c r="AB106" i="495"/>
  <c r="AA107" i="495"/>
  <c r="AC106" i="495"/>
  <c r="AB103" i="472"/>
  <c r="L103" i="472"/>
  <c r="M103" i="472" s="1"/>
  <c r="N103" i="472"/>
  <c r="O103" i="472" s="1"/>
  <c r="AA104" i="472"/>
  <c r="AC103" i="472"/>
  <c r="AB104" i="470"/>
  <c r="L104" i="470"/>
  <c r="M104" i="470" s="1"/>
  <c r="N104" i="470"/>
  <c r="O104" i="470" s="1"/>
  <c r="AA105" i="470"/>
  <c r="AC104" i="470"/>
  <c r="N104" i="479"/>
  <c r="O104" i="479" s="1"/>
  <c r="L104" i="479"/>
  <c r="M104" i="479" s="1"/>
  <c r="AB104" i="479"/>
  <c r="AA105" i="479"/>
  <c r="AC104" i="479"/>
  <c r="N103" i="488"/>
  <c r="O103" i="488" s="1"/>
  <c r="AA104" i="488"/>
  <c r="L103" i="488"/>
  <c r="M103" i="488" s="1"/>
  <c r="AB103" i="488"/>
  <c r="AC103" i="488"/>
  <c r="AB103" i="491"/>
  <c r="L103" i="491"/>
  <c r="M103" i="491" s="1"/>
  <c r="N103" i="491"/>
  <c r="O103" i="491" s="1"/>
  <c r="AA104" i="491"/>
  <c r="AC103" i="491"/>
  <c r="AA104" i="486"/>
  <c r="N103" i="486"/>
  <c r="O103" i="486" s="1"/>
  <c r="AB103" i="486"/>
  <c r="L103" i="486"/>
  <c r="M103" i="486" s="1"/>
  <c r="AC103" i="486"/>
  <c r="AA104" i="481"/>
  <c r="N103" i="481"/>
  <c r="O103" i="481" s="1"/>
  <c r="L103" i="481"/>
  <c r="M103" i="481" s="1"/>
  <c r="AB103" i="481"/>
  <c r="AC103" i="481"/>
  <c r="AD66" i="475"/>
  <c r="AD66" i="483"/>
  <c r="AD66" i="481"/>
  <c r="AD66" i="493"/>
  <c r="AD66" i="486"/>
  <c r="AD66" i="494"/>
  <c r="AD65" i="477"/>
  <c r="AD65" i="496"/>
  <c r="AD65" i="489"/>
  <c r="AD66" i="484"/>
  <c r="AD66" i="490"/>
  <c r="AD65" i="470"/>
  <c r="AD65" i="482"/>
  <c r="AD66" i="476"/>
  <c r="AD64" i="471"/>
  <c r="AD65" i="487"/>
  <c r="AD63" i="495"/>
  <c r="AD65" i="478"/>
  <c r="AD64" i="492"/>
  <c r="AD66" i="474"/>
  <c r="AD66" i="488"/>
  <c r="AD65" i="485"/>
  <c r="AD66" i="472"/>
  <c r="AD65" i="480"/>
  <c r="AD66" i="473"/>
  <c r="AD65" i="479"/>
  <c r="AD66" i="491"/>
  <c r="AB104" i="472" l="1"/>
  <c r="L104" i="472"/>
  <c r="M104" i="472" s="1"/>
  <c r="N104" i="472"/>
  <c r="O104" i="472" s="1"/>
  <c r="AA105" i="472"/>
  <c r="AC104" i="472"/>
  <c r="L104" i="490"/>
  <c r="M104" i="490" s="1"/>
  <c r="AA105" i="490"/>
  <c r="AB104" i="490"/>
  <c r="N104" i="490"/>
  <c r="O104" i="490" s="1"/>
  <c r="AC104" i="490"/>
  <c r="AA105" i="481"/>
  <c r="N104" i="481"/>
  <c r="O104" i="481" s="1"/>
  <c r="L104" i="481"/>
  <c r="M104" i="481" s="1"/>
  <c r="AB104" i="481"/>
  <c r="AC104" i="481"/>
  <c r="N107" i="495"/>
  <c r="O107" i="495" s="1"/>
  <c r="AB107" i="495"/>
  <c r="L107" i="495"/>
  <c r="M107" i="495" s="1"/>
  <c r="AA108" i="495"/>
  <c r="AC107" i="495"/>
  <c r="AB105" i="478"/>
  <c r="L105" i="478"/>
  <c r="M105" i="478" s="1"/>
  <c r="N105" i="478"/>
  <c r="O105" i="478" s="1"/>
  <c r="AA106" i="478"/>
  <c r="AC105" i="478"/>
  <c r="AB105" i="482"/>
  <c r="L105" i="482"/>
  <c r="M105" i="482" s="1"/>
  <c r="N105" i="482"/>
  <c r="O105" i="482" s="1"/>
  <c r="AA106" i="482"/>
  <c r="AC105" i="482"/>
  <c r="N104" i="493"/>
  <c r="O104" i="493" s="1"/>
  <c r="AA105" i="493"/>
  <c r="AB104" i="493"/>
  <c r="L104" i="493"/>
  <c r="M104" i="493" s="1"/>
  <c r="AC104" i="493"/>
  <c r="N104" i="473"/>
  <c r="O104" i="473" s="1"/>
  <c r="L104" i="473"/>
  <c r="M104" i="473" s="1"/>
  <c r="AA105" i="473"/>
  <c r="AB104" i="473"/>
  <c r="AC104" i="473"/>
  <c r="N105" i="496"/>
  <c r="O105" i="496" s="1"/>
  <c r="AA106" i="496"/>
  <c r="AB105" i="496"/>
  <c r="L105" i="496"/>
  <c r="M105" i="496" s="1"/>
  <c r="AC105" i="496"/>
  <c r="L104" i="491"/>
  <c r="M104" i="491" s="1"/>
  <c r="AB104" i="491"/>
  <c r="N104" i="491"/>
  <c r="O104" i="491" s="1"/>
  <c r="AA105" i="491"/>
  <c r="AC104" i="491"/>
  <c r="AB104" i="476"/>
  <c r="L104" i="476"/>
  <c r="M104" i="476" s="1"/>
  <c r="N104" i="476"/>
  <c r="O104" i="476" s="1"/>
  <c r="AA105" i="476"/>
  <c r="AC104" i="476"/>
  <c r="N105" i="479"/>
  <c r="O105" i="479" s="1"/>
  <c r="AB105" i="479"/>
  <c r="L105" i="479"/>
  <c r="M105" i="479" s="1"/>
  <c r="AA106" i="479"/>
  <c r="AC105" i="479"/>
  <c r="AB105" i="485"/>
  <c r="L105" i="485"/>
  <c r="M105" i="485" s="1"/>
  <c r="N105" i="485"/>
  <c r="O105" i="485" s="1"/>
  <c r="AA106" i="485"/>
  <c r="AC105" i="485"/>
  <c r="N104" i="475"/>
  <c r="O104" i="475" s="1"/>
  <c r="AB104" i="475"/>
  <c r="AA105" i="475"/>
  <c r="L104" i="475"/>
  <c r="M104" i="475" s="1"/>
  <c r="AC104" i="475"/>
  <c r="AB104" i="483"/>
  <c r="L104" i="483"/>
  <c r="M104" i="483" s="1"/>
  <c r="N104" i="483"/>
  <c r="O104" i="483" s="1"/>
  <c r="AA105" i="483"/>
  <c r="AC104" i="483"/>
  <c r="N105" i="489"/>
  <c r="O105" i="489" s="1"/>
  <c r="AB105" i="489"/>
  <c r="L105" i="489"/>
  <c r="M105" i="489" s="1"/>
  <c r="AA106" i="489"/>
  <c r="AC105" i="489"/>
  <c r="N106" i="471"/>
  <c r="O106" i="471" s="1"/>
  <c r="AA107" i="471"/>
  <c r="L106" i="471"/>
  <c r="M106" i="471" s="1"/>
  <c r="AB106" i="471"/>
  <c r="AC106" i="471"/>
  <c r="AB105" i="480"/>
  <c r="L105" i="480"/>
  <c r="M105" i="480" s="1"/>
  <c r="N105" i="480"/>
  <c r="O105" i="480" s="1"/>
  <c r="AA106" i="480"/>
  <c r="AC105" i="480"/>
  <c r="AB106" i="492"/>
  <c r="N106" i="492"/>
  <c r="O106" i="492" s="1"/>
  <c r="L106" i="492"/>
  <c r="M106" i="492" s="1"/>
  <c r="AA107" i="492"/>
  <c r="AC106" i="492"/>
  <c r="AB105" i="487"/>
  <c r="L105" i="487"/>
  <c r="M105" i="487" s="1"/>
  <c r="N105" i="487"/>
  <c r="O105" i="487" s="1"/>
  <c r="AA106" i="487"/>
  <c r="AC105" i="487"/>
  <c r="AA105" i="486"/>
  <c r="N104" i="486"/>
  <c r="O104" i="486" s="1"/>
  <c r="AB104" i="486"/>
  <c r="L104" i="486"/>
  <c r="M104" i="486" s="1"/>
  <c r="AC104" i="486"/>
  <c r="AA105" i="484"/>
  <c r="N104" i="484"/>
  <c r="O104" i="484" s="1"/>
  <c r="L104" i="484"/>
  <c r="M104" i="484" s="1"/>
  <c r="AB104" i="484"/>
  <c r="AC104" i="484"/>
  <c r="N104" i="488"/>
  <c r="O104" i="488" s="1"/>
  <c r="AA105" i="488"/>
  <c r="L104" i="488"/>
  <c r="M104" i="488" s="1"/>
  <c r="AB104" i="488"/>
  <c r="AC104" i="488"/>
  <c r="AB105" i="470"/>
  <c r="L105" i="470"/>
  <c r="M105" i="470" s="1"/>
  <c r="N105" i="470"/>
  <c r="O105" i="470" s="1"/>
  <c r="AC105" i="470"/>
  <c r="AA106" i="470"/>
  <c r="AB104" i="494"/>
  <c r="L104" i="494"/>
  <c r="M104" i="494" s="1"/>
  <c r="N104" i="494"/>
  <c r="O104" i="494" s="1"/>
  <c r="AA105" i="494"/>
  <c r="AC104" i="494"/>
  <c r="N105" i="477"/>
  <c r="O105" i="477" s="1"/>
  <c r="AA106" i="477"/>
  <c r="L105" i="477"/>
  <c r="M105" i="477" s="1"/>
  <c r="AB105" i="477"/>
  <c r="AC105" i="477"/>
  <c r="AB104" i="474"/>
  <c r="L104" i="474"/>
  <c r="M104" i="474" s="1"/>
  <c r="N104" i="474"/>
  <c r="O104" i="474" s="1"/>
  <c r="AA105" i="474"/>
  <c r="AC104" i="474"/>
  <c r="AD62" i="495"/>
  <c r="AD65" i="483"/>
  <c r="AD65" i="488"/>
  <c r="AD65" i="490"/>
  <c r="AD64" i="479"/>
  <c r="AD64" i="480"/>
  <c r="AD64" i="470"/>
  <c r="AD65" i="494"/>
  <c r="AD64" i="482"/>
  <c r="AD65" i="493"/>
  <c r="AD65" i="484"/>
  <c r="AD63" i="471"/>
  <c r="AD64" i="477"/>
  <c r="AD65" i="475"/>
  <c r="AD65" i="473"/>
  <c r="AD65" i="486"/>
  <c r="AD64" i="478"/>
  <c r="AD64" i="485"/>
  <c r="AD65" i="481"/>
  <c r="AD65" i="476"/>
  <c r="AD64" i="496"/>
  <c r="AD64" i="489"/>
  <c r="AD65" i="491"/>
  <c r="AD65" i="474"/>
  <c r="AD64" i="487"/>
  <c r="AD65" i="472"/>
  <c r="AD63" i="492"/>
  <c r="AB106" i="470" l="1"/>
  <c r="L106" i="470"/>
  <c r="M106" i="470" s="1"/>
  <c r="N106" i="470"/>
  <c r="O106" i="470" s="1"/>
  <c r="AC106" i="470"/>
  <c r="AA107" i="470"/>
  <c r="AB106" i="485"/>
  <c r="L106" i="485"/>
  <c r="M106" i="485" s="1"/>
  <c r="N106" i="485"/>
  <c r="O106" i="485" s="1"/>
  <c r="AA107" i="485"/>
  <c r="AC106" i="485"/>
  <c r="N105" i="493"/>
  <c r="O105" i="493" s="1"/>
  <c r="L105" i="493"/>
  <c r="M105" i="493" s="1"/>
  <c r="AB105" i="493"/>
  <c r="AA106" i="493"/>
  <c r="AC105" i="493"/>
  <c r="AB106" i="478"/>
  <c r="L106" i="478"/>
  <c r="M106" i="478" s="1"/>
  <c r="N106" i="478"/>
  <c r="O106" i="478" s="1"/>
  <c r="AA107" i="478"/>
  <c r="AC106" i="478"/>
  <c r="AB105" i="472"/>
  <c r="L105" i="472"/>
  <c r="M105" i="472" s="1"/>
  <c r="N105" i="472"/>
  <c r="O105" i="472" s="1"/>
  <c r="AA106" i="472"/>
  <c r="AC105" i="472"/>
  <c r="N106" i="477"/>
  <c r="O106" i="477" s="1"/>
  <c r="AA107" i="477"/>
  <c r="L106" i="477"/>
  <c r="M106" i="477" s="1"/>
  <c r="AB106" i="477"/>
  <c r="AC106" i="477"/>
  <c r="AB106" i="487"/>
  <c r="L106" i="487"/>
  <c r="M106" i="487" s="1"/>
  <c r="N106" i="487"/>
  <c r="O106" i="487" s="1"/>
  <c r="AA107" i="487"/>
  <c r="AC106" i="487"/>
  <c r="AB106" i="489"/>
  <c r="L106" i="489"/>
  <c r="M106" i="489" s="1"/>
  <c r="N106" i="489"/>
  <c r="O106" i="489" s="1"/>
  <c r="AA107" i="489"/>
  <c r="AC106" i="489"/>
  <c r="N106" i="479"/>
  <c r="O106" i="479" s="1"/>
  <c r="AB106" i="479"/>
  <c r="L106" i="479"/>
  <c r="M106" i="479" s="1"/>
  <c r="AA107" i="479"/>
  <c r="AC106" i="479"/>
  <c r="N108" i="495"/>
  <c r="O108" i="495" s="1"/>
  <c r="L108" i="495"/>
  <c r="M108" i="495" s="1"/>
  <c r="AB108" i="495"/>
  <c r="AA109" i="495"/>
  <c r="AC108" i="495"/>
  <c r="AA106" i="481"/>
  <c r="N105" i="481"/>
  <c r="O105" i="481" s="1"/>
  <c r="L105" i="481"/>
  <c r="M105" i="481" s="1"/>
  <c r="AB105" i="481"/>
  <c r="AC105" i="481"/>
  <c r="AA106" i="490"/>
  <c r="AB105" i="490"/>
  <c r="N105" i="490"/>
  <c r="O105" i="490" s="1"/>
  <c r="L105" i="490"/>
  <c r="M105" i="490" s="1"/>
  <c r="AC105" i="490"/>
  <c r="N105" i="488"/>
  <c r="O105" i="488" s="1"/>
  <c r="AA106" i="488"/>
  <c r="L105" i="488"/>
  <c r="M105" i="488" s="1"/>
  <c r="AB105" i="488"/>
  <c r="AC105" i="488"/>
  <c r="AB105" i="483"/>
  <c r="L105" i="483"/>
  <c r="M105" i="483" s="1"/>
  <c r="N105" i="483"/>
  <c r="O105" i="483" s="1"/>
  <c r="AA106" i="483"/>
  <c r="AC105" i="483"/>
  <c r="AB105" i="476"/>
  <c r="L105" i="476"/>
  <c r="M105" i="476" s="1"/>
  <c r="N105" i="476"/>
  <c r="O105" i="476" s="1"/>
  <c r="AA106" i="476"/>
  <c r="AC105" i="476"/>
  <c r="N106" i="496"/>
  <c r="O106" i="496" s="1"/>
  <c r="AB106" i="496"/>
  <c r="AA107" i="496"/>
  <c r="L106" i="496"/>
  <c r="M106" i="496" s="1"/>
  <c r="AC106" i="496"/>
  <c r="N105" i="473"/>
  <c r="O105" i="473" s="1"/>
  <c r="AA106" i="473"/>
  <c r="L105" i="473"/>
  <c r="M105" i="473" s="1"/>
  <c r="AB105" i="473"/>
  <c r="AC105" i="473"/>
  <c r="AB105" i="494"/>
  <c r="L105" i="494"/>
  <c r="M105" i="494" s="1"/>
  <c r="N105" i="494"/>
  <c r="O105" i="494" s="1"/>
  <c r="AA106" i="494"/>
  <c r="AC105" i="494"/>
  <c r="N105" i="475"/>
  <c r="O105" i="475" s="1"/>
  <c r="AB105" i="475"/>
  <c r="AA106" i="475"/>
  <c r="L105" i="475"/>
  <c r="M105" i="475" s="1"/>
  <c r="AC105" i="475"/>
  <c r="AB105" i="474"/>
  <c r="L105" i="474"/>
  <c r="M105" i="474" s="1"/>
  <c r="N105" i="474"/>
  <c r="O105" i="474" s="1"/>
  <c r="AA106" i="474"/>
  <c r="AC105" i="474"/>
  <c r="AA106" i="484"/>
  <c r="N105" i="484"/>
  <c r="O105" i="484" s="1"/>
  <c r="L105" i="484"/>
  <c r="M105" i="484" s="1"/>
  <c r="AB105" i="484"/>
  <c r="AC105" i="484"/>
  <c r="AB107" i="492"/>
  <c r="N107" i="492"/>
  <c r="O107" i="492" s="1"/>
  <c r="L107" i="492"/>
  <c r="M107" i="492" s="1"/>
  <c r="AA108" i="492"/>
  <c r="AC107" i="492"/>
  <c r="N107" i="471"/>
  <c r="O107" i="471" s="1"/>
  <c r="AB107" i="471"/>
  <c r="AA108" i="471"/>
  <c r="L107" i="471"/>
  <c r="M107" i="471" s="1"/>
  <c r="AC107" i="471"/>
  <c r="AA106" i="486"/>
  <c r="N105" i="486"/>
  <c r="O105" i="486" s="1"/>
  <c r="AB105" i="486"/>
  <c r="L105" i="486"/>
  <c r="M105" i="486" s="1"/>
  <c r="AC105" i="486"/>
  <c r="AB106" i="480"/>
  <c r="L106" i="480"/>
  <c r="M106" i="480" s="1"/>
  <c r="N106" i="480"/>
  <c r="O106" i="480" s="1"/>
  <c r="AA107" i="480"/>
  <c r="AC106" i="480"/>
  <c r="N105" i="491"/>
  <c r="O105" i="491" s="1"/>
  <c r="L105" i="491"/>
  <c r="M105" i="491" s="1"/>
  <c r="AB105" i="491"/>
  <c r="AA106" i="491"/>
  <c r="AC105" i="491"/>
  <c r="AB106" i="482"/>
  <c r="L106" i="482"/>
  <c r="M106" i="482" s="1"/>
  <c r="N106" i="482"/>
  <c r="O106" i="482" s="1"/>
  <c r="AA107" i="482"/>
  <c r="AC106" i="482"/>
  <c r="AD63" i="489"/>
  <c r="AD62" i="471"/>
  <c r="AD63" i="477"/>
  <c r="AD64" i="473"/>
  <c r="AD64" i="493"/>
  <c r="AD64" i="490"/>
  <c r="AD64" i="486"/>
  <c r="AD64" i="483"/>
  <c r="AD63" i="496"/>
  <c r="AD64" i="481"/>
  <c r="AD62" i="492"/>
  <c r="AD63" i="487"/>
  <c r="AD63" i="482"/>
  <c r="AD63" i="470"/>
  <c r="AD64" i="474"/>
  <c r="AD64" i="484"/>
  <c r="AD64" i="476"/>
  <c r="AD61" i="495"/>
  <c r="AD64" i="488"/>
  <c r="AD63" i="485"/>
  <c r="AD64" i="494"/>
  <c r="AD63" i="480"/>
  <c r="AD64" i="472"/>
  <c r="AD63" i="479"/>
  <c r="AD64" i="475"/>
  <c r="AD64" i="491"/>
  <c r="AD63" i="478"/>
  <c r="AA107" i="490" l="1"/>
  <c r="AB106" i="490"/>
  <c r="N106" i="490"/>
  <c r="O106" i="490" s="1"/>
  <c r="L106" i="490"/>
  <c r="M106" i="490" s="1"/>
  <c r="AC106" i="490"/>
  <c r="N107" i="479"/>
  <c r="O107" i="479" s="1"/>
  <c r="L107" i="479"/>
  <c r="M107" i="479" s="1"/>
  <c r="AB107" i="479"/>
  <c r="AA108" i="479"/>
  <c r="AC107" i="479"/>
  <c r="AB106" i="472"/>
  <c r="L106" i="472"/>
  <c r="M106" i="472" s="1"/>
  <c r="N106" i="472"/>
  <c r="O106" i="472" s="1"/>
  <c r="AA107" i="472"/>
  <c r="AC106" i="472"/>
  <c r="AB106" i="474"/>
  <c r="L106" i="474"/>
  <c r="M106" i="474" s="1"/>
  <c r="N106" i="474"/>
  <c r="O106" i="474" s="1"/>
  <c r="AA107" i="474"/>
  <c r="AC106" i="474"/>
  <c r="AA107" i="481"/>
  <c r="N106" i="481"/>
  <c r="O106" i="481" s="1"/>
  <c r="L106" i="481"/>
  <c r="M106" i="481" s="1"/>
  <c r="AB106" i="481"/>
  <c r="AC106" i="481"/>
  <c r="L107" i="489"/>
  <c r="M107" i="489" s="1"/>
  <c r="N107" i="489"/>
  <c r="O107" i="489" s="1"/>
  <c r="AB107" i="489"/>
  <c r="AA108" i="489"/>
  <c r="AC107" i="489"/>
  <c r="N107" i="477"/>
  <c r="O107" i="477" s="1"/>
  <c r="L107" i="477"/>
  <c r="M107" i="477" s="1"/>
  <c r="AA108" i="477"/>
  <c r="AB107" i="477"/>
  <c r="AC107" i="477"/>
  <c r="AB107" i="478"/>
  <c r="L107" i="478"/>
  <c r="M107" i="478" s="1"/>
  <c r="N107" i="478"/>
  <c r="O107" i="478" s="1"/>
  <c r="AA108" i="478"/>
  <c r="AC107" i="478"/>
  <c r="AA107" i="486"/>
  <c r="N106" i="486"/>
  <c r="O106" i="486" s="1"/>
  <c r="AB106" i="486"/>
  <c r="L106" i="486"/>
  <c r="M106" i="486" s="1"/>
  <c r="AC106" i="486"/>
  <c r="N106" i="473"/>
  <c r="O106" i="473" s="1"/>
  <c r="L106" i="473"/>
  <c r="M106" i="473" s="1"/>
  <c r="AA107" i="473"/>
  <c r="AB106" i="473"/>
  <c r="AC106" i="473"/>
  <c r="N107" i="496"/>
  <c r="O107" i="496" s="1"/>
  <c r="AA108" i="496"/>
  <c r="AB107" i="496"/>
  <c r="L107" i="496"/>
  <c r="M107" i="496" s="1"/>
  <c r="AC107" i="496"/>
  <c r="AB106" i="476"/>
  <c r="L106" i="476"/>
  <c r="M106" i="476" s="1"/>
  <c r="N106" i="476"/>
  <c r="O106" i="476" s="1"/>
  <c r="AA107" i="476"/>
  <c r="AC106" i="476"/>
  <c r="N106" i="488"/>
  <c r="O106" i="488" s="1"/>
  <c r="AA107" i="488"/>
  <c r="L106" i="488"/>
  <c r="M106" i="488" s="1"/>
  <c r="AB106" i="488"/>
  <c r="AC106" i="488"/>
  <c r="AB107" i="487"/>
  <c r="L107" i="487"/>
  <c r="M107" i="487" s="1"/>
  <c r="N107" i="487"/>
  <c r="O107" i="487" s="1"/>
  <c r="AC107" i="487"/>
  <c r="AA108" i="487"/>
  <c r="N106" i="493"/>
  <c r="O106" i="493" s="1"/>
  <c r="AA107" i="493"/>
  <c r="AB106" i="493"/>
  <c r="L106" i="493"/>
  <c r="M106" i="493" s="1"/>
  <c r="AC106" i="493"/>
  <c r="AB107" i="480"/>
  <c r="L107" i="480"/>
  <c r="M107" i="480" s="1"/>
  <c r="N107" i="480"/>
  <c r="O107" i="480" s="1"/>
  <c r="AA108" i="480"/>
  <c r="AC107" i="480"/>
  <c r="AB107" i="482"/>
  <c r="L107" i="482"/>
  <c r="M107" i="482" s="1"/>
  <c r="N107" i="482"/>
  <c r="O107" i="482" s="1"/>
  <c r="AA108" i="482"/>
  <c r="AC107" i="482"/>
  <c r="N106" i="491"/>
  <c r="O106" i="491" s="1"/>
  <c r="AB106" i="491"/>
  <c r="L106" i="491"/>
  <c r="M106" i="491" s="1"/>
  <c r="AA107" i="491"/>
  <c r="AC106" i="491"/>
  <c r="N108" i="471"/>
  <c r="O108" i="471" s="1"/>
  <c r="AA109" i="471"/>
  <c r="L108" i="471"/>
  <c r="M108" i="471" s="1"/>
  <c r="AB108" i="471"/>
  <c r="AC108" i="471"/>
  <c r="AB108" i="492"/>
  <c r="N108" i="492"/>
  <c r="O108" i="492" s="1"/>
  <c r="L108" i="492"/>
  <c r="M108" i="492" s="1"/>
  <c r="AA109" i="492"/>
  <c r="AC108" i="492"/>
  <c r="AA107" i="484"/>
  <c r="N106" i="484"/>
  <c r="O106" i="484" s="1"/>
  <c r="AB106" i="484"/>
  <c r="L106" i="484"/>
  <c r="M106" i="484" s="1"/>
  <c r="AC106" i="484"/>
  <c r="N106" i="475"/>
  <c r="O106" i="475" s="1"/>
  <c r="AB106" i="475"/>
  <c r="AA107" i="475"/>
  <c r="L106" i="475"/>
  <c r="M106" i="475" s="1"/>
  <c r="AC106" i="475"/>
  <c r="AB106" i="494"/>
  <c r="L106" i="494"/>
  <c r="M106" i="494" s="1"/>
  <c r="N106" i="494"/>
  <c r="O106" i="494" s="1"/>
  <c r="AA107" i="494"/>
  <c r="AC106" i="494"/>
  <c r="AB106" i="483"/>
  <c r="L106" i="483"/>
  <c r="M106" i="483" s="1"/>
  <c r="N106" i="483"/>
  <c r="O106" i="483" s="1"/>
  <c r="AA107" i="483"/>
  <c r="AC106" i="483"/>
  <c r="AB109" i="495"/>
  <c r="N109" i="495"/>
  <c r="O109" i="495" s="1"/>
  <c r="L109" i="495"/>
  <c r="M109" i="495" s="1"/>
  <c r="AA110" i="495"/>
  <c r="AC109" i="495"/>
  <c r="AB107" i="485"/>
  <c r="L107" i="485"/>
  <c r="M107" i="485" s="1"/>
  <c r="N107" i="485"/>
  <c r="O107" i="485" s="1"/>
  <c r="AA108" i="485"/>
  <c r="AC107" i="485"/>
  <c r="AB107" i="470"/>
  <c r="L107" i="470"/>
  <c r="M107" i="470" s="1"/>
  <c r="N107" i="470"/>
  <c r="O107" i="470" s="1"/>
  <c r="AA108" i="470"/>
  <c r="AC107" i="470"/>
  <c r="AD63" i="488"/>
  <c r="AD63" i="493"/>
  <c r="AD63" i="474"/>
  <c r="AD61" i="492"/>
  <c r="AD62" i="478"/>
  <c r="AD62" i="485"/>
  <c r="AD63" i="481"/>
  <c r="AD62" i="480"/>
  <c r="AD63" i="473"/>
  <c r="AD63" i="491"/>
  <c r="AD61" i="471"/>
  <c r="AD63" i="483"/>
  <c r="AD62" i="470"/>
  <c r="AD62" i="477"/>
  <c r="AD62" i="496"/>
  <c r="AD60" i="495"/>
  <c r="AD62" i="482"/>
  <c r="AD63" i="486"/>
  <c r="AD63" i="475"/>
  <c r="AD62" i="479"/>
  <c r="AD63" i="494"/>
  <c r="AD63" i="472"/>
  <c r="AD63" i="490"/>
  <c r="AD63" i="476"/>
  <c r="AD62" i="487"/>
  <c r="AD63" i="484"/>
  <c r="AD62" i="489"/>
  <c r="N107" i="475" l="1"/>
  <c r="O107" i="475" s="1"/>
  <c r="AA108" i="475"/>
  <c r="L107" i="475"/>
  <c r="M107" i="475" s="1"/>
  <c r="AB107" i="475"/>
  <c r="AC107" i="475"/>
  <c r="N109" i="471"/>
  <c r="O109" i="471" s="1"/>
  <c r="AB109" i="471"/>
  <c r="AA110" i="471"/>
  <c r="L109" i="471"/>
  <c r="M109" i="471" s="1"/>
  <c r="AC109" i="471"/>
  <c r="AB108" i="482"/>
  <c r="L108" i="482"/>
  <c r="M108" i="482" s="1"/>
  <c r="N108" i="482"/>
  <c r="O108" i="482" s="1"/>
  <c r="AA109" i="482"/>
  <c r="AC108" i="482"/>
  <c r="N107" i="493"/>
  <c r="O107" i="493" s="1"/>
  <c r="AA108" i="493"/>
  <c r="AB107" i="493"/>
  <c r="L107" i="493"/>
  <c r="M107" i="493" s="1"/>
  <c r="AC107" i="493"/>
  <c r="N108" i="496"/>
  <c r="O108" i="496" s="1"/>
  <c r="L108" i="496"/>
  <c r="M108" i="496" s="1"/>
  <c r="AB108" i="496"/>
  <c r="AA109" i="496"/>
  <c r="AC108" i="496"/>
  <c r="N107" i="473"/>
  <c r="O107" i="473" s="1"/>
  <c r="AA108" i="473"/>
  <c r="L107" i="473"/>
  <c r="M107" i="473" s="1"/>
  <c r="AB107" i="473"/>
  <c r="AC107" i="473"/>
  <c r="AB107" i="483"/>
  <c r="L107" i="483"/>
  <c r="M107" i="483" s="1"/>
  <c r="N107" i="483"/>
  <c r="O107" i="483" s="1"/>
  <c r="AA108" i="483"/>
  <c r="AC107" i="483"/>
  <c r="AB109" i="492"/>
  <c r="N109" i="492"/>
  <c r="O109" i="492" s="1"/>
  <c r="L109" i="492"/>
  <c r="M109" i="492" s="1"/>
  <c r="AA110" i="492"/>
  <c r="AC109" i="492"/>
  <c r="AB108" i="480"/>
  <c r="L108" i="480"/>
  <c r="M108" i="480" s="1"/>
  <c r="N108" i="480"/>
  <c r="O108" i="480" s="1"/>
  <c r="AA109" i="480"/>
  <c r="AC108" i="480"/>
  <c r="AB107" i="476"/>
  <c r="L107" i="476"/>
  <c r="M107" i="476" s="1"/>
  <c r="N107" i="476"/>
  <c r="O107" i="476" s="1"/>
  <c r="AA108" i="476"/>
  <c r="AC107" i="476"/>
  <c r="AB108" i="478"/>
  <c r="L108" i="478"/>
  <c r="M108" i="478" s="1"/>
  <c r="N108" i="478"/>
  <c r="O108" i="478" s="1"/>
  <c r="AA109" i="478"/>
  <c r="AC108" i="478"/>
  <c r="AB107" i="474"/>
  <c r="L107" i="474"/>
  <c r="M107" i="474" s="1"/>
  <c r="N107" i="474"/>
  <c r="O107" i="474" s="1"/>
  <c r="AA108" i="474"/>
  <c r="AC107" i="474"/>
  <c r="AB108" i="487"/>
  <c r="L108" i="487"/>
  <c r="M108" i="487" s="1"/>
  <c r="N108" i="487"/>
  <c r="O108" i="487" s="1"/>
  <c r="AA109" i="487"/>
  <c r="AC108" i="487"/>
  <c r="N107" i="488"/>
  <c r="O107" i="488" s="1"/>
  <c r="AA108" i="488"/>
  <c r="L107" i="488"/>
  <c r="M107" i="488" s="1"/>
  <c r="AB107" i="488"/>
  <c r="AC107" i="488"/>
  <c r="AB107" i="472"/>
  <c r="L107" i="472"/>
  <c r="M107" i="472" s="1"/>
  <c r="N107" i="472"/>
  <c r="O107" i="472" s="1"/>
  <c r="AA108" i="472"/>
  <c r="AC107" i="472"/>
  <c r="L110" i="495"/>
  <c r="M110" i="495" s="1"/>
  <c r="N110" i="495"/>
  <c r="O110" i="495" s="1"/>
  <c r="AB110" i="495"/>
  <c r="AA111" i="495"/>
  <c r="AC110" i="495"/>
  <c r="AB108" i="470"/>
  <c r="L108" i="470"/>
  <c r="M108" i="470" s="1"/>
  <c r="N108" i="470"/>
  <c r="O108" i="470" s="1"/>
  <c r="AA109" i="470"/>
  <c r="AC108" i="470"/>
  <c r="AB107" i="494"/>
  <c r="L107" i="494"/>
  <c r="M107" i="494" s="1"/>
  <c r="N107" i="494"/>
  <c r="O107" i="494" s="1"/>
  <c r="AA108" i="494"/>
  <c r="AC107" i="494"/>
  <c r="AB108" i="485"/>
  <c r="L108" i="485"/>
  <c r="M108" i="485" s="1"/>
  <c r="N108" i="485"/>
  <c r="O108" i="485" s="1"/>
  <c r="AA109" i="485"/>
  <c r="AC108" i="485"/>
  <c r="AA108" i="484"/>
  <c r="N107" i="484"/>
  <c r="O107" i="484" s="1"/>
  <c r="L107" i="484"/>
  <c r="M107" i="484" s="1"/>
  <c r="AB107" i="484"/>
  <c r="AC107" i="484"/>
  <c r="AB107" i="491"/>
  <c r="L107" i="491"/>
  <c r="M107" i="491" s="1"/>
  <c r="N107" i="491"/>
  <c r="O107" i="491" s="1"/>
  <c r="AA108" i="491"/>
  <c r="AC107" i="491"/>
  <c r="AA108" i="486"/>
  <c r="N107" i="486"/>
  <c r="O107" i="486" s="1"/>
  <c r="AB107" i="486"/>
  <c r="L107" i="486"/>
  <c r="M107" i="486" s="1"/>
  <c r="AC107" i="486"/>
  <c r="N108" i="477"/>
  <c r="O108" i="477" s="1"/>
  <c r="AA109" i="477"/>
  <c r="L108" i="477"/>
  <c r="M108" i="477" s="1"/>
  <c r="AB108" i="477"/>
  <c r="AC108" i="477"/>
  <c r="N108" i="489"/>
  <c r="O108" i="489" s="1"/>
  <c r="AB108" i="489"/>
  <c r="L108" i="489"/>
  <c r="M108" i="489" s="1"/>
  <c r="AA109" i="489"/>
  <c r="AC108" i="489"/>
  <c r="AA108" i="481"/>
  <c r="N107" i="481"/>
  <c r="O107" i="481" s="1"/>
  <c r="L107" i="481"/>
  <c r="M107" i="481" s="1"/>
  <c r="AB107" i="481"/>
  <c r="AC107" i="481"/>
  <c r="N108" i="479"/>
  <c r="O108" i="479" s="1"/>
  <c r="L108" i="479"/>
  <c r="M108" i="479" s="1"/>
  <c r="AB108" i="479"/>
  <c r="AA109" i="479"/>
  <c r="AC108" i="479"/>
  <c r="N107" i="490"/>
  <c r="O107" i="490" s="1"/>
  <c r="L107" i="490"/>
  <c r="M107" i="490" s="1"/>
  <c r="AA108" i="490"/>
  <c r="AB107" i="490"/>
  <c r="AC107" i="490"/>
  <c r="AD62" i="475"/>
  <c r="AD61" i="479"/>
  <c r="AD62" i="481"/>
  <c r="AD62" i="483"/>
  <c r="AD61" i="489"/>
  <c r="AD62" i="472"/>
  <c r="AD62" i="493"/>
  <c r="AD61" i="482"/>
  <c r="AD62" i="488"/>
  <c r="AD62" i="474"/>
  <c r="AD61" i="470"/>
  <c r="AD61" i="478"/>
  <c r="AD62" i="486"/>
  <c r="AD62" i="484"/>
  <c r="AD62" i="476"/>
  <c r="AD62" i="494"/>
  <c r="AD60" i="492"/>
  <c r="AD60" i="471"/>
  <c r="AD61" i="496"/>
  <c r="AD61" i="480"/>
  <c r="AD59" i="495"/>
  <c r="AD62" i="473"/>
  <c r="AD61" i="477"/>
  <c r="AD61" i="487"/>
  <c r="AD62" i="491"/>
  <c r="AD62" i="490"/>
  <c r="AD61" i="485"/>
  <c r="AB109" i="487" l="1"/>
  <c r="L109" i="487"/>
  <c r="M109" i="487" s="1"/>
  <c r="N109" i="487"/>
  <c r="O109" i="487" s="1"/>
  <c r="AA110" i="487"/>
  <c r="AC109" i="487"/>
  <c r="N109" i="496"/>
  <c r="O109" i="496" s="1"/>
  <c r="AA110" i="496"/>
  <c r="AB109" i="496"/>
  <c r="L109" i="496"/>
  <c r="M109" i="496" s="1"/>
  <c r="AC109" i="496"/>
  <c r="N110" i="471"/>
  <c r="O110" i="471" s="1"/>
  <c r="AA111" i="471"/>
  <c r="L110" i="471"/>
  <c r="M110" i="471" s="1"/>
  <c r="AB110" i="471"/>
  <c r="AC110" i="471"/>
  <c r="N109" i="489"/>
  <c r="O109" i="489" s="1"/>
  <c r="AB109" i="489"/>
  <c r="L109" i="489"/>
  <c r="M109" i="489" s="1"/>
  <c r="AA110" i="489"/>
  <c r="AC109" i="489"/>
  <c r="N111" i="495"/>
  <c r="O111" i="495" s="1"/>
  <c r="AB111" i="495"/>
  <c r="L111" i="495"/>
  <c r="M111" i="495" s="1"/>
  <c r="AA112" i="495"/>
  <c r="AC111" i="495"/>
  <c r="N108" i="488"/>
  <c r="O108" i="488" s="1"/>
  <c r="AA109" i="488"/>
  <c r="L108" i="488"/>
  <c r="M108" i="488" s="1"/>
  <c r="AB108" i="488"/>
  <c r="AC108" i="488"/>
  <c r="AB108" i="474"/>
  <c r="L108" i="474"/>
  <c r="M108" i="474" s="1"/>
  <c r="N108" i="474"/>
  <c r="O108" i="474" s="1"/>
  <c r="AA109" i="474"/>
  <c r="AC108" i="474"/>
  <c r="AB110" i="492"/>
  <c r="N110" i="492"/>
  <c r="O110" i="492" s="1"/>
  <c r="L110" i="492"/>
  <c r="M110" i="492" s="1"/>
  <c r="AA111" i="492"/>
  <c r="AC110" i="492"/>
  <c r="N108" i="473"/>
  <c r="O108" i="473" s="1"/>
  <c r="L108" i="473"/>
  <c r="M108" i="473" s="1"/>
  <c r="AB108" i="473"/>
  <c r="AA109" i="473"/>
  <c r="AC108" i="473"/>
  <c r="AB109" i="470"/>
  <c r="L109" i="470"/>
  <c r="M109" i="470" s="1"/>
  <c r="N109" i="470"/>
  <c r="O109" i="470" s="1"/>
  <c r="AC109" i="470"/>
  <c r="AA110" i="470"/>
  <c r="AB109" i="485"/>
  <c r="L109" i="485"/>
  <c r="M109" i="485" s="1"/>
  <c r="N109" i="485"/>
  <c r="O109" i="485" s="1"/>
  <c r="AA110" i="485"/>
  <c r="AC109" i="485"/>
  <c r="AB108" i="472"/>
  <c r="L108" i="472"/>
  <c r="M108" i="472" s="1"/>
  <c r="N108" i="472"/>
  <c r="O108" i="472" s="1"/>
  <c r="AA109" i="472"/>
  <c r="AC108" i="472"/>
  <c r="AB109" i="478"/>
  <c r="L109" i="478"/>
  <c r="M109" i="478" s="1"/>
  <c r="N109" i="478"/>
  <c r="O109" i="478" s="1"/>
  <c r="AA110" i="478"/>
  <c r="AC109" i="478"/>
  <c r="AB108" i="483"/>
  <c r="L108" i="483"/>
  <c r="M108" i="483" s="1"/>
  <c r="N108" i="483"/>
  <c r="O108" i="483" s="1"/>
  <c r="AA109" i="483"/>
  <c r="AC108" i="483"/>
  <c r="AB109" i="482"/>
  <c r="L109" i="482"/>
  <c r="M109" i="482" s="1"/>
  <c r="N109" i="482"/>
  <c r="O109" i="482" s="1"/>
  <c r="AA110" i="482"/>
  <c r="AC109" i="482"/>
  <c r="N108" i="475"/>
  <c r="O108" i="475" s="1"/>
  <c r="AB108" i="475"/>
  <c r="AA109" i="475"/>
  <c r="L108" i="475"/>
  <c r="M108" i="475" s="1"/>
  <c r="AC108" i="475"/>
  <c r="N109" i="477"/>
  <c r="O109" i="477" s="1"/>
  <c r="AA110" i="477"/>
  <c r="L109" i="477"/>
  <c r="M109" i="477" s="1"/>
  <c r="AB109" i="477"/>
  <c r="AC109" i="477"/>
  <c r="L108" i="491"/>
  <c r="M108" i="491" s="1"/>
  <c r="N108" i="491"/>
  <c r="O108" i="491" s="1"/>
  <c r="AB108" i="491"/>
  <c r="AA109" i="491"/>
  <c r="AC108" i="491"/>
  <c r="AA109" i="484"/>
  <c r="N108" i="484"/>
  <c r="O108" i="484" s="1"/>
  <c r="L108" i="484"/>
  <c r="M108" i="484" s="1"/>
  <c r="AB108" i="484"/>
  <c r="AC108" i="484"/>
  <c r="AB109" i="480"/>
  <c r="L109" i="480"/>
  <c r="M109" i="480" s="1"/>
  <c r="N109" i="480"/>
  <c r="O109" i="480" s="1"/>
  <c r="AA110" i="480"/>
  <c r="AC109" i="480"/>
  <c r="AA109" i="486"/>
  <c r="N108" i="486"/>
  <c r="O108" i="486" s="1"/>
  <c r="AB108" i="486"/>
  <c r="L108" i="486"/>
  <c r="M108" i="486" s="1"/>
  <c r="AC108" i="486"/>
  <c r="L108" i="490"/>
  <c r="M108" i="490" s="1"/>
  <c r="AA109" i="490"/>
  <c r="AB108" i="490"/>
  <c r="N108" i="490"/>
  <c r="O108" i="490" s="1"/>
  <c r="AC108" i="490"/>
  <c r="N109" i="479"/>
  <c r="O109" i="479" s="1"/>
  <c r="AB109" i="479"/>
  <c r="L109" i="479"/>
  <c r="M109" i="479" s="1"/>
  <c r="AA110" i="479"/>
  <c r="AC109" i="479"/>
  <c r="AA109" i="481"/>
  <c r="N108" i="481"/>
  <c r="O108" i="481" s="1"/>
  <c r="L108" i="481"/>
  <c r="M108" i="481" s="1"/>
  <c r="AB108" i="481"/>
  <c r="AC108" i="481"/>
  <c r="AB108" i="494"/>
  <c r="L108" i="494"/>
  <c r="M108" i="494" s="1"/>
  <c r="N108" i="494"/>
  <c r="O108" i="494" s="1"/>
  <c r="AA109" i="494"/>
  <c r="AC108" i="494"/>
  <c r="AB108" i="476"/>
  <c r="L108" i="476"/>
  <c r="M108" i="476" s="1"/>
  <c r="N108" i="476"/>
  <c r="O108" i="476" s="1"/>
  <c r="AA109" i="476"/>
  <c r="AC108" i="476"/>
  <c r="N108" i="493"/>
  <c r="O108" i="493" s="1"/>
  <c r="AA109" i="493"/>
  <c r="L108" i="493"/>
  <c r="M108" i="493" s="1"/>
  <c r="AB108" i="493"/>
  <c r="AC108" i="493"/>
  <c r="AD61" i="481"/>
  <c r="AD58" i="495"/>
  <c r="AD61" i="486"/>
  <c r="AD61" i="476"/>
  <c r="AD61" i="483"/>
  <c r="AD60" i="478"/>
  <c r="AD60" i="480"/>
  <c r="AD59" i="471"/>
  <c r="AD60" i="479"/>
  <c r="AD60" i="487"/>
  <c r="AD61" i="490"/>
  <c r="AD61" i="472"/>
  <c r="AD60" i="470"/>
  <c r="AD61" i="491"/>
  <c r="AD61" i="494"/>
  <c r="AD61" i="493"/>
  <c r="AD60" i="477"/>
  <c r="AD60" i="496"/>
  <c r="AD61" i="474"/>
  <c r="AD60" i="482"/>
  <c r="AD61" i="488"/>
  <c r="AD60" i="485"/>
  <c r="AD60" i="489"/>
  <c r="AD61" i="475"/>
  <c r="AD61" i="473"/>
  <c r="AD59" i="492"/>
  <c r="AD61" i="484"/>
  <c r="AB109" i="494" l="1"/>
  <c r="L109" i="494"/>
  <c r="M109" i="494" s="1"/>
  <c r="N109" i="494"/>
  <c r="O109" i="494" s="1"/>
  <c r="AA110" i="494"/>
  <c r="AC109" i="494"/>
  <c r="N109" i="473"/>
  <c r="O109" i="473" s="1"/>
  <c r="AA110" i="473"/>
  <c r="L109" i="473"/>
  <c r="M109" i="473" s="1"/>
  <c r="AB109" i="473"/>
  <c r="AC109" i="473"/>
  <c r="N112" i="495"/>
  <c r="O112" i="495" s="1"/>
  <c r="AB112" i="495"/>
  <c r="L112" i="495"/>
  <c r="M112" i="495" s="1"/>
  <c r="AA113" i="495"/>
  <c r="AC112" i="495"/>
  <c r="N111" i="471"/>
  <c r="O111" i="471" s="1"/>
  <c r="AB111" i="471"/>
  <c r="AA112" i="471"/>
  <c r="L111" i="471"/>
  <c r="M111" i="471" s="1"/>
  <c r="AC111" i="471"/>
  <c r="AB110" i="487"/>
  <c r="L110" i="487"/>
  <c r="M110" i="487" s="1"/>
  <c r="N110" i="487"/>
  <c r="O110" i="487" s="1"/>
  <c r="AA111" i="487"/>
  <c r="AC110" i="487"/>
  <c r="AA110" i="490"/>
  <c r="AB109" i="490"/>
  <c r="N109" i="490"/>
  <c r="O109" i="490" s="1"/>
  <c r="L109" i="490"/>
  <c r="M109" i="490" s="1"/>
  <c r="AC109" i="490"/>
  <c r="AB110" i="480"/>
  <c r="L110" i="480"/>
  <c r="M110" i="480" s="1"/>
  <c r="N110" i="480"/>
  <c r="O110" i="480" s="1"/>
  <c r="AA111" i="480"/>
  <c r="AC110" i="480"/>
  <c r="AA110" i="484"/>
  <c r="N109" i="484"/>
  <c r="O109" i="484" s="1"/>
  <c r="L109" i="484"/>
  <c r="M109" i="484" s="1"/>
  <c r="AB109" i="484"/>
  <c r="AC109" i="484"/>
  <c r="AB109" i="472"/>
  <c r="L109" i="472"/>
  <c r="M109" i="472" s="1"/>
  <c r="N109" i="472"/>
  <c r="O109" i="472" s="1"/>
  <c r="AC109" i="472"/>
  <c r="AA110" i="472"/>
  <c r="AB111" i="492"/>
  <c r="N111" i="492"/>
  <c r="O111" i="492" s="1"/>
  <c r="L111" i="492"/>
  <c r="M111" i="492" s="1"/>
  <c r="AA112" i="492"/>
  <c r="AC111" i="492"/>
  <c r="N109" i="488"/>
  <c r="O109" i="488" s="1"/>
  <c r="AA110" i="488"/>
  <c r="L109" i="488"/>
  <c r="M109" i="488" s="1"/>
  <c r="AB109" i="488"/>
  <c r="AC109" i="488"/>
  <c r="AB110" i="489"/>
  <c r="L110" i="489"/>
  <c r="M110" i="489" s="1"/>
  <c r="N110" i="489"/>
  <c r="O110" i="489" s="1"/>
  <c r="AA111" i="489"/>
  <c r="AC110" i="489"/>
  <c r="N110" i="496"/>
  <c r="O110" i="496" s="1"/>
  <c r="AB110" i="496"/>
  <c r="AA111" i="496"/>
  <c r="L110" i="496"/>
  <c r="M110" i="496" s="1"/>
  <c r="AC110" i="496"/>
  <c r="N110" i="479"/>
  <c r="O110" i="479" s="1"/>
  <c r="AB110" i="479"/>
  <c r="L110" i="479"/>
  <c r="M110" i="479" s="1"/>
  <c r="AA111" i="479"/>
  <c r="AC110" i="479"/>
  <c r="N110" i="477"/>
  <c r="O110" i="477" s="1"/>
  <c r="AA111" i="477"/>
  <c r="L110" i="477"/>
  <c r="M110" i="477" s="1"/>
  <c r="AB110" i="477"/>
  <c r="AC110" i="477"/>
  <c r="N109" i="475"/>
  <c r="O109" i="475" s="1"/>
  <c r="AB109" i="475"/>
  <c r="AA110" i="475"/>
  <c r="L109" i="475"/>
  <c r="M109" i="475" s="1"/>
  <c r="AC109" i="475"/>
  <c r="AB110" i="482"/>
  <c r="L110" i="482"/>
  <c r="M110" i="482" s="1"/>
  <c r="N110" i="482"/>
  <c r="O110" i="482" s="1"/>
  <c r="AA111" i="482"/>
  <c r="AC110" i="482"/>
  <c r="AB110" i="485"/>
  <c r="L110" i="485"/>
  <c r="M110" i="485" s="1"/>
  <c r="N110" i="485"/>
  <c r="O110" i="485" s="1"/>
  <c r="AA111" i="485"/>
  <c r="AC110" i="485"/>
  <c r="AB110" i="470"/>
  <c r="L110" i="470"/>
  <c r="M110" i="470" s="1"/>
  <c r="N110" i="470"/>
  <c r="O110" i="470" s="1"/>
  <c r="AC110" i="470"/>
  <c r="AA111" i="470"/>
  <c r="AB109" i="474"/>
  <c r="L109" i="474"/>
  <c r="M109" i="474" s="1"/>
  <c r="N109" i="474"/>
  <c r="O109" i="474" s="1"/>
  <c r="AA110" i="474"/>
  <c r="AC109" i="474"/>
  <c r="N109" i="493"/>
  <c r="O109" i="493" s="1"/>
  <c r="L109" i="493"/>
  <c r="M109" i="493" s="1"/>
  <c r="AB109" i="493"/>
  <c r="AA110" i="493"/>
  <c r="AC109" i="493"/>
  <c r="AA110" i="481"/>
  <c r="N109" i="481"/>
  <c r="O109" i="481" s="1"/>
  <c r="L109" i="481"/>
  <c r="M109" i="481" s="1"/>
  <c r="AB109" i="481"/>
  <c r="AC109" i="481"/>
  <c r="AB110" i="478"/>
  <c r="L110" i="478"/>
  <c r="M110" i="478" s="1"/>
  <c r="N110" i="478"/>
  <c r="O110" i="478" s="1"/>
  <c r="AA111" i="478"/>
  <c r="AC110" i="478"/>
  <c r="AB109" i="476"/>
  <c r="L109" i="476"/>
  <c r="M109" i="476" s="1"/>
  <c r="N109" i="476"/>
  <c r="O109" i="476" s="1"/>
  <c r="AA110" i="476"/>
  <c r="AC109" i="476"/>
  <c r="AA110" i="486"/>
  <c r="N109" i="486"/>
  <c r="O109" i="486" s="1"/>
  <c r="AB109" i="486"/>
  <c r="L109" i="486"/>
  <c r="M109" i="486" s="1"/>
  <c r="AC109" i="486"/>
  <c r="N109" i="491"/>
  <c r="O109" i="491" s="1"/>
  <c r="AB109" i="491"/>
  <c r="L109" i="491"/>
  <c r="M109" i="491" s="1"/>
  <c r="AA110" i="491"/>
  <c r="AC109" i="491"/>
  <c r="AB109" i="483"/>
  <c r="L109" i="483"/>
  <c r="M109" i="483" s="1"/>
  <c r="N109" i="483"/>
  <c r="O109" i="483" s="1"/>
  <c r="AA110" i="483"/>
  <c r="AC109" i="483"/>
  <c r="AD58" i="471"/>
  <c r="AD60" i="476"/>
  <c r="AD59" i="478"/>
  <c r="AD59" i="477"/>
  <c r="AD59" i="489"/>
  <c r="AD60" i="488"/>
  <c r="AD60" i="473"/>
  <c r="AD60" i="493"/>
  <c r="AD59" i="482"/>
  <c r="AD59" i="487"/>
  <c r="AD60" i="481"/>
  <c r="AD59" i="496"/>
  <c r="AD60" i="486"/>
  <c r="AD60" i="472"/>
  <c r="AD57" i="495"/>
  <c r="AD58" i="492"/>
  <c r="AD60" i="494"/>
  <c r="AD60" i="475"/>
  <c r="AD60" i="490"/>
  <c r="AD59" i="470"/>
  <c r="AD60" i="474"/>
  <c r="AD60" i="484"/>
  <c r="AD60" i="491"/>
  <c r="AD59" i="479"/>
  <c r="AD60" i="483"/>
  <c r="AD59" i="485"/>
  <c r="AD59" i="480"/>
  <c r="AA111" i="484" l="1"/>
  <c r="N110" i="484"/>
  <c r="O110" i="484" s="1"/>
  <c r="AB110" i="484"/>
  <c r="L110" i="484"/>
  <c r="M110" i="484" s="1"/>
  <c r="AC110" i="484"/>
  <c r="AB111" i="487"/>
  <c r="L111" i="487"/>
  <c r="M111" i="487" s="1"/>
  <c r="N111" i="487"/>
  <c r="O111" i="487" s="1"/>
  <c r="AA112" i="487"/>
  <c r="AC111" i="487"/>
  <c r="AB110" i="494"/>
  <c r="L110" i="494"/>
  <c r="M110" i="494" s="1"/>
  <c r="N110" i="494"/>
  <c r="O110" i="494" s="1"/>
  <c r="AA111" i="494"/>
  <c r="AC110" i="494"/>
  <c r="AB110" i="476"/>
  <c r="L110" i="476"/>
  <c r="M110" i="476" s="1"/>
  <c r="N110" i="476"/>
  <c r="O110" i="476" s="1"/>
  <c r="AA111" i="476"/>
  <c r="AC110" i="476"/>
  <c r="AB110" i="474"/>
  <c r="L110" i="474"/>
  <c r="M110" i="474" s="1"/>
  <c r="N110" i="474"/>
  <c r="O110" i="474" s="1"/>
  <c r="AA111" i="474"/>
  <c r="AC110" i="474"/>
  <c r="AB111" i="470"/>
  <c r="L111" i="470"/>
  <c r="M111" i="470" s="1"/>
  <c r="N111" i="470"/>
  <c r="O111" i="470" s="1"/>
  <c r="AC111" i="470"/>
  <c r="AA112" i="470"/>
  <c r="N111" i="496"/>
  <c r="O111" i="496" s="1"/>
  <c r="AA112" i="496"/>
  <c r="AB111" i="496"/>
  <c r="L111" i="496"/>
  <c r="M111" i="496" s="1"/>
  <c r="AC111" i="496"/>
  <c r="L111" i="489"/>
  <c r="M111" i="489" s="1"/>
  <c r="N111" i="489"/>
  <c r="O111" i="489" s="1"/>
  <c r="AB111" i="489"/>
  <c r="AA112" i="489"/>
  <c r="AC111" i="489"/>
  <c r="N110" i="473"/>
  <c r="O110" i="473" s="1"/>
  <c r="AA111" i="473"/>
  <c r="L110" i="473"/>
  <c r="M110" i="473" s="1"/>
  <c r="AB110" i="473"/>
  <c r="AC110" i="473"/>
  <c r="N110" i="493"/>
  <c r="O110" i="493" s="1"/>
  <c r="AA111" i="493"/>
  <c r="AB110" i="493"/>
  <c r="L110" i="493"/>
  <c r="M110" i="493" s="1"/>
  <c r="AC110" i="493"/>
  <c r="AB111" i="482"/>
  <c r="L111" i="482"/>
  <c r="M111" i="482" s="1"/>
  <c r="N111" i="482"/>
  <c r="O111" i="482" s="1"/>
  <c r="AA112" i="482"/>
  <c r="AC111" i="482"/>
  <c r="AB111" i="478"/>
  <c r="L111" i="478"/>
  <c r="M111" i="478" s="1"/>
  <c r="N111" i="478"/>
  <c r="O111" i="478" s="1"/>
  <c r="AA112" i="478"/>
  <c r="AC111" i="478"/>
  <c r="AA111" i="481"/>
  <c r="N110" i="481"/>
  <c r="O110" i="481" s="1"/>
  <c r="L110" i="481"/>
  <c r="M110" i="481" s="1"/>
  <c r="AB110" i="481"/>
  <c r="AC110" i="481"/>
  <c r="N110" i="475"/>
  <c r="O110" i="475" s="1"/>
  <c r="AB110" i="475"/>
  <c r="L110" i="475"/>
  <c r="M110" i="475" s="1"/>
  <c r="AA111" i="475"/>
  <c r="AC110" i="475"/>
  <c r="AB111" i="480"/>
  <c r="L111" i="480"/>
  <c r="M111" i="480" s="1"/>
  <c r="N111" i="480"/>
  <c r="O111" i="480" s="1"/>
  <c r="AA112" i="480"/>
  <c r="AC111" i="480"/>
  <c r="AA111" i="490"/>
  <c r="AB110" i="490"/>
  <c r="N110" i="490"/>
  <c r="O110" i="490" s="1"/>
  <c r="L110" i="490"/>
  <c r="M110" i="490" s="1"/>
  <c r="AC110" i="490"/>
  <c r="N112" i="471"/>
  <c r="O112" i="471" s="1"/>
  <c r="AA113" i="471"/>
  <c r="L112" i="471"/>
  <c r="M112" i="471" s="1"/>
  <c r="AB112" i="471"/>
  <c r="AC112" i="471"/>
  <c r="AB113" i="495"/>
  <c r="N113" i="495"/>
  <c r="O113" i="495" s="1"/>
  <c r="L113" i="495"/>
  <c r="M113" i="495" s="1"/>
  <c r="AA114" i="495"/>
  <c r="AC113" i="495"/>
  <c r="N111" i="477"/>
  <c r="O111" i="477" s="1"/>
  <c r="AB111" i="477"/>
  <c r="AA112" i="477"/>
  <c r="L111" i="477"/>
  <c r="M111" i="477" s="1"/>
  <c r="AC111" i="477"/>
  <c r="N110" i="488"/>
  <c r="O110" i="488" s="1"/>
  <c r="AA111" i="488"/>
  <c r="L110" i="488"/>
  <c r="M110" i="488" s="1"/>
  <c r="AB110" i="488"/>
  <c r="AC110" i="488"/>
  <c r="AB110" i="483"/>
  <c r="L110" i="483"/>
  <c r="M110" i="483" s="1"/>
  <c r="N110" i="483"/>
  <c r="O110" i="483" s="1"/>
  <c r="AA111" i="483"/>
  <c r="AC110" i="483"/>
  <c r="N110" i="491"/>
  <c r="O110" i="491" s="1"/>
  <c r="AB110" i="491"/>
  <c r="L110" i="491"/>
  <c r="M110" i="491" s="1"/>
  <c r="AA111" i="491"/>
  <c r="AC110" i="491"/>
  <c r="AA111" i="486"/>
  <c r="N110" i="486"/>
  <c r="O110" i="486" s="1"/>
  <c r="AB110" i="486"/>
  <c r="L110" i="486"/>
  <c r="M110" i="486" s="1"/>
  <c r="AC110" i="486"/>
  <c r="AB111" i="485"/>
  <c r="L111" i="485"/>
  <c r="M111" i="485" s="1"/>
  <c r="N111" i="485"/>
  <c r="O111" i="485" s="1"/>
  <c r="AA112" i="485"/>
  <c r="AC111" i="485"/>
  <c r="N111" i="479"/>
  <c r="O111" i="479" s="1"/>
  <c r="L111" i="479"/>
  <c r="M111" i="479" s="1"/>
  <c r="AB111" i="479"/>
  <c r="AA112" i="479"/>
  <c r="AC111" i="479"/>
  <c r="AB112" i="492"/>
  <c r="N112" i="492"/>
  <c r="O112" i="492" s="1"/>
  <c r="L112" i="492"/>
  <c r="M112" i="492" s="1"/>
  <c r="AA113" i="492"/>
  <c r="AC112" i="492"/>
  <c r="AB110" i="472"/>
  <c r="L110" i="472"/>
  <c r="M110" i="472" s="1"/>
  <c r="N110" i="472"/>
  <c r="O110" i="472" s="1"/>
  <c r="AC110" i="472"/>
  <c r="AA111" i="472"/>
  <c r="AD58" i="487"/>
  <c r="AD58" i="479"/>
  <c r="AD59" i="476"/>
  <c r="AD59" i="473"/>
  <c r="AD58" i="489"/>
  <c r="AD57" i="471"/>
  <c r="AD59" i="488"/>
  <c r="AD59" i="481"/>
  <c r="AD59" i="472"/>
  <c r="AD58" i="496"/>
  <c r="AD58" i="477"/>
  <c r="AD59" i="493"/>
  <c r="AD58" i="478"/>
  <c r="AD59" i="486"/>
  <c r="AD57" i="492"/>
  <c r="AD59" i="474"/>
  <c r="AD56" i="495"/>
  <c r="AD58" i="485"/>
  <c r="AD59" i="483"/>
  <c r="AD59" i="475"/>
  <c r="AD58" i="480"/>
  <c r="AD58" i="482"/>
  <c r="AD59" i="491"/>
  <c r="AD59" i="490"/>
  <c r="AD59" i="494"/>
  <c r="AD59" i="484"/>
  <c r="AD58" i="470"/>
  <c r="N112" i="479" l="1"/>
  <c r="O112" i="479" s="1"/>
  <c r="L112" i="479"/>
  <c r="M112" i="479" s="1"/>
  <c r="AB112" i="479"/>
  <c r="AA113" i="479"/>
  <c r="AC112" i="479"/>
  <c r="N112" i="496"/>
  <c r="O112" i="496" s="1"/>
  <c r="L112" i="496"/>
  <c r="M112" i="496" s="1"/>
  <c r="AB112" i="496"/>
  <c r="AA113" i="496"/>
  <c r="AC112" i="496"/>
  <c r="AB111" i="474"/>
  <c r="L111" i="474"/>
  <c r="M111" i="474" s="1"/>
  <c r="N111" i="474"/>
  <c r="O111" i="474" s="1"/>
  <c r="AA112" i="474"/>
  <c r="AC111" i="474"/>
  <c r="AB111" i="472"/>
  <c r="L111" i="472"/>
  <c r="M111" i="472" s="1"/>
  <c r="N111" i="472"/>
  <c r="O111" i="472" s="1"/>
  <c r="AA112" i="472"/>
  <c r="AC111" i="472"/>
  <c r="AB112" i="485"/>
  <c r="L112" i="485"/>
  <c r="M112" i="485" s="1"/>
  <c r="N112" i="485"/>
  <c r="O112" i="485" s="1"/>
  <c r="AA113" i="485"/>
  <c r="AC112" i="485"/>
  <c r="AA112" i="486"/>
  <c r="N111" i="486"/>
  <c r="O111" i="486" s="1"/>
  <c r="AB111" i="486"/>
  <c r="L111" i="486"/>
  <c r="M111" i="486" s="1"/>
  <c r="AC111" i="486"/>
  <c r="AB112" i="478"/>
  <c r="L112" i="478"/>
  <c r="M112" i="478" s="1"/>
  <c r="N112" i="478"/>
  <c r="O112" i="478" s="1"/>
  <c r="AC112" i="478"/>
  <c r="AA113" i="478"/>
  <c r="N111" i="493"/>
  <c r="O111" i="493" s="1"/>
  <c r="AA112" i="493"/>
  <c r="AB111" i="493"/>
  <c r="L111" i="493"/>
  <c r="M111" i="493" s="1"/>
  <c r="AC111" i="493"/>
  <c r="N112" i="489"/>
  <c r="O112" i="489" s="1"/>
  <c r="AB112" i="489"/>
  <c r="L112" i="489"/>
  <c r="M112" i="489" s="1"/>
  <c r="AA113" i="489"/>
  <c r="AC112" i="489"/>
  <c r="AB111" i="476"/>
  <c r="L111" i="476"/>
  <c r="M111" i="476" s="1"/>
  <c r="N111" i="476"/>
  <c r="O111" i="476" s="1"/>
  <c r="AA112" i="476"/>
  <c r="AC111" i="476"/>
  <c r="N111" i="490"/>
  <c r="O111" i="490" s="1"/>
  <c r="L111" i="490"/>
  <c r="M111" i="490" s="1"/>
  <c r="AB111" i="490"/>
  <c r="AA112" i="490"/>
  <c r="AC111" i="490"/>
  <c r="N113" i="471"/>
  <c r="O113" i="471" s="1"/>
  <c r="AB113" i="471"/>
  <c r="AA114" i="471"/>
  <c r="L113" i="471"/>
  <c r="M113" i="471" s="1"/>
  <c r="AC113" i="471"/>
  <c r="AB112" i="480"/>
  <c r="L112" i="480"/>
  <c r="M112" i="480" s="1"/>
  <c r="N112" i="480"/>
  <c r="O112" i="480" s="1"/>
  <c r="AA113" i="480"/>
  <c r="AC112" i="480"/>
  <c r="AB112" i="482"/>
  <c r="L112" i="482"/>
  <c r="M112" i="482" s="1"/>
  <c r="N112" i="482"/>
  <c r="O112" i="482" s="1"/>
  <c r="AA113" i="482"/>
  <c r="AC112" i="482"/>
  <c r="N111" i="473"/>
  <c r="O111" i="473" s="1"/>
  <c r="AA112" i="473"/>
  <c r="L111" i="473"/>
  <c r="M111" i="473" s="1"/>
  <c r="AB111" i="473"/>
  <c r="AC111" i="473"/>
  <c r="AB112" i="470"/>
  <c r="L112" i="470"/>
  <c r="M112" i="470" s="1"/>
  <c r="N112" i="470"/>
  <c r="O112" i="470" s="1"/>
  <c r="AA113" i="470"/>
  <c r="AC112" i="470"/>
  <c r="AB111" i="494"/>
  <c r="L111" i="494"/>
  <c r="M111" i="494" s="1"/>
  <c r="N111" i="494"/>
  <c r="O111" i="494" s="1"/>
  <c r="AA112" i="494"/>
  <c r="AC111" i="494"/>
  <c r="AB111" i="483"/>
  <c r="L111" i="483"/>
  <c r="M111" i="483" s="1"/>
  <c r="N111" i="483"/>
  <c r="O111" i="483" s="1"/>
  <c r="AA112" i="483"/>
  <c r="AC111" i="483"/>
  <c r="AB113" i="492"/>
  <c r="N113" i="492"/>
  <c r="O113" i="492" s="1"/>
  <c r="L113" i="492"/>
  <c r="M113" i="492" s="1"/>
  <c r="AA114" i="492"/>
  <c r="AC113" i="492"/>
  <c r="AB111" i="491"/>
  <c r="L111" i="491"/>
  <c r="M111" i="491" s="1"/>
  <c r="N111" i="491"/>
  <c r="O111" i="491" s="1"/>
  <c r="AA112" i="491"/>
  <c r="AC111" i="491"/>
  <c r="N111" i="488"/>
  <c r="O111" i="488" s="1"/>
  <c r="AA112" i="488"/>
  <c r="L111" i="488"/>
  <c r="M111" i="488" s="1"/>
  <c r="AB111" i="488"/>
  <c r="AC111" i="488"/>
  <c r="N112" i="477"/>
  <c r="O112" i="477" s="1"/>
  <c r="AA113" i="477"/>
  <c r="L112" i="477"/>
  <c r="M112" i="477" s="1"/>
  <c r="AB112" i="477"/>
  <c r="AC112" i="477"/>
  <c r="L114" i="495"/>
  <c r="M114" i="495" s="1"/>
  <c r="AB114" i="495"/>
  <c r="N114" i="495"/>
  <c r="O114" i="495" s="1"/>
  <c r="AA115" i="495"/>
  <c r="AC114" i="495"/>
  <c r="N111" i="475"/>
  <c r="O111" i="475" s="1"/>
  <c r="AB111" i="475"/>
  <c r="AA112" i="475"/>
  <c r="L111" i="475"/>
  <c r="M111" i="475" s="1"/>
  <c r="AC111" i="475"/>
  <c r="AA112" i="481"/>
  <c r="N111" i="481"/>
  <c r="O111" i="481" s="1"/>
  <c r="L111" i="481"/>
  <c r="M111" i="481" s="1"/>
  <c r="AB111" i="481"/>
  <c r="AC111" i="481"/>
  <c r="AB112" i="487"/>
  <c r="L112" i="487"/>
  <c r="M112" i="487" s="1"/>
  <c r="N112" i="487"/>
  <c r="O112" i="487" s="1"/>
  <c r="AA113" i="487"/>
  <c r="AC112" i="487"/>
  <c r="AA112" i="484"/>
  <c r="N111" i="484"/>
  <c r="O111" i="484" s="1"/>
  <c r="L111" i="484"/>
  <c r="M111" i="484" s="1"/>
  <c r="AB111" i="484"/>
  <c r="AC111" i="484"/>
  <c r="AD57" i="479"/>
  <c r="AD57" i="480"/>
  <c r="AD58" i="486"/>
  <c r="AD55" i="495"/>
  <c r="AD57" i="489"/>
  <c r="AD57" i="482"/>
  <c r="AD56" i="492"/>
  <c r="AD58" i="483"/>
  <c r="AD58" i="484"/>
  <c r="AD58" i="491"/>
  <c r="AD58" i="488"/>
  <c r="AD57" i="477"/>
  <c r="AD58" i="494"/>
  <c r="AD56" i="471"/>
  <c r="AD58" i="481"/>
  <c r="AD57" i="487"/>
  <c r="AD58" i="472"/>
  <c r="AD57" i="478"/>
  <c r="AD58" i="475"/>
  <c r="AD58" i="473"/>
  <c r="AD58" i="493"/>
  <c r="AD58" i="474"/>
  <c r="AD57" i="496"/>
  <c r="AD57" i="485"/>
  <c r="AD57" i="470"/>
  <c r="AD58" i="490"/>
  <c r="AD58" i="476"/>
  <c r="AB113" i="485" l="1"/>
  <c r="L113" i="485"/>
  <c r="M113" i="485" s="1"/>
  <c r="N113" i="485"/>
  <c r="O113" i="485" s="1"/>
  <c r="AA114" i="485"/>
  <c r="AC113" i="485"/>
  <c r="N113" i="479"/>
  <c r="O113" i="479" s="1"/>
  <c r="AB113" i="479"/>
  <c r="L113" i="479"/>
  <c r="M113" i="479" s="1"/>
  <c r="AA114" i="479"/>
  <c r="AC113" i="479"/>
  <c r="AA113" i="484"/>
  <c r="N112" i="484"/>
  <c r="O112" i="484" s="1"/>
  <c r="L112" i="484"/>
  <c r="M112" i="484" s="1"/>
  <c r="AB112" i="484"/>
  <c r="AC112" i="484"/>
  <c r="N113" i="477"/>
  <c r="O113" i="477" s="1"/>
  <c r="AA114" i="477"/>
  <c r="L113" i="477"/>
  <c r="M113" i="477" s="1"/>
  <c r="AB113" i="477"/>
  <c r="AC113" i="477"/>
  <c r="L112" i="491"/>
  <c r="M112" i="491" s="1"/>
  <c r="AB112" i="491"/>
  <c r="N112" i="491"/>
  <c r="O112" i="491" s="1"/>
  <c r="AA113" i="491"/>
  <c r="AC112" i="491"/>
  <c r="AB113" i="470"/>
  <c r="L113" i="470"/>
  <c r="M113" i="470" s="1"/>
  <c r="N113" i="470"/>
  <c r="O113" i="470" s="1"/>
  <c r="AC113" i="470"/>
  <c r="AA114" i="470"/>
  <c r="AB113" i="478"/>
  <c r="L113" i="478"/>
  <c r="M113" i="478" s="1"/>
  <c r="N113" i="478"/>
  <c r="O113" i="478" s="1"/>
  <c r="AA114" i="478"/>
  <c r="AC113" i="478"/>
  <c r="AB112" i="472"/>
  <c r="L112" i="472"/>
  <c r="M112" i="472" s="1"/>
  <c r="N112" i="472"/>
  <c r="O112" i="472" s="1"/>
  <c r="AA113" i="472"/>
  <c r="AC112" i="472"/>
  <c r="L114" i="492"/>
  <c r="M114" i="492" s="1"/>
  <c r="AB114" i="492"/>
  <c r="N114" i="492"/>
  <c r="O114" i="492" s="1"/>
  <c r="AA115" i="492"/>
  <c r="AC114" i="492"/>
  <c r="N114" i="471"/>
  <c r="O114" i="471" s="1"/>
  <c r="AB114" i="471"/>
  <c r="AA115" i="471"/>
  <c r="L114" i="471"/>
  <c r="M114" i="471" s="1"/>
  <c r="AC114" i="471"/>
  <c r="L112" i="490"/>
  <c r="M112" i="490" s="1"/>
  <c r="AA113" i="490"/>
  <c r="AB112" i="490"/>
  <c r="N112" i="490"/>
  <c r="O112" i="490" s="1"/>
  <c r="AC112" i="490"/>
  <c r="AA113" i="486"/>
  <c r="N112" i="486"/>
  <c r="O112" i="486" s="1"/>
  <c r="AB112" i="486"/>
  <c r="L112" i="486"/>
  <c r="M112" i="486" s="1"/>
  <c r="AC112" i="486"/>
  <c r="AB112" i="474"/>
  <c r="L112" i="474"/>
  <c r="M112" i="474" s="1"/>
  <c r="N112" i="474"/>
  <c r="O112" i="474" s="1"/>
  <c r="AA113" i="474"/>
  <c r="AC112" i="474"/>
  <c r="AB112" i="494"/>
  <c r="L112" i="494"/>
  <c r="M112" i="494" s="1"/>
  <c r="N112" i="494"/>
  <c r="O112" i="494" s="1"/>
  <c r="AA113" i="494"/>
  <c r="AC112" i="494"/>
  <c r="N112" i="473"/>
  <c r="O112" i="473" s="1"/>
  <c r="AA113" i="473"/>
  <c r="L112" i="473"/>
  <c r="M112" i="473" s="1"/>
  <c r="AB112" i="473"/>
  <c r="AC112" i="473"/>
  <c r="AB113" i="480"/>
  <c r="L113" i="480"/>
  <c r="M113" i="480" s="1"/>
  <c r="N113" i="480"/>
  <c r="O113" i="480" s="1"/>
  <c r="AA114" i="480"/>
  <c r="AC113" i="480"/>
  <c r="N113" i="489"/>
  <c r="O113" i="489" s="1"/>
  <c r="AB113" i="489"/>
  <c r="L113" i="489"/>
  <c r="M113" i="489" s="1"/>
  <c r="AA114" i="489"/>
  <c r="AC113" i="489"/>
  <c r="N112" i="475"/>
  <c r="O112" i="475" s="1"/>
  <c r="AB112" i="475"/>
  <c r="AA113" i="475"/>
  <c r="L112" i="475"/>
  <c r="M112" i="475" s="1"/>
  <c r="AC112" i="475"/>
  <c r="L115" i="495"/>
  <c r="M115" i="495" s="1"/>
  <c r="AB115" i="495"/>
  <c r="N115" i="495"/>
  <c r="O115" i="495" s="1"/>
  <c r="AA116" i="495"/>
  <c r="AC115" i="495"/>
  <c r="N112" i="488"/>
  <c r="O112" i="488" s="1"/>
  <c r="AA113" i="488"/>
  <c r="L112" i="488"/>
  <c r="M112" i="488" s="1"/>
  <c r="AB112" i="488"/>
  <c r="AC112" i="488"/>
  <c r="AB113" i="487"/>
  <c r="L113" i="487"/>
  <c r="M113" i="487" s="1"/>
  <c r="N113" i="487"/>
  <c r="O113" i="487" s="1"/>
  <c r="AA114" i="487"/>
  <c r="AC113" i="487"/>
  <c r="AA113" i="481"/>
  <c r="N112" i="481"/>
  <c r="O112" i="481" s="1"/>
  <c r="L112" i="481"/>
  <c r="M112" i="481" s="1"/>
  <c r="AB112" i="481"/>
  <c r="AC112" i="481"/>
  <c r="AB112" i="483"/>
  <c r="L112" i="483"/>
  <c r="M112" i="483" s="1"/>
  <c r="N112" i="483"/>
  <c r="O112" i="483" s="1"/>
  <c r="AA113" i="483"/>
  <c r="AC112" i="483"/>
  <c r="AB113" i="482"/>
  <c r="L113" i="482"/>
  <c r="M113" i="482" s="1"/>
  <c r="N113" i="482"/>
  <c r="O113" i="482" s="1"/>
  <c r="AA114" i="482"/>
  <c r="AC113" i="482"/>
  <c r="AB112" i="476"/>
  <c r="L112" i="476"/>
  <c r="M112" i="476" s="1"/>
  <c r="N112" i="476"/>
  <c r="O112" i="476" s="1"/>
  <c r="AA113" i="476"/>
  <c r="AC112" i="476"/>
  <c r="N112" i="493"/>
  <c r="O112" i="493" s="1"/>
  <c r="AA113" i="493"/>
  <c r="L112" i="493"/>
  <c r="M112" i="493" s="1"/>
  <c r="AB112" i="493"/>
  <c r="AC112" i="493"/>
  <c r="N113" i="496"/>
  <c r="O113" i="496" s="1"/>
  <c r="AA114" i="496"/>
  <c r="AB113" i="496"/>
  <c r="L113" i="496"/>
  <c r="M113" i="496" s="1"/>
  <c r="AC113" i="496"/>
  <c r="AD57" i="491"/>
  <c r="AD57" i="473"/>
  <c r="AD56" i="477"/>
  <c r="AD56" i="496"/>
  <c r="AD57" i="484"/>
  <c r="AD57" i="472"/>
  <c r="AD57" i="476"/>
  <c r="AD56" i="485"/>
  <c r="AD57" i="493"/>
  <c r="AD57" i="481"/>
  <c r="AD57" i="494"/>
  <c r="AD57" i="474"/>
  <c r="AD57" i="486"/>
  <c r="AD57" i="475"/>
  <c r="AD56" i="482"/>
  <c r="AD57" i="483"/>
  <c r="AD56" i="479"/>
  <c r="AD56" i="489"/>
  <c r="AD56" i="480"/>
  <c r="AD56" i="478"/>
  <c r="AD56" i="470"/>
  <c r="AD57" i="488"/>
  <c r="AD54" i="495"/>
  <c r="AD55" i="492"/>
  <c r="AD57" i="490"/>
  <c r="AD56" i="487"/>
  <c r="AD55" i="471"/>
  <c r="N114" i="496" l="1"/>
  <c r="O114" i="496" s="1"/>
  <c r="AB114" i="496"/>
  <c r="AA115" i="496"/>
  <c r="L114" i="496"/>
  <c r="M114" i="496" s="1"/>
  <c r="AC114" i="496"/>
  <c r="AB113" i="476"/>
  <c r="L113" i="476"/>
  <c r="M113" i="476" s="1"/>
  <c r="N113" i="476"/>
  <c r="O113" i="476" s="1"/>
  <c r="AA114" i="476"/>
  <c r="AC113" i="476"/>
  <c r="AB114" i="487"/>
  <c r="L114" i="487"/>
  <c r="M114" i="487" s="1"/>
  <c r="N114" i="487"/>
  <c r="O114" i="487" s="1"/>
  <c r="AA115" i="487"/>
  <c r="AC114" i="487"/>
  <c r="N113" i="475"/>
  <c r="O113" i="475" s="1"/>
  <c r="AA114" i="475"/>
  <c r="L113" i="475"/>
  <c r="M113" i="475" s="1"/>
  <c r="AB113" i="475"/>
  <c r="AC113" i="475"/>
  <c r="N115" i="471"/>
  <c r="O115" i="471" s="1"/>
  <c r="AB115" i="471"/>
  <c r="AA116" i="471"/>
  <c r="L115" i="471"/>
  <c r="M115" i="471" s="1"/>
  <c r="AC115" i="471"/>
  <c r="N113" i="491"/>
  <c r="O113" i="491" s="1"/>
  <c r="L113" i="491"/>
  <c r="M113" i="491" s="1"/>
  <c r="AB113" i="491"/>
  <c r="AA114" i="491"/>
  <c r="AC113" i="491"/>
  <c r="AB114" i="485"/>
  <c r="L114" i="485"/>
  <c r="M114" i="485" s="1"/>
  <c r="N114" i="485"/>
  <c r="O114" i="485" s="1"/>
  <c r="AA115" i="485"/>
  <c r="AC114" i="485"/>
  <c r="N113" i="493"/>
  <c r="O113" i="493" s="1"/>
  <c r="L113" i="493"/>
  <c r="M113" i="493" s="1"/>
  <c r="AB113" i="493"/>
  <c r="AA114" i="493"/>
  <c r="AC113" i="493"/>
  <c r="AB114" i="482"/>
  <c r="L114" i="482"/>
  <c r="M114" i="482" s="1"/>
  <c r="N114" i="482"/>
  <c r="O114" i="482" s="1"/>
  <c r="AA115" i="482"/>
  <c r="AC114" i="482"/>
  <c r="AB114" i="480"/>
  <c r="L114" i="480"/>
  <c r="M114" i="480" s="1"/>
  <c r="N114" i="480"/>
  <c r="O114" i="480" s="1"/>
  <c r="AA115" i="480"/>
  <c r="AC114" i="480"/>
  <c r="AB113" i="472"/>
  <c r="L113" i="472"/>
  <c r="M113" i="472" s="1"/>
  <c r="N113" i="472"/>
  <c r="O113" i="472" s="1"/>
  <c r="AA114" i="472"/>
  <c r="AC113" i="472"/>
  <c r="AA114" i="484"/>
  <c r="N113" i="484"/>
  <c r="O113" i="484" s="1"/>
  <c r="L113" i="484"/>
  <c r="M113" i="484" s="1"/>
  <c r="AB113" i="484"/>
  <c r="AC113" i="484"/>
  <c r="AB114" i="489"/>
  <c r="L114" i="489"/>
  <c r="M114" i="489" s="1"/>
  <c r="N114" i="489"/>
  <c r="O114" i="489" s="1"/>
  <c r="AA115" i="489"/>
  <c r="AC114" i="489"/>
  <c r="N113" i="473"/>
  <c r="O113" i="473" s="1"/>
  <c r="AA114" i="473"/>
  <c r="L113" i="473"/>
  <c r="M113" i="473" s="1"/>
  <c r="AB113" i="473"/>
  <c r="AC113" i="473"/>
  <c r="AA114" i="486"/>
  <c r="N113" i="486"/>
  <c r="O113" i="486" s="1"/>
  <c r="AB113" i="486"/>
  <c r="L113" i="486"/>
  <c r="M113" i="486" s="1"/>
  <c r="AC113" i="486"/>
  <c r="AB113" i="483"/>
  <c r="L113" i="483"/>
  <c r="M113" i="483" s="1"/>
  <c r="N113" i="483"/>
  <c r="O113" i="483" s="1"/>
  <c r="AA114" i="483"/>
  <c r="AC113" i="483"/>
  <c r="N116" i="495"/>
  <c r="O116" i="495" s="1"/>
  <c r="L116" i="495"/>
  <c r="M116" i="495" s="1"/>
  <c r="AB116" i="495"/>
  <c r="AA117" i="495"/>
  <c r="AC116" i="495"/>
  <c r="AB114" i="478"/>
  <c r="L114" i="478"/>
  <c r="M114" i="478" s="1"/>
  <c r="N114" i="478"/>
  <c r="O114" i="478" s="1"/>
  <c r="AA115" i="478"/>
  <c r="AC114" i="478"/>
  <c r="AB114" i="470"/>
  <c r="L114" i="470"/>
  <c r="M114" i="470" s="1"/>
  <c r="N114" i="470"/>
  <c r="O114" i="470" s="1"/>
  <c r="AC114" i="470"/>
  <c r="AA115" i="470"/>
  <c r="AB113" i="474"/>
  <c r="L113" i="474"/>
  <c r="M113" i="474" s="1"/>
  <c r="N113" i="474"/>
  <c r="O113" i="474" s="1"/>
  <c r="AA114" i="474"/>
  <c r="AC113" i="474"/>
  <c r="AA114" i="490"/>
  <c r="AB113" i="490"/>
  <c r="N113" i="490"/>
  <c r="O113" i="490" s="1"/>
  <c r="L113" i="490"/>
  <c r="M113" i="490" s="1"/>
  <c r="AC113" i="490"/>
  <c r="L115" i="492"/>
  <c r="M115" i="492" s="1"/>
  <c r="N115" i="492"/>
  <c r="O115" i="492" s="1"/>
  <c r="AB115" i="492"/>
  <c r="AA116" i="492"/>
  <c r="AC115" i="492"/>
  <c r="AA114" i="481"/>
  <c r="N113" i="481"/>
  <c r="O113" i="481" s="1"/>
  <c r="L113" i="481"/>
  <c r="M113" i="481" s="1"/>
  <c r="AB113" i="481"/>
  <c r="AC113" i="481"/>
  <c r="N113" i="488"/>
  <c r="O113" i="488" s="1"/>
  <c r="AA114" i="488"/>
  <c r="L113" i="488"/>
  <c r="M113" i="488" s="1"/>
  <c r="AB113" i="488"/>
  <c r="AC113" i="488"/>
  <c r="AB113" i="494"/>
  <c r="L113" i="494"/>
  <c r="M113" i="494" s="1"/>
  <c r="N113" i="494"/>
  <c r="O113" i="494" s="1"/>
  <c r="AA114" i="494"/>
  <c r="AC113" i="494"/>
  <c r="N114" i="477"/>
  <c r="O114" i="477" s="1"/>
  <c r="AA115" i="477"/>
  <c r="L114" i="477"/>
  <c r="M114" i="477" s="1"/>
  <c r="AB114" i="477"/>
  <c r="AC114" i="477"/>
  <c r="N114" i="479"/>
  <c r="O114" i="479" s="1"/>
  <c r="AB114" i="479"/>
  <c r="L114" i="479"/>
  <c r="M114" i="479" s="1"/>
  <c r="AA115" i="479"/>
  <c r="AC114" i="479"/>
  <c r="AD55" i="489"/>
  <c r="AD55" i="496"/>
  <c r="AD55" i="478"/>
  <c r="AD56" i="475"/>
  <c r="AD56" i="493"/>
  <c r="AD55" i="480"/>
  <c r="AD55" i="477"/>
  <c r="AD56" i="481"/>
  <c r="AD56" i="476"/>
  <c r="AD55" i="487"/>
  <c r="AD55" i="485"/>
  <c r="AD53" i="495"/>
  <c r="AD56" i="474"/>
  <c r="AD56" i="483"/>
  <c r="AD55" i="479"/>
  <c r="AD54" i="471"/>
  <c r="AD56" i="488"/>
  <c r="AD54" i="492"/>
  <c r="AD56" i="473"/>
  <c r="AD56" i="491"/>
  <c r="AD56" i="484"/>
  <c r="AD56" i="486"/>
  <c r="AD55" i="470"/>
  <c r="AD55" i="482"/>
  <c r="AD56" i="472"/>
  <c r="AD56" i="494"/>
  <c r="AD56" i="490"/>
  <c r="AB117" i="495" l="1"/>
  <c r="N117" i="495"/>
  <c r="O117" i="495" s="1"/>
  <c r="L117" i="495"/>
  <c r="M117" i="495" s="1"/>
  <c r="AA118" i="495"/>
  <c r="AC117" i="495"/>
  <c r="AB115" i="482"/>
  <c r="L115" i="482"/>
  <c r="M115" i="482" s="1"/>
  <c r="N115" i="482"/>
  <c r="O115" i="482" s="1"/>
  <c r="AA116" i="482"/>
  <c r="AC115" i="482"/>
  <c r="N115" i="477"/>
  <c r="O115" i="477" s="1"/>
  <c r="AA116" i="477"/>
  <c r="L115" i="477"/>
  <c r="M115" i="477" s="1"/>
  <c r="AB115" i="477"/>
  <c r="AC115" i="477"/>
  <c r="N114" i="481"/>
  <c r="O114" i="481" s="1"/>
  <c r="L114" i="481"/>
  <c r="M114" i="481" s="1"/>
  <c r="AB114" i="481"/>
  <c r="AA115" i="481"/>
  <c r="AC114" i="481"/>
  <c r="AB114" i="474"/>
  <c r="L114" i="474"/>
  <c r="M114" i="474" s="1"/>
  <c r="N114" i="474"/>
  <c r="O114" i="474" s="1"/>
  <c r="AA115" i="474"/>
  <c r="AC114" i="474"/>
  <c r="AB115" i="470"/>
  <c r="L115" i="470"/>
  <c r="M115" i="470" s="1"/>
  <c r="N115" i="470"/>
  <c r="O115" i="470" s="1"/>
  <c r="AA116" i="470"/>
  <c r="AC115" i="470"/>
  <c r="AB114" i="483"/>
  <c r="L114" i="483"/>
  <c r="M114" i="483" s="1"/>
  <c r="N114" i="483"/>
  <c r="O114" i="483" s="1"/>
  <c r="AA115" i="483"/>
  <c r="AC114" i="483"/>
  <c r="AA115" i="486"/>
  <c r="N114" i="486"/>
  <c r="O114" i="486" s="1"/>
  <c r="AB114" i="486"/>
  <c r="L114" i="486"/>
  <c r="M114" i="486" s="1"/>
  <c r="AC114" i="486"/>
  <c r="N114" i="473"/>
  <c r="O114" i="473" s="1"/>
  <c r="AA115" i="473"/>
  <c r="L114" i="473"/>
  <c r="M114" i="473" s="1"/>
  <c r="AB114" i="473"/>
  <c r="AC114" i="473"/>
  <c r="N114" i="493"/>
  <c r="O114" i="493" s="1"/>
  <c r="AA115" i="493"/>
  <c r="AB114" i="493"/>
  <c r="L114" i="493"/>
  <c r="M114" i="493" s="1"/>
  <c r="AC114" i="493"/>
  <c r="N116" i="471"/>
  <c r="O116" i="471" s="1"/>
  <c r="AB116" i="471"/>
  <c r="AA117" i="471"/>
  <c r="L116" i="471"/>
  <c r="M116" i="471" s="1"/>
  <c r="AC116" i="471"/>
  <c r="N115" i="496"/>
  <c r="O115" i="496" s="1"/>
  <c r="AA116" i="496"/>
  <c r="AB115" i="496"/>
  <c r="L115" i="496"/>
  <c r="M115" i="496" s="1"/>
  <c r="AC115" i="496"/>
  <c r="L115" i="489"/>
  <c r="M115" i="489" s="1"/>
  <c r="N115" i="489"/>
  <c r="O115" i="489" s="1"/>
  <c r="AB115" i="489"/>
  <c r="AA116" i="489"/>
  <c r="AC115" i="489"/>
  <c r="AB114" i="472"/>
  <c r="L114" i="472"/>
  <c r="M114" i="472" s="1"/>
  <c r="N114" i="472"/>
  <c r="O114" i="472" s="1"/>
  <c r="AC114" i="472"/>
  <c r="AA115" i="472"/>
  <c r="AB115" i="485"/>
  <c r="L115" i="485"/>
  <c r="M115" i="485" s="1"/>
  <c r="N115" i="485"/>
  <c r="O115" i="485" s="1"/>
  <c r="AA116" i="485"/>
  <c r="AC115" i="485"/>
  <c r="AB115" i="487"/>
  <c r="L115" i="487"/>
  <c r="M115" i="487" s="1"/>
  <c r="N115" i="487"/>
  <c r="O115" i="487" s="1"/>
  <c r="AA116" i="487"/>
  <c r="AC115" i="487"/>
  <c r="AB114" i="494"/>
  <c r="L114" i="494"/>
  <c r="M114" i="494" s="1"/>
  <c r="N114" i="494"/>
  <c r="O114" i="494" s="1"/>
  <c r="AA115" i="494"/>
  <c r="AC114" i="494"/>
  <c r="AA115" i="484"/>
  <c r="N114" i="484"/>
  <c r="O114" i="484" s="1"/>
  <c r="AB114" i="484"/>
  <c r="L114" i="484"/>
  <c r="M114" i="484" s="1"/>
  <c r="AC114" i="484"/>
  <c r="N115" i="479"/>
  <c r="O115" i="479" s="1"/>
  <c r="L115" i="479"/>
  <c r="M115" i="479" s="1"/>
  <c r="AB115" i="479"/>
  <c r="AA116" i="479"/>
  <c r="AC115" i="479"/>
  <c r="N114" i="488"/>
  <c r="O114" i="488" s="1"/>
  <c r="AA115" i="488"/>
  <c r="L114" i="488"/>
  <c r="M114" i="488" s="1"/>
  <c r="AB114" i="488"/>
  <c r="AC114" i="488"/>
  <c r="L116" i="492"/>
  <c r="M116" i="492" s="1"/>
  <c r="N116" i="492"/>
  <c r="O116" i="492" s="1"/>
  <c r="AB116" i="492"/>
  <c r="AA117" i="492"/>
  <c r="AC116" i="492"/>
  <c r="AA115" i="490"/>
  <c r="AB114" i="490"/>
  <c r="N114" i="490"/>
  <c r="O114" i="490" s="1"/>
  <c r="L114" i="490"/>
  <c r="M114" i="490" s="1"/>
  <c r="AC114" i="490"/>
  <c r="AB115" i="478"/>
  <c r="L115" i="478"/>
  <c r="M115" i="478" s="1"/>
  <c r="N115" i="478"/>
  <c r="O115" i="478" s="1"/>
  <c r="AA116" i="478"/>
  <c r="AC115" i="478"/>
  <c r="AB115" i="480"/>
  <c r="L115" i="480"/>
  <c r="M115" i="480" s="1"/>
  <c r="N115" i="480"/>
  <c r="O115" i="480" s="1"/>
  <c r="AA116" i="480"/>
  <c r="AC115" i="480"/>
  <c r="N114" i="491"/>
  <c r="O114" i="491" s="1"/>
  <c r="AB114" i="491"/>
  <c r="L114" i="491"/>
  <c r="M114" i="491" s="1"/>
  <c r="AA115" i="491"/>
  <c r="AC114" i="491"/>
  <c r="N114" i="475"/>
  <c r="O114" i="475" s="1"/>
  <c r="AB114" i="475"/>
  <c r="AA115" i="475"/>
  <c r="L114" i="475"/>
  <c r="M114" i="475" s="1"/>
  <c r="AC114" i="475"/>
  <c r="AB114" i="476"/>
  <c r="L114" i="476"/>
  <c r="M114" i="476" s="1"/>
  <c r="N114" i="476"/>
  <c r="O114" i="476" s="1"/>
  <c r="AA115" i="476"/>
  <c r="AC114" i="476"/>
  <c r="AD53" i="471"/>
  <c r="AD54" i="489"/>
  <c r="AD55" i="486"/>
  <c r="AD55" i="488"/>
  <c r="AD55" i="490"/>
  <c r="AD54" i="479"/>
  <c r="AD55" i="474"/>
  <c r="AD55" i="494"/>
  <c r="AD54" i="487"/>
  <c r="AD55" i="475"/>
  <c r="AD55" i="493"/>
  <c r="AD55" i="472"/>
  <c r="AD54" i="480"/>
  <c r="AD55" i="491"/>
  <c r="AD54" i="478"/>
  <c r="AD54" i="485"/>
  <c r="AD54" i="496"/>
  <c r="AD55" i="476"/>
  <c r="AD54" i="482"/>
  <c r="AD54" i="477"/>
  <c r="AD55" i="483"/>
  <c r="AD54" i="470"/>
  <c r="AD55" i="484"/>
  <c r="AD52" i="495"/>
  <c r="AD55" i="473"/>
  <c r="AD55" i="481"/>
  <c r="AD53" i="492"/>
  <c r="N116" i="489" l="1"/>
  <c r="O116" i="489" s="1"/>
  <c r="AB116" i="489"/>
  <c r="L116" i="489"/>
  <c r="M116" i="489" s="1"/>
  <c r="AA117" i="489"/>
  <c r="AC116" i="489"/>
  <c r="AA116" i="486"/>
  <c r="N115" i="486"/>
  <c r="O115" i="486" s="1"/>
  <c r="AB115" i="486"/>
  <c r="L115" i="486"/>
  <c r="M115" i="486" s="1"/>
  <c r="AC115" i="486"/>
  <c r="AB115" i="474"/>
  <c r="L115" i="474"/>
  <c r="M115" i="474" s="1"/>
  <c r="N115" i="474"/>
  <c r="O115" i="474" s="1"/>
  <c r="AA116" i="474"/>
  <c r="AC115" i="474"/>
  <c r="N116" i="477"/>
  <c r="O116" i="477" s="1"/>
  <c r="AA117" i="477"/>
  <c r="L116" i="477"/>
  <c r="M116" i="477" s="1"/>
  <c r="AB116" i="477"/>
  <c r="AC116" i="477"/>
  <c r="N115" i="481"/>
  <c r="O115" i="481" s="1"/>
  <c r="L115" i="481"/>
  <c r="M115" i="481" s="1"/>
  <c r="AB115" i="481"/>
  <c r="AA116" i="481"/>
  <c r="AC115" i="481"/>
  <c r="N115" i="475"/>
  <c r="O115" i="475" s="1"/>
  <c r="AB115" i="475"/>
  <c r="AA116" i="475"/>
  <c r="L115" i="475"/>
  <c r="M115" i="475" s="1"/>
  <c r="AC115" i="475"/>
  <c r="AB115" i="494"/>
  <c r="L115" i="494"/>
  <c r="M115" i="494" s="1"/>
  <c r="N115" i="494"/>
  <c r="O115" i="494" s="1"/>
  <c r="AA116" i="494"/>
  <c r="AC115" i="494"/>
  <c r="AB116" i="487"/>
  <c r="L116" i="487"/>
  <c r="M116" i="487" s="1"/>
  <c r="N116" i="487"/>
  <c r="O116" i="487" s="1"/>
  <c r="AA117" i="487"/>
  <c r="AC116" i="487"/>
  <c r="AB115" i="476"/>
  <c r="L115" i="476"/>
  <c r="M115" i="476" s="1"/>
  <c r="N115" i="476"/>
  <c r="O115" i="476" s="1"/>
  <c r="AA116" i="476"/>
  <c r="AC115" i="476"/>
  <c r="AB116" i="478"/>
  <c r="L116" i="478"/>
  <c r="M116" i="478" s="1"/>
  <c r="N116" i="478"/>
  <c r="O116" i="478" s="1"/>
  <c r="AA117" i="478"/>
  <c r="AC116" i="478"/>
  <c r="N115" i="490"/>
  <c r="O115" i="490" s="1"/>
  <c r="L115" i="490"/>
  <c r="M115" i="490" s="1"/>
  <c r="AA116" i="490"/>
  <c r="AB115" i="490"/>
  <c r="AC115" i="490"/>
  <c r="N116" i="479"/>
  <c r="O116" i="479" s="1"/>
  <c r="L116" i="479"/>
  <c r="M116" i="479" s="1"/>
  <c r="AB116" i="479"/>
  <c r="AA117" i="479"/>
  <c r="AC116" i="479"/>
  <c r="AA116" i="484"/>
  <c r="N115" i="484"/>
  <c r="O115" i="484" s="1"/>
  <c r="L115" i="484"/>
  <c r="M115" i="484" s="1"/>
  <c r="AB115" i="484"/>
  <c r="AC115" i="484"/>
  <c r="AB116" i="485"/>
  <c r="L116" i="485"/>
  <c r="M116" i="485" s="1"/>
  <c r="N116" i="485"/>
  <c r="O116" i="485" s="1"/>
  <c r="AA117" i="485"/>
  <c r="AC116" i="485"/>
  <c r="AB115" i="472"/>
  <c r="L115" i="472"/>
  <c r="M115" i="472" s="1"/>
  <c r="N115" i="472"/>
  <c r="O115" i="472" s="1"/>
  <c r="AA116" i="472"/>
  <c r="AC115" i="472"/>
  <c r="N115" i="473"/>
  <c r="O115" i="473" s="1"/>
  <c r="AA116" i="473"/>
  <c r="L115" i="473"/>
  <c r="M115" i="473" s="1"/>
  <c r="AB115" i="473"/>
  <c r="AC115" i="473"/>
  <c r="AB115" i="483"/>
  <c r="L115" i="483"/>
  <c r="M115" i="483" s="1"/>
  <c r="N115" i="483"/>
  <c r="O115" i="483" s="1"/>
  <c r="AA116" i="483"/>
  <c r="AC115" i="483"/>
  <c r="AB115" i="491"/>
  <c r="L115" i="491"/>
  <c r="M115" i="491" s="1"/>
  <c r="N115" i="491"/>
  <c r="O115" i="491" s="1"/>
  <c r="AA116" i="491"/>
  <c r="AC115" i="491"/>
  <c r="L117" i="492"/>
  <c r="M117" i="492" s="1"/>
  <c r="AB117" i="492"/>
  <c r="N117" i="492"/>
  <c r="O117" i="492" s="1"/>
  <c r="AA118" i="492"/>
  <c r="AC117" i="492"/>
  <c r="L118" i="495"/>
  <c r="M118" i="495" s="1"/>
  <c r="N118" i="495"/>
  <c r="O118" i="495" s="1"/>
  <c r="AB118" i="495"/>
  <c r="AA119" i="495"/>
  <c r="AC118" i="495"/>
  <c r="AB116" i="480"/>
  <c r="L116" i="480"/>
  <c r="M116" i="480" s="1"/>
  <c r="N116" i="480"/>
  <c r="O116" i="480" s="1"/>
  <c r="AA117" i="480"/>
  <c r="AC116" i="480"/>
  <c r="N115" i="493"/>
  <c r="O115" i="493" s="1"/>
  <c r="AA116" i="493"/>
  <c r="L115" i="493"/>
  <c r="M115" i="493" s="1"/>
  <c r="AB115" i="493"/>
  <c r="AC115" i="493"/>
  <c r="N115" i="488"/>
  <c r="O115" i="488" s="1"/>
  <c r="AA116" i="488"/>
  <c r="L115" i="488"/>
  <c r="M115" i="488" s="1"/>
  <c r="AB115" i="488"/>
  <c r="AC115" i="488"/>
  <c r="N116" i="496"/>
  <c r="O116" i="496" s="1"/>
  <c r="L116" i="496"/>
  <c r="M116" i="496" s="1"/>
  <c r="AB116" i="496"/>
  <c r="AA117" i="496"/>
  <c r="AC116" i="496"/>
  <c r="N117" i="471"/>
  <c r="O117" i="471" s="1"/>
  <c r="AB117" i="471"/>
  <c r="L117" i="471"/>
  <c r="M117" i="471" s="1"/>
  <c r="AA118" i="471"/>
  <c r="AC117" i="471"/>
  <c r="AB116" i="470"/>
  <c r="L116" i="470"/>
  <c r="M116" i="470" s="1"/>
  <c r="N116" i="470"/>
  <c r="O116" i="470" s="1"/>
  <c r="AC116" i="470"/>
  <c r="AA117" i="470"/>
  <c r="AB116" i="482"/>
  <c r="L116" i="482"/>
  <c r="M116" i="482" s="1"/>
  <c r="N116" i="482"/>
  <c r="O116" i="482" s="1"/>
  <c r="AA117" i="482"/>
  <c r="AC116" i="482"/>
  <c r="AD52" i="492"/>
  <c r="AD51" i="495"/>
  <c r="AD54" i="483"/>
  <c r="AD54" i="481"/>
  <c r="AD53" i="485"/>
  <c r="AD54" i="488"/>
  <c r="AD54" i="475"/>
  <c r="AD54" i="474"/>
  <c r="AD54" i="473"/>
  <c r="AD54" i="486"/>
  <c r="AD53" i="478"/>
  <c r="AD53" i="487"/>
  <c r="AD53" i="470"/>
  <c r="AD54" i="494"/>
  <c r="AD54" i="491"/>
  <c r="AD54" i="490"/>
  <c r="AD53" i="489"/>
  <c r="AD53" i="482"/>
  <c r="AD54" i="472"/>
  <c r="AD53" i="496"/>
  <c r="AD54" i="484"/>
  <c r="AD53" i="479"/>
  <c r="AD53" i="477"/>
  <c r="AD54" i="493"/>
  <c r="AD53" i="480"/>
  <c r="AD54" i="476"/>
  <c r="AD52" i="471"/>
  <c r="N118" i="471" l="1"/>
  <c r="O118" i="471" s="1"/>
  <c r="AA119" i="471"/>
  <c r="L118" i="471"/>
  <c r="M118" i="471" s="1"/>
  <c r="AB118" i="471"/>
  <c r="AC118" i="471"/>
  <c r="N116" i="488"/>
  <c r="O116" i="488" s="1"/>
  <c r="AA117" i="488"/>
  <c r="L116" i="488"/>
  <c r="M116" i="488" s="1"/>
  <c r="AB116" i="488"/>
  <c r="AC116" i="488"/>
  <c r="AB116" i="483"/>
  <c r="L116" i="483"/>
  <c r="M116" i="483" s="1"/>
  <c r="N116" i="483"/>
  <c r="O116" i="483" s="1"/>
  <c r="AA117" i="483"/>
  <c r="AC116" i="483"/>
  <c r="N116" i="481"/>
  <c r="O116" i="481" s="1"/>
  <c r="L116" i="481"/>
  <c r="M116" i="481" s="1"/>
  <c r="AB116" i="481"/>
  <c r="AA117" i="481"/>
  <c r="AC116" i="481"/>
  <c r="N117" i="489"/>
  <c r="O117" i="489" s="1"/>
  <c r="AB117" i="489"/>
  <c r="L117" i="489"/>
  <c r="M117" i="489" s="1"/>
  <c r="AA118" i="489"/>
  <c r="AC117" i="489"/>
  <c r="N117" i="496"/>
  <c r="O117" i="496" s="1"/>
  <c r="AA118" i="496"/>
  <c r="AB117" i="496"/>
  <c r="L117" i="496"/>
  <c r="M117" i="496" s="1"/>
  <c r="AC117" i="496"/>
  <c r="N116" i="493"/>
  <c r="O116" i="493" s="1"/>
  <c r="AA117" i="493"/>
  <c r="AB116" i="493"/>
  <c r="L116" i="493"/>
  <c r="M116" i="493" s="1"/>
  <c r="AC116" i="493"/>
  <c r="N119" i="495"/>
  <c r="O119" i="495" s="1"/>
  <c r="AB119" i="495"/>
  <c r="L119" i="495"/>
  <c r="M119" i="495" s="1"/>
  <c r="AA120" i="495"/>
  <c r="AC119" i="495"/>
  <c r="N117" i="479"/>
  <c r="O117" i="479" s="1"/>
  <c r="AB117" i="479"/>
  <c r="L117" i="479"/>
  <c r="M117" i="479" s="1"/>
  <c r="AA118" i="479"/>
  <c r="AC117" i="479"/>
  <c r="AB117" i="487"/>
  <c r="L117" i="487"/>
  <c r="M117" i="487" s="1"/>
  <c r="N117" i="487"/>
  <c r="O117" i="487" s="1"/>
  <c r="AA118" i="487"/>
  <c r="AC117" i="487"/>
  <c r="AB117" i="470"/>
  <c r="L117" i="470"/>
  <c r="M117" i="470" s="1"/>
  <c r="N117" i="470"/>
  <c r="O117" i="470" s="1"/>
  <c r="AC117" i="470"/>
  <c r="AA118" i="470"/>
  <c r="L118" i="492"/>
  <c r="M118" i="492" s="1"/>
  <c r="AB118" i="492"/>
  <c r="N118" i="492"/>
  <c r="O118" i="492" s="1"/>
  <c r="AA119" i="492"/>
  <c r="AC118" i="492"/>
  <c r="AB116" i="472"/>
  <c r="L116" i="472"/>
  <c r="M116" i="472" s="1"/>
  <c r="N116" i="472"/>
  <c r="O116" i="472" s="1"/>
  <c r="AA117" i="472"/>
  <c r="AC116" i="472"/>
  <c r="AB116" i="494"/>
  <c r="L116" i="494"/>
  <c r="M116" i="494" s="1"/>
  <c r="N116" i="494"/>
  <c r="O116" i="494" s="1"/>
  <c r="AA117" i="494"/>
  <c r="AC116" i="494"/>
  <c r="AB116" i="474"/>
  <c r="L116" i="474"/>
  <c r="M116" i="474" s="1"/>
  <c r="N116" i="474"/>
  <c r="O116" i="474" s="1"/>
  <c r="AA117" i="474"/>
  <c r="AC116" i="474"/>
  <c r="AA117" i="486"/>
  <c r="N116" i="486"/>
  <c r="O116" i="486" s="1"/>
  <c r="AB116" i="486"/>
  <c r="L116" i="486"/>
  <c r="M116" i="486" s="1"/>
  <c r="AC116" i="486"/>
  <c r="AB117" i="480"/>
  <c r="L117" i="480"/>
  <c r="M117" i="480" s="1"/>
  <c r="N117" i="480"/>
  <c r="O117" i="480" s="1"/>
  <c r="AA118" i="480"/>
  <c r="AC117" i="480"/>
  <c r="AB116" i="476"/>
  <c r="L116" i="476"/>
  <c r="M116" i="476" s="1"/>
  <c r="N116" i="476"/>
  <c r="O116" i="476" s="1"/>
  <c r="AA117" i="476"/>
  <c r="AC116" i="476"/>
  <c r="N116" i="475"/>
  <c r="O116" i="475" s="1"/>
  <c r="AB116" i="475"/>
  <c r="AA117" i="475"/>
  <c r="L116" i="475"/>
  <c r="M116" i="475" s="1"/>
  <c r="AC116" i="475"/>
  <c r="AB117" i="482"/>
  <c r="L117" i="482"/>
  <c r="M117" i="482" s="1"/>
  <c r="N117" i="482"/>
  <c r="O117" i="482" s="1"/>
  <c r="AA118" i="482"/>
  <c r="AC117" i="482"/>
  <c r="L116" i="491"/>
  <c r="M116" i="491" s="1"/>
  <c r="N116" i="491"/>
  <c r="O116" i="491" s="1"/>
  <c r="AB116" i="491"/>
  <c r="AA117" i="491"/>
  <c r="AC116" i="491"/>
  <c r="N116" i="473"/>
  <c r="O116" i="473" s="1"/>
  <c r="L116" i="473"/>
  <c r="M116" i="473" s="1"/>
  <c r="AB116" i="473"/>
  <c r="AA117" i="473"/>
  <c r="AC116" i="473"/>
  <c r="AB117" i="485"/>
  <c r="L117" i="485"/>
  <c r="M117" i="485" s="1"/>
  <c r="N117" i="485"/>
  <c r="O117" i="485" s="1"/>
  <c r="AA118" i="485"/>
  <c r="AC117" i="485"/>
  <c r="AA117" i="484"/>
  <c r="N116" i="484"/>
  <c r="O116" i="484" s="1"/>
  <c r="L116" i="484"/>
  <c r="M116" i="484" s="1"/>
  <c r="AB116" i="484"/>
  <c r="AC116" i="484"/>
  <c r="L116" i="490"/>
  <c r="M116" i="490" s="1"/>
  <c r="AA117" i="490"/>
  <c r="AB116" i="490"/>
  <c r="N116" i="490"/>
  <c r="O116" i="490" s="1"/>
  <c r="AC116" i="490"/>
  <c r="AB117" i="478"/>
  <c r="L117" i="478"/>
  <c r="M117" i="478" s="1"/>
  <c r="N117" i="478"/>
  <c r="O117" i="478" s="1"/>
  <c r="AA118" i="478"/>
  <c r="AC117" i="478"/>
  <c r="N117" i="477"/>
  <c r="O117" i="477" s="1"/>
  <c r="AA118" i="477"/>
  <c r="L117" i="477"/>
  <c r="M117" i="477" s="1"/>
  <c r="AB117" i="477"/>
  <c r="AC117" i="477"/>
  <c r="AD53" i="484"/>
  <c r="AD53" i="483"/>
  <c r="AD53" i="493"/>
  <c r="AD53" i="474"/>
  <c r="AD53" i="473"/>
  <c r="AD52" i="479"/>
  <c r="AD52" i="496"/>
  <c r="AD52" i="487"/>
  <c r="AD53" i="476"/>
  <c r="AD53" i="475"/>
  <c r="AD52" i="477"/>
  <c r="AD52" i="489"/>
  <c r="AD51" i="471"/>
  <c r="AD51" i="492"/>
  <c r="AD53" i="472"/>
  <c r="AD53" i="494"/>
  <c r="AD52" i="470"/>
  <c r="AD52" i="480"/>
  <c r="AD52" i="485"/>
  <c r="AD53" i="491"/>
  <c r="AD50" i="495"/>
  <c r="AD53" i="481"/>
  <c r="AD53" i="486"/>
  <c r="AD52" i="482"/>
  <c r="AD52" i="478"/>
  <c r="AD53" i="490"/>
  <c r="AD53" i="488"/>
  <c r="N118" i="477" l="1"/>
  <c r="O118" i="477" s="1"/>
  <c r="AA119" i="477"/>
  <c r="L118" i="477"/>
  <c r="M118" i="477" s="1"/>
  <c r="AB118" i="477"/>
  <c r="AC118" i="477"/>
  <c r="N117" i="491"/>
  <c r="O117" i="491" s="1"/>
  <c r="AB117" i="491"/>
  <c r="L117" i="491"/>
  <c r="M117" i="491" s="1"/>
  <c r="AA118" i="491"/>
  <c r="AC117" i="491"/>
  <c r="AA118" i="486"/>
  <c r="N117" i="486"/>
  <c r="O117" i="486" s="1"/>
  <c r="AB117" i="486"/>
  <c r="L117" i="486"/>
  <c r="M117" i="486" s="1"/>
  <c r="AC117" i="486"/>
  <c r="AB118" i="489"/>
  <c r="L118" i="489"/>
  <c r="M118" i="489" s="1"/>
  <c r="N118" i="489"/>
  <c r="O118" i="489" s="1"/>
  <c r="AA119" i="489"/>
  <c r="AC118" i="489"/>
  <c r="AB118" i="482"/>
  <c r="L118" i="482"/>
  <c r="M118" i="482" s="1"/>
  <c r="N118" i="482"/>
  <c r="O118" i="482" s="1"/>
  <c r="AA119" i="482"/>
  <c r="AC118" i="482"/>
  <c r="L119" i="492"/>
  <c r="M119" i="492" s="1"/>
  <c r="N119" i="492"/>
  <c r="O119" i="492" s="1"/>
  <c r="AB119" i="492"/>
  <c r="AA120" i="492"/>
  <c r="AC119" i="492"/>
  <c r="AB118" i="470"/>
  <c r="L118" i="470"/>
  <c r="M118" i="470" s="1"/>
  <c r="N118" i="470"/>
  <c r="O118" i="470" s="1"/>
  <c r="AA119" i="470"/>
  <c r="AC118" i="470"/>
  <c r="N120" i="495"/>
  <c r="O120" i="495" s="1"/>
  <c r="AB120" i="495"/>
  <c r="L120" i="495"/>
  <c r="M120" i="495" s="1"/>
  <c r="AA121" i="495"/>
  <c r="AC120" i="495"/>
  <c r="N118" i="496"/>
  <c r="O118" i="496" s="1"/>
  <c r="AB118" i="496"/>
  <c r="AA119" i="496"/>
  <c r="L118" i="496"/>
  <c r="M118" i="496" s="1"/>
  <c r="AC118" i="496"/>
  <c r="N117" i="481"/>
  <c r="O117" i="481" s="1"/>
  <c r="L117" i="481"/>
  <c r="M117" i="481" s="1"/>
  <c r="AB117" i="481"/>
  <c r="AA118" i="481"/>
  <c r="AC117" i="481"/>
  <c r="N117" i="488"/>
  <c r="O117" i="488" s="1"/>
  <c r="AA118" i="488"/>
  <c r="L117" i="488"/>
  <c r="M117" i="488" s="1"/>
  <c r="AB117" i="488"/>
  <c r="AC117" i="488"/>
  <c r="AA118" i="484"/>
  <c r="N117" i="484"/>
  <c r="O117" i="484" s="1"/>
  <c r="L117" i="484"/>
  <c r="M117" i="484" s="1"/>
  <c r="AB117" i="484"/>
  <c r="AC117" i="484"/>
  <c r="AB118" i="480"/>
  <c r="L118" i="480"/>
  <c r="M118" i="480" s="1"/>
  <c r="N118" i="480"/>
  <c r="O118" i="480" s="1"/>
  <c r="AA119" i="480"/>
  <c r="AC118" i="480"/>
  <c r="AA118" i="490"/>
  <c r="AB117" i="490"/>
  <c r="N117" i="490"/>
  <c r="O117" i="490" s="1"/>
  <c r="L117" i="490"/>
  <c r="M117" i="490" s="1"/>
  <c r="AC117" i="490"/>
  <c r="AB118" i="485"/>
  <c r="L118" i="485"/>
  <c r="M118" i="485" s="1"/>
  <c r="N118" i="485"/>
  <c r="O118" i="485" s="1"/>
  <c r="AA119" i="485"/>
  <c r="AC118" i="485"/>
  <c r="AB117" i="474"/>
  <c r="L117" i="474"/>
  <c r="M117" i="474" s="1"/>
  <c r="N117" i="474"/>
  <c r="O117" i="474" s="1"/>
  <c r="AA118" i="474"/>
  <c r="AC117" i="474"/>
  <c r="AB117" i="483"/>
  <c r="L117" i="483"/>
  <c r="M117" i="483" s="1"/>
  <c r="N117" i="483"/>
  <c r="O117" i="483" s="1"/>
  <c r="AA118" i="483"/>
  <c r="AC117" i="483"/>
  <c r="N119" i="471"/>
  <c r="O119" i="471" s="1"/>
  <c r="AB119" i="471"/>
  <c r="AA120" i="471"/>
  <c r="L119" i="471"/>
  <c r="M119" i="471" s="1"/>
  <c r="AC119" i="471"/>
  <c r="AB117" i="472"/>
  <c r="L117" i="472"/>
  <c r="M117" i="472" s="1"/>
  <c r="N117" i="472"/>
  <c r="O117" i="472" s="1"/>
  <c r="AA118" i="472"/>
  <c r="AC117" i="472"/>
  <c r="N118" i="479"/>
  <c r="O118" i="479" s="1"/>
  <c r="AB118" i="479"/>
  <c r="L118" i="479"/>
  <c r="M118" i="479" s="1"/>
  <c r="AA119" i="479"/>
  <c r="AC118" i="479"/>
  <c r="N117" i="493"/>
  <c r="O117" i="493" s="1"/>
  <c r="L117" i="493"/>
  <c r="M117" i="493" s="1"/>
  <c r="AB117" i="493"/>
  <c r="AA118" i="493"/>
  <c r="AC117" i="493"/>
  <c r="AB118" i="478"/>
  <c r="L118" i="478"/>
  <c r="M118" i="478" s="1"/>
  <c r="N118" i="478"/>
  <c r="O118" i="478" s="1"/>
  <c r="AA119" i="478"/>
  <c r="AC118" i="478"/>
  <c r="N117" i="473"/>
  <c r="O117" i="473" s="1"/>
  <c r="AA118" i="473"/>
  <c r="L117" i="473"/>
  <c r="M117" i="473" s="1"/>
  <c r="AB117" i="473"/>
  <c r="AC117" i="473"/>
  <c r="N117" i="475"/>
  <c r="O117" i="475" s="1"/>
  <c r="AB117" i="475"/>
  <c r="AA118" i="475"/>
  <c r="L117" i="475"/>
  <c r="M117" i="475" s="1"/>
  <c r="AC117" i="475"/>
  <c r="AB117" i="476"/>
  <c r="L117" i="476"/>
  <c r="M117" i="476" s="1"/>
  <c r="N117" i="476"/>
  <c r="O117" i="476" s="1"/>
  <c r="AA118" i="476"/>
  <c r="AC117" i="476"/>
  <c r="AB117" i="494"/>
  <c r="L117" i="494"/>
  <c r="M117" i="494" s="1"/>
  <c r="N117" i="494"/>
  <c r="O117" i="494" s="1"/>
  <c r="AA118" i="494"/>
  <c r="AC117" i="494"/>
  <c r="AB118" i="487"/>
  <c r="L118" i="487"/>
  <c r="M118" i="487" s="1"/>
  <c r="N118" i="487"/>
  <c r="O118" i="487" s="1"/>
  <c r="AA119" i="487"/>
  <c r="AC118" i="487"/>
  <c r="AD51" i="477"/>
  <c r="AD51" i="489"/>
  <c r="AD52" i="491"/>
  <c r="AD51" i="496"/>
  <c r="AD52" i="475"/>
  <c r="AD50" i="471"/>
  <c r="AD52" i="476"/>
  <c r="AD51" i="487"/>
  <c r="AD49" i="495"/>
  <c r="AD52" i="486"/>
  <c r="AD51" i="482"/>
  <c r="AD52" i="474"/>
  <c r="AD52" i="494"/>
  <c r="AD52" i="493"/>
  <c r="AD52" i="481"/>
  <c r="AD51" i="470"/>
  <c r="AD51" i="485"/>
  <c r="AD52" i="483"/>
  <c r="AD51" i="479"/>
  <c r="AD52" i="473"/>
  <c r="AD52" i="472"/>
  <c r="AD52" i="484"/>
  <c r="AD51" i="480"/>
  <c r="AD52" i="488"/>
  <c r="AD51" i="478"/>
  <c r="AD50" i="492"/>
  <c r="AD52" i="490"/>
  <c r="N118" i="493" l="1"/>
  <c r="O118" i="493" s="1"/>
  <c r="AA119" i="493"/>
  <c r="AB118" i="493"/>
  <c r="L118" i="493"/>
  <c r="M118" i="493" s="1"/>
  <c r="AC118" i="493"/>
  <c r="AB118" i="483"/>
  <c r="L118" i="483"/>
  <c r="M118" i="483" s="1"/>
  <c r="N118" i="483"/>
  <c r="O118" i="483" s="1"/>
  <c r="AA119" i="483"/>
  <c r="AC118" i="483"/>
  <c r="AB119" i="480"/>
  <c r="L119" i="480"/>
  <c r="M119" i="480" s="1"/>
  <c r="N119" i="480"/>
  <c r="O119" i="480" s="1"/>
  <c r="AA120" i="480"/>
  <c r="AC119" i="480"/>
  <c r="N118" i="488"/>
  <c r="O118" i="488" s="1"/>
  <c r="AA119" i="488"/>
  <c r="L118" i="488"/>
  <c r="M118" i="488" s="1"/>
  <c r="AB118" i="488"/>
  <c r="AC118" i="488"/>
  <c r="AB119" i="482"/>
  <c r="L119" i="482"/>
  <c r="M119" i="482" s="1"/>
  <c r="N119" i="482"/>
  <c r="O119" i="482" s="1"/>
  <c r="AA120" i="482"/>
  <c r="AC119" i="482"/>
  <c r="N119" i="479"/>
  <c r="O119" i="479" s="1"/>
  <c r="L119" i="479"/>
  <c r="M119" i="479" s="1"/>
  <c r="AB119" i="479"/>
  <c r="AA120" i="479"/>
  <c r="AC119" i="479"/>
  <c r="AB118" i="474"/>
  <c r="L118" i="474"/>
  <c r="M118" i="474" s="1"/>
  <c r="N118" i="474"/>
  <c r="O118" i="474" s="1"/>
  <c r="AA119" i="474"/>
  <c r="AC118" i="474"/>
  <c r="N119" i="496"/>
  <c r="O119" i="496" s="1"/>
  <c r="AA120" i="496"/>
  <c r="AB119" i="496"/>
  <c r="L119" i="496"/>
  <c r="M119" i="496" s="1"/>
  <c r="AC119" i="496"/>
  <c r="AB121" i="495"/>
  <c r="N121" i="495"/>
  <c r="O121" i="495" s="1"/>
  <c r="L121" i="495"/>
  <c r="M121" i="495" s="1"/>
  <c r="AA122" i="495"/>
  <c r="AC121" i="495"/>
  <c r="L119" i="489"/>
  <c r="M119" i="489" s="1"/>
  <c r="N119" i="489"/>
  <c r="O119" i="489" s="1"/>
  <c r="AB119" i="489"/>
  <c r="AA120" i="489"/>
  <c r="AC119" i="489"/>
  <c r="AA119" i="486"/>
  <c r="N118" i="486"/>
  <c r="O118" i="486" s="1"/>
  <c r="AB118" i="486"/>
  <c r="L118" i="486"/>
  <c r="M118" i="486" s="1"/>
  <c r="AC118" i="486"/>
  <c r="AB118" i="476"/>
  <c r="L118" i="476"/>
  <c r="M118" i="476" s="1"/>
  <c r="N118" i="476"/>
  <c r="O118" i="476" s="1"/>
  <c r="AA119" i="476"/>
  <c r="AC118" i="476"/>
  <c r="N118" i="473"/>
  <c r="O118" i="473" s="1"/>
  <c r="L118" i="473"/>
  <c r="M118" i="473" s="1"/>
  <c r="AB118" i="473"/>
  <c r="AA119" i="473"/>
  <c r="AC118" i="473"/>
  <c r="AB119" i="485"/>
  <c r="L119" i="485"/>
  <c r="M119" i="485" s="1"/>
  <c r="N119" i="485"/>
  <c r="O119" i="485" s="1"/>
  <c r="AA120" i="485"/>
  <c r="AC119" i="485"/>
  <c r="AA119" i="490"/>
  <c r="AB118" i="490"/>
  <c r="N118" i="490"/>
  <c r="O118" i="490" s="1"/>
  <c r="L118" i="490"/>
  <c r="M118" i="490" s="1"/>
  <c r="AC118" i="490"/>
  <c r="AB119" i="470"/>
  <c r="L119" i="470"/>
  <c r="M119" i="470" s="1"/>
  <c r="N119" i="470"/>
  <c r="O119" i="470" s="1"/>
  <c r="AA120" i="470"/>
  <c r="AC119" i="470"/>
  <c r="N119" i="477"/>
  <c r="O119" i="477" s="1"/>
  <c r="AA120" i="477"/>
  <c r="L119" i="477"/>
  <c r="M119" i="477" s="1"/>
  <c r="AB119" i="477"/>
  <c r="AC119" i="477"/>
  <c r="N120" i="471"/>
  <c r="O120" i="471" s="1"/>
  <c r="AA121" i="471"/>
  <c r="L120" i="471"/>
  <c r="M120" i="471" s="1"/>
  <c r="AB120" i="471"/>
  <c r="AC120" i="471"/>
  <c r="AA119" i="484"/>
  <c r="N118" i="484"/>
  <c r="O118" i="484" s="1"/>
  <c r="AB118" i="484"/>
  <c r="L118" i="484"/>
  <c r="M118" i="484" s="1"/>
  <c r="AC118" i="484"/>
  <c r="AB119" i="487"/>
  <c r="L119" i="487"/>
  <c r="M119" i="487" s="1"/>
  <c r="N119" i="487"/>
  <c r="O119" i="487" s="1"/>
  <c r="AA120" i="487"/>
  <c r="AC119" i="487"/>
  <c r="N118" i="475"/>
  <c r="O118" i="475" s="1"/>
  <c r="AB118" i="475"/>
  <c r="AA119" i="475"/>
  <c r="L118" i="475"/>
  <c r="M118" i="475" s="1"/>
  <c r="AC118" i="475"/>
  <c r="AB118" i="472"/>
  <c r="L118" i="472"/>
  <c r="M118" i="472" s="1"/>
  <c r="N118" i="472"/>
  <c r="O118" i="472" s="1"/>
  <c r="AA119" i="472"/>
  <c r="AC118" i="472"/>
  <c r="AB118" i="494"/>
  <c r="L118" i="494"/>
  <c r="M118" i="494" s="1"/>
  <c r="N118" i="494"/>
  <c r="O118" i="494" s="1"/>
  <c r="AA119" i="494"/>
  <c r="AC118" i="494"/>
  <c r="AB119" i="478"/>
  <c r="L119" i="478"/>
  <c r="M119" i="478" s="1"/>
  <c r="N119" i="478"/>
  <c r="O119" i="478" s="1"/>
  <c r="AA120" i="478"/>
  <c r="AC119" i="478"/>
  <c r="N118" i="481"/>
  <c r="O118" i="481" s="1"/>
  <c r="L118" i="481"/>
  <c r="M118" i="481" s="1"/>
  <c r="AB118" i="481"/>
  <c r="AA119" i="481"/>
  <c r="AC118" i="481"/>
  <c r="L120" i="492"/>
  <c r="M120" i="492" s="1"/>
  <c r="N120" i="492"/>
  <c r="O120" i="492" s="1"/>
  <c r="AB120" i="492"/>
  <c r="AA121" i="492"/>
  <c r="AC120" i="492"/>
  <c r="N118" i="491"/>
  <c r="O118" i="491" s="1"/>
  <c r="AB118" i="491"/>
  <c r="L118" i="491"/>
  <c r="M118" i="491" s="1"/>
  <c r="AA119" i="491"/>
  <c r="AC118" i="491"/>
  <c r="AD50" i="496"/>
  <c r="AD50" i="482"/>
  <c r="AD51" i="483"/>
  <c r="AD49" i="492"/>
  <c r="AD50" i="479"/>
  <c r="AD51" i="472"/>
  <c r="AD50" i="485"/>
  <c r="AD48" i="495"/>
  <c r="AD51" i="486"/>
  <c r="AD51" i="474"/>
  <c r="AD50" i="477"/>
  <c r="AD50" i="478"/>
  <c r="AD51" i="493"/>
  <c r="AD51" i="494"/>
  <c r="AD51" i="491"/>
  <c r="AD50" i="489"/>
  <c r="AD50" i="470"/>
  <c r="AD51" i="488"/>
  <c r="AD51" i="473"/>
  <c r="AD51" i="481"/>
  <c r="AD50" i="480"/>
  <c r="AD50" i="487"/>
  <c r="AD49" i="471"/>
  <c r="AD51" i="490"/>
  <c r="AD51" i="484"/>
  <c r="AD51" i="476"/>
  <c r="AD51" i="475"/>
  <c r="N119" i="473" l="1"/>
  <c r="O119" i="473" s="1"/>
  <c r="AA120" i="473"/>
  <c r="L119" i="473"/>
  <c r="M119" i="473" s="1"/>
  <c r="AB119" i="473"/>
  <c r="AC119" i="473"/>
  <c r="L122" i="495"/>
  <c r="M122" i="495" s="1"/>
  <c r="AB122" i="495"/>
  <c r="N122" i="495"/>
  <c r="O122" i="495" s="1"/>
  <c r="AA123" i="495"/>
  <c r="AC122" i="495"/>
  <c r="AB120" i="482"/>
  <c r="L120" i="482"/>
  <c r="M120" i="482" s="1"/>
  <c r="N120" i="482"/>
  <c r="O120" i="482" s="1"/>
  <c r="AA121" i="482"/>
  <c r="AC120" i="482"/>
  <c r="AB120" i="478"/>
  <c r="L120" i="478"/>
  <c r="M120" i="478" s="1"/>
  <c r="N120" i="478"/>
  <c r="O120" i="478" s="1"/>
  <c r="AA121" i="478"/>
  <c r="AC120" i="478"/>
  <c r="N119" i="475"/>
  <c r="O119" i="475" s="1"/>
  <c r="AA120" i="475"/>
  <c r="L119" i="475"/>
  <c r="M119" i="475" s="1"/>
  <c r="AB119" i="475"/>
  <c r="AC119" i="475"/>
  <c r="AB120" i="487"/>
  <c r="L120" i="487"/>
  <c r="M120" i="487" s="1"/>
  <c r="N120" i="487"/>
  <c r="O120" i="487" s="1"/>
  <c r="AA121" i="487"/>
  <c r="AC120" i="487"/>
  <c r="AA120" i="484"/>
  <c r="N119" i="484"/>
  <c r="O119" i="484" s="1"/>
  <c r="L119" i="484"/>
  <c r="M119" i="484" s="1"/>
  <c r="AB119" i="484"/>
  <c r="AC119" i="484"/>
  <c r="N121" i="471"/>
  <c r="O121" i="471" s="1"/>
  <c r="AB121" i="471"/>
  <c r="AA122" i="471"/>
  <c r="L121" i="471"/>
  <c r="M121" i="471" s="1"/>
  <c r="AC121" i="471"/>
  <c r="AB120" i="470"/>
  <c r="L120" i="470"/>
  <c r="M120" i="470" s="1"/>
  <c r="N120" i="470"/>
  <c r="O120" i="470" s="1"/>
  <c r="AA121" i="470"/>
  <c r="AC120" i="470"/>
  <c r="N119" i="490"/>
  <c r="O119" i="490" s="1"/>
  <c r="L119" i="490"/>
  <c r="M119" i="490" s="1"/>
  <c r="AB119" i="490"/>
  <c r="AA120" i="490"/>
  <c r="AC119" i="490"/>
  <c r="AB119" i="476"/>
  <c r="L119" i="476"/>
  <c r="M119" i="476" s="1"/>
  <c r="N119" i="476"/>
  <c r="O119" i="476" s="1"/>
  <c r="AA120" i="476"/>
  <c r="AC119" i="476"/>
  <c r="AA120" i="486"/>
  <c r="N119" i="486"/>
  <c r="O119" i="486" s="1"/>
  <c r="AB119" i="486"/>
  <c r="L119" i="486"/>
  <c r="M119" i="486" s="1"/>
  <c r="AC119" i="486"/>
  <c r="AB119" i="474"/>
  <c r="L119" i="474"/>
  <c r="M119" i="474" s="1"/>
  <c r="N119" i="474"/>
  <c r="O119" i="474" s="1"/>
  <c r="AA120" i="474"/>
  <c r="AC119" i="474"/>
  <c r="AB120" i="480"/>
  <c r="L120" i="480"/>
  <c r="M120" i="480" s="1"/>
  <c r="N120" i="480"/>
  <c r="O120" i="480" s="1"/>
  <c r="AA121" i="480"/>
  <c r="AC120" i="480"/>
  <c r="N119" i="493"/>
  <c r="O119" i="493" s="1"/>
  <c r="L119" i="493"/>
  <c r="M119" i="493" s="1"/>
  <c r="AA120" i="493"/>
  <c r="AB119" i="493"/>
  <c r="AC119" i="493"/>
  <c r="N119" i="481"/>
  <c r="O119" i="481" s="1"/>
  <c r="L119" i="481"/>
  <c r="M119" i="481" s="1"/>
  <c r="AB119" i="481"/>
  <c r="AA120" i="481"/>
  <c r="AC119" i="481"/>
  <c r="AB119" i="491"/>
  <c r="L119" i="491"/>
  <c r="M119" i="491" s="1"/>
  <c r="N119" i="491"/>
  <c r="O119" i="491" s="1"/>
  <c r="AA120" i="491"/>
  <c r="AC119" i="491"/>
  <c r="AB119" i="494"/>
  <c r="L119" i="494"/>
  <c r="M119" i="494" s="1"/>
  <c r="N119" i="494"/>
  <c r="O119" i="494" s="1"/>
  <c r="AA120" i="494"/>
  <c r="AC119" i="494"/>
  <c r="N120" i="477"/>
  <c r="O120" i="477" s="1"/>
  <c r="AA121" i="477"/>
  <c r="L120" i="477"/>
  <c r="M120" i="477" s="1"/>
  <c r="AB120" i="477"/>
  <c r="AC120" i="477"/>
  <c r="L121" i="492"/>
  <c r="M121" i="492" s="1"/>
  <c r="AB121" i="492"/>
  <c r="N121" i="492"/>
  <c r="O121" i="492" s="1"/>
  <c r="AA122" i="492"/>
  <c r="AC121" i="492"/>
  <c r="AB119" i="472"/>
  <c r="L119" i="472"/>
  <c r="M119" i="472" s="1"/>
  <c r="N119" i="472"/>
  <c r="O119" i="472" s="1"/>
  <c r="AA120" i="472"/>
  <c r="AC119" i="472"/>
  <c r="AB120" i="485"/>
  <c r="L120" i="485"/>
  <c r="M120" i="485" s="1"/>
  <c r="N120" i="485"/>
  <c r="O120" i="485" s="1"/>
  <c r="AA121" i="485"/>
  <c r="AC120" i="485"/>
  <c r="N120" i="489"/>
  <c r="O120" i="489" s="1"/>
  <c r="AB120" i="489"/>
  <c r="L120" i="489"/>
  <c r="M120" i="489" s="1"/>
  <c r="AA121" i="489"/>
  <c r="AC120" i="489"/>
  <c r="N120" i="496"/>
  <c r="O120" i="496" s="1"/>
  <c r="L120" i="496"/>
  <c r="M120" i="496" s="1"/>
  <c r="AB120" i="496"/>
  <c r="AA121" i="496"/>
  <c r="AC120" i="496"/>
  <c r="N120" i="479"/>
  <c r="O120" i="479" s="1"/>
  <c r="L120" i="479"/>
  <c r="M120" i="479" s="1"/>
  <c r="AB120" i="479"/>
  <c r="AA121" i="479"/>
  <c r="AC120" i="479"/>
  <c r="N119" i="488"/>
  <c r="O119" i="488" s="1"/>
  <c r="AA120" i="488"/>
  <c r="L119" i="488"/>
  <c r="M119" i="488" s="1"/>
  <c r="AB119" i="488"/>
  <c r="AC119" i="488"/>
  <c r="AB119" i="483"/>
  <c r="L119" i="483"/>
  <c r="M119" i="483" s="1"/>
  <c r="N119" i="483"/>
  <c r="O119" i="483" s="1"/>
  <c r="AA120" i="483"/>
  <c r="AC119" i="483"/>
  <c r="AD49" i="479"/>
  <c r="AD49" i="482"/>
  <c r="AD50" i="483"/>
  <c r="AD49" i="478"/>
  <c r="AD50" i="491"/>
  <c r="AD49" i="496"/>
  <c r="AD50" i="488"/>
  <c r="AD50" i="472"/>
  <c r="AD50" i="493"/>
  <c r="AD49" i="487"/>
  <c r="AD50" i="481"/>
  <c r="AD48" i="471"/>
  <c r="AD50" i="494"/>
  <c r="AD50" i="484"/>
  <c r="AD50" i="473"/>
  <c r="AD50" i="475"/>
  <c r="AD49" i="477"/>
  <c r="AD49" i="480"/>
  <c r="AD50" i="476"/>
  <c r="AD49" i="470"/>
  <c r="AD49" i="485"/>
  <c r="AD50" i="490"/>
  <c r="AD50" i="486"/>
  <c r="AD50" i="474"/>
  <c r="AD47" i="495"/>
  <c r="AD48" i="492"/>
  <c r="AD49" i="489"/>
  <c r="N121" i="479" l="1"/>
  <c r="O121" i="479" s="1"/>
  <c r="AB121" i="479"/>
  <c r="L121" i="479"/>
  <c r="M121" i="479" s="1"/>
  <c r="AA122" i="479"/>
  <c r="AC121" i="479"/>
  <c r="N121" i="477"/>
  <c r="O121" i="477" s="1"/>
  <c r="AA122" i="477"/>
  <c r="L121" i="477"/>
  <c r="M121" i="477" s="1"/>
  <c r="AB121" i="477"/>
  <c r="AC121" i="477"/>
  <c r="L120" i="491"/>
  <c r="M120" i="491" s="1"/>
  <c r="AB120" i="491"/>
  <c r="N120" i="491"/>
  <c r="O120" i="491" s="1"/>
  <c r="AA121" i="491"/>
  <c r="AC120" i="491"/>
  <c r="AB120" i="474"/>
  <c r="L120" i="474"/>
  <c r="M120" i="474" s="1"/>
  <c r="N120" i="474"/>
  <c r="O120" i="474" s="1"/>
  <c r="AA121" i="474"/>
  <c r="AC120" i="474"/>
  <c r="AA121" i="486"/>
  <c r="N120" i="486"/>
  <c r="O120" i="486" s="1"/>
  <c r="AB120" i="486"/>
  <c r="L120" i="486"/>
  <c r="M120" i="486" s="1"/>
  <c r="AC120" i="486"/>
  <c r="AB121" i="470"/>
  <c r="L121" i="470"/>
  <c r="M121" i="470" s="1"/>
  <c r="N121" i="470"/>
  <c r="O121" i="470" s="1"/>
  <c r="AC121" i="470"/>
  <c r="AA122" i="470"/>
  <c r="N120" i="488"/>
  <c r="O120" i="488" s="1"/>
  <c r="AA121" i="488"/>
  <c r="L120" i="488"/>
  <c r="M120" i="488" s="1"/>
  <c r="AB120" i="488"/>
  <c r="AC120" i="488"/>
  <c r="N121" i="496"/>
  <c r="O121" i="496" s="1"/>
  <c r="AA122" i="496"/>
  <c r="AB121" i="496"/>
  <c r="L121" i="496"/>
  <c r="M121" i="496" s="1"/>
  <c r="AC121" i="496"/>
  <c r="L122" i="492"/>
  <c r="M122" i="492" s="1"/>
  <c r="AB122" i="492"/>
  <c r="N122" i="492"/>
  <c r="O122" i="492" s="1"/>
  <c r="AA123" i="492"/>
  <c r="AC122" i="492"/>
  <c r="N120" i="481"/>
  <c r="O120" i="481" s="1"/>
  <c r="L120" i="481"/>
  <c r="M120" i="481" s="1"/>
  <c r="AB120" i="481"/>
  <c r="AA121" i="481"/>
  <c r="AC120" i="481"/>
  <c r="AA121" i="484"/>
  <c r="N120" i="484"/>
  <c r="O120" i="484" s="1"/>
  <c r="L120" i="484"/>
  <c r="M120" i="484" s="1"/>
  <c r="AB120" i="484"/>
  <c r="AC120" i="484"/>
  <c r="AB121" i="478"/>
  <c r="L121" i="478"/>
  <c r="M121" i="478" s="1"/>
  <c r="N121" i="478"/>
  <c r="O121" i="478" s="1"/>
  <c r="AA122" i="478"/>
  <c r="AC121" i="478"/>
  <c r="N121" i="489"/>
  <c r="O121" i="489" s="1"/>
  <c r="AB121" i="489"/>
  <c r="L121" i="489"/>
  <c r="M121" i="489" s="1"/>
  <c r="AA122" i="489"/>
  <c r="AC121" i="489"/>
  <c r="AB120" i="476"/>
  <c r="L120" i="476"/>
  <c r="M120" i="476" s="1"/>
  <c r="N120" i="476"/>
  <c r="O120" i="476" s="1"/>
  <c r="AA121" i="476"/>
  <c r="AC120" i="476"/>
  <c r="N122" i="471"/>
  <c r="O122" i="471" s="1"/>
  <c r="AA123" i="471"/>
  <c r="L122" i="471"/>
  <c r="M122" i="471" s="1"/>
  <c r="AB122" i="471"/>
  <c r="AC122" i="471"/>
  <c r="N120" i="475"/>
  <c r="O120" i="475" s="1"/>
  <c r="AB120" i="475"/>
  <c r="L120" i="475"/>
  <c r="M120" i="475" s="1"/>
  <c r="AA121" i="475"/>
  <c r="AC120" i="475"/>
  <c r="AB121" i="482"/>
  <c r="L121" i="482"/>
  <c r="M121" i="482" s="1"/>
  <c r="N121" i="482"/>
  <c r="O121" i="482" s="1"/>
  <c r="AA122" i="482"/>
  <c r="AC121" i="482"/>
  <c r="N120" i="473"/>
  <c r="O120" i="473" s="1"/>
  <c r="L120" i="473"/>
  <c r="M120" i="473" s="1"/>
  <c r="AB120" i="473"/>
  <c r="AA121" i="473"/>
  <c r="AC120" i="473"/>
  <c r="AB120" i="472"/>
  <c r="L120" i="472"/>
  <c r="M120" i="472" s="1"/>
  <c r="N120" i="472"/>
  <c r="O120" i="472" s="1"/>
  <c r="AC120" i="472"/>
  <c r="AA121" i="472"/>
  <c r="AB120" i="483"/>
  <c r="L120" i="483"/>
  <c r="M120" i="483" s="1"/>
  <c r="N120" i="483"/>
  <c r="O120" i="483" s="1"/>
  <c r="AA121" i="483"/>
  <c r="AC120" i="483"/>
  <c r="AB121" i="485"/>
  <c r="L121" i="485"/>
  <c r="M121" i="485" s="1"/>
  <c r="N121" i="485"/>
  <c r="O121" i="485" s="1"/>
  <c r="AA122" i="485"/>
  <c r="AC121" i="485"/>
  <c r="AB120" i="494"/>
  <c r="L120" i="494"/>
  <c r="M120" i="494" s="1"/>
  <c r="N120" i="494"/>
  <c r="O120" i="494" s="1"/>
  <c r="AA121" i="494"/>
  <c r="AC120" i="494"/>
  <c r="N120" i="493"/>
  <c r="O120" i="493" s="1"/>
  <c r="AA121" i="493"/>
  <c r="AB120" i="493"/>
  <c r="L120" i="493"/>
  <c r="M120" i="493" s="1"/>
  <c r="AC120" i="493"/>
  <c r="AB121" i="480"/>
  <c r="L121" i="480"/>
  <c r="M121" i="480" s="1"/>
  <c r="N121" i="480"/>
  <c r="O121" i="480" s="1"/>
  <c r="AA122" i="480"/>
  <c r="AC121" i="480"/>
  <c r="L120" i="490"/>
  <c r="M120" i="490" s="1"/>
  <c r="AA121" i="490"/>
  <c r="AB120" i="490"/>
  <c r="N120" i="490"/>
  <c r="O120" i="490" s="1"/>
  <c r="AC120" i="490"/>
  <c r="AB121" i="487"/>
  <c r="L121" i="487"/>
  <c r="M121" i="487" s="1"/>
  <c r="N121" i="487"/>
  <c r="O121" i="487" s="1"/>
  <c r="AC121" i="487"/>
  <c r="AA122" i="487"/>
  <c r="L123" i="495"/>
  <c r="M123" i="495" s="1"/>
  <c r="AB123" i="495"/>
  <c r="N123" i="495"/>
  <c r="O123" i="495" s="1"/>
  <c r="AA124" i="495"/>
  <c r="AC123" i="495"/>
  <c r="AD49" i="481"/>
  <c r="AD49" i="493"/>
  <c r="AD49" i="472"/>
  <c r="AD46" i="495"/>
  <c r="AD47" i="492"/>
  <c r="AD48" i="470"/>
  <c r="AD48" i="480"/>
  <c r="AD49" i="490"/>
  <c r="AD49" i="484"/>
  <c r="AD49" i="473"/>
  <c r="AD48" i="485"/>
  <c r="AD49" i="475"/>
  <c r="AD48" i="489"/>
  <c r="AD49" i="474"/>
  <c r="AD48" i="479"/>
  <c r="AD48" i="487"/>
  <c r="AD49" i="488"/>
  <c r="AD49" i="486"/>
  <c r="AD49" i="483"/>
  <c r="AD48" i="477"/>
  <c r="AD49" i="476"/>
  <c r="AD48" i="496"/>
  <c r="AD49" i="494"/>
  <c r="AD48" i="482"/>
  <c r="AD48" i="478"/>
  <c r="AD49" i="491"/>
  <c r="AD47" i="471"/>
  <c r="AB122" i="485" l="1"/>
  <c r="L122" i="485"/>
  <c r="M122" i="485" s="1"/>
  <c r="N122" i="485"/>
  <c r="O122" i="485" s="1"/>
  <c r="AA123" i="485"/>
  <c r="AC122" i="485"/>
  <c r="AB122" i="489"/>
  <c r="L122" i="489"/>
  <c r="M122" i="489" s="1"/>
  <c r="N122" i="489"/>
  <c r="O122" i="489" s="1"/>
  <c r="AA123" i="489"/>
  <c r="AC122" i="489"/>
  <c r="N122" i="479"/>
  <c r="O122" i="479" s="1"/>
  <c r="AB122" i="479"/>
  <c r="L122" i="479"/>
  <c r="M122" i="479" s="1"/>
  <c r="AA123" i="479"/>
  <c r="AC122" i="479"/>
  <c r="AB122" i="480"/>
  <c r="L122" i="480"/>
  <c r="M122" i="480" s="1"/>
  <c r="N122" i="480"/>
  <c r="O122" i="480" s="1"/>
  <c r="AA123" i="480"/>
  <c r="AC122" i="480"/>
  <c r="AB121" i="483"/>
  <c r="L121" i="483"/>
  <c r="M121" i="483" s="1"/>
  <c r="N121" i="483"/>
  <c r="O121" i="483" s="1"/>
  <c r="AA122" i="483"/>
  <c r="AC121" i="483"/>
  <c r="AB121" i="472"/>
  <c r="L121" i="472"/>
  <c r="M121" i="472" s="1"/>
  <c r="N121" i="472"/>
  <c r="O121" i="472" s="1"/>
  <c r="AA122" i="472"/>
  <c r="AC121" i="472"/>
  <c r="N121" i="475"/>
  <c r="O121" i="475" s="1"/>
  <c r="AB121" i="475"/>
  <c r="AA122" i="475"/>
  <c r="L121" i="475"/>
  <c r="M121" i="475" s="1"/>
  <c r="AC121" i="475"/>
  <c r="AB122" i="478"/>
  <c r="L122" i="478"/>
  <c r="M122" i="478" s="1"/>
  <c r="N122" i="478"/>
  <c r="O122" i="478" s="1"/>
  <c r="AC122" i="478"/>
  <c r="AA123" i="478"/>
  <c r="AA122" i="484"/>
  <c r="N121" i="484"/>
  <c r="O121" i="484" s="1"/>
  <c r="L121" i="484"/>
  <c r="M121" i="484" s="1"/>
  <c r="AB121" i="484"/>
  <c r="AC121" i="484"/>
  <c r="AB121" i="474"/>
  <c r="L121" i="474"/>
  <c r="M121" i="474" s="1"/>
  <c r="N121" i="474"/>
  <c r="O121" i="474" s="1"/>
  <c r="AA122" i="474"/>
  <c r="AC121" i="474"/>
  <c r="N122" i="477"/>
  <c r="O122" i="477" s="1"/>
  <c r="AA123" i="477"/>
  <c r="L122" i="477"/>
  <c r="M122" i="477" s="1"/>
  <c r="AB122" i="477"/>
  <c r="AC122" i="477"/>
  <c r="N121" i="493"/>
  <c r="O121" i="493" s="1"/>
  <c r="L121" i="493"/>
  <c r="M121" i="493" s="1"/>
  <c r="AB121" i="493"/>
  <c r="AA122" i="493"/>
  <c r="AC121" i="493"/>
  <c r="N121" i="488"/>
  <c r="O121" i="488" s="1"/>
  <c r="AA122" i="488"/>
  <c r="L121" i="488"/>
  <c r="M121" i="488" s="1"/>
  <c r="AB121" i="488"/>
  <c r="AC121" i="488"/>
  <c r="AB122" i="470"/>
  <c r="L122" i="470"/>
  <c r="M122" i="470" s="1"/>
  <c r="N122" i="470"/>
  <c r="O122" i="470" s="1"/>
  <c r="AA123" i="470"/>
  <c r="AC122" i="470"/>
  <c r="N121" i="491"/>
  <c r="O121" i="491" s="1"/>
  <c r="L121" i="491"/>
  <c r="M121" i="491" s="1"/>
  <c r="AB121" i="491"/>
  <c r="AA122" i="491"/>
  <c r="AC121" i="491"/>
  <c r="AB122" i="482"/>
  <c r="L122" i="482"/>
  <c r="M122" i="482" s="1"/>
  <c r="N122" i="482"/>
  <c r="O122" i="482" s="1"/>
  <c r="AA123" i="482"/>
  <c r="AC122" i="482"/>
  <c r="N123" i="471"/>
  <c r="O123" i="471" s="1"/>
  <c r="AB123" i="471"/>
  <c r="AA124" i="471"/>
  <c r="L123" i="471"/>
  <c r="M123" i="471" s="1"/>
  <c r="AC123" i="471"/>
  <c r="L123" i="492"/>
  <c r="M123" i="492" s="1"/>
  <c r="AB123" i="492"/>
  <c r="N123" i="492"/>
  <c r="O123" i="492" s="1"/>
  <c r="AA124" i="492"/>
  <c r="AC123" i="492"/>
  <c r="N124" i="495"/>
  <c r="O124" i="495" s="1"/>
  <c r="L124" i="495"/>
  <c r="M124" i="495" s="1"/>
  <c r="AB124" i="495"/>
  <c r="AA125" i="495"/>
  <c r="AC124" i="495"/>
  <c r="AB122" i="487"/>
  <c r="L122" i="487"/>
  <c r="M122" i="487" s="1"/>
  <c r="N122" i="487"/>
  <c r="O122" i="487" s="1"/>
  <c r="AA123" i="487"/>
  <c r="AC122" i="487"/>
  <c r="AA122" i="490"/>
  <c r="AB121" i="490"/>
  <c r="N121" i="490"/>
  <c r="O121" i="490" s="1"/>
  <c r="L121" i="490"/>
  <c r="M121" i="490" s="1"/>
  <c r="AC121" i="490"/>
  <c r="AB121" i="494"/>
  <c r="L121" i="494"/>
  <c r="M121" i="494" s="1"/>
  <c r="N121" i="494"/>
  <c r="O121" i="494" s="1"/>
  <c r="AA122" i="494"/>
  <c r="AC121" i="494"/>
  <c r="N121" i="473"/>
  <c r="O121" i="473" s="1"/>
  <c r="AA122" i="473"/>
  <c r="L121" i="473"/>
  <c r="M121" i="473" s="1"/>
  <c r="AB121" i="473"/>
  <c r="AC121" i="473"/>
  <c r="AB121" i="476"/>
  <c r="L121" i="476"/>
  <c r="M121" i="476" s="1"/>
  <c r="N121" i="476"/>
  <c r="O121" i="476" s="1"/>
  <c r="AA122" i="476"/>
  <c r="AC121" i="476"/>
  <c r="N121" i="481"/>
  <c r="O121" i="481" s="1"/>
  <c r="L121" i="481"/>
  <c r="M121" i="481" s="1"/>
  <c r="AB121" i="481"/>
  <c r="AA122" i="481"/>
  <c r="AC121" i="481"/>
  <c r="N122" i="496"/>
  <c r="O122" i="496" s="1"/>
  <c r="AB122" i="496"/>
  <c r="AA123" i="496"/>
  <c r="L122" i="496"/>
  <c r="M122" i="496" s="1"/>
  <c r="AC122" i="496"/>
  <c r="AA122" i="486"/>
  <c r="N121" i="486"/>
  <c r="O121" i="486" s="1"/>
  <c r="AB121" i="486"/>
  <c r="L121" i="486"/>
  <c r="M121" i="486" s="1"/>
  <c r="AC121" i="486"/>
  <c r="AD48" i="472"/>
  <c r="AD48" i="494"/>
  <c r="AD47" i="479"/>
  <c r="AD48" i="488"/>
  <c r="AD48" i="484"/>
  <c r="AD48" i="476"/>
  <c r="AD48" i="481"/>
  <c r="AD47" i="470"/>
  <c r="AD45" i="495"/>
  <c r="AD47" i="496"/>
  <c r="AD46" i="471"/>
  <c r="AD47" i="487"/>
  <c r="AD47" i="485"/>
  <c r="AD48" i="475"/>
  <c r="AD48" i="474"/>
  <c r="AD47" i="477"/>
  <c r="AD47" i="489"/>
  <c r="AD46" i="492"/>
  <c r="AD48" i="490"/>
  <c r="AD48" i="486"/>
  <c r="AD48" i="473"/>
  <c r="AD48" i="483"/>
  <c r="AD48" i="493"/>
  <c r="AD47" i="478"/>
  <c r="AD48" i="491"/>
  <c r="AD47" i="480"/>
  <c r="AD47" i="482"/>
  <c r="N122" i="481" l="1"/>
  <c r="O122" i="481" s="1"/>
  <c r="L122" i="481"/>
  <c r="M122" i="481" s="1"/>
  <c r="AB122" i="481"/>
  <c r="AA123" i="481"/>
  <c r="AC122" i="481"/>
  <c r="AB123" i="478"/>
  <c r="L123" i="478"/>
  <c r="M123" i="478" s="1"/>
  <c r="N123" i="478"/>
  <c r="O123" i="478" s="1"/>
  <c r="AA124" i="478"/>
  <c r="AC123" i="478"/>
  <c r="AB122" i="483"/>
  <c r="L122" i="483"/>
  <c r="M122" i="483" s="1"/>
  <c r="N122" i="483"/>
  <c r="O122" i="483" s="1"/>
  <c r="AA123" i="483"/>
  <c r="AC122" i="483"/>
  <c r="AB123" i="485"/>
  <c r="L123" i="485"/>
  <c r="M123" i="485" s="1"/>
  <c r="N123" i="485"/>
  <c r="O123" i="485" s="1"/>
  <c r="AA124" i="485"/>
  <c r="AC123" i="485"/>
  <c r="AA123" i="486"/>
  <c r="N122" i="486"/>
  <c r="O122" i="486" s="1"/>
  <c r="AB122" i="486"/>
  <c r="L122" i="486"/>
  <c r="M122" i="486" s="1"/>
  <c r="AC122" i="486"/>
  <c r="AB122" i="476"/>
  <c r="L122" i="476"/>
  <c r="M122" i="476" s="1"/>
  <c r="N122" i="476"/>
  <c r="O122" i="476" s="1"/>
  <c r="AA123" i="476"/>
  <c r="AC122" i="476"/>
  <c r="AB123" i="487"/>
  <c r="L123" i="487"/>
  <c r="M123" i="487" s="1"/>
  <c r="N123" i="487"/>
  <c r="O123" i="487" s="1"/>
  <c r="AC123" i="487"/>
  <c r="AA124" i="487"/>
  <c r="N124" i="471"/>
  <c r="O124" i="471" s="1"/>
  <c r="AA125" i="471"/>
  <c r="L124" i="471"/>
  <c r="M124" i="471" s="1"/>
  <c r="AB124" i="471"/>
  <c r="AC124" i="471"/>
  <c r="AB123" i="482"/>
  <c r="L123" i="482"/>
  <c r="M123" i="482" s="1"/>
  <c r="N123" i="482"/>
  <c r="O123" i="482" s="1"/>
  <c r="AA124" i="482"/>
  <c r="AC123" i="482"/>
  <c r="N122" i="493"/>
  <c r="O122" i="493" s="1"/>
  <c r="AA123" i="493"/>
  <c r="AB122" i="493"/>
  <c r="L122" i="493"/>
  <c r="M122" i="493" s="1"/>
  <c r="AC122" i="493"/>
  <c r="AB123" i="480"/>
  <c r="L123" i="480"/>
  <c r="M123" i="480" s="1"/>
  <c r="N123" i="480"/>
  <c r="O123" i="480" s="1"/>
  <c r="AA124" i="480"/>
  <c r="AC123" i="480"/>
  <c r="N123" i="477"/>
  <c r="O123" i="477" s="1"/>
  <c r="AB123" i="477"/>
  <c r="AA124" i="477"/>
  <c r="L123" i="477"/>
  <c r="M123" i="477" s="1"/>
  <c r="AC123" i="477"/>
  <c r="AB125" i="495"/>
  <c r="L125" i="495"/>
  <c r="M125" i="495" s="1"/>
  <c r="N125" i="495"/>
  <c r="O125" i="495" s="1"/>
  <c r="AA126" i="495"/>
  <c r="AC125" i="495"/>
  <c r="N122" i="491"/>
  <c r="O122" i="491" s="1"/>
  <c r="AB122" i="491"/>
  <c r="L122" i="491"/>
  <c r="M122" i="491" s="1"/>
  <c r="AA123" i="491"/>
  <c r="AC122" i="491"/>
  <c r="N122" i="488"/>
  <c r="O122" i="488" s="1"/>
  <c r="AA123" i="488"/>
  <c r="L122" i="488"/>
  <c r="M122" i="488" s="1"/>
  <c r="AB122" i="488"/>
  <c r="AC122" i="488"/>
  <c r="N123" i="479"/>
  <c r="O123" i="479" s="1"/>
  <c r="L123" i="479"/>
  <c r="M123" i="479" s="1"/>
  <c r="AB123" i="479"/>
  <c r="AA124" i="479"/>
  <c r="AC123" i="479"/>
  <c r="N123" i="496"/>
  <c r="O123" i="496" s="1"/>
  <c r="AA124" i="496"/>
  <c r="AB123" i="496"/>
  <c r="L123" i="496"/>
  <c r="M123" i="496" s="1"/>
  <c r="AC123" i="496"/>
  <c r="N122" i="473"/>
  <c r="O122" i="473" s="1"/>
  <c r="L122" i="473"/>
  <c r="M122" i="473" s="1"/>
  <c r="AA123" i="473"/>
  <c r="AB122" i="473"/>
  <c r="AC122" i="473"/>
  <c r="AB122" i="494"/>
  <c r="L122" i="494"/>
  <c r="M122" i="494" s="1"/>
  <c r="N122" i="494"/>
  <c r="O122" i="494" s="1"/>
  <c r="AA123" i="494"/>
  <c r="AC122" i="494"/>
  <c r="AA123" i="490"/>
  <c r="AB122" i="490"/>
  <c r="N122" i="490"/>
  <c r="O122" i="490" s="1"/>
  <c r="L122" i="490"/>
  <c r="M122" i="490" s="1"/>
  <c r="AC122" i="490"/>
  <c r="L124" i="492"/>
  <c r="M124" i="492" s="1"/>
  <c r="AB124" i="492"/>
  <c r="N124" i="492"/>
  <c r="O124" i="492" s="1"/>
  <c r="AA125" i="492"/>
  <c r="AC124" i="492"/>
  <c r="AB123" i="470"/>
  <c r="L123" i="470"/>
  <c r="M123" i="470" s="1"/>
  <c r="N123" i="470"/>
  <c r="O123" i="470" s="1"/>
  <c r="AA124" i="470"/>
  <c r="AC123" i="470"/>
  <c r="AB122" i="474"/>
  <c r="L122" i="474"/>
  <c r="M122" i="474" s="1"/>
  <c r="N122" i="474"/>
  <c r="O122" i="474" s="1"/>
  <c r="AA123" i="474"/>
  <c r="AC122" i="474"/>
  <c r="AA123" i="484"/>
  <c r="N122" i="484"/>
  <c r="O122" i="484" s="1"/>
  <c r="AB122" i="484"/>
  <c r="L122" i="484"/>
  <c r="M122" i="484" s="1"/>
  <c r="AC122" i="484"/>
  <c r="N122" i="475"/>
  <c r="O122" i="475" s="1"/>
  <c r="AB122" i="475"/>
  <c r="L122" i="475"/>
  <c r="M122" i="475" s="1"/>
  <c r="AA123" i="475"/>
  <c r="AC122" i="475"/>
  <c r="AB122" i="472"/>
  <c r="L122" i="472"/>
  <c r="M122" i="472" s="1"/>
  <c r="N122" i="472"/>
  <c r="O122" i="472" s="1"/>
  <c r="AA123" i="472"/>
  <c r="AC122" i="472"/>
  <c r="L123" i="489"/>
  <c r="M123" i="489" s="1"/>
  <c r="N123" i="489"/>
  <c r="O123" i="489" s="1"/>
  <c r="AB123" i="489"/>
  <c r="AA124" i="489"/>
  <c r="AC123" i="489"/>
  <c r="AD47" i="472"/>
  <c r="AD46" i="470"/>
  <c r="AD46" i="477"/>
  <c r="AD47" i="491"/>
  <c r="AD44" i="495"/>
  <c r="AD46" i="487"/>
  <c r="AD46" i="478"/>
  <c r="AD47" i="490"/>
  <c r="AD46" i="485"/>
  <c r="AD45" i="492"/>
  <c r="AD47" i="474"/>
  <c r="AD46" i="482"/>
  <c r="AD46" i="496"/>
  <c r="AD47" i="484"/>
  <c r="AD47" i="483"/>
  <c r="AD46" i="480"/>
  <c r="AD47" i="475"/>
  <c r="AD45" i="471"/>
  <c r="AD47" i="488"/>
  <c r="AD47" i="486"/>
  <c r="AD46" i="479"/>
  <c r="AD47" i="473"/>
  <c r="AD47" i="481"/>
  <c r="AD46" i="489"/>
  <c r="AD47" i="494"/>
  <c r="AD47" i="476"/>
  <c r="AD47" i="493"/>
  <c r="N123" i="473" l="1"/>
  <c r="O123" i="473" s="1"/>
  <c r="AA124" i="473"/>
  <c r="L123" i="473"/>
  <c r="M123" i="473" s="1"/>
  <c r="AB123" i="473"/>
  <c r="AC123" i="473"/>
  <c r="N123" i="488"/>
  <c r="O123" i="488" s="1"/>
  <c r="AA124" i="488"/>
  <c r="L123" i="488"/>
  <c r="M123" i="488" s="1"/>
  <c r="AB123" i="488"/>
  <c r="AC123" i="488"/>
  <c r="N123" i="481"/>
  <c r="O123" i="481" s="1"/>
  <c r="L123" i="481"/>
  <c r="M123" i="481" s="1"/>
  <c r="AB123" i="481"/>
  <c r="AA124" i="481"/>
  <c r="AC123" i="481"/>
  <c r="N124" i="479"/>
  <c r="O124" i="479" s="1"/>
  <c r="L124" i="479"/>
  <c r="M124" i="479" s="1"/>
  <c r="AB124" i="479"/>
  <c r="AA125" i="479"/>
  <c r="AC124" i="479"/>
  <c r="N123" i="493"/>
  <c r="O123" i="493" s="1"/>
  <c r="L123" i="493"/>
  <c r="M123" i="493" s="1"/>
  <c r="AA124" i="493"/>
  <c r="AB123" i="493"/>
  <c r="AC123" i="493"/>
  <c r="AB124" i="487"/>
  <c r="L124" i="487"/>
  <c r="M124" i="487" s="1"/>
  <c r="N124" i="487"/>
  <c r="O124" i="487" s="1"/>
  <c r="AA125" i="487"/>
  <c r="AC124" i="487"/>
  <c r="AB124" i="485"/>
  <c r="L124" i="485"/>
  <c r="M124" i="485" s="1"/>
  <c r="N124" i="485"/>
  <c r="O124" i="485" s="1"/>
  <c r="AA125" i="485"/>
  <c r="AC124" i="485"/>
  <c r="N123" i="475"/>
  <c r="O123" i="475" s="1"/>
  <c r="AB123" i="475"/>
  <c r="AA124" i="475"/>
  <c r="L123" i="475"/>
  <c r="M123" i="475" s="1"/>
  <c r="AC123" i="475"/>
  <c r="AA124" i="484"/>
  <c r="N123" i="484"/>
  <c r="O123" i="484" s="1"/>
  <c r="L123" i="484"/>
  <c r="M123" i="484" s="1"/>
  <c r="AB123" i="484"/>
  <c r="AC123" i="484"/>
  <c r="L126" i="495"/>
  <c r="M126" i="495" s="1"/>
  <c r="N126" i="495"/>
  <c r="O126" i="495" s="1"/>
  <c r="AB126" i="495"/>
  <c r="AA127" i="495"/>
  <c r="AC126" i="495"/>
  <c r="AB123" i="494"/>
  <c r="L123" i="494"/>
  <c r="M123" i="494" s="1"/>
  <c r="N123" i="494"/>
  <c r="O123" i="494" s="1"/>
  <c r="AA124" i="494"/>
  <c r="AC123" i="494"/>
  <c r="N124" i="496"/>
  <c r="O124" i="496" s="1"/>
  <c r="L124" i="496"/>
  <c r="M124" i="496" s="1"/>
  <c r="AB124" i="496"/>
  <c r="AA125" i="496"/>
  <c r="AC124" i="496"/>
  <c r="N124" i="477"/>
  <c r="O124" i="477" s="1"/>
  <c r="AA125" i="477"/>
  <c r="L124" i="477"/>
  <c r="M124" i="477" s="1"/>
  <c r="AB124" i="477"/>
  <c r="AC124" i="477"/>
  <c r="AB124" i="480"/>
  <c r="L124" i="480"/>
  <c r="M124" i="480" s="1"/>
  <c r="N124" i="480"/>
  <c r="O124" i="480" s="1"/>
  <c r="AA125" i="480"/>
  <c r="AC124" i="480"/>
  <c r="AB123" i="483"/>
  <c r="L123" i="483"/>
  <c r="M123" i="483" s="1"/>
  <c r="N123" i="483"/>
  <c r="O123" i="483" s="1"/>
  <c r="AA124" i="483"/>
  <c r="AC123" i="483"/>
  <c r="L125" i="492"/>
  <c r="M125" i="492" s="1"/>
  <c r="AB125" i="492"/>
  <c r="N125" i="492"/>
  <c r="O125" i="492" s="1"/>
  <c r="AA126" i="492"/>
  <c r="AC125" i="492"/>
  <c r="N123" i="490"/>
  <c r="O123" i="490" s="1"/>
  <c r="L123" i="490"/>
  <c r="M123" i="490" s="1"/>
  <c r="AA124" i="490"/>
  <c r="AB123" i="490"/>
  <c r="AC123" i="490"/>
  <c r="AB124" i="482"/>
  <c r="L124" i="482"/>
  <c r="M124" i="482" s="1"/>
  <c r="N124" i="482"/>
  <c r="O124" i="482" s="1"/>
  <c r="AA125" i="482"/>
  <c r="AC124" i="482"/>
  <c r="N124" i="489"/>
  <c r="O124" i="489" s="1"/>
  <c r="AB124" i="489"/>
  <c r="L124" i="489"/>
  <c r="M124" i="489" s="1"/>
  <c r="AA125" i="489"/>
  <c r="AC124" i="489"/>
  <c r="AB123" i="474"/>
  <c r="L123" i="474"/>
  <c r="M123" i="474" s="1"/>
  <c r="N123" i="474"/>
  <c r="O123" i="474" s="1"/>
  <c r="AA124" i="474"/>
  <c r="AC123" i="474"/>
  <c r="AB123" i="472"/>
  <c r="L123" i="472"/>
  <c r="M123" i="472" s="1"/>
  <c r="N123" i="472"/>
  <c r="O123" i="472" s="1"/>
  <c r="AA124" i="472"/>
  <c r="AC123" i="472"/>
  <c r="AB124" i="470"/>
  <c r="L124" i="470"/>
  <c r="M124" i="470" s="1"/>
  <c r="N124" i="470"/>
  <c r="O124" i="470" s="1"/>
  <c r="AA125" i="470"/>
  <c r="AC124" i="470"/>
  <c r="AB123" i="491"/>
  <c r="L123" i="491"/>
  <c r="M123" i="491" s="1"/>
  <c r="N123" i="491"/>
  <c r="O123" i="491" s="1"/>
  <c r="AA124" i="491"/>
  <c r="AC123" i="491"/>
  <c r="N125" i="471"/>
  <c r="O125" i="471" s="1"/>
  <c r="AB125" i="471"/>
  <c r="AA126" i="471"/>
  <c r="L125" i="471"/>
  <c r="M125" i="471" s="1"/>
  <c r="AC125" i="471"/>
  <c r="AB123" i="476"/>
  <c r="L123" i="476"/>
  <c r="M123" i="476" s="1"/>
  <c r="N123" i="476"/>
  <c r="O123" i="476" s="1"/>
  <c r="AA124" i="476"/>
  <c r="AC123" i="476"/>
  <c r="AA124" i="486"/>
  <c r="N123" i="486"/>
  <c r="O123" i="486" s="1"/>
  <c r="AB123" i="486"/>
  <c r="L123" i="486"/>
  <c r="M123" i="486" s="1"/>
  <c r="AC123" i="486"/>
  <c r="AB124" i="478"/>
  <c r="L124" i="478"/>
  <c r="M124" i="478" s="1"/>
  <c r="N124" i="478"/>
  <c r="O124" i="478" s="1"/>
  <c r="AA125" i="478"/>
  <c r="AC124" i="478"/>
  <c r="AD46" i="483"/>
  <c r="AD46" i="481"/>
  <c r="AD46" i="488"/>
  <c r="AD45" i="496"/>
  <c r="AD45" i="487"/>
  <c r="AD44" i="492"/>
  <c r="AD45" i="477"/>
  <c r="AD45" i="478"/>
  <c r="AD46" i="473"/>
  <c r="AD46" i="486"/>
  <c r="AD45" i="470"/>
  <c r="AD46" i="490"/>
  <c r="AD44" i="471"/>
  <c r="AD46" i="484"/>
  <c r="AD46" i="493"/>
  <c r="AD46" i="475"/>
  <c r="AD43" i="495"/>
  <c r="AD45" i="489"/>
  <c r="AD45" i="485"/>
  <c r="AD45" i="479"/>
  <c r="AD46" i="474"/>
  <c r="AD46" i="472"/>
  <c r="AD46" i="491"/>
  <c r="AD46" i="476"/>
  <c r="AD45" i="480"/>
  <c r="AD46" i="494"/>
  <c r="AD45" i="482"/>
  <c r="AB124" i="476" l="1"/>
  <c r="L124" i="476"/>
  <c r="M124" i="476" s="1"/>
  <c r="N124" i="476"/>
  <c r="O124" i="476" s="1"/>
  <c r="AA125" i="476"/>
  <c r="AC124" i="476"/>
  <c r="AB124" i="474"/>
  <c r="L124" i="474"/>
  <c r="M124" i="474" s="1"/>
  <c r="N124" i="474"/>
  <c r="O124" i="474" s="1"/>
  <c r="AA125" i="474"/>
  <c r="AC124" i="474"/>
  <c r="L124" i="490"/>
  <c r="M124" i="490" s="1"/>
  <c r="AA125" i="490"/>
  <c r="AB124" i="490"/>
  <c r="N124" i="490"/>
  <c r="O124" i="490" s="1"/>
  <c r="AC124" i="490"/>
  <c r="L126" i="492"/>
  <c r="M126" i="492" s="1"/>
  <c r="AB126" i="492"/>
  <c r="N126" i="492"/>
  <c r="O126" i="492" s="1"/>
  <c r="AA127" i="492"/>
  <c r="AC126" i="492"/>
  <c r="N125" i="496"/>
  <c r="O125" i="496" s="1"/>
  <c r="AA126" i="496"/>
  <c r="AB125" i="496"/>
  <c r="L125" i="496"/>
  <c r="M125" i="496" s="1"/>
  <c r="AC125" i="496"/>
  <c r="N124" i="493"/>
  <c r="O124" i="493" s="1"/>
  <c r="AA125" i="493"/>
  <c r="AB124" i="493"/>
  <c r="L124" i="493"/>
  <c r="M124" i="493" s="1"/>
  <c r="AC124" i="493"/>
  <c r="N125" i="479"/>
  <c r="O125" i="479" s="1"/>
  <c r="AB125" i="479"/>
  <c r="L125" i="479"/>
  <c r="M125" i="479" s="1"/>
  <c r="AA126" i="479"/>
  <c r="AC125" i="479"/>
  <c r="N124" i="488"/>
  <c r="O124" i="488" s="1"/>
  <c r="AA125" i="488"/>
  <c r="L124" i="488"/>
  <c r="M124" i="488" s="1"/>
  <c r="AB124" i="488"/>
  <c r="AC124" i="488"/>
  <c r="AB125" i="478"/>
  <c r="L125" i="478"/>
  <c r="M125" i="478" s="1"/>
  <c r="N125" i="478"/>
  <c r="O125" i="478" s="1"/>
  <c r="AA126" i="478"/>
  <c r="AC125" i="478"/>
  <c r="AA125" i="486"/>
  <c r="N124" i="486"/>
  <c r="O124" i="486" s="1"/>
  <c r="AB124" i="486"/>
  <c r="L124" i="486"/>
  <c r="M124" i="486" s="1"/>
  <c r="AC124" i="486"/>
  <c r="N126" i="471"/>
  <c r="O126" i="471" s="1"/>
  <c r="AA127" i="471"/>
  <c r="L126" i="471"/>
  <c r="M126" i="471" s="1"/>
  <c r="AB126" i="471"/>
  <c r="AC126" i="471"/>
  <c r="N125" i="489"/>
  <c r="O125" i="489" s="1"/>
  <c r="AB125" i="489"/>
  <c r="L125" i="489"/>
  <c r="M125" i="489" s="1"/>
  <c r="AA126" i="489"/>
  <c r="AC125" i="489"/>
  <c r="AB124" i="483"/>
  <c r="L124" i="483"/>
  <c r="M124" i="483" s="1"/>
  <c r="N124" i="483"/>
  <c r="O124" i="483" s="1"/>
  <c r="AA125" i="483"/>
  <c r="AC124" i="483"/>
  <c r="N125" i="477"/>
  <c r="O125" i="477" s="1"/>
  <c r="AA126" i="477"/>
  <c r="L125" i="477"/>
  <c r="M125" i="477" s="1"/>
  <c r="AB125" i="477"/>
  <c r="AC125" i="477"/>
  <c r="AB124" i="494"/>
  <c r="L124" i="494"/>
  <c r="M124" i="494" s="1"/>
  <c r="N124" i="494"/>
  <c r="O124" i="494" s="1"/>
  <c r="AA125" i="494"/>
  <c r="AC124" i="494"/>
  <c r="N124" i="475"/>
  <c r="O124" i="475" s="1"/>
  <c r="AB124" i="475"/>
  <c r="AA125" i="475"/>
  <c r="L124" i="475"/>
  <c r="M124" i="475" s="1"/>
  <c r="AC124" i="475"/>
  <c r="AB125" i="485"/>
  <c r="L125" i="485"/>
  <c r="M125" i="485" s="1"/>
  <c r="N125" i="485"/>
  <c r="O125" i="485" s="1"/>
  <c r="AA126" i="485"/>
  <c r="AC125" i="485"/>
  <c r="N124" i="481"/>
  <c r="O124" i="481" s="1"/>
  <c r="L124" i="481"/>
  <c r="M124" i="481" s="1"/>
  <c r="AB124" i="481"/>
  <c r="AA125" i="481"/>
  <c r="AC124" i="481"/>
  <c r="N124" i="473"/>
  <c r="O124" i="473" s="1"/>
  <c r="AA125" i="473"/>
  <c r="L124" i="473"/>
  <c r="M124" i="473" s="1"/>
  <c r="AB124" i="473"/>
  <c r="AC124" i="473"/>
  <c r="AB124" i="472"/>
  <c r="L124" i="472"/>
  <c r="M124" i="472" s="1"/>
  <c r="N124" i="472"/>
  <c r="O124" i="472" s="1"/>
  <c r="AA125" i="472"/>
  <c r="AC124" i="472"/>
  <c r="L124" i="491"/>
  <c r="M124" i="491" s="1"/>
  <c r="N124" i="491"/>
  <c r="O124" i="491" s="1"/>
  <c r="AB124" i="491"/>
  <c r="AA125" i="491"/>
  <c r="AC124" i="491"/>
  <c r="AB125" i="470"/>
  <c r="L125" i="470"/>
  <c r="M125" i="470" s="1"/>
  <c r="N125" i="470"/>
  <c r="O125" i="470" s="1"/>
  <c r="AA126" i="470"/>
  <c r="AC125" i="470"/>
  <c r="AB125" i="482"/>
  <c r="L125" i="482"/>
  <c r="M125" i="482" s="1"/>
  <c r="N125" i="482"/>
  <c r="O125" i="482" s="1"/>
  <c r="AA126" i="482"/>
  <c r="AC125" i="482"/>
  <c r="AB125" i="480"/>
  <c r="L125" i="480"/>
  <c r="M125" i="480" s="1"/>
  <c r="N125" i="480"/>
  <c r="O125" i="480" s="1"/>
  <c r="AA126" i="480"/>
  <c r="AC125" i="480"/>
  <c r="N127" i="495"/>
  <c r="O127" i="495" s="1"/>
  <c r="AB127" i="495"/>
  <c r="L127" i="495"/>
  <c r="M127" i="495" s="1"/>
  <c r="AA128" i="495"/>
  <c r="AC127" i="495"/>
  <c r="AA125" i="484"/>
  <c r="N124" i="484"/>
  <c r="O124" i="484" s="1"/>
  <c r="L124" i="484"/>
  <c r="M124" i="484" s="1"/>
  <c r="AB124" i="484"/>
  <c r="AC124" i="484"/>
  <c r="AB125" i="487"/>
  <c r="L125" i="487"/>
  <c r="M125" i="487" s="1"/>
  <c r="N125" i="487"/>
  <c r="O125" i="487" s="1"/>
  <c r="AA126" i="487"/>
  <c r="AC125" i="487"/>
  <c r="AD44" i="470"/>
  <c r="AD45" i="490"/>
  <c r="AD45" i="481"/>
  <c r="AD45" i="494"/>
  <c r="AD45" i="475"/>
  <c r="AD44" i="489"/>
  <c r="AD44" i="480"/>
  <c r="AD44" i="479"/>
  <c r="AD43" i="471"/>
  <c r="AD45" i="486"/>
  <c r="AD44" i="482"/>
  <c r="AD44" i="487"/>
  <c r="AD44" i="496"/>
  <c r="AD45" i="493"/>
  <c r="AD45" i="476"/>
  <c r="AD45" i="472"/>
  <c r="AD45" i="474"/>
  <c r="AD44" i="478"/>
  <c r="AD44" i="485"/>
  <c r="AD45" i="473"/>
  <c r="AD43" i="492"/>
  <c r="AD45" i="488"/>
  <c r="AD42" i="495"/>
  <c r="AD45" i="484"/>
  <c r="AD44" i="477"/>
  <c r="AD45" i="483"/>
  <c r="AD45" i="491"/>
  <c r="N125" i="473" l="1"/>
  <c r="O125" i="473" s="1"/>
  <c r="AA126" i="473"/>
  <c r="L125" i="473"/>
  <c r="M125" i="473" s="1"/>
  <c r="AB125" i="473"/>
  <c r="AC125" i="473"/>
  <c r="AB126" i="485"/>
  <c r="L126" i="485"/>
  <c r="M126" i="485" s="1"/>
  <c r="N126" i="485"/>
  <c r="O126" i="485" s="1"/>
  <c r="AA127" i="485"/>
  <c r="AC126" i="485"/>
  <c r="AB126" i="478"/>
  <c r="L126" i="478"/>
  <c r="M126" i="478" s="1"/>
  <c r="N126" i="478"/>
  <c r="O126" i="478" s="1"/>
  <c r="AC126" i="478"/>
  <c r="AA127" i="478"/>
  <c r="AA126" i="490"/>
  <c r="AB125" i="490"/>
  <c r="N125" i="490"/>
  <c r="O125" i="490" s="1"/>
  <c r="L125" i="490"/>
  <c r="M125" i="490" s="1"/>
  <c r="AC125" i="490"/>
  <c r="AB125" i="476"/>
  <c r="L125" i="476"/>
  <c r="M125" i="476" s="1"/>
  <c r="N125" i="476"/>
  <c r="O125" i="476" s="1"/>
  <c r="AA126" i="476"/>
  <c r="AC125" i="476"/>
  <c r="AB126" i="480"/>
  <c r="L126" i="480"/>
  <c r="M126" i="480" s="1"/>
  <c r="N126" i="480"/>
  <c r="O126" i="480" s="1"/>
  <c r="AA127" i="480"/>
  <c r="AC126" i="480"/>
  <c r="AB125" i="472"/>
  <c r="L125" i="472"/>
  <c r="M125" i="472" s="1"/>
  <c r="N125" i="472"/>
  <c r="O125" i="472" s="1"/>
  <c r="AA126" i="472"/>
  <c r="AC125" i="472"/>
  <c r="N126" i="477"/>
  <c r="O126" i="477" s="1"/>
  <c r="AA127" i="477"/>
  <c r="L126" i="477"/>
  <c r="M126" i="477" s="1"/>
  <c r="AB126" i="477"/>
  <c r="AC126" i="477"/>
  <c r="AB126" i="489"/>
  <c r="L126" i="489"/>
  <c r="M126" i="489" s="1"/>
  <c r="N126" i="489"/>
  <c r="O126" i="489" s="1"/>
  <c r="AA127" i="489"/>
  <c r="AC126" i="489"/>
  <c r="N125" i="493"/>
  <c r="O125" i="493" s="1"/>
  <c r="L125" i="493"/>
  <c r="M125" i="493" s="1"/>
  <c r="AA126" i="493"/>
  <c r="AB125" i="493"/>
  <c r="AC125" i="493"/>
  <c r="L127" i="492"/>
  <c r="M127" i="492" s="1"/>
  <c r="AB127" i="492"/>
  <c r="N127" i="492"/>
  <c r="O127" i="492" s="1"/>
  <c r="AA128" i="492"/>
  <c r="AC127" i="492"/>
  <c r="AB125" i="483"/>
  <c r="L125" i="483"/>
  <c r="M125" i="483" s="1"/>
  <c r="N125" i="483"/>
  <c r="O125" i="483" s="1"/>
  <c r="AA126" i="483"/>
  <c r="AC125" i="483"/>
  <c r="AB126" i="487"/>
  <c r="L126" i="487"/>
  <c r="M126" i="487" s="1"/>
  <c r="N126" i="487"/>
  <c r="O126" i="487" s="1"/>
  <c r="AA127" i="487"/>
  <c r="AC126" i="487"/>
  <c r="AA126" i="484"/>
  <c r="N125" i="484"/>
  <c r="O125" i="484" s="1"/>
  <c r="L125" i="484"/>
  <c r="M125" i="484" s="1"/>
  <c r="AB125" i="484"/>
  <c r="AC125" i="484"/>
  <c r="N125" i="475"/>
  <c r="O125" i="475" s="1"/>
  <c r="AB125" i="475"/>
  <c r="AA126" i="475"/>
  <c r="L125" i="475"/>
  <c r="M125" i="475" s="1"/>
  <c r="AC125" i="475"/>
  <c r="AB125" i="494"/>
  <c r="L125" i="494"/>
  <c r="M125" i="494" s="1"/>
  <c r="N125" i="494"/>
  <c r="O125" i="494" s="1"/>
  <c r="AA126" i="494"/>
  <c r="AC125" i="494"/>
  <c r="AA126" i="486"/>
  <c r="N125" i="486"/>
  <c r="O125" i="486" s="1"/>
  <c r="AB125" i="486"/>
  <c r="L125" i="486"/>
  <c r="M125" i="486" s="1"/>
  <c r="AC125" i="486"/>
  <c r="N126" i="479"/>
  <c r="O126" i="479" s="1"/>
  <c r="AB126" i="479"/>
  <c r="L126" i="479"/>
  <c r="M126" i="479" s="1"/>
  <c r="AA127" i="479"/>
  <c r="AC126" i="479"/>
  <c r="N126" i="496"/>
  <c r="O126" i="496" s="1"/>
  <c r="AB126" i="496"/>
  <c r="AA127" i="496"/>
  <c r="L126" i="496"/>
  <c r="M126" i="496" s="1"/>
  <c r="AC126" i="496"/>
  <c r="N128" i="495"/>
  <c r="O128" i="495" s="1"/>
  <c r="AB128" i="495"/>
  <c r="L128" i="495"/>
  <c r="M128" i="495" s="1"/>
  <c r="AA129" i="495"/>
  <c r="AC128" i="495"/>
  <c r="N125" i="491"/>
  <c r="O125" i="491" s="1"/>
  <c r="AB125" i="491"/>
  <c r="L125" i="491"/>
  <c r="M125" i="491" s="1"/>
  <c r="AA126" i="491"/>
  <c r="AC125" i="491"/>
  <c r="N127" i="471"/>
  <c r="O127" i="471" s="1"/>
  <c r="AB127" i="471"/>
  <c r="AA128" i="471"/>
  <c r="L127" i="471"/>
  <c r="M127" i="471" s="1"/>
  <c r="AC127" i="471"/>
  <c r="AB126" i="482"/>
  <c r="L126" i="482"/>
  <c r="M126" i="482" s="1"/>
  <c r="N126" i="482"/>
  <c r="O126" i="482" s="1"/>
  <c r="AA127" i="482"/>
  <c r="AC126" i="482"/>
  <c r="AB126" i="470"/>
  <c r="L126" i="470"/>
  <c r="M126" i="470" s="1"/>
  <c r="N126" i="470"/>
  <c r="O126" i="470" s="1"/>
  <c r="AC126" i="470"/>
  <c r="AA127" i="470"/>
  <c r="N125" i="481"/>
  <c r="O125" i="481" s="1"/>
  <c r="L125" i="481"/>
  <c r="M125" i="481" s="1"/>
  <c r="AB125" i="481"/>
  <c r="AA126" i="481"/>
  <c r="AC125" i="481"/>
  <c r="N125" i="488"/>
  <c r="O125" i="488" s="1"/>
  <c r="AA126" i="488"/>
  <c r="L125" i="488"/>
  <c r="M125" i="488" s="1"/>
  <c r="AB125" i="488"/>
  <c r="AC125" i="488"/>
  <c r="AB125" i="474"/>
  <c r="L125" i="474"/>
  <c r="M125" i="474" s="1"/>
  <c r="N125" i="474"/>
  <c r="O125" i="474" s="1"/>
  <c r="AA126" i="474"/>
  <c r="AC125" i="474"/>
  <c r="AD44" i="472"/>
  <c r="AD43" i="477"/>
  <c r="AD44" i="481"/>
  <c r="AD44" i="476"/>
  <c r="AD44" i="483"/>
  <c r="AD44" i="491"/>
  <c r="AD43" i="485"/>
  <c r="AD43" i="480"/>
  <c r="AD43" i="470"/>
  <c r="AD44" i="473"/>
  <c r="AD43" i="487"/>
  <c r="AD43" i="482"/>
  <c r="AD44" i="484"/>
  <c r="AD42" i="471"/>
  <c r="AD44" i="494"/>
  <c r="AD43" i="478"/>
  <c r="AD44" i="493"/>
  <c r="AD44" i="488"/>
  <c r="AD43" i="479"/>
  <c r="AD44" i="475"/>
  <c r="AD41" i="495"/>
  <c r="AD44" i="490"/>
  <c r="AD43" i="496"/>
  <c r="AD44" i="474"/>
  <c r="AD44" i="486"/>
  <c r="AD42" i="492"/>
  <c r="AD43" i="489"/>
  <c r="AB127" i="470" l="1"/>
  <c r="L127" i="470"/>
  <c r="M127" i="470" s="1"/>
  <c r="N127" i="470"/>
  <c r="O127" i="470" s="1"/>
  <c r="AA128" i="470"/>
  <c r="AC127" i="470"/>
  <c r="N128" i="471"/>
  <c r="O128" i="471" s="1"/>
  <c r="AA129" i="471"/>
  <c r="L128" i="471"/>
  <c r="M128" i="471" s="1"/>
  <c r="AB128" i="471"/>
  <c r="AC128" i="471"/>
  <c r="N126" i="493"/>
  <c r="O126" i="493" s="1"/>
  <c r="AA127" i="493"/>
  <c r="AB126" i="493"/>
  <c r="L126" i="493"/>
  <c r="M126" i="493" s="1"/>
  <c r="AC126" i="493"/>
  <c r="L127" i="489"/>
  <c r="M127" i="489" s="1"/>
  <c r="N127" i="489"/>
  <c r="O127" i="489" s="1"/>
  <c r="AB127" i="489"/>
  <c r="AA128" i="489"/>
  <c r="AC127" i="489"/>
  <c r="AB126" i="476"/>
  <c r="L126" i="476"/>
  <c r="M126" i="476" s="1"/>
  <c r="N126" i="476"/>
  <c r="O126" i="476" s="1"/>
  <c r="AA127" i="476"/>
  <c r="AC126" i="476"/>
  <c r="AA127" i="490"/>
  <c r="AB126" i="490"/>
  <c r="N126" i="490"/>
  <c r="O126" i="490" s="1"/>
  <c r="L126" i="490"/>
  <c r="M126" i="490" s="1"/>
  <c r="AC126" i="490"/>
  <c r="N126" i="488"/>
  <c r="O126" i="488" s="1"/>
  <c r="AA127" i="488"/>
  <c r="L126" i="488"/>
  <c r="M126" i="488" s="1"/>
  <c r="AB126" i="488"/>
  <c r="AC126" i="488"/>
  <c r="AB129" i="495"/>
  <c r="N129" i="495"/>
  <c r="O129" i="495" s="1"/>
  <c r="L129" i="495"/>
  <c r="M129" i="495" s="1"/>
  <c r="AA130" i="495"/>
  <c r="AC129" i="495"/>
  <c r="AB126" i="494"/>
  <c r="L126" i="494"/>
  <c r="M126" i="494" s="1"/>
  <c r="N126" i="494"/>
  <c r="O126" i="494" s="1"/>
  <c r="AA127" i="494"/>
  <c r="AC126" i="494"/>
  <c r="AB126" i="483"/>
  <c r="L126" i="483"/>
  <c r="M126" i="483" s="1"/>
  <c r="N126" i="483"/>
  <c r="O126" i="483" s="1"/>
  <c r="AA127" i="483"/>
  <c r="AC126" i="483"/>
  <c r="AB127" i="478"/>
  <c r="L127" i="478"/>
  <c r="M127" i="478" s="1"/>
  <c r="N127" i="478"/>
  <c r="O127" i="478" s="1"/>
  <c r="AA128" i="478"/>
  <c r="AC127" i="478"/>
  <c r="AA127" i="484"/>
  <c r="N126" i="484"/>
  <c r="O126" i="484" s="1"/>
  <c r="AB126" i="484"/>
  <c r="L126" i="484"/>
  <c r="M126" i="484" s="1"/>
  <c r="AC126" i="484"/>
  <c r="L128" i="492"/>
  <c r="M128" i="492" s="1"/>
  <c r="AB128" i="492"/>
  <c r="N128" i="492"/>
  <c r="O128" i="492" s="1"/>
  <c r="AA129" i="492"/>
  <c r="AC128" i="492"/>
  <c r="AB126" i="472"/>
  <c r="L126" i="472"/>
  <c r="M126" i="472" s="1"/>
  <c r="N126" i="472"/>
  <c r="O126" i="472" s="1"/>
  <c r="AA127" i="472"/>
  <c r="AC126" i="472"/>
  <c r="N126" i="473"/>
  <c r="O126" i="473" s="1"/>
  <c r="AA127" i="473"/>
  <c r="L126" i="473"/>
  <c r="M126" i="473" s="1"/>
  <c r="AB126" i="473"/>
  <c r="AC126" i="473"/>
  <c r="N126" i="481"/>
  <c r="O126" i="481" s="1"/>
  <c r="L126" i="481"/>
  <c r="M126" i="481" s="1"/>
  <c r="AB126" i="481"/>
  <c r="AA127" i="481"/>
  <c r="AC126" i="481"/>
  <c r="N126" i="491"/>
  <c r="O126" i="491" s="1"/>
  <c r="AB126" i="491"/>
  <c r="L126" i="491"/>
  <c r="M126" i="491" s="1"/>
  <c r="AA127" i="491"/>
  <c r="AC126" i="491"/>
  <c r="AB127" i="487"/>
  <c r="L127" i="487"/>
  <c r="M127" i="487" s="1"/>
  <c r="N127" i="487"/>
  <c r="O127" i="487" s="1"/>
  <c r="AA128" i="487"/>
  <c r="AC127" i="487"/>
  <c r="AB126" i="474"/>
  <c r="L126" i="474"/>
  <c r="M126" i="474" s="1"/>
  <c r="N126" i="474"/>
  <c r="O126" i="474" s="1"/>
  <c r="AA127" i="474"/>
  <c r="AC126" i="474"/>
  <c r="AB127" i="482"/>
  <c r="L127" i="482"/>
  <c r="M127" i="482" s="1"/>
  <c r="N127" i="482"/>
  <c r="O127" i="482" s="1"/>
  <c r="AA128" i="482"/>
  <c r="AC127" i="482"/>
  <c r="N127" i="496"/>
  <c r="O127" i="496" s="1"/>
  <c r="AA128" i="496"/>
  <c r="AB127" i="496"/>
  <c r="L127" i="496"/>
  <c r="M127" i="496" s="1"/>
  <c r="AC127" i="496"/>
  <c r="N127" i="479"/>
  <c r="O127" i="479" s="1"/>
  <c r="L127" i="479"/>
  <c r="M127" i="479" s="1"/>
  <c r="AB127" i="479"/>
  <c r="AA128" i="479"/>
  <c r="AC127" i="479"/>
  <c r="AA127" i="486"/>
  <c r="N126" i="486"/>
  <c r="O126" i="486" s="1"/>
  <c r="AB126" i="486"/>
  <c r="L126" i="486"/>
  <c r="M126" i="486" s="1"/>
  <c r="AC126" i="486"/>
  <c r="N126" i="475"/>
  <c r="O126" i="475" s="1"/>
  <c r="AB126" i="475"/>
  <c r="AA127" i="475"/>
  <c r="L126" i="475"/>
  <c r="M126" i="475" s="1"/>
  <c r="AC126" i="475"/>
  <c r="N127" i="477"/>
  <c r="O127" i="477" s="1"/>
  <c r="AA128" i="477"/>
  <c r="L127" i="477"/>
  <c r="M127" i="477" s="1"/>
  <c r="AB127" i="477"/>
  <c r="AC127" i="477"/>
  <c r="AB127" i="480"/>
  <c r="L127" i="480"/>
  <c r="M127" i="480" s="1"/>
  <c r="N127" i="480"/>
  <c r="O127" i="480" s="1"/>
  <c r="AA128" i="480"/>
  <c r="AC127" i="480"/>
  <c r="AB127" i="485"/>
  <c r="L127" i="485"/>
  <c r="M127" i="485" s="1"/>
  <c r="N127" i="485"/>
  <c r="O127" i="485" s="1"/>
  <c r="AA128" i="485"/>
  <c r="AC127" i="485"/>
  <c r="AD43" i="494"/>
  <c r="AD42" i="482"/>
  <c r="AD42" i="489"/>
  <c r="AD43" i="481"/>
  <c r="AD43" i="486"/>
  <c r="AD42" i="496"/>
  <c r="AD41" i="492"/>
  <c r="AD43" i="491"/>
  <c r="AD42" i="479"/>
  <c r="AD43" i="484"/>
  <c r="AD43" i="475"/>
  <c r="AD40" i="495"/>
  <c r="AD43" i="493"/>
  <c r="AD43" i="476"/>
  <c r="AD42" i="470"/>
  <c r="AD41" i="471"/>
  <c r="AD43" i="490"/>
  <c r="AD42" i="477"/>
  <c r="AD43" i="473"/>
  <c r="AD42" i="478"/>
  <c r="AD42" i="480"/>
  <c r="AD42" i="487"/>
  <c r="AD43" i="472"/>
  <c r="AD43" i="474"/>
  <c r="AD42" i="485"/>
  <c r="AD43" i="488"/>
  <c r="AD43" i="483"/>
  <c r="AB127" i="491" l="1"/>
  <c r="L127" i="491"/>
  <c r="M127" i="491" s="1"/>
  <c r="N127" i="491"/>
  <c r="O127" i="491" s="1"/>
  <c r="AA128" i="491"/>
  <c r="AC127" i="491"/>
  <c r="AB127" i="494"/>
  <c r="L127" i="494"/>
  <c r="M127" i="494" s="1"/>
  <c r="N127" i="494"/>
  <c r="O127" i="494" s="1"/>
  <c r="AA128" i="494"/>
  <c r="AC127" i="494"/>
  <c r="N127" i="488"/>
  <c r="O127" i="488" s="1"/>
  <c r="AA128" i="488"/>
  <c r="L127" i="488"/>
  <c r="M127" i="488" s="1"/>
  <c r="AB127" i="488"/>
  <c r="AC127" i="488"/>
  <c r="AB127" i="476"/>
  <c r="L127" i="476"/>
  <c r="M127" i="476" s="1"/>
  <c r="N127" i="476"/>
  <c r="O127" i="476" s="1"/>
  <c r="AA128" i="476"/>
  <c r="AC127" i="476"/>
  <c r="N127" i="493"/>
  <c r="O127" i="493" s="1"/>
  <c r="L127" i="493"/>
  <c r="M127" i="493" s="1"/>
  <c r="AA128" i="493"/>
  <c r="AB127" i="493"/>
  <c r="AC127" i="493"/>
  <c r="AB128" i="470"/>
  <c r="L128" i="470"/>
  <c r="M128" i="470" s="1"/>
  <c r="N128" i="470"/>
  <c r="O128" i="470" s="1"/>
  <c r="AC128" i="470"/>
  <c r="AA129" i="470"/>
  <c r="AA128" i="486"/>
  <c r="N127" i="486"/>
  <c r="O127" i="486" s="1"/>
  <c r="AB127" i="486"/>
  <c r="L127" i="486"/>
  <c r="M127" i="486" s="1"/>
  <c r="AC127" i="486"/>
  <c r="AB128" i="482"/>
  <c r="L128" i="482"/>
  <c r="M128" i="482" s="1"/>
  <c r="N128" i="482"/>
  <c r="O128" i="482" s="1"/>
  <c r="AA129" i="482"/>
  <c r="AC128" i="482"/>
  <c r="N127" i="481"/>
  <c r="O127" i="481" s="1"/>
  <c r="L127" i="481"/>
  <c r="M127" i="481" s="1"/>
  <c r="AB127" i="481"/>
  <c r="AA128" i="481"/>
  <c r="AC127" i="481"/>
  <c r="L130" i="495"/>
  <c r="M130" i="495" s="1"/>
  <c r="AB130" i="495"/>
  <c r="N130" i="495"/>
  <c r="O130" i="495" s="1"/>
  <c r="AA131" i="495"/>
  <c r="AC130" i="495"/>
  <c r="N128" i="489"/>
  <c r="O128" i="489" s="1"/>
  <c r="AB128" i="489"/>
  <c r="L128" i="489"/>
  <c r="M128" i="489" s="1"/>
  <c r="AA129" i="489"/>
  <c r="AC128" i="489"/>
  <c r="N129" i="471"/>
  <c r="O129" i="471" s="1"/>
  <c r="AB129" i="471"/>
  <c r="L129" i="471"/>
  <c r="M129" i="471" s="1"/>
  <c r="AA130" i="471"/>
  <c r="AC129" i="471"/>
  <c r="N128" i="496"/>
  <c r="O128" i="496" s="1"/>
  <c r="L128" i="496"/>
  <c r="M128" i="496" s="1"/>
  <c r="AB128" i="496"/>
  <c r="AA129" i="496"/>
  <c r="AC128" i="496"/>
  <c r="AB127" i="474"/>
  <c r="L127" i="474"/>
  <c r="M127" i="474" s="1"/>
  <c r="N127" i="474"/>
  <c r="O127" i="474" s="1"/>
  <c r="AA128" i="474"/>
  <c r="AC127" i="474"/>
  <c r="AB128" i="478"/>
  <c r="L128" i="478"/>
  <c r="M128" i="478" s="1"/>
  <c r="N128" i="478"/>
  <c r="O128" i="478" s="1"/>
  <c r="AA129" i="478"/>
  <c r="AC128" i="478"/>
  <c r="N127" i="490"/>
  <c r="O127" i="490" s="1"/>
  <c r="L127" i="490"/>
  <c r="M127" i="490" s="1"/>
  <c r="AB127" i="490"/>
  <c r="AA128" i="490"/>
  <c r="AC127" i="490"/>
  <c r="N127" i="473"/>
  <c r="O127" i="473" s="1"/>
  <c r="AA128" i="473"/>
  <c r="L127" i="473"/>
  <c r="M127" i="473" s="1"/>
  <c r="AB127" i="473"/>
  <c r="AC127" i="473"/>
  <c r="L129" i="492"/>
  <c r="M129" i="492" s="1"/>
  <c r="AB129" i="492"/>
  <c r="N129" i="492"/>
  <c r="O129" i="492" s="1"/>
  <c r="AA130" i="492"/>
  <c r="AC129" i="492"/>
  <c r="AA128" i="484"/>
  <c r="N127" i="484"/>
  <c r="O127" i="484" s="1"/>
  <c r="L127" i="484"/>
  <c r="M127" i="484" s="1"/>
  <c r="AB127" i="484"/>
  <c r="AC127" i="484"/>
  <c r="AB128" i="485"/>
  <c r="L128" i="485"/>
  <c r="M128" i="485" s="1"/>
  <c r="N128" i="485"/>
  <c r="O128" i="485" s="1"/>
  <c r="AA129" i="485"/>
  <c r="AC128" i="485"/>
  <c r="N128" i="477"/>
  <c r="O128" i="477" s="1"/>
  <c r="AA129" i="477"/>
  <c r="L128" i="477"/>
  <c r="M128" i="477" s="1"/>
  <c r="AB128" i="477"/>
  <c r="AC128" i="477"/>
  <c r="N127" i="475"/>
  <c r="O127" i="475" s="1"/>
  <c r="AB127" i="475"/>
  <c r="AA128" i="475"/>
  <c r="L127" i="475"/>
  <c r="M127" i="475" s="1"/>
  <c r="AC127" i="475"/>
  <c r="AB128" i="480"/>
  <c r="L128" i="480"/>
  <c r="M128" i="480" s="1"/>
  <c r="N128" i="480"/>
  <c r="O128" i="480" s="1"/>
  <c r="AA129" i="480"/>
  <c r="AC128" i="480"/>
  <c r="N128" i="479"/>
  <c r="O128" i="479" s="1"/>
  <c r="L128" i="479"/>
  <c r="M128" i="479" s="1"/>
  <c r="AB128" i="479"/>
  <c r="AA129" i="479"/>
  <c r="AC128" i="479"/>
  <c r="AB128" i="487"/>
  <c r="L128" i="487"/>
  <c r="M128" i="487" s="1"/>
  <c r="N128" i="487"/>
  <c r="O128" i="487" s="1"/>
  <c r="AA129" i="487"/>
  <c r="AC128" i="487"/>
  <c r="AB127" i="472"/>
  <c r="L127" i="472"/>
  <c r="M127" i="472" s="1"/>
  <c r="N127" i="472"/>
  <c r="O127" i="472" s="1"/>
  <c r="AA128" i="472"/>
  <c r="AC127" i="472"/>
  <c r="AB127" i="483"/>
  <c r="L127" i="483"/>
  <c r="M127" i="483" s="1"/>
  <c r="N127" i="483"/>
  <c r="O127" i="483" s="1"/>
  <c r="AA128" i="483"/>
  <c r="AC127" i="483"/>
  <c r="K20" i="4"/>
  <c r="AD42" i="472"/>
  <c r="AD42" i="481"/>
  <c r="AD42" i="494"/>
  <c r="AD42" i="475"/>
  <c r="AD41" i="482"/>
  <c r="AD41" i="487"/>
  <c r="AD42" i="488"/>
  <c r="AD41" i="477"/>
  <c r="AD41" i="478"/>
  <c r="AD42" i="474"/>
  <c r="AD42" i="486"/>
  <c r="AD41" i="480"/>
  <c r="AD42" i="491"/>
  <c r="AD42" i="484"/>
  <c r="AD41" i="496"/>
  <c r="AD40" i="492"/>
  <c r="AD42" i="476"/>
  <c r="AD42" i="490"/>
  <c r="AD42" i="473"/>
  <c r="AD42" i="493"/>
  <c r="AD41" i="470"/>
  <c r="AD39" i="495"/>
  <c r="AD40" i="471"/>
  <c r="AD41" i="485"/>
  <c r="AD41" i="489"/>
  <c r="AD42" i="483"/>
  <c r="AD41" i="479"/>
  <c r="AB129" i="487" l="1"/>
  <c r="L129" i="487"/>
  <c r="M129" i="487" s="1"/>
  <c r="N129" i="487"/>
  <c r="O129" i="487" s="1"/>
  <c r="AC129" i="487"/>
  <c r="AA130" i="487"/>
  <c r="N128" i="475"/>
  <c r="O128" i="475" s="1"/>
  <c r="AB128" i="475"/>
  <c r="AA129" i="475"/>
  <c r="L128" i="475"/>
  <c r="M128" i="475" s="1"/>
  <c r="AC128" i="475"/>
  <c r="AB129" i="496"/>
  <c r="N129" i="496"/>
  <c r="O129" i="496" s="1"/>
  <c r="L129" i="496"/>
  <c r="M129" i="496" s="1"/>
  <c r="AA130" i="496"/>
  <c r="AC129" i="496"/>
  <c r="L128" i="491"/>
  <c r="M128" i="491" s="1"/>
  <c r="AB128" i="491"/>
  <c r="N128" i="491"/>
  <c r="O128" i="491" s="1"/>
  <c r="AA129" i="491"/>
  <c r="AC128" i="491"/>
  <c r="N129" i="479"/>
  <c r="O129" i="479" s="1"/>
  <c r="AB129" i="479"/>
  <c r="L129" i="479"/>
  <c r="M129" i="479" s="1"/>
  <c r="AA130" i="479"/>
  <c r="AC129" i="479"/>
  <c r="AB129" i="485"/>
  <c r="L129" i="485"/>
  <c r="M129" i="485" s="1"/>
  <c r="N129" i="485"/>
  <c r="O129" i="485" s="1"/>
  <c r="AA130" i="485"/>
  <c r="AC129" i="485"/>
  <c r="AA129" i="484"/>
  <c r="N128" i="484"/>
  <c r="O128" i="484" s="1"/>
  <c r="L128" i="484"/>
  <c r="M128" i="484" s="1"/>
  <c r="AB128" i="484"/>
  <c r="AC128" i="484"/>
  <c r="L128" i="490"/>
  <c r="M128" i="490" s="1"/>
  <c r="AA129" i="490"/>
  <c r="AB128" i="490"/>
  <c r="N128" i="490"/>
  <c r="O128" i="490" s="1"/>
  <c r="AC128" i="490"/>
  <c r="N130" i="471"/>
  <c r="O130" i="471" s="1"/>
  <c r="AA131" i="471"/>
  <c r="L130" i="471"/>
  <c r="M130" i="471" s="1"/>
  <c r="AB130" i="471"/>
  <c r="AC130" i="471"/>
  <c r="AB129" i="482"/>
  <c r="L129" i="482"/>
  <c r="M129" i="482" s="1"/>
  <c r="N129" i="482"/>
  <c r="O129" i="482" s="1"/>
  <c r="AA130" i="482"/>
  <c r="AC129" i="482"/>
  <c r="AA129" i="486"/>
  <c r="N128" i="486"/>
  <c r="O128" i="486" s="1"/>
  <c r="AB128" i="486"/>
  <c r="L128" i="486"/>
  <c r="M128" i="486" s="1"/>
  <c r="AC128" i="486"/>
  <c r="N128" i="493"/>
  <c r="O128" i="493" s="1"/>
  <c r="AA129" i="493"/>
  <c r="AB128" i="493"/>
  <c r="L128" i="493"/>
  <c r="M128" i="493" s="1"/>
  <c r="AC128" i="493"/>
  <c r="AB128" i="476"/>
  <c r="L128" i="476"/>
  <c r="M128" i="476" s="1"/>
  <c r="N128" i="476"/>
  <c r="O128" i="476" s="1"/>
  <c r="AA129" i="476"/>
  <c r="AC128" i="476"/>
  <c r="AB128" i="483"/>
  <c r="L128" i="483"/>
  <c r="M128" i="483" s="1"/>
  <c r="N128" i="483"/>
  <c r="O128" i="483" s="1"/>
  <c r="AA129" i="483"/>
  <c r="AC128" i="483"/>
  <c r="N129" i="477"/>
  <c r="O129" i="477" s="1"/>
  <c r="AA130" i="477"/>
  <c r="L129" i="477"/>
  <c r="M129" i="477" s="1"/>
  <c r="AB129" i="477"/>
  <c r="AC129" i="477"/>
  <c r="N128" i="473"/>
  <c r="O128" i="473" s="1"/>
  <c r="AA129" i="473"/>
  <c r="L128" i="473"/>
  <c r="M128" i="473" s="1"/>
  <c r="AB128" i="473"/>
  <c r="AC128" i="473"/>
  <c r="AB129" i="478"/>
  <c r="L129" i="478"/>
  <c r="M129" i="478" s="1"/>
  <c r="N129" i="478"/>
  <c r="O129" i="478" s="1"/>
  <c r="AA130" i="478"/>
  <c r="AC129" i="478"/>
  <c r="N129" i="489"/>
  <c r="O129" i="489" s="1"/>
  <c r="AB129" i="489"/>
  <c r="L129" i="489"/>
  <c r="M129" i="489" s="1"/>
  <c r="AA130" i="489"/>
  <c r="AC129" i="489"/>
  <c r="AB129" i="470"/>
  <c r="L129" i="470"/>
  <c r="M129" i="470" s="1"/>
  <c r="N129" i="470"/>
  <c r="O129" i="470" s="1"/>
  <c r="AA130" i="470"/>
  <c r="AC129" i="470"/>
  <c r="N128" i="481"/>
  <c r="O128" i="481" s="1"/>
  <c r="L128" i="481"/>
  <c r="M128" i="481" s="1"/>
  <c r="AB128" i="481"/>
  <c r="AA129" i="481"/>
  <c r="AC128" i="481"/>
  <c r="N128" i="488"/>
  <c r="O128" i="488" s="1"/>
  <c r="AA129" i="488"/>
  <c r="L128" i="488"/>
  <c r="M128" i="488" s="1"/>
  <c r="AB128" i="488"/>
  <c r="AC128" i="488"/>
  <c r="AB129" i="480"/>
  <c r="L129" i="480"/>
  <c r="M129" i="480" s="1"/>
  <c r="N129" i="480"/>
  <c r="O129" i="480" s="1"/>
  <c r="AA130" i="480"/>
  <c r="AC129" i="480"/>
  <c r="AB128" i="472"/>
  <c r="L128" i="472"/>
  <c r="M128" i="472" s="1"/>
  <c r="N128" i="472"/>
  <c r="O128" i="472" s="1"/>
  <c r="AC128" i="472"/>
  <c r="AA129" i="472"/>
  <c r="L130" i="492"/>
  <c r="M130" i="492" s="1"/>
  <c r="AB130" i="492"/>
  <c r="N130" i="492"/>
  <c r="O130" i="492" s="1"/>
  <c r="AA131" i="492"/>
  <c r="AC130" i="492"/>
  <c r="AB128" i="474"/>
  <c r="L128" i="474"/>
  <c r="M128" i="474" s="1"/>
  <c r="N128" i="474"/>
  <c r="O128" i="474" s="1"/>
  <c r="AA129" i="474"/>
  <c r="AC128" i="474"/>
  <c r="L131" i="495"/>
  <c r="M131" i="495" s="1"/>
  <c r="AB131" i="495"/>
  <c r="N131" i="495"/>
  <c r="O131" i="495" s="1"/>
  <c r="AA132" i="495"/>
  <c r="AC131" i="495"/>
  <c r="AB128" i="494"/>
  <c r="L128" i="494"/>
  <c r="M128" i="494" s="1"/>
  <c r="N128" i="494"/>
  <c r="O128" i="494" s="1"/>
  <c r="AA129" i="494"/>
  <c r="AC128" i="494"/>
  <c r="AD41" i="493"/>
  <c r="AD41" i="472"/>
  <c r="AD40" i="496"/>
  <c r="AD40" i="477"/>
  <c r="AD41" i="491"/>
  <c r="AD40" i="480"/>
  <c r="AD40" i="487"/>
  <c r="AD41" i="484"/>
  <c r="AD40" i="470"/>
  <c r="AD38" i="495"/>
  <c r="AD41" i="475"/>
  <c r="AD41" i="476"/>
  <c r="AD39" i="492"/>
  <c r="AD41" i="488"/>
  <c r="AD40" i="479"/>
  <c r="AD40" i="485"/>
  <c r="AD40" i="489"/>
  <c r="AD41" i="474"/>
  <c r="AD41" i="481"/>
  <c r="AD40" i="478"/>
  <c r="AD41" i="486"/>
  <c r="AD41" i="494"/>
  <c r="AD41" i="473"/>
  <c r="AD39" i="471"/>
  <c r="AD41" i="483"/>
  <c r="AD40" i="482"/>
  <c r="AD41" i="490"/>
  <c r="N130" i="479" l="1"/>
  <c r="O130" i="479" s="1"/>
  <c r="AB130" i="479"/>
  <c r="L130" i="479"/>
  <c r="M130" i="479" s="1"/>
  <c r="AA131" i="479"/>
  <c r="AC130" i="479"/>
  <c r="N129" i="475"/>
  <c r="O129" i="475" s="1"/>
  <c r="AB129" i="475"/>
  <c r="AA130" i="475"/>
  <c r="L129" i="475"/>
  <c r="M129" i="475" s="1"/>
  <c r="AC129" i="475"/>
  <c r="L131" i="492"/>
  <c r="M131" i="492" s="1"/>
  <c r="AB131" i="492"/>
  <c r="N131" i="492"/>
  <c r="O131" i="492" s="1"/>
  <c r="AA132" i="492"/>
  <c r="AC131" i="492"/>
  <c r="AB129" i="472"/>
  <c r="L129" i="472"/>
  <c r="M129" i="472" s="1"/>
  <c r="N129" i="472"/>
  <c r="O129" i="472" s="1"/>
  <c r="AC129" i="472"/>
  <c r="AA130" i="472"/>
  <c r="N129" i="481"/>
  <c r="O129" i="481" s="1"/>
  <c r="L129" i="481"/>
  <c r="M129" i="481" s="1"/>
  <c r="AB129" i="481"/>
  <c r="AA130" i="481"/>
  <c r="AC129" i="481"/>
  <c r="AA130" i="486"/>
  <c r="N129" i="486"/>
  <c r="O129" i="486" s="1"/>
  <c r="AB129" i="486"/>
  <c r="L129" i="486"/>
  <c r="M129" i="486" s="1"/>
  <c r="AC129" i="486"/>
  <c r="AA130" i="484"/>
  <c r="N129" i="484"/>
  <c r="O129" i="484" s="1"/>
  <c r="L129" i="484"/>
  <c r="M129" i="484" s="1"/>
  <c r="AB129" i="484"/>
  <c r="AC129" i="484"/>
  <c r="N129" i="491"/>
  <c r="O129" i="491" s="1"/>
  <c r="L129" i="491"/>
  <c r="M129" i="491" s="1"/>
  <c r="AB129" i="491"/>
  <c r="AA130" i="491"/>
  <c r="AC129" i="491"/>
  <c r="AB129" i="494"/>
  <c r="L129" i="494"/>
  <c r="M129" i="494" s="1"/>
  <c r="N129" i="494"/>
  <c r="O129" i="494" s="1"/>
  <c r="AA130" i="494"/>
  <c r="AC129" i="494"/>
  <c r="AB130" i="470"/>
  <c r="L130" i="470"/>
  <c r="M130" i="470" s="1"/>
  <c r="N130" i="470"/>
  <c r="O130" i="470" s="1"/>
  <c r="AC130" i="470"/>
  <c r="AA131" i="470"/>
  <c r="N131" i="471"/>
  <c r="O131" i="471" s="1"/>
  <c r="AB131" i="471"/>
  <c r="L131" i="471"/>
  <c r="M131" i="471" s="1"/>
  <c r="AA132" i="471"/>
  <c r="AC131" i="471"/>
  <c r="AB130" i="496"/>
  <c r="L130" i="496"/>
  <c r="M130" i="496" s="1"/>
  <c r="N130" i="496"/>
  <c r="O130" i="496" s="1"/>
  <c r="AA131" i="496"/>
  <c r="AC130" i="496"/>
  <c r="AB129" i="474"/>
  <c r="L129" i="474"/>
  <c r="M129" i="474" s="1"/>
  <c r="N129" i="474"/>
  <c r="O129" i="474" s="1"/>
  <c r="AA130" i="474"/>
  <c r="AC129" i="474"/>
  <c r="AB130" i="478"/>
  <c r="L130" i="478"/>
  <c r="M130" i="478" s="1"/>
  <c r="N130" i="478"/>
  <c r="O130" i="478" s="1"/>
  <c r="AA131" i="478"/>
  <c r="AC130" i="478"/>
  <c r="N130" i="477"/>
  <c r="O130" i="477" s="1"/>
  <c r="AA131" i="477"/>
  <c r="L130" i="477"/>
  <c r="M130" i="477" s="1"/>
  <c r="AB130" i="477"/>
  <c r="AC130" i="477"/>
  <c r="AB129" i="476"/>
  <c r="L129" i="476"/>
  <c r="M129" i="476" s="1"/>
  <c r="N129" i="476"/>
  <c r="O129" i="476" s="1"/>
  <c r="AA130" i="476"/>
  <c r="AC129" i="476"/>
  <c r="N129" i="488"/>
  <c r="O129" i="488" s="1"/>
  <c r="AA130" i="488"/>
  <c r="L129" i="488"/>
  <c r="M129" i="488" s="1"/>
  <c r="AB129" i="488"/>
  <c r="AC129" i="488"/>
  <c r="N132" i="495"/>
  <c r="O132" i="495" s="1"/>
  <c r="L132" i="495"/>
  <c r="M132" i="495" s="1"/>
  <c r="AB132" i="495"/>
  <c r="AA133" i="495"/>
  <c r="AC132" i="495"/>
  <c r="AB130" i="480"/>
  <c r="L130" i="480"/>
  <c r="M130" i="480" s="1"/>
  <c r="N130" i="480"/>
  <c r="O130" i="480" s="1"/>
  <c r="AA131" i="480"/>
  <c r="AC130" i="480"/>
  <c r="AB130" i="489"/>
  <c r="L130" i="489"/>
  <c r="M130" i="489" s="1"/>
  <c r="N130" i="489"/>
  <c r="O130" i="489" s="1"/>
  <c r="AA131" i="489"/>
  <c r="AC130" i="489"/>
  <c r="N129" i="473"/>
  <c r="O129" i="473" s="1"/>
  <c r="AA130" i="473"/>
  <c r="L129" i="473"/>
  <c r="M129" i="473" s="1"/>
  <c r="AB129" i="473"/>
  <c r="AC129" i="473"/>
  <c r="AB129" i="483"/>
  <c r="L129" i="483"/>
  <c r="M129" i="483" s="1"/>
  <c r="N129" i="483"/>
  <c r="O129" i="483" s="1"/>
  <c r="AA130" i="483"/>
  <c r="AC129" i="483"/>
  <c r="N129" i="493"/>
  <c r="O129" i="493" s="1"/>
  <c r="L129" i="493"/>
  <c r="M129" i="493" s="1"/>
  <c r="AB129" i="493"/>
  <c r="AA130" i="493"/>
  <c r="AC129" i="493"/>
  <c r="AB130" i="482"/>
  <c r="L130" i="482"/>
  <c r="M130" i="482" s="1"/>
  <c r="N130" i="482"/>
  <c r="O130" i="482" s="1"/>
  <c r="AA131" i="482"/>
  <c r="AC130" i="482"/>
  <c r="AA130" i="490"/>
  <c r="AB129" i="490"/>
  <c r="N129" i="490"/>
  <c r="O129" i="490" s="1"/>
  <c r="L129" i="490"/>
  <c r="M129" i="490" s="1"/>
  <c r="AC129" i="490"/>
  <c r="AB130" i="485"/>
  <c r="L130" i="485"/>
  <c r="M130" i="485" s="1"/>
  <c r="N130" i="485"/>
  <c r="O130" i="485" s="1"/>
  <c r="AA131" i="485"/>
  <c r="AC130" i="485"/>
  <c r="AB130" i="487"/>
  <c r="L130" i="487"/>
  <c r="M130" i="487" s="1"/>
  <c r="N130" i="487"/>
  <c r="O130" i="487" s="1"/>
  <c r="AA131" i="487"/>
  <c r="AC130" i="487"/>
  <c r="AD40" i="481"/>
  <c r="AD39" i="485"/>
  <c r="AD38" i="492"/>
  <c r="AD39" i="480"/>
  <c r="AD40" i="484"/>
  <c r="AD40" i="472"/>
  <c r="AD39" i="482"/>
  <c r="AD40" i="491"/>
  <c r="AD39" i="487"/>
  <c r="AD38" i="471"/>
  <c r="AD40" i="476"/>
  <c r="AD39" i="479"/>
  <c r="AD37" i="495"/>
  <c r="AD39" i="477"/>
  <c r="AD40" i="490"/>
  <c r="AD39" i="489"/>
  <c r="AD40" i="483"/>
  <c r="AD39" i="496"/>
  <c r="AD40" i="488"/>
  <c r="AD39" i="478"/>
  <c r="AD39" i="470"/>
  <c r="AD40" i="473"/>
  <c r="AD40" i="493"/>
  <c r="AD40" i="494"/>
  <c r="AD40" i="486"/>
  <c r="AD40" i="474"/>
  <c r="AD40" i="475"/>
  <c r="N130" i="481" l="1"/>
  <c r="O130" i="481" s="1"/>
  <c r="L130" i="481"/>
  <c r="M130" i="481" s="1"/>
  <c r="AB130" i="481"/>
  <c r="AA131" i="481"/>
  <c r="AC130" i="481"/>
  <c r="AB130" i="472"/>
  <c r="L130" i="472"/>
  <c r="M130" i="472" s="1"/>
  <c r="N130" i="472"/>
  <c r="O130" i="472" s="1"/>
  <c r="AA131" i="472"/>
  <c r="AC130" i="472"/>
  <c r="N130" i="475"/>
  <c r="O130" i="475" s="1"/>
  <c r="AB130" i="475"/>
  <c r="AA131" i="475"/>
  <c r="L130" i="475"/>
  <c r="M130" i="475" s="1"/>
  <c r="AC130" i="475"/>
  <c r="N131" i="479"/>
  <c r="O131" i="479" s="1"/>
  <c r="L131" i="479"/>
  <c r="M131" i="479" s="1"/>
  <c r="AB131" i="479"/>
  <c r="AA132" i="479"/>
  <c r="AC131" i="479"/>
  <c r="AB131" i="482"/>
  <c r="L131" i="482"/>
  <c r="M131" i="482" s="1"/>
  <c r="N131" i="482"/>
  <c r="O131" i="482" s="1"/>
  <c r="AA132" i="482"/>
  <c r="AC131" i="482"/>
  <c r="L131" i="489"/>
  <c r="M131" i="489" s="1"/>
  <c r="N131" i="489"/>
  <c r="O131" i="489" s="1"/>
  <c r="AB131" i="489"/>
  <c r="AA132" i="489"/>
  <c r="AC131" i="489"/>
  <c r="AB130" i="476"/>
  <c r="L130" i="476"/>
  <c r="M130" i="476" s="1"/>
  <c r="N130" i="476"/>
  <c r="O130" i="476" s="1"/>
  <c r="AA131" i="476"/>
  <c r="AC130" i="476"/>
  <c r="AB131" i="496"/>
  <c r="L131" i="496"/>
  <c r="M131" i="496" s="1"/>
  <c r="N131" i="496"/>
  <c r="O131" i="496" s="1"/>
  <c r="AA132" i="496"/>
  <c r="AC131" i="496"/>
  <c r="N130" i="491"/>
  <c r="O130" i="491" s="1"/>
  <c r="AB130" i="491"/>
  <c r="L130" i="491"/>
  <c r="M130" i="491" s="1"/>
  <c r="AA131" i="491"/>
  <c r="AC130" i="491"/>
  <c r="AA131" i="484"/>
  <c r="N130" i="484"/>
  <c r="O130" i="484" s="1"/>
  <c r="AB130" i="484"/>
  <c r="L130" i="484"/>
  <c r="M130" i="484" s="1"/>
  <c r="AC130" i="484"/>
  <c r="N131" i="477"/>
  <c r="O131" i="477" s="1"/>
  <c r="AA132" i="477"/>
  <c r="L131" i="477"/>
  <c r="M131" i="477" s="1"/>
  <c r="AB131" i="477"/>
  <c r="AC131" i="477"/>
  <c r="AB131" i="487"/>
  <c r="L131" i="487"/>
  <c r="M131" i="487" s="1"/>
  <c r="N131" i="487"/>
  <c r="O131" i="487" s="1"/>
  <c r="AC131" i="487"/>
  <c r="AA132" i="487"/>
  <c r="N130" i="493"/>
  <c r="O130" i="493" s="1"/>
  <c r="AA131" i="493"/>
  <c r="AB130" i="493"/>
  <c r="L130" i="493"/>
  <c r="M130" i="493" s="1"/>
  <c r="AC130" i="493"/>
  <c r="N130" i="473"/>
  <c r="O130" i="473" s="1"/>
  <c r="L130" i="473"/>
  <c r="M130" i="473" s="1"/>
  <c r="AB130" i="473"/>
  <c r="AA131" i="473"/>
  <c r="AC130" i="473"/>
  <c r="AB131" i="480"/>
  <c r="L131" i="480"/>
  <c r="M131" i="480" s="1"/>
  <c r="N131" i="480"/>
  <c r="O131" i="480" s="1"/>
  <c r="AA132" i="480"/>
  <c r="AC131" i="480"/>
  <c r="N130" i="488"/>
  <c r="O130" i="488" s="1"/>
  <c r="AA131" i="488"/>
  <c r="L130" i="488"/>
  <c r="M130" i="488" s="1"/>
  <c r="AB130" i="488"/>
  <c r="AC130" i="488"/>
  <c r="N132" i="471"/>
  <c r="O132" i="471" s="1"/>
  <c r="AA133" i="471"/>
  <c r="L132" i="471"/>
  <c r="M132" i="471" s="1"/>
  <c r="AB132" i="471"/>
  <c r="AC132" i="471"/>
  <c r="AB131" i="470"/>
  <c r="L131" i="470"/>
  <c r="M131" i="470" s="1"/>
  <c r="N131" i="470"/>
  <c r="O131" i="470" s="1"/>
  <c r="AA132" i="470"/>
  <c r="AC131" i="470"/>
  <c r="AA131" i="486"/>
  <c r="N130" i="486"/>
  <c r="O130" i="486" s="1"/>
  <c r="AB130" i="486"/>
  <c r="L130" i="486"/>
  <c r="M130" i="486" s="1"/>
  <c r="AC130" i="486"/>
  <c r="L132" i="492"/>
  <c r="M132" i="492" s="1"/>
  <c r="AB132" i="492"/>
  <c r="N132" i="492"/>
  <c r="O132" i="492" s="1"/>
  <c r="AA133" i="492"/>
  <c r="AC132" i="492"/>
  <c r="AB130" i="474"/>
  <c r="L130" i="474"/>
  <c r="M130" i="474" s="1"/>
  <c r="N130" i="474"/>
  <c r="O130" i="474" s="1"/>
  <c r="AA131" i="474"/>
  <c r="AC130" i="474"/>
  <c r="AB130" i="494"/>
  <c r="L130" i="494"/>
  <c r="M130" i="494" s="1"/>
  <c r="N130" i="494"/>
  <c r="O130" i="494" s="1"/>
  <c r="AA131" i="494"/>
  <c r="AC130" i="494"/>
  <c r="AB131" i="485"/>
  <c r="L131" i="485"/>
  <c r="M131" i="485" s="1"/>
  <c r="N131" i="485"/>
  <c r="O131" i="485" s="1"/>
  <c r="AA132" i="485"/>
  <c r="AC131" i="485"/>
  <c r="AA131" i="490"/>
  <c r="AB130" i="490"/>
  <c r="N130" i="490"/>
  <c r="O130" i="490" s="1"/>
  <c r="L130" i="490"/>
  <c r="M130" i="490" s="1"/>
  <c r="AC130" i="490"/>
  <c r="AB130" i="483"/>
  <c r="L130" i="483"/>
  <c r="M130" i="483" s="1"/>
  <c r="N130" i="483"/>
  <c r="O130" i="483" s="1"/>
  <c r="AA131" i="483"/>
  <c r="AC130" i="483"/>
  <c r="AB133" i="495"/>
  <c r="N133" i="495"/>
  <c r="O133" i="495" s="1"/>
  <c r="L133" i="495"/>
  <c r="M133" i="495" s="1"/>
  <c r="AA134" i="495"/>
  <c r="AC133" i="495"/>
  <c r="AB131" i="478"/>
  <c r="L131" i="478"/>
  <c r="M131" i="478" s="1"/>
  <c r="N131" i="478"/>
  <c r="O131" i="478" s="1"/>
  <c r="AA132" i="478"/>
  <c r="AC131" i="478"/>
  <c r="AD38" i="479"/>
  <c r="AD39" i="490"/>
  <c r="AD38" i="487"/>
  <c r="AD39" i="486"/>
  <c r="AD39" i="491"/>
  <c r="AD39" i="484"/>
  <c r="AD39" i="483"/>
  <c r="AD39" i="476"/>
  <c r="AD39" i="475"/>
  <c r="AD39" i="493"/>
  <c r="AD38" i="470"/>
  <c r="AD38" i="482"/>
  <c r="AD37" i="492"/>
  <c r="AD39" i="488"/>
  <c r="AD36" i="495"/>
  <c r="AD38" i="496"/>
  <c r="AD39" i="473"/>
  <c r="AD39" i="494"/>
  <c r="AD38" i="477"/>
  <c r="AD39" i="474"/>
  <c r="AD39" i="481"/>
  <c r="AD37" i="471"/>
  <c r="AD38" i="478"/>
  <c r="AD39" i="472"/>
  <c r="AD38" i="480"/>
  <c r="AD38" i="489"/>
  <c r="AD38" i="485"/>
  <c r="N131" i="490" l="1"/>
  <c r="O131" i="490" s="1"/>
  <c r="L131" i="490"/>
  <c r="M131" i="490" s="1"/>
  <c r="AA132" i="490"/>
  <c r="AB131" i="490"/>
  <c r="AC131" i="490"/>
  <c r="N132" i="477"/>
  <c r="O132" i="477" s="1"/>
  <c r="AA133" i="477"/>
  <c r="L132" i="477"/>
  <c r="M132" i="477" s="1"/>
  <c r="AB132" i="477"/>
  <c r="AC132" i="477"/>
  <c r="AB131" i="491"/>
  <c r="L131" i="491"/>
  <c r="M131" i="491" s="1"/>
  <c r="N131" i="491"/>
  <c r="O131" i="491" s="1"/>
  <c r="AA132" i="491"/>
  <c r="AC131" i="491"/>
  <c r="AB132" i="482"/>
  <c r="L132" i="482"/>
  <c r="M132" i="482" s="1"/>
  <c r="N132" i="482"/>
  <c r="O132" i="482" s="1"/>
  <c r="AA133" i="482"/>
  <c r="AC132" i="482"/>
  <c r="N131" i="481"/>
  <c r="O131" i="481" s="1"/>
  <c r="L131" i="481"/>
  <c r="M131" i="481" s="1"/>
  <c r="AB131" i="481"/>
  <c r="AA132" i="481"/>
  <c r="AC131" i="481"/>
  <c r="AB133" i="492"/>
  <c r="L133" i="492"/>
  <c r="M133" i="492" s="1"/>
  <c r="N133" i="492"/>
  <c r="O133" i="492" s="1"/>
  <c r="AA134" i="492"/>
  <c r="AC133" i="492"/>
  <c r="AA132" i="486"/>
  <c r="N131" i="486"/>
  <c r="O131" i="486" s="1"/>
  <c r="AB131" i="486"/>
  <c r="L131" i="486"/>
  <c r="M131" i="486" s="1"/>
  <c r="AC131" i="486"/>
  <c r="AB132" i="496"/>
  <c r="L132" i="496"/>
  <c r="M132" i="496" s="1"/>
  <c r="N132" i="496"/>
  <c r="O132" i="496" s="1"/>
  <c r="AA133" i="496"/>
  <c r="AC132" i="496"/>
  <c r="AA133" i="479"/>
  <c r="N132" i="479"/>
  <c r="O132" i="479" s="1"/>
  <c r="L132" i="479"/>
  <c r="M132" i="479" s="1"/>
  <c r="AB132" i="479"/>
  <c r="AC132" i="479"/>
  <c r="AB131" i="483"/>
  <c r="L131" i="483"/>
  <c r="M131" i="483" s="1"/>
  <c r="N131" i="483"/>
  <c r="O131" i="483" s="1"/>
  <c r="AA132" i="483"/>
  <c r="AC131" i="483"/>
  <c r="N133" i="471"/>
  <c r="O133" i="471" s="1"/>
  <c r="AB133" i="471"/>
  <c r="L133" i="471"/>
  <c r="M133" i="471" s="1"/>
  <c r="AA134" i="471"/>
  <c r="AC133" i="471"/>
  <c r="AB132" i="480"/>
  <c r="L132" i="480"/>
  <c r="M132" i="480" s="1"/>
  <c r="N132" i="480"/>
  <c r="O132" i="480" s="1"/>
  <c r="AA133" i="480"/>
  <c r="AC132" i="480"/>
  <c r="N131" i="493"/>
  <c r="O131" i="493" s="1"/>
  <c r="L131" i="493"/>
  <c r="M131" i="493" s="1"/>
  <c r="AA132" i="493"/>
  <c r="AB131" i="493"/>
  <c r="AC131" i="493"/>
  <c r="AA132" i="484"/>
  <c r="N131" i="484"/>
  <c r="O131" i="484" s="1"/>
  <c r="L131" i="484"/>
  <c r="M131" i="484" s="1"/>
  <c r="AB131" i="484"/>
  <c r="AC131" i="484"/>
  <c r="AB131" i="476"/>
  <c r="L131" i="476"/>
  <c r="M131" i="476" s="1"/>
  <c r="N131" i="476"/>
  <c r="O131" i="476" s="1"/>
  <c r="AA132" i="476"/>
  <c r="AC131" i="476"/>
  <c r="AB131" i="474"/>
  <c r="L131" i="474"/>
  <c r="M131" i="474" s="1"/>
  <c r="N131" i="474"/>
  <c r="O131" i="474" s="1"/>
  <c r="AA132" i="474"/>
  <c r="AC131" i="474"/>
  <c r="AB132" i="487"/>
  <c r="L132" i="487"/>
  <c r="M132" i="487" s="1"/>
  <c r="N132" i="487"/>
  <c r="O132" i="487" s="1"/>
  <c r="AA133" i="487"/>
  <c r="AC132" i="487"/>
  <c r="AB132" i="478"/>
  <c r="L132" i="478"/>
  <c r="M132" i="478" s="1"/>
  <c r="N132" i="478"/>
  <c r="O132" i="478" s="1"/>
  <c r="AA133" i="478"/>
  <c r="AC132" i="478"/>
  <c r="AB132" i="485"/>
  <c r="L132" i="485"/>
  <c r="M132" i="485" s="1"/>
  <c r="N132" i="485"/>
  <c r="O132" i="485" s="1"/>
  <c r="AA133" i="485"/>
  <c r="AC132" i="485"/>
  <c r="L134" i="495"/>
  <c r="M134" i="495" s="1"/>
  <c r="N134" i="495"/>
  <c r="O134" i="495" s="1"/>
  <c r="AB134" i="495"/>
  <c r="AA135" i="495"/>
  <c r="AC134" i="495"/>
  <c r="AB131" i="494"/>
  <c r="L131" i="494"/>
  <c r="M131" i="494" s="1"/>
  <c r="N131" i="494"/>
  <c r="O131" i="494" s="1"/>
  <c r="AA132" i="494"/>
  <c r="AC131" i="494"/>
  <c r="AB132" i="470"/>
  <c r="L132" i="470"/>
  <c r="M132" i="470" s="1"/>
  <c r="N132" i="470"/>
  <c r="O132" i="470" s="1"/>
  <c r="AA133" i="470"/>
  <c r="AC132" i="470"/>
  <c r="N131" i="488"/>
  <c r="O131" i="488" s="1"/>
  <c r="AA132" i="488"/>
  <c r="L131" i="488"/>
  <c r="M131" i="488" s="1"/>
  <c r="AB131" i="488"/>
  <c r="AC131" i="488"/>
  <c r="N131" i="473"/>
  <c r="O131" i="473" s="1"/>
  <c r="AA132" i="473"/>
  <c r="L131" i="473"/>
  <c r="M131" i="473" s="1"/>
  <c r="AB131" i="473"/>
  <c r="AC131" i="473"/>
  <c r="N132" i="489"/>
  <c r="O132" i="489" s="1"/>
  <c r="AB132" i="489"/>
  <c r="L132" i="489"/>
  <c r="M132" i="489" s="1"/>
  <c r="AA133" i="489"/>
  <c r="AC132" i="489"/>
  <c r="N131" i="475"/>
  <c r="O131" i="475" s="1"/>
  <c r="AA132" i="475"/>
  <c r="L131" i="475"/>
  <c r="M131" i="475" s="1"/>
  <c r="AB131" i="475"/>
  <c r="AC131" i="475"/>
  <c r="AB131" i="472"/>
  <c r="L131" i="472"/>
  <c r="M131" i="472" s="1"/>
  <c r="N131" i="472"/>
  <c r="O131" i="472" s="1"/>
  <c r="AA132" i="472"/>
  <c r="AC131" i="472"/>
  <c r="K19" i="4"/>
  <c r="AD38" i="490"/>
  <c r="AD38" i="481"/>
  <c r="AD37" i="479"/>
  <c r="AD37" i="482"/>
  <c r="AD36" i="492"/>
  <c r="AD38" i="494"/>
  <c r="AD38" i="472"/>
  <c r="AD38" i="476"/>
  <c r="AD38" i="473"/>
  <c r="AD37" i="489"/>
  <c r="AD38" i="484"/>
  <c r="AD36" i="471"/>
  <c r="AD38" i="474"/>
  <c r="AD37" i="477"/>
  <c r="AD38" i="475"/>
  <c r="AD38" i="483"/>
  <c r="AD38" i="493"/>
  <c r="AD38" i="488"/>
  <c r="AD37" i="496"/>
  <c r="AD38" i="491"/>
  <c r="AD38" i="486"/>
  <c r="AD37" i="470"/>
  <c r="AD35" i="495"/>
  <c r="AD37" i="480"/>
  <c r="AD37" i="485"/>
  <c r="AD37" i="478"/>
  <c r="AD37" i="487"/>
  <c r="N132" i="488" l="1"/>
  <c r="O132" i="488" s="1"/>
  <c r="AA133" i="488"/>
  <c r="L132" i="488"/>
  <c r="M132" i="488" s="1"/>
  <c r="AB132" i="488"/>
  <c r="AC132" i="488"/>
  <c r="AB132" i="494"/>
  <c r="L132" i="494"/>
  <c r="M132" i="494" s="1"/>
  <c r="N132" i="494"/>
  <c r="O132" i="494" s="1"/>
  <c r="AA133" i="494"/>
  <c r="AC132" i="494"/>
  <c r="AB133" i="487"/>
  <c r="L133" i="487"/>
  <c r="M133" i="487" s="1"/>
  <c r="N133" i="487"/>
  <c r="O133" i="487" s="1"/>
  <c r="AA134" i="487"/>
  <c r="AC133" i="487"/>
  <c r="N132" i="481"/>
  <c r="O132" i="481" s="1"/>
  <c r="L132" i="481"/>
  <c r="M132" i="481" s="1"/>
  <c r="AB132" i="481"/>
  <c r="AA133" i="481"/>
  <c r="AC132" i="481"/>
  <c r="N132" i="475"/>
  <c r="O132" i="475" s="1"/>
  <c r="AB132" i="475"/>
  <c r="AA133" i="475"/>
  <c r="L132" i="475"/>
  <c r="M132" i="475" s="1"/>
  <c r="AC132" i="475"/>
  <c r="N135" i="495"/>
  <c r="O135" i="495" s="1"/>
  <c r="AB135" i="495"/>
  <c r="L135" i="495"/>
  <c r="M135" i="495" s="1"/>
  <c r="AA136" i="495"/>
  <c r="AC135" i="495"/>
  <c r="AB132" i="474"/>
  <c r="L132" i="474"/>
  <c r="M132" i="474" s="1"/>
  <c r="N132" i="474"/>
  <c r="O132" i="474" s="1"/>
  <c r="AA133" i="474"/>
  <c r="AC132" i="474"/>
  <c r="N132" i="493"/>
  <c r="O132" i="493" s="1"/>
  <c r="AA133" i="493"/>
  <c r="AB132" i="493"/>
  <c r="L132" i="493"/>
  <c r="M132" i="493" s="1"/>
  <c r="AC132" i="493"/>
  <c r="AB133" i="480"/>
  <c r="L133" i="480"/>
  <c r="M133" i="480" s="1"/>
  <c r="N133" i="480"/>
  <c r="O133" i="480" s="1"/>
  <c r="AA134" i="480"/>
  <c r="AC133" i="480"/>
  <c r="AB133" i="496"/>
  <c r="L133" i="496"/>
  <c r="M133" i="496" s="1"/>
  <c r="N133" i="496"/>
  <c r="O133" i="496" s="1"/>
  <c r="AA134" i="496"/>
  <c r="AC133" i="496"/>
  <c r="AA133" i="486"/>
  <c r="N132" i="486"/>
  <c r="O132" i="486" s="1"/>
  <c r="AB132" i="486"/>
  <c r="L132" i="486"/>
  <c r="M132" i="486" s="1"/>
  <c r="AC132" i="486"/>
  <c r="AB133" i="482"/>
  <c r="L133" i="482"/>
  <c r="M133" i="482" s="1"/>
  <c r="N133" i="482"/>
  <c r="O133" i="482" s="1"/>
  <c r="AA134" i="482"/>
  <c r="AC133" i="482"/>
  <c r="N133" i="477"/>
  <c r="O133" i="477" s="1"/>
  <c r="AA134" i="477"/>
  <c r="L133" i="477"/>
  <c r="M133" i="477" s="1"/>
  <c r="AB133" i="477"/>
  <c r="AC133" i="477"/>
  <c r="L132" i="490"/>
  <c r="M132" i="490" s="1"/>
  <c r="AA133" i="490"/>
  <c r="AB132" i="490"/>
  <c r="N132" i="490"/>
  <c r="O132" i="490" s="1"/>
  <c r="AC132" i="490"/>
  <c r="AB132" i="472"/>
  <c r="L132" i="472"/>
  <c r="M132" i="472" s="1"/>
  <c r="N132" i="472"/>
  <c r="O132" i="472" s="1"/>
  <c r="AA133" i="472"/>
  <c r="AC132" i="472"/>
  <c r="AB132" i="476"/>
  <c r="L132" i="476"/>
  <c r="M132" i="476" s="1"/>
  <c r="N132" i="476"/>
  <c r="O132" i="476" s="1"/>
  <c r="AA133" i="476"/>
  <c r="AC132" i="476"/>
  <c r="AA133" i="484"/>
  <c r="N132" i="484"/>
  <c r="O132" i="484" s="1"/>
  <c r="L132" i="484"/>
  <c r="M132" i="484" s="1"/>
  <c r="AB132" i="484"/>
  <c r="AC132" i="484"/>
  <c r="N134" i="471"/>
  <c r="O134" i="471" s="1"/>
  <c r="AA135" i="471"/>
  <c r="L134" i="471"/>
  <c r="M134" i="471" s="1"/>
  <c r="AB134" i="471"/>
  <c r="AC134" i="471"/>
  <c r="L132" i="491"/>
  <c r="M132" i="491" s="1"/>
  <c r="N132" i="491"/>
  <c r="O132" i="491" s="1"/>
  <c r="AB132" i="491"/>
  <c r="AA133" i="491"/>
  <c r="AC132" i="491"/>
  <c r="N133" i="489"/>
  <c r="O133" i="489" s="1"/>
  <c r="AB133" i="489"/>
  <c r="L133" i="489"/>
  <c r="M133" i="489" s="1"/>
  <c r="AA134" i="489"/>
  <c r="AC133" i="489"/>
  <c r="AB133" i="485"/>
  <c r="L133" i="485"/>
  <c r="M133" i="485" s="1"/>
  <c r="N133" i="485"/>
  <c r="O133" i="485" s="1"/>
  <c r="AA134" i="485"/>
  <c r="AC133" i="485"/>
  <c r="N132" i="473"/>
  <c r="O132" i="473" s="1"/>
  <c r="AA133" i="473"/>
  <c r="L132" i="473"/>
  <c r="M132" i="473" s="1"/>
  <c r="AB132" i="473"/>
  <c r="AC132" i="473"/>
  <c r="AB133" i="470"/>
  <c r="L133" i="470"/>
  <c r="M133" i="470" s="1"/>
  <c r="N133" i="470"/>
  <c r="O133" i="470" s="1"/>
  <c r="AA134" i="470"/>
  <c r="AC133" i="470"/>
  <c r="AB133" i="478"/>
  <c r="L133" i="478"/>
  <c r="M133" i="478" s="1"/>
  <c r="N133" i="478"/>
  <c r="O133" i="478" s="1"/>
  <c r="AA134" i="478"/>
  <c r="AC133" i="478"/>
  <c r="AB132" i="483"/>
  <c r="L132" i="483"/>
  <c r="M132" i="483" s="1"/>
  <c r="N132" i="483"/>
  <c r="O132" i="483" s="1"/>
  <c r="AA133" i="483"/>
  <c r="AC132" i="483"/>
  <c r="AA134" i="479"/>
  <c r="N133" i="479"/>
  <c r="O133" i="479" s="1"/>
  <c r="AB133" i="479"/>
  <c r="L133" i="479"/>
  <c r="M133" i="479" s="1"/>
  <c r="AC133" i="479"/>
  <c r="AB134" i="492"/>
  <c r="L134" i="492"/>
  <c r="M134" i="492" s="1"/>
  <c r="N134" i="492"/>
  <c r="O134" i="492" s="1"/>
  <c r="AA135" i="492"/>
  <c r="AC134" i="492"/>
  <c r="AD37" i="488"/>
  <c r="AD37" i="473"/>
  <c r="AD36" i="480"/>
  <c r="AD37" i="484"/>
  <c r="AD37" i="483"/>
  <c r="AD36" i="478"/>
  <c r="AD37" i="491"/>
  <c r="AD36" i="477"/>
  <c r="AD36" i="482"/>
  <c r="AD36" i="496"/>
  <c r="AD34" i="495"/>
  <c r="AD37" i="475"/>
  <c r="AD37" i="493"/>
  <c r="AD37" i="476"/>
  <c r="AD36" i="479"/>
  <c r="AD35" i="492"/>
  <c r="AD37" i="494"/>
  <c r="AD37" i="490"/>
  <c r="AD35" i="471"/>
  <c r="AD36" i="487"/>
  <c r="AD37" i="481"/>
  <c r="AD37" i="474"/>
  <c r="AD36" i="489"/>
  <c r="AD37" i="486"/>
  <c r="AD36" i="470"/>
  <c r="AD37" i="472"/>
  <c r="AD36" i="485"/>
  <c r="AB134" i="480" l="1"/>
  <c r="L134" i="480"/>
  <c r="M134" i="480" s="1"/>
  <c r="N134" i="480"/>
  <c r="O134" i="480" s="1"/>
  <c r="AA135" i="480"/>
  <c r="AC134" i="480"/>
  <c r="AB134" i="478"/>
  <c r="L134" i="478"/>
  <c r="M134" i="478" s="1"/>
  <c r="N134" i="478"/>
  <c r="O134" i="478" s="1"/>
  <c r="AA135" i="478"/>
  <c r="AC134" i="478"/>
  <c r="N133" i="473"/>
  <c r="O133" i="473" s="1"/>
  <c r="AA134" i="473"/>
  <c r="L133" i="473"/>
  <c r="M133" i="473" s="1"/>
  <c r="AB133" i="473"/>
  <c r="AC133" i="473"/>
  <c r="AB134" i="489"/>
  <c r="L134" i="489"/>
  <c r="M134" i="489" s="1"/>
  <c r="N134" i="489"/>
  <c r="O134" i="489" s="1"/>
  <c r="AA135" i="489"/>
  <c r="AC134" i="489"/>
  <c r="N135" i="471"/>
  <c r="O135" i="471" s="1"/>
  <c r="AB135" i="471"/>
  <c r="L135" i="471"/>
  <c r="M135" i="471" s="1"/>
  <c r="AA136" i="471"/>
  <c r="AC135" i="471"/>
  <c r="AB133" i="476"/>
  <c r="L133" i="476"/>
  <c r="M133" i="476" s="1"/>
  <c r="N133" i="476"/>
  <c r="O133" i="476" s="1"/>
  <c r="AA134" i="476"/>
  <c r="AC133" i="476"/>
  <c r="AA134" i="490"/>
  <c r="AB133" i="490"/>
  <c r="N133" i="490"/>
  <c r="O133" i="490" s="1"/>
  <c r="L133" i="490"/>
  <c r="M133" i="490" s="1"/>
  <c r="AC133" i="490"/>
  <c r="AB134" i="482"/>
  <c r="L134" i="482"/>
  <c r="M134" i="482" s="1"/>
  <c r="N134" i="482"/>
  <c r="O134" i="482" s="1"/>
  <c r="AA135" i="482"/>
  <c r="AC134" i="482"/>
  <c r="AA134" i="486"/>
  <c r="N133" i="486"/>
  <c r="O133" i="486" s="1"/>
  <c r="AB133" i="486"/>
  <c r="L133" i="486"/>
  <c r="M133" i="486" s="1"/>
  <c r="AC133" i="486"/>
  <c r="N133" i="475"/>
  <c r="O133" i="475" s="1"/>
  <c r="AB133" i="475"/>
  <c r="AA134" i="475"/>
  <c r="L133" i="475"/>
  <c r="M133" i="475" s="1"/>
  <c r="AC133" i="475"/>
  <c r="N133" i="481"/>
  <c r="O133" i="481" s="1"/>
  <c r="L133" i="481"/>
  <c r="M133" i="481" s="1"/>
  <c r="AB133" i="481"/>
  <c r="AA134" i="481"/>
  <c r="AC133" i="481"/>
  <c r="N133" i="491"/>
  <c r="O133" i="491" s="1"/>
  <c r="AB133" i="491"/>
  <c r="L133" i="491"/>
  <c r="M133" i="491" s="1"/>
  <c r="AA134" i="491"/>
  <c r="AC133" i="491"/>
  <c r="AB133" i="472"/>
  <c r="L133" i="472"/>
  <c r="M133" i="472" s="1"/>
  <c r="N133" i="472"/>
  <c r="O133" i="472" s="1"/>
  <c r="AA134" i="472"/>
  <c r="AC133" i="472"/>
  <c r="N134" i="477"/>
  <c r="O134" i="477" s="1"/>
  <c r="AA135" i="477"/>
  <c r="L134" i="477"/>
  <c r="M134" i="477" s="1"/>
  <c r="AB134" i="477"/>
  <c r="AC134" i="477"/>
  <c r="AB133" i="474"/>
  <c r="L133" i="474"/>
  <c r="M133" i="474" s="1"/>
  <c r="N133" i="474"/>
  <c r="O133" i="474" s="1"/>
  <c r="AA134" i="474"/>
  <c r="AC133" i="474"/>
  <c r="AB134" i="487"/>
  <c r="L134" i="487"/>
  <c r="M134" i="487" s="1"/>
  <c r="N134" i="487"/>
  <c r="O134" i="487" s="1"/>
  <c r="AA135" i="487"/>
  <c r="AC134" i="487"/>
  <c r="N133" i="488"/>
  <c r="O133" i="488" s="1"/>
  <c r="AA134" i="488"/>
  <c r="L133" i="488"/>
  <c r="M133" i="488" s="1"/>
  <c r="AB133" i="488"/>
  <c r="AC133" i="488"/>
  <c r="AB133" i="483"/>
  <c r="L133" i="483"/>
  <c r="M133" i="483" s="1"/>
  <c r="N133" i="483"/>
  <c r="O133" i="483" s="1"/>
  <c r="AA134" i="483"/>
  <c r="AC133" i="483"/>
  <c r="AB134" i="485"/>
  <c r="L134" i="485"/>
  <c r="M134" i="485" s="1"/>
  <c r="N134" i="485"/>
  <c r="O134" i="485" s="1"/>
  <c r="AA135" i="485"/>
  <c r="AC134" i="485"/>
  <c r="AB135" i="492"/>
  <c r="L135" i="492"/>
  <c r="M135" i="492" s="1"/>
  <c r="N135" i="492"/>
  <c r="O135" i="492" s="1"/>
  <c r="AA136" i="492"/>
  <c r="AC135" i="492"/>
  <c r="AA135" i="479"/>
  <c r="N134" i="479"/>
  <c r="O134" i="479" s="1"/>
  <c r="AB134" i="479"/>
  <c r="L134" i="479"/>
  <c r="M134" i="479" s="1"/>
  <c r="AC134" i="479"/>
  <c r="AB134" i="470"/>
  <c r="L134" i="470"/>
  <c r="M134" i="470" s="1"/>
  <c r="N134" i="470"/>
  <c r="O134" i="470" s="1"/>
  <c r="AC134" i="470"/>
  <c r="AA135" i="470"/>
  <c r="AA134" i="484"/>
  <c r="N133" i="484"/>
  <c r="O133" i="484" s="1"/>
  <c r="L133" i="484"/>
  <c r="M133" i="484" s="1"/>
  <c r="AB133" i="484"/>
  <c r="AC133" i="484"/>
  <c r="AB134" i="496"/>
  <c r="L134" i="496"/>
  <c r="M134" i="496" s="1"/>
  <c r="N134" i="496"/>
  <c r="O134" i="496" s="1"/>
  <c r="AA135" i="496"/>
  <c r="AC134" i="496"/>
  <c r="N133" i="493"/>
  <c r="O133" i="493" s="1"/>
  <c r="L133" i="493"/>
  <c r="M133" i="493" s="1"/>
  <c r="AA134" i="493"/>
  <c r="AB133" i="493"/>
  <c r="AC133" i="493"/>
  <c r="N136" i="495"/>
  <c r="O136" i="495" s="1"/>
  <c r="AB136" i="495"/>
  <c r="L136" i="495"/>
  <c r="M136" i="495" s="1"/>
  <c r="AA137" i="495"/>
  <c r="AC136" i="495"/>
  <c r="AB133" i="494"/>
  <c r="L133" i="494"/>
  <c r="M133" i="494" s="1"/>
  <c r="N133" i="494"/>
  <c r="O133" i="494" s="1"/>
  <c r="AA134" i="494"/>
  <c r="AC133" i="494"/>
  <c r="AD35" i="480"/>
  <c r="AD35" i="485"/>
  <c r="AD36" i="476"/>
  <c r="AD36" i="473"/>
  <c r="AD36" i="481"/>
  <c r="AD36" i="474"/>
  <c r="AD33" i="495"/>
  <c r="AD36" i="475"/>
  <c r="AD35" i="496"/>
  <c r="AD35" i="470"/>
  <c r="AD35" i="487"/>
  <c r="AD36" i="486"/>
  <c r="AD35" i="489"/>
  <c r="AD35" i="478"/>
  <c r="AD35" i="479"/>
  <c r="AD35" i="482"/>
  <c r="AD34" i="492"/>
  <c r="AD36" i="493"/>
  <c r="AD36" i="484"/>
  <c r="AD34" i="471"/>
  <c r="AD36" i="488"/>
  <c r="AD36" i="472"/>
  <c r="AD36" i="494"/>
  <c r="AD36" i="483"/>
  <c r="AD36" i="491"/>
  <c r="AD36" i="490"/>
  <c r="AD35" i="477"/>
  <c r="AB134" i="472" l="1"/>
  <c r="L134" i="472"/>
  <c r="M134" i="472" s="1"/>
  <c r="N134" i="472"/>
  <c r="O134" i="472" s="1"/>
  <c r="AA135" i="472"/>
  <c r="AC134" i="472"/>
  <c r="N134" i="475"/>
  <c r="O134" i="475" s="1"/>
  <c r="AB134" i="475"/>
  <c r="AA135" i="475"/>
  <c r="L134" i="475"/>
  <c r="M134" i="475" s="1"/>
  <c r="AC134" i="475"/>
  <c r="N136" i="471"/>
  <c r="O136" i="471" s="1"/>
  <c r="AA137" i="471"/>
  <c r="L136" i="471"/>
  <c r="M136" i="471" s="1"/>
  <c r="AB136" i="471"/>
  <c r="AC136" i="471"/>
  <c r="N134" i="473"/>
  <c r="O134" i="473" s="1"/>
  <c r="L134" i="473"/>
  <c r="M134" i="473" s="1"/>
  <c r="AA135" i="473"/>
  <c r="AB134" i="473"/>
  <c r="AC134" i="473"/>
  <c r="AB135" i="480"/>
  <c r="L135" i="480"/>
  <c r="M135" i="480" s="1"/>
  <c r="N135" i="480"/>
  <c r="O135" i="480" s="1"/>
  <c r="AA136" i="480"/>
  <c r="AC135" i="480"/>
  <c r="N134" i="493"/>
  <c r="O134" i="493" s="1"/>
  <c r="AA135" i="493"/>
  <c r="AB134" i="493"/>
  <c r="L134" i="493"/>
  <c r="M134" i="493" s="1"/>
  <c r="AC134" i="493"/>
  <c r="AB135" i="496"/>
  <c r="L135" i="496"/>
  <c r="M135" i="496" s="1"/>
  <c r="N135" i="496"/>
  <c r="O135" i="496" s="1"/>
  <c r="AA136" i="496"/>
  <c r="AC135" i="496"/>
  <c r="AA135" i="484"/>
  <c r="N134" i="484"/>
  <c r="O134" i="484" s="1"/>
  <c r="AB134" i="484"/>
  <c r="L134" i="484"/>
  <c r="M134" i="484" s="1"/>
  <c r="AC134" i="484"/>
  <c r="AB136" i="492"/>
  <c r="L136" i="492"/>
  <c r="M136" i="492" s="1"/>
  <c r="N136" i="492"/>
  <c r="O136" i="492" s="1"/>
  <c r="AA137" i="492"/>
  <c r="AC136" i="492"/>
  <c r="AB135" i="487"/>
  <c r="L135" i="487"/>
  <c r="M135" i="487" s="1"/>
  <c r="N135" i="487"/>
  <c r="O135" i="487" s="1"/>
  <c r="AA136" i="487"/>
  <c r="AC135" i="487"/>
  <c r="N135" i="477"/>
  <c r="O135" i="477" s="1"/>
  <c r="AA136" i="477"/>
  <c r="L135" i="477"/>
  <c r="M135" i="477" s="1"/>
  <c r="AB135" i="477"/>
  <c r="AC135" i="477"/>
  <c r="N134" i="491"/>
  <c r="O134" i="491" s="1"/>
  <c r="AB134" i="491"/>
  <c r="L134" i="491"/>
  <c r="M134" i="491" s="1"/>
  <c r="AA135" i="491"/>
  <c r="AC134" i="491"/>
  <c r="AB135" i="482"/>
  <c r="L135" i="482"/>
  <c r="M135" i="482" s="1"/>
  <c r="N135" i="482"/>
  <c r="O135" i="482" s="1"/>
  <c r="AA136" i="482"/>
  <c r="AC135" i="482"/>
  <c r="AA135" i="490"/>
  <c r="AB134" i="490"/>
  <c r="N134" i="490"/>
  <c r="O134" i="490" s="1"/>
  <c r="L134" i="490"/>
  <c r="M134" i="490" s="1"/>
  <c r="AC134" i="490"/>
  <c r="L135" i="489"/>
  <c r="M135" i="489" s="1"/>
  <c r="N135" i="489"/>
  <c r="O135" i="489" s="1"/>
  <c r="AB135" i="489"/>
  <c r="AA136" i="489"/>
  <c r="AC135" i="489"/>
  <c r="AB134" i="494"/>
  <c r="L134" i="494"/>
  <c r="M134" i="494" s="1"/>
  <c r="N134" i="494"/>
  <c r="O134" i="494" s="1"/>
  <c r="AA135" i="494"/>
  <c r="AC134" i="494"/>
  <c r="AB135" i="485"/>
  <c r="L135" i="485"/>
  <c r="M135" i="485" s="1"/>
  <c r="N135" i="485"/>
  <c r="O135" i="485" s="1"/>
  <c r="AA136" i="485"/>
  <c r="AC135" i="485"/>
  <c r="N134" i="488"/>
  <c r="O134" i="488" s="1"/>
  <c r="AA135" i="488"/>
  <c r="L134" i="488"/>
  <c r="M134" i="488" s="1"/>
  <c r="AB134" i="488"/>
  <c r="AC134" i="488"/>
  <c r="AB134" i="474"/>
  <c r="L134" i="474"/>
  <c r="M134" i="474" s="1"/>
  <c r="N134" i="474"/>
  <c r="O134" i="474" s="1"/>
  <c r="AA135" i="474"/>
  <c r="AC134" i="474"/>
  <c r="N134" i="481"/>
  <c r="O134" i="481" s="1"/>
  <c r="L134" i="481"/>
  <c r="M134" i="481" s="1"/>
  <c r="AB134" i="481"/>
  <c r="AA135" i="481"/>
  <c r="AC134" i="481"/>
  <c r="AB135" i="470"/>
  <c r="L135" i="470"/>
  <c r="M135" i="470" s="1"/>
  <c r="N135" i="470"/>
  <c r="O135" i="470" s="1"/>
  <c r="AA136" i="470"/>
  <c r="AC135" i="470"/>
  <c r="AB137" i="495"/>
  <c r="N137" i="495"/>
  <c r="O137" i="495" s="1"/>
  <c r="L137" i="495"/>
  <c r="M137" i="495" s="1"/>
  <c r="AA138" i="495"/>
  <c r="AC137" i="495"/>
  <c r="AA136" i="479"/>
  <c r="N135" i="479"/>
  <c r="O135" i="479" s="1"/>
  <c r="L135" i="479"/>
  <c r="M135" i="479" s="1"/>
  <c r="AB135" i="479"/>
  <c r="AC135" i="479"/>
  <c r="AB134" i="483"/>
  <c r="L134" i="483"/>
  <c r="M134" i="483" s="1"/>
  <c r="N134" i="483"/>
  <c r="O134" i="483" s="1"/>
  <c r="AA135" i="483"/>
  <c r="AC134" i="483"/>
  <c r="AA135" i="486"/>
  <c r="N134" i="486"/>
  <c r="O134" i="486" s="1"/>
  <c r="AB134" i="486"/>
  <c r="L134" i="486"/>
  <c r="M134" i="486" s="1"/>
  <c r="AC134" i="486"/>
  <c r="AB134" i="476"/>
  <c r="L134" i="476"/>
  <c r="M134" i="476" s="1"/>
  <c r="N134" i="476"/>
  <c r="O134" i="476" s="1"/>
  <c r="AA135" i="476"/>
  <c r="AC134" i="476"/>
  <c r="AB135" i="478"/>
  <c r="L135" i="478"/>
  <c r="M135" i="478" s="1"/>
  <c r="N135" i="478"/>
  <c r="O135" i="478" s="1"/>
  <c r="AC135" i="478"/>
  <c r="AA136" i="478"/>
  <c r="AD35" i="472"/>
  <c r="AD34" i="478"/>
  <c r="AD34" i="482"/>
  <c r="AD34" i="480"/>
  <c r="AD34" i="470"/>
  <c r="AD35" i="483"/>
  <c r="AD34" i="477"/>
  <c r="AD35" i="476"/>
  <c r="AD35" i="484"/>
  <c r="AD33" i="471"/>
  <c r="AD34" i="487"/>
  <c r="AD34" i="496"/>
  <c r="AD35" i="490"/>
  <c r="AD35" i="493"/>
  <c r="AD35" i="481"/>
  <c r="AD34" i="489"/>
  <c r="AD35" i="491"/>
  <c r="AD35" i="488"/>
  <c r="AD34" i="479"/>
  <c r="AD35" i="494"/>
  <c r="AD35" i="475"/>
  <c r="AD35" i="473"/>
  <c r="AD35" i="474"/>
  <c r="AD32" i="495"/>
  <c r="AD34" i="485"/>
  <c r="AD35" i="486"/>
  <c r="AD33" i="492"/>
  <c r="AB136" i="482" l="1"/>
  <c r="L136" i="482"/>
  <c r="M136" i="482" s="1"/>
  <c r="N136" i="482"/>
  <c r="O136" i="482" s="1"/>
  <c r="AA137" i="482"/>
  <c r="AC136" i="482"/>
  <c r="AA136" i="484"/>
  <c r="N135" i="484"/>
  <c r="O135" i="484" s="1"/>
  <c r="L135" i="484"/>
  <c r="M135" i="484" s="1"/>
  <c r="AB135" i="484"/>
  <c r="AC135" i="484"/>
  <c r="AB136" i="480"/>
  <c r="L136" i="480"/>
  <c r="M136" i="480" s="1"/>
  <c r="N136" i="480"/>
  <c r="O136" i="480" s="1"/>
  <c r="AA137" i="480"/>
  <c r="AC136" i="480"/>
  <c r="N137" i="471"/>
  <c r="O137" i="471" s="1"/>
  <c r="AB137" i="471"/>
  <c r="AA138" i="471"/>
  <c r="L137" i="471"/>
  <c r="M137" i="471" s="1"/>
  <c r="AC137" i="471"/>
  <c r="N135" i="475"/>
  <c r="O135" i="475" s="1"/>
  <c r="AB135" i="475"/>
  <c r="AA136" i="475"/>
  <c r="L135" i="475"/>
  <c r="M135" i="475" s="1"/>
  <c r="AC135" i="475"/>
  <c r="AB135" i="472"/>
  <c r="L135" i="472"/>
  <c r="M135" i="472" s="1"/>
  <c r="N135" i="472"/>
  <c r="O135" i="472" s="1"/>
  <c r="AA136" i="472"/>
  <c r="AC135" i="472"/>
  <c r="AB136" i="478"/>
  <c r="L136" i="478"/>
  <c r="M136" i="478" s="1"/>
  <c r="N136" i="478"/>
  <c r="O136" i="478" s="1"/>
  <c r="AA137" i="478"/>
  <c r="AC136" i="478"/>
  <c r="AB135" i="483"/>
  <c r="L135" i="483"/>
  <c r="M135" i="483" s="1"/>
  <c r="N135" i="483"/>
  <c r="O135" i="483" s="1"/>
  <c r="AA136" i="483"/>
  <c r="AC135" i="483"/>
  <c r="AA137" i="479"/>
  <c r="N136" i="479"/>
  <c r="O136" i="479" s="1"/>
  <c r="L136" i="479"/>
  <c r="M136" i="479" s="1"/>
  <c r="AB136" i="479"/>
  <c r="AC136" i="479"/>
  <c r="N135" i="481"/>
  <c r="O135" i="481" s="1"/>
  <c r="L135" i="481"/>
  <c r="M135" i="481" s="1"/>
  <c r="AB135" i="481"/>
  <c r="AA136" i="481"/>
  <c r="AC135" i="481"/>
  <c r="N135" i="488"/>
  <c r="O135" i="488" s="1"/>
  <c r="AA136" i="488"/>
  <c r="L135" i="488"/>
  <c r="M135" i="488" s="1"/>
  <c r="AB135" i="488"/>
  <c r="AC135" i="488"/>
  <c r="AB135" i="494"/>
  <c r="L135" i="494"/>
  <c r="M135" i="494" s="1"/>
  <c r="N135" i="494"/>
  <c r="O135" i="494" s="1"/>
  <c r="AA136" i="494"/>
  <c r="AC135" i="494"/>
  <c r="AB135" i="491"/>
  <c r="L135" i="491"/>
  <c r="M135" i="491" s="1"/>
  <c r="N135" i="491"/>
  <c r="O135" i="491" s="1"/>
  <c r="AA136" i="491"/>
  <c r="AC135" i="491"/>
  <c r="N135" i="493"/>
  <c r="O135" i="493" s="1"/>
  <c r="L135" i="493"/>
  <c r="M135" i="493" s="1"/>
  <c r="AA136" i="493"/>
  <c r="AB135" i="493"/>
  <c r="AC135" i="493"/>
  <c r="N136" i="477"/>
  <c r="O136" i="477" s="1"/>
  <c r="AA137" i="477"/>
  <c r="L136" i="477"/>
  <c r="M136" i="477" s="1"/>
  <c r="AB136" i="477"/>
  <c r="AC136" i="477"/>
  <c r="N136" i="489"/>
  <c r="O136" i="489" s="1"/>
  <c r="AB136" i="489"/>
  <c r="L136" i="489"/>
  <c r="M136" i="489" s="1"/>
  <c r="AA137" i="489"/>
  <c r="AC136" i="489"/>
  <c r="N135" i="490"/>
  <c r="O135" i="490" s="1"/>
  <c r="L135" i="490"/>
  <c r="M135" i="490" s="1"/>
  <c r="AB135" i="490"/>
  <c r="AA136" i="490"/>
  <c r="AC135" i="490"/>
  <c r="AB136" i="496"/>
  <c r="L136" i="496"/>
  <c r="M136" i="496" s="1"/>
  <c r="N136" i="496"/>
  <c r="O136" i="496" s="1"/>
  <c r="AA137" i="496"/>
  <c r="AC136" i="496"/>
  <c r="N135" i="473"/>
  <c r="O135" i="473" s="1"/>
  <c r="AA136" i="473"/>
  <c r="L135" i="473"/>
  <c r="M135" i="473" s="1"/>
  <c r="AB135" i="473"/>
  <c r="AC135" i="473"/>
  <c r="AB136" i="470"/>
  <c r="L136" i="470"/>
  <c r="M136" i="470" s="1"/>
  <c r="N136" i="470"/>
  <c r="O136" i="470" s="1"/>
  <c r="AA137" i="470"/>
  <c r="AC136" i="470"/>
  <c r="AB136" i="485"/>
  <c r="L136" i="485"/>
  <c r="M136" i="485" s="1"/>
  <c r="N136" i="485"/>
  <c r="O136" i="485" s="1"/>
  <c r="AA137" i="485"/>
  <c r="AC136" i="485"/>
  <c r="AB137" i="492"/>
  <c r="L137" i="492"/>
  <c r="M137" i="492" s="1"/>
  <c r="N137" i="492"/>
  <c r="O137" i="492" s="1"/>
  <c r="AA138" i="492"/>
  <c r="AC137" i="492"/>
  <c r="AB135" i="474"/>
  <c r="L135" i="474"/>
  <c r="M135" i="474" s="1"/>
  <c r="N135" i="474"/>
  <c r="O135" i="474" s="1"/>
  <c r="AA136" i="474"/>
  <c r="AC135" i="474"/>
  <c r="AB135" i="476"/>
  <c r="L135" i="476"/>
  <c r="M135" i="476" s="1"/>
  <c r="N135" i="476"/>
  <c r="O135" i="476" s="1"/>
  <c r="AA136" i="476"/>
  <c r="AC135" i="476"/>
  <c r="N135" i="486"/>
  <c r="O135" i="486" s="1"/>
  <c r="AB135" i="486"/>
  <c r="L135" i="486"/>
  <c r="M135" i="486" s="1"/>
  <c r="AA136" i="486"/>
  <c r="AC135" i="486"/>
  <c r="L138" i="495"/>
  <c r="M138" i="495" s="1"/>
  <c r="AB138" i="495"/>
  <c r="N138" i="495"/>
  <c r="O138" i="495" s="1"/>
  <c r="AA139" i="495"/>
  <c r="AC138" i="495"/>
  <c r="AB136" i="487"/>
  <c r="L136" i="487"/>
  <c r="M136" i="487" s="1"/>
  <c r="N136" i="487"/>
  <c r="O136" i="487" s="1"/>
  <c r="AA137" i="487"/>
  <c r="AC136" i="487"/>
  <c r="AD33" i="482"/>
  <c r="AD34" i="493"/>
  <c r="AD32" i="471"/>
  <c r="AD34" i="486"/>
  <c r="AD33" i="487"/>
  <c r="AD32" i="492"/>
  <c r="AD33" i="470"/>
  <c r="AD33" i="489"/>
  <c r="AD34" i="488"/>
  <c r="AD33" i="485"/>
  <c r="AD33" i="480"/>
  <c r="AD33" i="479"/>
  <c r="AD34" i="473"/>
  <c r="AD33" i="478"/>
  <c r="AD34" i="474"/>
  <c r="AD34" i="491"/>
  <c r="AD34" i="476"/>
  <c r="AD33" i="496"/>
  <c r="AD34" i="484"/>
  <c r="AD34" i="472"/>
  <c r="AD34" i="475"/>
  <c r="AD33" i="477"/>
  <c r="AD31" i="495"/>
  <c r="AD34" i="481"/>
  <c r="AD34" i="483"/>
  <c r="AD34" i="490"/>
  <c r="AD34" i="494"/>
  <c r="AB137" i="485" l="1"/>
  <c r="L137" i="485"/>
  <c r="M137" i="485" s="1"/>
  <c r="N137" i="485"/>
  <c r="O137" i="485" s="1"/>
  <c r="AA138" i="485"/>
  <c r="AC137" i="485"/>
  <c r="N136" i="473"/>
  <c r="O136" i="473" s="1"/>
  <c r="L136" i="473"/>
  <c r="M136" i="473" s="1"/>
  <c r="AA137" i="473"/>
  <c r="AB136" i="473"/>
  <c r="AC136" i="473"/>
  <c r="L136" i="491"/>
  <c r="M136" i="491" s="1"/>
  <c r="AB136" i="491"/>
  <c r="N136" i="491"/>
  <c r="O136" i="491" s="1"/>
  <c r="AA137" i="491"/>
  <c r="AC136" i="491"/>
  <c r="AB137" i="482"/>
  <c r="L137" i="482"/>
  <c r="M137" i="482" s="1"/>
  <c r="N137" i="482"/>
  <c r="O137" i="482" s="1"/>
  <c r="AA138" i="482"/>
  <c r="AC137" i="482"/>
  <c r="AB136" i="476"/>
  <c r="L136" i="476"/>
  <c r="M136" i="476" s="1"/>
  <c r="N136" i="476"/>
  <c r="O136" i="476" s="1"/>
  <c r="AA137" i="476"/>
  <c r="AC136" i="476"/>
  <c r="AB137" i="470"/>
  <c r="L137" i="470"/>
  <c r="M137" i="470" s="1"/>
  <c r="N137" i="470"/>
  <c r="O137" i="470" s="1"/>
  <c r="AA138" i="470"/>
  <c r="AC137" i="470"/>
  <c r="N137" i="489"/>
  <c r="O137" i="489" s="1"/>
  <c r="AB137" i="489"/>
  <c r="L137" i="489"/>
  <c r="M137" i="489" s="1"/>
  <c r="AA138" i="489"/>
  <c r="AC137" i="489"/>
  <c r="AB136" i="494"/>
  <c r="L136" i="494"/>
  <c r="M136" i="494" s="1"/>
  <c r="N136" i="494"/>
  <c r="O136" i="494" s="1"/>
  <c r="AA137" i="494"/>
  <c r="AC136" i="494"/>
  <c r="AB136" i="483"/>
  <c r="L136" i="483"/>
  <c r="M136" i="483" s="1"/>
  <c r="N136" i="483"/>
  <c r="O136" i="483" s="1"/>
  <c r="AA137" i="483"/>
  <c r="AC136" i="483"/>
  <c r="N136" i="475"/>
  <c r="O136" i="475" s="1"/>
  <c r="AB136" i="475"/>
  <c r="L136" i="475"/>
  <c r="M136" i="475" s="1"/>
  <c r="AA137" i="475"/>
  <c r="AC136" i="475"/>
  <c r="N137" i="477"/>
  <c r="O137" i="477" s="1"/>
  <c r="AB137" i="477"/>
  <c r="AA138" i="477"/>
  <c r="L137" i="477"/>
  <c r="M137" i="477" s="1"/>
  <c r="AC137" i="477"/>
  <c r="AB137" i="478"/>
  <c r="L137" i="478"/>
  <c r="M137" i="478" s="1"/>
  <c r="N137" i="478"/>
  <c r="O137" i="478" s="1"/>
  <c r="AA138" i="478"/>
  <c r="AC137" i="478"/>
  <c r="N138" i="471"/>
  <c r="O138" i="471" s="1"/>
  <c r="AA139" i="471"/>
  <c r="L138" i="471"/>
  <c r="M138" i="471" s="1"/>
  <c r="AB138" i="471"/>
  <c r="AC138" i="471"/>
  <c r="AB137" i="480"/>
  <c r="L137" i="480"/>
  <c r="M137" i="480" s="1"/>
  <c r="N137" i="480"/>
  <c r="O137" i="480" s="1"/>
  <c r="AA138" i="480"/>
  <c r="AC137" i="480"/>
  <c r="AA137" i="484"/>
  <c r="N136" i="484"/>
  <c r="O136" i="484" s="1"/>
  <c r="L136" i="484"/>
  <c r="M136" i="484" s="1"/>
  <c r="AB136" i="484"/>
  <c r="AC136" i="484"/>
  <c r="AB136" i="486"/>
  <c r="N136" i="486"/>
  <c r="O136" i="486" s="1"/>
  <c r="AA137" i="486"/>
  <c r="L136" i="486"/>
  <c r="M136" i="486" s="1"/>
  <c r="AC136" i="486"/>
  <c r="L136" i="490"/>
  <c r="M136" i="490" s="1"/>
  <c r="AA137" i="490"/>
  <c r="AB136" i="490"/>
  <c r="N136" i="490"/>
  <c r="O136" i="490" s="1"/>
  <c r="AC136" i="490"/>
  <c r="N136" i="493"/>
  <c r="O136" i="493" s="1"/>
  <c r="AA137" i="493"/>
  <c r="AB136" i="493"/>
  <c r="L136" i="493"/>
  <c r="M136" i="493" s="1"/>
  <c r="AC136" i="493"/>
  <c r="N136" i="488"/>
  <c r="O136" i="488" s="1"/>
  <c r="AA137" i="488"/>
  <c r="L136" i="488"/>
  <c r="M136" i="488" s="1"/>
  <c r="AB136" i="488"/>
  <c r="AC136" i="488"/>
  <c r="AB137" i="487"/>
  <c r="L137" i="487"/>
  <c r="M137" i="487" s="1"/>
  <c r="N137" i="487"/>
  <c r="O137" i="487" s="1"/>
  <c r="AC137" i="487"/>
  <c r="AA138" i="487"/>
  <c r="AB136" i="474"/>
  <c r="L136" i="474"/>
  <c r="M136" i="474" s="1"/>
  <c r="N136" i="474"/>
  <c r="O136" i="474" s="1"/>
  <c r="AA137" i="474"/>
  <c r="AC136" i="474"/>
  <c r="L139" i="495"/>
  <c r="M139" i="495" s="1"/>
  <c r="AB139" i="495"/>
  <c r="N139" i="495"/>
  <c r="O139" i="495" s="1"/>
  <c r="AA140" i="495"/>
  <c r="AC139" i="495"/>
  <c r="AB138" i="492"/>
  <c r="L138" i="492"/>
  <c r="M138" i="492" s="1"/>
  <c r="N138" i="492"/>
  <c r="O138" i="492" s="1"/>
  <c r="AA139" i="492"/>
  <c r="AC138" i="492"/>
  <c r="AB137" i="496"/>
  <c r="L137" i="496"/>
  <c r="M137" i="496" s="1"/>
  <c r="N137" i="496"/>
  <c r="O137" i="496" s="1"/>
  <c r="AA138" i="496"/>
  <c r="AC137" i="496"/>
  <c r="N136" i="481"/>
  <c r="O136" i="481" s="1"/>
  <c r="L136" i="481"/>
  <c r="M136" i="481" s="1"/>
  <c r="AB136" i="481"/>
  <c r="AA137" i="481"/>
  <c r="AC136" i="481"/>
  <c r="AA138" i="479"/>
  <c r="N137" i="479"/>
  <c r="O137" i="479" s="1"/>
  <c r="AB137" i="479"/>
  <c r="L137" i="479"/>
  <c r="M137" i="479" s="1"/>
  <c r="AC137" i="479"/>
  <c r="AB136" i="472"/>
  <c r="L136" i="472"/>
  <c r="M136" i="472" s="1"/>
  <c r="N136" i="472"/>
  <c r="O136" i="472" s="1"/>
  <c r="AA137" i="472"/>
  <c r="AC136" i="472"/>
  <c r="AD32" i="485"/>
  <c r="AD30" i="495"/>
  <c r="AD33" i="476"/>
  <c r="AD33" i="493"/>
  <c r="AD33" i="474"/>
  <c r="AD32" i="480"/>
  <c r="AD31" i="471"/>
  <c r="AD33" i="472"/>
  <c r="AD32" i="487"/>
  <c r="AD32" i="496"/>
  <c r="AD33" i="486"/>
  <c r="AD32" i="470"/>
  <c r="AD32" i="482"/>
  <c r="AD33" i="481"/>
  <c r="AD33" i="483"/>
  <c r="AD31" i="492"/>
  <c r="AD33" i="473"/>
  <c r="AD32" i="478"/>
  <c r="AD32" i="489"/>
  <c r="AD33" i="490"/>
  <c r="AD33" i="491"/>
  <c r="AD33" i="488"/>
  <c r="AD33" i="494"/>
  <c r="AD32" i="477"/>
  <c r="AD33" i="484"/>
  <c r="AD33" i="475"/>
  <c r="AD32" i="479"/>
  <c r="AB138" i="487" l="1"/>
  <c r="L138" i="487"/>
  <c r="M138" i="487" s="1"/>
  <c r="N138" i="487"/>
  <c r="O138" i="487" s="1"/>
  <c r="AA139" i="487"/>
  <c r="AC138" i="487"/>
  <c r="N137" i="488"/>
  <c r="O137" i="488" s="1"/>
  <c r="AA138" i="488"/>
  <c r="L137" i="488"/>
  <c r="M137" i="488" s="1"/>
  <c r="AB137" i="488"/>
  <c r="AC137" i="488"/>
  <c r="AB137" i="483"/>
  <c r="L137" i="483"/>
  <c r="M137" i="483" s="1"/>
  <c r="N137" i="483"/>
  <c r="O137" i="483" s="1"/>
  <c r="AA138" i="483"/>
  <c r="AC137" i="483"/>
  <c r="AB137" i="476"/>
  <c r="L137" i="476"/>
  <c r="M137" i="476" s="1"/>
  <c r="N137" i="476"/>
  <c r="O137" i="476" s="1"/>
  <c r="AA138" i="476"/>
  <c r="AC137" i="476"/>
  <c r="N137" i="473"/>
  <c r="O137" i="473" s="1"/>
  <c r="AA138" i="473"/>
  <c r="L137" i="473"/>
  <c r="M137" i="473" s="1"/>
  <c r="AB137" i="473"/>
  <c r="AC137" i="473"/>
  <c r="AB138" i="485"/>
  <c r="L138" i="485"/>
  <c r="M138" i="485" s="1"/>
  <c r="N138" i="485"/>
  <c r="O138" i="485" s="1"/>
  <c r="AA139" i="485"/>
  <c r="AC138" i="485"/>
  <c r="AB138" i="496"/>
  <c r="L138" i="496"/>
  <c r="M138" i="496" s="1"/>
  <c r="N138" i="496"/>
  <c r="O138" i="496" s="1"/>
  <c r="AA139" i="496"/>
  <c r="AC138" i="496"/>
  <c r="N137" i="493"/>
  <c r="O137" i="493" s="1"/>
  <c r="L137" i="493"/>
  <c r="M137" i="493" s="1"/>
  <c r="AB137" i="493"/>
  <c r="AA138" i="493"/>
  <c r="AC137" i="493"/>
  <c r="AA138" i="484"/>
  <c r="N137" i="484"/>
  <c r="O137" i="484" s="1"/>
  <c r="L137" i="484"/>
  <c r="M137" i="484" s="1"/>
  <c r="AB137" i="484"/>
  <c r="AC137" i="484"/>
  <c r="AB138" i="478"/>
  <c r="L138" i="478"/>
  <c r="M138" i="478" s="1"/>
  <c r="N138" i="478"/>
  <c r="O138" i="478" s="1"/>
  <c r="AA139" i="478"/>
  <c r="AC138" i="478"/>
  <c r="AB137" i="494"/>
  <c r="L137" i="494"/>
  <c r="M137" i="494" s="1"/>
  <c r="N137" i="494"/>
  <c r="O137" i="494" s="1"/>
  <c r="AA138" i="494"/>
  <c r="AC137" i="494"/>
  <c r="AB138" i="482"/>
  <c r="L138" i="482"/>
  <c r="M138" i="482" s="1"/>
  <c r="N138" i="482"/>
  <c r="O138" i="482" s="1"/>
  <c r="AA139" i="482"/>
  <c r="AC138" i="482"/>
  <c r="AB137" i="472"/>
  <c r="L137" i="472"/>
  <c r="M137" i="472" s="1"/>
  <c r="N137" i="472"/>
  <c r="O137" i="472" s="1"/>
  <c r="AA138" i="472"/>
  <c r="AC137" i="472"/>
  <c r="AA138" i="490"/>
  <c r="AB137" i="490"/>
  <c r="N137" i="490"/>
  <c r="O137" i="490" s="1"/>
  <c r="L137" i="490"/>
  <c r="M137" i="490" s="1"/>
  <c r="AC137" i="490"/>
  <c r="AB137" i="486"/>
  <c r="N137" i="486"/>
  <c r="O137" i="486" s="1"/>
  <c r="L137" i="486"/>
  <c r="M137" i="486" s="1"/>
  <c r="AA138" i="486"/>
  <c r="AC137" i="486"/>
  <c r="N139" i="471"/>
  <c r="O139" i="471" s="1"/>
  <c r="AB139" i="471"/>
  <c r="AA140" i="471"/>
  <c r="L139" i="471"/>
  <c r="M139" i="471" s="1"/>
  <c r="AC139" i="471"/>
  <c r="AB138" i="489"/>
  <c r="L138" i="489"/>
  <c r="M138" i="489" s="1"/>
  <c r="N138" i="489"/>
  <c r="O138" i="489" s="1"/>
  <c r="AA139" i="489"/>
  <c r="AC138" i="489"/>
  <c r="N137" i="491"/>
  <c r="O137" i="491" s="1"/>
  <c r="L137" i="491"/>
  <c r="M137" i="491" s="1"/>
  <c r="AB137" i="491"/>
  <c r="AA138" i="491"/>
  <c r="AC137" i="491"/>
  <c r="N137" i="481"/>
  <c r="O137" i="481" s="1"/>
  <c r="L137" i="481"/>
  <c r="M137" i="481" s="1"/>
  <c r="AB137" i="481"/>
  <c r="AA138" i="481"/>
  <c r="AC137" i="481"/>
  <c r="AB137" i="474"/>
  <c r="L137" i="474"/>
  <c r="M137" i="474" s="1"/>
  <c r="N137" i="474"/>
  <c r="O137" i="474" s="1"/>
  <c r="AA138" i="474"/>
  <c r="AC137" i="474"/>
  <c r="AA139" i="479"/>
  <c r="N138" i="479"/>
  <c r="O138" i="479" s="1"/>
  <c r="AB138" i="479"/>
  <c r="L138" i="479"/>
  <c r="M138" i="479" s="1"/>
  <c r="AC138" i="479"/>
  <c r="AB139" i="492"/>
  <c r="L139" i="492"/>
  <c r="M139" i="492" s="1"/>
  <c r="N139" i="492"/>
  <c r="O139" i="492" s="1"/>
  <c r="AA140" i="492"/>
  <c r="AC139" i="492"/>
  <c r="N140" i="495"/>
  <c r="O140" i="495" s="1"/>
  <c r="L140" i="495"/>
  <c r="M140" i="495" s="1"/>
  <c r="AB140" i="495"/>
  <c r="AA141" i="495"/>
  <c r="AC140" i="495"/>
  <c r="AB138" i="480"/>
  <c r="L138" i="480"/>
  <c r="M138" i="480" s="1"/>
  <c r="N138" i="480"/>
  <c r="O138" i="480" s="1"/>
  <c r="AA139" i="480"/>
  <c r="AC138" i="480"/>
  <c r="N138" i="477"/>
  <c r="O138" i="477" s="1"/>
  <c r="AA139" i="477"/>
  <c r="L138" i="477"/>
  <c r="M138" i="477" s="1"/>
  <c r="AB138" i="477"/>
  <c r="AC138" i="477"/>
  <c r="N137" i="475"/>
  <c r="O137" i="475" s="1"/>
  <c r="AB137" i="475"/>
  <c r="AA138" i="475"/>
  <c r="L137" i="475"/>
  <c r="M137" i="475" s="1"/>
  <c r="AC137" i="475"/>
  <c r="AB138" i="470"/>
  <c r="L138" i="470"/>
  <c r="M138" i="470" s="1"/>
  <c r="N138" i="470"/>
  <c r="O138" i="470" s="1"/>
  <c r="AC138" i="470"/>
  <c r="AA139" i="470"/>
  <c r="AD31" i="487"/>
  <c r="AD31" i="480"/>
  <c r="AD32" i="481"/>
  <c r="AD32" i="488"/>
  <c r="AD32" i="491"/>
  <c r="AD29" i="495"/>
  <c r="AD32" i="493"/>
  <c r="AD32" i="476"/>
  <c r="AD31" i="470"/>
  <c r="AD31" i="489"/>
  <c r="AD31" i="477"/>
  <c r="AD32" i="473"/>
  <c r="AD32" i="472"/>
  <c r="AD32" i="474"/>
  <c r="AD30" i="492"/>
  <c r="AD31" i="482"/>
  <c r="AD32" i="484"/>
  <c r="AD32" i="486"/>
  <c r="AD32" i="494"/>
  <c r="AD32" i="475"/>
  <c r="AD31" i="479"/>
  <c r="AD32" i="483"/>
  <c r="AD31" i="496"/>
  <c r="AD31" i="478"/>
  <c r="AD30" i="471"/>
  <c r="AD32" i="490"/>
  <c r="AD31" i="485"/>
  <c r="N138" i="475" l="1"/>
  <c r="O138" i="475" s="1"/>
  <c r="AB138" i="475"/>
  <c r="AA139" i="475"/>
  <c r="L138" i="475"/>
  <c r="M138" i="475" s="1"/>
  <c r="AC138" i="475"/>
  <c r="AB139" i="487"/>
  <c r="L139" i="487"/>
  <c r="M139" i="487" s="1"/>
  <c r="N139" i="487"/>
  <c r="O139" i="487" s="1"/>
  <c r="AA140" i="487"/>
  <c r="AC139" i="487"/>
  <c r="AB139" i="470"/>
  <c r="L139" i="470"/>
  <c r="M139" i="470" s="1"/>
  <c r="N139" i="470"/>
  <c r="O139" i="470" s="1"/>
  <c r="AA140" i="470"/>
  <c r="AC139" i="470"/>
  <c r="AB139" i="480"/>
  <c r="L139" i="480"/>
  <c r="M139" i="480" s="1"/>
  <c r="N139" i="480"/>
  <c r="O139" i="480" s="1"/>
  <c r="AA140" i="480"/>
  <c r="AC139" i="480"/>
  <c r="AB138" i="474"/>
  <c r="L138" i="474"/>
  <c r="M138" i="474" s="1"/>
  <c r="N138" i="474"/>
  <c r="O138" i="474" s="1"/>
  <c r="AA139" i="474"/>
  <c r="AC138" i="474"/>
  <c r="AB139" i="482"/>
  <c r="L139" i="482"/>
  <c r="M139" i="482" s="1"/>
  <c r="N139" i="482"/>
  <c r="O139" i="482" s="1"/>
  <c r="AA140" i="482"/>
  <c r="AC139" i="482"/>
  <c r="N138" i="493"/>
  <c r="O138" i="493" s="1"/>
  <c r="AA139" i="493"/>
  <c r="AB138" i="493"/>
  <c r="L138" i="493"/>
  <c r="M138" i="493" s="1"/>
  <c r="AC138" i="493"/>
  <c r="AB138" i="476"/>
  <c r="L138" i="476"/>
  <c r="M138" i="476" s="1"/>
  <c r="N138" i="476"/>
  <c r="O138" i="476" s="1"/>
  <c r="AA139" i="476"/>
  <c r="AC138" i="476"/>
  <c r="N138" i="488"/>
  <c r="O138" i="488" s="1"/>
  <c r="AA139" i="488"/>
  <c r="L138" i="488"/>
  <c r="M138" i="488" s="1"/>
  <c r="AB138" i="488"/>
  <c r="AC138" i="488"/>
  <c r="N138" i="481"/>
  <c r="O138" i="481" s="1"/>
  <c r="L138" i="481"/>
  <c r="M138" i="481" s="1"/>
  <c r="AB138" i="481"/>
  <c r="AA139" i="481"/>
  <c r="AC138" i="481"/>
  <c r="N140" i="471"/>
  <c r="O140" i="471" s="1"/>
  <c r="AA141" i="471"/>
  <c r="L140" i="471"/>
  <c r="M140" i="471" s="1"/>
  <c r="AB140" i="471"/>
  <c r="AC140" i="471"/>
  <c r="AB138" i="486"/>
  <c r="N138" i="486"/>
  <c r="O138" i="486" s="1"/>
  <c r="AA139" i="486"/>
  <c r="L138" i="486"/>
  <c r="M138" i="486" s="1"/>
  <c r="AC138" i="486"/>
  <c r="AA139" i="490"/>
  <c r="AB138" i="490"/>
  <c r="N138" i="490"/>
  <c r="O138" i="490" s="1"/>
  <c r="L138" i="490"/>
  <c r="M138" i="490" s="1"/>
  <c r="AC138" i="490"/>
  <c r="AB138" i="494"/>
  <c r="L138" i="494"/>
  <c r="M138" i="494" s="1"/>
  <c r="N138" i="494"/>
  <c r="O138" i="494" s="1"/>
  <c r="AA139" i="494"/>
  <c r="AC138" i="494"/>
  <c r="AB139" i="496"/>
  <c r="L139" i="496"/>
  <c r="M139" i="496" s="1"/>
  <c r="N139" i="496"/>
  <c r="O139" i="496" s="1"/>
  <c r="AA140" i="496"/>
  <c r="AC139" i="496"/>
  <c r="N138" i="473"/>
  <c r="O138" i="473" s="1"/>
  <c r="L138" i="473"/>
  <c r="M138" i="473" s="1"/>
  <c r="AA139" i="473"/>
  <c r="AB138" i="473"/>
  <c r="AC138" i="473"/>
  <c r="AB138" i="483"/>
  <c r="L138" i="483"/>
  <c r="M138" i="483" s="1"/>
  <c r="N138" i="483"/>
  <c r="O138" i="483" s="1"/>
  <c r="AA139" i="483"/>
  <c r="AC138" i="483"/>
  <c r="L139" i="489"/>
  <c r="M139" i="489" s="1"/>
  <c r="N139" i="489"/>
  <c r="O139" i="489" s="1"/>
  <c r="AB139" i="489"/>
  <c r="AA140" i="489"/>
  <c r="AC139" i="489"/>
  <c r="AB138" i="472"/>
  <c r="L138" i="472"/>
  <c r="M138" i="472" s="1"/>
  <c r="N138" i="472"/>
  <c r="O138" i="472" s="1"/>
  <c r="AA139" i="472"/>
  <c r="AC138" i="472"/>
  <c r="N139" i="477"/>
  <c r="O139" i="477" s="1"/>
  <c r="AA140" i="477"/>
  <c r="L139" i="477"/>
  <c r="M139" i="477" s="1"/>
  <c r="AB139" i="477"/>
  <c r="AC139" i="477"/>
  <c r="AB141" i="495"/>
  <c r="N141" i="495"/>
  <c r="O141" i="495" s="1"/>
  <c r="L141" i="495"/>
  <c r="M141" i="495" s="1"/>
  <c r="AA142" i="495"/>
  <c r="AC141" i="495"/>
  <c r="AB140" i="492"/>
  <c r="L140" i="492"/>
  <c r="M140" i="492" s="1"/>
  <c r="N140" i="492"/>
  <c r="O140" i="492" s="1"/>
  <c r="AA141" i="492"/>
  <c r="AC140" i="492"/>
  <c r="AA140" i="479"/>
  <c r="N139" i="479"/>
  <c r="O139" i="479" s="1"/>
  <c r="L139" i="479"/>
  <c r="M139" i="479" s="1"/>
  <c r="AB139" i="479"/>
  <c r="AC139" i="479"/>
  <c r="N138" i="491"/>
  <c r="O138" i="491" s="1"/>
  <c r="AB138" i="491"/>
  <c r="L138" i="491"/>
  <c r="M138" i="491" s="1"/>
  <c r="AA139" i="491"/>
  <c r="AC138" i="491"/>
  <c r="AB139" i="478"/>
  <c r="L139" i="478"/>
  <c r="M139" i="478" s="1"/>
  <c r="N139" i="478"/>
  <c r="O139" i="478" s="1"/>
  <c r="AA140" i="478"/>
  <c r="AC139" i="478"/>
  <c r="AA139" i="484"/>
  <c r="N138" i="484"/>
  <c r="O138" i="484" s="1"/>
  <c r="AB138" i="484"/>
  <c r="L138" i="484"/>
  <c r="M138" i="484" s="1"/>
  <c r="AC138" i="484"/>
  <c r="AB139" i="485"/>
  <c r="L139" i="485"/>
  <c r="M139" i="485" s="1"/>
  <c r="N139" i="485"/>
  <c r="O139" i="485" s="1"/>
  <c r="AA140" i="485"/>
  <c r="AC139" i="485"/>
  <c r="AD31" i="475"/>
  <c r="AD30" i="477"/>
  <c r="AD31" i="483"/>
  <c r="AD30" i="480"/>
  <c r="AD30" i="487"/>
  <c r="AD31" i="491"/>
  <c r="AD29" i="471"/>
  <c r="AD30" i="485"/>
  <c r="AD30" i="489"/>
  <c r="AD30" i="482"/>
  <c r="AD31" i="490"/>
  <c r="AD31" i="472"/>
  <c r="AD30" i="479"/>
  <c r="AD31" i="476"/>
  <c r="AD30" i="470"/>
  <c r="AD31" i="484"/>
  <c r="AD31" i="494"/>
  <c r="AD31" i="474"/>
  <c r="AD29" i="492"/>
  <c r="AD31" i="493"/>
  <c r="AD31" i="473"/>
  <c r="AD31" i="481"/>
  <c r="AD28" i="495"/>
  <c r="AD31" i="486"/>
  <c r="AD30" i="496"/>
  <c r="AD30" i="478"/>
  <c r="AD31" i="488"/>
  <c r="N139" i="493" l="1"/>
  <c r="O139" i="493" s="1"/>
  <c r="L139" i="493"/>
  <c r="M139" i="493" s="1"/>
  <c r="AA140" i="493"/>
  <c r="AB139" i="493"/>
  <c r="AC139" i="493"/>
  <c r="AB139" i="474"/>
  <c r="L139" i="474"/>
  <c r="M139" i="474" s="1"/>
  <c r="N139" i="474"/>
  <c r="O139" i="474" s="1"/>
  <c r="AA140" i="474"/>
  <c r="AC139" i="474"/>
  <c r="AB139" i="491"/>
  <c r="L139" i="491"/>
  <c r="M139" i="491" s="1"/>
  <c r="N139" i="491"/>
  <c r="O139" i="491" s="1"/>
  <c r="AA140" i="491"/>
  <c r="AC139" i="491"/>
  <c r="AA141" i="479"/>
  <c r="N140" i="479"/>
  <c r="O140" i="479" s="1"/>
  <c r="L140" i="479"/>
  <c r="M140" i="479" s="1"/>
  <c r="AB140" i="479"/>
  <c r="AC140" i="479"/>
  <c r="AB139" i="476"/>
  <c r="L139" i="476"/>
  <c r="M139" i="476" s="1"/>
  <c r="N139" i="476"/>
  <c r="O139" i="476" s="1"/>
  <c r="AA140" i="476"/>
  <c r="AC139" i="476"/>
  <c r="AB140" i="480"/>
  <c r="L140" i="480"/>
  <c r="M140" i="480" s="1"/>
  <c r="N140" i="480"/>
  <c r="O140" i="480" s="1"/>
  <c r="AA141" i="480"/>
  <c r="AC140" i="480"/>
  <c r="N139" i="475"/>
  <c r="O139" i="475" s="1"/>
  <c r="AB139" i="475"/>
  <c r="AA140" i="475"/>
  <c r="L139" i="475"/>
  <c r="M139" i="475" s="1"/>
  <c r="AC139" i="475"/>
  <c r="AB140" i="478"/>
  <c r="L140" i="478"/>
  <c r="M140" i="478" s="1"/>
  <c r="N140" i="478"/>
  <c r="O140" i="478" s="1"/>
  <c r="AA141" i="478"/>
  <c r="AC140" i="478"/>
  <c r="N141" i="471"/>
  <c r="O141" i="471" s="1"/>
  <c r="AB141" i="471"/>
  <c r="AA142" i="471"/>
  <c r="L141" i="471"/>
  <c r="M141" i="471" s="1"/>
  <c r="AC141" i="471"/>
  <c r="AB139" i="472"/>
  <c r="L139" i="472"/>
  <c r="M139" i="472" s="1"/>
  <c r="N139" i="472"/>
  <c r="O139" i="472" s="1"/>
  <c r="AA140" i="472"/>
  <c r="AC139" i="472"/>
  <c r="N139" i="473"/>
  <c r="O139" i="473" s="1"/>
  <c r="AA140" i="473"/>
  <c r="L139" i="473"/>
  <c r="M139" i="473" s="1"/>
  <c r="AB139" i="473"/>
  <c r="AC139" i="473"/>
  <c r="AB140" i="496"/>
  <c r="L140" i="496"/>
  <c r="M140" i="496" s="1"/>
  <c r="N140" i="496"/>
  <c r="O140" i="496" s="1"/>
  <c r="AA141" i="496"/>
  <c r="AC140" i="496"/>
  <c r="AA140" i="486"/>
  <c r="AB139" i="486"/>
  <c r="N139" i="486"/>
  <c r="O139" i="486" s="1"/>
  <c r="L139" i="486"/>
  <c r="M139" i="486" s="1"/>
  <c r="AC139" i="486"/>
  <c r="N139" i="488"/>
  <c r="O139" i="488" s="1"/>
  <c r="AA140" i="488"/>
  <c r="L139" i="488"/>
  <c r="M139" i="488" s="1"/>
  <c r="AB139" i="488"/>
  <c r="AC139" i="488"/>
  <c r="AB140" i="470"/>
  <c r="L140" i="470"/>
  <c r="M140" i="470" s="1"/>
  <c r="N140" i="470"/>
  <c r="O140" i="470" s="1"/>
  <c r="AA141" i="470"/>
  <c r="AC140" i="470"/>
  <c r="L142" i="495"/>
  <c r="M142" i="495" s="1"/>
  <c r="N142" i="495"/>
  <c r="O142" i="495" s="1"/>
  <c r="AB142" i="495"/>
  <c r="AA143" i="495"/>
  <c r="AC142" i="495"/>
  <c r="AB139" i="483"/>
  <c r="L139" i="483"/>
  <c r="M139" i="483" s="1"/>
  <c r="N139" i="483"/>
  <c r="O139" i="483" s="1"/>
  <c r="AA140" i="483"/>
  <c r="AC139" i="483"/>
  <c r="AB140" i="485"/>
  <c r="L140" i="485"/>
  <c r="M140" i="485" s="1"/>
  <c r="N140" i="485"/>
  <c r="O140" i="485" s="1"/>
  <c r="AA141" i="485"/>
  <c r="AC140" i="485"/>
  <c r="AA140" i="484"/>
  <c r="N139" i="484"/>
  <c r="O139" i="484" s="1"/>
  <c r="L139" i="484"/>
  <c r="M139" i="484" s="1"/>
  <c r="AB139" i="484"/>
  <c r="AC139" i="484"/>
  <c r="AB141" i="492"/>
  <c r="L141" i="492"/>
  <c r="M141" i="492" s="1"/>
  <c r="N141" i="492"/>
  <c r="O141" i="492" s="1"/>
  <c r="AA142" i="492"/>
  <c r="AC141" i="492"/>
  <c r="N140" i="477"/>
  <c r="O140" i="477" s="1"/>
  <c r="AA141" i="477"/>
  <c r="L140" i="477"/>
  <c r="M140" i="477" s="1"/>
  <c r="AB140" i="477"/>
  <c r="AC140" i="477"/>
  <c r="N140" i="489"/>
  <c r="O140" i="489" s="1"/>
  <c r="AB140" i="489"/>
  <c r="L140" i="489"/>
  <c r="M140" i="489" s="1"/>
  <c r="AA141" i="489"/>
  <c r="AC140" i="489"/>
  <c r="AB139" i="494"/>
  <c r="L139" i="494"/>
  <c r="M139" i="494" s="1"/>
  <c r="N139" i="494"/>
  <c r="O139" i="494" s="1"/>
  <c r="AA140" i="494"/>
  <c r="AC139" i="494"/>
  <c r="N139" i="490"/>
  <c r="O139" i="490" s="1"/>
  <c r="L139" i="490"/>
  <c r="M139" i="490" s="1"/>
  <c r="AA140" i="490"/>
  <c r="AB139" i="490"/>
  <c r="AC139" i="490"/>
  <c r="N139" i="481"/>
  <c r="O139" i="481" s="1"/>
  <c r="L139" i="481"/>
  <c r="M139" i="481" s="1"/>
  <c r="AB139" i="481"/>
  <c r="AA140" i="481"/>
  <c r="AC139" i="481"/>
  <c r="AB140" i="482"/>
  <c r="L140" i="482"/>
  <c r="M140" i="482" s="1"/>
  <c r="N140" i="482"/>
  <c r="O140" i="482" s="1"/>
  <c r="AA141" i="482"/>
  <c r="AC140" i="482"/>
  <c r="AB140" i="487"/>
  <c r="L140" i="487"/>
  <c r="M140" i="487" s="1"/>
  <c r="N140" i="487"/>
  <c r="O140" i="487" s="1"/>
  <c r="AA141" i="487"/>
  <c r="AC140" i="487"/>
  <c r="AD30" i="490"/>
  <c r="AD29" i="489"/>
  <c r="AD30" i="481"/>
  <c r="AD30" i="493"/>
  <c r="AD29" i="496"/>
  <c r="AD29" i="477"/>
  <c r="AD28" i="492"/>
  <c r="AD30" i="491"/>
  <c r="AD29" i="479"/>
  <c r="AD29" i="470"/>
  <c r="AD30" i="488"/>
  <c r="AD30" i="476"/>
  <c r="AD29" i="480"/>
  <c r="AD27" i="495"/>
  <c r="AD30" i="494"/>
  <c r="AD29" i="478"/>
  <c r="AD30" i="486"/>
  <c r="AD30" i="472"/>
  <c r="AD30" i="484"/>
  <c r="AD30" i="475"/>
  <c r="AD30" i="473"/>
  <c r="AD30" i="483"/>
  <c r="AD29" i="487"/>
  <c r="AD29" i="485"/>
  <c r="AD29" i="482"/>
  <c r="AD30" i="474"/>
  <c r="AD28" i="471"/>
  <c r="N140" i="481" l="1"/>
  <c r="O140" i="481" s="1"/>
  <c r="L140" i="481"/>
  <c r="M140" i="481" s="1"/>
  <c r="AB140" i="481"/>
  <c r="AA141" i="481"/>
  <c r="AC140" i="481"/>
  <c r="AB140" i="476"/>
  <c r="L140" i="476"/>
  <c r="M140" i="476" s="1"/>
  <c r="N140" i="476"/>
  <c r="O140" i="476" s="1"/>
  <c r="AA141" i="476"/>
  <c r="AC140" i="476"/>
  <c r="AA142" i="479"/>
  <c r="N141" i="479"/>
  <c r="O141" i="479" s="1"/>
  <c r="AB141" i="479"/>
  <c r="L141" i="479"/>
  <c r="M141" i="479" s="1"/>
  <c r="AC141" i="479"/>
  <c r="AB142" i="492"/>
  <c r="L142" i="492"/>
  <c r="M142" i="492" s="1"/>
  <c r="N142" i="492"/>
  <c r="O142" i="492" s="1"/>
  <c r="AA143" i="492"/>
  <c r="AC142" i="492"/>
  <c r="AA141" i="484"/>
  <c r="N140" i="484"/>
  <c r="O140" i="484" s="1"/>
  <c r="L140" i="484"/>
  <c r="M140" i="484" s="1"/>
  <c r="AB140" i="484"/>
  <c r="AC140" i="484"/>
  <c r="N143" i="495"/>
  <c r="O143" i="495" s="1"/>
  <c r="AB143" i="495"/>
  <c r="L143" i="495"/>
  <c r="M143" i="495" s="1"/>
  <c r="AA144" i="495"/>
  <c r="AC143" i="495"/>
  <c r="N140" i="488"/>
  <c r="O140" i="488" s="1"/>
  <c r="AA141" i="488"/>
  <c r="L140" i="488"/>
  <c r="M140" i="488" s="1"/>
  <c r="AB140" i="488"/>
  <c r="AC140" i="488"/>
  <c r="AB141" i="496"/>
  <c r="L141" i="496"/>
  <c r="M141" i="496" s="1"/>
  <c r="N141" i="496"/>
  <c r="O141" i="496" s="1"/>
  <c r="AA142" i="496"/>
  <c r="AC141" i="496"/>
  <c r="N142" i="471"/>
  <c r="O142" i="471" s="1"/>
  <c r="AA143" i="471"/>
  <c r="L142" i="471"/>
  <c r="M142" i="471" s="1"/>
  <c r="AB142" i="471"/>
  <c r="AC142" i="471"/>
  <c r="AB141" i="478"/>
  <c r="L141" i="478"/>
  <c r="M141" i="478" s="1"/>
  <c r="N141" i="478"/>
  <c r="O141" i="478" s="1"/>
  <c r="AA142" i="478"/>
  <c r="AC141" i="478"/>
  <c r="N140" i="493"/>
  <c r="O140" i="493" s="1"/>
  <c r="AA141" i="493"/>
  <c r="AB140" i="493"/>
  <c r="L140" i="493"/>
  <c r="M140" i="493" s="1"/>
  <c r="AC140" i="493"/>
  <c r="N140" i="473"/>
  <c r="O140" i="473" s="1"/>
  <c r="L140" i="473"/>
  <c r="M140" i="473" s="1"/>
  <c r="AA141" i="473"/>
  <c r="AB140" i="473"/>
  <c r="AC140" i="473"/>
  <c r="AB140" i="494"/>
  <c r="L140" i="494"/>
  <c r="M140" i="494" s="1"/>
  <c r="N140" i="494"/>
  <c r="O140" i="494" s="1"/>
  <c r="AA141" i="494"/>
  <c r="AC140" i="494"/>
  <c r="N141" i="477"/>
  <c r="O141" i="477" s="1"/>
  <c r="AA142" i="477"/>
  <c r="L141" i="477"/>
  <c r="M141" i="477" s="1"/>
  <c r="AB141" i="477"/>
  <c r="AC141" i="477"/>
  <c r="AB141" i="470"/>
  <c r="L141" i="470"/>
  <c r="M141" i="470" s="1"/>
  <c r="N141" i="470"/>
  <c r="O141" i="470" s="1"/>
  <c r="AA142" i="470"/>
  <c r="AC141" i="470"/>
  <c r="L140" i="491"/>
  <c r="M140" i="491" s="1"/>
  <c r="N140" i="491"/>
  <c r="O140" i="491" s="1"/>
  <c r="AB140" i="491"/>
  <c r="AA141" i="491"/>
  <c r="AC140" i="491"/>
  <c r="AB140" i="483"/>
  <c r="L140" i="483"/>
  <c r="M140" i="483" s="1"/>
  <c r="N140" i="483"/>
  <c r="O140" i="483" s="1"/>
  <c r="AA141" i="483"/>
  <c r="AC140" i="483"/>
  <c r="AB141" i="487"/>
  <c r="L141" i="487"/>
  <c r="M141" i="487" s="1"/>
  <c r="N141" i="487"/>
  <c r="O141" i="487" s="1"/>
  <c r="AA142" i="487"/>
  <c r="AC141" i="487"/>
  <c r="L140" i="490"/>
  <c r="M140" i="490" s="1"/>
  <c r="AA141" i="490"/>
  <c r="AB140" i="490"/>
  <c r="N140" i="490"/>
  <c r="O140" i="490" s="1"/>
  <c r="AC140" i="490"/>
  <c r="AB141" i="482"/>
  <c r="L141" i="482"/>
  <c r="M141" i="482" s="1"/>
  <c r="N141" i="482"/>
  <c r="O141" i="482" s="1"/>
  <c r="AA142" i="482"/>
  <c r="AC141" i="482"/>
  <c r="N141" i="489"/>
  <c r="O141" i="489" s="1"/>
  <c r="AB141" i="489"/>
  <c r="L141" i="489"/>
  <c r="M141" i="489" s="1"/>
  <c r="AA142" i="489"/>
  <c r="AC141" i="489"/>
  <c r="AB141" i="485"/>
  <c r="L141" i="485"/>
  <c r="M141" i="485" s="1"/>
  <c r="N141" i="485"/>
  <c r="O141" i="485" s="1"/>
  <c r="AA142" i="485"/>
  <c r="AC141" i="485"/>
  <c r="N140" i="486"/>
  <c r="O140" i="486" s="1"/>
  <c r="AB140" i="486"/>
  <c r="L140" i="486"/>
  <c r="M140" i="486" s="1"/>
  <c r="AA141" i="486"/>
  <c r="AC140" i="486"/>
  <c r="AB140" i="472"/>
  <c r="L140" i="472"/>
  <c r="M140" i="472" s="1"/>
  <c r="N140" i="472"/>
  <c r="O140" i="472" s="1"/>
  <c r="AA141" i="472"/>
  <c r="AC140" i="472"/>
  <c r="N140" i="475"/>
  <c r="O140" i="475" s="1"/>
  <c r="AB140" i="475"/>
  <c r="AA141" i="475"/>
  <c r="L140" i="475"/>
  <c r="M140" i="475" s="1"/>
  <c r="AC140" i="475"/>
  <c r="AB141" i="480"/>
  <c r="L141" i="480"/>
  <c r="M141" i="480" s="1"/>
  <c r="N141" i="480"/>
  <c r="O141" i="480" s="1"/>
  <c r="AA142" i="480"/>
  <c r="AC141" i="480"/>
  <c r="AB140" i="474"/>
  <c r="L140" i="474"/>
  <c r="M140" i="474" s="1"/>
  <c r="N140" i="474"/>
  <c r="O140" i="474" s="1"/>
  <c r="AA141" i="474"/>
  <c r="AC140" i="474"/>
  <c r="AD29" i="481"/>
  <c r="AD26" i="495"/>
  <c r="AD29" i="476"/>
  <c r="AD28" i="489"/>
  <c r="AD28" i="487"/>
  <c r="AD28" i="477"/>
  <c r="AD29" i="475"/>
  <c r="AD28" i="496"/>
  <c r="AD29" i="483"/>
  <c r="AD29" i="494"/>
  <c r="AD28" i="485"/>
  <c r="AD28" i="482"/>
  <c r="AD29" i="484"/>
  <c r="AD27" i="471"/>
  <c r="AD29" i="490"/>
  <c r="AD29" i="491"/>
  <c r="AD29" i="473"/>
  <c r="AD28" i="480"/>
  <c r="AD29" i="472"/>
  <c r="AD29" i="474"/>
  <c r="AD28" i="479"/>
  <c r="AD28" i="470"/>
  <c r="AD29" i="488"/>
  <c r="AD27" i="492"/>
  <c r="AD29" i="493"/>
  <c r="AD29" i="486"/>
  <c r="AD28" i="478"/>
  <c r="AA142" i="490" l="1"/>
  <c r="AB141" i="490"/>
  <c r="N141" i="490"/>
  <c r="O141" i="490" s="1"/>
  <c r="L141" i="490"/>
  <c r="M141" i="490" s="1"/>
  <c r="AC141" i="490"/>
  <c r="AB141" i="494"/>
  <c r="L141" i="494"/>
  <c r="M141" i="494" s="1"/>
  <c r="N141" i="494"/>
  <c r="O141" i="494" s="1"/>
  <c r="AA142" i="494"/>
  <c r="AC141" i="494"/>
  <c r="N141" i="488"/>
  <c r="O141" i="488" s="1"/>
  <c r="AA142" i="488"/>
  <c r="L141" i="488"/>
  <c r="M141" i="488" s="1"/>
  <c r="AB141" i="488"/>
  <c r="AC141" i="488"/>
  <c r="N141" i="481"/>
  <c r="O141" i="481" s="1"/>
  <c r="L141" i="481"/>
  <c r="M141" i="481" s="1"/>
  <c r="AB141" i="481"/>
  <c r="AA142" i="481"/>
  <c r="AC141" i="481"/>
  <c r="N141" i="475"/>
  <c r="O141" i="475" s="1"/>
  <c r="AB141" i="475"/>
  <c r="AA142" i="475"/>
  <c r="L141" i="475"/>
  <c r="M141" i="475" s="1"/>
  <c r="AC141" i="475"/>
  <c r="AB141" i="472"/>
  <c r="L141" i="472"/>
  <c r="M141" i="472" s="1"/>
  <c r="N141" i="472"/>
  <c r="O141" i="472" s="1"/>
  <c r="AA142" i="472"/>
  <c r="AC141" i="472"/>
  <c r="AB142" i="482"/>
  <c r="L142" i="482"/>
  <c r="M142" i="482" s="1"/>
  <c r="N142" i="482"/>
  <c r="O142" i="482" s="1"/>
  <c r="AA143" i="482"/>
  <c r="AC142" i="482"/>
  <c r="N141" i="491"/>
  <c r="O141" i="491" s="1"/>
  <c r="AB141" i="491"/>
  <c r="L141" i="491"/>
  <c r="M141" i="491" s="1"/>
  <c r="AA142" i="491"/>
  <c r="AC141" i="491"/>
  <c r="N142" i="477"/>
  <c r="O142" i="477" s="1"/>
  <c r="AA143" i="477"/>
  <c r="L142" i="477"/>
  <c r="M142" i="477" s="1"/>
  <c r="AB142" i="477"/>
  <c r="AC142" i="477"/>
  <c r="AB142" i="496"/>
  <c r="L142" i="496"/>
  <c r="M142" i="496" s="1"/>
  <c r="N142" i="496"/>
  <c r="O142" i="496" s="1"/>
  <c r="AA143" i="496"/>
  <c r="AC142" i="496"/>
  <c r="AB143" i="492"/>
  <c r="L143" i="492"/>
  <c r="M143" i="492" s="1"/>
  <c r="N143" i="492"/>
  <c r="O143" i="492" s="1"/>
  <c r="AA144" i="492"/>
  <c r="AC143" i="492"/>
  <c r="AA143" i="479"/>
  <c r="N142" i="479"/>
  <c r="O142" i="479" s="1"/>
  <c r="AB142" i="479"/>
  <c r="L142" i="479"/>
  <c r="M142" i="479" s="1"/>
  <c r="AC142" i="479"/>
  <c r="AB142" i="489"/>
  <c r="L142" i="489"/>
  <c r="M142" i="489" s="1"/>
  <c r="N142" i="489"/>
  <c r="O142" i="489" s="1"/>
  <c r="AA143" i="489"/>
  <c r="AC142" i="489"/>
  <c r="AB141" i="483"/>
  <c r="L141" i="483"/>
  <c r="M141" i="483" s="1"/>
  <c r="N141" i="483"/>
  <c r="O141" i="483" s="1"/>
  <c r="AA142" i="483"/>
  <c r="AC141" i="483"/>
  <c r="AB141" i="474"/>
  <c r="L141" i="474"/>
  <c r="M141" i="474" s="1"/>
  <c r="N141" i="474"/>
  <c r="O141" i="474" s="1"/>
  <c r="AA142" i="474"/>
  <c r="AC141" i="474"/>
  <c r="AB142" i="470"/>
  <c r="L142" i="470"/>
  <c r="M142" i="470" s="1"/>
  <c r="N142" i="470"/>
  <c r="O142" i="470" s="1"/>
  <c r="AC142" i="470"/>
  <c r="AA143" i="470"/>
  <c r="N141" i="473"/>
  <c r="O141" i="473" s="1"/>
  <c r="AA142" i="473"/>
  <c r="L141" i="473"/>
  <c r="M141" i="473" s="1"/>
  <c r="AB141" i="473"/>
  <c r="AC141" i="473"/>
  <c r="N143" i="471"/>
  <c r="O143" i="471" s="1"/>
  <c r="AB143" i="471"/>
  <c r="AA144" i="471"/>
  <c r="L143" i="471"/>
  <c r="M143" i="471" s="1"/>
  <c r="AC143" i="471"/>
  <c r="N141" i="493"/>
  <c r="O141" i="493" s="1"/>
  <c r="L141" i="493"/>
  <c r="M141" i="493" s="1"/>
  <c r="AA142" i="493"/>
  <c r="AB141" i="493"/>
  <c r="AC141" i="493"/>
  <c r="N141" i="486"/>
  <c r="O141" i="486" s="1"/>
  <c r="AA142" i="486"/>
  <c r="L141" i="486"/>
  <c r="M141" i="486" s="1"/>
  <c r="AB141" i="486"/>
  <c r="AC141" i="486"/>
  <c r="AB142" i="480"/>
  <c r="L142" i="480"/>
  <c r="M142" i="480" s="1"/>
  <c r="N142" i="480"/>
  <c r="O142" i="480" s="1"/>
  <c r="AA143" i="480"/>
  <c r="AC142" i="480"/>
  <c r="AB142" i="485"/>
  <c r="L142" i="485"/>
  <c r="M142" i="485" s="1"/>
  <c r="N142" i="485"/>
  <c r="O142" i="485" s="1"/>
  <c r="AA143" i="485"/>
  <c r="AC142" i="485"/>
  <c r="AB142" i="487"/>
  <c r="L142" i="487"/>
  <c r="M142" i="487" s="1"/>
  <c r="N142" i="487"/>
  <c r="O142" i="487" s="1"/>
  <c r="AA143" i="487"/>
  <c r="AC142" i="487"/>
  <c r="AB142" i="478"/>
  <c r="L142" i="478"/>
  <c r="M142" i="478" s="1"/>
  <c r="N142" i="478"/>
  <c r="O142" i="478" s="1"/>
  <c r="AA143" i="478"/>
  <c r="AC142" i="478"/>
  <c r="N144" i="495"/>
  <c r="O144" i="495" s="1"/>
  <c r="AB144" i="495"/>
  <c r="L144" i="495"/>
  <c r="M144" i="495" s="1"/>
  <c r="AA145" i="495"/>
  <c r="AC144" i="495"/>
  <c r="AA142" i="484"/>
  <c r="N141" i="484"/>
  <c r="O141" i="484" s="1"/>
  <c r="L141" i="484"/>
  <c r="M141" i="484" s="1"/>
  <c r="AB141" i="484"/>
  <c r="AC141" i="484"/>
  <c r="AB141" i="476"/>
  <c r="L141" i="476"/>
  <c r="M141" i="476" s="1"/>
  <c r="N141" i="476"/>
  <c r="O141" i="476" s="1"/>
  <c r="AA142" i="476"/>
  <c r="AC141" i="476"/>
  <c r="AD28" i="490"/>
  <c r="AD28" i="475"/>
  <c r="AD27" i="496"/>
  <c r="AD28" i="481"/>
  <c r="AD27" i="477"/>
  <c r="AD27" i="480"/>
  <c r="AD25" i="495"/>
  <c r="AD27" i="485"/>
  <c r="AD27" i="479"/>
  <c r="AD27" i="478"/>
  <c r="AD28" i="473"/>
  <c r="AD28" i="486"/>
  <c r="AD27" i="482"/>
  <c r="AD28" i="472"/>
  <c r="AD28" i="483"/>
  <c r="AD28" i="484"/>
  <c r="AD27" i="487"/>
  <c r="AD28" i="493"/>
  <c r="AD27" i="470"/>
  <c r="AD28" i="488"/>
  <c r="AD26" i="492"/>
  <c r="AD27" i="489"/>
  <c r="AD28" i="474"/>
  <c r="AD26" i="471"/>
  <c r="AD28" i="494"/>
  <c r="AD28" i="476"/>
  <c r="AD28" i="491"/>
  <c r="AB145" i="495" l="1"/>
  <c r="N145" i="495"/>
  <c r="O145" i="495" s="1"/>
  <c r="L145" i="495"/>
  <c r="M145" i="495" s="1"/>
  <c r="AA146" i="495"/>
  <c r="AC145" i="495"/>
  <c r="AB143" i="470"/>
  <c r="L143" i="470"/>
  <c r="M143" i="470" s="1"/>
  <c r="N143" i="470"/>
  <c r="O143" i="470" s="1"/>
  <c r="AC143" i="470"/>
  <c r="AA144" i="470"/>
  <c r="N142" i="488"/>
  <c r="O142" i="488" s="1"/>
  <c r="AA143" i="488"/>
  <c r="L142" i="488"/>
  <c r="M142" i="488" s="1"/>
  <c r="AB142" i="488"/>
  <c r="AC142" i="488"/>
  <c r="AB143" i="478"/>
  <c r="L143" i="478"/>
  <c r="M143" i="478" s="1"/>
  <c r="N143" i="478"/>
  <c r="O143" i="478" s="1"/>
  <c r="AA144" i="478"/>
  <c r="AC143" i="478"/>
  <c r="N142" i="491"/>
  <c r="O142" i="491" s="1"/>
  <c r="AB142" i="491"/>
  <c r="L142" i="491"/>
  <c r="M142" i="491" s="1"/>
  <c r="AA143" i="491"/>
  <c r="AC142" i="491"/>
  <c r="N142" i="475"/>
  <c r="O142" i="475" s="1"/>
  <c r="AB142" i="475"/>
  <c r="AA143" i="475"/>
  <c r="L142" i="475"/>
  <c r="M142" i="475" s="1"/>
  <c r="AC142" i="475"/>
  <c r="N142" i="481"/>
  <c r="O142" i="481" s="1"/>
  <c r="L142" i="481"/>
  <c r="M142" i="481" s="1"/>
  <c r="AB142" i="481"/>
  <c r="AA143" i="481"/>
  <c r="AC142" i="481"/>
  <c r="L143" i="489"/>
  <c r="M143" i="489" s="1"/>
  <c r="N143" i="489"/>
  <c r="O143" i="489" s="1"/>
  <c r="AB143" i="489"/>
  <c r="AA144" i="489"/>
  <c r="AC143" i="489"/>
  <c r="AA144" i="479"/>
  <c r="N143" i="479"/>
  <c r="O143" i="479" s="1"/>
  <c r="L143" i="479"/>
  <c r="M143" i="479" s="1"/>
  <c r="AB143" i="479"/>
  <c r="AC143" i="479"/>
  <c r="AA143" i="484"/>
  <c r="N142" i="484"/>
  <c r="O142" i="484" s="1"/>
  <c r="AB142" i="484"/>
  <c r="L142" i="484"/>
  <c r="M142" i="484" s="1"/>
  <c r="AC142" i="484"/>
  <c r="AB143" i="487"/>
  <c r="L143" i="487"/>
  <c r="M143" i="487" s="1"/>
  <c r="N143" i="487"/>
  <c r="O143" i="487" s="1"/>
  <c r="AA144" i="487"/>
  <c r="AC143" i="487"/>
  <c r="N142" i="473"/>
  <c r="O142" i="473" s="1"/>
  <c r="L142" i="473"/>
  <c r="M142" i="473" s="1"/>
  <c r="AA143" i="473"/>
  <c r="AB142" i="473"/>
  <c r="AC142" i="473"/>
  <c r="AB142" i="474"/>
  <c r="L142" i="474"/>
  <c r="M142" i="474" s="1"/>
  <c r="N142" i="474"/>
  <c r="O142" i="474" s="1"/>
  <c r="AA143" i="474"/>
  <c r="AC142" i="474"/>
  <c r="AB144" i="492"/>
  <c r="L144" i="492"/>
  <c r="M144" i="492" s="1"/>
  <c r="N144" i="492"/>
  <c r="O144" i="492" s="1"/>
  <c r="AA145" i="492"/>
  <c r="AC144" i="492"/>
  <c r="N143" i="477"/>
  <c r="O143" i="477" s="1"/>
  <c r="AA144" i="477"/>
  <c r="L143" i="477"/>
  <c r="M143" i="477" s="1"/>
  <c r="AB143" i="477"/>
  <c r="AC143" i="477"/>
  <c r="AB143" i="482"/>
  <c r="L143" i="482"/>
  <c r="M143" i="482" s="1"/>
  <c r="N143" i="482"/>
  <c r="O143" i="482" s="1"/>
  <c r="AA144" i="482"/>
  <c r="AC143" i="482"/>
  <c r="AB143" i="480"/>
  <c r="L143" i="480"/>
  <c r="M143" i="480" s="1"/>
  <c r="N143" i="480"/>
  <c r="O143" i="480" s="1"/>
  <c r="AA144" i="480"/>
  <c r="AC143" i="480"/>
  <c r="N144" i="471"/>
  <c r="O144" i="471" s="1"/>
  <c r="AB144" i="471"/>
  <c r="AA145" i="471"/>
  <c r="L144" i="471"/>
  <c r="M144" i="471" s="1"/>
  <c r="AC144" i="471"/>
  <c r="AB142" i="476"/>
  <c r="L142" i="476"/>
  <c r="M142" i="476" s="1"/>
  <c r="N142" i="476"/>
  <c r="O142" i="476" s="1"/>
  <c r="AA143" i="476"/>
  <c r="AC142" i="476"/>
  <c r="AB143" i="485"/>
  <c r="L143" i="485"/>
  <c r="M143" i="485" s="1"/>
  <c r="N143" i="485"/>
  <c r="O143" i="485" s="1"/>
  <c r="AA144" i="485"/>
  <c r="AC143" i="485"/>
  <c r="N142" i="486"/>
  <c r="O142" i="486" s="1"/>
  <c r="AB142" i="486"/>
  <c r="L142" i="486"/>
  <c r="M142" i="486" s="1"/>
  <c r="AA143" i="486"/>
  <c r="AC142" i="486"/>
  <c r="N142" i="493"/>
  <c r="O142" i="493" s="1"/>
  <c r="AA143" i="493"/>
  <c r="AB142" i="493"/>
  <c r="L142" i="493"/>
  <c r="M142" i="493" s="1"/>
  <c r="AC142" i="493"/>
  <c r="AB142" i="483"/>
  <c r="L142" i="483"/>
  <c r="M142" i="483" s="1"/>
  <c r="N142" i="483"/>
  <c r="O142" i="483" s="1"/>
  <c r="AA143" i="483"/>
  <c r="AC142" i="483"/>
  <c r="AB143" i="496"/>
  <c r="L143" i="496"/>
  <c r="M143" i="496" s="1"/>
  <c r="N143" i="496"/>
  <c r="O143" i="496" s="1"/>
  <c r="AA144" i="496"/>
  <c r="AC143" i="496"/>
  <c r="AB142" i="472"/>
  <c r="L142" i="472"/>
  <c r="M142" i="472" s="1"/>
  <c r="N142" i="472"/>
  <c r="O142" i="472" s="1"/>
  <c r="AC142" i="472"/>
  <c r="AA143" i="472"/>
  <c r="AB142" i="494"/>
  <c r="L142" i="494"/>
  <c r="M142" i="494" s="1"/>
  <c r="N142" i="494"/>
  <c r="O142" i="494" s="1"/>
  <c r="AA143" i="494"/>
  <c r="AC142" i="494"/>
  <c r="AA143" i="490"/>
  <c r="AB142" i="490"/>
  <c r="N142" i="490"/>
  <c r="O142" i="490" s="1"/>
  <c r="L142" i="490"/>
  <c r="M142" i="490" s="1"/>
  <c r="AC142" i="490"/>
  <c r="AD24" i="495"/>
  <c r="AD26" i="470"/>
  <c r="AD26" i="485"/>
  <c r="AD26" i="479"/>
  <c r="AD26" i="480"/>
  <c r="AD26" i="477"/>
  <c r="AD27" i="483"/>
  <c r="AD26" i="487"/>
  <c r="AD25" i="471"/>
  <c r="AD27" i="488"/>
  <c r="AD27" i="474"/>
  <c r="AD27" i="472"/>
  <c r="AD26" i="489"/>
  <c r="AD27" i="475"/>
  <c r="AD27" i="473"/>
  <c r="AD25" i="492"/>
  <c r="AD27" i="494"/>
  <c r="AD27" i="481"/>
  <c r="AD26" i="496"/>
  <c r="AD26" i="482"/>
  <c r="AD27" i="484"/>
  <c r="AD27" i="491"/>
  <c r="AD26" i="478"/>
  <c r="AD27" i="486"/>
  <c r="AD27" i="476"/>
  <c r="AD27" i="493"/>
  <c r="AD27" i="490"/>
  <c r="N144" i="477" l="1"/>
  <c r="O144" i="477" s="1"/>
  <c r="AA145" i="477"/>
  <c r="L144" i="477"/>
  <c r="M144" i="477" s="1"/>
  <c r="AB144" i="477"/>
  <c r="AC144" i="477"/>
  <c r="N143" i="475"/>
  <c r="O143" i="475" s="1"/>
  <c r="AB143" i="475"/>
  <c r="AA144" i="475"/>
  <c r="L143" i="475"/>
  <c r="M143" i="475" s="1"/>
  <c r="AC143" i="475"/>
  <c r="AB143" i="491"/>
  <c r="L143" i="491"/>
  <c r="M143" i="491" s="1"/>
  <c r="N143" i="491"/>
  <c r="O143" i="491" s="1"/>
  <c r="AA144" i="491"/>
  <c r="AC143" i="491"/>
  <c r="N143" i="488"/>
  <c r="O143" i="488" s="1"/>
  <c r="AA144" i="488"/>
  <c r="L143" i="488"/>
  <c r="M143" i="488" s="1"/>
  <c r="AB143" i="488"/>
  <c r="AC143" i="488"/>
  <c r="L146" i="495"/>
  <c r="M146" i="495" s="1"/>
  <c r="AB146" i="495"/>
  <c r="N146" i="495"/>
  <c r="O146" i="495" s="1"/>
  <c r="AA147" i="495"/>
  <c r="AC146" i="495"/>
  <c r="N143" i="490"/>
  <c r="O143" i="490" s="1"/>
  <c r="L143" i="490"/>
  <c r="M143" i="490" s="1"/>
  <c r="AB143" i="490"/>
  <c r="AA144" i="490"/>
  <c r="AC143" i="490"/>
  <c r="AB144" i="496"/>
  <c r="L144" i="496"/>
  <c r="M144" i="496" s="1"/>
  <c r="N144" i="496"/>
  <c r="O144" i="496" s="1"/>
  <c r="AA145" i="496"/>
  <c r="AC144" i="496"/>
  <c r="N143" i="493"/>
  <c r="O143" i="493" s="1"/>
  <c r="L143" i="493"/>
  <c r="M143" i="493" s="1"/>
  <c r="AA144" i="493"/>
  <c r="AB143" i="493"/>
  <c r="AC143" i="493"/>
  <c r="AB144" i="485"/>
  <c r="L144" i="485"/>
  <c r="M144" i="485" s="1"/>
  <c r="N144" i="485"/>
  <c r="O144" i="485" s="1"/>
  <c r="AA145" i="485"/>
  <c r="AC144" i="485"/>
  <c r="AB144" i="482"/>
  <c r="L144" i="482"/>
  <c r="M144" i="482" s="1"/>
  <c r="N144" i="482"/>
  <c r="O144" i="482" s="1"/>
  <c r="AA145" i="482"/>
  <c r="AC144" i="482"/>
  <c r="N144" i="489"/>
  <c r="O144" i="489" s="1"/>
  <c r="AB144" i="489"/>
  <c r="L144" i="489"/>
  <c r="M144" i="489" s="1"/>
  <c r="AA145" i="489"/>
  <c r="AC144" i="489"/>
  <c r="AB144" i="478"/>
  <c r="L144" i="478"/>
  <c r="M144" i="478" s="1"/>
  <c r="N144" i="478"/>
  <c r="O144" i="478" s="1"/>
  <c r="AC144" i="478"/>
  <c r="AA145" i="478"/>
  <c r="AB144" i="480"/>
  <c r="L144" i="480"/>
  <c r="M144" i="480" s="1"/>
  <c r="N144" i="480"/>
  <c r="O144" i="480" s="1"/>
  <c r="AA145" i="480"/>
  <c r="AC144" i="480"/>
  <c r="AB143" i="474"/>
  <c r="L143" i="474"/>
  <c r="M143" i="474" s="1"/>
  <c r="N143" i="474"/>
  <c r="O143" i="474" s="1"/>
  <c r="AA144" i="474"/>
  <c r="AC143" i="474"/>
  <c r="AB143" i="476"/>
  <c r="L143" i="476"/>
  <c r="M143" i="476" s="1"/>
  <c r="N143" i="476"/>
  <c r="O143" i="476" s="1"/>
  <c r="AA144" i="476"/>
  <c r="AC143" i="476"/>
  <c r="N143" i="473"/>
  <c r="O143" i="473" s="1"/>
  <c r="AA144" i="473"/>
  <c r="L143" i="473"/>
  <c r="M143" i="473" s="1"/>
  <c r="AB143" i="473"/>
  <c r="AC143" i="473"/>
  <c r="AB144" i="487"/>
  <c r="L144" i="487"/>
  <c r="M144" i="487" s="1"/>
  <c r="N144" i="487"/>
  <c r="O144" i="487" s="1"/>
  <c r="AA145" i="487"/>
  <c r="AC144" i="487"/>
  <c r="AA144" i="484"/>
  <c r="N143" i="484"/>
  <c r="O143" i="484" s="1"/>
  <c r="L143" i="484"/>
  <c r="M143" i="484" s="1"/>
  <c r="AB143" i="484"/>
  <c r="AC143" i="484"/>
  <c r="N143" i="481"/>
  <c r="O143" i="481" s="1"/>
  <c r="L143" i="481"/>
  <c r="M143" i="481" s="1"/>
  <c r="AB143" i="481"/>
  <c r="AA144" i="481"/>
  <c r="AC143" i="481"/>
  <c r="AB144" i="470"/>
  <c r="L144" i="470"/>
  <c r="M144" i="470" s="1"/>
  <c r="N144" i="470"/>
  <c r="O144" i="470" s="1"/>
  <c r="AC144" i="470"/>
  <c r="AA145" i="470"/>
  <c r="N143" i="486"/>
  <c r="O143" i="486" s="1"/>
  <c r="AA144" i="486"/>
  <c r="L143" i="486"/>
  <c r="M143" i="486" s="1"/>
  <c r="AB143" i="486"/>
  <c r="AC143" i="486"/>
  <c r="N145" i="471"/>
  <c r="O145" i="471" s="1"/>
  <c r="AB145" i="471"/>
  <c r="AA146" i="471"/>
  <c r="L145" i="471"/>
  <c r="M145" i="471" s="1"/>
  <c r="AC145" i="471"/>
  <c r="AB143" i="483"/>
  <c r="L143" i="483"/>
  <c r="M143" i="483" s="1"/>
  <c r="N143" i="483"/>
  <c r="O143" i="483" s="1"/>
  <c r="AA144" i="483"/>
  <c r="AC143" i="483"/>
  <c r="AB143" i="494"/>
  <c r="L143" i="494"/>
  <c r="M143" i="494" s="1"/>
  <c r="N143" i="494"/>
  <c r="O143" i="494" s="1"/>
  <c r="AA144" i="494"/>
  <c r="AC143" i="494"/>
  <c r="AB143" i="472"/>
  <c r="L143" i="472"/>
  <c r="M143" i="472" s="1"/>
  <c r="N143" i="472"/>
  <c r="O143" i="472" s="1"/>
  <c r="AA144" i="472"/>
  <c r="AC143" i="472"/>
  <c r="AB145" i="492"/>
  <c r="L145" i="492"/>
  <c r="M145" i="492" s="1"/>
  <c r="N145" i="492"/>
  <c r="O145" i="492" s="1"/>
  <c r="AA146" i="492"/>
  <c r="AC145" i="492"/>
  <c r="AA145" i="479"/>
  <c r="N144" i="479"/>
  <c r="O144" i="479" s="1"/>
  <c r="L144" i="479"/>
  <c r="M144" i="479" s="1"/>
  <c r="AB144" i="479"/>
  <c r="AC144" i="479"/>
  <c r="AD25" i="477"/>
  <c r="AD25" i="482"/>
  <c r="AD25" i="478"/>
  <c r="AD26" i="486"/>
  <c r="AD26" i="476"/>
  <c r="AD25" i="496"/>
  <c r="AD25" i="479"/>
  <c r="AD26" i="493"/>
  <c r="AD26" i="475"/>
  <c r="AD24" i="492"/>
  <c r="AD26" i="484"/>
  <c r="AD26" i="494"/>
  <c r="AD26" i="490"/>
  <c r="AD26" i="491"/>
  <c r="AD25" i="470"/>
  <c r="AD25" i="489"/>
  <c r="AD26" i="473"/>
  <c r="AD25" i="487"/>
  <c r="AD24" i="471"/>
  <c r="AD26" i="474"/>
  <c r="AD26" i="472"/>
  <c r="AD26" i="483"/>
  <c r="AD25" i="480"/>
  <c r="AD26" i="488"/>
  <c r="AD26" i="481"/>
  <c r="AD23" i="495"/>
  <c r="AD25" i="485"/>
  <c r="AB145" i="470" l="1"/>
  <c r="L145" i="470"/>
  <c r="M145" i="470" s="1"/>
  <c r="N145" i="470"/>
  <c r="O145" i="470" s="1"/>
  <c r="AA146" i="470"/>
  <c r="AC145" i="470"/>
  <c r="L147" i="495"/>
  <c r="M147" i="495" s="1"/>
  <c r="AB147" i="495"/>
  <c r="N147" i="495"/>
  <c r="O147" i="495" s="1"/>
  <c r="AA148" i="495"/>
  <c r="AC147" i="495"/>
  <c r="N144" i="475"/>
  <c r="O144" i="475" s="1"/>
  <c r="AB144" i="475"/>
  <c r="AA145" i="475"/>
  <c r="L144" i="475"/>
  <c r="M144" i="475" s="1"/>
  <c r="AC144" i="475"/>
  <c r="AA146" i="479"/>
  <c r="N145" i="479"/>
  <c r="O145" i="479" s="1"/>
  <c r="AB145" i="479"/>
  <c r="L145" i="479"/>
  <c r="M145" i="479" s="1"/>
  <c r="AC145" i="479"/>
  <c r="AB144" i="494"/>
  <c r="L144" i="494"/>
  <c r="M144" i="494" s="1"/>
  <c r="N144" i="494"/>
  <c r="O144" i="494" s="1"/>
  <c r="AA145" i="494"/>
  <c r="AC144" i="494"/>
  <c r="AB145" i="478"/>
  <c r="L145" i="478"/>
  <c r="M145" i="478" s="1"/>
  <c r="N145" i="478"/>
  <c r="O145" i="478" s="1"/>
  <c r="AA146" i="478"/>
  <c r="AC145" i="478"/>
  <c r="AB144" i="483"/>
  <c r="L144" i="483"/>
  <c r="M144" i="483" s="1"/>
  <c r="N144" i="483"/>
  <c r="O144" i="483" s="1"/>
  <c r="AA145" i="483"/>
  <c r="AC144" i="483"/>
  <c r="N144" i="486"/>
  <c r="O144" i="486" s="1"/>
  <c r="AB144" i="486"/>
  <c r="L144" i="486"/>
  <c r="M144" i="486" s="1"/>
  <c r="AA145" i="486"/>
  <c r="AC144" i="486"/>
  <c r="N144" i="481"/>
  <c r="O144" i="481" s="1"/>
  <c r="L144" i="481"/>
  <c r="M144" i="481" s="1"/>
  <c r="AB144" i="481"/>
  <c r="AA145" i="481"/>
  <c r="AC144" i="481"/>
  <c r="AA145" i="484"/>
  <c r="N144" i="484"/>
  <c r="O144" i="484" s="1"/>
  <c r="L144" i="484"/>
  <c r="M144" i="484" s="1"/>
  <c r="AB144" i="484"/>
  <c r="AC144" i="484"/>
  <c r="AB144" i="476"/>
  <c r="L144" i="476"/>
  <c r="M144" i="476" s="1"/>
  <c r="N144" i="476"/>
  <c r="O144" i="476" s="1"/>
  <c r="AA145" i="476"/>
  <c r="AC144" i="476"/>
  <c r="N145" i="489"/>
  <c r="O145" i="489" s="1"/>
  <c r="AB145" i="489"/>
  <c r="L145" i="489"/>
  <c r="M145" i="489" s="1"/>
  <c r="AA146" i="489"/>
  <c r="AC145" i="489"/>
  <c r="N144" i="493"/>
  <c r="O144" i="493" s="1"/>
  <c r="AA145" i="493"/>
  <c r="AB144" i="493"/>
  <c r="L144" i="493"/>
  <c r="M144" i="493" s="1"/>
  <c r="AC144" i="493"/>
  <c r="AB145" i="496"/>
  <c r="L145" i="496"/>
  <c r="M145" i="496" s="1"/>
  <c r="N145" i="496"/>
  <c r="O145" i="496" s="1"/>
  <c r="AA146" i="496"/>
  <c r="AC145" i="496"/>
  <c r="L144" i="491"/>
  <c r="M144" i="491" s="1"/>
  <c r="AB144" i="491"/>
  <c r="N144" i="491"/>
  <c r="O144" i="491" s="1"/>
  <c r="AA145" i="491"/>
  <c r="AC144" i="491"/>
  <c r="N145" i="477"/>
  <c r="O145" i="477" s="1"/>
  <c r="AA146" i="477"/>
  <c r="L145" i="477"/>
  <c r="M145" i="477" s="1"/>
  <c r="AB145" i="477"/>
  <c r="AC145" i="477"/>
  <c r="AB144" i="472"/>
  <c r="L144" i="472"/>
  <c r="M144" i="472" s="1"/>
  <c r="N144" i="472"/>
  <c r="O144" i="472" s="1"/>
  <c r="AA145" i="472"/>
  <c r="AC144" i="472"/>
  <c r="N146" i="471"/>
  <c r="O146" i="471" s="1"/>
  <c r="AA147" i="471"/>
  <c r="L146" i="471"/>
  <c r="M146" i="471" s="1"/>
  <c r="AB146" i="471"/>
  <c r="AC146" i="471"/>
  <c r="AB145" i="487"/>
  <c r="L145" i="487"/>
  <c r="M145" i="487" s="1"/>
  <c r="N145" i="487"/>
  <c r="O145" i="487" s="1"/>
  <c r="AA146" i="487"/>
  <c r="AC145" i="487"/>
  <c r="AB145" i="480"/>
  <c r="L145" i="480"/>
  <c r="M145" i="480" s="1"/>
  <c r="N145" i="480"/>
  <c r="O145" i="480" s="1"/>
  <c r="AA146" i="480"/>
  <c r="AC145" i="480"/>
  <c r="AB145" i="485"/>
  <c r="L145" i="485"/>
  <c r="M145" i="485" s="1"/>
  <c r="N145" i="485"/>
  <c r="O145" i="485" s="1"/>
  <c r="AA146" i="485"/>
  <c r="AC145" i="485"/>
  <c r="AB146" i="492"/>
  <c r="L146" i="492"/>
  <c r="M146" i="492" s="1"/>
  <c r="N146" i="492"/>
  <c r="O146" i="492" s="1"/>
  <c r="AA147" i="492"/>
  <c r="AC146" i="492"/>
  <c r="N144" i="473"/>
  <c r="O144" i="473" s="1"/>
  <c r="L144" i="473"/>
  <c r="M144" i="473" s="1"/>
  <c r="AB144" i="473"/>
  <c r="AA145" i="473"/>
  <c r="AC144" i="473"/>
  <c r="AB144" i="474"/>
  <c r="L144" i="474"/>
  <c r="M144" i="474" s="1"/>
  <c r="N144" i="474"/>
  <c r="O144" i="474" s="1"/>
  <c r="AA145" i="474"/>
  <c r="AC144" i="474"/>
  <c r="AB145" i="482"/>
  <c r="L145" i="482"/>
  <c r="M145" i="482" s="1"/>
  <c r="N145" i="482"/>
  <c r="O145" i="482" s="1"/>
  <c r="AA146" i="482"/>
  <c r="AC145" i="482"/>
  <c r="L144" i="490"/>
  <c r="M144" i="490" s="1"/>
  <c r="AA145" i="490"/>
  <c r="AB144" i="490"/>
  <c r="N144" i="490"/>
  <c r="O144" i="490" s="1"/>
  <c r="AC144" i="490"/>
  <c r="N144" i="488"/>
  <c r="O144" i="488" s="1"/>
  <c r="AA145" i="488"/>
  <c r="L144" i="488"/>
  <c r="M144" i="488" s="1"/>
  <c r="AB144" i="488"/>
  <c r="AC144" i="488"/>
  <c r="AD24" i="470"/>
  <c r="AD25" i="488"/>
  <c r="AD24" i="489"/>
  <c r="AD25" i="490"/>
  <c r="AD25" i="486"/>
  <c r="AD23" i="471"/>
  <c r="AD25" i="473"/>
  <c r="AD24" i="480"/>
  <c r="AD25" i="494"/>
  <c r="AD24" i="479"/>
  <c r="AD22" i="495"/>
  <c r="AD25" i="476"/>
  <c r="AD24" i="482"/>
  <c r="AD25" i="475"/>
  <c r="AD25" i="483"/>
  <c r="AD25" i="472"/>
  <c r="AD25" i="493"/>
  <c r="AD24" i="496"/>
  <c r="AD24" i="477"/>
  <c r="AD25" i="481"/>
  <c r="AD24" i="487"/>
  <c r="AD24" i="478"/>
  <c r="AD25" i="474"/>
  <c r="AD23" i="492"/>
  <c r="AD25" i="484"/>
  <c r="AD25" i="491"/>
  <c r="AD24" i="485"/>
  <c r="N145" i="488" l="1"/>
  <c r="O145" i="488" s="1"/>
  <c r="AA146" i="488"/>
  <c r="L145" i="488"/>
  <c r="M145" i="488" s="1"/>
  <c r="AB145" i="488"/>
  <c r="AC145" i="488"/>
  <c r="AB145" i="472"/>
  <c r="L145" i="472"/>
  <c r="M145" i="472" s="1"/>
  <c r="N145" i="472"/>
  <c r="O145" i="472" s="1"/>
  <c r="AA146" i="472"/>
  <c r="AC145" i="472"/>
  <c r="AB145" i="494"/>
  <c r="L145" i="494"/>
  <c r="M145" i="494" s="1"/>
  <c r="N145" i="494"/>
  <c r="O145" i="494" s="1"/>
  <c r="AA146" i="494"/>
  <c r="AC145" i="494"/>
  <c r="AA147" i="479"/>
  <c r="N146" i="479"/>
  <c r="O146" i="479" s="1"/>
  <c r="AB146" i="479"/>
  <c r="L146" i="479"/>
  <c r="M146" i="479" s="1"/>
  <c r="AC146" i="479"/>
  <c r="AB146" i="470"/>
  <c r="L146" i="470"/>
  <c r="M146" i="470" s="1"/>
  <c r="N146" i="470"/>
  <c r="O146" i="470" s="1"/>
  <c r="AA147" i="470"/>
  <c r="AC146" i="470"/>
  <c r="AA146" i="490"/>
  <c r="AB145" i="490"/>
  <c r="N145" i="490"/>
  <c r="O145" i="490" s="1"/>
  <c r="L145" i="490"/>
  <c r="M145" i="490" s="1"/>
  <c r="AC145" i="490"/>
  <c r="AB145" i="474"/>
  <c r="L145" i="474"/>
  <c r="M145" i="474" s="1"/>
  <c r="N145" i="474"/>
  <c r="O145" i="474" s="1"/>
  <c r="AA146" i="474"/>
  <c r="AC145" i="474"/>
  <c r="AB146" i="480"/>
  <c r="L146" i="480"/>
  <c r="M146" i="480" s="1"/>
  <c r="N146" i="480"/>
  <c r="O146" i="480" s="1"/>
  <c r="AA147" i="480"/>
  <c r="AC146" i="480"/>
  <c r="N147" i="471"/>
  <c r="O147" i="471" s="1"/>
  <c r="AB147" i="471"/>
  <c r="AA148" i="471"/>
  <c r="L147" i="471"/>
  <c r="M147" i="471" s="1"/>
  <c r="AC147" i="471"/>
  <c r="AB146" i="489"/>
  <c r="L146" i="489"/>
  <c r="M146" i="489" s="1"/>
  <c r="N146" i="489"/>
  <c r="O146" i="489" s="1"/>
  <c r="AA147" i="489"/>
  <c r="AC146" i="489"/>
  <c r="N145" i="486"/>
  <c r="O145" i="486" s="1"/>
  <c r="AA146" i="486"/>
  <c r="L145" i="486"/>
  <c r="M145" i="486" s="1"/>
  <c r="AB145" i="486"/>
  <c r="AC145" i="486"/>
  <c r="AB146" i="482"/>
  <c r="L146" i="482"/>
  <c r="M146" i="482" s="1"/>
  <c r="N146" i="482"/>
  <c r="O146" i="482" s="1"/>
  <c r="AA147" i="482"/>
  <c r="AC146" i="482"/>
  <c r="N145" i="491"/>
  <c r="O145" i="491" s="1"/>
  <c r="L145" i="491"/>
  <c r="M145" i="491" s="1"/>
  <c r="AB145" i="491"/>
  <c r="AA146" i="491"/>
  <c r="AC145" i="491"/>
  <c r="N145" i="493"/>
  <c r="O145" i="493" s="1"/>
  <c r="L145" i="493"/>
  <c r="M145" i="493" s="1"/>
  <c r="AB145" i="493"/>
  <c r="AA146" i="493"/>
  <c r="AC145" i="493"/>
  <c r="AB145" i="476"/>
  <c r="L145" i="476"/>
  <c r="M145" i="476" s="1"/>
  <c r="N145" i="476"/>
  <c r="O145" i="476" s="1"/>
  <c r="AA146" i="476"/>
  <c r="AC145" i="476"/>
  <c r="AA146" i="484"/>
  <c r="N145" i="484"/>
  <c r="O145" i="484" s="1"/>
  <c r="L145" i="484"/>
  <c r="M145" i="484" s="1"/>
  <c r="AB145" i="484"/>
  <c r="AC145" i="484"/>
  <c r="AB145" i="483"/>
  <c r="L145" i="483"/>
  <c r="M145" i="483" s="1"/>
  <c r="N145" i="483"/>
  <c r="O145" i="483" s="1"/>
  <c r="AA146" i="483"/>
  <c r="AC145" i="483"/>
  <c r="AB146" i="485"/>
  <c r="L146" i="485"/>
  <c r="M146" i="485" s="1"/>
  <c r="N146" i="485"/>
  <c r="O146" i="485" s="1"/>
  <c r="AA147" i="485"/>
  <c r="AC146" i="485"/>
  <c r="N145" i="481"/>
  <c r="O145" i="481" s="1"/>
  <c r="L145" i="481"/>
  <c r="M145" i="481" s="1"/>
  <c r="AB145" i="481"/>
  <c r="AA146" i="481"/>
  <c r="AC145" i="481"/>
  <c r="N145" i="473"/>
  <c r="O145" i="473" s="1"/>
  <c r="AA146" i="473"/>
  <c r="L145" i="473"/>
  <c r="M145" i="473" s="1"/>
  <c r="AB145" i="473"/>
  <c r="AC145" i="473"/>
  <c r="AB146" i="487"/>
  <c r="L146" i="487"/>
  <c r="M146" i="487" s="1"/>
  <c r="N146" i="487"/>
  <c r="O146" i="487" s="1"/>
  <c r="AA147" i="487"/>
  <c r="AC146" i="487"/>
  <c r="AB147" i="492"/>
  <c r="L147" i="492"/>
  <c r="M147" i="492" s="1"/>
  <c r="N147" i="492"/>
  <c r="O147" i="492" s="1"/>
  <c r="AA148" i="492"/>
  <c r="AC147" i="492"/>
  <c r="N146" i="477"/>
  <c r="O146" i="477" s="1"/>
  <c r="AA147" i="477"/>
  <c r="L146" i="477"/>
  <c r="M146" i="477" s="1"/>
  <c r="AB146" i="477"/>
  <c r="AC146" i="477"/>
  <c r="AB146" i="496"/>
  <c r="L146" i="496"/>
  <c r="M146" i="496" s="1"/>
  <c r="N146" i="496"/>
  <c r="O146" i="496" s="1"/>
  <c r="AA147" i="496"/>
  <c r="AC146" i="496"/>
  <c r="AB146" i="478"/>
  <c r="L146" i="478"/>
  <c r="M146" i="478" s="1"/>
  <c r="N146" i="478"/>
  <c r="O146" i="478" s="1"/>
  <c r="AA147" i="478"/>
  <c r="AC146" i="478"/>
  <c r="N145" i="475"/>
  <c r="O145" i="475" s="1"/>
  <c r="AB145" i="475"/>
  <c r="AA146" i="475"/>
  <c r="L145" i="475"/>
  <c r="M145" i="475" s="1"/>
  <c r="AC145" i="475"/>
  <c r="N148" i="495"/>
  <c r="O148" i="495" s="1"/>
  <c r="L148" i="495"/>
  <c r="M148" i="495" s="1"/>
  <c r="AB148" i="495"/>
  <c r="AA149" i="495"/>
  <c r="AC148" i="495"/>
  <c r="AD24" i="488"/>
  <c r="AD24" i="475"/>
  <c r="AD24" i="476"/>
  <c r="AD23" i="485"/>
  <c r="AD24" i="494"/>
  <c r="AD22" i="492"/>
  <c r="AD23" i="470"/>
  <c r="AD23" i="496"/>
  <c r="AD21" i="495"/>
  <c r="AD24" i="474"/>
  <c r="AD24" i="481"/>
  <c r="AD24" i="490"/>
  <c r="AD23" i="479"/>
  <c r="AD23" i="482"/>
  <c r="AD24" i="486"/>
  <c r="AD24" i="473"/>
  <c r="AD23" i="477"/>
  <c r="AD23" i="480"/>
  <c r="AD24" i="484"/>
  <c r="AD22" i="471"/>
  <c r="AD23" i="489"/>
  <c r="AD24" i="493"/>
  <c r="AD24" i="472"/>
  <c r="AD24" i="483"/>
  <c r="AD23" i="487"/>
  <c r="AD23" i="478"/>
  <c r="AD24" i="491"/>
  <c r="AB146" i="483" l="1"/>
  <c r="L146" i="483"/>
  <c r="M146" i="483" s="1"/>
  <c r="N146" i="483"/>
  <c r="O146" i="483" s="1"/>
  <c r="AA147" i="483"/>
  <c r="AC146" i="483"/>
  <c r="N146" i="486"/>
  <c r="O146" i="486" s="1"/>
  <c r="AB146" i="486"/>
  <c r="L146" i="486"/>
  <c r="M146" i="486" s="1"/>
  <c r="AA147" i="486"/>
  <c r="AC146" i="486"/>
  <c r="AB147" i="470"/>
  <c r="L147" i="470"/>
  <c r="M147" i="470" s="1"/>
  <c r="N147" i="470"/>
  <c r="O147" i="470" s="1"/>
  <c r="AA148" i="470"/>
  <c r="AC147" i="470"/>
  <c r="AA148" i="479"/>
  <c r="N147" i="479"/>
  <c r="O147" i="479" s="1"/>
  <c r="L147" i="479"/>
  <c r="M147" i="479" s="1"/>
  <c r="AB147" i="479"/>
  <c r="AC147" i="479"/>
  <c r="AB147" i="496"/>
  <c r="L147" i="496"/>
  <c r="M147" i="496" s="1"/>
  <c r="N147" i="496"/>
  <c r="O147" i="496" s="1"/>
  <c r="AA148" i="496"/>
  <c r="AC147" i="496"/>
  <c r="AB147" i="482"/>
  <c r="L147" i="482"/>
  <c r="M147" i="482" s="1"/>
  <c r="N147" i="482"/>
  <c r="O147" i="482" s="1"/>
  <c r="AA148" i="482"/>
  <c r="AC147" i="482"/>
  <c r="N148" i="471"/>
  <c r="O148" i="471" s="1"/>
  <c r="AB148" i="471"/>
  <c r="AA149" i="471"/>
  <c r="L148" i="471"/>
  <c r="M148" i="471" s="1"/>
  <c r="AC148" i="471"/>
  <c r="AB147" i="480"/>
  <c r="L147" i="480"/>
  <c r="M147" i="480" s="1"/>
  <c r="N147" i="480"/>
  <c r="O147" i="480" s="1"/>
  <c r="AA148" i="480"/>
  <c r="AC147" i="480"/>
  <c r="AB147" i="478"/>
  <c r="L147" i="478"/>
  <c r="M147" i="478" s="1"/>
  <c r="N147" i="478"/>
  <c r="O147" i="478" s="1"/>
  <c r="AA148" i="478"/>
  <c r="AC147" i="478"/>
  <c r="AA147" i="484"/>
  <c r="N146" i="484"/>
  <c r="O146" i="484" s="1"/>
  <c r="AB146" i="484"/>
  <c r="L146" i="484"/>
  <c r="M146" i="484" s="1"/>
  <c r="AC146" i="484"/>
  <c r="N146" i="481"/>
  <c r="O146" i="481" s="1"/>
  <c r="L146" i="481"/>
  <c r="M146" i="481" s="1"/>
  <c r="AB146" i="481"/>
  <c r="AA147" i="481"/>
  <c r="AC146" i="481"/>
  <c r="AB146" i="476"/>
  <c r="L146" i="476"/>
  <c r="M146" i="476" s="1"/>
  <c r="N146" i="476"/>
  <c r="O146" i="476" s="1"/>
  <c r="AA147" i="476"/>
  <c r="AC146" i="476"/>
  <c r="AB146" i="474"/>
  <c r="L146" i="474"/>
  <c r="M146" i="474" s="1"/>
  <c r="N146" i="474"/>
  <c r="O146" i="474" s="1"/>
  <c r="AA147" i="474"/>
  <c r="AC146" i="474"/>
  <c r="AA147" i="490"/>
  <c r="AB146" i="490"/>
  <c r="N146" i="490"/>
  <c r="O146" i="490" s="1"/>
  <c r="L146" i="490"/>
  <c r="M146" i="490" s="1"/>
  <c r="AC146" i="490"/>
  <c r="AB146" i="494"/>
  <c r="L146" i="494"/>
  <c r="M146" i="494" s="1"/>
  <c r="N146" i="494"/>
  <c r="O146" i="494" s="1"/>
  <c r="AA147" i="494"/>
  <c r="AC146" i="494"/>
  <c r="N146" i="488"/>
  <c r="O146" i="488" s="1"/>
  <c r="AA147" i="488"/>
  <c r="L146" i="488"/>
  <c r="M146" i="488" s="1"/>
  <c r="AB146" i="488"/>
  <c r="AC146" i="488"/>
  <c r="N146" i="475"/>
  <c r="O146" i="475" s="1"/>
  <c r="AB146" i="475"/>
  <c r="AA147" i="475"/>
  <c r="L146" i="475"/>
  <c r="M146" i="475" s="1"/>
  <c r="AC146" i="475"/>
  <c r="N147" i="477"/>
  <c r="O147" i="477" s="1"/>
  <c r="AA148" i="477"/>
  <c r="L147" i="477"/>
  <c r="M147" i="477" s="1"/>
  <c r="AB147" i="477"/>
  <c r="AC147" i="477"/>
  <c r="AB147" i="487"/>
  <c r="L147" i="487"/>
  <c r="M147" i="487" s="1"/>
  <c r="N147" i="487"/>
  <c r="O147" i="487" s="1"/>
  <c r="AC147" i="487"/>
  <c r="AA148" i="487"/>
  <c r="N146" i="491"/>
  <c r="O146" i="491" s="1"/>
  <c r="AB146" i="491"/>
  <c r="L146" i="491"/>
  <c r="M146" i="491" s="1"/>
  <c r="AA147" i="491"/>
  <c r="AC146" i="491"/>
  <c r="AB149" i="495"/>
  <c r="N149" i="495"/>
  <c r="O149" i="495" s="1"/>
  <c r="O13" i="495" s="1"/>
  <c r="L149" i="495"/>
  <c r="M149" i="495" s="1"/>
  <c r="M13" i="495" s="1"/>
  <c r="AC149" i="495"/>
  <c r="AB148" i="492"/>
  <c r="L148" i="492"/>
  <c r="M148" i="492" s="1"/>
  <c r="N148" i="492"/>
  <c r="O148" i="492" s="1"/>
  <c r="AA149" i="492"/>
  <c r="AC148" i="492"/>
  <c r="N146" i="473"/>
  <c r="O146" i="473" s="1"/>
  <c r="AA147" i="473"/>
  <c r="L146" i="473"/>
  <c r="M146" i="473" s="1"/>
  <c r="AB146" i="473"/>
  <c r="AC146" i="473"/>
  <c r="AB147" i="485"/>
  <c r="L147" i="485"/>
  <c r="M147" i="485" s="1"/>
  <c r="N147" i="485"/>
  <c r="O147" i="485" s="1"/>
  <c r="AA148" i="485"/>
  <c r="AC147" i="485"/>
  <c r="N146" i="493"/>
  <c r="O146" i="493" s="1"/>
  <c r="AA147" i="493"/>
  <c r="AB146" i="493"/>
  <c r="L146" i="493"/>
  <c r="M146" i="493" s="1"/>
  <c r="AC146" i="493"/>
  <c r="L147" i="489"/>
  <c r="M147" i="489" s="1"/>
  <c r="N147" i="489"/>
  <c r="O147" i="489" s="1"/>
  <c r="AB147" i="489"/>
  <c r="AA148" i="489"/>
  <c r="AC147" i="489"/>
  <c r="AB146" i="472"/>
  <c r="L146" i="472"/>
  <c r="M146" i="472" s="1"/>
  <c r="N146" i="472"/>
  <c r="O146" i="472" s="1"/>
  <c r="AA147" i="472"/>
  <c r="AC146" i="472"/>
  <c r="AD22" i="485"/>
  <c r="AD23" i="481"/>
  <c r="AD23" i="483"/>
  <c r="AD22" i="487"/>
  <c r="AD23" i="474"/>
  <c r="AD20" i="495"/>
  <c r="AD23" i="491"/>
  <c r="AD22" i="470"/>
  <c r="AD23" i="472"/>
  <c r="AD21" i="471"/>
  <c r="AD22" i="477"/>
  <c r="AD23" i="486"/>
  <c r="AD22" i="489"/>
  <c r="AD23" i="473"/>
  <c r="AD23" i="488"/>
  <c r="AD22" i="478"/>
  <c r="AD23" i="476"/>
  <c r="AD21" i="492"/>
  <c r="AD23" i="494"/>
  <c r="AD23" i="484"/>
  <c r="AD22" i="496"/>
  <c r="AD22" i="479"/>
  <c r="AD23" i="493"/>
  <c r="AD22" i="480"/>
  <c r="AD22" i="482"/>
  <c r="AD23" i="475"/>
  <c r="AD23" i="490"/>
  <c r="N148" i="489" l="1"/>
  <c r="O148" i="489" s="1"/>
  <c r="AB148" i="489"/>
  <c r="L148" i="489"/>
  <c r="M148" i="489" s="1"/>
  <c r="AA149" i="489"/>
  <c r="AC148" i="489"/>
  <c r="AB149" i="492"/>
  <c r="L149" i="492"/>
  <c r="M149" i="492" s="1"/>
  <c r="M13" i="492" s="1"/>
  <c r="N149" i="492"/>
  <c r="O149" i="492" s="1"/>
  <c r="O13" i="492" s="1"/>
  <c r="AC149" i="492"/>
  <c r="R5" i="495"/>
  <c r="R4" i="495"/>
  <c r="AA149" i="479"/>
  <c r="N148" i="479"/>
  <c r="O148" i="479" s="1"/>
  <c r="L148" i="479"/>
  <c r="M148" i="479" s="1"/>
  <c r="AB148" i="479"/>
  <c r="AC148" i="479"/>
  <c r="AB147" i="483"/>
  <c r="L147" i="483"/>
  <c r="M147" i="483" s="1"/>
  <c r="N147" i="483"/>
  <c r="O147" i="483" s="1"/>
  <c r="AA148" i="483"/>
  <c r="AC147" i="483"/>
  <c r="N147" i="473"/>
  <c r="O147" i="473" s="1"/>
  <c r="AA148" i="473"/>
  <c r="L147" i="473"/>
  <c r="M147" i="473" s="1"/>
  <c r="AB147" i="473"/>
  <c r="AC147" i="473"/>
  <c r="AB147" i="491"/>
  <c r="L147" i="491"/>
  <c r="M147" i="491" s="1"/>
  <c r="N147" i="491"/>
  <c r="O147" i="491" s="1"/>
  <c r="AA148" i="491"/>
  <c r="AC147" i="491"/>
  <c r="AB148" i="487"/>
  <c r="L148" i="487"/>
  <c r="M148" i="487" s="1"/>
  <c r="N148" i="487"/>
  <c r="O148" i="487" s="1"/>
  <c r="AA149" i="487"/>
  <c r="AC148" i="487"/>
  <c r="N148" i="477"/>
  <c r="O148" i="477" s="1"/>
  <c r="AA149" i="477"/>
  <c r="L148" i="477"/>
  <c r="M148" i="477" s="1"/>
  <c r="AB148" i="477"/>
  <c r="AC148" i="477"/>
  <c r="N147" i="475"/>
  <c r="O147" i="475" s="1"/>
  <c r="AB147" i="475"/>
  <c r="AA148" i="475"/>
  <c r="L147" i="475"/>
  <c r="M147" i="475" s="1"/>
  <c r="AC147" i="475"/>
  <c r="AB147" i="476"/>
  <c r="L147" i="476"/>
  <c r="M147" i="476" s="1"/>
  <c r="N147" i="476"/>
  <c r="O147" i="476" s="1"/>
  <c r="AA148" i="476"/>
  <c r="AC147" i="476"/>
  <c r="AB148" i="480"/>
  <c r="L148" i="480"/>
  <c r="M148" i="480" s="1"/>
  <c r="N148" i="480"/>
  <c r="O148" i="480" s="1"/>
  <c r="AA149" i="480"/>
  <c r="AC148" i="480"/>
  <c r="AB147" i="494"/>
  <c r="L147" i="494"/>
  <c r="M147" i="494" s="1"/>
  <c r="N147" i="494"/>
  <c r="O147" i="494" s="1"/>
  <c r="AA148" i="494"/>
  <c r="AC147" i="494"/>
  <c r="N147" i="490"/>
  <c r="O147" i="490" s="1"/>
  <c r="L147" i="490"/>
  <c r="M147" i="490" s="1"/>
  <c r="AA148" i="490"/>
  <c r="AB147" i="490"/>
  <c r="AC147" i="490"/>
  <c r="N147" i="481"/>
  <c r="O147" i="481" s="1"/>
  <c r="L147" i="481"/>
  <c r="M147" i="481" s="1"/>
  <c r="AB147" i="481"/>
  <c r="AA148" i="481"/>
  <c r="AC147" i="481"/>
  <c r="AA148" i="484"/>
  <c r="N147" i="484"/>
  <c r="O147" i="484" s="1"/>
  <c r="L147" i="484"/>
  <c r="M147" i="484" s="1"/>
  <c r="AB147" i="484"/>
  <c r="AC147" i="484"/>
  <c r="AB148" i="470"/>
  <c r="L148" i="470"/>
  <c r="M148" i="470" s="1"/>
  <c r="N148" i="470"/>
  <c r="O148" i="470" s="1"/>
  <c r="AA149" i="470"/>
  <c r="AC148" i="470"/>
  <c r="AB147" i="474"/>
  <c r="L147" i="474"/>
  <c r="M147" i="474" s="1"/>
  <c r="N147" i="474"/>
  <c r="O147" i="474" s="1"/>
  <c r="AA148" i="474"/>
  <c r="AC147" i="474"/>
  <c r="AB148" i="478"/>
  <c r="L148" i="478"/>
  <c r="M148" i="478" s="1"/>
  <c r="N148" i="478"/>
  <c r="O148" i="478" s="1"/>
  <c r="AA149" i="478"/>
  <c r="AC148" i="478"/>
  <c r="AB148" i="496"/>
  <c r="L148" i="496"/>
  <c r="M148" i="496" s="1"/>
  <c r="N148" i="496"/>
  <c r="O148" i="496" s="1"/>
  <c r="AA149" i="496"/>
  <c r="AC148" i="496"/>
  <c r="AB148" i="485"/>
  <c r="L148" i="485"/>
  <c r="M148" i="485" s="1"/>
  <c r="N148" i="485"/>
  <c r="O148" i="485" s="1"/>
  <c r="AA149" i="485"/>
  <c r="AC148" i="485"/>
  <c r="AB147" i="472"/>
  <c r="L147" i="472"/>
  <c r="M147" i="472" s="1"/>
  <c r="N147" i="472"/>
  <c r="O147" i="472" s="1"/>
  <c r="AA148" i="472"/>
  <c r="AC147" i="472"/>
  <c r="N147" i="493"/>
  <c r="O147" i="493" s="1"/>
  <c r="L147" i="493"/>
  <c r="M147" i="493" s="1"/>
  <c r="AA148" i="493"/>
  <c r="AB147" i="493"/>
  <c r="AC147" i="493"/>
  <c r="N147" i="488"/>
  <c r="O147" i="488" s="1"/>
  <c r="AA148" i="488"/>
  <c r="L147" i="488"/>
  <c r="M147" i="488" s="1"/>
  <c r="AB147" i="488"/>
  <c r="AC147" i="488"/>
  <c r="N149" i="471"/>
  <c r="O149" i="471" s="1"/>
  <c r="O13" i="471" s="1"/>
  <c r="AB149" i="471"/>
  <c r="L149" i="471"/>
  <c r="M149" i="471" s="1"/>
  <c r="M13" i="471" s="1"/>
  <c r="AC149" i="471"/>
  <c r="AB148" i="482"/>
  <c r="L148" i="482"/>
  <c r="M148" i="482" s="1"/>
  <c r="N148" i="482"/>
  <c r="O148" i="482" s="1"/>
  <c r="AA149" i="482"/>
  <c r="AC148" i="482"/>
  <c r="N147" i="486"/>
  <c r="O147" i="486" s="1"/>
  <c r="AA148" i="486"/>
  <c r="L147" i="486"/>
  <c r="M147" i="486" s="1"/>
  <c r="AB147" i="486"/>
  <c r="AC147" i="486"/>
  <c r="F22" i="4"/>
  <c r="AD22" i="484"/>
  <c r="AD21" i="470"/>
  <c r="AD22" i="481"/>
  <c r="AD22" i="490"/>
  <c r="AD22" i="476"/>
  <c r="AD22" i="493"/>
  <c r="AD20" i="471"/>
  <c r="AD21" i="487"/>
  <c r="AD21" i="478"/>
  <c r="AD21" i="480"/>
  <c r="AD22" i="472"/>
  <c r="AD21" i="485"/>
  <c r="AD22" i="483"/>
  <c r="AD22" i="475"/>
  <c r="AD22" i="474"/>
  <c r="AD21" i="496"/>
  <c r="AD22" i="491"/>
  <c r="AD21" i="489"/>
  <c r="AD21" i="477"/>
  <c r="AD22" i="488"/>
  <c r="AD20" i="492"/>
  <c r="AD22" i="473"/>
  <c r="AD21" i="479"/>
  <c r="AD21" i="482"/>
  <c r="AD22" i="494"/>
  <c r="AD22" i="486"/>
  <c r="L148" i="490" l="1"/>
  <c r="M148" i="490" s="1"/>
  <c r="AA149" i="490"/>
  <c r="AB148" i="490"/>
  <c r="N148" i="490"/>
  <c r="O148" i="490" s="1"/>
  <c r="AC148" i="490"/>
  <c r="N148" i="475"/>
  <c r="O148" i="475" s="1"/>
  <c r="AB148" i="475"/>
  <c r="AA149" i="475"/>
  <c r="L148" i="475"/>
  <c r="M148" i="475" s="1"/>
  <c r="AC148" i="475"/>
  <c r="AB148" i="483"/>
  <c r="L148" i="483"/>
  <c r="M148" i="483" s="1"/>
  <c r="N148" i="483"/>
  <c r="O148" i="483" s="1"/>
  <c r="AA149" i="483"/>
  <c r="AC148" i="483"/>
  <c r="N149" i="479"/>
  <c r="O149" i="479" s="1"/>
  <c r="O13" i="479" s="1"/>
  <c r="AB149" i="479"/>
  <c r="L149" i="479"/>
  <c r="M149" i="479" s="1"/>
  <c r="M13" i="479" s="1"/>
  <c r="AC149" i="479"/>
  <c r="N149" i="489"/>
  <c r="O149" i="489" s="1"/>
  <c r="O13" i="489" s="1"/>
  <c r="AB149" i="489"/>
  <c r="L149" i="489"/>
  <c r="M149" i="489" s="1"/>
  <c r="M13" i="489" s="1"/>
  <c r="AC149" i="489"/>
  <c r="N148" i="486"/>
  <c r="O148" i="486" s="1"/>
  <c r="AB148" i="486"/>
  <c r="L148" i="486"/>
  <c r="M148" i="486" s="1"/>
  <c r="AA149" i="486"/>
  <c r="AC148" i="486"/>
  <c r="AB149" i="496"/>
  <c r="L149" i="496"/>
  <c r="M149" i="496" s="1"/>
  <c r="M13" i="496" s="1"/>
  <c r="N149" i="496"/>
  <c r="O149" i="496" s="1"/>
  <c r="O13" i="496" s="1"/>
  <c r="AC149" i="496"/>
  <c r="AB149" i="480"/>
  <c r="L149" i="480"/>
  <c r="M149" i="480" s="1"/>
  <c r="M13" i="480" s="1"/>
  <c r="N149" i="480"/>
  <c r="O149" i="480" s="1"/>
  <c r="O13" i="480" s="1"/>
  <c r="AC149" i="480"/>
  <c r="AB149" i="487"/>
  <c r="L149" i="487"/>
  <c r="M149" i="487" s="1"/>
  <c r="M13" i="487" s="1"/>
  <c r="N149" i="487"/>
  <c r="O149" i="487" s="1"/>
  <c r="O13" i="487" s="1"/>
  <c r="AC149" i="487"/>
  <c r="N148" i="473"/>
  <c r="O148" i="473" s="1"/>
  <c r="AA149" i="473"/>
  <c r="L148" i="473"/>
  <c r="M148" i="473" s="1"/>
  <c r="AB148" i="473"/>
  <c r="AC148" i="473"/>
  <c r="R4" i="471"/>
  <c r="R5" i="471"/>
  <c r="AB149" i="485"/>
  <c r="L149" i="485"/>
  <c r="M149" i="485" s="1"/>
  <c r="M13" i="485" s="1"/>
  <c r="N149" i="485"/>
  <c r="O149" i="485" s="1"/>
  <c r="O13" i="485" s="1"/>
  <c r="AC149" i="485"/>
  <c r="AB149" i="478"/>
  <c r="L149" i="478"/>
  <c r="M149" i="478" s="1"/>
  <c r="M13" i="478" s="1"/>
  <c r="N149" i="478"/>
  <c r="O149" i="478" s="1"/>
  <c r="O13" i="478" s="1"/>
  <c r="AC149" i="478"/>
  <c r="AA149" i="481"/>
  <c r="N148" i="481"/>
  <c r="O148" i="481" s="1"/>
  <c r="L148" i="481"/>
  <c r="M148" i="481" s="1"/>
  <c r="AB148" i="481"/>
  <c r="AC148" i="481"/>
  <c r="AB148" i="476"/>
  <c r="L148" i="476"/>
  <c r="M148" i="476" s="1"/>
  <c r="N148" i="476"/>
  <c r="O148" i="476" s="1"/>
  <c r="AA149" i="476"/>
  <c r="AC148" i="476"/>
  <c r="N149" i="477"/>
  <c r="O149" i="477" s="1"/>
  <c r="O13" i="477" s="1"/>
  <c r="L149" i="477"/>
  <c r="M149" i="477" s="1"/>
  <c r="M13" i="477" s="1"/>
  <c r="AB149" i="477"/>
  <c r="AC149" i="477"/>
  <c r="L148" i="491"/>
  <c r="M148" i="491" s="1"/>
  <c r="N148" i="491"/>
  <c r="O148" i="491" s="1"/>
  <c r="AB148" i="491"/>
  <c r="AA149" i="491"/>
  <c r="AC148" i="491"/>
  <c r="AB149" i="482"/>
  <c r="L149" i="482"/>
  <c r="M149" i="482" s="1"/>
  <c r="M13" i="482" s="1"/>
  <c r="N149" i="482"/>
  <c r="O149" i="482" s="1"/>
  <c r="O13" i="482" s="1"/>
  <c r="AC149" i="482"/>
  <c r="AB149" i="470"/>
  <c r="L149" i="470"/>
  <c r="M149" i="470" s="1"/>
  <c r="M13" i="470" s="1"/>
  <c r="N149" i="470"/>
  <c r="O149" i="470" s="1"/>
  <c r="O13" i="470" s="1"/>
  <c r="AC149" i="470"/>
  <c r="AA149" i="484"/>
  <c r="N148" i="484"/>
  <c r="O148" i="484" s="1"/>
  <c r="L148" i="484"/>
  <c r="M148" i="484" s="1"/>
  <c r="AB148" i="484"/>
  <c r="AC148" i="484"/>
  <c r="AB148" i="494"/>
  <c r="L148" i="494"/>
  <c r="M148" i="494" s="1"/>
  <c r="N148" i="494"/>
  <c r="O148" i="494" s="1"/>
  <c r="AA149" i="494"/>
  <c r="AC148" i="494"/>
  <c r="N148" i="488"/>
  <c r="O148" i="488" s="1"/>
  <c r="AA149" i="488"/>
  <c r="L148" i="488"/>
  <c r="M148" i="488" s="1"/>
  <c r="AB148" i="488"/>
  <c r="AC148" i="488"/>
  <c r="N148" i="493"/>
  <c r="O148" i="493" s="1"/>
  <c r="AA149" i="493"/>
  <c r="AB148" i="493"/>
  <c r="L148" i="493"/>
  <c r="M148" i="493" s="1"/>
  <c r="AC148" i="493"/>
  <c r="AB148" i="472"/>
  <c r="L148" i="472"/>
  <c r="M148" i="472" s="1"/>
  <c r="N148" i="472"/>
  <c r="O148" i="472" s="1"/>
  <c r="AC148" i="472"/>
  <c r="AA149" i="472"/>
  <c r="AB148" i="474"/>
  <c r="L148" i="474"/>
  <c r="M148" i="474" s="1"/>
  <c r="N148" i="474"/>
  <c r="O148" i="474" s="1"/>
  <c r="AA149" i="474"/>
  <c r="AC148" i="474"/>
  <c r="R5" i="492"/>
  <c r="R4" i="492"/>
  <c r="F27" i="4"/>
  <c r="K21" i="4"/>
  <c r="AD21" i="493"/>
  <c r="AD21" i="476"/>
  <c r="AD20" i="487"/>
  <c r="AD20" i="477"/>
  <c r="AD20" i="485"/>
  <c r="AD20" i="470"/>
  <c r="AD21" i="491"/>
  <c r="AD21" i="484"/>
  <c r="AD21" i="473"/>
  <c r="AD21" i="474"/>
  <c r="AD20" i="489"/>
  <c r="AD21" i="475"/>
  <c r="AD21" i="488"/>
  <c r="AD21" i="483"/>
  <c r="AD21" i="486"/>
  <c r="AD20" i="480"/>
  <c r="AD20" i="496"/>
  <c r="AD20" i="482"/>
  <c r="AD21" i="472"/>
  <c r="AD21" i="494"/>
  <c r="AD20" i="478"/>
  <c r="AD20" i="479"/>
  <c r="AD21" i="481"/>
  <c r="AD21" i="490"/>
  <c r="AB149" i="476" l="1"/>
  <c r="L149" i="476"/>
  <c r="M149" i="476" s="1"/>
  <c r="M13" i="476" s="1"/>
  <c r="N149" i="476"/>
  <c r="O149" i="476" s="1"/>
  <c r="O13" i="476" s="1"/>
  <c r="AC149" i="476"/>
  <c r="R4" i="487"/>
  <c r="R5" i="487"/>
  <c r="R4" i="480"/>
  <c r="R5" i="480"/>
  <c r="R5" i="496"/>
  <c r="R4" i="496"/>
  <c r="N149" i="475"/>
  <c r="O149" i="475" s="1"/>
  <c r="O13" i="475" s="1"/>
  <c r="L149" i="475"/>
  <c r="M149" i="475" s="1"/>
  <c r="M13" i="475" s="1"/>
  <c r="AB149" i="475"/>
  <c r="AC149" i="475"/>
  <c r="AB149" i="474"/>
  <c r="L149" i="474"/>
  <c r="M149" i="474" s="1"/>
  <c r="M13" i="474" s="1"/>
  <c r="N149" i="474"/>
  <c r="O149" i="474" s="1"/>
  <c r="O13" i="474" s="1"/>
  <c r="AC149" i="474"/>
  <c r="AB149" i="472"/>
  <c r="L149" i="472"/>
  <c r="M149" i="472" s="1"/>
  <c r="M13" i="472" s="1"/>
  <c r="N149" i="472"/>
  <c r="O149" i="472" s="1"/>
  <c r="O13" i="472" s="1"/>
  <c r="AC149" i="472"/>
  <c r="N149" i="493"/>
  <c r="O149" i="493" s="1"/>
  <c r="O13" i="493" s="1"/>
  <c r="L149" i="493"/>
  <c r="M149" i="493" s="1"/>
  <c r="M13" i="493" s="1"/>
  <c r="AB149" i="493"/>
  <c r="AC149" i="493"/>
  <c r="AB149" i="494"/>
  <c r="L149" i="494"/>
  <c r="M149" i="494" s="1"/>
  <c r="M13" i="494" s="1"/>
  <c r="N149" i="494"/>
  <c r="O149" i="494" s="1"/>
  <c r="O13" i="494" s="1"/>
  <c r="AC149" i="494"/>
  <c r="N149" i="484"/>
  <c r="O149" i="484" s="1"/>
  <c r="O13" i="484" s="1"/>
  <c r="L149" i="484"/>
  <c r="M149" i="484" s="1"/>
  <c r="M13" i="484" s="1"/>
  <c r="AB149" i="484"/>
  <c r="AC149" i="484"/>
  <c r="R5" i="478"/>
  <c r="R4" i="478"/>
  <c r="R5" i="485"/>
  <c r="R4" i="485"/>
  <c r="N149" i="486"/>
  <c r="O149" i="486" s="1"/>
  <c r="O13" i="486" s="1"/>
  <c r="L149" i="486"/>
  <c r="M149" i="486" s="1"/>
  <c r="M13" i="486" s="1"/>
  <c r="AB149" i="486"/>
  <c r="AC149" i="486"/>
  <c r="R5" i="489"/>
  <c r="R4" i="489"/>
  <c r="R4" i="479"/>
  <c r="R5" i="479"/>
  <c r="N149" i="488"/>
  <c r="O149" i="488" s="1"/>
  <c r="O13" i="488" s="1"/>
  <c r="L149" i="488"/>
  <c r="M149" i="488" s="1"/>
  <c r="M13" i="488" s="1"/>
  <c r="AB149" i="488"/>
  <c r="AC149" i="488"/>
  <c r="R5" i="482"/>
  <c r="R4" i="482"/>
  <c r="N149" i="473"/>
  <c r="O149" i="473" s="1"/>
  <c r="O13" i="473" s="1"/>
  <c r="L149" i="473"/>
  <c r="M149" i="473" s="1"/>
  <c r="M13" i="473" s="1"/>
  <c r="AB149" i="473"/>
  <c r="AC149" i="473"/>
  <c r="AB149" i="483"/>
  <c r="L149" i="483"/>
  <c r="M149" i="483" s="1"/>
  <c r="M13" i="483" s="1"/>
  <c r="N149" i="483"/>
  <c r="O149" i="483" s="1"/>
  <c r="O13" i="483" s="1"/>
  <c r="AC149" i="483"/>
  <c r="AB149" i="490"/>
  <c r="N149" i="490"/>
  <c r="O149" i="490" s="1"/>
  <c r="O13" i="490" s="1"/>
  <c r="L149" i="490"/>
  <c r="M149" i="490" s="1"/>
  <c r="M13" i="490" s="1"/>
  <c r="AC149" i="490"/>
  <c r="N149" i="481"/>
  <c r="O149" i="481" s="1"/>
  <c r="O13" i="481" s="1"/>
  <c r="L149" i="481"/>
  <c r="M149" i="481" s="1"/>
  <c r="M13" i="481" s="1"/>
  <c r="AB149" i="481"/>
  <c r="AC149" i="481"/>
  <c r="R5" i="470"/>
  <c r="R4" i="470"/>
  <c r="N149" i="491"/>
  <c r="O149" i="491" s="1"/>
  <c r="O13" i="491" s="1"/>
  <c r="AB149" i="491"/>
  <c r="L149" i="491"/>
  <c r="M149" i="491" s="1"/>
  <c r="M13" i="491" s="1"/>
  <c r="AC149" i="491"/>
  <c r="R5" i="477"/>
  <c r="R4" i="477"/>
  <c r="F20" i="4"/>
  <c r="K22" i="4"/>
  <c r="F23" i="4"/>
  <c r="F25" i="4"/>
  <c r="F26" i="4"/>
  <c r="F21" i="4"/>
  <c r="F24" i="4"/>
  <c r="AD20" i="491"/>
  <c r="AD20" i="475"/>
  <c r="AD20" i="490"/>
  <c r="AD20" i="494"/>
  <c r="AD20" i="472"/>
  <c r="AD20" i="473"/>
  <c r="AD20" i="493"/>
  <c r="AD20" i="488"/>
  <c r="AD20" i="484"/>
  <c r="AD20" i="486"/>
  <c r="AD20" i="481"/>
  <c r="AD20" i="483"/>
  <c r="AD20" i="476"/>
  <c r="AD20" i="474"/>
  <c r="R4" i="476" l="1"/>
  <c r="R5" i="476"/>
  <c r="R5" i="490"/>
  <c r="R4" i="490"/>
  <c r="R5" i="491"/>
  <c r="R4" i="491"/>
  <c r="R4" i="488"/>
  <c r="R5" i="488"/>
  <c r="R4" i="486"/>
  <c r="R5" i="486"/>
  <c r="R5" i="484"/>
  <c r="R4" i="484"/>
  <c r="R5" i="494"/>
  <c r="R4" i="494"/>
  <c r="R5" i="493"/>
  <c r="R4" i="493"/>
  <c r="R5" i="472"/>
  <c r="R4" i="472"/>
  <c r="R4" i="474"/>
  <c r="R5" i="474"/>
  <c r="R4" i="475"/>
  <c r="R5" i="475"/>
  <c r="R5" i="481"/>
  <c r="R4" i="481"/>
  <c r="R4" i="483"/>
  <c r="R5" i="483"/>
  <c r="R5" i="473"/>
  <c r="R4" i="473"/>
  <c r="K24" i="4"/>
  <c r="K27" i="4"/>
  <c r="K26" i="4"/>
  <c r="K23" i="4"/>
  <c r="K28" i="4" l="1"/>
  <c r="F19" i="4"/>
  <c r="F28" i="4" l="1"/>
</calcChain>
</file>

<file path=xl/sharedStrings.xml><?xml version="1.0" encoding="utf-8"?>
<sst xmlns="http://schemas.openxmlformats.org/spreadsheetml/2006/main" count="4519" uniqueCount="214">
  <si>
    <t>O_X_M</t>
  </si>
  <si>
    <t>A_Y_cw</t>
  </si>
  <si>
    <t>A_X_cw</t>
  </si>
  <si>
    <t>Max A.E. Kalibrierfahrt</t>
  </si>
  <si>
    <t>O_Y_M</t>
  </si>
  <si>
    <t>f_Y_cw</t>
  </si>
  <si>
    <t>f_X_cw</t>
  </si>
  <si>
    <t>positiv AE</t>
  </si>
  <si>
    <t>ϕ_Y_cw</t>
  </si>
  <si>
    <t>ϕ_X_cw</t>
  </si>
  <si>
    <t>negativ AE</t>
  </si>
  <si>
    <t>A_X_M</t>
  </si>
  <si>
    <t>O_Y_cw</t>
  </si>
  <si>
    <t>O_X_cw</t>
  </si>
  <si>
    <t>A_Y_M</t>
  </si>
  <si>
    <t>SSD</t>
  </si>
  <si>
    <t>Max A.E. Funktionsfahrt</t>
  </si>
  <si>
    <t>ϕ_X_M</t>
  </si>
  <si>
    <t>A_Y_ccw</t>
  </si>
  <si>
    <t>A_X_ccw</t>
  </si>
  <si>
    <t>ϕ_Y_M</t>
  </si>
  <si>
    <t>f_Y_ccw</t>
  </si>
  <si>
    <t>f_X_ccw</t>
  </si>
  <si>
    <t>ϕ_M</t>
  </si>
  <si>
    <t>ϕ_Y_ccw</t>
  </si>
  <si>
    <t>ϕ_X_ccw</t>
  </si>
  <si>
    <t>O_Y_ccw</t>
  </si>
  <si>
    <t>O_X_ccw</t>
  </si>
  <si>
    <t>Encoder</t>
  </si>
  <si>
    <t>Differential Output</t>
  </si>
  <si>
    <t>Curve Fitting</t>
  </si>
  <si>
    <t>Offset Compensation</t>
  </si>
  <si>
    <t>Gain Compensation</t>
  </si>
  <si>
    <t>Orthogonality &amp; Angle</t>
  </si>
  <si>
    <t>θ[deg]</t>
  </si>
  <si>
    <t>θ[rad]</t>
  </si>
  <si>
    <t>Y_Sin_Diff</t>
  </si>
  <si>
    <t>X_Cos_Diff</t>
  </si>
  <si>
    <t>Sin_Fit</t>
  </si>
  <si>
    <t>Residual^2</t>
  </si>
  <si>
    <t>Cos_Fit</t>
  </si>
  <si>
    <t>Y1_Sin</t>
  </si>
  <si>
    <t>X1_Cos</t>
  </si>
  <si>
    <t>Y2_Sin</t>
  </si>
  <si>
    <t>X2_Cos</t>
  </si>
  <si>
    <t>Y3_Sin</t>
  </si>
  <si>
    <t>alpha[deg]</t>
  </si>
  <si>
    <t>Angle_Error</t>
  </si>
  <si>
    <t>Hysterese</t>
  </si>
  <si>
    <t>Angle Error &amp; Hysteresis</t>
  </si>
  <si>
    <t>Start</t>
  </si>
  <si>
    <t>Ende</t>
  </si>
  <si>
    <t>θ[bits]</t>
  </si>
  <si>
    <t>Datum</t>
  </si>
  <si>
    <t>Sensor</t>
  </si>
  <si>
    <t>Sensor_ID</t>
  </si>
  <si>
    <t>Abstand</t>
  </si>
  <si>
    <t>4,4 mm</t>
  </si>
  <si>
    <t>delay zw. Microsteps</t>
  </si>
  <si>
    <t>Infineon</t>
  </si>
  <si>
    <t>250 us</t>
  </si>
  <si>
    <t>m=1</t>
  </si>
  <si>
    <t xml:space="preserve"> Option 1: Kalibrierfahrt  </t>
  </si>
  <si>
    <t xml:space="preserve"> Option 2: Hauptprogramm </t>
  </si>
  <si>
    <t xml:space="preserve"> Bitte geben Sie eine Option (Nur die Zahl) ein:</t>
  </si>
  <si>
    <t xml:space="preserve"> Sie haben Option 1 die Kalibrierfahrt gewählt </t>
  </si>
  <si>
    <t xml:space="preserve"> Messung von 0° - 90° [ccw] &amp; von 90° - 0° [cw]</t>
  </si>
  <si>
    <t xml:space="preserve"> Messung von 0° - 360° [cw] &amp; von 360° - 450° [cw]</t>
  </si>
  <si>
    <t xml:space="preserve"> Anschließend...</t>
  </si>
  <si>
    <t xml:space="preserve"> Messung von 450° - 360° [ccw] &amp; von 360° - 0° [ccw]</t>
  </si>
  <si>
    <t>Rohdaten beim Start:</t>
  </si>
  <si>
    <t>SIN_P</t>
  </si>
  <si>
    <t>COS_P</t>
  </si>
  <si>
    <t>SIN_N</t>
  </si>
  <si>
    <t>COS_N</t>
  </si>
  <si>
    <t>Ende der Messung 1 -----------------------------------------------------</t>
  </si>
  <si>
    <t>alter Encoder[0]</t>
  </si>
  <si>
    <t>0°-90° ccw</t>
  </si>
  <si>
    <t>alter Encoder[1]</t>
  </si>
  <si>
    <t>90°-0° cw</t>
  </si>
  <si>
    <t>alter Encoder[2]</t>
  </si>
  <si>
    <t>0°-360° cw</t>
  </si>
  <si>
    <t>alter Encoder[3]</t>
  </si>
  <si>
    <t>360°-450° cw</t>
  </si>
  <si>
    <t>alter Encoder[4]</t>
  </si>
  <si>
    <t>450°-360° ccw</t>
  </si>
  <si>
    <t>alter Encoder[5]</t>
  </si>
  <si>
    <t>360°-0° ccw</t>
  </si>
  <si>
    <t xml:space="preserve"> Sie haben Option 2 das Hauptprogramm gewählt</t>
  </si>
  <si>
    <t xml:space="preserve"> Messung von 0° - 360° [cw] &amp; von 360° - 0° [ccw]</t>
  </si>
  <si>
    <t xml:space="preserve"> Ende der Messung 2 -----------------------------------------------------</t>
  </si>
  <si>
    <t>alter Encoder[6]</t>
  </si>
  <si>
    <t>alter Encoder[7]</t>
  </si>
  <si>
    <t>Wartezeit_delay_keineMessung</t>
  </si>
  <si>
    <t>Wartezeit_delay_Messung</t>
  </si>
  <si>
    <t>WARTEZEIT</t>
  </si>
  <si>
    <t>Tabellenblatt</t>
  </si>
  <si>
    <t>Mittelwert</t>
  </si>
  <si>
    <t>RT</t>
  </si>
  <si>
    <t>ohne Umbau</t>
  </si>
  <si>
    <t>mit Umbau</t>
  </si>
  <si>
    <t>TDK</t>
  </si>
  <si>
    <t>Vergleichsteile</t>
  </si>
  <si>
    <t>RT mit Manget</t>
  </si>
  <si>
    <t>RT ohne Magnet</t>
  </si>
  <si>
    <t>Memmert</t>
  </si>
  <si>
    <t>Heraeus</t>
  </si>
  <si>
    <t>Binder</t>
  </si>
  <si>
    <t xml:space="preserve"> --&gt; geht nicht! Alternative: Memmert und Heraeus 125/150° mit jeweils 15 Teilen (dann hätten wir eine statistisch relevantere Menge)</t>
  </si>
  <si>
    <t>Gesamt</t>
  </si>
  <si>
    <t>1) MSA machen --&gt; was Sie gemacht haben, war nur der erste Schritt; bitte erinnern Sie sich an die MSA Typ2... (RT + HT)</t>
  </si>
  <si>
    <t>2) Vergleichsteile definieren (Zufallverfahren)</t>
  </si>
  <si>
    <t xml:space="preserve">3) Vergleichsteile Kalibrieren </t>
  </si>
  <si>
    <t xml:space="preserve">-&gt; RT Funktionsmessen </t>
  </si>
  <si>
    <t>eingebaut lassen</t>
  </si>
  <si>
    <t xml:space="preserve">-&gt; HT Funktionsmessen </t>
  </si>
  <si>
    <t>mit aus/einbau</t>
  </si>
  <si>
    <t>4) Vergleichsteile mit HTMOL Board bei RT "Magnet Lagern"</t>
  </si>
  <si>
    <t>ohne Strom lagern</t>
  </si>
  <si>
    <t>5) ED (Electrical Distribution) mit 30 Teilen</t>
  </si>
  <si>
    <t>diese Daten werden wir aus der MSA auch bekommen</t>
  </si>
  <si>
    <t>6) zu stressende Sensoren RT + HT Kalibrier-/ Funktionsmessen</t>
  </si>
  <si>
    <t>ja: Kalibrieren / eingebaut / aus-ein-gebaut</t>
  </si>
  <si>
    <t>7) Stresslagern im Ofen</t>
  </si>
  <si>
    <t>Memmert bei 125°C, mit Stromzyklus Ein/Aus</t>
  </si>
  <si>
    <t>Heraeus bei 150°C, mit Stromzyklus Ein/Aus</t>
  </si>
  <si>
    <t>8) Vergleichsteile nochmal messen</t>
  </si>
  <si>
    <t>ja - nach Stress</t>
  </si>
  <si>
    <t>9) Gestresste Teile messen</t>
  </si>
  <si>
    <t>wie 6)</t>
  </si>
  <si>
    <t>Legende</t>
  </si>
  <si>
    <t>INF</t>
  </si>
  <si>
    <t>VT</t>
  </si>
  <si>
    <t>ST</t>
  </si>
  <si>
    <t>oM</t>
  </si>
  <si>
    <t>mM</t>
  </si>
  <si>
    <t>KF</t>
  </si>
  <si>
    <t>FF</t>
  </si>
  <si>
    <t>Kalibrierfahrt</t>
  </si>
  <si>
    <t>Funktionsfahrt</t>
  </si>
  <si>
    <t>Vergleichsteil</t>
  </si>
  <si>
    <t>Stressteil</t>
  </si>
  <si>
    <t>mit Magnet</t>
  </si>
  <si>
    <t>ohne Magnet</t>
  </si>
  <si>
    <t>oU</t>
  </si>
  <si>
    <t>mU</t>
  </si>
  <si>
    <t xml:space="preserve"> Welche Messung möchten Sie durchführen? </t>
  </si>
  <si>
    <t>TDK_FF_ST_oU_01</t>
  </si>
  <si>
    <t>TDK_FF_ST_mU_01</t>
  </si>
  <si>
    <t>TDK_FF_ST_oU_02</t>
  </si>
  <si>
    <t>TDK_FF_ST_oU_03</t>
  </si>
  <si>
    <t>TDK_FF_ST_oU_04</t>
  </si>
  <si>
    <t>TDK_FF_ST_oU_05</t>
  </si>
  <si>
    <t>TDK_FF_ST_oU_06</t>
  </si>
  <si>
    <t>TDK_FF_ST_oU_07</t>
  </si>
  <si>
    <t>TDK_FF_ST_oU_08</t>
  </si>
  <si>
    <t>TDK_FF_ST_oU_09</t>
  </si>
  <si>
    <t>TDK_FF_ST_mU_02</t>
  </si>
  <si>
    <t>TDK_FF_ST_mU_03</t>
  </si>
  <si>
    <t>TDK_FF_ST_mU_04</t>
  </si>
  <si>
    <t>TDK_FF_ST_mU_05</t>
  </si>
  <si>
    <t>TDK_FF_ST_mU_06</t>
  </si>
  <si>
    <t>TDK_FF_ST_mU_07</t>
  </si>
  <si>
    <t>TDK_FF_ST_mU_08</t>
  </si>
  <si>
    <t>TDK_FF_ST_mU_09</t>
  </si>
  <si>
    <t>TDK_KF_ST_10_01</t>
  </si>
  <si>
    <t>TDK_KF_ST_10_02</t>
  </si>
  <si>
    <t>TDK_KF_ST_10_03</t>
  </si>
  <si>
    <t>TDK_KF_ST_19_01</t>
  </si>
  <si>
    <t>TDK_KF_ST_19_02</t>
  </si>
  <si>
    <t>TDK_KF_ST_19_03</t>
  </si>
  <si>
    <t>TDK_KF_ST_14_02</t>
  </si>
  <si>
    <t>TDK_KF_ST_14_03</t>
  </si>
  <si>
    <t>TDK_KF_ST_14_01</t>
  </si>
  <si>
    <t>TDK_KF_ST_23_01</t>
  </si>
  <si>
    <t>TDK_KF_ST_23_02</t>
  </si>
  <si>
    <t>TDK_KF_ST_23_03</t>
  </si>
  <si>
    <t>TDK_KF_ST_07_01</t>
  </si>
  <si>
    <t>TDK_KF_ST_07_02</t>
  </si>
  <si>
    <t>TDK_KF_ST_07_03</t>
  </si>
  <si>
    <t>TDK_KF_ST_11_01</t>
  </si>
  <si>
    <t>TDK_KF_ST_11_02</t>
  </si>
  <si>
    <t>TDK_KF_ST_11_03</t>
  </si>
  <si>
    <t>TDK_KF_ST_05_01</t>
  </si>
  <si>
    <t>TDK_KF_ST_05_02</t>
  </si>
  <si>
    <t>TDK_KF_ST_05_03</t>
  </si>
  <si>
    <t>TDK_KF_ST_17_01</t>
  </si>
  <si>
    <t>TDK_KF_ST_17_02</t>
  </si>
  <si>
    <t>TDK_KF_ST_17_03</t>
  </si>
  <si>
    <t>TDK_KF_ST_08_01</t>
  </si>
  <si>
    <t>TDK_KF_ST_08_02</t>
  </si>
  <si>
    <t>TDK_KF_ST_08_03</t>
  </si>
  <si>
    <t>125°C Stressteile 500h Messung</t>
  </si>
  <si>
    <t xml:space="preserve">Welche Messung möchten Sie durchführen? </t>
  </si>
  <si>
    <t>Winkelfehler</t>
  </si>
  <si>
    <t>Max Hysterese</t>
  </si>
  <si>
    <t>positiv</t>
  </si>
  <si>
    <t>negativ</t>
  </si>
  <si>
    <t>Max Non-Ortho</t>
  </si>
  <si>
    <t>Non-Ortho Max</t>
  </si>
  <si>
    <t>Non-Ortho Min</t>
  </si>
  <si>
    <t>Alle Daten aus Funktionsfahrt mit Aus- und Einbau (mit Umbau) ↓</t>
  </si>
  <si>
    <t>Offset_Y3_M (Offset aus korrigierter Y3-Kurve der Funktions-messung)</t>
  </si>
  <si>
    <t>Amplitude_Y3_M (Amplitude aus korrigierter Y3-Kurve der Funktions-messung)</t>
  </si>
  <si>
    <t>Phase_Y3_M (Phase aus korrigierter Y3-Kurve der Funktions-messung)</t>
  </si>
  <si>
    <t>Kurvenparameter aus drei Kalibrierfahrten ↓</t>
  </si>
  <si>
    <t>Kurvenparameter der korrigierten "Y3_Sin"-Kurve durch Fitting-Methode</t>
  </si>
  <si>
    <t>Differential-Output</t>
  </si>
  <si>
    <t>Max Winkelfehler</t>
  </si>
  <si>
    <t>gemittelte Kurvenpara-meter (FF) aus cw/ccw ↓</t>
  </si>
  <si>
    <t>O_Y3_M</t>
  </si>
  <si>
    <t>Arbeitsblatt-Namen der drei Kalibrierfahrten ↓</t>
  </si>
  <si>
    <t>A_Y3_M</t>
  </si>
  <si>
    <t>ϕ_Y3_M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</si>
</sst>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F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indexed="64"/>
      </top>
      <bottom style="thin">
        <color theme="0" tint="-0.14999847407452621"/>
      </bottom>
      <diagonal/>
    </border>
    <border>
      <left/>
      <right/>
      <top style="medium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medium">
        <color indexed="64"/>
      </bottom>
      <diagonal/>
    </border>
    <border>
      <left style="thin">
        <color theme="0" tint="-0.14999847407452621"/>
      </left>
      <right/>
      <top/>
      <bottom style="medium">
        <color indexed="64"/>
      </bottom>
      <diagonal/>
    </border>
    <border>
      <left/>
      <right/>
      <top style="thin">
        <color theme="0" tint="-0.149998474074526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1" fillId="0" borderId="7" xfId="0" applyFont="1" applyFill="1" applyBorder="1"/>
    <xf numFmtId="0" fontId="1" fillId="0" borderId="9" xfId="0" applyFont="1" applyFill="1" applyBorder="1"/>
    <xf numFmtId="164" fontId="0" fillId="0" borderId="11" xfId="0" applyNumberFormat="1" applyFill="1" applyBorder="1"/>
    <xf numFmtId="0" fontId="0" fillId="3" borderId="12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0" fillId="3" borderId="16" xfId="0" applyFill="1" applyBorder="1"/>
    <xf numFmtId="0" fontId="0" fillId="3" borderId="18" xfId="0" applyFill="1" applyBorder="1"/>
    <xf numFmtId="0" fontId="0" fillId="3" borderId="17" xfId="0" applyFill="1" applyBorder="1"/>
    <xf numFmtId="0" fontId="0" fillId="3" borderId="19" xfId="0" applyFill="1" applyBorder="1"/>
    <xf numFmtId="0" fontId="0" fillId="3" borderId="20" xfId="0" applyFill="1" applyBorder="1"/>
    <xf numFmtId="0" fontId="0" fillId="4" borderId="12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7" xfId="0" applyFill="1" applyBorder="1"/>
    <xf numFmtId="0" fontId="0" fillId="4" borderId="18" xfId="0" applyFill="1" applyBorder="1"/>
    <xf numFmtId="0" fontId="0" fillId="2" borderId="0" xfId="0" applyFill="1"/>
    <xf numFmtId="0" fontId="0" fillId="3" borderId="5" xfId="0" applyFill="1" applyBorder="1"/>
    <xf numFmtId="0" fontId="0" fillId="3" borderId="10" xfId="0" applyFill="1" applyBorder="1"/>
    <xf numFmtId="0" fontId="0" fillId="3" borderId="0" xfId="0" applyFill="1" applyBorder="1"/>
    <xf numFmtId="0" fontId="0" fillId="0" borderId="5" xfId="0" applyFill="1" applyBorder="1"/>
    <xf numFmtId="164" fontId="0" fillId="0" borderId="10" xfId="0" applyNumberFormat="1" applyFill="1" applyBorder="1"/>
    <xf numFmtId="0" fontId="1" fillId="0" borderId="0" xfId="0" applyFont="1" applyFill="1" applyBorder="1"/>
    <xf numFmtId="0" fontId="1" fillId="0" borderId="10" xfId="0" applyFont="1" applyFill="1" applyBorder="1"/>
    <xf numFmtId="0" fontId="0" fillId="0" borderId="21" xfId="0" applyBorder="1"/>
    <xf numFmtId="0" fontId="0" fillId="2" borderId="0" xfId="0" applyFill="1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3" xfId="0" applyBorder="1"/>
    <xf numFmtId="0" fontId="0" fillId="4" borderId="22" xfId="0" applyFill="1" applyBorder="1"/>
    <xf numFmtId="0" fontId="0" fillId="5" borderId="0" xfId="0" applyFill="1" applyAlignment="1">
      <alignment horizontal="left" vertical="center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0" fontId="0" fillId="6" borderId="24" xfId="0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4" fillId="0" borderId="0" xfId="0" applyFont="1"/>
    <xf numFmtId="0" fontId="4" fillId="7" borderId="31" xfId="0" applyFont="1" applyFill="1" applyBorder="1"/>
    <xf numFmtId="0" fontId="4" fillId="7" borderId="32" xfId="0" applyFont="1" applyFill="1" applyBorder="1"/>
    <xf numFmtId="0" fontId="4" fillId="0" borderId="33" xfId="0" applyFont="1" applyBorder="1"/>
    <xf numFmtId="0" fontId="4" fillId="0" borderId="32" xfId="0" applyFont="1" applyBorder="1"/>
    <xf numFmtId="0" fontId="5" fillId="0" borderId="0" xfId="0" applyFont="1"/>
    <xf numFmtId="0" fontId="4" fillId="0" borderId="35" xfId="0" applyFont="1" applyBorder="1" applyAlignment="1">
      <alignment horizontal="left"/>
    </xf>
    <xf numFmtId="0" fontId="4" fillId="0" borderId="36" xfId="0" applyFont="1" applyBorder="1"/>
    <xf numFmtId="0" fontId="4" fillId="0" borderId="35" xfId="0" applyFont="1" applyBorder="1"/>
    <xf numFmtId="0" fontId="4" fillId="0" borderId="38" xfId="0" applyFont="1" applyBorder="1" applyAlignment="1">
      <alignment horizontal="left"/>
    </xf>
    <xf numFmtId="0" fontId="4" fillId="0" borderId="39" xfId="0" applyFont="1" applyBorder="1"/>
    <xf numFmtId="0" fontId="4" fillId="0" borderId="38" xfId="0" applyFont="1" applyBorder="1"/>
    <xf numFmtId="0" fontId="4" fillId="0" borderId="37" xfId="0" applyFont="1" applyBorder="1"/>
    <xf numFmtId="0" fontId="4" fillId="8" borderId="40" xfId="0" applyFont="1" applyFill="1" applyBorder="1"/>
    <xf numFmtId="0" fontId="4" fillId="8" borderId="41" xfId="0" applyFont="1" applyFill="1" applyBorder="1" applyAlignment="1">
      <alignment horizontal="left"/>
    </xf>
    <xf numFmtId="0" fontId="4" fillId="8" borderId="42" xfId="0" applyFont="1" applyFill="1" applyBorder="1"/>
    <xf numFmtId="0" fontId="4" fillId="8" borderId="41" xfId="0" applyFont="1" applyFill="1" applyBorder="1"/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0" borderId="29" xfId="0" applyFont="1" applyBorder="1"/>
    <xf numFmtId="0" fontId="4" fillId="9" borderId="29" xfId="0" applyFont="1" applyFill="1" applyBorder="1" applyAlignment="1">
      <alignment horizontal="left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164" fontId="0" fillId="0" borderId="0" xfId="0" applyNumberFormat="1" applyFill="1" applyBorder="1"/>
    <xf numFmtId="0" fontId="0" fillId="0" borderId="29" xfId="0" applyBorder="1"/>
    <xf numFmtId="0" fontId="0" fillId="0" borderId="10" xfId="0" applyFill="1" applyBorder="1"/>
    <xf numFmtId="0" fontId="0" fillId="6" borderId="47" xfId="0" applyFill="1" applyBorder="1" applyAlignment="1">
      <alignment horizontal="center"/>
    </xf>
    <xf numFmtId="0" fontId="0" fillId="0" borderId="44" xfId="0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3" fillId="0" borderId="0" xfId="0" applyFont="1" applyFill="1" applyBorder="1"/>
    <xf numFmtId="0" fontId="0" fillId="0" borderId="0" xfId="0" applyFill="1" applyBorder="1" applyAlignment="1">
      <alignment horizontal="center"/>
    </xf>
    <xf numFmtId="0" fontId="4" fillId="0" borderId="34" xfId="0" applyFont="1" applyBorder="1" applyAlignment="1">
      <alignment horizontal="left" vertical="center"/>
    </xf>
    <xf numFmtId="0" fontId="4" fillId="0" borderId="37" xfId="0" applyFont="1" applyBorder="1" applyAlignment="1">
      <alignment horizontal="left" vertical="center"/>
    </xf>
    <xf numFmtId="0" fontId="4" fillId="0" borderId="31" xfId="0" applyFont="1" applyBorder="1" applyAlignment="1">
      <alignment horizontal="left"/>
    </xf>
    <xf numFmtId="0" fontId="4" fillId="0" borderId="32" xfId="0" applyFont="1" applyBorder="1" applyAlignment="1">
      <alignment horizontal="left"/>
    </xf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9" borderId="29" xfId="0" applyFont="1" applyFill="1" applyBorder="1" applyAlignment="1">
      <alignment horizontal="left"/>
    </xf>
    <xf numFmtId="0" fontId="0" fillId="0" borderId="3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0" xfId="0" applyFill="1" applyBorder="1" applyAlignment="1">
      <alignment horizontal="left" vertical="center" wrapText="1"/>
    </xf>
    <xf numFmtId="0" fontId="0" fillId="5" borderId="10" xfId="0" applyFill="1" applyBorder="1" applyAlignment="1">
      <alignment horizontal="left" vertical="center" wrapText="1"/>
    </xf>
    <xf numFmtId="0" fontId="0" fillId="5" borderId="0" xfId="0" applyFill="1" applyBorder="1" applyAlignment="1">
      <alignment horizontal="right" vertical="center" wrapText="1"/>
    </xf>
    <xf numFmtId="0" fontId="0" fillId="5" borderId="10" xfId="0" applyFill="1" applyBorder="1" applyAlignment="1">
      <alignment horizontal="right" vertical="center" wrapText="1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7" fillId="10" borderId="0" xfId="0" applyFont="1" applyFill="1" applyBorder="1" applyAlignment="1">
      <alignment horizontal="left" vertical="center" wrapText="1"/>
    </xf>
    <xf numFmtId="0" fontId="7" fillId="1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7" fillId="10" borderId="0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0" fillId="11" borderId="5" xfId="0" applyFill="1" applyBorder="1"/>
    <xf numFmtId="0" fontId="0" fillId="0" borderId="5" xfId="0" applyFill="1" applyBorder="1" applyAlignment="1"/>
    <xf numFmtId="0" fontId="0" fillId="0" borderId="6" xfId="0" applyFill="1" applyBorder="1" applyAlignment="1"/>
    <xf numFmtId="0" fontId="0" fillId="0" borderId="0" xfId="0" applyFill="1" applyBorder="1" applyAlignment="1"/>
    <xf numFmtId="0" fontId="0" fillId="11" borderId="10" xfId="0" applyFill="1" applyBorder="1"/>
    <xf numFmtId="0" fontId="0" fillId="0" borderId="8" xfId="0" applyFill="1" applyBorder="1" applyAlignment="1"/>
    <xf numFmtId="0" fontId="1" fillId="0" borderId="0" xfId="0" applyFont="1" applyFill="1" applyBorder="1" applyAlignment="1"/>
    <xf numFmtId="0" fontId="1" fillId="0" borderId="8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7" fillId="5" borderId="0" xfId="0" applyFont="1" applyFill="1" applyBorder="1" applyAlignment="1">
      <alignment horizontal="left" vertical="center" wrapText="1"/>
    </xf>
    <xf numFmtId="0" fontId="0" fillId="0" borderId="5" xfId="0" applyBorder="1"/>
    <xf numFmtId="0" fontId="7" fillId="5" borderId="10" xfId="0" applyFont="1" applyFill="1" applyBorder="1" applyAlignment="1">
      <alignment horizontal="left" vertical="center" wrapText="1"/>
    </xf>
    <xf numFmtId="0" fontId="0" fillId="11" borderId="0" xfId="0" applyFill="1" applyBorder="1"/>
    <xf numFmtId="0" fontId="0" fillId="11" borderId="50" xfId="0" applyFill="1" applyBorder="1"/>
    <xf numFmtId="0" fontId="0" fillId="11" borderId="51" xfId="0" applyFill="1" applyBorder="1"/>
    <xf numFmtId="0" fontId="0" fillId="11" borderId="52" xfId="0" applyFill="1" applyBorder="1"/>
    <xf numFmtId="0" fontId="0" fillId="11" borderId="53" xfId="0" applyFill="1" applyBorder="1"/>
    <xf numFmtId="0" fontId="0" fillId="11" borderId="54" xfId="0" applyFill="1" applyBorder="1"/>
    <xf numFmtId="0" fontId="0" fillId="11" borderId="55" xfId="0" applyFill="1" applyBorder="1"/>
    <xf numFmtId="0" fontId="0" fillId="11" borderId="56" xfId="0" applyFill="1" applyBorder="1"/>
    <xf numFmtId="0" fontId="0" fillId="11" borderId="57" xfId="0" applyFill="1" applyBorder="1"/>
    <xf numFmtId="0" fontId="0" fillId="11" borderId="58" xfId="0" applyFill="1" applyBorder="1"/>
    <xf numFmtId="0" fontId="0" fillId="4" borderId="1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0" fillId="4" borderId="59" xfId="0" applyFill="1" applyBorder="1" applyAlignment="1"/>
    <xf numFmtId="0" fontId="0" fillId="4" borderId="59" xfId="0" applyFill="1" applyBorder="1"/>
    <xf numFmtId="0" fontId="0" fillId="4" borderId="22" xfId="0" applyFill="1" applyBorder="1" applyAlignmen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11.61</c:v>
                </c:pt>
                <c:pt idx="3">
                  <c:v>17.315999999999999</c:v>
                </c:pt>
                <c:pt idx="4">
                  <c:v>22.805999999999997</c:v>
                </c:pt>
                <c:pt idx="5">
                  <c:v>28.286999999999999</c:v>
                </c:pt>
                <c:pt idx="6">
                  <c:v>33.957000000000001</c:v>
                </c:pt>
                <c:pt idx="7">
                  <c:v>39.582000000000001</c:v>
                </c:pt>
                <c:pt idx="8">
                  <c:v>45.207000000000001</c:v>
                </c:pt>
                <c:pt idx="9">
                  <c:v>50.895000000000003</c:v>
                </c:pt>
                <c:pt idx="10">
                  <c:v>56.682000000000002</c:v>
                </c:pt>
                <c:pt idx="11">
                  <c:v>62.28</c:v>
                </c:pt>
                <c:pt idx="12">
                  <c:v>67.878</c:v>
                </c:pt>
                <c:pt idx="13">
                  <c:v>73.295999999999992</c:v>
                </c:pt>
                <c:pt idx="14">
                  <c:v>78.86699999999999</c:v>
                </c:pt>
                <c:pt idx="15">
                  <c:v>84.545999999999992</c:v>
                </c:pt>
                <c:pt idx="16">
                  <c:v>90.251999999999995</c:v>
                </c:pt>
                <c:pt idx="17">
                  <c:v>95.921999999999997</c:v>
                </c:pt>
                <c:pt idx="18">
                  <c:v>101.556</c:v>
                </c:pt>
                <c:pt idx="19">
                  <c:v>107.217</c:v>
                </c:pt>
                <c:pt idx="20">
                  <c:v>112.73399999999999</c:v>
                </c:pt>
                <c:pt idx="21">
                  <c:v>118.25099999999999</c:v>
                </c:pt>
                <c:pt idx="22">
                  <c:v>123.88499999999999</c:v>
                </c:pt>
                <c:pt idx="23">
                  <c:v>129.465</c:v>
                </c:pt>
                <c:pt idx="24">
                  <c:v>135.11699999999999</c:v>
                </c:pt>
                <c:pt idx="25">
                  <c:v>140.85</c:v>
                </c:pt>
                <c:pt idx="26">
                  <c:v>146.565</c:v>
                </c:pt>
                <c:pt idx="27">
                  <c:v>152.136</c:v>
                </c:pt>
                <c:pt idx="28">
                  <c:v>157.70699999999999</c:v>
                </c:pt>
                <c:pt idx="29">
                  <c:v>163.15199999999999</c:v>
                </c:pt>
                <c:pt idx="30">
                  <c:v>168.66</c:v>
                </c:pt>
                <c:pt idx="31">
                  <c:v>174.34799999999998</c:v>
                </c:pt>
                <c:pt idx="32">
                  <c:v>179.98199999999997</c:v>
                </c:pt>
                <c:pt idx="33">
                  <c:v>185.72399999999996</c:v>
                </c:pt>
                <c:pt idx="34">
                  <c:v>191.43899999999996</c:v>
                </c:pt>
                <c:pt idx="35">
                  <c:v>196.99199999999996</c:v>
                </c:pt>
                <c:pt idx="36">
                  <c:v>202.54499999999996</c:v>
                </c:pt>
                <c:pt idx="37">
                  <c:v>208.05299999999997</c:v>
                </c:pt>
                <c:pt idx="38">
                  <c:v>213.64199999999997</c:v>
                </c:pt>
                <c:pt idx="39">
                  <c:v>219.25799999999998</c:v>
                </c:pt>
                <c:pt idx="40">
                  <c:v>224.90099999999998</c:v>
                </c:pt>
                <c:pt idx="41">
                  <c:v>230.63399999999999</c:v>
                </c:pt>
                <c:pt idx="42">
                  <c:v>236.33099999999999</c:v>
                </c:pt>
                <c:pt idx="43">
                  <c:v>241.96499999999997</c:v>
                </c:pt>
                <c:pt idx="44">
                  <c:v>247.58099999999996</c:v>
                </c:pt>
                <c:pt idx="45">
                  <c:v>253.01699999999997</c:v>
                </c:pt>
                <c:pt idx="46">
                  <c:v>258.62399999999997</c:v>
                </c:pt>
                <c:pt idx="47">
                  <c:v>264.30299999999994</c:v>
                </c:pt>
                <c:pt idx="48">
                  <c:v>270.01799999999992</c:v>
                </c:pt>
                <c:pt idx="49">
                  <c:v>275.6339999999999</c:v>
                </c:pt>
                <c:pt idx="50">
                  <c:v>281.3669999999999</c:v>
                </c:pt>
                <c:pt idx="51">
                  <c:v>287.05499999999989</c:v>
                </c:pt>
                <c:pt idx="52">
                  <c:v>292.60799999999989</c:v>
                </c:pt>
                <c:pt idx="53">
                  <c:v>298.11599999999987</c:v>
                </c:pt>
                <c:pt idx="54">
                  <c:v>303.73199999999986</c:v>
                </c:pt>
                <c:pt idx="55">
                  <c:v>309.42899999999986</c:v>
                </c:pt>
                <c:pt idx="56">
                  <c:v>315.07199999999983</c:v>
                </c:pt>
                <c:pt idx="57">
                  <c:v>320.79599999999982</c:v>
                </c:pt>
                <c:pt idx="58">
                  <c:v>326.5829999999998</c:v>
                </c:pt>
                <c:pt idx="59">
                  <c:v>332.18099999999981</c:v>
                </c:pt>
                <c:pt idx="60">
                  <c:v>337.76999999999981</c:v>
                </c:pt>
                <c:pt idx="61">
                  <c:v>343.29599999999982</c:v>
                </c:pt>
                <c:pt idx="62">
                  <c:v>348.81299999999982</c:v>
                </c:pt>
                <c:pt idx="63">
                  <c:v>354.48299999999983</c:v>
                </c:pt>
                <c:pt idx="64">
                  <c:v>360.24299999999982</c:v>
                </c:pt>
              </c:numCache>
            </c:numRef>
          </c:xVal>
          <c:yVal>
            <c:numRef>
              <c:f>TDK_FF_ST_oU_01!$AC$20:$AC$84</c:f>
              <c:numCache>
                <c:formatCode>General</c:formatCode>
                <c:ptCount val="65"/>
                <c:pt idx="0">
                  <c:v>0.23140417693446125</c:v>
                </c:pt>
                <c:pt idx="1">
                  <c:v>-6.8571412307821156E-2</c:v>
                </c:pt>
                <c:pt idx="2">
                  <c:v>-0.16160088021915442</c:v>
                </c:pt>
                <c:pt idx="3">
                  <c:v>-0.18143622897568079</c:v>
                </c:pt>
                <c:pt idx="4">
                  <c:v>-0.1299299572825845</c:v>
                </c:pt>
                <c:pt idx="5">
                  <c:v>-0.12703349374705653</c:v>
                </c:pt>
                <c:pt idx="6">
                  <c:v>-0.11330756939992881</c:v>
                </c:pt>
                <c:pt idx="7">
                  <c:v>-0.12420715730548437</c:v>
                </c:pt>
                <c:pt idx="8">
                  <c:v>-7.3360530596865203E-2</c:v>
                </c:pt>
                <c:pt idx="9">
                  <c:v>8.8127259299781713E-3</c:v>
                </c:pt>
                <c:pt idx="10">
                  <c:v>-3.6176682225274703E-2</c:v>
                </c:pt>
                <c:pt idx="11">
                  <c:v>1.1059269488953305E-3</c:v>
                </c:pt>
                <c:pt idx="12">
                  <c:v>2.8780807659103402E-3</c:v>
                </c:pt>
                <c:pt idx="13">
                  <c:v>-5.2702815098200517E-2</c:v>
                </c:pt>
                <c:pt idx="14">
                  <c:v>-3.6552841331882746E-2</c:v>
                </c:pt>
                <c:pt idx="15">
                  <c:v>-4.9313326123808565E-2</c:v>
                </c:pt>
                <c:pt idx="16">
                  <c:v>-0.12006457532446291</c:v>
                </c:pt>
                <c:pt idx="17">
                  <c:v>-0.18087434343712516</c:v>
                </c:pt>
                <c:pt idx="18">
                  <c:v>-0.12058289467672978</c:v>
                </c:pt>
                <c:pt idx="19">
                  <c:v>-0.14816429574700862</c:v>
                </c:pt>
                <c:pt idx="20">
                  <c:v>-0.17832851145563211</c:v>
                </c:pt>
                <c:pt idx="21">
                  <c:v>-0.16076119807452471</c:v>
                </c:pt>
                <c:pt idx="22">
                  <c:v>-9.2720064898571763E-2</c:v>
                </c:pt>
                <c:pt idx="23">
                  <c:v>-0.163134807927662</c:v>
                </c:pt>
                <c:pt idx="24">
                  <c:v>-0.13422054753871748</c:v>
                </c:pt>
                <c:pt idx="25">
                  <c:v>-9.2526969996100661E-2</c:v>
                </c:pt>
                <c:pt idx="26">
                  <c:v>-9.9488245152826948E-2</c:v>
                </c:pt>
                <c:pt idx="27">
                  <c:v>-4.3872552356816641E-2</c:v>
                </c:pt>
                <c:pt idx="28">
                  <c:v>-1.7570698399481444E-2</c:v>
                </c:pt>
                <c:pt idx="29">
                  <c:v>-3.349659089957413E-2</c:v>
                </c:pt>
                <c:pt idx="30">
                  <c:v>-0.10870108011854995</c:v>
                </c:pt>
                <c:pt idx="31">
                  <c:v>-3.1415768398488808E-2</c:v>
                </c:pt>
                <c:pt idx="32">
                  <c:v>-8.897200139438155E-2</c:v>
                </c:pt>
                <c:pt idx="33">
                  <c:v>-6.5898572602719696E-2</c:v>
                </c:pt>
                <c:pt idx="34">
                  <c:v>-0.13229427105954983</c:v>
                </c:pt>
                <c:pt idx="35">
                  <c:v>-8.8971686339959888E-2</c:v>
                </c:pt>
                <c:pt idx="36">
                  <c:v>-9.9696290020915512E-2</c:v>
                </c:pt>
                <c:pt idx="37">
                  <c:v>-6.9758940320497231E-2</c:v>
                </c:pt>
                <c:pt idx="38">
                  <c:v>-6.9920003302314626E-2</c:v>
                </c:pt>
                <c:pt idx="39">
                  <c:v>-5.4366042398839909E-2</c:v>
                </c:pt>
                <c:pt idx="40">
                  <c:v>-1.9818326704950096E-2</c:v>
                </c:pt>
                <c:pt idx="41">
                  <c:v>-9.4350134623653048E-3</c:v>
                </c:pt>
                <c:pt idx="42">
                  <c:v>4.8100748190023523E-2</c:v>
                </c:pt>
                <c:pt idx="43">
                  <c:v>3.0775368065917519E-2</c:v>
                </c:pt>
                <c:pt idx="44">
                  <c:v>-1.0641302469991842E-2</c:v>
                </c:pt>
                <c:pt idx="45">
                  <c:v>3.2456054099355924E-2</c:v>
                </c:pt>
                <c:pt idx="46">
                  <c:v>-1.8484336484164032E-2</c:v>
                </c:pt>
                <c:pt idx="47">
                  <c:v>3.0264790900389471E-2</c:v>
                </c:pt>
                <c:pt idx="48">
                  <c:v>-3.7709379340071791E-2</c:v>
                </c:pt>
                <c:pt idx="49">
                  <c:v>-0.11517259549475511</c:v>
                </c:pt>
                <c:pt idx="50">
                  <c:v>-7.7142671626120318E-3</c:v>
                </c:pt>
                <c:pt idx="51">
                  <c:v>-8.9202366826100388E-2</c:v>
                </c:pt>
                <c:pt idx="52">
                  <c:v>-5.5445128060739535E-2</c:v>
                </c:pt>
                <c:pt idx="53">
                  <c:v>-0.10015854071775721</c:v>
                </c:pt>
                <c:pt idx="54">
                  <c:v>-5.0475394728891843E-2</c:v>
                </c:pt>
                <c:pt idx="55">
                  <c:v>-4.1499970734662384E-2</c:v>
                </c:pt>
                <c:pt idx="56">
                  <c:v>-3.5090425536452585E-2</c:v>
                </c:pt>
                <c:pt idx="57">
                  <c:v>3.8339429950156045E-3</c:v>
                </c:pt>
                <c:pt idx="58">
                  <c:v>-7.0689013958997293E-2</c:v>
                </c:pt>
                <c:pt idx="59">
                  <c:v>-3.0966134047844207E-2</c:v>
                </c:pt>
                <c:pt idx="60">
                  <c:v>-1.8751906866839363E-2</c:v>
                </c:pt>
                <c:pt idx="61">
                  <c:v>-3.3632132639695556E-2</c:v>
                </c:pt>
                <c:pt idx="62">
                  <c:v>-9.4219593133004764E-2</c:v>
                </c:pt>
                <c:pt idx="63">
                  <c:v>-0.14868565140130841</c:v>
                </c:pt>
                <c:pt idx="64">
                  <c:v>-0.10668214205497861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TDK_FF_ST_oU_01!$Z$85:$Z$149</c:f>
              <c:numCache>
                <c:formatCode>General</c:formatCode>
                <c:ptCount val="65"/>
                <c:pt idx="0">
                  <c:v>360.24299999999982</c:v>
                </c:pt>
                <c:pt idx="1">
                  <c:v>354.73499999999984</c:v>
                </c:pt>
                <c:pt idx="2">
                  <c:v>349.13699999999983</c:v>
                </c:pt>
                <c:pt idx="3">
                  <c:v>343.51199999999983</c:v>
                </c:pt>
                <c:pt idx="4">
                  <c:v>337.94999999999982</c:v>
                </c:pt>
                <c:pt idx="5">
                  <c:v>332.36999999999983</c:v>
                </c:pt>
                <c:pt idx="6">
                  <c:v>326.77199999999982</c:v>
                </c:pt>
                <c:pt idx="7">
                  <c:v>320.9939999999998</c:v>
                </c:pt>
                <c:pt idx="8">
                  <c:v>315.2609999999998</c:v>
                </c:pt>
                <c:pt idx="9">
                  <c:v>309.61799999999982</c:v>
                </c:pt>
                <c:pt idx="10">
                  <c:v>303.93899999999985</c:v>
                </c:pt>
                <c:pt idx="11">
                  <c:v>298.34999999999985</c:v>
                </c:pt>
                <c:pt idx="12">
                  <c:v>292.80599999999987</c:v>
                </c:pt>
                <c:pt idx="13">
                  <c:v>287.28899999999987</c:v>
                </c:pt>
                <c:pt idx="14">
                  <c:v>281.5379999999999</c:v>
                </c:pt>
                <c:pt idx="15">
                  <c:v>275.86799999999988</c:v>
                </c:pt>
                <c:pt idx="16">
                  <c:v>270.21599999999989</c:v>
                </c:pt>
                <c:pt idx="17">
                  <c:v>264.51899999999989</c:v>
                </c:pt>
                <c:pt idx="18">
                  <c:v>258.84899999999988</c:v>
                </c:pt>
                <c:pt idx="19">
                  <c:v>253.25099999999986</c:v>
                </c:pt>
                <c:pt idx="20">
                  <c:v>247.77899999999985</c:v>
                </c:pt>
                <c:pt idx="21">
                  <c:v>242.21699999999984</c:v>
                </c:pt>
                <c:pt idx="22">
                  <c:v>236.55599999999984</c:v>
                </c:pt>
                <c:pt idx="23">
                  <c:v>230.85899999999984</c:v>
                </c:pt>
                <c:pt idx="24">
                  <c:v>225.17099999999985</c:v>
                </c:pt>
                <c:pt idx="25">
                  <c:v>219.43799999999985</c:v>
                </c:pt>
                <c:pt idx="26">
                  <c:v>213.87599999999983</c:v>
                </c:pt>
                <c:pt idx="27">
                  <c:v>208.20599999999985</c:v>
                </c:pt>
                <c:pt idx="28">
                  <c:v>202.76099999999985</c:v>
                </c:pt>
                <c:pt idx="29">
                  <c:v>197.31599999999986</c:v>
                </c:pt>
                <c:pt idx="30">
                  <c:v>191.57399999999987</c:v>
                </c:pt>
                <c:pt idx="31">
                  <c:v>185.94899999999987</c:v>
                </c:pt>
                <c:pt idx="32">
                  <c:v>180.21599999999987</c:v>
                </c:pt>
                <c:pt idx="33">
                  <c:v>174.52799999999988</c:v>
                </c:pt>
                <c:pt idx="34">
                  <c:v>168.88499999999988</c:v>
                </c:pt>
                <c:pt idx="35">
                  <c:v>163.42199999999988</c:v>
                </c:pt>
                <c:pt idx="36">
                  <c:v>157.84199999999987</c:v>
                </c:pt>
                <c:pt idx="37">
                  <c:v>152.36099999999988</c:v>
                </c:pt>
                <c:pt idx="38">
                  <c:v>146.74499999999989</c:v>
                </c:pt>
                <c:pt idx="39">
                  <c:v>141.02999999999989</c:v>
                </c:pt>
                <c:pt idx="40">
                  <c:v>135.27899999999988</c:v>
                </c:pt>
                <c:pt idx="41">
                  <c:v>129.63599999999988</c:v>
                </c:pt>
                <c:pt idx="42">
                  <c:v>124.04699999999988</c:v>
                </c:pt>
                <c:pt idx="43">
                  <c:v>118.48499999999989</c:v>
                </c:pt>
                <c:pt idx="44">
                  <c:v>113.00399999999989</c:v>
                </c:pt>
                <c:pt idx="45">
                  <c:v>107.5319999999999</c:v>
                </c:pt>
                <c:pt idx="46">
                  <c:v>101.77199999999989</c:v>
                </c:pt>
                <c:pt idx="47">
                  <c:v>96.074999999999889</c:v>
                </c:pt>
                <c:pt idx="48">
                  <c:v>90.46799999999989</c:v>
                </c:pt>
                <c:pt idx="49">
                  <c:v>84.770999999999887</c:v>
                </c:pt>
                <c:pt idx="50">
                  <c:v>79.100999999999885</c:v>
                </c:pt>
                <c:pt idx="51">
                  <c:v>73.520999999999887</c:v>
                </c:pt>
                <c:pt idx="52">
                  <c:v>68.057999999999893</c:v>
                </c:pt>
                <c:pt idx="53">
                  <c:v>62.504999999999896</c:v>
                </c:pt>
                <c:pt idx="54">
                  <c:v>56.825999999999894</c:v>
                </c:pt>
                <c:pt idx="55">
                  <c:v>51.164999999999893</c:v>
                </c:pt>
                <c:pt idx="56">
                  <c:v>45.377999999999894</c:v>
                </c:pt>
                <c:pt idx="57">
                  <c:v>39.734999999999893</c:v>
                </c:pt>
                <c:pt idx="58">
                  <c:v>34.145999999999894</c:v>
                </c:pt>
                <c:pt idx="59">
                  <c:v>28.475999999999893</c:v>
                </c:pt>
                <c:pt idx="60">
                  <c:v>23.003999999999891</c:v>
                </c:pt>
                <c:pt idx="61">
                  <c:v>17.567999999999891</c:v>
                </c:pt>
                <c:pt idx="62">
                  <c:v>11.879999999999892</c:v>
                </c:pt>
                <c:pt idx="63">
                  <c:v>6.1469999999998928</c:v>
                </c:pt>
                <c:pt idx="64">
                  <c:v>0.37799999999989353</c:v>
                </c:pt>
              </c:numCache>
            </c:numRef>
          </c:xVal>
          <c:yVal>
            <c:numRef>
              <c:f>TDK_FF_ST_oU_01!$AC$85:$AC$149</c:f>
              <c:numCache>
                <c:formatCode>General</c:formatCode>
                <c:ptCount val="65"/>
                <c:pt idx="0">
                  <c:v>-0.11038983772857591</c:v>
                </c:pt>
                <c:pt idx="1">
                  <c:v>-0.10296244006570987</c:v>
                </c:pt>
                <c:pt idx="2">
                  <c:v>-9.8879704476985353E-2</c:v>
                </c:pt>
                <c:pt idx="3">
                  <c:v>-5.193862728106069E-3</c:v>
                </c:pt>
                <c:pt idx="4">
                  <c:v>-2.3598857660431349E-2</c:v>
                </c:pt>
                <c:pt idx="5">
                  <c:v>5.3113431482643136E-4</c:v>
                </c:pt>
                <c:pt idx="6">
                  <c:v>-4.0905165390654474E-2</c:v>
                </c:pt>
                <c:pt idx="7">
                  <c:v>4.4423068790138132E-3</c:v>
                </c:pt>
                <c:pt idx="8">
                  <c:v>3.7949091814937219E-2</c:v>
                </c:pt>
                <c:pt idx="9">
                  <c:v>-5.7932833438485432E-2</c:v>
                </c:pt>
                <c:pt idx="10">
                  <c:v>2.3771184169049775E-2</c:v>
                </c:pt>
                <c:pt idx="11">
                  <c:v>-4.1936193467506655E-2</c:v>
                </c:pt>
                <c:pt idx="12">
                  <c:v>-0.14235291512778758</c:v>
                </c:pt>
                <c:pt idx="13">
                  <c:v>-8.1184913634729128E-2</c:v>
                </c:pt>
                <c:pt idx="14">
                  <c:v>-6.6820110230423779E-2</c:v>
                </c:pt>
                <c:pt idx="15">
                  <c:v>-6.5419595893956739E-2</c:v>
                </c:pt>
                <c:pt idx="16">
                  <c:v>4.7835237254503227E-2</c:v>
                </c:pt>
                <c:pt idx="17">
                  <c:v>-4.0658570907226022E-3</c:v>
                </c:pt>
                <c:pt idx="18">
                  <c:v>6.7215236203935547E-2</c:v>
                </c:pt>
                <c:pt idx="19">
                  <c:v>3.7053220973916723E-2</c:v>
                </c:pt>
                <c:pt idx="20">
                  <c:v>4.1121624811609081E-2</c:v>
                </c:pt>
                <c:pt idx="21">
                  <c:v>0.10920653338203579</c:v>
                </c:pt>
                <c:pt idx="22">
                  <c:v>4.1216556273610649E-2</c:v>
                </c:pt>
                <c:pt idx="23">
                  <c:v>-2.8809564720205572E-2</c:v>
                </c:pt>
                <c:pt idx="24">
                  <c:v>3.98853559997292E-3</c:v>
                </c:pt>
                <c:pt idx="25">
                  <c:v>2.0709428268247621E-2</c:v>
                </c:pt>
                <c:pt idx="26">
                  <c:v>-1.6685526505483494E-2</c:v>
                </c:pt>
                <c:pt idx="27">
                  <c:v>1.6000455617074749E-2</c:v>
                </c:pt>
                <c:pt idx="28">
                  <c:v>-4.727168006490956E-2</c:v>
                </c:pt>
                <c:pt idx="29">
                  <c:v>-9.0309440565590648E-2</c:v>
                </c:pt>
                <c:pt idx="30">
                  <c:v>-8.1133887678930705E-2</c:v>
                </c:pt>
                <c:pt idx="31">
                  <c:v>-3.0715857869068941E-2</c:v>
                </c:pt>
                <c:pt idx="32">
                  <c:v>-4.5462244368934535E-3</c:v>
                </c:pt>
                <c:pt idx="33">
                  <c:v>-4.3057435910526465E-2</c:v>
                </c:pt>
                <c:pt idx="34">
                  <c:v>-2.1138257677193906E-2</c:v>
                </c:pt>
                <c:pt idx="35">
                  <c:v>8.8418415845723075E-2</c:v>
                </c:pt>
                <c:pt idx="36">
                  <c:v>-2.4357878460136817E-2</c:v>
                </c:pt>
                <c:pt idx="37">
                  <c:v>3.6397566965320038E-2</c:v>
                </c:pt>
                <c:pt idx="38">
                  <c:v>3.1723650503920453E-2</c:v>
                </c:pt>
                <c:pt idx="39">
                  <c:v>-8.3601641508010971E-2</c:v>
                </c:pt>
                <c:pt idx="40">
                  <c:v>-4.1310907491265425E-2</c:v>
                </c:pt>
                <c:pt idx="41">
                  <c:v>-0.1509408538315995</c:v>
                </c:pt>
                <c:pt idx="42">
                  <c:v>-0.12107786479040783</c:v>
                </c:pt>
                <c:pt idx="43">
                  <c:v>-8.1623376209719822E-2</c:v>
                </c:pt>
                <c:pt idx="44">
                  <c:v>-0.13377376156130083</c:v>
                </c:pt>
                <c:pt idx="45">
                  <c:v>-0.13750061506524958</c:v>
                </c:pt>
                <c:pt idx="46">
                  <c:v>-7.9562492771643178E-2</c:v>
                </c:pt>
                <c:pt idx="47">
                  <c:v>-0.16662421884673506</c:v>
                </c:pt>
                <c:pt idx="48">
                  <c:v>-7.5900851238756673E-2</c:v>
                </c:pt>
                <c:pt idx="49">
                  <c:v>1.3431196384161126E-2</c:v>
                </c:pt>
                <c:pt idx="50">
                  <c:v>-1.5076823088179481E-2</c:v>
                </c:pt>
                <c:pt idx="51">
                  <c:v>1.5828213278567205E-2</c:v>
                </c:pt>
                <c:pt idx="52">
                  <c:v>1.5410121663236964E-2</c:v>
                </c:pt>
                <c:pt idx="53">
                  <c:v>-1.1618439779127243E-2</c:v>
                </c:pt>
                <c:pt idx="54">
                  <c:v>5.2329160540764974E-2</c:v>
                </c:pt>
                <c:pt idx="55">
                  <c:v>-2.6035014121291056E-2</c:v>
                </c:pt>
                <c:pt idx="56">
                  <c:v>-3.6593788122466719E-2</c:v>
                </c:pt>
                <c:pt idx="57">
                  <c:v>-5.174257763211898E-2</c:v>
                </c:pt>
                <c:pt idx="58">
                  <c:v>-0.16024849420823983</c:v>
                </c:pt>
                <c:pt idx="59">
                  <c:v>-0.12261605601208458</c:v>
                </c:pt>
                <c:pt idx="60">
                  <c:v>-9.877460239947311E-2</c:v>
                </c:pt>
                <c:pt idx="61">
                  <c:v>-0.120765135982559</c:v>
                </c:pt>
                <c:pt idx="62">
                  <c:v>-0.13239316096668219</c:v>
                </c:pt>
                <c:pt idx="63">
                  <c:v>-0.13358167485314798</c:v>
                </c:pt>
                <c:pt idx="64">
                  <c:v>-0.12977163524984547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11.61</c:v>
                </c:pt>
                <c:pt idx="3">
                  <c:v>17.315999999999999</c:v>
                </c:pt>
                <c:pt idx="4">
                  <c:v>22.805999999999997</c:v>
                </c:pt>
                <c:pt idx="5">
                  <c:v>28.286999999999999</c:v>
                </c:pt>
                <c:pt idx="6">
                  <c:v>33.957000000000001</c:v>
                </c:pt>
                <c:pt idx="7">
                  <c:v>39.582000000000001</c:v>
                </c:pt>
                <c:pt idx="8">
                  <c:v>45.207000000000001</c:v>
                </c:pt>
                <c:pt idx="9">
                  <c:v>50.895000000000003</c:v>
                </c:pt>
                <c:pt idx="10">
                  <c:v>56.682000000000002</c:v>
                </c:pt>
                <c:pt idx="11">
                  <c:v>62.28</c:v>
                </c:pt>
                <c:pt idx="12">
                  <c:v>67.878</c:v>
                </c:pt>
                <c:pt idx="13">
                  <c:v>73.295999999999992</c:v>
                </c:pt>
                <c:pt idx="14">
                  <c:v>78.86699999999999</c:v>
                </c:pt>
                <c:pt idx="15">
                  <c:v>84.545999999999992</c:v>
                </c:pt>
                <c:pt idx="16">
                  <c:v>90.251999999999995</c:v>
                </c:pt>
                <c:pt idx="17">
                  <c:v>95.921999999999997</c:v>
                </c:pt>
                <c:pt idx="18">
                  <c:v>101.556</c:v>
                </c:pt>
                <c:pt idx="19">
                  <c:v>107.217</c:v>
                </c:pt>
                <c:pt idx="20">
                  <c:v>112.73399999999999</c:v>
                </c:pt>
                <c:pt idx="21">
                  <c:v>118.25099999999999</c:v>
                </c:pt>
                <c:pt idx="22">
                  <c:v>123.88499999999999</c:v>
                </c:pt>
                <c:pt idx="23">
                  <c:v>129.465</c:v>
                </c:pt>
                <c:pt idx="24">
                  <c:v>135.11699999999999</c:v>
                </c:pt>
                <c:pt idx="25">
                  <c:v>140.85</c:v>
                </c:pt>
                <c:pt idx="26">
                  <c:v>146.565</c:v>
                </c:pt>
                <c:pt idx="27">
                  <c:v>152.136</c:v>
                </c:pt>
                <c:pt idx="28">
                  <c:v>157.70699999999999</c:v>
                </c:pt>
                <c:pt idx="29">
                  <c:v>163.15199999999999</c:v>
                </c:pt>
                <c:pt idx="30">
                  <c:v>168.66</c:v>
                </c:pt>
                <c:pt idx="31">
                  <c:v>174.34799999999998</c:v>
                </c:pt>
                <c:pt idx="32">
                  <c:v>179.98199999999997</c:v>
                </c:pt>
                <c:pt idx="33">
                  <c:v>185.72399999999996</c:v>
                </c:pt>
                <c:pt idx="34">
                  <c:v>191.43899999999996</c:v>
                </c:pt>
                <c:pt idx="35">
                  <c:v>196.99199999999996</c:v>
                </c:pt>
                <c:pt idx="36">
                  <c:v>202.54499999999996</c:v>
                </c:pt>
                <c:pt idx="37">
                  <c:v>208.05299999999997</c:v>
                </c:pt>
                <c:pt idx="38">
                  <c:v>213.64199999999997</c:v>
                </c:pt>
                <c:pt idx="39">
                  <c:v>219.25799999999998</c:v>
                </c:pt>
                <c:pt idx="40">
                  <c:v>224.90099999999998</c:v>
                </c:pt>
                <c:pt idx="41">
                  <c:v>230.63399999999999</c:v>
                </c:pt>
                <c:pt idx="42">
                  <c:v>236.33099999999999</c:v>
                </c:pt>
                <c:pt idx="43">
                  <c:v>241.96499999999997</c:v>
                </c:pt>
                <c:pt idx="44">
                  <c:v>247.58099999999996</c:v>
                </c:pt>
                <c:pt idx="45">
                  <c:v>253.01699999999997</c:v>
                </c:pt>
                <c:pt idx="46">
                  <c:v>258.62399999999997</c:v>
                </c:pt>
                <c:pt idx="47">
                  <c:v>264.30299999999994</c:v>
                </c:pt>
                <c:pt idx="48">
                  <c:v>270.01799999999992</c:v>
                </c:pt>
                <c:pt idx="49">
                  <c:v>275.6339999999999</c:v>
                </c:pt>
                <c:pt idx="50">
                  <c:v>281.3669999999999</c:v>
                </c:pt>
                <c:pt idx="51">
                  <c:v>287.05499999999989</c:v>
                </c:pt>
                <c:pt idx="52">
                  <c:v>292.60799999999989</c:v>
                </c:pt>
                <c:pt idx="53">
                  <c:v>298.11599999999987</c:v>
                </c:pt>
                <c:pt idx="54">
                  <c:v>303.73199999999986</c:v>
                </c:pt>
                <c:pt idx="55">
                  <c:v>309.42899999999986</c:v>
                </c:pt>
                <c:pt idx="56">
                  <c:v>315.07199999999983</c:v>
                </c:pt>
                <c:pt idx="57">
                  <c:v>320.79599999999982</c:v>
                </c:pt>
                <c:pt idx="58">
                  <c:v>326.5829999999998</c:v>
                </c:pt>
                <c:pt idx="59">
                  <c:v>332.18099999999981</c:v>
                </c:pt>
                <c:pt idx="60">
                  <c:v>337.76999999999981</c:v>
                </c:pt>
                <c:pt idx="61">
                  <c:v>343.29599999999982</c:v>
                </c:pt>
                <c:pt idx="62">
                  <c:v>348.81299999999982</c:v>
                </c:pt>
                <c:pt idx="63">
                  <c:v>354.48299999999983</c:v>
                </c:pt>
              </c:numCache>
            </c:numRef>
          </c:xVal>
          <c:yVal>
            <c:numRef>
              <c:f>TDK_FF_ST_oU_01!$AD$20:$AD$83</c:f>
              <c:numCache>
                <c:formatCode>General</c:formatCode>
                <c:ptCount val="64"/>
                <c:pt idx="0">
                  <c:v>-0.36117581218430672</c:v>
                </c:pt>
                <c:pt idx="1">
                  <c:v>-6.5010262545326825E-2</c:v>
                </c:pt>
                <c:pt idx="2">
                  <c:v>2.9207719252472231E-2</c:v>
                </c:pt>
                <c:pt idx="3">
                  <c:v>6.0671092993121789E-2</c:v>
                </c:pt>
                <c:pt idx="4">
                  <c:v>3.1155354883111386E-2</c:v>
                </c:pt>
                <c:pt idx="5">
                  <c:v>4.4174377349719407E-3</c:v>
                </c:pt>
                <c:pt idx="6">
                  <c:v>-4.6940924808311024E-2</c:v>
                </c:pt>
                <c:pt idx="7">
                  <c:v>7.2464579673365392E-2</c:v>
                </c:pt>
                <c:pt idx="8">
                  <c:v>3.6766742474398484E-2</c:v>
                </c:pt>
                <c:pt idx="9">
                  <c:v>-3.4847740051269227E-2</c:v>
                </c:pt>
                <c:pt idx="10">
                  <c:v>8.8505842766039677E-2</c:v>
                </c:pt>
                <c:pt idx="11">
                  <c:v>-1.2724366728022574E-2</c:v>
                </c:pt>
                <c:pt idx="12">
                  <c:v>1.2532040897326624E-2</c:v>
                </c:pt>
                <c:pt idx="13">
                  <c:v>6.8531028376767722E-2</c:v>
                </c:pt>
                <c:pt idx="14">
                  <c:v>2.1476018243703265E-2</c:v>
                </c:pt>
                <c:pt idx="15">
                  <c:v>6.2744522507969691E-2</c:v>
                </c:pt>
                <c:pt idx="16">
                  <c:v>4.4163724085706235E-2</c:v>
                </c:pt>
                <c:pt idx="17">
                  <c:v>1.4250124590390101E-2</c:v>
                </c:pt>
                <c:pt idx="18">
                  <c:v>4.1020401905086601E-2</c:v>
                </c:pt>
                <c:pt idx="19">
                  <c:v>1.0663680681759047E-2</c:v>
                </c:pt>
                <c:pt idx="20">
                  <c:v>4.455474989433128E-2</c:v>
                </c:pt>
                <c:pt idx="21">
                  <c:v>7.9137821864804891E-2</c:v>
                </c:pt>
                <c:pt idx="22">
                  <c:v>-2.8357799891836066E-2</c:v>
                </c:pt>
                <c:pt idx="23">
                  <c:v>1.2193954096062498E-2</c:v>
                </c:pt>
                <c:pt idx="24">
                  <c:v>9.2909640047452058E-2</c:v>
                </c:pt>
                <c:pt idx="25">
                  <c:v>8.9253284880896899E-3</c:v>
                </c:pt>
                <c:pt idx="26">
                  <c:v>0.1312118956567474</c:v>
                </c:pt>
                <c:pt idx="27">
                  <c:v>8.0270119322136679E-2</c:v>
                </c:pt>
                <c:pt idx="28">
                  <c:v>-6.7871800606553734E-3</c:v>
                </c:pt>
                <c:pt idx="29">
                  <c:v>0.12191500674529721</c:v>
                </c:pt>
                <c:pt idx="30">
                  <c:v>8.7562822441356047E-2</c:v>
                </c:pt>
                <c:pt idx="31">
                  <c:v>-1.1641667512037657E-2</c:v>
                </c:pt>
                <c:pt idx="32">
                  <c:v>8.4425776957488097E-2</c:v>
                </c:pt>
                <c:pt idx="33">
                  <c:v>3.5182714733650755E-2</c:v>
                </c:pt>
                <c:pt idx="34">
                  <c:v>5.1160383380619123E-2</c:v>
                </c:pt>
                <c:pt idx="35">
                  <c:v>-1.3377542256307606E-3</c:v>
                </c:pt>
                <c:pt idx="36">
                  <c:v>5.2424609956005952E-2</c:v>
                </c:pt>
                <c:pt idx="37">
                  <c:v>8.5759395937571981E-2</c:v>
                </c:pt>
                <c:pt idx="38">
                  <c:v>5.3234476796831132E-2</c:v>
                </c:pt>
                <c:pt idx="39">
                  <c:v>7.5075470667087529E-2</c:v>
                </c:pt>
                <c:pt idx="40">
                  <c:v>2.3806862304923015E-2</c:v>
                </c:pt>
                <c:pt idx="41">
                  <c:v>-1.9374551257840267E-2</c:v>
                </c:pt>
                <c:pt idx="42">
                  <c:v>-6.884191916412874E-3</c:v>
                </c:pt>
                <c:pt idx="43">
                  <c:v>7.8431165316118268E-2</c:v>
                </c:pt>
                <c:pt idx="44">
                  <c:v>5.1762927281600923E-2</c:v>
                </c:pt>
                <c:pt idx="45">
                  <c:v>4.5971668745607985E-3</c:v>
                </c:pt>
                <c:pt idx="46">
                  <c:v>8.5699572688099579E-2</c:v>
                </c:pt>
                <c:pt idx="47">
                  <c:v>-3.4330647991112073E-2</c:v>
                </c:pt>
                <c:pt idx="48">
                  <c:v>8.5544616594575018E-2</c:v>
                </c:pt>
                <c:pt idx="49">
                  <c:v>4.9752999600798375E-2</c:v>
                </c:pt>
                <c:pt idx="50">
                  <c:v>-5.9105843067811747E-2</c:v>
                </c:pt>
                <c:pt idx="51">
                  <c:v>8.0174531913712599E-3</c:v>
                </c:pt>
                <c:pt idx="52">
                  <c:v>-8.6907787067048048E-2</c:v>
                </c:pt>
                <c:pt idx="53">
                  <c:v>5.822234725025055E-2</c:v>
                </c:pt>
                <c:pt idx="54">
                  <c:v>7.4246578897941617E-2</c:v>
                </c:pt>
                <c:pt idx="55">
                  <c:v>-1.6432862703823048E-2</c:v>
                </c:pt>
                <c:pt idx="56">
                  <c:v>7.3039517351389804E-2</c:v>
                </c:pt>
                <c:pt idx="57">
                  <c:v>6.0836388399820862E-4</c:v>
                </c:pt>
                <c:pt idx="58">
                  <c:v>2.9783848568342819E-2</c:v>
                </c:pt>
                <c:pt idx="59">
                  <c:v>3.1497268362670638E-2</c:v>
                </c:pt>
                <c:pt idx="60">
                  <c:v>-4.8469507935919864E-3</c:v>
                </c:pt>
                <c:pt idx="61">
                  <c:v>2.8438269911589487E-2</c:v>
                </c:pt>
                <c:pt idx="62">
                  <c:v>-4.6601113439805886E-3</c:v>
                </c:pt>
                <c:pt idx="63">
                  <c:v>4.5723211335598535E-2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68080"/>
        <c:axId val="674968472"/>
      </c:scatterChart>
      <c:valAx>
        <c:axId val="6749680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68472"/>
        <c:crosses val="autoZero"/>
        <c:crossBetween val="midCat"/>
      </c:valAx>
      <c:valAx>
        <c:axId val="67496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68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5.9399999999999995</c:v>
                </c:pt>
                <c:pt idx="2">
                  <c:v>11.690999999999999</c:v>
                </c:pt>
                <c:pt idx="3">
                  <c:v>17.244</c:v>
                </c:pt>
                <c:pt idx="4">
                  <c:v>22.779</c:v>
                </c:pt>
                <c:pt idx="5">
                  <c:v>28.332000000000001</c:v>
                </c:pt>
                <c:pt idx="6">
                  <c:v>33.920999999999999</c:v>
                </c:pt>
                <c:pt idx="7">
                  <c:v>39.564</c:v>
                </c:pt>
                <c:pt idx="8">
                  <c:v>45.18</c:v>
                </c:pt>
                <c:pt idx="9">
                  <c:v>50.912999999999997</c:v>
                </c:pt>
                <c:pt idx="10">
                  <c:v>56.708999999999996</c:v>
                </c:pt>
                <c:pt idx="11">
                  <c:v>62.225999999999999</c:v>
                </c:pt>
                <c:pt idx="12">
                  <c:v>67.896000000000001</c:v>
                </c:pt>
                <c:pt idx="13">
                  <c:v>73.305000000000007</c:v>
                </c:pt>
                <c:pt idx="14">
                  <c:v>78.867000000000004</c:v>
                </c:pt>
                <c:pt idx="15">
                  <c:v>84.600000000000009</c:v>
                </c:pt>
                <c:pt idx="16">
                  <c:v>90.225000000000009</c:v>
                </c:pt>
                <c:pt idx="17">
                  <c:v>95.88600000000001</c:v>
                </c:pt>
                <c:pt idx="18">
                  <c:v>101.56500000000001</c:v>
                </c:pt>
                <c:pt idx="19">
                  <c:v>107.31600000000002</c:v>
                </c:pt>
                <c:pt idx="20">
                  <c:v>112.74300000000002</c:v>
                </c:pt>
                <c:pt idx="21">
                  <c:v>118.21500000000002</c:v>
                </c:pt>
                <c:pt idx="22">
                  <c:v>123.82200000000002</c:v>
                </c:pt>
                <c:pt idx="23">
                  <c:v>129.447</c:v>
                </c:pt>
                <c:pt idx="24">
                  <c:v>135.08099999999999</c:v>
                </c:pt>
                <c:pt idx="25">
                  <c:v>140.82299999999998</c:v>
                </c:pt>
                <c:pt idx="26">
                  <c:v>146.50199999999998</c:v>
                </c:pt>
                <c:pt idx="27">
                  <c:v>152.14499999999998</c:v>
                </c:pt>
                <c:pt idx="28">
                  <c:v>157.70699999999999</c:v>
                </c:pt>
                <c:pt idx="29">
                  <c:v>163.143</c:v>
                </c:pt>
                <c:pt idx="30">
                  <c:v>168.75</c:v>
                </c:pt>
                <c:pt idx="31">
                  <c:v>174.40199999999999</c:v>
                </c:pt>
                <c:pt idx="32">
                  <c:v>180.00899999999999</c:v>
                </c:pt>
                <c:pt idx="33">
                  <c:v>185.75099999999998</c:v>
                </c:pt>
                <c:pt idx="34">
                  <c:v>191.42099999999996</c:v>
                </c:pt>
                <c:pt idx="35">
                  <c:v>197.08199999999997</c:v>
                </c:pt>
                <c:pt idx="36">
                  <c:v>202.54499999999996</c:v>
                </c:pt>
                <c:pt idx="37">
                  <c:v>208.03499999999997</c:v>
                </c:pt>
                <c:pt idx="38">
                  <c:v>213.65099999999995</c:v>
                </c:pt>
                <c:pt idx="39">
                  <c:v>219.27599999999995</c:v>
                </c:pt>
                <c:pt idx="40">
                  <c:v>224.90099999999995</c:v>
                </c:pt>
                <c:pt idx="41">
                  <c:v>230.66999999999996</c:v>
                </c:pt>
                <c:pt idx="42">
                  <c:v>236.39399999999995</c:v>
                </c:pt>
                <c:pt idx="43">
                  <c:v>241.99199999999996</c:v>
                </c:pt>
                <c:pt idx="44">
                  <c:v>247.61699999999996</c:v>
                </c:pt>
                <c:pt idx="45">
                  <c:v>253.01699999999997</c:v>
                </c:pt>
                <c:pt idx="46">
                  <c:v>258.57</c:v>
                </c:pt>
                <c:pt idx="47">
                  <c:v>264.303</c:v>
                </c:pt>
                <c:pt idx="48">
                  <c:v>269.964</c:v>
                </c:pt>
                <c:pt idx="49">
                  <c:v>275.661</c:v>
                </c:pt>
                <c:pt idx="50">
                  <c:v>281.41199999999998</c:v>
                </c:pt>
                <c:pt idx="51">
                  <c:v>287.03699999999998</c:v>
                </c:pt>
                <c:pt idx="52">
                  <c:v>292.58999999999997</c:v>
                </c:pt>
                <c:pt idx="53">
                  <c:v>298.161</c:v>
                </c:pt>
                <c:pt idx="54">
                  <c:v>303.80399999999997</c:v>
                </c:pt>
                <c:pt idx="55">
                  <c:v>309.41999999999996</c:v>
                </c:pt>
                <c:pt idx="56">
                  <c:v>315.07199999999995</c:v>
                </c:pt>
                <c:pt idx="57">
                  <c:v>320.83199999999994</c:v>
                </c:pt>
                <c:pt idx="58">
                  <c:v>326.52899999999994</c:v>
                </c:pt>
                <c:pt idx="59">
                  <c:v>332.20799999999991</c:v>
                </c:pt>
                <c:pt idx="60">
                  <c:v>337.7879999999999</c:v>
                </c:pt>
                <c:pt idx="61">
                  <c:v>343.25999999999988</c:v>
                </c:pt>
                <c:pt idx="62">
                  <c:v>348.86699999999985</c:v>
                </c:pt>
                <c:pt idx="63">
                  <c:v>354.50999999999982</c:v>
                </c:pt>
                <c:pt idx="64">
                  <c:v>360.17099999999982</c:v>
                </c:pt>
              </c:numCache>
            </c:numRef>
          </c:xVal>
          <c:yVal>
            <c:numRef>
              <c:f>TDK_FF_ST_mU_01!$AC$20:$AC$84</c:f>
              <c:numCache>
                <c:formatCode>General</c:formatCode>
                <c:ptCount val="65"/>
                <c:pt idx="0">
                  <c:v>0.2058375209131782</c:v>
                </c:pt>
                <c:pt idx="1">
                  <c:v>-0.12316038517298189</c:v>
                </c:pt>
                <c:pt idx="2">
                  <c:v>-0.19132247913929845</c:v>
                </c:pt>
                <c:pt idx="3">
                  <c:v>-0.19037017856319949</c:v>
                </c:pt>
                <c:pt idx="4">
                  <c:v>-0.11021973396100648</c:v>
                </c:pt>
                <c:pt idx="5">
                  <c:v>-9.0986283461184314E-2</c:v>
                </c:pt>
                <c:pt idx="6">
                  <c:v>-0.12053921995022421</c:v>
                </c:pt>
                <c:pt idx="7">
                  <c:v>-0.11690167977409516</c:v>
                </c:pt>
                <c:pt idx="8">
                  <c:v>-3.2140649191710224E-2</c:v>
                </c:pt>
                <c:pt idx="9">
                  <c:v>3.1596358754100606E-2</c:v>
                </c:pt>
                <c:pt idx="10">
                  <c:v>-1.6998244964945286E-2</c:v>
                </c:pt>
                <c:pt idx="11">
                  <c:v>9.7363458606309905E-3</c:v>
                </c:pt>
                <c:pt idx="12">
                  <c:v>-3.3249238240145473E-2</c:v>
                </c:pt>
                <c:pt idx="13">
                  <c:v>6.5727908246344668E-3</c:v>
                </c:pt>
                <c:pt idx="14">
                  <c:v>-6.5964489907443635E-2</c:v>
                </c:pt>
                <c:pt idx="15">
                  <c:v>-2.925038598850449E-2</c:v>
                </c:pt>
                <c:pt idx="16">
                  <c:v>-0.15517531568728771</c:v>
                </c:pt>
                <c:pt idx="17">
                  <c:v>-0.16396588327772577</c:v>
                </c:pt>
                <c:pt idx="18">
                  <c:v>-0.11558551699825159</c:v>
                </c:pt>
                <c:pt idx="19">
                  <c:v>-0.18584129308526087</c:v>
                </c:pt>
                <c:pt idx="20">
                  <c:v>-0.17838348443271457</c:v>
                </c:pt>
                <c:pt idx="21">
                  <c:v>-0.14045598716289476</c:v>
                </c:pt>
                <c:pt idx="22">
                  <c:v>-0.16245929061047093</c:v>
                </c:pt>
                <c:pt idx="23">
                  <c:v>-9.2316844318133917E-2</c:v>
                </c:pt>
                <c:pt idx="24">
                  <c:v>-0.11386419969042549</c:v>
                </c:pt>
                <c:pt idx="25">
                  <c:v>-7.2727880262448252E-2</c:v>
                </c:pt>
                <c:pt idx="26">
                  <c:v>-0.13538226998960567</c:v>
                </c:pt>
                <c:pt idx="27">
                  <c:v>-5.4899358898296668E-2</c:v>
                </c:pt>
                <c:pt idx="28">
                  <c:v>-2.9270864909790362E-2</c:v>
                </c:pt>
                <c:pt idx="29">
                  <c:v>-9.0932794609074108E-2</c:v>
                </c:pt>
                <c:pt idx="30">
                  <c:v>-6.7610053673320181E-2</c:v>
                </c:pt>
                <c:pt idx="31">
                  <c:v>-5.5621249117564275E-2</c:v>
                </c:pt>
                <c:pt idx="32">
                  <c:v>1.1352913960820388E-3</c:v>
                </c:pt>
                <c:pt idx="33">
                  <c:v>-0.13604278374771184</c:v>
                </c:pt>
                <c:pt idx="34">
                  <c:v>-7.7351966945940376E-2</c:v>
                </c:pt>
                <c:pt idx="35">
                  <c:v>-7.563726279906291E-2</c:v>
                </c:pt>
                <c:pt idx="36">
                  <c:v>-7.7990851895833657E-2</c:v>
                </c:pt>
                <c:pt idx="37">
                  <c:v>-8.0747961421252512E-2</c:v>
                </c:pt>
                <c:pt idx="38">
                  <c:v>-6.1388205482330704E-2</c:v>
                </c:pt>
                <c:pt idx="39">
                  <c:v>-7.3567216783544609E-2</c:v>
                </c:pt>
                <c:pt idx="40">
                  <c:v>-4.3016744158080655E-2</c:v>
                </c:pt>
                <c:pt idx="41">
                  <c:v>4.41074128332275E-3</c:v>
                </c:pt>
                <c:pt idx="42">
                  <c:v>1.1490467327632814E-2</c:v>
                </c:pt>
                <c:pt idx="43">
                  <c:v>-1.2185856369796966E-2</c:v>
                </c:pt>
                <c:pt idx="44">
                  <c:v>-1.5728293095662593E-3</c:v>
                </c:pt>
                <c:pt idx="45">
                  <c:v>3.5036891705289008E-2</c:v>
                </c:pt>
                <c:pt idx="46">
                  <c:v>-5.5073580308146575E-2</c:v>
                </c:pt>
                <c:pt idx="47">
                  <c:v>-1.3067012571127634E-2</c:v>
                </c:pt>
                <c:pt idx="48">
                  <c:v>-6.6293370786922878E-2</c:v>
                </c:pt>
                <c:pt idx="49">
                  <c:v>-0.11334645640414465</c:v>
                </c:pt>
                <c:pt idx="50">
                  <c:v>-8.0756631530164213E-2</c:v>
                </c:pt>
                <c:pt idx="51">
                  <c:v>-7.5640888732721123E-2</c:v>
                </c:pt>
                <c:pt idx="52">
                  <c:v>-0.1033570223093534</c:v>
                </c:pt>
                <c:pt idx="53">
                  <c:v>-4.6012482378102959E-2</c:v>
                </c:pt>
                <c:pt idx="54">
                  <c:v>-8.6989658126412905E-3</c:v>
                </c:pt>
                <c:pt idx="55">
                  <c:v>-7.3297194517522257E-2</c:v>
                </c:pt>
                <c:pt idx="56">
                  <c:v>3.6102328402137118E-2</c:v>
                </c:pt>
                <c:pt idx="57">
                  <c:v>-3.2166057005099447E-2</c:v>
                </c:pt>
                <c:pt idx="58">
                  <c:v>-6.9501104368725919E-2</c:v>
                </c:pt>
                <c:pt idx="59">
                  <c:v>-1.8581058945926543E-2</c:v>
                </c:pt>
                <c:pt idx="60">
                  <c:v>-2.6406664162891502E-2</c:v>
                </c:pt>
                <c:pt idx="61">
                  <c:v>-7.2734348146695993E-2</c:v>
                </c:pt>
                <c:pt idx="62">
                  <c:v>-9.38635728131203E-2</c:v>
                </c:pt>
                <c:pt idx="63">
                  <c:v>-0.102324063323465</c:v>
                </c:pt>
                <c:pt idx="64">
                  <c:v>-0.10790666786948577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TDK_FF_ST_mU_01!$Z$85:$Z$149</c:f>
              <c:numCache>
                <c:formatCode>General</c:formatCode>
                <c:ptCount val="65"/>
                <c:pt idx="0">
                  <c:v>360.17099999999982</c:v>
                </c:pt>
                <c:pt idx="1">
                  <c:v>354.68099999999981</c:v>
                </c:pt>
                <c:pt idx="2">
                  <c:v>349.1189999999998</c:v>
                </c:pt>
                <c:pt idx="3">
                  <c:v>343.46699999999981</c:v>
                </c:pt>
                <c:pt idx="4">
                  <c:v>337.96799999999979</c:v>
                </c:pt>
                <c:pt idx="5">
                  <c:v>332.36999999999978</c:v>
                </c:pt>
                <c:pt idx="6">
                  <c:v>326.78999999999979</c:v>
                </c:pt>
                <c:pt idx="7">
                  <c:v>321.05699999999979</c:v>
                </c:pt>
                <c:pt idx="8">
                  <c:v>315.24299999999977</c:v>
                </c:pt>
                <c:pt idx="9">
                  <c:v>309.57299999999975</c:v>
                </c:pt>
                <c:pt idx="10">
                  <c:v>303.95699999999977</c:v>
                </c:pt>
                <c:pt idx="11">
                  <c:v>298.33199999999977</c:v>
                </c:pt>
                <c:pt idx="12">
                  <c:v>292.82399999999978</c:v>
                </c:pt>
                <c:pt idx="13">
                  <c:v>287.36099999999976</c:v>
                </c:pt>
                <c:pt idx="14">
                  <c:v>281.60099999999977</c:v>
                </c:pt>
                <c:pt idx="15">
                  <c:v>275.86799999999977</c:v>
                </c:pt>
                <c:pt idx="16">
                  <c:v>270.14399999999978</c:v>
                </c:pt>
                <c:pt idx="17">
                  <c:v>264.4649999999998</c:v>
                </c:pt>
                <c:pt idx="18">
                  <c:v>258.85799999999983</c:v>
                </c:pt>
                <c:pt idx="19">
                  <c:v>253.24199999999985</c:v>
                </c:pt>
                <c:pt idx="20">
                  <c:v>247.79699999999985</c:v>
                </c:pt>
                <c:pt idx="21">
                  <c:v>242.20799999999986</c:v>
                </c:pt>
                <c:pt idx="22">
                  <c:v>236.60099999999986</c:v>
                </c:pt>
                <c:pt idx="23">
                  <c:v>230.84999999999985</c:v>
                </c:pt>
                <c:pt idx="24">
                  <c:v>225.11699999999985</c:v>
                </c:pt>
                <c:pt idx="25">
                  <c:v>219.45599999999985</c:v>
                </c:pt>
                <c:pt idx="26">
                  <c:v>213.93899999999985</c:v>
                </c:pt>
                <c:pt idx="27">
                  <c:v>208.23299999999986</c:v>
                </c:pt>
                <c:pt idx="28">
                  <c:v>202.77899999999985</c:v>
                </c:pt>
                <c:pt idx="29">
                  <c:v>197.30699999999985</c:v>
                </c:pt>
                <c:pt idx="30">
                  <c:v>191.56499999999986</c:v>
                </c:pt>
                <c:pt idx="31">
                  <c:v>185.95799999999986</c:v>
                </c:pt>
                <c:pt idx="32">
                  <c:v>180.20699999999985</c:v>
                </c:pt>
                <c:pt idx="33">
                  <c:v>174.51899999999986</c:v>
                </c:pt>
                <c:pt idx="34">
                  <c:v>168.92999999999986</c:v>
                </c:pt>
                <c:pt idx="35">
                  <c:v>163.34999999999985</c:v>
                </c:pt>
                <c:pt idx="36">
                  <c:v>157.87799999999984</c:v>
                </c:pt>
                <c:pt idx="37">
                  <c:v>152.31599999999983</c:v>
                </c:pt>
                <c:pt idx="38">
                  <c:v>146.77199999999982</c:v>
                </c:pt>
                <c:pt idx="39">
                  <c:v>141.00299999999982</c:v>
                </c:pt>
                <c:pt idx="40">
                  <c:v>135.35099999999983</c:v>
                </c:pt>
                <c:pt idx="41">
                  <c:v>129.65399999999983</c:v>
                </c:pt>
                <c:pt idx="42">
                  <c:v>124.09199999999983</c:v>
                </c:pt>
                <c:pt idx="43">
                  <c:v>118.43099999999983</c:v>
                </c:pt>
                <c:pt idx="44">
                  <c:v>112.98599999999983</c:v>
                </c:pt>
                <c:pt idx="45">
                  <c:v>107.50499999999984</c:v>
                </c:pt>
                <c:pt idx="46">
                  <c:v>101.78999999999984</c:v>
                </c:pt>
                <c:pt idx="47">
                  <c:v>96.074999999999832</c:v>
                </c:pt>
                <c:pt idx="48">
                  <c:v>90.359999999999829</c:v>
                </c:pt>
                <c:pt idx="49">
                  <c:v>84.779999999999831</c:v>
                </c:pt>
                <c:pt idx="50">
                  <c:v>79.118999999999829</c:v>
                </c:pt>
                <c:pt idx="51">
                  <c:v>73.51199999999983</c:v>
                </c:pt>
                <c:pt idx="52">
                  <c:v>68.048999999999836</c:v>
                </c:pt>
                <c:pt idx="53">
                  <c:v>62.468999999999838</c:v>
                </c:pt>
                <c:pt idx="54">
                  <c:v>56.924999999999841</c:v>
                </c:pt>
                <c:pt idx="55">
                  <c:v>51.137999999999842</c:v>
                </c:pt>
                <c:pt idx="56">
                  <c:v>45.422999999999845</c:v>
                </c:pt>
                <c:pt idx="57">
                  <c:v>39.806999999999846</c:v>
                </c:pt>
                <c:pt idx="58">
                  <c:v>34.172999999999845</c:v>
                </c:pt>
                <c:pt idx="59">
                  <c:v>28.475999999999846</c:v>
                </c:pt>
                <c:pt idx="60">
                  <c:v>23.039999999999846</c:v>
                </c:pt>
                <c:pt idx="61">
                  <c:v>17.576999999999849</c:v>
                </c:pt>
                <c:pt idx="62">
                  <c:v>11.870999999999849</c:v>
                </c:pt>
                <c:pt idx="63">
                  <c:v>6.0929999999998499</c:v>
                </c:pt>
                <c:pt idx="64">
                  <c:v>0.40499999999985015</c:v>
                </c:pt>
              </c:numCache>
            </c:numRef>
          </c:xVal>
          <c:yVal>
            <c:numRef>
              <c:f>TDK_FF_ST_mU_01!$AC$85:$AC$149</c:f>
              <c:numCache>
                <c:formatCode>General</c:formatCode>
                <c:ptCount val="65"/>
                <c:pt idx="0">
                  <c:v>-5.3149377943498166E-2</c:v>
                </c:pt>
                <c:pt idx="1">
                  <c:v>-0.10683610518219666</c:v>
                </c:pt>
                <c:pt idx="2">
                  <c:v>-5.4424583264221837E-2</c:v>
                </c:pt>
                <c:pt idx="3">
                  <c:v>-2.8210821840559674E-2</c:v>
                </c:pt>
                <c:pt idx="4">
                  <c:v>1.267562994655691E-3</c:v>
                </c:pt>
                <c:pt idx="5">
                  <c:v>-3.0840869848134389E-3</c:v>
                </c:pt>
                <c:pt idx="6">
                  <c:v>-3.2163296389569496E-2</c:v>
                </c:pt>
                <c:pt idx="7">
                  <c:v>1.2124221718977424E-2</c:v>
                </c:pt>
                <c:pt idx="8">
                  <c:v>-2.1965045209810796E-2</c:v>
                </c:pt>
                <c:pt idx="9">
                  <c:v>-5.4834246760492533E-2</c:v>
                </c:pt>
                <c:pt idx="10">
                  <c:v>-4.570333017863959E-2</c:v>
                </c:pt>
                <c:pt idx="11">
                  <c:v>-6.2357155608424364E-2</c:v>
                </c:pt>
                <c:pt idx="12">
                  <c:v>-7.218112595370485E-2</c:v>
                </c:pt>
                <c:pt idx="13">
                  <c:v>-0.12752973748729346</c:v>
                </c:pt>
                <c:pt idx="14">
                  <c:v>-5.4868483126824685E-2</c:v>
                </c:pt>
                <c:pt idx="15">
                  <c:v>-8.9217691871169791E-2</c:v>
                </c:pt>
                <c:pt idx="16">
                  <c:v>4.1169152459588076E-3</c:v>
                </c:pt>
                <c:pt idx="17">
                  <c:v>-5.2289105021145588E-2</c:v>
                </c:pt>
                <c:pt idx="18">
                  <c:v>7.4058485906562055E-2</c:v>
                </c:pt>
                <c:pt idx="19">
                  <c:v>5.1115937663212208E-2</c:v>
                </c:pt>
                <c:pt idx="20">
                  <c:v>6.9908560137776021E-2</c:v>
                </c:pt>
                <c:pt idx="21">
                  <c:v>8.5242800278820141E-2</c:v>
                </c:pt>
                <c:pt idx="22">
                  <c:v>2.9424987124031077E-2</c:v>
                </c:pt>
                <c:pt idx="23">
                  <c:v>5.8672385405486693E-2</c:v>
                </c:pt>
                <c:pt idx="24">
                  <c:v>2.0340114037821877E-2</c:v>
                </c:pt>
                <c:pt idx="25">
                  <c:v>-7.5211207711731731E-3</c:v>
                </c:pt>
                <c:pt idx="26">
                  <c:v>-2.8196672523449706E-2</c:v>
                </c:pt>
                <c:pt idx="27">
                  <c:v>-0.10079351382765367</c:v>
                </c:pt>
                <c:pt idx="28">
                  <c:v>-4.8849614966201216E-2</c:v>
                </c:pt>
                <c:pt idx="29">
                  <c:v>-2.8679979639775866E-2</c:v>
                </c:pt>
                <c:pt idx="30">
                  <c:v>-9.5545899318182137E-2</c:v>
                </c:pt>
                <c:pt idx="31">
                  <c:v>-7.3116884599357945E-2</c:v>
                </c:pt>
                <c:pt idx="32">
                  <c:v>-7.8136445594708448E-2</c:v>
                </c:pt>
                <c:pt idx="33">
                  <c:v>-1.8887134235882286E-2</c:v>
                </c:pt>
                <c:pt idx="34">
                  <c:v>-3.7727288858860675E-2</c:v>
                </c:pt>
                <c:pt idx="35">
                  <c:v>-8.5272595472304147E-2</c:v>
                </c:pt>
                <c:pt idx="36">
                  <c:v>-9.7797105292158903E-3</c:v>
                </c:pt>
                <c:pt idx="37">
                  <c:v>-3.1182753560329957E-2</c:v>
                </c:pt>
                <c:pt idx="38">
                  <c:v>-3.4932566710438095E-2</c:v>
                </c:pt>
                <c:pt idx="39">
                  <c:v>-6.2959491671222167E-2</c:v>
                </c:pt>
                <c:pt idx="40">
                  <c:v>2.2027448976018604E-3</c:v>
                </c:pt>
                <c:pt idx="41">
                  <c:v>-0.1780855605820193</c:v>
                </c:pt>
                <c:pt idx="42">
                  <c:v>-0.1146482458231759</c:v>
                </c:pt>
                <c:pt idx="43">
                  <c:v>-3.3101940156726073E-2</c:v>
                </c:pt>
                <c:pt idx="44">
                  <c:v>-0.16342310248673186</c:v>
                </c:pt>
                <c:pt idx="45">
                  <c:v>-0.10570219644991141</c:v>
                </c:pt>
                <c:pt idx="46">
                  <c:v>-5.5342225014996416E-2</c:v>
                </c:pt>
                <c:pt idx="47">
                  <c:v>-0.16005963921357136</c:v>
                </c:pt>
                <c:pt idx="48">
                  <c:v>-3.567220217819056E-2</c:v>
                </c:pt>
                <c:pt idx="49">
                  <c:v>-6.9997328834546124E-2</c:v>
                </c:pt>
                <c:pt idx="50">
                  <c:v>-5.2000833470430052E-2</c:v>
                </c:pt>
                <c:pt idx="51">
                  <c:v>3.5467440523007099E-4</c:v>
                </c:pt>
                <c:pt idx="52">
                  <c:v>-4.2238422754223848E-3</c:v>
                </c:pt>
                <c:pt idx="53">
                  <c:v>0.13356903969086886</c:v>
                </c:pt>
                <c:pt idx="54">
                  <c:v>3.2730850986467885E-2</c:v>
                </c:pt>
                <c:pt idx="55">
                  <c:v>-6.0222851384175158E-2</c:v>
                </c:pt>
                <c:pt idx="56">
                  <c:v>-0.11410550337008374</c:v>
                </c:pt>
                <c:pt idx="57">
                  <c:v>-6.8615036114636041E-2</c:v>
                </c:pt>
                <c:pt idx="58">
                  <c:v>-6.8552405838616437E-2</c:v>
                </c:pt>
                <c:pt idx="59">
                  <c:v>-0.1226160560120384</c:v>
                </c:pt>
                <c:pt idx="60">
                  <c:v>-0.14214022062520471</c:v>
                </c:pt>
                <c:pt idx="61">
                  <c:v>-0.12491574336691968</c:v>
                </c:pt>
                <c:pt idx="62">
                  <c:v>-0.16982550225473503</c:v>
                </c:pt>
                <c:pt idx="63">
                  <c:v>-0.1417648865151504</c:v>
                </c:pt>
                <c:pt idx="64">
                  <c:v>-7.0558355524772409E-2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5.9399999999999995</c:v>
                </c:pt>
                <c:pt idx="2">
                  <c:v>11.690999999999999</c:v>
                </c:pt>
                <c:pt idx="3">
                  <c:v>17.244</c:v>
                </c:pt>
                <c:pt idx="4">
                  <c:v>22.779</c:v>
                </c:pt>
                <c:pt idx="5">
                  <c:v>28.332000000000001</c:v>
                </c:pt>
                <c:pt idx="6">
                  <c:v>33.920999999999999</c:v>
                </c:pt>
                <c:pt idx="7">
                  <c:v>39.564</c:v>
                </c:pt>
                <c:pt idx="8">
                  <c:v>45.18</c:v>
                </c:pt>
                <c:pt idx="9">
                  <c:v>50.912999999999997</c:v>
                </c:pt>
                <c:pt idx="10">
                  <c:v>56.708999999999996</c:v>
                </c:pt>
                <c:pt idx="11">
                  <c:v>62.225999999999999</c:v>
                </c:pt>
                <c:pt idx="12">
                  <c:v>67.896000000000001</c:v>
                </c:pt>
                <c:pt idx="13">
                  <c:v>73.305000000000007</c:v>
                </c:pt>
                <c:pt idx="14">
                  <c:v>78.867000000000004</c:v>
                </c:pt>
                <c:pt idx="15">
                  <c:v>84.600000000000009</c:v>
                </c:pt>
                <c:pt idx="16">
                  <c:v>90.225000000000009</c:v>
                </c:pt>
                <c:pt idx="17">
                  <c:v>95.88600000000001</c:v>
                </c:pt>
                <c:pt idx="18">
                  <c:v>101.56500000000001</c:v>
                </c:pt>
                <c:pt idx="19">
                  <c:v>107.31600000000002</c:v>
                </c:pt>
                <c:pt idx="20">
                  <c:v>112.74300000000002</c:v>
                </c:pt>
                <c:pt idx="21">
                  <c:v>118.21500000000002</c:v>
                </c:pt>
                <c:pt idx="22">
                  <c:v>123.82200000000002</c:v>
                </c:pt>
                <c:pt idx="23">
                  <c:v>129.447</c:v>
                </c:pt>
                <c:pt idx="24">
                  <c:v>135.08099999999999</c:v>
                </c:pt>
                <c:pt idx="25">
                  <c:v>140.82299999999998</c:v>
                </c:pt>
                <c:pt idx="26">
                  <c:v>146.50199999999998</c:v>
                </c:pt>
                <c:pt idx="27">
                  <c:v>152.14499999999998</c:v>
                </c:pt>
                <c:pt idx="28">
                  <c:v>157.70699999999999</c:v>
                </c:pt>
                <c:pt idx="29">
                  <c:v>163.143</c:v>
                </c:pt>
                <c:pt idx="30">
                  <c:v>168.75</c:v>
                </c:pt>
                <c:pt idx="31">
                  <c:v>174.40199999999999</c:v>
                </c:pt>
                <c:pt idx="32">
                  <c:v>180.00899999999999</c:v>
                </c:pt>
                <c:pt idx="33">
                  <c:v>185.75099999999998</c:v>
                </c:pt>
                <c:pt idx="34">
                  <c:v>191.42099999999996</c:v>
                </c:pt>
                <c:pt idx="35">
                  <c:v>197.08199999999997</c:v>
                </c:pt>
                <c:pt idx="36">
                  <c:v>202.54499999999996</c:v>
                </c:pt>
                <c:pt idx="37">
                  <c:v>208.03499999999997</c:v>
                </c:pt>
                <c:pt idx="38">
                  <c:v>213.65099999999995</c:v>
                </c:pt>
                <c:pt idx="39">
                  <c:v>219.27599999999995</c:v>
                </c:pt>
                <c:pt idx="40">
                  <c:v>224.90099999999995</c:v>
                </c:pt>
                <c:pt idx="41">
                  <c:v>230.66999999999996</c:v>
                </c:pt>
                <c:pt idx="42">
                  <c:v>236.39399999999995</c:v>
                </c:pt>
                <c:pt idx="43">
                  <c:v>241.99199999999996</c:v>
                </c:pt>
                <c:pt idx="44">
                  <c:v>247.61699999999996</c:v>
                </c:pt>
                <c:pt idx="45">
                  <c:v>253.01699999999997</c:v>
                </c:pt>
                <c:pt idx="46">
                  <c:v>258.57</c:v>
                </c:pt>
                <c:pt idx="47">
                  <c:v>264.303</c:v>
                </c:pt>
                <c:pt idx="48">
                  <c:v>269.964</c:v>
                </c:pt>
                <c:pt idx="49">
                  <c:v>275.661</c:v>
                </c:pt>
                <c:pt idx="50">
                  <c:v>281.41199999999998</c:v>
                </c:pt>
                <c:pt idx="51">
                  <c:v>287.03699999999998</c:v>
                </c:pt>
                <c:pt idx="52">
                  <c:v>292.58999999999997</c:v>
                </c:pt>
                <c:pt idx="53">
                  <c:v>298.161</c:v>
                </c:pt>
                <c:pt idx="54">
                  <c:v>303.80399999999997</c:v>
                </c:pt>
                <c:pt idx="55">
                  <c:v>309.41999999999996</c:v>
                </c:pt>
                <c:pt idx="56">
                  <c:v>315.07199999999995</c:v>
                </c:pt>
                <c:pt idx="57">
                  <c:v>320.83199999999994</c:v>
                </c:pt>
                <c:pt idx="58">
                  <c:v>326.52899999999994</c:v>
                </c:pt>
                <c:pt idx="59">
                  <c:v>332.20799999999991</c:v>
                </c:pt>
                <c:pt idx="60">
                  <c:v>337.7879999999999</c:v>
                </c:pt>
                <c:pt idx="61">
                  <c:v>343.25999999999988</c:v>
                </c:pt>
                <c:pt idx="62">
                  <c:v>348.86699999999985</c:v>
                </c:pt>
                <c:pt idx="63">
                  <c:v>354.50999999999982</c:v>
                </c:pt>
              </c:numCache>
            </c:numRef>
          </c:xVal>
          <c:yVal>
            <c:numRef>
              <c:f>TDK_FF_ST_mU_01!$AD$20:$AD$83</c:f>
              <c:numCache>
                <c:formatCode>General</c:formatCode>
                <c:ptCount val="64"/>
                <c:pt idx="0">
                  <c:v>-0.27639587643795061</c:v>
                </c:pt>
                <c:pt idx="1">
                  <c:v>-1.8604501342168511E-2</c:v>
                </c:pt>
                <c:pt idx="2">
                  <c:v>2.1496976884563423E-2</c:v>
                </c:pt>
                <c:pt idx="3">
                  <c:v>6.5454435196279803E-2</c:v>
                </c:pt>
                <c:pt idx="4">
                  <c:v>-3.1920486664198222E-2</c:v>
                </c:pt>
                <c:pt idx="5">
                  <c:v>-3.1629772550854085E-2</c:v>
                </c:pt>
                <c:pt idx="6">
                  <c:v>5.1986814111607771E-2</c:v>
                </c:pt>
                <c:pt idx="7">
                  <c:v>4.8286643659459116E-2</c:v>
                </c:pt>
                <c:pt idx="8">
                  <c:v>-8.1964854178373514E-2</c:v>
                </c:pt>
                <c:pt idx="9">
                  <c:v>-9.1819210138275764E-2</c:v>
                </c:pt>
                <c:pt idx="10">
                  <c:v>4.9729095951413171E-2</c:v>
                </c:pt>
                <c:pt idx="11">
                  <c:v>0.12383269383023787</c:v>
                </c:pt>
                <c:pt idx="12">
                  <c:v>2.9025395964723089E-2</c:v>
                </c:pt>
                <c:pt idx="13">
                  <c:v>-6.2181164194043959E-3</c:v>
                </c:pt>
                <c:pt idx="14">
                  <c:v>1.3963656437013583E-2</c:v>
                </c:pt>
                <c:pt idx="15">
                  <c:v>-4.0746942846041634E-2</c:v>
                </c:pt>
                <c:pt idx="16">
                  <c:v>0.11950311350909715</c:v>
                </c:pt>
                <c:pt idx="17">
                  <c:v>3.9062440641544072E-3</c:v>
                </c:pt>
                <c:pt idx="18">
                  <c:v>6.0243291983255176E-2</c:v>
                </c:pt>
                <c:pt idx="19">
                  <c:v>8.013909663534946E-2</c:v>
                </c:pt>
                <c:pt idx="20">
                  <c:v>1.4960381945982704E-2</c:v>
                </c:pt>
                <c:pt idx="21">
                  <c:v>0.10735404700616868</c:v>
                </c:pt>
                <c:pt idx="22">
                  <c:v>4.7811044787295032E-2</c:v>
                </c:pt>
                <c:pt idx="23">
                  <c:v>-8.5768716263885381E-2</c:v>
                </c:pt>
                <c:pt idx="24">
                  <c:v>0.11606694458802735</c:v>
                </c:pt>
                <c:pt idx="25">
                  <c:v>9.7683885912260848E-3</c:v>
                </c:pt>
                <c:pt idx="26">
                  <c:v>0.10044970327916758</c:v>
                </c:pt>
                <c:pt idx="27">
                  <c:v>2.3716605337966712E-2</c:v>
                </c:pt>
                <c:pt idx="28">
                  <c:v>1.9491154380574471E-2</c:v>
                </c:pt>
                <c:pt idx="29">
                  <c:v>5.6601991367699611E-3</c:v>
                </c:pt>
                <c:pt idx="30">
                  <c:v>2.9882764814459506E-2</c:v>
                </c:pt>
                <c:pt idx="31">
                  <c:v>3.673411488168199E-2</c:v>
                </c:pt>
                <c:pt idx="32">
                  <c:v>-7.9271736990790487E-2</c:v>
                </c:pt>
                <c:pt idx="33">
                  <c:v>6.2925899148353892E-2</c:v>
                </c:pt>
                <c:pt idx="34">
                  <c:v>-1.8193932372241761E-2</c:v>
                </c:pt>
                <c:pt idx="35">
                  <c:v>4.6957283159287044E-2</c:v>
                </c:pt>
                <c:pt idx="36">
                  <c:v>2.9141236929632441E-2</c:v>
                </c:pt>
                <c:pt idx="37">
                  <c:v>-2.0045552406401157E-2</c:v>
                </c:pt>
                <c:pt idx="38">
                  <c:v>3.3191532958880998E-2</c:v>
                </c:pt>
                <c:pt idx="39">
                  <c:v>6.6046096012371436E-2</c:v>
                </c:pt>
                <c:pt idx="40">
                  <c:v>6.3356858195902532E-2</c:v>
                </c:pt>
                <c:pt idx="41">
                  <c:v>5.4261644122163943E-2</c:v>
                </c:pt>
                <c:pt idx="42">
                  <c:v>1.7934519796398263E-2</c:v>
                </c:pt>
                <c:pt idx="43">
                  <c:v>9.7428656648617107E-2</c:v>
                </c:pt>
                <c:pt idx="44">
                  <c:v>7.1481389447342281E-2</c:v>
                </c:pt>
                <c:pt idx="45">
                  <c:v>1.6079045957923199E-2</c:v>
                </c:pt>
                <c:pt idx="46">
                  <c:v>0.12913206621470863</c:v>
                </c:pt>
                <c:pt idx="47">
                  <c:v>-3.9222092450017954E-2</c:v>
                </c:pt>
                <c:pt idx="48">
                  <c:v>7.0410286032881686E-2</c:v>
                </c:pt>
                <c:pt idx="49">
                  <c:v>2.4128764532974856E-2</c:v>
                </c:pt>
                <c:pt idx="50">
                  <c:v>2.5888148403339528E-2</c:v>
                </c:pt>
                <c:pt idx="51">
                  <c:v>-5.1888848754572336E-2</c:v>
                </c:pt>
                <c:pt idx="52">
                  <c:v>3.1175896355648547E-2</c:v>
                </c:pt>
                <c:pt idx="53">
                  <c:v>-1.6344673230321405E-2</c:v>
                </c:pt>
                <c:pt idx="54">
                  <c:v>-3.7004364365998299E-2</c:v>
                </c:pt>
                <c:pt idx="55">
                  <c:v>1.8462947757029724E-2</c:v>
                </c:pt>
                <c:pt idx="56">
                  <c:v>-5.8067373611947914E-2</c:v>
                </c:pt>
                <c:pt idx="57">
                  <c:v>4.429027872407687E-2</c:v>
                </c:pt>
                <c:pt idx="58">
                  <c:v>3.7337807979156423E-2</c:v>
                </c:pt>
                <c:pt idx="59">
                  <c:v>1.5496971961113104E-2</c:v>
                </c:pt>
                <c:pt idx="60">
                  <c:v>2.7674227157547193E-2</c:v>
                </c:pt>
                <c:pt idx="61">
                  <c:v>4.4523526306136318E-2</c:v>
                </c:pt>
                <c:pt idx="62">
                  <c:v>3.9438989548898462E-2</c:v>
                </c:pt>
                <c:pt idx="63">
                  <c:v>-4.5120418587316635E-3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79448"/>
        <c:axId val="674976312"/>
      </c:scatterChart>
      <c:valAx>
        <c:axId val="67497944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76312"/>
        <c:crosses val="autoZero"/>
        <c:crossBetween val="midCat"/>
      </c:valAx>
      <c:valAx>
        <c:axId val="674976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79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5.2649999999999997</c:v>
                </c:pt>
                <c:pt idx="2">
                  <c:v>11.024999999999999</c:v>
                </c:pt>
                <c:pt idx="3">
                  <c:v>16.721999999999998</c:v>
                </c:pt>
                <c:pt idx="4">
                  <c:v>22.382999999999996</c:v>
                </c:pt>
                <c:pt idx="5">
                  <c:v>28.025999999999996</c:v>
                </c:pt>
                <c:pt idx="6">
                  <c:v>33.641999999999996</c:v>
                </c:pt>
                <c:pt idx="7">
                  <c:v>39.113999999999997</c:v>
                </c:pt>
                <c:pt idx="8">
                  <c:v>44.648999999999994</c:v>
                </c:pt>
                <c:pt idx="9">
                  <c:v>50.318999999999996</c:v>
                </c:pt>
                <c:pt idx="10">
                  <c:v>55.988999999999997</c:v>
                </c:pt>
                <c:pt idx="11">
                  <c:v>61.712999999999994</c:v>
                </c:pt>
                <c:pt idx="12">
                  <c:v>67.427999999999997</c:v>
                </c:pt>
                <c:pt idx="13">
                  <c:v>72.953999999999994</c:v>
                </c:pt>
                <c:pt idx="14">
                  <c:v>78.668999999999997</c:v>
                </c:pt>
                <c:pt idx="15">
                  <c:v>84.086999999999989</c:v>
                </c:pt>
                <c:pt idx="16">
                  <c:v>89.630999999999986</c:v>
                </c:pt>
                <c:pt idx="17">
                  <c:v>95.237999999999985</c:v>
                </c:pt>
                <c:pt idx="18">
                  <c:v>100.96199999999999</c:v>
                </c:pt>
                <c:pt idx="19">
                  <c:v>106.69499999999999</c:v>
                </c:pt>
                <c:pt idx="20">
                  <c:v>112.33799999999999</c:v>
                </c:pt>
                <c:pt idx="21">
                  <c:v>118.008</c:v>
                </c:pt>
                <c:pt idx="22">
                  <c:v>123.53399999999999</c:v>
                </c:pt>
                <c:pt idx="23">
                  <c:v>129.006</c:v>
                </c:pt>
                <c:pt idx="24">
                  <c:v>134.541</c:v>
                </c:pt>
                <c:pt idx="25">
                  <c:v>140.184</c:v>
                </c:pt>
                <c:pt idx="26">
                  <c:v>145.83599999999998</c:v>
                </c:pt>
                <c:pt idx="27">
                  <c:v>151.53299999999999</c:v>
                </c:pt>
                <c:pt idx="28">
                  <c:v>157.22999999999999</c:v>
                </c:pt>
                <c:pt idx="29">
                  <c:v>162.89999999999998</c:v>
                </c:pt>
                <c:pt idx="30">
                  <c:v>168.44399999999999</c:v>
                </c:pt>
                <c:pt idx="31">
                  <c:v>173.84399999999999</c:v>
                </c:pt>
                <c:pt idx="32">
                  <c:v>179.34299999999999</c:v>
                </c:pt>
                <c:pt idx="33">
                  <c:v>185.06699999999998</c:v>
                </c:pt>
                <c:pt idx="34">
                  <c:v>190.76399999999998</c:v>
                </c:pt>
                <c:pt idx="35">
                  <c:v>196.39799999999997</c:v>
                </c:pt>
                <c:pt idx="36">
                  <c:v>202.06799999999996</c:v>
                </c:pt>
                <c:pt idx="37">
                  <c:v>207.81899999999996</c:v>
                </c:pt>
                <c:pt idx="38">
                  <c:v>213.33599999999996</c:v>
                </c:pt>
                <c:pt idx="39">
                  <c:v>218.82599999999996</c:v>
                </c:pt>
                <c:pt idx="40">
                  <c:v>224.33399999999997</c:v>
                </c:pt>
                <c:pt idx="41">
                  <c:v>230.04899999999998</c:v>
                </c:pt>
                <c:pt idx="42">
                  <c:v>235.68299999999996</c:v>
                </c:pt>
                <c:pt idx="43">
                  <c:v>241.44299999999996</c:v>
                </c:pt>
                <c:pt idx="44">
                  <c:v>247.07699999999994</c:v>
                </c:pt>
                <c:pt idx="45">
                  <c:v>252.73799999999994</c:v>
                </c:pt>
                <c:pt idx="46">
                  <c:v>258.38999999999993</c:v>
                </c:pt>
                <c:pt idx="47">
                  <c:v>263.82599999999991</c:v>
                </c:pt>
                <c:pt idx="48">
                  <c:v>269.33399999999989</c:v>
                </c:pt>
                <c:pt idx="49">
                  <c:v>275.00399999999991</c:v>
                </c:pt>
                <c:pt idx="50">
                  <c:v>280.80899999999991</c:v>
                </c:pt>
                <c:pt idx="51">
                  <c:v>286.5329999999999</c:v>
                </c:pt>
                <c:pt idx="52">
                  <c:v>292.20299999999992</c:v>
                </c:pt>
                <c:pt idx="53">
                  <c:v>297.86399999999992</c:v>
                </c:pt>
                <c:pt idx="54">
                  <c:v>303.4439999999999</c:v>
                </c:pt>
                <c:pt idx="55">
                  <c:v>308.87999999999988</c:v>
                </c:pt>
                <c:pt idx="56">
                  <c:v>314.50499999999988</c:v>
                </c:pt>
                <c:pt idx="57">
                  <c:v>320.21999999999986</c:v>
                </c:pt>
                <c:pt idx="58">
                  <c:v>325.88999999999987</c:v>
                </c:pt>
                <c:pt idx="59">
                  <c:v>331.64999999999986</c:v>
                </c:pt>
                <c:pt idx="60">
                  <c:v>337.32899999999984</c:v>
                </c:pt>
                <c:pt idx="61">
                  <c:v>342.94499999999982</c:v>
                </c:pt>
                <c:pt idx="62">
                  <c:v>348.61499999999984</c:v>
                </c:pt>
                <c:pt idx="63">
                  <c:v>354.03299999999984</c:v>
                </c:pt>
                <c:pt idx="64">
                  <c:v>359.55899999999986</c:v>
                </c:pt>
              </c:numCache>
            </c:numRef>
          </c:xVal>
          <c:yVal>
            <c:numRef>
              <c:f>TDK_FF_ST_oU_02!$AC$20:$AC$84</c:f>
              <c:numCache>
                <c:formatCode>General</c:formatCode>
                <c:ptCount val="65"/>
                <c:pt idx="0">
                  <c:v>-0.14469806153363152</c:v>
                </c:pt>
                <c:pt idx="1">
                  <c:v>-8.1548019019080265E-2</c:v>
                </c:pt>
                <c:pt idx="2">
                  <c:v>-0.20496733397171596</c:v>
                </c:pt>
                <c:pt idx="3">
                  <c:v>-0.17310472723797332</c:v>
                </c:pt>
                <c:pt idx="4">
                  <c:v>-0.15477178765924293</c:v>
                </c:pt>
                <c:pt idx="5">
                  <c:v>-0.16636849713806612</c:v>
                </c:pt>
                <c:pt idx="6">
                  <c:v>-8.7598214628485493E-2</c:v>
                </c:pt>
                <c:pt idx="7">
                  <c:v>-7.3793899322105005E-2</c:v>
                </c:pt>
                <c:pt idx="8">
                  <c:v>-3.9433663748120296E-2</c:v>
                </c:pt>
                <c:pt idx="9">
                  <c:v>-5.2027717845341215E-2</c:v>
                </c:pt>
                <c:pt idx="10">
                  <c:v>-3.7882290136359131E-2</c:v>
                </c:pt>
                <c:pt idx="11">
                  <c:v>2.2368892199239099E-2</c:v>
                </c:pt>
                <c:pt idx="12">
                  <c:v>-2.3253081974758061E-2</c:v>
                </c:pt>
                <c:pt idx="13">
                  <c:v>-7.6920481955241371E-2</c:v>
                </c:pt>
                <c:pt idx="14">
                  <c:v>-9.7245931004650288E-2</c:v>
                </c:pt>
                <c:pt idx="15">
                  <c:v>-5.0641337884144377E-2</c:v>
                </c:pt>
                <c:pt idx="16">
                  <c:v>-9.4049589116835364E-2</c:v>
                </c:pt>
                <c:pt idx="17">
                  <c:v>-0.13471064763778884</c:v>
                </c:pt>
                <c:pt idx="18">
                  <c:v>-9.7325482815676878E-2</c:v>
                </c:pt>
                <c:pt idx="19">
                  <c:v>-0.19770052060869148</c:v>
                </c:pt>
                <c:pt idx="20">
                  <c:v>-0.13813697692140181</c:v>
                </c:pt>
                <c:pt idx="21">
                  <c:v>-9.7723568124052917E-3</c:v>
                </c:pt>
                <c:pt idx="22">
                  <c:v>-0.14977437276616001</c:v>
                </c:pt>
                <c:pt idx="23">
                  <c:v>-7.2102332093635368E-2</c:v>
                </c:pt>
                <c:pt idx="24">
                  <c:v>1.0439233097883971E-2</c:v>
                </c:pt>
                <c:pt idx="25">
                  <c:v>-4.4972176471702596E-2</c:v>
                </c:pt>
                <c:pt idx="26">
                  <c:v>5.1489132726516118E-2</c:v>
                </c:pt>
                <c:pt idx="27">
                  <c:v>2.6778716069230768E-2</c:v>
                </c:pt>
                <c:pt idx="28">
                  <c:v>-3.899547519921498E-3</c:v>
                </c:pt>
                <c:pt idx="29">
                  <c:v>3.3680744840580701E-2</c:v>
                </c:pt>
                <c:pt idx="30">
                  <c:v>4.8211416934776707E-2</c:v>
                </c:pt>
                <c:pt idx="31">
                  <c:v>-2.5483903118015405E-3</c:v>
                </c:pt>
                <c:pt idx="32">
                  <c:v>-7.8432870202192362E-2</c:v>
                </c:pt>
                <c:pt idx="33">
                  <c:v>-6.9239774626424833E-2</c:v>
                </c:pt>
                <c:pt idx="34">
                  <c:v>4.4125031114532476E-2</c:v>
                </c:pt>
                <c:pt idx="35">
                  <c:v>-3.3766048905874868E-2</c:v>
                </c:pt>
                <c:pt idx="36">
                  <c:v>-5.2570362662180514E-2</c:v>
                </c:pt>
                <c:pt idx="37">
                  <c:v>1.2007387256289803E-2</c:v>
                </c:pt>
                <c:pt idx="38">
                  <c:v>3.1433460216646836E-2</c:v>
                </c:pt>
                <c:pt idx="39">
                  <c:v>0.11349486481782378</c:v>
                </c:pt>
                <c:pt idx="40">
                  <c:v>9.0930649219984616E-2</c:v>
                </c:pt>
                <c:pt idx="41">
                  <c:v>9.0831687597983546E-2</c:v>
                </c:pt>
                <c:pt idx="42">
                  <c:v>0.13884969840913186</c:v>
                </c:pt>
                <c:pt idx="43">
                  <c:v>0.17026052876943254</c:v>
                </c:pt>
                <c:pt idx="44">
                  <c:v>0.18733125253203298</c:v>
                </c:pt>
                <c:pt idx="45">
                  <c:v>0.10575228525829061</c:v>
                </c:pt>
                <c:pt idx="46">
                  <c:v>7.6025066011368381E-2</c:v>
                </c:pt>
                <c:pt idx="47">
                  <c:v>0.1498454285022035</c:v>
                </c:pt>
                <c:pt idx="48">
                  <c:v>9.982228707866625E-2</c:v>
                </c:pt>
                <c:pt idx="49">
                  <c:v>4.9219564694340079E-2</c:v>
                </c:pt>
                <c:pt idx="50">
                  <c:v>-6.204821034032193E-3</c:v>
                </c:pt>
                <c:pt idx="51">
                  <c:v>2.2521003882957302E-2</c:v>
                </c:pt>
                <c:pt idx="52">
                  <c:v>1.5231256731965459E-2</c:v>
                </c:pt>
                <c:pt idx="53">
                  <c:v>5.2564697217007961E-2</c:v>
                </c:pt>
                <c:pt idx="54">
                  <c:v>3.0458275098737886E-2</c:v>
                </c:pt>
                <c:pt idx="55">
                  <c:v>-8.7283092767506787E-2</c:v>
                </c:pt>
                <c:pt idx="56">
                  <c:v>2.1739704684819117E-2</c:v>
                </c:pt>
                <c:pt idx="57">
                  <c:v>7.4037398031862267E-2</c:v>
                </c:pt>
                <c:pt idx="58">
                  <c:v>5.7753140407612591E-3</c:v>
                </c:pt>
                <c:pt idx="59">
                  <c:v>2.9530480274047477E-2</c:v>
                </c:pt>
                <c:pt idx="60">
                  <c:v>-5.7719355446238296E-2</c:v>
                </c:pt>
                <c:pt idx="61">
                  <c:v>-2.2809547089764237E-2</c:v>
                </c:pt>
                <c:pt idx="62">
                  <c:v>-1.3985340952729075E-2</c:v>
                </c:pt>
                <c:pt idx="63">
                  <c:v>-7.8300084486670585E-2</c:v>
                </c:pt>
                <c:pt idx="64">
                  <c:v>-0.22561251187306652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TDK_FF_ST_oU_02!$Z$85:$Z$149</c:f>
              <c:numCache>
                <c:formatCode>General</c:formatCode>
                <c:ptCount val="65"/>
                <c:pt idx="0">
                  <c:v>359.55899999999986</c:v>
                </c:pt>
                <c:pt idx="1">
                  <c:v>354.27599999999984</c:v>
                </c:pt>
                <c:pt idx="2">
                  <c:v>348.81299999999982</c:v>
                </c:pt>
                <c:pt idx="3">
                  <c:v>343.1429999999998</c:v>
                </c:pt>
                <c:pt idx="4">
                  <c:v>337.5179999999998</c:v>
                </c:pt>
                <c:pt idx="5">
                  <c:v>331.8209999999998</c:v>
                </c:pt>
                <c:pt idx="6">
                  <c:v>326.06099999999981</c:v>
                </c:pt>
                <c:pt idx="7">
                  <c:v>320.41799999999984</c:v>
                </c:pt>
                <c:pt idx="8">
                  <c:v>314.70299999999986</c:v>
                </c:pt>
                <c:pt idx="9">
                  <c:v>309.10499999999985</c:v>
                </c:pt>
                <c:pt idx="10">
                  <c:v>303.65099999999984</c:v>
                </c:pt>
                <c:pt idx="11">
                  <c:v>298.10699999999986</c:v>
                </c:pt>
                <c:pt idx="12">
                  <c:v>292.38299999999987</c:v>
                </c:pt>
                <c:pt idx="13">
                  <c:v>286.68599999999986</c:v>
                </c:pt>
                <c:pt idx="14">
                  <c:v>280.97099999999989</c:v>
                </c:pt>
                <c:pt idx="15">
                  <c:v>275.26499999999987</c:v>
                </c:pt>
                <c:pt idx="16">
                  <c:v>269.5859999999999</c:v>
                </c:pt>
                <c:pt idx="17">
                  <c:v>264.02399999999989</c:v>
                </c:pt>
                <c:pt idx="18">
                  <c:v>258.51599999999991</c:v>
                </c:pt>
                <c:pt idx="19">
                  <c:v>252.93599999999989</c:v>
                </c:pt>
                <c:pt idx="20">
                  <c:v>247.33799999999988</c:v>
                </c:pt>
                <c:pt idx="21">
                  <c:v>241.65899999999988</c:v>
                </c:pt>
                <c:pt idx="22">
                  <c:v>235.90799999999987</c:v>
                </c:pt>
                <c:pt idx="23">
                  <c:v>230.19299999999987</c:v>
                </c:pt>
                <c:pt idx="24">
                  <c:v>224.51399999999987</c:v>
                </c:pt>
                <c:pt idx="25">
                  <c:v>218.99699999999987</c:v>
                </c:pt>
                <c:pt idx="26">
                  <c:v>213.56999999999988</c:v>
                </c:pt>
                <c:pt idx="27">
                  <c:v>208.06199999999987</c:v>
                </c:pt>
                <c:pt idx="28">
                  <c:v>202.23899999999986</c:v>
                </c:pt>
                <c:pt idx="29">
                  <c:v>196.64099999999985</c:v>
                </c:pt>
                <c:pt idx="30">
                  <c:v>191.02499999999986</c:v>
                </c:pt>
                <c:pt idx="31">
                  <c:v>185.30099999999987</c:v>
                </c:pt>
                <c:pt idx="32">
                  <c:v>179.59499999999989</c:v>
                </c:pt>
                <c:pt idx="33">
                  <c:v>174.11399999999989</c:v>
                </c:pt>
                <c:pt idx="34">
                  <c:v>168.65999999999988</c:v>
                </c:pt>
                <c:pt idx="35">
                  <c:v>163.09799999999987</c:v>
                </c:pt>
                <c:pt idx="36">
                  <c:v>157.42799999999988</c:v>
                </c:pt>
                <c:pt idx="37">
                  <c:v>151.7759999999999</c:v>
                </c:pt>
                <c:pt idx="38">
                  <c:v>146.05199999999991</c:v>
                </c:pt>
                <c:pt idx="39">
                  <c:v>140.36399999999992</c:v>
                </c:pt>
                <c:pt idx="40">
                  <c:v>134.80199999999991</c:v>
                </c:pt>
                <c:pt idx="41">
                  <c:v>129.16799999999992</c:v>
                </c:pt>
                <c:pt idx="42">
                  <c:v>123.75899999999992</c:v>
                </c:pt>
                <c:pt idx="43">
                  <c:v>118.28699999999992</c:v>
                </c:pt>
                <c:pt idx="44">
                  <c:v>112.54499999999992</c:v>
                </c:pt>
                <c:pt idx="45">
                  <c:v>106.86599999999991</c:v>
                </c:pt>
                <c:pt idx="46">
                  <c:v>101.19599999999991</c:v>
                </c:pt>
                <c:pt idx="47">
                  <c:v>95.480999999999909</c:v>
                </c:pt>
                <c:pt idx="48">
                  <c:v>89.765999999999906</c:v>
                </c:pt>
                <c:pt idx="49">
                  <c:v>84.302999999999912</c:v>
                </c:pt>
                <c:pt idx="50">
                  <c:v>78.821999999999917</c:v>
                </c:pt>
                <c:pt idx="51">
                  <c:v>73.223999999999918</c:v>
                </c:pt>
                <c:pt idx="52">
                  <c:v>67.63499999999992</c:v>
                </c:pt>
                <c:pt idx="53">
                  <c:v>61.892999999999923</c:v>
                </c:pt>
                <c:pt idx="54">
                  <c:v>56.21399999999992</c:v>
                </c:pt>
                <c:pt idx="55">
                  <c:v>50.471999999999923</c:v>
                </c:pt>
                <c:pt idx="56">
                  <c:v>44.864999999999924</c:v>
                </c:pt>
                <c:pt idx="57">
                  <c:v>39.329999999999927</c:v>
                </c:pt>
                <c:pt idx="58">
                  <c:v>33.848999999999926</c:v>
                </c:pt>
                <c:pt idx="59">
                  <c:v>28.304999999999925</c:v>
                </c:pt>
                <c:pt idx="60">
                  <c:v>22.562999999999924</c:v>
                </c:pt>
                <c:pt idx="61">
                  <c:v>16.883999999999926</c:v>
                </c:pt>
                <c:pt idx="62">
                  <c:v>11.249999999999925</c:v>
                </c:pt>
                <c:pt idx="63">
                  <c:v>5.453999999999926</c:v>
                </c:pt>
                <c:pt idx="64">
                  <c:v>-0.16200000000007364</c:v>
                </c:pt>
              </c:numCache>
            </c:numRef>
          </c:xVal>
          <c:yVal>
            <c:numRef>
              <c:f>TDK_FF_ST_oU_02!$AC$85:$AC$149</c:f>
              <c:numCache>
                <c:formatCode>General</c:formatCode>
                <c:ptCount val="65"/>
                <c:pt idx="0">
                  <c:v>-1.5115102478375775E-3</c:v>
                </c:pt>
                <c:pt idx="1">
                  <c:v>-7.5144276095841178E-2</c:v>
                </c:pt>
                <c:pt idx="2">
                  <c:v>-9.8327141437550836E-2</c:v>
                </c:pt>
                <c:pt idx="3">
                  <c:v>-0.11456683982692084</c:v>
                </c:pt>
                <c:pt idx="4">
                  <c:v>7.4921442638469671E-2</c:v>
                </c:pt>
                <c:pt idx="5">
                  <c:v>4.7667723935546746E-2</c:v>
                </c:pt>
                <c:pt idx="6">
                  <c:v>2.8637540995987365E-2</c:v>
                </c:pt>
                <c:pt idx="7">
                  <c:v>4.5891006291583381E-2</c:v>
                </c:pt>
                <c:pt idx="8">
                  <c:v>4.5614013235535822E-2</c:v>
                </c:pt>
                <c:pt idx="9">
                  <c:v>3.0114054498142195E-2</c:v>
                </c:pt>
                <c:pt idx="10">
                  <c:v>9.3081193465422984E-2</c:v>
                </c:pt>
                <c:pt idx="11">
                  <c:v>2.4195221728746219E-2</c:v>
                </c:pt>
                <c:pt idx="12">
                  <c:v>-9.3867036682127036E-3</c:v>
                </c:pt>
                <c:pt idx="13">
                  <c:v>4.105091654713533E-2</c:v>
                </c:pt>
                <c:pt idx="14">
                  <c:v>6.7583195134034213E-2</c:v>
                </c:pt>
                <c:pt idx="15">
                  <c:v>7.7355420277513076E-2</c:v>
                </c:pt>
                <c:pt idx="16">
                  <c:v>0.11671384678345476</c:v>
                </c:pt>
                <c:pt idx="17">
                  <c:v>0.10833118397317776</c:v>
                </c:pt>
                <c:pt idx="18">
                  <c:v>0.1613082805484396</c:v>
                </c:pt>
                <c:pt idx="19">
                  <c:v>0.20439601646197048</c:v>
                </c:pt>
                <c:pt idx="20">
                  <c:v>0.17109188124945263</c:v>
                </c:pt>
                <c:pt idx="21">
                  <c:v>0.2216731956481226</c:v>
                </c:pt>
                <c:pt idx="22">
                  <c:v>0.23133805001080532</c:v>
                </c:pt>
                <c:pt idx="23">
                  <c:v>0.16828919590864189</c:v>
                </c:pt>
                <c:pt idx="24">
                  <c:v>0.12037895305482493</c:v>
                </c:pt>
                <c:pt idx="25">
                  <c:v>7.9087662506339029E-2</c:v>
                </c:pt>
                <c:pt idx="26">
                  <c:v>6.8462710167693785E-2</c:v>
                </c:pt>
                <c:pt idx="27">
                  <c:v>5.2904724675755688E-2</c:v>
                </c:pt>
                <c:pt idx="28">
                  <c:v>-2.9366526643400448E-2</c:v>
                </c:pt>
                <c:pt idx="29">
                  <c:v>3.5810336930239828E-2</c:v>
                </c:pt>
                <c:pt idx="30">
                  <c:v>-3.642093642497457E-2</c:v>
                </c:pt>
                <c:pt idx="31">
                  <c:v>-1.379326964018901E-2</c:v>
                </c:pt>
                <c:pt idx="32">
                  <c:v>2.623105453508856E-2</c:v>
                </c:pt>
                <c:pt idx="33">
                  <c:v>1.6343640999281206E-2</c:v>
                </c:pt>
                <c:pt idx="34">
                  <c:v>6.0021318837669924E-2</c:v>
                </c:pt>
                <c:pt idx="35">
                  <c:v>5.3335418026193793E-2</c:v>
                </c:pt>
                <c:pt idx="36">
                  <c:v>7.506579402843272E-2</c:v>
                </c:pt>
                <c:pt idx="37">
                  <c:v>6.7894441265764272E-2</c:v>
                </c:pt>
                <c:pt idx="38">
                  <c:v>-7.8052471632645393E-2</c:v>
                </c:pt>
                <c:pt idx="39">
                  <c:v>5.8038483331301904E-3</c:v>
                </c:pt>
                <c:pt idx="40">
                  <c:v>2.5390489327833166E-2</c:v>
                </c:pt>
                <c:pt idx="41">
                  <c:v>-4.8557612636415115E-2</c:v>
                </c:pt>
                <c:pt idx="42">
                  <c:v>-6.8366672807158579E-2</c:v>
                </c:pt>
                <c:pt idx="43">
                  <c:v>-2.0930478629168192E-2</c:v>
                </c:pt>
                <c:pt idx="44">
                  <c:v>-0.10356900903242661</c:v>
                </c:pt>
                <c:pt idx="45">
                  <c:v>-9.2122587866455774E-2</c:v>
                </c:pt>
                <c:pt idx="46">
                  <c:v>-0.12398058634630615</c:v>
                </c:pt>
                <c:pt idx="47">
                  <c:v>-0.15560534222939282</c:v>
                </c:pt>
                <c:pt idx="48">
                  <c:v>-7.5496228380814046E-2</c:v>
                </c:pt>
                <c:pt idx="49">
                  <c:v>-2.2266049230012186E-2</c:v>
                </c:pt>
                <c:pt idx="50">
                  <c:v>-5.0321845965726197E-2</c:v>
                </c:pt>
                <c:pt idx="51">
                  <c:v>5.4345052335094124E-3</c:v>
                </c:pt>
                <c:pt idx="52">
                  <c:v>-7.8492079625078759E-3</c:v>
                </c:pt>
                <c:pt idx="53">
                  <c:v>-1.1851167754066694E-2</c:v>
                </c:pt>
                <c:pt idx="54">
                  <c:v>1.2851252319840967E-2</c:v>
                </c:pt>
                <c:pt idx="55">
                  <c:v>-7.7215216829188194E-2</c:v>
                </c:pt>
                <c:pt idx="56">
                  <c:v>-3.5625074103592169E-2</c:v>
                </c:pt>
                <c:pt idx="57">
                  <c:v>-7.7744231300130195E-2</c:v>
                </c:pt>
                <c:pt idx="58">
                  <c:v>-5.7257461341571059E-2</c:v>
                </c:pt>
                <c:pt idx="59">
                  <c:v>-0.12236771810544056</c:v>
                </c:pt>
                <c:pt idx="60">
                  <c:v>-0.18717280235176048</c:v>
                </c:pt>
                <c:pt idx="61">
                  <c:v>-0.12189194210693799</c:v>
                </c:pt>
                <c:pt idx="62">
                  <c:v>-0.23654865086130528</c:v>
                </c:pt>
                <c:pt idx="63">
                  <c:v>-0.16146868465424191</c:v>
                </c:pt>
                <c:pt idx="64">
                  <c:v>-7.8142454828157071E-2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5.2649999999999997</c:v>
                </c:pt>
                <c:pt idx="2">
                  <c:v>11.024999999999999</c:v>
                </c:pt>
                <c:pt idx="3">
                  <c:v>16.721999999999998</c:v>
                </c:pt>
                <c:pt idx="4">
                  <c:v>22.382999999999996</c:v>
                </c:pt>
                <c:pt idx="5">
                  <c:v>28.025999999999996</c:v>
                </c:pt>
                <c:pt idx="6">
                  <c:v>33.641999999999996</c:v>
                </c:pt>
                <c:pt idx="7">
                  <c:v>39.113999999999997</c:v>
                </c:pt>
                <c:pt idx="8">
                  <c:v>44.648999999999994</c:v>
                </c:pt>
                <c:pt idx="9">
                  <c:v>50.318999999999996</c:v>
                </c:pt>
                <c:pt idx="10">
                  <c:v>55.988999999999997</c:v>
                </c:pt>
                <c:pt idx="11">
                  <c:v>61.712999999999994</c:v>
                </c:pt>
                <c:pt idx="12">
                  <c:v>67.427999999999997</c:v>
                </c:pt>
                <c:pt idx="13">
                  <c:v>72.953999999999994</c:v>
                </c:pt>
                <c:pt idx="14">
                  <c:v>78.668999999999997</c:v>
                </c:pt>
                <c:pt idx="15">
                  <c:v>84.086999999999989</c:v>
                </c:pt>
                <c:pt idx="16">
                  <c:v>89.630999999999986</c:v>
                </c:pt>
                <c:pt idx="17">
                  <c:v>95.237999999999985</c:v>
                </c:pt>
                <c:pt idx="18">
                  <c:v>100.96199999999999</c:v>
                </c:pt>
                <c:pt idx="19">
                  <c:v>106.69499999999999</c:v>
                </c:pt>
                <c:pt idx="20">
                  <c:v>112.33799999999999</c:v>
                </c:pt>
                <c:pt idx="21">
                  <c:v>118.008</c:v>
                </c:pt>
                <c:pt idx="22">
                  <c:v>123.53399999999999</c:v>
                </c:pt>
                <c:pt idx="23">
                  <c:v>129.006</c:v>
                </c:pt>
                <c:pt idx="24">
                  <c:v>134.541</c:v>
                </c:pt>
                <c:pt idx="25">
                  <c:v>140.184</c:v>
                </c:pt>
                <c:pt idx="26">
                  <c:v>145.83599999999998</c:v>
                </c:pt>
                <c:pt idx="27">
                  <c:v>151.53299999999999</c:v>
                </c:pt>
                <c:pt idx="28">
                  <c:v>157.22999999999999</c:v>
                </c:pt>
                <c:pt idx="29">
                  <c:v>162.89999999999998</c:v>
                </c:pt>
                <c:pt idx="30">
                  <c:v>168.44399999999999</c:v>
                </c:pt>
                <c:pt idx="31">
                  <c:v>173.84399999999999</c:v>
                </c:pt>
                <c:pt idx="32">
                  <c:v>179.34299999999999</c:v>
                </c:pt>
                <c:pt idx="33">
                  <c:v>185.06699999999998</c:v>
                </c:pt>
                <c:pt idx="34">
                  <c:v>190.76399999999998</c:v>
                </c:pt>
                <c:pt idx="35">
                  <c:v>196.39799999999997</c:v>
                </c:pt>
                <c:pt idx="36">
                  <c:v>202.06799999999996</c:v>
                </c:pt>
                <c:pt idx="37">
                  <c:v>207.81899999999996</c:v>
                </c:pt>
                <c:pt idx="38">
                  <c:v>213.33599999999996</c:v>
                </c:pt>
                <c:pt idx="39">
                  <c:v>218.82599999999996</c:v>
                </c:pt>
                <c:pt idx="40">
                  <c:v>224.33399999999997</c:v>
                </c:pt>
                <c:pt idx="41">
                  <c:v>230.04899999999998</c:v>
                </c:pt>
                <c:pt idx="42">
                  <c:v>235.68299999999996</c:v>
                </c:pt>
                <c:pt idx="43">
                  <c:v>241.44299999999996</c:v>
                </c:pt>
                <c:pt idx="44">
                  <c:v>247.07699999999994</c:v>
                </c:pt>
                <c:pt idx="45">
                  <c:v>252.73799999999994</c:v>
                </c:pt>
                <c:pt idx="46">
                  <c:v>258.38999999999993</c:v>
                </c:pt>
                <c:pt idx="47">
                  <c:v>263.82599999999991</c:v>
                </c:pt>
                <c:pt idx="48">
                  <c:v>269.33399999999989</c:v>
                </c:pt>
                <c:pt idx="49">
                  <c:v>275.00399999999991</c:v>
                </c:pt>
                <c:pt idx="50">
                  <c:v>280.80899999999991</c:v>
                </c:pt>
                <c:pt idx="51">
                  <c:v>286.5329999999999</c:v>
                </c:pt>
                <c:pt idx="52">
                  <c:v>292.20299999999992</c:v>
                </c:pt>
                <c:pt idx="53">
                  <c:v>297.86399999999992</c:v>
                </c:pt>
                <c:pt idx="54">
                  <c:v>303.4439999999999</c:v>
                </c:pt>
                <c:pt idx="55">
                  <c:v>308.87999999999988</c:v>
                </c:pt>
                <c:pt idx="56">
                  <c:v>314.50499999999988</c:v>
                </c:pt>
                <c:pt idx="57">
                  <c:v>320.21999999999986</c:v>
                </c:pt>
                <c:pt idx="58">
                  <c:v>325.88999999999987</c:v>
                </c:pt>
                <c:pt idx="59">
                  <c:v>331.64999999999986</c:v>
                </c:pt>
                <c:pt idx="60">
                  <c:v>337.32899999999984</c:v>
                </c:pt>
                <c:pt idx="61">
                  <c:v>342.94499999999982</c:v>
                </c:pt>
                <c:pt idx="62">
                  <c:v>348.61499999999984</c:v>
                </c:pt>
                <c:pt idx="63">
                  <c:v>354.03299999999984</c:v>
                </c:pt>
              </c:numCache>
            </c:numRef>
          </c:xVal>
          <c:yVal>
            <c:numRef>
              <c:f>TDK_FF_ST_oU_02!$AD$20:$AD$83</c:f>
              <c:numCache>
                <c:formatCode>General</c:formatCode>
                <c:ptCount val="64"/>
                <c:pt idx="0">
                  <c:v>6.6555606705474446E-2</c:v>
                </c:pt>
                <c:pt idx="1">
                  <c:v>-7.9920665635161647E-2</c:v>
                </c:pt>
                <c:pt idx="2">
                  <c:v>-3.1581316889589317E-2</c:v>
                </c:pt>
                <c:pt idx="3">
                  <c:v>5.1212785131035332E-2</c:v>
                </c:pt>
                <c:pt idx="4">
                  <c:v>-3.2401014692517549E-2</c:v>
                </c:pt>
                <c:pt idx="5">
                  <c:v>4.4000779032625559E-2</c:v>
                </c:pt>
                <c:pt idx="6">
                  <c:v>3.0340753286914435E-2</c:v>
                </c:pt>
                <c:pt idx="7">
                  <c:v>-3.95033197802519E-3</c:v>
                </c:pt>
                <c:pt idx="8">
                  <c:v>3.8085896445281264E-3</c:v>
                </c:pt>
                <c:pt idx="9">
                  <c:v>-2.5187498983846979E-2</c:v>
                </c:pt>
                <c:pt idx="10">
                  <c:v>5.0733542456200098E-2</c:v>
                </c:pt>
                <c:pt idx="11">
                  <c:v>-3.4220059953305793E-2</c:v>
                </c:pt>
                <c:pt idx="12">
                  <c:v>1.5403874012250185E-2</c:v>
                </c:pt>
                <c:pt idx="13">
                  <c:v>8.2354987188750783E-2</c:v>
                </c:pt>
                <c:pt idx="14">
                  <c:v>4.692408503892409E-2</c:v>
                </c:pt>
                <c:pt idx="15">
                  <c:v>2.8375288654132191E-2</c:v>
                </c:pt>
                <c:pt idx="16">
                  <c:v>1.8553360736021318E-2</c:v>
                </c:pt>
                <c:pt idx="17">
                  <c:v>-2.0894694591603979E-2</c:v>
                </c:pt>
                <c:pt idx="18">
                  <c:v>-2.6655103530629276E-2</c:v>
                </c:pt>
                <c:pt idx="19">
                  <c:v>0.1055779327422357</c:v>
                </c:pt>
                <c:pt idx="20">
                  <c:v>3.4567967888975204E-2</c:v>
                </c:pt>
                <c:pt idx="21">
                  <c:v>-1.11581218167629E-2</c:v>
                </c:pt>
                <c:pt idx="22">
                  <c:v>8.1407699959001434E-2</c:v>
                </c:pt>
                <c:pt idx="23">
                  <c:v>2.3544719457220253E-2</c:v>
                </c:pt>
                <c:pt idx="24">
                  <c:v>1.4951256229949195E-2</c:v>
                </c:pt>
                <c:pt idx="25">
                  <c:v>5.0776024804832787E-2</c:v>
                </c:pt>
                <c:pt idx="26">
                  <c:v>-0.12954160435916151</c:v>
                </c:pt>
                <c:pt idx="27">
                  <c:v>4.1115725196533504E-2</c:v>
                </c:pt>
                <c:pt idx="28">
                  <c:v>7.8965341548354218E-2</c:v>
                </c:pt>
                <c:pt idx="29">
                  <c:v>1.9654673185613092E-2</c:v>
                </c:pt>
                <c:pt idx="30">
                  <c:v>1.1809901902893216E-2</c:v>
                </c:pt>
                <c:pt idx="31">
                  <c:v>1.8892031311082746E-2</c:v>
                </c:pt>
                <c:pt idx="32">
                  <c:v>0.10466392473728092</c:v>
                </c:pt>
                <c:pt idx="33">
                  <c:v>5.5446504986235823E-2</c:v>
                </c:pt>
                <c:pt idx="34">
                  <c:v>-8.0545967539507046E-2</c:v>
                </c:pt>
                <c:pt idx="35">
                  <c:v>6.9576385836114696E-2</c:v>
                </c:pt>
                <c:pt idx="36">
                  <c:v>2.3203836018780066E-2</c:v>
                </c:pt>
                <c:pt idx="37">
                  <c:v>4.0897337419465885E-2</c:v>
                </c:pt>
                <c:pt idx="38">
                  <c:v>3.702924995104695E-2</c:v>
                </c:pt>
                <c:pt idx="39">
                  <c:v>-3.4407202311484752E-2</c:v>
                </c:pt>
                <c:pt idx="40">
                  <c:v>2.9448303834840317E-2</c:v>
                </c:pt>
                <c:pt idx="41">
                  <c:v>7.7457508310658341E-2</c:v>
                </c:pt>
                <c:pt idx="42">
                  <c:v>9.2488351601673457E-2</c:v>
                </c:pt>
                <c:pt idx="43">
                  <c:v>5.1412666878690061E-2</c:v>
                </c:pt>
                <c:pt idx="44">
                  <c:v>-1.623937128258035E-2</c:v>
                </c:pt>
                <c:pt idx="45">
                  <c:v>9.8643731203679863E-2</c:v>
                </c:pt>
                <c:pt idx="46">
                  <c:v>8.5283214537071217E-2</c:v>
                </c:pt>
                <c:pt idx="47">
                  <c:v>-4.1514244529025746E-2</c:v>
                </c:pt>
                <c:pt idx="48">
                  <c:v>1.6891559704788506E-2</c:v>
                </c:pt>
                <c:pt idx="49">
                  <c:v>2.8135855583172997E-2</c:v>
                </c:pt>
                <c:pt idx="50">
                  <c:v>7.3788016168066406E-2</c:v>
                </c:pt>
                <c:pt idx="51">
                  <c:v>1.8529912664178028E-2</c:v>
                </c:pt>
                <c:pt idx="52">
                  <c:v>-2.4617960400178163E-2</c:v>
                </c:pt>
                <c:pt idx="53">
                  <c:v>-2.8369475488261742E-2</c:v>
                </c:pt>
                <c:pt idx="54">
                  <c:v>6.2622918366685099E-2</c:v>
                </c:pt>
                <c:pt idx="55">
                  <c:v>0.11739714726564898</c:v>
                </c:pt>
                <c:pt idx="56">
                  <c:v>2.3874308550716705E-2</c:v>
                </c:pt>
                <c:pt idx="57">
                  <c:v>-2.8146391740278887E-2</c:v>
                </c:pt>
                <c:pt idx="58">
                  <c:v>2.2862226955226106E-2</c:v>
                </c:pt>
                <c:pt idx="59">
                  <c:v>1.8137243661499269E-2</c:v>
                </c:pt>
                <c:pt idx="60">
                  <c:v>0.13264079808470797</c:v>
                </c:pt>
                <c:pt idx="61">
                  <c:v>-9.1757292737156604E-2</c:v>
                </c:pt>
                <c:pt idx="62">
                  <c:v>-8.4341800484821761E-2</c:v>
                </c:pt>
                <c:pt idx="63">
                  <c:v>3.1558083908294066E-3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40408"/>
        <c:axId val="667937664"/>
      </c:scatterChart>
      <c:valAx>
        <c:axId val="66794040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7937664"/>
        <c:crosses val="autoZero"/>
        <c:crossBetween val="midCat"/>
      </c:valAx>
      <c:valAx>
        <c:axId val="66793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7940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5.9129999999999994</c:v>
                </c:pt>
                <c:pt idx="2">
                  <c:v>11.663999999999998</c:v>
                </c:pt>
                <c:pt idx="3">
                  <c:v>17.378999999999998</c:v>
                </c:pt>
                <c:pt idx="4">
                  <c:v>22.805999999999997</c:v>
                </c:pt>
                <c:pt idx="5">
                  <c:v>28.295999999999996</c:v>
                </c:pt>
                <c:pt idx="6">
                  <c:v>33.938999999999993</c:v>
                </c:pt>
                <c:pt idx="7">
                  <c:v>39.581999999999994</c:v>
                </c:pt>
                <c:pt idx="8">
                  <c:v>45.179999999999993</c:v>
                </c:pt>
                <c:pt idx="9">
                  <c:v>50.984999999999992</c:v>
                </c:pt>
                <c:pt idx="10">
                  <c:v>56.699999999999989</c:v>
                </c:pt>
                <c:pt idx="11">
                  <c:v>62.288999999999987</c:v>
                </c:pt>
                <c:pt idx="12">
                  <c:v>67.895999999999987</c:v>
                </c:pt>
                <c:pt idx="13">
                  <c:v>73.304999999999993</c:v>
                </c:pt>
                <c:pt idx="14">
                  <c:v>78.86699999999999</c:v>
                </c:pt>
                <c:pt idx="15">
                  <c:v>84.563999999999993</c:v>
                </c:pt>
                <c:pt idx="16">
                  <c:v>90.197999999999993</c:v>
                </c:pt>
                <c:pt idx="17">
                  <c:v>95.858999999999995</c:v>
                </c:pt>
                <c:pt idx="18">
                  <c:v>101.601</c:v>
                </c:pt>
                <c:pt idx="19">
                  <c:v>107.235</c:v>
                </c:pt>
                <c:pt idx="20">
                  <c:v>112.779</c:v>
                </c:pt>
                <c:pt idx="21">
                  <c:v>118.20599999999999</c:v>
                </c:pt>
                <c:pt idx="22">
                  <c:v>123.87599999999999</c:v>
                </c:pt>
                <c:pt idx="23">
                  <c:v>129.43799999999999</c:v>
                </c:pt>
                <c:pt idx="24">
                  <c:v>135.08099999999999</c:v>
                </c:pt>
                <c:pt idx="25">
                  <c:v>140.85899999999998</c:v>
                </c:pt>
                <c:pt idx="26">
                  <c:v>146.49299999999997</c:v>
                </c:pt>
                <c:pt idx="27">
                  <c:v>152.12699999999995</c:v>
                </c:pt>
                <c:pt idx="28">
                  <c:v>157.67099999999996</c:v>
                </c:pt>
                <c:pt idx="29">
                  <c:v>163.21499999999997</c:v>
                </c:pt>
                <c:pt idx="30">
                  <c:v>168.70499999999998</c:v>
                </c:pt>
                <c:pt idx="31">
                  <c:v>174.36599999999999</c:v>
                </c:pt>
                <c:pt idx="32">
                  <c:v>180.04499999999999</c:v>
                </c:pt>
                <c:pt idx="33">
                  <c:v>185.661</c:v>
                </c:pt>
                <c:pt idx="34">
                  <c:v>191.45699999999999</c:v>
                </c:pt>
                <c:pt idx="35">
                  <c:v>197.10899999999998</c:v>
                </c:pt>
                <c:pt idx="36">
                  <c:v>202.55399999999997</c:v>
                </c:pt>
                <c:pt idx="37">
                  <c:v>208.00799999999998</c:v>
                </c:pt>
                <c:pt idx="38">
                  <c:v>213.71399999999997</c:v>
                </c:pt>
                <c:pt idx="39">
                  <c:v>219.33899999999997</c:v>
                </c:pt>
                <c:pt idx="40">
                  <c:v>224.96399999999997</c:v>
                </c:pt>
                <c:pt idx="41">
                  <c:v>230.65199999999996</c:v>
                </c:pt>
                <c:pt idx="42">
                  <c:v>236.35799999999995</c:v>
                </c:pt>
                <c:pt idx="43">
                  <c:v>242.01899999999995</c:v>
                </c:pt>
                <c:pt idx="44">
                  <c:v>247.56299999999996</c:v>
                </c:pt>
                <c:pt idx="45">
                  <c:v>253.01699999999997</c:v>
                </c:pt>
                <c:pt idx="46">
                  <c:v>258.65999999999997</c:v>
                </c:pt>
                <c:pt idx="47">
                  <c:v>264.29399999999998</c:v>
                </c:pt>
                <c:pt idx="48">
                  <c:v>269.97299999999996</c:v>
                </c:pt>
                <c:pt idx="49">
                  <c:v>275.62499999999994</c:v>
                </c:pt>
                <c:pt idx="50">
                  <c:v>281.41199999999992</c:v>
                </c:pt>
                <c:pt idx="51">
                  <c:v>287.00099999999992</c:v>
                </c:pt>
                <c:pt idx="52">
                  <c:v>292.60799999999995</c:v>
                </c:pt>
                <c:pt idx="53">
                  <c:v>298.11599999999993</c:v>
                </c:pt>
                <c:pt idx="54">
                  <c:v>303.74099999999993</c:v>
                </c:pt>
                <c:pt idx="55">
                  <c:v>309.34799999999996</c:v>
                </c:pt>
                <c:pt idx="56">
                  <c:v>315.05399999999997</c:v>
                </c:pt>
                <c:pt idx="57">
                  <c:v>320.78699999999998</c:v>
                </c:pt>
                <c:pt idx="58">
                  <c:v>326.54699999999997</c:v>
                </c:pt>
                <c:pt idx="59">
                  <c:v>332.17199999999997</c:v>
                </c:pt>
                <c:pt idx="60">
                  <c:v>337.77</c:v>
                </c:pt>
                <c:pt idx="61">
                  <c:v>343.26900000000001</c:v>
                </c:pt>
                <c:pt idx="62">
                  <c:v>348.80400000000003</c:v>
                </c:pt>
                <c:pt idx="63">
                  <c:v>354.54600000000005</c:v>
                </c:pt>
                <c:pt idx="64">
                  <c:v>360.16200000000003</c:v>
                </c:pt>
              </c:numCache>
            </c:numRef>
          </c:xVal>
          <c:yVal>
            <c:numRef>
              <c:f>TDK_FF_ST_mU_02!$AC$20:$AC$84</c:f>
              <c:numCache>
                <c:formatCode>General</c:formatCode>
                <c:ptCount val="65"/>
                <c:pt idx="0">
                  <c:v>0.26191004443347765</c:v>
                </c:pt>
                <c:pt idx="1">
                  <c:v>-0.14977081367861711</c:v>
                </c:pt>
                <c:pt idx="2">
                  <c:v>-0.16181063385006311</c:v>
                </c:pt>
                <c:pt idx="3">
                  <c:v>-6.9634791215356984E-2</c:v>
                </c:pt>
                <c:pt idx="4">
                  <c:v>-0.14658319198208858</c:v>
                </c:pt>
                <c:pt idx="5">
                  <c:v>-0.15887642688540282</c:v>
                </c:pt>
                <c:pt idx="6">
                  <c:v>-0.13371228624728815</c:v>
                </c:pt>
                <c:pt idx="7">
                  <c:v>-6.3271111012568326E-2</c:v>
                </c:pt>
                <c:pt idx="8">
                  <c:v>-1.7322899149846194E-2</c:v>
                </c:pt>
                <c:pt idx="9">
                  <c:v>-3.0429908798602412E-2</c:v>
                </c:pt>
                <c:pt idx="10">
                  <c:v>-0.10688357931053361</c:v>
                </c:pt>
                <c:pt idx="11">
                  <c:v>-7.5644147340426571E-2</c:v>
                </c:pt>
                <c:pt idx="12">
                  <c:v>-5.263481209712495E-2</c:v>
                </c:pt>
                <c:pt idx="13">
                  <c:v>-3.9892635519251485E-2</c:v>
                </c:pt>
                <c:pt idx="14">
                  <c:v>-2.995302310401371E-2</c:v>
                </c:pt>
                <c:pt idx="15">
                  <c:v>-9.3939188625512315E-2</c:v>
                </c:pt>
                <c:pt idx="16">
                  <c:v>-8.0486217048033382E-2</c:v>
                </c:pt>
                <c:pt idx="17">
                  <c:v>-4.2856279880723491E-2</c:v>
                </c:pt>
                <c:pt idx="18">
                  <c:v>-0.11563325751518505</c:v>
                </c:pt>
                <c:pt idx="19">
                  <c:v>-0.17909007106418073</c:v>
                </c:pt>
                <c:pt idx="20">
                  <c:v>-0.12954954959849374</c:v>
                </c:pt>
                <c:pt idx="21">
                  <c:v>-1.9856464187768097E-2</c:v>
                </c:pt>
                <c:pt idx="22">
                  <c:v>-0.11850640743246288</c:v>
                </c:pt>
                <c:pt idx="23">
                  <c:v>-6.4584189414858884E-2</c:v>
                </c:pt>
                <c:pt idx="24">
                  <c:v>-6.2775719892158577E-3</c:v>
                </c:pt>
                <c:pt idx="25">
                  <c:v>-5.1701041057924613E-2</c:v>
                </c:pt>
                <c:pt idx="26">
                  <c:v>6.0975252090401E-2</c:v>
                </c:pt>
                <c:pt idx="27">
                  <c:v>4.8019080978860984E-2</c:v>
                </c:pt>
                <c:pt idx="28">
                  <c:v>2.017799744416493E-2</c:v>
                </c:pt>
                <c:pt idx="29">
                  <c:v>5.5313795995175497E-3</c:v>
                </c:pt>
                <c:pt idx="30">
                  <c:v>2.7135274484010097E-2</c:v>
                </c:pt>
                <c:pt idx="31">
                  <c:v>2.134722847017656E-2</c:v>
                </c:pt>
                <c:pt idx="32">
                  <c:v>-5.7201930905563358E-2</c:v>
                </c:pt>
                <c:pt idx="33">
                  <c:v>-3.5859679520115151E-2</c:v>
                </c:pt>
                <c:pt idx="34">
                  <c:v>0.13199183734343478</c:v>
                </c:pt>
                <c:pt idx="35">
                  <c:v>6.0140279456959433E-3</c:v>
                </c:pt>
                <c:pt idx="36">
                  <c:v>-2.4467676559424945E-2</c:v>
                </c:pt>
                <c:pt idx="37">
                  <c:v>-2.0938828022224243E-2</c:v>
                </c:pt>
                <c:pt idx="38">
                  <c:v>1.4014572976833506E-2</c:v>
                </c:pt>
                <c:pt idx="39">
                  <c:v>4.8066189135028026E-2</c:v>
                </c:pt>
                <c:pt idx="40">
                  <c:v>0.12228191892231166</c:v>
                </c:pt>
                <c:pt idx="41">
                  <c:v>0.11822770256830495</c:v>
                </c:pt>
                <c:pt idx="42">
                  <c:v>0.14837300816111565</c:v>
                </c:pt>
                <c:pt idx="43">
                  <c:v>0.21183325725888835</c:v>
                </c:pt>
                <c:pt idx="44">
                  <c:v>0.17330219614339626</c:v>
                </c:pt>
                <c:pt idx="45">
                  <c:v>0.2059076648162943</c:v>
                </c:pt>
                <c:pt idx="46">
                  <c:v>4.9877033355073763E-2</c:v>
                </c:pt>
                <c:pt idx="47">
                  <c:v>0.1593497980537677</c:v>
                </c:pt>
                <c:pt idx="48">
                  <c:v>9.4470643818112876E-2</c:v>
                </c:pt>
                <c:pt idx="49">
                  <c:v>4.6960003025162678E-2</c:v>
                </c:pt>
                <c:pt idx="50">
                  <c:v>9.7685974446562795E-2</c:v>
                </c:pt>
                <c:pt idx="51">
                  <c:v>1.8952397844998359E-2</c:v>
                </c:pt>
                <c:pt idx="52">
                  <c:v>1.6509794945818612E-2</c:v>
                </c:pt>
                <c:pt idx="53">
                  <c:v>3.0380545913033075E-2</c:v>
                </c:pt>
                <c:pt idx="54">
                  <c:v>5.8672219351421973E-2</c:v>
                </c:pt>
                <c:pt idx="55">
                  <c:v>1.9409324985417697E-3</c:v>
                </c:pt>
                <c:pt idx="56">
                  <c:v>-8.662650025144103E-3</c:v>
                </c:pt>
                <c:pt idx="57">
                  <c:v>8.3225299092021032E-2</c:v>
                </c:pt>
                <c:pt idx="58">
                  <c:v>3.120243418067048E-2</c:v>
                </c:pt>
                <c:pt idx="59">
                  <c:v>-3.0655614931049513E-2</c:v>
                </c:pt>
                <c:pt idx="60">
                  <c:v>-1.1063309601809124E-2</c:v>
                </c:pt>
                <c:pt idx="61">
                  <c:v>-2.3205138346838794E-2</c:v>
                </c:pt>
                <c:pt idx="62">
                  <c:v>-7.5459420427193891E-2</c:v>
                </c:pt>
                <c:pt idx="63">
                  <c:v>-5.7684832217830717E-2</c:v>
                </c:pt>
                <c:pt idx="64">
                  <c:v>-0.1599592184844596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TDK_FF_ST_mU_02!$Z$85:$Z$149</c:f>
              <c:numCache>
                <c:formatCode>General</c:formatCode>
                <c:ptCount val="65"/>
                <c:pt idx="0">
                  <c:v>360.16200000000003</c:v>
                </c:pt>
                <c:pt idx="1">
                  <c:v>354.68100000000004</c:v>
                </c:pt>
                <c:pt idx="2">
                  <c:v>349.09200000000004</c:v>
                </c:pt>
                <c:pt idx="3">
                  <c:v>343.47600000000006</c:v>
                </c:pt>
                <c:pt idx="4">
                  <c:v>337.95000000000005</c:v>
                </c:pt>
                <c:pt idx="5">
                  <c:v>332.35200000000003</c:v>
                </c:pt>
                <c:pt idx="6">
                  <c:v>326.73600000000005</c:v>
                </c:pt>
                <c:pt idx="7">
                  <c:v>320.97600000000006</c:v>
                </c:pt>
                <c:pt idx="8">
                  <c:v>315.27900000000005</c:v>
                </c:pt>
                <c:pt idx="9">
                  <c:v>309.62700000000007</c:v>
                </c:pt>
                <c:pt idx="10">
                  <c:v>304.01100000000008</c:v>
                </c:pt>
                <c:pt idx="11">
                  <c:v>298.30500000000006</c:v>
                </c:pt>
                <c:pt idx="12">
                  <c:v>292.81500000000005</c:v>
                </c:pt>
                <c:pt idx="13">
                  <c:v>287.29800000000006</c:v>
                </c:pt>
                <c:pt idx="14">
                  <c:v>281.56500000000005</c:v>
                </c:pt>
                <c:pt idx="15">
                  <c:v>275.85900000000004</c:v>
                </c:pt>
                <c:pt idx="16">
                  <c:v>270.18900000000002</c:v>
                </c:pt>
                <c:pt idx="17">
                  <c:v>264.483</c:v>
                </c:pt>
                <c:pt idx="18">
                  <c:v>258.786</c:v>
                </c:pt>
                <c:pt idx="19">
                  <c:v>253.22399999999999</c:v>
                </c:pt>
                <c:pt idx="20">
                  <c:v>247.73399999999998</c:v>
                </c:pt>
                <c:pt idx="21">
                  <c:v>242.27999999999997</c:v>
                </c:pt>
                <c:pt idx="22">
                  <c:v>236.62799999999999</c:v>
                </c:pt>
                <c:pt idx="23">
                  <c:v>230.84099999999998</c:v>
                </c:pt>
                <c:pt idx="24">
                  <c:v>225.09899999999999</c:v>
                </c:pt>
                <c:pt idx="25">
                  <c:v>219.51899999999998</c:v>
                </c:pt>
                <c:pt idx="26">
                  <c:v>213.93899999999996</c:v>
                </c:pt>
                <c:pt idx="27">
                  <c:v>208.19699999999997</c:v>
                </c:pt>
                <c:pt idx="28">
                  <c:v>202.77899999999997</c:v>
                </c:pt>
                <c:pt idx="29">
                  <c:v>197.31599999999997</c:v>
                </c:pt>
                <c:pt idx="30">
                  <c:v>191.66399999999999</c:v>
                </c:pt>
                <c:pt idx="31">
                  <c:v>185.94899999999998</c:v>
                </c:pt>
                <c:pt idx="32">
                  <c:v>180.17099999999999</c:v>
                </c:pt>
                <c:pt idx="33">
                  <c:v>174.57299999999998</c:v>
                </c:pt>
                <c:pt idx="34">
                  <c:v>168.99299999999997</c:v>
                </c:pt>
                <c:pt idx="35">
                  <c:v>163.37699999999995</c:v>
                </c:pt>
                <c:pt idx="36">
                  <c:v>157.89599999999996</c:v>
                </c:pt>
                <c:pt idx="37">
                  <c:v>152.36099999999996</c:v>
                </c:pt>
                <c:pt idx="38">
                  <c:v>146.78099999999995</c:v>
                </c:pt>
                <c:pt idx="39">
                  <c:v>141.02099999999996</c:v>
                </c:pt>
                <c:pt idx="40">
                  <c:v>135.29699999999997</c:v>
                </c:pt>
                <c:pt idx="41">
                  <c:v>129.63599999999997</c:v>
                </c:pt>
                <c:pt idx="42">
                  <c:v>124.04699999999997</c:v>
                </c:pt>
                <c:pt idx="43">
                  <c:v>118.44899999999997</c:v>
                </c:pt>
                <c:pt idx="44">
                  <c:v>113.00399999999998</c:v>
                </c:pt>
                <c:pt idx="45">
                  <c:v>107.52299999999998</c:v>
                </c:pt>
                <c:pt idx="46">
                  <c:v>101.82599999999998</c:v>
                </c:pt>
                <c:pt idx="47">
                  <c:v>96.137999999999977</c:v>
                </c:pt>
                <c:pt idx="48">
                  <c:v>90.413999999999973</c:v>
                </c:pt>
                <c:pt idx="49">
                  <c:v>84.797999999999973</c:v>
                </c:pt>
                <c:pt idx="50">
                  <c:v>79.118999999999971</c:v>
                </c:pt>
                <c:pt idx="51">
                  <c:v>73.529999999999973</c:v>
                </c:pt>
                <c:pt idx="52">
                  <c:v>68.08499999999998</c:v>
                </c:pt>
                <c:pt idx="53">
                  <c:v>62.45999999999998</c:v>
                </c:pt>
                <c:pt idx="54">
                  <c:v>56.870999999999981</c:v>
                </c:pt>
                <c:pt idx="55">
                  <c:v>51.155999999999977</c:v>
                </c:pt>
                <c:pt idx="56">
                  <c:v>45.395999999999979</c:v>
                </c:pt>
                <c:pt idx="57">
                  <c:v>39.743999999999978</c:v>
                </c:pt>
                <c:pt idx="58">
                  <c:v>34.199999999999982</c:v>
                </c:pt>
                <c:pt idx="59">
                  <c:v>28.547999999999981</c:v>
                </c:pt>
                <c:pt idx="60">
                  <c:v>23.021999999999981</c:v>
                </c:pt>
                <c:pt idx="61">
                  <c:v>17.585999999999981</c:v>
                </c:pt>
                <c:pt idx="62">
                  <c:v>11.825999999999981</c:v>
                </c:pt>
                <c:pt idx="63">
                  <c:v>6.1379999999999812</c:v>
                </c:pt>
                <c:pt idx="64">
                  <c:v>0.43199999999998173</c:v>
                </c:pt>
              </c:numCache>
            </c:numRef>
          </c:xVal>
          <c:yVal>
            <c:numRef>
              <c:f>TDK_FF_ST_mU_02!$AC$85:$AC$149</c:f>
              <c:numCache>
                <c:formatCode>General</c:formatCode>
                <c:ptCount val="65"/>
                <c:pt idx="0">
                  <c:v>-2.3743429069668309E-2</c:v>
                </c:pt>
                <c:pt idx="1">
                  <c:v>-0.11086066465088606</c:v>
                </c:pt>
                <c:pt idx="2">
                  <c:v>-7.6655605821144945E-2</c:v>
                </c:pt>
                <c:pt idx="3">
                  <c:v>-2.2970665990158068E-2</c:v>
                </c:pt>
                <c:pt idx="4">
                  <c:v>-2.3168044970361734E-2</c:v>
                </c:pt>
                <c:pt idx="5">
                  <c:v>6.6818800884959728E-2</c:v>
                </c:pt>
                <c:pt idx="6">
                  <c:v>3.6927036325607787E-2</c:v>
                </c:pt>
                <c:pt idx="7">
                  <c:v>6.6436968148821052E-2</c:v>
                </c:pt>
                <c:pt idx="8">
                  <c:v>5.6157452345985348E-2</c:v>
                </c:pt>
                <c:pt idx="9">
                  <c:v>6.8002700759166146E-2</c:v>
                </c:pt>
                <c:pt idx="10">
                  <c:v>2.8662406230978377E-2</c:v>
                </c:pt>
                <c:pt idx="11">
                  <c:v>7.5658998800236077E-2</c:v>
                </c:pt>
                <c:pt idx="12">
                  <c:v>6.0477632516040103E-2</c:v>
                </c:pt>
                <c:pt idx="13">
                  <c:v>5.0767989412804582E-2</c:v>
                </c:pt>
                <c:pt idx="14">
                  <c:v>7.4100930628105743E-2</c:v>
                </c:pt>
                <c:pt idx="15">
                  <c:v>4.1771123394255483E-2</c:v>
                </c:pt>
                <c:pt idx="16">
                  <c:v>0.18359355095088858</c:v>
                </c:pt>
                <c:pt idx="17">
                  <c:v>0.14476478741238452</c:v>
                </c:pt>
                <c:pt idx="18">
                  <c:v>0.13397410059513959</c:v>
                </c:pt>
                <c:pt idx="19">
                  <c:v>0.15835897002824595</c:v>
                </c:pt>
                <c:pt idx="20">
                  <c:v>0.14729990537233562</c:v>
                </c:pt>
                <c:pt idx="21">
                  <c:v>0.18202063216392617</c:v>
                </c:pt>
                <c:pt idx="22">
                  <c:v>0.23226663438850892</c:v>
                </c:pt>
                <c:pt idx="23">
                  <c:v>0.19317005226460537</c:v>
                </c:pt>
                <c:pt idx="24">
                  <c:v>0.13110788865589029</c:v>
                </c:pt>
                <c:pt idx="25">
                  <c:v>7.9041889136789223E-2</c:v>
                </c:pt>
                <c:pt idx="26">
                  <c:v>6.6129656902262468E-2</c:v>
                </c:pt>
                <c:pt idx="27">
                  <c:v>7.1204478552687078E-2</c:v>
                </c:pt>
                <c:pt idx="28">
                  <c:v>3.0451584337072291E-3</c:v>
                </c:pt>
                <c:pt idx="29">
                  <c:v>4.1559394530111149E-2</c:v>
                </c:pt>
                <c:pt idx="30">
                  <c:v>1.4295271465925907E-2</c:v>
                </c:pt>
                <c:pt idx="31">
                  <c:v>-5.0594841521075296E-2</c:v>
                </c:pt>
                <c:pt idx="32">
                  <c:v>5.7816703197772767E-3</c:v>
                </c:pt>
                <c:pt idx="33">
                  <c:v>-2.7397165542083712E-2</c:v>
                </c:pt>
                <c:pt idx="34">
                  <c:v>1.031636539502756E-2</c:v>
                </c:pt>
                <c:pt idx="35">
                  <c:v>7.8734894777653608E-2</c:v>
                </c:pt>
                <c:pt idx="36">
                  <c:v>2.4405566451378036E-2</c:v>
                </c:pt>
                <c:pt idx="37">
                  <c:v>6.5784256258581308E-2</c:v>
                </c:pt>
                <c:pt idx="38">
                  <c:v>8.7995477686490631E-2</c:v>
                </c:pt>
                <c:pt idx="39">
                  <c:v>-2.6935861540948736E-2</c:v>
                </c:pt>
                <c:pt idx="40">
                  <c:v>6.152556897956174E-2</c:v>
                </c:pt>
                <c:pt idx="41">
                  <c:v>-2.2979752189314695E-2</c:v>
                </c:pt>
                <c:pt idx="42">
                  <c:v>-9.1970887055822459E-2</c:v>
                </c:pt>
                <c:pt idx="43">
                  <c:v>-7.5715294681700129E-2</c:v>
                </c:pt>
                <c:pt idx="44">
                  <c:v>-8.8945692018697287E-2</c:v>
                </c:pt>
                <c:pt idx="45">
                  <c:v>-0.10848443581240019</c:v>
                </c:pt>
                <c:pt idx="46">
                  <c:v>-6.0285429663295531E-2</c:v>
                </c:pt>
                <c:pt idx="47">
                  <c:v>-0.12489637306345003</c:v>
                </c:pt>
                <c:pt idx="48">
                  <c:v>-6.3302526859487784E-2</c:v>
                </c:pt>
                <c:pt idx="49">
                  <c:v>-8.1068041660699919E-2</c:v>
                </c:pt>
                <c:pt idx="50">
                  <c:v>-6.6196463167102593E-2</c:v>
                </c:pt>
                <c:pt idx="51">
                  <c:v>1.5219511270515795E-2</c:v>
                </c:pt>
                <c:pt idx="52">
                  <c:v>1.9239949943198553E-2</c:v>
                </c:pt>
                <c:pt idx="53">
                  <c:v>-1.4824848372029464E-2</c:v>
                </c:pt>
                <c:pt idx="54">
                  <c:v>-3.9677651114232049E-2</c:v>
                </c:pt>
                <c:pt idx="55">
                  <c:v>-3.7222758312481119E-2</c:v>
                </c:pt>
                <c:pt idx="56">
                  <c:v>-2.0449534471559616E-2</c:v>
                </c:pt>
                <c:pt idx="57">
                  <c:v>6.8066429201891765E-3</c:v>
                </c:pt>
                <c:pt idx="58">
                  <c:v>-0.10533958841022439</c:v>
                </c:pt>
                <c:pt idx="59">
                  <c:v>-0.12249010227598234</c:v>
                </c:pt>
                <c:pt idx="60">
                  <c:v>-0.13012528375616128</c:v>
                </c:pt>
                <c:pt idx="61">
                  <c:v>-0.1692477100953873</c:v>
                </c:pt>
                <c:pt idx="62">
                  <c:v>-0.11846491379931656</c:v>
                </c:pt>
                <c:pt idx="63">
                  <c:v>-9.7364797503534994E-2</c:v>
                </c:pt>
                <c:pt idx="64">
                  <c:v>-0.13616145718165118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5.9129999999999994</c:v>
                </c:pt>
                <c:pt idx="2">
                  <c:v>11.663999999999998</c:v>
                </c:pt>
                <c:pt idx="3">
                  <c:v>17.378999999999998</c:v>
                </c:pt>
                <c:pt idx="4">
                  <c:v>22.805999999999997</c:v>
                </c:pt>
                <c:pt idx="5">
                  <c:v>28.295999999999996</c:v>
                </c:pt>
                <c:pt idx="6">
                  <c:v>33.938999999999993</c:v>
                </c:pt>
                <c:pt idx="7">
                  <c:v>39.581999999999994</c:v>
                </c:pt>
                <c:pt idx="8">
                  <c:v>45.179999999999993</c:v>
                </c:pt>
                <c:pt idx="9">
                  <c:v>50.984999999999992</c:v>
                </c:pt>
                <c:pt idx="10">
                  <c:v>56.699999999999989</c:v>
                </c:pt>
                <c:pt idx="11">
                  <c:v>62.288999999999987</c:v>
                </c:pt>
                <c:pt idx="12">
                  <c:v>67.895999999999987</c:v>
                </c:pt>
                <c:pt idx="13">
                  <c:v>73.304999999999993</c:v>
                </c:pt>
                <c:pt idx="14">
                  <c:v>78.86699999999999</c:v>
                </c:pt>
                <c:pt idx="15">
                  <c:v>84.563999999999993</c:v>
                </c:pt>
                <c:pt idx="16">
                  <c:v>90.197999999999993</c:v>
                </c:pt>
                <c:pt idx="17">
                  <c:v>95.858999999999995</c:v>
                </c:pt>
                <c:pt idx="18">
                  <c:v>101.601</c:v>
                </c:pt>
                <c:pt idx="19">
                  <c:v>107.235</c:v>
                </c:pt>
                <c:pt idx="20">
                  <c:v>112.779</c:v>
                </c:pt>
                <c:pt idx="21">
                  <c:v>118.20599999999999</c:v>
                </c:pt>
                <c:pt idx="22">
                  <c:v>123.87599999999999</c:v>
                </c:pt>
                <c:pt idx="23">
                  <c:v>129.43799999999999</c:v>
                </c:pt>
                <c:pt idx="24">
                  <c:v>135.08099999999999</c:v>
                </c:pt>
                <c:pt idx="25">
                  <c:v>140.85899999999998</c:v>
                </c:pt>
                <c:pt idx="26">
                  <c:v>146.49299999999997</c:v>
                </c:pt>
                <c:pt idx="27">
                  <c:v>152.12699999999995</c:v>
                </c:pt>
                <c:pt idx="28">
                  <c:v>157.67099999999996</c:v>
                </c:pt>
                <c:pt idx="29">
                  <c:v>163.21499999999997</c:v>
                </c:pt>
                <c:pt idx="30">
                  <c:v>168.70499999999998</c:v>
                </c:pt>
                <c:pt idx="31">
                  <c:v>174.36599999999999</c:v>
                </c:pt>
                <c:pt idx="32">
                  <c:v>180.04499999999999</c:v>
                </c:pt>
                <c:pt idx="33">
                  <c:v>185.661</c:v>
                </c:pt>
                <c:pt idx="34">
                  <c:v>191.45699999999999</c:v>
                </c:pt>
                <c:pt idx="35">
                  <c:v>197.10899999999998</c:v>
                </c:pt>
                <c:pt idx="36">
                  <c:v>202.55399999999997</c:v>
                </c:pt>
                <c:pt idx="37">
                  <c:v>208.00799999999998</c:v>
                </c:pt>
                <c:pt idx="38">
                  <c:v>213.71399999999997</c:v>
                </c:pt>
                <c:pt idx="39">
                  <c:v>219.33899999999997</c:v>
                </c:pt>
                <c:pt idx="40">
                  <c:v>224.96399999999997</c:v>
                </c:pt>
                <c:pt idx="41">
                  <c:v>230.65199999999996</c:v>
                </c:pt>
                <c:pt idx="42">
                  <c:v>236.35799999999995</c:v>
                </c:pt>
                <c:pt idx="43">
                  <c:v>242.01899999999995</c:v>
                </c:pt>
                <c:pt idx="44">
                  <c:v>247.56299999999996</c:v>
                </c:pt>
                <c:pt idx="45">
                  <c:v>253.01699999999997</c:v>
                </c:pt>
                <c:pt idx="46">
                  <c:v>258.65999999999997</c:v>
                </c:pt>
                <c:pt idx="47">
                  <c:v>264.29399999999998</c:v>
                </c:pt>
                <c:pt idx="48">
                  <c:v>269.97299999999996</c:v>
                </c:pt>
                <c:pt idx="49">
                  <c:v>275.62499999999994</c:v>
                </c:pt>
                <c:pt idx="50">
                  <c:v>281.41199999999992</c:v>
                </c:pt>
                <c:pt idx="51">
                  <c:v>287.00099999999992</c:v>
                </c:pt>
                <c:pt idx="52">
                  <c:v>292.60799999999995</c:v>
                </c:pt>
                <c:pt idx="53">
                  <c:v>298.11599999999993</c:v>
                </c:pt>
                <c:pt idx="54">
                  <c:v>303.74099999999993</c:v>
                </c:pt>
                <c:pt idx="55">
                  <c:v>309.34799999999996</c:v>
                </c:pt>
                <c:pt idx="56">
                  <c:v>315.05399999999997</c:v>
                </c:pt>
                <c:pt idx="57">
                  <c:v>320.78699999999998</c:v>
                </c:pt>
                <c:pt idx="58">
                  <c:v>326.54699999999997</c:v>
                </c:pt>
                <c:pt idx="59">
                  <c:v>332.17199999999997</c:v>
                </c:pt>
                <c:pt idx="60">
                  <c:v>337.77</c:v>
                </c:pt>
                <c:pt idx="61">
                  <c:v>343.26900000000001</c:v>
                </c:pt>
                <c:pt idx="62">
                  <c:v>348.80400000000003</c:v>
                </c:pt>
                <c:pt idx="63">
                  <c:v>354.54600000000005</c:v>
                </c:pt>
              </c:numCache>
            </c:numRef>
          </c:xVal>
          <c:yVal>
            <c:numRef>
              <c:f>TDK_FF_ST_mU_02!$AD$20:$AD$83</c:f>
              <c:numCache>
                <c:formatCode>General</c:formatCode>
                <c:ptCount val="64"/>
                <c:pt idx="0">
                  <c:v>-0.39807150161512883</c:v>
                </c:pt>
                <c:pt idx="1">
                  <c:v>5.2406016175082115E-2</c:v>
                </c:pt>
                <c:pt idx="2">
                  <c:v>4.334572005074655E-2</c:v>
                </c:pt>
                <c:pt idx="3">
                  <c:v>-9.9612918880030321E-2</c:v>
                </c:pt>
                <c:pt idx="4">
                  <c:v>1.6457908225927298E-2</c:v>
                </c:pt>
                <c:pt idx="5">
                  <c:v>3.6386324609420484E-2</c:v>
                </c:pt>
                <c:pt idx="6">
                  <c:v>2.8372697837063754E-2</c:v>
                </c:pt>
                <c:pt idx="7">
                  <c:v>7.0077753932757503E-2</c:v>
                </c:pt>
                <c:pt idx="8">
                  <c:v>-3.1266353217134224E-3</c:v>
                </c:pt>
                <c:pt idx="9">
                  <c:v>-6.7928495138787071E-3</c:v>
                </c:pt>
                <c:pt idx="10">
                  <c:v>6.7205928196301556E-2</c:v>
                </c:pt>
                <c:pt idx="11">
                  <c:v>6.0819298968397106E-2</c:v>
                </c:pt>
                <c:pt idx="12">
                  <c:v>7.1874762040323503E-2</c:v>
                </c:pt>
                <c:pt idx="13">
                  <c:v>5.511214678976728E-2</c:v>
                </c:pt>
                <c:pt idx="14">
                  <c:v>-3.6243440063088883E-2</c:v>
                </c:pt>
                <c:pt idx="15">
                  <c:v>1.2871146964812397E-2</c:v>
                </c:pt>
                <c:pt idx="16">
                  <c:v>1.7183690188545597E-2</c:v>
                </c:pt>
                <c:pt idx="17">
                  <c:v>-8.2040093182726537E-2</c:v>
                </c:pt>
                <c:pt idx="18">
                  <c:v>5.5347827851889519E-2</c:v>
                </c:pt>
                <c:pt idx="19">
                  <c:v>7.0605635251780541E-2</c:v>
                </c:pt>
                <c:pt idx="20">
                  <c:v>4.0603857579796454E-2</c:v>
                </c:pt>
                <c:pt idx="21">
                  <c:v>-5.5858830493932032E-2</c:v>
                </c:pt>
                <c:pt idx="22">
                  <c:v>2.653552037664042E-2</c:v>
                </c:pt>
                <c:pt idx="23">
                  <c:v>4.1604437225544189E-2</c:v>
                </c:pt>
                <c:pt idx="24">
                  <c:v>6.7803140968777598E-2</c:v>
                </c:pt>
                <c:pt idx="25">
                  <c:v>2.4765179516975877E-2</c:v>
                </c:pt>
                <c:pt idx="26">
                  <c:v>2.7020225596089631E-2</c:v>
                </c:pt>
                <c:pt idx="27">
                  <c:v>1.7765175279720324E-2</c:v>
                </c:pt>
                <c:pt idx="28">
                  <c:v>4.2275690072131056E-3</c:v>
                </c:pt>
                <c:pt idx="29">
                  <c:v>7.3203515178136058E-2</c:v>
                </c:pt>
                <c:pt idx="30">
                  <c:v>-1.6818909088982537E-2</c:v>
                </c:pt>
                <c:pt idx="31">
                  <c:v>-4.8744394012260273E-2</c:v>
                </c:pt>
                <c:pt idx="32">
                  <c:v>6.2983601225340635E-2</c:v>
                </c:pt>
                <c:pt idx="33">
                  <c:v>-1.4735162000960145E-2</c:v>
                </c:pt>
                <c:pt idx="34">
                  <c:v>-0.11769656587750887</c:v>
                </c:pt>
                <c:pt idx="35">
                  <c:v>3.5545366584415206E-2</c:v>
                </c:pt>
                <c:pt idx="36">
                  <c:v>2.7512834993132174E-2</c:v>
                </c:pt>
                <c:pt idx="37">
                  <c:v>9.2143306574911321E-2</c:v>
                </c:pt>
                <c:pt idx="38">
                  <c:v>5.2115083925428962E-2</c:v>
                </c:pt>
                <c:pt idx="39">
                  <c:v>3.0975700001761197E-2</c:v>
                </c:pt>
                <c:pt idx="40">
                  <c:v>8.8259697335786313E-3</c:v>
                </c:pt>
                <c:pt idx="41">
                  <c:v>7.4942349696300425E-2</c:v>
                </c:pt>
                <c:pt idx="42">
                  <c:v>8.389362622739327E-2</c:v>
                </c:pt>
                <c:pt idx="43">
                  <c:v>-2.9812625094962186E-2</c:v>
                </c:pt>
                <c:pt idx="44">
                  <c:v>-2.6002290771060643E-2</c:v>
                </c:pt>
                <c:pt idx="45">
                  <c:v>-4.7548694788048351E-2</c:v>
                </c:pt>
                <c:pt idx="46">
                  <c:v>8.4097067240065826E-2</c:v>
                </c:pt>
                <c:pt idx="47">
                  <c:v>-1.4585010641383178E-2</c:v>
                </c:pt>
                <c:pt idx="48">
                  <c:v>8.9122907132775708E-2</c:v>
                </c:pt>
                <c:pt idx="49">
                  <c:v>-5.188879630907195E-3</c:v>
                </c:pt>
                <c:pt idx="50">
                  <c:v>-2.3585043818457052E-2</c:v>
                </c:pt>
                <c:pt idx="51">
                  <c:v>3.1815591567806223E-2</c:v>
                </c:pt>
                <c:pt idx="52">
                  <c:v>4.3967837570221491E-2</c:v>
                </c:pt>
                <c:pt idx="53">
                  <c:v>4.5278452887203002E-2</c:v>
                </c:pt>
                <c:pt idx="54">
                  <c:v>-3.0009813120443596E-2</c:v>
                </c:pt>
                <c:pt idx="55">
                  <c:v>6.6061768260624376E-2</c:v>
                </c:pt>
                <c:pt idx="56">
                  <c:v>6.4820102371129451E-2</c:v>
                </c:pt>
                <c:pt idx="57">
                  <c:v>-1.6788330943199981E-2</c:v>
                </c:pt>
                <c:pt idx="58">
                  <c:v>5.7246021449373075E-3</c:v>
                </c:pt>
                <c:pt idx="59">
                  <c:v>9.7474415816009241E-2</c:v>
                </c:pt>
                <c:pt idx="60">
                  <c:v>-1.210473536855261E-2</c:v>
                </c:pt>
                <c:pt idx="61">
                  <c:v>2.3447235668072608E-4</c:v>
                </c:pt>
                <c:pt idx="62">
                  <c:v>-1.1961853939510547E-3</c:v>
                </c:pt>
                <c:pt idx="63">
                  <c:v>-5.3175832433055348E-2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18456"/>
        <c:axId val="667914928"/>
      </c:scatterChart>
      <c:valAx>
        <c:axId val="6679184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7914928"/>
        <c:crosses val="autoZero"/>
        <c:crossBetween val="midCat"/>
      </c:valAx>
      <c:valAx>
        <c:axId val="66791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7918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5.2559999999999993</c:v>
                </c:pt>
                <c:pt idx="2">
                  <c:v>11.061</c:v>
                </c:pt>
                <c:pt idx="3">
                  <c:v>16.649999999999999</c:v>
                </c:pt>
                <c:pt idx="4">
                  <c:v>22.382999999999999</c:v>
                </c:pt>
                <c:pt idx="5">
                  <c:v>28.070999999999998</c:v>
                </c:pt>
                <c:pt idx="6">
                  <c:v>33.632999999999996</c:v>
                </c:pt>
                <c:pt idx="7">
                  <c:v>39.104999999999997</c:v>
                </c:pt>
                <c:pt idx="8">
                  <c:v>44.711999999999996</c:v>
                </c:pt>
                <c:pt idx="9">
                  <c:v>50.273999999999994</c:v>
                </c:pt>
                <c:pt idx="10">
                  <c:v>56.024999999999991</c:v>
                </c:pt>
                <c:pt idx="11">
                  <c:v>61.766999999999989</c:v>
                </c:pt>
                <c:pt idx="12">
                  <c:v>67.364999999999995</c:v>
                </c:pt>
                <c:pt idx="13">
                  <c:v>73.007999999999996</c:v>
                </c:pt>
                <c:pt idx="14">
                  <c:v>78.650999999999996</c:v>
                </c:pt>
                <c:pt idx="15">
                  <c:v>84.06</c:v>
                </c:pt>
                <c:pt idx="16">
                  <c:v>89.567999999999998</c:v>
                </c:pt>
                <c:pt idx="17">
                  <c:v>95.274000000000001</c:v>
                </c:pt>
                <c:pt idx="18">
                  <c:v>100.998</c:v>
                </c:pt>
                <c:pt idx="19">
                  <c:v>106.65900000000001</c:v>
                </c:pt>
                <c:pt idx="20">
                  <c:v>112.34700000000001</c:v>
                </c:pt>
                <c:pt idx="21">
                  <c:v>118.05300000000001</c:v>
                </c:pt>
                <c:pt idx="22">
                  <c:v>123.55200000000001</c:v>
                </c:pt>
                <c:pt idx="23">
                  <c:v>128.94300000000001</c:v>
                </c:pt>
                <c:pt idx="24">
                  <c:v>134.595</c:v>
                </c:pt>
                <c:pt idx="25">
                  <c:v>140.166</c:v>
                </c:pt>
                <c:pt idx="26">
                  <c:v>145.81799999999998</c:v>
                </c:pt>
                <c:pt idx="27">
                  <c:v>151.59599999999998</c:v>
                </c:pt>
                <c:pt idx="28">
                  <c:v>157.19399999999999</c:v>
                </c:pt>
                <c:pt idx="29">
                  <c:v>162.89999999999998</c:v>
                </c:pt>
                <c:pt idx="30">
                  <c:v>168.50699999999998</c:v>
                </c:pt>
                <c:pt idx="31">
                  <c:v>173.90699999999998</c:v>
                </c:pt>
                <c:pt idx="32">
                  <c:v>179.36999999999998</c:v>
                </c:pt>
                <c:pt idx="33">
                  <c:v>185.05799999999996</c:v>
                </c:pt>
                <c:pt idx="34">
                  <c:v>190.80899999999997</c:v>
                </c:pt>
                <c:pt idx="35">
                  <c:v>196.43399999999997</c:v>
                </c:pt>
                <c:pt idx="36">
                  <c:v>202.12199999999996</c:v>
                </c:pt>
                <c:pt idx="37">
                  <c:v>207.82799999999995</c:v>
                </c:pt>
                <c:pt idx="38">
                  <c:v>213.35399999999996</c:v>
                </c:pt>
                <c:pt idx="39">
                  <c:v>218.85299999999995</c:v>
                </c:pt>
                <c:pt idx="40">
                  <c:v>224.33399999999995</c:v>
                </c:pt>
                <c:pt idx="41">
                  <c:v>229.97699999999995</c:v>
                </c:pt>
                <c:pt idx="42">
                  <c:v>235.72799999999995</c:v>
                </c:pt>
                <c:pt idx="43">
                  <c:v>241.39799999999994</c:v>
                </c:pt>
                <c:pt idx="44">
                  <c:v>247.04999999999993</c:v>
                </c:pt>
                <c:pt idx="45">
                  <c:v>252.69299999999993</c:v>
                </c:pt>
                <c:pt idx="46">
                  <c:v>258.34499999999991</c:v>
                </c:pt>
                <c:pt idx="47">
                  <c:v>263.86199999999991</c:v>
                </c:pt>
                <c:pt idx="48">
                  <c:v>269.32499999999993</c:v>
                </c:pt>
                <c:pt idx="49">
                  <c:v>275.01299999999992</c:v>
                </c:pt>
                <c:pt idx="50">
                  <c:v>280.79099999999994</c:v>
                </c:pt>
                <c:pt idx="51">
                  <c:v>286.45199999999994</c:v>
                </c:pt>
                <c:pt idx="52">
                  <c:v>292.19399999999996</c:v>
                </c:pt>
                <c:pt idx="53">
                  <c:v>297.92699999999996</c:v>
                </c:pt>
                <c:pt idx="54">
                  <c:v>303.44399999999996</c:v>
                </c:pt>
                <c:pt idx="55">
                  <c:v>308.87999999999994</c:v>
                </c:pt>
                <c:pt idx="56">
                  <c:v>314.44199999999995</c:v>
                </c:pt>
                <c:pt idx="57">
                  <c:v>320.21999999999997</c:v>
                </c:pt>
                <c:pt idx="58">
                  <c:v>325.84499999999997</c:v>
                </c:pt>
                <c:pt idx="59">
                  <c:v>331.60499999999996</c:v>
                </c:pt>
                <c:pt idx="60">
                  <c:v>337.30199999999996</c:v>
                </c:pt>
                <c:pt idx="61">
                  <c:v>342.93599999999998</c:v>
                </c:pt>
                <c:pt idx="62">
                  <c:v>348.63299999999998</c:v>
                </c:pt>
                <c:pt idx="63">
                  <c:v>354.01499999999999</c:v>
                </c:pt>
                <c:pt idx="64">
                  <c:v>359.52299999999997</c:v>
                </c:pt>
              </c:numCache>
            </c:numRef>
          </c:xVal>
          <c:yVal>
            <c:numRef>
              <c:f>TDK_FF_ST_oU_03!$AC$20:$AC$84</c:f>
              <c:numCache>
                <c:formatCode>General</c:formatCode>
                <c:ptCount val="65"/>
                <c:pt idx="0">
                  <c:v>-0.28218821431948982</c:v>
                </c:pt>
                <c:pt idx="1">
                  <c:v>-0.1667587625788931</c:v>
                </c:pt>
                <c:pt idx="2">
                  <c:v>-0.18974089926788196</c:v>
                </c:pt>
                <c:pt idx="3">
                  <c:v>-0.1274292476560035</c:v>
                </c:pt>
                <c:pt idx="4">
                  <c:v>-8.5486976247256763E-2</c:v>
                </c:pt>
                <c:pt idx="5">
                  <c:v>-9.7011817779588227E-2</c:v>
                </c:pt>
                <c:pt idx="6">
                  <c:v>-2.5017686702952346E-2</c:v>
                </c:pt>
                <c:pt idx="7">
                  <c:v>-0.14769779872441546</c:v>
                </c:pt>
                <c:pt idx="8">
                  <c:v>2.1136158126800808E-2</c:v>
                </c:pt>
                <c:pt idx="9">
                  <c:v>-2.0922943239547465E-2</c:v>
                </c:pt>
                <c:pt idx="10">
                  <c:v>6.0273357317257137E-2</c:v>
                </c:pt>
                <c:pt idx="11">
                  <c:v>4.6481603796912907E-2</c:v>
                </c:pt>
                <c:pt idx="12">
                  <c:v>3.5970434178707933E-2</c:v>
                </c:pt>
                <c:pt idx="13">
                  <c:v>9.2525189892612048E-2</c:v>
                </c:pt>
                <c:pt idx="14">
                  <c:v>3.5963363612339094E-2</c:v>
                </c:pt>
                <c:pt idx="15">
                  <c:v>-1.0331617525764614E-2</c:v>
                </c:pt>
                <c:pt idx="16">
                  <c:v>-6.9774523714514203E-2</c:v>
                </c:pt>
                <c:pt idx="17">
                  <c:v>-4.4609080823363456E-2</c:v>
                </c:pt>
                <c:pt idx="18">
                  <c:v>-6.8029415629908385E-2</c:v>
                </c:pt>
                <c:pt idx="19">
                  <c:v>-0.10646016596616903</c:v>
                </c:pt>
                <c:pt idx="20">
                  <c:v>-7.5055846239280299E-2</c:v>
                </c:pt>
                <c:pt idx="21">
                  <c:v>-0.15495722695358438</c:v>
                </c:pt>
                <c:pt idx="22">
                  <c:v>-3.970413613903645E-2</c:v>
                </c:pt>
                <c:pt idx="23">
                  <c:v>-9.2532635296691979E-2</c:v>
                </c:pt>
                <c:pt idx="24">
                  <c:v>-9.4103897201790687E-2</c:v>
                </c:pt>
                <c:pt idx="25">
                  <c:v>-9.8988858307166083E-2</c:v>
                </c:pt>
                <c:pt idx="26">
                  <c:v>-7.0082708538791394E-2</c:v>
                </c:pt>
                <c:pt idx="27">
                  <c:v>-5.3367948740543625E-2</c:v>
                </c:pt>
                <c:pt idx="28">
                  <c:v>-9.6744248722899329E-2</c:v>
                </c:pt>
                <c:pt idx="29">
                  <c:v>-6.5438258814424444E-2</c:v>
                </c:pt>
                <c:pt idx="30">
                  <c:v>-5.3664027057862995E-2</c:v>
                </c:pt>
                <c:pt idx="31">
                  <c:v>-0.13069742077669844</c:v>
                </c:pt>
                <c:pt idx="32">
                  <c:v>-0.12162634375201264</c:v>
                </c:pt>
                <c:pt idx="33">
                  <c:v>-0.13723624673511381</c:v>
                </c:pt>
                <c:pt idx="34">
                  <c:v>-0.13340835880239865</c:v>
                </c:pt>
                <c:pt idx="35">
                  <c:v>-6.2078018687316217E-2</c:v>
                </c:pt>
                <c:pt idx="36">
                  <c:v>-6.7530138346569402E-2</c:v>
                </c:pt>
                <c:pt idx="37">
                  <c:v>-3.8512336876664222E-2</c:v>
                </c:pt>
                <c:pt idx="38">
                  <c:v>2.7200616610656425E-2</c:v>
                </c:pt>
                <c:pt idx="39">
                  <c:v>0.10338300583828186</c:v>
                </c:pt>
                <c:pt idx="40">
                  <c:v>0.1489859501424462</c:v>
                </c:pt>
                <c:pt idx="41">
                  <c:v>0.24481412713080886</c:v>
                </c:pt>
                <c:pt idx="42">
                  <c:v>0.27958787964587373</c:v>
                </c:pt>
                <c:pt idx="43">
                  <c:v>0.29122149175415757</c:v>
                </c:pt>
                <c:pt idx="44">
                  <c:v>0.26974291059812572</c:v>
                </c:pt>
                <c:pt idx="45">
                  <c:v>0.21109023996388032</c:v>
                </c:pt>
                <c:pt idx="46">
                  <c:v>0.28402930707886753</c:v>
                </c:pt>
                <c:pt idx="47">
                  <c:v>0.32291153467389222</c:v>
                </c:pt>
                <c:pt idx="48">
                  <c:v>0.13052391713938505</c:v>
                </c:pt>
                <c:pt idx="49">
                  <c:v>0.13558295675193222</c:v>
                </c:pt>
                <c:pt idx="50">
                  <c:v>6.1114675082308167E-2</c:v>
                </c:pt>
                <c:pt idx="51">
                  <c:v>1.8925668811618834E-2</c:v>
                </c:pt>
                <c:pt idx="52">
                  <c:v>6.1640948265448969E-3</c:v>
                </c:pt>
                <c:pt idx="53">
                  <c:v>-3.8870203919771029E-2</c:v>
                </c:pt>
                <c:pt idx="54">
                  <c:v>-7.685220012137961E-2</c:v>
                </c:pt>
                <c:pt idx="55">
                  <c:v>-6.3552206367660347E-2</c:v>
                </c:pt>
                <c:pt idx="56">
                  <c:v>-7.948630737411122E-2</c:v>
                </c:pt>
                <c:pt idx="57">
                  <c:v>-0.10639232632598805</c:v>
                </c:pt>
                <c:pt idx="58">
                  <c:v>-0.10245347470771549</c:v>
                </c:pt>
                <c:pt idx="59">
                  <c:v>-8.2198647161419558E-2</c:v>
                </c:pt>
                <c:pt idx="60">
                  <c:v>-0.15846904209905688</c:v>
                </c:pt>
                <c:pt idx="61">
                  <c:v>-0.17650842762105867</c:v>
                </c:pt>
                <c:pt idx="62">
                  <c:v>-0.10432118403576851</c:v>
                </c:pt>
                <c:pt idx="63">
                  <c:v>-0.20118241248997037</c:v>
                </c:pt>
                <c:pt idx="64">
                  <c:v>-0.2229341585902489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TDK_FF_ST_oU_03!$Z$85:$Z$149</c:f>
              <c:numCache>
                <c:formatCode>General</c:formatCode>
                <c:ptCount val="65"/>
                <c:pt idx="0">
                  <c:v>359.52299999999997</c:v>
                </c:pt>
                <c:pt idx="1">
                  <c:v>354.267</c:v>
                </c:pt>
                <c:pt idx="2">
                  <c:v>348.822</c:v>
                </c:pt>
                <c:pt idx="3">
                  <c:v>343.17</c:v>
                </c:pt>
                <c:pt idx="4">
                  <c:v>337.536</c:v>
                </c:pt>
                <c:pt idx="5">
                  <c:v>331.81200000000001</c:v>
                </c:pt>
                <c:pt idx="6">
                  <c:v>326.07900000000001</c:v>
                </c:pt>
                <c:pt idx="7">
                  <c:v>320.41800000000001</c:v>
                </c:pt>
                <c:pt idx="8">
                  <c:v>314.74799999999999</c:v>
                </c:pt>
                <c:pt idx="9">
                  <c:v>309.11399999999998</c:v>
                </c:pt>
                <c:pt idx="10">
                  <c:v>303.62399999999997</c:v>
                </c:pt>
                <c:pt idx="11">
                  <c:v>298.12499999999994</c:v>
                </c:pt>
                <c:pt idx="12">
                  <c:v>292.36499999999995</c:v>
                </c:pt>
                <c:pt idx="13">
                  <c:v>286.68599999999998</c:v>
                </c:pt>
                <c:pt idx="14">
                  <c:v>280.98899999999998</c:v>
                </c:pt>
                <c:pt idx="15">
                  <c:v>275.274</c:v>
                </c:pt>
                <c:pt idx="16">
                  <c:v>269.577</c:v>
                </c:pt>
                <c:pt idx="17">
                  <c:v>264.04199999999997</c:v>
                </c:pt>
                <c:pt idx="18">
                  <c:v>258.57</c:v>
                </c:pt>
                <c:pt idx="19">
                  <c:v>252.93600000000001</c:v>
                </c:pt>
                <c:pt idx="20">
                  <c:v>247.30200000000002</c:v>
                </c:pt>
                <c:pt idx="21">
                  <c:v>241.64100000000002</c:v>
                </c:pt>
                <c:pt idx="22">
                  <c:v>235.95300000000003</c:v>
                </c:pt>
                <c:pt idx="23">
                  <c:v>230.22000000000003</c:v>
                </c:pt>
                <c:pt idx="24">
                  <c:v>224.55900000000003</c:v>
                </c:pt>
                <c:pt idx="25">
                  <c:v>218.98800000000003</c:v>
                </c:pt>
                <c:pt idx="26">
                  <c:v>213.54300000000003</c:v>
                </c:pt>
                <c:pt idx="27">
                  <c:v>207.97200000000004</c:v>
                </c:pt>
                <c:pt idx="28">
                  <c:v>202.26600000000005</c:v>
                </c:pt>
                <c:pt idx="29">
                  <c:v>196.63200000000006</c:v>
                </c:pt>
                <c:pt idx="30">
                  <c:v>191.04300000000006</c:v>
                </c:pt>
                <c:pt idx="31">
                  <c:v>185.31900000000007</c:v>
                </c:pt>
                <c:pt idx="32">
                  <c:v>179.58600000000007</c:v>
                </c:pt>
                <c:pt idx="33">
                  <c:v>174.10500000000008</c:v>
                </c:pt>
                <c:pt idx="34">
                  <c:v>168.66900000000007</c:v>
                </c:pt>
                <c:pt idx="35">
                  <c:v>163.14300000000006</c:v>
                </c:pt>
                <c:pt idx="36">
                  <c:v>157.43700000000007</c:v>
                </c:pt>
                <c:pt idx="37">
                  <c:v>151.74000000000007</c:v>
                </c:pt>
                <c:pt idx="38">
                  <c:v>146.07900000000006</c:v>
                </c:pt>
                <c:pt idx="39">
                  <c:v>140.41800000000006</c:v>
                </c:pt>
                <c:pt idx="40">
                  <c:v>134.76600000000008</c:v>
                </c:pt>
                <c:pt idx="41">
                  <c:v>129.16800000000006</c:v>
                </c:pt>
                <c:pt idx="42">
                  <c:v>123.76800000000006</c:v>
                </c:pt>
                <c:pt idx="43">
                  <c:v>118.27800000000006</c:v>
                </c:pt>
                <c:pt idx="44">
                  <c:v>112.54500000000006</c:v>
                </c:pt>
                <c:pt idx="45">
                  <c:v>106.84800000000006</c:v>
                </c:pt>
                <c:pt idx="46">
                  <c:v>101.18700000000005</c:v>
                </c:pt>
                <c:pt idx="47">
                  <c:v>95.490000000000052</c:v>
                </c:pt>
                <c:pt idx="48">
                  <c:v>89.82900000000005</c:v>
                </c:pt>
                <c:pt idx="49">
                  <c:v>84.303000000000054</c:v>
                </c:pt>
                <c:pt idx="50">
                  <c:v>78.849000000000061</c:v>
                </c:pt>
                <c:pt idx="51">
                  <c:v>73.224000000000061</c:v>
                </c:pt>
                <c:pt idx="52">
                  <c:v>67.608000000000061</c:v>
                </c:pt>
                <c:pt idx="53">
                  <c:v>61.902000000000058</c:v>
                </c:pt>
                <c:pt idx="54">
                  <c:v>56.187000000000054</c:v>
                </c:pt>
                <c:pt idx="55">
                  <c:v>50.517000000000053</c:v>
                </c:pt>
                <c:pt idx="56">
                  <c:v>44.82900000000005</c:v>
                </c:pt>
                <c:pt idx="57">
                  <c:v>39.276000000000053</c:v>
                </c:pt>
                <c:pt idx="58">
                  <c:v>33.867000000000054</c:v>
                </c:pt>
                <c:pt idx="59">
                  <c:v>28.359000000000055</c:v>
                </c:pt>
                <c:pt idx="60">
                  <c:v>22.563000000000056</c:v>
                </c:pt>
                <c:pt idx="61">
                  <c:v>16.920000000000055</c:v>
                </c:pt>
                <c:pt idx="62">
                  <c:v>11.205000000000055</c:v>
                </c:pt>
                <c:pt idx="63">
                  <c:v>5.4630000000000551</c:v>
                </c:pt>
                <c:pt idx="64">
                  <c:v>-0.22499999999994458</c:v>
                </c:pt>
              </c:numCache>
            </c:numRef>
          </c:xVal>
          <c:yVal>
            <c:numRef>
              <c:f>TDK_FF_ST_oU_03!$AC$85:$AC$149</c:f>
              <c:numCache>
                <c:formatCode>General</c:formatCode>
                <c:ptCount val="65"/>
                <c:pt idx="0">
                  <c:v>-3.6743696344046839E-2</c:v>
                </c:pt>
                <c:pt idx="1">
                  <c:v>-0.16985972250478198</c:v>
                </c:pt>
                <c:pt idx="2">
                  <c:v>-0.13933955080176474</c:v>
                </c:pt>
                <c:pt idx="3">
                  <c:v>-0.18028753947243104</c:v>
                </c:pt>
                <c:pt idx="4">
                  <c:v>-0.1069855429076938</c:v>
                </c:pt>
                <c:pt idx="5">
                  <c:v>-9.6264928406412764E-2</c:v>
                </c:pt>
                <c:pt idx="6">
                  <c:v>-6.5305123722112057E-2</c:v>
                </c:pt>
                <c:pt idx="7">
                  <c:v>-5.4131545399627612E-2</c:v>
                </c:pt>
                <c:pt idx="8">
                  <c:v>-0.14583862110049495</c:v>
                </c:pt>
                <c:pt idx="9">
                  <c:v>-2.8763320382665825E-2</c:v>
                </c:pt>
                <c:pt idx="10">
                  <c:v>-5.3931069266980103E-2</c:v>
                </c:pt>
                <c:pt idx="11">
                  <c:v>-5.7585220733642473E-2</c:v>
                </c:pt>
                <c:pt idx="12">
                  <c:v>7.0869451891269364E-2</c:v>
                </c:pt>
                <c:pt idx="13">
                  <c:v>2.5721241964618002E-2</c:v>
                </c:pt>
                <c:pt idx="14">
                  <c:v>3.9823117422770338E-3</c:v>
                </c:pt>
                <c:pt idx="15">
                  <c:v>0.15870601384483507</c:v>
                </c:pt>
                <c:pt idx="16">
                  <c:v>0.18367671351916215</c:v>
                </c:pt>
                <c:pt idx="17">
                  <c:v>0.23790032411847051</c:v>
                </c:pt>
                <c:pt idx="18">
                  <c:v>0.31769363513029703</c:v>
                </c:pt>
                <c:pt idx="19">
                  <c:v>0.26364662937740491</c:v>
                </c:pt>
                <c:pt idx="20">
                  <c:v>0.27212215537053908</c:v>
                </c:pt>
                <c:pt idx="21">
                  <c:v>0.2935534186472637</c:v>
                </c:pt>
                <c:pt idx="22">
                  <c:v>0.28157041814114336</c:v>
                </c:pt>
                <c:pt idx="23">
                  <c:v>0.31158006873999966</c:v>
                </c:pt>
                <c:pt idx="24">
                  <c:v>0.20369750403000353</c:v>
                </c:pt>
                <c:pt idx="25">
                  <c:v>0.12007596869344184</c:v>
                </c:pt>
                <c:pt idx="26">
                  <c:v>7.6367132762328538E-2</c:v>
                </c:pt>
                <c:pt idx="27">
                  <c:v>2.0632027550561816E-2</c:v>
                </c:pt>
                <c:pt idx="28">
                  <c:v>3.7879335433359529E-2</c:v>
                </c:pt>
                <c:pt idx="29">
                  <c:v>-3.1455569109539283E-2</c:v>
                </c:pt>
                <c:pt idx="30">
                  <c:v>-0.10616673834607582</c:v>
                </c:pt>
                <c:pt idx="31">
                  <c:v>-8.4385124398750122E-2</c:v>
                </c:pt>
                <c:pt idx="32">
                  <c:v>-0.10771212081209569</c:v>
                </c:pt>
                <c:pt idx="33">
                  <c:v>-3.0528354094769838E-2</c:v>
                </c:pt>
                <c:pt idx="34">
                  <c:v>-3.8378366810519537E-2</c:v>
                </c:pt>
                <c:pt idx="35">
                  <c:v>-9.2761311582222561E-2</c:v>
                </c:pt>
                <c:pt idx="36">
                  <c:v>-7.8279769851803849E-2</c:v>
                </c:pt>
                <c:pt idx="37">
                  <c:v>1.6501800738865313E-2</c:v>
                </c:pt>
                <c:pt idx="38">
                  <c:v>1.2649234801756393E-2</c:v>
                </c:pt>
                <c:pt idx="39">
                  <c:v>-5.5771794140355269E-2</c:v>
                </c:pt>
                <c:pt idx="40">
                  <c:v>-5.6285480136750721E-2</c:v>
                </c:pt>
                <c:pt idx="41">
                  <c:v>-7.2784048575385896E-2</c:v>
                </c:pt>
                <c:pt idx="42">
                  <c:v>-3.6861512229080517E-2</c:v>
                </c:pt>
                <c:pt idx="43">
                  <c:v>-0.10781471589426417</c:v>
                </c:pt>
                <c:pt idx="44">
                  <c:v>-5.5346227068341136E-2</c:v>
                </c:pt>
                <c:pt idx="45">
                  <c:v>-2.2534436366967725E-2</c:v>
                </c:pt>
                <c:pt idx="46">
                  <c:v>-6.4482975643599616E-2</c:v>
                </c:pt>
                <c:pt idx="47">
                  <c:v>-7.3029902066238606E-2</c:v>
                </c:pt>
                <c:pt idx="48">
                  <c:v>-4.8360392827220267E-3</c:v>
                </c:pt>
                <c:pt idx="49">
                  <c:v>-1.3248730063139647E-2</c:v>
                </c:pt>
                <c:pt idx="50">
                  <c:v>6.3643910852519525E-2</c:v>
                </c:pt>
                <c:pt idx="51">
                  <c:v>0.12128290053770741</c:v>
                </c:pt>
                <c:pt idx="52">
                  <c:v>9.9602938064776936E-2</c:v>
                </c:pt>
                <c:pt idx="53">
                  <c:v>0.12893562990198859</c:v>
                </c:pt>
                <c:pt idx="54">
                  <c:v>3.3068645041353761E-2</c:v>
                </c:pt>
                <c:pt idx="55">
                  <c:v>3.1073093802547191E-2</c:v>
                </c:pt>
                <c:pt idx="56">
                  <c:v>6.8482686435871187E-2</c:v>
                </c:pt>
                <c:pt idx="57">
                  <c:v>-6.3249222454700771E-2</c:v>
                </c:pt>
                <c:pt idx="58">
                  <c:v>-6.9483113970683519E-2</c:v>
                </c:pt>
                <c:pt idx="59">
                  <c:v>-0.11638707480763699</c:v>
                </c:pt>
                <c:pt idx="60">
                  <c:v>-0.13843513466703072</c:v>
                </c:pt>
                <c:pt idx="61">
                  <c:v>-0.12196677851174442</c:v>
                </c:pt>
                <c:pt idx="62">
                  <c:v>-9.9686824041341993E-2</c:v>
                </c:pt>
                <c:pt idx="63">
                  <c:v>-0.10120662258916457</c:v>
                </c:pt>
                <c:pt idx="64">
                  <c:v>-0.14431508098137869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5.2559999999999993</c:v>
                </c:pt>
                <c:pt idx="2">
                  <c:v>11.061</c:v>
                </c:pt>
                <c:pt idx="3">
                  <c:v>16.649999999999999</c:v>
                </c:pt>
                <c:pt idx="4">
                  <c:v>22.382999999999999</c:v>
                </c:pt>
                <c:pt idx="5">
                  <c:v>28.070999999999998</c:v>
                </c:pt>
                <c:pt idx="6">
                  <c:v>33.632999999999996</c:v>
                </c:pt>
                <c:pt idx="7">
                  <c:v>39.104999999999997</c:v>
                </c:pt>
                <c:pt idx="8">
                  <c:v>44.711999999999996</c:v>
                </c:pt>
                <c:pt idx="9">
                  <c:v>50.273999999999994</c:v>
                </c:pt>
                <c:pt idx="10">
                  <c:v>56.024999999999991</c:v>
                </c:pt>
                <c:pt idx="11">
                  <c:v>61.766999999999989</c:v>
                </c:pt>
                <c:pt idx="12">
                  <c:v>67.364999999999995</c:v>
                </c:pt>
                <c:pt idx="13">
                  <c:v>73.007999999999996</c:v>
                </c:pt>
                <c:pt idx="14">
                  <c:v>78.650999999999996</c:v>
                </c:pt>
                <c:pt idx="15">
                  <c:v>84.06</c:v>
                </c:pt>
                <c:pt idx="16">
                  <c:v>89.567999999999998</c:v>
                </c:pt>
                <c:pt idx="17">
                  <c:v>95.274000000000001</c:v>
                </c:pt>
                <c:pt idx="18">
                  <c:v>100.998</c:v>
                </c:pt>
                <c:pt idx="19">
                  <c:v>106.65900000000001</c:v>
                </c:pt>
                <c:pt idx="20">
                  <c:v>112.34700000000001</c:v>
                </c:pt>
                <c:pt idx="21">
                  <c:v>118.05300000000001</c:v>
                </c:pt>
                <c:pt idx="22">
                  <c:v>123.55200000000001</c:v>
                </c:pt>
                <c:pt idx="23">
                  <c:v>128.94300000000001</c:v>
                </c:pt>
                <c:pt idx="24">
                  <c:v>134.595</c:v>
                </c:pt>
                <c:pt idx="25">
                  <c:v>140.166</c:v>
                </c:pt>
                <c:pt idx="26">
                  <c:v>145.81799999999998</c:v>
                </c:pt>
                <c:pt idx="27">
                  <c:v>151.59599999999998</c:v>
                </c:pt>
                <c:pt idx="28">
                  <c:v>157.19399999999999</c:v>
                </c:pt>
                <c:pt idx="29">
                  <c:v>162.89999999999998</c:v>
                </c:pt>
                <c:pt idx="30">
                  <c:v>168.50699999999998</c:v>
                </c:pt>
                <c:pt idx="31">
                  <c:v>173.90699999999998</c:v>
                </c:pt>
                <c:pt idx="32">
                  <c:v>179.36999999999998</c:v>
                </c:pt>
                <c:pt idx="33">
                  <c:v>185.05799999999996</c:v>
                </c:pt>
                <c:pt idx="34">
                  <c:v>190.80899999999997</c:v>
                </c:pt>
                <c:pt idx="35">
                  <c:v>196.43399999999997</c:v>
                </c:pt>
                <c:pt idx="36">
                  <c:v>202.12199999999996</c:v>
                </c:pt>
                <c:pt idx="37">
                  <c:v>207.82799999999995</c:v>
                </c:pt>
                <c:pt idx="38">
                  <c:v>213.35399999999996</c:v>
                </c:pt>
                <c:pt idx="39">
                  <c:v>218.85299999999995</c:v>
                </c:pt>
                <c:pt idx="40">
                  <c:v>224.33399999999995</c:v>
                </c:pt>
                <c:pt idx="41">
                  <c:v>229.97699999999995</c:v>
                </c:pt>
                <c:pt idx="42">
                  <c:v>235.72799999999995</c:v>
                </c:pt>
                <c:pt idx="43">
                  <c:v>241.39799999999994</c:v>
                </c:pt>
                <c:pt idx="44">
                  <c:v>247.04999999999993</c:v>
                </c:pt>
                <c:pt idx="45">
                  <c:v>252.69299999999993</c:v>
                </c:pt>
                <c:pt idx="46">
                  <c:v>258.34499999999991</c:v>
                </c:pt>
                <c:pt idx="47">
                  <c:v>263.86199999999991</c:v>
                </c:pt>
                <c:pt idx="48">
                  <c:v>269.32499999999993</c:v>
                </c:pt>
                <c:pt idx="49">
                  <c:v>275.01299999999992</c:v>
                </c:pt>
                <c:pt idx="50">
                  <c:v>280.79099999999994</c:v>
                </c:pt>
                <c:pt idx="51">
                  <c:v>286.45199999999994</c:v>
                </c:pt>
                <c:pt idx="52">
                  <c:v>292.19399999999996</c:v>
                </c:pt>
                <c:pt idx="53">
                  <c:v>297.92699999999996</c:v>
                </c:pt>
                <c:pt idx="54">
                  <c:v>303.44399999999996</c:v>
                </c:pt>
                <c:pt idx="55">
                  <c:v>308.87999999999994</c:v>
                </c:pt>
                <c:pt idx="56">
                  <c:v>314.44199999999995</c:v>
                </c:pt>
                <c:pt idx="57">
                  <c:v>320.21999999999997</c:v>
                </c:pt>
                <c:pt idx="58">
                  <c:v>325.84499999999997</c:v>
                </c:pt>
                <c:pt idx="59">
                  <c:v>331.60499999999996</c:v>
                </c:pt>
                <c:pt idx="60">
                  <c:v>337.30199999999996</c:v>
                </c:pt>
                <c:pt idx="61">
                  <c:v>342.93599999999998</c:v>
                </c:pt>
                <c:pt idx="62">
                  <c:v>348.63299999999998</c:v>
                </c:pt>
                <c:pt idx="63">
                  <c:v>354.01499999999999</c:v>
                </c:pt>
              </c:numCache>
            </c:numRef>
          </c:xVal>
          <c:yVal>
            <c:numRef>
              <c:f>TDK_FF_ST_oU_03!$AD$20:$AD$83</c:f>
              <c:numCache>
                <c:formatCode>General</c:formatCode>
                <c:ptCount val="64"/>
                <c:pt idx="0">
                  <c:v>0.13787313333811113</c:v>
                </c:pt>
                <c:pt idx="1">
                  <c:v>6.5552139989728531E-2</c:v>
                </c:pt>
                <c:pt idx="2">
                  <c:v>9.0054075226539965E-2</c:v>
                </c:pt>
                <c:pt idx="3">
                  <c:v>5.4624691442590745E-3</c:v>
                </c:pt>
                <c:pt idx="4">
                  <c:v>-5.2948158419773961E-2</c:v>
                </c:pt>
                <c:pt idx="5">
                  <c:v>-1.9375257028048765E-2</c:v>
                </c:pt>
                <c:pt idx="6">
                  <c:v>-4.4465427267731172E-2</c:v>
                </c:pt>
                <c:pt idx="7">
                  <c:v>8.4448576269714692E-2</c:v>
                </c:pt>
                <c:pt idx="8">
                  <c:v>4.7346528309070379E-2</c:v>
                </c:pt>
                <c:pt idx="9">
                  <c:v>5.1996037042094656E-2</c:v>
                </c:pt>
                <c:pt idx="10">
                  <c:v>-2.7204712275903375E-2</c:v>
                </c:pt>
                <c:pt idx="11">
                  <c:v>8.2454026105075684E-2</c:v>
                </c:pt>
                <c:pt idx="12">
                  <c:v>6.3632503886069003E-2</c:v>
                </c:pt>
                <c:pt idx="13">
                  <c:v>2.8757710645095358E-2</c:v>
                </c:pt>
                <c:pt idx="14">
                  <c:v>2.7680547240180431E-2</c:v>
                </c:pt>
                <c:pt idx="15">
                  <c:v>-2.9171125373750328E-3</c:v>
                </c:pt>
                <c:pt idx="16">
                  <c:v>6.4938484431792176E-2</c:v>
                </c:pt>
                <c:pt idx="17">
                  <c:v>-2.8420821242875149E-2</c:v>
                </c:pt>
                <c:pt idx="18">
                  <c:v>3.5464399863087692E-3</c:v>
                </c:pt>
                <c:pt idx="19">
                  <c:v>8.3925729599201304E-2</c:v>
                </c:pt>
                <c:pt idx="20">
                  <c:v>1.9709619170939163E-2</c:v>
                </c:pt>
                <c:pt idx="21">
                  <c:v>4.7142511059320213E-2</c:v>
                </c:pt>
                <c:pt idx="22">
                  <c:v>2.8426239099559325E-3</c:v>
                </c:pt>
                <c:pt idx="23">
                  <c:v>1.9748586721306083E-2</c:v>
                </c:pt>
                <c:pt idx="24">
                  <c:v>3.7818417065039966E-2</c:v>
                </c:pt>
                <c:pt idx="25">
                  <c:v>4.3217064166810815E-2</c:v>
                </c:pt>
                <c:pt idx="26">
                  <c:v>8.2731943340547787E-2</c:v>
                </c:pt>
                <c:pt idx="27">
                  <c:v>6.9869749479408938E-2</c:v>
                </c:pt>
                <c:pt idx="28">
                  <c:v>1.846447887109548E-2</c:v>
                </c:pt>
                <c:pt idx="29">
                  <c:v>-2.7323052767798117E-2</c:v>
                </c:pt>
                <c:pt idx="30">
                  <c:v>1.5285660247343458E-2</c:v>
                </c:pt>
                <c:pt idx="31">
                  <c:v>0.1001690666819286</c:v>
                </c:pt>
                <c:pt idx="32">
                  <c:v>1.3914222939916954E-2</c:v>
                </c:pt>
                <c:pt idx="33">
                  <c:v>5.2851122336363687E-2</c:v>
                </c:pt>
                <c:pt idx="34">
                  <c:v>2.7241620456322835E-2</c:v>
                </c:pt>
                <c:pt idx="35">
                  <c:v>3.0622449577776933E-2</c:v>
                </c:pt>
                <c:pt idx="36">
                  <c:v>0.10540947377992893</c:v>
                </c:pt>
                <c:pt idx="37">
                  <c:v>5.9144364427226037E-2</c:v>
                </c:pt>
                <c:pt idx="38">
                  <c:v>4.9166516151672113E-2</c:v>
                </c:pt>
                <c:pt idx="39">
                  <c:v>1.6692962855159976E-2</c:v>
                </c:pt>
                <c:pt idx="40">
                  <c:v>5.4711553887557329E-2</c:v>
                </c:pt>
                <c:pt idx="41">
                  <c:v>6.6765941609190804E-2</c:v>
                </c:pt>
                <c:pt idx="42">
                  <c:v>1.9825384952696368E-3</c:v>
                </c:pt>
                <c:pt idx="43">
                  <c:v>2.3319268931061288E-3</c:v>
                </c:pt>
                <c:pt idx="44">
                  <c:v>2.3792447724133581E-3</c:v>
                </c:pt>
                <c:pt idx="45">
                  <c:v>5.2556389413524585E-2</c:v>
                </c:pt>
                <c:pt idx="46">
                  <c:v>3.3664328051429493E-2</c:v>
                </c:pt>
                <c:pt idx="47">
                  <c:v>-8.5011210555421712E-2</c:v>
                </c:pt>
                <c:pt idx="48">
                  <c:v>5.3152796379777101E-2</c:v>
                </c:pt>
                <c:pt idx="49">
                  <c:v>2.3123057092902854E-2</c:v>
                </c:pt>
                <c:pt idx="50">
                  <c:v>-5.7132363340031134E-2</c:v>
                </c:pt>
                <c:pt idx="51">
                  <c:v>6.7955731529991681E-3</c:v>
                </c:pt>
                <c:pt idx="52">
                  <c:v>6.4705357064724467E-2</c:v>
                </c:pt>
                <c:pt idx="53">
                  <c:v>-1.8715016813871443E-2</c:v>
                </c:pt>
                <c:pt idx="54">
                  <c:v>2.2921130854399507E-2</c:v>
                </c:pt>
                <c:pt idx="55">
                  <c:v>3.4788885984994522E-2</c:v>
                </c:pt>
                <c:pt idx="56">
                  <c:v>-6.6352313726383727E-2</c:v>
                </c:pt>
                <c:pt idx="57">
                  <c:v>5.2260780926360439E-2</c:v>
                </c:pt>
                <c:pt idx="58">
                  <c:v>3.7148350985603429E-2</c:v>
                </c:pt>
                <c:pt idx="59">
                  <c:v>-1.4066281244993206E-2</c:v>
                </c:pt>
                <c:pt idx="60">
                  <c:v>5.148349919136308E-2</c:v>
                </c:pt>
                <c:pt idx="61">
                  <c:v>-3.7791118513723632E-3</c:v>
                </c:pt>
                <c:pt idx="62">
                  <c:v>-3.5018366765996234E-2</c:v>
                </c:pt>
                <c:pt idx="63">
                  <c:v>3.132268998518839E-2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71608"/>
        <c:axId val="674974744"/>
      </c:scatterChart>
      <c:valAx>
        <c:axId val="67497160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74744"/>
        <c:crosses val="autoZero"/>
        <c:crossBetween val="midCat"/>
      </c:valAx>
      <c:valAx>
        <c:axId val="674974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71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6.0119999999999996</c:v>
                </c:pt>
                <c:pt idx="2">
                  <c:v>11.727</c:v>
                </c:pt>
                <c:pt idx="3">
                  <c:v>17.324999999999999</c:v>
                </c:pt>
                <c:pt idx="4">
                  <c:v>22.832999999999998</c:v>
                </c:pt>
                <c:pt idx="5">
                  <c:v>28.314</c:v>
                </c:pt>
                <c:pt idx="6">
                  <c:v>34.064999999999998</c:v>
                </c:pt>
                <c:pt idx="7">
                  <c:v>39.644999999999996</c:v>
                </c:pt>
                <c:pt idx="8">
                  <c:v>45.251999999999995</c:v>
                </c:pt>
                <c:pt idx="9">
                  <c:v>51.020999999999994</c:v>
                </c:pt>
                <c:pt idx="10">
                  <c:v>56.780999999999992</c:v>
                </c:pt>
                <c:pt idx="11">
                  <c:v>62.35199999999999</c:v>
                </c:pt>
                <c:pt idx="12">
                  <c:v>67.877999999999986</c:v>
                </c:pt>
                <c:pt idx="13">
                  <c:v>73.313999999999993</c:v>
                </c:pt>
                <c:pt idx="14">
                  <c:v>78.938999999999993</c:v>
                </c:pt>
                <c:pt idx="15">
                  <c:v>84.635999999999996</c:v>
                </c:pt>
                <c:pt idx="16">
                  <c:v>90.332999999999998</c:v>
                </c:pt>
                <c:pt idx="17">
                  <c:v>96.012</c:v>
                </c:pt>
                <c:pt idx="18">
                  <c:v>101.646</c:v>
                </c:pt>
                <c:pt idx="19">
                  <c:v>107.325</c:v>
                </c:pt>
                <c:pt idx="20">
                  <c:v>112.779</c:v>
                </c:pt>
                <c:pt idx="21">
                  <c:v>118.25999999999999</c:v>
                </c:pt>
                <c:pt idx="22">
                  <c:v>123.92999999999999</c:v>
                </c:pt>
                <c:pt idx="23">
                  <c:v>129.501</c:v>
                </c:pt>
                <c:pt idx="24">
                  <c:v>135.15299999999999</c:v>
                </c:pt>
                <c:pt idx="25">
                  <c:v>140.93099999999998</c:v>
                </c:pt>
                <c:pt idx="26">
                  <c:v>146.64599999999999</c:v>
                </c:pt>
                <c:pt idx="27">
                  <c:v>152.154</c:v>
                </c:pt>
                <c:pt idx="28">
                  <c:v>157.68</c:v>
                </c:pt>
                <c:pt idx="29">
                  <c:v>163.17000000000002</c:v>
                </c:pt>
                <c:pt idx="30">
                  <c:v>168.75900000000001</c:v>
                </c:pt>
                <c:pt idx="31">
                  <c:v>174.43800000000002</c:v>
                </c:pt>
                <c:pt idx="32">
                  <c:v>180.09</c:v>
                </c:pt>
                <c:pt idx="33">
                  <c:v>185.83199999999999</c:v>
                </c:pt>
                <c:pt idx="34">
                  <c:v>191.51999999999998</c:v>
                </c:pt>
                <c:pt idx="35">
                  <c:v>197.13599999999997</c:v>
                </c:pt>
                <c:pt idx="36">
                  <c:v>202.56299999999996</c:v>
                </c:pt>
                <c:pt idx="37">
                  <c:v>208.06199999999995</c:v>
                </c:pt>
                <c:pt idx="38">
                  <c:v>213.71399999999994</c:v>
                </c:pt>
                <c:pt idx="39">
                  <c:v>219.37499999999994</c:v>
                </c:pt>
                <c:pt idx="40">
                  <c:v>224.99999999999994</c:v>
                </c:pt>
                <c:pt idx="41">
                  <c:v>230.73299999999995</c:v>
                </c:pt>
                <c:pt idx="42">
                  <c:v>236.39399999999995</c:v>
                </c:pt>
                <c:pt idx="43">
                  <c:v>242.01899999999995</c:v>
                </c:pt>
                <c:pt idx="44">
                  <c:v>247.58099999999996</c:v>
                </c:pt>
                <c:pt idx="45">
                  <c:v>253.04399999999995</c:v>
                </c:pt>
                <c:pt idx="46">
                  <c:v>258.65099999999995</c:v>
                </c:pt>
                <c:pt idx="47">
                  <c:v>264.40199999999993</c:v>
                </c:pt>
                <c:pt idx="48">
                  <c:v>270.08999999999992</c:v>
                </c:pt>
                <c:pt idx="49">
                  <c:v>275.73299999999989</c:v>
                </c:pt>
                <c:pt idx="50">
                  <c:v>281.43899999999991</c:v>
                </c:pt>
                <c:pt idx="51">
                  <c:v>287.14499999999992</c:v>
                </c:pt>
                <c:pt idx="52">
                  <c:v>292.62599999999992</c:v>
                </c:pt>
                <c:pt idx="53">
                  <c:v>298.16099999999994</c:v>
                </c:pt>
                <c:pt idx="54">
                  <c:v>303.83999999999992</c:v>
                </c:pt>
                <c:pt idx="55">
                  <c:v>309.47399999999993</c:v>
                </c:pt>
                <c:pt idx="56">
                  <c:v>315.09899999999993</c:v>
                </c:pt>
                <c:pt idx="57">
                  <c:v>320.90399999999994</c:v>
                </c:pt>
                <c:pt idx="58">
                  <c:v>326.59199999999993</c:v>
                </c:pt>
                <c:pt idx="59">
                  <c:v>332.20799999999991</c:v>
                </c:pt>
                <c:pt idx="60">
                  <c:v>337.79699999999991</c:v>
                </c:pt>
                <c:pt idx="61">
                  <c:v>343.34999999999991</c:v>
                </c:pt>
                <c:pt idx="62">
                  <c:v>348.91199999999992</c:v>
                </c:pt>
                <c:pt idx="63">
                  <c:v>354.57299999999992</c:v>
                </c:pt>
                <c:pt idx="64">
                  <c:v>360.2879999999999</c:v>
                </c:pt>
              </c:numCache>
            </c:numRef>
          </c:xVal>
          <c:yVal>
            <c:numRef>
              <c:f>TDK_FF_ST_mU_03!$AC$20:$AC$84</c:f>
              <c:numCache>
                <c:formatCode>General</c:formatCode>
                <c:ptCount val="65"/>
                <c:pt idx="0">
                  <c:v>0.2046613850654353</c:v>
                </c:pt>
                <c:pt idx="1">
                  <c:v>-0.13419109864440681</c:v>
                </c:pt>
                <c:pt idx="2">
                  <c:v>-0.13833402019136187</c:v>
                </c:pt>
                <c:pt idx="3">
                  <c:v>-0.13164664046582786</c:v>
                </c:pt>
                <c:pt idx="4">
                  <c:v>-6.2949055806910792E-2</c:v>
                </c:pt>
                <c:pt idx="5">
                  <c:v>-8.6569066126948258E-2</c:v>
                </c:pt>
                <c:pt idx="6">
                  <c:v>-7.747262134301991E-2</c:v>
                </c:pt>
                <c:pt idx="7">
                  <c:v>-5.5574119075174622E-4</c:v>
                </c:pt>
                <c:pt idx="8">
                  <c:v>3.5788314657523301E-2</c:v>
                </c:pt>
                <c:pt idx="9">
                  <c:v>8.7969774148994873E-2</c:v>
                </c:pt>
                <c:pt idx="10">
                  <c:v>8.9917628010951489E-2</c:v>
                </c:pt>
                <c:pt idx="11">
                  <c:v>9.8338966459536437E-2</c:v>
                </c:pt>
                <c:pt idx="12">
                  <c:v>8.1187770101280421E-2</c:v>
                </c:pt>
                <c:pt idx="13">
                  <c:v>7.5318411870256341E-2</c:v>
                </c:pt>
                <c:pt idx="14">
                  <c:v>3.2065659612129593E-2</c:v>
                </c:pt>
                <c:pt idx="15">
                  <c:v>2.0931791353149265E-2</c:v>
                </c:pt>
                <c:pt idx="16">
                  <c:v>-2.883414358498726E-2</c:v>
                </c:pt>
                <c:pt idx="17">
                  <c:v>-1.979950284038523E-2</c:v>
                </c:pt>
                <c:pt idx="18">
                  <c:v>-5.4361015301509497E-3</c:v>
                </c:pt>
                <c:pt idx="19">
                  <c:v>-0.13441777166515578</c:v>
                </c:pt>
                <c:pt idx="20">
                  <c:v>-0.1104034048489666</c:v>
                </c:pt>
                <c:pt idx="21">
                  <c:v>-1.3387711690427295E-2</c:v>
                </c:pt>
                <c:pt idx="22">
                  <c:v>-0.11222259240524579</c:v>
                </c:pt>
                <c:pt idx="23">
                  <c:v>-7.725817888294273E-2</c:v>
                </c:pt>
                <c:pt idx="24">
                  <c:v>-4.9158013737013562E-2</c:v>
                </c:pt>
                <c:pt idx="25">
                  <c:v>-0.10707188523093691</c:v>
                </c:pt>
                <c:pt idx="26">
                  <c:v>-0.11423217823286791</c:v>
                </c:pt>
                <c:pt idx="27">
                  <c:v>-9.060652327355001E-2</c:v>
                </c:pt>
                <c:pt idx="28">
                  <c:v>-5.5375076719599292E-2</c:v>
                </c:pt>
                <c:pt idx="29">
                  <c:v>-6.9310878504836637E-2</c:v>
                </c:pt>
                <c:pt idx="30">
                  <c:v>-7.5763254387538836E-2</c:v>
                </c:pt>
                <c:pt idx="31">
                  <c:v>-2.7840084549808353E-2</c:v>
                </c:pt>
                <c:pt idx="32">
                  <c:v>-0.16830583106681729</c:v>
                </c:pt>
                <c:pt idx="33">
                  <c:v>-0.12335031294571763</c:v>
                </c:pt>
                <c:pt idx="34">
                  <c:v>3.9254267659316611E-3</c:v>
                </c:pt>
                <c:pt idx="35">
                  <c:v>-3.520847263973792E-2</c:v>
                </c:pt>
                <c:pt idx="36">
                  <c:v>-4.4467448450831171E-2</c:v>
                </c:pt>
                <c:pt idx="37">
                  <c:v>5.7116171060727083E-2</c:v>
                </c:pt>
                <c:pt idx="38">
                  <c:v>6.0407270410223646E-2</c:v>
                </c:pt>
                <c:pt idx="39">
                  <c:v>0.13720038916113708</c:v>
                </c:pt>
                <c:pt idx="40">
                  <c:v>0.11607857513109821</c:v>
                </c:pt>
                <c:pt idx="41">
                  <c:v>0.2215030573814829</c:v>
                </c:pt>
                <c:pt idx="42">
                  <c:v>0.24867239834924248</c:v>
                </c:pt>
                <c:pt idx="43">
                  <c:v>0.26888580273640628</c:v>
                </c:pt>
                <c:pt idx="44">
                  <c:v>0.29460975571038261</c:v>
                </c:pt>
                <c:pt idx="45">
                  <c:v>0.27540696005976883</c:v>
                </c:pt>
                <c:pt idx="46">
                  <c:v>0.2295681568098189</c:v>
                </c:pt>
                <c:pt idx="47">
                  <c:v>0.22982655467637869</c:v>
                </c:pt>
                <c:pt idx="48">
                  <c:v>0.15659539156740721</c:v>
                </c:pt>
                <c:pt idx="49">
                  <c:v>0.14690933900664049</c:v>
                </c:pt>
                <c:pt idx="50">
                  <c:v>8.5668252537004719E-2</c:v>
                </c:pt>
                <c:pt idx="51">
                  <c:v>-3.9694955750690042E-2</c:v>
                </c:pt>
                <c:pt idx="52">
                  <c:v>-1.1127915340637173E-2</c:v>
                </c:pt>
                <c:pt idx="53">
                  <c:v>-1.6859169713029587E-2</c:v>
                </c:pt>
                <c:pt idx="54">
                  <c:v>-3.6233836324299773E-3</c:v>
                </c:pt>
                <c:pt idx="55">
                  <c:v>-0.14533309996102162</c:v>
                </c:pt>
                <c:pt idx="56">
                  <c:v>-5.2693410563733778E-2</c:v>
                </c:pt>
                <c:pt idx="57">
                  <c:v>-5.4728735519290694E-2</c:v>
                </c:pt>
                <c:pt idx="58">
                  <c:v>-0.12959722064766765</c:v>
                </c:pt>
                <c:pt idx="59">
                  <c:v>-7.2927561097287708E-2</c:v>
                </c:pt>
                <c:pt idx="60">
                  <c:v>-0.12140168629650816</c:v>
                </c:pt>
                <c:pt idx="61">
                  <c:v>-0.13984418679251576</c:v>
                </c:pt>
                <c:pt idx="62">
                  <c:v>-0.17500851829493058</c:v>
                </c:pt>
                <c:pt idx="63">
                  <c:v>-0.14268681432457697</c:v>
                </c:pt>
                <c:pt idx="64">
                  <c:v>-0.18331380906738559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TDK_FF_ST_mU_03!$Z$85:$Z$149</c:f>
              <c:numCache>
                <c:formatCode>General</c:formatCode>
                <c:ptCount val="65"/>
                <c:pt idx="0">
                  <c:v>360.2879999999999</c:v>
                </c:pt>
                <c:pt idx="1">
                  <c:v>354.72599999999989</c:v>
                </c:pt>
                <c:pt idx="2">
                  <c:v>349.17299999999989</c:v>
                </c:pt>
                <c:pt idx="3">
                  <c:v>343.50299999999987</c:v>
                </c:pt>
                <c:pt idx="4">
                  <c:v>337.95899999999989</c:v>
                </c:pt>
                <c:pt idx="5">
                  <c:v>332.40599999999989</c:v>
                </c:pt>
                <c:pt idx="6">
                  <c:v>326.79899999999986</c:v>
                </c:pt>
                <c:pt idx="7">
                  <c:v>321.11099999999988</c:v>
                </c:pt>
                <c:pt idx="8">
                  <c:v>315.35099999999989</c:v>
                </c:pt>
                <c:pt idx="9">
                  <c:v>309.6629999999999</c:v>
                </c:pt>
                <c:pt idx="10">
                  <c:v>304.01099999999991</c:v>
                </c:pt>
                <c:pt idx="11">
                  <c:v>298.34099999999989</c:v>
                </c:pt>
                <c:pt idx="12">
                  <c:v>292.85099999999989</c:v>
                </c:pt>
                <c:pt idx="13">
                  <c:v>287.33399999999989</c:v>
                </c:pt>
                <c:pt idx="14">
                  <c:v>281.62799999999987</c:v>
                </c:pt>
                <c:pt idx="15">
                  <c:v>275.93999999999988</c:v>
                </c:pt>
                <c:pt idx="16">
                  <c:v>270.2519999999999</c:v>
                </c:pt>
                <c:pt idx="17">
                  <c:v>264.54599999999988</c:v>
                </c:pt>
                <c:pt idx="18">
                  <c:v>258.88499999999988</c:v>
                </c:pt>
                <c:pt idx="19">
                  <c:v>253.34099999999987</c:v>
                </c:pt>
                <c:pt idx="20">
                  <c:v>247.74299999999985</c:v>
                </c:pt>
                <c:pt idx="21">
                  <c:v>242.27999999999986</c:v>
                </c:pt>
                <c:pt idx="22">
                  <c:v>236.67299999999986</c:v>
                </c:pt>
                <c:pt idx="23">
                  <c:v>230.85899999999987</c:v>
                </c:pt>
                <c:pt idx="24">
                  <c:v>225.19799999999987</c:v>
                </c:pt>
                <c:pt idx="25">
                  <c:v>219.57299999999987</c:v>
                </c:pt>
                <c:pt idx="26">
                  <c:v>213.92099999999988</c:v>
                </c:pt>
                <c:pt idx="27">
                  <c:v>208.24199999999988</c:v>
                </c:pt>
                <c:pt idx="28">
                  <c:v>202.77899999999988</c:v>
                </c:pt>
                <c:pt idx="29">
                  <c:v>197.28899999999987</c:v>
                </c:pt>
                <c:pt idx="30">
                  <c:v>191.70899999999986</c:v>
                </c:pt>
                <c:pt idx="31">
                  <c:v>186.02099999999987</c:v>
                </c:pt>
                <c:pt idx="32">
                  <c:v>180.28799999999987</c:v>
                </c:pt>
                <c:pt idx="33">
                  <c:v>174.59099999999987</c:v>
                </c:pt>
                <c:pt idx="34">
                  <c:v>168.98399999999987</c:v>
                </c:pt>
                <c:pt idx="35">
                  <c:v>163.43099999999987</c:v>
                </c:pt>
                <c:pt idx="36">
                  <c:v>157.86899999999986</c:v>
                </c:pt>
                <c:pt idx="37">
                  <c:v>152.41499999999985</c:v>
                </c:pt>
                <c:pt idx="38">
                  <c:v>146.84399999999985</c:v>
                </c:pt>
                <c:pt idx="39">
                  <c:v>141.12899999999985</c:v>
                </c:pt>
                <c:pt idx="40">
                  <c:v>135.40499999999986</c:v>
                </c:pt>
                <c:pt idx="41">
                  <c:v>129.67199999999985</c:v>
                </c:pt>
                <c:pt idx="42">
                  <c:v>124.10999999999986</c:v>
                </c:pt>
                <c:pt idx="43">
                  <c:v>118.52999999999986</c:v>
                </c:pt>
                <c:pt idx="44">
                  <c:v>113.02199999999986</c:v>
                </c:pt>
                <c:pt idx="45">
                  <c:v>107.53199999999987</c:v>
                </c:pt>
                <c:pt idx="46">
                  <c:v>101.91599999999987</c:v>
                </c:pt>
                <c:pt idx="47">
                  <c:v>96.137999999999863</c:v>
                </c:pt>
                <c:pt idx="48">
                  <c:v>90.485999999999862</c:v>
                </c:pt>
                <c:pt idx="49">
                  <c:v>84.824999999999861</c:v>
                </c:pt>
                <c:pt idx="50">
                  <c:v>79.163999999999859</c:v>
                </c:pt>
                <c:pt idx="51">
                  <c:v>73.574999999999861</c:v>
                </c:pt>
                <c:pt idx="52">
                  <c:v>68.048999999999864</c:v>
                </c:pt>
                <c:pt idx="53">
                  <c:v>62.576999999999863</c:v>
                </c:pt>
                <c:pt idx="54">
                  <c:v>56.996999999999865</c:v>
                </c:pt>
                <c:pt idx="55">
                  <c:v>51.218999999999866</c:v>
                </c:pt>
                <c:pt idx="56">
                  <c:v>45.476999999999869</c:v>
                </c:pt>
                <c:pt idx="57">
                  <c:v>39.896999999999871</c:v>
                </c:pt>
                <c:pt idx="58">
                  <c:v>34.26299999999987</c:v>
                </c:pt>
                <c:pt idx="59">
                  <c:v>28.583999999999872</c:v>
                </c:pt>
                <c:pt idx="60">
                  <c:v>23.057999999999872</c:v>
                </c:pt>
                <c:pt idx="61">
                  <c:v>17.612999999999872</c:v>
                </c:pt>
                <c:pt idx="62">
                  <c:v>11.915999999999872</c:v>
                </c:pt>
                <c:pt idx="63">
                  <c:v>6.2459999999998725</c:v>
                </c:pt>
                <c:pt idx="64">
                  <c:v>0.51299999999987289</c:v>
                </c:pt>
              </c:numCache>
            </c:numRef>
          </c:xVal>
          <c:yVal>
            <c:numRef>
              <c:f>TDK_FF_ST_mU_03!$AC$85:$AC$149</c:f>
              <c:numCache>
                <c:formatCode>General</c:formatCode>
                <c:ptCount val="65"/>
                <c:pt idx="0">
                  <c:v>-2.8091561893461403E-2</c:v>
                </c:pt>
                <c:pt idx="1">
                  <c:v>-6.6829545070334007E-2</c:v>
                </c:pt>
                <c:pt idx="2">
                  <c:v>-0.11185623103426678</c:v>
                </c:pt>
                <c:pt idx="3">
                  <c:v>-0.16802479212088883</c:v>
                </c:pt>
                <c:pt idx="4">
                  <c:v>-5.6610943641715039E-2</c:v>
                </c:pt>
                <c:pt idx="5">
                  <c:v>-0.11526465615457937</c:v>
                </c:pt>
                <c:pt idx="6">
                  <c:v>-0.10235806264870462</c:v>
                </c:pt>
                <c:pt idx="7">
                  <c:v>4.418173754675081E-2</c:v>
                </c:pt>
                <c:pt idx="8">
                  <c:v>-2.460356285052967E-2</c:v>
                </c:pt>
                <c:pt idx="9">
                  <c:v>-6.3228600690081294E-2</c:v>
                </c:pt>
                <c:pt idx="10">
                  <c:v>-1.5616646864486938E-3</c:v>
                </c:pt>
                <c:pt idx="11">
                  <c:v>-3.723973186981766E-2</c:v>
                </c:pt>
                <c:pt idx="12">
                  <c:v>1.3845849377617014E-2</c:v>
                </c:pt>
                <c:pt idx="13">
                  <c:v>0.10372885720738623</c:v>
                </c:pt>
                <c:pt idx="14">
                  <c:v>7.6950298005101558E-2</c:v>
                </c:pt>
                <c:pt idx="15">
                  <c:v>0.13602206652871018</c:v>
                </c:pt>
                <c:pt idx="16">
                  <c:v>0.22699646243205507</c:v>
                </c:pt>
                <c:pt idx="17">
                  <c:v>0.21194917887356723</c:v>
                </c:pt>
                <c:pt idx="18">
                  <c:v>0.28516918263517255</c:v>
                </c:pt>
                <c:pt idx="19">
                  <c:v>0.32398324899511977</c:v>
                </c:pt>
                <c:pt idx="20">
                  <c:v>0.28997357095894927</c:v>
                </c:pt>
                <c:pt idx="21">
                  <c:v>0.39730222211881028</c:v>
                </c:pt>
                <c:pt idx="22">
                  <c:v>0.30498512708473413</c:v>
                </c:pt>
                <c:pt idx="23">
                  <c:v>0.26497916102454155</c:v>
                </c:pt>
                <c:pt idx="24">
                  <c:v>0.25501920699605307</c:v>
                </c:pt>
                <c:pt idx="25">
                  <c:v>0.13264308343082121</c:v>
                </c:pt>
                <c:pt idx="26">
                  <c:v>9.6739633009690351E-2</c:v>
                </c:pt>
                <c:pt idx="27">
                  <c:v>2.2673007118072519E-2</c:v>
                </c:pt>
                <c:pt idx="28">
                  <c:v>8.1560756939666135E-2</c:v>
                </c:pt>
                <c:pt idx="29">
                  <c:v>1.3926953552299892E-2</c:v>
                </c:pt>
                <c:pt idx="30">
                  <c:v>-3.4673018577478842E-2</c:v>
                </c:pt>
                <c:pt idx="31">
                  <c:v>-6.4084742117103133E-2</c:v>
                </c:pt>
                <c:pt idx="32">
                  <c:v>-6.711397539888253E-2</c:v>
                </c:pt>
                <c:pt idx="33">
                  <c:v>-5.5795083027732062E-2</c:v>
                </c:pt>
                <c:pt idx="34">
                  <c:v>-1.7761629002848167E-3</c:v>
                </c:pt>
                <c:pt idx="35">
                  <c:v>-9.6342325642240212E-3</c:v>
                </c:pt>
                <c:pt idx="36">
                  <c:v>-6.3187950592180187E-2</c:v>
                </c:pt>
                <c:pt idx="37">
                  <c:v>-3.9704014488847861E-2</c:v>
                </c:pt>
                <c:pt idx="38">
                  <c:v>2.767702316501186E-2</c:v>
                </c:pt>
                <c:pt idx="39">
                  <c:v>-5.4946653584977412E-2</c:v>
                </c:pt>
                <c:pt idx="40">
                  <c:v>2.5703772262772873E-3</c:v>
                </c:pt>
                <c:pt idx="41">
                  <c:v>-1.8836017024170815E-2</c:v>
                </c:pt>
                <c:pt idx="42">
                  <c:v>-6.1497533437218976E-2</c:v>
                </c:pt>
                <c:pt idx="43">
                  <c:v>-3.189812602801112E-2</c:v>
                </c:pt>
                <c:pt idx="44">
                  <c:v>-9.5667064239293609E-2</c:v>
                </c:pt>
                <c:pt idx="45">
                  <c:v>-5.5156092569461634E-2</c:v>
                </c:pt>
                <c:pt idx="46">
                  <c:v>1.7884781823411799E-2</c:v>
                </c:pt>
                <c:pt idx="47">
                  <c:v>-4.2231107726536266E-2</c:v>
                </c:pt>
                <c:pt idx="48">
                  <c:v>1.2976062717498849E-2</c:v>
                </c:pt>
                <c:pt idx="49">
                  <c:v>9.1419954603978226E-2</c:v>
                </c:pt>
                <c:pt idx="50">
                  <c:v>2.8849966510691161E-2</c:v>
                </c:pt>
                <c:pt idx="51">
                  <c:v>0.12864974442489086</c:v>
                </c:pt>
                <c:pt idx="52">
                  <c:v>0.1433478893238771</c:v>
                </c:pt>
                <c:pt idx="53">
                  <c:v>0.11018888129907367</c:v>
                </c:pt>
                <c:pt idx="54">
                  <c:v>6.9830098720991884E-2</c:v>
                </c:pt>
                <c:pt idx="55">
                  <c:v>4.4686479219606667E-2</c:v>
                </c:pt>
                <c:pt idx="56">
                  <c:v>8.0008254411602309E-2</c:v>
                </c:pt>
                <c:pt idx="57">
                  <c:v>4.9120634540550157E-2</c:v>
                </c:pt>
                <c:pt idx="58">
                  <c:v>-7.3570652728342623E-2</c:v>
                </c:pt>
                <c:pt idx="59">
                  <c:v>-2.7697380990030496E-2</c:v>
                </c:pt>
                <c:pt idx="60">
                  <c:v>-0.25629129395502304</c:v>
                </c:pt>
                <c:pt idx="61">
                  <c:v>-0.12824533660629811</c:v>
                </c:pt>
                <c:pt idx="62">
                  <c:v>-9.6760560393750694E-2</c:v>
                </c:pt>
                <c:pt idx="63">
                  <c:v>-0.11182625955246372</c:v>
                </c:pt>
                <c:pt idx="64">
                  <c:v>-5.0439963388792641E-2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6.0119999999999996</c:v>
                </c:pt>
                <c:pt idx="2">
                  <c:v>11.727</c:v>
                </c:pt>
                <c:pt idx="3">
                  <c:v>17.324999999999999</c:v>
                </c:pt>
                <c:pt idx="4">
                  <c:v>22.832999999999998</c:v>
                </c:pt>
                <c:pt idx="5">
                  <c:v>28.314</c:v>
                </c:pt>
                <c:pt idx="6">
                  <c:v>34.064999999999998</c:v>
                </c:pt>
                <c:pt idx="7">
                  <c:v>39.644999999999996</c:v>
                </c:pt>
                <c:pt idx="8">
                  <c:v>45.251999999999995</c:v>
                </c:pt>
                <c:pt idx="9">
                  <c:v>51.020999999999994</c:v>
                </c:pt>
                <c:pt idx="10">
                  <c:v>56.780999999999992</c:v>
                </c:pt>
                <c:pt idx="11">
                  <c:v>62.35199999999999</c:v>
                </c:pt>
                <c:pt idx="12">
                  <c:v>67.877999999999986</c:v>
                </c:pt>
                <c:pt idx="13">
                  <c:v>73.313999999999993</c:v>
                </c:pt>
                <c:pt idx="14">
                  <c:v>78.938999999999993</c:v>
                </c:pt>
                <c:pt idx="15">
                  <c:v>84.635999999999996</c:v>
                </c:pt>
                <c:pt idx="16">
                  <c:v>90.332999999999998</c:v>
                </c:pt>
                <c:pt idx="17">
                  <c:v>96.012</c:v>
                </c:pt>
                <c:pt idx="18">
                  <c:v>101.646</c:v>
                </c:pt>
                <c:pt idx="19">
                  <c:v>107.325</c:v>
                </c:pt>
                <c:pt idx="20">
                  <c:v>112.779</c:v>
                </c:pt>
                <c:pt idx="21">
                  <c:v>118.25999999999999</c:v>
                </c:pt>
                <c:pt idx="22">
                  <c:v>123.92999999999999</c:v>
                </c:pt>
                <c:pt idx="23">
                  <c:v>129.501</c:v>
                </c:pt>
                <c:pt idx="24">
                  <c:v>135.15299999999999</c:v>
                </c:pt>
                <c:pt idx="25">
                  <c:v>140.93099999999998</c:v>
                </c:pt>
                <c:pt idx="26">
                  <c:v>146.64599999999999</c:v>
                </c:pt>
                <c:pt idx="27">
                  <c:v>152.154</c:v>
                </c:pt>
                <c:pt idx="28">
                  <c:v>157.68</c:v>
                </c:pt>
                <c:pt idx="29">
                  <c:v>163.17000000000002</c:v>
                </c:pt>
                <c:pt idx="30">
                  <c:v>168.75900000000001</c:v>
                </c:pt>
                <c:pt idx="31">
                  <c:v>174.43800000000002</c:v>
                </c:pt>
                <c:pt idx="32">
                  <c:v>180.09</c:v>
                </c:pt>
                <c:pt idx="33">
                  <c:v>185.83199999999999</c:v>
                </c:pt>
                <c:pt idx="34">
                  <c:v>191.51999999999998</c:v>
                </c:pt>
                <c:pt idx="35">
                  <c:v>197.13599999999997</c:v>
                </c:pt>
                <c:pt idx="36">
                  <c:v>202.56299999999996</c:v>
                </c:pt>
                <c:pt idx="37">
                  <c:v>208.06199999999995</c:v>
                </c:pt>
                <c:pt idx="38">
                  <c:v>213.71399999999994</c:v>
                </c:pt>
                <c:pt idx="39">
                  <c:v>219.37499999999994</c:v>
                </c:pt>
                <c:pt idx="40">
                  <c:v>224.99999999999994</c:v>
                </c:pt>
                <c:pt idx="41">
                  <c:v>230.73299999999995</c:v>
                </c:pt>
                <c:pt idx="42">
                  <c:v>236.39399999999995</c:v>
                </c:pt>
                <c:pt idx="43">
                  <c:v>242.01899999999995</c:v>
                </c:pt>
                <c:pt idx="44">
                  <c:v>247.58099999999996</c:v>
                </c:pt>
                <c:pt idx="45">
                  <c:v>253.04399999999995</c:v>
                </c:pt>
                <c:pt idx="46">
                  <c:v>258.65099999999995</c:v>
                </c:pt>
                <c:pt idx="47">
                  <c:v>264.40199999999993</c:v>
                </c:pt>
                <c:pt idx="48">
                  <c:v>270.08999999999992</c:v>
                </c:pt>
                <c:pt idx="49">
                  <c:v>275.73299999999989</c:v>
                </c:pt>
                <c:pt idx="50">
                  <c:v>281.43899999999991</c:v>
                </c:pt>
                <c:pt idx="51">
                  <c:v>287.14499999999992</c:v>
                </c:pt>
                <c:pt idx="52">
                  <c:v>292.62599999999992</c:v>
                </c:pt>
                <c:pt idx="53">
                  <c:v>298.16099999999994</c:v>
                </c:pt>
                <c:pt idx="54">
                  <c:v>303.83999999999992</c:v>
                </c:pt>
                <c:pt idx="55">
                  <c:v>309.47399999999993</c:v>
                </c:pt>
                <c:pt idx="56">
                  <c:v>315.09899999999993</c:v>
                </c:pt>
                <c:pt idx="57">
                  <c:v>320.90399999999994</c:v>
                </c:pt>
                <c:pt idx="58">
                  <c:v>326.59199999999993</c:v>
                </c:pt>
                <c:pt idx="59">
                  <c:v>332.20799999999991</c:v>
                </c:pt>
                <c:pt idx="60">
                  <c:v>337.79699999999991</c:v>
                </c:pt>
                <c:pt idx="61">
                  <c:v>343.34999999999991</c:v>
                </c:pt>
                <c:pt idx="62">
                  <c:v>348.91199999999992</c:v>
                </c:pt>
                <c:pt idx="63">
                  <c:v>354.57299999999992</c:v>
                </c:pt>
              </c:numCache>
            </c:numRef>
          </c:xVal>
          <c:yVal>
            <c:numRef>
              <c:f>TDK_FF_ST_mU_03!$AD$20:$AD$83</c:f>
              <c:numCache>
                <c:formatCode>General</c:formatCode>
                <c:ptCount val="64"/>
                <c:pt idx="0">
                  <c:v>-0.25510134845422794</c:v>
                </c:pt>
                <c:pt idx="1">
                  <c:v>2.2364839091943089E-2</c:v>
                </c:pt>
                <c:pt idx="2">
                  <c:v>4.1573459797611179E-2</c:v>
                </c:pt>
                <c:pt idx="3">
                  <c:v>3.4013038595297473E-3</c:v>
                </c:pt>
                <c:pt idx="4">
                  <c:v>-0.19334223814811224</c:v>
                </c:pt>
                <c:pt idx="5">
                  <c:v>5.8871685136917762E-2</c:v>
                </c:pt>
                <c:pt idx="6">
                  <c:v>3.901968614677287E-3</c:v>
                </c:pt>
                <c:pt idx="7">
                  <c:v>4.9676375731301903E-2</c:v>
                </c:pt>
                <c:pt idx="8">
                  <c:v>4.4219939754079007E-2</c:v>
                </c:pt>
                <c:pt idx="9">
                  <c:v>-4.3283294929388205E-2</c:v>
                </c:pt>
                <c:pt idx="10">
                  <c:v>-2.0087529289959605E-2</c:v>
                </c:pt>
                <c:pt idx="11">
                  <c:v>1.1849914839537234E-2</c:v>
                </c:pt>
                <c:pt idx="12">
                  <c:v>6.2160119222596677E-2</c:v>
                </c:pt>
                <c:pt idx="13">
                  <c:v>5.3331332554634514E-2</c:v>
                </c:pt>
                <c:pt idx="14">
                  <c:v>-3.2156931014384327E-3</c:v>
                </c:pt>
                <c:pt idx="15">
                  <c:v>7.0488163250828961E-2</c:v>
                </c:pt>
                <c:pt idx="16">
                  <c:v>4.1810206302486108E-2</c:v>
                </c:pt>
                <c:pt idx="17">
                  <c:v>-2.2431604886151035E-2</c:v>
                </c:pt>
                <c:pt idx="18">
                  <c:v>2.3320883353562749E-2</c:v>
                </c:pt>
                <c:pt idx="19">
                  <c:v>7.9261679095694149E-2</c:v>
                </c:pt>
                <c:pt idx="20">
                  <c:v>1.4736340609672993E-2</c:v>
                </c:pt>
                <c:pt idx="21">
                  <c:v>-1.8510414337583825E-2</c:v>
                </c:pt>
                <c:pt idx="22">
                  <c:v>5.0725058968026815E-2</c:v>
                </c:pt>
                <c:pt idx="23">
                  <c:v>5.8422161858771915E-2</c:v>
                </c:pt>
                <c:pt idx="24">
                  <c:v>5.1728390963290849E-2</c:v>
                </c:pt>
                <c:pt idx="25">
                  <c:v>5.2125231645959502E-2</c:v>
                </c:pt>
                <c:pt idx="26">
                  <c:v>0.14190920139787977</c:v>
                </c:pt>
                <c:pt idx="27">
                  <c:v>5.090250878470215E-2</c:v>
                </c:pt>
                <c:pt idx="28">
                  <c:v>-7.8128738725808944E-3</c:v>
                </c:pt>
                <c:pt idx="29">
                  <c:v>5.9676645940612616E-2</c:v>
                </c:pt>
                <c:pt idx="30">
                  <c:v>7.398709148725402E-2</c:v>
                </c:pt>
                <c:pt idx="31">
                  <c:v>-2.7954998477923709E-2</c:v>
                </c:pt>
                <c:pt idx="32">
                  <c:v>0.10119185566793476</c:v>
                </c:pt>
                <c:pt idx="33">
                  <c:v>5.92655708286145E-2</c:v>
                </c:pt>
                <c:pt idx="34">
                  <c:v>-3.8598445343410503E-2</c:v>
                </c:pt>
                <c:pt idx="35">
                  <c:v>4.9135426192037812E-2</c:v>
                </c:pt>
                <c:pt idx="36">
                  <c:v>0.12602820539049731</c:v>
                </c:pt>
                <c:pt idx="37">
                  <c:v>-3.4443163942654564E-2</c:v>
                </c:pt>
                <c:pt idx="38">
                  <c:v>3.6332362599466705E-2</c:v>
                </c:pt>
                <c:pt idx="39">
                  <c:v>-4.5573057303158748E-3</c:v>
                </c:pt>
                <c:pt idx="40">
                  <c:v>0.13894063186495487</c:v>
                </c:pt>
                <c:pt idx="41">
                  <c:v>4.347610364305865E-2</c:v>
                </c:pt>
                <c:pt idx="42">
                  <c:v>5.6312728735491646E-2</c:v>
                </c:pt>
                <c:pt idx="43">
                  <c:v>0.128416419382404</c:v>
                </c:pt>
                <c:pt idx="44">
                  <c:v>-4.6361847514333476E-3</c:v>
                </c:pt>
                <c:pt idx="45">
                  <c:v>4.8576288935350931E-2</c:v>
                </c:pt>
                <c:pt idx="46">
                  <c:v>5.5601025825353645E-2</c:v>
                </c:pt>
                <c:pt idx="47">
                  <c:v>-1.7877375802811457E-2</c:v>
                </c:pt>
                <c:pt idx="48">
                  <c:v>7.0401070864647863E-2</c:v>
                </c:pt>
                <c:pt idx="49">
                  <c:v>-1.088727247793031E-2</c:v>
                </c:pt>
                <c:pt idx="50">
                  <c:v>-8.7179545319031604E-3</c:v>
                </c:pt>
                <c:pt idx="51">
                  <c:v>0.14342381295807627</c:v>
                </c:pt>
                <c:pt idx="52">
                  <c:v>2.4973764718254188E-2</c:v>
                </c:pt>
                <c:pt idx="53">
                  <c:v>-2.0380562156788073E-2</c:v>
                </c:pt>
                <c:pt idx="54">
                  <c:v>2.0617189459812835E-3</c:v>
                </c:pt>
                <c:pt idx="55">
                  <c:v>8.2104499270940323E-2</c:v>
                </c:pt>
                <c:pt idx="56">
                  <c:v>2.8089847713204108E-2</c:v>
                </c:pt>
                <c:pt idx="57">
                  <c:v>9.8910473066041504E-2</c:v>
                </c:pt>
                <c:pt idx="58">
                  <c:v>2.7239157998963037E-2</c:v>
                </c:pt>
                <c:pt idx="59">
                  <c:v>-4.2337095057291663E-2</c:v>
                </c:pt>
                <c:pt idx="60">
                  <c:v>6.4790742654793121E-2</c:v>
                </c:pt>
                <c:pt idx="61">
                  <c:v>-2.8180605328373076E-2</c:v>
                </c:pt>
                <c:pt idx="62">
                  <c:v>6.3152287260663797E-2</c:v>
                </c:pt>
                <c:pt idx="63">
                  <c:v>7.5857269254242965E-2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78272"/>
        <c:axId val="674980232"/>
      </c:scatterChart>
      <c:valAx>
        <c:axId val="6749782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80232"/>
        <c:crosses val="autoZero"/>
        <c:crossBetween val="midCat"/>
      </c:valAx>
      <c:valAx>
        <c:axId val="674980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78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5.31</c:v>
                </c:pt>
                <c:pt idx="2">
                  <c:v>11.015999999999998</c:v>
                </c:pt>
                <c:pt idx="3">
                  <c:v>16.631999999999998</c:v>
                </c:pt>
                <c:pt idx="4">
                  <c:v>22.382999999999996</c:v>
                </c:pt>
                <c:pt idx="5">
                  <c:v>28.106999999999996</c:v>
                </c:pt>
                <c:pt idx="6">
                  <c:v>33.623999999999995</c:v>
                </c:pt>
                <c:pt idx="7">
                  <c:v>39.104999999999997</c:v>
                </c:pt>
                <c:pt idx="8">
                  <c:v>44.603999999999999</c:v>
                </c:pt>
                <c:pt idx="9">
                  <c:v>50.256</c:v>
                </c:pt>
                <c:pt idx="10">
                  <c:v>56.042999999999999</c:v>
                </c:pt>
                <c:pt idx="11">
                  <c:v>61.739999999999995</c:v>
                </c:pt>
                <c:pt idx="12">
                  <c:v>67.436999999999998</c:v>
                </c:pt>
                <c:pt idx="13">
                  <c:v>73.016999999999996</c:v>
                </c:pt>
                <c:pt idx="14">
                  <c:v>78.66</c:v>
                </c:pt>
                <c:pt idx="15">
                  <c:v>84.069000000000003</c:v>
                </c:pt>
                <c:pt idx="16">
                  <c:v>89.55</c:v>
                </c:pt>
                <c:pt idx="17">
                  <c:v>95.238</c:v>
                </c:pt>
                <c:pt idx="18">
                  <c:v>101.00700000000001</c:v>
                </c:pt>
                <c:pt idx="19">
                  <c:v>106.67700000000001</c:v>
                </c:pt>
                <c:pt idx="20">
                  <c:v>112.26600000000001</c:v>
                </c:pt>
                <c:pt idx="21">
                  <c:v>118.04400000000001</c:v>
                </c:pt>
                <c:pt idx="22">
                  <c:v>123.52500000000001</c:v>
                </c:pt>
                <c:pt idx="23">
                  <c:v>128.97900000000001</c:v>
                </c:pt>
                <c:pt idx="24">
                  <c:v>134.49600000000001</c:v>
                </c:pt>
                <c:pt idx="25">
                  <c:v>140.166</c:v>
                </c:pt>
                <c:pt idx="26">
                  <c:v>145.87199999999999</c:v>
                </c:pt>
                <c:pt idx="27">
                  <c:v>151.49699999999999</c:v>
                </c:pt>
                <c:pt idx="28">
                  <c:v>157.25699999999998</c:v>
                </c:pt>
                <c:pt idx="29">
                  <c:v>162.89099999999996</c:v>
                </c:pt>
                <c:pt idx="30">
                  <c:v>168.47999999999996</c:v>
                </c:pt>
                <c:pt idx="31">
                  <c:v>173.87999999999997</c:v>
                </c:pt>
                <c:pt idx="32">
                  <c:v>179.32499999999996</c:v>
                </c:pt>
                <c:pt idx="33">
                  <c:v>185.04899999999995</c:v>
                </c:pt>
                <c:pt idx="34">
                  <c:v>190.84499999999994</c:v>
                </c:pt>
                <c:pt idx="35">
                  <c:v>196.38899999999995</c:v>
                </c:pt>
                <c:pt idx="36">
                  <c:v>202.04999999999995</c:v>
                </c:pt>
                <c:pt idx="37">
                  <c:v>207.81899999999996</c:v>
                </c:pt>
                <c:pt idx="38">
                  <c:v>213.38099999999997</c:v>
                </c:pt>
                <c:pt idx="39">
                  <c:v>218.82599999999996</c:v>
                </c:pt>
                <c:pt idx="40">
                  <c:v>224.29799999999997</c:v>
                </c:pt>
                <c:pt idx="41">
                  <c:v>229.96799999999996</c:v>
                </c:pt>
                <c:pt idx="42">
                  <c:v>235.70999999999995</c:v>
                </c:pt>
                <c:pt idx="43">
                  <c:v>241.43399999999994</c:v>
                </c:pt>
                <c:pt idx="44">
                  <c:v>247.07699999999994</c:v>
                </c:pt>
                <c:pt idx="45">
                  <c:v>252.76499999999993</c:v>
                </c:pt>
                <c:pt idx="46">
                  <c:v>258.33599999999996</c:v>
                </c:pt>
                <c:pt idx="47">
                  <c:v>263.80799999999994</c:v>
                </c:pt>
                <c:pt idx="48">
                  <c:v>269.38799999999992</c:v>
                </c:pt>
                <c:pt idx="49">
                  <c:v>275.03099999999989</c:v>
                </c:pt>
                <c:pt idx="50">
                  <c:v>280.78199999999987</c:v>
                </c:pt>
                <c:pt idx="51">
                  <c:v>286.43399999999986</c:v>
                </c:pt>
                <c:pt idx="52">
                  <c:v>292.19399999999985</c:v>
                </c:pt>
                <c:pt idx="53">
                  <c:v>297.93599999999986</c:v>
                </c:pt>
                <c:pt idx="54">
                  <c:v>303.44399999999985</c:v>
                </c:pt>
                <c:pt idx="55">
                  <c:v>308.89799999999985</c:v>
                </c:pt>
                <c:pt idx="56">
                  <c:v>314.47799999999984</c:v>
                </c:pt>
                <c:pt idx="57">
                  <c:v>320.14799999999985</c:v>
                </c:pt>
                <c:pt idx="58">
                  <c:v>325.89899999999983</c:v>
                </c:pt>
                <c:pt idx="59">
                  <c:v>331.59599999999983</c:v>
                </c:pt>
                <c:pt idx="60">
                  <c:v>337.29299999999984</c:v>
                </c:pt>
                <c:pt idx="61">
                  <c:v>342.97199999999981</c:v>
                </c:pt>
                <c:pt idx="62">
                  <c:v>348.58799999999979</c:v>
                </c:pt>
                <c:pt idx="63">
                  <c:v>354.0419999999998</c:v>
                </c:pt>
                <c:pt idx="64">
                  <c:v>359.50499999999982</c:v>
                </c:pt>
              </c:numCache>
            </c:numRef>
          </c:xVal>
          <c:yVal>
            <c:numRef>
              <c:f>TDK_FF_ST_oU_04!$AC$20:$AC$84</c:f>
              <c:numCache>
                <c:formatCode>General</c:formatCode>
                <c:ptCount val="65"/>
                <c:pt idx="0">
                  <c:v>-0.19367149761626479</c:v>
                </c:pt>
                <c:pt idx="1">
                  <c:v>-0.20342656675523774</c:v>
                </c:pt>
                <c:pt idx="2">
                  <c:v>-0.15454357048080425</c:v>
                </c:pt>
                <c:pt idx="3">
                  <c:v>-0.20752899736265107</c:v>
                </c:pt>
                <c:pt idx="4">
                  <c:v>-0.17182605894477376</c:v>
                </c:pt>
                <c:pt idx="5">
                  <c:v>-0.15782019041571616</c:v>
                </c:pt>
                <c:pt idx="6">
                  <c:v>-0.15889819220572576</c:v>
                </c:pt>
                <c:pt idx="7">
                  <c:v>-0.13296540700188331</c:v>
                </c:pt>
                <c:pt idx="8">
                  <c:v>-5.1250729542417162E-2</c:v>
                </c:pt>
                <c:pt idx="9">
                  <c:v>3.1328298894948148E-3</c:v>
                </c:pt>
                <c:pt idx="10">
                  <c:v>2.035890381660721E-2</c:v>
                </c:pt>
                <c:pt idx="11">
                  <c:v>-3.7108608545040056E-2</c:v>
                </c:pt>
                <c:pt idx="12">
                  <c:v>2.6465142725001556E-2</c:v>
                </c:pt>
                <c:pt idx="13">
                  <c:v>3.6822454275011296E-2</c:v>
                </c:pt>
                <c:pt idx="14">
                  <c:v>-8.4724170006040822E-3</c:v>
                </c:pt>
                <c:pt idx="15">
                  <c:v>-1.6135133355859921E-2</c:v>
                </c:pt>
                <c:pt idx="16">
                  <c:v>-6.9385006685678263E-3</c:v>
                </c:pt>
                <c:pt idx="17">
                  <c:v>-7.9205001670970887E-2</c:v>
                </c:pt>
                <c:pt idx="18">
                  <c:v>-6.4576425396353443E-2</c:v>
                </c:pt>
                <c:pt idx="19">
                  <c:v>-9.0544934422538859E-2</c:v>
                </c:pt>
                <c:pt idx="20">
                  <c:v>-0.12292877517266732</c:v>
                </c:pt>
                <c:pt idx="21">
                  <c:v>-0.11936613024320764</c:v>
                </c:pt>
                <c:pt idx="22">
                  <c:v>-6.9260603044170921E-2</c:v>
                </c:pt>
                <c:pt idx="23">
                  <c:v>-9.8308780953033192E-2</c:v>
                </c:pt>
                <c:pt idx="24">
                  <c:v>-4.4042157451059438E-2</c:v>
                </c:pt>
                <c:pt idx="25">
                  <c:v>-2.0904758923563804E-2</c:v>
                </c:pt>
                <c:pt idx="26">
                  <c:v>-4.8976095311928702E-2</c:v>
                </c:pt>
                <c:pt idx="27">
                  <c:v>-3.8031726644277342E-2</c:v>
                </c:pt>
                <c:pt idx="28">
                  <c:v>4.1453943081791067E-2</c:v>
                </c:pt>
                <c:pt idx="29">
                  <c:v>-1.4288506575212523E-2</c:v>
                </c:pt>
                <c:pt idx="30">
                  <c:v>-3.0020778725258879E-2</c:v>
                </c:pt>
                <c:pt idx="31">
                  <c:v>-7.2540340479775978E-2</c:v>
                </c:pt>
                <c:pt idx="32">
                  <c:v>-8.6127707396286723E-2</c:v>
                </c:pt>
                <c:pt idx="33">
                  <c:v>-0.23190625449441882</c:v>
                </c:pt>
                <c:pt idx="34">
                  <c:v>-7.3772124688531449E-2</c:v>
                </c:pt>
                <c:pt idx="35">
                  <c:v>-4.8948011721734019E-2</c:v>
                </c:pt>
                <c:pt idx="36">
                  <c:v>-5.3848253284513703E-2</c:v>
                </c:pt>
                <c:pt idx="37">
                  <c:v>-3.8116663523965144E-2</c:v>
                </c:pt>
                <c:pt idx="38">
                  <c:v>6.6599775705185493E-2</c:v>
                </c:pt>
                <c:pt idx="39">
                  <c:v>2.4184696514453208E-3</c:v>
                </c:pt>
                <c:pt idx="40">
                  <c:v>1.5430813591052583E-2</c:v>
                </c:pt>
                <c:pt idx="41">
                  <c:v>0.13387437465416951</c:v>
                </c:pt>
                <c:pt idx="42">
                  <c:v>0.14386298474434511</c:v>
                </c:pt>
                <c:pt idx="43">
                  <c:v>0.17047717571384169</c:v>
                </c:pt>
                <c:pt idx="44">
                  <c:v>0.19902875033102418</c:v>
                </c:pt>
                <c:pt idx="45">
                  <c:v>0.20457778912140157</c:v>
                </c:pt>
                <c:pt idx="46">
                  <c:v>0.15277830621477051</c:v>
                </c:pt>
                <c:pt idx="47">
                  <c:v>0.16530900963135764</c:v>
                </c:pt>
                <c:pt idx="48">
                  <c:v>0.24002884330775487</c:v>
                </c:pt>
                <c:pt idx="49">
                  <c:v>2.8938805878681251E-2</c:v>
                </c:pt>
                <c:pt idx="50">
                  <c:v>7.6123576183306341E-2</c:v>
                </c:pt>
                <c:pt idx="51">
                  <c:v>-8.2491289249674082E-2</c:v>
                </c:pt>
                <c:pt idx="52">
                  <c:v>-1.3114074914824414E-2</c:v>
                </c:pt>
                <c:pt idx="53">
                  <c:v>-7.0173820056140812E-2</c:v>
                </c:pt>
                <c:pt idx="54">
                  <c:v>-3.6627579288051493E-2</c:v>
                </c:pt>
                <c:pt idx="55">
                  <c:v>-6.0572463954429168E-2</c:v>
                </c:pt>
                <c:pt idx="56">
                  <c:v>-6.1604700538282486E-2</c:v>
                </c:pt>
                <c:pt idx="57">
                  <c:v>-5.8126276782729747E-2</c:v>
                </c:pt>
                <c:pt idx="58">
                  <c:v>-6.4473890296710579E-2</c:v>
                </c:pt>
                <c:pt idx="59">
                  <c:v>-0.20563168703910151</c:v>
                </c:pt>
                <c:pt idx="60">
                  <c:v>-6.3552459759705471E-2</c:v>
                </c:pt>
                <c:pt idx="61">
                  <c:v>-0.14775299904061967</c:v>
                </c:pt>
                <c:pt idx="62">
                  <c:v>-0.16709538234937327</c:v>
                </c:pt>
                <c:pt idx="63">
                  <c:v>-0.15437009651782319</c:v>
                </c:pt>
                <c:pt idx="64">
                  <c:v>-0.23824303024338178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TDK_FF_ST_oU_04!$Z$85:$Z$149</c:f>
              <c:numCache>
                <c:formatCode>General</c:formatCode>
                <c:ptCount val="65"/>
                <c:pt idx="0">
                  <c:v>359.50499999999982</c:v>
                </c:pt>
                <c:pt idx="1">
                  <c:v>354.30299999999983</c:v>
                </c:pt>
                <c:pt idx="2">
                  <c:v>348.79499999999985</c:v>
                </c:pt>
                <c:pt idx="3">
                  <c:v>343.10699999999986</c:v>
                </c:pt>
                <c:pt idx="4">
                  <c:v>337.52699999999987</c:v>
                </c:pt>
                <c:pt idx="5">
                  <c:v>331.76699999999988</c:v>
                </c:pt>
                <c:pt idx="6">
                  <c:v>326.05199999999991</c:v>
                </c:pt>
                <c:pt idx="7">
                  <c:v>320.39099999999991</c:v>
                </c:pt>
                <c:pt idx="8">
                  <c:v>314.68499999999989</c:v>
                </c:pt>
                <c:pt idx="9">
                  <c:v>309.08699999999988</c:v>
                </c:pt>
                <c:pt idx="10">
                  <c:v>303.6509999999999</c:v>
                </c:pt>
                <c:pt idx="11">
                  <c:v>298.10699999999991</c:v>
                </c:pt>
                <c:pt idx="12">
                  <c:v>292.38299999999992</c:v>
                </c:pt>
                <c:pt idx="13">
                  <c:v>286.65899999999993</c:v>
                </c:pt>
                <c:pt idx="14">
                  <c:v>280.97099999999995</c:v>
                </c:pt>
                <c:pt idx="15">
                  <c:v>275.26499999999993</c:v>
                </c:pt>
                <c:pt idx="16">
                  <c:v>269.57699999999994</c:v>
                </c:pt>
                <c:pt idx="17">
                  <c:v>264.05099999999993</c:v>
                </c:pt>
                <c:pt idx="18">
                  <c:v>258.56999999999994</c:v>
                </c:pt>
                <c:pt idx="19">
                  <c:v>252.96299999999994</c:v>
                </c:pt>
                <c:pt idx="20">
                  <c:v>247.33799999999994</c:v>
                </c:pt>
                <c:pt idx="21">
                  <c:v>241.60499999999993</c:v>
                </c:pt>
                <c:pt idx="22">
                  <c:v>235.86299999999994</c:v>
                </c:pt>
                <c:pt idx="23">
                  <c:v>230.21999999999994</c:v>
                </c:pt>
                <c:pt idx="24">
                  <c:v>224.55899999999994</c:v>
                </c:pt>
                <c:pt idx="25">
                  <c:v>218.97899999999993</c:v>
                </c:pt>
                <c:pt idx="26">
                  <c:v>213.53399999999993</c:v>
                </c:pt>
                <c:pt idx="27">
                  <c:v>207.96299999999994</c:v>
                </c:pt>
                <c:pt idx="28">
                  <c:v>202.31099999999995</c:v>
                </c:pt>
                <c:pt idx="29">
                  <c:v>196.61399999999995</c:v>
                </c:pt>
                <c:pt idx="30">
                  <c:v>190.96199999999996</c:v>
                </c:pt>
                <c:pt idx="31">
                  <c:v>185.27399999999997</c:v>
                </c:pt>
                <c:pt idx="32">
                  <c:v>179.63099999999997</c:v>
                </c:pt>
                <c:pt idx="33">
                  <c:v>174.13199999999998</c:v>
                </c:pt>
                <c:pt idx="34">
                  <c:v>168.65999999999997</c:v>
                </c:pt>
                <c:pt idx="35">
                  <c:v>163.08899999999997</c:v>
                </c:pt>
                <c:pt idx="36">
                  <c:v>157.46399999999997</c:v>
                </c:pt>
                <c:pt idx="37">
                  <c:v>151.75799999999998</c:v>
                </c:pt>
                <c:pt idx="38">
                  <c:v>146.04299999999998</c:v>
                </c:pt>
                <c:pt idx="39">
                  <c:v>140.42699999999996</c:v>
                </c:pt>
                <c:pt idx="40">
                  <c:v>134.77499999999998</c:v>
                </c:pt>
                <c:pt idx="41">
                  <c:v>129.17699999999996</c:v>
                </c:pt>
                <c:pt idx="42">
                  <c:v>123.72299999999997</c:v>
                </c:pt>
                <c:pt idx="43">
                  <c:v>118.24199999999998</c:v>
                </c:pt>
                <c:pt idx="44">
                  <c:v>112.54499999999997</c:v>
                </c:pt>
                <c:pt idx="45">
                  <c:v>106.85699999999997</c:v>
                </c:pt>
                <c:pt idx="46">
                  <c:v>101.13299999999997</c:v>
                </c:pt>
                <c:pt idx="47">
                  <c:v>95.417999999999964</c:v>
                </c:pt>
                <c:pt idx="48">
                  <c:v>89.774999999999963</c:v>
                </c:pt>
                <c:pt idx="49">
                  <c:v>84.311999999999969</c:v>
                </c:pt>
                <c:pt idx="50">
                  <c:v>78.812999999999974</c:v>
                </c:pt>
                <c:pt idx="51">
                  <c:v>73.232999999999976</c:v>
                </c:pt>
                <c:pt idx="52">
                  <c:v>67.634999999999977</c:v>
                </c:pt>
                <c:pt idx="53">
                  <c:v>61.91099999999998</c:v>
                </c:pt>
                <c:pt idx="54">
                  <c:v>56.222999999999978</c:v>
                </c:pt>
                <c:pt idx="55">
                  <c:v>50.534999999999975</c:v>
                </c:pt>
                <c:pt idx="56">
                  <c:v>44.909999999999975</c:v>
                </c:pt>
                <c:pt idx="57">
                  <c:v>39.266999999999975</c:v>
                </c:pt>
                <c:pt idx="58">
                  <c:v>33.830999999999975</c:v>
                </c:pt>
                <c:pt idx="59">
                  <c:v>28.358999999999973</c:v>
                </c:pt>
                <c:pt idx="60">
                  <c:v>22.571999999999974</c:v>
                </c:pt>
                <c:pt idx="61">
                  <c:v>16.883999999999975</c:v>
                </c:pt>
                <c:pt idx="62">
                  <c:v>11.159999999999975</c:v>
                </c:pt>
                <c:pt idx="63">
                  <c:v>5.4719999999999756</c:v>
                </c:pt>
                <c:pt idx="64">
                  <c:v>-0.18900000000002404</c:v>
                </c:pt>
              </c:numCache>
            </c:numRef>
          </c:xVal>
          <c:yVal>
            <c:numRef>
              <c:f>TDK_FF_ST_oU_04!$AC$85:$AC$149</c:f>
              <c:numCache>
                <c:formatCode>General</c:formatCode>
                <c:ptCount val="65"/>
                <c:pt idx="0">
                  <c:v>-0.1110546184183363</c:v>
                </c:pt>
                <c:pt idx="1">
                  <c:v>-0.12773540158764263</c:v>
                </c:pt>
                <c:pt idx="2">
                  <c:v>-9.8074448976149142E-2</c:v>
                </c:pt>
                <c:pt idx="3">
                  <c:v>-5.3169837784366791E-2</c:v>
                </c:pt>
                <c:pt idx="4">
                  <c:v>-6.7828640175264354E-2</c:v>
                </c:pt>
                <c:pt idx="5">
                  <c:v>-4.3512440686129139E-2</c:v>
                </c:pt>
                <c:pt idx="6">
                  <c:v>-4.4712770869978158E-2</c:v>
                </c:pt>
                <c:pt idx="7">
                  <c:v>-3.0093102906732838E-2</c:v>
                </c:pt>
                <c:pt idx="8">
                  <c:v>-3.3106832304667932E-2</c:v>
                </c:pt>
                <c:pt idx="9">
                  <c:v>-3.7711799958628944E-2</c:v>
                </c:pt>
                <c:pt idx="10">
                  <c:v>-5.550120740889497E-2</c:v>
                </c:pt>
                <c:pt idx="11">
                  <c:v>-2.3484050713193483E-2</c:v>
                </c:pt>
                <c:pt idx="12">
                  <c:v>-9.9481950738891101E-3</c:v>
                </c:pt>
                <c:pt idx="13">
                  <c:v>-2.2508272570746612E-2</c:v>
                </c:pt>
                <c:pt idx="14">
                  <c:v>0.10389602518188212</c:v>
                </c:pt>
                <c:pt idx="15">
                  <c:v>8.4002751428954525E-2</c:v>
                </c:pt>
                <c:pt idx="16">
                  <c:v>0.15158047194228175</c:v>
                </c:pt>
                <c:pt idx="17">
                  <c:v>0.1197705919287273</c:v>
                </c:pt>
                <c:pt idx="18">
                  <c:v>8.5799596455444771E-2</c:v>
                </c:pt>
                <c:pt idx="19">
                  <c:v>0.28418408168616338</c:v>
                </c:pt>
                <c:pt idx="20">
                  <c:v>0.22171740572062504</c:v>
                </c:pt>
                <c:pt idx="21">
                  <c:v>0.1606124638795734</c:v>
                </c:pt>
                <c:pt idx="22">
                  <c:v>0.18633651517211547</c:v>
                </c:pt>
                <c:pt idx="23">
                  <c:v>0.15276611192038558</c:v>
                </c:pt>
                <c:pt idx="24">
                  <c:v>0.10518313489140496</c:v>
                </c:pt>
                <c:pt idx="25">
                  <c:v>0.13256591956564989</c:v>
                </c:pt>
                <c:pt idx="26">
                  <c:v>6.1708797729977505E-2</c:v>
                </c:pt>
                <c:pt idx="27">
                  <c:v>-3.3907634244741303E-2</c:v>
                </c:pt>
                <c:pt idx="28">
                  <c:v>-2.7635202787934077E-2</c:v>
                </c:pt>
                <c:pt idx="29">
                  <c:v>-7.3730205497469115E-2</c:v>
                </c:pt>
                <c:pt idx="30">
                  <c:v>1.6857238363883198E-2</c:v>
                </c:pt>
                <c:pt idx="31">
                  <c:v>-9.2544645129322589E-2</c:v>
                </c:pt>
                <c:pt idx="32">
                  <c:v>-3.8345232192341427E-2</c:v>
                </c:pt>
                <c:pt idx="33">
                  <c:v>-7.7128780551731779E-3</c:v>
                </c:pt>
                <c:pt idx="34">
                  <c:v>2.7629040624788104E-3</c:v>
                </c:pt>
                <c:pt idx="35">
                  <c:v>8.0816579933014054E-3</c:v>
                </c:pt>
                <c:pt idx="36">
                  <c:v>0.10685852550520281</c:v>
                </c:pt>
                <c:pt idx="37">
                  <c:v>1.8006065960719297E-2</c:v>
                </c:pt>
                <c:pt idx="38">
                  <c:v>4.8741672671042124E-3</c:v>
                </c:pt>
                <c:pt idx="39">
                  <c:v>-1.2823412121974798E-2</c:v>
                </c:pt>
                <c:pt idx="40">
                  <c:v>-3.3939537290962107E-2</c:v>
                </c:pt>
                <c:pt idx="41">
                  <c:v>1.9525261880630751E-3</c:v>
                </c:pt>
                <c:pt idx="42">
                  <c:v>-7.8233643607930503E-2</c:v>
                </c:pt>
                <c:pt idx="43">
                  <c:v>-0.10099993665950535</c:v>
                </c:pt>
                <c:pt idx="44">
                  <c:v>-2.0275465606360399E-2</c:v>
                </c:pt>
                <c:pt idx="45">
                  <c:v>-0.13141229747276384</c:v>
                </c:pt>
                <c:pt idx="46">
                  <c:v>-0.10563525942193053</c:v>
                </c:pt>
                <c:pt idx="47">
                  <c:v>-1.3026762199743303E-2</c:v>
                </c:pt>
                <c:pt idx="48">
                  <c:v>-2.600339697833931E-2</c:v>
                </c:pt>
                <c:pt idx="49">
                  <c:v>2.8375106203768041E-2</c:v>
                </c:pt>
                <c:pt idx="50">
                  <c:v>-9.5337415935858871E-3</c:v>
                </c:pt>
                <c:pt idx="51">
                  <c:v>9.7411455137432768E-3</c:v>
                </c:pt>
                <c:pt idx="52">
                  <c:v>8.9863015164624471E-2</c:v>
                </c:pt>
                <c:pt idx="53">
                  <c:v>4.3311249423901188E-2</c:v>
                </c:pt>
                <c:pt idx="54">
                  <c:v>2.7794766272656091E-2</c:v>
                </c:pt>
                <c:pt idx="55">
                  <c:v>1.9951663075396198E-2</c:v>
                </c:pt>
                <c:pt idx="56">
                  <c:v>-1.5535093798533239E-3</c:v>
                </c:pt>
                <c:pt idx="57">
                  <c:v>-8.7342607709196329E-2</c:v>
                </c:pt>
                <c:pt idx="58">
                  <c:v>-0.19342812312198987</c:v>
                </c:pt>
                <c:pt idx="59">
                  <c:v>-0.13679463156500304</c:v>
                </c:pt>
                <c:pt idx="60">
                  <c:v>-0.14920922603104714</c:v>
                </c:pt>
                <c:pt idx="61">
                  <c:v>-0.19323746805817521</c:v>
                </c:pt>
                <c:pt idx="62">
                  <c:v>-0.20850416773402713</c:v>
                </c:pt>
                <c:pt idx="63">
                  <c:v>-0.2029382143165277</c:v>
                </c:pt>
                <c:pt idx="64">
                  <c:v>-0.17676624753681569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5.31</c:v>
                </c:pt>
                <c:pt idx="2">
                  <c:v>11.015999999999998</c:v>
                </c:pt>
                <c:pt idx="3">
                  <c:v>16.631999999999998</c:v>
                </c:pt>
                <c:pt idx="4">
                  <c:v>22.382999999999996</c:v>
                </c:pt>
                <c:pt idx="5">
                  <c:v>28.106999999999996</c:v>
                </c:pt>
                <c:pt idx="6">
                  <c:v>33.623999999999995</c:v>
                </c:pt>
                <c:pt idx="7">
                  <c:v>39.104999999999997</c:v>
                </c:pt>
                <c:pt idx="8">
                  <c:v>44.603999999999999</c:v>
                </c:pt>
                <c:pt idx="9">
                  <c:v>50.256</c:v>
                </c:pt>
                <c:pt idx="10">
                  <c:v>56.042999999999999</c:v>
                </c:pt>
                <c:pt idx="11">
                  <c:v>61.739999999999995</c:v>
                </c:pt>
                <c:pt idx="12">
                  <c:v>67.436999999999998</c:v>
                </c:pt>
                <c:pt idx="13">
                  <c:v>73.016999999999996</c:v>
                </c:pt>
                <c:pt idx="14">
                  <c:v>78.66</c:v>
                </c:pt>
                <c:pt idx="15">
                  <c:v>84.069000000000003</c:v>
                </c:pt>
                <c:pt idx="16">
                  <c:v>89.55</c:v>
                </c:pt>
                <c:pt idx="17">
                  <c:v>95.238</c:v>
                </c:pt>
                <c:pt idx="18">
                  <c:v>101.00700000000001</c:v>
                </c:pt>
                <c:pt idx="19">
                  <c:v>106.67700000000001</c:v>
                </c:pt>
                <c:pt idx="20">
                  <c:v>112.26600000000001</c:v>
                </c:pt>
                <c:pt idx="21">
                  <c:v>118.04400000000001</c:v>
                </c:pt>
                <c:pt idx="22">
                  <c:v>123.52500000000001</c:v>
                </c:pt>
                <c:pt idx="23">
                  <c:v>128.97900000000001</c:v>
                </c:pt>
                <c:pt idx="24">
                  <c:v>134.49600000000001</c:v>
                </c:pt>
                <c:pt idx="25">
                  <c:v>140.166</c:v>
                </c:pt>
                <c:pt idx="26">
                  <c:v>145.87199999999999</c:v>
                </c:pt>
                <c:pt idx="27">
                  <c:v>151.49699999999999</c:v>
                </c:pt>
                <c:pt idx="28">
                  <c:v>157.25699999999998</c:v>
                </c:pt>
                <c:pt idx="29">
                  <c:v>162.89099999999996</c:v>
                </c:pt>
                <c:pt idx="30">
                  <c:v>168.47999999999996</c:v>
                </c:pt>
                <c:pt idx="31">
                  <c:v>173.87999999999997</c:v>
                </c:pt>
                <c:pt idx="32">
                  <c:v>179.32499999999996</c:v>
                </c:pt>
                <c:pt idx="33">
                  <c:v>185.04899999999995</c:v>
                </c:pt>
                <c:pt idx="34">
                  <c:v>190.84499999999994</c:v>
                </c:pt>
                <c:pt idx="35">
                  <c:v>196.38899999999995</c:v>
                </c:pt>
                <c:pt idx="36">
                  <c:v>202.04999999999995</c:v>
                </c:pt>
                <c:pt idx="37">
                  <c:v>207.81899999999996</c:v>
                </c:pt>
                <c:pt idx="38">
                  <c:v>213.38099999999997</c:v>
                </c:pt>
                <c:pt idx="39">
                  <c:v>218.82599999999996</c:v>
                </c:pt>
                <c:pt idx="40">
                  <c:v>224.29799999999997</c:v>
                </c:pt>
                <c:pt idx="41">
                  <c:v>229.96799999999996</c:v>
                </c:pt>
                <c:pt idx="42">
                  <c:v>235.70999999999995</c:v>
                </c:pt>
                <c:pt idx="43">
                  <c:v>241.43399999999994</c:v>
                </c:pt>
                <c:pt idx="44">
                  <c:v>247.07699999999994</c:v>
                </c:pt>
                <c:pt idx="45">
                  <c:v>252.76499999999993</c:v>
                </c:pt>
                <c:pt idx="46">
                  <c:v>258.33599999999996</c:v>
                </c:pt>
                <c:pt idx="47">
                  <c:v>263.80799999999994</c:v>
                </c:pt>
                <c:pt idx="48">
                  <c:v>269.38799999999992</c:v>
                </c:pt>
                <c:pt idx="49">
                  <c:v>275.03099999999989</c:v>
                </c:pt>
                <c:pt idx="50">
                  <c:v>280.78199999999987</c:v>
                </c:pt>
                <c:pt idx="51">
                  <c:v>286.43399999999986</c:v>
                </c:pt>
                <c:pt idx="52">
                  <c:v>292.19399999999985</c:v>
                </c:pt>
                <c:pt idx="53">
                  <c:v>297.93599999999986</c:v>
                </c:pt>
                <c:pt idx="54">
                  <c:v>303.44399999999985</c:v>
                </c:pt>
                <c:pt idx="55">
                  <c:v>308.89799999999985</c:v>
                </c:pt>
                <c:pt idx="56">
                  <c:v>314.47799999999984</c:v>
                </c:pt>
                <c:pt idx="57">
                  <c:v>320.14799999999985</c:v>
                </c:pt>
                <c:pt idx="58">
                  <c:v>325.89899999999983</c:v>
                </c:pt>
                <c:pt idx="59">
                  <c:v>331.59599999999983</c:v>
                </c:pt>
                <c:pt idx="60">
                  <c:v>337.29299999999984</c:v>
                </c:pt>
                <c:pt idx="61">
                  <c:v>342.97199999999981</c:v>
                </c:pt>
                <c:pt idx="62">
                  <c:v>348.58799999999979</c:v>
                </c:pt>
                <c:pt idx="63">
                  <c:v>354.0419999999998</c:v>
                </c:pt>
              </c:numCache>
            </c:numRef>
          </c:xVal>
          <c:yVal>
            <c:numRef>
              <c:f>TDK_FF_ST_oU_04!$AD$20:$AD$83</c:f>
              <c:numCache>
                <c:formatCode>General</c:formatCode>
                <c:ptCount val="64"/>
                <c:pt idx="0">
                  <c:v>1.6905250079449097E-2</c:v>
                </c:pt>
                <c:pt idx="1">
                  <c:v>4.8835243871003797E-4</c:v>
                </c:pt>
                <c:pt idx="2">
                  <c:v>-5.3960597253222886E-2</c:v>
                </c:pt>
                <c:pt idx="3">
                  <c:v>1.4291529304475858E-2</c:v>
                </c:pt>
                <c:pt idx="4">
                  <c:v>2.2616832913726626E-2</c:v>
                </c:pt>
                <c:pt idx="5">
                  <c:v>2.1025558850713111E-2</c:v>
                </c:pt>
                <c:pt idx="6">
                  <c:v>-3.4529930916264107E-2</c:v>
                </c:pt>
                <c:pt idx="7">
                  <c:v>4.5622799292686977E-2</c:v>
                </c:pt>
                <c:pt idx="8">
                  <c:v>4.9697220162563838E-2</c:v>
                </c:pt>
                <c:pt idx="9">
                  <c:v>1.6818833185901383E-2</c:v>
                </c:pt>
                <c:pt idx="10">
                  <c:v>7.4358624560488806E-3</c:v>
                </c:pt>
                <c:pt idx="11">
                  <c:v>8.0419857968941244E-2</c:v>
                </c:pt>
                <c:pt idx="12">
                  <c:v>6.3397872439622915E-2</c:v>
                </c:pt>
                <c:pt idx="13">
                  <c:v>-2.7081308761268019E-2</c:v>
                </c:pt>
                <c:pt idx="14">
                  <c:v>-1.0613245929818049E-3</c:v>
                </c:pt>
                <c:pt idx="15">
                  <c:v>4.4510239559627962E-2</c:v>
                </c:pt>
                <c:pt idx="16">
                  <c:v>-1.9064896309771484E-2</c:v>
                </c:pt>
                <c:pt idx="17">
                  <c:v>6.6178239471227585E-2</c:v>
                </c:pt>
                <c:pt idx="18">
                  <c:v>-4.1058834025577085E-2</c:v>
                </c:pt>
                <c:pt idx="19">
                  <c:v>-4.0867363050224981E-2</c:v>
                </c:pt>
                <c:pt idx="20">
                  <c:v>0.10265330956630692</c:v>
                </c:pt>
                <c:pt idx="21">
                  <c:v>1.8366193583702284E-2</c:v>
                </c:pt>
                <c:pt idx="22">
                  <c:v>-8.9730405637595823E-3</c:v>
                </c:pt>
                <c:pt idx="23">
                  <c:v>0.10026130714109627</c:v>
                </c:pt>
                <c:pt idx="24">
                  <c:v>1.0102620160097331E-2</c:v>
                </c:pt>
                <c:pt idx="25">
                  <c:v>8.0813468015890066E-3</c:v>
                </c:pt>
                <c:pt idx="26">
                  <c:v>5.3850262579032915E-2</c:v>
                </c:pt>
                <c:pt idx="27">
                  <c:v>5.6037792604996639E-2</c:v>
                </c:pt>
                <c:pt idx="28">
                  <c:v>6.5404582423411739E-2</c:v>
                </c:pt>
                <c:pt idx="29">
                  <c:v>2.2370164568513928E-2</c:v>
                </c:pt>
                <c:pt idx="30">
                  <c:v>3.2783682787737689E-2</c:v>
                </c:pt>
                <c:pt idx="31">
                  <c:v>6.48274624246028E-2</c:v>
                </c:pt>
                <c:pt idx="32">
                  <c:v>4.7782475203945296E-2</c:v>
                </c:pt>
                <c:pt idx="33">
                  <c:v>0.13936160936509623</c:v>
                </c:pt>
                <c:pt idx="34">
                  <c:v>9.0629363052414647E-2</c:v>
                </c:pt>
                <c:pt idx="35">
                  <c:v>-2.4782193775735095E-2</c:v>
                </c:pt>
                <c:pt idx="36">
                  <c:v>2.6213050496579626E-2</c:v>
                </c:pt>
                <c:pt idx="37">
                  <c:v>4.2090292792238415E-3</c:v>
                </c:pt>
                <c:pt idx="38">
                  <c:v>-4.8909779752079885E-3</c:v>
                </c:pt>
                <c:pt idx="39">
                  <c:v>0.13014744991420457</c:v>
                </c:pt>
                <c:pt idx="40">
                  <c:v>8.9752321300352378E-2</c:v>
                </c:pt>
                <c:pt idx="41">
                  <c:v>1.8891737266216069E-2</c:v>
                </c:pt>
                <c:pt idx="42">
                  <c:v>4.2473530427770356E-2</c:v>
                </c:pt>
                <c:pt idx="43">
                  <c:v>-9.8647118342682916E-3</c:v>
                </c:pt>
                <c:pt idx="44">
                  <c:v>2.2688655389600854E-2</c:v>
                </c:pt>
                <c:pt idx="45">
                  <c:v>7.9606292564761816E-2</c:v>
                </c:pt>
                <c:pt idx="46">
                  <c:v>-6.6978709759325739E-2</c:v>
                </c:pt>
                <c:pt idx="47">
                  <c:v>-4.5538417702630341E-2</c:v>
                </c:pt>
                <c:pt idx="48">
                  <c:v>-8.8448371365473122E-2</c:v>
                </c:pt>
                <c:pt idx="49">
                  <c:v>5.5063945550273274E-2</c:v>
                </c:pt>
                <c:pt idx="50">
                  <c:v>2.7772448998575783E-2</c:v>
                </c:pt>
                <c:pt idx="51">
                  <c:v>5.998301667892747E-2</c:v>
                </c:pt>
                <c:pt idx="52">
                  <c:v>3.1658798409353039E-3</c:v>
                </c:pt>
                <c:pt idx="53">
                  <c:v>4.6689769342947329E-2</c:v>
                </c:pt>
                <c:pt idx="54">
                  <c:v>-1.8873628120843478E-2</c:v>
                </c:pt>
                <c:pt idx="55">
                  <c:v>2.2860663995800223E-2</c:v>
                </c:pt>
                <c:pt idx="56">
                  <c:v>2.8497868233614554E-2</c:v>
                </c:pt>
                <c:pt idx="57">
                  <c:v>2.8033173875996908E-2</c:v>
                </c:pt>
                <c:pt idx="58">
                  <c:v>1.9761119426732421E-2</c:v>
                </c:pt>
                <c:pt idx="59">
                  <c:v>0.16211924635297237</c:v>
                </c:pt>
                <c:pt idx="60">
                  <c:v>-4.2761804155588834E-3</c:v>
                </c:pt>
                <c:pt idx="61">
                  <c:v>9.4583161256252879E-2</c:v>
                </c:pt>
                <c:pt idx="62">
                  <c:v>6.9020933373224125E-2</c:v>
                </c:pt>
                <c:pt idx="63">
                  <c:v>2.6634694930180558E-2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82192"/>
        <c:axId val="674977488"/>
      </c:scatterChart>
      <c:valAx>
        <c:axId val="67498219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77488"/>
        <c:crosses val="autoZero"/>
        <c:crossBetween val="midCat"/>
      </c:valAx>
      <c:valAx>
        <c:axId val="67497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8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5.22</c:v>
                </c:pt>
                <c:pt idx="2">
                  <c:v>10.988999999999999</c:v>
                </c:pt>
                <c:pt idx="3">
                  <c:v>16.631999999999998</c:v>
                </c:pt>
                <c:pt idx="4">
                  <c:v>22.310999999999996</c:v>
                </c:pt>
                <c:pt idx="5">
                  <c:v>28.079999999999995</c:v>
                </c:pt>
                <c:pt idx="6">
                  <c:v>33.587999999999994</c:v>
                </c:pt>
                <c:pt idx="7">
                  <c:v>39.050999999999995</c:v>
                </c:pt>
                <c:pt idx="8">
                  <c:v>44.576999999999998</c:v>
                </c:pt>
                <c:pt idx="9">
                  <c:v>50.256</c:v>
                </c:pt>
                <c:pt idx="10">
                  <c:v>55.971000000000004</c:v>
                </c:pt>
                <c:pt idx="11">
                  <c:v>61.686000000000007</c:v>
                </c:pt>
                <c:pt idx="12">
                  <c:v>67.329000000000008</c:v>
                </c:pt>
                <c:pt idx="13">
                  <c:v>72.963000000000008</c:v>
                </c:pt>
                <c:pt idx="14">
                  <c:v>78.65100000000001</c:v>
                </c:pt>
                <c:pt idx="15">
                  <c:v>84.069000000000017</c:v>
                </c:pt>
                <c:pt idx="16">
                  <c:v>89.586000000000013</c:v>
                </c:pt>
                <c:pt idx="17">
                  <c:v>95.193000000000012</c:v>
                </c:pt>
                <c:pt idx="18">
                  <c:v>100.93500000000002</c:v>
                </c:pt>
                <c:pt idx="19">
                  <c:v>106.57800000000002</c:v>
                </c:pt>
                <c:pt idx="20">
                  <c:v>112.27500000000002</c:v>
                </c:pt>
                <c:pt idx="21">
                  <c:v>117.95400000000002</c:v>
                </c:pt>
                <c:pt idx="22">
                  <c:v>123.44400000000002</c:v>
                </c:pt>
                <c:pt idx="23">
                  <c:v>128.93400000000003</c:v>
                </c:pt>
                <c:pt idx="24">
                  <c:v>134.47800000000004</c:v>
                </c:pt>
                <c:pt idx="25">
                  <c:v>140.15700000000004</c:v>
                </c:pt>
                <c:pt idx="26">
                  <c:v>145.80900000000003</c:v>
                </c:pt>
                <c:pt idx="27">
                  <c:v>151.43400000000003</c:v>
                </c:pt>
                <c:pt idx="28">
                  <c:v>157.15800000000002</c:v>
                </c:pt>
                <c:pt idx="29">
                  <c:v>162.75600000000003</c:v>
                </c:pt>
                <c:pt idx="30">
                  <c:v>168.40800000000002</c:v>
                </c:pt>
                <c:pt idx="31">
                  <c:v>173.86200000000002</c:v>
                </c:pt>
                <c:pt idx="32">
                  <c:v>179.32500000000002</c:v>
                </c:pt>
                <c:pt idx="33">
                  <c:v>185.03100000000001</c:v>
                </c:pt>
                <c:pt idx="34">
                  <c:v>190.70099999999999</c:v>
                </c:pt>
                <c:pt idx="35">
                  <c:v>196.34399999999999</c:v>
                </c:pt>
                <c:pt idx="36">
                  <c:v>202.023</c:v>
                </c:pt>
                <c:pt idx="37">
                  <c:v>207.78299999999999</c:v>
                </c:pt>
                <c:pt idx="38">
                  <c:v>213.33599999999998</c:v>
                </c:pt>
                <c:pt idx="39">
                  <c:v>218.77199999999999</c:v>
                </c:pt>
                <c:pt idx="40">
                  <c:v>224.27099999999999</c:v>
                </c:pt>
                <c:pt idx="41">
                  <c:v>229.95899999999997</c:v>
                </c:pt>
                <c:pt idx="42">
                  <c:v>235.67399999999998</c:v>
                </c:pt>
                <c:pt idx="43">
                  <c:v>241.39799999999997</c:v>
                </c:pt>
                <c:pt idx="44">
                  <c:v>246.97799999999998</c:v>
                </c:pt>
                <c:pt idx="45">
                  <c:v>252.63899999999998</c:v>
                </c:pt>
                <c:pt idx="46">
                  <c:v>258.327</c:v>
                </c:pt>
                <c:pt idx="47">
                  <c:v>263.83499999999998</c:v>
                </c:pt>
                <c:pt idx="48">
                  <c:v>269.30699999999996</c:v>
                </c:pt>
                <c:pt idx="49">
                  <c:v>274.97699999999998</c:v>
                </c:pt>
                <c:pt idx="50">
                  <c:v>280.69199999999995</c:v>
                </c:pt>
                <c:pt idx="51">
                  <c:v>286.36199999999997</c:v>
                </c:pt>
                <c:pt idx="52">
                  <c:v>292.04999999999995</c:v>
                </c:pt>
                <c:pt idx="53">
                  <c:v>297.87299999999993</c:v>
                </c:pt>
                <c:pt idx="54">
                  <c:v>303.40799999999996</c:v>
                </c:pt>
                <c:pt idx="55">
                  <c:v>308.86199999999997</c:v>
                </c:pt>
                <c:pt idx="56">
                  <c:v>314.42399999999998</c:v>
                </c:pt>
                <c:pt idx="57">
                  <c:v>320.13899999999995</c:v>
                </c:pt>
                <c:pt idx="58">
                  <c:v>325.78199999999993</c:v>
                </c:pt>
                <c:pt idx="59">
                  <c:v>331.50599999999991</c:v>
                </c:pt>
                <c:pt idx="60">
                  <c:v>337.25699999999989</c:v>
                </c:pt>
                <c:pt idx="61">
                  <c:v>342.93599999999986</c:v>
                </c:pt>
                <c:pt idx="62">
                  <c:v>348.59699999999987</c:v>
                </c:pt>
                <c:pt idx="63">
                  <c:v>354.00599999999986</c:v>
                </c:pt>
                <c:pt idx="64">
                  <c:v>359.50499999999988</c:v>
                </c:pt>
              </c:numCache>
            </c:numRef>
          </c:xVal>
          <c:yVal>
            <c:numRef>
              <c:f>TDK_FF_ST_mU_04!$AC$20:$AC$84</c:f>
              <c:numCache>
                <c:formatCode>General</c:formatCode>
                <c:ptCount val="65"/>
                <c:pt idx="0">
                  <c:v>-0.30853438663757515</c:v>
                </c:pt>
                <c:pt idx="1">
                  <c:v>-0.19385011102824112</c:v>
                </c:pt>
                <c:pt idx="2">
                  <c:v>-0.22529834241580637</c:v>
                </c:pt>
                <c:pt idx="3">
                  <c:v>-0.19642153921522976</c:v>
                </c:pt>
                <c:pt idx="4">
                  <c:v>-0.17224001427264923</c:v>
                </c:pt>
                <c:pt idx="5">
                  <c:v>-0.25725928557211475</c:v>
                </c:pt>
                <c:pt idx="6">
                  <c:v>-0.18825151570311505</c:v>
                </c:pt>
                <c:pt idx="7">
                  <c:v>5.6353901813324114E-3</c:v>
                </c:pt>
                <c:pt idx="8">
                  <c:v>-8.7478297420545914E-2</c:v>
                </c:pt>
                <c:pt idx="9">
                  <c:v>-5.8907510944834485E-3</c:v>
                </c:pt>
                <c:pt idx="10">
                  <c:v>4.5854586029690836E-2</c:v>
                </c:pt>
                <c:pt idx="11">
                  <c:v>-5.3986781362795E-2</c:v>
                </c:pt>
                <c:pt idx="12">
                  <c:v>8.4633510083392594E-2</c:v>
                </c:pt>
                <c:pt idx="13">
                  <c:v>4.9277169914390129E-2</c:v>
                </c:pt>
                <c:pt idx="14">
                  <c:v>-2.0660156782923877E-2</c:v>
                </c:pt>
                <c:pt idx="15">
                  <c:v>-3.0923413397374588E-2</c:v>
                </c:pt>
                <c:pt idx="16">
                  <c:v>3.224131623608173E-2</c:v>
                </c:pt>
                <c:pt idx="17">
                  <c:v>-5.3083212359553045E-2</c:v>
                </c:pt>
                <c:pt idx="18">
                  <c:v>-0.10460524461883836</c:v>
                </c:pt>
                <c:pt idx="19">
                  <c:v>-0.12325970145768395</c:v>
                </c:pt>
                <c:pt idx="20">
                  <c:v>-0.11339262235883041</c:v>
                </c:pt>
                <c:pt idx="21">
                  <c:v>-0.11674039668419312</c:v>
                </c:pt>
                <c:pt idx="22">
                  <c:v>-0.11292502035223606</c:v>
                </c:pt>
                <c:pt idx="23">
                  <c:v>-0.11450403714951563</c:v>
                </c:pt>
                <c:pt idx="24">
                  <c:v>-9.9525791214517767E-2</c:v>
                </c:pt>
                <c:pt idx="25">
                  <c:v>-3.3706654899560817E-2</c:v>
                </c:pt>
                <c:pt idx="26">
                  <c:v>2.0355896151443176E-2</c:v>
                </c:pt>
                <c:pt idx="27">
                  <c:v>-8.6839640692403464E-2</c:v>
                </c:pt>
                <c:pt idx="28">
                  <c:v>1.105096054891419E-2</c:v>
                </c:pt>
                <c:pt idx="29">
                  <c:v>-4.6167108029919746E-2</c:v>
                </c:pt>
                <c:pt idx="30">
                  <c:v>-4.7072880123096184E-2</c:v>
                </c:pt>
                <c:pt idx="31">
                  <c:v>-8.1550256960383649E-2</c:v>
                </c:pt>
                <c:pt idx="32">
                  <c:v>-0.11011666536862208</c:v>
                </c:pt>
                <c:pt idx="33">
                  <c:v>-0.13424428999331894</c:v>
                </c:pt>
                <c:pt idx="34">
                  <c:v>-7.4075650445564634E-2</c:v>
                </c:pt>
                <c:pt idx="35">
                  <c:v>-3.578009243796032E-2</c:v>
                </c:pt>
                <c:pt idx="36">
                  <c:v>-6.8680757558212235E-2</c:v>
                </c:pt>
                <c:pt idx="37">
                  <c:v>-4.1522004735583096E-2</c:v>
                </c:pt>
                <c:pt idx="38">
                  <c:v>6.7747097394033062E-3</c:v>
                </c:pt>
                <c:pt idx="39">
                  <c:v>9.3154799838714553E-2</c:v>
                </c:pt>
                <c:pt idx="40">
                  <c:v>0.14410239589048501</c:v>
                </c:pt>
                <c:pt idx="41">
                  <c:v>0.11449983046495049</c:v>
                </c:pt>
                <c:pt idx="42">
                  <c:v>0.2201856164901983</c:v>
                </c:pt>
                <c:pt idx="43">
                  <c:v>0.20663313130756933</c:v>
                </c:pt>
                <c:pt idx="44">
                  <c:v>0.21081122479822056</c:v>
                </c:pt>
                <c:pt idx="45">
                  <c:v>0.23535450959539617</c:v>
                </c:pt>
                <c:pt idx="46">
                  <c:v>0.13018248855951242</c:v>
                </c:pt>
                <c:pt idx="47">
                  <c:v>9.5569291847539262E-2</c:v>
                </c:pt>
                <c:pt idx="48">
                  <c:v>0.15389664031323491</c:v>
                </c:pt>
                <c:pt idx="49">
                  <c:v>4.6133489990666021E-2</c:v>
                </c:pt>
                <c:pt idx="50">
                  <c:v>7.0190745348668315E-3</c:v>
                </c:pt>
                <c:pt idx="51">
                  <c:v>9.0485589704485392E-3</c:v>
                </c:pt>
                <c:pt idx="52">
                  <c:v>7.0696470265829703E-4</c:v>
                </c:pt>
                <c:pt idx="53">
                  <c:v>-6.72747774169693E-2</c:v>
                </c:pt>
                <c:pt idx="54">
                  <c:v>2.0211810322450674E-2</c:v>
                </c:pt>
                <c:pt idx="55">
                  <c:v>-8.654784873135668E-2</c:v>
                </c:pt>
                <c:pt idx="56">
                  <c:v>-7.7219467859322322E-2</c:v>
                </c:pt>
                <c:pt idx="57">
                  <c:v>-5.847461731769954E-2</c:v>
                </c:pt>
                <c:pt idx="58">
                  <c:v>-9.2787386529153082E-2</c:v>
                </c:pt>
                <c:pt idx="59">
                  <c:v>-6.2320327298323264E-2</c:v>
                </c:pt>
                <c:pt idx="60">
                  <c:v>-7.1035680800434875E-2</c:v>
                </c:pt>
                <c:pt idx="61">
                  <c:v>-0.15727196863991821</c:v>
                </c:pt>
                <c:pt idx="62">
                  <c:v>-0.13109831600661437</c:v>
                </c:pt>
                <c:pt idx="63">
                  <c:v>-0.22234092309651032</c:v>
                </c:pt>
                <c:pt idx="64">
                  <c:v>-0.20902057506896199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TDK_FF_ST_mU_04!$Z$85:$Z$149</c:f>
              <c:numCache>
                <c:formatCode>General</c:formatCode>
                <c:ptCount val="65"/>
                <c:pt idx="0">
                  <c:v>359.50499999999988</c:v>
                </c:pt>
                <c:pt idx="1">
                  <c:v>354.25799999999987</c:v>
                </c:pt>
                <c:pt idx="2">
                  <c:v>348.75899999999984</c:v>
                </c:pt>
                <c:pt idx="3">
                  <c:v>343.08899999999983</c:v>
                </c:pt>
                <c:pt idx="4">
                  <c:v>337.37399999999985</c:v>
                </c:pt>
                <c:pt idx="5">
                  <c:v>331.69499999999988</c:v>
                </c:pt>
                <c:pt idx="6">
                  <c:v>326.00699999999989</c:v>
                </c:pt>
                <c:pt idx="7">
                  <c:v>320.33699999999988</c:v>
                </c:pt>
                <c:pt idx="8">
                  <c:v>314.6579999999999</c:v>
                </c:pt>
                <c:pt idx="9">
                  <c:v>309.04199999999992</c:v>
                </c:pt>
                <c:pt idx="10">
                  <c:v>303.62399999999991</c:v>
                </c:pt>
                <c:pt idx="11">
                  <c:v>297.97199999999992</c:v>
                </c:pt>
                <c:pt idx="12">
                  <c:v>292.24799999999993</c:v>
                </c:pt>
                <c:pt idx="13">
                  <c:v>286.61399999999992</c:v>
                </c:pt>
                <c:pt idx="14">
                  <c:v>280.88099999999991</c:v>
                </c:pt>
                <c:pt idx="15">
                  <c:v>275.20199999999994</c:v>
                </c:pt>
                <c:pt idx="16">
                  <c:v>269.59499999999991</c:v>
                </c:pt>
                <c:pt idx="17">
                  <c:v>264.04199999999992</c:v>
                </c:pt>
                <c:pt idx="18">
                  <c:v>258.50699999999989</c:v>
                </c:pt>
                <c:pt idx="19">
                  <c:v>252.8369999999999</c:v>
                </c:pt>
                <c:pt idx="20">
                  <c:v>247.18499999999992</c:v>
                </c:pt>
                <c:pt idx="21">
                  <c:v>241.5869999999999</c:v>
                </c:pt>
                <c:pt idx="22">
                  <c:v>235.8179999999999</c:v>
                </c:pt>
                <c:pt idx="23">
                  <c:v>230.1749999999999</c:v>
                </c:pt>
                <c:pt idx="24">
                  <c:v>224.54099999999991</c:v>
                </c:pt>
                <c:pt idx="25">
                  <c:v>218.9429999999999</c:v>
                </c:pt>
                <c:pt idx="26">
                  <c:v>213.54299999999989</c:v>
                </c:pt>
                <c:pt idx="27">
                  <c:v>207.94499999999988</c:v>
                </c:pt>
                <c:pt idx="28">
                  <c:v>202.23899999999989</c:v>
                </c:pt>
                <c:pt idx="29">
                  <c:v>196.55999999999989</c:v>
                </c:pt>
                <c:pt idx="30">
                  <c:v>190.9259999999999</c:v>
                </c:pt>
                <c:pt idx="31">
                  <c:v>185.2289999999999</c:v>
                </c:pt>
                <c:pt idx="32">
                  <c:v>179.54099999999991</c:v>
                </c:pt>
                <c:pt idx="33">
                  <c:v>174.05999999999992</c:v>
                </c:pt>
                <c:pt idx="34">
                  <c:v>168.64199999999991</c:v>
                </c:pt>
                <c:pt idx="35">
                  <c:v>163.03499999999991</c:v>
                </c:pt>
                <c:pt idx="36">
                  <c:v>157.38299999999992</c:v>
                </c:pt>
                <c:pt idx="37">
                  <c:v>151.66799999999992</c:v>
                </c:pt>
                <c:pt idx="38">
                  <c:v>145.95299999999992</c:v>
                </c:pt>
                <c:pt idx="39">
                  <c:v>140.29199999999992</c:v>
                </c:pt>
                <c:pt idx="40">
                  <c:v>134.77499999999992</c:v>
                </c:pt>
                <c:pt idx="41">
                  <c:v>129.16799999999992</c:v>
                </c:pt>
                <c:pt idx="42">
                  <c:v>123.73199999999991</c:v>
                </c:pt>
                <c:pt idx="43">
                  <c:v>118.22399999999992</c:v>
                </c:pt>
                <c:pt idx="44">
                  <c:v>112.41899999999993</c:v>
                </c:pt>
                <c:pt idx="45">
                  <c:v>106.76699999999992</c:v>
                </c:pt>
                <c:pt idx="46">
                  <c:v>101.10599999999992</c:v>
                </c:pt>
                <c:pt idx="47">
                  <c:v>95.38199999999992</c:v>
                </c:pt>
                <c:pt idx="48">
                  <c:v>89.738999999999919</c:v>
                </c:pt>
                <c:pt idx="49">
                  <c:v>84.302999999999912</c:v>
                </c:pt>
                <c:pt idx="50">
                  <c:v>78.794999999999916</c:v>
                </c:pt>
                <c:pt idx="51">
                  <c:v>73.106999999999914</c:v>
                </c:pt>
                <c:pt idx="52">
                  <c:v>67.508999999999915</c:v>
                </c:pt>
                <c:pt idx="53">
                  <c:v>61.874999999999915</c:v>
                </c:pt>
                <c:pt idx="54">
                  <c:v>56.123999999999917</c:v>
                </c:pt>
                <c:pt idx="55">
                  <c:v>50.426999999999921</c:v>
                </c:pt>
                <c:pt idx="56">
                  <c:v>44.828999999999922</c:v>
                </c:pt>
                <c:pt idx="57">
                  <c:v>39.257999999999925</c:v>
                </c:pt>
                <c:pt idx="58">
                  <c:v>33.794999999999924</c:v>
                </c:pt>
                <c:pt idx="59">
                  <c:v>28.241999999999923</c:v>
                </c:pt>
                <c:pt idx="60">
                  <c:v>22.436999999999923</c:v>
                </c:pt>
                <c:pt idx="61">
                  <c:v>16.775999999999925</c:v>
                </c:pt>
                <c:pt idx="62">
                  <c:v>11.186999999999927</c:v>
                </c:pt>
                <c:pt idx="63">
                  <c:v>5.4449999999999266</c:v>
                </c:pt>
                <c:pt idx="64">
                  <c:v>-0.28800000000007309</c:v>
                </c:pt>
              </c:numCache>
            </c:numRef>
          </c:xVal>
          <c:yVal>
            <c:numRef>
              <c:f>TDK_FF_ST_mU_04!$AC$85:$AC$149</c:f>
              <c:numCache>
                <c:formatCode>General</c:formatCode>
                <c:ptCount val="65"/>
                <c:pt idx="0">
                  <c:v>-7.2080993276756544E-2</c:v>
                </c:pt>
                <c:pt idx="1">
                  <c:v>-0.15544562193900902</c:v>
                </c:pt>
                <c:pt idx="2">
                  <c:v>-0.15471982545574292</c:v>
                </c:pt>
                <c:pt idx="3">
                  <c:v>-9.1228472378361403E-2</c:v>
                </c:pt>
                <c:pt idx="4">
                  <c:v>-0.10868688402212001</c:v>
                </c:pt>
                <c:pt idx="5">
                  <c:v>-9.9309651507894614E-2</c:v>
                </c:pt>
                <c:pt idx="6">
                  <c:v>3.305592789598677E-2</c:v>
                </c:pt>
                <c:pt idx="7">
                  <c:v>-7.3147026598235243E-2</c:v>
                </c:pt>
                <c:pt idx="8">
                  <c:v>1.8165241589144898E-2</c:v>
                </c:pt>
                <c:pt idx="9">
                  <c:v>-6.3521799969180393E-2</c:v>
                </c:pt>
                <c:pt idx="10">
                  <c:v>2.2015970470192769E-3</c:v>
                </c:pt>
                <c:pt idx="11">
                  <c:v>1.3268431386165958E-2</c:v>
                </c:pt>
                <c:pt idx="12">
                  <c:v>3.6511363410795639E-2</c:v>
                </c:pt>
                <c:pt idx="13">
                  <c:v>6.6657094915967718E-2</c:v>
                </c:pt>
                <c:pt idx="14">
                  <c:v>5.9821189113904438E-3</c:v>
                </c:pt>
                <c:pt idx="15">
                  <c:v>3.3432208288274978E-2</c:v>
                </c:pt>
                <c:pt idx="16">
                  <c:v>0.14135005633488618</c:v>
                </c:pt>
                <c:pt idx="17">
                  <c:v>0.20523326343402459</c:v>
                </c:pt>
                <c:pt idx="18">
                  <c:v>0.25566366705533028</c:v>
                </c:pt>
                <c:pt idx="19">
                  <c:v>0.23416788340054495</c:v>
                </c:pt>
                <c:pt idx="20">
                  <c:v>0.20388842161949583</c:v>
                </c:pt>
                <c:pt idx="21">
                  <c:v>0.22277492998748016</c:v>
                </c:pt>
                <c:pt idx="22">
                  <c:v>0.23101057969992667</c:v>
                </c:pt>
                <c:pt idx="23">
                  <c:v>0.18887832798583304</c:v>
                </c:pt>
                <c:pt idx="24">
                  <c:v>0.13164263334263637</c:v>
                </c:pt>
                <c:pt idx="25">
                  <c:v>0.10376091944905852</c:v>
                </c:pt>
                <c:pt idx="26">
                  <c:v>2.9206427206986518E-2</c:v>
                </c:pt>
                <c:pt idx="27">
                  <c:v>-7.1564304234357223E-3</c:v>
                </c:pt>
                <c:pt idx="28">
                  <c:v>7.9766003746641445E-2</c:v>
                </c:pt>
                <c:pt idx="29">
                  <c:v>-0.12273901177019297</c:v>
                </c:pt>
                <c:pt idx="30">
                  <c:v>-2.1996503786198218E-2</c:v>
                </c:pt>
                <c:pt idx="31">
                  <c:v>-0.13567700054986176</c:v>
                </c:pt>
                <c:pt idx="32">
                  <c:v>-7.0376844404762551E-2</c:v>
                </c:pt>
                <c:pt idx="33">
                  <c:v>-2.0906251768309403E-2</c:v>
                </c:pt>
                <c:pt idx="34">
                  <c:v>-7.284641531632019E-2</c:v>
                </c:pt>
                <c:pt idx="35">
                  <c:v>1.2800169423599073E-4</c:v>
                </c:pt>
                <c:pt idx="36">
                  <c:v>-8.6982798034114239E-3</c:v>
                </c:pt>
                <c:pt idx="37">
                  <c:v>-8.1448219216810003E-2</c:v>
                </c:pt>
                <c:pt idx="38">
                  <c:v>4.8682043830410748E-2</c:v>
                </c:pt>
                <c:pt idx="39">
                  <c:v>-4.8177210504093182E-2</c:v>
                </c:pt>
                <c:pt idx="40">
                  <c:v>-1.5423555600477812E-3</c:v>
                </c:pt>
                <c:pt idx="41">
                  <c:v>1.1677922910024563E-2</c:v>
                </c:pt>
                <c:pt idx="42">
                  <c:v>-0.11068681090137034</c:v>
                </c:pt>
                <c:pt idx="43">
                  <c:v>-0.10282293547855659</c:v>
                </c:pt>
                <c:pt idx="44">
                  <c:v>-7.191269935242417E-2</c:v>
                </c:pt>
                <c:pt idx="45">
                  <c:v>-7.6893698643957009E-2</c:v>
                </c:pt>
                <c:pt idx="46">
                  <c:v>-6.9389991636668924E-2</c:v>
                </c:pt>
                <c:pt idx="47">
                  <c:v>2.763370908297702E-3</c:v>
                </c:pt>
                <c:pt idx="48">
                  <c:v>-1.1631072174907331E-2</c:v>
                </c:pt>
                <c:pt idx="49">
                  <c:v>6.0902010606866952E-3</c:v>
                </c:pt>
                <c:pt idx="50">
                  <c:v>9.5646197382095011E-2</c:v>
                </c:pt>
                <c:pt idx="51">
                  <c:v>0.10407836094742606</c:v>
                </c:pt>
                <c:pt idx="52">
                  <c:v>9.3232044621217369E-2</c:v>
                </c:pt>
                <c:pt idx="53">
                  <c:v>6.3932073944869217E-2</c:v>
                </c:pt>
                <c:pt idx="54">
                  <c:v>4.0828217122388821E-2</c:v>
                </c:pt>
                <c:pt idx="55">
                  <c:v>-5.5922494794486965E-3</c:v>
                </c:pt>
                <c:pt idx="56">
                  <c:v>-7.5247304308447838E-3</c:v>
                </c:pt>
                <c:pt idx="57">
                  <c:v>-4.8857454698861602E-2</c:v>
                </c:pt>
                <c:pt idx="58">
                  <c:v>-0.13136814203837588</c:v>
                </c:pt>
                <c:pt idx="59">
                  <c:v>-0.16923210199191274</c:v>
                </c:pt>
                <c:pt idx="60">
                  <c:v>-0.19782906079162998</c:v>
                </c:pt>
                <c:pt idx="61">
                  <c:v>-0.17540247156071587</c:v>
                </c:pt>
                <c:pt idx="62">
                  <c:v>-0.18334019465507367</c:v>
                </c:pt>
                <c:pt idx="63">
                  <c:v>-0.17251770959966439</c:v>
                </c:pt>
                <c:pt idx="64">
                  <c:v>-0.19694760314666304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5.22</c:v>
                </c:pt>
                <c:pt idx="2">
                  <c:v>10.988999999999999</c:v>
                </c:pt>
                <c:pt idx="3">
                  <c:v>16.631999999999998</c:v>
                </c:pt>
                <c:pt idx="4">
                  <c:v>22.310999999999996</c:v>
                </c:pt>
                <c:pt idx="5">
                  <c:v>28.079999999999995</c:v>
                </c:pt>
                <c:pt idx="6">
                  <c:v>33.587999999999994</c:v>
                </c:pt>
                <c:pt idx="7">
                  <c:v>39.050999999999995</c:v>
                </c:pt>
                <c:pt idx="8">
                  <c:v>44.576999999999998</c:v>
                </c:pt>
                <c:pt idx="9">
                  <c:v>50.256</c:v>
                </c:pt>
                <c:pt idx="10">
                  <c:v>55.971000000000004</c:v>
                </c:pt>
                <c:pt idx="11">
                  <c:v>61.686000000000007</c:v>
                </c:pt>
                <c:pt idx="12">
                  <c:v>67.329000000000008</c:v>
                </c:pt>
                <c:pt idx="13">
                  <c:v>72.963000000000008</c:v>
                </c:pt>
                <c:pt idx="14">
                  <c:v>78.65100000000001</c:v>
                </c:pt>
                <c:pt idx="15">
                  <c:v>84.069000000000017</c:v>
                </c:pt>
                <c:pt idx="16">
                  <c:v>89.586000000000013</c:v>
                </c:pt>
                <c:pt idx="17">
                  <c:v>95.193000000000012</c:v>
                </c:pt>
                <c:pt idx="18">
                  <c:v>100.93500000000002</c:v>
                </c:pt>
                <c:pt idx="19">
                  <c:v>106.57800000000002</c:v>
                </c:pt>
                <c:pt idx="20">
                  <c:v>112.27500000000002</c:v>
                </c:pt>
                <c:pt idx="21">
                  <c:v>117.95400000000002</c:v>
                </c:pt>
                <c:pt idx="22">
                  <c:v>123.44400000000002</c:v>
                </c:pt>
                <c:pt idx="23">
                  <c:v>128.93400000000003</c:v>
                </c:pt>
                <c:pt idx="24">
                  <c:v>134.47800000000004</c:v>
                </c:pt>
                <c:pt idx="25">
                  <c:v>140.15700000000004</c:v>
                </c:pt>
                <c:pt idx="26">
                  <c:v>145.80900000000003</c:v>
                </c:pt>
                <c:pt idx="27">
                  <c:v>151.43400000000003</c:v>
                </c:pt>
                <c:pt idx="28">
                  <c:v>157.15800000000002</c:v>
                </c:pt>
                <c:pt idx="29">
                  <c:v>162.75600000000003</c:v>
                </c:pt>
                <c:pt idx="30">
                  <c:v>168.40800000000002</c:v>
                </c:pt>
                <c:pt idx="31">
                  <c:v>173.86200000000002</c:v>
                </c:pt>
                <c:pt idx="32">
                  <c:v>179.32500000000002</c:v>
                </c:pt>
                <c:pt idx="33">
                  <c:v>185.03100000000001</c:v>
                </c:pt>
                <c:pt idx="34">
                  <c:v>190.70099999999999</c:v>
                </c:pt>
                <c:pt idx="35">
                  <c:v>196.34399999999999</c:v>
                </c:pt>
                <c:pt idx="36">
                  <c:v>202.023</c:v>
                </c:pt>
                <c:pt idx="37">
                  <c:v>207.78299999999999</c:v>
                </c:pt>
                <c:pt idx="38">
                  <c:v>213.33599999999998</c:v>
                </c:pt>
                <c:pt idx="39">
                  <c:v>218.77199999999999</c:v>
                </c:pt>
                <c:pt idx="40">
                  <c:v>224.27099999999999</c:v>
                </c:pt>
                <c:pt idx="41">
                  <c:v>229.95899999999997</c:v>
                </c:pt>
                <c:pt idx="42">
                  <c:v>235.67399999999998</c:v>
                </c:pt>
                <c:pt idx="43">
                  <c:v>241.39799999999997</c:v>
                </c:pt>
                <c:pt idx="44">
                  <c:v>246.97799999999998</c:v>
                </c:pt>
                <c:pt idx="45">
                  <c:v>252.63899999999998</c:v>
                </c:pt>
                <c:pt idx="46">
                  <c:v>258.327</c:v>
                </c:pt>
                <c:pt idx="47">
                  <c:v>263.83499999999998</c:v>
                </c:pt>
                <c:pt idx="48">
                  <c:v>269.30699999999996</c:v>
                </c:pt>
                <c:pt idx="49">
                  <c:v>274.97699999999998</c:v>
                </c:pt>
                <c:pt idx="50">
                  <c:v>280.69199999999995</c:v>
                </c:pt>
                <c:pt idx="51">
                  <c:v>286.36199999999997</c:v>
                </c:pt>
                <c:pt idx="52">
                  <c:v>292.04999999999995</c:v>
                </c:pt>
                <c:pt idx="53">
                  <c:v>297.87299999999993</c:v>
                </c:pt>
                <c:pt idx="54">
                  <c:v>303.40799999999996</c:v>
                </c:pt>
                <c:pt idx="55">
                  <c:v>308.86199999999997</c:v>
                </c:pt>
                <c:pt idx="56">
                  <c:v>314.42399999999998</c:v>
                </c:pt>
                <c:pt idx="57">
                  <c:v>320.13899999999995</c:v>
                </c:pt>
                <c:pt idx="58">
                  <c:v>325.78199999999993</c:v>
                </c:pt>
                <c:pt idx="59">
                  <c:v>331.50599999999991</c:v>
                </c:pt>
                <c:pt idx="60">
                  <c:v>337.25699999999989</c:v>
                </c:pt>
                <c:pt idx="61">
                  <c:v>342.93599999999986</c:v>
                </c:pt>
                <c:pt idx="62">
                  <c:v>348.59699999999987</c:v>
                </c:pt>
                <c:pt idx="63">
                  <c:v>354.00599999999986</c:v>
                </c:pt>
              </c:numCache>
            </c:numRef>
          </c:xVal>
          <c:yVal>
            <c:numRef>
              <c:f>TDK_FF_ST_mU_04!$AD$20:$AD$83</c:f>
              <c:numCache>
                <c:formatCode>General</c:formatCode>
                <c:ptCount val="64"/>
                <c:pt idx="0">
                  <c:v>0.11158678349091211</c:v>
                </c:pt>
                <c:pt idx="1">
                  <c:v>2.133240142857673E-2</c:v>
                </c:pt>
                <c:pt idx="2">
                  <c:v>4.19581477607327E-2</c:v>
                </c:pt>
                <c:pt idx="3">
                  <c:v>2.101906765451389E-2</c:v>
                </c:pt>
                <c:pt idx="4">
                  <c:v>-2.5589046518980751E-2</c:v>
                </c:pt>
                <c:pt idx="5">
                  <c:v>8.8027183580202006E-2</c:v>
                </c:pt>
                <c:pt idx="6">
                  <c:v>5.6883373664739167E-2</c:v>
                </c:pt>
                <c:pt idx="7">
                  <c:v>-5.4492844880194014E-2</c:v>
                </c:pt>
                <c:pt idx="8">
                  <c:v>7.995356698970113E-2</c:v>
                </c:pt>
                <c:pt idx="9">
                  <c:v>2.9850161503475192E-4</c:v>
                </c:pt>
                <c:pt idx="10">
                  <c:v>-5.0263689073020146E-3</c:v>
                </c:pt>
                <c:pt idx="11">
                  <c:v>0.11791885530766422</c:v>
                </c:pt>
                <c:pt idx="12">
                  <c:v>8.5985345378247757E-3</c:v>
                </c:pt>
                <c:pt idx="13">
                  <c:v>5.4801191033035934E-2</c:v>
                </c:pt>
                <c:pt idx="14">
                  <c:v>0.11630635416501889</c:v>
                </c:pt>
                <c:pt idx="15">
                  <c:v>3.7013614458061284E-2</c:v>
                </c:pt>
                <c:pt idx="16">
                  <c:v>-4.3872388410989061E-2</c:v>
                </c:pt>
                <c:pt idx="17">
                  <c:v>5.5846583267850747E-2</c:v>
                </c:pt>
                <c:pt idx="18">
                  <c:v>3.5215252982169432E-2</c:v>
                </c:pt>
                <c:pt idx="19">
                  <c:v>4.6366002813726936E-2</c:v>
                </c:pt>
                <c:pt idx="20">
                  <c:v>4.1479923006406239E-2</c:v>
                </c:pt>
                <c:pt idx="21">
                  <c:v>1.3917461205636528E-2</c:v>
                </c:pt>
                <c:pt idx="22">
                  <c:v>2.2382094508657246E-3</c:v>
                </c:pt>
                <c:pt idx="23">
                  <c:v>0.12618196005954019</c:v>
                </c:pt>
                <c:pt idx="24">
                  <c:v>9.7983435654469986E-2</c:v>
                </c:pt>
                <c:pt idx="25">
                  <c:v>-1.4470555604532365E-2</c:v>
                </c:pt>
                <c:pt idx="26">
                  <c:v>2.8326147678967573E-2</c:v>
                </c:pt>
                <c:pt idx="27">
                  <c:v>5.3914214755934609E-3</c:v>
                </c:pt>
                <c:pt idx="28">
                  <c:v>-1.9749240352325614E-2</c:v>
                </c:pt>
                <c:pt idx="29">
                  <c:v>4.6295109724155736E-2</c:v>
                </c:pt>
                <c:pt idx="30">
                  <c:v>-2.5773535193224006E-2</c:v>
                </c:pt>
                <c:pt idx="31">
                  <c:v>6.0644005192074246E-2</c:v>
                </c:pt>
                <c:pt idx="32">
                  <c:v>3.9739820963859529E-2</c:v>
                </c:pt>
                <c:pt idx="33">
                  <c:v>-1.4327105565428155E-3</c:v>
                </c:pt>
                <c:pt idx="34">
                  <c:v>5.2079146659366415E-2</c:v>
                </c:pt>
                <c:pt idx="35">
                  <c:v>-8.6958919332232654E-2</c:v>
                </c:pt>
                <c:pt idx="36">
                  <c:v>0.14844676130485368</c:v>
                </c:pt>
                <c:pt idx="37">
                  <c:v>3.4365574312147373E-2</c:v>
                </c:pt>
                <c:pt idx="38">
                  <c:v>2.2431717467583212E-2</c:v>
                </c:pt>
                <c:pt idx="39">
                  <c:v>1.0606119610343967E-2</c:v>
                </c:pt>
                <c:pt idx="40">
                  <c:v>-1.2459762547848641E-2</c:v>
                </c:pt>
                <c:pt idx="41">
                  <c:v>7.4378497520882547E-2</c:v>
                </c:pt>
                <c:pt idx="42">
                  <c:v>1.0824963209728367E-2</c:v>
                </c:pt>
                <c:pt idx="43">
                  <c:v>1.6141798679910835E-2</c:v>
                </c:pt>
                <c:pt idx="44">
                  <c:v>-6.9228031787247346E-3</c:v>
                </c:pt>
                <c:pt idx="45">
                  <c:v>-1.1866261948512147E-3</c:v>
                </c:pt>
                <c:pt idx="46">
                  <c:v>0.12548117849581786</c:v>
                </c:pt>
                <c:pt idx="47">
                  <c:v>0.10966397158648533</c:v>
                </c:pt>
                <c:pt idx="48">
                  <c:v>-1.2546583978348735E-2</c:v>
                </c:pt>
                <c:pt idx="49">
                  <c:v>-1.2701281702391043E-2</c:v>
                </c:pt>
                <c:pt idx="50">
                  <c:v>-1.0369556234763877E-3</c:v>
                </c:pt>
                <c:pt idx="51">
                  <c:v>5.7608535945519179E-2</c:v>
                </c:pt>
                <c:pt idx="52">
                  <c:v>3.5804398708137342E-2</c:v>
                </c:pt>
                <c:pt idx="53">
                  <c:v>8.0543208803135258E-2</c:v>
                </c:pt>
                <c:pt idx="54">
                  <c:v>-1.8010213275431397E-2</c:v>
                </c:pt>
                <c:pt idx="55">
                  <c:v>2.3026048762176288E-2</c:v>
                </c:pt>
                <c:pt idx="56">
                  <c:v>9.538470944846722E-2</c:v>
                </c:pt>
                <c:pt idx="57">
                  <c:v>-1.4672409280535703E-2</c:v>
                </c:pt>
                <c:pt idx="58">
                  <c:v>0.12584331442513985</c:v>
                </c:pt>
                <c:pt idx="59">
                  <c:v>-3.698932420957135E-2</c:v>
                </c:pt>
                <c:pt idx="60">
                  <c:v>-3.7651203221685137E-2</c:v>
                </c:pt>
                <c:pt idx="61">
                  <c:v>6.6043496261556811E-2</c:v>
                </c:pt>
                <c:pt idx="62">
                  <c:v>-2.3621509449128553E-2</c:v>
                </c:pt>
                <c:pt idx="63">
                  <c:v>6.6895301157501308E-2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53184"/>
        <c:axId val="674958672"/>
      </c:scatterChart>
      <c:valAx>
        <c:axId val="6749531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58672"/>
        <c:crosses val="autoZero"/>
        <c:crossBetween val="midCat"/>
      </c:valAx>
      <c:valAx>
        <c:axId val="67495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5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5.202</c:v>
                </c:pt>
                <c:pt idx="2">
                  <c:v>10.952999999999999</c:v>
                </c:pt>
                <c:pt idx="3">
                  <c:v>16.559999999999999</c:v>
                </c:pt>
                <c:pt idx="4">
                  <c:v>22.283999999999999</c:v>
                </c:pt>
                <c:pt idx="5">
                  <c:v>28.007999999999999</c:v>
                </c:pt>
                <c:pt idx="6">
                  <c:v>33.614999999999995</c:v>
                </c:pt>
                <c:pt idx="7">
                  <c:v>39.059999999999995</c:v>
                </c:pt>
                <c:pt idx="8">
                  <c:v>44.576999999999998</c:v>
                </c:pt>
                <c:pt idx="9">
                  <c:v>50.228999999999999</c:v>
                </c:pt>
                <c:pt idx="10">
                  <c:v>55.935000000000002</c:v>
                </c:pt>
                <c:pt idx="11">
                  <c:v>61.713000000000001</c:v>
                </c:pt>
                <c:pt idx="12">
                  <c:v>67.355999999999995</c:v>
                </c:pt>
                <c:pt idx="13">
                  <c:v>72.971999999999994</c:v>
                </c:pt>
                <c:pt idx="14">
                  <c:v>78.641999999999996</c:v>
                </c:pt>
                <c:pt idx="15">
                  <c:v>84.042000000000002</c:v>
                </c:pt>
                <c:pt idx="16">
                  <c:v>89.558999999999997</c:v>
                </c:pt>
                <c:pt idx="17">
                  <c:v>95.201999999999998</c:v>
                </c:pt>
                <c:pt idx="18">
                  <c:v>100.944</c:v>
                </c:pt>
                <c:pt idx="19">
                  <c:v>106.63200000000001</c:v>
                </c:pt>
                <c:pt idx="20">
                  <c:v>112.239</c:v>
                </c:pt>
                <c:pt idx="21">
                  <c:v>117.93600000000001</c:v>
                </c:pt>
                <c:pt idx="22">
                  <c:v>123.489</c:v>
                </c:pt>
                <c:pt idx="23">
                  <c:v>128.97</c:v>
                </c:pt>
                <c:pt idx="24">
                  <c:v>134.53200000000001</c:v>
                </c:pt>
                <c:pt idx="25">
                  <c:v>140.09400000000002</c:v>
                </c:pt>
                <c:pt idx="26">
                  <c:v>145.80900000000003</c:v>
                </c:pt>
                <c:pt idx="27">
                  <c:v>151.50600000000003</c:v>
                </c:pt>
                <c:pt idx="28">
                  <c:v>157.15800000000002</c:v>
                </c:pt>
                <c:pt idx="29">
                  <c:v>162.76500000000001</c:v>
                </c:pt>
                <c:pt idx="30">
                  <c:v>168.39000000000001</c:v>
                </c:pt>
                <c:pt idx="31">
                  <c:v>173.82600000000002</c:v>
                </c:pt>
                <c:pt idx="32">
                  <c:v>179.33400000000003</c:v>
                </c:pt>
                <c:pt idx="33">
                  <c:v>185.01300000000003</c:v>
                </c:pt>
                <c:pt idx="34">
                  <c:v>190.75500000000002</c:v>
                </c:pt>
                <c:pt idx="35">
                  <c:v>196.30800000000002</c:v>
                </c:pt>
                <c:pt idx="36">
                  <c:v>202.01400000000001</c:v>
                </c:pt>
                <c:pt idx="37">
                  <c:v>207.684</c:v>
                </c:pt>
                <c:pt idx="38">
                  <c:v>213.31799999999998</c:v>
                </c:pt>
                <c:pt idx="39">
                  <c:v>218.79899999999998</c:v>
                </c:pt>
                <c:pt idx="40">
                  <c:v>224.27999999999997</c:v>
                </c:pt>
                <c:pt idx="41">
                  <c:v>229.88699999999997</c:v>
                </c:pt>
                <c:pt idx="42">
                  <c:v>235.61999999999998</c:v>
                </c:pt>
                <c:pt idx="43">
                  <c:v>241.32599999999996</c:v>
                </c:pt>
                <c:pt idx="44">
                  <c:v>247.02299999999997</c:v>
                </c:pt>
                <c:pt idx="45">
                  <c:v>252.67499999999995</c:v>
                </c:pt>
                <c:pt idx="46">
                  <c:v>258.34499999999997</c:v>
                </c:pt>
                <c:pt idx="47">
                  <c:v>263.81699999999995</c:v>
                </c:pt>
                <c:pt idx="48">
                  <c:v>269.29799999999994</c:v>
                </c:pt>
                <c:pt idx="49">
                  <c:v>274.94099999999992</c:v>
                </c:pt>
                <c:pt idx="50">
                  <c:v>280.71899999999994</c:v>
                </c:pt>
                <c:pt idx="51">
                  <c:v>286.41599999999994</c:v>
                </c:pt>
                <c:pt idx="52">
                  <c:v>292.03199999999993</c:v>
                </c:pt>
                <c:pt idx="53">
                  <c:v>297.86399999999992</c:v>
                </c:pt>
                <c:pt idx="54">
                  <c:v>303.38099999999991</c:v>
                </c:pt>
                <c:pt idx="55">
                  <c:v>308.87099999999992</c:v>
                </c:pt>
                <c:pt idx="56">
                  <c:v>314.41499999999991</c:v>
                </c:pt>
                <c:pt idx="57">
                  <c:v>320.10299999999989</c:v>
                </c:pt>
                <c:pt idx="58">
                  <c:v>325.79099999999988</c:v>
                </c:pt>
                <c:pt idx="59">
                  <c:v>331.5329999999999</c:v>
                </c:pt>
                <c:pt idx="60">
                  <c:v>337.24799999999988</c:v>
                </c:pt>
                <c:pt idx="61">
                  <c:v>342.87299999999988</c:v>
                </c:pt>
                <c:pt idx="62">
                  <c:v>348.57899999999989</c:v>
                </c:pt>
                <c:pt idx="63">
                  <c:v>354.0329999999999</c:v>
                </c:pt>
                <c:pt idx="64">
                  <c:v>359.53199999999993</c:v>
                </c:pt>
              </c:numCache>
            </c:numRef>
          </c:xVal>
          <c:yVal>
            <c:numRef>
              <c:f>TDK_FF_ST_oU_05!$AC$20:$AC$84</c:f>
              <c:numCache>
                <c:formatCode>General</c:formatCode>
                <c:ptCount val="65"/>
                <c:pt idx="0">
                  <c:v>-0.28223029135858724</c:v>
                </c:pt>
                <c:pt idx="1">
                  <c:v>-9.3446566636375294E-2</c:v>
                </c:pt>
                <c:pt idx="2">
                  <c:v>-0.13261730768456559</c:v>
                </c:pt>
                <c:pt idx="3">
                  <c:v>-0.20501090374335362</c:v>
                </c:pt>
                <c:pt idx="4">
                  <c:v>-0.18843627512877248</c:v>
                </c:pt>
                <c:pt idx="5">
                  <c:v>-0.19546549571898097</c:v>
                </c:pt>
                <c:pt idx="6">
                  <c:v>-0.1303373788225457</c:v>
                </c:pt>
                <c:pt idx="7">
                  <c:v>-8.8404840345155833E-2</c:v>
                </c:pt>
                <c:pt idx="8">
                  <c:v>-7.3435696116007421E-2</c:v>
                </c:pt>
                <c:pt idx="9">
                  <c:v>-4.9917422486061014E-3</c:v>
                </c:pt>
                <c:pt idx="10">
                  <c:v>5.0491193957213909E-3</c:v>
                </c:pt>
                <c:pt idx="11">
                  <c:v>2.8094800293466449E-2</c:v>
                </c:pt>
                <c:pt idx="12">
                  <c:v>6.7510418632195979E-2</c:v>
                </c:pt>
                <c:pt idx="13">
                  <c:v>-2.5838782749616485E-3</c:v>
                </c:pt>
                <c:pt idx="14">
                  <c:v>-4.364103482896553E-2</c:v>
                </c:pt>
                <c:pt idx="15">
                  <c:v>2.0295747789447205E-2</c:v>
                </c:pt>
                <c:pt idx="16">
                  <c:v>-9.5799770119043615E-2</c:v>
                </c:pt>
                <c:pt idx="17">
                  <c:v>-9.1628677084656829E-2</c:v>
                </c:pt>
                <c:pt idx="18">
                  <c:v>-0.11301148951797302</c:v>
                </c:pt>
                <c:pt idx="19">
                  <c:v>-0.10227203287035991</c:v>
                </c:pt>
                <c:pt idx="20">
                  <c:v>-0.1484829502812488</c:v>
                </c:pt>
                <c:pt idx="21">
                  <c:v>-7.8930195304309336E-2</c:v>
                </c:pt>
                <c:pt idx="22">
                  <c:v>-0.11578761765585455</c:v>
                </c:pt>
                <c:pt idx="23">
                  <c:v>-7.7522948489303189E-2</c:v>
                </c:pt>
                <c:pt idx="24">
                  <c:v>2.0322866445582122E-2</c:v>
                </c:pt>
                <c:pt idx="25">
                  <c:v>4.6141631523539672E-3</c:v>
                </c:pt>
                <c:pt idx="26">
                  <c:v>-3.7389057823872918E-2</c:v>
                </c:pt>
                <c:pt idx="27">
                  <c:v>-1.038428833112448E-3</c:v>
                </c:pt>
                <c:pt idx="28">
                  <c:v>4.4418502231565071E-2</c:v>
                </c:pt>
                <c:pt idx="29">
                  <c:v>-1.9012218309427453E-2</c:v>
                </c:pt>
                <c:pt idx="30">
                  <c:v>-3.2396699796919393E-2</c:v>
                </c:pt>
                <c:pt idx="31">
                  <c:v>-2.2480908034140157E-2</c:v>
                </c:pt>
                <c:pt idx="32">
                  <c:v>-0.11589864949630169</c:v>
                </c:pt>
                <c:pt idx="33">
                  <c:v>-4.9748670906978987E-2</c:v>
                </c:pt>
                <c:pt idx="34">
                  <c:v>-9.7211092359231088E-2</c:v>
                </c:pt>
                <c:pt idx="35">
                  <c:v>-0.14332848361223682</c:v>
                </c:pt>
                <c:pt idx="36">
                  <c:v>-0.10304941293600223</c:v>
                </c:pt>
                <c:pt idx="37">
                  <c:v>1.0114309026761248E-2</c:v>
                </c:pt>
                <c:pt idx="38">
                  <c:v>7.39555495613331E-3</c:v>
                </c:pt>
                <c:pt idx="39">
                  <c:v>9.8311035529832225E-3</c:v>
                </c:pt>
                <c:pt idx="40">
                  <c:v>4.6196360630119671E-2</c:v>
                </c:pt>
                <c:pt idx="41">
                  <c:v>0.11985219248273893</c:v>
                </c:pt>
                <c:pt idx="42">
                  <c:v>0.13481084758350903</c:v>
                </c:pt>
                <c:pt idx="43">
                  <c:v>0.18887666542769921</c:v>
                </c:pt>
                <c:pt idx="44">
                  <c:v>0.16177368519817037</c:v>
                </c:pt>
                <c:pt idx="45">
                  <c:v>0.21325679837127609</c:v>
                </c:pt>
                <c:pt idx="46">
                  <c:v>0.10914011307301053</c:v>
                </c:pt>
                <c:pt idx="47">
                  <c:v>0.18971232478548927</c:v>
                </c:pt>
                <c:pt idx="48">
                  <c:v>0.12017690750991505</c:v>
                </c:pt>
                <c:pt idx="49">
                  <c:v>3.6109065559571718E-2</c:v>
                </c:pt>
                <c:pt idx="50">
                  <c:v>9.4420120810696062E-2</c:v>
                </c:pt>
                <c:pt idx="51">
                  <c:v>2.1999859686502532E-2</c:v>
                </c:pt>
                <c:pt idx="52">
                  <c:v>1.6850734497552367E-2</c:v>
                </c:pt>
                <c:pt idx="53">
                  <c:v>5.4750852534084515E-2</c:v>
                </c:pt>
                <c:pt idx="54">
                  <c:v>2.5866952202591165E-3</c:v>
                </c:pt>
                <c:pt idx="55">
                  <c:v>5.5398781227324889E-2</c:v>
                </c:pt>
                <c:pt idx="56">
                  <c:v>4.135327708826253E-2</c:v>
                </c:pt>
                <c:pt idx="57">
                  <c:v>9.7174030437429337E-2</c:v>
                </c:pt>
                <c:pt idx="58">
                  <c:v>1.2758739511411932E-2</c:v>
                </c:pt>
                <c:pt idx="59">
                  <c:v>-7.505668796397913E-3</c:v>
                </c:pt>
                <c:pt idx="60">
                  <c:v>6.7522185394352618E-2</c:v>
                </c:pt>
                <c:pt idx="61">
                  <c:v>-1.9118507197447343E-2</c:v>
                </c:pt>
                <c:pt idx="62">
                  <c:v>-0.11223869412589238</c:v>
                </c:pt>
                <c:pt idx="63">
                  <c:v>-9.8076015962988095E-2</c:v>
                </c:pt>
                <c:pt idx="64">
                  <c:v>-0.15835364279928399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TDK_FF_ST_oU_05!$Z$85:$Z$149</c:f>
              <c:numCache>
                <c:formatCode>General</c:formatCode>
                <c:ptCount val="65"/>
                <c:pt idx="0">
                  <c:v>359.53199999999993</c:v>
                </c:pt>
                <c:pt idx="1">
                  <c:v>354.23999999999995</c:v>
                </c:pt>
                <c:pt idx="2">
                  <c:v>348.79499999999996</c:v>
                </c:pt>
                <c:pt idx="3">
                  <c:v>343.07099999999997</c:v>
                </c:pt>
                <c:pt idx="4">
                  <c:v>337.41899999999998</c:v>
                </c:pt>
                <c:pt idx="5">
                  <c:v>331.74</c:v>
                </c:pt>
                <c:pt idx="6">
                  <c:v>325.98900000000003</c:v>
                </c:pt>
                <c:pt idx="7">
                  <c:v>320.34600000000006</c:v>
                </c:pt>
                <c:pt idx="8">
                  <c:v>314.67600000000004</c:v>
                </c:pt>
                <c:pt idx="9">
                  <c:v>309.07800000000003</c:v>
                </c:pt>
                <c:pt idx="10">
                  <c:v>303.61500000000001</c:v>
                </c:pt>
                <c:pt idx="11">
                  <c:v>298.03500000000003</c:v>
                </c:pt>
                <c:pt idx="12">
                  <c:v>292.21200000000005</c:v>
                </c:pt>
                <c:pt idx="13">
                  <c:v>286.62300000000005</c:v>
                </c:pt>
                <c:pt idx="14">
                  <c:v>280.85400000000004</c:v>
                </c:pt>
                <c:pt idx="15">
                  <c:v>275.16600000000005</c:v>
                </c:pt>
                <c:pt idx="16">
                  <c:v>269.51400000000007</c:v>
                </c:pt>
                <c:pt idx="17">
                  <c:v>264.01500000000004</c:v>
                </c:pt>
                <c:pt idx="18">
                  <c:v>258.55200000000002</c:v>
                </c:pt>
                <c:pt idx="19">
                  <c:v>252.82800000000003</c:v>
                </c:pt>
                <c:pt idx="20">
                  <c:v>247.23000000000002</c:v>
                </c:pt>
                <c:pt idx="21">
                  <c:v>241.53300000000002</c:v>
                </c:pt>
                <c:pt idx="22">
                  <c:v>235.84500000000003</c:v>
                </c:pt>
                <c:pt idx="23">
                  <c:v>230.10300000000004</c:v>
                </c:pt>
                <c:pt idx="24">
                  <c:v>224.54100000000003</c:v>
                </c:pt>
                <c:pt idx="25">
                  <c:v>218.97900000000001</c:v>
                </c:pt>
                <c:pt idx="26">
                  <c:v>213.56100000000001</c:v>
                </c:pt>
                <c:pt idx="27">
                  <c:v>207.95400000000001</c:v>
                </c:pt>
                <c:pt idx="28">
                  <c:v>202.17600000000002</c:v>
                </c:pt>
                <c:pt idx="29">
                  <c:v>196.53300000000002</c:v>
                </c:pt>
                <c:pt idx="30">
                  <c:v>190.935</c:v>
                </c:pt>
                <c:pt idx="31">
                  <c:v>185.202</c:v>
                </c:pt>
                <c:pt idx="32">
                  <c:v>179.523</c:v>
                </c:pt>
                <c:pt idx="33">
                  <c:v>174.096</c:v>
                </c:pt>
                <c:pt idx="34">
                  <c:v>168.642</c:v>
                </c:pt>
                <c:pt idx="35">
                  <c:v>163.053</c:v>
                </c:pt>
                <c:pt idx="36">
                  <c:v>157.36500000000001</c:v>
                </c:pt>
                <c:pt idx="37">
                  <c:v>151.70400000000001</c:v>
                </c:pt>
                <c:pt idx="38">
                  <c:v>145.94400000000002</c:v>
                </c:pt>
                <c:pt idx="39">
                  <c:v>140.28300000000002</c:v>
                </c:pt>
                <c:pt idx="40">
                  <c:v>134.721</c:v>
                </c:pt>
                <c:pt idx="41">
                  <c:v>129.15899999999999</c:v>
                </c:pt>
                <c:pt idx="42">
                  <c:v>123.74099999999999</c:v>
                </c:pt>
                <c:pt idx="43">
                  <c:v>118.10699999999999</c:v>
                </c:pt>
                <c:pt idx="44">
                  <c:v>112.42799999999998</c:v>
                </c:pt>
                <c:pt idx="45">
                  <c:v>106.80299999999998</c:v>
                </c:pt>
                <c:pt idx="46">
                  <c:v>101.11499999999998</c:v>
                </c:pt>
                <c:pt idx="47">
                  <c:v>95.435999999999979</c:v>
                </c:pt>
                <c:pt idx="48">
                  <c:v>89.720999999999975</c:v>
                </c:pt>
                <c:pt idx="49">
                  <c:v>84.284999999999968</c:v>
                </c:pt>
                <c:pt idx="50">
                  <c:v>78.803999999999974</c:v>
                </c:pt>
                <c:pt idx="51">
                  <c:v>73.115999999999971</c:v>
                </c:pt>
                <c:pt idx="52">
                  <c:v>67.472999999999971</c:v>
                </c:pt>
                <c:pt idx="53">
                  <c:v>61.874999999999972</c:v>
                </c:pt>
                <c:pt idx="54">
                  <c:v>56.114999999999974</c:v>
                </c:pt>
                <c:pt idx="55">
                  <c:v>50.435999999999972</c:v>
                </c:pt>
                <c:pt idx="56">
                  <c:v>44.792999999999971</c:v>
                </c:pt>
                <c:pt idx="57">
                  <c:v>39.266999999999967</c:v>
                </c:pt>
                <c:pt idx="58">
                  <c:v>33.839999999999968</c:v>
                </c:pt>
                <c:pt idx="59">
                  <c:v>28.27799999999997</c:v>
                </c:pt>
                <c:pt idx="60">
                  <c:v>22.481999999999971</c:v>
                </c:pt>
                <c:pt idx="61">
                  <c:v>16.766999999999971</c:v>
                </c:pt>
                <c:pt idx="62">
                  <c:v>11.177999999999972</c:v>
                </c:pt>
                <c:pt idx="63">
                  <c:v>5.4539999999999731</c:v>
                </c:pt>
                <c:pt idx="64">
                  <c:v>-0.26100000000002677</c:v>
                </c:pt>
              </c:numCache>
            </c:numRef>
          </c:xVal>
          <c:yVal>
            <c:numRef>
              <c:f>TDK_FF_ST_oU_05!$AC$85:$AC$149</c:f>
              <c:numCache>
                <c:formatCode>General</c:formatCode>
                <c:ptCount val="65"/>
                <c:pt idx="0">
                  <c:v>-7.0815761757160089E-2</c:v>
                </c:pt>
                <c:pt idx="1">
                  <c:v>-0.15110845227047776</c:v>
                </c:pt>
                <c:pt idx="2">
                  <c:v>-7.1271963201638755E-2</c:v>
                </c:pt>
                <c:pt idx="3">
                  <c:v>5.2734108605250185E-3</c:v>
                </c:pt>
                <c:pt idx="4">
                  <c:v>5.5900468721233665E-2</c:v>
                </c:pt>
                <c:pt idx="5">
                  <c:v>0.10726721196556355</c:v>
                </c:pt>
                <c:pt idx="6">
                  <c:v>5.9778163814939944E-2</c:v>
                </c:pt>
                <c:pt idx="7">
                  <c:v>9.4455043350478718E-2</c:v>
                </c:pt>
                <c:pt idx="8">
                  <c:v>9.5990776906660358E-2</c:v>
                </c:pt>
                <c:pt idx="9">
                  <c:v>4.6412991695603978E-2</c:v>
                </c:pt>
                <c:pt idx="10">
                  <c:v>7.7592981079646961E-2</c:v>
                </c:pt>
                <c:pt idx="11">
                  <c:v>0.11900989220811198</c:v>
                </c:pt>
                <c:pt idx="12">
                  <c:v>1.8138527308394714E-2</c:v>
                </c:pt>
                <c:pt idx="13">
                  <c:v>7.955739965916564E-2</c:v>
                </c:pt>
                <c:pt idx="14">
                  <c:v>0.13585598284328171</c:v>
                </c:pt>
                <c:pt idx="15">
                  <c:v>0.12647504158064748</c:v>
                </c:pt>
                <c:pt idx="16">
                  <c:v>0.20028351289028024</c:v>
                </c:pt>
                <c:pt idx="17">
                  <c:v>0.14674912000242557</c:v>
                </c:pt>
                <c:pt idx="18">
                  <c:v>0.14861779690238563</c:v>
                </c:pt>
                <c:pt idx="19">
                  <c:v>0.18443441833477436</c:v>
                </c:pt>
                <c:pt idx="20">
                  <c:v>0.2228816050281921</c:v>
                </c:pt>
                <c:pt idx="21">
                  <c:v>0.23615194683088703</c:v>
                </c:pt>
                <c:pt idx="22">
                  <c:v>0.20609441637020609</c:v>
                </c:pt>
                <c:pt idx="23">
                  <c:v>0.14058543585932171</c:v>
                </c:pt>
                <c:pt idx="24">
                  <c:v>9.1834507071922644E-2</c:v>
                </c:pt>
                <c:pt idx="25">
                  <c:v>-5.9254294907873373E-4</c:v>
                </c:pt>
                <c:pt idx="26">
                  <c:v>4.1816412197306363E-3</c:v>
                </c:pt>
                <c:pt idx="27">
                  <c:v>3.5695071804127565E-2</c:v>
                </c:pt>
                <c:pt idx="28">
                  <c:v>-4.6620529583464076E-2</c:v>
                </c:pt>
                <c:pt idx="29">
                  <c:v>-8.281026724671392E-2</c:v>
                </c:pt>
                <c:pt idx="30">
                  <c:v>-8.489093166707562E-2</c:v>
                </c:pt>
                <c:pt idx="31">
                  <c:v>-6.3868672346416133E-2</c:v>
                </c:pt>
                <c:pt idx="32">
                  <c:v>-8.2944597300951273E-2</c:v>
                </c:pt>
                <c:pt idx="33">
                  <c:v>-1.4184460750016115E-2</c:v>
                </c:pt>
                <c:pt idx="34">
                  <c:v>4.0479839470322077E-3</c:v>
                </c:pt>
                <c:pt idx="35">
                  <c:v>5.3316406724889021E-2</c:v>
                </c:pt>
                <c:pt idx="36">
                  <c:v>-4.4975985309747557E-3</c:v>
                </c:pt>
                <c:pt idx="37">
                  <c:v>-2.4777431500012881E-2</c:v>
                </c:pt>
                <c:pt idx="38">
                  <c:v>4.4793134513724908E-2</c:v>
                </c:pt>
                <c:pt idx="39">
                  <c:v>1.3857364839395814E-3</c:v>
                </c:pt>
                <c:pt idx="40">
                  <c:v>-1.7684476530746451E-2</c:v>
                </c:pt>
                <c:pt idx="41">
                  <c:v>-4.8892418393677417E-2</c:v>
                </c:pt>
                <c:pt idx="42">
                  <c:v>-9.8720418839036483E-2</c:v>
                </c:pt>
                <c:pt idx="43">
                  <c:v>-4.6975480208985232E-2</c:v>
                </c:pt>
                <c:pt idx="44">
                  <c:v>-0.15875503727805551</c:v>
                </c:pt>
                <c:pt idx="45">
                  <c:v>-9.9878546045587768E-2</c:v>
                </c:pt>
                <c:pt idx="46">
                  <c:v>-0.11182093421612649</c:v>
                </c:pt>
                <c:pt idx="47">
                  <c:v>-9.9757257875580763E-2</c:v>
                </c:pt>
                <c:pt idx="48">
                  <c:v>-7.2263886643071373E-2</c:v>
                </c:pt>
                <c:pt idx="49">
                  <c:v>1.7715484769723844E-2</c:v>
                </c:pt>
                <c:pt idx="50">
                  <c:v>5.7436694634191099E-2</c:v>
                </c:pt>
                <c:pt idx="51">
                  <c:v>6.4108274788750919E-2</c:v>
                </c:pt>
                <c:pt idx="52">
                  <c:v>1.3714255614829085E-2</c:v>
                </c:pt>
                <c:pt idx="53">
                  <c:v>-1.9276165030674974E-2</c:v>
                </c:pt>
                <c:pt idx="54">
                  <c:v>1.5318788267542516E-2</c:v>
                </c:pt>
                <c:pt idx="55">
                  <c:v>-2.3597566686866855E-2</c:v>
                </c:pt>
                <c:pt idx="56">
                  <c:v>-4.1463147566183522E-2</c:v>
                </c:pt>
                <c:pt idx="57">
                  <c:v>-9.5238322216147253E-2</c:v>
                </c:pt>
                <c:pt idx="58">
                  <c:v>-0.1615489137792494</c:v>
                </c:pt>
                <c:pt idx="59">
                  <c:v>-0.19662339109283522</c:v>
                </c:pt>
                <c:pt idx="60">
                  <c:v>-0.16375559946777685</c:v>
                </c:pt>
                <c:pt idx="61">
                  <c:v>-0.12775126943111914</c:v>
                </c:pt>
                <c:pt idx="62">
                  <c:v>-0.14621190490217728</c:v>
                </c:pt>
                <c:pt idx="63">
                  <c:v>-0.15051042005043147</c:v>
                </c:pt>
                <c:pt idx="64">
                  <c:v>-8.7475432320670343E-2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5.202</c:v>
                </c:pt>
                <c:pt idx="2">
                  <c:v>10.952999999999999</c:v>
                </c:pt>
                <c:pt idx="3">
                  <c:v>16.559999999999999</c:v>
                </c:pt>
                <c:pt idx="4">
                  <c:v>22.283999999999999</c:v>
                </c:pt>
                <c:pt idx="5">
                  <c:v>28.007999999999999</c:v>
                </c:pt>
                <c:pt idx="6">
                  <c:v>33.614999999999995</c:v>
                </c:pt>
                <c:pt idx="7">
                  <c:v>39.059999999999995</c:v>
                </c:pt>
                <c:pt idx="8">
                  <c:v>44.576999999999998</c:v>
                </c:pt>
                <c:pt idx="9">
                  <c:v>50.228999999999999</c:v>
                </c:pt>
                <c:pt idx="10">
                  <c:v>55.935000000000002</c:v>
                </c:pt>
                <c:pt idx="11">
                  <c:v>61.713000000000001</c:v>
                </c:pt>
                <c:pt idx="12">
                  <c:v>67.355999999999995</c:v>
                </c:pt>
                <c:pt idx="13">
                  <c:v>72.971999999999994</c:v>
                </c:pt>
                <c:pt idx="14">
                  <c:v>78.641999999999996</c:v>
                </c:pt>
                <c:pt idx="15">
                  <c:v>84.042000000000002</c:v>
                </c:pt>
                <c:pt idx="16">
                  <c:v>89.558999999999997</c:v>
                </c:pt>
                <c:pt idx="17">
                  <c:v>95.201999999999998</c:v>
                </c:pt>
                <c:pt idx="18">
                  <c:v>100.944</c:v>
                </c:pt>
                <c:pt idx="19">
                  <c:v>106.63200000000001</c:v>
                </c:pt>
                <c:pt idx="20">
                  <c:v>112.239</c:v>
                </c:pt>
                <c:pt idx="21">
                  <c:v>117.93600000000001</c:v>
                </c:pt>
                <c:pt idx="22">
                  <c:v>123.489</c:v>
                </c:pt>
                <c:pt idx="23">
                  <c:v>128.97</c:v>
                </c:pt>
                <c:pt idx="24">
                  <c:v>134.53200000000001</c:v>
                </c:pt>
                <c:pt idx="25">
                  <c:v>140.09400000000002</c:v>
                </c:pt>
                <c:pt idx="26">
                  <c:v>145.80900000000003</c:v>
                </c:pt>
                <c:pt idx="27">
                  <c:v>151.50600000000003</c:v>
                </c:pt>
                <c:pt idx="28">
                  <c:v>157.15800000000002</c:v>
                </c:pt>
                <c:pt idx="29">
                  <c:v>162.76500000000001</c:v>
                </c:pt>
                <c:pt idx="30">
                  <c:v>168.39000000000001</c:v>
                </c:pt>
                <c:pt idx="31">
                  <c:v>173.82600000000002</c:v>
                </c:pt>
                <c:pt idx="32">
                  <c:v>179.33400000000003</c:v>
                </c:pt>
                <c:pt idx="33">
                  <c:v>185.01300000000003</c:v>
                </c:pt>
                <c:pt idx="34">
                  <c:v>190.75500000000002</c:v>
                </c:pt>
                <c:pt idx="35">
                  <c:v>196.30800000000002</c:v>
                </c:pt>
                <c:pt idx="36">
                  <c:v>202.01400000000001</c:v>
                </c:pt>
                <c:pt idx="37">
                  <c:v>207.684</c:v>
                </c:pt>
                <c:pt idx="38">
                  <c:v>213.31799999999998</c:v>
                </c:pt>
                <c:pt idx="39">
                  <c:v>218.79899999999998</c:v>
                </c:pt>
                <c:pt idx="40">
                  <c:v>224.27999999999997</c:v>
                </c:pt>
                <c:pt idx="41">
                  <c:v>229.88699999999997</c:v>
                </c:pt>
                <c:pt idx="42">
                  <c:v>235.61999999999998</c:v>
                </c:pt>
                <c:pt idx="43">
                  <c:v>241.32599999999996</c:v>
                </c:pt>
                <c:pt idx="44">
                  <c:v>247.02299999999997</c:v>
                </c:pt>
                <c:pt idx="45">
                  <c:v>252.67499999999995</c:v>
                </c:pt>
                <c:pt idx="46">
                  <c:v>258.34499999999997</c:v>
                </c:pt>
                <c:pt idx="47">
                  <c:v>263.81699999999995</c:v>
                </c:pt>
                <c:pt idx="48">
                  <c:v>269.29799999999994</c:v>
                </c:pt>
                <c:pt idx="49">
                  <c:v>274.94099999999992</c:v>
                </c:pt>
                <c:pt idx="50">
                  <c:v>280.71899999999994</c:v>
                </c:pt>
                <c:pt idx="51">
                  <c:v>286.41599999999994</c:v>
                </c:pt>
                <c:pt idx="52">
                  <c:v>292.03199999999993</c:v>
                </c:pt>
                <c:pt idx="53">
                  <c:v>297.86399999999992</c:v>
                </c:pt>
                <c:pt idx="54">
                  <c:v>303.38099999999991</c:v>
                </c:pt>
                <c:pt idx="55">
                  <c:v>308.87099999999992</c:v>
                </c:pt>
                <c:pt idx="56">
                  <c:v>314.41499999999991</c:v>
                </c:pt>
                <c:pt idx="57">
                  <c:v>320.10299999999989</c:v>
                </c:pt>
                <c:pt idx="58">
                  <c:v>325.79099999999988</c:v>
                </c:pt>
                <c:pt idx="59">
                  <c:v>331.5329999999999</c:v>
                </c:pt>
                <c:pt idx="60">
                  <c:v>337.24799999999988</c:v>
                </c:pt>
                <c:pt idx="61">
                  <c:v>342.87299999999988</c:v>
                </c:pt>
                <c:pt idx="62">
                  <c:v>348.57899999999989</c:v>
                </c:pt>
                <c:pt idx="63">
                  <c:v>354.0329999999999</c:v>
                </c:pt>
              </c:numCache>
            </c:numRef>
          </c:xVal>
          <c:yVal>
            <c:numRef>
              <c:f>TDK_FF_ST_oU_05!$AD$20:$AD$83</c:f>
              <c:numCache>
                <c:formatCode>General</c:formatCode>
                <c:ptCount val="64"/>
                <c:pt idx="0">
                  <c:v>0.19475485903791689</c:v>
                </c:pt>
                <c:pt idx="1">
                  <c:v>-5.7063853414056176E-2</c:v>
                </c:pt>
                <c:pt idx="2">
                  <c:v>-1.3594597217611692E-2</c:v>
                </c:pt>
                <c:pt idx="3">
                  <c:v>7.7259634312234482E-2</c:v>
                </c:pt>
                <c:pt idx="4">
                  <c:v>2.4680675660995632E-2</c:v>
                </c:pt>
                <c:pt idx="5">
                  <c:v>-1.1578953738542452E-3</c:v>
                </c:pt>
                <c:pt idx="6">
                  <c:v>-3.1211534956703701E-2</c:v>
                </c:pt>
                <c:pt idx="7">
                  <c:v>-6.8334818709914202E-3</c:v>
                </c:pt>
                <c:pt idx="8">
                  <c:v>3.1972548549823898E-2</c:v>
                </c:pt>
                <c:pt idx="9">
                  <c:v>-1.8605824438260754E-2</c:v>
                </c:pt>
                <c:pt idx="10">
                  <c:v>1.0269668871821125E-2</c:v>
                </c:pt>
                <c:pt idx="11">
                  <c:v>-4.7370965324141423E-2</c:v>
                </c:pt>
                <c:pt idx="12">
                  <c:v>-5.3796163017366894E-2</c:v>
                </c:pt>
                <c:pt idx="13">
                  <c:v>6.6692153063712567E-2</c:v>
                </c:pt>
                <c:pt idx="14">
                  <c:v>0.10107772946315663</c:v>
                </c:pt>
                <c:pt idx="15">
                  <c:v>-2.5802630197233611E-3</c:v>
                </c:pt>
                <c:pt idx="16">
                  <c:v>2.3535883475972241E-2</c:v>
                </c:pt>
                <c:pt idx="17">
                  <c:v>-8.1285807909239338E-3</c:v>
                </c:pt>
                <c:pt idx="18">
                  <c:v>1.1905553018465298E-3</c:v>
                </c:pt>
                <c:pt idx="19">
                  <c:v>2.3934868247721397E-3</c:v>
                </c:pt>
                <c:pt idx="20">
                  <c:v>-1.0272086996806706E-2</c:v>
                </c:pt>
                <c:pt idx="21">
                  <c:v>3.1954715095324104E-2</c:v>
                </c:pt>
                <c:pt idx="22">
                  <c:v>1.7067198816818063E-2</c:v>
                </c:pt>
                <c:pt idx="23">
                  <c:v>2.8630530095625772E-2</c:v>
                </c:pt>
                <c:pt idx="24">
                  <c:v>-3.8007342976328573E-2</c:v>
                </c:pt>
                <c:pt idx="25">
                  <c:v>-3.2284266684143859E-3</c:v>
                </c:pt>
                <c:pt idx="26">
                  <c:v>8.2182192337597826E-2</c:v>
                </c:pt>
                <c:pt idx="27">
                  <c:v>-2.3739002666900433E-2</c:v>
                </c:pt>
                <c:pt idx="28">
                  <c:v>-4.8916100762539827E-2</c:v>
                </c:pt>
                <c:pt idx="29">
                  <c:v>7.2328625034316474E-2</c:v>
                </c:pt>
                <c:pt idx="30">
                  <c:v>3.64446837439516E-2</c:v>
                </c:pt>
                <c:pt idx="31">
                  <c:v>8.2964472841240422E-3</c:v>
                </c:pt>
                <c:pt idx="32">
                  <c:v>3.2954052195350414E-2</c:v>
                </c:pt>
                <c:pt idx="33">
                  <c:v>-1.4120001439437146E-2</c:v>
                </c:pt>
                <c:pt idx="34">
                  <c:v>1.2320160692155468E-2</c:v>
                </c:pt>
                <c:pt idx="35">
                  <c:v>6.0518216365522903E-2</c:v>
                </c:pt>
                <c:pt idx="36">
                  <c:v>5.6428883352538151E-2</c:v>
                </c:pt>
                <c:pt idx="37">
                  <c:v>2.5580762777366317E-2</c:v>
                </c:pt>
                <c:pt idx="38">
                  <c:v>-3.2139137364026737E-3</c:v>
                </c:pt>
                <c:pt idx="39">
                  <c:v>-1.0423646502061956E-2</c:v>
                </c:pt>
                <c:pt idx="40">
                  <c:v>4.5638146441802974E-2</c:v>
                </c:pt>
                <c:pt idx="41">
                  <c:v>2.0733243376582777E-2</c:v>
                </c:pt>
                <c:pt idx="42">
                  <c:v>7.128356878669706E-2</c:v>
                </c:pt>
                <c:pt idx="43">
                  <c:v>4.7275281403187819E-2</c:v>
                </c:pt>
                <c:pt idx="44">
                  <c:v>6.1107919830021729E-2</c:v>
                </c:pt>
                <c:pt idx="45">
                  <c:v>-2.8822380036501727E-2</c:v>
                </c:pt>
                <c:pt idx="46">
                  <c:v>3.947768382937511E-2</c:v>
                </c:pt>
                <c:pt idx="47">
                  <c:v>-4.2963204783063702E-2</c:v>
                </c:pt>
                <c:pt idx="48">
                  <c:v>8.0106605380365181E-2</c:v>
                </c:pt>
                <c:pt idx="49">
                  <c:v>9.0365976021075767E-2</c:v>
                </c:pt>
                <c:pt idx="50">
                  <c:v>4.1435862032585646E-2</c:v>
                </c:pt>
                <c:pt idx="51">
                  <c:v>5.7557539972663108E-2</c:v>
                </c:pt>
                <c:pt idx="52">
                  <c:v>1.2877928108423475E-3</c:v>
                </c:pt>
                <c:pt idx="53">
                  <c:v>6.4259039674027463E-2</c:v>
                </c:pt>
                <c:pt idx="54">
                  <c:v>7.5006285859387845E-2</c:v>
                </c:pt>
                <c:pt idx="55">
                  <c:v>-8.9857895317209113E-3</c:v>
                </c:pt>
                <c:pt idx="56">
                  <c:v>5.4637499818397828E-2</c:v>
                </c:pt>
                <c:pt idx="57">
                  <c:v>-2.7189870869506194E-3</c:v>
                </c:pt>
                <c:pt idx="58">
                  <c:v>4.7019424303528012E-2</c:v>
                </c:pt>
                <c:pt idx="59">
                  <c:v>0.11477288076196146</c:v>
                </c:pt>
                <c:pt idx="60">
                  <c:v>-1.1621716673118954E-2</c:v>
                </c:pt>
                <c:pt idx="61">
                  <c:v>2.4391918057972362E-2</c:v>
                </c:pt>
                <c:pt idx="62">
                  <c:v>4.0966730924253625E-2</c:v>
                </c:pt>
                <c:pt idx="63">
                  <c:v>-5.3032436307489661E-2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198536"/>
        <c:axId val="450197752"/>
      </c:scatterChart>
      <c:valAx>
        <c:axId val="4501985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0197752"/>
        <c:crosses val="autoZero"/>
        <c:crossBetween val="midCat"/>
      </c:valAx>
      <c:valAx>
        <c:axId val="45019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0198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5.391</c:v>
                </c:pt>
                <c:pt idx="2">
                  <c:v>11.061</c:v>
                </c:pt>
                <c:pt idx="3">
                  <c:v>16.739999999999998</c:v>
                </c:pt>
                <c:pt idx="4">
                  <c:v>22.454999999999998</c:v>
                </c:pt>
                <c:pt idx="5">
                  <c:v>28.160999999999998</c:v>
                </c:pt>
                <c:pt idx="6">
                  <c:v>33.641999999999996</c:v>
                </c:pt>
                <c:pt idx="7">
                  <c:v>39.113999999999997</c:v>
                </c:pt>
                <c:pt idx="8">
                  <c:v>44.693999999999996</c:v>
                </c:pt>
                <c:pt idx="9">
                  <c:v>50.345999999999997</c:v>
                </c:pt>
                <c:pt idx="10">
                  <c:v>56.087999999999994</c:v>
                </c:pt>
                <c:pt idx="11">
                  <c:v>61.811999999999991</c:v>
                </c:pt>
                <c:pt idx="12">
                  <c:v>67.481999999999985</c:v>
                </c:pt>
                <c:pt idx="13">
                  <c:v>73.061999999999983</c:v>
                </c:pt>
                <c:pt idx="14">
                  <c:v>78.677999999999983</c:v>
                </c:pt>
                <c:pt idx="15">
                  <c:v>84.10499999999999</c:v>
                </c:pt>
                <c:pt idx="16">
                  <c:v>89.666999999999987</c:v>
                </c:pt>
                <c:pt idx="17">
                  <c:v>95.345999999999989</c:v>
                </c:pt>
                <c:pt idx="18">
                  <c:v>101.07899999999999</c:v>
                </c:pt>
                <c:pt idx="19">
                  <c:v>106.73099999999999</c:v>
                </c:pt>
                <c:pt idx="20">
                  <c:v>112.31099999999999</c:v>
                </c:pt>
                <c:pt idx="21">
                  <c:v>118.098</c:v>
                </c:pt>
                <c:pt idx="22">
                  <c:v>123.54299999999999</c:v>
                </c:pt>
                <c:pt idx="23">
                  <c:v>129.006</c:v>
                </c:pt>
                <c:pt idx="24">
                  <c:v>134.649</c:v>
                </c:pt>
                <c:pt idx="25">
                  <c:v>140.24700000000001</c:v>
                </c:pt>
                <c:pt idx="26">
                  <c:v>145.92600000000002</c:v>
                </c:pt>
                <c:pt idx="27">
                  <c:v>151.65</c:v>
                </c:pt>
                <c:pt idx="28">
                  <c:v>157.23000000000002</c:v>
                </c:pt>
                <c:pt idx="29">
                  <c:v>162.93600000000001</c:v>
                </c:pt>
                <c:pt idx="30">
                  <c:v>168.49800000000002</c:v>
                </c:pt>
                <c:pt idx="31">
                  <c:v>173.89800000000002</c:v>
                </c:pt>
                <c:pt idx="32">
                  <c:v>179.46000000000004</c:v>
                </c:pt>
                <c:pt idx="33">
                  <c:v>185.17500000000004</c:v>
                </c:pt>
                <c:pt idx="34">
                  <c:v>190.83600000000004</c:v>
                </c:pt>
                <c:pt idx="35">
                  <c:v>196.55100000000004</c:v>
                </c:pt>
                <c:pt idx="36">
                  <c:v>202.17600000000004</c:v>
                </c:pt>
                <c:pt idx="37">
                  <c:v>207.88200000000003</c:v>
                </c:pt>
                <c:pt idx="38">
                  <c:v>213.38100000000003</c:v>
                </c:pt>
                <c:pt idx="39">
                  <c:v>218.83500000000004</c:v>
                </c:pt>
                <c:pt idx="40">
                  <c:v>224.37900000000005</c:v>
                </c:pt>
                <c:pt idx="41">
                  <c:v>230.04900000000004</c:v>
                </c:pt>
                <c:pt idx="42">
                  <c:v>235.80000000000004</c:v>
                </c:pt>
                <c:pt idx="43">
                  <c:v>241.46100000000004</c:v>
                </c:pt>
                <c:pt idx="44">
                  <c:v>247.19400000000005</c:v>
                </c:pt>
                <c:pt idx="45">
                  <c:v>252.78300000000004</c:v>
                </c:pt>
                <c:pt idx="46">
                  <c:v>258.44400000000002</c:v>
                </c:pt>
                <c:pt idx="47">
                  <c:v>263.916</c:v>
                </c:pt>
                <c:pt idx="48">
                  <c:v>269.37</c:v>
                </c:pt>
                <c:pt idx="49">
                  <c:v>275.13900000000001</c:v>
                </c:pt>
                <c:pt idx="50">
                  <c:v>280.84500000000003</c:v>
                </c:pt>
                <c:pt idx="51">
                  <c:v>286.50600000000003</c:v>
                </c:pt>
                <c:pt idx="52">
                  <c:v>292.19400000000002</c:v>
                </c:pt>
                <c:pt idx="53">
                  <c:v>297.92700000000002</c:v>
                </c:pt>
                <c:pt idx="54">
                  <c:v>303.46200000000005</c:v>
                </c:pt>
                <c:pt idx="55">
                  <c:v>308.94300000000004</c:v>
                </c:pt>
                <c:pt idx="56">
                  <c:v>314.55000000000007</c:v>
                </c:pt>
                <c:pt idx="57">
                  <c:v>320.22000000000008</c:v>
                </c:pt>
                <c:pt idx="58">
                  <c:v>325.9620000000001</c:v>
                </c:pt>
                <c:pt idx="59">
                  <c:v>331.71300000000008</c:v>
                </c:pt>
                <c:pt idx="60">
                  <c:v>337.41000000000008</c:v>
                </c:pt>
                <c:pt idx="61">
                  <c:v>342.99000000000007</c:v>
                </c:pt>
                <c:pt idx="62">
                  <c:v>348.65100000000007</c:v>
                </c:pt>
                <c:pt idx="63">
                  <c:v>354.06000000000006</c:v>
                </c:pt>
                <c:pt idx="64">
                  <c:v>359.61300000000006</c:v>
                </c:pt>
              </c:numCache>
            </c:numRef>
          </c:xVal>
          <c:yVal>
            <c:numRef>
              <c:f>TDK_FF_ST_mU_05!$AC$20:$AC$84</c:f>
              <c:numCache>
                <c:formatCode>General</c:formatCode>
                <c:ptCount val="65"/>
                <c:pt idx="0">
                  <c:v>-0.10797312473903276</c:v>
                </c:pt>
                <c:pt idx="1">
                  <c:v>-0.10802204336168053</c:v>
                </c:pt>
                <c:pt idx="2">
                  <c:v>-0.18933782858552917</c:v>
                </c:pt>
                <c:pt idx="3">
                  <c:v>-0.14268088550010205</c:v>
                </c:pt>
                <c:pt idx="4">
                  <c:v>-0.16071456301399678</c:v>
                </c:pt>
                <c:pt idx="5">
                  <c:v>-0.15956071554381523</c:v>
                </c:pt>
                <c:pt idx="6">
                  <c:v>-0.1466969870949697</c:v>
                </c:pt>
                <c:pt idx="7">
                  <c:v>-0.15153475239488756</c:v>
                </c:pt>
                <c:pt idx="8">
                  <c:v>-7.1010760683044793E-2</c:v>
                </c:pt>
                <c:pt idx="9">
                  <c:v>-1.4440288887037411E-2</c:v>
                </c:pt>
                <c:pt idx="10">
                  <c:v>-5.7915384249156432E-3</c:v>
                </c:pt>
                <c:pt idx="11">
                  <c:v>-3.9395033905556431E-2</c:v>
                </c:pt>
                <c:pt idx="12">
                  <c:v>8.4782441502255779E-3</c:v>
                </c:pt>
                <c:pt idx="13">
                  <c:v>4.3165297562296701E-2</c:v>
                </c:pt>
                <c:pt idx="14">
                  <c:v>-6.8119945815951155E-2</c:v>
                </c:pt>
                <c:pt idx="15">
                  <c:v>-2.7926454100878573E-2</c:v>
                </c:pt>
                <c:pt idx="16">
                  <c:v>-4.8512177681132584E-2</c:v>
                </c:pt>
                <c:pt idx="17">
                  <c:v>-0.10648188278763371</c:v>
                </c:pt>
                <c:pt idx="18">
                  <c:v>-7.696561742925212E-2</c:v>
                </c:pt>
                <c:pt idx="19">
                  <c:v>-8.7967800561727927E-2</c:v>
                </c:pt>
                <c:pt idx="20">
                  <c:v>-0.10302153678573234</c:v>
                </c:pt>
                <c:pt idx="21">
                  <c:v>-0.1100062769153709</c:v>
                </c:pt>
                <c:pt idx="22">
                  <c:v>-3.2720689896095223E-2</c:v>
                </c:pt>
                <c:pt idx="23">
                  <c:v>-5.4194170523089724E-3</c:v>
                </c:pt>
                <c:pt idx="24">
                  <c:v>-5.5639251201000661E-2</c:v>
                </c:pt>
                <c:pt idx="25">
                  <c:v>9.6589235603801171E-3</c:v>
                </c:pt>
                <c:pt idx="26">
                  <c:v>2.3586843047525008E-2</c:v>
                </c:pt>
                <c:pt idx="27">
                  <c:v>2.4217278941051745E-2</c:v>
                </c:pt>
                <c:pt idx="28">
                  <c:v>2.7020451117209632E-2</c:v>
                </c:pt>
                <c:pt idx="29">
                  <c:v>8.5740940671996668E-3</c:v>
                </c:pt>
                <c:pt idx="30">
                  <c:v>-2.3965680228883457E-2</c:v>
                </c:pt>
                <c:pt idx="31">
                  <c:v>-3.892891833959311E-2</c:v>
                </c:pt>
                <c:pt idx="32">
                  <c:v>-2.9956638141925396E-2</c:v>
                </c:pt>
                <c:pt idx="33">
                  <c:v>-0.14097945425041303</c:v>
                </c:pt>
                <c:pt idx="34">
                  <c:v>-0.11577743898649828</c:v>
                </c:pt>
                <c:pt idx="35">
                  <c:v>-7.4957635906685027E-2</c:v>
                </c:pt>
                <c:pt idx="36">
                  <c:v>-6.8980004672994255E-2</c:v>
                </c:pt>
                <c:pt idx="37">
                  <c:v>-5.2779752284408232E-2</c:v>
                </c:pt>
                <c:pt idx="38">
                  <c:v>-1.4719761679373278E-2</c:v>
                </c:pt>
                <c:pt idx="39">
                  <c:v>2.3587079824665125E-2</c:v>
                </c:pt>
                <c:pt idx="40">
                  <c:v>7.3130997378569873E-2</c:v>
                </c:pt>
                <c:pt idx="41">
                  <c:v>0.17026421234135114</c:v>
                </c:pt>
                <c:pt idx="42">
                  <c:v>0.22797772373181147</c:v>
                </c:pt>
                <c:pt idx="43">
                  <c:v>0.14441963533826652</c:v>
                </c:pt>
                <c:pt idx="44">
                  <c:v>0.14588725226181509</c:v>
                </c:pt>
                <c:pt idx="45">
                  <c:v>0.19616092242867467</c:v>
                </c:pt>
                <c:pt idx="46">
                  <c:v>0.18475702076324296</c:v>
                </c:pt>
                <c:pt idx="47">
                  <c:v>0.13254366884012825</c:v>
                </c:pt>
                <c:pt idx="48">
                  <c:v>0.10936190721452022</c:v>
                </c:pt>
                <c:pt idx="49">
                  <c:v>0.10910329286741671</c:v>
                </c:pt>
                <c:pt idx="50">
                  <c:v>6.8106417045783019E-2</c:v>
                </c:pt>
                <c:pt idx="51">
                  <c:v>9.2694552665363972E-2</c:v>
                </c:pt>
                <c:pt idx="52">
                  <c:v>6.8339880090718452E-2</c:v>
                </c:pt>
                <c:pt idx="53">
                  <c:v>2.737038275301984E-2</c:v>
                </c:pt>
                <c:pt idx="54">
                  <c:v>8.356446198553158E-2</c:v>
                </c:pt>
                <c:pt idx="55">
                  <c:v>5.2921385175011437E-2</c:v>
                </c:pt>
                <c:pt idx="56">
                  <c:v>8.1579749643424293E-2</c:v>
                </c:pt>
                <c:pt idx="57">
                  <c:v>1.1491391939500772E-2</c:v>
                </c:pt>
                <c:pt idx="58">
                  <c:v>5.1452029259507981E-2</c:v>
                </c:pt>
                <c:pt idx="59">
                  <c:v>8.2660158248586413E-2</c:v>
                </c:pt>
                <c:pt idx="60">
                  <c:v>4.2426867095400667E-2</c:v>
                </c:pt>
                <c:pt idx="61">
                  <c:v>4.2459158277495135E-2</c:v>
                </c:pt>
                <c:pt idx="62">
                  <c:v>-7.8830335088696302E-2</c:v>
                </c:pt>
                <c:pt idx="63">
                  <c:v>-8.2734782131240081E-2</c:v>
                </c:pt>
                <c:pt idx="64">
                  <c:v>-0.1031000294919977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TDK_FF_ST_mU_05!$Z$85:$Z$149</c:f>
              <c:numCache>
                <c:formatCode>General</c:formatCode>
                <c:ptCount val="65"/>
                <c:pt idx="0">
                  <c:v>359.61300000000006</c:v>
                </c:pt>
                <c:pt idx="1">
                  <c:v>354.27600000000007</c:v>
                </c:pt>
                <c:pt idx="2">
                  <c:v>348.86700000000008</c:v>
                </c:pt>
                <c:pt idx="3">
                  <c:v>343.16100000000006</c:v>
                </c:pt>
                <c:pt idx="4">
                  <c:v>337.59900000000005</c:v>
                </c:pt>
                <c:pt idx="5">
                  <c:v>331.82100000000003</c:v>
                </c:pt>
                <c:pt idx="6">
                  <c:v>326.13300000000004</c:v>
                </c:pt>
                <c:pt idx="7">
                  <c:v>320.41800000000006</c:v>
                </c:pt>
                <c:pt idx="8">
                  <c:v>314.77500000000009</c:v>
                </c:pt>
                <c:pt idx="9">
                  <c:v>309.10500000000008</c:v>
                </c:pt>
                <c:pt idx="10">
                  <c:v>303.6330000000001</c:v>
                </c:pt>
                <c:pt idx="11">
                  <c:v>298.17000000000007</c:v>
                </c:pt>
                <c:pt idx="12">
                  <c:v>292.42800000000005</c:v>
                </c:pt>
                <c:pt idx="13">
                  <c:v>286.71300000000008</c:v>
                </c:pt>
                <c:pt idx="14">
                  <c:v>280.98900000000009</c:v>
                </c:pt>
                <c:pt idx="15">
                  <c:v>275.3370000000001</c:v>
                </c:pt>
                <c:pt idx="16">
                  <c:v>269.59500000000008</c:v>
                </c:pt>
                <c:pt idx="17">
                  <c:v>264.07800000000009</c:v>
                </c:pt>
                <c:pt idx="18">
                  <c:v>258.57000000000011</c:v>
                </c:pt>
                <c:pt idx="19">
                  <c:v>252.97200000000009</c:v>
                </c:pt>
                <c:pt idx="20">
                  <c:v>247.36500000000009</c:v>
                </c:pt>
                <c:pt idx="21">
                  <c:v>241.66800000000009</c:v>
                </c:pt>
                <c:pt idx="22">
                  <c:v>235.98900000000009</c:v>
                </c:pt>
                <c:pt idx="23">
                  <c:v>230.2470000000001</c:v>
                </c:pt>
                <c:pt idx="24">
                  <c:v>224.59500000000011</c:v>
                </c:pt>
                <c:pt idx="25">
                  <c:v>219.00600000000011</c:v>
                </c:pt>
                <c:pt idx="26">
                  <c:v>213.60600000000011</c:v>
                </c:pt>
                <c:pt idx="27">
                  <c:v>208.0620000000001</c:v>
                </c:pt>
                <c:pt idx="28">
                  <c:v>202.29300000000009</c:v>
                </c:pt>
                <c:pt idx="29">
                  <c:v>196.73100000000008</c:v>
                </c:pt>
                <c:pt idx="30">
                  <c:v>191.02500000000009</c:v>
                </c:pt>
                <c:pt idx="31">
                  <c:v>185.3730000000001</c:v>
                </c:pt>
                <c:pt idx="32">
                  <c:v>179.68500000000012</c:v>
                </c:pt>
                <c:pt idx="33">
                  <c:v>174.1230000000001</c:v>
                </c:pt>
                <c:pt idx="34">
                  <c:v>168.6870000000001</c:v>
                </c:pt>
                <c:pt idx="35">
                  <c:v>163.2060000000001</c:v>
                </c:pt>
                <c:pt idx="36">
                  <c:v>157.46400000000011</c:v>
                </c:pt>
                <c:pt idx="37">
                  <c:v>151.78500000000011</c:v>
                </c:pt>
                <c:pt idx="38">
                  <c:v>146.13300000000012</c:v>
                </c:pt>
                <c:pt idx="39">
                  <c:v>140.42700000000013</c:v>
                </c:pt>
                <c:pt idx="40">
                  <c:v>134.83800000000014</c:v>
                </c:pt>
                <c:pt idx="41">
                  <c:v>129.21300000000014</c:v>
                </c:pt>
                <c:pt idx="42">
                  <c:v>123.75900000000014</c:v>
                </c:pt>
                <c:pt idx="43">
                  <c:v>118.29600000000015</c:v>
                </c:pt>
                <c:pt idx="44">
                  <c:v>112.61700000000015</c:v>
                </c:pt>
                <c:pt idx="45">
                  <c:v>106.92000000000014</c:v>
                </c:pt>
                <c:pt idx="46">
                  <c:v>101.27700000000014</c:v>
                </c:pt>
                <c:pt idx="47">
                  <c:v>95.553000000000139</c:v>
                </c:pt>
                <c:pt idx="48">
                  <c:v>89.93700000000014</c:v>
                </c:pt>
                <c:pt idx="49">
                  <c:v>84.411000000000143</c:v>
                </c:pt>
                <c:pt idx="50">
                  <c:v>78.876000000000147</c:v>
                </c:pt>
                <c:pt idx="51">
                  <c:v>73.287000000000148</c:v>
                </c:pt>
                <c:pt idx="52">
                  <c:v>67.662000000000148</c:v>
                </c:pt>
                <c:pt idx="53">
                  <c:v>62.001000000000147</c:v>
                </c:pt>
                <c:pt idx="54">
                  <c:v>56.331000000000145</c:v>
                </c:pt>
                <c:pt idx="55">
                  <c:v>50.526000000000145</c:v>
                </c:pt>
                <c:pt idx="56">
                  <c:v>44.910000000000146</c:v>
                </c:pt>
                <c:pt idx="57">
                  <c:v>39.357000000000149</c:v>
                </c:pt>
                <c:pt idx="58">
                  <c:v>33.912000000000148</c:v>
                </c:pt>
                <c:pt idx="59">
                  <c:v>28.296000000000149</c:v>
                </c:pt>
                <c:pt idx="60">
                  <c:v>22.563000000000148</c:v>
                </c:pt>
                <c:pt idx="61">
                  <c:v>17.001000000000147</c:v>
                </c:pt>
                <c:pt idx="62">
                  <c:v>11.304000000000148</c:v>
                </c:pt>
                <c:pt idx="63">
                  <c:v>5.5080000000001483</c:v>
                </c:pt>
                <c:pt idx="64">
                  <c:v>-0.11699999999985167</c:v>
                </c:pt>
              </c:numCache>
            </c:numRef>
          </c:xVal>
          <c:yVal>
            <c:numRef>
              <c:f>TDK_FF_ST_mU_05!$AC$85:$AC$149</c:f>
              <c:numCache>
                <c:formatCode>General</c:formatCode>
                <c:ptCount val="65"/>
                <c:pt idx="0">
                  <c:v>-8.5673384969993549E-2</c:v>
                </c:pt>
                <c:pt idx="1">
                  <c:v>-8.8571975015725002E-2</c:v>
                </c:pt>
                <c:pt idx="2">
                  <c:v>-3.4831996597404213E-2</c:v>
                </c:pt>
                <c:pt idx="3">
                  <c:v>5.1900580385563444E-2</c:v>
                </c:pt>
                <c:pt idx="4">
                  <c:v>1.3226705968349961E-2</c:v>
                </c:pt>
                <c:pt idx="5">
                  <c:v>8.5595803953538052E-2</c:v>
                </c:pt>
                <c:pt idx="6">
                  <c:v>7.743846838400259E-2</c:v>
                </c:pt>
                <c:pt idx="7">
                  <c:v>8.4802091105018462E-2</c:v>
                </c:pt>
                <c:pt idx="8">
                  <c:v>0.10163785483723586</c:v>
                </c:pt>
                <c:pt idx="9">
                  <c:v>7.933213328584543E-2</c:v>
                </c:pt>
                <c:pt idx="10">
                  <c:v>2.1974401902468799E-2</c:v>
                </c:pt>
                <c:pt idx="11">
                  <c:v>9.273307067087444E-2</c:v>
                </c:pt>
                <c:pt idx="12">
                  <c:v>6.2483481824472165E-2</c:v>
                </c:pt>
                <c:pt idx="13">
                  <c:v>9.4186469480632695E-2</c:v>
                </c:pt>
                <c:pt idx="14">
                  <c:v>6.6807927863408167E-2</c:v>
                </c:pt>
                <c:pt idx="15">
                  <c:v>0.11810214736613034</c:v>
                </c:pt>
                <c:pt idx="16">
                  <c:v>0.12713097377087479</c:v>
                </c:pt>
                <c:pt idx="17">
                  <c:v>0.14091714788412446</c:v>
                </c:pt>
                <c:pt idx="18">
                  <c:v>0.28062662505186609</c:v>
                </c:pt>
                <c:pt idx="19">
                  <c:v>0.18319960646283562</c:v>
                </c:pt>
                <c:pt idx="20">
                  <c:v>0.26287040770912995</c:v>
                </c:pt>
                <c:pt idx="21">
                  <c:v>0.20493244919410358</c:v>
                </c:pt>
                <c:pt idx="22">
                  <c:v>0.21210085224635122</c:v>
                </c:pt>
                <c:pt idx="23">
                  <c:v>0.1377925325863032</c:v>
                </c:pt>
                <c:pt idx="24">
                  <c:v>9.0220038799913027E-2</c:v>
                </c:pt>
                <c:pt idx="25">
                  <c:v>0.12065251514215447</c:v>
                </c:pt>
                <c:pt idx="26">
                  <c:v>5.5857106581584048E-2</c:v>
                </c:pt>
                <c:pt idx="27">
                  <c:v>-4.1466982961054555E-2</c:v>
                </c:pt>
                <c:pt idx="28">
                  <c:v>-9.3515531658766804E-2</c:v>
                </c:pt>
                <c:pt idx="29">
                  <c:v>-5.636970290046861E-2</c:v>
                </c:pt>
                <c:pt idx="30">
                  <c:v>-1.6725329469636563E-2</c:v>
                </c:pt>
                <c:pt idx="31">
                  <c:v>-3.8361904116243295E-2</c:v>
                </c:pt>
                <c:pt idx="32">
                  <c:v>4.1024003657355479E-2</c:v>
                </c:pt>
                <c:pt idx="33">
                  <c:v>4.1981272777263712E-2</c:v>
                </c:pt>
                <c:pt idx="34">
                  <c:v>-1.8064506509944067E-2</c:v>
                </c:pt>
                <c:pt idx="35">
                  <c:v>5.8983600192192398E-2</c:v>
                </c:pt>
                <c:pt idx="36">
                  <c:v>7.5415466628840022E-2</c:v>
                </c:pt>
                <c:pt idx="37">
                  <c:v>0.11837976459875676</c:v>
                </c:pt>
                <c:pt idx="38">
                  <c:v>3.1007871707771528E-2</c:v>
                </c:pt>
                <c:pt idx="39">
                  <c:v>-7.1026750053988508E-3</c:v>
                </c:pt>
                <c:pt idx="40">
                  <c:v>3.438307340064739E-2</c:v>
                </c:pt>
                <c:pt idx="41">
                  <c:v>-5.3568433845157415E-2</c:v>
                </c:pt>
                <c:pt idx="42">
                  <c:v>-3.0402327199752222E-2</c:v>
                </c:pt>
                <c:pt idx="43">
                  <c:v>-2.268026784950905E-2</c:v>
                </c:pt>
                <c:pt idx="44">
                  <c:v>-3.7282506989143371E-2</c:v>
                </c:pt>
                <c:pt idx="45">
                  <c:v>-0.14548194953722771</c:v>
                </c:pt>
                <c:pt idx="46">
                  <c:v>-9.2301503309258237E-2</c:v>
                </c:pt>
                <c:pt idx="47">
                  <c:v>-3.5411285906974399E-2</c:v>
                </c:pt>
                <c:pt idx="48">
                  <c:v>2.1751271254274229E-2</c:v>
                </c:pt>
                <c:pt idx="49">
                  <c:v>7.2398982005807966E-2</c:v>
                </c:pt>
                <c:pt idx="50">
                  <c:v>-6.2233798233251036E-3</c:v>
                </c:pt>
                <c:pt idx="51">
                  <c:v>-1.4530497377620577E-2</c:v>
                </c:pt>
                <c:pt idx="52">
                  <c:v>3.213536565516506E-2</c:v>
                </c:pt>
                <c:pt idx="53">
                  <c:v>1.3742131679407521E-2</c:v>
                </c:pt>
                <c:pt idx="54">
                  <c:v>7.473940615612662E-2</c:v>
                </c:pt>
                <c:pt idx="55">
                  <c:v>-2.8600956128421728E-2</c:v>
                </c:pt>
                <c:pt idx="56">
                  <c:v>-6.2562321118839748E-2</c:v>
                </c:pt>
                <c:pt idx="57">
                  <c:v>-9.6211593953121621E-2</c:v>
                </c:pt>
                <c:pt idx="58">
                  <c:v>-0.1431459225184426</c:v>
                </c:pt>
                <c:pt idx="59">
                  <c:v>-0.11319695180928591</c:v>
                </c:pt>
                <c:pt idx="60">
                  <c:v>-0.12705014253048219</c:v>
                </c:pt>
                <c:pt idx="61">
                  <c:v>-0.17161452390774912</c:v>
                </c:pt>
                <c:pt idx="62">
                  <c:v>-0.14040703793427056</c:v>
                </c:pt>
                <c:pt idx="63">
                  <c:v>-0.14439268282745488</c:v>
                </c:pt>
                <c:pt idx="64">
                  <c:v>-8.1369684692329969E-2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5.391</c:v>
                </c:pt>
                <c:pt idx="2">
                  <c:v>11.061</c:v>
                </c:pt>
                <c:pt idx="3">
                  <c:v>16.739999999999998</c:v>
                </c:pt>
                <c:pt idx="4">
                  <c:v>22.454999999999998</c:v>
                </c:pt>
                <c:pt idx="5">
                  <c:v>28.160999999999998</c:v>
                </c:pt>
                <c:pt idx="6">
                  <c:v>33.641999999999996</c:v>
                </c:pt>
                <c:pt idx="7">
                  <c:v>39.113999999999997</c:v>
                </c:pt>
                <c:pt idx="8">
                  <c:v>44.693999999999996</c:v>
                </c:pt>
                <c:pt idx="9">
                  <c:v>50.345999999999997</c:v>
                </c:pt>
                <c:pt idx="10">
                  <c:v>56.087999999999994</c:v>
                </c:pt>
                <c:pt idx="11">
                  <c:v>61.811999999999991</c:v>
                </c:pt>
                <c:pt idx="12">
                  <c:v>67.481999999999985</c:v>
                </c:pt>
                <c:pt idx="13">
                  <c:v>73.061999999999983</c:v>
                </c:pt>
                <c:pt idx="14">
                  <c:v>78.677999999999983</c:v>
                </c:pt>
                <c:pt idx="15">
                  <c:v>84.10499999999999</c:v>
                </c:pt>
                <c:pt idx="16">
                  <c:v>89.666999999999987</c:v>
                </c:pt>
                <c:pt idx="17">
                  <c:v>95.345999999999989</c:v>
                </c:pt>
                <c:pt idx="18">
                  <c:v>101.07899999999999</c:v>
                </c:pt>
                <c:pt idx="19">
                  <c:v>106.73099999999999</c:v>
                </c:pt>
                <c:pt idx="20">
                  <c:v>112.31099999999999</c:v>
                </c:pt>
                <c:pt idx="21">
                  <c:v>118.098</c:v>
                </c:pt>
                <c:pt idx="22">
                  <c:v>123.54299999999999</c:v>
                </c:pt>
                <c:pt idx="23">
                  <c:v>129.006</c:v>
                </c:pt>
                <c:pt idx="24">
                  <c:v>134.649</c:v>
                </c:pt>
                <c:pt idx="25">
                  <c:v>140.24700000000001</c:v>
                </c:pt>
                <c:pt idx="26">
                  <c:v>145.92600000000002</c:v>
                </c:pt>
                <c:pt idx="27">
                  <c:v>151.65</c:v>
                </c:pt>
                <c:pt idx="28">
                  <c:v>157.23000000000002</c:v>
                </c:pt>
                <c:pt idx="29">
                  <c:v>162.93600000000001</c:v>
                </c:pt>
                <c:pt idx="30">
                  <c:v>168.49800000000002</c:v>
                </c:pt>
                <c:pt idx="31">
                  <c:v>173.89800000000002</c:v>
                </c:pt>
                <c:pt idx="32">
                  <c:v>179.46000000000004</c:v>
                </c:pt>
                <c:pt idx="33">
                  <c:v>185.17500000000004</c:v>
                </c:pt>
                <c:pt idx="34">
                  <c:v>190.83600000000004</c:v>
                </c:pt>
                <c:pt idx="35">
                  <c:v>196.55100000000004</c:v>
                </c:pt>
                <c:pt idx="36">
                  <c:v>202.17600000000004</c:v>
                </c:pt>
                <c:pt idx="37">
                  <c:v>207.88200000000003</c:v>
                </c:pt>
                <c:pt idx="38">
                  <c:v>213.38100000000003</c:v>
                </c:pt>
                <c:pt idx="39">
                  <c:v>218.83500000000004</c:v>
                </c:pt>
                <c:pt idx="40">
                  <c:v>224.37900000000005</c:v>
                </c:pt>
                <c:pt idx="41">
                  <c:v>230.04900000000004</c:v>
                </c:pt>
                <c:pt idx="42">
                  <c:v>235.80000000000004</c:v>
                </c:pt>
                <c:pt idx="43">
                  <c:v>241.46100000000004</c:v>
                </c:pt>
                <c:pt idx="44">
                  <c:v>247.19400000000005</c:v>
                </c:pt>
                <c:pt idx="45">
                  <c:v>252.78300000000004</c:v>
                </c:pt>
                <c:pt idx="46">
                  <c:v>258.44400000000002</c:v>
                </c:pt>
                <c:pt idx="47">
                  <c:v>263.916</c:v>
                </c:pt>
                <c:pt idx="48">
                  <c:v>269.37</c:v>
                </c:pt>
                <c:pt idx="49">
                  <c:v>275.13900000000001</c:v>
                </c:pt>
                <c:pt idx="50">
                  <c:v>280.84500000000003</c:v>
                </c:pt>
                <c:pt idx="51">
                  <c:v>286.50600000000003</c:v>
                </c:pt>
                <c:pt idx="52">
                  <c:v>292.19400000000002</c:v>
                </c:pt>
                <c:pt idx="53">
                  <c:v>297.92700000000002</c:v>
                </c:pt>
                <c:pt idx="54">
                  <c:v>303.46200000000005</c:v>
                </c:pt>
                <c:pt idx="55">
                  <c:v>308.94300000000004</c:v>
                </c:pt>
                <c:pt idx="56">
                  <c:v>314.55000000000007</c:v>
                </c:pt>
                <c:pt idx="57">
                  <c:v>320.22000000000008</c:v>
                </c:pt>
                <c:pt idx="58">
                  <c:v>325.9620000000001</c:v>
                </c:pt>
                <c:pt idx="59">
                  <c:v>331.71300000000008</c:v>
                </c:pt>
                <c:pt idx="60">
                  <c:v>337.41000000000008</c:v>
                </c:pt>
                <c:pt idx="61">
                  <c:v>342.99000000000007</c:v>
                </c:pt>
                <c:pt idx="62">
                  <c:v>348.65100000000007</c:v>
                </c:pt>
                <c:pt idx="63">
                  <c:v>354.06000000000006</c:v>
                </c:pt>
              </c:numCache>
            </c:numRef>
          </c:xVal>
          <c:yVal>
            <c:numRef>
              <c:f>TDK_FF_ST_mU_05!$AD$20:$AD$83</c:f>
              <c:numCache>
                <c:formatCode>General</c:formatCode>
                <c:ptCount val="64"/>
                <c:pt idx="0">
                  <c:v>2.6603440046702787E-2</c:v>
                </c:pt>
                <c:pt idx="1">
                  <c:v>-3.6370639465774346E-2</c:v>
                </c:pt>
                <c:pt idx="2">
                  <c:v>4.8930790651258604E-2</c:v>
                </c:pt>
                <c:pt idx="3">
                  <c:v>-2.8933638407647067E-2</c:v>
                </c:pt>
                <c:pt idx="4">
                  <c:v>3.366442048351459E-2</c:v>
                </c:pt>
                <c:pt idx="5">
                  <c:v>4.6363763734529329E-2</c:v>
                </c:pt>
                <c:pt idx="6">
                  <c:v>3.5510645765270965E-3</c:v>
                </c:pt>
                <c:pt idx="7">
                  <c:v>5.5323158441765941E-2</c:v>
                </c:pt>
                <c:pt idx="8">
                  <c:v>8.4484395642050458E-3</c:v>
                </c:pt>
                <c:pt idx="9">
                  <c:v>-1.4160667241384317E-2</c:v>
                </c:pt>
                <c:pt idx="10">
                  <c:v>8.0530944581042263E-2</c:v>
                </c:pt>
                <c:pt idx="11">
                  <c:v>5.3137165584963952E-2</c:v>
                </c:pt>
                <c:pt idx="12">
                  <c:v>2.3657121504939482E-2</c:v>
                </c:pt>
                <c:pt idx="13">
                  <c:v>-5.7695794939917278E-2</c:v>
                </c:pt>
                <c:pt idx="14">
                  <c:v>6.1896565992626051E-2</c:v>
                </c:pt>
                <c:pt idx="15">
                  <c:v>0.10032543610668654</c:v>
                </c:pt>
                <c:pt idx="16">
                  <c:v>7.0263448935406814E-2</c:v>
                </c:pt>
                <c:pt idx="17">
                  <c:v>7.1070596880659309E-2</c:v>
                </c:pt>
                <c:pt idx="18">
                  <c:v>-1.5335885880006117E-2</c:v>
                </c:pt>
                <c:pt idx="19">
                  <c:v>-5.7514148975499779E-2</c:v>
                </c:pt>
                <c:pt idx="20">
                  <c:v>6.5739029796588966E-2</c:v>
                </c:pt>
                <c:pt idx="21">
                  <c:v>8.7326009065861854E-2</c:v>
                </c:pt>
                <c:pt idx="22">
                  <c:v>2.3183626963430015E-3</c:v>
                </c:pt>
                <c:pt idx="23">
                  <c:v>-4.8149016792848442E-2</c:v>
                </c:pt>
                <c:pt idx="24">
                  <c:v>9.0022324601648052E-2</c:v>
                </c:pt>
                <c:pt idx="25">
                  <c:v>-1.6761598565778968E-2</c:v>
                </c:pt>
                <c:pt idx="26">
                  <c:v>7.4210286602465203E-3</c:v>
                </c:pt>
                <c:pt idx="27">
                  <c:v>9.416248565770502E-2</c:v>
                </c:pt>
                <c:pt idx="28">
                  <c:v>4.839501551163039E-2</c:v>
                </c:pt>
                <c:pt idx="29">
                  <c:v>5.0409506124992731E-2</c:v>
                </c:pt>
                <c:pt idx="30">
                  <c:v>5.9011737189393898E-3</c:v>
                </c:pt>
                <c:pt idx="31">
                  <c:v>8.0910191116856822E-2</c:v>
                </c:pt>
                <c:pt idx="32">
                  <c:v>7.0980641799280875E-2</c:v>
                </c:pt>
                <c:pt idx="33">
                  <c:v>0.10261755013416973</c:v>
                </c:pt>
                <c:pt idx="34">
                  <c:v>9.9052109516861719E-2</c:v>
                </c:pt>
                <c:pt idx="35">
                  <c:v>1.8587933006216417E-2</c:v>
                </c:pt>
                <c:pt idx="36">
                  <c:v>-2.4535526985772549E-2</c:v>
                </c:pt>
                <c:pt idx="37">
                  <c:v>1.1312769323353677E-2</c:v>
                </c:pt>
                <c:pt idx="38">
                  <c:v>7.0576868260957326E-2</c:v>
                </c:pt>
                <c:pt idx="39">
                  <c:v>9.7065435317489346E-2</c:v>
                </c:pt>
                <c:pt idx="40">
                  <c:v>1.7089041421343154E-2</c:v>
                </c:pt>
                <c:pt idx="41">
                  <c:v>-3.2471679755047944E-2</c:v>
                </c:pt>
                <c:pt idx="42">
                  <c:v>-1.5876871485460242E-2</c:v>
                </c:pt>
                <c:pt idx="43">
                  <c:v>6.0512813855837067E-2</c:v>
                </c:pt>
                <c:pt idx="44">
                  <c:v>0.11698315544731486</c:v>
                </c:pt>
                <c:pt idx="45">
                  <c:v>-1.2961315965839049E-2</c:v>
                </c:pt>
                <c:pt idx="46">
                  <c:v>9.5869604288623123E-2</c:v>
                </c:pt>
                <c:pt idx="47">
                  <c:v>8.3734790439962126E-3</c:v>
                </c:pt>
                <c:pt idx="48">
                  <c:v>1.7769066556354574E-2</c:v>
                </c:pt>
                <c:pt idx="49">
                  <c:v>8.9988544987136265E-3</c:v>
                </c:pt>
                <c:pt idx="50">
                  <c:v>-1.2984891823748512E-3</c:v>
                </c:pt>
                <c:pt idx="51">
                  <c:v>1.4919168152687234E-3</c:v>
                </c:pt>
                <c:pt idx="52">
                  <c:v>-5.8563982662462877E-3</c:v>
                </c:pt>
                <c:pt idx="53">
                  <c:v>6.5362687917854601E-2</c:v>
                </c:pt>
                <c:pt idx="54">
                  <c:v>-6.1590060083062781E-2</c:v>
                </c:pt>
                <c:pt idx="55">
                  <c:v>2.6410748110833993E-2</c:v>
                </c:pt>
                <c:pt idx="56">
                  <c:v>2.0058105193811571E-2</c:v>
                </c:pt>
                <c:pt idx="57">
                  <c:v>7.331069916551769E-2</c:v>
                </c:pt>
                <c:pt idx="58">
                  <c:v>2.5986439124494609E-2</c:v>
                </c:pt>
                <c:pt idx="59">
                  <c:v>2.9356457049516393E-3</c:v>
                </c:pt>
                <c:pt idx="60">
                  <c:v>-2.9200161127050706E-2</c:v>
                </c:pt>
                <c:pt idx="61">
                  <c:v>9.4414221080683092E-3</c:v>
                </c:pt>
                <c:pt idx="62">
                  <c:v>4.3998338491292088E-2</c:v>
                </c:pt>
                <c:pt idx="63">
                  <c:v>-5.8371928844849208E-3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712992"/>
        <c:axId val="584712208"/>
      </c:scatterChart>
      <c:valAx>
        <c:axId val="58471299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4712208"/>
        <c:crosses val="autoZero"/>
        <c:crossBetween val="midCat"/>
      </c:valAx>
      <c:valAx>
        <c:axId val="58471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4712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5.2469999999999999</c:v>
                </c:pt>
                <c:pt idx="2">
                  <c:v>11.052</c:v>
                </c:pt>
                <c:pt idx="3">
                  <c:v>16.722000000000001</c:v>
                </c:pt>
                <c:pt idx="4">
                  <c:v>22.329000000000001</c:v>
                </c:pt>
                <c:pt idx="5">
                  <c:v>28.125</c:v>
                </c:pt>
                <c:pt idx="6">
                  <c:v>33.606000000000002</c:v>
                </c:pt>
                <c:pt idx="7">
                  <c:v>39.096000000000004</c:v>
                </c:pt>
                <c:pt idx="8">
                  <c:v>44.604000000000006</c:v>
                </c:pt>
                <c:pt idx="9">
                  <c:v>50.31</c:v>
                </c:pt>
                <c:pt idx="10">
                  <c:v>55.980000000000004</c:v>
                </c:pt>
                <c:pt idx="11">
                  <c:v>61.704000000000001</c:v>
                </c:pt>
                <c:pt idx="12">
                  <c:v>67.355999999999995</c:v>
                </c:pt>
                <c:pt idx="13">
                  <c:v>73.070999999999998</c:v>
                </c:pt>
                <c:pt idx="14">
                  <c:v>78.668999999999997</c:v>
                </c:pt>
                <c:pt idx="15">
                  <c:v>84.11399999999999</c:v>
                </c:pt>
                <c:pt idx="16">
                  <c:v>89.567999999999984</c:v>
                </c:pt>
                <c:pt idx="17">
                  <c:v>95.237999999999985</c:v>
                </c:pt>
                <c:pt idx="18">
                  <c:v>100.97099999999999</c:v>
                </c:pt>
                <c:pt idx="19">
                  <c:v>106.61399999999999</c:v>
                </c:pt>
                <c:pt idx="20">
                  <c:v>112.32899999999999</c:v>
                </c:pt>
                <c:pt idx="21">
                  <c:v>117.99</c:v>
                </c:pt>
                <c:pt idx="22">
                  <c:v>123.53399999999999</c:v>
                </c:pt>
                <c:pt idx="23">
                  <c:v>128.97</c:v>
                </c:pt>
                <c:pt idx="24">
                  <c:v>134.541</c:v>
                </c:pt>
                <c:pt idx="25">
                  <c:v>140.166</c:v>
                </c:pt>
                <c:pt idx="26">
                  <c:v>145.863</c:v>
                </c:pt>
                <c:pt idx="27">
                  <c:v>151.56</c:v>
                </c:pt>
                <c:pt idx="28">
                  <c:v>157.21199999999999</c:v>
                </c:pt>
                <c:pt idx="29">
                  <c:v>162.89999999999998</c:v>
                </c:pt>
                <c:pt idx="30">
                  <c:v>168.49799999999999</c:v>
                </c:pt>
                <c:pt idx="31">
                  <c:v>173.88899999999998</c:v>
                </c:pt>
                <c:pt idx="32">
                  <c:v>179.35199999999998</c:v>
                </c:pt>
                <c:pt idx="33">
                  <c:v>185.06699999999998</c:v>
                </c:pt>
                <c:pt idx="34">
                  <c:v>190.79999999999998</c:v>
                </c:pt>
                <c:pt idx="35">
                  <c:v>196.416</c:v>
                </c:pt>
                <c:pt idx="36">
                  <c:v>202.131</c:v>
                </c:pt>
                <c:pt idx="37">
                  <c:v>207.80099999999999</c:v>
                </c:pt>
                <c:pt idx="38">
                  <c:v>213.35399999999998</c:v>
                </c:pt>
                <c:pt idx="39">
                  <c:v>218.82599999999999</c:v>
                </c:pt>
                <c:pt idx="40">
                  <c:v>224.37899999999999</c:v>
                </c:pt>
                <c:pt idx="41">
                  <c:v>229.96799999999999</c:v>
                </c:pt>
                <c:pt idx="42">
                  <c:v>235.72799999999998</c:v>
                </c:pt>
                <c:pt idx="43">
                  <c:v>241.42499999999998</c:v>
                </c:pt>
                <c:pt idx="44">
                  <c:v>247.14899999999997</c:v>
                </c:pt>
                <c:pt idx="45">
                  <c:v>252.75599999999997</c:v>
                </c:pt>
                <c:pt idx="46">
                  <c:v>258.39</c:v>
                </c:pt>
                <c:pt idx="47">
                  <c:v>263.81700000000001</c:v>
                </c:pt>
                <c:pt idx="48">
                  <c:v>269.31600000000003</c:v>
                </c:pt>
                <c:pt idx="49">
                  <c:v>274.995</c:v>
                </c:pt>
                <c:pt idx="50">
                  <c:v>280.77300000000002</c:v>
                </c:pt>
                <c:pt idx="51">
                  <c:v>286.416</c:v>
                </c:pt>
                <c:pt idx="52">
                  <c:v>292.16699999999997</c:v>
                </c:pt>
                <c:pt idx="53">
                  <c:v>297.83699999999999</c:v>
                </c:pt>
                <c:pt idx="54">
                  <c:v>303.435</c:v>
                </c:pt>
                <c:pt idx="55">
                  <c:v>308.916</c:v>
                </c:pt>
                <c:pt idx="56">
                  <c:v>314.45100000000002</c:v>
                </c:pt>
                <c:pt idx="57">
                  <c:v>320.18400000000003</c:v>
                </c:pt>
                <c:pt idx="58">
                  <c:v>325.90800000000002</c:v>
                </c:pt>
                <c:pt idx="59">
                  <c:v>331.62299999999999</c:v>
                </c:pt>
                <c:pt idx="60">
                  <c:v>337.32900000000001</c:v>
                </c:pt>
                <c:pt idx="61">
                  <c:v>342.99900000000002</c:v>
                </c:pt>
                <c:pt idx="62">
                  <c:v>348.63300000000004</c:v>
                </c:pt>
                <c:pt idx="63">
                  <c:v>354.05100000000004</c:v>
                </c:pt>
                <c:pt idx="64">
                  <c:v>359.55000000000007</c:v>
                </c:pt>
              </c:numCache>
            </c:numRef>
          </c:xVal>
          <c:yVal>
            <c:numRef>
              <c:f>TDK_FF_ST_oU_06!$AC$20:$AC$84</c:f>
              <c:numCache>
                <c:formatCode>General</c:formatCode>
                <c:ptCount val="65"/>
                <c:pt idx="0">
                  <c:v>-0.28283695095240091</c:v>
                </c:pt>
                <c:pt idx="1">
                  <c:v>-0.309789674277269</c:v>
                </c:pt>
                <c:pt idx="2">
                  <c:v>-0.21035655311400348</c:v>
                </c:pt>
                <c:pt idx="3">
                  <c:v>-0.24548838264777118</c:v>
                </c:pt>
                <c:pt idx="4">
                  <c:v>-0.23288020855573421</c:v>
                </c:pt>
                <c:pt idx="5">
                  <c:v>-0.17940971376538073</c:v>
                </c:pt>
                <c:pt idx="6">
                  <c:v>-0.17678043376998431</c:v>
                </c:pt>
                <c:pt idx="7">
                  <c:v>-0.19175168577612567</c:v>
                </c:pt>
                <c:pt idx="8">
                  <c:v>-7.3052223802243077E-2</c:v>
                </c:pt>
                <c:pt idx="9">
                  <c:v>-3.2545964970324803E-2</c:v>
                </c:pt>
                <c:pt idx="10">
                  <c:v>-5.9252488944181891E-2</c:v>
                </c:pt>
                <c:pt idx="11">
                  <c:v>-6.265604729042451E-2</c:v>
                </c:pt>
                <c:pt idx="12">
                  <c:v>2.6520838695375915E-2</c:v>
                </c:pt>
                <c:pt idx="13">
                  <c:v>-0.16689815531404406</c:v>
                </c:pt>
                <c:pt idx="14">
                  <c:v>-5.8099228680433157E-2</c:v>
                </c:pt>
                <c:pt idx="15">
                  <c:v>-8.3576626277888977E-2</c:v>
                </c:pt>
                <c:pt idx="16">
                  <c:v>-7.6302277091770065E-2</c:v>
                </c:pt>
                <c:pt idx="17">
                  <c:v>-9.5540211518297724E-2</c:v>
                </c:pt>
                <c:pt idx="18">
                  <c:v>-0.10015358161403753</c:v>
                </c:pt>
                <c:pt idx="19">
                  <c:v>-6.587852417347051E-2</c:v>
                </c:pt>
                <c:pt idx="20">
                  <c:v>-0.11143176473500205</c:v>
                </c:pt>
                <c:pt idx="21">
                  <c:v>-7.6385110260147826E-2</c:v>
                </c:pt>
                <c:pt idx="22">
                  <c:v>-5.6582102537277024E-2</c:v>
                </c:pt>
                <c:pt idx="23">
                  <c:v>-3.6527449526346345E-2</c:v>
                </c:pt>
                <c:pt idx="24">
                  <c:v>8.9007849868494304E-4</c:v>
                </c:pt>
                <c:pt idx="25">
                  <c:v>6.5663163155534221E-2</c:v>
                </c:pt>
                <c:pt idx="26">
                  <c:v>2.4133697439367552E-2</c:v>
                </c:pt>
                <c:pt idx="27">
                  <c:v>9.4650488283036793E-3</c:v>
                </c:pt>
                <c:pt idx="28">
                  <c:v>7.3205837049499678E-2</c:v>
                </c:pt>
                <c:pt idx="29">
                  <c:v>-0.10187073983809114</c:v>
                </c:pt>
                <c:pt idx="30">
                  <c:v>-1.3687670667252405E-2</c:v>
                </c:pt>
                <c:pt idx="31">
                  <c:v>-7.5083686864644505E-2</c:v>
                </c:pt>
                <c:pt idx="32">
                  <c:v>-6.8484081763358517E-2</c:v>
                </c:pt>
                <c:pt idx="33">
                  <c:v>-8.1625926106170255E-2</c:v>
                </c:pt>
                <c:pt idx="34">
                  <c:v>-4.5530761534479325E-2</c:v>
                </c:pt>
                <c:pt idx="35">
                  <c:v>-0.1116462363893902</c:v>
                </c:pt>
                <c:pt idx="36">
                  <c:v>-0.14150930340818491</c:v>
                </c:pt>
                <c:pt idx="37">
                  <c:v>-1.0150598445022752E-2</c:v>
                </c:pt>
                <c:pt idx="38">
                  <c:v>-1.7812866126348581E-2</c:v>
                </c:pt>
                <c:pt idx="39">
                  <c:v>8.7130069245432651E-2</c:v>
                </c:pt>
                <c:pt idx="40">
                  <c:v>0.1413144155922339</c:v>
                </c:pt>
                <c:pt idx="41">
                  <c:v>0.13771363237728451</c:v>
                </c:pt>
                <c:pt idx="42">
                  <c:v>0.16871999266319904</c:v>
                </c:pt>
                <c:pt idx="43">
                  <c:v>0.12713530158018216</c:v>
                </c:pt>
                <c:pt idx="44">
                  <c:v>0.24098330306108551</c:v>
                </c:pt>
                <c:pt idx="45">
                  <c:v>0.12600748350985214</c:v>
                </c:pt>
                <c:pt idx="46">
                  <c:v>0.16239801635504136</c:v>
                </c:pt>
                <c:pt idx="47">
                  <c:v>0.16034007740279321</c:v>
                </c:pt>
                <c:pt idx="48">
                  <c:v>0.10211422232157474</c:v>
                </c:pt>
                <c:pt idx="49">
                  <c:v>3.8664383280888615E-2</c:v>
                </c:pt>
                <c:pt idx="50">
                  <c:v>0.10428687591900143</c:v>
                </c:pt>
                <c:pt idx="51">
                  <c:v>3.3425387190789024E-2</c:v>
                </c:pt>
                <c:pt idx="52">
                  <c:v>1.9508706322142189E-2</c:v>
                </c:pt>
                <c:pt idx="53">
                  <c:v>6.1871684425796047E-2</c:v>
                </c:pt>
                <c:pt idx="54">
                  <c:v>1.7834171357037576E-2</c:v>
                </c:pt>
                <c:pt idx="55">
                  <c:v>-2.8070427570185075E-2</c:v>
                </c:pt>
                <c:pt idx="56">
                  <c:v>-3.3820445186506731E-2</c:v>
                </c:pt>
                <c:pt idx="57">
                  <c:v>-1.9938570836188774E-3</c:v>
                </c:pt>
                <c:pt idx="58">
                  <c:v>-2.6364290160131532E-2</c:v>
                </c:pt>
                <c:pt idx="59">
                  <c:v>-3.7844163869124259E-2</c:v>
                </c:pt>
                <c:pt idx="60">
                  <c:v>-7.9798201673213498E-2</c:v>
                </c:pt>
                <c:pt idx="61">
                  <c:v>-0.13743133353762005</c:v>
                </c:pt>
                <c:pt idx="62">
                  <c:v>-0.12695828112646268</c:v>
                </c:pt>
                <c:pt idx="63">
                  <c:v>-0.1127991741174128</c:v>
                </c:pt>
                <c:pt idx="64">
                  <c:v>-0.21636167342603585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TDK_FF_ST_oU_06!$Z$85:$Z$149</c:f>
              <c:numCache>
                <c:formatCode>General</c:formatCode>
                <c:ptCount val="65"/>
                <c:pt idx="0">
                  <c:v>359.55000000000007</c:v>
                </c:pt>
                <c:pt idx="1">
                  <c:v>354.27600000000007</c:v>
                </c:pt>
                <c:pt idx="2">
                  <c:v>348.83100000000007</c:v>
                </c:pt>
                <c:pt idx="3">
                  <c:v>343.1160000000001</c:v>
                </c:pt>
                <c:pt idx="4">
                  <c:v>337.54500000000007</c:v>
                </c:pt>
                <c:pt idx="5">
                  <c:v>331.80300000000005</c:v>
                </c:pt>
                <c:pt idx="6">
                  <c:v>326.07900000000006</c:v>
                </c:pt>
                <c:pt idx="7">
                  <c:v>320.39100000000008</c:v>
                </c:pt>
                <c:pt idx="8">
                  <c:v>314.7120000000001</c:v>
                </c:pt>
                <c:pt idx="9">
                  <c:v>309.07800000000009</c:v>
                </c:pt>
                <c:pt idx="10">
                  <c:v>303.65100000000007</c:v>
                </c:pt>
                <c:pt idx="11">
                  <c:v>298.06200000000007</c:v>
                </c:pt>
                <c:pt idx="12">
                  <c:v>292.33800000000008</c:v>
                </c:pt>
                <c:pt idx="13">
                  <c:v>286.66800000000006</c:v>
                </c:pt>
                <c:pt idx="14">
                  <c:v>280.96200000000005</c:v>
                </c:pt>
                <c:pt idx="15">
                  <c:v>275.22000000000003</c:v>
                </c:pt>
                <c:pt idx="16">
                  <c:v>269.53200000000004</c:v>
                </c:pt>
                <c:pt idx="17">
                  <c:v>264.03300000000002</c:v>
                </c:pt>
                <c:pt idx="18">
                  <c:v>258.52500000000003</c:v>
                </c:pt>
                <c:pt idx="19">
                  <c:v>252.89100000000005</c:v>
                </c:pt>
                <c:pt idx="20">
                  <c:v>247.32900000000004</c:v>
                </c:pt>
                <c:pt idx="21">
                  <c:v>241.63200000000003</c:v>
                </c:pt>
                <c:pt idx="22">
                  <c:v>235.96200000000005</c:v>
                </c:pt>
                <c:pt idx="23">
                  <c:v>230.21100000000004</c:v>
                </c:pt>
                <c:pt idx="24">
                  <c:v>224.55000000000004</c:v>
                </c:pt>
                <c:pt idx="25">
                  <c:v>219.01500000000004</c:v>
                </c:pt>
                <c:pt idx="26">
                  <c:v>213.57000000000005</c:v>
                </c:pt>
                <c:pt idx="27">
                  <c:v>207.96300000000005</c:v>
                </c:pt>
                <c:pt idx="28">
                  <c:v>202.26600000000005</c:v>
                </c:pt>
                <c:pt idx="29">
                  <c:v>196.64100000000005</c:v>
                </c:pt>
                <c:pt idx="30">
                  <c:v>190.96200000000005</c:v>
                </c:pt>
                <c:pt idx="31">
                  <c:v>185.31000000000006</c:v>
                </c:pt>
                <c:pt idx="32">
                  <c:v>179.61300000000006</c:v>
                </c:pt>
                <c:pt idx="33">
                  <c:v>174.11400000000006</c:v>
                </c:pt>
                <c:pt idx="34">
                  <c:v>168.65100000000007</c:v>
                </c:pt>
                <c:pt idx="35">
                  <c:v>163.05300000000005</c:v>
                </c:pt>
                <c:pt idx="36">
                  <c:v>157.37400000000005</c:v>
                </c:pt>
                <c:pt idx="37">
                  <c:v>151.73100000000005</c:v>
                </c:pt>
                <c:pt idx="38">
                  <c:v>146.02500000000006</c:v>
                </c:pt>
                <c:pt idx="39">
                  <c:v>140.42700000000005</c:v>
                </c:pt>
                <c:pt idx="40">
                  <c:v>134.74800000000005</c:v>
                </c:pt>
                <c:pt idx="41">
                  <c:v>129.15900000000005</c:v>
                </c:pt>
                <c:pt idx="42">
                  <c:v>123.75900000000004</c:v>
                </c:pt>
                <c:pt idx="43">
                  <c:v>118.24200000000005</c:v>
                </c:pt>
                <c:pt idx="44">
                  <c:v>112.50900000000004</c:v>
                </c:pt>
                <c:pt idx="45">
                  <c:v>106.88400000000004</c:v>
                </c:pt>
                <c:pt idx="46">
                  <c:v>101.17800000000004</c:v>
                </c:pt>
                <c:pt idx="47">
                  <c:v>95.427000000000035</c:v>
                </c:pt>
                <c:pt idx="48">
                  <c:v>89.829000000000036</c:v>
                </c:pt>
                <c:pt idx="49">
                  <c:v>84.31200000000004</c:v>
                </c:pt>
                <c:pt idx="50">
                  <c:v>78.813000000000045</c:v>
                </c:pt>
                <c:pt idx="51">
                  <c:v>73.215000000000046</c:v>
                </c:pt>
                <c:pt idx="52">
                  <c:v>67.608000000000047</c:v>
                </c:pt>
                <c:pt idx="53">
                  <c:v>61.929000000000045</c:v>
                </c:pt>
                <c:pt idx="54">
                  <c:v>56.187000000000047</c:v>
                </c:pt>
                <c:pt idx="55">
                  <c:v>50.499000000000045</c:v>
                </c:pt>
                <c:pt idx="56">
                  <c:v>44.829000000000043</c:v>
                </c:pt>
                <c:pt idx="57">
                  <c:v>39.30300000000004</c:v>
                </c:pt>
                <c:pt idx="58">
                  <c:v>33.885000000000041</c:v>
                </c:pt>
                <c:pt idx="59">
                  <c:v>28.24200000000004</c:v>
                </c:pt>
                <c:pt idx="60">
                  <c:v>22.500000000000039</c:v>
                </c:pt>
                <c:pt idx="61">
                  <c:v>16.89300000000004</c:v>
                </c:pt>
                <c:pt idx="62">
                  <c:v>11.196000000000041</c:v>
                </c:pt>
                <c:pt idx="63">
                  <c:v>5.4540000000000406</c:v>
                </c:pt>
                <c:pt idx="64">
                  <c:v>-0.15299999999995872</c:v>
                </c:pt>
              </c:numCache>
            </c:numRef>
          </c:xVal>
          <c:yVal>
            <c:numRef>
              <c:f>TDK_FF_ST_oU_06!$AC$85:$AC$149</c:f>
              <c:numCache>
                <c:formatCode>General</c:formatCode>
                <c:ptCount val="65"/>
                <c:pt idx="0">
                  <c:v>-0.11660084074623001</c:v>
                </c:pt>
                <c:pt idx="1">
                  <c:v>-0.20847469770541238</c:v>
                </c:pt>
                <c:pt idx="2">
                  <c:v>-0.11385857308090408</c:v>
                </c:pt>
                <c:pt idx="3">
                  <c:v>-0.14382892154014826</c:v>
                </c:pt>
                <c:pt idx="4">
                  <c:v>-0.10069209620314723</c:v>
                </c:pt>
                <c:pt idx="5">
                  <c:v>-6.2018034410186829E-2</c:v>
                </c:pt>
                <c:pt idx="6">
                  <c:v>8.5245275878378379E-3</c:v>
                </c:pt>
                <c:pt idx="7">
                  <c:v>6.6864899873394279E-2</c:v>
                </c:pt>
                <c:pt idx="8">
                  <c:v>3.9855823039715688E-2</c:v>
                </c:pt>
                <c:pt idx="9">
                  <c:v>1.0305940575108252E-3</c:v>
                </c:pt>
                <c:pt idx="10">
                  <c:v>4.1457014836737471E-2</c:v>
                </c:pt>
                <c:pt idx="11">
                  <c:v>1.6557482138580326E-2</c:v>
                </c:pt>
                <c:pt idx="12">
                  <c:v>3.1022930435028684E-2</c:v>
                </c:pt>
                <c:pt idx="13">
                  <c:v>0.11801956058098995</c:v>
                </c:pt>
                <c:pt idx="14">
                  <c:v>0.11265477749765296</c:v>
                </c:pt>
                <c:pt idx="15">
                  <c:v>9.8913028144579584E-2</c:v>
                </c:pt>
                <c:pt idx="16">
                  <c:v>0.1567508873464476</c:v>
                </c:pt>
                <c:pt idx="17">
                  <c:v>0.15862807458131556</c:v>
                </c:pt>
                <c:pt idx="18">
                  <c:v>0.1632391697361868</c:v>
                </c:pt>
                <c:pt idx="19">
                  <c:v>0.24093401083931099</c:v>
                </c:pt>
                <c:pt idx="20">
                  <c:v>0.18196198612807279</c:v>
                </c:pt>
                <c:pt idx="21">
                  <c:v>0.23003612413211272</c:v>
                </c:pt>
                <c:pt idx="22">
                  <c:v>0.19552457625087527</c:v>
                </c:pt>
                <c:pt idx="23">
                  <c:v>0.18357041169187482</c:v>
                </c:pt>
                <c:pt idx="24">
                  <c:v>0.11369611643115718</c:v>
                </c:pt>
                <c:pt idx="25">
                  <c:v>0.10584167805592415</c:v>
                </c:pt>
                <c:pt idx="26">
                  <c:v>6.5665102506386575E-2</c:v>
                </c:pt>
                <c:pt idx="27">
                  <c:v>-3.6553354900974E-2</c:v>
                </c:pt>
                <c:pt idx="28">
                  <c:v>-4.168461223375175E-2</c:v>
                </c:pt>
                <c:pt idx="29">
                  <c:v>-4.9485147392005047E-2</c:v>
                </c:pt>
                <c:pt idx="30">
                  <c:v>-2.3871382786239792E-2</c:v>
                </c:pt>
                <c:pt idx="31">
                  <c:v>-2.6465230656299354E-2</c:v>
                </c:pt>
                <c:pt idx="32">
                  <c:v>-1.7826062677499976E-2</c:v>
                </c:pt>
                <c:pt idx="33">
                  <c:v>-4.411310067180807E-2</c:v>
                </c:pt>
                <c:pt idx="34">
                  <c:v>3.1256047156489331E-2</c:v>
                </c:pt>
                <c:pt idx="35">
                  <c:v>5.3292821637967336E-2</c:v>
                </c:pt>
                <c:pt idx="36">
                  <c:v>3.8024299120678506E-2</c:v>
                </c:pt>
                <c:pt idx="37">
                  <c:v>9.0350760131798324E-2</c:v>
                </c:pt>
                <c:pt idx="38">
                  <c:v>2.8345565600517375E-2</c:v>
                </c:pt>
                <c:pt idx="39">
                  <c:v>1.3167461288873028E-2</c:v>
                </c:pt>
                <c:pt idx="40">
                  <c:v>3.409460207558368E-2</c:v>
                </c:pt>
                <c:pt idx="41">
                  <c:v>-1.296790235159051E-2</c:v>
                </c:pt>
                <c:pt idx="42">
                  <c:v>2.2550921057330697E-2</c:v>
                </c:pt>
                <c:pt idx="43">
                  <c:v>-4.6562853131604243E-4</c:v>
                </c:pt>
                <c:pt idx="44">
                  <c:v>-6.9157797615474692E-2</c:v>
                </c:pt>
                <c:pt idx="45">
                  <c:v>-0.11384990813704121</c:v>
                </c:pt>
                <c:pt idx="46">
                  <c:v>-5.8856145359911238E-2</c:v>
                </c:pt>
                <c:pt idx="47">
                  <c:v>-8.1010481480362273E-2</c:v>
                </c:pt>
                <c:pt idx="48">
                  <c:v>-4.1664402611075957E-2</c:v>
                </c:pt>
                <c:pt idx="49">
                  <c:v>-3.6364826291475083E-2</c:v>
                </c:pt>
                <c:pt idx="50">
                  <c:v>-2.305282426436861E-2</c:v>
                </c:pt>
                <c:pt idx="51">
                  <c:v>8.7192830297766477E-3</c:v>
                </c:pt>
                <c:pt idx="52">
                  <c:v>1.2139890292999667E-2</c:v>
                </c:pt>
                <c:pt idx="53">
                  <c:v>1.0944393585120338E-2</c:v>
                </c:pt>
                <c:pt idx="54">
                  <c:v>2.0019121033008958E-2</c:v>
                </c:pt>
                <c:pt idx="55">
                  <c:v>-0.10438439258458487</c:v>
                </c:pt>
                <c:pt idx="56">
                  <c:v>-0.24292377971912771</c:v>
                </c:pt>
                <c:pt idx="57">
                  <c:v>-0.16053440318368928</c:v>
                </c:pt>
                <c:pt idx="58">
                  <c:v>-0.16456408366723707</c:v>
                </c:pt>
                <c:pt idx="59">
                  <c:v>-0.1093023744779984</c:v>
                </c:pt>
                <c:pt idx="60">
                  <c:v>-0.22416564013262175</c:v>
                </c:pt>
                <c:pt idx="61">
                  <c:v>-0.31590649445082519</c:v>
                </c:pt>
                <c:pt idx="62">
                  <c:v>-0.25019273524800667</c:v>
                </c:pt>
                <c:pt idx="63">
                  <c:v>-0.26645189341136177</c:v>
                </c:pt>
                <c:pt idx="64">
                  <c:v>-0.11665711451116056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5.2469999999999999</c:v>
                </c:pt>
                <c:pt idx="2">
                  <c:v>11.052</c:v>
                </c:pt>
                <c:pt idx="3">
                  <c:v>16.722000000000001</c:v>
                </c:pt>
                <c:pt idx="4">
                  <c:v>22.329000000000001</c:v>
                </c:pt>
                <c:pt idx="5">
                  <c:v>28.125</c:v>
                </c:pt>
                <c:pt idx="6">
                  <c:v>33.606000000000002</c:v>
                </c:pt>
                <c:pt idx="7">
                  <c:v>39.096000000000004</c:v>
                </c:pt>
                <c:pt idx="8">
                  <c:v>44.604000000000006</c:v>
                </c:pt>
                <c:pt idx="9">
                  <c:v>50.31</c:v>
                </c:pt>
                <c:pt idx="10">
                  <c:v>55.980000000000004</c:v>
                </c:pt>
                <c:pt idx="11">
                  <c:v>61.704000000000001</c:v>
                </c:pt>
                <c:pt idx="12">
                  <c:v>67.355999999999995</c:v>
                </c:pt>
                <c:pt idx="13">
                  <c:v>73.070999999999998</c:v>
                </c:pt>
                <c:pt idx="14">
                  <c:v>78.668999999999997</c:v>
                </c:pt>
                <c:pt idx="15">
                  <c:v>84.11399999999999</c:v>
                </c:pt>
                <c:pt idx="16">
                  <c:v>89.567999999999984</c:v>
                </c:pt>
                <c:pt idx="17">
                  <c:v>95.237999999999985</c:v>
                </c:pt>
                <c:pt idx="18">
                  <c:v>100.97099999999999</c:v>
                </c:pt>
                <c:pt idx="19">
                  <c:v>106.61399999999999</c:v>
                </c:pt>
                <c:pt idx="20">
                  <c:v>112.32899999999999</c:v>
                </c:pt>
                <c:pt idx="21">
                  <c:v>117.99</c:v>
                </c:pt>
                <c:pt idx="22">
                  <c:v>123.53399999999999</c:v>
                </c:pt>
                <c:pt idx="23">
                  <c:v>128.97</c:v>
                </c:pt>
                <c:pt idx="24">
                  <c:v>134.541</c:v>
                </c:pt>
                <c:pt idx="25">
                  <c:v>140.166</c:v>
                </c:pt>
                <c:pt idx="26">
                  <c:v>145.863</c:v>
                </c:pt>
                <c:pt idx="27">
                  <c:v>151.56</c:v>
                </c:pt>
                <c:pt idx="28">
                  <c:v>157.21199999999999</c:v>
                </c:pt>
                <c:pt idx="29">
                  <c:v>162.89999999999998</c:v>
                </c:pt>
                <c:pt idx="30">
                  <c:v>168.49799999999999</c:v>
                </c:pt>
                <c:pt idx="31">
                  <c:v>173.88899999999998</c:v>
                </c:pt>
                <c:pt idx="32">
                  <c:v>179.35199999999998</c:v>
                </c:pt>
                <c:pt idx="33">
                  <c:v>185.06699999999998</c:v>
                </c:pt>
                <c:pt idx="34">
                  <c:v>190.79999999999998</c:v>
                </c:pt>
                <c:pt idx="35">
                  <c:v>196.416</c:v>
                </c:pt>
                <c:pt idx="36">
                  <c:v>202.131</c:v>
                </c:pt>
                <c:pt idx="37">
                  <c:v>207.80099999999999</c:v>
                </c:pt>
                <c:pt idx="38">
                  <c:v>213.35399999999998</c:v>
                </c:pt>
                <c:pt idx="39">
                  <c:v>218.82599999999999</c:v>
                </c:pt>
                <c:pt idx="40">
                  <c:v>224.37899999999999</c:v>
                </c:pt>
                <c:pt idx="41">
                  <c:v>229.96799999999999</c:v>
                </c:pt>
                <c:pt idx="42">
                  <c:v>235.72799999999998</c:v>
                </c:pt>
                <c:pt idx="43">
                  <c:v>241.42499999999998</c:v>
                </c:pt>
                <c:pt idx="44">
                  <c:v>247.14899999999997</c:v>
                </c:pt>
                <c:pt idx="45">
                  <c:v>252.75599999999997</c:v>
                </c:pt>
                <c:pt idx="46">
                  <c:v>258.39</c:v>
                </c:pt>
                <c:pt idx="47">
                  <c:v>263.81700000000001</c:v>
                </c:pt>
                <c:pt idx="48">
                  <c:v>269.31600000000003</c:v>
                </c:pt>
                <c:pt idx="49">
                  <c:v>274.995</c:v>
                </c:pt>
                <c:pt idx="50">
                  <c:v>280.77300000000002</c:v>
                </c:pt>
                <c:pt idx="51">
                  <c:v>286.416</c:v>
                </c:pt>
                <c:pt idx="52">
                  <c:v>292.16699999999997</c:v>
                </c:pt>
                <c:pt idx="53">
                  <c:v>297.83699999999999</c:v>
                </c:pt>
                <c:pt idx="54">
                  <c:v>303.435</c:v>
                </c:pt>
                <c:pt idx="55">
                  <c:v>308.916</c:v>
                </c:pt>
                <c:pt idx="56">
                  <c:v>314.45100000000002</c:v>
                </c:pt>
                <c:pt idx="57">
                  <c:v>320.18400000000003</c:v>
                </c:pt>
                <c:pt idx="58">
                  <c:v>325.90800000000002</c:v>
                </c:pt>
                <c:pt idx="59">
                  <c:v>331.62299999999999</c:v>
                </c:pt>
                <c:pt idx="60">
                  <c:v>337.32900000000001</c:v>
                </c:pt>
                <c:pt idx="61">
                  <c:v>342.99900000000002</c:v>
                </c:pt>
                <c:pt idx="62">
                  <c:v>348.63300000000004</c:v>
                </c:pt>
                <c:pt idx="63">
                  <c:v>354.05100000000004</c:v>
                </c:pt>
              </c:numCache>
            </c:numRef>
          </c:xVal>
          <c:yVal>
            <c:numRef>
              <c:f>TDK_FF_ST_oU_06!$AD$20:$AD$83</c:f>
              <c:numCache>
                <c:formatCode>General</c:formatCode>
                <c:ptCount val="64"/>
                <c:pt idx="0">
                  <c:v>0.16617983644124035</c:v>
                </c:pt>
                <c:pt idx="1">
                  <c:v>4.3337780865907227E-2</c:v>
                </c:pt>
                <c:pt idx="2">
                  <c:v>-3.9836182134003195E-2</c:v>
                </c:pt>
                <c:pt idx="3">
                  <c:v>-7.0418111803054018E-2</c:v>
                </c:pt>
                <c:pt idx="4">
                  <c:v>8.7145684231124676E-3</c:v>
                </c:pt>
                <c:pt idx="5">
                  <c:v>7.0107339287382331E-2</c:v>
                </c:pt>
                <c:pt idx="6">
                  <c:v>1.2216350102747242E-2</c:v>
                </c:pt>
                <c:pt idx="7">
                  <c:v>3.1217282592436391E-2</c:v>
                </c:pt>
                <c:pt idx="8">
                  <c:v>-0.16987155591688463</c:v>
                </c:pt>
                <c:pt idx="9">
                  <c:v>-7.183842761426007E-2</c:v>
                </c:pt>
                <c:pt idx="10">
                  <c:v>7.9271609977190849E-2</c:v>
                </c:pt>
                <c:pt idx="11">
                  <c:v>7.3600440875544848E-2</c:v>
                </c:pt>
                <c:pt idx="12">
                  <c:v>-1.4380948402376248E-2</c:v>
                </c:pt>
                <c:pt idx="13">
                  <c:v>0.17561743834382071</c:v>
                </c:pt>
                <c:pt idx="14">
                  <c:v>3.5046404416064547E-2</c:v>
                </c:pt>
                <c:pt idx="15">
                  <c:v>4.7211799986413894E-2</c:v>
                </c:pt>
                <c:pt idx="16">
                  <c:v>3.4637874480694109E-2</c:v>
                </c:pt>
                <c:pt idx="17">
                  <c:v>1.4529730037935451E-2</c:v>
                </c:pt>
                <c:pt idx="18">
                  <c:v>4.1297436254126296E-2</c:v>
                </c:pt>
                <c:pt idx="19">
                  <c:v>-4.7971383963570702E-2</c:v>
                </c:pt>
                <c:pt idx="20">
                  <c:v>4.2273967119527356E-2</c:v>
                </c:pt>
                <c:pt idx="21">
                  <c:v>7.5919481728831784E-2</c:v>
                </c:pt>
                <c:pt idx="22">
                  <c:v>7.9133023594607721E-2</c:v>
                </c:pt>
                <c:pt idx="23">
                  <c:v>2.3559547174755835E-2</c:v>
                </c:pt>
                <c:pt idx="24">
                  <c:v>3.3204523576898737E-2</c:v>
                </c:pt>
                <c:pt idx="25">
                  <c:v>-5.2495701866661193E-2</c:v>
                </c:pt>
                <c:pt idx="26">
                  <c:v>4.2118681611498232E-3</c:v>
                </c:pt>
                <c:pt idx="27">
                  <c:v>8.0885711303494645E-2</c:v>
                </c:pt>
                <c:pt idx="28">
                  <c:v>-3.5181537928821172E-2</c:v>
                </c:pt>
                <c:pt idx="29">
                  <c:v>0.15516356147605848</c:v>
                </c:pt>
                <c:pt idx="30">
                  <c:v>4.4943717823741736E-2</c:v>
                </c:pt>
                <c:pt idx="31">
                  <c:v>3.0970586192836436E-2</c:v>
                </c:pt>
                <c:pt idx="32">
                  <c:v>5.0658019085858541E-2</c:v>
                </c:pt>
                <c:pt idx="33">
                  <c:v>5.51606954498709E-2</c:v>
                </c:pt>
                <c:pt idx="34">
                  <c:v>2.1659378748239533E-2</c:v>
                </c:pt>
                <c:pt idx="35">
                  <c:v>6.216108899738515E-2</c:v>
                </c:pt>
                <c:pt idx="36">
                  <c:v>9.9824691174433156E-2</c:v>
                </c:pt>
                <c:pt idx="37">
                  <c:v>-2.6402756455951248E-2</c:v>
                </c:pt>
                <c:pt idx="38">
                  <c:v>8.3477968632735156E-2</c:v>
                </c:pt>
                <c:pt idx="39">
                  <c:v>1.8711608810491498E-2</c:v>
                </c:pt>
                <c:pt idx="40">
                  <c:v>-2.761829916107672E-2</c:v>
                </c:pt>
                <c:pt idx="41">
                  <c:v>4.5856779314590312E-2</c:v>
                </c:pt>
                <c:pt idx="42">
                  <c:v>2.6804583587676234E-2</c:v>
                </c:pt>
                <c:pt idx="43">
                  <c:v>0.10290082255193056</c:v>
                </c:pt>
                <c:pt idx="44">
                  <c:v>-5.9021316933012713E-2</c:v>
                </c:pt>
                <c:pt idx="45">
                  <c:v>0.11492652732945885</c:v>
                </c:pt>
                <c:pt idx="46">
                  <c:v>8.4115338114543192E-4</c:v>
                </c:pt>
                <c:pt idx="47">
                  <c:v>-1.7120028214776539E-3</c:v>
                </c:pt>
                <c:pt idx="48">
                  <c:v>5.4636665024872855E-2</c:v>
                </c:pt>
                <c:pt idx="49">
                  <c:v>6.024864486369097E-2</c:v>
                </c:pt>
                <c:pt idx="50">
                  <c:v>8.3679015786515265E-3</c:v>
                </c:pt>
                <c:pt idx="51">
                  <c:v>8.4594173390200922E-2</c:v>
                </c:pt>
                <c:pt idx="52">
                  <c:v>1.1514224112886495E-2</c:v>
                </c:pt>
                <c:pt idx="53">
                  <c:v>-4.5314202287215721E-2</c:v>
                </c:pt>
                <c:pt idx="54">
                  <c:v>2.3622843479699895E-2</c:v>
                </c:pt>
                <c:pt idx="55">
                  <c:v>2.91010216276959E-2</c:v>
                </c:pt>
                <c:pt idx="56">
                  <c:v>7.3676268226222419E-2</c:v>
                </c:pt>
                <c:pt idx="57">
                  <c:v>6.8858756957013156E-2</c:v>
                </c:pt>
                <c:pt idx="58">
                  <c:v>3.488881774796937E-2</c:v>
                </c:pt>
                <c:pt idx="59">
                  <c:v>-2.417387054106257E-2</c:v>
                </c:pt>
                <c:pt idx="60">
                  <c:v>-2.0893894529933732E-2</c:v>
                </c:pt>
                <c:pt idx="61">
                  <c:v>-6.3975880025282095E-3</c:v>
                </c:pt>
                <c:pt idx="62">
                  <c:v>1.30997080455586E-2</c:v>
                </c:pt>
                <c:pt idx="63">
                  <c:v>-9.5675523587999578E-2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14168"/>
        <c:axId val="594112992"/>
      </c:scatterChart>
      <c:valAx>
        <c:axId val="5941141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4112992"/>
        <c:crosses val="autoZero"/>
        <c:crossBetween val="midCat"/>
      </c:valAx>
      <c:valAx>
        <c:axId val="5941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4114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5.3819999999999997</c:v>
                </c:pt>
                <c:pt idx="2">
                  <c:v>11.141999999999999</c:v>
                </c:pt>
                <c:pt idx="3">
                  <c:v>16.766999999999999</c:v>
                </c:pt>
                <c:pt idx="4">
                  <c:v>22.391999999999999</c:v>
                </c:pt>
                <c:pt idx="5">
                  <c:v>28.116</c:v>
                </c:pt>
                <c:pt idx="6">
                  <c:v>33.641999999999996</c:v>
                </c:pt>
                <c:pt idx="7">
                  <c:v>39.104999999999997</c:v>
                </c:pt>
                <c:pt idx="8">
                  <c:v>44.684999999999995</c:v>
                </c:pt>
                <c:pt idx="9">
                  <c:v>50.345999999999997</c:v>
                </c:pt>
                <c:pt idx="10">
                  <c:v>56.105999999999995</c:v>
                </c:pt>
                <c:pt idx="11">
                  <c:v>61.757999999999996</c:v>
                </c:pt>
                <c:pt idx="12">
                  <c:v>67.463999999999999</c:v>
                </c:pt>
                <c:pt idx="13">
                  <c:v>73.08</c:v>
                </c:pt>
                <c:pt idx="14">
                  <c:v>78.722999999999999</c:v>
                </c:pt>
                <c:pt idx="15">
                  <c:v>84.105000000000004</c:v>
                </c:pt>
                <c:pt idx="16">
                  <c:v>89.667000000000002</c:v>
                </c:pt>
                <c:pt idx="17">
                  <c:v>95.328000000000003</c:v>
                </c:pt>
                <c:pt idx="18">
                  <c:v>101.04300000000001</c:v>
                </c:pt>
                <c:pt idx="19">
                  <c:v>106.73100000000001</c:v>
                </c:pt>
                <c:pt idx="20">
                  <c:v>112.39200000000001</c:v>
                </c:pt>
                <c:pt idx="21">
                  <c:v>118.08900000000001</c:v>
                </c:pt>
                <c:pt idx="22">
                  <c:v>123.54300000000001</c:v>
                </c:pt>
                <c:pt idx="23">
                  <c:v>129.006</c:v>
                </c:pt>
                <c:pt idx="24">
                  <c:v>134.685</c:v>
                </c:pt>
                <c:pt idx="25">
                  <c:v>140.24700000000001</c:v>
                </c:pt>
                <c:pt idx="26">
                  <c:v>145.92600000000002</c:v>
                </c:pt>
                <c:pt idx="27">
                  <c:v>151.64100000000002</c:v>
                </c:pt>
                <c:pt idx="28">
                  <c:v>157.27500000000001</c:v>
                </c:pt>
                <c:pt idx="29">
                  <c:v>162.88200000000001</c:v>
                </c:pt>
                <c:pt idx="30">
                  <c:v>168.50700000000001</c:v>
                </c:pt>
                <c:pt idx="31">
                  <c:v>173.898</c:v>
                </c:pt>
                <c:pt idx="32">
                  <c:v>179.43299999999999</c:v>
                </c:pt>
                <c:pt idx="33">
                  <c:v>185.15699999999998</c:v>
                </c:pt>
                <c:pt idx="34">
                  <c:v>190.90799999999999</c:v>
                </c:pt>
                <c:pt idx="35">
                  <c:v>196.524</c:v>
                </c:pt>
                <c:pt idx="36">
                  <c:v>202.113</c:v>
                </c:pt>
                <c:pt idx="37">
                  <c:v>207.81</c:v>
                </c:pt>
                <c:pt idx="38">
                  <c:v>213.35400000000001</c:v>
                </c:pt>
                <c:pt idx="39">
                  <c:v>218.83500000000001</c:v>
                </c:pt>
                <c:pt idx="40">
                  <c:v>224.39700000000002</c:v>
                </c:pt>
                <c:pt idx="41">
                  <c:v>230.05800000000002</c:v>
                </c:pt>
                <c:pt idx="42">
                  <c:v>235.8</c:v>
                </c:pt>
                <c:pt idx="43">
                  <c:v>241.51500000000001</c:v>
                </c:pt>
                <c:pt idx="44">
                  <c:v>247.19400000000002</c:v>
                </c:pt>
                <c:pt idx="45">
                  <c:v>252.80100000000002</c:v>
                </c:pt>
                <c:pt idx="46">
                  <c:v>258.435</c:v>
                </c:pt>
                <c:pt idx="47">
                  <c:v>263.86200000000002</c:v>
                </c:pt>
                <c:pt idx="48">
                  <c:v>269.38800000000003</c:v>
                </c:pt>
                <c:pt idx="49">
                  <c:v>275.10300000000001</c:v>
                </c:pt>
                <c:pt idx="50">
                  <c:v>280.84500000000003</c:v>
                </c:pt>
                <c:pt idx="51">
                  <c:v>286.51500000000004</c:v>
                </c:pt>
                <c:pt idx="52">
                  <c:v>292.24800000000005</c:v>
                </c:pt>
                <c:pt idx="53">
                  <c:v>297.98100000000005</c:v>
                </c:pt>
                <c:pt idx="54">
                  <c:v>303.45300000000003</c:v>
                </c:pt>
                <c:pt idx="55">
                  <c:v>308.91600000000005</c:v>
                </c:pt>
                <c:pt idx="56">
                  <c:v>314.54100000000005</c:v>
                </c:pt>
                <c:pt idx="57">
                  <c:v>320.22900000000004</c:v>
                </c:pt>
                <c:pt idx="58">
                  <c:v>325.89900000000006</c:v>
                </c:pt>
                <c:pt idx="59">
                  <c:v>331.71300000000008</c:v>
                </c:pt>
                <c:pt idx="60">
                  <c:v>337.40100000000007</c:v>
                </c:pt>
                <c:pt idx="61">
                  <c:v>343.00800000000004</c:v>
                </c:pt>
                <c:pt idx="62">
                  <c:v>348.67800000000005</c:v>
                </c:pt>
                <c:pt idx="63">
                  <c:v>354.06900000000007</c:v>
                </c:pt>
                <c:pt idx="64">
                  <c:v>359.62200000000007</c:v>
                </c:pt>
              </c:numCache>
            </c:numRef>
          </c:xVal>
          <c:yVal>
            <c:numRef>
              <c:f>TDK_FF_ST_mU_06!$AC$20:$AC$84</c:f>
              <c:numCache>
                <c:formatCode>General</c:formatCode>
                <c:ptCount val="65"/>
                <c:pt idx="0">
                  <c:v>-0.21648213393336846</c:v>
                </c:pt>
                <c:pt idx="1">
                  <c:v>-0.19355716911922549</c:v>
                </c:pt>
                <c:pt idx="2">
                  <c:v>-0.29149405626236913</c:v>
                </c:pt>
                <c:pt idx="3">
                  <c:v>-0.27703957333892859</c:v>
                </c:pt>
                <c:pt idx="4">
                  <c:v>-0.31946562936019873</c:v>
                </c:pt>
                <c:pt idx="5">
                  <c:v>-0.12581524632379626</c:v>
                </c:pt>
                <c:pt idx="6">
                  <c:v>-0.1874166397652175</c:v>
                </c:pt>
                <c:pt idx="7">
                  <c:v>-0.15623266877421571</c:v>
                </c:pt>
                <c:pt idx="8">
                  <c:v>-0.11521130400301871</c:v>
                </c:pt>
                <c:pt idx="9">
                  <c:v>-9.9580886780692879E-2</c:v>
                </c:pt>
                <c:pt idx="10">
                  <c:v>-5.9463107961164496E-2</c:v>
                </c:pt>
                <c:pt idx="11">
                  <c:v>-0.22057922237054584</c:v>
                </c:pt>
                <c:pt idx="12">
                  <c:v>-4.9948663707709784E-2</c:v>
                </c:pt>
                <c:pt idx="13">
                  <c:v>-4.9387400627168176E-2</c:v>
                </c:pt>
                <c:pt idx="14">
                  <c:v>-0.1287260314040708</c:v>
                </c:pt>
                <c:pt idx="15">
                  <c:v>-4.277901319981936E-2</c:v>
                </c:pt>
                <c:pt idx="16">
                  <c:v>-0.16229193479787796</c:v>
                </c:pt>
                <c:pt idx="17">
                  <c:v>-5.3006169896576694E-2</c:v>
                </c:pt>
                <c:pt idx="18">
                  <c:v>-0.10668428644953565</c:v>
                </c:pt>
                <c:pt idx="19">
                  <c:v>-8.3105497093882263E-2</c:v>
                </c:pt>
                <c:pt idx="20">
                  <c:v>-0.12287235770635618</c:v>
                </c:pt>
                <c:pt idx="21">
                  <c:v>-0.10180143340637926</c:v>
                </c:pt>
                <c:pt idx="22">
                  <c:v>-3.9109681414174702E-2</c:v>
                </c:pt>
                <c:pt idx="23">
                  <c:v>-9.5265814320242725E-2</c:v>
                </c:pt>
                <c:pt idx="24">
                  <c:v>1.3435632072855697E-3</c:v>
                </c:pt>
                <c:pt idx="25">
                  <c:v>7.9768165826351378E-2</c:v>
                </c:pt>
                <c:pt idx="26">
                  <c:v>2.0646206235056752E-2</c:v>
                </c:pt>
                <c:pt idx="27">
                  <c:v>2.4691864267083474E-3</c:v>
                </c:pt>
                <c:pt idx="28">
                  <c:v>2.0686448264513047E-2</c:v>
                </c:pt>
                <c:pt idx="29">
                  <c:v>-6.1160093771945867E-3</c:v>
                </c:pt>
                <c:pt idx="30">
                  <c:v>-5.4780227993830977E-2</c:v>
                </c:pt>
                <c:pt idx="31">
                  <c:v>-1.003217832189307E-2</c:v>
                </c:pt>
                <c:pt idx="32">
                  <c:v>-6.55800970571363E-2</c:v>
                </c:pt>
                <c:pt idx="33">
                  <c:v>-0.11627198509478376</c:v>
                </c:pt>
                <c:pt idx="34">
                  <c:v>-9.699691709474223E-2</c:v>
                </c:pt>
                <c:pt idx="35">
                  <c:v>-7.25325047538945E-2</c:v>
                </c:pt>
                <c:pt idx="36">
                  <c:v>-0.11371050810015504</c:v>
                </c:pt>
                <c:pt idx="37">
                  <c:v>-3.7945720772256664E-2</c:v>
                </c:pt>
                <c:pt idx="38">
                  <c:v>-0.1127868061128936</c:v>
                </c:pt>
                <c:pt idx="39">
                  <c:v>1.7754361455359913E-2</c:v>
                </c:pt>
                <c:pt idx="40">
                  <c:v>8.0634937927840156E-2</c:v>
                </c:pt>
                <c:pt idx="41">
                  <c:v>0.12490412255428396</c:v>
                </c:pt>
                <c:pt idx="42">
                  <c:v>0.17690538066057115</c:v>
                </c:pt>
                <c:pt idx="43">
                  <c:v>0.16736786775751966</c:v>
                </c:pt>
                <c:pt idx="44">
                  <c:v>0.21033973233335246</c:v>
                </c:pt>
                <c:pt idx="45">
                  <c:v>0.13735952426910103</c:v>
                </c:pt>
                <c:pt idx="46">
                  <c:v>0.13026928152447681</c:v>
                </c:pt>
                <c:pt idx="47">
                  <c:v>0.18802307432991938</c:v>
                </c:pt>
                <c:pt idx="48">
                  <c:v>8.7175787104683877E-2</c:v>
                </c:pt>
                <c:pt idx="49">
                  <c:v>5.2707232690465844E-2</c:v>
                </c:pt>
                <c:pt idx="50">
                  <c:v>8.8286664712086349E-2</c:v>
                </c:pt>
                <c:pt idx="51">
                  <c:v>5.780532415980133E-2</c:v>
                </c:pt>
                <c:pt idx="52">
                  <c:v>-4.0836407680217235E-2</c:v>
                </c:pt>
                <c:pt idx="53">
                  <c:v>4.2924170644994319E-2</c:v>
                </c:pt>
                <c:pt idx="54">
                  <c:v>-4.315435179483984E-2</c:v>
                </c:pt>
                <c:pt idx="55">
                  <c:v>-3.3879847436537602E-3</c:v>
                </c:pt>
                <c:pt idx="56">
                  <c:v>-5.2826790739686658E-2</c:v>
                </c:pt>
                <c:pt idx="57">
                  <c:v>-6.4242563217931092E-3</c:v>
                </c:pt>
                <c:pt idx="58">
                  <c:v>-2.4083228513234189E-2</c:v>
                </c:pt>
                <c:pt idx="59">
                  <c:v>-5.0266380725474846E-2</c:v>
                </c:pt>
                <c:pt idx="60">
                  <c:v>-3.1111045416082561E-2</c:v>
                </c:pt>
                <c:pt idx="61">
                  <c:v>-7.1490670729758676E-2</c:v>
                </c:pt>
                <c:pt idx="62">
                  <c:v>-0.1866452533108145</c:v>
                </c:pt>
                <c:pt idx="63">
                  <c:v>-0.21613853860685595</c:v>
                </c:pt>
                <c:pt idx="64">
                  <c:v>-0.29732987389206755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TDK_FF_ST_mU_06!$Z$85:$Z$149</c:f>
              <c:numCache>
                <c:formatCode>General</c:formatCode>
                <c:ptCount val="65"/>
                <c:pt idx="0">
                  <c:v>359.62200000000007</c:v>
                </c:pt>
                <c:pt idx="1">
                  <c:v>354.2940000000001</c:v>
                </c:pt>
                <c:pt idx="2">
                  <c:v>348.84000000000009</c:v>
                </c:pt>
                <c:pt idx="3">
                  <c:v>343.26900000000006</c:v>
                </c:pt>
                <c:pt idx="4">
                  <c:v>337.59000000000009</c:v>
                </c:pt>
                <c:pt idx="5">
                  <c:v>331.82100000000008</c:v>
                </c:pt>
                <c:pt idx="6">
                  <c:v>326.11500000000007</c:v>
                </c:pt>
                <c:pt idx="7">
                  <c:v>320.43600000000009</c:v>
                </c:pt>
                <c:pt idx="8">
                  <c:v>314.76600000000008</c:v>
                </c:pt>
                <c:pt idx="9">
                  <c:v>309.13200000000006</c:v>
                </c:pt>
                <c:pt idx="10">
                  <c:v>303.65100000000007</c:v>
                </c:pt>
                <c:pt idx="11">
                  <c:v>298.18800000000005</c:v>
                </c:pt>
                <c:pt idx="12">
                  <c:v>292.40100000000007</c:v>
                </c:pt>
                <c:pt idx="13">
                  <c:v>286.69500000000005</c:v>
                </c:pt>
                <c:pt idx="14">
                  <c:v>281.03400000000005</c:v>
                </c:pt>
                <c:pt idx="15">
                  <c:v>275.31900000000007</c:v>
                </c:pt>
                <c:pt idx="16">
                  <c:v>269.6400000000001</c:v>
                </c:pt>
                <c:pt idx="17">
                  <c:v>264.0870000000001</c:v>
                </c:pt>
                <c:pt idx="18">
                  <c:v>258.57900000000012</c:v>
                </c:pt>
                <c:pt idx="19">
                  <c:v>252.92700000000013</c:v>
                </c:pt>
                <c:pt idx="20">
                  <c:v>247.40100000000012</c:v>
                </c:pt>
                <c:pt idx="21">
                  <c:v>241.70400000000012</c:v>
                </c:pt>
                <c:pt idx="22">
                  <c:v>236.02500000000012</c:v>
                </c:pt>
                <c:pt idx="23">
                  <c:v>230.22900000000013</c:v>
                </c:pt>
                <c:pt idx="24">
                  <c:v>224.62200000000013</c:v>
                </c:pt>
                <c:pt idx="25">
                  <c:v>219.02400000000011</c:v>
                </c:pt>
                <c:pt idx="26">
                  <c:v>213.57900000000012</c:v>
                </c:pt>
                <c:pt idx="27">
                  <c:v>208.08000000000013</c:v>
                </c:pt>
                <c:pt idx="28">
                  <c:v>202.29300000000012</c:v>
                </c:pt>
                <c:pt idx="29">
                  <c:v>196.75800000000012</c:v>
                </c:pt>
                <c:pt idx="30">
                  <c:v>191.09700000000012</c:v>
                </c:pt>
                <c:pt idx="31">
                  <c:v>185.38200000000012</c:v>
                </c:pt>
                <c:pt idx="32">
                  <c:v>179.71200000000013</c:v>
                </c:pt>
                <c:pt idx="33">
                  <c:v>174.17700000000013</c:v>
                </c:pt>
                <c:pt idx="34">
                  <c:v>168.68700000000013</c:v>
                </c:pt>
                <c:pt idx="35">
                  <c:v>163.07100000000014</c:v>
                </c:pt>
                <c:pt idx="36">
                  <c:v>157.44600000000014</c:v>
                </c:pt>
                <c:pt idx="37">
                  <c:v>151.77600000000015</c:v>
                </c:pt>
                <c:pt idx="38">
                  <c:v>146.09700000000015</c:v>
                </c:pt>
                <c:pt idx="39">
                  <c:v>140.47200000000015</c:v>
                </c:pt>
                <c:pt idx="40">
                  <c:v>134.87400000000014</c:v>
                </c:pt>
                <c:pt idx="41">
                  <c:v>129.21300000000014</c:v>
                </c:pt>
                <c:pt idx="42">
                  <c:v>123.76800000000014</c:v>
                </c:pt>
                <c:pt idx="43">
                  <c:v>118.29600000000015</c:v>
                </c:pt>
                <c:pt idx="44">
                  <c:v>112.61700000000015</c:v>
                </c:pt>
                <c:pt idx="45">
                  <c:v>106.93800000000014</c:v>
                </c:pt>
                <c:pt idx="46">
                  <c:v>101.25900000000014</c:v>
                </c:pt>
                <c:pt idx="47">
                  <c:v>95.535000000000139</c:v>
                </c:pt>
                <c:pt idx="48">
                  <c:v>89.94600000000014</c:v>
                </c:pt>
                <c:pt idx="49">
                  <c:v>84.339000000000141</c:v>
                </c:pt>
                <c:pt idx="50">
                  <c:v>78.858000000000146</c:v>
                </c:pt>
                <c:pt idx="51">
                  <c:v>73.251000000000147</c:v>
                </c:pt>
                <c:pt idx="52">
                  <c:v>67.626000000000147</c:v>
                </c:pt>
                <c:pt idx="53">
                  <c:v>61.992000000000147</c:v>
                </c:pt>
                <c:pt idx="54">
                  <c:v>56.277000000000143</c:v>
                </c:pt>
                <c:pt idx="55">
                  <c:v>50.553000000000146</c:v>
                </c:pt>
                <c:pt idx="56">
                  <c:v>44.892000000000145</c:v>
                </c:pt>
                <c:pt idx="57">
                  <c:v>39.357000000000149</c:v>
                </c:pt>
                <c:pt idx="58">
                  <c:v>33.885000000000147</c:v>
                </c:pt>
                <c:pt idx="59">
                  <c:v>28.269000000000148</c:v>
                </c:pt>
                <c:pt idx="60">
                  <c:v>22.635000000000147</c:v>
                </c:pt>
                <c:pt idx="61">
                  <c:v>16.965000000000146</c:v>
                </c:pt>
                <c:pt idx="62">
                  <c:v>11.322000000000145</c:v>
                </c:pt>
                <c:pt idx="63">
                  <c:v>5.5620000000001451</c:v>
                </c:pt>
                <c:pt idx="64">
                  <c:v>-8.0999999999854744E-2</c:v>
                </c:pt>
              </c:numCache>
            </c:numRef>
          </c:xVal>
          <c:yVal>
            <c:numRef>
              <c:f>TDK_FF_ST_mU_06!$AC$85:$AC$149</c:f>
              <c:numCache>
                <c:formatCode>General</c:formatCode>
                <c:ptCount val="65"/>
                <c:pt idx="0">
                  <c:v>-0.11145458652526941</c:v>
                </c:pt>
                <c:pt idx="1">
                  <c:v>-0.21438865386926409</c:v>
                </c:pt>
                <c:pt idx="2">
                  <c:v>-0.14269185579763644</c:v>
                </c:pt>
                <c:pt idx="3">
                  <c:v>-6.32760521323803E-2</c:v>
                </c:pt>
                <c:pt idx="4">
                  <c:v>-3.5589707707742946E-2</c:v>
                </c:pt>
                <c:pt idx="5">
                  <c:v>-3.3366970704321375E-2</c:v>
                </c:pt>
                <c:pt idx="6">
                  <c:v>-1.2482157968065621E-3</c:v>
                </c:pt>
                <c:pt idx="7">
                  <c:v>-2.1742142726623115E-2</c:v>
                </c:pt>
                <c:pt idx="8">
                  <c:v>3.2249239401494378E-2</c:v>
                </c:pt>
                <c:pt idx="9">
                  <c:v>2.4121274566596185E-2</c:v>
                </c:pt>
                <c:pt idx="10">
                  <c:v>5.9805781967611438E-2</c:v>
                </c:pt>
                <c:pt idx="11">
                  <c:v>4.7439417918042182E-2</c:v>
                </c:pt>
                <c:pt idx="12">
                  <c:v>-2.9911092845850362E-2</c:v>
                </c:pt>
                <c:pt idx="13">
                  <c:v>3.2103858531513652E-2</c:v>
                </c:pt>
                <c:pt idx="14">
                  <c:v>0.13515466913173668</c:v>
                </c:pt>
                <c:pt idx="15">
                  <c:v>6.0068500095894706E-2</c:v>
                </c:pt>
                <c:pt idx="16">
                  <c:v>0.18008529036239906</c:v>
                </c:pt>
                <c:pt idx="17">
                  <c:v>0.1061212283199211</c:v>
                </c:pt>
                <c:pt idx="18">
                  <c:v>0.13891753950787233</c:v>
                </c:pt>
                <c:pt idx="19">
                  <c:v>0.21019394147310777</c:v>
                </c:pt>
                <c:pt idx="20">
                  <c:v>0.18129121201747012</c:v>
                </c:pt>
                <c:pt idx="21">
                  <c:v>0.15285165527149047</c:v>
                </c:pt>
                <c:pt idx="22">
                  <c:v>0.21257820073921607</c:v>
                </c:pt>
                <c:pt idx="23">
                  <c:v>8.657718032841899E-2</c:v>
                </c:pt>
                <c:pt idx="24">
                  <c:v>7.1647947223880237E-2</c:v>
                </c:pt>
                <c:pt idx="25">
                  <c:v>9.8320906022649979E-2</c:v>
                </c:pt>
                <c:pt idx="26">
                  <c:v>3.3126066899797024E-2</c:v>
                </c:pt>
                <c:pt idx="27">
                  <c:v>5.098667899963516E-2</c:v>
                </c:pt>
                <c:pt idx="28">
                  <c:v>-3.0199170505056827E-2</c:v>
                </c:pt>
                <c:pt idx="29">
                  <c:v>-7.2042670687068266E-2</c:v>
                </c:pt>
                <c:pt idx="30">
                  <c:v>-3.6667380738123256E-2</c:v>
                </c:pt>
                <c:pt idx="31">
                  <c:v>-3.4078559643432982E-2</c:v>
                </c:pt>
                <c:pt idx="32">
                  <c:v>3.0097724425871775E-2</c:v>
                </c:pt>
                <c:pt idx="33">
                  <c:v>-3.2250122786990687E-2</c:v>
                </c:pt>
                <c:pt idx="34">
                  <c:v>6.6373535690331664E-2</c:v>
                </c:pt>
                <c:pt idx="35">
                  <c:v>6.1827066936075425E-3</c:v>
                </c:pt>
                <c:pt idx="36">
                  <c:v>4.0544023008806107E-2</c:v>
                </c:pt>
                <c:pt idx="37">
                  <c:v>3.2226719213355182E-2</c:v>
                </c:pt>
                <c:pt idx="38">
                  <c:v>0.10796735916653688</c:v>
                </c:pt>
                <c:pt idx="39">
                  <c:v>1.840450011422945E-2</c:v>
                </c:pt>
                <c:pt idx="40">
                  <c:v>-5.8715438735816861E-3</c:v>
                </c:pt>
                <c:pt idx="41">
                  <c:v>3.6585505694063158E-2</c:v>
                </c:pt>
                <c:pt idx="42">
                  <c:v>-7.7346392987692525E-2</c:v>
                </c:pt>
                <c:pt idx="43">
                  <c:v>-2.9457379424670194E-2</c:v>
                </c:pt>
                <c:pt idx="44">
                  <c:v>-2.3954277613270847E-2</c:v>
                </c:pt>
                <c:pt idx="45">
                  <c:v>-0.11293663236465079</c:v>
                </c:pt>
                <c:pt idx="46">
                  <c:v>-5.0754563318164969E-2</c:v>
                </c:pt>
                <c:pt idx="47">
                  <c:v>-0.11793157110264474</c:v>
                </c:pt>
                <c:pt idx="48">
                  <c:v>-8.1423478224166956E-2</c:v>
                </c:pt>
                <c:pt idx="49">
                  <c:v>-3.051422789070557E-3</c:v>
                </c:pt>
                <c:pt idx="50">
                  <c:v>-7.9237722150338641E-2</c:v>
                </c:pt>
                <c:pt idx="51">
                  <c:v>1.6675658798305903E-2</c:v>
                </c:pt>
                <c:pt idx="52">
                  <c:v>-7.3930817207894961E-2</c:v>
                </c:pt>
                <c:pt idx="53">
                  <c:v>-3.9638029069422487E-2</c:v>
                </c:pt>
                <c:pt idx="54">
                  <c:v>-2.3414057176395886E-2</c:v>
                </c:pt>
                <c:pt idx="55">
                  <c:v>-4.944384634720933E-2</c:v>
                </c:pt>
                <c:pt idx="56">
                  <c:v>-9.8536606499955326E-2</c:v>
                </c:pt>
                <c:pt idx="57">
                  <c:v>-0.10799731186160244</c:v>
                </c:pt>
                <c:pt idx="58">
                  <c:v>-0.20524990531724541</c:v>
                </c:pt>
                <c:pt idx="59">
                  <c:v>-0.22356671493972158</c:v>
                </c:pt>
                <c:pt idx="60">
                  <c:v>-0.19895881562943885</c:v>
                </c:pt>
                <c:pt idx="61">
                  <c:v>-0.22341652295614267</c:v>
                </c:pt>
                <c:pt idx="62">
                  <c:v>-0.2217890372091631</c:v>
                </c:pt>
                <c:pt idx="63">
                  <c:v>-0.19151163501421387</c:v>
                </c:pt>
                <c:pt idx="64">
                  <c:v>-0.17999103084468171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5.3819999999999997</c:v>
                </c:pt>
                <c:pt idx="2">
                  <c:v>11.141999999999999</c:v>
                </c:pt>
                <c:pt idx="3">
                  <c:v>16.766999999999999</c:v>
                </c:pt>
                <c:pt idx="4">
                  <c:v>22.391999999999999</c:v>
                </c:pt>
                <c:pt idx="5">
                  <c:v>28.116</c:v>
                </c:pt>
                <c:pt idx="6">
                  <c:v>33.641999999999996</c:v>
                </c:pt>
                <c:pt idx="7">
                  <c:v>39.104999999999997</c:v>
                </c:pt>
                <c:pt idx="8">
                  <c:v>44.684999999999995</c:v>
                </c:pt>
                <c:pt idx="9">
                  <c:v>50.345999999999997</c:v>
                </c:pt>
                <c:pt idx="10">
                  <c:v>56.105999999999995</c:v>
                </c:pt>
                <c:pt idx="11">
                  <c:v>61.757999999999996</c:v>
                </c:pt>
                <c:pt idx="12">
                  <c:v>67.463999999999999</c:v>
                </c:pt>
                <c:pt idx="13">
                  <c:v>73.08</c:v>
                </c:pt>
                <c:pt idx="14">
                  <c:v>78.722999999999999</c:v>
                </c:pt>
                <c:pt idx="15">
                  <c:v>84.105000000000004</c:v>
                </c:pt>
                <c:pt idx="16">
                  <c:v>89.667000000000002</c:v>
                </c:pt>
                <c:pt idx="17">
                  <c:v>95.328000000000003</c:v>
                </c:pt>
                <c:pt idx="18">
                  <c:v>101.04300000000001</c:v>
                </c:pt>
                <c:pt idx="19">
                  <c:v>106.73100000000001</c:v>
                </c:pt>
                <c:pt idx="20">
                  <c:v>112.39200000000001</c:v>
                </c:pt>
                <c:pt idx="21">
                  <c:v>118.08900000000001</c:v>
                </c:pt>
                <c:pt idx="22">
                  <c:v>123.54300000000001</c:v>
                </c:pt>
                <c:pt idx="23">
                  <c:v>129.006</c:v>
                </c:pt>
                <c:pt idx="24">
                  <c:v>134.685</c:v>
                </c:pt>
                <c:pt idx="25">
                  <c:v>140.24700000000001</c:v>
                </c:pt>
                <c:pt idx="26">
                  <c:v>145.92600000000002</c:v>
                </c:pt>
                <c:pt idx="27">
                  <c:v>151.64100000000002</c:v>
                </c:pt>
                <c:pt idx="28">
                  <c:v>157.27500000000001</c:v>
                </c:pt>
                <c:pt idx="29">
                  <c:v>162.88200000000001</c:v>
                </c:pt>
                <c:pt idx="30">
                  <c:v>168.50700000000001</c:v>
                </c:pt>
                <c:pt idx="31">
                  <c:v>173.898</c:v>
                </c:pt>
                <c:pt idx="32">
                  <c:v>179.43299999999999</c:v>
                </c:pt>
                <c:pt idx="33">
                  <c:v>185.15699999999998</c:v>
                </c:pt>
                <c:pt idx="34">
                  <c:v>190.90799999999999</c:v>
                </c:pt>
                <c:pt idx="35">
                  <c:v>196.524</c:v>
                </c:pt>
                <c:pt idx="36">
                  <c:v>202.113</c:v>
                </c:pt>
                <c:pt idx="37">
                  <c:v>207.81</c:v>
                </c:pt>
                <c:pt idx="38">
                  <c:v>213.35400000000001</c:v>
                </c:pt>
                <c:pt idx="39">
                  <c:v>218.83500000000001</c:v>
                </c:pt>
                <c:pt idx="40">
                  <c:v>224.39700000000002</c:v>
                </c:pt>
                <c:pt idx="41">
                  <c:v>230.05800000000002</c:v>
                </c:pt>
                <c:pt idx="42">
                  <c:v>235.8</c:v>
                </c:pt>
                <c:pt idx="43">
                  <c:v>241.51500000000001</c:v>
                </c:pt>
                <c:pt idx="44">
                  <c:v>247.19400000000002</c:v>
                </c:pt>
                <c:pt idx="45">
                  <c:v>252.80100000000002</c:v>
                </c:pt>
                <c:pt idx="46">
                  <c:v>258.435</c:v>
                </c:pt>
                <c:pt idx="47">
                  <c:v>263.86200000000002</c:v>
                </c:pt>
                <c:pt idx="48">
                  <c:v>269.38800000000003</c:v>
                </c:pt>
                <c:pt idx="49">
                  <c:v>275.10300000000001</c:v>
                </c:pt>
                <c:pt idx="50">
                  <c:v>280.84500000000003</c:v>
                </c:pt>
                <c:pt idx="51">
                  <c:v>286.51500000000004</c:v>
                </c:pt>
                <c:pt idx="52">
                  <c:v>292.24800000000005</c:v>
                </c:pt>
                <c:pt idx="53">
                  <c:v>297.98100000000005</c:v>
                </c:pt>
                <c:pt idx="54">
                  <c:v>303.45300000000003</c:v>
                </c:pt>
                <c:pt idx="55">
                  <c:v>308.91600000000005</c:v>
                </c:pt>
                <c:pt idx="56">
                  <c:v>314.54100000000005</c:v>
                </c:pt>
                <c:pt idx="57">
                  <c:v>320.22900000000004</c:v>
                </c:pt>
                <c:pt idx="58">
                  <c:v>325.89900000000006</c:v>
                </c:pt>
                <c:pt idx="59">
                  <c:v>331.71300000000008</c:v>
                </c:pt>
                <c:pt idx="60">
                  <c:v>337.40100000000007</c:v>
                </c:pt>
                <c:pt idx="61">
                  <c:v>343.00800000000004</c:v>
                </c:pt>
                <c:pt idx="62">
                  <c:v>348.67800000000005</c:v>
                </c:pt>
                <c:pt idx="63">
                  <c:v>354.06900000000007</c:v>
                </c:pt>
              </c:numCache>
            </c:numRef>
          </c:xVal>
          <c:yVal>
            <c:numRef>
              <c:f>TDK_FF_ST_mU_06!$AD$20:$AD$83</c:f>
              <c:numCache>
                <c:formatCode>General</c:formatCode>
                <c:ptCount val="64"/>
                <c:pt idx="0">
                  <c:v>3.6491103088686749E-2</c:v>
                </c:pt>
                <c:pt idx="1">
                  <c:v>2.045534105011626E-3</c:v>
                </c:pt>
                <c:pt idx="2">
                  <c:v>6.970501905320603E-2</c:v>
                </c:pt>
                <c:pt idx="3">
                  <c:v>5.362305038278592E-2</c:v>
                </c:pt>
                <c:pt idx="4">
                  <c:v>0.12050681373075989</c:v>
                </c:pt>
                <c:pt idx="5">
                  <c:v>-9.7751468615925319E-2</c:v>
                </c:pt>
                <c:pt idx="6">
                  <c:v>-1.783326555202791E-2</c:v>
                </c:pt>
                <c:pt idx="7">
                  <c:v>4.823535691261327E-2</c:v>
                </c:pt>
                <c:pt idx="8">
                  <c:v>1.6674697503063385E-2</c:v>
                </c:pt>
                <c:pt idx="9">
                  <c:v>5.0137040433483548E-2</c:v>
                </c:pt>
                <c:pt idx="10">
                  <c:v>3.604905078476861E-2</c:v>
                </c:pt>
                <c:pt idx="11">
                  <c:v>0.18094119330112335</c:v>
                </c:pt>
                <c:pt idx="12">
                  <c:v>-2.3982153500185177E-2</c:v>
                </c:pt>
                <c:pt idx="13">
                  <c:v>6.606305942547408E-2</c:v>
                </c:pt>
                <c:pt idx="14">
                  <c:v>4.9488309253732155E-2</c:v>
                </c:pt>
                <c:pt idx="15">
                  <c:v>3.9727590410748803E-2</c:v>
                </c:pt>
                <c:pt idx="16">
                  <c:v>8.0868456573711001E-2</c:v>
                </c:pt>
                <c:pt idx="17">
                  <c:v>-6.4925401206068045E-2</c:v>
                </c:pt>
                <c:pt idx="18">
                  <c:v>5.5929723131370679E-2</c:v>
                </c:pt>
                <c:pt idx="19">
                  <c:v>-2.9831135270768527E-2</c:v>
                </c:pt>
                <c:pt idx="20">
                  <c:v>9.8918080093085337E-2</c:v>
                </c:pt>
                <c:pt idx="21">
                  <c:v>7.2344053981709067E-2</c:v>
                </c:pt>
                <c:pt idx="22">
                  <c:v>-3.8236711573517823E-2</c:v>
                </c:pt>
                <c:pt idx="23">
                  <c:v>0.13185132001430588</c:v>
                </c:pt>
                <c:pt idx="24">
                  <c:v>-7.2151070808672557E-3</c:v>
                </c:pt>
                <c:pt idx="25">
                  <c:v>-6.1363665712121929E-2</c:v>
                </c:pt>
                <c:pt idx="26">
                  <c:v>8.7321152931480128E-2</c:v>
                </c:pt>
                <c:pt idx="27">
                  <c:v>2.9757532786646834E-2</c:v>
                </c:pt>
                <c:pt idx="28">
                  <c:v>1.9857574744293061E-2</c:v>
                </c:pt>
                <c:pt idx="29">
                  <c:v>1.2298716070802129E-2</c:v>
                </c:pt>
                <c:pt idx="30">
                  <c:v>0.12115376368416264</c:v>
                </c:pt>
                <c:pt idx="31">
                  <c:v>-2.2217944465097617E-2</c:v>
                </c:pt>
                <c:pt idx="32">
                  <c:v>9.5677821483008074E-2</c:v>
                </c:pt>
                <c:pt idx="33">
                  <c:v>8.2193425451350777E-2</c:v>
                </c:pt>
                <c:pt idx="34">
                  <c:v>6.0329536356618974E-2</c:v>
                </c:pt>
                <c:pt idx="35">
                  <c:v>4.8983406682623354E-4</c:v>
                </c:pt>
                <c:pt idx="36">
                  <c:v>8.3511337595098212E-2</c:v>
                </c:pt>
                <c:pt idx="37">
                  <c:v>8.8932399771891824E-2</c:v>
                </c:pt>
                <c:pt idx="38">
                  <c:v>0.14591287301269062</c:v>
                </c:pt>
                <c:pt idx="39">
                  <c:v>8.0566544567290066E-2</c:v>
                </c:pt>
                <c:pt idx="40">
                  <c:v>-8.9869907039599184E-3</c:v>
                </c:pt>
                <c:pt idx="41">
                  <c:v>-3.8326942225864968E-2</c:v>
                </c:pt>
                <c:pt idx="42">
                  <c:v>3.5672820078644918E-2</c:v>
                </c:pt>
                <c:pt idx="43">
                  <c:v>-1.451621248602919E-2</c:v>
                </c:pt>
                <c:pt idx="44">
                  <c:v>-2.9048520315882342E-2</c:v>
                </c:pt>
                <c:pt idx="45">
                  <c:v>7.2834417204006741E-2</c:v>
                </c:pt>
                <c:pt idx="46">
                  <c:v>8.6482579833955242E-3</c:v>
                </c:pt>
                <c:pt idx="47">
                  <c:v>-8.190184600999828E-2</c:v>
                </c:pt>
                <c:pt idx="48">
                  <c:v>9.2909503257715187E-2</c:v>
                </c:pt>
                <c:pt idx="49">
                  <c:v>7.3612674054288618E-3</c:v>
                </c:pt>
                <c:pt idx="50">
                  <c:v>4.6868004419650333E-2</c:v>
                </c:pt>
                <c:pt idx="51">
                  <c:v>-2.5701465628287679E-2</c:v>
                </c:pt>
                <c:pt idx="52">
                  <c:v>1.0925314834366873E-2</c:v>
                </c:pt>
                <c:pt idx="53">
                  <c:v>4.5152472730478621E-3</c:v>
                </c:pt>
                <c:pt idx="54">
                  <c:v>0.10296013376245128</c:v>
                </c:pt>
                <c:pt idx="55">
                  <c:v>2.7509259310249945E-2</c:v>
                </c:pt>
                <c:pt idx="56">
                  <c:v>8.5076030141181036E-2</c:v>
                </c:pt>
                <c:pt idx="57">
                  <c:v>-1.5317886404830006E-2</c:v>
                </c:pt>
                <c:pt idx="58">
                  <c:v>2.2835012716427627E-2</c:v>
                </c:pt>
                <c:pt idx="59">
                  <c:v>1.6899410021153471E-2</c:v>
                </c:pt>
                <c:pt idx="60">
                  <c:v>-4.4786622916603847E-3</c:v>
                </c:pt>
                <c:pt idx="61">
                  <c:v>8.2146185973783759E-3</c:v>
                </c:pt>
                <c:pt idx="62">
                  <c:v>4.3953397513178061E-2</c:v>
                </c:pt>
                <c:pt idx="63">
                  <c:v>1.7498847375918558E-3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016736"/>
        <c:axId val="585017128"/>
      </c:scatterChart>
      <c:valAx>
        <c:axId val="5850167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017128"/>
        <c:crosses val="autoZero"/>
        <c:crossBetween val="midCat"/>
      </c:valAx>
      <c:valAx>
        <c:axId val="58501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016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5.319</c:v>
                </c:pt>
                <c:pt idx="2">
                  <c:v>11.07</c:v>
                </c:pt>
                <c:pt idx="3">
                  <c:v>16.838999999999999</c:v>
                </c:pt>
                <c:pt idx="4">
                  <c:v>22.445999999999998</c:v>
                </c:pt>
                <c:pt idx="5">
                  <c:v>28.151999999999997</c:v>
                </c:pt>
                <c:pt idx="6">
                  <c:v>33.659999999999997</c:v>
                </c:pt>
                <c:pt idx="7">
                  <c:v>39.167999999999999</c:v>
                </c:pt>
                <c:pt idx="8">
                  <c:v>44.676000000000002</c:v>
                </c:pt>
                <c:pt idx="9">
                  <c:v>50.337000000000003</c:v>
                </c:pt>
                <c:pt idx="10">
                  <c:v>56.088000000000001</c:v>
                </c:pt>
                <c:pt idx="11">
                  <c:v>61.784999999999997</c:v>
                </c:pt>
                <c:pt idx="12">
                  <c:v>67.472999999999999</c:v>
                </c:pt>
                <c:pt idx="13">
                  <c:v>73.070999999999998</c:v>
                </c:pt>
                <c:pt idx="14">
                  <c:v>78.713999999999999</c:v>
                </c:pt>
                <c:pt idx="15">
                  <c:v>84.087000000000003</c:v>
                </c:pt>
                <c:pt idx="16">
                  <c:v>89.631</c:v>
                </c:pt>
                <c:pt idx="17">
                  <c:v>95.328000000000003</c:v>
                </c:pt>
                <c:pt idx="18">
                  <c:v>101.02500000000001</c:v>
                </c:pt>
                <c:pt idx="19">
                  <c:v>106.67700000000001</c:v>
                </c:pt>
                <c:pt idx="20">
                  <c:v>112.39200000000001</c:v>
                </c:pt>
                <c:pt idx="21">
                  <c:v>118.05300000000001</c:v>
                </c:pt>
                <c:pt idx="22">
                  <c:v>123.52500000000001</c:v>
                </c:pt>
                <c:pt idx="23">
                  <c:v>129.01500000000001</c:v>
                </c:pt>
                <c:pt idx="24">
                  <c:v>134.59500000000003</c:v>
                </c:pt>
                <c:pt idx="25">
                  <c:v>140.23800000000003</c:v>
                </c:pt>
                <c:pt idx="26">
                  <c:v>145.92600000000002</c:v>
                </c:pt>
                <c:pt idx="27">
                  <c:v>151.62300000000002</c:v>
                </c:pt>
                <c:pt idx="28">
                  <c:v>157.30200000000002</c:v>
                </c:pt>
                <c:pt idx="29">
                  <c:v>162.87300000000002</c:v>
                </c:pt>
                <c:pt idx="30">
                  <c:v>168.53400000000002</c:v>
                </c:pt>
                <c:pt idx="31">
                  <c:v>173.88900000000001</c:v>
                </c:pt>
                <c:pt idx="32">
                  <c:v>179.38800000000001</c:v>
                </c:pt>
                <c:pt idx="33">
                  <c:v>185.15700000000001</c:v>
                </c:pt>
                <c:pt idx="34">
                  <c:v>190.827</c:v>
                </c:pt>
                <c:pt idx="35">
                  <c:v>196.47899999999998</c:v>
                </c:pt>
                <c:pt idx="36">
                  <c:v>202.16699999999997</c:v>
                </c:pt>
                <c:pt idx="37">
                  <c:v>207.79199999999997</c:v>
                </c:pt>
                <c:pt idx="38">
                  <c:v>213.37199999999999</c:v>
                </c:pt>
                <c:pt idx="39">
                  <c:v>218.83499999999998</c:v>
                </c:pt>
                <c:pt idx="40">
                  <c:v>224.37899999999999</c:v>
                </c:pt>
                <c:pt idx="41">
                  <c:v>230.04899999999998</c:v>
                </c:pt>
                <c:pt idx="42">
                  <c:v>235.80899999999997</c:v>
                </c:pt>
                <c:pt idx="43">
                  <c:v>241.48799999999997</c:v>
                </c:pt>
                <c:pt idx="44">
                  <c:v>247.20299999999997</c:v>
                </c:pt>
                <c:pt idx="45">
                  <c:v>252.79199999999997</c:v>
                </c:pt>
                <c:pt idx="46">
                  <c:v>258.38099999999997</c:v>
                </c:pt>
                <c:pt idx="47">
                  <c:v>263.83499999999998</c:v>
                </c:pt>
                <c:pt idx="48">
                  <c:v>269.40600000000001</c:v>
                </c:pt>
                <c:pt idx="49">
                  <c:v>275.10300000000001</c:v>
                </c:pt>
                <c:pt idx="50">
                  <c:v>280.80900000000003</c:v>
                </c:pt>
                <c:pt idx="51">
                  <c:v>286.49700000000001</c:v>
                </c:pt>
                <c:pt idx="52">
                  <c:v>292.23</c:v>
                </c:pt>
                <c:pt idx="53">
                  <c:v>297.97200000000004</c:v>
                </c:pt>
                <c:pt idx="54">
                  <c:v>303.44400000000002</c:v>
                </c:pt>
                <c:pt idx="55">
                  <c:v>308.92500000000001</c:v>
                </c:pt>
                <c:pt idx="56">
                  <c:v>314.55900000000003</c:v>
                </c:pt>
                <c:pt idx="57">
                  <c:v>320.238</c:v>
                </c:pt>
                <c:pt idx="58">
                  <c:v>325.92599999999999</c:v>
                </c:pt>
                <c:pt idx="59">
                  <c:v>331.71299999999997</c:v>
                </c:pt>
                <c:pt idx="60">
                  <c:v>337.40099999999995</c:v>
                </c:pt>
                <c:pt idx="61">
                  <c:v>343.00799999999992</c:v>
                </c:pt>
                <c:pt idx="62">
                  <c:v>348.6869999999999</c:v>
                </c:pt>
                <c:pt idx="63">
                  <c:v>354.1049999999999</c:v>
                </c:pt>
                <c:pt idx="64">
                  <c:v>359.59499999999991</c:v>
                </c:pt>
              </c:numCache>
            </c:numRef>
          </c:xVal>
          <c:yVal>
            <c:numRef>
              <c:f>TDK_FF_ST_oU_07!$AC$20:$AC$84</c:f>
              <c:numCache>
                <c:formatCode>General</c:formatCode>
                <c:ptCount val="65"/>
                <c:pt idx="0">
                  <c:v>-0.20718637750542257</c:v>
                </c:pt>
                <c:pt idx="1">
                  <c:v>-7.50418525272325E-2</c:v>
                </c:pt>
                <c:pt idx="2">
                  <c:v>-6.2087378431620266E-2</c:v>
                </c:pt>
                <c:pt idx="3">
                  <c:v>-0.12723999019914345</c:v>
                </c:pt>
                <c:pt idx="4">
                  <c:v>-0.15859530581118975</c:v>
                </c:pt>
                <c:pt idx="5">
                  <c:v>-0.11894012992167902</c:v>
                </c:pt>
                <c:pt idx="6">
                  <c:v>-7.8091206634468335E-2</c:v>
                </c:pt>
                <c:pt idx="7">
                  <c:v>-6.5772138584797801E-2</c:v>
                </c:pt>
                <c:pt idx="8">
                  <c:v>-0.10138915759894473</c:v>
                </c:pt>
                <c:pt idx="9">
                  <c:v>-5.2076852540636764E-3</c:v>
                </c:pt>
                <c:pt idx="10">
                  <c:v>3.8126811633979685E-2</c:v>
                </c:pt>
                <c:pt idx="11">
                  <c:v>-6.5114311468590813E-2</c:v>
                </c:pt>
                <c:pt idx="12">
                  <c:v>-3.4422423284325987E-3</c:v>
                </c:pt>
                <c:pt idx="13">
                  <c:v>7.5511858017790701E-2</c:v>
                </c:pt>
                <c:pt idx="14">
                  <c:v>-1.9852515894115186E-2</c:v>
                </c:pt>
                <c:pt idx="15">
                  <c:v>-2.952685953160028E-2</c:v>
                </c:pt>
                <c:pt idx="16">
                  <c:v>-2.4864456878646024E-2</c:v>
                </c:pt>
                <c:pt idx="17">
                  <c:v>-2.9781090257387177E-2</c:v>
                </c:pt>
                <c:pt idx="18">
                  <c:v>-0.116682711242305</c:v>
                </c:pt>
                <c:pt idx="19">
                  <c:v>-0.14115109417382143</c:v>
                </c:pt>
                <c:pt idx="20">
                  <c:v>1.8568828778128932E-2</c:v>
                </c:pt>
                <c:pt idx="21">
                  <c:v>-8.9704698229596147E-2</c:v>
                </c:pt>
                <c:pt idx="22">
                  <c:v>-5.3618588038688131E-2</c:v>
                </c:pt>
                <c:pt idx="23">
                  <c:v>1.2427705425380964E-2</c:v>
                </c:pt>
                <c:pt idx="24">
                  <c:v>7.8175114084046982E-3</c:v>
                </c:pt>
                <c:pt idx="25">
                  <c:v>4.6327267837824593E-2</c:v>
                </c:pt>
                <c:pt idx="26">
                  <c:v>1.8951721025899815E-2</c:v>
                </c:pt>
                <c:pt idx="27">
                  <c:v>-1.2713133738060378E-2</c:v>
                </c:pt>
                <c:pt idx="28">
                  <c:v>6.604232081281225E-2</c:v>
                </c:pt>
                <c:pt idx="29">
                  <c:v>9.6443779158136067E-2</c:v>
                </c:pt>
                <c:pt idx="30">
                  <c:v>-4.5037682641606125E-2</c:v>
                </c:pt>
                <c:pt idx="31">
                  <c:v>-4.9630041941213676E-2</c:v>
                </c:pt>
                <c:pt idx="32">
                  <c:v>1.2905647391249886E-2</c:v>
                </c:pt>
                <c:pt idx="33">
                  <c:v>-1.3369673551409278E-2</c:v>
                </c:pt>
                <c:pt idx="34">
                  <c:v>-3.7220415596607381E-2</c:v>
                </c:pt>
                <c:pt idx="35">
                  <c:v>-7.7201152730026479E-3</c:v>
                </c:pt>
                <c:pt idx="36">
                  <c:v>-9.0366143484175154E-3</c:v>
                </c:pt>
                <c:pt idx="37">
                  <c:v>-3.3927173271479205E-2</c:v>
                </c:pt>
                <c:pt idx="38">
                  <c:v>2.4846858306631248E-2</c:v>
                </c:pt>
                <c:pt idx="39">
                  <c:v>5.2338841797393343E-2</c:v>
                </c:pt>
                <c:pt idx="40">
                  <c:v>3.2595825383879173E-2</c:v>
                </c:pt>
                <c:pt idx="41">
                  <c:v>-4.0659643602793949E-3</c:v>
                </c:pt>
                <c:pt idx="42">
                  <c:v>7.2829834668027615E-2</c:v>
                </c:pt>
                <c:pt idx="43">
                  <c:v>0.15510498227635594</c:v>
                </c:pt>
                <c:pt idx="44">
                  <c:v>0.11137054230357535</c:v>
                </c:pt>
                <c:pt idx="45">
                  <c:v>-2.3617577517882182E-2</c:v>
                </c:pt>
                <c:pt idx="46">
                  <c:v>2.1294736221648236E-2</c:v>
                </c:pt>
                <c:pt idx="47">
                  <c:v>-4.5171844592175603E-2</c:v>
                </c:pt>
                <c:pt idx="48">
                  <c:v>-2.2704142604595745E-2</c:v>
                </c:pt>
                <c:pt idx="49">
                  <c:v>1.6955261291684565E-2</c:v>
                </c:pt>
                <c:pt idx="50">
                  <c:v>-5.8500569537443425E-2</c:v>
                </c:pt>
                <c:pt idx="51">
                  <c:v>-7.0437552117198265E-2</c:v>
                </c:pt>
                <c:pt idx="52">
                  <c:v>-6.3529435008149449E-3</c:v>
                </c:pt>
                <c:pt idx="53">
                  <c:v>-6.9124873852672408E-2</c:v>
                </c:pt>
                <c:pt idx="54">
                  <c:v>-7.8261305850617191E-2</c:v>
                </c:pt>
                <c:pt idx="55">
                  <c:v>1.1851926469148566E-3</c:v>
                </c:pt>
                <c:pt idx="56">
                  <c:v>6.5985387323053146E-6</c:v>
                </c:pt>
                <c:pt idx="57">
                  <c:v>-3.1194676097300089E-2</c:v>
                </c:pt>
                <c:pt idx="58">
                  <c:v>2.708511035967831E-2</c:v>
                </c:pt>
                <c:pt idx="59">
                  <c:v>-4.118549904626434E-2</c:v>
                </c:pt>
                <c:pt idx="60">
                  <c:v>-3.9187818824871101E-2</c:v>
                </c:pt>
                <c:pt idx="61">
                  <c:v>2.7075952997961394E-2</c:v>
                </c:pt>
                <c:pt idx="62">
                  <c:v>-4.9707593079801882E-2</c:v>
                </c:pt>
                <c:pt idx="63">
                  <c:v>-0.11463193233959146</c:v>
                </c:pt>
                <c:pt idx="64">
                  <c:v>-0.1832849214801513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TDK_FF_ST_oU_07!$Z$85:$Z$149</c:f>
              <c:numCache>
                <c:formatCode>General</c:formatCode>
                <c:ptCount val="65"/>
                <c:pt idx="0">
                  <c:v>359.59499999999991</c:v>
                </c:pt>
                <c:pt idx="1">
                  <c:v>354.28499999999991</c:v>
                </c:pt>
                <c:pt idx="2">
                  <c:v>348.83999999999992</c:v>
                </c:pt>
                <c:pt idx="3">
                  <c:v>343.23299999999995</c:v>
                </c:pt>
                <c:pt idx="4">
                  <c:v>337.51799999999997</c:v>
                </c:pt>
                <c:pt idx="5">
                  <c:v>331.83</c:v>
                </c:pt>
                <c:pt idx="6">
                  <c:v>326.16899999999998</c:v>
                </c:pt>
                <c:pt idx="7">
                  <c:v>320.40899999999999</c:v>
                </c:pt>
                <c:pt idx="8">
                  <c:v>314.76600000000002</c:v>
                </c:pt>
                <c:pt idx="9">
                  <c:v>309.11400000000003</c:v>
                </c:pt>
                <c:pt idx="10">
                  <c:v>303.66000000000003</c:v>
                </c:pt>
                <c:pt idx="11">
                  <c:v>298.17</c:v>
                </c:pt>
                <c:pt idx="12">
                  <c:v>292.428</c:v>
                </c:pt>
                <c:pt idx="13">
                  <c:v>286.74</c:v>
                </c:pt>
                <c:pt idx="14">
                  <c:v>280.99799999999999</c:v>
                </c:pt>
                <c:pt idx="15">
                  <c:v>275.274</c:v>
                </c:pt>
                <c:pt idx="16">
                  <c:v>269.64</c:v>
                </c:pt>
                <c:pt idx="17">
                  <c:v>264.08699999999999</c:v>
                </c:pt>
                <c:pt idx="18">
                  <c:v>258.55199999999996</c:v>
                </c:pt>
                <c:pt idx="19">
                  <c:v>253.00799999999995</c:v>
                </c:pt>
                <c:pt idx="20">
                  <c:v>247.31999999999996</c:v>
                </c:pt>
                <c:pt idx="21">
                  <c:v>241.69499999999996</c:v>
                </c:pt>
                <c:pt idx="22">
                  <c:v>235.97099999999998</c:v>
                </c:pt>
                <c:pt idx="23">
                  <c:v>230.27399999999997</c:v>
                </c:pt>
                <c:pt idx="24">
                  <c:v>224.59499999999997</c:v>
                </c:pt>
                <c:pt idx="25">
                  <c:v>219.06899999999996</c:v>
                </c:pt>
                <c:pt idx="26">
                  <c:v>213.56999999999996</c:v>
                </c:pt>
                <c:pt idx="27">
                  <c:v>208.08899999999997</c:v>
                </c:pt>
                <c:pt idx="28">
                  <c:v>202.37399999999997</c:v>
                </c:pt>
                <c:pt idx="29">
                  <c:v>196.71299999999997</c:v>
                </c:pt>
                <c:pt idx="30">
                  <c:v>191.09699999999998</c:v>
                </c:pt>
                <c:pt idx="31">
                  <c:v>185.32799999999997</c:v>
                </c:pt>
                <c:pt idx="32">
                  <c:v>179.62199999999999</c:v>
                </c:pt>
                <c:pt idx="33">
                  <c:v>174.14099999999999</c:v>
                </c:pt>
                <c:pt idx="34">
                  <c:v>168.678</c:v>
                </c:pt>
                <c:pt idx="35">
                  <c:v>163.125</c:v>
                </c:pt>
                <c:pt idx="36">
                  <c:v>157.43700000000001</c:v>
                </c:pt>
                <c:pt idx="37">
                  <c:v>151.82100000000003</c:v>
                </c:pt>
                <c:pt idx="38">
                  <c:v>146.10600000000002</c:v>
                </c:pt>
                <c:pt idx="39">
                  <c:v>140.42700000000002</c:v>
                </c:pt>
                <c:pt idx="40">
                  <c:v>134.82000000000002</c:v>
                </c:pt>
                <c:pt idx="41">
                  <c:v>129.22200000000001</c:v>
                </c:pt>
                <c:pt idx="42">
                  <c:v>123.75900000000001</c:v>
                </c:pt>
                <c:pt idx="43">
                  <c:v>118.25100000000002</c:v>
                </c:pt>
                <c:pt idx="44">
                  <c:v>112.59000000000002</c:v>
                </c:pt>
                <c:pt idx="45">
                  <c:v>106.91100000000002</c:v>
                </c:pt>
                <c:pt idx="46">
                  <c:v>101.25900000000001</c:v>
                </c:pt>
                <c:pt idx="47">
                  <c:v>95.50800000000001</c:v>
                </c:pt>
                <c:pt idx="48">
                  <c:v>89.829000000000008</c:v>
                </c:pt>
                <c:pt idx="49">
                  <c:v>84.348000000000013</c:v>
                </c:pt>
                <c:pt idx="50">
                  <c:v>78.89400000000002</c:v>
                </c:pt>
                <c:pt idx="51">
                  <c:v>73.359000000000023</c:v>
                </c:pt>
                <c:pt idx="52">
                  <c:v>67.617000000000019</c:v>
                </c:pt>
                <c:pt idx="53">
                  <c:v>61.947000000000017</c:v>
                </c:pt>
                <c:pt idx="54">
                  <c:v>56.322000000000017</c:v>
                </c:pt>
                <c:pt idx="55">
                  <c:v>50.535000000000018</c:v>
                </c:pt>
                <c:pt idx="56">
                  <c:v>44.946000000000019</c:v>
                </c:pt>
                <c:pt idx="57">
                  <c:v>39.33900000000002</c:v>
                </c:pt>
                <c:pt idx="58">
                  <c:v>33.867000000000019</c:v>
                </c:pt>
                <c:pt idx="59">
                  <c:v>28.314000000000018</c:v>
                </c:pt>
                <c:pt idx="60">
                  <c:v>22.635000000000019</c:v>
                </c:pt>
                <c:pt idx="61">
                  <c:v>16.974000000000018</c:v>
                </c:pt>
                <c:pt idx="62">
                  <c:v>11.304000000000018</c:v>
                </c:pt>
                <c:pt idx="63">
                  <c:v>5.5170000000000181</c:v>
                </c:pt>
                <c:pt idx="64">
                  <c:v>-8.0999999999981753E-2</c:v>
                </c:pt>
              </c:numCache>
            </c:numRef>
          </c:xVal>
          <c:yVal>
            <c:numRef>
              <c:f>TDK_FF_ST_oU_07!$AC$85:$AC$149</c:f>
              <c:numCache>
                <c:formatCode>General</c:formatCode>
                <c:ptCount val="65"/>
                <c:pt idx="0">
                  <c:v>-2.6283832053763945E-2</c:v>
                </c:pt>
                <c:pt idx="1">
                  <c:v>-0.11093889025659109</c:v>
                </c:pt>
                <c:pt idx="2">
                  <c:v>-0.14326508642204772</c:v>
                </c:pt>
                <c:pt idx="3">
                  <c:v>-3.9965916654978173E-2</c:v>
                </c:pt>
                <c:pt idx="4">
                  <c:v>9.095345584057668E-3</c:v>
                </c:pt>
                <c:pt idx="5">
                  <c:v>-2.2117611126134307E-2</c:v>
                </c:pt>
                <c:pt idx="6">
                  <c:v>7.4421265503701761E-2</c:v>
                </c:pt>
                <c:pt idx="7">
                  <c:v>-1.8374815679976564E-2</c:v>
                </c:pt>
                <c:pt idx="8">
                  <c:v>-4.3920228166768993E-2</c:v>
                </c:pt>
                <c:pt idx="9">
                  <c:v>1.5591653205433431E-2</c:v>
                </c:pt>
                <c:pt idx="10">
                  <c:v>-3.8178280472209281E-2</c:v>
                </c:pt>
                <c:pt idx="11">
                  <c:v>-4.5683827630170981E-2</c:v>
                </c:pt>
                <c:pt idx="12">
                  <c:v>-2.4345216970118599E-2</c:v>
                </c:pt>
                <c:pt idx="13">
                  <c:v>-5.4778346834837066E-2</c:v>
                </c:pt>
                <c:pt idx="14">
                  <c:v>-7.9226312897787921E-2</c:v>
                </c:pt>
                <c:pt idx="15">
                  <c:v>-8.6326680160482283E-3</c:v>
                </c:pt>
                <c:pt idx="16">
                  <c:v>3.0245046919731067E-2</c:v>
                </c:pt>
                <c:pt idx="17">
                  <c:v>9.3701869100414115E-2</c:v>
                </c:pt>
                <c:pt idx="18">
                  <c:v>6.0572658092098663E-2</c:v>
                </c:pt>
                <c:pt idx="19">
                  <c:v>2.4503090307774755E-2</c:v>
                </c:pt>
                <c:pt idx="20">
                  <c:v>0.10268484848606363</c:v>
                </c:pt>
                <c:pt idx="21">
                  <c:v>7.711694024825988E-2</c:v>
                </c:pt>
                <c:pt idx="22">
                  <c:v>0.12484872029975236</c:v>
                </c:pt>
                <c:pt idx="23">
                  <c:v>0.13702363932875983</c:v>
                </c:pt>
                <c:pt idx="24">
                  <c:v>1.0506395990944384E-2</c:v>
                </c:pt>
                <c:pt idx="25">
                  <c:v>2.5127884069661377E-2</c:v>
                </c:pt>
                <c:pt idx="26">
                  <c:v>3.4639582328367169E-2</c:v>
                </c:pt>
                <c:pt idx="27">
                  <c:v>2.1793049995466163E-2</c:v>
                </c:pt>
                <c:pt idx="28">
                  <c:v>5.8742126651338822E-2</c:v>
                </c:pt>
                <c:pt idx="29">
                  <c:v>-5.050990527945487E-2</c:v>
                </c:pt>
                <c:pt idx="30">
                  <c:v>-9.1591185911738648E-2</c:v>
                </c:pt>
                <c:pt idx="31">
                  <c:v>1.3981627216708148E-2</c:v>
                </c:pt>
                <c:pt idx="32">
                  <c:v>-1.5323856263790958E-2</c:v>
                </c:pt>
                <c:pt idx="33">
                  <c:v>5.729546272922903E-2</c:v>
                </c:pt>
                <c:pt idx="34">
                  <c:v>0.1096611272107566</c:v>
                </c:pt>
                <c:pt idx="35">
                  <c:v>5.3219291579239325E-2</c:v>
                </c:pt>
                <c:pt idx="36">
                  <c:v>8.5572616748208929E-2</c:v>
                </c:pt>
                <c:pt idx="37">
                  <c:v>9.6664907235435749E-2</c:v>
                </c:pt>
                <c:pt idx="38">
                  <c:v>5.6885604287373326E-2</c:v>
                </c:pt>
                <c:pt idx="39">
                  <c:v>8.7842141091414305E-2</c:v>
                </c:pt>
                <c:pt idx="40">
                  <c:v>-5.1567622392951762E-3</c:v>
                </c:pt>
                <c:pt idx="41">
                  <c:v>4.1575572763662194E-2</c:v>
                </c:pt>
                <c:pt idx="42">
                  <c:v>7.0876890784461466E-3</c:v>
                </c:pt>
                <c:pt idx="43">
                  <c:v>-6.3330313781349901E-2</c:v>
                </c:pt>
                <c:pt idx="44">
                  <c:v>-2.5224193125936267E-2</c:v>
                </c:pt>
                <c:pt idx="45">
                  <c:v>4.5644398164697009E-2</c:v>
                </c:pt>
                <c:pt idx="46">
                  <c:v>-5.1432277444064312E-2</c:v>
                </c:pt>
                <c:pt idx="47">
                  <c:v>-6.93387815281028E-2</c:v>
                </c:pt>
                <c:pt idx="48">
                  <c:v>3.291630251129618E-2</c:v>
                </c:pt>
                <c:pt idx="49">
                  <c:v>-1.8529742553369033E-2</c:v>
                </c:pt>
                <c:pt idx="50">
                  <c:v>5.6532326390808407E-2</c:v>
                </c:pt>
                <c:pt idx="51">
                  <c:v>6.7430633447216337E-2</c:v>
                </c:pt>
                <c:pt idx="52">
                  <c:v>7.3141733119939545E-2</c:v>
                </c:pt>
                <c:pt idx="53">
                  <c:v>1.6848187416357518E-2</c:v>
                </c:pt>
                <c:pt idx="54">
                  <c:v>-4.1761619770866787E-2</c:v>
                </c:pt>
                <c:pt idx="55">
                  <c:v>-1.7793100312694321E-2</c:v>
                </c:pt>
                <c:pt idx="56">
                  <c:v>1.9595177168760358E-2</c:v>
                </c:pt>
                <c:pt idx="57">
                  <c:v>-6.1948719407801889E-2</c:v>
                </c:pt>
                <c:pt idx="58">
                  <c:v>-9.6480140688925076E-2</c:v>
                </c:pt>
                <c:pt idx="59">
                  <c:v>-0.12043667530604907</c:v>
                </c:pt>
                <c:pt idx="60">
                  <c:v>-0.10844181317204971</c:v>
                </c:pt>
                <c:pt idx="61">
                  <c:v>-6.2806650915007367E-2</c:v>
                </c:pt>
                <c:pt idx="62">
                  <c:v>-9.2682447229707421E-2</c:v>
                </c:pt>
                <c:pt idx="63">
                  <c:v>-9.214418871621266E-2</c:v>
                </c:pt>
                <c:pt idx="64">
                  <c:v>-9.1547639173690243E-2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5.319</c:v>
                </c:pt>
                <c:pt idx="2">
                  <c:v>11.07</c:v>
                </c:pt>
                <c:pt idx="3">
                  <c:v>16.838999999999999</c:v>
                </c:pt>
                <c:pt idx="4">
                  <c:v>22.445999999999998</c:v>
                </c:pt>
                <c:pt idx="5">
                  <c:v>28.151999999999997</c:v>
                </c:pt>
                <c:pt idx="6">
                  <c:v>33.659999999999997</c:v>
                </c:pt>
                <c:pt idx="7">
                  <c:v>39.167999999999999</c:v>
                </c:pt>
                <c:pt idx="8">
                  <c:v>44.676000000000002</c:v>
                </c:pt>
                <c:pt idx="9">
                  <c:v>50.337000000000003</c:v>
                </c:pt>
                <c:pt idx="10">
                  <c:v>56.088000000000001</c:v>
                </c:pt>
                <c:pt idx="11">
                  <c:v>61.784999999999997</c:v>
                </c:pt>
                <c:pt idx="12">
                  <c:v>67.472999999999999</c:v>
                </c:pt>
                <c:pt idx="13">
                  <c:v>73.070999999999998</c:v>
                </c:pt>
                <c:pt idx="14">
                  <c:v>78.713999999999999</c:v>
                </c:pt>
                <c:pt idx="15">
                  <c:v>84.087000000000003</c:v>
                </c:pt>
                <c:pt idx="16">
                  <c:v>89.631</c:v>
                </c:pt>
                <c:pt idx="17">
                  <c:v>95.328000000000003</c:v>
                </c:pt>
                <c:pt idx="18">
                  <c:v>101.02500000000001</c:v>
                </c:pt>
                <c:pt idx="19">
                  <c:v>106.67700000000001</c:v>
                </c:pt>
                <c:pt idx="20">
                  <c:v>112.39200000000001</c:v>
                </c:pt>
                <c:pt idx="21">
                  <c:v>118.05300000000001</c:v>
                </c:pt>
                <c:pt idx="22">
                  <c:v>123.52500000000001</c:v>
                </c:pt>
                <c:pt idx="23">
                  <c:v>129.01500000000001</c:v>
                </c:pt>
                <c:pt idx="24">
                  <c:v>134.59500000000003</c:v>
                </c:pt>
                <c:pt idx="25">
                  <c:v>140.23800000000003</c:v>
                </c:pt>
                <c:pt idx="26">
                  <c:v>145.92600000000002</c:v>
                </c:pt>
                <c:pt idx="27">
                  <c:v>151.62300000000002</c:v>
                </c:pt>
                <c:pt idx="28">
                  <c:v>157.30200000000002</c:v>
                </c:pt>
                <c:pt idx="29">
                  <c:v>162.87300000000002</c:v>
                </c:pt>
                <c:pt idx="30">
                  <c:v>168.53400000000002</c:v>
                </c:pt>
                <c:pt idx="31">
                  <c:v>173.88900000000001</c:v>
                </c:pt>
                <c:pt idx="32">
                  <c:v>179.38800000000001</c:v>
                </c:pt>
                <c:pt idx="33">
                  <c:v>185.15700000000001</c:v>
                </c:pt>
                <c:pt idx="34">
                  <c:v>190.827</c:v>
                </c:pt>
                <c:pt idx="35">
                  <c:v>196.47899999999998</c:v>
                </c:pt>
                <c:pt idx="36">
                  <c:v>202.16699999999997</c:v>
                </c:pt>
                <c:pt idx="37">
                  <c:v>207.79199999999997</c:v>
                </c:pt>
                <c:pt idx="38">
                  <c:v>213.37199999999999</c:v>
                </c:pt>
                <c:pt idx="39">
                  <c:v>218.83499999999998</c:v>
                </c:pt>
                <c:pt idx="40">
                  <c:v>224.37899999999999</c:v>
                </c:pt>
                <c:pt idx="41">
                  <c:v>230.04899999999998</c:v>
                </c:pt>
                <c:pt idx="42">
                  <c:v>235.80899999999997</c:v>
                </c:pt>
                <c:pt idx="43">
                  <c:v>241.48799999999997</c:v>
                </c:pt>
                <c:pt idx="44">
                  <c:v>247.20299999999997</c:v>
                </c:pt>
                <c:pt idx="45">
                  <c:v>252.79199999999997</c:v>
                </c:pt>
                <c:pt idx="46">
                  <c:v>258.38099999999997</c:v>
                </c:pt>
                <c:pt idx="47">
                  <c:v>263.83499999999998</c:v>
                </c:pt>
                <c:pt idx="48">
                  <c:v>269.40600000000001</c:v>
                </c:pt>
                <c:pt idx="49">
                  <c:v>275.10300000000001</c:v>
                </c:pt>
                <c:pt idx="50">
                  <c:v>280.80900000000003</c:v>
                </c:pt>
                <c:pt idx="51">
                  <c:v>286.49700000000001</c:v>
                </c:pt>
                <c:pt idx="52">
                  <c:v>292.23</c:v>
                </c:pt>
                <c:pt idx="53">
                  <c:v>297.97200000000004</c:v>
                </c:pt>
                <c:pt idx="54">
                  <c:v>303.44400000000002</c:v>
                </c:pt>
                <c:pt idx="55">
                  <c:v>308.92500000000001</c:v>
                </c:pt>
                <c:pt idx="56">
                  <c:v>314.55900000000003</c:v>
                </c:pt>
                <c:pt idx="57">
                  <c:v>320.238</c:v>
                </c:pt>
                <c:pt idx="58">
                  <c:v>325.92599999999999</c:v>
                </c:pt>
                <c:pt idx="59">
                  <c:v>331.71299999999997</c:v>
                </c:pt>
                <c:pt idx="60">
                  <c:v>337.40099999999995</c:v>
                </c:pt>
                <c:pt idx="61">
                  <c:v>343.00799999999992</c:v>
                </c:pt>
                <c:pt idx="62">
                  <c:v>348.6869999999999</c:v>
                </c:pt>
                <c:pt idx="63">
                  <c:v>354.1049999999999</c:v>
                </c:pt>
              </c:numCache>
            </c:numRef>
          </c:xVal>
          <c:yVal>
            <c:numRef>
              <c:f>TDK_FF_ST_oU_07!$AD$20:$AD$83</c:f>
              <c:numCache>
                <c:formatCode>General</c:formatCode>
                <c:ptCount val="64"/>
                <c:pt idx="0">
                  <c:v>0.11563873833173233</c:v>
                </c:pt>
                <c:pt idx="1">
                  <c:v>-1.7102336188980161E-2</c:v>
                </c:pt>
                <c:pt idx="2">
                  <c:v>-3.0595068798087155E-2</c:v>
                </c:pt>
                <c:pt idx="3">
                  <c:v>6.4433339284136082E-2</c:v>
                </c:pt>
                <c:pt idx="4">
                  <c:v>5.015349263914004E-2</c:v>
                </c:pt>
                <c:pt idx="5">
                  <c:v>-1.4965453843700516E-3</c:v>
                </c:pt>
                <c:pt idx="6">
                  <c:v>-1.838893405445674E-2</c:v>
                </c:pt>
                <c:pt idx="7">
                  <c:v>3.8234191769959125E-3</c:v>
                </c:pt>
                <c:pt idx="8">
                  <c:v>0.12098433476770509</c:v>
                </c:pt>
                <c:pt idx="9">
                  <c:v>-1.2585415058630645E-2</c:v>
                </c:pt>
                <c:pt idx="10">
                  <c:v>-7.9888431404846472E-2</c:v>
                </c:pt>
                <c:pt idx="11">
                  <c:v>8.1962498884948332E-2</c:v>
                </c:pt>
                <c:pt idx="12">
                  <c:v>7.6583975448372144E-2</c:v>
                </c:pt>
                <c:pt idx="13">
                  <c:v>-8.0812245705743635E-3</c:v>
                </c:pt>
                <c:pt idx="14">
                  <c:v>7.6384842284923593E-2</c:v>
                </c:pt>
                <c:pt idx="15">
                  <c:v>1.0997116978231247E-2</c:v>
                </c:pt>
                <c:pt idx="16">
                  <c:v>5.7780759389942205E-2</c:v>
                </c:pt>
                <c:pt idx="17">
                  <c:v>-3.9557691270715623E-2</c:v>
                </c:pt>
                <c:pt idx="18">
                  <c:v>6.5250433798240692E-2</c:v>
                </c:pt>
                <c:pt idx="19">
                  <c:v>0.18679549233851844</c:v>
                </c:pt>
                <c:pt idx="20">
                  <c:v>-4.3793021904065199E-2</c:v>
                </c:pt>
                <c:pt idx="21">
                  <c:v>2.6374384448246246E-2</c:v>
                </c:pt>
                <c:pt idx="22">
                  <c:v>6.0706277117134277E-2</c:v>
                </c:pt>
                <c:pt idx="23">
                  <c:v>2.914786733828123E-2</c:v>
                </c:pt>
                <c:pt idx="24">
                  <c:v>-1.2974273647699874E-2</c:v>
                </c:pt>
                <c:pt idx="25">
                  <c:v>4.1514873253589712E-2</c:v>
                </c:pt>
                <c:pt idx="26">
                  <c:v>3.7933883261473511E-2</c:v>
                </c:pt>
                <c:pt idx="27">
                  <c:v>0.10937804097349613</c:v>
                </c:pt>
                <c:pt idx="28">
                  <c:v>1.953029593539668E-2</c:v>
                </c:pt>
                <c:pt idx="29">
                  <c:v>-4.3224487578896742E-2</c:v>
                </c:pt>
                <c:pt idx="30">
                  <c:v>0.15469880985236273</c:v>
                </c:pt>
                <c:pt idx="31">
                  <c:v>0.10692550467044271</c:v>
                </c:pt>
                <c:pt idx="32">
                  <c:v>-2.8229503655040844E-2</c:v>
                </c:pt>
                <c:pt idx="33">
                  <c:v>2.7351300768117426E-2</c:v>
                </c:pt>
                <c:pt idx="34">
                  <c:v>-5.4370770315131267E-2</c:v>
                </c:pt>
                <c:pt idx="35">
                  <c:v>-4.2789790006452222E-2</c:v>
                </c:pt>
                <c:pt idx="36">
                  <c:v>6.7778740999756337E-2</c:v>
                </c:pt>
                <c:pt idx="37">
                  <c:v>5.5720223266945368E-2</c:v>
                </c:pt>
                <c:pt idx="38">
                  <c:v>9.7927240217359213E-3</c:v>
                </c:pt>
                <c:pt idx="39">
                  <c:v>-2.7210957727731966E-2</c:v>
                </c:pt>
                <c:pt idx="40">
                  <c:v>-2.208942939293479E-2</c:v>
                </c:pt>
                <c:pt idx="41">
                  <c:v>0.14108960368903922</c:v>
                </c:pt>
                <c:pt idx="42">
                  <c:v>5.2018885631724743E-2</c:v>
                </c:pt>
                <c:pt idx="43">
                  <c:v>-7.7988042028096061E-2</c:v>
                </c:pt>
                <c:pt idx="44">
                  <c:v>-8.6856938175117193E-3</c:v>
                </c:pt>
                <c:pt idx="45">
                  <c:v>4.8120667825656938E-2</c:v>
                </c:pt>
                <c:pt idx="46">
                  <c:v>3.9277921870450427E-2</c:v>
                </c:pt>
                <c:pt idx="47">
                  <c:v>0.13887371369258972</c:v>
                </c:pt>
                <c:pt idx="48">
                  <c:v>5.2949189524326812E-2</c:v>
                </c:pt>
                <c:pt idx="49">
                  <c:v>-2.5587929307732793E-2</c:v>
                </c:pt>
                <c:pt idx="50">
                  <c:v>-2.0725743360344495E-2</c:v>
                </c:pt>
                <c:pt idx="51">
                  <c:v>1.5659205282361199E-2</c:v>
                </c:pt>
                <c:pt idx="52">
                  <c:v>-1.7992273469303655E-2</c:v>
                </c:pt>
                <c:pt idx="53">
                  <c:v>2.3441046222501427E-2</c:v>
                </c:pt>
                <c:pt idx="54">
                  <c:v>4.008302537840791E-2</c:v>
                </c:pt>
                <c:pt idx="55">
                  <c:v>1.4406460558518575E-2</c:v>
                </c:pt>
                <c:pt idx="56">
                  <c:v>-4.3926826705501298E-2</c:v>
                </c:pt>
                <c:pt idx="57">
                  <c:v>1.2819860417323525E-2</c:v>
                </c:pt>
                <c:pt idx="58">
                  <c:v>4.7336155144023451E-2</c:v>
                </c:pt>
                <c:pt idx="59">
                  <c:v>1.9067887920130033E-2</c:v>
                </c:pt>
                <c:pt idx="60">
                  <c:v>4.8283164408928769E-2</c:v>
                </c:pt>
                <c:pt idx="61">
                  <c:v>-6.7041869652939567E-2</c:v>
                </c:pt>
                <c:pt idx="62">
                  <c:v>-9.3557493342245834E-2</c:v>
                </c:pt>
                <c:pt idx="63">
                  <c:v>3.6930420830003641E-3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932616"/>
        <c:axId val="594113776"/>
      </c:scatterChart>
      <c:valAx>
        <c:axId val="6769326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4113776"/>
        <c:crosses val="autoZero"/>
        <c:crossBetween val="midCat"/>
      </c:valAx>
      <c:valAx>
        <c:axId val="59411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6932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5.2649999999999997</c:v>
                </c:pt>
                <c:pt idx="2">
                  <c:v>11.042999999999999</c:v>
                </c:pt>
                <c:pt idx="3">
                  <c:v>16.695</c:v>
                </c:pt>
                <c:pt idx="4">
                  <c:v>22.382999999999999</c:v>
                </c:pt>
                <c:pt idx="5">
                  <c:v>28.134</c:v>
                </c:pt>
                <c:pt idx="6">
                  <c:v>33.642000000000003</c:v>
                </c:pt>
                <c:pt idx="7">
                  <c:v>39.096000000000004</c:v>
                </c:pt>
                <c:pt idx="8">
                  <c:v>44.649000000000001</c:v>
                </c:pt>
                <c:pt idx="9">
                  <c:v>50.355000000000004</c:v>
                </c:pt>
                <c:pt idx="10">
                  <c:v>55.971000000000004</c:v>
                </c:pt>
                <c:pt idx="11">
                  <c:v>61.785000000000004</c:v>
                </c:pt>
                <c:pt idx="12">
                  <c:v>67.356000000000009</c:v>
                </c:pt>
                <c:pt idx="13">
                  <c:v>73.01700000000001</c:v>
                </c:pt>
                <c:pt idx="14">
                  <c:v>78.678000000000011</c:v>
                </c:pt>
                <c:pt idx="15">
                  <c:v>84.078000000000017</c:v>
                </c:pt>
                <c:pt idx="16">
                  <c:v>89.577000000000012</c:v>
                </c:pt>
                <c:pt idx="17">
                  <c:v>95.238000000000014</c:v>
                </c:pt>
                <c:pt idx="18">
                  <c:v>100.99800000000002</c:v>
                </c:pt>
                <c:pt idx="19">
                  <c:v>106.62300000000002</c:v>
                </c:pt>
                <c:pt idx="20">
                  <c:v>112.27500000000002</c:v>
                </c:pt>
                <c:pt idx="21">
                  <c:v>117.99900000000002</c:v>
                </c:pt>
                <c:pt idx="22">
                  <c:v>123.53400000000002</c:v>
                </c:pt>
                <c:pt idx="23">
                  <c:v>128.97900000000001</c:v>
                </c:pt>
                <c:pt idx="24">
                  <c:v>134.53200000000001</c:v>
                </c:pt>
                <c:pt idx="25">
                  <c:v>140.21100000000001</c:v>
                </c:pt>
                <c:pt idx="26">
                  <c:v>145.845</c:v>
                </c:pt>
                <c:pt idx="27">
                  <c:v>151.542</c:v>
                </c:pt>
                <c:pt idx="28">
                  <c:v>157.239</c:v>
                </c:pt>
                <c:pt idx="29">
                  <c:v>162.88200000000001</c:v>
                </c:pt>
                <c:pt idx="30">
                  <c:v>168.48000000000002</c:v>
                </c:pt>
                <c:pt idx="31">
                  <c:v>173.88000000000002</c:v>
                </c:pt>
                <c:pt idx="32">
                  <c:v>179.33400000000003</c:v>
                </c:pt>
                <c:pt idx="33">
                  <c:v>185.04000000000002</c:v>
                </c:pt>
                <c:pt idx="34">
                  <c:v>190.83600000000001</c:v>
                </c:pt>
                <c:pt idx="35">
                  <c:v>196.41600000000003</c:v>
                </c:pt>
                <c:pt idx="36">
                  <c:v>202.12200000000001</c:v>
                </c:pt>
                <c:pt idx="37">
                  <c:v>207.81900000000002</c:v>
                </c:pt>
                <c:pt idx="38">
                  <c:v>213.30900000000003</c:v>
                </c:pt>
                <c:pt idx="39">
                  <c:v>218.78100000000003</c:v>
                </c:pt>
                <c:pt idx="40">
                  <c:v>224.33400000000003</c:v>
                </c:pt>
                <c:pt idx="41">
                  <c:v>229.97700000000003</c:v>
                </c:pt>
                <c:pt idx="42">
                  <c:v>235.72800000000004</c:v>
                </c:pt>
                <c:pt idx="43">
                  <c:v>241.40700000000004</c:v>
                </c:pt>
                <c:pt idx="44">
                  <c:v>247.08600000000004</c:v>
                </c:pt>
                <c:pt idx="45">
                  <c:v>252.72900000000004</c:v>
                </c:pt>
                <c:pt idx="46">
                  <c:v>258.34500000000003</c:v>
                </c:pt>
                <c:pt idx="47">
                  <c:v>263.84400000000005</c:v>
                </c:pt>
                <c:pt idx="48">
                  <c:v>269.29800000000006</c:v>
                </c:pt>
                <c:pt idx="49">
                  <c:v>275.06700000000006</c:v>
                </c:pt>
                <c:pt idx="50">
                  <c:v>280.76400000000007</c:v>
                </c:pt>
                <c:pt idx="51">
                  <c:v>286.44300000000004</c:v>
                </c:pt>
                <c:pt idx="52">
                  <c:v>292.17600000000004</c:v>
                </c:pt>
                <c:pt idx="53">
                  <c:v>297.89100000000002</c:v>
                </c:pt>
                <c:pt idx="54">
                  <c:v>303.40800000000002</c:v>
                </c:pt>
                <c:pt idx="55">
                  <c:v>308.90700000000004</c:v>
                </c:pt>
                <c:pt idx="56">
                  <c:v>314.45100000000002</c:v>
                </c:pt>
                <c:pt idx="57">
                  <c:v>320.18400000000003</c:v>
                </c:pt>
                <c:pt idx="58">
                  <c:v>325.88100000000003</c:v>
                </c:pt>
                <c:pt idx="59">
                  <c:v>331.65900000000005</c:v>
                </c:pt>
                <c:pt idx="60">
                  <c:v>337.28400000000005</c:v>
                </c:pt>
                <c:pt idx="61">
                  <c:v>342.96300000000002</c:v>
                </c:pt>
                <c:pt idx="62">
                  <c:v>348.60599999999999</c:v>
                </c:pt>
                <c:pt idx="63">
                  <c:v>354.04199999999997</c:v>
                </c:pt>
                <c:pt idx="64">
                  <c:v>359.541</c:v>
                </c:pt>
              </c:numCache>
            </c:numRef>
          </c:xVal>
          <c:yVal>
            <c:numRef>
              <c:f>TDK_FF_ST_mU_07!$AC$20:$AC$84</c:f>
              <c:numCache>
                <c:formatCode>General</c:formatCode>
                <c:ptCount val="65"/>
                <c:pt idx="0">
                  <c:v>-0.31767121512325502</c:v>
                </c:pt>
                <c:pt idx="1">
                  <c:v>-0.13814409319753818</c:v>
                </c:pt>
                <c:pt idx="2">
                  <c:v>-0.21560309363155028</c:v>
                </c:pt>
                <c:pt idx="3">
                  <c:v>-0.23453719007370211</c:v>
                </c:pt>
                <c:pt idx="4">
                  <c:v>-0.19755922398026726</c:v>
                </c:pt>
                <c:pt idx="5">
                  <c:v>-0.16724222842479719</c:v>
                </c:pt>
                <c:pt idx="6">
                  <c:v>-0.15348160779780784</c:v>
                </c:pt>
                <c:pt idx="7">
                  <c:v>-0.10706962766130346</c:v>
                </c:pt>
                <c:pt idx="8">
                  <c:v>-9.5185289217852187E-2</c:v>
                </c:pt>
                <c:pt idx="9">
                  <c:v>-6.053308249799727E-2</c:v>
                </c:pt>
                <c:pt idx="10">
                  <c:v>-1.7361752011311182E-2</c:v>
                </c:pt>
                <c:pt idx="11">
                  <c:v>-8.2499574314603308E-2</c:v>
                </c:pt>
                <c:pt idx="12">
                  <c:v>-6.6786236785247866E-3</c:v>
                </c:pt>
                <c:pt idx="13">
                  <c:v>-2.159312062742913E-2</c:v>
                </c:pt>
                <c:pt idx="14">
                  <c:v>-1.5362084963854272E-2</c:v>
                </c:pt>
                <c:pt idx="15">
                  <c:v>-4.4815233246566777E-3</c:v>
                </c:pt>
                <c:pt idx="16">
                  <c:v>-9.5654134165911842E-2</c:v>
                </c:pt>
                <c:pt idx="17">
                  <c:v>-9.3648743120255062E-2</c:v>
                </c:pt>
                <c:pt idx="18">
                  <c:v>-0.14581370098599677</c:v>
                </c:pt>
                <c:pt idx="19">
                  <c:v>-0.14104589795758216</c:v>
                </c:pt>
                <c:pt idx="20">
                  <c:v>-4.8953966700466367E-2</c:v>
                </c:pt>
                <c:pt idx="21">
                  <c:v>-5.458805733240979E-2</c:v>
                </c:pt>
                <c:pt idx="22">
                  <c:v>-9.8821822953169658E-2</c:v>
                </c:pt>
                <c:pt idx="23">
                  <c:v>-8.5673513714738192E-2</c:v>
                </c:pt>
                <c:pt idx="24">
                  <c:v>-3.2155211435650699E-2</c:v>
                </c:pt>
                <c:pt idx="25">
                  <c:v>-4.0082392220824659E-2</c:v>
                </c:pt>
                <c:pt idx="26">
                  <c:v>1.4904378629722714E-2</c:v>
                </c:pt>
                <c:pt idx="27">
                  <c:v>2.5574928472025249E-2</c:v>
                </c:pt>
                <c:pt idx="28">
                  <c:v>1.0291021353424412E-2</c:v>
                </c:pt>
                <c:pt idx="29">
                  <c:v>-5.2063958745463879E-2</c:v>
                </c:pt>
                <c:pt idx="30">
                  <c:v>-3.4879122110510252E-2</c:v>
                </c:pt>
                <c:pt idx="31">
                  <c:v>-6.7156655657100828E-2</c:v>
                </c:pt>
                <c:pt idx="32">
                  <c:v>-0.11863437109420261</c:v>
                </c:pt>
                <c:pt idx="33">
                  <c:v>-8.9323928145688569E-2</c:v>
                </c:pt>
                <c:pt idx="34">
                  <c:v>-6.4234046384399335E-2</c:v>
                </c:pt>
                <c:pt idx="35">
                  <c:v>-0.12517305526486666</c:v>
                </c:pt>
                <c:pt idx="36">
                  <c:v>-0.12337364290641517</c:v>
                </c:pt>
                <c:pt idx="37">
                  <c:v>-8.6314879288522661E-2</c:v>
                </c:pt>
                <c:pt idx="38">
                  <c:v>-6.1140753491656596E-2</c:v>
                </c:pt>
                <c:pt idx="39">
                  <c:v>-1.8609116074543408E-2</c:v>
                </c:pt>
                <c:pt idx="40">
                  <c:v>-8.2947896455323189E-3</c:v>
                </c:pt>
                <c:pt idx="41">
                  <c:v>1.7383378855299725E-2</c:v>
                </c:pt>
                <c:pt idx="42">
                  <c:v>5.4485816191828462E-2</c:v>
                </c:pt>
                <c:pt idx="43">
                  <c:v>0.10030735480165731</c:v>
                </c:pt>
                <c:pt idx="44">
                  <c:v>1.8698190763046796E-2</c:v>
                </c:pt>
                <c:pt idx="45">
                  <c:v>-5.8412956794427373E-2</c:v>
                </c:pt>
                <c:pt idx="46">
                  <c:v>-7.1711254250885759E-3</c:v>
                </c:pt>
                <c:pt idx="47">
                  <c:v>6.5970714798595509E-3</c:v>
                </c:pt>
                <c:pt idx="48">
                  <c:v>-1.2282994632073496E-3</c:v>
                </c:pt>
                <c:pt idx="49">
                  <c:v>-9.1587783317265803E-2</c:v>
                </c:pt>
                <c:pt idx="50">
                  <c:v>-0.11680274172630334</c:v>
                </c:pt>
                <c:pt idx="51">
                  <c:v>-7.651172000993256E-2</c:v>
                </c:pt>
                <c:pt idx="52">
                  <c:v>-7.8659708266172856E-2</c:v>
                </c:pt>
                <c:pt idx="53">
                  <c:v>-3.7804125832337832E-2</c:v>
                </c:pt>
                <c:pt idx="54">
                  <c:v>-0.12381281492162088</c:v>
                </c:pt>
                <c:pt idx="55">
                  <c:v>-0.12497371350787034</c:v>
                </c:pt>
                <c:pt idx="56">
                  <c:v>-3.2617383754313778E-2</c:v>
                </c:pt>
                <c:pt idx="57">
                  <c:v>-4.1168191355552608E-2</c:v>
                </c:pt>
                <c:pt idx="58">
                  <c:v>-0.12471314931661936</c:v>
                </c:pt>
                <c:pt idx="59">
                  <c:v>-8.6746955800151682E-2</c:v>
                </c:pt>
                <c:pt idx="60">
                  <c:v>-8.2747094342664695E-2</c:v>
                </c:pt>
                <c:pt idx="61">
                  <c:v>-0.10395280534504536</c:v>
                </c:pt>
                <c:pt idx="62">
                  <c:v>-0.11856535957372216</c:v>
                </c:pt>
                <c:pt idx="63">
                  <c:v>-0.18357686714449528</c:v>
                </c:pt>
                <c:pt idx="64">
                  <c:v>-0.25788784937049058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TDK_FF_ST_mU_07!$Z$85:$Z$149</c:f>
              <c:numCache>
                <c:formatCode>General</c:formatCode>
                <c:ptCount val="65"/>
                <c:pt idx="0">
                  <c:v>359.541</c:v>
                </c:pt>
                <c:pt idx="1">
                  <c:v>354.267</c:v>
                </c:pt>
                <c:pt idx="2">
                  <c:v>348.81299999999999</c:v>
                </c:pt>
                <c:pt idx="3">
                  <c:v>343.18799999999999</c:v>
                </c:pt>
                <c:pt idx="4">
                  <c:v>337.49099999999999</c:v>
                </c:pt>
                <c:pt idx="5">
                  <c:v>331.81200000000001</c:v>
                </c:pt>
                <c:pt idx="6">
                  <c:v>326.03399999999999</c:v>
                </c:pt>
                <c:pt idx="7">
                  <c:v>320.36399999999998</c:v>
                </c:pt>
                <c:pt idx="8">
                  <c:v>314.721</c:v>
                </c:pt>
                <c:pt idx="9">
                  <c:v>309.08699999999999</c:v>
                </c:pt>
                <c:pt idx="10">
                  <c:v>303.62399999999997</c:v>
                </c:pt>
                <c:pt idx="11">
                  <c:v>298.14299999999997</c:v>
                </c:pt>
                <c:pt idx="12">
                  <c:v>292.32</c:v>
                </c:pt>
                <c:pt idx="13">
                  <c:v>286.64100000000002</c:v>
                </c:pt>
                <c:pt idx="14">
                  <c:v>280.92600000000004</c:v>
                </c:pt>
                <c:pt idx="15">
                  <c:v>275.24700000000007</c:v>
                </c:pt>
                <c:pt idx="16">
                  <c:v>269.52300000000008</c:v>
                </c:pt>
                <c:pt idx="17">
                  <c:v>264.04200000000009</c:v>
                </c:pt>
                <c:pt idx="18">
                  <c:v>258.52500000000009</c:v>
                </c:pt>
                <c:pt idx="19">
                  <c:v>252.92700000000008</c:v>
                </c:pt>
                <c:pt idx="20">
                  <c:v>247.30200000000008</c:v>
                </c:pt>
                <c:pt idx="21">
                  <c:v>241.61400000000009</c:v>
                </c:pt>
                <c:pt idx="22">
                  <c:v>235.95300000000009</c:v>
                </c:pt>
                <c:pt idx="23">
                  <c:v>230.22000000000008</c:v>
                </c:pt>
                <c:pt idx="24">
                  <c:v>224.54100000000008</c:v>
                </c:pt>
                <c:pt idx="25">
                  <c:v>219.00600000000009</c:v>
                </c:pt>
                <c:pt idx="26">
                  <c:v>213.54300000000009</c:v>
                </c:pt>
                <c:pt idx="27">
                  <c:v>208.0440000000001</c:v>
                </c:pt>
                <c:pt idx="28">
                  <c:v>202.2660000000001</c:v>
                </c:pt>
                <c:pt idx="29">
                  <c:v>196.65900000000011</c:v>
                </c:pt>
                <c:pt idx="30">
                  <c:v>190.98900000000012</c:v>
                </c:pt>
                <c:pt idx="31">
                  <c:v>185.31000000000012</c:v>
                </c:pt>
                <c:pt idx="32">
                  <c:v>179.59500000000011</c:v>
                </c:pt>
                <c:pt idx="33">
                  <c:v>174.09600000000012</c:v>
                </c:pt>
                <c:pt idx="34">
                  <c:v>168.66000000000011</c:v>
                </c:pt>
                <c:pt idx="35">
                  <c:v>163.10700000000011</c:v>
                </c:pt>
                <c:pt idx="36">
                  <c:v>157.44600000000011</c:v>
                </c:pt>
                <c:pt idx="37">
                  <c:v>151.79400000000012</c:v>
                </c:pt>
                <c:pt idx="38">
                  <c:v>146.07900000000012</c:v>
                </c:pt>
                <c:pt idx="39">
                  <c:v>140.35500000000013</c:v>
                </c:pt>
                <c:pt idx="40">
                  <c:v>134.83800000000014</c:v>
                </c:pt>
                <c:pt idx="41">
                  <c:v>129.15000000000015</c:v>
                </c:pt>
                <c:pt idx="42">
                  <c:v>123.76800000000014</c:v>
                </c:pt>
                <c:pt idx="43">
                  <c:v>118.22400000000015</c:v>
                </c:pt>
                <c:pt idx="44">
                  <c:v>112.49100000000014</c:v>
                </c:pt>
                <c:pt idx="45">
                  <c:v>106.84800000000014</c:v>
                </c:pt>
                <c:pt idx="46">
                  <c:v>101.12400000000014</c:v>
                </c:pt>
                <c:pt idx="47">
                  <c:v>95.445000000000135</c:v>
                </c:pt>
                <c:pt idx="48">
                  <c:v>89.802000000000135</c:v>
                </c:pt>
                <c:pt idx="49">
                  <c:v>84.339000000000141</c:v>
                </c:pt>
                <c:pt idx="50">
                  <c:v>78.813000000000144</c:v>
                </c:pt>
                <c:pt idx="51">
                  <c:v>73.296000000000149</c:v>
                </c:pt>
                <c:pt idx="52">
                  <c:v>67.635000000000147</c:v>
                </c:pt>
                <c:pt idx="53">
                  <c:v>61.90200000000015</c:v>
                </c:pt>
                <c:pt idx="54">
                  <c:v>56.178000000000154</c:v>
                </c:pt>
                <c:pt idx="55">
                  <c:v>50.472000000000151</c:v>
                </c:pt>
                <c:pt idx="56">
                  <c:v>44.865000000000151</c:v>
                </c:pt>
                <c:pt idx="57">
                  <c:v>39.276000000000153</c:v>
                </c:pt>
                <c:pt idx="58">
                  <c:v>33.858000000000153</c:v>
                </c:pt>
                <c:pt idx="59">
                  <c:v>28.260000000000154</c:v>
                </c:pt>
                <c:pt idx="60">
                  <c:v>22.581000000000156</c:v>
                </c:pt>
                <c:pt idx="61">
                  <c:v>16.947000000000155</c:v>
                </c:pt>
                <c:pt idx="62">
                  <c:v>11.223000000000155</c:v>
                </c:pt>
                <c:pt idx="63">
                  <c:v>5.4900000000001556</c:v>
                </c:pt>
                <c:pt idx="64">
                  <c:v>-0.1619999999998436</c:v>
                </c:pt>
              </c:numCache>
            </c:numRef>
          </c:xVal>
          <c:yVal>
            <c:numRef>
              <c:f>TDK_FF_ST_mU_07!$AC$85:$AC$149</c:f>
              <c:numCache>
                <c:formatCode>General</c:formatCode>
                <c:ptCount val="65"/>
                <c:pt idx="0">
                  <c:v>-0.12030940259279532</c:v>
                </c:pt>
                <c:pt idx="1">
                  <c:v>-0.1506938096336512</c:v>
                </c:pt>
                <c:pt idx="2">
                  <c:v>-0.14650563370150849</c:v>
                </c:pt>
                <c:pt idx="3">
                  <c:v>-0.14872532277729533</c:v>
                </c:pt>
                <c:pt idx="4">
                  <c:v>-5.6728623517301457E-2</c:v>
                </c:pt>
                <c:pt idx="5">
                  <c:v>-0.10225271915248868</c:v>
                </c:pt>
                <c:pt idx="6">
                  <c:v>-5.3998215016008544E-2</c:v>
                </c:pt>
                <c:pt idx="7">
                  <c:v>-4.3596192851794058E-2</c:v>
                </c:pt>
                <c:pt idx="8">
                  <c:v>-7.9051656435467521E-2</c:v>
                </c:pt>
                <c:pt idx="9">
                  <c:v>-4.030019198228274E-2</c:v>
                </c:pt>
                <c:pt idx="10">
                  <c:v>-3.5594173345032232E-2</c:v>
                </c:pt>
                <c:pt idx="11">
                  <c:v>-9.0886216091973893E-2</c:v>
                </c:pt>
                <c:pt idx="12">
                  <c:v>-7.2644675126355196E-2</c:v>
                </c:pt>
                <c:pt idx="13">
                  <c:v>-8.2181639579346211E-2</c:v>
                </c:pt>
                <c:pt idx="14">
                  <c:v>-8.23371155698851E-2</c:v>
                </c:pt>
                <c:pt idx="15">
                  <c:v>-2.1862842409973382E-2</c:v>
                </c:pt>
                <c:pt idx="16">
                  <c:v>-1.7079283954615221E-2</c:v>
                </c:pt>
                <c:pt idx="17">
                  <c:v>5.2766362830993785E-3</c:v>
                </c:pt>
                <c:pt idx="18">
                  <c:v>5.5877988794918565E-2</c:v>
                </c:pt>
                <c:pt idx="19">
                  <c:v>-4.7368550750093164E-3</c:v>
                </c:pt>
                <c:pt idx="20">
                  <c:v>4.0964283044843341E-2</c:v>
                </c:pt>
                <c:pt idx="21">
                  <c:v>0.10759759803130464</c:v>
                </c:pt>
                <c:pt idx="22">
                  <c:v>7.6707831633029855E-2</c:v>
                </c:pt>
                <c:pt idx="23">
                  <c:v>5.0482264529534859E-2</c:v>
                </c:pt>
                <c:pt idx="24">
                  <c:v>-2.8038714304130963E-2</c:v>
                </c:pt>
                <c:pt idx="25">
                  <c:v>-1.4007718653147094E-2</c:v>
                </c:pt>
                <c:pt idx="26">
                  <c:v>-5.4384739081314137E-2</c:v>
                </c:pt>
                <c:pt idx="27">
                  <c:v>-2.8942492613168724E-3</c:v>
                </c:pt>
                <c:pt idx="28">
                  <c:v>-5.4805233560642819E-2</c:v>
                </c:pt>
                <c:pt idx="29">
                  <c:v>-7.7098935404706026E-2</c:v>
                </c:pt>
                <c:pt idx="30">
                  <c:v>-0.13192667647169287</c:v>
                </c:pt>
                <c:pt idx="31">
                  <c:v>-4.996339227233193E-2</c:v>
                </c:pt>
                <c:pt idx="32">
                  <c:v>-5.1615700342352966E-2</c:v>
                </c:pt>
                <c:pt idx="33">
                  <c:v>2.6417913707064145E-3</c:v>
                </c:pt>
                <c:pt idx="34">
                  <c:v>3.7980169687301668E-2</c:v>
                </c:pt>
                <c:pt idx="35">
                  <c:v>-2.2744041448419239E-2</c:v>
                </c:pt>
                <c:pt idx="36">
                  <c:v>1.1489871905325799E-3</c:v>
                </c:pt>
                <c:pt idx="37">
                  <c:v>3.9545745250478603E-2</c:v>
                </c:pt>
                <c:pt idx="38">
                  <c:v>-4.7567639434248576E-2</c:v>
                </c:pt>
                <c:pt idx="39">
                  <c:v>-3.810029471640064E-2</c:v>
                </c:pt>
                <c:pt idx="40">
                  <c:v>3.688874256232566E-2</c:v>
                </c:pt>
                <c:pt idx="41">
                  <c:v>-7.6935218573112252E-2</c:v>
                </c:pt>
                <c:pt idx="42">
                  <c:v>-5.6017975177269363E-2</c:v>
                </c:pt>
                <c:pt idx="43">
                  <c:v>-5.1706064191748169E-2</c:v>
                </c:pt>
                <c:pt idx="44">
                  <c:v>-8.369054676948906E-2</c:v>
                </c:pt>
                <c:pt idx="45">
                  <c:v>-8.834457995654077E-2</c:v>
                </c:pt>
                <c:pt idx="46">
                  <c:v>-8.0076921241584387E-2</c:v>
                </c:pt>
                <c:pt idx="47">
                  <c:v>-7.5252963623626101E-2</c:v>
                </c:pt>
                <c:pt idx="48">
                  <c:v>-2.8392613939558942E-2</c:v>
                </c:pt>
                <c:pt idx="49">
                  <c:v>-5.0703598536330219E-2</c:v>
                </c:pt>
                <c:pt idx="50">
                  <c:v>4.0249853967253557E-3</c:v>
                </c:pt>
                <c:pt idx="51">
                  <c:v>3.2216582152173601E-2</c:v>
                </c:pt>
                <c:pt idx="52">
                  <c:v>-3.7327993931484116E-3</c:v>
                </c:pt>
                <c:pt idx="53">
                  <c:v>4.4671730293046608E-3</c:v>
                </c:pt>
                <c:pt idx="54">
                  <c:v>3.7117383712441665E-2</c:v>
                </c:pt>
                <c:pt idx="55">
                  <c:v>-4.4509209408261086E-2</c:v>
                </c:pt>
                <c:pt idx="56">
                  <c:v>-7.7954943239916474E-2</c:v>
                </c:pt>
                <c:pt idx="57">
                  <c:v>-0.12019762971343084</c:v>
                </c:pt>
                <c:pt idx="58">
                  <c:v>-0.10608691126217451</c:v>
                </c:pt>
                <c:pt idx="59">
                  <c:v>-0.20924909356022425</c:v>
                </c:pt>
                <c:pt idx="60">
                  <c:v>-0.17229122503945504</c:v>
                </c:pt>
                <c:pt idx="61">
                  <c:v>-0.14937264507220149</c:v>
                </c:pt>
                <c:pt idx="62">
                  <c:v>-0.19363833600235125</c:v>
                </c:pt>
                <c:pt idx="63">
                  <c:v>-0.16217855323251218</c:v>
                </c:pt>
                <c:pt idx="64">
                  <c:v>-0.15641795464042385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5.2649999999999997</c:v>
                </c:pt>
                <c:pt idx="2">
                  <c:v>11.042999999999999</c:v>
                </c:pt>
                <c:pt idx="3">
                  <c:v>16.695</c:v>
                </c:pt>
                <c:pt idx="4">
                  <c:v>22.382999999999999</c:v>
                </c:pt>
                <c:pt idx="5">
                  <c:v>28.134</c:v>
                </c:pt>
                <c:pt idx="6">
                  <c:v>33.642000000000003</c:v>
                </c:pt>
                <c:pt idx="7">
                  <c:v>39.096000000000004</c:v>
                </c:pt>
                <c:pt idx="8">
                  <c:v>44.649000000000001</c:v>
                </c:pt>
                <c:pt idx="9">
                  <c:v>50.355000000000004</c:v>
                </c:pt>
                <c:pt idx="10">
                  <c:v>55.971000000000004</c:v>
                </c:pt>
                <c:pt idx="11">
                  <c:v>61.785000000000004</c:v>
                </c:pt>
                <c:pt idx="12">
                  <c:v>67.356000000000009</c:v>
                </c:pt>
                <c:pt idx="13">
                  <c:v>73.01700000000001</c:v>
                </c:pt>
                <c:pt idx="14">
                  <c:v>78.678000000000011</c:v>
                </c:pt>
                <c:pt idx="15">
                  <c:v>84.078000000000017</c:v>
                </c:pt>
                <c:pt idx="16">
                  <c:v>89.577000000000012</c:v>
                </c:pt>
                <c:pt idx="17">
                  <c:v>95.238000000000014</c:v>
                </c:pt>
                <c:pt idx="18">
                  <c:v>100.99800000000002</c:v>
                </c:pt>
                <c:pt idx="19">
                  <c:v>106.62300000000002</c:v>
                </c:pt>
                <c:pt idx="20">
                  <c:v>112.27500000000002</c:v>
                </c:pt>
                <c:pt idx="21">
                  <c:v>117.99900000000002</c:v>
                </c:pt>
                <c:pt idx="22">
                  <c:v>123.53400000000002</c:v>
                </c:pt>
                <c:pt idx="23">
                  <c:v>128.97900000000001</c:v>
                </c:pt>
                <c:pt idx="24">
                  <c:v>134.53200000000001</c:v>
                </c:pt>
                <c:pt idx="25">
                  <c:v>140.21100000000001</c:v>
                </c:pt>
                <c:pt idx="26">
                  <c:v>145.845</c:v>
                </c:pt>
                <c:pt idx="27">
                  <c:v>151.542</c:v>
                </c:pt>
                <c:pt idx="28">
                  <c:v>157.239</c:v>
                </c:pt>
                <c:pt idx="29">
                  <c:v>162.88200000000001</c:v>
                </c:pt>
                <c:pt idx="30">
                  <c:v>168.48000000000002</c:v>
                </c:pt>
                <c:pt idx="31">
                  <c:v>173.88000000000002</c:v>
                </c:pt>
                <c:pt idx="32">
                  <c:v>179.33400000000003</c:v>
                </c:pt>
                <c:pt idx="33">
                  <c:v>185.04000000000002</c:v>
                </c:pt>
                <c:pt idx="34">
                  <c:v>190.83600000000001</c:v>
                </c:pt>
                <c:pt idx="35">
                  <c:v>196.41600000000003</c:v>
                </c:pt>
                <c:pt idx="36">
                  <c:v>202.12200000000001</c:v>
                </c:pt>
                <c:pt idx="37">
                  <c:v>207.81900000000002</c:v>
                </c:pt>
                <c:pt idx="38">
                  <c:v>213.30900000000003</c:v>
                </c:pt>
                <c:pt idx="39">
                  <c:v>218.78100000000003</c:v>
                </c:pt>
                <c:pt idx="40">
                  <c:v>224.33400000000003</c:v>
                </c:pt>
                <c:pt idx="41">
                  <c:v>229.97700000000003</c:v>
                </c:pt>
                <c:pt idx="42">
                  <c:v>235.72800000000004</c:v>
                </c:pt>
                <c:pt idx="43">
                  <c:v>241.40700000000004</c:v>
                </c:pt>
                <c:pt idx="44">
                  <c:v>247.08600000000004</c:v>
                </c:pt>
                <c:pt idx="45">
                  <c:v>252.72900000000004</c:v>
                </c:pt>
                <c:pt idx="46">
                  <c:v>258.34500000000003</c:v>
                </c:pt>
                <c:pt idx="47">
                  <c:v>263.84400000000005</c:v>
                </c:pt>
                <c:pt idx="48">
                  <c:v>269.29800000000006</c:v>
                </c:pt>
                <c:pt idx="49">
                  <c:v>275.06700000000006</c:v>
                </c:pt>
                <c:pt idx="50">
                  <c:v>280.76400000000007</c:v>
                </c:pt>
                <c:pt idx="51">
                  <c:v>286.44300000000004</c:v>
                </c:pt>
                <c:pt idx="52">
                  <c:v>292.17600000000004</c:v>
                </c:pt>
                <c:pt idx="53">
                  <c:v>297.89100000000002</c:v>
                </c:pt>
                <c:pt idx="54">
                  <c:v>303.40800000000002</c:v>
                </c:pt>
                <c:pt idx="55">
                  <c:v>308.90700000000004</c:v>
                </c:pt>
                <c:pt idx="56">
                  <c:v>314.45100000000002</c:v>
                </c:pt>
                <c:pt idx="57">
                  <c:v>320.18400000000003</c:v>
                </c:pt>
                <c:pt idx="58">
                  <c:v>325.88100000000003</c:v>
                </c:pt>
                <c:pt idx="59">
                  <c:v>331.65900000000005</c:v>
                </c:pt>
                <c:pt idx="60">
                  <c:v>337.28400000000005</c:v>
                </c:pt>
                <c:pt idx="61">
                  <c:v>342.96300000000002</c:v>
                </c:pt>
                <c:pt idx="62">
                  <c:v>348.60599999999999</c:v>
                </c:pt>
                <c:pt idx="63">
                  <c:v>354.04199999999997</c:v>
                </c:pt>
              </c:numCache>
            </c:numRef>
          </c:xVal>
          <c:yVal>
            <c:numRef>
              <c:f>TDK_FF_ST_mU_07!$AD$20:$AD$83</c:f>
              <c:numCache>
                <c:formatCode>General</c:formatCode>
                <c:ptCount val="64"/>
                <c:pt idx="0">
                  <c:v>0.16125326048283117</c:v>
                </c:pt>
                <c:pt idx="1">
                  <c:v>-2.4034460034974003E-2</c:v>
                </c:pt>
                <c:pt idx="2">
                  <c:v>2.1964757629199028E-2</c:v>
                </c:pt>
                <c:pt idx="3">
                  <c:v>8.5164545001500613E-2</c:v>
                </c:pt>
                <c:pt idx="4">
                  <c:v>2.526799894081222E-2</c:v>
                </c:pt>
                <c:pt idx="5">
                  <c:v>-4.2006865135427063E-2</c:v>
                </c:pt>
                <c:pt idx="6">
                  <c:v>4.7394696535633329E-2</c:v>
                </c:pt>
                <c:pt idx="7">
                  <c:v>-1.3128002052127385E-2</c:v>
                </c:pt>
                <c:pt idx="8">
                  <c:v>1.7230345977935713E-2</c:v>
                </c:pt>
                <c:pt idx="9">
                  <c:v>1.6023873089736185E-2</c:v>
                </c:pt>
                <c:pt idx="10">
                  <c:v>5.4479135723752847E-2</c:v>
                </c:pt>
                <c:pt idx="11">
                  <c:v>8.6966747343907969E-2</c:v>
                </c:pt>
                <c:pt idx="12">
                  <c:v>2.945824285376375E-3</c:v>
                </c:pt>
                <c:pt idx="13">
                  <c:v>5.3809702779602731E-2</c:v>
                </c:pt>
                <c:pt idx="14">
                  <c:v>1.9387070360579628E-2</c:v>
                </c:pt>
                <c:pt idx="15">
                  <c:v>-4.6222075211673541E-2</c:v>
                </c:pt>
                <c:pt idx="16">
                  <c:v>6.72615202263529E-2</c:v>
                </c:pt>
                <c:pt idx="17">
                  <c:v>1.8395779496628961E-2</c:v>
                </c:pt>
                <c:pt idx="18">
                  <c:v>6.5736779744412388E-2</c:v>
                </c:pt>
                <c:pt idx="19">
                  <c:v>5.2701318001041386E-2</c:v>
                </c:pt>
                <c:pt idx="20">
                  <c:v>-3.4736580069022693E-2</c:v>
                </c:pt>
                <c:pt idx="21">
                  <c:v>2.8819931406616206E-3</c:v>
                </c:pt>
                <c:pt idx="22">
                  <c:v>4.2803847775900294E-2</c:v>
                </c:pt>
                <c:pt idx="23">
                  <c:v>8.7382951416259402E-3</c:v>
                </c:pt>
                <c:pt idx="24">
                  <c:v>6.9043953997976359E-2</c:v>
                </c:pt>
                <c:pt idx="25">
                  <c:v>1.9820975044240186E-3</c:v>
                </c:pt>
                <c:pt idx="26">
                  <c:v>-6.2472018063971291E-2</c:v>
                </c:pt>
                <c:pt idx="27">
                  <c:v>1.3970816778453354E-2</c:v>
                </c:pt>
                <c:pt idx="28">
                  <c:v>-9.1420341628918322E-3</c:v>
                </c:pt>
                <c:pt idx="29">
                  <c:v>2.931991729704464E-2</c:v>
                </c:pt>
                <c:pt idx="30">
                  <c:v>7.285929179781192E-2</c:v>
                </c:pt>
                <c:pt idx="31">
                  <c:v>6.9798447027807242E-2</c:v>
                </c:pt>
                <c:pt idx="32">
                  <c:v>6.7018670751849641E-2</c:v>
                </c:pt>
                <c:pt idx="33">
                  <c:v>3.9360535873356639E-2</c:v>
                </c:pt>
                <c:pt idx="34">
                  <c:v>-6.7692630087293537E-2</c:v>
                </c:pt>
                <c:pt idx="35">
                  <c:v>4.8074119860160636E-2</c:v>
                </c:pt>
                <c:pt idx="36">
                  <c:v>6.8568409345772352E-2</c:v>
                </c:pt>
                <c:pt idx="37">
                  <c:v>8.3420630027205789E-2</c:v>
                </c:pt>
                <c:pt idx="38">
                  <c:v>6.7560144103424591E-3</c:v>
                </c:pt>
                <c:pt idx="39">
                  <c:v>4.6013974213963138E-3</c:v>
                </c:pt>
                <c:pt idx="40">
                  <c:v>-1.9743924658598644E-2</c:v>
                </c:pt>
                <c:pt idx="41">
                  <c:v>3.3098885674235135E-2</c:v>
                </c:pt>
                <c:pt idx="42">
                  <c:v>2.2222015441201393E-2</c:v>
                </c:pt>
                <c:pt idx="43">
                  <c:v>7.2902432296473307E-3</c:v>
                </c:pt>
                <c:pt idx="44">
                  <c:v>2.2266092281796546E-2</c:v>
                </c:pt>
                <c:pt idx="45">
                  <c:v>5.3676101719418057E-2</c:v>
                </c:pt>
                <c:pt idx="46">
                  <c:v>6.3049114220007141E-2</c:v>
                </c:pt>
                <c:pt idx="47">
                  <c:v>-1.3204351967601724E-3</c:v>
                </c:pt>
                <c:pt idx="48">
                  <c:v>-1.5850984491407871E-2</c:v>
                </c:pt>
                <c:pt idx="49">
                  <c:v>6.9724940907292421E-2</c:v>
                </c:pt>
                <c:pt idx="50">
                  <c:v>3.4465626156418239E-2</c:v>
                </c:pt>
                <c:pt idx="51">
                  <c:v>-5.6699195694136506E-3</c:v>
                </c:pt>
                <c:pt idx="52">
                  <c:v>6.0150331398176604E-3</c:v>
                </c:pt>
                <c:pt idx="53">
                  <c:v>-5.3082090259636061E-2</c:v>
                </c:pt>
                <c:pt idx="54">
                  <c:v>8.8218641576588652E-2</c:v>
                </c:pt>
                <c:pt idx="55">
                  <c:v>8.4673521525587603E-2</c:v>
                </c:pt>
                <c:pt idx="56">
                  <c:v>-4.6434272681153743E-2</c:v>
                </c:pt>
                <c:pt idx="57">
                  <c:v>-2.4280014962414498E-3</c:v>
                </c:pt>
                <c:pt idx="58">
                  <c:v>7.0714934300610821E-2</c:v>
                </c:pt>
                <c:pt idx="59">
                  <c:v>-1.5505763352336999E-2</c:v>
                </c:pt>
                <c:pt idx="60">
                  <c:v>2.6018470825363238E-2</c:v>
                </c:pt>
                <c:pt idx="61">
                  <c:v>-4.477251743224997E-2</c:v>
                </c:pt>
                <c:pt idx="62">
                  <c:v>-2.7940274127786324E-2</c:v>
                </c:pt>
                <c:pt idx="63">
                  <c:v>3.2883057510844083E-2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724160"/>
        <c:axId val="589726512"/>
      </c:scatterChart>
      <c:valAx>
        <c:axId val="5897241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9726512"/>
        <c:crosses val="autoZero"/>
        <c:crossBetween val="midCat"/>
      </c:valAx>
      <c:valAx>
        <c:axId val="5897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9724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5.3729999999999993</c:v>
                </c:pt>
                <c:pt idx="2">
                  <c:v>11.141999999999999</c:v>
                </c:pt>
                <c:pt idx="3">
                  <c:v>16.766999999999999</c:v>
                </c:pt>
                <c:pt idx="4">
                  <c:v>22.418999999999997</c:v>
                </c:pt>
                <c:pt idx="5">
                  <c:v>28.142999999999997</c:v>
                </c:pt>
                <c:pt idx="6">
                  <c:v>33.659999999999997</c:v>
                </c:pt>
                <c:pt idx="7">
                  <c:v>39.15</c:v>
                </c:pt>
                <c:pt idx="8">
                  <c:v>44.684999999999995</c:v>
                </c:pt>
                <c:pt idx="9">
                  <c:v>50.372999999999998</c:v>
                </c:pt>
                <c:pt idx="10">
                  <c:v>56.069999999999993</c:v>
                </c:pt>
                <c:pt idx="11">
                  <c:v>61.820999999999991</c:v>
                </c:pt>
                <c:pt idx="12">
                  <c:v>67.499999999999986</c:v>
                </c:pt>
                <c:pt idx="13">
                  <c:v>73.043999999999983</c:v>
                </c:pt>
                <c:pt idx="14">
                  <c:v>78.731999999999985</c:v>
                </c:pt>
                <c:pt idx="15">
                  <c:v>84.095999999999989</c:v>
                </c:pt>
                <c:pt idx="16">
                  <c:v>89.639999999999986</c:v>
                </c:pt>
                <c:pt idx="17">
                  <c:v>95.336999999999989</c:v>
                </c:pt>
                <c:pt idx="18">
                  <c:v>101.04299999999999</c:v>
                </c:pt>
                <c:pt idx="19">
                  <c:v>106.67699999999999</c:v>
                </c:pt>
                <c:pt idx="20">
                  <c:v>112.34699999999999</c:v>
                </c:pt>
                <c:pt idx="21">
                  <c:v>118.098</c:v>
                </c:pt>
                <c:pt idx="22">
                  <c:v>123.52500000000001</c:v>
                </c:pt>
                <c:pt idx="23">
                  <c:v>129.006</c:v>
                </c:pt>
                <c:pt idx="24">
                  <c:v>134.577</c:v>
                </c:pt>
                <c:pt idx="25">
                  <c:v>140.24699999999999</c:v>
                </c:pt>
                <c:pt idx="26">
                  <c:v>145.89899999999997</c:v>
                </c:pt>
                <c:pt idx="27">
                  <c:v>151.64999999999998</c:v>
                </c:pt>
                <c:pt idx="28">
                  <c:v>157.26599999999996</c:v>
                </c:pt>
                <c:pt idx="29">
                  <c:v>162.89999999999995</c:v>
                </c:pt>
                <c:pt idx="30">
                  <c:v>168.50699999999995</c:v>
                </c:pt>
                <c:pt idx="31">
                  <c:v>173.88899999999995</c:v>
                </c:pt>
                <c:pt idx="32">
                  <c:v>179.45999999999995</c:v>
                </c:pt>
                <c:pt idx="33">
                  <c:v>185.11199999999994</c:v>
                </c:pt>
                <c:pt idx="34">
                  <c:v>190.92599999999993</c:v>
                </c:pt>
                <c:pt idx="35">
                  <c:v>196.55099999999993</c:v>
                </c:pt>
                <c:pt idx="36">
                  <c:v>202.17599999999993</c:v>
                </c:pt>
                <c:pt idx="37">
                  <c:v>207.89099999999993</c:v>
                </c:pt>
                <c:pt idx="38">
                  <c:v>213.38099999999994</c:v>
                </c:pt>
                <c:pt idx="39">
                  <c:v>218.81699999999995</c:v>
                </c:pt>
                <c:pt idx="40">
                  <c:v>224.44199999999995</c:v>
                </c:pt>
                <c:pt idx="41">
                  <c:v>230.03999999999996</c:v>
                </c:pt>
                <c:pt idx="42">
                  <c:v>235.76399999999995</c:v>
                </c:pt>
                <c:pt idx="43">
                  <c:v>241.53299999999996</c:v>
                </c:pt>
                <c:pt idx="44">
                  <c:v>247.16699999999994</c:v>
                </c:pt>
                <c:pt idx="45">
                  <c:v>252.76499999999996</c:v>
                </c:pt>
                <c:pt idx="46">
                  <c:v>258.43499999999995</c:v>
                </c:pt>
                <c:pt idx="47">
                  <c:v>263.85299999999995</c:v>
                </c:pt>
                <c:pt idx="48">
                  <c:v>269.45099999999996</c:v>
                </c:pt>
                <c:pt idx="49">
                  <c:v>275.11199999999997</c:v>
                </c:pt>
                <c:pt idx="50">
                  <c:v>280.85399999999998</c:v>
                </c:pt>
                <c:pt idx="51">
                  <c:v>286.47899999999998</c:v>
                </c:pt>
                <c:pt idx="52">
                  <c:v>292.16699999999997</c:v>
                </c:pt>
                <c:pt idx="53">
                  <c:v>297.91799999999995</c:v>
                </c:pt>
                <c:pt idx="54">
                  <c:v>303.44399999999996</c:v>
                </c:pt>
                <c:pt idx="55">
                  <c:v>308.92499999999995</c:v>
                </c:pt>
                <c:pt idx="56">
                  <c:v>314.59499999999997</c:v>
                </c:pt>
                <c:pt idx="57">
                  <c:v>320.24699999999996</c:v>
                </c:pt>
                <c:pt idx="58">
                  <c:v>325.94399999999996</c:v>
                </c:pt>
                <c:pt idx="59">
                  <c:v>331.63199999999995</c:v>
                </c:pt>
                <c:pt idx="60">
                  <c:v>337.37399999999997</c:v>
                </c:pt>
                <c:pt idx="61">
                  <c:v>343.03499999999997</c:v>
                </c:pt>
                <c:pt idx="62">
                  <c:v>348.66899999999998</c:v>
                </c:pt>
                <c:pt idx="63">
                  <c:v>354.06</c:v>
                </c:pt>
                <c:pt idx="64">
                  <c:v>359.69400000000002</c:v>
                </c:pt>
              </c:numCache>
            </c:numRef>
          </c:xVal>
          <c:yVal>
            <c:numRef>
              <c:f>TDK_FF_ST_oU_08!$AC$20:$AC$84</c:f>
              <c:numCache>
                <c:formatCode>General</c:formatCode>
                <c:ptCount val="65"/>
                <c:pt idx="0">
                  <c:v>-0.25955698683515038</c:v>
                </c:pt>
                <c:pt idx="1">
                  <c:v>-0.1878992715542811</c:v>
                </c:pt>
                <c:pt idx="2">
                  <c:v>-0.19020882128950589</c:v>
                </c:pt>
                <c:pt idx="3">
                  <c:v>-0.23340963425033934</c:v>
                </c:pt>
                <c:pt idx="4">
                  <c:v>-0.18345547059034573</c:v>
                </c:pt>
                <c:pt idx="5">
                  <c:v>-0.19551429060456016</c:v>
                </c:pt>
                <c:pt idx="6">
                  <c:v>-0.1844140487337711</c:v>
                </c:pt>
                <c:pt idx="7">
                  <c:v>-0.14106207890952049</c:v>
                </c:pt>
                <c:pt idx="8">
                  <c:v>-0.16528383515809963</c:v>
                </c:pt>
                <c:pt idx="9">
                  <c:v>-8.7352366124044067E-2</c:v>
                </c:pt>
                <c:pt idx="10">
                  <c:v>-0.11944407508565291</c:v>
                </c:pt>
                <c:pt idx="11">
                  <c:v>-0.10092291388175312</c:v>
                </c:pt>
                <c:pt idx="12">
                  <c:v>-0.18091698383760502</c:v>
                </c:pt>
                <c:pt idx="13">
                  <c:v>-0.12908457875045087</c:v>
                </c:pt>
                <c:pt idx="14">
                  <c:v>-0.13571284010579632</c:v>
                </c:pt>
                <c:pt idx="15">
                  <c:v>-0.15645661238237096</c:v>
                </c:pt>
                <c:pt idx="16">
                  <c:v>-0.15235201365635476</c:v>
                </c:pt>
                <c:pt idx="17">
                  <c:v>-0.20049077883811606</c:v>
                </c:pt>
                <c:pt idx="18">
                  <c:v>-0.18206558178859211</c:v>
                </c:pt>
                <c:pt idx="19">
                  <c:v>-0.17462289271199438</c:v>
                </c:pt>
                <c:pt idx="20">
                  <c:v>-0.17547584270245409</c:v>
                </c:pt>
                <c:pt idx="21">
                  <c:v>-0.14672145493794631</c:v>
                </c:pt>
                <c:pt idx="22">
                  <c:v>-0.10475523294283562</c:v>
                </c:pt>
                <c:pt idx="23">
                  <c:v>-8.6241797675398857E-2</c:v>
                </c:pt>
                <c:pt idx="24">
                  <c:v>3.9576641770167953E-2</c:v>
                </c:pt>
                <c:pt idx="25">
                  <c:v>-1.3616751649266234E-2</c:v>
                </c:pt>
                <c:pt idx="26">
                  <c:v>-1.2806154038202067E-2</c:v>
                </c:pt>
                <c:pt idx="27">
                  <c:v>3.5574837924059466E-3</c:v>
                </c:pt>
                <c:pt idx="28">
                  <c:v>6.4020498436548223E-2</c:v>
                </c:pt>
                <c:pt idx="29">
                  <c:v>-5.1281802018110056E-2</c:v>
                </c:pt>
                <c:pt idx="30">
                  <c:v>-6.3697421709889568E-2</c:v>
                </c:pt>
                <c:pt idx="31">
                  <c:v>-2.5095708696369456E-2</c:v>
                </c:pt>
                <c:pt idx="32">
                  <c:v>-0.11076935130441257</c:v>
                </c:pt>
                <c:pt idx="33">
                  <c:v>-0.10323055541809367</c:v>
                </c:pt>
                <c:pt idx="34">
                  <c:v>-0.12959918618389565</c:v>
                </c:pt>
                <c:pt idx="35">
                  <c:v>-0.13620227716091904</c:v>
                </c:pt>
                <c:pt idx="36">
                  <c:v>-0.11933806683703096</c:v>
                </c:pt>
                <c:pt idx="37">
                  <c:v>-5.7680257929490608E-2</c:v>
                </c:pt>
                <c:pt idx="38">
                  <c:v>-2.0965274897747577E-2</c:v>
                </c:pt>
                <c:pt idx="39">
                  <c:v>5.185575758429195E-2</c:v>
                </c:pt>
                <c:pt idx="40">
                  <c:v>7.6644269270275345E-2</c:v>
                </c:pt>
                <c:pt idx="41">
                  <c:v>0.12263526445678963</c:v>
                </c:pt>
                <c:pt idx="42">
                  <c:v>0.18801574877960547</c:v>
                </c:pt>
                <c:pt idx="43">
                  <c:v>0.21123947345694205</c:v>
                </c:pt>
                <c:pt idx="44">
                  <c:v>0.24129773633475793</c:v>
                </c:pt>
                <c:pt idx="45">
                  <c:v>0.19008741820303499</c:v>
                </c:pt>
                <c:pt idx="46">
                  <c:v>0.1944317844086072</c:v>
                </c:pt>
                <c:pt idx="47">
                  <c:v>0.18329221943906759</c:v>
                </c:pt>
                <c:pt idx="48">
                  <c:v>0.10405300586336352</c:v>
                </c:pt>
                <c:pt idx="49">
                  <c:v>4.5047661018998042E-2</c:v>
                </c:pt>
                <c:pt idx="50">
                  <c:v>7.3774537319366118E-2</c:v>
                </c:pt>
                <c:pt idx="51">
                  <c:v>4.336932211850808E-2</c:v>
                </c:pt>
                <c:pt idx="52">
                  <c:v>1.4220031670504341E-2</c:v>
                </c:pt>
                <c:pt idx="53">
                  <c:v>3.0999240707899389E-2</c:v>
                </c:pt>
                <c:pt idx="54">
                  <c:v>-2.8146358786329984E-2</c:v>
                </c:pt>
                <c:pt idx="55">
                  <c:v>-2.6196199963237632E-2</c:v>
                </c:pt>
                <c:pt idx="56">
                  <c:v>-2.3671802629792182E-3</c:v>
                </c:pt>
                <c:pt idx="57">
                  <c:v>1.0278683485239526E-2</c:v>
                </c:pt>
                <c:pt idx="58">
                  <c:v>-6.6434932606966868E-2</c:v>
                </c:pt>
                <c:pt idx="59">
                  <c:v>-2.7085564711455845E-2</c:v>
                </c:pt>
                <c:pt idx="60">
                  <c:v>-5.7846703447410164E-2</c:v>
                </c:pt>
                <c:pt idx="61">
                  <c:v>-0.10027497807220698</c:v>
                </c:pt>
                <c:pt idx="62">
                  <c:v>-3.7219357122808105E-2</c:v>
                </c:pt>
                <c:pt idx="63">
                  <c:v>-0.15829732599235058</c:v>
                </c:pt>
                <c:pt idx="64">
                  <c:v>-0.19443505853911347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TDK_FF_ST_oU_08!$Z$85:$Z$149</c:f>
              <c:numCache>
                <c:formatCode>General</c:formatCode>
                <c:ptCount val="65"/>
                <c:pt idx="0">
                  <c:v>359.69400000000002</c:v>
                </c:pt>
                <c:pt idx="1">
                  <c:v>354.27600000000001</c:v>
                </c:pt>
                <c:pt idx="2">
                  <c:v>348.86700000000002</c:v>
                </c:pt>
                <c:pt idx="3">
                  <c:v>343.25100000000003</c:v>
                </c:pt>
                <c:pt idx="4">
                  <c:v>337.57200000000006</c:v>
                </c:pt>
                <c:pt idx="5">
                  <c:v>331.83000000000004</c:v>
                </c:pt>
                <c:pt idx="6">
                  <c:v>326.17800000000005</c:v>
                </c:pt>
                <c:pt idx="7">
                  <c:v>320.49900000000008</c:v>
                </c:pt>
                <c:pt idx="8">
                  <c:v>314.77500000000009</c:v>
                </c:pt>
                <c:pt idx="9">
                  <c:v>309.14100000000008</c:v>
                </c:pt>
                <c:pt idx="10">
                  <c:v>303.66000000000008</c:v>
                </c:pt>
                <c:pt idx="11">
                  <c:v>298.17000000000007</c:v>
                </c:pt>
                <c:pt idx="12">
                  <c:v>292.37400000000008</c:v>
                </c:pt>
                <c:pt idx="13">
                  <c:v>286.67700000000008</c:v>
                </c:pt>
                <c:pt idx="14">
                  <c:v>281.06100000000009</c:v>
                </c:pt>
                <c:pt idx="15">
                  <c:v>275.3010000000001</c:v>
                </c:pt>
                <c:pt idx="16">
                  <c:v>269.69400000000007</c:v>
                </c:pt>
                <c:pt idx="17">
                  <c:v>264.13200000000006</c:v>
                </c:pt>
                <c:pt idx="18">
                  <c:v>258.57000000000005</c:v>
                </c:pt>
                <c:pt idx="19">
                  <c:v>252.98100000000005</c:v>
                </c:pt>
                <c:pt idx="20">
                  <c:v>247.41000000000005</c:v>
                </c:pt>
                <c:pt idx="21">
                  <c:v>241.68600000000006</c:v>
                </c:pt>
                <c:pt idx="22">
                  <c:v>235.97100000000006</c:v>
                </c:pt>
                <c:pt idx="23">
                  <c:v>230.21100000000007</c:v>
                </c:pt>
                <c:pt idx="24">
                  <c:v>224.59500000000008</c:v>
                </c:pt>
                <c:pt idx="25">
                  <c:v>219.06900000000007</c:v>
                </c:pt>
                <c:pt idx="26">
                  <c:v>213.60600000000008</c:v>
                </c:pt>
                <c:pt idx="27">
                  <c:v>208.07100000000008</c:v>
                </c:pt>
                <c:pt idx="28">
                  <c:v>202.3830000000001</c:v>
                </c:pt>
                <c:pt idx="29">
                  <c:v>196.71300000000011</c:v>
                </c:pt>
                <c:pt idx="30">
                  <c:v>191.05200000000011</c:v>
                </c:pt>
                <c:pt idx="31">
                  <c:v>185.31000000000012</c:v>
                </c:pt>
                <c:pt idx="32">
                  <c:v>179.72100000000012</c:v>
                </c:pt>
                <c:pt idx="33">
                  <c:v>174.17700000000011</c:v>
                </c:pt>
                <c:pt idx="34">
                  <c:v>168.6690000000001</c:v>
                </c:pt>
                <c:pt idx="35">
                  <c:v>163.17900000000009</c:v>
                </c:pt>
                <c:pt idx="36">
                  <c:v>157.50000000000009</c:v>
                </c:pt>
                <c:pt idx="37">
                  <c:v>151.8480000000001</c:v>
                </c:pt>
                <c:pt idx="38">
                  <c:v>146.09700000000009</c:v>
                </c:pt>
                <c:pt idx="39">
                  <c:v>140.43600000000009</c:v>
                </c:pt>
                <c:pt idx="40">
                  <c:v>134.80200000000011</c:v>
                </c:pt>
                <c:pt idx="41">
                  <c:v>129.24900000000011</c:v>
                </c:pt>
                <c:pt idx="42">
                  <c:v>123.78600000000012</c:v>
                </c:pt>
                <c:pt idx="43">
                  <c:v>118.28700000000012</c:v>
                </c:pt>
                <c:pt idx="44">
                  <c:v>112.61700000000012</c:v>
                </c:pt>
                <c:pt idx="45">
                  <c:v>106.91100000000012</c:v>
                </c:pt>
                <c:pt idx="46">
                  <c:v>101.25900000000011</c:v>
                </c:pt>
                <c:pt idx="47">
                  <c:v>95.544000000000111</c:v>
                </c:pt>
                <c:pt idx="48">
                  <c:v>89.865000000000109</c:v>
                </c:pt>
                <c:pt idx="49">
                  <c:v>84.348000000000113</c:v>
                </c:pt>
                <c:pt idx="50">
                  <c:v>78.867000000000118</c:v>
                </c:pt>
                <c:pt idx="51">
                  <c:v>73.29600000000012</c:v>
                </c:pt>
                <c:pt idx="52">
                  <c:v>67.653000000000119</c:v>
                </c:pt>
                <c:pt idx="53">
                  <c:v>62.001000000000118</c:v>
                </c:pt>
                <c:pt idx="54">
                  <c:v>56.259000000000121</c:v>
                </c:pt>
                <c:pt idx="55">
                  <c:v>50.59800000000012</c:v>
                </c:pt>
                <c:pt idx="56">
                  <c:v>44.955000000000119</c:v>
                </c:pt>
                <c:pt idx="57">
                  <c:v>39.375000000000121</c:v>
                </c:pt>
                <c:pt idx="58">
                  <c:v>33.885000000000119</c:v>
                </c:pt>
                <c:pt idx="59">
                  <c:v>28.305000000000121</c:v>
                </c:pt>
                <c:pt idx="60">
                  <c:v>22.635000000000119</c:v>
                </c:pt>
                <c:pt idx="61">
                  <c:v>16.95600000000012</c:v>
                </c:pt>
                <c:pt idx="62">
                  <c:v>11.33100000000012</c:v>
                </c:pt>
                <c:pt idx="63">
                  <c:v>5.5440000000001204</c:v>
                </c:pt>
                <c:pt idx="64">
                  <c:v>-9.8999999999879407E-2</c:v>
                </c:pt>
              </c:numCache>
            </c:numRef>
          </c:xVal>
          <c:yVal>
            <c:numRef>
              <c:f>TDK_FF_ST_oU_08!$AC$85:$AC$149</c:f>
              <c:numCache>
                <c:formatCode>General</c:formatCode>
                <c:ptCount val="65"/>
                <c:pt idx="0">
                  <c:v>-0.10359293268845704</c:v>
                </c:pt>
                <c:pt idx="1">
                  <c:v>-0.15723266913676071</c:v>
                </c:pt>
                <c:pt idx="2">
                  <c:v>-0.16478076579670642</c:v>
                </c:pt>
                <c:pt idx="3">
                  <c:v>-7.778922035930691E-2</c:v>
                </c:pt>
                <c:pt idx="4">
                  <c:v>-2.7473894583920355E-2</c:v>
                </c:pt>
                <c:pt idx="5">
                  <c:v>2.4082933158524611E-3</c:v>
                </c:pt>
                <c:pt idx="6">
                  <c:v>-1.340865302728389E-2</c:v>
                </c:pt>
                <c:pt idx="7">
                  <c:v>-1.2346541328099647E-2</c:v>
                </c:pt>
                <c:pt idx="8">
                  <c:v>3.8719681363318159E-2</c:v>
                </c:pt>
                <c:pt idx="9">
                  <c:v>-1.9543292988714711E-2</c:v>
                </c:pt>
                <c:pt idx="10">
                  <c:v>4.8366345996441851E-2</c:v>
                </c:pt>
                <c:pt idx="11">
                  <c:v>-3.7643173789092543E-3</c:v>
                </c:pt>
                <c:pt idx="12">
                  <c:v>-5.6906284493209114E-2</c:v>
                </c:pt>
                <c:pt idx="13">
                  <c:v>4.0476543545935328E-2</c:v>
                </c:pt>
                <c:pt idx="14">
                  <c:v>7.9698978283033739E-2</c:v>
                </c:pt>
                <c:pt idx="15">
                  <c:v>8.7415327652877295E-2</c:v>
                </c:pt>
                <c:pt idx="16">
                  <c:v>0.18494224963671968</c:v>
                </c:pt>
                <c:pt idx="17">
                  <c:v>0.15056173315736032</c:v>
                </c:pt>
                <c:pt idx="18">
                  <c:v>0.18946487287723812</c:v>
                </c:pt>
                <c:pt idx="19">
                  <c:v>0.2649392344328021</c:v>
                </c:pt>
                <c:pt idx="20">
                  <c:v>0.19417499303997943</c:v>
                </c:pt>
                <c:pt idx="21">
                  <c:v>0.23240147855980808</c:v>
                </c:pt>
                <c:pt idx="22">
                  <c:v>0.24184567199284857</c:v>
                </c:pt>
                <c:pt idx="23">
                  <c:v>0.13664269287215802</c:v>
                </c:pt>
                <c:pt idx="24">
                  <c:v>0.15987722176106445</c:v>
                </c:pt>
                <c:pt idx="25">
                  <c:v>0.10511995147794551</c:v>
                </c:pt>
                <c:pt idx="26">
                  <c:v>3.7444363359242061E-2</c:v>
                </c:pt>
                <c:pt idx="27">
                  <c:v>7.8117489155715703E-3</c:v>
                </c:pt>
                <c:pt idx="28">
                  <c:v>-7.4380107281456276E-2</c:v>
                </c:pt>
                <c:pt idx="29">
                  <c:v>-0.12483697140183381</c:v>
                </c:pt>
                <c:pt idx="30">
                  <c:v>-0.11023568579750531</c:v>
                </c:pt>
                <c:pt idx="31">
                  <c:v>-0.12277852583093818</c:v>
                </c:pt>
                <c:pt idx="32">
                  <c:v>-2.1895849089560215E-2</c:v>
                </c:pt>
                <c:pt idx="33">
                  <c:v>-7.1836193565076201E-2</c:v>
                </c:pt>
                <c:pt idx="34">
                  <c:v>-2.7066687561273284E-2</c:v>
                </c:pt>
                <c:pt idx="35">
                  <c:v>1.7376122918335568E-2</c:v>
                </c:pt>
                <c:pt idx="36">
                  <c:v>7.8318217520347844E-3</c:v>
                </c:pt>
                <c:pt idx="37">
                  <c:v>4.1439862801183835E-2</c:v>
                </c:pt>
                <c:pt idx="38">
                  <c:v>8.2278595854972991E-2</c:v>
                </c:pt>
                <c:pt idx="39">
                  <c:v>-1.1177967349283335E-2</c:v>
                </c:pt>
                <c:pt idx="40">
                  <c:v>-1.4353215090267213E-2</c:v>
                </c:pt>
                <c:pt idx="41">
                  <c:v>-4.4852418486385659E-2</c:v>
                </c:pt>
                <c:pt idx="42">
                  <c:v>-0.11519026964384693</c:v>
                </c:pt>
                <c:pt idx="43">
                  <c:v>-8.8814569916706887E-2</c:v>
                </c:pt>
                <c:pt idx="44">
                  <c:v>-0.13153506681275928</c:v>
                </c:pt>
                <c:pt idx="45">
                  <c:v>-0.19801549641812244</c:v>
                </c:pt>
                <c:pt idx="46">
                  <c:v>-0.14572057073159783</c:v>
                </c:pt>
                <c:pt idx="47">
                  <c:v>-0.23894606525415441</c:v>
                </c:pt>
                <c:pt idx="48">
                  <c:v>-0.14801086294095001</c:v>
                </c:pt>
                <c:pt idx="49">
                  <c:v>-5.2633685683517228E-2</c:v>
                </c:pt>
                <c:pt idx="50">
                  <c:v>-9.6694194521020904E-2</c:v>
                </c:pt>
                <c:pt idx="51">
                  <c:v>-0.11040669750487098</c:v>
                </c:pt>
                <c:pt idx="52">
                  <c:v>5.1589916153744753E-3</c:v>
                </c:pt>
                <c:pt idx="53">
                  <c:v>-9.8919989272332032E-2</c:v>
                </c:pt>
                <c:pt idx="54">
                  <c:v>-5.9639401985229767E-2</c:v>
                </c:pt>
                <c:pt idx="55">
                  <c:v>-0.10574433594887722</c:v>
                </c:pt>
                <c:pt idx="56">
                  <c:v>-0.10967371868158438</c:v>
                </c:pt>
                <c:pt idx="57">
                  <c:v>-0.12676637844061389</c:v>
                </c:pt>
                <c:pt idx="58">
                  <c:v>-0.22559622417487901</c:v>
                </c:pt>
                <c:pt idx="59">
                  <c:v>-0.16777820290798218</c:v>
                </c:pt>
                <c:pt idx="60">
                  <c:v>-0.13288988932471568</c:v>
                </c:pt>
                <c:pt idx="61">
                  <c:v>-0.18780056422939495</c:v>
                </c:pt>
                <c:pt idx="62">
                  <c:v>-0.19877230943562907</c:v>
                </c:pt>
                <c:pt idx="63">
                  <c:v>-0.213817543732854</c:v>
                </c:pt>
                <c:pt idx="64">
                  <c:v>-0.17300283701291264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5.3729999999999993</c:v>
                </c:pt>
                <c:pt idx="2">
                  <c:v>11.141999999999999</c:v>
                </c:pt>
                <c:pt idx="3">
                  <c:v>16.766999999999999</c:v>
                </c:pt>
                <c:pt idx="4">
                  <c:v>22.418999999999997</c:v>
                </c:pt>
                <c:pt idx="5">
                  <c:v>28.142999999999997</c:v>
                </c:pt>
                <c:pt idx="6">
                  <c:v>33.659999999999997</c:v>
                </c:pt>
                <c:pt idx="7">
                  <c:v>39.15</c:v>
                </c:pt>
                <c:pt idx="8">
                  <c:v>44.684999999999995</c:v>
                </c:pt>
                <c:pt idx="9">
                  <c:v>50.372999999999998</c:v>
                </c:pt>
                <c:pt idx="10">
                  <c:v>56.069999999999993</c:v>
                </c:pt>
                <c:pt idx="11">
                  <c:v>61.820999999999991</c:v>
                </c:pt>
                <c:pt idx="12">
                  <c:v>67.499999999999986</c:v>
                </c:pt>
                <c:pt idx="13">
                  <c:v>73.043999999999983</c:v>
                </c:pt>
                <c:pt idx="14">
                  <c:v>78.731999999999985</c:v>
                </c:pt>
                <c:pt idx="15">
                  <c:v>84.095999999999989</c:v>
                </c:pt>
                <c:pt idx="16">
                  <c:v>89.639999999999986</c:v>
                </c:pt>
                <c:pt idx="17">
                  <c:v>95.336999999999989</c:v>
                </c:pt>
                <c:pt idx="18">
                  <c:v>101.04299999999999</c:v>
                </c:pt>
                <c:pt idx="19">
                  <c:v>106.67699999999999</c:v>
                </c:pt>
                <c:pt idx="20">
                  <c:v>112.34699999999999</c:v>
                </c:pt>
                <c:pt idx="21">
                  <c:v>118.098</c:v>
                </c:pt>
                <c:pt idx="22">
                  <c:v>123.52500000000001</c:v>
                </c:pt>
                <c:pt idx="23">
                  <c:v>129.006</c:v>
                </c:pt>
                <c:pt idx="24">
                  <c:v>134.577</c:v>
                </c:pt>
                <c:pt idx="25">
                  <c:v>140.24699999999999</c:v>
                </c:pt>
                <c:pt idx="26">
                  <c:v>145.89899999999997</c:v>
                </c:pt>
                <c:pt idx="27">
                  <c:v>151.64999999999998</c:v>
                </c:pt>
                <c:pt idx="28">
                  <c:v>157.26599999999996</c:v>
                </c:pt>
                <c:pt idx="29">
                  <c:v>162.89999999999995</c:v>
                </c:pt>
                <c:pt idx="30">
                  <c:v>168.50699999999995</c:v>
                </c:pt>
                <c:pt idx="31">
                  <c:v>173.88899999999995</c:v>
                </c:pt>
                <c:pt idx="32">
                  <c:v>179.45999999999995</c:v>
                </c:pt>
                <c:pt idx="33">
                  <c:v>185.11199999999994</c:v>
                </c:pt>
                <c:pt idx="34">
                  <c:v>190.92599999999993</c:v>
                </c:pt>
                <c:pt idx="35">
                  <c:v>196.55099999999993</c:v>
                </c:pt>
                <c:pt idx="36">
                  <c:v>202.17599999999993</c:v>
                </c:pt>
                <c:pt idx="37">
                  <c:v>207.89099999999993</c:v>
                </c:pt>
                <c:pt idx="38">
                  <c:v>213.38099999999994</c:v>
                </c:pt>
                <c:pt idx="39">
                  <c:v>218.81699999999995</c:v>
                </c:pt>
                <c:pt idx="40">
                  <c:v>224.44199999999995</c:v>
                </c:pt>
                <c:pt idx="41">
                  <c:v>230.03999999999996</c:v>
                </c:pt>
                <c:pt idx="42">
                  <c:v>235.76399999999995</c:v>
                </c:pt>
                <c:pt idx="43">
                  <c:v>241.53299999999996</c:v>
                </c:pt>
                <c:pt idx="44">
                  <c:v>247.16699999999994</c:v>
                </c:pt>
                <c:pt idx="45">
                  <c:v>252.76499999999996</c:v>
                </c:pt>
                <c:pt idx="46">
                  <c:v>258.43499999999995</c:v>
                </c:pt>
                <c:pt idx="47">
                  <c:v>263.85299999999995</c:v>
                </c:pt>
                <c:pt idx="48">
                  <c:v>269.45099999999996</c:v>
                </c:pt>
                <c:pt idx="49">
                  <c:v>275.11199999999997</c:v>
                </c:pt>
                <c:pt idx="50">
                  <c:v>280.85399999999998</c:v>
                </c:pt>
                <c:pt idx="51">
                  <c:v>286.47899999999998</c:v>
                </c:pt>
                <c:pt idx="52">
                  <c:v>292.16699999999997</c:v>
                </c:pt>
                <c:pt idx="53">
                  <c:v>297.91799999999995</c:v>
                </c:pt>
                <c:pt idx="54">
                  <c:v>303.44399999999996</c:v>
                </c:pt>
                <c:pt idx="55">
                  <c:v>308.92499999999995</c:v>
                </c:pt>
                <c:pt idx="56">
                  <c:v>314.59499999999997</c:v>
                </c:pt>
                <c:pt idx="57">
                  <c:v>320.24699999999996</c:v>
                </c:pt>
                <c:pt idx="58">
                  <c:v>325.94399999999996</c:v>
                </c:pt>
                <c:pt idx="59">
                  <c:v>331.63199999999995</c:v>
                </c:pt>
                <c:pt idx="60">
                  <c:v>337.37399999999997</c:v>
                </c:pt>
                <c:pt idx="61">
                  <c:v>343.03499999999997</c:v>
                </c:pt>
                <c:pt idx="62">
                  <c:v>348.66899999999998</c:v>
                </c:pt>
                <c:pt idx="63">
                  <c:v>354.06</c:v>
                </c:pt>
              </c:numCache>
            </c:numRef>
          </c:xVal>
          <c:yVal>
            <c:numRef>
              <c:f>TDK_FF_ST_oU_08!$AD$20:$AD$83</c:f>
              <c:numCache>
                <c:formatCode>General</c:formatCode>
                <c:ptCount val="64"/>
                <c:pt idx="0">
                  <c:v>8.6554149822237747E-2</c:v>
                </c:pt>
                <c:pt idx="1">
                  <c:v>-2.5918272178572899E-2</c:v>
                </c:pt>
                <c:pt idx="2">
                  <c:v>-8.5634881461231771E-3</c:v>
                </c:pt>
                <c:pt idx="3">
                  <c:v>4.5609070020944387E-2</c:v>
                </c:pt>
                <c:pt idx="4">
                  <c:v>5.0565581265630044E-2</c:v>
                </c:pt>
                <c:pt idx="5">
                  <c:v>2.7736087696577982E-2</c:v>
                </c:pt>
                <c:pt idx="6">
                  <c:v>-4.1182175441107916E-2</c:v>
                </c:pt>
                <c:pt idx="7">
                  <c:v>1.4295700468906603E-2</c:v>
                </c:pt>
                <c:pt idx="8">
                  <c:v>5.5610116476515259E-2</c:v>
                </c:pt>
                <c:pt idx="9">
                  <c:v>-1.8391969824833154E-2</c:v>
                </c:pt>
                <c:pt idx="10">
                  <c:v>5.9804673100423145E-2</c:v>
                </c:pt>
                <c:pt idx="11">
                  <c:v>2.0029246094210862E-3</c:v>
                </c:pt>
                <c:pt idx="12">
                  <c:v>0.18607597545297949</c:v>
                </c:pt>
                <c:pt idx="13">
                  <c:v>1.8677881245579897E-2</c:v>
                </c:pt>
                <c:pt idx="14">
                  <c:v>3.9018645584775413E-2</c:v>
                </c:pt>
                <c:pt idx="15">
                  <c:v>0.10382292669885373</c:v>
                </c:pt>
                <c:pt idx="16">
                  <c:v>4.3411507154047513E-3</c:v>
                </c:pt>
                <c:pt idx="17">
                  <c:v>-3.8455286416038348E-2</c:v>
                </c:pt>
                <c:pt idx="18">
                  <c:v>3.6345011056994281E-2</c:v>
                </c:pt>
                <c:pt idx="19">
                  <c:v>-2.3392603706128057E-2</c:v>
                </c:pt>
                <c:pt idx="20">
                  <c:v>4.3940775889694805E-2</c:v>
                </c:pt>
                <c:pt idx="21">
                  <c:v>5.7906885021239418E-2</c:v>
                </c:pt>
                <c:pt idx="22">
                  <c:v>-1.0435036701011313E-2</c:v>
                </c:pt>
                <c:pt idx="23">
                  <c:v>4.1389379189013198E-2</c:v>
                </c:pt>
                <c:pt idx="24">
                  <c:v>-5.3929856860435166E-2</c:v>
                </c:pt>
                <c:pt idx="25">
                  <c:v>2.438784299982899E-3</c:v>
                </c:pt>
                <c:pt idx="26">
                  <c:v>9.5084749893175058E-2</c:v>
                </c:pt>
                <c:pt idx="27">
                  <c:v>3.7882379008777889E-2</c:v>
                </c:pt>
                <c:pt idx="28">
                  <c:v>-5.6188676684513439E-2</c:v>
                </c:pt>
                <c:pt idx="29">
                  <c:v>6.8657924936445625E-2</c:v>
                </c:pt>
                <c:pt idx="30">
                  <c:v>3.6630734148616284E-2</c:v>
                </c:pt>
                <c:pt idx="31">
                  <c:v>-4.6740484868706744E-2</c:v>
                </c:pt>
                <c:pt idx="32">
                  <c:v>8.8873502214852351E-2</c:v>
                </c:pt>
                <c:pt idx="33">
                  <c:v>-1.9547970412844506E-2</c:v>
                </c:pt>
                <c:pt idx="34">
                  <c:v>1.9363500386390342E-2</c:v>
                </c:pt>
                <c:pt idx="35">
                  <c:v>1.1365305759085231E-2</c:v>
                </c:pt>
                <c:pt idx="36">
                  <c:v>4.4957959555574689E-2</c:v>
                </c:pt>
                <c:pt idx="37">
                  <c:v>6.5492006845062178E-2</c:v>
                </c:pt>
                <c:pt idx="38">
                  <c:v>5.8409638256989638E-2</c:v>
                </c:pt>
                <c:pt idx="39">
                  <c:v>5.3264193893653555E-2</c:v>
                </c:pt>
                <c:pt idx="40">
                  <c:v>8.3232952490789103E-2</c:v>
                </c:pt>
                <c:pt idx="41">
                  <c:v>1.4007428415368395E-2</c:v>
                </c:pt>
                <c:pt idx="42">
                  <c:v>5.3829923213243092E-2</c:v>
                </c:pt>
                <c:pt idx="43">
                  <c:v>2.1162005102866033E-2</c:v>
                </c:pt>
                <c:pt idx="44">
                  <c:v>-4.7122743294778502E-2</c:v>
                </c:pt>
                <c:pt idx="45">
                  <c:v>7.485181622976711E-2</c:v>
                </c:pt>
                <c:pt idx="46">
                  <c:v>-4.9669115313690781E-3</c:v>
                </c:pt>
                <c:pt idx="47">
                  <c:v>-3.2730486281707272E-2</c:v>
                </c:pt>
                <c:pt idx="48">
                  <c:v>8.0889243773356156E-2</c:v>
                </c:pt>
                <c:pt idx="49">
                  <c:v>4.2367666633879253E-2</c:v>
                </c:pt>
                <c:pt idx="50">
                  <c:v>5.924440963667621E-3</c:v>
                </c:pt>
                <c:pt idx="51">
                  <c:v>-2.8927785725727517E-3</c:v>
                </c:pt>
                <c:pt idx="52">
                  <c:v>-7.1126316163713454E-2</c:v>
                </c:pt>
                <c:pt idx="53">
                  <c:v>-3.4763558086808644E-2</c:v>
                </c:pt>
                <c:pt idx="54">
                  <c:v>7.6512704782771834E-2</c:v>
                </c:pt>
                <c:pt idx="55">
                  <c:v>6.6529069745229208E-3</c:v>
                </c:pt>
                <c:pt idx="56">
                  <c:v>4.1086861626297377E-2</c:v>
                </c:pt>
                <c:pt idx="57">
                  <c:v>-2.2625224813339173E-2</c:v>
                </c:pt>
                <c:pt idx="58">
                  <c:v>5.3026279579682978E-2</c:v>
                </c:pt>
                <c:pt idx="59">
                  <c:v>2.9493858027308306E-2</c:v>
                </c:pt>
                <c:pt idx="60">
                  <c:v>3.0372808863489809E-2</c:v>
                </c:pt>
                <c:pt idx="61">
                  <c:v>2.2485757712900067E-2</c:v>
                </c:pt>
                <c:pt idx="62">
                  <c:v>-0.12756140867389831</c:v>
                </c:pt>
                <c:pt idx="63">
                  <c:v>1.0646568555898739E-3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62984"/>
        <c:axId val="674953576"/>
      </c:scatterChart>
      <c:valAx>
        <c:axId val="6749629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53576"/>
        <c:crosses val="autoZero"/>
        <c:crossBetween val="midCat"/>
      </c:valAx>
      <c:valAx>
        <c:axId val="67495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62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5.22</c:v>
                </c:pt>
                <c:pt idx="2">
                  <c:v>10.971</c:v>
                </c:pt>
                <c:pt idx="3">
                  <c:v>16.550999999999998</c:v>
                </c:pt>
                <c:pt idx="4">
                  <c:v>22.265999999999998</c:v>
                </c:pt>
                <c:pt idx="5">
                  <c:v>28.016999999999996</c:v>
                </c:pt>
                <c:pt idx="6">
                  <c:v>33.542999999999992</c:v>
                </c:pt>
                <c:pt idx="7">
                  <c:v>39.095999999999989</c:v>
                </c:pt>
                <c:pt idx="8">
                  <c:v>44.612999999999985</c:v>
                </c:pt>
                <c:pt idx="9">
                  <c:v>50.282999999999987</c:v>
                </c:pt>
                <c:pt idx="10">
                  <c:v>55.943999999999988</c:v>
                </c:pt>
                <c:pt idx="11">
                  <c:v>61.676999999999985</c:v>
                </c:pt>
                <c:pt idx="12">
                  <c:v>67.328999999999979</c:v>
                </c:pt>
                <c:pt idx="13">
                  <c:v>72.926999999999978</c:v>
                </c:pt>
                <c:pt idx="14">
                  <c:v>78.58799999999998</c:v>
                </c:pt>
                <c:pt idx="15">
                  <c:v>84.077999999999975</c:v>
                </c:pt>
                <c:pt idx="16">
                  <c:v>89.558999999999969</c:v>
                </c:pt>
                <c:pt idx="17">
                  <c:v>95.237999999999971</c:v>
                </c:pt>
                <c:pt idx="18">
                  <c:v>100.85399999999997</c:v>
                </c:pt>
                <c:pt idx="19">
                  <c:v>106.61399999999998</c:v>
                </c:pt>
                <c:pt idx="20">
                  <c:v>112.26599999999998</c:v>
                </c:pt>
                <c:pt idx="21">
                  <c:v>117.92699999999998</c:v>
                </c:pt>
                <c:pt idx="22">
                  <c:v>123.50699999999998</c:v>
                </c:pt>
                <c:pt idx="23">
                  <c:v>128.97899999999998</c:v>
                </c:pt>
                <c:pt idx="24">
                  <c:v>134.47799999999998</c:v>
                </c:pt>
                <c:pt idx="25">
                  <c:v>140.10299999999998</c:v>
                </c:pt>
                <c:pt idx="26">
                  <c:v>145.81799999999998</c:v>
                </c:pt>
                <c:pt idx="27">
                  <c:v>151.48799999999997</c:v>
                </c:pt>
                <c:pt idx="28">
                  <c:v>157.09499999999997</c:v>
                </c:pt>
                <c:pt idx="29">
                  <c:v>162.75599999999997</c:v>
                </c:pt>
                <c:pt idx="30">
                  <c:v>168.39899999999997</c:v>
                </c:pt>
                <c:pt idx="31">
                  <c:v>173.83499999999998</c:v>
                </c:pt>
                <c:pt idx="32">
                  <c:v>179.32499999999999</c:v>
                </c:pt>
                <c:pt idx="33">
                  <c:v>185.05799999999999</c:v>
                </c:pt>
                <c:pt idx="34">
                  <c:v>190.70999999999998</c:v>
                </c:pt>
                <c:pt idx="35">
                  <c:v>196.30799999999999</c:v>
                </c:pt>
                <c:pt idx="36">
                  <c:v>201.96899999999999</c:v>
                </c:pt>
                <c:pt idx="37">
                  <c:v>207.792</c:v>
                </c:pt>
                <c:pt idx="38">
                  <c:v>213.33600000000001</c:v>
                </c:pt>
                <c:pt idx="39">
                  <c:v>218.77200000000002</c:v>
                </c:pt>
                <c:pt idx="40">
                  <c:v>224.26200000000003</c:v>
                </c:pt>
                <c:pt idx="41">
                  <c:v>229.93200000000002</c:v>
                </c:pt>
                <c:pt idx="42">
                  <c:v>235.67400000000001</c:v>
                </c:pt>
                <c:pt idx="43">
                  <c:v>241.36199999999999</c:v>
                </c:pt>
                <c:pt idx="44">
                  <c:v>246.97800000000001</c:v>
                </c:pt>
                <c:pt idx="45">
                  <c:v>252.69300000000001</c:v>
                </c:pt>
                <c:pt idx="46">
                  <c:v>258.33600000000001</c:v>
                </c:pt>
                <c:pt idx="47">
                  <c:v>263.82600000000002</c:v>
                </c:pt>
                <c:pt idx="48">
                  <c:v>269.30700000000002</c:v>
                </c:pt>
                <c:pt idx="49">
                  <c:v>274.97700000000003</c:v>
                </c:pt>
                <c:pt idx="50">
                  <c:v>280.74600000000004</c:v>
                </c:pt>
                <c:pt idx="51">
                  <c:v>286.43400000000003</c:v>
                </c:pt>
                <c:pt idx="52">
                  <c:v>292.04100000000005</c:v>
                </c:pt>
                <c:pt idx="53">
                  <c:v>297.86400000000003</c:v>
                </c:pt>
                <c:pt idx="54">
                  <c:v>303.39900000000006</c:v>
                </c:pt>
                <c:pt idx="55">
                  <c:v>308.85300000000007</c:v>
                </c:pt>
                <c:pt idx="56">
                  <c:v>314.46000000000004</c:v>
                </c:pt>
                <c:pt idx="57">
                  <c:v>320.11200000000002</c:v>
                </c:pt>
                <c:pt idx="58">
                  <c:v>325.81800000000004</c:v>
                </c:pt>
                <c:pt idx="59">
                  <c:v>331.56900000000002</c:v>
                </c:pt>
                <c:pt idx="60">
                  <c:v>337.25700000000001</c:v>
                </c:pt>
                <c:pt idx="61">
                  <c:v>342.93599999999998</c:v>
                </c:pt>
                <c:pt idx="62">
                  <c:v>348.55199999999996</c:v>
                </c:pt>
                <c:pt idx="63">
                  <c:v>354.02399999999994</c:v>
                </c:pt>
                <c:pt idx="64">
                  <c:v>359.53199999999993</c:v>
                </c:pt>
              </c:numCache>
            </c:numRef>
          </c:xVal>
          <c:yVal>
            <c:numRef>
              <c:f>TDK_FF_ST_mU_08!$AC$20:$AC$84</c:f>
              <c:numCache>
                <c:formatCode>General</c:formatCode>
                <c:ptCount val="65"/>
                <c:pt idx="0">
                  <c:v>-0.25684858252247977</c:v>
                </c:pt>
                <c:pt idx="1">
                  <c:v>-0.1934826290886642</c:v>
                </c:pt>
                <c:pt idx="2">
                  <c:v>-0.20451490846084752</c:v>
                </c:pt>
                <c:pt idx="3">
                  <c:v>-0.27450812973098593</c:v>
                </c:pt>
                <c:pt idx="4">
                  <c:v>-0.20792248078752351</c:v>
                </c:pt>
                <c:pt idx="5">
                  <c:v>-0.26864182843036133</c:v>
                </c:pt>
                <c:pt idx="6">
                  <c:v>-0.16323340693962507</c:v>
                </c:pt>
                <c:pt idx="7">
                  <c:v>-0.14310459716351431</c:v>
                </c:pt>
                <c:pt idx="8">
                  <c:v>-0.16071390871665869</c:v>
                </c:pt>
                <c:pt idx="9">
                  <c:v>-6.6480216901680933E-2</c:v>
                </c:pt>
                <c:pt idx="10">
                  <c:v>-7.9858138066953188E-2</c:v>
                </c:pt>
                <c:pt idx="11">
                  <c:v>-9.9464724460084142E-2</c:v>
                </c:pt>
                <c:pt idx="12">
                  <c:v>-0.1282686822544008</c:v>
                </c:pt>
                <c:pt idx="13">
                  <c:v>-8.9426367699573461E-2</c:v>
                </c:pt>
                <c:pt idx="14">
                  <c:v>-0.12226271815457324</c:v>
                </c:pt>
                <c:pt idx="15">
                  <c:v>-0.15192914036390448</c:v>
                </c:pt>
                <c:pt idx="16">
                  <c:v>-0.16806053166612855</c:v>
                </c:pt>
                <c:pt idx="17">
                  <c:v>-0.15346380972997054</c:v>
                </c:pt>
                <c:pt idx="18">
                  <c:v>-0.1769655721266048</c:v>
                </c:pt>
                <c:pt idx="19">
                  <c:v>-0.21485579322614967</c:v>
                </c:pt>
                <c:pt idx="20">
                  <c:v>-7.5548433637166568E-2</c:v>
                </c:pt>
                <c:pt idx="21">
                  <c:v>-0.15255026322633114</c:v>
                </c:pt>
                <c:pt idx="22">
                  <c:v>-0.11310397525218718</c:v>
                </c:pt>
                <c:pt idx="23">
                  <c:v>-7.5797593779896033E-2</c:v>
                </c:pt>
                <c:pt idx="24">
                  <c:v>-8.7715755510345161E-2</c:v>
                </c:pt>
                <c:pt idx="25">
                  <c:v>3.8135493919440933E-2</c:v>
                </c:pt>
                <c:pt idx="26">
                  <c:v>3.787148507586835E-2</c:v>
                </c:pt>
                <c:pt idx="27">
                  <c:v>-3.5784338071920274E-2</c:v>
                </c:pt>
                <c:pt idx="28">
                  <c:v>-9.2913750929142225E-3</c:v>
                </c:pt>
                <c:pt idx="29">
                  <c:v>-1.8570559728914304E-2</c:v>
                </c:pt>
                <c:pt idx="30">
                  <c:v>-5.7134767954011068E-2</c:v>
                </c:pt>
                <c:pt idx="31">
                  <c:v>-8.1116377760110936E-2</c:v>
                </c:pt>
                <c:pt idx="32">
                  <c:v>-0.10522722504623516</c:v>
                </c:pt>
                <c:pt idx="33">
                  <c:v>-0.14739623274545011</c:v>
                </c:pt>
                <c:pt idx="34">
                  <c:v>-0.11143111917232318</c:v>
                </c:pt>
                <c:pt idx="35">
                  <c:v>-0.11672498090524641</c:v>
                </c:pt>
                <c:pt idx="36">
                  <c:v>-0.10017557256668397</c:v>
                </c:pt>
                <c:pt idx="37">
                  <c:v>-7.861666640309295E-3</c:v>
                </c:pt>
                <c:pt idx="38">
                  <c:v>-2.3934094328751598E-2</c:v>
                </c:pt>
                <c:pt idx="39">
                  <c:v>0.11835719953288049</c:v>
                </c:pt>
                <c:pt idx="40">
                  <c:v>7.6143510320463292E-2</c:v>
                </c:pt>
                <c:pt idx="41">
                  <c:v>0.12919835645254807</c:v>
                </c:pt>
                <c:pt idx="42">
                  <c:v>0.18948713344022394</c:v>
                </c:pt>
                <c:pt idx="43">
                  <c:v>0.21921081349486826</c:v>
                </c:pt>
                <c:pt idx="44">
                  <c:v>0.23207913079323816</c:v>
                </c:pt>
                <c:pt idx="45">
                  <c:v>0.22559685773305205</c:v>
                </c:pt>
                <c:pt idx="46">
                  <c:v>0.20377771143012069</c:v>
                </c:pt>
                <c:pt idx="47">
                  <c:v>0.12988121834428057</c:v>
                </c:pt>
                <c:pt idx="48">
                  <c:v>8.582230602155505E-2</c:v>
                </c:pt>
                <c:pt idx="49">
                  <c:v>5.9012368868764042E-2</c:v>
                </c:pt>
                <c:pt idx="50">
                  <c:v>5.4809101629473389E-2</c:v>
                </c:pt>
                <c:pt idx="51">
                  <c:v>-6.7995076250895181E-3</c:v>
                </c:pt>
                <c:pt idx="52">
                  <c:v>3.9380962440077383E-2</c:v>
                </c:pt>
                <c:pt idx="53">
                  <c:v>-5.4498315571208877E-2</c:v>
                </c:pt>
                <c:pt idx="54">
                  <c:v>-1.3008956707551533E-2</c:v>
                </c:pt>
                <c:pt idx="55">
                  <c:v>1.473720008368673E-2</c:v>
                </c:pt>
                <c:pt idx="56">
                  <c:v>-2.2122378027233935E-4</c:v>
                </c:pt>
                <c:pt idx="57">
                  <c:v>-4.6528476854007295E-2</c:v>
                </c:pt>
                <c:pt idx="58">
                  <c:v>5.1595217379883707E-2</c:v>
                </c:pt>
                <c:pt idx="59">
                  <c:v>-6.6531285333155665E-2</c:v>
                </c:pt>
                <c:pt idx="60">
                  <c:v>-8.8246587712262681E-2</c:v>
                </c:pt>
                <c:pt idx="61">
                  <c:v>-1.2749780722174364E-3</c:v>
                </c:pt>
                <c:pt idx="62">
                  <c:v>-0.11953781828236743</c:v>
                </c:pt>
                <c:pt idx="63">
                  <c:v>-0.18766395964900084</c:v>
                </c:pt>
                <c:pt idx="64">
                  <c:v>-0.18941647476606249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TDK_FF_ST_mU_08!$Z$85:$Z$149</c:f>
              <c:numCache>
                <c:formatCode>General</c:formatCode>
                <c:ptCount val="65"/>
                <c:pt idx="0">
                  <c:v>359.53199999999993</c:v>
                </c:pt>
                <c:pt idx="1">
                  <c:v>354.24899999999991</c:v>
                </c:pt>
                <c:pt idx="2">
                  <c:v>348.77699999999993</c:v>
                </c:pt>
                <c:pt idx="3">
                  <c:v>343.13399999999996</c:v>
                </c:pt>
                <c:pt idx="4">
                  <c:v>337.37399999999997</c:v>
                </c:pt>
                <c:pt idx="5">
                  <c:v>331.71299999999997</c:v>
                </c:pt>
                <c:pt idx="6">
                  <c:v>326.01599999999996</c:v>
                </c:pt>
                <c:pt idx="7">
                  <c:v>320.30999999999995</c:v>
                </c:pt>
                <c:pt idx="8">
                  <c:v>314.72999999999996</c:v>
                </c:pt>
                <c:pt idx="9">
                  <c:v>309.04199999999997</c:v>
                </c:pt>
                <c:pt idx="10">
                  <c:v>303.56099999999998</c:v>
                </c:pt>
                <c:pt idx="11">
                  <c:v>297.98099999999999</c:v>
                </c:pt>
                <c:pt idx="12">
                  <c:v>292.23899999999998</c:v>
                </c:pt>
                <c:pt idx="13">
                  <c:v>286.61399999999998</c:v>
                </c:pt>
                <c:pt idx="14">
                  <c:v>280.85399999999998</c:v>
                </c:pt>
                <c:pt idx="15">
                  <c:v>275.166</c:v>
                </c:pt>
                <c:pt idx="16">
                  <c:v>269.53199999999998</c:v>
                </c:pt>
                <c:pt idx="17">
                  <c:v>264.01499999999999</c:v>
                </c:pt>
                <c:pt idx="18">
                  <c:v>258.49799999999999</c:v>
                </c:pt>
                <c:pt idx="19">
                  <c:v>252.83699999999999</c:v>
                </c:pt>
                <c:pt idx="20">
                  <c:v>247.24799999999999</c:v>
                </c:pt>
                <c:pt idx="21">
                  <c:v>241.51499999999999</c:v>
                </c:pt>
                <c:pt idx="22">
                  <c:v>235.83599999999998</c:v>
                </c:pt>
                <c:pt idx="23">
                  <c:v>230.12099999999998</c:v>
                </c:pt>
                <c:pt idx="24">
                  <c:v>224.58599999999998</c:v>
                </c:pt>
                <c:pt idx="25">
                  <c:v>218.97899999999998</c:v>
                </c:pt>
                <c:pt idx="26">
                  <c:v>213.55199999999999</c:v>
                </c:pt>
                <c:pt idx="27">
                  <c:v>208.017</c:v>
                </c:pt>
                <c:pt idx="28">
                  <c:v>202.239</c:v>
                </c:pt>
                <c:pt idx="29">
                  <c:v>196.542</c:v>
                </c:pt>
                <c:pt idx="30">
                  <c:v>190.92599999999999</c:v>
                </c:pt>
                <c:pt idx="31">
                  <c:v>185.21099999999998</c:v>
                </c:pt>
                <c:pt idx="32">
                  <c:v>179.577</c:v>
                </c:pt>
                <c:pt idx="33">
                  <c:v>174.10499999999999</c:v>
                </c:pt>
                <c:pt idx="34">
                  <c:v>168.642</c:v>
                </c:pt>
                <c:pt idx="35">
                  <c:v>163.04399999999998</c:v>
                </c:pt>
                <c:pt idx="36">
                  <c:v>157.30199999999999</c:v>
                </c:pt>
                <c:pt idx="37">
                  <c:v>151.63200000000001</c:v>
                </c:pt>
                <c:pt idx="38">
                  <c:v>145.98000000000002</c:v>
                </c:pt>
                <c:pt idx="39">
                  <c:v>140.37300000000002</c:v>
                </c:pt>
                <c:pt idx="40">
                  <c:v>134.73900000000003</c:v>
                </c:pt>
                <c:pt idx="41">
                  <c:v>129.15900000000002</c:v>
                </c:pt>
                <c:pt idx="42">
                  <c:v>123.75900000000001</c:v>
                </c:pt>
                <c:pt idx="43">
                  <c:v>118.22400000000002</c:v>
                </c:pt>
                <c:pt idx="44">
                  <c:v>112.43700000000001</c:v>
                </c:pt>
                <c:pt idx="45">
                  <c:v>106.85700000000001</c:v>
                </c:pt>
                <c:pt idx="46">
                  <c:v>101.13300000000001</c:v>
                </c:pt>
                <c:pt idx="47">
                  <c:v>95.4</c:v>
                </c:pt>
                <c:pt idx="48">
                  <c:v>89.784000000000006</c:v>
                </c:pt>
                <c:pt idx="49">
                  <c:v>84.294000000000011</c:v>
                </c:pt>
                <c:pt idx="50">
                  <c:v>78.822000000000017</c:v>
                </c:pt>
                <c:pt idx="51">
                  <c:v>73.134000000000015</c:v>
                </c:pt>
                <c:pt idx="52">
                  <c:v>67.509000000000015</c:v>
                </c:pt>
                <c:pt idx="53">
                  <c:v>61.803000000000011</c:v>
                </c:pt>
                <c:pt idx="54">
                  <c:v>56.160000000000011</c:v>
                </c:pt>
                <c:pt idx="55">
                  <c:v>50.436000000000014</c:v>
                </c:pt>
                <c:pt idx="56">
                  <c:v>44.820000000000014</c:v>
                </c:pt>
                <c:pt idx="57">
                  <c:v>39.231000000000016</c:v>
                </c:pt>
                <c:pt idx="58">
                  <c:v>33.822000000000017</c:v>
                </c:pt>
                <c:pt idx="59">
                  <c:v>28.179000000000016</c:v>
                </c:pt>
                <c:pt idx="60">
                  <c:v>22.491000000000017</c:v>
                </c:pt>
                <c:pt idx="61">
                  <c:v>16.767000000000017</c:v>
                </c:pt>
                <c:pt idx="62">
                  <c:v>11.169000000000018</c:v>
                </c:pt>
                <c:pt idx="63">
                  <c:v>5.4360000000000186</c:v>
                </c:pt>
                <c:pt idx="64">
                  <c:v>-0.25199999999998113</c:v>
                </c:pt>
              </c:numCache>
            </c:numRef>
          </c:xVal>
          <c:yVal>
            <c:numRef>
              <c:f>TDK_FF_ST_mU_08!$AC$85:$AC$149</c:f>
              <c:numCache>
                <c:formatCode>General</c:formatCode>
                <c:ptCount val="65"/>
                <c:pt idx="0">
                  <c:v>-9.887388743993597E-2</c:v>
                </c:pt>
                <c:pt idx="1">
                  <c:v>-0.13854082759712583</c:v>
                </c:pt>
                <c:pt idx="2">
                  <c:v>-0.10314784333797888</c:v>
                </c:pt>
                <c:pt idx="3">
                  <c:v>-7.2590472970489373E-2</c:v>
                </c:pt>
                <c:pt idx="4">
                  <c:v>-5.4516165515508419E-2</c:v>
                </c:pt>
                <c:pt idx="5">
                  <c:v>-7.9016217139724176E-2</c:v>
                </c:pt>
                <c:pt idx="6">
                  <c:v>-5.4439255228885486E-2</c:v>
                </c:pt>
                <c:pt idx="7">
                  <c:v>2.446725492495716E-2</c:v>
                </c:pt>
                <c:pt idx="8">
                  <c:v>-5.1813773796709484E-2</c:v>
                </c:pt>
                <c:pt idx="9">
                  <c:v>-1.6850356306179037E-2</c:v>
                </c:pt>
                <c:pt idx="10">
                  <c:v>-8.7733605188930142E-2</c:v>
                </c:pt>
                <c:pt idx="11">
                  <c:v>-1.2517022426777658E-2</c:v>
                </c:pt>
                <c:pt idx="12">
                  <c:v>6.3188282008979968E-2</c:v>
                </c:pt>
                <c:pt idx="13">
                  <c:v>2.4889531981386881E-2</c:v>
                </c:pt>
                <c:pt idx="14">
                  <c:v>0.15953696481022916</c:v>
                </c:pt>
                <c:pt idx="15">
                  <c:v>0.10336149209086898</c:v>
                </c:pt>
                <c:pt idx="16">
                  <c:v>5.5915503023868496E-2</c:v>
                </c:pt>
                <c:pt idx="17">
                  <c:v>0.228260023631492</c:v>
                </c:pt>
                <c:pt idx="18">
                  <c:v>0.17420899534994305</c:v>
                </c:pt>
                <c:pt idx="19">
                  <c:v>0.23264835575810139</c:v>
                </c:pt>
                <c:pt idx="20">
                  <c:v>0.29780970496102555</c:v>
                </c:pt>
                <c:pt idx="21">
                  <c:v>0.29255668782900557</c:v>
                </c:pt>
                <c:pt idx="22">
                  <c:v>0.22625424705930186</c:v>
                </c:pt>
                <c:pt idx="23">
                  <c:v>0.18520802035175166</c:v>
                </c:pt>
                <c:pt idx="24">
                  <c:v>0.14629728734169589</c:v>
                </c:pt>
                <c:pt idx="25">
                  <c:v>0.15800277108684213</c:v>
                </c:pt>
                <c:pt idx="26">
                  <c:v>4.0237549745739898E-2</c:v>
                </c:pt>
                <c:pt idx="27">
                  <c:v>-3.9725281175321925E-2</c:v>
                </c:pt>
                <c:pt idx="28">
                  <c:v>-7.4980326525491137E-2</c:v>
                </c:pt>
                <c:pt idx="29">
                  <c:v>-7.5218372564080482E-2</c:v>
                </c:pt>
                <c:pt idx="30">
                  <c:v>-9.0480139592216347E-2</c:v>
                </c:pt>
                <c:pt idx="31">
                  <c:v>-6.7827587680284296E-2</c:v>
                </c:pt>
                <c:pt idx="32">
                  <c:v>-8.2229937428337507E-2</c:v>
                </c:pt>
                <c:pt idx="33">
                  <c:v>-1.0237880998346327E-2</c:v>
                </c:pt>
                <c:pt idx="34">
                  <c:v>-3.0950765946329284E-2</c:v>
                </c:pt>
                <c:pt idx="35">
                  <c:v>-2.5885685901016586E-2</c:v>
                </c:pt>
                <c:pt idx="36">
                  <c:v>5.150098784966417E-2</c:v>
                </c:pt>
                <c:pt idx="37">
                  <c:v>1.6426470621183853E-2</c:v>
                </c:pt>
                <c:pt idx="38">
                  <c:v>2.0417633582610506E-2</c:v>
                </c:pt>
                <c:pt idx="39">
                  <c:v>6.1179623514959758E-2</c:v>
                </c:pt>
                <c:pt idx="40">
                  <c:v>-7.3081888479578083E-2</c:v>
                </c:pt>
                <c:pt idx="41">
                  <c:v>-2.5408444280685671E-3</c:v>
                </c:pt>
                <c:pt idx="42">
                  <c:v>-4.4097417880038847E-2</c:v>
                </c:pt>
                <c:pt idx="43">
                  <c:v>-0.1227463312105499</c:v>
                </c:pt>
                <c:pt idx="44">
                  <c:v>-0.12061315990820276</c:v>
                </c:pt>
                <c:pt idx="45">
                  <c:v>-0.14602759054234582</c:v>
                </c:pt>
                <c:pt idx="46">
                  <c:v>-0.16037113713989015</c:v>
                </c:pt>
                <c:pt idx="47">
                  <c:v>-0.12690813114252819</c:v>
                </c:pt>
                <c:pt idx="48">
                  <c:v>-0.13436103424551504</c:v>
                </c:pt>
                <c:pt idx="49">
                  <c:v>-8.35132452123446E-2</c:v>
                </c:pt>
                <c:pt idx="50">
                  <c:v>-0.22342533041894796</c:v>
                </c:pt>
                <c:pt idx="51">
                  <c:v>-0.13412110670543598</c:v>
                </c:pt>
                <c:pt idx="52">
                  <c:v>-7.5795383088916424E-2</c:v>
                </c:pt>
                <c:pt idx="53">
                  <c:v>-3.1848153758474496E-2</c:v>
                </c:pt>
                <c:pt idx="54">
                  <c:v>-4.3325672600175835E-2</c:v>
                </c:pt>
                <c:pt idx="55">
                  <c:v>-8.8911439828315508E-2</c:v>
                </c:pt>
                <c:pt idx="56">
                  <c:v>-0.14907901936410184</c:v>
                </c:pt>
                <c:pt idx="57">
                  <c:v>-0.11329059555426824</c:v>
                </c:pt>
                <c:pt idx="58">
                  <c:v>-0.13523821557016902</c:v>
                </c:pt>
                <c:pt idx="59">
                  <c:v>-0.18793846593625574</c:v>
                </c:pt>
                <c:pt idx="60">
                  <c:v>-0.17876851693384666</c:v>
                </c:pt>
                <c:pt idx="61">
                  <c:v>-0.21240876394872288</c:v>
                </c:pt>
                <c:pt idx="62">
                  <c:v>-0.21606591245134865</c:v>
                </c:pt>
                <c:pt idx="63">
                  <c:v>-0.20725854669374844</c:v>
                </c:pt>
                <c:pt idx="64">
                  <c:v>-6.6297112920864265E-2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5.22</c:v>
                </c:pt>
                <c:pt idx="2">
                  <c:v>10.971</c:v>
                </c:pt>
                <c:pt idx="3">
                  <c:v>16.550999999999998</c:v>
                </c:pt>
                <c:pt idx="4">
                  <c:v>22.265999999999998</c:v>
                </c:pt>
                <c:pt idx="5">
                  <c:v>28.016999999999996</c:v>
                </c:pt>
                <c:pt idx="6">
                  <c:v>33.542999999999992</c:v>
                </c:pt>
                <c:pt idx="7">
                  <c:v>39.095999999999989</c:v>
                </c:pt>
                <c:pt idx="8">
                  <c:v>44.612999999999985</c:v>
                </c:pt>
                <c:pt idx="9">
                  <c:v>50.282999999999987</c:v>
                </c:pt>
                <c:pt idx="10">
                  <c:v>55.943999999999988</c:v>
                </c:pt>
                <c:pt idx="11">
                  <c:v>61.676999999999985</c:v>
                </c:pt>
                <c:pt idx="12">
                  <c:v>67.328999999999979</c:v>
                </c:pt>
                <c:pt idx="13">
                  <c:v>72.926999999999978</c:v>
                </c:pt>
                <c:pt idx="14">
                  <c:v>78.58799999999998</c:v>
                </c:pt>
                <c:pt idx="15">
                  <c:v>84.077999999999975</c:v>
                </c:pt>
                <c:pt idx="16">
                  <c:v>89.558999999999969</c:v>
                </c:pt>
                <c:pt idx="17">
                  <c:v>95.237999999999971</c:v>
                </c:pt>
                <c:pt idx="18">
                  <c:v>100.85399999999997</c:v>
                </c:pt>
                <c:pt idx="19">
                  <c:v>106.61399999999998</c:v>
                </c:pt>
                <c:pt idx="20">
                  <c:v>112.26599999999998</c:v>
                </c:pt>
                <c:pt idx="21">
                  <c:v>117.92699999999998</c:v>
                </c:pt>
                <c:pt idx="22">
                  <c:v>123.50699999999998</c:v>
                </c:pt>
                <c:pt idx="23">
                  <c:v>128.97899999999998</c:v>
                </c:pt>
                <c:pt idx="24">
                  <c:v>134.47799999999998</c:v>
                </c:pt>
                <c:pt idx="25">
                  <c:v>140.10299999999998</c:v>
                </c:pt>
                <c:pt idx="26">
                  <c:v>145.81799999999998</c:v>
                </c:pt>
                <c:pt idx="27">
                  <c:v>151.48799999999997</c:v>
                </c:pt>
                <c:pt idx="28">
                  <c:v>157.09499999999997</c:v>
                </c:pt>
                <c:pt idx="29">
                  <c:v>162.75599999999997</c:v>
                </c:pt>
                <c:pt idx="30">
                  <c:v>168.39899999999997</c:v>
                </c:pt>
                <c:pt idx="31">
                  <c:v>173.83499999999998</c:v>
                </c:pt>
                <c:pt idx="32">
                  <c:v>179.32499999999999</c:v>
                </c:pt>
                <c:pt idx="33">
                  <c:v>185.05799999999999</c:v>
                </c:pt>
                <c:pt idx="34">
                  <c:v>190.70999999999998</c:v>
                </c:pt>
                <c:pt idx="35">
                  <c:v>196.30799999999999</c:v>
                </c:pt>
                <c:pt idx="36">
                  <c:v>201.96899999999999</c:v>
                </c:pt>
                <c:pt idx="37">
                  <c:v>207.792</c:v>
                </c:pt>
                <c:pt idx="38">
                  <c:v>213.33600000000001</c:v>
                </c:pt>
                <c:pt idx="39">
                  <c:v>218.77200000000002</c:v>
                </c:pt>
                <c:pt idx="40">
                  <c:v>224.26200000000003</c:v>
                </c:pt>
                <c:pt idx="41">
                  <c:v>229.93200000000002</c:v>
                </c:pt>
                <c:pt idx="42">
                  <c:v>235.67400000000001</c:v>
                </c:pt>
                <c:pt idx="43">
                  <c:v>241.36199999999999</c:v>
                </c:pt>
                <c:pt idx="44">
                  <c:v>246.97800000000001</c:v>
                </c:pt>
                <c:pt idx="45">
                  <c:v>252.69300000000001</c:v>
                </c:pt>
                <c:pt idx="46">
                  <c:v>258.33600000000001</c:v>
                </c:pt>
                <c:pt idx="47">
                  <c:v>263.82600000000002</c:v>
                </c:pt>
                <c:pt idx="48">
                  <c:v>269.30700000000002</c:v>
                </c:pt>
                <c:pt idx="49">
                  <c:v>274.97700000000003</c:v>
                </c:pt>
                <c:pt idx="50">
                  <c:v>280.74600000000004</c:v>
                </c:pt>
                <c:pt idx="51">
                  <c:v>286.43400000000003</c:v>
                </c:pt>
                <c:pt idx="52">
                  <c:v>292.04100000000005</c:v>
                </c:pt>
                <c:pt idx="53">
                  <c:v>297.86400000000003</c:v>
                </c:pt>
                <c:pt idx="54">
                  <c:v>303.39900000000006</c:v>
                </c:pt>
                <c:pt idx="55">
                  <c:v>308.85300000000007</c:v>
                </c:pt>
                <c:pt idx="56">
                  <c:v>314.46000000000004</c:v>
                </c:pt>
                <c:pt idx="57">
                  <c:v>320.11200000000002</c:v>
                </c:pt>
                <c:pt idx="58">
                  <c:v>325.81800000000004</c:v>
                </c:pt>
                <c:pt idx="59">
                  <c:v>331.56900000000002</c:v>
                </c:pt>
                <c:pt idx="60">
                  <c:v>337.25700000000001</c:v>
                </c:pt>
                <c:pt idx="61">
                  <c:v>342.93599999999998</c:v>
                </c:pt>
                <c:pt idx="62">
                  <c:v>348.55199999999996</c:v>
                </c:pt>
                <c:pt idx="63">
                  <c:v>354.02399999999994</c:v>
                </c:pt>
              </c:numCache>
            </c:numRef>
          </c:xVal>
          <c:yVal>
            <c:numRef>
              <c:f>TDK_FF_ST_mU_08!$AD$20:$AD$83</c:f>
              <c:numCache>
                <c:formatCode>General</c:formatCode>
                <c:ptCount val="64"/>
                <c:pt idx="0">
                  <c:v>0.19055146960161551</c:v>
                </c:pt>
                <c:pt idx="1">
                  <c:v>-1.3775917605084231E-2</c:v>
                </c:pt>
                <c:pt idx="2">
                  <c:v>-1.155100399050113E-2</c:v>
                </c:pt>
                <c:pt idx="3">
                  <c:v>6.209936578226305E-2</c:v>
                </c:pt>
                <c:pt idx="4">
                  <c:v>2.9153963853676856E-2</c:v>
                </c:pt>
                <c:pt idx="5">
                  <c:v>8.070336249410559E-2</c:v>
                </c:pt>
                <c:pt idx="6">
                  <c:v>2.7995191369456052E-2</c:v>
                </c:pt>
                <c:pt idx="7">
                  <c:v>2.9814001609246077E-2</c:v>
                </c:pt>
                <c:pt idx="8">
                  <c:v>1.1634889352556854E-2</c:v>
                </c:pt>
                <c:pt idx="9">
                  <c:v>-2.2431222926634575E-2</c:v>
                </c:pt>
                <c:pt idx="10">
                  <c:v>3.6532465466777353E-2</c:v>
                </c:pt>
                <c:pt idx="11">
                  <c:v>6.7616570701609646E-2</c:v>
                </c:pt>
                <c:pt idx="12">
                  <c:v>5.2473299165484377E-2</c:v>
                </c:pt>
                <c:pt idx="13">
                  <c:v>-4.4694739005862516E-2</c:v>
                </c:pt>
                <c:pt idx="14">
                  <c:v>-0.10116261226437473</c:v>
                </c:pt>
                <c:pt idx="15">
                  <c:v>6.841589515155988E-2</c:v>
                </c:pt>
                <c:pt idx="16">
                  <c:v>3.3699497420613511E-2</c:v>
                </c:pt>
                <c:pt idx="17">
                  <c:v>2.6555678587442344E-2</c:v>
                </c:pt>
                <c:pt idx="18">
                  <c:v>1.6594434986714646E-2</c:v>
                </c:pt>
                <c:pt idx="19">
                  <c:v>6.8828202683803852E-2</c:v>
                </c:pt>
                <c:pt idx="20">
                  <c:v>-4.5064726271036193E-2</c:v>
                </c:pt>
                <c:pt idx="21">
                  <c:v>2.9803932015781243E-2</c:v>
                </c:pt>
                <c:pt idx="22">
                  <c:v>6.9006557372148336E-2</c:v>
                </c:pt>
                <c:pt idx="23">
                  <c:v>7.3256749351827466E-2</c:v>
                </c:pt>
                <c:pt idx="24">
                  <c:v>1.4633867030767078E-2</c:v>
                </c:pt>
                <c:pt idx="25">
                  <c:v>2.3044129595518825E-2</c:v>
                </c:pt>
                <c:pt idx="26">
                  <c:v>-1.7453851493257844E-2</c:v>
                </c:pt>
                <c:pt idx="27">
                  <c:v>5.2210808693104127E-2</c:v>
                </c:pt>
                <c:pt idx="28">
                  <c:v>6.0792362942578393E-2</c:v>
                </c:pt>
                <c:pt idx="29">
                  <c:v>-7.315126172102282E-3</c:v>
                </c:pt>
                <c:pt idx="30">
                  <c:v>2.6184002007681784E-2</c:v>
                </c:pt>
                <c:pt idx="31">
                  <c:v>7.0878496761764609E-2</c:v>
                </c:pt>
                <c:pt idx="32">
                  <c:v>2.2997287617897655E-2</c:v>
                </c:pt>
                <c:pt idx="33">
                  <c:v>7.9568645065165811E-2</c:v>
                </c:pt>
                <c:pt idx="34">
                  <c:v>2.0950979580106832E-2</c:v>
                </c:pt>
                <c:pt idx="35">
                  <c:v>4.1506608341165929E-2</c:v>
                </c:pt>
                <c:pt idx="36">
                  <c:v>2.5195246041192831E-2</c:v>
                </c:pt>
                <c:pt idx="37">
                  <c:v>-3.186361453501263E-2</c:v>
                </c:pt>
                <c:pt idx="38">
                  <c:v>6.4171644074491496E-2</c:v>
                </c:pt>
                <c:pt idx="39">
                  <c:v>3.9645571553961645E-2</c:v>
                </c:pt>
                <c:pt idx="40">
                  <c:v>7.01537770212326E-2</c:v>
                </c:pt>
                <c:pt idx="41">
                  <c:v>5.6009663899203588E-2</c:v>
                </c:pt>
                <c:pt idx="42">
                  <c:v>3.6767113619077918E-2</c:v>
                </c:pt>
                <c:pt idx="43">
                  <c:v>7.3345874334137307E-2</c:v>
                </c:pt>
                <c:pt idx="44">
                  <c:v>6.5730574167787381E-2</c:v>
                </c:pt>
                <c:pt idx="45">
                  <c:v>7.0514980250493409E-3</c:v>
                </c:pt>
                <c:pt idx="46">
                  <c:v>-2.9568716080177637E-2</c:v>
                </c:pt>
                <c:pt idx="47">
                  <c:v>9.8378805287211435E-2</c:v>
                </c:pt>
                <c:pt idx="48">
                  <c:v>-2.9906802997686555E-2</c:v>
                </c:pt>
                <c:pt idx="49">
                  <c:v>4.4349123222104936E-2</c:v>
                </c:pt>
                <c:pt idx="50">
                  <c:v>0.10472786318075578</c:v>
                </c:pt>
                <c:pt idx="51">
                  <c:v>3.1689039606476399E-2</c:v>
                </c:pt>
                <c:pt idx="52">
                  <c:v>2.3807319568902585E-2</c:v>
                </c:pt>
                <c:pt idx="53">
                  <c:v>4.198129314443122E-2</c:v>
                </c:pt>
                <c:pt idx="54">
                  <c:v>-7.4724648481378608E-2</c:v>
                </c:pt>
                <c:pt idx="55">
                  <c:v>-3.1587556389865767E-2</c:v>
                </c:pt>
                <c:pt idx="56">
                  <c:v>-5.1592550016437144E-2</c:v>
                </c:pt>
                <c:pt idx="57">
                  <c:v>7.0995731778964455E-2</c:v>
                </c:pt>
                <c:pt idx="58">
                  <c:v>-0.10603447260876919</c:v>
                </c:pt>
                <c:pt idx="59">
                  <c:v>-1.2484931806568511E-2</c:v>
                </c:pt>
                <c:pt idx="60">
                  <c:v>3.3730422196754262E-2</c:v>
                </c:pt>
                <c:pt idx="61">
                  <c:v>-7.1315494898271936E-2</c:v>
                </c:pt>
                <c:pt idx="62">
                  <c:v>1.6389974944388541E-2</c:v>
                </c:pt>
                <c:pt idx="63">
                  <c:v>4.9123132051875018E-2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58280"/>
        <c:axId val="674961416"/>
      </c:scatterChart>
      <c:valAx>
        <c:axId val="6749582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61416"/>
        <c:crosses val="autoZero"/>
        <c:crossBetween val="midCat"/>
      </c:valAx>
      <c:valAx>
        <c:axId val="67496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4958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5.31</c:v>
                </c:pt>
                <c:pt idx="2">
                  <c:v>11.042999999999999</c:v>
                </c:pt>
                <c:pt idx="3">
                  <c:v>16.686</c:v>
                </c:pt>
                <c:pt idx="4">
                  <c:v>22.302</c:v>
                </c:pt>
                <c:pt idx="5">
                  <c:v>28.08</c:v>
                </c:pt>
                <c:pt idx="6">
                  <c:v>33.641999999999996</c:v>
                </c:pt>
                <c:pt idx="7">
                  <c:v>39.104999999999997</c:v>
                </c:pt>
                <c:pt idx="8">
                  <c:v>44.693999999999996</c:v>
                </c:pt>
                <c:pt idx="9">
                  <c:v>50.273999999999994</c:v>
                </c:pt>
                <c:pt idx="10">
                  <c:v>56.042999999999992</c:v>
                </c:pt>
                <c:pt idx="11">
                  <c:v>61.730999999999995</c:v>
                </c:pt>
                <c:pt idx="12">
                  <c:v>67.391999999999996</c:v>
                </c:pt>
                <c:pt idx="13">
                  <c:v>73.043999999999997</c:v>
                </c:pt>
                <c:pt idx="14">
                  <c:v>78.623999999999995</c:v>
                </c:pt>
                <c:pt idx="15">
                  <c:v>84.077999999999989</c:v>
                </c:pt>
                <c:pt idx="16">
                  <c:v>89.522999999999982</c:v>
                </c:pt>
                <c:pt idx="17">
                  <c:v>95.309999999999988</c:v>
                </c:pt>
                <c:pt idx="18">
                  <c:v>101.00699999999999</c:v>
                </c:pt>
                <c:pt idx="19">
                  <c:v>106.64099999999999</c:v>
                </c:pt>
                <c:pt idx="20">
                  <c:v>112.29299999999999</c:v>
                </c:pt>
                <c:pt idx="21">
                  <c:v>118.017</c:v>
                </c:pt>
                <c:pt idx="22">
                  <c:v>123.55199999999999</c:v>
                </c:pt>
                <c:pt idx="23">
                  <c:v>128.96099999999998</c:v>
                </c:pt>
                <c:pt idx="24">
                  <c:v>134.505</c:v>
                </c:pt>
                <c:pt idx="25">
                  <c:v>140.19299999999998</c:v>
                </c:pt>
                <c:pt idx="26">
                  <c:v>145.86299999999997</c:v>
                </c:pt>
                <c:pt idx="27">
                  <c:v>151.59599999999998</c:v>
                </c:pt>
                <c:pt idx="28">
                  <c:v>157.23899999999998</c:v>
                </c:pt>
                <c:pt idx="29">
                  <c:v>162.86399999999998</c:v>
                </c:pt>
                <c:pt idx="30">
                  <c:v>168.44399999999999</c:v>
                </c:pt>
                <c:pt idx="31">
                  <c:v>173.88</c:v>
                </c:pt>
                <c:pt idx="32">
                  <c:v>179.40600000000001</c:v>
                </c:pt>
                <c:pt idx="33">
                  <c:v>185.11199999999999</c:v>
                </c:pt>
                <c:pt idx="34">
                  <c:v>190.791</c:v>
                </c:pt>
                <c:pt idx="35">
                  <c:v>196.506</c:v>
                </c:pt>
                <c:pt idx="36">
                  <c:v>202.03200000000001</c:v>
                </c:pt>
                <c:pt idx="37">
                  <c:v>207.792</c:v>
                </c:pt>
                <c:pt idx="38">
                  <c:v>213.363</c:v>
                </c:pt>
                <c:pt idx="39">
                  <c:v>218.82599999999999</c:v>
                </c:pt>
                <c:pt idx="40">
                  <c:v>224.352</c:v>
                </c:pt>
                <c:pt idx="41">
                  <c:v>230.04</c:v>
                </c:pt>
                <c:pt idx="42">
                  <c:v>235.70099999999999</c:v>
                </c:pt>
                <c:pt idx="43">
                  <c:v>241.44299999999998</c:v>
                </c:pt>
                <c:pt idx="44">
                  <c:v>247.08599999999998</c:v>
                </c:pt>
                <c:pt idx="45">
                  <c:v>252.67499999999998</c:v>
                </c:pt>
                <c:pt idx="46">
                  <c:v>258.38099999999997</c:v>
                </c:pt>
                <c:pt idx="47">
                  <c:v>263.86199999999997</c:v>
                </c:pt>
                <c:pt idx="48">
                  <c:v>269.34299999999996</c:v>
                </c:pt>
                <c:pt idx="49">
                  <c:v>275.06699999999995</c:v>
                </c:pt>
                <c:pt idx="50">
                  <c:v>280.73699999999997</c:v>
                </c:pt>
                <c:pt idx="51">
                  <c:v>286.42499999999995</c:v>
                </c:pt>
                <c:pt idx="52">
                  <c:v>292.12199999999996</c:v>
                </c:pt>
                <c:pt idx="53">
                  <c:v>297.88199999999995</c:v>
                </c:pt>
                <c:pt idx="54">
                  <c:v>303.43499999999995</c:v>
                </c:pt>
                <c:pt idx="55">
                  <c:v>308.88899999999995</c:v>
                </c:pt>
                <c:pt idx="56">
                  <c:v>314.52299999999997</c:v>
                </c:pt>
                <c:pt idx="57">
                  <c:v>320.15699999999998</c:v>
                </c:pt>
                <c:pt idx="58">
                  <c:v>325.899</c:v>
                </c:pt>
                <c:pt idx="59">
                  <c:v>331.62299999999999</c:v>
                </c:pt>
                <c:pt idx="60">
                  <c:v>337.31099999999998</c:v>
                </c:pt>
                <c:pt idx="61">
                  <c:v>342.97199999999998</c:v>
                </c:pt>
                <c:pt idx="62">
                  <c:v>348.57899999999995</c:v>
                </c:pt>
                <c:pt idx="63">
                  <c:v>354.06899999999996</c:v>
                </c:pt>
                <c:pt idx="64">
                  <c:v>359.54099999999994</c:v>
                </c:pt>
              </c:numCache>
            </c:numRef>
          </c:xVal>
          <c:yVal>
            <c:numRef>
              <c:f>TDK_FF_ST_oU_09!$AC$20:$AC$84</c:f>
              <c:numCache>
                <c:formatCode>General</c:formatCode>
                <c:ptCount val="65"/>
                <c:pt idx="0">
                  <c:v>-0.28134600883998928</c:v>
                </c:pt>
                <c:pt idx="1">
                  <c:v>-0.17933787502840648</c:v>
                </c:pt>
                <c:pt idx="2">
                  <c:v>-0.22814106569341419</c:v>
                </c:pt>
                <c:pt idx="3">
                  <c:v>-0.19839359815417623</c:v>
                </c:pt>
                <c:pt idx="4">
                  <c:v>-0.15800998443311443</c:v>
                </c:pt>
                <c:pt idx="5">
                  <c:v>-0.16682026084716028</c:v>
                </c:pt>
                <c:pt idx="6">
                  <c:v>-0.14818946785408116</c:v>
                </c:pt>
                <c:pt idx="7">
                  <c:v>-0.10227161158471887</c:v>
                </c:pt>
                <c:pt idx="8">
                  <c:v>-1.8261257283860743E-2</c:v>
                </c:pt>
                <c:pt idx="9">
                  <c:v>6.4149590159054526E-2</c:v>
                </c:pt>
                <c:pt idx="10">
                  <c:v>7.5409622675763899E-2</c:v>
                </c:pt>
                <c:pt idx="11">
                  <c:v>9.8095678496463279E-2</c:v>
                </c:pt>
                <c:pt idx="12">
                  <c:v>9.3672719520270675E-2</c:v>
                </c:pt>
                <c:pt idx="13">
                  <c:v>0.14156097253224686</c:v>
                </c:pt>
                <c:pt idx="14">
                  <c:v>0.11009544303979624</c:v>
                </c:pt>
                <c:pt idx="15">
                  <c:v>5.1230344717268395E-2</c:v>
                </c:pt>
                <c:pt idx="16">
                  <c:v>2.6908166976781445E-2</c:v>
                </c:pt>
                <c:pt idx="17">
                  <c:v>6.1601572188138221E-2</c:v>
                </c:pt>
                <c:pt idx="18">
                  <c:v>2.5872395664933379E-2</c:v>
                </c:pt>
                <c:pt idx="19">
                  <c:v>-1.1842056379038013E-2</c:v>
                </c:pt>
                <c:pt idx="20">
                  <c:v>-1.490980163826805E-2</c:v>
                </c:pt>
                <c:pt idx="21">
                  <c:v>9.5225514005505829E-3</c:v>
                </c:pt>
                <c:pt idx="22">
                  <c:v>6.4775787724613565E-3</c:v>
                </c:pt>
                <c:pt idx="23">
                  <c:v>4.8548949163802035E-2</c:v>
                </c:pt>
                <c:pt idx="24">
                  <c:v>4.691656036357017E-3</c:v>
                </c:pt>
                <c:pt idx="25">
                  <c:v>-1.391040116664044E-2</c:v>
                </c:pt>
                <c:pt idx="26">
                  <c:v>6.2072365567615861E-2</c:v>
                </c:pt>
                <c:pt idx="27">
                  <c:v>3.1137930636845113E-2</c:v>
                </c:pt>
                <c:pt idx="28">
                  <c:v>-2.0887118838516017E-2</c:v>
                </c:pt>
                <c:pt idx="29">
                  <c:v>-3.7176329037322375E-2</c:v>
                </c:pt>
                <c:pt idx="30">
                  <c:v>-9.8724917144465962E-3</c:v>
                </c:pt>
                <c:pt idx="31">
                  <c:v>-9.5179872121093467E-2</c:v>
                </c:pt>
                <c:pt idx="32">
                  <c:v>-5.7833950512929277E-2</c:v>
                </c:pt>
                <c:pt idx="33">
                  <c:v>-0.10831476254193717</c:v>
                </c:pt>
                <c:pt idx="34">
                  <c:v>-9.4874582084855774E-2</c:v>
                </c:pt>
                <c:pt idx="35">
                  <c:v>-0.15648716383057604</c:v>
                </c:pt>
                <c:pt idx="36">
                  <c:v>-6.6059288290233553E-2</c:v>
                </c:pt>
                <c:pt idx="37">
                  <c:v>-6.8516085366894686E-2</c:v>
                </c:pt>
                <c:pt idx="38">
                  <c:v>-5.815461321441262E-2</c:v>
                </c:pt>
                <c:pt idx="39">
                  <c:v>-2.4367911571829382E-2</c:v>
                </c:pt>
                <c:pt idx="40">
                  <c:v>3.3906438016259699E-2</c:v>
                </c:pt>
                <c:pt idx="41">
                  <c:v>4.2718529449615517E-2</c:v>
                </c:pt>
                <c:pt idx="42">
                  <c:v>8.5157014048974133E-2</c:v>
                </c:pt>
                <c:pt idx="43">
                  <c:v>5.5573946082745351E-2</c:v>
                </c:pt>
                <c:pt idx="44">
                  <c:v>8.5017852939500926E-2</c:v>
                </c:pt>
                <c:pt idx="45">
                  <c:v>4.4859754579618993E-2</c:v>
                </c:pt>
                <c:pt idx="46">
                  <c:v>7.3479570642462022E-2</c:v>
                </c:pt>
                <c:pt idx="47">
                  <c:v>-1.9136943773901294E-2</c:v>
                </c:pt>
                <c:pt idx="48">
                  <c:v>-0.11297666965856479</c:v>
                </c:pt>
                <c:pt idx="49">
                  <c:v>-7.2243986044838948E-2</c:v>
                </c:pt>
                <c:pt idx="50">
                  <c:v>-9.7503171497123731E-2</c:v>
                </c:pt>
                <c:pt idx="51">
                  <c:v>-0.127890308833571</c:v>
                </c:pt>
                <c:pt idx="52">
                  <c:v>-0.11126447456047117</c:v>
                </c:pt>
                <c:pt idx="53">
                  <c:v>-0.13746964490883329</c:v>
                </c:pt>
                <c:pt idx="54">
                  <c:v>-0.12312929181757681</c:v>
                </c:pt>
                <c:pt idx="55">
                  <c:v>-9.9254390171665818E-2</c:v>
                </c:pt>
                <c:pt idx="56">
                  <c:v>1.1808809817352994E-3</c:v>
                </c:pt>
                <c:pt idx="57">
                  <c:v>-0.10240612123851633</c:v>
                </c:pt>
                <c:pt idx="58">
                  <c:v>-8.0110752981568112E-2</c:v>
                </c:pt>
                <c:pt idx="59">
                  <c:v>-4.6425791136641692E-2</c:v>
                </c:pt>
                <c:pt idx="60">
                  <c:v>-8.4708762330080845E-2</c:v>
                </c:pt>
                <c:pt idx="61">
                  <c:v>-0.15203818448594575</c:v>
                </c:pt>
                <c:pt idx="62">
                  <c:v>-0.16792236833623519</c:v>
                </c:pt>
                <c:pt idx="63">
                  <c:v>-0.1750816671108737</c:v>
                </c:pt>
                <c:pt idx="64">
                  <c:v>-0.23578405063608443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TDK_FF_ST_oU_09!$Z$85:$Z$149</c:f>
              <c:numCache>
                <c:formatCode>General</c:formatCode>
                <c:ptCount val="65"/>
                <c:pt idx="0">
                  <c:v>359.54099999999994</c:v>
                </c:pt>
                <c:pt idx="1">
                  <c:v>354.24899999999997</c:v>
                </c:pt>
                <c:pt idx="2">
                  <c:v>348.78599999999994</c:v>
                </c:pt>
                <c:pt idx="3">
                  <c:v>343.21499999999992</c:v>
                </c:pt>
                <c:pt idx="4">
                  <c:v>337.52699999999993</c:v>
                </c:pt>
                <c:pt idx="5">
                  <c:v>331.77599999999995</c:v>
                </c:pt>
                <c:pt idx="6">
                  <c:v>326.02499999999998</c:v>
                </c:pt>
                <c:pt idx="7">
                  <c:v>320.37299999999999</c:v>
                </c:pt>
                <c:pt idx="8">
                  <c:v>314.73899999999998</c:v>
                </c:pt>
                <c:pt idx="9">
                  <c:v>309.096</c:v>
                </c:pt>
                <c:pt idx="10">
                  <c:v>303.642</c:v>
                </c:pt>
                <c:pt idx="11">
                  <c:v>298.09800000000001</c:v>
                </c:pt>
                <c:pt idx="12">
                  <c:v>292.38300000000004</c:v>
                </c:pt>
                <c:pt idx="13">
                  <c:v>286.72200000000004</c:v>
                </c:pt>
                <c:pt idx="14">
                  <c:v>280.95300000000003</c:v>
                </c:pt>
                <c:pt idx="15">
                  <c:v>275.22000000000003</c:v>
                </c:pt>
                <c:pt idx="16">
                  <c:v>269.55900000000003</c:v>
                </c:pt>
                <c:pt idx="17">
                  <c:v>264.05100000000004</c:v>
                </c:pt>
                <c:pt idx="18">
                  <c:v>258.56100000000004</c:v>
                </c:pt>
                <c:pt idx="19">
                  <c:v>252.90000000000003</c:v>
                </c:pt>
                <c:pt idx="20">
                  <c:v>247.26600000000005</c:v>
                </c:pt>
                <c:pt idx="21">
                  <c:v>241.57800000000006</c:v>
                </c:pt>
                <c:pt idx="22">
                  <c:v>235.91700000000006</c:v>
                </c:pt>
                <c:pt idx="23">
                  <c:v>230.16600000000005</c:v>
                </c:pt>
                <c:pt idx="24">
                  <c:v>224.55900000000005</c:v>
                </c:pt>
                <c:pt idx="25">
                  <c:v>218.99700000000004</c:v>
                </c:pt>
                <c:pt idx="26">
                  <c:v>213.55200000000005</c:v>
                </c:pt>
                <c:pt idx="27">
                  <c:v>208.02600000000004</c:v>
                </c:pt>
                <c:pt idx="28">
                  <c:v>202.30200000000005</c:v>
                </c:pt>
                <c:pt idx="29">
                  <c:v>196.64100000000005</c:v>
                </c:pt>
                <c:pt idx="30">
                  <c:v>190.97100000000006</c:v>
                </c:pt>
                <c:pt idx="31">
                  <c:v>185.26500000000007</c:v>
                </c:pt>
                <c:pt idx="32">
                  <c:v>179.65800000000007</c:v>
                </c:pt>
                <c:pt idx="33">
                  <c:v>174.15000000000006</c:v>
                </c:pt>
                <c:pt idx="34">
                  <c:v>168.66900000000007</c:v>
                </c:pt>
                <c:pt idx="35">
                  <c:v>163.14300000000006</c:v>
                </c:pt>
                <c:pt idx="36">
                  <c:v>157.42800000000005</c:v>
                </c:pt>
                <c:pt idx="37">
                  <c:v>151.73100000000005</c:v>
                </c:pt>
                <c:pt idx="38">
                  <c:v>146.01600000000005</c:v>
                </c:pt>
                <c:pt idx="39">
                  <c:v>140.42700000000005</c:v>
                </c:pt>
                <c:pt idx="40">
                  <c:v>134.77500000000006</c:v>
                </c:pt>
                <c:pt idx="41">
                  <c:v>129.16800000000006</c:v>
                </c:pt>
                <c:pt idx="42">
                  <c:v>123.76800000000006</c:v>
                </c:pt>
                <c:pt idx="43">
                  <c:v>118.21500000000006</c:v>
                </c:pt>
                <c:pt idx="44">
                  <c:v>112.50000000000006</c:v>
                </c:pt>
                <c:pt idx="45">
                  <c:v>106.86600000000006</c:v>
                </c:pt>
                <c:pt idx="46">
                  <c:v>101.14200000000005</c:v>
                </c:pt>
                <c:pt idx="47">
                  <c:v>95.44500000000005</c:v>
                </c:pt>
                <c:pt idx="48">
                  <c:v>89.802000000000049</c:v>
                </c:pt>
                <c:pt idx="49">
                  <c:v>84.366000000000042</c:v>
                </c:pt>
                <c:pt idx="50">
                  <c:v>78.858000000000047</c:v>
                </c:pt>
                <c:pt idx="51">
                  <c:v>73.188000000000045</c:v>
                </c:pt>
                <c:pt idx="52">
                  <c:v>67.626000000000047</c:v>
                </c:pt>
                <c:pt idx="53">
                  <c:v>61.902000000000051</c:v>
                </c:pt>
                <c:pt idx="54">
                  <c:v>56.223000000000049</c:v>
                </c:pt>
                <c:pt idx="55">
                  <c:v>50.45400000000005</c:v>
                </c:pt>
                <c:pt idx="56">
                  <c:v>44.82900000000005</c:v>
                </c:pt>
                <c:pt idx="57">
                  <c:v>39.258000000000052</c:v>
                </c:pt>
                <c:pt idx="58">
                  <c:v>33.867000000000054</c:v>
                </c:pt>
                <c:pt idx="59">
                  <c:v>28.269000000000055</c:v>
                </c:pt>
                <c:pt idx="60">
                  <c:v>22.581000000000056</c:v>
                </c:pt>
                <c:pt idx="61">
                  <c:v>16.920000000000059</c:v>
                </c:pt>
                <c:pt idx="62">
                  <c:v>11.214000000000059</c:v>
                </c:pt>
                <c:pt idx="63">
                  <c:v>5.5080000000000595</c:v>
                </c:pt>
                <c:pt idx="64">
                  <c:v>-0.26099999999993972</c:v>
                </c:pt>
              </c:numCache>
            </c:numRef>
          </c:xVal>
          <c:yVal>
            <c:numRef>
              <c:f>TDK_FF_ST_oU_09!$AC$85:$AC$149</c:f>
              <c:numCache>
                <c:formatCode>General</c:formatCode>
                <c:ptCount val="65"/>
                <c:pt idx="0">
                  <c:v>-0.2514940090046025</c:v>
                </c:pt>
                <c:pt idx="1">
                  <c:v>-0.15602169318668757</c:v>
                </c:pt>
                <c:pt idx="2">
                  <c:v>-0.10930068678078442</c:v>
                </c:pt>
                <c:pt idx="3">
                  <c:v>-0.10535963133759196</c:v>
                </c:pt>
                <c:pt idx="4">
                  <c:v>-3.0287859108398152E-2</c:v>
                </c:pt>
                <c:pt idx="5">
                  <c:v>-5.7039408395780811E-2</c:v>
                </c:pt>
                <c:pt idx="6">
                  <c:v>-2.5848028129303202E-2</c:v>
                </c:pt>
                <c:pt idx="7">
                  <c:v>1.5089907370850142E-2</c:v>
                </c:pt>
                <c:pt idx="8">
                  <c:v>-8.557093177950037E-2</c:v>
                </c:pt>
                <c:pt idx="9">
                  <c:v>-5.5277015673937058E-2</c:v>
                </c:pt>
                <c:pt idx="10">
                  <c:v>-0.11611599010228701</c:v>
                </c:pt>
                <c:pt idx="11">
                  <c:v>-0.162744758197789</c:v>
                </c:pt>
                <c:pt idx="12">
                  <c:v>-9.0599097092422198E-2</c:v>
                </c:pt>
                <c:pt idx="13">
                  <c:v>-8.4813803717395331E-2</c:v>
                </c:pt>
                <c:pt idx="14">
                  <c:v>-6.6857388170376453E-2</c:v>
                </c:pt>
                <c:pt idx="15">
                  <c:v>-2.9334712643503735E-2</c:v>
                </c:pt>
                <c:pt idx="16">
                  <c:v>-5.4092779001450708E-2</c:v>
                </c:pt>
                <c:pt idx="17">
                  <c:v>-1.8920262429105605E-2</c:v>
                </c:pt>
                <c:pt idx="18">
                  <c:v>4.5914175590610284E-2</c:v>
                </c:pt>
                <c:pt idx="19">
                  <c:v>0.10963070528993057</c:v>
                </c:pt>
                <c:pt idx="20">
                  <c:v>4.4310748711637871E-2</c:v>
                </c:pt>
                <c:pt idx="21">
                  <c:v>0.13665101483368858</c:v>
                </c:pt>
                <c:pt idx="22">
                  <c:v>0.10171257619523999</c:v>
                </c:pt>
                <c:pt idx="23">
                  <c:v>6.9387311095965742E-2</c:v>
                </c:pt>
                <c:pt idx="24">
                  <c:v>3.7432652044032011E-2</c:v>
                </c:pt>
                <c:pt idx="25">
                  <c:v>2.9206034610439247E-2</c:v>
                </c:pt>
                <c:pt idx="26">
                  <c:v>7.8954917877439357E-2</c:v>
                </c:pt>
                <c:pt idx="27">
                  <c:v>-6.8547891307133568E-2</c:v>
                </c:pt>
                <c:pt idx="28">
                  <c:v>-8.8249740203224292E-2</c:v>
                </c:pt>
                <c:pt idx="29">
                  <c:v>-5.8314781707593966E-2</c:v>
                </c:pt>
                <c:pt idx="30">
                  <c:v>-9.4221357520325455E-2</c:v>
                </c:pt>
                <c:pt idx="31">
                  <c:v>-5.051414106819152E-2</c:v>
                </c:pt>
                <c:pt idx="32">
                  <c:v>-4.8161810518024595E-2</c:v>
                </c:pt>
                <c:pt idx="33">
                  <c:v>-2.7028515066348291E-2</c:v>
                </c:pt>
                <c:pt idx="34">
                  <c:v>-1.284542744710393E-2</c:v>
                </c:pt>
                <c:pt idx="35">
                  <c:v>-8.4401206184168132E-3</c:v>
                </c:pt>
                <c:pt idx="36">
                  <c:v>1.0699367363315559E-2</c:v>
                </c:pt>
                <c:pt idx="37">
                  <c:v>0.10493873904152906</c:v>
                </c:pt>
                <c:pt idx="38">
                  <c:v>1.4739573275193152E-2</c:v>
                </c:pt>
                <c:pt idx="39">
                  <c:v>4.4132954355148968E-2</c:v>
                </c:pt>
                <c:pt idx="40">
                  <c:v>7.6672106087954717E-2</c:v>
                </c:pt>
                <c:pt idx="41">
                  <c:v>-1.1897560064141999E-2</c:v>
                </c:pt>
                <c:pt idx="42">
                  <c:v>2.9678048793101652E-2</c:v>
                </c:pt>
                <c:pt idx="43">
                  <c:v>7.6451211511169959E-2</c:v>
                </c:pt>
                <c:pt idx="44">
                  <c:v>-1.1128798109723448E-2</c:v>
                </c:pt>
                <c:pt idx="45">
                  <c:v>-5.3498892733188086E-3</c:v>
                </c:pt>
                <c:pt idx="46">
                  <c:v>1.9525126834594175E-2</c:v>
                </c:pt>
                <c:pt idx="47">
                  <c:v>2.7770945603720065E-2</c:v>
                </c:pt>
                <c:pt idx="48">
                  <c:v>0.1044960892148481</c:v>
                </c:pt>
                <c:pt idx="49">
                  <c:v>0.10784786325876894</c:v>
                </c:pt>
                <c:pt idx="50">
                  <c:v>0.11745785542974829</c:v>
                </c:pt>
                <c:pt idx="51">
                  <c:v>0.15994283216025451</c:v>
                </c:pt>
                <c:pt idx="52">
                  <c:v>8.110557162306975E-2</c:v>
                </c:pt>
                <c:pt idx="53">
                  <c:v>0.11595889703499296</c:v>
                </c:pt>
                <c:pt idx="54">
                  <c:v>4.798307258842982E-2</c:v>
                </c:pt>
                <c:pt idx="55">
                  <c:v>5.2050784536120887E-2</c:v>
                </c:pt>
                <c:pt idx="56">
                  <c:v>7.1490113721907278E-2</c:v>
                </c:pt>
                <c:pt idx="57">
                  <c:v>-6.0051124346514939E-2</c:v>
                </c:pt>
                <c:pt idx="58">
                  <c:v>-9.2335579225711228E-2</c:v>
                </c:pt>
                <c:pt idx="59">
                  <c:v>-0.1263140052741889</c:v>
                </c:pt>
                <c:pt idx="60">
                  <c:v>-0.1919932192112519</c:v>
                </c:pt>
                <c:pt idx="61">
                  <c:v>-0.2101700283037502</c:v>
                </c:pt>
                <c:pt idx="62">
                  <c:v>-0.14735279834735948</c:v>
                </c:pt>
                <c:pt idx="63">
                  <c:v>-0.24531733046611492</c:v>
                </c:pt>
                <c:pt idx="64">
                  <c:v>-0.19796537964836514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5.31</c:v>
                </c:pt>
                <c:pt idx="2">
                  <c:v>11.042999999999999</c:v>
                </c:pt>
                <c:pt idx="3">
                  <c:v>16.686</c:v>
                </c:pt>
                <c:pt idx="4">
                  <c:v>22.302</c:v>
                </c:pt>
                <c:pt idx="5">
                  <c:v>28.08</c:v>
                </c:pt>
                <c:pt idx="6">
                  <c:v>33.641999999999996</c:v>
                </c:pt>
                <c:pt idx="7">
                  <c:v>39.104999999999997</c:v>
                </c:pt>
                <c:pt idx="8">
                  <c:v>44.693999999999996</c:v>
                </c:pt>
                <c:pt idx="9">
                  <c:v>50.273999999999994</c:v>
                </c:pt>
                <c:pt idx="10">
                  <c:v>56.042999999999992</c:v>
                </c:pt>
                <c:pt idx="11">
                  <c:v>61.730999999999995</c:v>
                </c:pt>
                <c:pt idx="12">
                  <c:v>67.391999999999996</c:v>
                </c:pt>
                <c:pt idx="13">
                  <c:v>73.043999999999997</c:v>
                </c:pt>
                <c:pt idx="14">
                  <c:v>78.623999999999995</c:v>
                </c:pt>
                <c:pt idx="15">
                  <c:v>84.077999999999989</c:v>
                </c:pt>
                <c:pt idx="16">
                  <c:v>89.522999999999982</c:v>
                </c:pt>
                <c:pt idx="17">
                  <c:v>95.309999999999988</c:v>
                </c:pt>
                <c:pt idx="18">
                  <c:v>101.00699999999999</c:v>
                </c:pt>
                <c:pt idx="19">
                  <c:v>106.64099999999999</c:v>
                </c:pt>
                <c:pt idx="20">
                  <c:v>112.29299999999999</c:v>
                </c:pt>
                <c:pt idx="21">
                  <c:v>118.017</c:v>
                </c:pt>
                <c:pt idx="22">
                  <c:v>123.55199999999999</c:v>
                </c:pt>
                <c:pt idx="23">
                  <c:v>128.96099999999998</c:v>
                </c:pt>
                <c:pt idx="24">
                  <c:v>134.505</c:v>
                </c:pt>
                <c:pt idx="25">
                  <c:v>140.19299999999998</c:v>
                </c:pt>
                <c:pt idx="26">
                  <c:v>145.86299999999997</c:v>
                </c:pt>
                <c:pt idx="27">
                  <c:v>151.59599999999998</c:v>
                </c:pt>
                <c:pt idx="28">
                  <c:v>157.23899999999998</c:v>
                </c:pt>
                <c:pt idx="29">
                  <c:v>162.86399999999998</c:v>
                </c:pt>
                <c:pt idx="30">
                  <c:v>168.44399999999999</c:v>
                </c:pt>
                <c:pt idx="31">
                  <c:v>173.88</c:v>
                </c:pt>
                <c:pt idx="32">
                  <c:v>179.40600000000001</c:v>
                </c:pt>
                <c:pt idx="33">
                  <c:v>185.11199999999999</c:v>
                </c:pt>
                <c:pt idx="34">
                  <c:v>190.791</c:v>
                </c:pt>
                <c:pt idx="35">
                  <c:v>196.506</c:v>
                </c:pt>
                <c:pt idx="36">
                  <c:v>202.03200000000001</c:v>
                </c:pt>
                <c:pt idx="37">
                  <c:v>207.792</c:v>
                </c:pt>
                <c:pt idx="38">
                  <c:v>213.363</c:v>
                </c:pt>
                <c:pt idx="39">
                  <c:v>218.82599999999999</c:v>
                </c:pt>
                <c:pt idx="40">
                  <c:v>224.352</c:v>
                </c:pt>
                <c:pt idx="41">
                  <c:v>230.04</c:v>
                </c:pt>
                <c:pt idx="42">
                  <c:v>235.70099999999999</c:v>
                </c:pt>
                <c:pt idx="43">
                  <c:v>241.44299999999998</c:v>
                </c:pt>
                <c:pt idx="44">
                  <c:v>247.08599999999998</c:v>
                </c:pt>
                <c:pt idx="45">
                  <c:v>252.67499999999998</c:v>
                </c:pt>
                <c:pt idx="46">
                  <c:v>258.38099999999997</c:v>
                </c:pt>
                <c:pt idx="47">
                  <c:v>263.86199999999997</c:v>
                </c:pt>
                <c:pt idx="48">
                  <c:v>269.34299999999996</c:v>
                </c:pt>
                <c:pt idx="49">
                  <c:v>275.06699999999995</c:v>
                </c:pt>
                <c:pt idx="50">
                  <c:v>280.73699999999997</c:v>
                </c:pt>
                <c:pt idx="51">
                  <c:v>286.42499999999995</c:v>
                </c:pt>
                <c:pt idx="52">
                  <c:v>292.12199999999996</c:v>
                </c:pt>
                <c:pt idx="53">
                  <c:v>297.88199999999995</c:v>
                </c:pt>
                <c:pt idx="54">
                  <c:v>303.43499999999995</c:v>
                </c:pt>
                <c:pt idx="55">
                  <c:v>308.88899999999995</c:v>
                </c:pt>
                <c:pt idx="56">
                  <c:v>314.52299999999997</c:v>
                </c:pt>
                <c:pt idx="57">
                  <c:v>320.15699999999998</c:v>
                </c:pt>
                <c:pt idx="58">
                  <c:v>325.899</c:v>
                </c:pt>
                <c:pt idx="59">
                  <c:v>331.62299999999999</c:v>
                </c:pt>
                <c:pt idx="60">
                  <c:v>337.31099999999998</c:v>
                </c:pt>
                <c:pt idx="61">
                  <c:v>342.97199999999998</c:v>
                </c:pt>
                <c:pt idx="62">
                  <c:v>348.57899999999995</c:v>
                </c:pt>
                <c:pt idx="63">
                  <c:v>354.06899999999996</c:v>
                </c:pt>
              </c:numCache>
            </c:numRef>
          </c:xVal>
          <c:yVal>
            <c:numRef>
              <c:f>TDK_FF_ST_oU_09!$AD$20:$AD$83</c:f>
              <c:numCache>
                <c:formatCode>General</c:formatCode>
                <c:ptCount val="64"/>
                <c:pt idx="0">
                  <c:v>8.3380629191624145E-2</c:v>
                </c:pt>
                <c:pt idx="1">
                  <c:v>-6.5979455437708445E-2</c:v>
                </c:pt>
                <c:pt idx="2">
                  <c:v>8.078826734605471E-2</c:v>
                </c:pt>
                <c:pt idx="3">
                  <c:v>-1.1776430149573969E-2</c:v>
                </c:pt>
                <c:pt idx="4">
                  <c:v>-3.3983234778137472E-2</c:v>
                </c:pt>
                <c:pt idx="5">
                  <c:v>4.0506255572971384E-2</c:v>
                </c:pt>
                <c:pt idx="6">
                  <c:v>5.585388862836993E-2</c:v>
                </c:pt>
                <c:pt idx="7">
                  <c:v>4.222048723820393E-2</c:v>
                </c:pt>
                <c:pt idx="8">
                  <c:v>8.9751371005768021E-2</c:v>
                </c:pt>
                <c:pt idx="9">
                  <c:v>-1.2098805622933639E-2</c:v>
                </c:pt>
                <c:pt idx="10">
                  <c:v>-2.7426550087334078E-2</c:v>
                </c:pt>
                <c:pt idx="11">
                  <c:v>1.7863218538529679E-2</c:v>
                </c:pt>
                <c:pt idx="12">
                  <c:v>-1.2567147897200925E-2</c:v>
                </c:pt>
                <c:pt idx="13">
                  <c:v>1.8381859628007646E-2</c:v>
                </c:pt>
                <c:pt idx="14">
                  <c:v>7.3624123899520555E-3</c:v>
                </c:pt>
                <c:pt idx="15">
                  <c:v>5.6617518541500544E-2</c:v>
                </c:pt>
                <c:pt idx="16">
                  <c:v>7.7587922238066653E-2</c:v>
                </c:pt>
                <c:pt idx="17">
                  <c:v>-3.3830626584418155E-2</c:v>
                </c:pt>
                <c:pt idx="18">
                  <c:v>-6.3472688303392033E-3</c:v>
                </c:pt>
                <c:pt idx="19">
                  <c:v>6.4921671057192043E-3</c:v>
                </c:pt>
                <c:pt idx="20">
                  <c:v>3.781003528544602E-3</c:v>
                </c:pt>
                <c:pt idx="21">
                  <c:v>6.6928660110619376E-2</c:v>
                </c:pt>
                <c:pt idx="22">
                  <c:v>2.3200470020640296E-2</c:v>
                </c:pt>
                <c:pt idx="23">
                  <c:v>-6.0446509227944034E-2</c:v>
                </c:pt>
                <c:pt idx="24">
                  <c:v>7.19804500515977E-2</c:v>
                </c:pt>
                <c:pt idx="25">
                  <c:v>5.8043355521789408E-2</c:v>
                </c:pt>
                <c:pt idx="26">
                  <c:v>-4.733279229242271E-2</c:v>
                </c:pt>
                <c:pt idx="27">
                  <c:v>7.3800808404683949E-2</c:v>
                </c:pt>
                <c:pt idx="28">
                  <c:v>3.1586486201831576E-2</c:v>
                </c:pt>
                <c:pt idx="29">
                  <c:v>2.8736208418905562E-2</c:v>
                </c:pt>
                <c:pt idx="30">
                  <c:v>-2.9729357326573336E-3</c:v>
                </c:pt>
                <c:pt idx="31">
                  <c:v>6.8151357054745176E-2</c:v>
                </c:pt>
                <c:pt idx="32">
                  <c:v>9.6721399949046827E-3</c:v>
                </c:pt>
                <c:pt idx="33">
                  <c:v>5.780062147374565E-2</c:v>
                </c:pt>
                <c:pt idx="34">
                  <c:v>6.5322456453031918E-4</c:v>
                </c:pt>
                <c:pt idx="35">
                  <c:v>9.8172382122982071E-2</c:v>
                </c:pt>
                <c:pt idx="36">
                  <c:v>-2.2190451912990738E-2</c:v>
                </c:pt>
                <c:pt idx="37">
                  <c:v>-3.1805940238882613E-5</c:v>
                </c:pt>
                <c:pt idx="38">
                  <c:v>0.13710953109185198</c:v>
                </c:pt>
                <c:pt idx="39">
                  <c:v>5.3573946182268628E-2</c:v>
                </c:pt>
                <c:pt idx="40">
                  <c:v>3.526214027772312E-3</c:v>
                </c:pt>
                <c:pt idx="41">
                  <c:v>2.6668781646350226E-2</c:v>
                </c:pt>
                <c:pt idx="42">
                  <c:v>1.6555562146265856E-2</c:v>
                </c:pt>
                <c:pt idx="43">
                  <c:v>8.1077068750943226E-2</c:v>
                </c:pt>
                <c:pt idx="44">
                  <c:v>-4.0707104227863056E-2</c:v>
                </c:pt>
                <c:pt idx="45">
                  <c:v>6.4770950710311581E-2</c:v>
                </c:pt>
                <c:pt idx="46">
                  <c:v>-2.7565395051851738E-2</c:v>
                </c:pt>
                <c:pt idx="47">
                  <c:v>2.1668134479568835E-4</c:v>
                </c:pt>
                <c:pt idx="48">
                  <c:v>5.888389065711408E-2</c:v>
                </c:pt>
                <c:pt idx="49">
                  <c:v>4.2909273401335213E-2</c:v>
                </c:pt>
                <c:pt idx="50">
                  <c:v>3.0645783326747278E-2</c:v>
                </c:pt>
                <c:pt idx="51">
                  <c:v>4.3076505116175667E-2</c:v>
                </c:pt>
                <c:pt idx="52">
                  <c:v>2.0665377468048973E-2</c:v>
                </c:pt>
                <c:pt idx="53">
                  <c:v>-2.5275113288955708E-2</c:v>
                </c:pt>
                <c:pt idx="54">
                  <c:v>7.0133017152897992E-3</c:v>
                </c:pt>
                <c:pt idx="55">
                  <c:v>4.3977374497728761E-2</c:v>
                </c:pt>
                <c:pt idx="56">
                  <c:v>-8.6751812761235669E-2</c:v>
                </c:pt>
                <c:pt idx="57">
                  <c:v>0.11749602860936648</c:v>
                </c:pt>
                <c:pt idx="58">
                  <c:v>5.426272485226491E-2</c:v>
                </c:pt>
                <c:pt idx="59">
                  <c:v>-1.0613617259139119E-2</c:v>
                </c:pt>
                <c:pt idx="60">
                  <c:v>5.4420903221682693E-2</c:v>
                </c:pt>
                <c:pt idx="61">
                  <c:v>4.6678553148353785E-2</c:v>
                </c:pt>
                <c:pt idx="62">
                  <c:v>5.8621681555450778E-2</c:v>
                </c:pt>
                <c:pt idx="63">
                  <c:v>1.9059973924186124E-2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20024"/>
        <c:axId val="667922376"/>
      </c:scatterChart>
      <c:valAx>
        <c:axId val="6679200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7922376"/>
        <c:crosses val="autoZero"/>
        <c:crossBetween val="midCat"/>
      </c:valAx>
      <c:valAx>
        <c:axId val="667922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7920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5.274</c:v>
                </c:pt>
                <c:pt idx="2">
                  <c:v>10.98</c:v>
                </c:pt>
                <c:pt idx="3">
                  <c:v>16.640999999999998</c:v>
                </c:pt>
                <c:pt idx="4">
                  <c:v>22.373999999999999</c:v>
                </c:pt>
                <c:pt idx="5">
                  <c:v>28.070999999999998</c:v>
                </c:pt>
                <c:pt idx="6">
                  <c:v>33.641999999999996</c:v>
                </c:pt>
                <c:pt idx="7">
                  <c:v>39.077999999999996</c:v>
                </c:pt>
                <c:pt idx="8">
                  <c:v>44.612999999999992</c:v>
                </c:pt>
                <c:pt idx="9">
                  <c:v>50.309999999999988</c:v>
                </c:pt>
                <c:pt idx="10">
                  <c:v>56.024999999999991</c:v>
                </c:pt>
                <c:pt idx="11">
                  <c:v>61.694999999999993</c:v>
                </c:pt>
                <c:pt idx="12">
                  <c:v>67.400999999999996</c:v>
                </c:pt>
                <c:pt idx="13">
                  <c:v>73.025999999999996</c:v>
                </c:pt>
                <c:pt idx="14">
                  <c:v>78.668999999999997</c:v>
                </c:pt>
                <c:pt idx="15">
                  <c:v>84.11399999999999</c:v>
                </c:pt>
                <c:pt idx="16">
                  <c:v>89.558999999999983</c:v>
                </c:pt>
                <c:pt idx="17">
                  <c:v>95.282999999999987</c:v>
                </c:pt>
                <c:pt idx="18">
                  <c:v>100.97999999999999</c:v>
                </c:pt>
                <c:pt idx="19">
                  <c:v>106.64099999999999</c:v>
                </c:pt>
                <c:pt idx="20">
                  <c:v>112.34699999999999</c:v>
                </c:pt>
                <c:pt idx="21">
                  <c:v>117.97199999999999</c:v>
                </c:pt>
                <c:pt idx="22">
                  <c:v>123.51599999999999</c:v>
                </c:pt>
                <c:pt idx="23">
                  <c:v>128.96099999999998</c:v>
                </c:pt>
                <c:pt idx="24">
                  <c:v>134.53199999999998</c:v>
                </c:pt>
                <c:pt idx="25">
                  <c:v>140.17499999999998</c:v>
                </c:pt>
                <c:pt idx="26">
                  <c:v>145.791</c:v>
                </c:pt>
                <c:pt idx="27">
                  <c:v>151.524</c:v>
                </c:pt>
                <c:pt idx="28">
                  <c:v>157.17599999999999</c:v>
                </c:pt>
                <c:pt idx="29">
                  <c:v>162.79199999999997</c:v>
                </c:pt>
                <c:pt idx="30">
                  <c:v>168.49799999999996</c:v>
                </c:pt>
                <c:pt idx="31">
                  <c:v>173.86199999999997</c:v>
                </c:pt>
                <c:pt idx="32">
                  <c:v>179.35199999999998</c:v>
                </c:pt>
                <c:pt idx="33">
                  <c:v>185.07599999999996</c:v>
                </c:pt>
                <c:pt idx="34">
                  <c:v>190.75499999999997</c:v>
                </c:pt>
                <c:pt idx="35">
                  <c:v>196.48799999999997</c:v>
                </c:pt>
                <c:pt idx="36">
                  <c:v>202.11299999999997</c:v>
                </c:pt>
                <c:pt idx="37">
                  <c:v>207.83699999999996</c:v>
                </c:pt>
                <c:pt idx="38">
                  <c:v>213.35399999999996</c:v>
                </c:pt>
                <c:pt idx="39">
                  <c:v>218.79899999999995</c:v>
                </c:pt>
                <c:pt idx="40">
                  <c:v>224.35199999999995</c:v>
                </c:pt>
                <c:pt idx="41">
                  <c:v>229.96799999999996</c:v>
                </c:pt>
                <c:pt idx="42">
                  <c:v>235.70999999999995</c:v>
                </c:pt>
                <c:pt idx="43">
                  <c:v>241.46099999999996</c:v>
                </c:pt>
                <c:pt idx="44">
                  <c:v>247.13099999999994</c:v>
                </c:pt>
                <c:pt idx="45">
                  <c:v>252.72899999999996</c:v>
                </c:pt>
                <c:pt idx="46">
                  <c:v>258.38099999999997</c:v>
                </c:pt>
                <c:pt idx="47">
                  <c:v>263.82599999999996</c:v>
                </c:pt>
                <c:pt idx="48">
                  <c:v>269.31599999999997</c:v>
                </c:pt>
                <c:pt idx="49">
                  <c:v>275.08499999999998</c:v>
                </c:pt>
                <c:pt idx="50">
                  <c:v>280.79999999999995</c:v>
                </c:pt>
                <c:pt idx="51">
                  <c:v>286.49699999999996</c:v>
                </c:pt>
                <c:pt idx="52">
                  <c:v>292.16699999999997</c:v>
                </c:pt>
                <c:pt idx="53">
                  <c:v>297.88199999999995</c:v>
                </c:pt>
                <c:pt idx="54">
                  <c:v>303.44399999999996</c:v>
                </c:pt>
                <c:pt idx="55">
                  <c:v>308.90699999999998</c:v>
                </c:pt>
                <c:pt idx="56">
                  <c:v>314.47800000000001</c:v>
                </c:pt>
                <c:pt idx="57">
                  <c:v>320.166</c:v>
                </c:pt>
                <c:pt idx="58">
                  <c:v>325.89</c:v>
                </c:pt>
                <c:pt idx="59">
                  <c:v>331.66800000000001</c:v>
                </c:pt>
                <c:pt idx="60">
                  <c:v>337.26600000000002</c:v>
                </c:pt>
                <c:pt idx="61">
                  <c:v>342.96300000000002</c:v>
                </c:pt>
                <c:pt idx="62">
                  <c:v>348.642</c:v>
                </c:pt>
                <c:pt idx="63">
                  <c:v>354.024</c:v>
                </c:pt>
                <c:pt idx="64">
                  <c:v>359.577</c:v>
                </c:pt>
              </c:numCache>
            </c:numRef>
          </c:xVal>
          <c:yVal>
            <c:numRef>
              <c:f>TDK_FF_ST_mU_09!$AC$20:$AC$84</c:f>
              <c:numCache>
                <c:formatCode>General</c:formatCode>
                <c:ptCount val="65"/>
                <c:pt idx="0">
                  <c:v>-0.18814643624057226</c:v>
                </c:pt>
                <c:pt idx="1">
                  <c:v>-0.19735784616449248</c:v>
                </c:pt>
                <c:pt idx="2">
                  <c:v>-0.2265738253848717</c:v>
                </c:pt>
                <c:pt idx="3">
                  <c:v>-0.2800773013666813</c:v>
                </c:pt>
                <c:pt idx="4">
                  <c:v>-0.20915716034798848</c:v>
                </c:pt>
                <c:pt idx="5">
                  <c:v>-0.12889285397395156</c:v>
                </c:pt>
                <c:pt idx="6">
                  <c:v>-0.18209891352893237</c:v>
                </c:pt>
                <c:pt idx="7">
                  <c:v>-0.10451893340657392</c:v>
                </c:pt>
                <c:pt idx="8">
                  <c:v>-2.1521198966915733E-2</c:v>
                </c:pt>
                <c:pt idx="9">
                  <c:v>5.059865916719275E-2</c:v>
                </c:pt>
                <c:pt idx="10">
                  <c:v>0.12435917303092481</c:v>
                </c:pt>
                <c:pt idx="11">
                  <c:v>0.10793385505706965</c:v>
                </c:pt>
                <c:pt idx="12">
                  <c:v>9.1032005326795229E-2</c:v>
                </c:pt>
                <c:pt idx="13">
                  <c:v>-3.5395495084046047E-2</c:v>
                </c:pt>
                <c:pt idx="14">
                  <c:v>0.13551556739336945</c:v>
                </c:pt>
                <c:pt idx="15">
                  <c:v>0.13871343075065568</c:v>
                </c:pt>
                <c:pt idx="16">
                  <c:v>1.8531870448029508E-2</c:v>
                </c:pt>
                <c:pt idx="17">
                  <c:v>4.6764898501834296E-2</c:v>
                </c:pt>
                <c:pt idx="18">
                  <c:v>2.7470881590829777E-4</c:v>
                </c:pt>
                <c:pt idx="19">
                  <c:v>2.3527768054208309E-2</c:v>
                </c:pt>
                <c:pt idx="20">
                  <c:v>-6.375657445904892E-2</c:v>
                </c:pt>
                <c:pt idx="21">
                  <c:v>5.7708034412982556E-2</c:v>
                </c:pt>
                <c:pt idx="22">
                  <c:v>-2.5313747093406391E-2</c:v>
                </c:pt>
                <c:pt idx="23">
                  <c:v>4.0049381468037382E-2</c:v>
                </c:pt>
                <c:pt idx="24">
                  <c:v>5.6703064574037398E-2</c:v>
                </c:pt>
                <c:pt idx="25">
                  <c:v>4.0895988333602418E-3</c:v>
                </c:pt>
                <c:pt idx="26">
                  <c:v>-2.0470082655663191E-2</c:v>
                </c:pt>
                <c:pt idx="27">
                  <c:v>2.251211384123053E-2</c:v>
                </c:pt>
                <c:pt idx="28">
                  <c:v>5.6861689560776085E-2</c:v>
                </c:pt>
                <c:pt idx="29">
                  <c:v>-9.6975402791315446E-2</c:v>
                </c:pt>
                <c:pt idx="30">
                  <c:v>-6.3872491714420221E-2</c:v>
                </c:pt>
                <c:pt idx="31">
                  <c:v>2.0797463540588979E-2</c:v>
                </c:pt>
                <c:pt idx="32">
                  <c:v>-8.9796692741970219E-2</c:v>
                </c:pt>
                <c:pt idx="33">
                  <c:v>-0.10059470878212551</c:v>
                </c:pt>
                <c:pt idx="34">
                  <c:v>-0.13342318528415831</c:v>
                </c:pt>
                <c:pt idx="35">
                  <c:v>-0.16643906294328303</c:v>
                </c:pt>
                <c:pt idx="36">
                  <c:v>-0.14190420615571497</c:v>
                </c:pt>
                <c:pt idx="37">
                  <c:v>-4.8781061490302591E-2</c:v>
                </c:pt>
                <c:pt idx="38">
                  <c:v>-6.2313620082164789E-2</c:v>
                </c:pt>
                <c:pt idx="39">
                  <c:v>-3.4604555224149181E-2</c:v>
                </c:pt>
                <c:pt idx="40">
                  <c:v>2.0384435962483849E-2</c:v>
                </c:pt>
                <c:pt idx="41">
                  <c:v>7.0087365325093742E-2</c:v>
                </c:pt>
                <c:pt idx="42">
                  <c:v>0.1388322455719333</c:v>
                </c:pt>
                <c:pt idx="43">
                  <c:v>5.7387082032221315E-2</c:v>
                </c:pt>
                <c:pt idx="44">
                  <c:v>6.2278276689909262E-2</c:v>
                </c:pt>
                <c:pt idx="45">
                  <c:v>4.5759652798864181E-2</c:v>
                </c:pt>
                <c:pt idx="46">
                  <c:v>1.5869927356902735E-2</c:v>
                </c:pt>
                <c:pt idx="47">
                  <c:v>3.6147907518966349E-3</c:v>
                </c:pt>
                <c:pt idx="48">
                  <c:v>-7.2128977768045388E-2</c:v>
                </c:pt>
                <c:pt idx="49">
                  <c:v>-0.10235307701060492</c:v>
                </c:pt>
                <c:pt idx="50">
                  <c:v>-9.012760343955506E-2</c:v>
                </c:pt>
                <c:pt idx="51">
                  <c:v>-0.11365090691708701</c:v>
                </c:pt>
                <c:pt idx="52">
                  <c:v>-0.14620318363114393</c:v>
                </c:pt>
                <c:pt idx="53">
                  <c:v>-0.13079019635426903</c:v>
                </c:pt>
                <c:pt idx="54">
                  <c:v>-0.13645222344314334</c:v>
                </c:pt>
                <c:pt idx="55">
                  <c:v>-0.12509522227134084</c:v>
                </c:pt>
                <c:pt idx="56">
                  <c:v>-4.0326103129075364E-2</c:v>
                </c:pt>
                <c:pt idx="57">
                  <c:v>-6.5698893593037155E-2</c:v>
                </c:pt>
                <c:pt idx="58">
                  <c:v>-6.4922243813612113E-2</c:v>
                </c:pt>
                <c:pt idx="59">
                  <c:v>-8.738921726717308E-3</c:v>
                </c:pt>
                <c:pt idx="60">
                  <c:v>-9.6796874289054813E-2</c:v>
                </c:pt>
                <c:pt idx="61">
                  <c:v>-0.10672488031815419</c:v>
                </c:pt>
                <c:pt idx="62">
                  <c:v>-0.14627429543287462</c:v>
                </c:pt>
                <c:pt idx="63">
                  <c:v>-0.24044998533503303</c:v>
                </c:pt>
                <c:pt idx="64">
                  <c:v>-0.23918581331065525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TDK_FF_ST_mU_09!$Z$85:$Z$149</c:f>
              <c:numCache>
                <c:formatCode>General</c:formatCode>
                <c:ptCount val="65"/>
                <c:pt idx="0">
                  <c:v>359.577</c:v>
                </c:pt>
                <c:pt idx="1">
                  <c:v>354.267</c:v>
                </c:pt>
                <c:pt idx="2">
                  <c:v>348.77699999999999</c:v>
                </c:pt>
                <c:pt idx="3">
                  <c:v>343.17899999999997</c:v>
                </c:pt>
                <c:pt idx="4">
                  <c:v>337.51799999999997</c:v>
                </c:pt>
                <c:pt idx="5">
                  <c:v>331.77599999999995</c:v>
                </c:pt>
                <c:pt idx="6">
                  <c:v>326.04299999999995</c:v>
                </c:pt>
                <c:pt idx="7">
                  <c:v>320.35499999999996</c:v>
                </c:pt>
                <c:pt idx="8">
                  <c:v>314.71199999999999</c:v>
                </c:pt>
                <c:pt idx="9">
                  <c:v>309.14999999999998</c:v>
                </c:pt>
                <c:pt idx="10">
                  <c:v>303.63299999999998</c:v>
                </c:pt>
                <c:pt idx="11">
                  <c:v>298.10699999999997</c:v>
                </c:pt>
                <c:pt idx="12">
                  <c:v>292.37399999999997</c:v>
                </c:pt>
                <c:pt idx="13">
                  <c:v>286.64999999999998</c:v>
                </c:pt>
                <c:pt idx="14">
                  <c:v>280.95299999999997</c:v>
                </c:pt>
                <c:pt idx="15">
                  <c:v>275.274</c:v>
                </c:pt>
                <c:pt idx="16">
                  <c:v>269.58600000000001</c:v>
                </c:pt>
                <c:pt idx="17">
                  <c:v>264.03300000000002</c:v>
                </c:pt>
                <c:pt idx="18">
                  <c:v>258.56100000000004</c:v>
                </c:pt>
                <c:pt idx="19">
                  <c:v>252.94500000000005</c:v>
                </c:pt>
                <c:pt idx="20">
                  <c:v>247.32000000000005</c:v>
                </c:pt>
                <c:pt idx="21">
                  <c:v>241.61400000000006</c:v>
                </c:pt>
                <c:pt idx="22">
                  <c:v>235.86300000000006</c:v>
                </c:pt>
                <c:pt idx="23">
                  <c:v>230.22000000000006</c:v>
                </c:pt>
                <c:pt idx="24">
                  <c:v>224.54100000000005</c:v>
                </c:pt>
                <c:pt idx="25">
                  <c:v>219.01500000000004</c:v>
                </c:pt>
                <c:pt idx="26">
                  <c:v>213.57900000000004</c:v>
                </c:pt>
                <c:pt idx="27">
                  <c:v>208.04400000000004</c:v>
                </c:pt>
                <c:pt idx="28">
                  <c:v>202.23900000000003</c:v>
                </c:pt>
                <c:pt idx="29">
                  <c:v>196.68600000000004</c:v>
                </c:pt>
                <c:pt idx="30">
                  <c:v>190.97100000000003</c:v>
                </c:pt>
                <c:pt idx="31">
                  <c:v>185.28300000000004</c:v>
                </c:pt>
                <c:pt idx="32">
                  <c:v>179.65800000000004</c:v>
                </c:pt>
                <c:pt idx="33">
                  <c:v>174.15900000000005</c:v>
                </c:pt>
                <c:pt idx="34">
                  <c:v>168.66000000000005</c:v>
                </c:pt>
                <c:pt idx="35">
                  <c:v>163.08900000000006</c:v>
                </c:pt>
                <c:pt idx="36">
                  <c:v>157.44600000000005</c:v>
                </c:pt>
                <c:pt idx="37">
                  <c:v>151.72200000000007</c:v>
                </c:pt>
                <c:pt idx="38">
                  <c:v>146.10600000000005</c:v>
                </c:pt>
                <c:pt idx="39">
                  <c:v>140.36400000000006</c:v>
                </c:pt>
                <c:pt idx="40">
                  <c:v>134.82900000000006</c:v>
                </c:pt>
                <c:pt idx="41">
                  <c:v>129.16800000000006</c:v>
                </c:pt>
                <c:pt idx="42">
                  <c:v>123.77700000000006</c:v>
                </c:pt>
                <c:pt idx="43">
                  <c:v>118.25100000000006</c:v>
                </c:pt>
                <c:pt idx="44">
                  <c:v>112.50000000000006</c:v>
                </c:pt>
                <c:pt idx="45">
                  <c:v>106.86600000000006</c:v>
                </c:pt>
                <c:pt idx="46">
                  <c:v>101.22300000000006</c:v>
                </c:pt>
                <c:pt idx="47">
                  <c:v>95.481000000000051</c:v>
                </c:pt>
                <c:pt idx="48">
                  <c:v>89.802000000000049</c:v>
                </c:pt>
                <c:pt idx="49">
                  <c:v>84.312000000000054</c:v>
                </c:pt>
                <c:pt idx="50">
                  <c:v>78.84000000000006</c:v>
                </c:pt>
                <c:pt idx="51">
                  <c:v>73.170000000000059</c:v>
                </c:pt>
                <c:pt idx="52">
                  <c:v>67.635000000000062</c:v>
                </c:pt>
                <c:pt idx="53">
                  <c:v>61.920000000000059</c:v>
                </c:pt>
                <c:pt idx="54">
                  <c:v>56.250000000000057</c:v>
                </c:pt>
                <c:pt idx="55">
                  <c:v>50.51700000000006</c:v>
                </c:pt>
                <c:pt idx="56">
                  <c:v>44.89200000000006</c:v>
                </c:pt>
                <c:pt idx="57">
                  <c:v>39.321000000000062</c:v>
                </c:pt>
                <c:pt idx="58">
                  <c:v>33.858000000000061</c:v>
                </c:pt>
                <c:pt idx="59">
                  <c:v>28.296000000000063</c:v>
                </c:pt>
                <c:pt idx="60">
                  <c:v>22.563000000000063</c:v>
                </c:pt>
                <c:pt idx="61">
                  <c:v>16.875000000000064</c:v>
                </c:pt>
                <c:pt idx="62">
                  <c:v>11.286000000000065</c:v>
                </c:pt>
                <c:pt idx="63">
                  <c:v>5.4630000000000658</c:v>
                </c:pt>
                <c:pt idx="64">
                  <c:v>-0.18899999999993344</c:v>
                </c:pt>
              </c:numCache>
            </c:numRef>
          </c:xVal>
          <c:yVal>
            <c:numRef>
              <c:f>TDK_FF_ST_mU_09!$AC$85:$AC$149</c:f>
              <c:numCache>
                <c:formatCode>General</c:formatCode>
                <c:ptCount val="65"/>
                <c:pt idx="0">
                  <c:v>-0.11864104364451578</c:v>
                </c:pt>
                <c:pt idx="1">
                  <c:v>-0.20090703290736656</c:v>
                </c:pt>
                <c:pt idx="2">
                  <c:v>-0.14450946643916041</c:v>
                </c:pt>
                <c:pt idx="3">
                  <c:v>-0.1376295999747299</c:v>
                </c:pt>
                <c:pt idx="4">
                  <c:v>-8.5648757914043472E-2</c:v>
                </c:pt>
                <c:pt idx="5">
                  <c:v>-1.3105616676398313E-2</c:v>
                </c:pt>
                <c:pt idx="6">
                  <c:v>-0.10605790668040527</c:v>
                </c:pt>
                <c:pt idx="7">
                  <c:v>-4.5061939158415498E-2</c:v>
                </c:pt>
                <c:pt idx="8">
                  <c:v>-3.4072844143565817E-2</c:v>
                </c:pt>
                <c:pt idx="9">
                  <c:v>-9.8090521286280818E-2</c:v>
                </c:pt>
                <c:pt idx="10">
                  <c:v>-7.0466119724358123E-2</c:v>
                </c:pt>
                <c:pt idx="11">
                  <c:v>-0.11328810618579155</c:v>
                </c:pt>
                <c:pt idx="12">
                  <c:v>-0.16310670843182606</c:v>
                </c:pt>
                <c:pt idx="13">
                  <c:v>-0.14052001666379965</c:v>
                </c:pt>
                <c:pt idx="14">
                  <c:v>-0.12435728998957529</c:v>
                </c:pt>
                <c:pt idx="15">
                  <c:v>-0.11680369230145971</c:v>
                </c:pt>
                <c:pt idx="16">
                  <c:v>1.6062697806205506E-2</c:v>
                </c:pt>
                <c:pt idx="17">
                  <c:v>-1.6512659950308262E-2</c:v>
                </c:pt>
                <c:pt idx="18">
                  <c:v>-8.1370577909183339E-3</c:v>
                </c:pt>
                <c:pt idx="19">
                  <c:v>0.11520227038101893</c:v>
                </c:pt>
                <c:pt idx="20">
                  <c:v>0.13572003235810826</c:v>
                </c:pt>
                <c:pt idx="21">
                  <c:v>0.17612754845194445</c:v>
                </c:pt>
                <c:pt idx="22">
                  <c:v>0.17488432125321651</c:v>
                </c:pt>
                <c:pt idx="23">
                  <c:v>4.9524402474474982E-2</c:v>
                </c:pt>
                <c:pt idx="24">
                  <c:v>6.9110303091406422E-2</c:v>
                </c:pt>
                <c:pt idx="25">
                  <c:v>1.2492918865802949E-2</c:v>
                </c:pt>
                <c:pt idx="26">
                  <c:v>8.7894843324249905E-3</c:v>
                </c:pt>
                <c:pt idx="27">
                  <c:v>-4.5638245103134523E-2</c:v>
                </c:pt>
                <c:pt idx="28">
                  <c:v>-9.4547677431364718E-2</c:v>
                </c:pt>
                <c:pt idx="29">
                  <c:v>-0.10214606057388664</c:v>
                </c:pt>
                <c:pt idx="30">
                  <c:v>-0.10275300774893026</c:v>
                </c:pt>
                <c:pt idx="31">
                  <c:v>-0.13629001870927482</c:v>
                </c:pt>
                <c:pt idx="32">
                  <c:v>-7.3921119495963694E-2</c:v>
                </c:pt>
                <c:pt idx="33">
                  <c:v>-0.12098672409382516</c:v>
                </c:pt>
                <c:pt idx="34">
                  <c:v>-6.1858155216981459E-2</c:v>
                </c:pt>
                <c:pt idx="35">
                  <c:v>-1.398339331308307E-2</c:v>
                </c:pt>
                <c:pt idx="36">
                  <c:v>-2.0698734651119821E-2</c:v>
                </c:pt>
                <c:pt idx="37">
                  <c:v>2.6295123975984325E-2</c:v>
                </c:pt>
                <c:pt idx="38">
                  <c:v>6.1106763293480526E-2</c:v>
                </c:pt>
                <c:pt idx="39">
                  <c:v>-6.3368372370035786E-2</c:v>
                </c:pt>
                <c:pt idx="40">
                  <c:v>2.8627725052672304E-2</c:v>
                </c:pt>
                <c:pt idx="41">
                  <c:v>-6.2465164214756896E-2</c:v>
                </c:pt>
                <c:pt idx="42">
                  <c:v>7.4182437034977511E-3</c:v>
                </c:pt>
                <c:pt idx="43">
                  <c:v>7.612495030494415E-2</c:v>
                </c:pt>
                <c:pt idx="44">
                  <c:v>-6.0276773841110298E-3</c:v>
                </c:pt>
                <c:pt idx="45">
                  <c:v>1.5949996051602966E-3</c:v>
                </c:pt>
                <c:pt idx="46">
                  <c:v>6.1700812693928242E-2</c:v>
                </c:pt>
                <c:pt idx="47">
                  <c:v>4.6135285984746588E-2</c:v>
                </c:pt>
                <c:pt idx="48">
                  <c:v>7.5010971721695796E-2</c:v>
                </c:pt>
                <c:pt idx="49">
                  <c:v>0.15932112157220502</c:v>
                </c:pt>
                <c:pt idx="50">
                  <c:v>0.10755085198420034</c:v>
                </c:pt>
                <c:pt idx="51">
                  <c:v>0.15904924314777702</c:v>
                </c:pt>
                <c:pt idx="52">
                  <c:v>0.13637393205230808</c:v>
                </c:pt>
                <c:pt idx="53">
                  <c:v>0.14085579011175753</c:v>
                </c:pt>
                <c:pt idx="54">
                  <c:v>0.12039254428196955</c:v>
                </c:pt>
                <c:pt idx="55">
                  <c:v>7.7009588561729458E-2</c:v>
                </c:pt>
                <c:pt idx="56">
                  <c:v>-2.756650870993127E-2</c:v>
                </c:pt>
                <c:pt idx="57">
                  <c:v>-5.3462089741437069E-2</c:v>
                </c:pt>
                <c:pt idx="58">
                  <c:v>-0.15301706663302639</c:v>
                </c:pt>
                <c:pt idx="59">
                  <c:v>-0.19035188788110702</c:v>
                </c:pt>
                <c:pt idx="60">
                  <c:v>-0.19811206567711181</c:v>
                </c:pt>
                <c:pt idx="61">
                  <c:v>-0.23325776302835521</c:v>
                </c:pt>
                <c:pt idx="62">
                  <c:v>-0.21554027928534225</c:v>
                </c:pt>
                <c:pt idx="63">
                  <c:v>-0.25651417803202126</c:v>
                </c:pt>
                <c:pt idx="64">
                  <c:v>-0.20773946783660602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5.274</c:v>
                </c:pt>
                <c:pt idx="2">
                  <c:v>10.98</c:v>
                </c:pt>
                <c:pt idx="3">
                  <c:v>16.640999999999998</c:v>
                </c:pt>
                <c:pt idx="4">
                  <c:v>22.373999999999999</c:v>
                </c:pt>
                <c:pt idx="5">
                  <c:v>28.070999999999998</c:v>
                </c:pt>
                <c:pt idx="6">
                  <c:v>33.641999999999996</c:v>
                </c:pt>
                <c:pt idx="7">
                  <c:v>39.077999999999996</c:v>
                </c:pt>
                <c:pt idx="8">
                  <c:v>44.612999999999992</c:v>
                </c:pt>
                <c:pt idx="9">
                  <c:v>50.309999999999988</c:v>
                </c:pt>
                <c:pt idx="10">
                  <c:v>56.024999999999991</c:v>
                </c:pt>
                <c:pt idx="11">
                  <c:v>61.694999999999993</c:v>
                </c:pt>
                <c:pt idx="12">
                  <c:v>67.400999999999996</c:v>
                </c:pt>
                <c:pt idx="13">
                  <c:v>73.025999999999996</c:v>
                </c:pt>
                <c:pt idx="14">
                  <c:v>78.668999999999997</c:v>
                </c:pt>
                <c:pt idx="15">
                  <c:v>84.11399999999999</c:v>
                </c:pt>
                <c:pt idx="16">
                  <c:v>89.558999999999983</c:v>
                </c:pt>
                <c:pt idx="17">
                  <c:v>95.282999999999987</c:v>
                </c:pt>
                <c:pt idx="18">
                  <c:v>100.97999999999999</c:v>
                </c:pt>
                <c:pt idx="19">
                  <c:v>106.64099999999999</c:v>
                </c:pt>
                <c:pt idx="20">
                  <c:v>112.34699999999999</c:v>
                </c:pt>
                <c:pt idx="21">
                  <c:v>117.97199999999999</c:v>
                </c:pt>
                <c:pt idx="22">
                  <c:v>123.51599999999999</c:v>
                </c:pt>
                <c:pt idx="23">
                  <c:v>128.96099999999998</c:v>
                </c:pt>
                <c:pt idx="24">
                  <c:v>134.53199999999998</c:v>
                </c:pt>
                <c:pt idx="25">
                  <c:v>140.17499999999998</c:v>
                </c:pt>
                <c:pt idx="26">
                  <c:v>145.791</c:v>
                </c:pt>
                <c:pt idx="27">
                  <c:v>151.524</c:v>
                </c:pt>
                <c:pt idx="28">
                  <c:v>157.17599999999999</c:v>
                </c:pt>
                <c:pt idx="29">
                  <c:v>162.79199999999997</c:v>
                </c:pt>
                <c:pt idx="30">
                  <c:v>168.49799999999996</c:v>
                </c:pt>
                <c:pt idx="31">
                  <c:v>173.86199999999997</c:v>
                </c:pt>
                <c:pt idx="32">
                  <c:v>179.35199999999998</c:v>
                </c:pt>
                <c:pt idx="33">
                  <c:v>185.07599999999996</c:v>
                </c:pt>
                <c:pt idx="34">
                  <c:v>190.75499999999997</c:v>
                </c:pt>
                <c:pt idx="35">
                  <c:v>196.48799999999997</c:v>
                </c:pt>
                <c:pt idx="36">
                  <c:v>202.11299999999997</c:v>
                </c:pt>
                <c:pt idx="37">
                  <c:v>207.83699999999996</c:v>
                </c:pt>
                <c:pt idx="38">
                  <c:v>213.35399999999996</c:v>
                </c:pt>
                <c:pt idx="39">
                  <c:v>218.79899999999995</c:v>
                </c:pt>
                <c:pt idx="40">
                  <c:v>224.35199999999995</c:v>
                </c:pt>
                <c:pt idx="41">
                  <c:v>229.96799999999996</c:v>
                </c:pt>
                <c:pt idx="42">
                  <c:v>235.70999999999995</c:v>
                </c:pt>
                <c:pt idx="43">
                  <c:v>241.46099999999996</c:v>
                </c:pt>
                <c:pt idx="44">
                  <c:v>247.13099999999994</c:v>
                </c:pt>
                <c:pt idx="45">
                  <c:v>252.72899999999996</c:v>
                </c:pt>
                <c:pt idx="46">
                  <c:v>258.38099999999997</c:v>
                </c:pt>
                <c:pt idx="47">
                  <c:v>263.82599999999996</c:v>
                </c:pt>
                <c:pt idx="48">
                  <c:v>269.31599999999997</c:v>
                </c:pt>
                <c:pt idx="49">
                  <c:v>275.08499999999998</c:v>
                </c:pt>
                <c:pt idx="50">
                  <c:v>280.79999999999995</c:v>
                </c:pt>
                <c:pt idx="51">
                  <c:v>286.49699999999996</c:v>
                </c:pt>
                <c:pt idx="52">
                  <c:v>292.16699999999997</c:v>
                </c:pt>
                <c:pt idx="53">
                  <c:v>297.88199999999995</c:v>
                </c:pt>
                <c:pt idx="54">
                  <c:v>303.44399999999996</c:v>
                </c:pt>
                <c:pt idx="55">
                  <c:v>308.90699999999998</c:v>
                </c:pt>
                <c:pt idx="56">
                  <c:v>314.47800000000001</c:v>
                </c:pt>
                <c:pt idx="57">
                  <c:v>320.166</c:v>
                </c:pt>
                <c:pt idx="58">
                  <c:v>325.89</c:v>
                </c:pt>
                <c:pt idx="59">
                  <c:v>331.66800000000001</c:v>
                </c:pt>
                <c:pt idx="60">
                  <c:v>337.26600000000002</c:v>
                </c:pt>
                <c:pt idx="61">
                  <c:v>342.96300000000002</c:v>
                </c:pt>
                <c:pt idx="62">
                  <c:v>348.642</c:v>
                </c:pt>
                <c:pt idx="63">
                  <c:v>354.024</c:v>
                </c:pt>
              </c:numCache>
            </c:numRef>
          </c:xVal>
          <c:yVal>
            <c:numRef>
              <c:f>TDK_FF_ST_mU_09!$AD$20:$AD$83</c:f>
              <c:numCache>
                <c:formatCode>General</c:formatCode>
                <c:ptCount val="64"/>
                <c:pt idx="0">
                  <c:v>-1.9593031596033761E-2</c:v>
                </c:pt>
                <c:pt idx="1">
                  <c:v>-5.9156331867528777E-2</c:v>
                </c:pt>
                <c:pt idx="2">
                  <c:v>1.1033546099529445E-2</c:v>
                </c:pt>
                <c:pt idx="3">
                  <c:v>4.6819538338326083E-2</c:v>
                </c:pt>
                <c:pt idx="4">
                  <c:v>1.1045094670876665E-2</c:v>
                </c:pt>
                <c:pt idx="5">
                  <c:v>-6.1459033907155458E-2</c:v>
                </c:pt>
                <c:pt idx="6">
                  <c:v>2.9081846895905983E-2</c:v>
                </c:pt>
                <c:pt idx="7">
                  <c:v>5.1056843665136853E-2</c:v>
                </c:pt>
                <c:pt idx="8">
                  <c:v>-6.0453097430155367E-3</c:v>
                </c:pt>
                <c:pt idx="9">
                  <c:v>2.6410929394536709E-2</c:v>
                </c:pt>
                <c:pt idx="10">
                  <c:v>-3.9666287489552587E-3</c:v>
                </c:pt>
                <c:pt idx="11">
                  <c:v>3.2921935054687879E-2</c:v>
                </c:pt>
                <c:pt idx="12">
                  <c:v>4.5341926725512849E-2</c:v>
                </c:pt>
                <c:pt idx="13">
                  <c:v>0.19444473823182307</c:v>
                </c:pt>
                <c:pt idx="14">
                  <c:v>-2.7964715409169116E-2</c:v>
                </c:pt>
                <c:pt idx="15">
                  <c:v>2.060769082154934E-2</c:v>
                </c:pt>
                <c:pt idx="16">
                  <c:v>5.6479101273666288E-2</c:v>
                </c:pt>
                <c:pt idx="17">
                  <c:v>-6.296125170877076E-4</c:v>
                </c:pt>
                <c:pt idx="18">
                  <c:v>6.1426103878019944E-2</c:v>
                </c:pt>
                <c:pt idx="19">
                  <c:v>-2.1932768449048012E-2</c:v>
                </c:pt>
                <c:pt idx="20">
                  <c:v>5.772889707493789E-2</c:v>
                </c:pt>
                <c:pt idx="21">
                  <c:v>1.8416915891961594E-2</c:v>
                </c:pt>
                <c:pt idx="22">
                  <c:v>3.2731990796904142E-2</c:v>
                </c:pt>
                <c:pt idx="23">
                  <c:v>-0.10251454568279428</c:v>
                </c:pt>
                <c:pt idx="24">
                  <c:v>-2.8075339521365095E-2</c:v>
                </c:pt>
                <c:pt idx="25">
                  <c:v>-6.7457971203396028E-2</c:v>
                </c:pt>
                <c:pt idx="26">
                  <c:v>8.1576845949143717E-2</c:v>
                </c:pt>
                <c:pt idx="27">
                  <c:v>3.7830101347537948E-3</c:v>
                </c:pt>
                <c:pt idx="28">
                  <c:v>-7.7560424211895906E-2</c:v>
                </c:pt>
                <c:pt idx="29">
                  <c:v>8.2992009478232376E-2</c:v>
                </c:pt>
                <c:pt idx="30">
                  <c:v>2.0143364974387623E-3</c:v>
                </c:pt>
                <c:pt idx="31">
                  <c:v>-0.14178418763441414</c:v>
                </c:pt>
                <c:pt idx="32">
                  <c:v>1.5875573246006525E-2</c:v>
                </c:pt>
                <c:pt idx="33">
                  <c:v>-3.569530992714931E-2</c:v>
                </c:pt>
                <c:pt idx="34">
                  <c:v>3.0670177535228049E-2</c:v>
                </c:pt>
                <c:pt idx="35">
                  <c:v>6.429300236939639E-2</c:v>
                </c:pt>
                <c:pt idx="36">
                  <c:v>4.7356528724350255E-2</c:v>
                </c:pt>
                <c:pt idx="37">
                  <c:v>3.1428163871680681E-3</c:v>
                </c:pt>
                <c:pt idx="38">
                  <c:v>7.1103104414589779E-2</c:v>
                </c:pt>
                <c:pt idx="39">
                  <c:v>4.7097474089952129E-2</c:v>
                </c:pt>
                <c:pt idx="40">
                  <c:v>4.8725867128922573E-2</c:v>
                </c:pt>
                <c:pt idx="41">
                  <c:v>-2.056296285061876E-2</c:v>
                </c:pt>
                <c:pt idx="42">
                  <c:v>3.6052075681283213E-2</c:v>
                </c:pt>
                <c:pt idx="43">
                  <c:v>0.11874046641972313</c:v>
                </c:pt>
                <c:pt idx="44">
                  <c:v>7.3441755668198994E-2</c:v>
                </c:pt>
                <c:pt idx="45">
                  <c:v>6.9442617582154753E-2</c:v>
                </c:pt>
                <c:pt idx="46">
                  <c:v>-2.4006985147821069E-2</c:v>
                </c:pt>
                <c:pt idx="47">
                  <c:v>-2.0127450702204897E-2</c:v>
                </c:pt>
                <c:pt idx="48">
                  <c:v>8.8191675574250894E-2</c:v>
                </c:pt>
                <c:pt idx="49">
                  <c:v>-1.4450615290854785E-2</c:v>
                </c:pt>
                <c:pt idx="50">
                  <c:v>-3.4229686550020233E-2</c:v>
                </c:pt>
                <c:pt idx="51">
                  <c:v>-2.6869109746712638E-2</c:v>
                </c:pt>
                <c:pt idx="52">
                  <c:v>-1.6903524800682135E-2</c:v>
                </c:pt>
                <c:pt idx="53">
                  <c:v>1.750209016847748E-2</c:v>
                </c:pt>
                <c:pt idx="54">
                  <c:v>6.5986103718785216E-2</c:v>
                </c:pt>
                <c:pt idx="55">
                  <c:v>2.7004700985060026E-2</c:v>
                </c:pt>
                <c:pt idx="56">
                  <c:v>6.2532589855095466E-3</c:v>
                </c:pt>
                <c:pt idx="57">
                  <c:v>2.0636954434621657E-2</c:v>
                </c:pt>
                <c:pt idx="58">
                  <c:v>-4.1135662866793155E-2</c:v>
                </c:pt>
                <c:pt idx="59">
                  <c:v>-4.3666949496810048E-3</c:v>
                </c:pt>
                <c:pt idx="60">
                  <c:v>1.1148116375011341E-2</c:v>
                </c:pt>
                <c:pt idx="61">
                  <c:v>-3.0904719656575708E-2</c:v>
                </c:pt>
                <c:pt idx="62">
                  <c:v>1.7648289937142181E-3</c:v>
                </c:pt>
                <c:pt idx="63">
                  <c:v>3.9542952427666478E-2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921200"/>
        <c:axId val="667916104"/>
      </c:scatterChart>
      <c:valAx>
        <c:axId val="66792120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7916104"/>
        <c:crosses val="autoZero"/>
        <c:crossBetween val="midCat"/>
      </c:valAx>
      <c:valAx>
        <c:axId val="66791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7921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TDK_KF_ST_10_01!$I$85:$I$149</c:f>
              <c:numCache>
                <c:formatCode>General</c:formatCode>
                <c:ptCount val="65"/>
                <c:pt idx="0">
                  <c:v>457</c:v>
                </c:pt>
                <c:pt idx="1">
                  <c:v>70</c:v>
                </c:pt>
                <c:pt idx="2">
                  <c:v>-296</c:v>
                </c:pt>
                <c:pt idx="3">
                  <c:v>-670</c:v>
                </c:pt>
                <c:pt idx="4">
                  <c:v>-1031</c:v>
                </c:pt>
                <c:pt idx="5">
                  <c:v>-1394</c:v>
                </c:pt>
                <c:pt idx="6">
                  <c:v>-1750</c:v>
                </c:pt>
                <c:pt idx="7">
                  <c:v>-2078</c:v>
                </c:pt>
                <c:pt idx="8">
                  <c:v>-2391</c:v>
                </c:pt>
                <c:pt idx="9">
                  <c:v>-2680</c:v>
                </c:pt>
                <c:pt idx="10">
                  <c:v>-2939</c:v>
                </c:pt>
                <c:pt idx="11">
                  <c:v>-3166</c:v>
                </c:pt>
                <c:pt idx="12">
                  <c:v>-3363</c:v>
                </c:pt>
                <c:pt idx="13">
                  <c:v>-3542</c:v>
                </c:pt>
                <c:pt idx="14">
                  <c:v>-3682</c:v>
                </c:pt>
                <c:pt idx="15">
                  <c:v>-3782</c:v>
                </c:pt>
                <c:pt idx="16">
                  <c:v>-3845</c:v>
                </c:pt>
                <c:pt idx="17">
                  <c:v>-3868</c:v>
                </c:pt>
                <c:pt idx="18">
                  <c:v>-3864</c:v>
                </c:pt>
                <c:pt idx="19">
                  <c:v>-3815</c:v>
                </c:pt>
                <c:pt idx="20">
                  <c:v>-3738</c:v>
                </c:pt>
                <c:pt idx="21">
                  <c:v>-3622</c:v>
                </c:pt>
                <c:pt idx="22">
                  <c:v>-3460</c:v>
                </c:pt>
                <c:pt idx="23">
                  <c:v>-3275</c:v>
                </c:pt>
                <c:pt idx="24">
                  <c:v>-3053</c:v>
                </c:pt>
                <c:pt idx="25">
                  <c:v>-2803</c:v>
                </c:pt>
                <c:pt idx="26">
                  <c:v>-2540</c:v>
                </c:pt>
                <c:pt idx="27">
                  <c:v>-2244</c:v>
                </c:pt>
                <c:pt idx="28">
                  <c:v>-1927</c:v>
                </c:pt>
                <c:pt idx="29">
                  <c:v>-1592</c:v>
                </c:pt>
                <c:pt idx="30">
                  <c:v>-1233</c:v>
                </c:pt>
                <c:pt idx="31">
                  <c:v>-864</c:v>
                </c:pt>
                <c:pt idx="32">
                  <c:v>-488</c:v>
                </c:pt>
                <c:pt idx="33">
                  <c:v>-105</c:v>
                </c:pt>
                <c:pt idx="34">
                  <c:v>265</c:v>
                </c:pt>
                <c:pt idx="35">
                  <c:v>631</c:v>
                </c:pt>
                <c:pt idx="36">
                  <c:v>996</c:v>
                </c:pt>
                <c:pt idx="37">
                  <c:v>1362</c:v>
                </c:pt>
                <c:pt idx="38">
                  <c:v>1708</c:v>
                </c:pt>
                <c:pt idx="39">
                  <c:v>2047</c:v>
                </c:pt>
                <c:pt idx="40">
                  <c:v>2362</c:v>
                </c:pt>
                <c:pt idx="41">
                  <c:v>2648</c:v>
                </c:pt>
                <c:pt idx="42">
                  <c:v>2901</c:v>
                </c:pt>
                <c:pt idx="43">
                  <c:v>3134</c:v>
                </c:pt>
                <c:pt idx="44">
                  <c:v>3333</c:v>
                </c:pt>
                <c:pt idx="45">
                  <c:v>3506</c:v>
                </c:pt>
                <c:pt idx="46">
                  <c:v>3644</c:v>
                </c:pt>
                <c:pt idx="47">
                  <c:v>3744</c:v>
                </c:pt>
                <c:pt idx="48">
                  <c:v>3809</c:v>
                </c:pt>
                <c:pt idx="49">
                  <c:v>3837</c:v>
                </c:pt>
                <c:pt idx="50">
                  <c:v>3820</c:v>
                </c:pt>
                <c:pt idx="51">
                  <c:v>3782</c:v>
                </c:pt>
                <c:pt idx="52">
                  <c:v>3701</c:v>
                </c:pt>
                <c:pt idx="53">
                  <c:v>3578</c:v>
                </c:pt>
                <c:pt idx="54">
                  <c:v>3426</c:v>
                </c:pt>
                <c:pt idx="55">
                  <c:v>3233</c:v>
                </c:pt>
                <c:pt idx="56">
                  <c:v>3019</c:v>
                </c:pt>
                <c:pt idx="57">
                  <c:v>2768</c:v>
                </c:pt>
                <c:pt idx="58">
                  <c:v>2498</c:v>
                </c:pt>
                <c:pt idx="59">
                  <c:v>2210</c:v>
                </c:pt>
                <c:pt idx="60">
                  <c:v>1891</c:v>
                </c:pt>
                <c:pt idx="61">
                  <c:v>1554</c:v>
                </c:pt>
                <c:pt idx="62">
                  <c:v>1201</c:v>
                </c:pt>
                <c:pt idx="63">
                  <c:v>823</c:v>
                </c:pt>
                <c:pt idx="64">
                  <c:v>443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F94-42CE-811E-19A83122E1BD}"/>
            </c:ext>
          </c:extLst>
        </c:ser>
        <c:ser>
          <c:idx val="1"/>
          <c:order val="1"/>
          <c:tx>
            <c:strRef>
              <c:f>TDK_KF_ST_10_01!$L$19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TDK_KF_ST_10_01!$L$85:$L$149</c:f>
              <c:numCache>
                <c:formatCode>General</c:formatCode>
                <c:ptCount val="65"/>
                <c:pt idx="0">
                  <c:v>459.79518017142038</c:v>
                </c:pt>
                <c:pt idx="1">
                  <c:v>77.39129231618081</c:v>
                </c:pt>
                <c:pt idx="2">
                  <c:v>-294.4988310435657</c:v>
                </c:pt>
                <c:pt idx="3">
                  <c:v>-664.44056126366911</c:v>
                </c:pt>
                <c:pt idx="4">
                  <c:v>-1026.0346200000383</c:v>
                </c:pt>
                <c:pt idx="5">
                  <c:v>-1393.6721681031747</c:v>
                </c:pt>
                <c:pt idx="6">
                  <c:v>-1747.520042604383</c:v>
                </c:pt>
                <c:pt idx="7">
                  <c:v>-2078.3882757483266</c:v>
                </c:pt>
                <c:pt idx="8">
                  <c:v>-2396.4630994584336</c:v>
                </c:pt>
                <c:pt idx="9">
                  <c:v>-2681.6143149795248</c:v>
                </c:pt>
                <c:pt idx="10">
                  <c:v>-2939.7776028545154</c:v>
                </c:pt>
                <c:pt idx="11">
                  <c:v>-3168.6792095935739</c:v>
                </c:pt>
                <c:pt idx="12">
                  <c:v>-3369.2916073664064</c:v>
                </c:pt>
                <c:pt idx="13">
                  <c:v>-3543.0049287190959</c:v>
                </c:pt>
                <c:pt idx="14">
                  <c:v>-3681.9714179853449</c:v>
                </c:pt>
                <c:pt idx="15">
                  <c:v>-3785.2991018531297</c:v>
                </c:pt>
                <c:pt idx="16">
                  <c:v>-3849.3747354411307</c:v>
                </c:pt>
                <c:pt idx="17">
                  <c:v>-3876.3985208039849</c:v>
                </c:pt>
                <c:pt idx="18">
                  <c:v>-3866.0976971296964</c:v>
                </c:pt>
                <c:pt idx="19">
                  <c:v>-3820.3356594452107</c:v>
                </c:pt>
                <c:pt idx="20">
                  <c:v>-3740.4377988351234</c:v>
                </c:pt>
                <c:pt idx="21">
                  <c:v>-3619.1477398894731</c:v>
                </c:pt>
                <c:pt idx="22">
                  <c:v>-3463.8340649033062</c:v>
                </c:pt>
                <c:pt idx="23">
                  <c:v>-3274.25791581257</c:v>
                </c:pt>
                <c:pt idx="24">
                  <c:v>-3049.1373527793539</c:v>
                </c:pt>
                <c:pt idx="25">
                  <c:v>-2802.887978467531</c:v>
                </c:pt>
                <c:pt idx="26">
                  <c:v>-2535.3905906417626</c:v>
                </c:pt>
                <c:pt idx="27">
                  <c:v>-2239.5031962404692</c:v>
                </c:pt>
                <c:pt idx="28">
                  <c:v>-1926.8530855977904</c:v>
                </c:pt>
                <c:pt idx="29">
                  <c:v>-1587.7868272564006</c:v>
                </c:pt>
                <c:pt idx="30">
                  <c:v>-1228.3394738778372</c:v>
                </c:pt>
                <c:pt idx="31">
                  <c:v>-856.83903661045872</c:v>
                </c:pt>
                <c:pt idx="32">
                  <c:v>-477.59562789751124</c:v>
                </c:pt>
                <c:pt idx="33">
                  <c:v>-103.50257731844275</c:v>
                </c:pt>
                <c:pt idx="34">
                  <c:v>268.3502587057348</c:v>
                </c:pt>
                <c:pt idx="35">
                  <c:v>636.31802430925916</c:v>
                </c:pt>
                <c:pt idx="36">
                  <c:v>996.45761958318474</c:v>
                </c:pt>
                <c:pt idx="37">
                  <c:v>1362.5730950449893</c:v>
                </c:pt>
                <c:pt idx="38">
                  <c:v>1710.0065968672457</c:v>
                </c:pt>
                <c:pt idx="39">
                  <c:v>2042.1843341112983</c:v>
                </c:pt>
                <c:pt idx="40">
                  <c:v>2359.4044299664311</c:v>
                </c:pt>
                <c:pt idx="41">
                  <c:v>2641.1104381937707</c:v>
                </c:pt>
                <c:pt idx="42">
                  <c:v>2897.9693147222929</c:v>
                </c:pt>
                <c:pt idx="43">
                  <c:v>3125.1315377786295</c:v>
                </c:pt>
                <c:pt idx="44">
                  <c:v>3325.7033324565318</c:v>
                </c:pt>
                <c:pt idx="45">
                  <c:v>3498.7638411770927</c:v>
                </c:pt>
                <c:pt idx="46">
                  <c:v>3637.7345037866116</c:v>
                </c:pt>
                <c:pt idx="47">
                  <c:v>3742.2408378926775</c:v>
                </c:pt>
                <c:pt idx="48">
                  <c:v>3807.2144312943069</c:v>
                </c:pt>
                <c:pt idx="49">
                  <c:v>3834.5666089138181</c:v>
                </c:pt>
                <c:pt idx="50">
                  <c:v>3825.2712450699628</c:v>
                </c:pt>
                <c:pt idx="51">
                  <c:v>3780.9238552582187</c:v>
                </c:pt>
                <c:pt idx="52">
                  <c:v>3701.9622311016997</c:v>
                </c:pt>
                <c:pt idx="53">
                  <c:v>3582.7122131297265</c:v>
                </c:pt>
                <c:pt idx="54">
                  <c:v>3427.378527884739</c:v>
                </c:pt>
                <c:pt idx="55">
                  <c:v>3237.5165829420253</c:v>
                </c:pt>
                <c:pt idx="56">
                  <c:v>3016.5219753069155</c:v>
                </c:pt>
                <c:pt idx="57">
                  <c:v>2771.7711994171191</c:v>
                </c:pt>
                <c:pt idx="58">
                  <c:v>2503.9074711753392</c:v>
                </c:pt>
                <c:pt idx="59">
                  <c:v>2210.3115579221626</c:v>
                </c:pt>
                <c:pt idx="60">
                  <c:v>1891.6130100556193</c:v>
                </c:pt>
                <c:pt idx="61">
                  <c:v>1556.1968018328798</c:v>
                </c:pt>
                <c:pt idx="62">
                  <c:v>1198.2994189361877</c:v>
                </c:pt>
                <c:pt idx="63">
                  <c:v>821.21297676809161</c:v>
                </c:pt>
                <c:pt idx="64">
                  <c:v>440.87084536643096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F94-42CE-811E-19A83122E1BD}"/>
            </c:ext>
          </c:extLst>
        </c:ser>
        <c:ser>
          <c:idx val="2"/>
          <c:order val="2"/>
          <c:tx>
            <c:strRef>
              <c:f>TDK_KF_ST_10_01!$J$19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-3842</c:v>
                </c:pt>
                <c:pt idx="2">
                  <c:v>-3834</c:v>
                </c:pt>
                <c:pt idx="3">
                  <c:v>-3784</c:v>
                </c:pt>
                <c:pt idx="4">
                  <c:v>-3709</c:v>
                </c:pt>
                <c:pt idx="5">
                  <c:v>-3585</c:v>
                </c:pt>
                <c:pt idx="6">
                  <c:v>-3421</c:v>
                </c:pt>
                <c:pt idx="7">
                  <c:v>-3236</c:v>
                </c:pt>
                <c:pt idx="8">
                  <c:v>-3010</c:v>
                </c:pt>
                <c:pt idx="9">
                  <c:v>-2761</c:v>
                </c:pt>
                <c:pt idx="10">
                  <c:v>-2498</c:v>
                </c:pt>
                <c:pt idx="11">
                  <c:v>-2194</c:v>
                </c:pt>
                <c:pt idx="12">
                  <c:v>-1878</c:v>
                </c:pt>
                <c:pt idx="13">
                  <c:v>-1540</c:v>
                </c:pt>
                <c:pt idx="14">
                  <c:v>-1182</c:v>
                </c:pt>
                <c:pt idx="15">
                  <c:v>-808</c:v>
                </c:pt>
                <c:pt idx="16">
                  <c:v>-436</c:v>
                </c:pt>
                <c:pt idx="17">
                  <c:v>-61</c:v>
                </c:pt>
                <c:pt idx="18">
                  <c:v>316</c:v>
                </c:pt>
                <c:pt idx="19">
                  <c:v>683</c:v>
                </c:pt>
                <c:pt idx="20">
                  <c:v>1039</c:v>
                </c:pt>
                <c:pt idx="21">
                  <c:v>1411</c:v>
                </c:pt>
                <c:pt idx="22">
                  <c:v>1757</c:v>
                </c:pt>
                <c:pt idx="23">
                  <c:v>2091</c:v>
                </c:pt>
                <c:pt idx="24">
                  <c:v>2411</c:v>
                </c:pt>
                <c:pt idx="25">
                  <c:v>2691</c:v>
                </c:pt>
                <c:pt idx="26">
                  <c:v>2948</c:v>
                </c:pt>
                <c:pt idx="27">
                  <c:v>3185</c:v>
                </c:pt>
                <c:pt idx="28">
                  <c:v>3375</c:v>
                </c:pt>
                <c:pt idx="29">
                  <c:v>3554</c:v>
                </c:pt>
                <c:pt idx="30">
                  <c:v>3690</c:v>
                </c:pt>
                <c:pt idx="31">
                  <c:v>3792</c:v>
                </c:pt>
                <c:pt idx="32">
                  <c:v>3862</c:v>
                </c:pt>
                <c:pt idx="33">
                  <c:v>3888</c:v>
                </c:pt>
                <c:pt idx="34">
                  <c:v>3874</c:v>
                </c:pt>
                <c:pt idx="35">
                  <c:v>3830</c:v>
                </c:pt>
                <c:pt idx="36">
                  <c:v>3749</c:v>
                </c:pt>
                <c:pt idx="37">
                  <c:v>3629</c:v>
                </c:pt>
                <c:pt idx="38">
                  <c:v>3474</c:v>
                </c:pt>
                <c:pt idx="39">
                  <c:v>3283</c:v>
                </c:pt>
                <c:pt idx="40">
                  <c:v>3056</c:v>
                </c:pt>
                <c:pt idx="41">
                  <c:v>2813</c:v>
                </c:pt>
                <c:pt idx="42">
                  <c:v>2539</c:v>
                </c:pt>
                <c:pt idx="43">
                  <c:v>2250</c:v>
                </c:pt>
                <c:pt idx="44">
                  <c:v>1931</c:v>
                </c:pt>
                <c:pt idx="45">
                  <c:v>1589</c:v>
                </c:pt>
                <c:pt idx="46">
                  <c:v>1231</c:v>
                </c:pt>
                <c:pt idx="47">
                  <c:v>861</c:v>
                </c:pt>
                <c:pt idx="48">
                  <c:v>484</c:v>
                </c:pt>
                <c:pt idx="49">
                  <c:v>109</c:v>
                </c:pt>
                <c:pt idx="50">
                  <c:v>-267</c:v>
                </c:pt>
                <c:pt idx="51">
                  <c:v>-624</c:v>
                </c:pt>
                <c:pt idx="52">
                  <c:v>-986</c:v>
                </c:pt>
                <c:pt idx="53">
                  <c:v>-1352</c:v>
                </c:pt>
                <c:pt idx="54">
                  <c:v>-1704</c:v>
                </c:pt>
                <c:pt idx="55">
                  <c:v>-2042</c:v>
                </c:pt>
                <c:pt idx="56">
                  <c:v>-2357</c:v>
                </c:pt>
                <c:pt idx="57">
                  <c:v>-2636</c:v>
                </c:pt>
                <c:pt idx="58">
                  <c:v>-2894</c:v>
                </c:pt>
                <c:pt idx="59">
                  <c:v>-3131</c:v>
                </c:pt>
                <c:pt idx="60">
                  <c:v>-3332</c:v>
                </c:pt>
                <c:pt idx="61">
                  <c:v>-3499</c:v>
                </c:pt>
                <c:pt idx="62">
                  <c:v>-3650</c:v>
                </c:pt>
                <c:pt idx="63">
                  <c:v>-3748</c:v>
                </c:pt>
                <c:pt idx="64">
                  <c:v>-3813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F94-42CE-811E-19A83122E1BD}"/>
            </c:ext>
          </c:extLst>
        </c:ser>
        <c:ser>
          <c:idx val="3"/>
          <c:order val="3"/>
          <c:tx>
            <c:strRef>
              <c:f>TDK_KF_ST_10_01!$N$19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TDK_KF_ST_10_01!$N$85:$N$149</c:f>
              <c:numCache>
                <c:formatCode>General</c:formatCode>
                <c:ptCount val="65"/>
                <c:pt idx="0">
                  <c:v>-3812.1189861912785</c:v>
                </c:pt>
                <c:pt idx="1">
                  <c:v>-3839.7569672126697</c:v>
                </c:pt>
                <c:pt idx="2">
                  <c:v>-3830.147154017875</c:v>
                </c:pt>
                <c:pt idx="3">
                  <c:v>-3784.658705645722</c:v>
                </c:pt>
                <c:pt idx="4">
                  <c:v>-3704.3417490421739</c:v>
                </c:pt>
                <c:pt idx="5">
                  <c:v>-3583.9163402408012</c:v>
                </c:pt>
                <c:pt idx="6">
                  <c:v>-3427.3363074679974</c:v>
                </c:pt>
                <c:pt idx="7">
                  <c:v>-3239.7511161670645</c:v>
                </c:pt>
                <c:pt idx="8">
                  <c:v>-3014.9677729623809</c:v>
                </c:pt>
                <c:pt idx="9">
                  <c:v>-2767.7581247631733</c:v>
                </c:pt>
                <c:pt idx="10">
                  <c:v>-2495.8057729575607</c:v>
                </c:pt>
                <c:pt idx="11">
                  <c:v>-2202.6506112336251</c:v>
                </c:pt>
                <c:pt idx="12">
                  <c:v>-1887.3281552524684</c:v>
                </c:pt>
                <c:pt idx="13">
                  <c:v>-1544.1948425589148</c:v>
                </c:pt>
                <c:pt idx="14">
                  <c:v>-1184.9891949681221</c:v>
                </c:pt>
                <c:pt idx="15">
                  <c:v>-810.25549517377192</c:v>
                </c:pt>
                <c:pt idx="16">
                  <c:v>-436.1467519893277</c:v>
                </c:pt>
                <c:pt idx="17">
                  <c:v>-58.844450875024258</c:v>
                </c:pt>
                <c:pt idx="18">
                  <c:v>322.84192456091853</c:v>
                </c:pt>
                <c:pt idx="19">
                  <c:v>689.02907794037071</c:v>
                </c:pt>
                <c:pt idx="20">
                  <c:v>1046.7628781907865</c:v>
                </c:pt>
                <c:pt idx="21">
                  <c:v>1415.608754163831</c:v>
                </c:pt>
                <c:pt idx="22">
                  <c:v>1765.4565864307403</c:v>
                </c:pt>
                <c:pt idx="23">
                  <c:v>2098.633018805604</c:v>
                </c:pt>
                <c:pt idx="24">
                  <c:v>2415.5644575408323</c:v>
                </c:pt>
                <c:pt idx="25">
                  <c:v>2698.134297282922</c:v>
                </c:pt>
                <c:pt idx="26">
                  <c:v>2951.0759037264493</c:v>
                </c:pt>
                <c:pt idx="27">
                  <c:v>3181.1457068036425</c:v>
                </c:pt>
                <c:pt idx="28">
                  <c:v>3378.9738059724896</c:v>
                </c:pt>
                <c:pt idx="29">
                  <c:v>3549.8360960666419</c:v>
                </c:pt>
                <c:pt idx="30">
                  <c:v>3688.2030213567823</c:v>
                </c:pt>
                <c:pt idx="31">
                  <c:v>3790.0013255975859</c:v>
                </c:pt>
                <c:pt idx="32">
                  <c:v>3854.1450804655597</c:v>
                </c:pt>
                <c:pt idx="33">
                  <c:v>3880.0005867424411</c:v>
                </c:pt>
                <c:pt idx="34">
                  <c:v>3869.635055881567</c:v>
                </c:pt>
                <c:pt idx="35">
                  <c:v>3823.7072421531111</c:v>
                </c:pt>
                <c:pt idx="36">
                  <c:v>3743.1474507237372</c:v>
                </c:pt>
                <c:pt idx="37">
                  <c:v>3622.7003803965117</c:v>
                </c:pt>
                <c:pt idx="38">
                  <c:v>3468.7941119874672</c:v>
                </c:pt>
                <c:pt idx="39">
                  <c:v>3280.4981275531786</c:v>
                </c:pt>
                <c:pt idx="40">
                  <c:v>3056.1924344673766</c:v>
                </c:pt>
                <c:pt idx="41">
                  <c:v>2812.0530626794243</c:v>
                </c:pt>
                <c:pt idx="42">
                  <c:v>2541.8859225743445</c:v>
                </c:pt>
                <c:pt idx="43">
                  <c:v>2251.6744800650422</c:v>
                </c:pt>
                <c:pt idx="44">
                  <c:v>1937.4469039172243</c:v>
                </c:pt>
                <c:pt idx="45">
                  <c:v>1597.0472694349298</c:v>
                </c:pt>
                <c:pt idx="46">
                  <c:v>1240.0706226190575</c:v>
                </c:pt>
                <c:pt idx="47">
                  <c:v>863.98485187497943</c:v>
                </c:pt>
                <c:pt idx="48">
                  <c:v>487.70038228269334</c:v>
                </c:pt>
                <c:pt idx="49">
                  <c:v>112.29689925888667</c:v>
                </c:pt>
                <c:pt idx="50">
                  <c:v>-263.37877658921434</c:v>
                </c:pt>
                <c:pt idx="51">
                  <c:v>-628.00233369341629</c:v>
                </c:pt>
                <c:pt idx="52">
                  <c:v>-987.34546860162482</c:v>
                </c:pt>
                <c:pt idx="53">
                  <c:v>-1354.5538967787015</c:v>
                </c:pt>
                <c:pt idx="54">
                  <c:v>-1708.0156712303749</c:v>
                </c:pt>
                <c:pt idx="55">
                  <c:v>-2044.1959852655841</c:v>
                </c:pt>
                <c:pt idx="56">
                  <c:v>-2357.8225310832818</c:v>
                </c:pt>
                <c:pt idx="57">
                  <c:v>-2641.3851677319171</c:v>
                </c:pt>
                <c:pt idx="58">
                  <c:v>-2897.1164296605261</c:v>
                </c:pt>
                <c:pt idx="59">
                  <c:v>-3127.7620243097599</c:v>
                </c:pt>
                <c:pt idx="60">
                  <c:v>-3331.3785064658714</c:v>
                </c:pt>
                <c:pt idx="61">
                  <c:v>-3502.0873800924574</c:v>
                </c:pt>
                <c:pt idx="62">
                  <c:v>-3641.8240570779631</c:v>
                </c:pt>
                <c:pt idx="63">
                  <c:v>-3746.8851812827302</c:v>
                </c:pt>
                <c:pt idx="64">
                  <c:v>-3812.5497041513454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F94-42CE-811E-19A83122E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118232"/>
        <c:axId val="566117056"/>
      </c:scatterChart>
      <c:valAx>
        <c:axId val="566118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7056"/>
        <c:crosses val="autoZero"/>
        <c:crossBetween val="midCat"/>
      </c:valAx>
      <c:valAx>
        <c:axId val="56611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8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TDK_KF_ST_10_01!$AC$20:$AC$84</c:f>
              <c:numCache>
                <c:formatCode>General</c:formatCode>
                <c:ptCount val="65"/>
                <c:pt idx="0">
                  <c:v>5.3480654441897056E-2</c:v>
                </c:pt>
                <c:pt idx="1">
                  <c:v>-6.9410307257710357E-2</c:v>
                </c:pt>
                <c:pt idx="2">
                  <c:v>-0.1180394140984955</c:v>
                </c:pt>
                <c:pt idx="3">
                  <c:v>-9.2480908285214269E-2</c:v>
                </c:pt>
                <c:pt idx="4">
                  <c:v>-0.11354836165522286</c:v>
                </c:pt>
                <c:pt idx="5">
                  <c:v>-6.671968760984015E-2</c:v>
                </c:pt>
                <c:pt idx="6">
                  <c:v>-5.106762529077713E-2</c:v>
                </c:pt>
                <c:pt idx="7">
                  <c:v>-4.9628635492489082E-2</c:v>
                </c:pt>
                <c:pt idx="8">
                  <c:v>-2.992861457963869E-2</c:v>
                </c:pt>
                <c:pt idx="9">
                  <c:v>-2.6151200838086197E-2</c:v>
                </c:pt>
                <c:pt idx="10">
                  <c:v>0.1705987825134514</c:v>
                </c:pt>
                <c:pt idx="11">
                  <c:v>2.7672545425538431E-2</c:v>
                </c:pt>
                <c:pt idx="12">
                  <c:v>-2.6194564912856322E-2</c:v>
                </c:pt>
                <c:pt idx="13">
                  <c:v>-2.266054100942938E-2</c:v>
                </c:pt>
                <c:pt idx="14">
                  <c:v>-1.8836340736072543E-2</c:v>
                </c:pt>
                <c:pt idx="15">
                  <c:v>-5.5575284978445438E-2</c:v>
                </c:pt>
                <c:pt idx="16">
                  <c:v>-0.11231774771235337</c:v>
                </c:pt>
                <c:pt idx="17">
                  <c:v>-0.13478723524849556</c:v>
                </c:pt>
                <c:pt idx="18">
                  <c:v>-0.17271582047636969</c:v>
                </c:pt>
                <c:pt idx="19">
                  <c:v>-0.11121264506660111</c:v>
                </c:pt>
                <c:pt idx="20">
                  <c:v>-8.8551447930370841E-2</c:v>
                </c:pt>
                <c:pt idx="21">
                  <c:v>-0.14577840081688009</c:v>
                </c:pt>
                <c:pt idx="22">
                  <c:v>-0.13539373954039036</c:v>
                </c:pt>
                <c:pt idx="23">
                  <c:v>-4.0279701982768756E-2</c:v>
                </c:pt>
                <c:pt idx="24">
                  <c:v>-3.1414406650014826E-2</c:v>
                </c:pt>
                <c:pt idx="25">
                  <c:v>-5.6974479902436315E-2</c:v>
                </c:pt>
                <c:pt idx="26">
                  <c:v>1.9454463309500625E-3</c:v>
                </c:pt>
                <c:pt idx="27">
                  <c:v>4.279097426581302E-2</c:v>
                </c:pt>
                <c:pt idx="28">
                  <c:v>3.4979917092613277E-2</c:v>
                </c:pt>
                <c:pt idx="29">
                  <c:v>5.1652183860738887E-2</c:v>
                </c:pt>
                <c:pt idx="30">
                  <c:v>6.040994550798473E-2</c:v>
                </c:pt>
                <c:pt idx="31">
                  <c:v>4.3121552446820033E-2</c:v>
                </c:pt>
                <c:pt idx="32">
                  <c:v>6.4672072783793055E-2</c:v>
                </c:pt>
                <c:pt idx="33">
                  <c:v>0.1117417019375182</c:v>
                </c:pt>
                <c:pt idx="34">
                  <c:v>1.5834949741872606E-2</c:v>
                </c:pt>
                <c:pt idx="35">
                  <c:v>-3.9312989686493438E-2</c:v>
                </c:pt>
                <c:pt idx="36">
                  <c:v>3.2855512317013336E-2</c:v>
                </c:pt>
                <c:pt idx="37">
                  <c:v>4.0368474473979177E-2</c:v>
                </c:pt>
                <c:pt idx="38">
                  <c:v>7.7205800691785953E-2</c:v>
                </c:pt>
                <c:pt idx="39">
                  <c:v>4.9073907483602852E-2</c:v>
                </c:pt>
                <c:pt idx="40">
                  <c:v>5.358568356641058E-2</c:v>
                </c:pt>
                <c:pt idx="41">
                  <c:v>7.280318361654281E-2</c:v>
                </c:pt>
                <c:pt idx="42">
                  <c:v>9.0787303049324919E-2</c:v>
                </c:pt>
                <c:pt idx="43">
                  <c:v>0.10499884582876007</c:v>
                </c:pt>
                <c:pt idx="44">
                  <c:v>3.9426434505998031E-2</c:v>
                </c:pt>
                <c:pt idx="45">
                  <c:v>-9.0252837263449237E-3</c:v>
                </c:pt>
                <c:pt idx="46">
                  <c:v>5.5044361258921981E-2</c:v>
                </c:pt>
                <c:pt idx="47">
                  <c:v>3.9732930201694217E-2</c:v>
                </c:pt>
                <c:pt idx="48">
                  <c:v>-6.8015125028296097E-2</c:v>
                </c:pt>
                <c:pt idx="49">
                  <c:v>-4.759904757457889E-2</c:v>
                </c:pt>
                <c:pt idx="50">
                  <c:v>-8.5453250628290789E-2</c:v>
                </c:pt>
                <c:pt idx="51">
                  <c:v>-0.10825411010620201</c:v>
                </c:pt>
                <c:pt idx="52">
                  <c:v>-9.9103341837633252E-2</c:v>
                </c:pt>
                <c:pt idx="53">
                  <c:v>-0.11992603214156361</c:v>
                </c:pt>
                <c:pt idx="54">
                  <c:v>-5.2790830020740032E-2</c:v>
                </c:pt>
                <c:pt idx="55">
                  <c:v>-2.6833574391957882E-2</c:v>
                </c:pt>
                <c:pt idx="56">
                  <c:v>4.6902514609200807E-2</c:v>
                </c:pt>
                <c:pt idx="57">
                  <c:v>3.921428098698243E-2</c:v>
                </c:pt>
                <c:pt idx="58">
                  <c:v>-4.7276031086141757E-2</c:v>
                </c:pt>
                <c:pt idx="59">
                  <c:v>5.4452458295656925E-2</c:v>
                </c:pt>
                <c:pt idx="60">
                  <c:v>0.11587065305167243</c:v>
                </c:pt>
                <c:pt idx="61">
                  <c:v>-7.937588352945113E-3</c:v>
                </c:pt>
                <c:pt idx="62">
                  <c:v>-0.11570842145789584</c:v>
                </c:pt>
                <c:pt idx="63">
                  <c:v>-2.1090358568756074E-2</c:v>
                </c:pt>
                <c:pt idx="64">
                  <c:v>-7.7647651755853531E-2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70-4395-B973-F404E3244DD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TDK_KF_ST_10_01!$AA$85:$AA$149</c:f>
              <c:numCache>
                <c:formatCode>General</c:formatCode>
                <c:ptCount val="65"/>
                <c:pt idx="0">
                  <c:v>360.0899999999998</c:v>
                </c:pt>
                <c:pt idx="1">
                  <c:v>354.3929999999998</c:v>
                </c:pt>
                <c:pt idx="2">
                  <c:v>348.86699999999979</c:v>
                </c:pt>
                <c:pt idx="3">
                  <c:v>343.33199999999977</c:v>
                </c:pt>
                <c:pt idx="4">
                  <c:v>337.83299999999974</c:v>
                </c:pt>
                <c:pt idx="5">
                  <c:v>332.09099999999972</c:v>
                </c:pt>
                <c:pt idx="6">
                  <c:v>326.34899999999971</c:v>
                </c:pt>
                <c:pt idx="7">
                  <c:v>320.70599999999973</c:v>
                </c:pt>
                <c:pt idx="8">
                  <c:v>314.92799999999971</c:v>
                </c:pt>
                <c:pt idx="9">
                  <c:v>309.3299999999997</c:v>
                </c:pt>
                <c:pt idx="10">
                  <c:v>303.76799999999969</c:v>
                </c:pt>
                <c:pt idx="11">
                  <c:v>298.25099999999969</c:v>
                </c:pt>
                <c:pt idx="12">
                  <c:v>292.70699999999971</c:v>
                </c:pt>
                <c:pt idx="13">
                  <c:v>287.00099999999969</c:v>
                </c:pt>
                <c:pt idx="14">
                  <c:v>281.28599999999972</c:v>
                </c:pt>
                <c:pt idx="15">
                  <c:v>275.51699999999971</c:v>
                </c:pt>
                <c:pt idx="16">
                  <c:v>269.8829999999997</c:v>
                </c:pt>
                <c:pt idx="17">
                  <c:v>264.26699999999971</c:v>
                </c:pt>
                <c:pt idx="18">
                  <c:v>258.5969999999997</c:v>
                </c:pt>
                <c:pt idx="19">
                  <c:v>253.1159999999997</c:v>
                </c:pt>
                <c:pt idx="20">
                  <c:v>247.67099999999971</c:v>
                </c:pt>
                <c:pt idx="21">
                  <c:v>241.9019999999997</c:v>
                </c:pt>
                <c:pt idx="22">
                  <c:v>236.21399999999971</c:v>
                </c:pt>
                <c:pt idx="23">
                  <c:v>230.51699999999971</c:v>
                </c:pt>
                <c:pt idx="24">
                  <c:v>224.73899999999972</c:v>
                </c:pt>
                <c:pt idx="25">
                  <c:v>219.16799999999972</c:v>
                </c:pt>
                <c:pt idx="26">
                  <c:v>213.69599999999971</c:v>
                </c:pt>
                <c:pt idx="27">
                  <c:v>208.12499999999972</c:v>
                </c:pt>
                <c:pt idx="28">
                  <c:v>202.62599999999972</c:v>
                </c:pt>
                <c:pt idx="29">
                  <c:v>196.98299999999972</c:v>
                </c:pt>
                <c:pt idx="30">
                  <c:v>191.25899999999973</c:v>
                </c:pt>
                <c:pt idx="31">
                  <c:v>185.53499999999974</c:v>
                </c:pt>
                <c:pt idx="32">
                  <c:v>179.81999999999974</c:v>
                </c:pt>
                <c:pt idx="33">
                  <c:v>174.24899999999974</c:v>
                </c:pt>
                <c:pt idx="34">
                  <c:v>168.72299999999973</c:v>
                </c:pt>
                <c:pt idx="35">
                  <c:v>163.21499999999972</c:v>
                </c:pt>
                <c:pt idx="36">
                  <c:v>157.73399999999972</c:v>
                </c:pt>
                <c:pt idx="37">
                  <c:v>152.00999999999974</c:v>
                </c:pt>
                <c:pt idx="38">
                  <c:v>146.36699999999973</c:v>
                </c:pt>
                <c:pt idx="39">
                  <c:v>140.69699999999975</c:v>
                </c:pt>
                <c:pt idx="40">
                  <c:v>134.92799999999974</c:v>
                </c:pt>
                <c:pt idx="41">
                  <c:v>129.39299999999974</c:v>
                </c:pt>
                <c:pt idx="42">
                  <c:v>123.85799999999975</c:v>
                </c:pt>
                <c:pt idx="43">
                  <c:v>118.38599999999975</c:v>
                </c:pt>
                <c:pt idx="44">
                  <c:v>112.85099999999976</c:v>
                </c:pt>
                <c:pt idx="45">
                  <c:v>107.18099999999976</c:v>
                </c:pt>
                <c:pt idx="46">
                  <c:v>101.49299999999975</c:v>
                </c:pt>
                <c:pt idx="47">
                  <c:v>95.696999999999747</c:v>
                </c:pt>
                <c:pt idx="48">
                  <c:v>90.026999999999745</c:v>
                </c:pt>
                <c:pt idx="49">
                  <c:v>84.437999999999747</c:v>
                </c:pt>
                <c:pt idx="50">
                  <c:v>78.857999999999748</c:v>
                </c:pt>
                <c:pt idx="51">
                  <c:v>73.403999999999755</c:v>
                </c:pt>
                <c:pt idx="52">
                  <c:v>67.940999999999761</c:v>
                </c:pt>
                <c:pt idx="53">
                  <c:v>62.207999999999764</c:v>
                </c:pt>
                <c:pt idx="54">
                  <c:v>56.474999999999767</c:v>
                </c:pt>
                <c:pt idx="55">
                  <c:v>50.74199999999977</c:v>
                </c:pt>
                <c:pt idx="56">
                  <c:v>45.044999999999774</c:v>
                </c:pt>
                <c:pt idx="57">
                  <c:v>39.482999999999777</c:v>
                </c:pt>
                <c:pt idx="58">
                  <c:v>33.983999999999774</c:v>
                </c:pt>
                <c:pt idx="59">
                  <c:v>28.439999999999774</c:v>
                </c:pt>
                <c:pt idx="60">
                  <c:v>22.823999999999774</c:v>
                </c:pt>
                <c:pt idx="61">
                  <c:v>17.234999999999776</c:v>
                </c:pt>
                <c:pt idx="62">
                  <c:v>11.528999999999776</c:v>
                </c:pt>
                <c:pt idx="63">
                  <c:v>5.7149999999997769</c:v>
                </c:pt>
                <c:pt idx="64">
                  <c:v>-1.8000000000222727E-2</c:v>
                </c:pt>
              </c:numCache>
            </c:numRef>
          </c:xVal>
          <c:yVal>
            <c:numRef>
              <c:f>TDK_KF_ST_10_01!$AC$85:$AC$149</c:f>
              <c:numCache>
                <c:formatCode>General</c:formatCode>
                <c:ptCount val="65"/>
                <c:pt idx="0">
                  <c:v>5.2244611317519229E-2</c:v>
                </c:pt>
                <c:pt idx="1">
                  <c:v>-1.1674353170235463E-2</c:v>
                </c:pt>
                <c:pt idx="2">
                  <c:v>7.7157051118263098E-2</c:v>
                </c:pt>
                <c:pt idx="3">
                  <c:v>6.9955609941416697E-3</c:v>
                </c:pt>
                <c:pt idx="4">
                  <c:v>3.0350749452054515E-2</c:v>
                </c:pt>
                <c:pt idx="5">
                  <c:v>7.6621370970713087E-2</c:v>
                </c:pt>
                <c:pt idx="6">
                  <c:v>-8.5044426606373236E-3</c:v>
                </c:pt>
                <c:pt idx="7">
                  <c:v>3.2853386055933242E-2</c:v>
                </c:pt>
                <c:pt idx="8">
                  <c:v>6.7098338645621425E-2</c:v>
                </c:pt>
                <c:pt idx="9">
                  <c:v>-1.1756833479466877E-2</c:v>
                </c:pt>
                <c:pt idx="10">
                  <c:v>6.4865705226452519E-2</c:v>
                </c:pt>
                <c:pt idx="11">
                  <c:v>-5.6051211324245287E-2</c:v>
                </c:pt>
                <c:pt idx="12">
                  <c:v>-5.3713103053553368E-2</c:v>
                </c:pt>
                <c:pt idx="13">
                  <c:v>-3.465449042499813E-2</c:v>
                </c:pt>
                <c:pt idx="14">
                  <c:v>-2.9018639068226548E-2</c:v>
                </c:pt>
                <c:pt idx="15">
                  <c:v>-1.0513568793385275E-2</c:v>
                </c:pt>
                <c:pt idx="16">
                  <c:v>1.6844624934151398E-2</c:v>
                </c:pt>
                <c:pt idx="17">
                  <c:v>4.6673138739720343E-2</c:v>
                </c:pt>
                <c:pt idx="18">
                  <c:v>0.11255950110518143</c:v>
                </c:pt>
                <c:pt idx="19">
                  <c:v>9.0446998181221261E-2</c:v>
                </c:pt>
                <c:pt idx="20">
                  <c:v>0.12007188372592736</c:v>
                </c:pt>
                <c:pt idx="21">
                  <c:v>0.10047187678389946</c:v>
                </c:pt>
                <c:pt idx="22">
                  <c:v>0.11053735268194487</c:v>
                </c:pt>
                <c:pt idx="23">
                  <c:v>0.12805823387895998</c:v>
                </c:pt>
                <c:pt idx="24">
                  <c:v>0.11713445025051783</c:v>
                </c:pt>
                <c:pt idx="25">
                  <c:v>0.10709551946769125</c:v>
                </c:pt>
                <c:pt idx="26">
                  <c:v>0.11156168132126254</c:v>
                </c:pt>
                <c:pt idx="27">
                  <c:v>5.1163909818626507E-2</c:v>
                </c:pt>
                <c:pt idx="28">
                  <c:v>5.9283251606331078E-2</c:v>
                </c:pt>
                <c:pt idx="29">
                  <c:v>5.8338663897529841E-2</c:v>
                </c:pt>
                <c:pt idx="30">
                  <c:v>8.1064197006469385E-2</c:v>
                </c:pt>
                <c:pt idx="31">
                  <c:v>0.11800768420050645</c:v>
                </c:pt>
                <c:pt idx="32">
                  <c:v>0.15674338326559223</c:v>
                </c:pt>
                <c:pt idx="33">
                  <c:v>3.38103386151829E-2</c:v>
                </c:pt>
                <c:pt idx="34">
                  <c:v>6.5619336243798898E-2</c:v>
                </c:pt>
                <c:pt idx="35">
                  <c:v>0.10226705345368714</c:v>
                </c:pt>
                <c:pt idx="36">
                  <c:v>3.6133378838115959E-2</c:v>
                </c:pt>
                <c:pt idx="37">
                  <c:v>4.6901320816829184E-2</c:v>
                </c:pt>
                <c:pt idx="38">
                  <c:v>6.6429991377503939E-2</c:v>
                </c:pt>
                <c:pt idx="39">
                  <c:v>-3.4576385775238805E-2</c:v>
                </c:pt>
                <c:pt idx="40">
                  <c:v>-2.4402432933726459E-2</c:v>
                </c:pt>
                <c:pt idx="41">
                  <c:v>-5.3949356326086217E-2</c:v>
                </c:pt>
                <c:pt idx="42">
                  <c:v>-4.8169071905562078E-2</c:v>
                </c:pt>
                <c:pt idx="43">
                  <c:v>-7.8666842708017271E-2</c:v>
                </c:pt>
                <c:pt idx="44">
                  <c:v>-0.11473965080607229</c:v>
                </c:pt>
                <c:pt idx="45">
                  <c:v>-0.12613363499332308</c:v>
                </c:pt>
                <c:pt idx="46">
                  <c:v>-0.12588012448604502</c:v>
                </c:pt>
                <c:pt idx="47">
                  <c:v>-1.3808048919798921E-2</c:v>
                </c:pt>
                <c:pt idx="48">
                  <c:v>-1.9406166401083169E-2</c:v>
                </c:pt>
                <c:pt idx="49">
                  <c:v>-9.389455236018307E-3</c:v>
                </c:pt>
                <c:pt idx="50">
                  <c:v>-1.8318869902913093E-2</c:v>
                </c:pt>
                <c:pt idx="51">
                  <c:v>0.10164690618394445</c:v>
                </c:pt>
                <c:pt idx="52">
                  <c:v>5.3646766909750454E-2</c:v>
                </c:pt>
                <c:pt idx="53">
                  <c:v>4.4402347246979446E-2</c:v>
                </c:pt>
                <c:pt idx="54">
                  <c:v>7.2084577470292288E-2</c:v>
                </c:pt>
                <c:pt idx="55">
                  <c:v>1.1784450735682128E-2</c:v>
                </c:pt>
                <c:pt idx="56">
                  <c:v>4.3290811271347707E-2</c:v>
                </c:pt>
                <c:pt idx="57">
                  <c:v>2.0109792173514052E-2</c:v>
                </c:pt>
                <c:pt idx="58">
                  <c:v>-4.6253553050370044E-2</c:v>
                </c:pt>
                <c:pt idx="59">
                  <c:v>-5.3145338329333214E-2</c:v>
                </c:pt>
                <c:pt idx="60">
                  <c:v>-4.5672775185142456E-2</c:v>
                </c:pt>
                <c:pt idx="61">
                  <c:v>-5.5408396892392631E-2</c:v>
                </c:pt>
                <c:pt idx="62">
                  <c:v>-5.5131867659390821E-2</c:v>
                </c:pt>
                <c:pt idx="63">
                  <c:v>-4.1775981321650058E-2</c:v>
                </c:pt>
                <c:pt idx="64">
                  <c:v>-4.0709229280173176E-2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70-4395-B973-F404E3244DD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</c:numCache>
            </c:numRef>
          </c:xVal>
          <c:yVal>
            <c:numRef>
              <c:f>TDK_KF_ST_10_01!$AD$20:$AD$83</c:f>
              <c:numCache>
                <c:formatCode>General</c:formatCode>
                <c:ptCount val="64"/>
                <c:pt idx="0">
                  <c:v>-9.4189883722070239E-2</c:v>
                </c:pt>
                <c:pt idx="1">
                  <c:v>2.76343259360603E-2</c:v>
                </c:pt>
                <c:pt idx="2">
                  <c:v>6.2907546439104678E-2</c:v>
                </c:pt>
                <c:pt idx="3">
                  <c:v>3.7072511392821639E-2</c:v>
                </c:pt>
                <c:pt idx="4">
                  <c:v>6.7875586470080407E-2</c:v>
                </c:pt>
                <c:pt idx="5">
                  <c:v>1.3574349280506937E-2</c:v>
                </c:pt>
                <c:pt idx="6">
                  <c:v>4.8140722404070857E-3</c:v>
                </c:pt>
                <c:pt idx="7">
                  <c:v>6.9738427666003133E-2</c:v>
                </c:pt>
                <c:pt idx="8">
                  <c:v>7.3219425850986397E-2</c:v>
                </c:pt>
                <c:pt idx="9">
                  <c:v>3.7935651573768325E-2</c:v>
                </c:pt>
                <c:pt idx="10">
                  <c:v>-9.8514205043159109E-2</c:v>
                </c:pt>
                <c:pt idx="11">
                  <c:v>1.6729801821441015E-2</c:v>
                </c:pt>
                <c:pt idx="12">
                  <c:v>7.9841331822606776E-2</c:v>
                </c:pt>
                <c:pt idx="13">
                  <c:v>0.12430744719337383</c:v>
                </c:pt>
                <c:pt idx="14">
                  <c:v>5.1747083315945019E-4</c:v>
                </c:pt>
                <c:pt idx="15">
                  <c:v>4.6185829742427131E-2</c:v>
                </c:pt>
                <c:pt idx="16">
                  <c:v>9.2911581311270197E-2</c:v>
                </c:pt>
                <c:pt idx="17">
                  <c:v>0.12097918632869664</c:v>
                </c:pt>
                <c:pt idx="18">
                  <c:v>4.6835695990324666E-2</c:v>
                </c:pt>
                <c:pt idx="19">
                  <c:v>-1.4920989926721973E-2</c:v>
                </c:pt>
                <c:pt idx="20">
                  <c:v>-2.618820287570145E-2</c:v>
                </c:pt>
                <c:pt idx="21">
                  <c:v>6.7111558108862823E-2</c:v>
                </c:pt>
                <c:pt idx="22">
                  <c:v>8.7224667634828279E-2</c:v>
                </c:pt>
                <c:pt idx="23">
                  <c:v>-1.3669654343317461E-2</c:v>
                </c:pt>
                <c:pt idx="24">
                  <c:v>7.0119737162883666E-3</c:v>
                </c:pt>
                <c:pt idx="25">
                  <c:v>2.239809412719751E-2</c:v>
                </c:pt>
                <c:pt idx="26">
                  <c:v>6.4484545046553876E-2</c:v>
                </c:pt>
                <c:pt idx="27">
                  <c:v>4.1103465510161641E-3</c:v>
                </c:pt>
                <c:pt idx="28">
                  <c:v>1.1534617455026819E-3</c:v>
                </c:pt>
                <c:pt idx="29">
                  <c:v>5.0614869592948253E-2</c:v>
                </c:pt>
                <c:pt idx="30">
                  <c:v>5.2093907358141678E-3</c:v>
                </c:pt>
                <c:pt idx="31">
                  <c:v>-9.3112138316371329E-3</c:v>
                </c:pt>
                <c:pt idx="32">
                  <c:v>9.2071310481799173E-2</c:v>
                </c:pt>
                <c:pt idx="33">
                  <c:v>6.2659822629882456E-3</c:v>
                </c:pt>
                <c:pt idx="34">
                  <c:v>6.5229247264596779E-2</c:v>
                </c:pt>
                <c:pt idx="35">
                  <c:v>9.7651653584023279E-2</c:v>
                </c:pt>
                <c:pt idx="36">
                  <c:v>2.6427739289317742E-2</c:v>
                </c:pt>
                <c:pt idx="37">
                  <c:v>1.0795435344647331E-2</c:v>
                </c:pt>
                <c:pt idx="38">
                  <c:v>3.4355880629476587E-2</c:v>
                </c:pt>
                <c:pt idx="39">
                  <c:v>5.8021611984088395E-2</c:v>
                </c:pt>
                <c:pt idx="40">
                  <c:v>6.354876668410725E-2</c:v>
                </c:pt>
                <c:pt idx="41">
                  <c:v>5.5255050262417171E-2</c:v>
                </c:pt>
                <c:pt idx="42">
                  <c:v>1.9750049632619948E-2</c:v>
                </c:pt>
                <c:pt idx="43">
                  <c:v>-4.526969044860607E-3</c:v>
                </c:pt>
                <c:pt idx="44">
                  <c:v>8.0645449219929333E-2</c:v>
                </c:pt>
                <c:pt idx="45">
                  <c:v>9.9472281907566185E-2</c:v>
                </c:pt>
                <c:pt idx="46">
                  <c:v>5.7515139846259444E-2</c:v>
                </c:pt>
                <c:pt idx="47">
                  <c:v>6.9402085380261269E-3</c:v>
                </c:pt>
                <c:pt idx="48">
                  <c:v>8.4859749962447495E-2</c:v>
                </c:pt>
                <c:pt idx="49">
                  <c:v>3.7085478781193615E-2</c:v>
                </c:pt>
                <c:pt idx="50">
                  <c:v>5.6434611560064241E-2</c:v>
                </c:pt>
                <c:pt idx="51">
                  <c:v>7.3599619681203876E-2</c:v>
                </c:pt>
                <c:pt idx="52">
                  <c:v>4.5390238784079884E-2</c:v>
                </c:pt>
                <c:pt idx="53">
                  <c:v>6.3874820817318323E-2</c:v>
                </c:pt>
                <c:pt idx="54">
                  <c:v>0.11765653524719255</c:v>
                </c:pt>
                <c:pt idx="55">
                  <c:v>1.5076740912491005E-2</c:v>
                </c:pt>
                <c:pt idx="56">
                  <c:v>2.0195824036420618E-2</c:v>
                </c:pt>
                <c:pt idx="57">
                  <c:v>-6.360894931049188E-3</c:v>
                </c:pt>
                <c:pt idx="58">
                  <c:v>3.8771588425504433E-2</c:v>
                </c:pt>
                <c:pt idx="59">
                  <c:v>2.2168912675056163E-2</c:v>
                </c:pt>
                <c:pt idx="60">
                  <c:v>-8.5519903599617919E-2</c:v>
                </c:pt>
                <c:pt idx="61">
                  <c:v>1.4933149347086783E-2</c:v>
                </c:pt>
                <c:pt idx="62">
                  <c:v>0.19286547257615894</c:v>
                </c:pt>
                <c:pt idx="63">
                  <c:v>9.4160053985206105E-3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0-4395-B973-F404E3244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115880"/>
        <c:axId val="566113528"/>
      </c:scatterChart>
      <c:valAx>
        <c:axId val="5661158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3528"/>
        <c:crosses val="autoZero"/>
        <c:crossBetween val="midCat"/>
      </c:valAx>
      <c:valAx>
        <c:axId val="56611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5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TDK_KF_ST_10_01!$I$20:$I$84</c:f>
              <c:numCache>
                <c:formatCode>General</c:formatCode>
                <c:ptCount val="65"/>
                <c:pt idx="0">
                  <c:v>450</c:v>
                </c:pt>
                <c:pt idx="1">
                  <c:v>822</c:v>
                </c:pt>
                <c:pt idx="2">
                  <c:v>1197</c:v>
                </c:pt>
                <c:pt idx="3">
                  <c:v>1556</c:v>
                </c:pt>
                <c:pt idx="4">
                  <c:v>1889</c:v>
                </c:pt>
                <c:pt idx="5">
                  <c:v>2204</c:v>
                </c:pt>
                <c:pt idx="6">
                  <c:v>2503</c:v>
                </c:pt>
                <c:pt idx="7">
                  <c:v>2773</c:v>
                </c:pt>
                <c:pt idx="8">
                  <c:v>3021</c:v>
                </c:pt>
                <c:pt idx="9">
                  <c:v>3244</c:v>
                </c:pt>
                <c:pt idx="10">
                  <c:v>3444</c:v>
                </c:pt>
                <c:pt idx="11">
                  <c:v>3589</c:v>
                </c:pt>
                <c:pt idx="12">
                  <c:v>3711</c:v>
                </c:pt>
                <c:pt idx="13">
                  <c:v>3791</c:v>
                </c:pt>
                <c:pt idx="14">
                  <c:v>3839</c:v>
                </c:pt>
                <c:pt idx="15">
                  <c:v>3852</c:v>
                </c:pt>
                <c:pt idx="16">
                  <c:v>3827</c:v>
                </c:pt>
                <c:pt idx="17">
                  <c:v>3758</c:v>
                </c:pt>
                <c:pt idx="18">
                  <c:v>3654</c:v>
                </c:pt>
                <c:pt idx="19">
                  <c:v>3517</c:v>
                </c:pt>
                <c:pt idx="20">
                  <c:v>3350</c:v>
                </c:pt>
                <c:pt idx="21">
                  <c:v>3152</c:v>
                </c:pt>
                <c:pt idx="22">
                  <c:v>2925</c:v>
                </c:pt>
                <c:pt idx="23">
                  <c:v>2662</c:v>
                </c:pt>
                <c:pt idx="24">
                  <c:v>2372</c:v>
                </c:pt>
                <c:pt idx="25">
                  <c:v>2059</c:v>
                </c:pt>
                <c:pt idx="26">
                  <c:v>1721</c:v>
                </c:pt>
                <c:pt idx="27">
                  <c:v>1372</c:v>
                </c:pt>
                <c:pt idx="28">
                  <c:v>1008</c:v>
                </c:pt>
                <c:pt idx="29">
                  <c:v>648</c:v>
                </c:pt>
                <c:pt idx="30">
                  <c:v>277</c:v>
                </c:pt>
                <c:pt idx="31">
                  <c:v>-104</c:v>
                </c:pt>
                <c:pt idx="32">
                  <c:v>-480</c:v>
                </c:pt>
                <c:pt idx="33">
                  <c:v>-863</c:v>
                </c:pt>
                <c:pt idx="34">
                  <c:v>-1233</c:v>
                </c:pt>
                <c:pt idx="35">
                  <c:v>-1585</c:v>
                </c:pt>
                <c:pt idx="36">
                  <c:v>-1920</c:v>
                </c:pt>
                <c:pt idx="37">
                  <c:v>-2239</c:v>
                </c:pt>
                <c:pt idx="38">
                  <c:v>-2534</c:v>
                </c:pt>
                <c:pt idx="39">
                  <c:v>-2809</c:v>
                </c:pt>
                <c:pt idx="40">
                  <c:v>-3053</c:v>
                </c:pt>
                <c:pt idx="41">
                  <c:v>-3283</c:v>
                </c:pt>
                <c:pt idx="42">
                  <c:v>-3472</c:v>
                </c:pt>
                <c:pt idx="43">
                  <c:v>-3624</c:v>
                </c:pt>
                <c:pt idx="44">
                  <c:v>-3748</c:v>
                </c:pt>
                <c:pt idx="45">
                  <c:v>-3829</c:v>
                </c:pt>
                <c:pt idx="46">
                  <c:v>-3877</c:v>
                </c:pt>
                <c:pt idx="47">
                  <c:v>-3888</c:v>
                </c:pt>
                <c:pt idx="48">
                  <c:v>-3859</c:v>
                </c:pt>
                <c:pt idx="49">
                  <c:v>-3797</c:v>
                </c:pt>
                <c:pt idx="50">
                  <c:v>-3691</c:v>
                </c:pt>
                <c:pt idx="51">
                  <c:v>-3558</c:v>
                </c:pt>
                <c:pt idx="52">
                  <c:v>-3385</c:v>
                </c:pt>
                <c:pt idx="53">
                  <c:v>-3185</c:v>
                </c:pt>
                <c:pt idx="54">
                  <c:v>-2957</c:v>
                </c:pt>
                <c:pt idx="55">
                  <c:v>-2697</c:v>
                </c:pt>
                <c:pt idx="56">
                  <c:v>-2406</c:v>
                </c:pt>
                <c:pt idx="57">
                  <c:v>-2091</c:v>
                </c:pt>
                <c:pt idx="58">
                  <c:v>-1761</c:v>
                </c:pt>
                <c:pt idx="59">
                  <c:v>-1405</c:v>
                </c:pt>
                <c:pt idx="60">
                  <c:v>-1035</c:v>
                </c:pt>
                <c:pt idx="61">
                  <c:v>-684</c:v>
                </c:pt>
                <c:pt idx="62">
                  <c:v>-320</c:v>
                </c:pt>
                <c:pt idx="63">
                  <c:v>63</c:v>
                </c:pt>
                <c:pt idx="64">
                  <c:v>445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D17-4A39-9387-BE2FD13BB89B}"/>
            </c:ext>
          </c:extLst>
        </c:ser>
        <c:ser>
          <c:idx val="1"/>
          <c:order val="1"/>
          <c:tx>
            <c:strRef>
              <c:f>TDK_KF_ST_10_01!$L$19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TDK_KF_ST_10_01!$L$20:$L$84</c:f>
              <c:numCache>
                <c:formatCode>General</c:formatCode>
                <c:ptCount val="65"/>
                <c:pt idx="0">
                  <c:v>441.96414751627719</c:v>
                </c:pt>
                <c:pt idx="1">
                  <c:v>821.74713495485207</c:v>
                </c:pt>
                <c:pt idx="2">
                  <c:v>1199.5258225024015</c:v>
                </c:pt>
                <c:pt idx="3">
                  <c:v>1557.0139563038317</c:v>
                </c:pt>
                <c:pt idx="4">
                  <c:v>1893.1962433352119</c:v>
                </c:pt>
                <c:pt idx="5">
                  <c:v>2209.2425629356239</c:v>
                </c:pt>
                <c:pt idx="6">
                  <c:v>2504.4147786073604</c:v>
                </c:pt>
                <c:pt idx="7">
                  <c:v>2775.5295340869875</c:v>
                </c:pt>
                <c:pt idx="8">
                  <c:v>3023.934325922919</c:v>
                </c:pt>
                <c:pt idx="9">
                  <c:v>3248.6350895770156</c:v>
                </c:pt>
                <c:pt idx="10">
                  <c:v>3436.9300800396932</c:v>
                </c:pt>
                <c:pt idx="11">
                  <c:v>3594.0891728779943</c:v>
                </c:pt>
                <c:pt idx="12">
                  <c:v>3711.8984541414238</c:v>
                </c:pt>
                <c:pt idx="13">
                  <c:v>3791.6887515295157</c:v>
                </c:pt>
                <c:pt idx="14">
                  <c:v>3837.7459906797312</c:v>
                </c:pt>
                <c:pt idx="15">
                  <c:v>3847.7808773430179</c:v>
                </c:pt>
                <c:pt idx="16">
                  <c:v>3820.5863210223106</c:v>
                </c:pt>
                <c:pt idx="17">
                  <c:v>3756.0414510266301</c:v>
                </c:pt>
                <c:pt idx="18">
                  <c:v>3653.155502614532</c:v>
                </c:pt>
                <c:pt idx="19">
                  <c:v>3513.3638511512759</c:v>
                </c:pt>
                <c:pt idx="20">
                  <c:v>3346.917670738389</c:v>
                </c:pt>
                <c:pt idx="21">
                  <c:v>3144.5229752061955</c:v>
                </c:pt>
                <c:pt idx="22">
                  <c:v>2916.973093669465</c:v>
                </c:pt>
                <c:pt idx="23">
                  <c:v>2658.5111400533942</c:v>
                </c:pt>
                <c:pt idx="24">
                  <c:v>2369.46870152683</c:v>
                </c:pt>
                <c:pt idx="25">
                  <c:v>2054.4592965633824</c:v>
                </c:pt>
                <c:pt idx="26">
                  <c:v>1722.0668121056681</c:v>
                </c:pt>
                <c:pt idx="27">
                  <c:v>1373.7997922280467</c:v>
                </c:pt>
                <c:pt idx="28">
                  <c:v>1010.2513112278823</c:v>
                </c:pt>
                <c:pt idx="29">
                  <c:v>650.98455475344531</c:v>
                </c:pt>
                <c:pt idx="30">
                  <c:v>281.39003911759539</c:v>
                </c:pt>
                <c:pt idx="31">
                  <c:v>-100.12280859246749</c:v>
                </c:pt>
                <c:pt idx="32">
                  <c:v>-474.2212638023845</c:v>
                </c:pt>
                <c:pt idx="33">
                  <c:v>-853.56273128456644</c:v>
                </c:pt>
                <c:pt idx="34">
                  <c:v>-1229.8705978565977</c:v>
                </c:pt>
                <c:pt idx="35">
                  <c:v>-1583.8791188194757</c:v>
                </c:pt>
                <c:pt idx="36">
                  <c:v>-1915.9850178180666</c:v>
                </c:pt>
                <c:pt idx="37">
                  <c:v>-2237.6171937438244</c:v>
                </c:pt>
                <c:pt idx="38">
                  <c:v>-2531.4151778520331</c:v>
                </c:pt>
                <c:pt idx="39">
                  <c:v>-2804.6244981965519</c:v>
                </c:pt>
                <c:pt idx="40">
                  <c:v>-3056.9724074341489</c:v>
                </c:pt>
                <c:pt idx="41">
                  <c:v>-3280.8080264871851</c:v>
                </c:pt>
                <c:pt idx="42">
                  <c:v>-3471.9403356575986</c:v>
                </c:pt>
                <c:pt idx="43">
                  <c:v>-3628.6313198824196</c:v>
                </c:pt>
                <c:pt idx="44">
                  <c:v>-3748.8467437778354</c:v>
                </c:pt>
                <c:pt idx="45">
                  <c:v>-3830.4730800992547</c:v>
                </c:pt>
                <c:pt idx="46">
                  <c:v>-3878.1642356568623</c:v>
                </c:pt>
                <c:pt idx="47">
                  <c:v>-3889.4651470668623</c:v>
                </c:pt>
                <c:pt idx="48">
                  <c:v>-3862.9853381377052</c:v>
                </c:pt>
                <c:pt idx="49">
                  <c:v>-3799.1944681854734</c:v>
                </c:pt>
                <c:pt idx="50">
                  <c:v>-3697.6965577329161</c:v>
                </c:pt>
                <c:pt idx="51">
                  <c:v>-3558.3769557257056</c:v>
                </c:pt>
                <c:pt idx="52">
                  <c:v>-3387.9263052266533</c:v>
                </c:pt>
                <c:pt idx="53">
                  <c:v>-3187.578636505817</c:v>
                </c:pt>
                <c:pt idx="54">
                  <c:v>-2959.4676218798213</c:v>
                </c:pt>
                <c:pt idx="55">
                  <c:v>-2698.9410130386859</c:v>
                </c:pt>
                <c:pt idx="56">
                  <c:v>-2408.3843909168068</c:v>
                </c:pt>
                <c:pt idx="57">
                  <c:v>-2093.1997403948085</c:v>
                </c:pt>
                <c:pt idx="58">
                  <c:v>-1757.9429952719904</c:v>
                </c:pt>
                <c:pt idx="59">
                  <c:v>-1406.0276764044295</c:v>
                </c:pt>
                <c:pt idx="60">
                  <c:v>-1041.5917582450347</c:v>
                </c:pt>
                <c:pt idx="61">
                  <c:v>-680.91139438227447</c:v>
                </c:pt>
                <c:pt idx="62">
                  <c:v>-308.75318123912831</c:v>
                </c:pt>
                <c:pt idx="63">
                  <c:v>67.326377197753501</c:v>
                </c:pt>
                <c:pt idx="64">
                  <c:v>453.43779339612985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D17-4A39-9387-BE2FD13BB89B}"/>
            </c:ext>
          </c:extLst>
        </c:ser>
        <c:ser>
          <c:idx val="2"/>
          <c:order val="2"/>
          <c:tx>
            <c:strRef>
              <c:f>TDK_KF_ST_10_01!$J$19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TDK_KF_ST_10_01!$J$20:$J$84</c:f>
              <c:numCache>
                <c:formatCode>General</c:formatCode>
                <c:ptCount val="65"/>
                <c:pt idx="0">
                  <c:v>-3828</c:v>
                </c:pt>
                <c:pt idx="1">
                  <c:v>-3766</c:v>
                </c:pt>
                <c:pt idx="2">
                  <c:v>-3663</c:v>
                </c:pt>
                <c:pt idx="3">
                  <c:v>-3523</c:v>
                </c:pt>
                <c:pt idx="4">
                  <c:v>-3350</c:v>
                </c:pt>
                <c:pt idx="5">
                  <c:v>-3143</c:v>
                </c:pt>
                <c:pt idx="6">
                  <c:v>-2917</c:v>
                </c:pt>
                <c:pt idx="7">
                  <c:v>-2659</c:v>
                </c:pt>
                <c:pt idx="8">
                  <c:v>-2371</c:v>
                </c:pt>
                <c:pt idx="9">
                  <c:v>-2052</c:v>
                </c:pt>
                <c:pt idx="10">
                  <c:v>-1711</c:v>
                </c:pt>
                <c:pt idx="11">
                  <c:v>-1360</c:v>
                </c:pt>
                <c:pt idx="12">
                  <c:v>-1005</c:v>
                </c:pt>
                <c:pt idx="13">
                  <c:v>-647</c:v>
                </c:pt>
                <c:pt idx="14">
                  <c:v>-277</c:v>
                </c:pt>
                <c:pt idx="15">
                  <c:v>105</c:v>
                </c:pt>
                <c:pt idx="16">
                  <c:v>478</c:v>
                </c:pt>
                <c:pt idx="17">
                  <c:v>852</c:v>
                </c:pt>
                <c:pt idx="18">
                  <c:v>1222</c:v>
                </c:pt>
                <c:pt idx="19">
                  <c:v>1589</c:v>
                </c:pt>
                <c:pt idx="20">
                  <c:v>1921</c:v>
                </c:pt>
                <c:pt idx="21">
                  <c:v>2240</c:v>
                </c:pt>
                <c:pt idx="22">
                  <c:v>2535</c:v>
                </c:pt>
                <c:pt idx="23">
                  <c:v>2814</c:v>
                </c:pt>
                <c:pt idx="24">
                  <c:v>3066</c:v>
                </c:pt>
                <c:pt idx="25">
                  <c:v>3290</c:v>
                </c:pt>
                <c:pt idx="26">
                  <c:v>3478</c:v>
                </c:pt>
                <c:pt idx="27">
                  <c:v>3639</c:v>
                </c:pt>
                <c:pt idx="28">
                  <c:v>3758</c:v>
                </c:pt>
                <c:pt idx="29">
                  <c:v>3844</c:v>
                </c:pt>
                <c:pt idx="30">
                  <c:v>3891</c:v>
                </c:pt>
                <c:pt idx="31">
                  <c:v>3897</c:v>
                </c:pt>
                <c:pt idx="32">
                  <c:v>3873</c:v>
                </c:pt>
                <c:pt idx="33">
                  <c:v>3809</c:v>
                </c:pt>
                <c:pt idx="34">
                  <c:v>3706</c:v>
                </c:pt>
                <c:pt idx="35">
                  <c:v>3574</c:v>
                </c:pt>
                <c:pt idx="36">
                  <c:v>3402</c:v>
                </c:pt>
                <c:pt idx="37">
                  <c:v>3195</c:v>
                </c:pt>
                <c:pt idx="38">
                  <c:v>2966</c:v>
                </c:pt>
                <c:pt idx="39">
                  <c:v>2714</c:v>
                </c:pt>
                <c:pt idx="40">
                  <c:v>2418</c:v>
                </c:pt>
                <c:pt idx="41">
                  <c:v>2107</c:v>
                </c:pt>
                <c:pt idx="42">
                  <c:v>1770</c:v>
                </c:pt>
                <c:pt idx="43">
                  <c:v>1416</c:v>
                </c:pt>
                <c:pt idx="44">
                  <c:v>1060</c:v>
                </c:pt>
                <c:pt idx="45">
                  <c:v>704</c:v>
                </c:pt>
                <c:pt idx="46">
                  <c:v>327</c:v>
                </c:pt>
                <c:pt idx="47">
                  <c:v>-50</c:v>
                </c:pt>
                <c:pt idx="48">
                  <c:v>-427</c:v>
                </c:pt>
                <c:pt idx="49">
                  <c:v>-805</c:v>
                </c:pt>
                <c:pt idx="50">
                  <c:v>-1172</c:v>
                </c:pt>
                <c:pt idx="51">
                  <c:v>-1535</c:v>
                </c:pt>
                <c:pt idx="52">
                  <c:v>-1873</c:v>
                </c:pt>
                <c:pt idx="53">
                  <c:v>-2188</c:v>
                </c:pt>
                <c:pt idx="54">
                  <c:v>-2487</c:v>
                </c:pt>
                <c:pt idx="55">
                  <c:v>-2765</c:v>
                </c:pt>
                <c:pt idx="56">
                  <c:v>-3024</c:v>
                </c:pt>
                <c:pt idx="57">
                  <c:v>-3246</c:v>
                </c:pt>
                <c:pt idx="58">
                  <c:v>-3433</c:v>
                </c:pt>
                <c:pt idx="59">
                  <c:v>-3596</c:v>
                </c:pt>
                <c:pt idx="60">
                  <c:v>-3711</c:v>
                </c:pt>
                <c:pt idx="61">
                  <c:v>-3795</c:v>
                </c:pt>
                <c:pt idx="62">
                  <c:v>-3850</c:v>
                </c:pt>
                <c:pt idx="63">
                  <c:v>-3856</c:v>
                </c:pt>
                <c:pt idx="64">
                  <c:v>-3825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D17-4A39-9387-BE2FD13BB89B}"/>
            </c:ext>
          </c:extLst>
        </c:ser>
        <c:ser>
          <c:idx val="3"/>
          <c:order val="3"/>
          <c:tx>
            <c:strRef>
              <c:f>TDK_KF_ST_10_01!$N$19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5.67</c:v>
                </c:pt>
                <c:pt idx="2">
                  <c:v>11.475</c:v>
                </c:pt>
                <c:pt idx="3">
                  <c:v>17.154</c:v>
                </c:pt>
                <c:pt idx="4">
                  <c:v>22.733999999999998</c:v>
                </c:pt>
                <c:pt idx="5">
                  <c:v>28.277999999999999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44.972999999999992</c:v>
                </c:pt>
                <c:pt idx="9">
                  <c:v>50.74199999999999</c:v>
                </c:pt>
                <c:pt idx="10">
                  <c:v>56.402999999999992</c:v>
                </c:pt>
                <c:pt idx="11">
                  <c:v>62.17199999999999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78.731999999999971</c:v>
                </c:pt>
                <c:pt idx="15">
                  <c:v>84.419999999999973</c:v>
                </c:pt>
                <c:pt idx="16">
                  <c:v>89.999999999999972</c:v>
                </c:pt>
                <c:pt idx="17">
                  <c:v>95.642999999999972</c:v>
                </c:pt>
                <c:pt idx="18">
                  <c:v>101.36699999999998</c:v>
                </c:pt>
                <c:pt idx="19">
                  <c:v>107.09999999999998</c:v>
                </c:pt>
                <c:pt idx="20">
                  <c:v>112.57199999999997</c:v>
                </c:pt>
                <c:pt idx="21">
                  <c:v>118.17899999999997</c:v>
                </c:pt>
                <c:pt idx="22">
                  <c:v>123.66899999999997</c:v>
                </c:pt>
                <c:pt idx="23">
                  <c:v>129.23999999999998</c:v>
                </c:pt>
                <c:pt idx="24">
                  <c:v>134.90999999999997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151.92899999999997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168.56999999999996</c:v>
                </c:pt>
                <c:pt idx="31">
                  <c:v>174.22199999999995</c:v>
                </c:pt>
                <c:pt idx="32">
                  <c:v>179.77499999999995</c:v>
                </c:pt>
                <c:pt idx="33">
                  <c:v>185.47199999999995</c:v>
                </c:pt>
                <c:pt idx="34">
                  <c:v>191.24999999999994</c:v>
                </c:pt>
                <c:pt idx="35">
                  <c:v>196.86599999999993</c:v>
                </c:pt>
                <c:pt idx="36">
                  <c:v>202.36499999999992</c:v>
                </c:pt>
                <c:pt idx="37">
                  <c:v>207.98999999999992</c:v>
                </c:pt>
                <c:pt idx="38">
                  <c:v>213.48899999999992</c:v>
                </c:pt>
                <c:pt idx="39">
                  <c:v>219.04199999999992</c:v>
                </c:pt>
                <c:pt idx="40">
                  <c:v>224.72099999999992</c:v>
                </c:pt>
                <c:pt idx="41">
                  <c:v>230.43599999999992</c:v>
                </c:pt>
                <c:pt idx="42">
                  <c:v>236.14199999999991</c:v>
                </c:pt>
                <c:pt idx="43">
                  <c:v>241.83899999999991</c:v>
                </c:pt>
                <c:pt idx="44">
                  <c:v>247.4909999999999</c:v>
                </c:pt>
                <c:pt idx="45">
                  <c:v>252.94499999999991</c:v>
                </c:pt>
                <c:pt idx="46">
                  <c:v>258.50699999999989</c:v>
                </c:pt>
                <c:pt idx="47">
                  <c:v>264.1049999999999</c:v>
                </c:pt>
                <c:pt idx="48">
                  <c:v>269.81099999999992</c:v>
                </c:pt>
                <c:pt idx="49">
                  <c:v>275.46299999999991</c:v>
                </c:pt>
                <c:pt idx="50">
                  <c:v>281.15999999999991</c:v>
                </c:pt>
                <c:pt idx="51">
                  <c:v>286.91099999999989</c:v>
                </c:pt>
                <c:pt idx="52">
                  <c:v>292.52699999999987</c:v>
                </c:pt>
                <c:pt idx="53">
                  <c:v>298.07999999999987</c:v>
                </c:pt>
                <c:pt idx="54">
                  <c:v>303.58799999999985</c:v>
                </c:pt>
                <c:pt idx="55">
                  <c:v>309.20399999999984</c:v>
                </c:pt>
                <c:pt idx="56">
                  <c:v>314.90099999999984</c:v>
                </c:pt>
                <c:pt idx="57">
                  <c:v>320.61599999999981</c:v>
                </c:pt>
                <c:pt idx="58">
                  <c:v>326.32199999999983</c:v>
                </c:pt>
                <c:pt idx="59">
                  <c:v>332.01899999999983</c:v>
                </c:pt>
                <c:pt idx="60">
                  <c:v>337.69799999999981</c:v>
                </c:pt>
                <c:pt idx="61">
                  <c:v>343.16999999999979</c:v>
                </c:pt>
                <c:pt idx="62">
                  <c:v>348.72299999999979</c:v>
                </c:pt>
                <c:pt idx="63">
                  <c:v>354.29399999999981</c:v>
                </c:pt>
                <c:pt idx="64">
                  <c:v>360.02699999999982</c:v>
                </c:pt>
              </c:numCache>
            </c:numRef>
          </c:xVal>
          <c:yVal>
            <c:numRef>
              <c:f>TDK_KF_ST_10_01!$N$20:$N$84</c:f>
              <c:numCache>
                <c:formatCode>General</c:formatCode>
                <c:ptCount val="65"/>
                <c:pt idx="0">
                  <c:v>-3826.6859997235679</c:v>
                </c:pt>
                <c:pt idx="1">
                  <c:v>-3761.7026755947118</c:v>
                </c:pt>
                <c:pt idx="2">
                  <c:v>-3657.149910132508</c:v>
                </c:pt>
                <c:pt idx="3">
                  <c:v>-3518.3707577835039</c:v>
                </c:pt>
                <c:pt idx="4">
                  <c:v>-3348.1792367898361</c:v>
                </c:pt>
                <c:pt idx="5">
                  <c:v>-3147.4765036476574</c:v>
                </c:pt>
                <c:pt idx="6">
                  <c:v>-2917.1476568163566</c:v>
                </c:pt>
                <c:pt idx="7">
                  <c:v>-2659.7865222111282</c:v>
                </c:pt>
                <c:pt idx="8">
                  <c:v>-2373.1375166166554</c:v>
                </c:pt>
                <c:pt idx="9">
                  <c:v>-2054.7914447329736</c:v>
                </c:pt>
                <c:pt idx="10">
                  <c:v>-1721.9591354301651</c:v>
                </c:pt>
                <c:pt idx="11">
                  <c:v>-1365.3226932997145</c:v>
                </c:pt>
                <c:pt idx="12">
                  <c:v>-1004.6368611480677</c:v>
                </c:pt>
                <c:pt idx="13">
                  <c:v>-646.70872788058239</c:v>
                </c:pt>
                <c:pt idx="14">
                  <c:v>-276.73820316039621</c:v>
                </c:pt>
                <c:pt idx="15">
                  <c:v>107.53978782459205</c:v>
                </c:pt>
                <c:pt idx="16">
                  <c:v>483.70707333418414</c:v>
                </c:pt>
                <c:pt idx="17">
                  <c:v>859.63943462507677</c:v>
                </c:pt>
                <c:pt idx="18">
                  <c:v>1232.6381676034521</c:v>
                </c:pt>
                <c:pt idx="19">
                  <c:v>1594.1028755221828</c:v>
                </c:pt>
                <c:pt idx="20">
                  <c:v>1924.4767487448439</c:v>
                </c:pt>
                <c:pt idx="21">
                  <c:v>2244.9752733271721</c:v>
                </c:pt>
                <c:pt idx="22">
                  <c:v>2538.1811726771371</c:v>
                </c:pt>
                <c:pt idx="23">
                  <c:v>2812.0895947720551</c:v>
                </c:pt>
                <c:pt idx="24">
                  <c:v>3063.7738177574302</c:v>
                </c:pt>
                <c:pt idx="25">
                  <c:v>3287.3170963130619</c:v>
                </c:pt>
                <c:pt idx="26">
                  <c:v>3476.7402582415361</c:v>
                </c:pt>
                <c:pt idx="27">
                  <c:v>3632.0136013914757</c:v>
                </c:pt>
                <c:pt idx="28">
                  <c:v>3752.7757059479577</c:v>
                </c:pt>
                <c:pt idx="29">
                  <c:v>3834.4911400539072</c:v>
                </c:pt>
                <c:pt idx="30">
                  <c:v>3882.0179976620425</c:v>
                </c:pt>
                <c:pt idx="31">
                  <c:v>3893.610682425262</c:v>
                </c:pt>
                <c:pt idx="32">
                  <c:v>3868.3278005371931</c:v>
                </c:pt>
                <c:pt idx="33">
                  <c:v>3804.8655562869267</c:v>
                </c:pt>
                <c:pt idx="34">
                  <c:v>3702.3242059561417</c:v>
                </c:pt>
                <c:pt idx="35">
                  <c:v>3566.7964078536288</c:v>
                </c:pt>
                <c:pt idx="36">
                  <c:v>3401.0973177009528</c:v>
                </c:pt>
                <c:pt idx="37">
                  <c:v>3199.4242969868178</c:v>
                </c:pt>
                <c:pt idx="38">
                  <c:v>2972.6613463962531</c:v>
                </c:pt>
                <c:pt idx="39">
                  <c:v>2716.1066846806252</c:v>
                </c:pt>
                <c:pt idx="40">
                  <c:v>2427.583996950988</c:v>
                </c:pt>
                <c:pt idx="41">
                  <c:v>2113.3855998779131</c:v>
                </c:pt>
                <c:pt idx="42">
                  <c:v>1778.9238551374733</c:v>
                </c:pt>
                <c:pt idx="43">
                  <c:v>1427.6025726206983</c:v>
                </c:pt>
                <c:pt idx="44">
                  <c:v>1065.3094356888594</c:v>
                </c:pt>
                <c:pt idx="45">
                  <c:v>706.03448584956539</c:v>
                </c:pt>
                <c:pt idx="46">
                  <c:v>333.27165425285887</c:v>
                </c:pt>
                <c:pt idx="47">
                  <c:v>-44.874135034474683</c:v>
                </c:pt>
                <c:pt idx="48">
                  <c:v>-429.65491116616403</c:v>
                </c:pt>
                <c:pt idx="49">
                  <c:v>-806.41423791648265</c:v>
                </c:pt>
                <c:pt idx="50">
                  <c:v>-1178.033956490227</c:v>
                </c:pt>
                <c:pt idx="51">
                  <c:v>-1541.1639710919148</c:v>
                </c:pt>
                <c:pt idx="52">
                  <c:v>-1880.6337725051392</c:v>
                </c:pt>
                <c:pt idx="53">
                  <c:v>-2198.3713563775186</c:v>
                </c:pt>
                <c:pt idx="54">
                  <c:v>-2492.9777504273293</c:v>
                </c:pt>
                <c:pt idx="55">
                  <c:v>-2769.4562847895404</c:v>
                </c:pt>
                <c:pt idx="56">
                  <c:v>-3022.5564838832161</c:v>
                </c:pt>
                <c:pt idx="57">
                  <c:v>-3246.2626091850984</c:v>
                </c:pt>
                <c:pt idx="58">
                  <c:v>-3437.2319762562652</c:v>
                </c:pt>
                <c:pt idx="59">
                  <c:v>-3593.7299066977789</c:v>
                </c:pt>
                <c:pt idx="60">
                  <c:v>-3714.2138790117851</c:v>
                </c:pt>
                <c:pt idx="61">
                  <c:v>-3795.648850401773</c:v>
                </c:pt>
                <c:pt idx="62">
                  <c:v>-3842.7425495618149</c:v>
                </c:pt>
                <c:pt idx="63">
                  <c:v>-3853.5658497541699</c:v>
                </c:pt>
                <c:pt idx="64">
                  <c:v>-3826.5104679519959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D17-4A39-9387-BE2FD13B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114312"/>
        <c:axId val="566112744"/>
      </c:scatterChart>
      <c:valAx>
        <c:axId val="566114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2744"/>
        <c:crosses val="autoZero"/>
        <c:crossBetween val="midCat"/>
      </c:valAx>
      <c:valAx>
        <c:axId val="566112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4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TDK_KF_ST_10_02!$I$85:$I$149</c:f>
              <c:numCache>
                <c:formatCode>General</c:formatCode>
                <c:ptCount val="65"/>
                <c:pt idx="0">
                  <c:v>460</c:v>
                </c:pt>
                <c:pt idx="1">
                  <c:v>70</c:v>
                </c:pt>
                <c:pt idx="2">
                  <c:v>-307</c:v>
                </c:pt>
                <c:pt idx="3">
                  <c:v>-668</c:v>
                </c:pt>
                <c:pt idx="4">
                  <c:v>-1030</c:v>
                </c:pt>
                <c:pt idx="5">
                  <c:v>-1396</c:v>
                </c:pt>
                <c:pt idx="6">
                  <c:v>-1747</c:v>
                </c:pt>
                <c:pt idx="7">
                  <c:v>-2080</c:v>
                </c:pt>
                <c:pt idx="8">
                  <c:v>-2396</c:v>
                </c:pt>
                <c:pt idx="9">
                  <c:v>-2685</c:v>
                </c:pt>
                <c:pt idx="10">
                  <c:v>-2940</c:v>
                </c:pt>
                <c:pt idx="11">
                  <c:v>-3167</c:v>
                </c:pt>
                <c:pt idx="12">
                  <c:v>-3371</c:v>
                </c:pt>
                <c:pt idx="13">
                  <c:v>-3544</c:v>
                </c:pt>
                <c:pt idx="14">
                  <c:v>-3683</c:v>
                </c:pt>
                <c:pt idx="15">
                  <c:v>-3782</c:v>
                </c:pt>
                <c:pt idx="16">
                  <c:v>-3846</c:v>
                </c:pt>
                <c:pt idx="17">
                  <c:v>-3872</c:v>
                </c:pt>
                <c:pt idx="18">
                  <c:v>-3867</c:v>
                </c:pt>
                <c:pt idx="19">
                  <c:v>-3813</c:v>
                </c:pt>
                <c:pt idx="20">
                  <c:v>-3737</c:v>
                </c:pt>
                <c:pt idx="21">
                  <c:v>-3616</c:v>
                </c:pt>
                <c:pt idx="22">
                  <c:v>-3466</c:v>
                </c:pt>
                <c:pt idx="23">
                  <c:v>-3275</c:v>
                </c:pt>
                <c:pt idx="24">
                  <c:v>-3048</c:v>
                </c:pt>
                <c:pt idx="25">
                  <c:v>-2802</c:v>
                </c:pt>
                <c:pt idx="26">
                  <c:v>-2543</c:v>
                </c:pt>
                <c:pt idx="27">
                  <c:v>-2242</c:v>
                </c:pt>
                <c:pt idx="28">
                  <c:v>-1930</c:v>
                </c:pt>
                <c:pt idx="29">
                  <c:v>-1593</c:v>
                </c:pt>
                <c:pt idx="30">
                  <c:v>-1231</c:v>
                </c:pt>
                <c:pt idx="31">
                  <c:v>-865</c:v>
                </c:pt>
                <c:pt idx="32">
                  <c:v>-485</c:v>
                </c:pt>
                <c:pt idx="33">
                  <c:v>-107</c:v>
                </c:pt>
                <c:pt idx="34">
                  <c:v>262</c:v>
                </c:pt>
                <c:pt idx="35">
                  <c:v>628</c:v>
                </c:pt>
                <c:pt idx="36">
                  <c:v>990</c:v>
                </c:pt>
                <c:pt idx="37">
                  <c:v>1359</c:v>
                </c:pt>
                <c:pt idx="38">
                  <c:v>1708</c:v>
                </c:pt>
                <c:pt idx="39">
                  <c:v>2045</c:v>
                </c:pt>
                <c:pt idx="40">
                  <c:v>2358</c:v>
                </c:pt>
                <c:pt idx="41">
                  <c:v>2649</c:v>
                </c:pt>
                <c:pt idx="42">
                  <c:v>2904</c:v>
                </c:pt>
                <c:pt idx="43">
                  <c:v>3129</c:v>
                </c:pt>
                <c:pt idx="44">
                  <c:v>3332</c:v>
                </c:pt>
                <c:pt idx="45">
                  <c:v>3509</c:v>
                </c:pt>
                <c:pt idx="46">
                  <c:v>3645</c:v>
                </c:pt>
                <c:pt idx="47">
                  <c:v>3747</c:v>
                </c:pt>
                <c:pt idx="48">
                  <c:v>3811</c:v>
                </c:pt>
                <c:pt idx="49">
                  <c:v>3837</c:v>
                </c:pt>
                <c:pt idx="50">
                  <c:v>3831</c:v>
                </c:pt>
                <c:pt idx="51">
                  <c:v>3787</c:v>
                </c:pt>
                <c:pt idx="52">
                  <c:v>3702</c:v>
                </c:pt>
                <c:pt idx="53">
                  <c:v>3580</c:v>
                </c:pt>
                <c:pt idx="54">
                  <c:v>3425</c:v>
                </c:pt>
                <c:pt idx="55">
                  <c:v>3236</c:v>
                </c:pt>
                <c:pt idx="56">
                  <c:v>3017</c:v>
                </c:pt>
                <c:pt idx="57">
                  <c:v>2768</c:v>
                </c:pt>
                <c:pt idx="58">
                  <c:v>2497</c:v>
                </c:pt>
                <c:pt idx="59">
                  <c:v>2214</c:v>
                </c:pt>
                <c:pt idx="60">
                  <c:v>1886</c:v>
                </c:pt>
                <c:pt idx="61">
                  <c:v>1556</c:v>
                </c:pt>
                <c:pt idx="62">
                  <c:v>1201</c:v>
                </c:pt>
                <c:pt idx="63">
                  <c:v>826</c:v>
                </c:pt>
                <c:pt idx="64">
                  <c:v>448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019-4251-B96A-51786A778911}"/>
            </c:ext>
          </c:extLst>
        </c:ser>
        <c:ser>
          <c:idx val="1"/>
          <c:order val="1"/>
          <c:tx>
            <c:strRef>
              <c:f>TDK_KF_ST_10_02!$L$19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TDK_KF_ST_10_02!$L$85:$L$149</c:f>
              <c:numCache>
                <c:formatCode>General</c:formatCode>
                <c:ptCount val="65"/>
                <c:pt idx="0">
                  <c:v>459.0250617924882</c:v>
                </c:pt>
                <c:pt idx="1">
                  <c:v>76.554663233318905</c:v>
                </c:pt>
                <c:pt idx="2">
                  <c:v>-298.41236618285097</c:v>
                </c:pt>
                <c:pt idx="3">
                  <c:v>-664.17915640049637</c:v>
                </c:pt>
                <c:pt idx="4">
                  <c:v>-1031.6819345165084</c:v>
                </c:pt>
                <c:pt idx="5">
                  <c:v>-1394.0959848084301</c:v>
                </c:pt>
                <c:pt idx="6">
                  <c:v>-1746.8970601880485</c:v>
                </c:pt>
                <c:pt idx="7">
                  <c:v>-2082.4686174848716</c:v>
                </c:pt>
                <c:pt idx="8">
                  <c:v>-2398.4162117760407</c:v>
                </c:pt>
                <c:pt idx="9">
                  <c:v>-2682.5967490041103</c:v>
                </c:pt>
                <c:pt idx="10">
                  <c:v>-2940.3398901066935</c:v>
                </c:pt>
                <c:pt idx="11">
                  <c:v>-3169.9562925967653</c:v>
                </c:pt>
                <c:pt idx="12">
                  <c:v>-3372.5825527360516</c:v>
                </c:pt>
                <c:pt idx="13">
                  <c:v>-3543.8474902786024</c:v>
                </c:pt>
                <c:pt idx="14">
                  <c:v>-3683.5227103973812</c:v>
                </c:pt>
                <c:pt idx="15">
                  <c:v>-3786.1631634073856</c:v>
                </c:pt>
                <c:pt idx="16">
                  <c:v>-3850.4091276381405</c:v>
                </c:pt>
                <c:pt idx="17">
                  <c:v>-3876.9920233163516</c:v>
                </c:pt>
                <c:pt idx="18">
                  <c:v>-3866.6830050068634</c:v>
                </c:pt>
                <c:pt idx="19">
                  <c:v>-3821.2215065685346</c:v>
                </c:pt>
                <c:pt idx="20">
                  <c:v>-3740.036998393301</c:v>
                </c:pt>
                <c:pt idx="21">
                  <c:v>-3618.6008296588602</c:v>
                </c:pt>
                <c:pt idx="22">
                  <c:v>-3465.178015698099</c:v>
                </c:pt>
                <c:pt idx="23">
                  <c:v>-3274.7605907445832</c:v>
                </c:pt>
                <c:pt idx="24">
                  <c:v>-3051.4899471686758</c:v>
                </c:pt>
                <c:pt idx="25">
                  <c:v>-2804.5961334069925</c:v>
                </c:pt>
                <c:pt idx="26">
                  <c:v>-2535.8095361472406</c:v>
                </c:pt>
                <c:pt idx="27">
                  <c:v>-2241.3754977216054</c:v>
                </c:pt>
                <c:pt idx="28">
                  <c:v>-1926.1478288122353</c:v>
                </c:pt>
                <c:pt idx="29">
                  <c:v>-1588.6486997438044</c:v>
                </c:pt>
                <c:pt idx="30">
                  <c:v>-1230.3296106168332</c:v>
                </c:pt>
                <c:pt idx="31">
                  <c:v>-858.23732644212703</c:v>
                </c:pt>
                <c:pt idx="32">
                  <c:v>-480.16596530743209</c:v>
                </c:pt>
                <c:pt idx="33">
                  <c:v>-101.1870381403543</c:v>
                </c:pt>
                <c:pt idx="34">
                  <c:v>268.90344596135225</c:v>
                </c:pt>
                <c:pt idx="35">
                  <c:v>633.93793110768206</c:v>
                </c:pt>
                <c:pt idx="36">
                  <c:v>993.02178380697751</c:v>
                </c:pt>
                <c:pt idx="37">
                  <c:v>1360.4522461608067</c:v>
                </c:pt>
                <c:pt idx="38">
                  <c:v>1709.1381345810123</c:v>
                </c:pt>
                <c:pt idx="39">
                  <c:v>2043.4993773722488</c:v>
                </c:pt>
                <c:pt idx="40">
                  <c:v>2355.4798598583293</c:v>
                </c:pt>
                <c:pt idx="41">
                  <c:v>2644.6294320151273</c:v>
                </c:pt>
                <c:pt idx="42">
                  <c:v>2899.688924643825</c:v>
                </c:pt>
                <c:pt idx="43">
                  <c:v>3125.7446690627253</c:v>
                </c:pt>
                <c:pt idx="44">
                  <c:v>3326.4005784812907</c:v>
                </c:pt>
                <c:pt idx="45">
                  <c:v>3500.538813047167</c:v>
                </c:pt>
                <c:pt idx="46">
                  <c:v>3639.755201384608</c:v>
                </c:pt>
                <c:pt idx="47">
                  <c:v>3742.4026109236929</c:v>
                </c:pt>
                <c:pt idx="48">
                  <c:v>3807.8160991992004</c:v>
                </c:pt>
                <c:pt idx="49">
                  <c:v>3835.6643777153095</c:v>
                </c:pt>
                <c:pt idx="50">
                  <c:v>3826.5221749832012</c:v>
                </c:pt>
                <c:pt idx="51">
                  <c:v>3782.3063275619766</c:v>
                </c:pt>
                <c:pt idx="52">
                  <c:v>3702.6803601274974</c:v>
                </c:pt>
                <c:pt idx="53">
                  <c:v>3584.7791553122001</c:v>
                </c:pt>
                <c:pt idx="54">
                  <c:v>3429.13241715718</c:v>
                </c:pt>
                <c:pt idx="55">
                  <c:v>3239.0548767382652</c:v>
                </c:pt>
                <c:pt idx="56">
                  <c:v>3018.1078755043159</c:v>
                </c:pt>
                <c:pt idx="57">
                  <c:v>2772.141278299041</c:v>
                </c:pt>
                <c:pt idx="58">
                  <c:v>2503.2695938773745</c:v>
                </c:pt>
                <c:pt idx="59">
                  <c:v>2212.4793646740668</c:v>
                </c:pt>
                <c:pt idx="60">
                  <c:v>1889.0848365960176</c:v>
                </c:pt>
                <c:pt idx="61">
                  <c:v>1559.5390396936725</c:v>
                </c:pt>
                <c:pt idx="62">
                  <c:v>1199.9704563662513</c:v>
                </c:pt>
                <c:pt idx="63">
                  <c:v>825.22515130890554</c:v>
                </c:pt>
                <c:pt idx="64">
                  <c:v>443.08206728767038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19-4251-B96A-51786A778911}"/>
            </c:ext>
          </c:extLst>
        </c:ser>
        <c:ser>
          <c:idx val="2"/>
          <c:order val="2"/>
          <c:tx>
            <c:strRef>
              <c:f>TDK_KF_ST_10_02!$J$19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-3843</c:v>
                </c:pt>
                <c:pt idx="2">
                  <c:v>-3832</c:v>
                </c:pt>
                <c:pt idx="3">
                  <c:v>-3787</c:v>
                </c:pt>
                <c:pt idx="4">
                  <c:v>-3706</c:v>
                </c:pt>
                <c:pt idx="5">
                  <c:v>-3586</c:v>
                </c:pt>
                <c:pt idx="6">
                  <c:v>-3424</c:v>
                </c:pt>
                <c:pt idx="7">
                  <c:v>-3232</c:v>
                </c:pt>
                <c:pt idx="8">
                  <c:v>-3011</c:v>
                </c:pt>
                <c:pt idx="9">
                  <c:v>-2763</c:v>
                </c:pt>
                <c:pt idx="10">
                  <c:v>-2490</c:v>
                </c:pt>
                <c:pt idx="11">
                  <c:v>-2194</c:v>
                </c:pt>
                <c:pt idx="12">
                  <c:v>-1876</c:v>
                </c:pt>
                <c:pt idx="13">
                  <c:v>-1539</c:v>
                </c:pt>
                <c:pt idx="14">
                  <c:v>-1174</c:v>
                </c:pt>
                <c:pt idx="15">
                  <c:v>-809</c:v>
                </c:pt>
                <c:pt idx="16">
                  <c:v>-434</c:v>
                </c:pt>
                <c:pt idx="17">
                  <c:v>-59</c:v>
                </c:pt>
                <c:pt idx="18">
                  <c:v>319</c:v>
                </c:pt>
                <c:pt idx="19">
                  <c:v>677</c:v>
                </c:pt>
                <c:pt idx="20">
                  <c:v>1044</c:v>
                </c:pt>
                <c:pt idx="21">
                  <c:v>1407</c:v>
                </c:pt>
                <c:pt idx="22">
                  <c:v>1753</c:v>
                </c:pt>
                <c:pt idx="23">
                  <c:v>2096</c:v>
                </c:pt>
                <c:pt idx="24">
                  <c:v>2403</c:v>
                </c:pt>
                <c:pt idx="25">
                  <c:v>2691</c:v>
                </c:pt>
                <c:pt idx="26">
                  <c:v>2950</c:v>
                </c:pt>
                <c:pt idx="27">
                  <c:v>3180</c:v>
                </c:pt>
                <c:pt idx="28">
                  <c:v>3383</c:v>
                </c:pt>
                <c:pt idx="29">
                  <c:v>3551</c:v>
                </c:pt>
                <c:pt idx="30">
                  <c:v>3691</c:v>
                </c:pt>
                <c:pt idx="31">
                  <c:v>3795</c:v>
                </c:pt>
                <c:pt idx="32">
                  <c:v>3866</c:v>
                </c:pt>
                <c:pt idx="33">
                  <c:v>3886</c:v>
                </c:pt>
                <c:pt idx="34">
                  <c:v>3877</c:v>
                </c:pt>
                <c:pt idx="35">
                  <c:v>3831</c:v>
                </c:pt>
                <c:pt idx="36">
                  <c:v>3753</c:v>
                </c:pt>
                <c:pt idx="37">
                  <c:v>3628</c:v>
                </c:pt>
                <c:pt idx="38">
                  <c:v>3474</c:v>
                </c:pt>
                <c:pt idx="39">
                  <c:v>3281</c:v>
                </c:pt>
                <c:pt idx="40">
                  <c:v>3063</c:v>
                </c:pt>
                <c:pt idx="41">
                  <c:v>2808</c:v>
                </c:pt>
                <c:pt idx="42">
                  <c:v>2536</c:v>
                </c:pt>
                <c:pt idx="43">
                  <c:v>2250</c:v>
                </c:pt>
                <c:pt idx="44">
                  <c:v>1929</c:v>
                </c:pt>
                <c:pt idx="45">
                  <c:v>1590</c:v>
                </c:pt>
                <c:pt idx="46">
                  <c:v>1231</c:v>
                </c:pt>
                <c:pt idx="47">
                  <c:v>859</c:v>
                </c:pt>
                <c:pt idx="48">
                  <c:v>483</c:v>
                </c:pt>
                <c:pt idx="49">
                  <c:v>118</c:v>
                </c:pt>
                <c:pt idx="50">
                  <c:v>-260</c:v>
                </c:pt>
                <c:pt idx="51">
                  <c:v>-626</c:v>
                </c:pt>
                <c:pt idx="52">
                  <c:v>-985</c:v>
                </c:pt>
                <c:pt idx="53">
                  <c:v>-1350</c:v>
                </c:pt>
                <c:pt idx="54">
                  <c:v>-1706</c:v>
                </c:pt>
                <c:pt idx="55">
                  <c:v>-2042</c:v>
                </c:pt>
                <c:pt idx="56">
                  <c:v>-2356</c:v>
                </c:pt>
                <c:pt idx="57">
                  <c:v>-2642</c:v>
                </c:pt>
                <c:pt idx="58">
                  <c:v>-2898</c:v>
                </c:pt>
                <c:pt idx="59">
                  <c:v>-3131</c:v>
                </c:pt>
                <c:pt idx="60">
                  <c:v>-3336</c:v>
                </c:pt>
                <c:pt idx="61">
                  <c:v>-3504</c:v>
                </c:pt>
                <c:pt idx="62">
                  <c:v>-3647</c:v>
                </c:pt>
                <c:pt idx="63">
                  <c:v>-3747</c:v>
                </c:pt>
                <c:pt idx="64">
                  <c:v>-3817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19-4251-B96A-51786A778911}"/>
            </c:ext>
          </c:extLst>
        </c:ser>
        <c:ser>
          <c:idx val="3"/>
          <c:order val="3"/>
          <c:tx>
            <c:strRef>
              <c:f>TDK_KF_ST_10_02!$N$19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TDK_KF_ST_10_02!$N$85:$N$149</c:f>
              <c:numCache>
                <c:formatCode>General</c:formatCode>
                <c:ptCount val="65"/>
                <c:pt idx="0">
                  <c:v>-3813.0940623726397</c:v>
                </c:pt>
                <c:pt idx="1">
                  <c:v>-3840.6379636192987</c:v>
                </c:pt>
                <c:pt idx="2">
                  <c:v>-3830.7060936799289</c:v>
                </c:pt>
                <c:pt idx="3">
                  <c:v>-3785.5504076210218</c:v>
                </c:pt>
                <c:pt idx="4">
                  <c:v>-3703.6436006255367</c:v>
                </c:pt>
                <c:pt idx="5">
                  <c:v>-3584.6100251249372</c:v>
                </c:pt>
                <c:pt idx="6">
                  <c:v>-3428.522601539396</c:v>
                </c:pt>
                <c:pt idx="7">
                  <c:v>-3238.0595420182517</c:v>
                </c:pt>
                <c:pt idx="8">
                  <c:v>-3014.3694434822542</c:v>
                </c:pt>
                <c:pt idx="9">
                  <c:v>-2767.8065293958416</c:v>
                </c:pt>
                <c:pt idx="10">
                  <c:v>-2496.2142320110215</c:v>
                </c:pt>
                <c:pt idx="11">
                  <c:v>-2202.0071861447218</c:v>
                </c:pt>
                <c:pt idx="12">
                  <c:v>-1882.8682615709583</c:v>
                </c:pt>
                <c:pt idx="13">
                  <c:v>-1543.8651344048496</c:v>
                </c:pt>
                <c:pt idx="14">
                  <c:v>-1182.2700433624414</c:v>
                </c:pt>
                <c:pt idx="15">
                  <c:v>-809.17018992170699</c:v>
                </c:pt>
                <c:pt idx="16">
                  <c:v>-432.57222833162325</c:v>
                </c:pt>
                <c:pt idx="17">
                  <c:v>-58.824404669458858</c:v>
                </c:pt>
                <c:pt idx="18">
                  <c:v>322.91989129228875</c:v>
                </c:pt>
                <c:pt idx="19">
                  <c:v>687.36934832868565</c:v>
                </c:pt>
                <c:pt idx="20">
                  <c:v>1050.4539985706351</c:v>
                </c:pt>
                <c:pt idx="21">
                  <c:v>1418.6718579498995</c:v>
                </c:pt>
                <c:pt idx="22">
                  <c:v>1764.1189001438008</c:v>
                </c:pt>
                <c:pt idx="23">
                  <c:v>2098.9643025280611</c:v>
                </c:pt>
                <c:pt idx="24">
                  <c:v>2413.5604517756183</c:v>
                </c:pt>
                <c:pt idx="25">
                  <c:v>2697.236655150632</c:v>
                </c:pt>
                <c:pt idx="26">
                  <c:v>2951.5233827506049</c:v>
                </c:pt>
                <c:pt idx="27">
                  <c:v>3180.5797557702094</c:v>
                </c:pt>
                <c:pt idx="28">
                  <c:v>3380.0777872306444</c:v>
                </c:pt>
                <c:pt idx="29">
                  <c:v>3550.1206015006737</c:v>
                </c:pt>
                <c:pt idx="30">
                  <c:v>3688.185531412335</c:v>
                </c:pt>
                <c:pt idx="31">
                  <c:v>3790.305802776883</c:v>
                </c:pt>
                <c:pt idx="32">
                  <c:v>3854.4372459724113</c:v>
                </c:pt>
                <c:pt idx="33">
                  <c:v>3880.6334357233627</c:v>
                </c:pt>
                <c:pt idx="34">
                  <c:v>3870.1755061524295</c:v>
                </c:pt>
                <c:pt idx="35">
                  <c:v>3824.7067710849087</c:v>
                </c:pt>
                <c:pt idx="36">
                  <c:v>3744.6872461637986</c:v>
                </c:pt>
                <c:pt idx="37">
                  <c:v>3624.1393142083043</c:v>
                </c:pt>
                <c:pt idx="38">
                  <c:v>3469.8915054257182</c:v>
                </c:pt>
                <c:pt idx="39">
                  <c:v>3280.3811028931418</c:v>
                </c:pt>
                <c:pt idx="40">
                  <c:v>3060.0687560252686</c:v>
                </c:pt>
                <c:pt idx="41">
                  <c:v>2809.5998392164106</c:v>
                </c:pt>
                <c:pt idx="42">
                  <c:v>2540.9566696822053</c:v>
                </c:pt>
                <c:pt idx="43">
                  <c:v>2252.0878623646536</c:v>
                </c:pt>
                <c:pt idx="44">
                  <c:v>1937.821010512843</c:v>
                </c:pt>
                <c:pt idx="45">
                  <c:v>1595.1630126941202</c:v>
                </c:pt>
                <c:pt idx="46">
                  <c:v>1236.9005269018116</c:v>
                </c:pt>
                <c:pt idx="47">
                  <c:v>867.76582535774514</c:v>
                </c:pt>
                <c:pt idx="48">
                  <c:v>491.48890661390465</c:v>
                </c:pt>
                <c:pt idx="49">
                  <c:v>113.63053770142693</c:v>
                </c:pt>
                <c:pt idx="50">
                  <c:v>-262.71093429033556</c:v>
                </c:pt>
                <c:pt idx="51">
                  <c:v>-627.40022267744894</c:v>
                </c:pt>
                <c:pt idx="52">
                  <c:v>-989.74336783855335</c:v>
                </c:pt>
                <c:pt idx="53">
                  <c:v>-1352.9748709723601</c:v>
                </c:pt>
                <c:pt idx="54">
                  <c:v>-1707.6607077877673</c:v>
                </c:pt>
                <c:pt idx="55">
                  <c:v>-2044.4501368588708</c:v>
                </c:pt>
                <c:pt idx="56">
                  <c:v>-2358.1432622104344</c:v>
                </c:pt>
                <c:pt idx="57">
                  <c:v>-2643.0884931859759</c:v>
                </c:pt>
                <c:pt idx="58">
                  <c:v>-2899.5509649741753</c:v>
                </c:pt>
                <c:pt idx="59">
                  <c:v>-3127.922690309611</c:v>
                </c:pt>
                <c:pt idx="60">
                  <c:v>-3334.3588686874918</c:v>
                </c:pt>
                <c:pt idx="61">
                  <c:v>-3501.9756887242147</c:v>
                </c:pt>
                <c:pt idx="62">
                  <c:v>-3642.5166755835203</c:v>
                </c:pt>
                <c:pt idx="63">
                  <c:v>-3747.1018415169483</c:v>
                </c:pt>
                <c:pt idx="64">
                  <c:v>-3813.2779557043418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019-4251-B96A-51786A77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114704"/>
        <c:axId val="566118624"/>
      </c:scatterChart>
      <c:valAx>
        <c:axId val="56611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8624"/>
        <c:crosses val="autoZero"/>
        <c:crossBetween val="midCat"/>
      </c:valAx>
      <c:valAx>
        <c:axId val="56611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4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TDK_KF_ST_10_02!$AC$20:$AC$84</c:f>
              <c:numCache>
                <c:formatCode>General</c:formatCode>
                <c:ptCount val="65"/>
                <c:pt idx="0">
                  <c:v>0.10217805182042958</c:v>
                </c:pt>
                <c:pt idx="1">
                  <c:v>-8.0654149712426459E-2</c:v>
                </c:pt>
                <c:pt idx="2">
                  <c:v>-0.19879039584815317</c:v>
                </c:pt>
                <c:pt idx="3">
                  <c:v>-9.9001421884580054E-2</c:v>
                </c:pt>
                <c:pt idx="4">
                  <c:v>-5.6161269230120325E-2</c:v>
                </c:pt>
                <c:pt idx="5">
                  <c:v>-5.8368909215325004E-2</c:v>
                </c:pt>
                <c:pt idx="6">
                  <c:v>-0.10454260254368108</c:v>
                </c:pt>
                <c:pt idx="7">
                  <c:v>-1.9700592244973336E-3</c:v>
                </c:pt>
                <c:pt idx="8">
                  <c:v>-2.8854932834185831E-2</c:v>
                </c:pt>
                <c:pt idx="9">
                  <c:v>3.2443792934401472E-2</c:v>
                </c:pt>
                <c:pt idx="10">
                  <c:v>2.0514359929954651E-2</c:v>
                </c:pt>
                <c:pt idx="11">
                  <c:v>-5.1366696732841888E-3</c:v>
                </c:pt>
                <c:pt idx="12">
                  <c:v>2.4128140887214045E-2</c:v>
                </c:pt>
                <c:pt idx="13">
                  <c:v>-8.5685212337978101E-3</c:v>
                </c:pt>
                <c:pt idx="14">
                  <c:v>7.614143366282633E-3</c:v>
                </c:pt>
                <c:pt idx="15">
                  <c:v>1.1066519762039206E-2</c:v>
                </c:pt>
                <c:pt idx="16">
                  <c:v>-0.21261835707045407</c:v>
                </c:pt>
                <c:pt idx="17">
                  <c:v>-7.0774546676460659E-2</c:v>
                </c:pt>
                <c:pt idx="18">
                  <c:v>-0.16456287827692506</c:v>
                </c:pt>
                <c:pt idx="19">
                  <c:v>-0.14801055737034119</c:v>
                </c:pt>
                <c:pt idx="20">
                  <c:v>-9.5208206333722956E-2</c:v>
                </c:pt>
                <c:pt idx="21">
                  <c:v>-0.14118113597936599</c:v>
                </c:pt>
                <c:pt idx="22">
                  <c:v>-0.13355818726809332</c:v>
                </c:pt>
                <c:pt idx="23">
                  <c:v>-8.1619262795925351E-2</c:v>
                </c:pt>
                <c:pt idx="24">
                  <c:v>8.5722354851299087E-2</c:v>
                </c:pt>
                <c:pt idx="25">
                  <c:v>-0.11691913655107555</c:v>
                </c:pt>
                <c:pt idx="26">
                  <c:v>-1.1974562206575001E-2</c:v>
                </c:pt>
                <c:pt idx="27">
                  <c:v>2.0525772075131954E-2</c:v>
                </c:pt>
                <c:pt idx="28">
                  <c:v>5.4223086307530366E-2</c:v>
                </c:pt>
                <c:pt idx="29">
                  <c:v>8.3345609960304046E-2</c:v>
                </c:pt>
                <c:pt idx="30">
                  <c:v>0.13530220804847204</c:v>
                </c:pt>
                <c:pt idx="31">
                  <c:v>4.2480962076268725E-2</c:v>
                </c:pt>
                <c:pt idx="32">
                  <c:v>3.0070791063707247E-2</c:v>
                </c:pt>
                <c:pt idx="33">
                  <c:v>1.9456999011310927E-2</c:v>
                </c:pt>
                <c:pt idx="34">
                  <c:v>4.0838029455102287E-2</c:v>
                </c:pt>
                <c:pt idx="35">
                  <c:v>2.0248435556624145E-2</c:v>
                </c:pt>
                <c:pt idx="36">
                  <c:v>7.6151116195916302E-2</c:v>
                </c:pt>
                <c:pt idx="37">
                  <c:v>3.8532958627939706E-2</c:v>
                </c:pt>
                <c:pt idx="38">
                  <c:v>4.5000755978605866E-2</c:v>
                </c:pt>
                <c:pt idx="39">
                  <c:v>5.3163455673370663E-2</c:v>
                </c:pt>
                <c:pt idx="40">
                  <c:v>7.6625743295181792E-2</c:v>
                </c:pt>
                <c:pt idx="41">
                  <c:v>5.9233898373207694E-2</c:v>
                </c:pt>
                <c:pt idx="42">
                  <c:v>0.13822285814717361</c:v>
                </c:pt>
                <c:pt idx="43">
                  <c:v>0.11181866517924277</c:v>
                </c:pt>
                <c:pt idx="44">
                  <c:v>4.9194938629028684E-2</c:v>
                </c:pt>
                <c:pt idx="45">
                  <c:v>2.8797166932946539E-2</c:v>
                </c:pt>
                <c:pt idx="46">
                  <c:v>2.4422494527243543E-2</c:v>
                </c:pt>
                <c:pt idx="47">
                  <c:v>-2.2999464565430117E-2</c:v>
                </c:pt>
                <c:pt idx="48">
                  <c:v>-0.10527068405065165</c:v>
                </c:pt>
                <c:pt idx="49">
                  <c:v>-9.5322378037963063E-3</c:v>
                </c:pt>
                <c:pt idx="50">
                  <c:v>-0.10075486258739375</c:v>
                </c:pt>
                <c:pt idx="51">
                  <c:v>-0.11092082816895754</c:v>
                </c:pt>
                <c:pt idx="52">
                  <c:v>-3.806735459443189E-2</c:v>
                </c:pt>
                <c:pt idx="53">
                  <c:v>-0.11622453594054605</c:v>
                </c:pt>
                <c:pt idx="54">
                  <c:v>-6.965112479315394E-2</c:v>
                </c:pt>
                <c:pt idx="55">
                  <c:v>-2.0197097967411537E-2</c:v>
                </c:pt>
                <c:pt idx="56">
                  <c:v>-5.6637875388787506E-3</c:v>
                </c:pt>
                <c:pt idx="57">
                  <c:v>-1.7503231447506096E-2</c:v>
                </c:pt>
                <c:pt idx="58">
                  <c:v>8.958142032156502E-3</c:v>
                </c:pt>
                <c:pt idx="59">
                  <c:v>6.8885675251067369E-2</c:v>
                </c:pt>
                <c:pt idx="60">
                  <c:v>2.5410934868432378E-2</c:v>
                </c:pt>
                <c:pt idx="61">
                  <c:v>6.3469214691167508E-3</c:v>
                </c:pt>
                <c:pt idx="62">
                  <c:v>2.4716692761160175E-2</c:v>
                </c:pt>
                <c:pt idx="63">
                  <c:v>-7.49969255208498E-2</c:v>
                </c:pt>
                <c:pt idx="64">
                  <c:v>-5.4442737818817477E-2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707-43B0-95A9-9AD6C2330FA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TDK_KF_ST_10_02!$AA$85:$AA$149</c:f>
              <c:numCache>
                <c:formatCode>General</c:formatCode>
                <c:ptCount val="65"/>
                <c:pt idx="0">
                  <c:v>360.08099999999996</c:v>
                </c:pt>
                <c:pt idx="1">
                  <c:v>354.38399999999996</c:v>
                </c:pt>
                <c:pt idx="2">
                  <c:v>348.81299999999993</c:v>
                </c:pt>
                <c:pt idx="3">
                  <c:v>343.34099999999995</c:v>
                </c:pt>
                <c:pt idx="4">
                  <c:v>337.75199999999995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309.32099999999997</c:v>
                </c:pt>
                <c:pt idx="10">
                  <c:v>303.76799999999997</c:v>
                </c:pt>
                <c:pt idx="11">
                  <c:v>298.23299999999995</c:v>
                </c:pt>
                <c:pt idx="12">
                  <c:v>292.62599999999998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275.49899999999997</c:v>
                </c:pt>
                <c:pt idx="16">
                  <c:v>269.82899999999995</c:v>
                </c:pt>
                <c:pt idx="17">
                  <c:v>264.26699999999994</c:v>
                </c:pt>
                <c:pt idx="18">
                  <c:v>258.59699999999992</c:v>
                </c:pt>
                <c:pt idx="19">
                  <c:v>253.14299999999992</c:v>
                </c:pt>
                <c:pt idx="20">
                  <c:v>247.6169999999999</c:v>
                </c:pt>
                <c:pt idx="21">
                  <c:v>241.85699999999991</c:v>
                </c:pt>
                <c:pt idx="22">
                  <c:v>236.24099999999993</c:v>
                </c:pt>
                <c:pt idx="23">
                  <c:v>230.51699999999994</c:v>
                </c:pt>
                <c:pt idx="24">
                  <c:v>224.78399999999993</c:v>
                </c:pt>
                <c:pt idx="25">
                  <c:v>219.19499999999994</c:v>
                </c:pt>
                <c:pt idx="26">
                  <c:v>213.69599999999994</c:v>
                </c:pt>
                <c:pt idx="27">
                  <c:v>208.15199999999993</c:v>
                </c:pt>
                <c:pt idx="28">
                  <c:v>202.60799999999992</c:v>
                </c:pt>
                <c:pt idx="29">
                  <c:v>196.9919999999999</c:v>
                </c:pt>
                <c:pt idx="30">
                  <c:v>191.28599999999992</c:v>
                </c:pt>
                <c:pt idx="31">
                  <c:v>185.55299999999991</c:v>
                </c:pt>
                <c:pt idx="32">
                  <c:v>179.85599999999991</c:v>
                </c:pt>
                <c:pt idx="33">
                  <c:v>174.21299999999991</c:v>
                </c:pt>
                <c:pt idx="34">
                  <c:v>168.71399999999991</c:v>
                </c:pt>
                <c:pt idx="35">
                  <c:v>163.25099999999992</c:v>
                </c:pt>
                <c:pt idx="36">
                  <c:v>157.78799999999993</c:v>
                </c:pt>
                <c:pt idx="37">
                  <c:v>152.04599999999994</c:v>
                </c:pt>
                <c:pt idx="38">
                  <c:v>146.38499999999993</c:v>
                </c:pt>
                <c:pt idx="39">
                  <c:v>140.67899999999995</c:v>
                </c:pt>
                <c:pt idx="40">
                  <c:v>135.00899999999996</c:v>
                </c:pt>
                <c:pt idx="41">
                  <c:v>129.32999999999996</c:v>
                </c:pt>
                <c:pt idx="42">
                  <c:v>123.83099999999996</c:v>
                </c:pt>
                <c:pt idx="43">
                  <c:v>118.38599999999997</c:v>
                </c:pt>
                <c:pt idx="44">
                  <c:v>112.85099999999997</c:v>
                </c:pt>
                <c:pt idx="45">
                  <c:v>107.14499999999997</c:v>
                </c:pt>
                <c:pt idx="46">
                  <c:v>101.43899999999996</c:v>
                </c:pt>
                <c:pt idx="47">
                  <c:v>95.750999999999962</c:v>
                </c:pt>
                <c:pt idx="48">
                  <c:v>90.08099999999996</c:v>
                </c:pt>
                <c:pt idx="49">
                  <c:v>84.45599999999996</c:v>
                </c:pt>
                <c:pt idx="50">
                  <c:v>78.866999999999962</c:v>
                </c:pt>
                <c:pt idx="51">
                  <c:v>73.412999999999968</c:v>
                </c:pt>
                <c:pt idx="52">
                  <c:v>67.904999999999973</c:v>
                </c:pt>
                <c:pt idx="53">
                  <c:v>62.234999999999971</c:v>
                </c:pt>
                <c:pt idx="54">
                  <c:v>56.483999999999973</c:v>
                </c:pt>
                <c:pt idx="55">
                  <c:v>50.741999999999976</c:v>
                </c:pt>
                <c:pt idx="56">
                  <c:v>45.044999999999973</c:v>
                </c:pt>
                <c:pt idx="57">
                  <c:v>39.455999999999975</c:v>
                </c:pt>
                <c:pt idx="58">
                  <c:v>33.938999999999979</c:v>
                </c:pt>
                <c:pt idx="59">
                  <c:v>28.44899999999998</c:v>
                </c:pt>
                <c:pt idx="60">
                  <c:v>22.751999999999981</c:v>
                </c:pt>
                <c:pt idx="61">
                  <c:v>17.261999999999983</c:v>
                </c:pt>
                <c:pt idx="62">
                  <c:v>11.528999999999982</c:v>
                </c:pt>
                <c:pt idx="63">
                  <c:v>5.7509999999999826</c:v>
                </c:pt>
                <c:pt idx="64">
                  <c:v>-9.0000000000172165E-3</c:v>
                </c:pt>
              </c:numCache>
            </c:numRef>
          </c:xVal>
          <c:yVal>
            <c:numRef>
              <c:f>TDK_KF_ST_10_02!$AC$85:$AC$149</c:f>
              <c:numCache>
                <c:formatCode>General</c:formatCode>
                <c:ptCount val="65"/>
                <c:pt idx="0">
                  <c:v>9.3538492783125093E-2</c:v>
                </c:pt>
                <c:pt idx="1">
                  <c:v>-1.492945119059641E-2</c:v>
                </c:pt>
                <c:pt idx="2">
                  <c:v>-4.5706857185848548E-2</c:v>
                </c:pt>
                <c:pt idx="3">
                  <c:v>2.3060867719948419E-2</c:v>
                </c:pt>
                <c:pt idx="4">
                  <c:v>0.10254639458207748</c:v>
                </c:pt>
                <c:pt idx="5">
                  <c:v>4.2961146337290756E-2</c:v>
                </c:pt>
                <c:pt idx="6">
                  <c:v>2.2523675892216488E-2</c:v>
                </c:pt>
                <c:pt idx="7">
                  <c:v>2.8477178883065335E-2</c:v>
                </c:pt>
                <c:pt idx="8">
                  <c:v>3.474274162238089E-2</c:v>
                </c:pt>
                <c:pt idx="9">
                  <c:v>-4.5374538794874297E-2</c:v>
                </c:pt>
                <c:pt idx="10">
                  <c:v>-4.3802264488419951E-2</c:v>
                </c:pt>
                <c:pt idx="11">
                  <c:v>-5.5014881266174598E-2</c:v>
                </c:pt>
                <c:pt idx="12">
                  <c:v>-6.5075190236484559E-2</c:v>
                </c:pt>
                <c:pt idx="13">
                  <c:v>-5.8482968853468265E-2</c:v>
                </c:pt>
                <c:pt idx="14">
                  <c:v>-0.10812455042014335</c:v>
                </c:pt>
                <c:pt idx="15">
                  <c:v>1.5983894609291838E-2</c:v>
                </c:pt>
                <c:pt idx="16">
                  <c:v>3.418873981854631E-2</c:v>
                </c:pt>
                <c:pt idx="17">
                  <c:v>1.0908927659670553E-2</c:v>
                </c:pt>
                <c:pt idx="18">
                  <c:v>6.737596468093443E-2</c:v>
                </c:pt>
                <c:pt idx="19">
                  <c:v>0.14258889053996882</c:v>
                </c:pt>
                <c:pt idx="20">
                  <c:v>9.5384043105980254E-2</c:v>
                </c:pt>
                <c:pt idx="21">
                  <c:v>0.16625341309458008</c:v>
                </c:pt>
                <c:pt idx="22">
                  <c:v>0.17477368737291954</c:v>
                </c:pt>
                <c:pt idx="23">
                  <c:v>6.3898469462742469E-2</c:v>
                </c:pt>
                <c:pt idx="24">
                  <c:v>0.11855948585576925</c:v>
                </c:pt>
                <c:pt idx="25">
                  <c:v>6.9247832272026244E-2</c:v>
                </c:pt>
                <c:pt idx="26">
                  <c:v>0.12581893222406393</c:v>
                </c:pt>
                <c:pt idx="27">
                  <c:v>4.2828228982102701E-2</c:v>
                </c:pt>
                <c:pt idx="28">
                  <c:v>5.7982914822929388E-2</c:v>
                </c:pt>
                <c:pt idx="29">
                  <c:v>8.1993248008359387E-2</c:v>
                </c:pt>
                <c:pt idx="30">
                  <c:v>2.2509080167225193E-2</c:v>
                </c:pt>
                <c:pt idx="31">
                  <c:v>0.10633716420417727</c:v>
                </c:pt>
                <c:pt idx="32">
                  <c:v>7.1255372931744887E-2</c:v>
                </c:pt>
                <c:pt idx="33">
                  <c:v>0.10207598329799339</c:v>
                </c:pt>
                <c:pt idx="34">
                  <c:v>0.12434717276224205</c:v>
                </c:pt>
                <c:pt idx="35">
                  <c:v>0.11475978529784925</c:v>
                </c:pt>
                <c:pt idx="36">
                  <c:v>8.5655112650073306E-2</c:v>
                </c:pt>
                <c:pt idx="37">
                  <c:v>4.9233828773822097E-2</c:v>
                </c:pt>
                <c:pt idx="38">
                  <c:v>5.0392282128939314E-2</c:v>
                </c:pt>
                <c:pt idx="39">
                  <c:v>-5.6301238131197806E-3</c:v>
                </c:pt>
                <c:pt idx="40">
                  <c:v>6.774396354842338E-3</c:v>
                </c:pt>
                <c:pt idx="41">
                  <c:v>-5.1710989047847988E-2</c:v>
                </c:pt>
                <c:pt idx="42">
                  <c:v>-8.3141704010870399E-2</c:v>
                </c:pt>
                <c:pt idx="43">
                  <c:v>-3.5566614521144402E-2</c:v>
                </c:pt>
                <c:pt idx="44">
                  <c:v>-0.13336735551578727</c:v>
                </c:pt>
                <c:pt idx="45">
                  <c:v>-9.5462075558415904E-2</c:v>
                </c:pt>
                <c:pt idx="46">
                  <c:v>-7.7976012822659868E-2</c:v>
                </c:pt>
                <c:pt idx="47">
                  <c:v>-0.10857240615813168</c:v>
                </c:pt>
                <c:pt idx="48">
                  <c:v>-9.456458119814215E-2</c:v>
                </c:pt>
                <c:pt idx="49">
                  <c:v>0.10242975057826698</c:v>
                </c:pt>
                <c:pt idx="50">
                  <c:v>8.3914260603023649E-2</c:v>
                </c:pt>
                <c:pt idx="51">
                  <c:v>7.0645327969984351E-2</c:v>
                </c:pt>
                <c:pt idx="52">
                  <c:v>0.10194882772520941</c:v>
                </c:pt>
                <c:pt idx="53">
                  <c:v>4.9085726420500464E-2</c:v>
                </c:pt>
                <c:pt idx="54">
                  <c:v>2.2348498342189771E-2</c:v>
                </c:pt>
                <c:pt idx="55">
                  <c:v>2.7453487748502425E-2</c:v>
                </c:pt>
                <c:pt idx="56">
                  <c:v>2.7780726546197343E-2</c:v>
                </c:pt>
                <c:pt idx="57">
                  <c:v>-2.7075434702695134E-2</c:v>
                </c:pt>
                <c:pt idx="58">
                  <c:v>-6.1556132871842806E-2</c:v>
                </c:pt>
                <c:pt idx="59">
                  <c:v>-2.4213946396596242E-2</c:v>
                </c:pt>
                <c:pt idx="60">
                  <c:v>-7.8732418585587993E-2</c:v>
                </c:pt>
                <c:pt idx="61">
                  <c:v>-9.6980997750090836E-2</c:v>
                </c:pt>
                <c:pt idx="62">
                  <c:v>-5.267321232774691E-2</c:v>
                </c:pt>
                <c:pt idx="63">
                  <c:v>-4.2819563501445224E-2</c:v>
                </c:pt>
                <c:pt idx="64">
                  <c:v>4.9471224250536849E-3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707-43B0-95A9-9AD6C2330FA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</c:numCache>
            </c:numRef>
          </c:xVal>
          <c:yVal>
            <c:numRef>
              <c:f>TDK_KF_ST_10_02!$AD$20:$AD$83</c:f>
              <c:numCache>
                <c:formatCode>General</c:formatCode>
                <c:ptCount val="64"/>
                <c:pt idx="0">
                  <c:v>-9.7230929395375892E-2</c:v>
                </c:pt>
                <c:pt idx="1">
                  <c:v>3.7834586210981236E-2</c:v>
                </c:pt>
                <c:pt idx="2">
                  <c:v>0.14611718352040626</c:v>
                </c:pt>
                <c:pt idx="3">
                  <c:v>2.0204241344892182E-3</c:v>
                </c:pt>
                <c:pt idx="4">
                  <c:v>-2.2571149355467668E-2</c:v>
                </c:pt>
                <c:pt idx="5">
                  <c:v>3.4154962818728762E-2</c:v>
                </c:pt>
                <c:pt idx="6">
                  <c:v>4.2986469671838279E-2</c:v>
                </c:pt>
                <c:pt idx="7">
                  <c:v>-2.51053754781978E-2</c:v>
                </c:pt>
                <c:pt idx="8">
                  <c:v>5.6635659380383174E-2</c:v>
                </c:pt>
                <c:pt idx="9">
                  <c:v>-4.9903051858990466E-3</c:v>
                </c:pt>
                <c:pt idx="10">
                  <c:v>1.8341384122351201E-3</c:v>
                </c:pt>
                <c:pt idx="11">
                  <c:v>5.4222396093784653E-2</c:v>
                </c:pt>
                <c:pt idx="12">
                  <c:v>7.7820686837995368E-2</c:v>
                </c:pt>
                <c:pt idx="13">
                  <c:v>7.9213849203782161E-2</c:v>
                </c:pt>
                <c:pt idx="14">
                  <c:v>7.6300117236741016E-2</c:v>
                </c:pt>
                <c:pt idx="15">
                  <c:v>9.136323081622777E-2</c:v>
                </c:pt>
                <c:pt idx="16">
                  <c:v>0.11805377587231192</c:v>
                </c:pt>
                <c:pt idx="17">
                  <c:v>-3.7797859481671026E-2</c:v>
                </c:pt>
                <c:pt idx="18">
                  <c:v>8.6586865454265194E-2</c:v>
                </c:pt>
                <c:pt idx="19">
                  <c:v>5.2548481811925285E-2</c:v>
                </c:pt>
                <c:pt idx="20">
                  <c:v>-3.8159149182064311E-2</c:v>
                </c:pt>
                <c:pt idx="21">
                  <c:v>0.10561452145822159</c:v>
                </c:pt>
                <c:pt idx="22">
                  <c:v>5.0416483257222922E-2</c:v>
                </c:pt>
                <c:pt idx="23">
                  <c:v>2.9908273748077363E-2</c:v>
                </c:pt>
                <c:pt idx="24">
                  <c:v>-7.8947958496456749E-2</c:v>
                </c:pt>
                <c:pt idx="25">
                  <c:v>0.11128901273795577</c:v>
                </c:pt>
                <c:pt idx="26">
                  <c:v>6.2366844335514315E-2</c:v>
                </c:pt>
                <c:pt idx="27">
                  <c:v>2.8708056698690143E-2</c:v>
                </c:pt>
                <c:pt idx="28">
                  <c:v>3.143202634254294E-2</c:v>
                </c:pt>
                <c:pt idx="29">
                  <c:v>3.1414175337545203E-2</c:v>
                </c:pt>
                <c:pt idx="30">
                  <c:v>-1.0955035286229986E-2</c:v>
                </c:pt>
                <c:pt idx="31">
                  <c:v>5.9595021221724664E-2</c:v>
                </c:pt>
                <c:pt idx="32">
                  <c:v>4.118458186803764E-2</c:v>
                </c:pt>
                <c:pt idx="33">
                  <c:v>8.6880165192866343E-2</c:v>
                </c:pt>
                <c:pt idx="34">
                  <c:v>-1.8328949287877094E-2</c:v>
                </c:pt>
                <c:pt idx="35">
                  <c:v>6.1744812451735243E-2</c:v>
                </c:pt>
                <c:pt idx="36">
                  <c:v>-1.8168201372986914E-2</c:v>
                </c:pt>
                <c:pt idx="37">
                  <c:v>4.2952703541629944E-3</c:v>
                </c:pt>
                <c:pt idx="38">
                  <c:v>8.0818176245458062E-2</c:v>
                </c:pt>
                <c:pt idx="39">
                  <c:v>1.6084376598655581E-2</c:v>
                </c:pt>
                <c:pt idx="40">
                  <c:v>4.1933742560587461E-2</c:v>
                </c:pt>
                <c:pt idx="41">
                  <c:v>4.6645710895347747E-3</c:v>
                </c:pt>
                <c:pt idx="42">
                  <c:v>3.6550829225745929E-2</c:v>
                </c:pt>
                <c:pt idx="43">
                  <c:v>5.4434747915337311E-2</c:v>
                </c:pt>
                <c:pt idx="44">
                  <c:v>4.618910447695157E-2</c:v>
                </c:pt>
                <c:pt idx="45">
                  <c:v>0.11379172360702228</c:v>
                </c:pt>
                <c:pt idx="46">
                  <c:v>4.2953470153690887E-2</c:v>
                </c:pt>
                <c:pt idx="47">
                  <c:v>3.390839222510067E-2</c:v>
                </c:pt>
                <c:pt idx="48">
                  <c:v>0.13945942386919796</c:v>
                </c:pt>
                <c:pt idx="49">
                  <c:v>2.5516132413088144E-2</c:v>
                </c:pt>
                <c:pt idx="50">
                  <c:v>-7.3696878327496051E-3</c:v>
                </c:pt>
                <c:pt idx="51">
                  <c:v>5.2437859315489277E-2</c:v>
                </c:pt>
                <c:pt idx="52">
                  <c:v>-2.7007835642052669E-2</c:v>
                </c:pt>
                <c:pt idx="53">
                  <c:v>6.120965467437145E-2</c:v>
                </c:pt>
                <c:pt idx="54">
                  <c:v>2.5848860304733989E-2</c:v>
                </c:pt>
                <c:pt idx="55">
                  <c:v>-2.517744082746276E-2</c:v>
                </c:pt>
                <c:pt idx="56">
                  <c:v>4.0406529161259641E-2</c:v>
                </c:pt>
                <c:pt idx="57">
                  <c:v>4.5980410330571431E-2</c:v>
                </c:pt>
                <c:pt idx="58">
                  <c:v>1.3565533860059986E-2</c:v>
                </c:pt>
                <c:pt idx="59">
                  <c:v>-2.5924528913776612E-2</c:v>
                </c:pt>
                <c:pt idx="60">
                  <c:v>7.7135459713645105E-2</c:v>
                </c:pt>
                <c:pt idx="61">
                  <c:v>1.6713946250831668E-2</c:v>
                </c:pt>
                <c:pt idx="62">
                  <c:v>-7.0423549947008723E-2</c:v>
                </c:pt>
                <c:pt idx="63">
                  <c:v>6.006747433025339E-2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707-43B0-95A9-9AD6C233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113920"/>
        <c:axId val="566119016"/>
      </c:scatterChart>
      <c:valAx>
        <c:axId val="56611392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9016"/>
        <c:crosses val="autoZero"/>
        <c:crossBetween val="midCat"/>
      </c:valAx>
      <c:valAx>
        <c:axId val="56611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3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TDK_KF_ST_10_02!$I$20:$I$84</c:f>
              <c:numCache>
                <c:formatCode>General</c:formatCode>
                <c:ptCount val="65"/>
                <c:pt idx="0">
                  <c:v>454</c:v>
                </c:pt>
                <c:pt idx="1">
                  <c:v>826</c:v>
                </c:pt>
                <c:pt idx="2">
                  <c:v>1194</c:v>
                </c:pt>
                <c:pt idx="3">
                  <c:v>1561</c:v>
                </c:pt>
                <c:pt idx="4">
                  <c:v>1894</c:v>
                </c:pt>
                <c:pt idx="5">
                  <c:v>2204</c:v>
                </c:pt>
                <c:pt idx="6">
                  <c:v>2500</c:v>
                </c:pt>
                <c:pt idx="7">
                  <c:v>2779</c:v>
                </c:pt>
                <c:pt idx="8">
                  <c:v>3023</c:v>
                </c:pt>
                <c:pt idx="9">
                  <c:v>3255</c:v>
                </c:pt>
                <c:pt idx="10">
                  <c:v>3443</c:v>
                </c:pt>
                <c:pt idx="11">
                  <c:v>3591</c:v>
                </c:pt>
                <c:pt idx="12">
                  <c:v>3715</c:v>
                </c:pt>
                <c:pt idx="13">
                  <c:v>3792</c:v>
                </c:pt>
                <c:pt idx="14">
                  <c:v>3838</c:v>
                </c:pt>
                <c:pt idx="15">
                  <c:v>3853</c:v>
                </c:pt>
                <c:pt idx="16">
                  <c:v>3828</c:v>
                </c:pt>
                <c:pt idx="17">
                  <c:v>3756</c:v>
                </c:pt>
                <c:pt idx="18">
                  <c:v>3657</c:v>
                </c:pt>
                <c:pt idx="19">
                  <c:v>3517</c:v>
                </c:pt>
                <c:pt idx="20">
                  <c:v>3350</c:v>
                </c:pt>
                <c:pt idx="21">
                  <c:v>3149</c:v>
                </c:pt>
                <c:pt idx="22">
                  <c:v>2923</c:v>
                </c:pt>
                <c:pt idx="23">
                  <c:v>2659</c:v>
                </c:pt>
                <c:pt idx="24">
                  <c:v>2366</c:v>
                </c:pt>
                <c:pt idx="25">
                  <c:v>2058</c:v>
                </c:pt>
                <c:pt idx="26">
                  <c:v>1716</c:v>
                </c:pt>
                <c:pt idx="27">
                  <c:v>1370</c:v>
                </c:pt>
                <c:pt idx="28">
                  <c:v>1004</c:v>
                </c:pt>
                <c:pt idx="29">
                  <c:v>645</c:v>
                </c:pt>
                <c:pt idx="30">
                  <c:v>269</c:v>
                </c:pt>
                <c:pt idx="31">
                  <c:v>-102</c:v>
                </c:pt>
                <c:pt idx="32">
                  <c:v>-485</c:v>
                </c:pt>
                <c:pt idx="33">
                  <c:v>-863</c:v>
                </c:pt>
                <c:pt idx="34">
                  <c:v>-1235</c:v>
                </c:pt>
                <c:pt idx="35">
                  <c:v>-1596</c:v>
                </c:pt>
                <c:pt idx="36">
                  <c:v>-1930</c:v>
                </c:pt>
                <c:pt idx="37">
                  <c:v>-2238</c:v>
                </c:pt>
                <c:pt idx="38">
                  <c:v>-2536</c:v>
                </c:pt>
                <c:pt idx="39">
                  <c:v>-2808</c:v>
                </c:pt>
                <c:pt idx="40">
                  <c:v>-3057</c:v>
                </c:pt>
                <c:pt idx="41">
                  <c:v>-3282</c:v>
                </c:pt>
                <c:pt idx="42">
                  <c:v>-3473</c:v>
                </c:pt>
                <c:pt idx="43">
                  <c:v>-3629</c:v>
                </c:pt>
                <c:pt idx="44">
                  <c:v>-3745</c:v>
                </c:pt>
                <c:pt idx="45">
                  <c:v>-3826</c:v>
                </c:pt>
                <c:pt idx="46">
                  <c:v>-3872</c:v>
                </c:pt>
                <c:pt idx="47">
                  <c:v>-3881</c:v>
                </c:pt>
                <c:pt idx="48">
                  <c:v>-3858</c:v>
                </c:pt>
                <c:pt idx="49">
                  <c:v>-3790</c:v>
                </c:pt>
                <c:pt idx="50">
                  <c:v>-3690</c:v>
                </c:pt>
                <c:pt idx="51">
                  <c:v>-3555</c:v>
                </c:pt>
                <c:pt idx="52">
                  <c:v>-3380</c:v>
                </c:pt>
                <c:pt idx="53">
                  <c:v>-3190</c:v>
                </c:pt>
                <c:pt idx="54">
                  <c:v>-2959</c:v>
                </c:pt>
                <c:pt idx="55">
                  <c:v>-2698</c:v>
                </c:pt>
                <c:pt idx="56">
                  <c:v>-2405</c:v>
                </c:pt>
                <c:pt idx="57">
                  <c:v>-2084</c:v>
                </c:pt>
                <c:pt idx="58">
                  <c:v>-1751</c:v>
                </c:pt>
                <c:pt idx="59">
                  <c:v>-1402</c:v>
                </c:pt>
                <c:pt idx="60">
                  <c:v>-1040</c:v>
                </c:pt>
                <c:pt idx="61">
                  <c:v>-680</c:v>
                </c:pt>
                <c:pt idx="62">
                  <c:v>-308</c:v>
                </c:pt>
                <c:pt idx="63">
                  <c:v>68</c:v>
                </c:pt>
                <c:pt idx="64">
                  <c:v>454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FFE-4CF7-B4A8-CAC6D002FE0C}"/>
            </c:ext>
          </c:extLst>
        </c:ser>
        <c:ser>
          <c:idx val="1"/>
          <c:order val="1"/>
          <c:tx>
            <c:strRef>
              <c:f>TDK_KF_ST_10_02!$L$19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TDK_KF_ST_10_02!$L$20:$L$84</c:f>
              <c:numCache>
                <c:formatCode>General</c:formatCode>
                <c:ptCount val="65"/>
                <c:pt idx="0">
                  <c:v>442.71804230119909</c:v>
                </c:pt>
                <c:pt idx="1">
                  <c:v>826.0510114545973</c:v>
                </c:pt>
                <c:pt idx="2">
                  <c:v>1201.9890356039159</c:v>
                </c:pt>
                <c:pt idx="3">
                  <c:v>1563.8384811809071</c:v>
                </c:pt>
                <c:pt idx="4">
                  <c:v>1894.9600841874501</c:v>
                </c:pt>
                <c:pt idx="5">
                  <c:v>2207.9477407873947</c:v>
                </c:pt>
                <c:pt idx="6">
                  <c:v>2505.0928882035546</c:v>
                </c:pt>
                <c:pt idx="7">
                  <c:v>2780.3908343217681</c:v>
                </c:pt>
                <c:pt idx="8">
                  <c:v>3028.3280592529063</c:v>
                </c:pt>
                <c:pt idx="9">
                  <c:v>3253.158923251523</c:v>
                </c:pt>
                <c:pt idx="10">
                  <c:v>3443.2515016574016</c:v>
                </c:pt>
                <c:pt idx="11">
                  <c:v>3594.8949477044143</c:v>
                </c:pt>
                <c:pt idx="12">
                  <c:v>3713.2682379134676</c:v>
                </c:pt>
                <c:pt idx="13">
                  <c:v>3792.5510560530674</c:v>
                </c:pt>
                <c:pt idx="14">
                  <c:v>3838.4146049992073</c:v>
                </c:pt>
                <c:pt idx="15">
                  <c:v>3848.2631311590007</c:v>
                </c:pt>
                <c:pt idx="16">
                  <c:v>3820.4138328263712</c:v>
                </c:pt>
                <c:pt idx="17">
                  <c:v>3755.0522410487283</c:v>
                </c:pt>
                <c:pt idx="18">
                  <c:v>3651.1197984508412</c:v>
                </c:pt>
                <c:pt idx="19">
                  <c:v>3512.0644575869433</c:v>
                </c:pt>
                <c:pt idx="20">
                  <c:v>3342.8363303358892</c:v>
                </c:pt>
                <c:pt idx="21">
                  <c:v>3144.5785855102213</c:v>
                </c:pt>
                <c:pt idx="22">
                  <c:v>2914.5931240084137</c:v>
                </c:pt>
                <c:pt idx="23">
                  <c:v>2656.257987934825</c:v>
                </c:pt>
                <c:pt idx="24">
                  <c:v>2368.4041070267945</c:v>
                </c:pt>
                <c:pt idx="25">
                  <c:v>2049.6868746579316</c:v>
                </c:pt>
                <c:pt idx="26">
                  <c:v>1714.2754334514295</c:v>
                </c:pt>
                <c:pt idx="27">
                  <c:v>1371.8838836024895</c:v>
                </c:pt>
                <c:pt idx="28">
                  <c:v>1008.2591997773056</c:v>
                </c:pt>
                <c:pt idx="29">
                  <c:v>650.7397584174031</c:v>
                </c:pt>
                <c:pt idx="30">
                  <c:v>278.71764557056741</c:v>
                </c:pt>
                <c:pt idx="31">
                  <c:v>-97.933512914673656</c:v>
                </c:pt>
                <c:pt idx="32">
                  <c:v>-481.09029496567007</c:v>
                </c:pt>
                <c:pt idx="33">
                  <c:v>-858.51664199063021</c:v>
                </c:pt>
                <c:pt idx="34">
                  <c:v>-1230.043010466728</c:v>
                </c:pt>
                <c:pt idx="35">
                  <c:v>-1591.2376430092879</c:v>
                </c:pt>
                <c:pt idx="36">
                  <c:v>-1921.8974349912185</c:v>
                </c:pt>
                <c:pt idx="37">
                  <c:v>-2235.6534662939193</c:v>
                </c:pt>
                <c:pt idx="38">
                  <c:v>-2533.23288266499</c:v>
                </c:pt>
                <c:pt idx="39">
                  <c:v>-2807.8989520604</c:v>
                </c:pt>
                <c:pt idx="40">
                  <c:v>-3057.9252639403471</c:v>
                </c:pt>
                <c:pt idx="41">
                  <c:v>-3282.1840476318825</c:v>
                </c:pt>
                <c:pt idx="42">
                  <c:v>-3473.2402274055466</c:v>
                </c:pt>
                <c:pt idx="43">
                  <c:v>-3629.0700917969639</c:v>
                </c:pt>
                <c:pt idx="44">
                  <c:v>-3748.4765039701379</c:v>
                </c:pt>
                <c:pt idx="45">
                  <c:v>-3829.8472860174556</c:v>
                </c:pt>
                <c:pt idx="46">
                  <c:v>-3877.3467108083046</c:v>
                </c:pt>
                <c:pt idx="47">
                  <c:v>-3888.5983471209729</c:v>
                </c:pt>
                <c:pt idx="48">
                  <c:v>-3861.6330503617178</c:v>
                </c:pt>
                <c:pt idx="49">
                  <c:v>-3797.7858944196091</c:v>
                </c:pt>
                <c:pt idx="50">
                  <c:v>-3694.1158405653737</c:v>
                </c:pt>
                <c:pt idx="51">
                  <c:v>-3555.9417823093454</c:v>
                </c:pt>
                <c:pt idx="52">
                  <c:v>-3385.439142248953</c:v>
                </c:pt>
                <c:pt idx="53">
                  <c:v>-3187.258944915865</c:v>
                </c:pt>
                <c:pt idx="54">
                  <c:v>-2956.4429484559864</c:v>
                </c:pt>
                <c:pt idx="55">
                  <c:v>-2695.6746438054547</c:v>
                </c:pt>
                <c:pt idx="56">
                  <c:v>-2405.3763838227219</c:v>
                </c:pt>
                <c:pt idx="57">
                  <c:v>-2084.8937261415367</c:v>
                </c:pt>
                <c:pt idx="58">
                  <c:v>-1752.4677453479283</c:v>
                </c:pt>
                <c:pt idx="59">
                  <c:v>-1404.8893596295889</c:v>
                </c:pt>
                <c:pt idx="60">
                  <c:v>-1038.6874301557041</c:v>
                </c:pt>
                <c:pt idx="61">
                  <c:v>-676.76890651765598</c:v>
                </c:pt>
                <c:pt idx="62">
                  <c:v>-306.39600309590105</c:v>
                </c:pt>
                <c:pt idx="63">
                  <c:v>76.365723000693293</c:v>
                </c:pt>
                <c:pt idx="64">
                  <c:v>460.59715821744243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FFE-4CF7-B4A8-CAC6D002FE0C}"/>
            </c:ext>
          </c:extLst>
        </c:ser>
        <c:ser>
          <c:idx val="2"/>
          <c:order val="2"/>
          <c:tx>
            <c:strRef>
              <c:f>TDK_KF_ST_10_02!$J$19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TDK_KF_ST_10_02!$J$20:$J$84</c:f>
              <c:numCache>
                <c:formatCode>General</c:formatCode>
                <c:ptCount val="65"/>
                <c:pt idx="0">
                  <c:v>-3827</c:v>
                </c:pt>
                <c:pt idx="1">
                  <c:v>-3767</c:v>
                </c:pt>
                <c:pt idx="2">
                  <c:v>-3663</c:v>
                </c:pt>
                <c:pt idx="3">
                  <c:v>-3517</c:v>
                </c:pt>
                <c:pt idx="4">
                  <c:v>-3347</c:v>
                </c:pt>
                <c:pt idx="5">
                  <c:v>-3145</c:v>
                </c:pt>
                <c:pt idx="6">
                  <c:v>-2918</c:v>
                </c:pt>
                <c:pt idx="7">
                  <c:v>-2651</c:v>
                </c:pt>
                <c:pt idx="8">
                  <c:v>-2364</c:v>
                </c:pt>
                <c:pt idx="9">
                  <c:v>-2045</c:v>
                </c:pt>
                <c:pt idx="10">
                  <c:v>-1707</c:v>
                </c:pt>
                <c:pt idx="11">
                  <c:v>-1362</c:v>
                </c:pt>
                <c:pt idx="12">
                  <c:v>-999</c:v>
                </c:pt>
                <c:pt idx="13">
                  <c:v>-644</c:v>
                </c:pt>
                <c:pt idx="14">
                  <c:v>-273</c:v>
                </c:pt>
                <c:pt idx="15">
                  <c:v>111</c:v>
                </c:pt>
                <c:pt idx="16">
                  <c:v>477</c:v>
                </c:pt>
                <c:pt idx="17">
                  <c:v>863</c:v>
                </c:pt>
                <c:pt idx="18">
                  <c:v>1232</c:v>
                </c:pt>
                <c:pt idx="19">
                  <c:v>1591</c:v>
                </c:pt>
                <c:pt idx="20">
                  <c:v>1931</c:v>
                </c:pt>
                <c:pt idx="21">
                  <c:v>2239</c:v>
                </c:pt>
                <c:pt idx="22">
                  <c:v>2539</c:v>
                </c:pt>
                <c:pt idx="23">
                  <c:v>2812</c:v>
                </c:pt>
                <c:pt idx="24">
                  <c:v>3074</c:v>
                </c:pt>
                <c:pt idx="25">
                  <c:v>3292</c:v>
                </c:pt>
                <c:pt idx="26">
                  <c:v>3486</c:v>
                </c:pt>
                <c:pt idx="27">
                  <c:v>3636</c:v>
                </c:pt>
                <c:pt idx="28">
                  <c:v>3757</c:v>
                </c:pt>
                <c:pt idx="29">
                  <c:v>3842</c:v>
                </c:pt>
                <c:pt idx="30">
                  <c:v>3891</c:v>
                </c:pt>
                <c:pt idx="31">
                  <c:v>3897</c:v>
                </c:pt>
                <c:pt idx="32">
                  <c:v>3874</c:v>
                </c:pt>
                <c:pt idx="33">
                  <c:v>3813</c:v>
                </c:pt>
                <c:pt idx="34">
                  <c:v>3705</c:v>
                </c:pt>
                <c:pt idx="35">
                  <c:v>3568</c:v>
                </c:pt>
                <c:pt idx="36">
                  <c:v>3399</c:v>
                </c:pt>
                <c:pt idx="37">
                  <c:v>3197</c:v>
                </c:pt>
                <c:pt idx="38">
                  <c:v>2967</c:v>
                </c:pt>
                <c:pt idx="39">
                  <c:v>2705</c:v>
                </c:pt>
                <c:pt idx="40">
                  <c:v>2416</c:v>
                </c:pt>
                <c:pt idx="41">
                  <c:v>2103</c:v>
                </c:pt>
                <c:pt idx="42">
                  <c:v>1762</c:v>
                </c:pt>
                <c:pt idx="43">
                  <c:v>1414</c:v>
                </c:pt>
                <c:pt idx="44">
                  <c:v>1057</c:v>
                </c:pt>
                <c:pt idx="45">
                  <c:v>700</c:v>
                </c:pt>
                <c:pt idx="46">
                  <c:v>329</c:v>
                </c:pt>
                <c:pt idx="47">
                  <c:v>-49</c:v>
                </c:pt>
                <c:pt idx="48">
                  <c:v>-429</c:v>
                </c:pt>
                <c:pt idx="49">
                  <c:v>-809</c:v>
                </c:pt>
                <c:pt idx="50">
                  <c:v>-1180</c:v>
                </c:pt>
                <c:pt idx="51">
                  <c:v>-1538</c:v>
                </c:pt>
                <c:pt idx="52">
                  <c:v>-1879</c:v>
                </c:pt>
                <c:pt idx="53">
                  <c:v>-2191</c:v>
                </c:pt>
                <c:pt idx="54">
                  <c:v>-2492</c:v>
                </c:pt>
                <c:pt idx="55">
                  <c:v>-2772</c:v>
                </c:pt>
                <c:pt idx="56">
                  <c:v>-3022</c:v>
                </c:pt>
                <c:pt idx="57">
                  <c:v>-3245</c:v>
                </c:pt>
                <c:pt idx="58">
                  <c:v>-3434</c:v>
                </c:pt>
                <c:pt idx="59">
                  <c:v>-3593</c:v>
                </c:pt>
                <c:pt idx="60">
                  <c:v>-3716</c:v>
                </c:pt>
                <c:pt idx="61">
                  <c:v>-3800</c:v>
                </c:pt>
                <c:pt idx="62">
                  <c:v>-3844</c:v>
                </c:pt>
                <c:pt idx="63">
                  <c:v>-3853</c:v>
                </c:pt>
                <c:pt idx="64">
                  <c:v>-3829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FFE-4CF7-B4A8-CAC6D002FE0C}"/>
            </c:ext>
          </c:extLst>
        </c:ser>
        <c:ser>
          <c:idx val="3"/>
          <c:order val="3"/>
          <c:tx>
            <c:strRef>
              <c:f>TDK_KF_ST_10_02!$N$19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5.7240000000000002</c:v>
                </c:pt>
                <c:pt idx="2">
                  <c:v>11.501999999999999</c:v>
                </c:pt>
                <c:pt idx="3">
                  <c:v>17.253</c:v>
                </c:pt>
                <c:pt idx="4">
                  <c:v>22.751999999999999</c:v>
                </c:pt>
                <c:pt idx="5">
                  <c:v>28.241999999999997</c:v>
                </c:pt>
                <c:pt idx="6">
                  <c:v>33.821999999999996</c:v>
                </c:pt>
                <c:pt idx="7">
                  <c:v>39.446999999999996</c:v>
                </c:pt>
                <c:pt idx="8">
                  <c:v>45.062999999999995</c:v>
                </c:pt>
                <c:pt idx="9">
                  <c:v>50.849999999999994</c:v>
                </c:pt>
                <c:pt idx="10">
                  <c:v>56.591999999999992</c:v>
                </c:pt>
                <c:pt idx="11">
                  <c:v>62.18099999999999</c:v>
                </c:pt>
                <c:pt idx="12">
                  <c:v>67.832999999999984</c:v>
                </c:pt>
                <c:pt idx="13">
                  <c:v>73.24199999999999</c:v>
                </c:pt>
                <c:pt idx="14">
                  <c:v>78.758999999999986</c:v>
                </c:pt>
                <c:pt idx="15">
                  <c:v>84.437999999999988</c:v>
                </c:pt>
                <c:pt idx="16">
                  <c:v>90.080999999999989</c:v>
                </c:pt>
                <c:pt idx="17">
                  <c:v>95.74199999999999</c:v>
                </c:pt>
                <c:pt idx="18">
                  <c:v>101.48399999999999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134.93699999999998</c:v>
                </c:pt>
                <c:pt idx="25">
                  <c:v>140.71499999999997</c:v>
                </c:pt>
                <c:pt idx="26">
                  <c:v>146.42099999999996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163.06199999999995</c:v>
                </c:pt>
                <c:pt idx="30">
                  <c:v>168.61499999999995</c:v>
                </c:pt>
                <c:pt idx="31">
                  <c:v>174.19499999999996</c:v>
                </c:pt>
                <c:pt idx="32">
                  <c:v>179.88299999999995</c:v>
                </c:pt>
                <c:pt idx="33">
                  <c:v>185.55299999999994</c:v>
                </c:pt>
                <c:pt idx="34">
                  <c:v>191.25899999999993</c:v>
                </c:pt>
                <c:pt idx="35">
                  <c:v>196.99199999999993</c:v>
                </c:pt>
                <c:pt idx="36">
                  <c:v>202.47299999999993</c:v>
                </c:pt>
                <c:pt idx="37">
                  <c:v>207.96299999999994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224.75699999999992</c:v>
                </c:pt>
                <c:pt idx="41">
                  <c:v>230.48999999999992</c:v>
                </c:pt>
                <c:pt idx="42">
                  <c:v>236.20499999999993</c:v>
                </c:pt>
                <c:pt idx="43">
                  <c:v>241.88399999999993</c:v>
                </c:pt>
                <c:pt idx="44">
                  <c:v>247.50899999999993</c:v>
                </c:pt>
                <c:pt idx="45">
                  <c:v>252.95399999999992</c:v>
                </c:pt>
                <c:pt idx="46">
                  <c:v>258.49799999999993</c:v>
                </c:pt>
                <c:pt idx="47">
                  <c:v>264.14999999999992</c:v>
                </c:pt>
                <c:pt idx="48">
                  <c:v>269.87399999999991</c:v>
                </c:pt>
                <c:pt idx="49">
                  <c:v>275.49899999999991</c:v>
                </c:pt>
                <c:pt idx="50">
                  <c:v>281.28599999999989</c:v>
                </c:pt>
                <c:pt idx="51">
                  <c:v>286.96499999999986</c:v>
                </c:pt>
                <c:pt idx="52">
                  <c:v>292.57199999999989</c:v>
                </c:pt>
                <c:pt idx="53">
                  <c:v>298.0619999999999</c:v>
                </c:pt>
                <c:pt idx="54">
                  <c:v>303.63299999999992</c:v>
                </c:pt>
                <c:pt idx="55">
                  <c:v>309.24899999999991</c:v>
                </c:pt>
                <c:pt idx="56">
                  <c:v>314.9369999999999</c:v>
                </c:pt>
                <c:pt idx="57">
                  <c:v>320.7419999999999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348.74099999999993</c:v>
                </c:pt>
                <c:pt idx="63">
                  <c:v>354.41099999999994</c:v>
                </c:pt>
                <c:pt idx="64">
                  <c:v>360.11699999999996</c:v>
                </c:pt>
              </c:numCache>
            </c:numRef>
          </c:xVal>
          <c:yVal>
            <c:numRef>
              <c:f>TDK_KF_ST_10_02!$N$20:$N$84</c:f>
              <c:numCache>
                <c:formatCode>General</c:formatCode>
                <c:ptCount val="65"/>
                <c:pt idx="0">
                  <c:v>-3826.4493579192717</c:v>
                </c:pt>
                <c:pt idx="1">
                  <c:v>-3760.6379236714447</c:v>
                </c:pt>
                <c:pt idx="2">
                  <c:v>-3656.272741862274</c:v>
                </c:pt>
                <c:pt idx="3">
                  <c:v>-3515.3060954180369</c:v>
                </c:pt>
                <c:pt idx="4">
                  <c:v>-3347.2161584261407</c:v>
                </c:pt>
                <c:pt idx="5">
                  <c:v>-3148.48910787975</c:v>
                </c:pt>
                <c:pt idx="6">
                  <c:v>-2916.7337899635741</c:v>
                </c:pt>
                <c:pt idx="7">
                  <c:v>-2654.9512747508238</c:v>
                </c:pt>
                <c:pt idx="8">
                  <c:v>-2367.8910942886805</c:v>
                </c:pt>
                <c:pt idx="9">
                  <c:v>-2048.1445506035593</c:v>
                </c:pt>
                <c:pt idx="10">
                  <c:v>-1710.0441022176976</c:v>
                </c:pt>
                <c:pt idx="11">
                  <c:v>-1364.2518563706467</c:v>
                </c:pt>
                <c:pt idx="12">
                  <c:v>-1001.1921846236802</c:v>
                </c:pt>
                <c:pt idx="13">
                  <c:v>-644.39653914751591</c:v>
                </c:pt>
                <c:pt idx="14">
                  <c:v>-274.40423491936167</c:v>
                </c:pt>
                <c:pt idx="15">
                  <c:v>109.26609135331655</c:v>
                </c:pt>
                <c:pt idx="16">
                  <c:v>489.64503379249106</c:v>
                </c:pt>
                <c:pt idx="17">
                  <c:v>866.66122797181868</c:v>
                </c:pt>
                <c:pt idx="18">
                  <c:v>1240.6200745221013</c:v>
                </c:pt>
                <c:pt idx="19">
                  <c:v>1598.4440415743686</c:v>
                </c:pt>
                <c:pt idx="20">
                  <c:v>1932.8452643646488</c:v>
                </c:pt>
                <c:pt idx="21">
                  <c:v>2245.8701647055645</c:v>
                </c:pt>
                <c:pt idx="22">
                  <c:v>2541.7811378564506</c:v>
                </c:pt>
                <c:pt idx="23">
                  <c:v>2814.9479881323455</c:v>
                </c:pt>
                <c:pt idx="24">
                  <c:v>3065.1915554811262</c:v>
                </c:pt>
                <c:pt idx="25">
                  <c:v>3290.8278829637634</c:v>
                </c:pt>
                <c:pt idx="26">
                  <c:v>3481.0512533389742</c:v>
                </c:pt>
                <c:pt idx="27">
                  <c:v>3633.0447477059283</c:v>
                </c:pt>
                <c:pt idx="28">
                  <c:v>3753.5282961568619</c:v>
                </c:pt>
                <c:pt idx="29">
                  <c:v>3834.649764888602</c:v>
                </c:pt>
                <c:pt idx="30">
                  <c:v>3882.2597129456412</c:v>
                </c:pt>
                <c:pt idx="31">
                  <c:v>3893.5934795830221</c:v>
                </c:pt>
                <c:pt idx="32">
                  <c:v>3867.3721846670542</c:v>
                </c:pt>
                <c:pt idx="33">
                  <c:v>3803.5347308678902</c:v>
                </c:pt>
                <c:pt idx="34">
                  <c:v>3701.9261254530429</c:v>
                </c:pt>
                <c:pt idx="35">
                  <c:v>3563.1005233629762</c:v>
                </c:pt>
                <c:pt idx="36">
                  <c:v>3397.2205439322365</c:v>
                </c:pt>
                <c:pt idx="37">
                  <c:v>3200.1178824053754</c:v>
                </c:pt>
                <c:pt idx="38">
                  <c:v>2970.2998926458645</c:v>
                </c:pt>
                <c:pt idx="39">
                  <c:v>2711.7422809607456</c:v>
                </c:pt>
                <c:pt idx="40">
                  <c:v>2425.2133850662681</c:v>
                </c:pt>
                <c:pt idx="41">
                  <c:v>2109.8189107037829</c:v>
                </c:pt>
                <c:pt idx="42">
                  <c:v>1774.6085989209002</c:v>
                </c:pt>
                <c:pt idx="43">
                  <c:v>1424.2286840234765</c:v>
                </c:pt>
                <c:pt idx="44">
                  <c:v>1063.5844589063834</c:v>
                </c:pt>
                <c:pt idx="45">
                  <c:v>704.87424298828057</c:v>
                </c:pt>
                <c:pt idx="46">
                  <c:v>333.31408313457291</c:v>
                </c:pt>
                <c:pt idx="47">
                  <c:v>-48.477015325922252</c:v>
                </c:pt>
                <c:pt idx="48">
                  <c:v>-434.43651396424718</c:v>
                </c:pt>
                <c:pt idx="49">
                  <c:v>-809.32742400708651</c:v>
                </c:pt>
                <c:pt idx="50">
                  <c:v>-1186.6452954982701</c:v>
                </c:pt>
                <c:pt idx="51">
                  <c:v>-1544.988953318737</c:v>
                </c:pt>
                <c:pt idx="52">
                  <c:v>-1883.7345500725296</c:v>
                </c:pt>
                <c:pt idx="53">
                  <c:v>-2197.7847218641996</c:v>
                </c:pt>
                <c:pt idx="54">
                  <c:v>-2495.6592077991195</c:v>
                </c:pt>
                <c:pt idx="55">
                  <c:v>-2771.8833025716567</c:v>
                </c:pt>
                <c:pt idx="56">
                  <c:v>-3024.3236138562797</c:v>
                </c:pt>
                <c:pt idx="57">
                  <c:v>-3251.0361838158015</c:v>
                </c:pt>
                <c:pt idx="58">
                  <c:v>-3439.5627004512567</c:v>
                </c:pt>
                <c:pt idx="59">
                  <c:v>-3593.7998155416117</c:v>
                </c:pt>
                <c:pt idx="60">
                  <c:v>-3714.6999549836346</c:v>
                </c:pt>
                <c:pt idx="61">
                  <c:v>-3796.1060001624382</c:v>
                </c:pt>
                <c:pt idx="62">
                  <c:v>-3842.6962768792368</c:v>
                </c:pt>
                <c:pt idx="63">
                  <c:v>-3853.1871027159746</c:v>
                </c:pt>
                <c:pt idx="64">
                  <c:v>-3825.4903852947396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FFE-4CF7-B4A8-CAC6D002F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117840"/>
        <c:axId val="566115096"/>
      </c:scatterChart>
      <c:valAx>
        <c:axId val="56611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5096"/>
        <c:crosses val="autoZero"/>
        <c:crossBetween val="midCat"/>
      </c:valAx>
      <c:valAx>
        <c:axId val="566115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TDK_KF_ST_10_03!$I$85:$I$149</c:f>
              <c:numCache>
                <c:formatCode>General</c:formatCode>
                <c:ptCount val="65"/>
                <c:pt idx="0">
                  <c:v>450</c:v>
                </c:pt>
                <c:pt idx="1">
                  <c:v>68</c:v>
                </c:pt>
                <c:pt idx="2">
                  <c:v>-303</c:v>
                </c:pt>
                <c:pt idx="3">
                  <c:v>-668</c:v>
                </c:pt>
                <c:pt idx="4">
                  <c:v>-1044</c:v>
                </c:pt>
                <c:pt idx="5">
                  <c:v>-1408</c:v>
                </c:pt>
                <c:pt idx="6">
                  <c:v>-1756</c:v>
                </c:pt>
                <c:pt idx="7">
                  <c:v>-2096</c:v>
                </c:pt>
                <c:pt idx="8">
                  <c:v>-2402</c:v>
                </c:pt>
                <c:pt idx="9">
                  <c:v>-2686</c:v>
                </c:pt>
                <c:pt idx="10">
                  <c:v>-2944</c:v>
                </c:pt>
                <c:pt idx="11">
                  <c:v>-3170</c:v>
                </c:pt>
                <c:pt idx="12">
                  <c:v>-3382</c:v>
                </c:pt>
                <c:pt idx="13">
                  <c:v>-3544</c:v>
                </c:pt>
                <c:pt idx="14">
                  <c:v>-3686</c:v>
                </c:pt>
                <c:pt idx="15">
                  <c:v>-3783</c:v>
                </c:pt>
                <c:pt idx="16">
                  <c:v>-3848</c:v>
                </c:pt>
                <c:pt idx="17">
                  <c:v>-3870</c:v>
                </c:pt>
                <c:pt idx="18">
                  <c:v>-3860</c:v>
                </c:pt>
                <c:pt idx="19">
                  <c:v>-3818</c:v>
                </c:pt>
                <c:pt idx="20">
                  <c:v>-3738</c:v>
                </c:pt>
                <c:pt idx="21">
                  <c:v>-3614</c:v>
                </c:pt>
                <c:pt idx="22">
                  <c:v>-3454</c:v>
                </c:pt>
                <c:pt idx="23">
                  <c:v>-3259</c:v>
                </c:pt>
                <c:pt idx="24">
                  <c:v>-3050</c:v>
                </c:pt>
                <c:pt idx="25">
                  <c:v>-2797</c:v>
                </c:pt>
                <c:pt idx="26">
                  <c:v>-2530</c:v>
                </c:pt>
                <c:pt idx="27">
                  <c:v>-2242</c:v>
                </c:pt>
                <c:pt idx="28">
                  <c:v>-1915</c:v>
                </c:pt>
                <c:pt idx="29">
                  <c:v>-1576</c:v>
                </c:pt>
                <c:pt idx="30">
                  <c:v>-1220</c:v>
                </c:pt>
                <c:pt idx="31">
                  <c:v>-848</c:v>
                </c:pt>
                <c:pt idx="32">
                  <c:v>-472</c:v>
                </c:pt>
                <c:pt idx="33">
                  <c:v>-105</c:v>
                </c:pt>
                <c:pt idx="34">
                  <c:v>262</c:v>
                </c:pt>
                <c:pt idx="35">
                  <c:v>637</c:v>
                </c:pt>
                <c:pt idx="36">
                  <c:v>1014</c:v>
                </c:pt>
                <c:pt idx="37">
                  <c:v>1368</c:v>
                </c:pt>
                <c:pt idx="38">
                  <c:v>1725</c:v>
                </c:pt>
                <c:pt idx="39">
                  <c:v>2059</c:v>
                </c:pt>
                <c:pt idx="40">
                  <c:v>2367</c:v>
                </c:pt>
                <c:pt idx="41">
                  <c:v>2655</c:v>
                </c:pt>
                <c:pt idx="42">
                  <c:v>2902</c:v>
                </c:pt>
                <c:pt idx="43">
                  <c:v>3136</c:v>
                </c:pt>
                <c:pt idx="44">
                  <c:v>3342</c:v>
                </c:pt>
                <c:pt idx="45">
                  <c:v>3510</c:v>
                </c:pt>
                <c:pt idx="46">
                  <c:v>3646</c:v>
                </c:pt>
                <c:pt idx="47">
                  <c:v>3744</c:v>
                </c:pt>
                <c:pt idx="48">
                  <c:v>3811</c:v>
                </c:pt>
                <c:pt idx="49">
                  <c:v>3839</c:v>
                </c:pt>
                <c:pt idx="50">
                  <c:v>3821</c:v>
                </c:pt>
                <c:pt idx="51">
                  <c:v>3778</c:v>
                </c:pt>
                <c:pt idx="52">
                  <c:v>3697</c:v>
                </c:pt>
                <c:pt idx="53">
                  <c:v>3577</c:v>
                </c:pt>
                <c:pt idx="54">
                  <c:v>3423</c:v>
                </c:pt>
                <c:pt idx="55">
                  <c:v>3229</c:v>
                </c:pt>
                <c:pt idx="56">
                  <c:v>3009</c:v>
                </c:pt>
                <c:pt idx="57">
                  <c:v>2769</c:v>
                </c:pt>
                <c:pt idx="58">
                  <c:v>2497</c:v>
                </c:pt>
                <c:pt idx="59">
                  <c:v>2201</c:v>
                </c:pt>
                <c:pt idx="60">
                  <c:v>1881</c:v>
                </c:pt>
                <c:pt idx="61">
                  <c:v>1536</c:v>
                </c:pt>
                <c:pt idx="62">
                  <c:v>1187</c:v>
                </c:pt>
                <c:pt idx="63">
                  <c:v>816</c:v>
                </c:pt>
                <c:pt idx="64">
                  <c:v>429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319-4EC7-8CAD-AEC4C7190864}"/>
            </c:ext>
          </c:extLst>
        </c:ser>
        <c:ser>
          <c:idx val="1"/>
          <c:order val="1"/>
          <c:tx>
            <c:strRef>
              <c:f>TDK_KF_ST_10_03!$L$19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TDK_KF_ST_10_03!$L$85:$L$149</c:f>
              <c:numCache>
                <c:formatCode>General</c:formatCode>
                <c:ptCount val="65"/>
                <c:pt idx="0">
                  <c:v>450.8697266652697</c:v>
                </c:pt>
                <c:pt idx="1">
                  <c:v>71.409322431238792</c:v>
                </c:pt>
                <c:pt idx="2">
                  <c:v>-297.4640595776533</c:v>
                </c:pt>
                <c:pt idx="3">
                  <c:v>-668.58618287017862</c:v>
                </c:pt>
                <c:pt idx="4">
                  <c:v>-1040.6391306087737</c:v>
                </c:pt>
                <c:pt idx="5">
                  <c:v>-1406.1297478584213</c:v>
                </c:pt>
                <c:pt idx="6">
                  <c:v>-1757.2946244401014</c:v>
                </c:pt>
                <c:pt idx="7">
                  <c:v>-2092.7687501185055</c:v>
                </c:pt>
                <c:pt idx="8">
                  <c:v>-2400.3473672572622</c:v>
                </c:pt>
                <c:pt idx="9">
                  <c:v>-2690.8982046241335</c:v>
                </c:pt>
                <c:pt idx="10">
                  <c:v>-2943.8368156181546</c:v>
                </c:pt>
                <c:pt idx="11">
                  <c:v>-3170.895504117655</c:v>
                </c:pt>
                <c:pt idx="12">
                  <c:v>-3378.1075368242618</c:v>
                </c:pt>
                <c:pt idx="13">
                  <c:v>-3549.2915578423449</c:v>
                </c:pt>
                <c:pt idx="14">
                  <c:v>-3686.8572460783457</c:v>
                </c:pt>
                <c:pt idx="15">
                  <c:v>-3788.2027286449838</c:v>
                </c:pt>
                <c:pt idx="16">
                  <c:v>-3850.8360055781541</c:v>
                </c:pt>
                <c:pt idx="17">
                  <c:v>-3876.8190863836394</c:v>
                </c:pt>
                <c:pt idx="18">
                  <c:v>-3866.1250377707161</c:v>
                </c:pt>
                <c:pt idx="19">
                  <c:v>-3819.5614951613325</c:v>
                </c:pt>
                <c:pt idx="20">
                  <c:v>-3735.7537842007791</c:v>
                </c:pt>
                <c:pt idx="21">
                  <c:v>-3615.5803468343288</c:v>
                </c:pt>
                <c:pt idx="22">
                  <c:v>-3456.0224649259217</c:v>
                </c:pt>
                <c:pt idx="23">
                  <c:v>-3266.5551640860881</c:v>
                </c:pt>
                <c:pt idx="24">
                  <c:v>-3045.8740205633517</c:v>
                </c:pt>
                <c:pt idx="25">
                  <c:v>-2796.6862024837128</c:v>
                </c:pt>
                <c:pt idx="26">
                  <c:v>-2531.3379902945967</c:v>
                </c:pt>
                <c:pt idx="27">
                  <c:v>-2238.5795246476018</c:v>
                </c:pt>
                <c:pt idx="28">
                  <c:v>-1911.0737983131487</c:v>
                </c:pt>
                <c:pt idx="29">
                  <c:v>-1570.628888709326</c:v>
                </c:pt>
                <c:pt idx="30">
                  <c:v>-1215.6766606332483</c:v>
                </c:pt>
                <c:pt idx="31">
                  <c:v>-842.61963572205821</c:v>
                </c:pt>
                <c:pt idx="32">
                  <c:v>-466.12487673931628</c:v>
                </c:pt>
                <c:pt idx="33">
                  <c:v>-100.41892365648646</c:v>
                </c:pt>
                <c:pt idx="34">
                  <c:v>270.23648092961128</c:v>
                </c:pt>
                <c:pt idx="35">
                  <c:v>638.79820537994726</c:v>
                </c:pt>
                <c:pt idx="36">
                  <c:v>1012.9259195545624</c:v>
                </c:pt>
                <c:pt idx="37">
                  <c:v>1371.7455882216791</c:v>
                </c:pt>
                <c:pt idx="38">
                  <c:v>1722.0509878361468</c:v>
                </c:pt>
                <c:pt idx="39">
                  <c:v>2058.1857116283099</c:v>
                </c:pt>
                <c:pt idx="40">
                  <c:v>2365.2843928824036</c:v>
                </c:pt>
                <c:pt idx="41">
                  <c:v>2649.1629225342058</c:v>
                </c:pt>
                <c:pt idx="42">
                  <c:v>2900.5191815943526</c:v>
                </c:pt>
                <c:pt idx="43">
                  <c:v>3128.8101849981526</c:v>
                </c:pt>
                <c:pt idx="44">
                  <c:v>3333.08540178968</c:v>
                </c:pt>
                <c:pt idx="45">
                  <c:v>3505.3498723499624</c:v>
                </c:pt>
                <c:pt idx="46">
                  <c:v>3642.4770715185409</c:v>
                </c:pt>
                <c:pt idx="47">
                  <c:v>3745.0340347424503</c:v>
                </c:pt>
                <c:pt idx="48">
                  <c:v>3808.5987202822166</c:v>
                </c:pt>
                <c:pt idx="49">
                  <c:v>3834.7871451535798</c:v>
                </c:pt>
                <c:pt idx="50">
                  <c:v>3825.5235370372134</c:v>
                </c:pt>
                <c:pt idx="51">
                  <c:v>3780.3102450066904</c:v>
                </c:pt>
                <c:pt idx="52">
                  <c:v>3696.2871743973155</c:v>
                </c:pt>
                <c:pt idx="53">
                  <c:v>3577.7807225766978</c:v>
                </c:pt>
                <c:pt idx="54">
                  <c:v>3422.7853065374638</c:v>
                </c:pt>
                <c:pt idx="55">
                  <c:v>3230.0451248638415</c:v>
                </c:pt>
                <c:pt idx="56">
                  <c:v>3013.1378465470457</c:v>
                </c:pt>
                <c:pt idx="57">
                  <c:v>2766.284155255682</c:v>
                </c:pt>
                <c:pt idx="58">
                  <c:v>2499.2483497936751</c:v>
                </c:pt>
                <c:pt idx="59">
                  <c:v>2205.7579452886584</c:v>
                </c:pt>
                <c:pt idx="60">
                  <c:v>1878.3099055242628</c:v>
                </c:pt>
                <c:pt idx="61">
                  <c:v>1538.3200184998434</c:v>
                </c:pt>
                <c:pt idx="62">
                  <c:v>1188.3358716694929</c:v>
                </c:pt>
                <c:pt idx="63">
                  <c:v>812.12877129648962</c:v>
                </c:pt>
                <c:pt idx="64">
                  <c:v>431.00799220691283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319-4EC7-8CAD-AEC4C7190864}"/>
            </c:ext>
          </c:extLst>
        </c:ser>
        <c:ser>
          <c:idx val="2"/>
          <c:order val="2"/>
          <c:tx>
            <c:strRef>
              <c:f>TDK_KF_ST_10_03!$J$19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-3841</c:v>
                </c:pt>
                <c:pt idx="2">
                  <c:v>-3832</c:v>
                </c:pt>
                <c:pt idx="3">
                  <c:v>-3783</c:v>
                </c:pt>
                <c:pt idx="4">
                  <c:v>-3698</c:v>
                </c:pt>
                <c:pt idx="5">
                  <c:v>-3578</c:v>
                </c:pt>
                <c:pt idx="6">
                  <c:v>-3417</c:v>
                </c:pt>
                <c:pt idx="7">
                  <c:v>-3228</c:v>
                </c:pt>
                <c:pt idx="8">
                  <c:v>-3008</c:v>
                </c:pt>
                <c:pt idx="9">
                  <c:v>-2756</c:v>
                </c:pt>
                <c:pt idx="10">
                  <c:v>-2483</c:v>
                </c:pt>
                <c:pt idx="11">
                  <c:v>-2191</c:v>
                </c:pt>
                <c:pt idx="12">
                  <c:v>-1870</c:v>
                </c:pt>
                <c:pt idx="13">
                  <c:v>-1523</c:v>
                </c:pt>
                <c:pt idx="14">
                  <c:v>-1166</c:v>
                </c:pt>
                <c:pt idx="15">
                  <c:v>-793</c:v>
                </c:pt>
                <c:pt idx="16">
                  <c:v>-430</c:v>
                </c:pt>
                <c:pt idx="17">
                  <c:v>-47</c:v>
                </c:pt>
                <c:pt idx="18">
                  <c:v>321</c:v>
                </c:pt>
                <c:pt idx="19">
                  <c:v>693</c:v>
                </c:pt>
                <c:pt idx="20">
                  <c:v>1060</c:v>
                </c:pt>
                <c:pt idx="21">
                  <c:v>1419</c:v>
                </c:pt>
                <c:pt idx="22">
                  <c:v>1773</c:v>
                </c:pt>
                <c:pt idx="23">
                  <c:v>2105</c:v>
                </c:pt>
                <c:pt idx="24">
                  <c:v>2416</c:v>
                </c:pt>
                <c:pt idx="25">
                  <c:v>2702</c:v>
                </c:pt>
                <c:pt idx="26">
                  <c:v>2951</c:v>
                </c:pt>
                <c:pt idx="27">
                  <c:v>3182</c:v>
                </c:pt>
                <c:pt idx="28">
                  <c:v>3388</c:v>
                </c:pt>
                <c:pt idx="29">
                  <c:v>3562</c:v>
                </c:pt>
                <c:pt idx="30">
                  <c:v>3702</c:v>
                </c:pt>
                <c:pt idx="31">
                  <c:v>3798</c:v>
                </c:pt>
                <c:pt idx="32">
                  <c:v>3858</c:v>
                </c:pt>
                <c:pt idx="33">
                  <c:v>3887</c:v>
                </c:pt>
                <c:pt idx="34">
                  <c:v>3874</c:v>
                </c:pt>
                <c:pt idx="35">
                  <c:v>3831</c:v>
                </c:pt>
                <c:pt idx="36">
                  <c:v>3747</c:v>
                </c:pt>
                <c:pt idx="37">
                  <c:v>3623</c:v>
                </c:pt>
                <c:pt idx="38">
                  <c:v>3464</c:v>
                </c:pt>
                <c:pt idx="39">
                  <c:v>3276</c:v>
                </c:pt>
                <c:pt idx="40">
                  <c:v>3050</c:v>
                </c:pt>
                <c:pt idx="41">
                  <c:v>2805</c:v>
                </c:pt>
                <c:pt idx="42">
                  <c:v>2537</c:v>
                </c:pt>
                <c:pt idx="43">
                  <c:v>2240</c:v>
                </c:pt>
                <c:pt idx="44">
                  <c:v>1922</c:v>
                </c:pt>
                <c:pt idx="45">
                  <c:v>1577</c:v>
                </c:pt>
                <c:pt idx="46">
                  <c:v>1215</c:v>
                </c:pt>
                <c:pt idx="47">
                  <c:v>843</c:v>
                </c:pt>
                <c:pt idx="48">
                  <c:v>471</c:v>
                </c:pt>
                <c:pt idx="49">
                  <c:v>102</c:v>
                </c:pt>
                <c:pt idx="50">
                  <c:v>-262</c:v>
                </c:pt>
                <c:pt idx="51">
                  <c:v>-637</c:v>
                </c:pt>
                <c:pt idx="52">
                  <c:v>-1008</c:v>
                </c:pt>
                <c:pt idx="53">
                  <c:v>-1366</c:v>
                </c:pt>
                <c:pt idx="54">
                  <c:v>-1716</c:v>
                </c:pt>
                <c:pt idx="55">
                  <c:v>-2054</c:v>
                </c:pt>
                <c:pt idx="56">
                  <c:v>-2358</c:v>
                </c:pt>
                <c:pt idx="57">
                  <c:v>-2648</c:v>
                </c:pt>
                <c:pt idx="58">
                  <c:v>-2903</c:v>
                </c:pt>
                <c:pt idx="59">
                  <c:v>-3132</c:v>
                </c:pt>
                <c:pt idx="60">
                  <c:v>-3343</c:v>
                </c:pt>
                <c:pt idx="61">
                  <c:v>-3512</c:v>
                </c:pt>
                <c:pt idx="62">
                  <c:v>-3648</c:v>
                </c:pt>
                <c:pt idx="63">
                  <c:v>-3751</c:v>
                </c:pt>
                <c:pt idx="64">
                  <c:v>-3824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319-4EC7-8CAD-AEC4C7190864}"/>
            </c:ext>
          </c:extLst>
        </c:ser>
        <c:ser>
          <c:idx val="3"/>
          <c:order val="3"/>
          <c:tx>
            <c:strRef>
              <c:f>TDK_KF_ST_10_03!$N$19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TDK_KF_ST_10_03!$N$85:$N$149</c:f>
              <c:numCache>
                <c:formatCode>General</c:formatCode>
                <c:ptCount val="65"/>
                <c:pt idx="0">
                  <c:v>-3812.9999708391374</c:v>
                </c:pt>
                <c:pt idx="1">
                  <c:v>-3839.6969034145718</c:v>
                </c:pt>
                <c:pt idx="2">
                  <c:v>-3829.7398973385875</c:v>
                </c:pt>
                <c:pt idx="3">
                  <c:v>-3783.7506370655892</c:v>
                </c:pt>
                <c:pt idx="4">
                  <c:v>-3700.1182657986228</c:v>
                </c:pt>
                <c:pt idx="5">
                  <c:v>-3578.8803970488807</c:v>
                </c:pt>
                <c:pt idx="6">
                  <c:v>-3422.136969411044</c:v>
                </c:pt>
                <c:pt idx="7">
                  <c:v>-3230.2977848294827</c:v>
                </c:pt>
                <c:pt idx="8">
                  <c:v>-3011.580502058946</c:v>
                </c:pt>
                <c:pt idx="9">
                  <c:v>-2758.4752102396073</c:v>
                </c:pt>
                <c:pt idx="10">
                  <c:v>-2490.6686192526186</c:v>
                </c:pt>
                <c:pt idx="11">
                  <c:v>-2199.0583664247661</c:v>
                </c:pt>
                <c:pt idx="12">
                  <c:v>-1871.3132076675149</c:v>
                </c:pt>
                <c:pt idx="13">
                  <c:v>-1529.5256542957206</c:v>
                </c:pt>
                <c:pt idx="14">
                  <c:v>-1169.6872222667162</c:v>
                </c:pt>
                <c:pt idx="15">
                  <c:v>-796.83242811452692</c:v>
                </c:pt>
                <c:pt idx="16">
                  <c:v>-424.23721475334338</c:v>
                </c:pt>
                <c:pt idx="17">
                  <c:v>-45.567627601264618</c:v>
                </c:pt>
                <c:pt idx="18">
                  <c:v>325.88094096495979</c:v>
                </c:pt>
                <c:pt idx="19">
                  <c:v>695.69420240641284</c:v>
                </c:pt>
                <c:pt idx="20">
                  <c:v>1065.6346324286924</c:v>
                </c:pt>
                <c:pt idx="21">
                  <c:v>1426.607072138821</c:v>
                </c:pt>
                <c:pt idx="22">
                  <c:v>1782.5471944165779</c:v>
                </c:pt>
                <c:pt idx="23">
                  <c:v>2112.3217081098501</c:v>
                </c:pt>
                <c:pt idx="24">
                  <c:v>2421.2820582165778</c:v>
                </c:pt>
                <c:pt idx="25">
                  <c:v>2706.1020797645679</c:v>
                </c:pt>
                <c:pt idx="26">
                  <c:v>2956.0167536280555</c:v>
                </c:pt>
                <c:pt idx="27">
                  <c:v>3183.1842380679668</c:v>
                </c:pt>
                <c:pt idx="28">
                  <c:v>3389.1775167545088</c:v>
                </c:pt>
                <c:pt idx="29">
                  <c:v>3558.5949321229646</c:v>
                </c:pt>
                <c:pt idx="30">
                  <c:v>3693.4241084843206</c:v>
                </c:pt>
                <c:pt idx="31">
                  <c:v>3794.0714063836572</c:v>
                </c:pt>
                <c:pt idx="32">
                  <c:v>3856.3012348898264</c:v>
                </c:pt>
                <c:pt idx="33">
                  <c:v>3880.7367575041553</c:v>
                </c:pt>
                <c:pt idx="34">
                  <c:v>3870.0115122765396</c:v>
                </c:pt>
                <c:pt idx="35">
                  <c:v>3823.6339983798416</c:v>
                </c:pt>
                <c:pt idx="36">
                  <c:v>3738.7737132836851</c:v>
                </c:pt>
                <c:pt idx="37">
                  <c:v>3619.16375090561</c:v>
                </c:pt>
                <c:pt idx="38">
                  <c:v>3462.5382515924648</c:v>
                </c:pt>
                <c:pt idx="39">
                  <c:v>3269.9469853504343</c:v>
                </c:pt>
                <c:pt idx="40">
                  <c:v>3051.0441842317873</c:v>
                </c:pt>
                <c:pt idx="41">
                  <c:v>2803.6552607426565</c:v>
                </c:pt>
                <c:pt idx="42">
                  <c:v>2538.0912896709046</c:v>
                </c:pt>
                <c:pt idx="43">
                  <c:v>2245.4985270416778</c:v>
                </c:pt>
                <c:pt idx="44">
                  <c:v>1923.3950380170008</c:v>
                </c:pt>
                <c:pt idx="45">
                  <c:v>1581.0663266125046</c:v>
                </c:pt>
                <c:pt idx="46">
                  <c:v>1224.5225599963039</c:v>
                </c:pt>
                <c:pt idx="47">
                  <c:v>850.27498653739087</c:v>
                </c:pt>
                <c:pt idx="48">
                  <c:v>475.47825781977002</c:v>
                </c:pt>
                <c:pt idx="49">
                  <c:v>106.57925969510323</c:v>
                </c:pt>
                <c:pt idx="50">
                  <c:v>-263.71469042331142</c:v>
                </c:pt>
                <c:pt idx="51">
                  <c:v>-634.38177922925308</c:v>
                </c:pt>
                <c:pt idx="52">
                  <c:v>-1010.6168396468886</c:v>
                </c:pt>
                <c:pt idx="53">
                  <c:v>-1369.7828637532409</c:v>
                </c:pt>
                <c:pt idx="54">
                  <c:v>-1719.3940628645366</c:v>
                </c:pt>
                <c:pt idx="55">
                  <c:v>-2058.0636992372824</c:v>
                </c:pt>
                <c:pt idx="56">
                  <c:v>-2364.1170622401974</c:v>
                </c:pt>
                <c:pt idx="57">
                  <c:v>-2648.9593303010097</c:v>
                </c:pt>
                <c:pt idx="58">
                  <c:v>-2902.8004472036891</c:v>
                </c:pt>
                <c:pt idx="59">
                  <c:v>-3132.4512623485416</c:v>
                </c:pt>
                <c:pt idx="60">
                  <c:v>-3340.1919956668671</c:v>
                </c:pt>
                <c:pt idx="61">
                  <c:v>-3511.0620941650254</c:v>
                </c:pt>
                <c:pt idx="62">
                  <c:v>-3645.8877162354047</c:v>
                </c:pt>
                <c:pt idx="63">
                  <c:v>-3749.383332054289</c:v>
                </c:pt>
                <c:pt idx="64">
                  <c:v>-3813.9100078419237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319-4EC7-8CAD-AEC4C7190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119800"/>
        <c:axId val="449345224"/>
      </c:scatterChart>
      <c:valAx>
        <c:axId val="56611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5224"/>
        <c:crosses val="autoZero"/>
        <c:crossBetween val="midCat"/>
      </c:valAx>
      <c:valAx>
        <c:axId val="44934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119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TDK_KF_ST_10_03!$AC$20:$AC$84</c:f>
              <c:numCache>
                <c:formatCode>General</c:formatCode>
                <c:ptCount val="65"/>
                <c:pt idx="0">
                  <c:v>6.8871734474596449E-2</c:v>
                </c:pt>
                <c:pt idx="1">
                  <c:v>-4.4513374123567928E-2</c:v>
                </c:pt>
                <c:pt idx="2">
                  <c:v>-0.10195239036632842</c:v>
                </c:pt>
                <c:pt idx="3">
                  <c:v>-0.14389199440761402</c:v>
                </c:pt>
                <c:pt idx="4">
                  <c:v>-9.7061201188804347E-2</c:v>
                </c:pt>
                <c:pt idx="5">
                  <c:v>-7.45989757664276E-2</c:v>
                </c:pt>
                <c:pt idx="6">
                  <c:v>-9.0457882099627795E-2</c:v>
                </c:pt>
                <c:pt idx="7">
                  <c:v>-5.0910939414222867E-2</c:v>
                </c:pt>
                <c:pt idx="8">
                  <c:v>-4.3134288970918533E-3</c:v>
                </c:pt>
                <c:pt idx="9">
                  <c:v>2.0961606286327594E-2</c:v>
                </c:pt>
                <c:pt idx="10">
                  <c:v>-2.6086283525032172E-2</c:v>
                </c:pt>
                <c:pt idx="11">
                  <c:v>-6.0244010888212074E-2</c:v>
                </c:pt>
                <c:pt idx="12">
                  <c:v>-2.187500807220033E-2</c:v>
                </c:pt>
                <c:pt idx="13">
                  <c:v>3.7386813673052188E-2</c:v>
                </c:pt>
                <c:pt idx="14">
                  <c:v>2.1707547071002864E-2</c:v>
                </c:pt>
                <c:pt idx="15">
                  <c:v>-0.14480313108903431</c:v>
                </c:pt>
                <c:pt idx="16">
                  <c:v>-0.12105309070683745</c:v>
                </c:pt>
                <c:pt idx="17">
                  <c:v>-0.16082309355120117</c:v>
                </c:pt>
                <c:pt idx="18">
                  <c:v>-3.0211294505065212E-2</c:v>
                </c:pt>
                <c:pt idx="19">
                  <c:v>-0.14002984410811337</c:v>
                </c:pt>
                <c:pt idx="20">
                  <c:v>-0.1501751019991957</c:v>
                </c:pt>
                <c:pt idx="21">
                  <c:v>-7.8548668281158029E-2</c:v>
                </c:pt>
                <c:pt idx="22">
                  <c:v>-0.1268800587261012</c:v>
                </c:pt>
                <c:pt idx="23">
                  <c:v>-0.15426730001721012</c:v>
                </c:pt>
                <c:pt idx="24">
                  <c:v>-5.6131475315936541E-2</c:v>
                </c:pt>
                <c:pt idx="25">
                  <c:v>-3.274600953457707E-2</c:v>
                </c:pt>
                <c:pt idx="26">
                  <c:v>-5.0850964104483865E-2</c:v>
                </c:pt>
                <c:pt idx="27">
                  <c:v>2.7966798201077836E-2</c:v>
                </c:pt>
                <c:pt idx="28">
                  <c:v>3.8185598245291885E-2</c:v>
                </c:pt>
                <c:pt idx="29">
                  <c:v>0.11749425563917271</c:v>
                </c:pt>
                <c:pt idx="30">
                  <c:v>3.305198856915581E-2</c:v>
                </c:pt>
                <c:pt idx="31">
                  <c:v>8.4602627635092631E-2</c:v>
                </c:pt>
                <c:pt idx="32">
                  <c:v>-2.5315814689946592E-2</c:v>
                </c:pt>
                <c:pt idx="33">
                  <c:v>2.9878422265880999E-2</c:v>
                </c:pt>
                <c:pt idx="34">
                  <c:v>7.9784692926352818E-2</c:v>
                </c:pt>
                <c:pt idx="35">
                  <c:v>1.0648999705978213E-2</c:v>
                </c:pt>
                <c:pt idx="36">
                  <c:v>1.3280669304123194E-2</c:v>
                </c:pt>
                <c:pt idx="37">
                  <c:v>4.5939559148592934E-2</c:v>
                </c:pt>
                <c:pt idx="38">
                  <c:v>6.8742385426020292E-2</c:v>
                </c:pt>
                <c:pt idx="39">
                  <c:v>4.3461792350854012E-3</c:v>
                </c:pt>
                <c:pt idx="40">
                  <c:v>7.1646578521722404E-2</c:v>
                </c:pt>
                <c:pt idx="41">
                  <c:v>9.1981968504796896E-2</c:v>
                </c:pt>
                <c:pt idx="42">
                  <c:v>0.1020382930534538</c:v>
                </c:pt>
                <c:pt idx="43">
                  <c:v>7.1416441099756867E-2</c:v>
                </c:pt>
                <c:pt idx="44">
                  <c:v>0.11248939070745223</c:v>
                </c:pt>
                <c:pt idx="45">
                  <c:v>7.8209392968688007E-2</c:v>
                </c:pt>
                <c:pt idx="46">
                  <c:v>1.4512006507459319E-2</c:v>
                </c:pt>
                <c:pt idx="47">
                  <c:v>1.5000442570055839E-2</c:v>
                </c:pt>
                <c:pt idx="48">
                  <c:v>-2.0197218052885546E-2</c:v>
                </c:pt>
                <c:pt idx="49">
                  <c:v>-0.10519229280339459</c:v>
                </c:pt>
                <c:pt idx="50">
                  <c:v>-7.2640711642350198E-2</c:v>
                </c:pt>
                <c:pt idx="51">
                  <c:v>-0.10452975012424304</c:v>
                </c:pt>
                <c:pt idx="52">
                  <c:v>-0.11659894648772706</c:v>
                </c:pt>
                <c:pt idx="53">
                  <c:v>-8.8706611391614842E-2</c:v>
                </c:pt>
                <c:pt idx="54">
                  <c:v>-2.9445832216936196E-2</c:v>
                </c:pt>
                <c:pt idx="55">
                  <c:v>-6.2862875767223159E-2</c:v>
                </c:pt>
                <c:pt idx="56">
                  <c:v>-2.060042807966056E-2</c:v>
                </c:pt>
                <c:pt idx="57">
                  <c:v>2.3627400437703727E-2</c:v>
                </c:pt>
                <c:pt idx="58">
                  <c:v>4.6253108451765002E-2</c:v>
                </c:pt>
                <c:pt idx="59">
                  <c:v>-4.3336373331044342E-2</c:v>
                </c:pt>
                <c:pt idx="60">
                  <c:v>8.912881484150148E-2</c:v>
                </c:pt>
                <c:pt idx="61">
                  <c:v>1.0179929399214416E-2</c:v>
                </c:pt>
                <c:pt idx="62">
                  <c:v>5.8128117094042864E-3</c:v>
                </c:pt>
                <c:pt idx="63">
                  <c:v>-5.3293668600986166E-2</c:v>
                </c:pt>
                <c:pt idx="64">
                  <c:v>-2.7928377699140583E-2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025-4A1D-B460-33DFFE19FF44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TDK_KF_ST_10_03!$AA$85:$AA$149</c:f>
              <c:numCache>
                <c:formatCode>General</c:formatCode>
                <c:ptCount val="65"/>
                <c:pt idx="0">
                  <c:v>359.93699999999978</c:v>
                </c:pt>
                <c:pt idx="1">
                  <c:v>354.2849999999998</c:v>
                </c:pt>
                <c:pt idx="2">
                  <c:v>348.8039999999998</c:v>
                </c:pt>
                <c:pt idx="3">
                  <c:v>343.25099999999981</c:v>
                </c:pt>
                <c:pt idx="4">
                  <c:v>337.5899999999998</c:v>
                </c:pt>
                <c:pt idx="5">
                  <c:v>331.87499999999983</c:v>
                </c:pt>
                <c:pt idx="6">
                  <c:v>326.16899999999981</c:v>
                </c:pt>
                <c:pt idx="7">
                  <c:v>320.43599999999981</c:v>
                </c:pt>
                <c:pt idx="8">
                  <c:v>314.83799999999979</c:v>
                </c:pt>
                <c:pt idx="9">
                  <c:v>309.12299999999982</c:v>
                </c:pt>
                <c:pt idx="10">
                  <c:v>303.6599999999998</c:v>
                </c:pt>
                <c:pt idx="11">
                  <c:v>298.1789999999998</c:v>
                </c:pt>
                <c:pt idx="12">
                  <c:v>292.42799999999983</c:v>
                </c:pt>
                <c:pt idx="13">
                  <c:v>286.75799999999981</c:v>
                </c:pt>
                <c:pt idx="14">
                  <c:v>281.04299999999984</c:v>
                </c:pt>
                <c:pt idx="15">
                  <c:v>275.30999999999983</c:v>
                </c:pt>
                <c:pt idx="16">
                  <c:v>269.70299999999986</c:v>
                </c:pt>
                <c:pt idx="17">
                  <c:v>264.06899999999985</c:v>
                </c:pt>
                <c:pt idx="18">
                  <c:v>258.55199999999985</c:v>
                </c:pt>
                <c:pt idx="19">
                  <c:v>253.01699999999985</c:v>
                </c:pt>
                <c:pt idx="20">
                  <c:v>247.38299999999987</c:v>
                </c:pt>
                <c:pt idx="21">
                  <c:v>241.73099999999988</c:v>
                </c:pt>
                <c:pt idx="22">
                  <c:v>235.93499999999989</c:v>
                </c:pt>
                <c:pt idx="23">
                  <c:v>230.2829999999999</c:v>
                </c:pt>
                <c:pt idx="24">
                  <c:v>224.6399999999999</c:v>
                </c:pt>
                <c:pt idx="25">
                  <c:v>219.0149999999999</c:v>
                </c:pt>
                <c:pt idx="26">
                  <c:v>213.59699999999989</c:v>
                </c:pt>
                <c:pt idx="27">
                  <c:v>208.08899999999988</c:v>
                </c:pt>
                <c:pt idx="28">
                  <c:v>202.33799999999988</c:v>
                </c:pt>
                <c:pt idx="29">
                  <c:v>196.68599999999989</c:v>
                </c:pt>
                <c:pt idx="30">
                  <c:v>191.04299999999989</c:v>
                </c:pt>
                <c:pt idx="31">
                  <c:v>185.3009999999999</c:v>
                </c:pt>
                <c:pt idx="32">
                  <c:v>179.63099999999991</c:v>
                </c:pt>
                <c:pt idx="33">
                  <c:v>174.18599999999992</c:v>
                </c:pt>
                <c:pt idx="34">
                  <c:v>168.67799999999991</c:v>
                </c:pt>
                <c:pt idx="35">
                  <c:v>163.16099999999992</c:v>
                </c:pt>
                <c:pt idx="36">
                  <c:v>157.46399999999991</c:v>
                </c:pt>
                <c:pt idx="37">
                  <c:v>151.8479999999999</c:v>
                </c:pt>
                <c:pt idx="38">
                  <c:v>146.1509999999999</c:v>
                </c:pt>
                <c:pt idx="39">
                  <c:v>140.39999999999989</c:v>
                </c:pt>
                <c:pt idx="40">
                  <c:v>134.80199999999988</c:v>
                </c:pt>
                <c:pt idx="41">
                  <c:v>129.21299999999988</c:v>
                </c:pt>
                <c:pt idx="42">
                  <c:v>123.78599999999989</c:v>
                </c:pt>
                <c:pt idx="43">
                  <c:v>118.27799999999989</c:v>
                </c:pt>
                <c:pt idx="44">
                  <c:v>112.61699999999989</c:v>
                </c:pt>
                <c:pt idx="45">
                  <c:v>106.92899999999989</c:v>
                </c:pt>
                <c:pt idx="46">
                  <c:v>101.25899999999989</c:v>
                </c:pt>
                <c:pt idx="47">
                  <c:v>95.498999999999882</c:v>
                </c:pt>
                <c:pt idx="48">
                  <c:v>89.855999999999881</c:v>
                </c:pt>
                <c:pt idx="49">
                  <c:v>84.365999999999886</c:v>
                </c:pt>
                <c:pt idx="50">
                  <c:v>78.866999999999891</c:v>
                </c:pt>
                <c:pt idx="51">
                  <c:v>73.322999999999894</c:v>
                </c:pt>
                <c:pt idx="52">
                  <c:v>67.59899999999989</c:v>
                </c:pt>
                <c:pt idx="53">
                  <c:v>61.98299999999989</c:v>
                </c:pt>
                <c:pt idx="54">
                  <c:v>56.303999999999888</c:v>
                </c:pt>
                <c:pt idx="55">
                  <c:v>50.516999999999889</c:v>
                </c:pt>
                <c:pt idx="56">
                  <c:v>44.945999999999891</c:v>
                </c:pt>
                <c:pt idx="57">
                  <c:v>39.347999999999892</c:v>
                </c:pt>
                <c:pt idx="58">
                  <c:v>33.875999999999891</c:v>
                </c:pt>
                <c:pt idx="59">
                  <c:v>28.340999999999891</c:v>
                </c:pt>
                <c:pt idx="60">
                  <c:v>22.580999999999889</c:v>
                </c:pt>
                <c:pt idx="61">
                  <c:v>16.928999999999888</c:v>
                </c:pt>
                <c:pt idx="62">
                  <c:v>11.357999999999889</c:v>
                </c:pt>
                <c:pt idx="63">
                  <c:v>5.5619999999998893</c:v>
                </c:pt>
                <c:pt idx="64">
                  <c:v>-0.18000000000011074</c:v>
                </c:pt>
              </c:numCache>
            </c:numRef>
          </c:xVal>
          <c:yVal>
            <c:numRef>
              <c:f>TDK_KF_ST_10_03!$AC$85:$AC$149</c:f>
              <c:numCache>
                <c:formatCode>General</c:formatCode>
                <c:ptCount val="65"/>
                <c:pt idx="0">
                  <c:v>9.0207704224326335E-2</c:v>
                </c:pt>
                <c:pt idx="1">
                  <c:v>5.4308529331194677E-2</c:v>
                </c:pt>
                <c:pt idx="2">
                  <c:v>2.131613780608177E-2</c:v>
                </c:pt>
                <c:pt idx="3">
                  <c:v>0.10171806253009663</c:v>
                </c:pt>
                <c:pt idx="4">
                  <c:v>3.1362378736389473E-2</c:v>
                </c:pt>
                <c:pt idx="5">
                  <c:v>4.9157385601063197E-2</c:v>
                </c:pt>
                <c:pt idx="6">
                  <c:v>5.3973008911441411E-2</c:v>
                </c:pt>
                <c:pt idx="7">
                  <c:v>3.5748744945749422E-3</c:v>
                </c:pt>
                <c:pt idx="8">
                  <c:v>1.7614597231272455E-3</c:v>
                </c:pt>
                <c:pt idx="9">
                  <c:v>7.2711812781790286E-2</c:v>
                </c:pt>
                <c:pt idx="10">
                  <c:v>-4.9499493067685307E-2</c:v>
                </c:pt>
                <c:pt idx="11">
                  <c:v>-5.8045101570940005E-2</c:v>
                </c:pt>
                <c:pt idx="12">
                  <c:v>-1.8657837226044194E-2</c:v>
                </c:pt>
                <c:pt idx="13">
                  <c:v>-3.4863204797716207E-2</c:v>
                </c:pt>
                <c:pt idx="14">
                  <c:v>-2.8885644555487033E-2</c:v>
                </c:pt>
                <c:pt idx="15">
                  <c:v>-2.1894638476396722E-2</c:v>
                </c:pt>
                <c:pt idx="16">
                  <c:v>0.10650094359891682</c:v>
                </c:pt>
                <c:pt idx="17">
                  <c:v>3.9957738463385795E-2</c:v>
                </c:pt>
                <c:pt idx="18">
                  <c:v>8.3123198511145802E-2</c:v>
                </c:pt>
                <c:pt idx="19">
                  <c:v>5.504098483467601E-2</c:v>
                </c:pt>
                <c:pt idx="20">
                  <c:v>0.11138181603274688</c:v>
                </c:pt>
                <c:pt idx="21">
                  <c:v>0.12093536828751894</c:v>
                </c:pt>
                <c:pt idx="22">
                  <c:v>0.13921686708016523</c:v>
                </c:pt>
                <c:pt idx="23">
                  <c:v>5.9441232920448783E-2</c:v>
                </c:pt>
                <c:pt idx="24">
                  <c:v>0.13007279182792786</c:v>
                </c:pt>
                <c:pt idx="25">
                  <c:v>7.8829786082195596E-2</c:v>
                </c:pt>
                <c:pt idx="26">
                  <c:v>6.5768519441093076E-2</c:v>
                </c:pt>
                <c:pt idx="27">
                  <c:v>8.4133223654191625E-2</c:v>
                </c:pt>
                <c:pt idx="28">
                  <c:v>9.1238466258658946E-2</c:v>
                </c:pt>
                <c:pt idx="29">
                  <c:v>8.3330839985507055E-2</c:v>
                </c:pt>
                <c:pt idx="30">
                  <c:v>5.0487543298004312E-2</c:v>
                </c:pt>
                <c:pt idx="31">
                  <c:v>9.2332767805743288E-2</c:v>
                </c:pt>
                <c:pt idx="32">
                  <c:v>0.10811508142506909</c:v>
                </c:pt>
                <c:pt idx="33">
                  <c:v>8.8061504854863415E-2</c:v>
                </c:pt>
                <c:pt idx="34">
                  <c:v>0.14615752146593763</c:v>
                </c:pt>
                <c:pt idx="35">
                  <c:v>6.2758289657864452E-2</c:v>
                </c:pt>
                <c:pt idx="36">
                  <c:v>3.354739496094794E-2</c:v>
                </c:pt>
                <c:pt idx="37">
                  <c:v>8.758919051609837E-2</c:v>
                </c:pt>
                <c:pt idx="38">
                  <c:v>-1.4345842067086778E-2</c:v>
                </c:pt>
                <c:pt idx="39">
                  <c:v>5.3425789529086387E-2</c:v>
                </c:pt>
                <c:pt idx="40">
                  <c:v>-1.3205220995956779E-2</c:v>
                </c:pt>
                <c:pt idx="41">
                  <c:v>-3.0476029205118493E-2</c:v>
                </c:pt>
                <c:pt idx="42">
                  <c:v>-6.1856639508164335E-3</c:v>
                </c:pt>
                <c:pt idx="43">
                  <c:v>-0.1048826932455853</c:v>
                </c:pt>
                <c:pt idx="44">
                  <c:v>-5.6862876941792706E-2</c:v>
                </c:pt>
                <c:pt idx="45">
                  <c:v>-5.3606113468305239E-2</c:v>
                </c:pt>
                <c:pt idx="46">
                  <c:v>-0.11808791860077861</c:v>
                </c:pt>
                <c:pt idx="47">
                  <c:v>-6.7183804971335803E-2</c:v>
                </c:pt>
                <c:pt idx="48">
                  <c:v>-3.3346598677439943E-2</c:v>
                </c:pt>
                <c:pt idx="49">
                  <c:v>-3.1546191636905974E-2</c:v>
                </c:pt>
                <c:pt idx="50">
                  <c:v>5.8050003657925231E-2</c:v>
                </c:pt>
                <c:pt idx="51">
                  <c:v>-7.9418063589002941E-3</c:v>
                </c:pt>
                <c:pt idx="52">
                  <c:v>7.364807852461297E-2</c:v>
                </c:pt>
                <c:pt idx="53">
                  <c:v>7.7392907391470089E-2</c:v>
                </c:pt>
                <c:pt idx="54">
                  <c:v>6.9827536844599081E-2</c:v>
                </c:pt>
                <c:pt idx="55">
                  <c:v>5.8593229621457965E-2</c:v>
                </c:pt>
                <c:pt idx="56">
                  <c:v>4.1308418257720803E-2</c:v>
                </c:pt>
                <c:pt idx="57">
                  <c:v>3.6634666058212417E-2</c:v>
                </c:pt>
                <c:pt idx="58">
                  <c:v>-3.8724564949319529E-2</c:v>
                </c:pt>
                <c:pt idx="59">
                  <c:v>-7.5837005751733244E-2</c:v>
                </c:pt>
                <c:pt idx="60">
                  <c:v>-1.8516897377693908E-2</c:v>
                </c:pt>
                <c:pt idx="61">
                  <c:v>-8.0439794665409181E-2</c:v>
                </c:pt>
                <c:pt idx="62">
                  <c:v>-8.1573087461206839E-2</c:v>
                </c:pt>
                <c:pt idx="63">
                  <c:v>-1.0836599056906593E-2</c:v>
                </c:pt>
                <c:pt idx="64">
                  <c:v>-0.11631196824670109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025-4A1D-B460-33DFFE19FF44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</c:numCache>
            </c:numRef>
          </c:xVal>
          <c:yVal>
            <c:numRef>
              <c:f>TDK_KF_ST_10_03!$AD$20:$AD$83</c:f>
              <c:numCache>
                <c:formatCode>General</c:formatCode>
                <c:ptCount val="64"/>
                <c:pt idx="0">
                  <c:v>-0.18518370272129753</c:v>
                </c:pt>
                <c:pt idx="1">
                  <c:v>3.3676775066661335E-2</c:v>
                </c:pt>
                <c:pt idx="2">
                  <c:v>2.0379302905121577E-2</c:v>
                </c:pt>
                <c:pt idx="3">
                  <c:v>6.345219974220484E-2</c:v>
                </c:pt>
                <c:pt idx="4">
                  <c:v>7.8544303811110439E-2</c:v>
                </c:pt>
                <c:pt idx="5">
                  <c:v>-1.2380299853056442E-3</c:v>
                </c:pt>
                <c:pt idx="6">
                  <c:v>5.1733317150308267E-2</c:v>
                </c:pt>
                <c:pt idx="7">
                  <c:v>8.7545605472435284E-2</c:v>
                </c:pt>
                <c:pt idx="8">
                  <c:v>4.5621847154812656E-2</c:v>
                </c:pt>
                <c:pt idx="9">
                  <c:v>3.7631623335130371E-2</c:v>
                </c:pt>
                <c:pt idx="10">
                  <c:v>9.5913820369631253E-2</c:v>
                </c:pt>
                <c:pt idx="11">
                  <c:v>0.13763691827968216</c:v>
                </c:pt>
                <c:pt idx="12">
                  <c:v>9.55230865968133E-2</c:v>
                </c:pt>
                <c:pt idx="13">
                  <c:v>-4.5328620031952482E-2</c:v>
                </c:pt>
                <c:pt idx="14">
                  <c:v>3.6342456586922367E-2</c:v>
                </c:pt>
                <c:pt idx="15">
                  <c:v>0.11325693945212834</c:v>
                </c:pt>
                <c:pt idx="16">
                  <c:v>8.7706492029397509E-2</c:v>
                </c:pt>
                <c:pt idx="17">
                  <c:v>9.3639288579865365E-2</c:v>
                </c:pt>
                <c:pt idx="18">
                  <c:v>-8.7876624095713396E-2</c:v>
                </c:pt>
                <c:pt idx="19">
                  <c:v>8.6423730639808127E-2</c:v>
                </c:pt>
                <c:pt idx="20">
                  <c:v>9.3312225057402998E-2</c:v>
                </c:pt>
                <c:pt idx="21">
                  <c:v>-2.6334024964427272E-2</c:v>
                </c:pt>
                <c:pt idx="22">
                  <c:v>0.12069439477528476</c:v>
                </c:pt>
                <c:pt idx="23">
                  <c:v>0.12379127081209162</c:v>
                </c:pt>
                <c:pt idx="24">
                  <c:v>4.2926254319979762E-2</c:v>
                </c:pt>
                <c:pt idx="25">
                  <c:v>8.6171799063663457E-2</c:v>
                </c:pt>
                <c:pt idx="26">
                  <c:v>3.6505122037397086E-2</c:v>
                </c:pt>
                <c:pt idx="27">
                  <c:v>5.9622392315020534E-2</c:v>
                </c:pt>
                <c:pt idx="28">
                  <c:v>-4.6382032843439447E-3</c:v>
                </c:pt>
                <c:pt idx="29">
                  <c:v>-5.4735965981308254E-2</c:v>
                </c:pt>
                <c:pt idx="30">
                  <c:v>0.11310553289678182</c:v>
                </c:pt>
                <c:pt idx="31">
                  <c:v>3.458877219770784E-3</c:v>
                </c:pt>
                <c:pt idx="32">
                  <c:v>0.13343089611501568</c:v>
                </c:pt>
                <c:pt idx="33">
                  <c:v>6.2454345539862288E-2</c:v>
                </c:pt>
                <c:pt idx="34">
                  <c:v>-2.9297149628348507E-2</c:v>
                </c:pt>
                <c:pt idx="35">
                  <c:v>7.2681840279528842E-2</c:v>
                </c:pt>
                <c:pt idx="36">
                  <c:v>7.7957796954535752E-2</c:v>
                </c:pt>
                <c:pt idx="37">
                  <c:v>3.819366450559869E-2</c:v>
                </c:pt>
                <c:pt idx="38">
                  <c:v>-2.9738659849272153E-3</c:v>
                </c:pt>
                <c:pt idx="39">
                  <c:v>7.4483606847110195E-2</c:v>
                </c:pt>
                <c:pt idx="40">
                  <c:v>5.8426213306205455E-2</c:v>
                </c:pt>
                <c:pt idx="41">
                  <c:v>-3.2540735584348113E-2</c:v>
                </c:pt>
                <c:pt idx="42">
                  <c:v>3.7178574026711431E-2</c:v>
                </c:pt>
                <c:pt idx="43">
                  <c:v>4.9518927187762074E-2</c:v>
                </c:pt>
                <c:pt idx="44">
                  <c:v>-1.1075746747053472E-3</c:v>
                </c:pt>
                <c:pt idx="45">
                  <c:v>-2.3168408134011997E-2</c:v>
                </c:pt>
                <c:pt idx="46">
                  <c:v>6.8611192003686483E-2</c:v>
                </c:pt>
                <c:pt idx="47">
                  <c:v>2.4957295893329956E-2</c:v>
                </c:pt>
                <c:pt idx="48">
                  <c:v>0.12669816165180237</c:v>
                </c:pt>
                <c:pt idx="49">
                  <c:v>8.3297654326997872E-2</c:v>
                </c:pt>
                <c:pt idx="50">
                  <c:v>4.3755067086863164E-2</c:v>
                </c:pt>
                <c:pt idx="51">
                  <c:v>6.966654532652683E-2</c:v>
                </c:pt>
                <c:pt idx="52">
                  <c:v>9.7941109261682868E-2</c:v>
                </c:pt>
                <c:pt idx="53">
                  <c:v>3.0661509820674837E-2</c:v>
                </c:pt>
                <c:pt idx="54">
                  <c:v>-2.0053660850749111E-2</c:v>
                </c:pt>
                <c:pt idx="55">
                  <c:v>0.13557468854901344</c:v>
                </c:pt>
                <c:pt idx="56">
                  <c:v>2.2361887802787805E-2</c:v>
                </c:pt>
                <c:pt idx="57">
                  <c:v>-2.0052525943128785E-2</c:v>
                </c:pt>
                <c:pt idx="58">
                  <c:v>7.7199004596764098E-3</c:v>
                </c:pt>
                <c:pt idx="59">
                  <c:v>9.2493758932107539E-2</c:v>
                </c:pt>
                <c:pt idx="60">
                  <c:v>-5.7766436105112007E-2</c:v>
                </c:pt>
                <c:pt idx="61">
                  <c:v>9.1538133130882215E-2</c:v>
                </c:pt>
                <c:pt idx="62">
                  <c:v>1.5503326096677483E-2</c:v>
                </c:pt>
                <c:pt idx="63">
                  <c:v>0.10760219793218084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025-4A1D-B460-33DFFE19F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46008"/>
        <c:axId val="449344440"/>
      </c:scatterChart>
      <c:valAx>
        <c:axId val="44934600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4440"/>
        <c:crosses val="autoZero"/>
        <c:crossBetween val="midCat"/>
      </c:valAx>
      <c:valAx>
        <c:axId val="44934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6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TDK_KF_ST_10_03!$I$19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TDK_KF_ST_10_03!$I$20:$I$84</c:f>
              <c:numCache>
                <c:formatCode>General</c:formatCode>
                <c:ptCount val="65"/>
                <c:pt idx="0">
                  <c:v>451</c:v>
                </c:pt>
                <c:pt idx="1">
                  <c:v>821</c:v>
                </c:pt>
                <c:pt idx="2">
                  <c:v>1194</c:v>
                </c:pt>
                <c:pt idx="3">
                  <c:v>1549</c:v>
                </c:pt>
                <c:pt idx="4">
                  <c:v>1881</c:v>
                </c:pt>
                <c:pt idx="5">
                  <c:v>2208</c:v>
                </c:pt>
                <c:pt idx="6">
                  <c:v>2494</c:v>
                </c:pt>
                <c:pt idx="7">
                  <c:v>2769</c:v>
                </c:pt>
                <c:pt idx="8">
                  <c:v>3020</c:v>
                </c:pt>
                <c:pt idx="9">
                  <c:v>3241</c:v>
                </c:pt>
                <c:pt idx="10">
                  <c:v>3436</c:v>
                </c:pt>
                <c:pt idx="11">
                  <c:v>3594</c:v>
                </c:pt>
                <c:pt idx="12">
                  <c:v>3707</c:v>
                </c:pt>
                <c:pt idx="13">
                  <c:v>3798</c:v>
                </c:pt>
                <c:pt idx="14">
                  <c:v>3842</c:v>
                </c:pt>
                <c:pt idx="15">
                  <c:v>3845</c:v>
                </c:pt>
                <c:pt idx="16">
                  <c:v>3822</c:v>
                </c:pt>
                <c:pt idx="17">
                  <c:v>3760</c:v>
                </c:pt>
                <c:pt idx="18">
                  <c:v>3656</c:v>
                </c:pt>
                <c:pt idx="19">
                  <c:v>3523</c:v>
                </c:pt>
                <c:pt idx="20">
                  <c:v>3352</c:v>
                </c:pt>
                <c:pt idx="21">
                  <c:v>3146</c:v>
                </c:pt>
                <c:pt idx="22">
                  <c:v>2922</c:v>
                </c:pt>
                <c:pt idx="23">
                  <c:v>2670</c:v>
                </c:pt>
                <c:pt idx="24">
                  <c:v>2377</c:v>
                </c:pt>
                <c:pt idx="25">
                  <c:v>2059</c:v>
                </c:pt>
                <c:pt idx="26">
                  <c:v>1727</c:v>
                </c:pt>
                <c:pt idx="27">
                  <c:v>1379</c:v>
                </c:pt>
                <c:pt idx="28">
                  <c:v>1014</c:v>
                </c:pt>
                <c:pt idx="29">
                  <c:v>643</c:v>
                </c:pt>
                <c:pt idx="30">
                  <c:v>281</c:v>
                </c:pt>
                <c:pt idx="31">
                  <c:v>-99</c:v>
                </c:pt>
                <c:pt idx="32">
                  <c:v>-469</c:v>
                </c:pt>
                <c:pt idx="33">
                  <c:v>-854</c:v>
                </c:pt>
                <c:pt idx="34">
                  <c:v>-1233</c:v>
                </c:pt>
                <c:pt idx="35">
                  <c:v>-1585</c:v>
                </c:pt>
                <c:pt idx="36">
                  <c:v>-1916</c:v>
                </c:pt>
                <c:pt idx="37">
                  <c:v>-2242</c:v>
                </c:pt>
                <c:pt idx="38">
                  <c:v>-2535</c:v>
                </c:pt>
                <c:pt idx="39">
                  <c:v>-2806</c:v>
                </c:pt>
                <c:pt idx="40">
                  <c:v>-3056</c:v>
                </c:pt>
                <c:pt idx="41">
                  <c:v>-3274</c:v>
                </c:pt>
                <c:pt idx="42">
                  <c:v>-3467</c:v>
                </c:pt>
                <c:pt idx="43">
                  <c:v>-3626</c:v>
                </c:pt>
                <c:pt idx="44">
                  <c:v>-3742</c:v>
                </c:pt>
                <c:pt idx="45">
                  <c:v>-3826</c:v>
                </c:pt>
                <c:pt idx="46">
                  <c:v>-3878</c:v>
                </c:pt>
                <c:pt idx="47">
                  <c:v>-3887</c:v>
                </c:pt>
                <c:pt idx="48">
                  <c:v>-3857</c:v>
                </c:pt>
                <c:pt idx="49">
                  <c:v>-3797</c:v>
                </c:pt>
                <c:pt idx="50">
                  <c:v>-3695</c:v>
                </c:pt>
                <c:pt idx="51">
                  <c:v>-3555</c:v>
                </c:pt>
                <c:pt idx="52">
                  <c:v>-3390</c:v>
                </c:pt>
                <c:pt idx="53">
                  <c:v>-3182</c:v>
                </c:pt>
                <c:pt idx="54">
                  <c:v>-2955</c:v>
                </c:pt>
                <c:pt idx="55">
                  <c:v>-2700</c:v>
                </c:pt>
                <c:pt idx="56">
                  <c:v>-2411</c:v>
                </c:pt>
                <c:pt idx="57">
                  <c:v>-2091</c:v>
                </c:pt>
                <c:pt idx="58">
                  <c:v>-1757</c:v>
                </c:pt>
                <c:pt idx="59">
                  <c:v>-1411</c:v>
                </c:pt>
                <c:pt idx="60">
                  <c:v>-1044</c:v>
                </c:pt>
                <c:pt idx="61">
                  <c:v>-683</c:v>
                </c:pt>
                <c:pt idx="62">
                  <c:v>-314</c:v>
                </c:pt>
                <c:pt idx="63">
                  <c:v>60</c:v>
                </c:pt>
                <c:pt idx="64">
                  <c:v>440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3EC-4FD4-BED5-476F8451BAED}"/>
            </c:ext>
          </c:extLst>
        </c:ser>
        <c:ser>
          <c:idx val="1"/>
          <c:order val="1"/>
          <c:tx>
            <c:strRef>
              <c:f>TDK_KF_ST_10_03!$L$19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TDK_KF_ST_10_03!$L$20:$L$84</c:f>
              <c:numCache>
                <c:formatCode>General</c:formatCode>
                <c:ptCount val="65"/>
                <c:pt idx="0">
                  <c:v>440.93922950142621</c:v>
                </c:pt>
                <c:pt idx="1">
                  <c:v>817.15090394608387</c:v>
                </c:pt>
                <c:pt idx="2">
                  <c:v>1195.0291690958234</c:v>
                </c:pt>
                <c:pt idx="3">
                  <c:v>1554.8815159463904</c:v>
                </c:pt>
                <c:pt idx="4">
                  <c:v>1883.2053173940062</c:v>
                </c:pt>
                <c:pt idx="5">
                  <c:v>2210.2605494429204</c:v>
                </c:pt>
                <c:pt idx="6">
                  <c:v>2501.1796404334</c:v>
                </c:pt>
                <c:pt idx="7">
                  <c:v>2774.2248730325814</c:v>
                </c:pt>
                <c:pt idx="8">
                  <c:v>3023.103583927189</c:v>
                </c:pt>
                <c:pt idx="9">
                  <c:v>3246.2376019227781</c:v>
                </c:pt>
                <c:pt idx="10">
                  <c:v>3436.2251988557209</c:v>
                </c:pt>
                <c:pt idx="11">
                  <c:v>3591.2792470783479</c:v>
                </c:pt>
                <c:pt idx="12">
                  <c:v>3710.5318183742534</c:v>
                </c:pt>
                <c:pt idx="13">
                  <c:v>3791.0922369482396</c:v>
                </c:pt>
                <c:pt idx="14">
                  <c:v>3837.2347740508212</c:v>
                </c:pt>
                <c:pt idx="15">
                  <c:v>3847.6276559202474</c:v>
                </c:pt>
                <c:pt idx="16">
                  <c:v>3820.9739084400621</c:v>
                </c:pt>
                <c:pt idx="17">
                  <c:v>3756.7718904674775</c:v>
                </c:pt>
                <c:pt idx="18">
                  <c:v>3653.7991671793238</c:v>
                </c:pt>
                <c:pt idx="19">
                  <c:v>3516.0347466399121</c:v>
                </c:pt>
                <c:pt idx="20">
                  <c:v>3345.7394956992575</c:v>
                </c:pt>
                <c:pt idx="21">
                  <c:v>3142.8589961759499</c:v>
                </c:pt>
                <c:pt idx="22">
                  <c:v>2916.7235122416478</c:v>
                </c:pt>
                <c:pt idx="23">
                  <c:v>2661.3460752797023</c:v>
                </c:pt>
                <c:pt idx="24">
                  <c:v>2374.9841808826827</c:v>
                </c:pt>
                <c:pt idx="25">
                  <c:v>2059.900583505897</c:v>
                </c:pt>
                <c:pt idx="26">
                  <c:v>1722.9706512188382</c:v>
                </c:pt>
                <c:pt idx="27">
                  <c:v>1378.1740587644026</c:v>
                </c:pt>
                <c:pt idx="28">
                  <c:v>1017.1420283875376</c:v>
                </c:pt>
                <c:pt idx="29">
                  <c:v>651.46753477109087</c:v>
                </c:pt>
                <c:pt idx="30">
                  <c:v>284.33112757599463</c:v>
                </c:pt>
                <c:pt idx="31">
                  <c:v>-91.672371625218858</c:v>
                </c:pt>
                <c:pt idx="32">
                  <c:v>-469.41740075714773</c:v>
                </c:pt>
                <c:pt idx="33">
                  <c:v>-849.39573135837975</c:v>
                </c:pt>
                <c:pt idx="34">
                  <c:v>-1224.6196204885243</c:v>
                </c:pt>
                <c:pt idx="35">
                  <c:v>-1582.1136231475602</c:v>
                </c:pt>
                <c:pt idx="36">
                  <c:v>-1913.1898085878688</c:v>
                </c:pt>
                <c:pt idx="37">
                  <c:v>-2238.4160060702652</c:v>
                </c:pt>
                <c:pt idx="38">
                  <c:v>-2533.0115555266707</c:v>
                </c:pt>
                <c:pt idx="39">
                  <c:v>-2803.88872209499</c:v>
                </c:pt>
                <c:pt idx="40">
                  <c:v>-3053.5764433669269</c:v>
                </c:pt>
                <c:pt idx="41">
                  <c:v>-3277.0809988404831</c:v>
                </c:pt>
                <c:pt idx="42">
                  <c:v>-3467.2861379727065</c:v>
                </c:pt>
                <c:pt idx="43">
                  <c:v>-3626.493320246715</c:v>
                </c:pt>
                <c:pt idx="44">
                  <c:v>-3747.5185315808849</c:v>
                </c:pt>
                <c:pt idx="45">
                  <c:v>-3829.5063607606185</c:v>
                </c:pt>
                <c:pt idx="46">
                  <c:v>-3876.9453730323689</c:v>
                </c:pt>
                <c:pt idx="47">
                  <c:v>-3888.6068832603023</c:v>
                </c:pt>
                <c:pt idx="48">
                  <c:v>-3863.1281307374579</c:v>
                </c:pt>
                <c:pt idx="49">
                  <c:v>-3799.552926051188</c:v>
                </c:pt>
                <c:pt idx="50">
                  <c:v>-3698.0509669881844</c:v>
                </c:pt>
                <c:pt idx="51">
                  <c:v>-3560.091869780696</c:v>
                </c:pt>
                <c:pt idx="52">
                  <c:v>-3389.0129640711225</c:v>
                </c:pt>
                <c:pt idx="53">
                  <c:v>-3186.5535561333072</c:v>
                </c:pt>
                <c:pt idx="54">
                  <c:v>-2956.449558504718</c:v>
                </c:pt>
                <c:pt idx="55">
                  <c:v>-2700.0831151038087</c:v>
                </c:pt>
                <c:pt idx="56">
                  <c:v>-2410.1941264291709</c:v>
                </c:pt>
                <c:pt idx="57">
                  <c:v>-2092.6485122019317</c:v>
                </c:pt>
                <c:pt idx="58">
                  <c:v>-1759.0509505934724</c:v>
                </c:pt>
                <c:pt idx="59">
                  <c:v>-1407.2382504458519</c:v>
                </c:pt>
                <c:pt idx="60">
                  <c:v>-1046.4054060162503</c:v>
                </c:pt>
                <c:pt idx="61">
                  <c:v>-679.87767185210896</c:v>
                </c:pt>
                <c:pt idx="62">
                  <c:v>-310.77284617465483</c:v>
                </c:pt>
                <c:pt idx="63">
                  <c:v>67.093668639111257</c:v>
                </c:pt>
                <c:pt idx="64">
                  <c:v>445.33222672322808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3EC-4FD4-BED5-476F8451BAED}"/>
            </c:ext>
          </c:extLst>
        </c:ser>
        <c:ser>
          <c:idx val="2"/>
          <c:order val="2"/>
          <c:tx>
            <c:strRef>
              <c:f>TDK_KF_ST_10_03!$J$19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TDK_KF_ST_10_03!$J$20:$J$84</c:f>
              <c:numCache>
                <c:formatCode>General</c:formatCode>
                <c:ptCount val="65"/>
                <c:pt idx="0">
                  <c:v>-3826</c:v>
                </c:pt>
                <c:pt idx="1">
                  <c:v>-3770</c:v>
                </c:pt>
                <c:pt idx="2">
                  <c:v>-3662</c:v>
                </c:pt>
                <c:pt idx="3">
                  <c:v>-3519</c:v>
                </c:pt>
                <c:pt idx="4">
                  <c:v>-3355</c:v>
                </c:pt>
                <c:pt idx="5">
                  <c:v>-3146</c:v>
                </c:pt>
                <c:pt idx="6">
                  <c:v>-2916</c:v>
                </c:pt>
                <c:pt idx="7">
                  <c:v>-2657</c:v>
                </c:pt>
                <c:pt idx="8">
                  <c:v>-2369</c:v>
                </c:pt>
                <c:pt idx="9">
                  <c:v>-2051</c:v>
                </c:pt>
                <c:pt idx="10">
                  <c:v>-1723</c:v>
                </c:pt>
                <c:pt idx="11">
                  <c:v>-1376</c:v>
                </c:pt>
                <c:pt idx="12">
                  <c:v>-1008</c:v>
                </c:pt>
                <c:pt idx="13">
                  <c:v>-646</c:v>
                </c:pt>
                <c:pt idx="14">
                  <c:v>-277</c:v>
                </c:pt>
                <c:pt idx="15">
                  <c:v>89</c:v>
                </c:pt>
                <c:pt idx="16">
                  <c:v>470</c:v>
                </c:pt>
                <c:pt idx="17">
                  <c:v>845</c:v>
                </c:pt>
                <c:pt idx="18">
                  <c:v>1229</c:v>
                </c:pt>
                <c:pt idx="19">
                  <c:v>1581</c:v>
                </c:pt>
                <c:pt idx="20">
                  <c:v>1919</c:v>
                </c:pt>
                <c:pt idx="21">
                  <c:v>2244</c:v>
                </c:pt>
                <c:pt idx="22">
                  <c:v>2533</c:v>
                </c:pt>
                <c:pt idx="23">
                  <c:v>2805</c:v>
                </c:pt>
                <c:pt idx="24">
                  <c:v>3058</c:v>
                </c:pt>
                <c:pt idx="25">
                  <c:v>3281</c:v>
                </c:pt>
                <c:pt idx="26">
                  <c:v>3480</c:v>
                </c:pt>
                <c:pt idx="27">
                  <c:v>3642</c:v>
                </c:pt>
                <c:pt idx="28">
                  <c:v>3755</c:v>
                </c:pt>
                <c:pt idx="29">
                  <c:v>3841</c:v>
                </c:pt>
                <c:pt idx="30">
                  <c:v>3887</c:v>
                </c:pt>
                <c:pt idx="31">
                  <c:v>3902</c:v>
                </c:pt>
                <c:pt idx="32">
                  <c:v>3868</c:v>
                </c:pt>
                <c:pt idx="33">
                  <c:v>3811</c:v>
                </c:pt>
                <c:pt idx="34">
                  <c:v>3708</c:v>
                </c:pt>
                <c:pt idx="35">
                  <c:v>3569</c:v>
                </c:pt>
                <c:pt idx="36">
                  <c:v>3403</c:v>
                </c:pt>
                <c:pt idx="37">
                  <c:v>3196</c:v>
                </c:pt>
                <c:pt idx="38">
                  <c:v>2964</c:v>
                </c:pt>
                <c:pt idx="39">
                  <c:v>2716</c:v>
                </c:pt>
                <c:pt idx="40">
                  <c:v>2425</c:v>
                </c:pt>
                <c:pt idx="41">
                  <c:v>2107</c:v>
                </c:pt>
                <c:pt idx="42">
                  <c:v>1777</c:v>
                </c:pt>
                <c:pt idx="43">
                  <c:v>1424</c:v>
                </c:pt>
                <c:pt idx="44">
                  <c:v>1056</c:v>
                </c:pt>
                <c:pt idx="45">
                  <c:v>699</c:v>
                </c:pt>
                <c:pt idx="46">
                  <c:v>335</c:v>
                </c:pt>
                <c:pt idx="47">
                  <c:v>-45</c:v>
                </c:pt>
                <c:pt idx="48">
                  <c:v>-420</c:v>
                </c:pt>
                <c:pt idx="49">
                  <c:v>-794</c:v>
                </c:pt>
                <c:pt idx="50">
                  <c:v>-1169</c:v>
                </c:pt>
                <c:pt idx="51">
                  <c:v>-1526</c:v>
                </c:pt>
                <c:pt idx="52">
                  <c:v>-1869</c:v>
                </c:pt>
                <c:pt idx="53">
                  <c:v>-2188</c:v>
                </c:pt>
                <c:pt idx="54">
                  <c:v>-2491</c:v>
                </c:pt>
                <c:pt idx="55">
                  <c:v>-2760</c:v>
                </c:pt>
                <c:pt idx="56">
                  <c:v>-3017</c:v>
                </c:pt>
                <c:pt idx="57">
                  <c:v>-3243</c:v>
                </c:pt>
                <c:pt idx="58">
                  <c:v>-3434</c:v>
                </c:pt>
                <c:pt idx="59">
                  <c:v>-3587</c:v>
                </c:pt>
                <c:pt idx="60">
                  <c:v>-3715</c:v>
                </c:pt>
                <c:pt idx="61">
                  <c:v>-3798</c:v>
                </c:pt>
                <c:pt idx="62">
                  <c:v>-3843</c:v>
                </c:pt>
                <c:pt idx="63">
                  <c:v>-3863</c:v>
                </c:pt>
                <c:pt idx="64">
                  <c:v>-3830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3EC-4FD4-BED5-476F8451BAED}"/>
            </c:ext>
          </c:extLst>
        </c:ser>
        <c:ser>
          <c:idx val="3"/>
          <c:order val="3"/>
          <c:tx>
            <c:strRef>
              <c:f>TDK_KF_ST_10_03!$N$19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TDK_KF_ST_10_03!$AA$20:$AA$84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5.6069999999999993</c:v>
                </c:pt>
                <c:pt idx="2">
                  <c:v>11.411999999999999</c:v>
                </c:pt>
                <c:pt idx="3">
                  <c:v>17.126999999999999</c:v>
                </c:pt>
                <c:pt idx="4">
                  <c:v>22.571999999999999</c:v>
                </c:pt>
                <c:pt idx="5">
                  <c:v>28.305</c:v>
                </c:pt>
                <c:pt idx="6">
                  <c:v>33.768000000000001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50.687999999999995</c:v>
                </c:pt>
                <c:pt idx="10">
                  <c:v>56.393999999999991</c:v>
                </c:pt>
                <c:pt idx="11">
                  <c:v>62.072999999999993</c:v>
                </c:pt>
                <c:pt idx="12">
                  <c:v>67.733999999999995</c:v>
                </c:pt>
                <c:pt idx="13">
                  <c:v>73.196999999999989</c:v>
                </c:pt>
                <c:pt idx="14">
                  <c:v>78.704999999999984</c:v>
                </c:pt>
                <c:pt idx="15">
                  <c:v>84.284999999999982</c:v>
                </c:pt>
                <c:pt idx="16">
                  <c:v>89.909999999999982</c:v>
                </c:pt>
                <c:pt idx="17">
                  <c:v>95.570999999999984</c:v>
                </c:pt>
                <c:pt idx="18">
                  <c:v>101.32199999999999</c:v>
                </c:pt>
                <c:pt idx="19">
                  <c:v>106.99199999999999</c:v>
                </c:pt>
                <c:pt idx="20">
                  <c:v>112.59899999999999</c:v>
                </c:pt>
                <c:pt idx="21">
                  <c:v>118.21499999999999</c:v>
                </c:pt>
                <c:pt idx="22">
                  <c:v>123.66899999999998</c:v>
                </c:pt>
                <c:pt idx="23">
                  <c:v>129.17699999999999</c:v>
                </c:pt>
                <c:pt idx="24">
                  <c:v>134.80199999999999</c:v>
                </c:pt>
                <c:pt idx="25">
                  <c:v>140.52599999999998</c:v>
                </c:pt>
                <c:pt idx="26">
                  <c:v>146.26799999999997</c:v>
                </c:pt>
                <c:pt idx="27">
                  <c:v>151.85699999999997</c:v>
                </c:pt>
                <c:pt idx="28">
                  <c:v>157.49099999999996</c:v>
                </c:pt>
                <c:pt idx="29">
                  <c:v>163.04399999999995</c:v>
                </c:pt>
                <c:pt idx="30">
                  <c:v>168.52499999999995</c:v>
                </c:pt>
                <c:pt idx="31">
                  <c:v>174.09599999999995</c:v>
                </c:pt>
                <c:pt idx="32">
                  <c:v>179.70299999999995</c:v>
                </c:pt>
                <c:pt idx="33">
                  <c:v>185.40899999999993</c:v>
                </c:pt>
                <c:pt idx="34">
                  <c:v>191.16899999999993</c:v>
                </c:pt>
                <c:pt idx="35">
                  <c:v>196.83899999999991</c:v>
                </c:pt>
                <c:pt idx="36">
                  <c:v>202.31999999999991</c:v>
                </c:pt>
                <c:pt idx="37">
                  <c:v>208.0079999999999</c:v>
                </c:pt>
                <c:pt idx="38">
                  <c:v>213.52499999999989</c:v>
                </c:pt>
                <c:pt idx="39">
                  <c:v>219.0329999999999</c:v>
                </c:pt>
                <c:pt idx="40">
                  <c:v>224.64899999999989</c:v>
                </c:pt>
                <c:pt idx="41">
                  <c:v>230.34599999999989</c:v>
                </c:pt>
                <c:pt idx="42">
                  <c:v>236.00699999999989</c:v>
                </c:pt>
                <c:pt idx="43">
                  <c:v>241.7759999999999</c:v>
                </c:pt>
                <c:pt idx="44">
                  <c:v>247.4549999999999</c:v>
                </c:pt>
                <c:pt idx="45">
                  <c:v>252.92699999999991</c:v>
                </c:pt>
                <c:pt idx="46">
                  <c:v>258.43499999999989</c:v>
                </c:pt>
                <c:pt idx="47">
                  <c:v>264.05999999999989</c:v>
                </c:pt>
                <c:pt idx="48">
                  <c:v>269.66699999999992</c:v>
                </c:pt>
                <c:pt idx="49">
                  <c:v>275.36399999999992</c:v>
                </c:pt>
                <c:pt idx="50">
                  <c:v>281.08799999999991</c:v>
                </c:pt>
                <c:pt idx="51">
                  <c:v>286.80299999999988</c:v>
                </c:pt>
                <c:pt idx="52">
                  <c:v>292.45499999999987</c:v>
                </c:pt>
                <c:pt idx="53">
                  <c:v>298.07099999999986</c:v>
                </c:pt>
                <c:pt idx="54">
                  <c:v>303.62399999999985</c:v>
                </c:pt>
                <c:pt idx="55">
                  <c:v>309.14999999999986</c:v>
                </c:pt>
                <c:pt idx="56">
                  <c:v>314.83799999999985</c:v>
                </c:pt>
                <c:pt idx="57">
                  <c:v>320.59799999999984</c:v>
                </c:pt>
                <c:pt idx="58">
                  <c:v>326.27699999999982</c:v>
                </c:pt>
                <c:pt idx="59">
                  <c:v>331.97399999999982</c:v>
                </c:pt>
                <c:pt idx="60">
                  <c:v>337.59899999999982</c:v>
                </c:pt>
                <c:pt idx="61">
                  <c:v>343.16099999999983</c:v>
                </c:pt>
                <c:pt idx="62">
                  <c:v>348.66899999999981</c:v>
                </c:pt>
                <c:pt idx="63">
                  <c:v>354.26699999999983</c:v>
                </c:pt>
                <c:pt idx="64">
                  <c:v>359.88299999999981</c:v>
                </c:pt>
              </c:numCache>
            </c:numRef>
          </c:xVal>
          <c:yVal>
            <c:numRef>
              <c:f>TDK_KF_ST_10_03!$N$20:$N$84</c:f>
              <c:numCache>
                <c:formatCode>General</c:formatCode>
                <c:ptCount val="65"/>
                <c:pt idx="0">
                  <c:v>-3827.0696451016333</c:v>
                </c:pt>
                <c:pt idx="1">
                  <c:v>-3762.8981867151183</c:v>
                </c:pt>
                <c:pt idx="2">
                  <c:v>-3658.7339241203968</c:v>
                </c:pt>
                <c:pt idx="3">
                  <c:v>-3519.3446263596879</c:v>
                </c:pt>
                <c:pt idx="4">
                  <c:v>-3353.807795968396</c:v>
                </c:pt>
                <c:pt idx="5">
                  <c:v>-3146.6646295643054</c:v>
                </c:pt>
                <c:pt idx="6">
                  <c:v>-2919.7881979656258</c:v>
                </c:pt>
                <c:pt idx="7">
                  <c:v>-2660.9583729746778</c:v>
                </c:pt>
                <c:pt idx="8">
                  <c:v>-2373.9516164995721</c:v>
                </c:pt>
                <c:pt idx="9">
                  <c:v>-2058.2621967604964</c:v>
                </c:pt>
                <c:pt idx="10">
                  <c:v>-1722.9518196673471</c:v>
                </c:pt>
                <c:pt idx="11">
                  <c:v>-1372.0884981197012</c:v>
                </c:pt>
                <c:pt idx="12">
                  <c:v>-1008.7473898472347</c:v>
                </c:pt>
                <c:pt idx="13">
                  <c:v>-648.57214437048628</c:v>
                </c:pt>
                <c:pt idx="14">
                  <c:v>-279.30091885178081</c:v>
                </c:pt>
                <c:pt idx="15">
                  <c:v>97.591268555877434</c:v>
                </c:pt>
                <c:pt idx="16">
                  <c:v>476.76111727540513</c:v>
                </c:pt>
                <c:pt idx="17">
                  <c:v>853.90229421265269</c:v>
                </c:pt>
                <c:pt idx="18">
                  <c:v>1228.6857465294825</c:v>
                </c:pt>
                <c:pt idx="19">
                  <c:v>1586.2927923834136</c:v>
                </c:pt>
                <c:pt idx="20">
                  <c:v>1924.8650538335942</c:v>
                </c:pt>
                <c:pt idx="21">
                  <c:v>2245.7069441222793</c:v>
                </c:pt>
                <c:pt idx="22">
                  <c:v>2536.8708462163727</c:v>
                </c:pt>
                <c:pt idx="23">
                  <c:v>2807.7829547433812</c:v>
                </c:pt>
                <c:pt idx="24">
                  <c:v>3057.8662541118256</c:v>
                </c:pt>
                <c:pt idx="25">
                  <c:v>3282.3087606124832</c:v>
                </c:pt>
                <c:pt idx="26">
                  <c:v>3474.7740006983468</c:v>
                </c:pt>
                <c:pt idx="27">
                  <c:v>3628.8355850054932</c:v>
                </c:pt>
                <c:pt idx="28">
                  <c:v>3749.4131834469126</c:v>
                </c:pt>
                <c:pt idx="29">
                  <c:v>3833.0103170716493</c:v>
                </c:pt>
                <c:pt idx="30">
                  <c:v>3880.4376608350676</c:v>
                </c:pt>
                <c:pt idx="31">
                  <c:v>3892.4752756516018</c:v>
                </c:pt>
                <c:pt idx="32">
                  <c:v>3867.661006551034</c:v>
                </c:pt>
                <c:pt idx="33">
                  <c:v>3804.6197760514442</c:v>
                </c:pt>
                <c:pt idx="34">
                  <c:v>3702.9538176975529</c:v>
                </c:pt>
                <c:pt idx="35">
                  <c:v>3566.5533420639213</c:v>
                </c:pt>
                <c:pt idx="36">
                  <c:v>3401.7011201657015</c:v>
                </c:pt>
                <c:pt idx="37">
                  <c:v>3197.9547830159167</c:v>
                </c:pt>
                <c:pt idx="38">
                  <c:v>2970.4196430031766</c:v>
                </c:pt>
                <c:pt idx="39">
                  <c:v>2715.9905076305527</c:v>
                </c:pt>
                <c:pt idx="40">
                  <c:v>2430.9593926940333</c:v>
                </c:pt>
                <c:pt idx="41">
                  <c:v>2118.1853059047353</c:v>
                </c:pt>
                <c:pt idx="42">
                  <c:v>1786.8504074316211</c:v>
                </c:pt>
                <c:pt idx="43">
                  <c:v>1431.484872926555</c:v>
                </c:pt>
                <c:pt idx="44">
                  <c:v>1067.6770463353005</c:v>
                </c:pt>
                <c:pt idx="45">
                  <c:v>707.35555955328937</c:v>
                </c:pt>
                <c:pt idx="46">
                  <c:v>338.3391353490145</c:v>
                </c:pt>
                <c:pt idx="47">
                  <c:v>-41.531594432545901</c:v>
                </c:pt>
                <c:pt idx="48">
                  <c:v>-419.60924217760487</c:v>
                </c:pt>
                <c:pt idx="49">
                  <c:v>-799.43750159054571</c:v>
                </c:pt>
                <c:pt idx="50">
                  <c:v>-1172.9194298344539</c:v>
                </c:pt>
                <c:pt idx="51">
                  <c:v>-1533.9613763514778</c:v>
                </c:pt>
                <c:pt idx="52">
                  <c:v>-1875.8572107778079</c:v>
                </c:pt>
                <c:pt idx="53">
                  <c:v>-2197.3399188645567</c:v>
                </c:pt>
                <c:pt idx="54">
                  <c:v>-2494.3146607841204</c:v>
                </c:pt>
                <c:pt idx="55">
                  <c:v>-2766.4403977983557</c:v>
                </c:pt>
                <c:pt idx="56">
                  <c:v>-3019.4898984937213</c:v>
                </c:pt>
                <c:pt idx="57">
                  <c:v>-3245.2525664608734</c:v>
                </c:pt>
                <c:pt idx="58">
                  <c:v>-3435.5914941320871</c:v>
                </c:pt>
                <c:pt idx="59">
                  <c:v>-3592.4724222587192</c:v>
                </c:pt>
                <c:pt idx="60">
                  <c:v>-3712.3868118957835</c:v>
                </c:pt>
                <c:pt idx="61">
                  <c:v>-3795.6409507084827</c:v>
                </c:pt>
                <c:pt idx="62">
                  <c:v>-3842.70386835916</c:v>
                </c:pt>
                <c:pt idx="63">
                  <c:v>-3854.0093215696625</c:v>
                </c:pt>
                <c:pt idx="64">
                  <c:v>-3828.2447201349628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3EC-4FD4-BED5-476F8451B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46400"/>
        <c:axId val="449343656"/>
      </c:scatterChart>
      <c:valAx>
        <c:axId val="44934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3656"/>
        <c:crosses val="autoZero"/>
        <c:crossBetween val="midCat"/>
      </c:valAx>
      <c:valAx>
        <c:axId val="44934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TDK_KF_ST_19_01!$I$85:$I$149</c:f>
              <c:numCache>
                <c:formatCode>General</c:formatCode>
                <c:ptCount val="65"/>
                <c:pt idx="0">
                  <c:v>518</c:v>
                </c:pt>
                <c:pt idx="1">
                  <c:v>134</c:v>
                </c:pt>
                <c:pt idx="2">
                  <c:v>-236</c:v>
                </c:pt>
                <c:pt idx="3">
                  <c:v>-603</c:v>
                </c:pt>
                <c:pt idx="4">
                  <c:v>-964</c:v>
                </c:pt>
                <c:pt idx="5">
                  <c:v>-1327</c:v>
                </c:pt>
                <c:pt idx="6">
                  <c:v>-1679</c:v>
                </c:pt>
                <c:pt idx="7">
                  <c:v>-2015</c:v>
                </c:pt>
                <c:pt idx="8">
                  <c:v>-2335</c:v>
                </c:pt>
                <c:pt idx="9">
                  <c:v>-2625</c:v>
                </c:pt>
                <c:pt idx="10">
                  <c:v>-2879</c:v>
                </c:pt>
                <c:pt idx="11">
                  <c:v>-3107</c:v>
                </c:pt>
                <c:pt idx="12">
                  <c:v>-3318</c:v>
                </c:pt>
                <c:pt idx="13">
                  <c:v>-3491</c:v>
                </c:pt>
                <c:pt idx="14">
                  <c:v>-3639</c:v>
                </c:pt>
                <c:pt idx="15">
                  <c:v>-3747</c:v>
                </c:pt>
                <c:pt idx="16">
                  <c:v>-3810</c:v>
                </c:pt>
                <c:pt idx="17">
                  <c:v>-3844</c:v>
                </c:pt>
                <c:pt idx="18">
                  <c:v>-3846</c:v>
                </c:pt>
                <c:pt idx="19">
                  <c:v>-3809</c:v>
                </c:pt>
                <c:pt idx="20">
                  <c:v>-3731</c:v>
                </c:pt>
                <c:pt idx="21">
                  <c:v>-3618</c:v>
                </c:pt>
                <c:pt idx="22">
                  <c:v>-3471</c:v>
                </c:pt>
                <c:pt idx="23">
                  <c:v>-3287</c:v>
                </c:pt>
                <c:pt idx="24">
                  <c:v>-3070</c:v>
                </c:pt>
                <c:pt idx="25">
                  <c:v>-2839</c:v>
                </c:pt>
                <c:pt idx="26">
                  <c:v>-2571</c:v>
                </c:pt>
                <c:pt idx="27">
                  <c:v>-2280</c:v>
                </c:pt>
                <c:pt idx="28">
                  <c:v>-1965</c:v>
                </c:pt>
                <c:pt idx="29">
                  <c:v>-1645</c:v>
                </c:pt>
                <c:pt idx="30">
                  <c:v>-1291</c:v>
                </c:pt>
                <c:pt idx="31">
                  <c:v>-920</c:v>
                </c:pt>
                <c:pt idx="32">
                  <c:v>-554</c:v>
                </c:pt>
                <c:pt idx="33">
                  <c:v>-176</c:v>
                </c:pt>
                <c:pt idx="34">
                  <c:v>194</c:v>
                </c:pt>
                <c:pt idx="35">
                  <c:v>551</c:v>
                </c:pt>
                <c:pt idx="36">
                  <c:v>920</c:v>
                </c:pt>
                <c:pt idx="37">
                  <c:v>1283</c:v>
                </c:pt>
                <c:pt idx="38">
                  <c:v>1636</c:v>
                </c:pt>
                <c:pt idx="39">
                  <c:v>1972</c:v>
                </c:pt>
                <c:pt idx="40">
                  <c:v>2291</c:v>
                </c:pt>
                <c:pt idx="41">
                  <c:v>2575</c:v>
                </c:pt>
                <c:pt idx="42">
                  <c:v>2844</c:v>
                </c:pt>
                <c:pt idx="43">
                  <c:v>3069</c:v>
                </c:pt>
                <c:pt idx="44">
                  <c:v>3274</c:v>
                </c:pt>
                <c:pt idx="45">
                  <c:v>3453</c:v>
                </c:pt>
                <c:pt idx="46">
                  <c:v>3598</c:v>
                </c:pt>
                <c:pt idx="47">
                  <c:v>3714</c:v>
                </c:pt>
                <c:pt idx="48">
                  <c:v>3783</c:v>
                </c:pt>
                <c:pt idx="49">
                  <c:v>3814</c:v>
                </c:pt>
                <c:pt idx="50">
                  <c:v>3815</c:v>
                </c:pt>
                <c:pt idx="51">
                  <c:v>3770</c:v>
                </c:pt>
                <c:pt idx="52">
                  <c:v>3697</c:v>
                </c:pt>
                <c:pt idx="53">
                  <c:v>3592</c:v>
                </c:pt>
                <c:pt idx="54">
                  <c:v>3440</c:v>
                </c:pt>
                <c:pt idx="55">
                  <c:v>3250</c:v>
                </c:pt>
                <c:pt idx="56">
                  <c:v>3040</c:v>
                </c:pt>
                <c:pt idx="57">
                  <c:v>2797</c:v>
                </c:pt>
                <c:pt idx="58">
                  <c:v>2537</c:v>
                </c:pt>
                <c:pt idx="59">
                  <c:v>2248</c:v>
                </c:pt>
                <c:pt idx="60">
                  <c:v>1933</c:v>
                </c:pt>
                <c:pt idx="61">
                  <c:v>1602</c:v>
                </c:pt>
                <c:pt idx="62">
                  <c:v>1250</c:v>
                </c:pt>
                <c:pt idx="63">
                  <c:v>879</c:v>
                </c:pt>
                <c:pt idx="64">
                  <c:v>510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C5F-4A02-B9B2-B40400594074}"/>
            </c:ext>
          </c:extLst>
        </c:ser>
        <c:ser>
          <c:idx val="1"/>
          <c:order val="1"/>
          <c:tx>
            <c:strRef>
              <c:f>TDK_KF_ST_19_01!$L$19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TDK_KF_ST_19_01!$L$85:$L$149</c:f>
              <c:numCache>
                <c:formatCode>General</c:formatCode>
                <c:ptCount val="65"/>
                <c:pt idx="0">
                  <c:v>521.58759304920113</c:v>
                </c:pt>
                <c:pt idx="1">
                  <c:v>139.09731797302084</c:v>
                </c:pt>
                <c:pt idx="2">
                  <c:v>-229.37280237764776</c:v>
                </c:pt>
                <c:pt idx="3">
                  <c:v>-597.11584168199329</c:v>
                </c:pt>
                <c:pt idx="4">
                  <c:v>-960.67611820147283</c:v>
                </c:pt>
                <c:pt idx="5">
                  <c:v>-1325.6480071768819</c:v>
                </c:pt>
                <c:pt idx="6">
                  <c:v>-1678.7777779693181</c:v>
                </c:pt>
                <c:pt idx="7">
                  <c:v>-2015.8883051985167</c:v>
                </c:pt>
                <c:pt idx="8">
                  <c:v>-2332.5583130529494</c:v>
                </c:pt>
                <c:pt idx="9">
                  <c:v>-2623.0758562081733</c:v>
                </c:pt>
                <c:pt idx="10">
                  <c:v>-2882.1983912629466</c:v>
                </c:pt>
                <c:pt idx="11">
                  <c:v>-3113.2944025905522</c:v>
                </c:pt>
                <c:pt idx="12">
                  <c:v>-3317.8582410904132</c:v>
                </c:pt>
                <c:pt idx="13">
                  <c:v>-3495.9079990833725</c:v>
                </c:pt>
                <c:pt idx="14">
                  <c:v>-3640.811627851343</c:v>
                </c:pt>
                <c:pt idx="15">
                  <c:v>-3748.9816763968865</c:v>
                </c:pt>
                <c:pt idx="16">
                  <c:v>-3819.5174856968551</c:v>
                </c:pt>
                <c:pt idx="17">
                  <c:v>-3852.1945760511921</c:v>
                </c:pt>
                <c:pt idx="18">
                  <c:v>-3848.4896848047088</c:v>
                </c:pt>
                <c:pt idx="19">
                  <c:v>-3809.4291610056198</c:v>
                </c:pt>
                <c:pt idx="20">
                  <c:v>-3735.5642615371698</c:v>
                </c:pt>
                <c:pt idx="21">
                  <c:v>-3621.8497759919974</c:v>
                </c:pt>
                <c:pt idx="22">
                  <c:v>-3474.0844932630944</c:v>
                </c:pt>
                <c:pt idx="23">
                  <c:v>-3288.1124251312544</c:v>
                </c:pt>
                <c:pt idx="24">
                  <c:v>-3074.1980847684595</c:v>
                </c:pt>
                <c:pt idx="25">
                  <c:v>-2833.7696664833402</c:v>
                </c:pt>
                <c:pt idx="26">
                  <c:v>-2568.3910945509342</c:v>
                </c:pt>
                <c:pt idx="27">
                  <c:v>-2283.4756407590548</c:v>
                </c:pt>
                <c:pt idx="28">
                  <c:v>-1967.5651313785963</c:v>
                </c:pt>
                <c:pt idx="29">
                  <c:v>-1640.37216958561</c:v>
                </c:pt>
                <c:pt idx="30">
                  <c:v>-1287.3291506927524</c:v>
                </c:pt>
                <c:pt idx="31">
                  <c:v>-917.67819835613682</c:v>
                </c:pt>
                <c:pt idx="32">
                  <c:v>-544.94267027150102</c:v>
                </c:pt>
                <c:pt idx="33">
                  <c:v>-170.69618859941778</c:v>
                </c:pt>
                <c:pt idx="34">
                  <c:v>200.77169421773942</c:v>
                </c:pt>
                <c:pt idx="35">
                  <c:v>563.00733087732431</c:v>
                </c:pt>
                <c:pt idx="36">
                  <c:v>925.79985794408651</c:v>
                </c:pt>
                <c:pt idx="37">
                  <c:v>1287.1131985619513</c:v>
                </c:pt>
                <c:pt idx="38">
                  <c:v>1639.493208300823</c:v>
                </c:pt>
                <c:pt idx="39">
                  <c:v>1972.7776828943015</c:v>
                </c:pt>
                <c:pt idx="40">
                  <c:v>2290.8592190744616</c:v>
                </c:pt>
                <c:pt idx="41">
                  <c:v>2579.9017874606129</c:v>
                </c:pt>
                <c:pt idx="42">
                  <c:v>2836.1796463806122</c:v>
                </c:pt>
                <c:pt idx="43">
                  <c:v>3068.2630358000547</c:v>
                </c:pt>
                <c:pt idx="44">
                  <c:v>3272.1031150852132</c:v>
                </c:pt>
                <c:pt idx="45">
                  <c:v>3448.2295355640872</c:v>
                </c:pt>
                <c:pt idx="46">
                  <c:v>3592.8336124284674</c:v>
                </c:pt>
                <c:pt idx="47">
                  <c:v>3703.4212178228013</c:v>
                </c:pt>
                <c:pt idx="48">
                  <c:v>3774.6210498021446</c:v>
                </c:pt>
                <c:pt idx="49">
                  <c:v>3808.187900374367</c:v>
                </c:pt>
                <c:pt idx="50">
                  <c:v>3805.6198356232994</c:v>
                </c:pt>
                <c:pt idx="51">
                  <c:v>3767.9841612481596</c:v>
                </c:pt>
                <c:pt idx="52">
                  <c:v>3695.7207310805316</c:v>
                </c:pt>
                <c:pt idx="53">
                  <c:v>3584.068847991261</c:v>
                </c:pt>
                <c:pt idx="54">
                  <c:v>3436.2905022164618</c:v>
                </c:pt>
                <c:pt idx="55">
                  <c:v>3252.755201627614</c:v>
                </c:pt>
                <c:pt idx="56">
                  <c:v>3041.5741022868497</c:v>
                </c:pt>
                <c:pt idx="57">
                  <c:v>2798.4274022873183</c:v>
                </c:pt>
                <c:pt idx="58">
                  <c:v>2539.2545246466802</c:v>
                </c:pt>
                <c:pt idx="59">
                  <c:v>2249.6844806820732</c:v>
                </c:pt>
                <c:pt idx="60">
                  <c:v>1939.0922249364671</c:v>
                </c:pt>
                <c:pt idx="61">
                  <c:v>1608.3300867593571</c:v>
                </c:pt>
                <c:pt idx="62">
                  <c:v>1254.6295142182678</c:v>
                </c:pt>
                <c:pt idx="63">
                  <c:v>882.38063786584075</c:v>
                </c:pt>
                <c:pt idx="64">
                  <c:v>510.99493946615729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C5F-4A02-B9B2-B40400594074}"/>
            </c:ext>
          </c:extLst>
        </c:ser>
        <c:ser>
          <c:idx val="2"/>
          <c:order val="2"/>
          <c:tx>
            <c:strRef>
              <c:f>TDK_KF_ST_19_01!$J$19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TDK_KF_ST_19_01!$J$85:$J$149</c:f>
              <c:numCache>
                <c:formatCode>General</c:formatCode>
                <c:ptCount val="65"/>
                <c:pt idx="0">
                  <c:v>-3748</c:v>
                </c:pt>
                <c:pt idx="1">
                  <c:v>-3783</c:v>
                </c:pt>
                <c:pt idx="2">
                  <c:v>-3776</c:v>
                </c:pt>
                <c:pt idx="3">
                  <c:v>-3740</c:v>
                </c:pt>
                <c:pt idx="4">
                  <c:v>-3664</c:v>
                </c:pt>
                <c:pt idx="5">
                  <c:v>-3541</c:v>
                </c:pt>
                <c:pt idx="6">
                  <c:v>-3391</c:v>
                </c:pt>
                <c:pt idx="7">
                  <c:v>-3208</c:v>
                </c:pt>
                <c:pt idx="8">
                  <c:v>-2993</c:v>
                </c:pt>
                <c:pt idx="9">
                  <c:v>-2747</c:v>
                </c:pt>
                <c:pt idx="10">
                  <c:v>-2480</c:v>
                </c:pt>
                <c:pt idx="11">
                  <c:v>-2196</c:v>
                </c:pt>
                <c:pt idx="12">
                  <c:v>-1886</c:v>
                </c:pt>
                <c:pt idx="13">
                  <c:v>-1556</c:v>
                </c:pt>
                <c:pt idx="14">
                  <c:v>-1204</c:v>
                </c:pt>
                <c:pt idx="15">
                  <c:v>-833</c:v>
                </c:pt>
                <c:pt idx="16">
                  <c:v>-467</c:v>
                </c:pt>
                <c:pt idx="17">
                  <c:v>-98</c:v>
                </c:pt>
                <c:pt idx="18">
                  <c:v>265</c:v>
                </c:pt>
                <c:pt idx="19">
                  <c:v>625</c:v>
                </c:pt>
                <c:pt idx="20">
                  <c:v>986</c:v>
                </c:pt>
                <c:pt idx="21">
                  <c:v>1343</c:v>
                </c:pt>
                <c:pt idx="22">
                  <c:v>1688</c:v>
                </c:pt>
                <c:pt idx="23">
                  <c:v>2026</c:v>
                </c:pt>
                <c:pt idx="24">
                  <c:v>2331</c:v>
                </c:pt>
                <c:pt idx="25">
                  <c:v>2614</c:v>
                </c:pt>
                <c:pt idx="26">
                  <c:v>2882</c:v>
                </c:pt>
                <c:pt idx="27">
                  <c:v>3102</c:v>
                </c:pt>
                <c:pt idx="28">
                  <c:v>3316</c:v>
                </c:pt>
                <c:pt idx="29">
                  <c:v>3480</c:v>
                </c:pt>
                <c:pt idx="30">
                  <c:v>3622</c:v>
                </c:pt>
                <c:pt idx="31">
                  <c:v>3731</c:v>
                </c:pt>
                <c:pt idx="32">
                  <c:v>3800</c:v>
                </c:pt>
                <c:pt idx="33">
                  <c:v>3829</c:v>
                </c:pt>
                <c:pt idx="34">
                  <c:v>3825</c:v>
                </c:pt>
                <c:pt idx="35">
                  <c:v>3789</c:v>
                </c:pt>
                <c:pt idx="36">
                  <c:v>3711</c:v>
                </c:pt>
                <c:pt idx="37">
                  <c:v>3597</c:v>
                </c:pt>
                <c:pt idx="38">
                  <c:v>3447</c:v>
                </c:pt>
                <c:pt idx="39">
                  <c:v>3260</c:v>
                </c:pt>
                <c:pt idx="40">
                  <c:v>3046</c:v>
                </c:pt>
                <c:pt idx="41">
                  <c:v>2800</c:v>
                </c:pt>
                <c:pt idx="42">
                  <c:v>2531</c:v>
                </c:pt>
                <c:pt idx="43">
                  <c:v>2250</c:v>
                </c:pt>
                <c:pt idx="44">
                  <c:v>1939</c:v>
                </c:pt>
                <c:pt idx="45">
                  <c:v>1602</c:v>
                </c:pt>
                <c:pt idx="46">
                  <c:v>1260</c:v>
                </c:pt>
                <c:pt idx="47">
                  <c:v>887</c:v>
                </c:pt>
                <c:pt idx="48">
                  <c:v>516</c:v>
                </c:pt>
                <c:pt idx="49">
                  <c:v>146</c:v>
                </c:pt>
                <c:pt idx="50">
                  <c:v>-222</c:v>
                </c:pt>
                <c:pt idx="51">
                  <c:v>-581</c:v>
                </c:pt>
                <c:pt idx="52">
                  <c:v>-937</c:v>
                </c:pt>
                <c:pt idx="53">
                  <c:v>-1301</c:v>
                </c:pt>
                <c:pt idx="54">
                  <c:v>-1651</c:v>
                </c:pt>
                <c:pt idx="55">
                  <c:v>-1988</c:v>
                </c:pt>
                <c:pt idx="56">
                  <c:v>-2294</c:v>
                </c:pt>
                <c:pt idx="57">
                  <c:v>-2574</c:v>
                </c:pt>
                <c:pt idx="58">
                  <c:v>-2833</c:v>
                </c:pt>
                <c:pt idx="59">
                  <c:v>-3064</c:v>
                </c:pt>
                <c:pt idx="60">
                  <c:v>-3269</c:v>
                </c:pt>
                <c:pt idx="61">
                  <c:v>-3441</c:v>
                </c:pt>
                <c:pt idx="62">
                  <c:v>-3579</c:v>
                </c:pt>
                <c:pt idx="63">
                  <c:v>-3687</c:v>
                </c:pt>
                <c:pt idx="64">
                  <c:v>-3755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C5F-4A02-B9B2-B40400594074}"/>
            </c:ext>
          </c:extLst>
        </c:ser>
        <c:ser>
          <c:idx val="3"/>
          <c:order val="3"/>
          <c:tx>
            <c:strRef>
              <c:f>TDK_KF_ST_19_01!$N$19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TDK_KF_ST_19_01!$N$85:$N$149</c:f>
              <c:numCache>
                <c:formatCode>General</c:formatCode>
                <c:ptCount val="65"/>
                <c:pt idx="0">
                  <c:v>-3747.2139304558773</c:v>
                </c:pt>
                <c:pt idx="1">
                  <c:v>-3779.9204090387566</c:v>
                </c:pt>
                <c:pt idx="2">
                  <c:v>-3775.388898393825</c:v>
                </c:pt>
                <c:pt idx="3">
                  <c:v>-3735.5512487126607</c:v>
                </c:pt>
                <c:pt idx="4">
                  <c:v>-3660.4352039942778</c:v>
                </c:pt>
                <c:pt idx="5">
                  <c:v>-3547.104343156358</c:v>
                </c:pt>
                <c:pt idx="6">
                  <c:v>-3397.8277030368426</c:v>
                </c:pt>
                <c:pt idx="7">
                  <c:v>-3214.0818695282373</c:v>
                </c:pt>
                <c:pt idx="8">
                  <c:v>-2998.2783027671935</c:v>
                </c:pt>
                <c:pt idx="9">
                  <c:v>-2755.1729128019983</c:v>
                </c:pt>
                <c:pt idx="10">
                  <c:v>-2491.6779094943549</c:v>
                </c:pt>
                <c:pt idx="11">
                  <c:v>-2206.7222156310904</c:v>
                </c:pt>
                <c:pt idx="12">
                  <c:v>-1898.1916472920886</c:v>
                </c:pt>
                <c:pt idx="13">
                  <c:v>-1562.431776362474</c:v>
                </c:pt>
                <c:pt idx="14">
                  <c:v>-1207.6005091191048</c:v>
                </c:pt>
                <c:pt idx="15">
                  <c:v>-841.53663404378949</c:v>
                </c:pt>
                <c:pt idx="16">
                  <c:v>-469.19221363946997</c:v>
                </c:pt>
                <c:pt idx="17">
                  <c:v>-100.35541104501078</c:v>
                </c:pt>
                <c:pt idx="18">
                  <c:v>272.62439449099196</c:v>
                </c:pt>
                <c:pt idx="19">
                  <c:v>634.34428604419713</c:v>
                </c:pt>
                <c:pt idx="20">
                  <c:v>991.03656887377099</c:v>
                </c:pt>
                <c:pt idx="21">
                  <c:v>1354.5251527846992</c:v>
                </c:pt>
                <c:pt idx="22">
                  <c:v>1700.3316049082252</c:v>
                </c:pt>
                <c:pt idx="23">
                  <c:v>2036.80042520141</c:v>
                </c:pt>
                <c:pt idx="24">
                  <c:v>2345.5434865919883</c:v>
                </c:pt>
                <c:pt idx="25">
                  <c:v>2628.1073159465423</c:v>
                </c:pt>
                <c:pt idx="26">
                  <c:v>2884.2829053650553</c:v>
                </c:pt>
                <c:pt idx="27">
                  <c:v>3110.4157671888188</c:v>
                </c:pt>
                <c:pt idx="28">
                  <c:v>3314.371765763005</c:v>
                </c:pt>
                <c:pt idx="29">
                  <c:v>3482.8003823369072</c:v>
                </c:pt>
                <c:pt idx="30">
                  <c:v>3622.7030828724232</c:v>
                </c:pt>
                <c:pt idx="31">
                  <c:v>3727.9360907854061</c:v>
                </c:pt>
                <c:pt idx="32">
                  <c:v>3794.9273175270714</c:v>
                </c:pt>
                <c:pt idx="33">
                  <c:v>3824.8374982176251</c:v>
                </c:pt>
                <c:pt idx="34">
                  <c:v>3818.4671174966411</c:v>
                </c:pt>
                <c:pt idx="35">
                  <c:v>3777.5698000829257</c:v>
                </c:pt>
                <c:pt idx="36">
                  <c:v>3701.2137168207873</c:v>
                </c:pt>
                <c:pt idx="37">
                  <c:v>3587.7961411082797</c:v>
                </c:pt>
                <c:pt idx="38">
                  <c:v>3437.8171935736032</c:v>
                </c:pt>
                <c:pt idx="39">
                  <c:v>3255.4110058387241</c:v>
                </c:pt>
                <c:pt idx="40">
                  <c:v>3038.0429061631971</c:v>
                </c:pt>
                <c:pt idx="41">
                  <c:v>2795.5991652311095</c:v>
                </c:pt>
                <c:pt idx="42">
                  <c:v>2534.8645387742031</c:v>
                </c:pt>
                <c:pt idx="43">
                  <c:v>2248.8468363970051</c:v>
                </c:pt>
                <c:pt idx="44">
                  <c:v>1941.7208476490066</c:v>
                </c:pt>
                <c:pt idx="45">
                  <c:v>1610.8099535959268</c:v>
                </c:pt>
                <c:pt idx="46">
                  <c:v>1259.5376812723166</c:v>
                </c:pt>
                <c:pt idx="47">
                  <c:v>889.03805629655994</c:v>
                </c:pt>
                <c:pt idx="48">
                  <c:v>517.937177194421</c:v>
                </c:pt>
                <c:pt idx="49">
                  <c:v>150.33091209400044</c:v>
                </c:pt>
                <c:pt idx="50">
                  <c:v>-221.46415223193418</c:v>
                </c:pt>
                <c:pt idx="51">
                  <c:v>-581.48628799343589</c:v>
                </c:pt>
                <c:pt idx="52">
                  <c:v>-937.19220799539426</c:v>
                </c:pt>
                <c:pt idx="53">
                  <c:v>-1299.2953804271922</c:v>
                </c:pt>
                <c:pt idx="54">
                  <c:v>-1648.7800716511636</c:v>
                </c:pt>
                <c:pt idx="55">
                  <c:v>-1983.610445801675</c:v>
                </c:pt>
                <c:pt idx="56">
                  <c:v>-2291.0413166747567</c:v>
                </c:pt>
                <c:pt idx="57">
                  <c:v>-2578.7821140206083</c:v>
                </c:pt>
                <c:pt idx="58">
                  <c:v>-2830.6907632509165</c:v>
                </c:pt>
                <c:pt idx="59">
                  <c:v>-3062.0769974074046</c:v>
                </c:pt>
                <c:pt idx="60">
                  <c:v>-3263.8892110143543</c:v>
                </c:pt>
                <c:pt idx="61">
                  <c:v>-3435.362771394005</c:v>
                </c:pt>
                <c:pt idx="62">
                  <c:v>-3576.3400565376514</c:v>
                </c:pt>
                <c:pt idx="63">
                  <c:v>-3682.8559133930808</c:v>
                </c:pt>
                <c:pt idx="64">
                  <c:v>-3750.0074193920964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C5F-4A02-B9B2-B40400594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48752"/>
        <c:axId val="449344048"/>
      </c:scatterChart>
      <c:valAx>
        <c:axId val="44934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4048"/>
        <c:crosses val="autoZero"/>
        <c:crossBetween val="midCat"/>
      </c:valAx>
      <c:valAx>
        <c:axId val="44934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TDK_KF_ST_19_01!$AC$20:$AC$84</c:f>
              <c:numCache>
                <c:formatCode>General</c:formatCode>
                <c:ptCount val="65"/>
                <c:pt idx="0">
                  <c:v>8.5330266844675998E-4</c:v>
                </c:pt>
                <c:pt idx="1">
                  <c:v>-0.14567249158750251</c:v>
                </c:pt>
                <c:pt idx="2">
                  <c:v>-0.10101007605192613</c:v>
                </c:pt>
                <c:pt idx="3">
                  <c:v>-0.13525346617024425</c:v>
                </c:pt>
                <c:pt idx="4">
                  <c:v>-0.16490030229578068</c:v>
                </c:pt>
                <c:pt idx="5">
                  <c:v>-0.17136027440391643</c:v>
                </c:pt>
                <c:pt idx="6">
                  <c:v>-6.4164425080996068E-2</c:v>
                </c:pt>
                <c:pt idx="7">
                  <c:v>-6.2375908415809533E-2</c:v>
                </c:pt>
                <c:pt idx="8">
                  <c:v>-0.10973485167514951</c:v>
                </c:pt>
                <c:pt idx="9">
                  <c:v>-9.2428623579863256E-2</c:v>
                </c:pt>
                <c:pt idx="10">
                  <c:v>1.8768168666056795E-3</c:v>
                </c:pt>
                <c:pt idx="11">
                  <c:v>-4.4813974008597768E-2</c:v>
                </c:pt>
                <c:pt idx="12">
                  <c:v>-0.10879106843583486</c:v>
                </c:pt>
                <c:pt idx="13">
                  <c:v>-7.0801133133414851E-2</c:v>
                </c:pt>
                <c:pt idx="14">
                  <c:v>-0.10137537320562728</c:v>
                </c:pt>
                <c:pt idx="15">
                  <c:v>-0.12264654744333825</c:v>
                </c:pt>
                <c:pt idx="16">
                  <c:v>-4.3540279203469368E-2</c:v>
                </c:pt>
                <c:pt idx="17">
                  <c:v>-0.14678949478228276</c:v>
                </c:pt>
                <c:pt idx="18">
                  <c:v>-0.13441914071731276</c:v>
                </c:pt>
                <c:pt idx="19">
                  <c:v>-0.11454849516134402</c:v>
                </c:pt>
                <c:pt idx="20">
                  <c:v>-5.5467726007051965E-2</c:v>
                </c:pt>
                <c:pt idx="21">
                  <c:v>-0.12475150282124048</c:v>
                </c:pt>
                <c:pt idx="22">
                  <c:v>-6.766638142708814E-2</c:v>
                </c:pt>
                <c:pt idx="23">
                  <c:v>-1.686461944501616E-2</c:v>
                </c:pt>
                <c:pt idx="24">
                  <c:v>5.3395514154317425E-2</c:v>
                </c:pt>
                <c:pt idx="25">
                  <c:v>5.4487773469730882E-2</c:v>
                </c:pt>
                <c:pt idx="26">
                  <c:v>9.7425904749343317E-2</c:v>
                </c:pt>
                <c:pt idx="27">
                  <c:v>3.7531931400394569E-2</c:v>
                </c:pt>
                <c:pt idx="28">
                  <c:v>7.0665743410756932E-2</c:v>
                </c:pt>
                <c:pt idx="29">
                  <c:v>0.12487391046528273</c:v>
                </c:pt>
                <c:pt idx="30">
                  <c:v>0.11504390588811475</c:v>
                </c:pt>
                <c:pt idx="31">
                  <c:v>4.5702138292824657E-2</c:v>
                </c:pt>
                <c:pt idx="32">
                  <c:v>5.8016538220698521E-2</c:v>
                </c:pt>
                <c:pt idx="33">
                  <c:v>4.138402633495275E-2</c:v>
                </c:pt>
                <c:pt idx="34">
                  <c:v>2.1572192880228158E-2</c:v>
                </c:pt>
                <c:pt idx="35">
                  <c:v>5.5398147251224827E-2</c:v>
                </c:pt>
                <c:pt idx="36">
                  <c:v>-1.2210725344715456E-2</c:v>
                </c:pt>
                <c:pt idx="37">
                  <c:v>3.7953727787368052E-2</c:v>
                </c:pt>
                <c:pt idx="38">
                  <c:v>0.13568088952632706</c:v>
                </c:pt>
                <c:pt idx="39">
                  <c:v>7.8537888721967875E-2</c:v>
                </c:pt>
                <c:pt idx="40">
                  <c:v>9.1063705969162356E-2</c:v>
                </c:pt>
                <c:pt idx="41">
                  <c:v>9.9144712165866622E-2</c:v>
                </c:pt>
                <c:pt idx="42">
                  <c:v>9.978456162701832E-2</c:v>
                </c:pt>
                <c:pt idx="43">
                  <c:v>0.16809775934933668</c:v>
                </c:pt>
                <c:pt idx="44">
                  <c:v>0.14719557955396567</c:v>
                </c:pt>
                <c:pt idx="45">
                  <c:v>7.330775999204775E-2</c:v>
                </c:pt>
                <c:pt idx="46">
                  <c:v>9.5301083518563701E-2</c:v>
                </c:pt>
                <c:pt idx="47">
                  <c:v>3.9561882628561307E-2</c:v>
                </c:pt>
                <c:pt idx="48">
                  <c:v>6.2681333924217597E-2</c:v>
                </c:pt>
                <c:pt idx="49">
                  <c:v>-2.22857594621928E-3</c:v>
                </c:pt>
                <c:pt idx="50">
                  <c:v>-0.10403587559272864</c:v>
                </c:pt>
                <c:pt idx="51">
                  <c:v>-7.471892302754668E-2</c:v>
                </c:pt>
                <c:pt idx="52">
                  <c:v>5.3692918487513452E-3</c:v>
                </c:pt>
                <c:pt idx="53">
                  <c:v>-1.5830178630267255E-3</c:v>
                </c:pt>
                <c:pt idx="54">
                  <c:v>-6.1269286244169052E-2</c:v>
                </c:pt>
                <c:pt idx="55">
                  <c:v>-3.5418389984329224E-2</c:v>
                </c:pt>
                <c:pt idx="56">
                  <c:v>-2.6311851577816014E-2</c:v>
                </c:pt>
                <c:pt idx="57">
                  <c:v>-2.8726545836661899E-2</c:v>
                </c:pt>
                <c:pt idx="58">
                  <c:v>-9.1206518526405489E-3</c:v>
                </c:pt>
                <c:pt idx="59">
                  <c:v>3.8802887912254391E-2</c:v>
                </c:pt>
                <c:pt idx="60">
                  <c:v>-1.2144090678987141E-2</c:v>
                </c:pt>
                <c:pt idx="61">
                  <c:v>-8.9963758600902111E-2</c:v>
                </c:pt>
                <c:pt idx="62">
                  <c:v>-4.1108997064782216E-2</c:v>
                </c:pt>
                <c:pt idx="63">
                  <c:v>-6.3418058758884399E-2</c:v>
                </c:pt>
                <c:pt idx="64">
                  <c:v>-0.14753743584395806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35-4BBE-A316-2D1299F291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TDK_KF_ST_19_01!$AA$85:$AA$149</c:f>
              <c:numCache>
                <c:formatCode>General</c:formatCode>
                <c:ptCount val="65"/>
                <c:pt idx="0">
                  <c:v>360.11699999999996</c:v>
                </c:pt>
                <c:pt idx="1">
                  <c:v>354.37499999999994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337.79699999999997</c:v>
                </c:pt>
                <c:pt idx="5">
                  <c:v>332.09099999999995</c:v>
                </c:pt>
                <c:pt idx="6">
                  <c:v>326.36699999999996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309.24899999999997</c:v>
                </c:pt>
                <c:pt idx="10">
                  <c:v>303.72299999999996</c:v>
                </c:pt>
                <c:pt idx="11">
                  <c:v>298.23299999999995</c:v>
                </c:pt>
                <c:pt idx="12">
                  <c:v>292.68899999999996</c:v>
                </c:pt>
                <c:pt idx="13">
                  <c:v>286.99199999999996</c:v>
                </c:pt>
                <c:pt idx="14">
                  <c:v>281.24099999999999</c:v>
                </c:pt>
                <c:pt idx="15">
                  <c:v>275.50799999999998</c:v>
                </c:pt>
                <c:pt idx="16">
                  <c:v>269.81099999999998</c:v>
                </c:pt>
                <c:pt idx="17">
                  <c:v>264.23999999999995</c:v>
                </c:pt>
                <c:pt idx="18">
                  <c:v>258.62399999999997</c:v>
                </c:pt>
                <c:pt idx="19">
                  <c:v>253.14299999999997</c:v>
                </c:pt>
                <c:pt idx="20">
                  <c:v>247.65299999999996</c:v>
                </c:pt>
                <c:pt idx="21">
                  <c:v>241.91099999999997</c:v>
                </c:pt>
                <c:pt idx="22">
                  <c:v>236.24099999999999</c:v>
                </c:pt>
                <c:pt idx="23">
                  <c:v>230.44499999999999</c:v>
                </c:pt>
                <c:pt idx="24">
                  <c:v>224.78399999999999</c:v>
                </c:pt>
                <c:pt idx="25">
                  <c:v>219.19499999999999</c:v>
                </c:pt>
                <c:pt idx="26">
                  <c:v>213.642</c:v>
                </c:pt>
                <c:pt idx="27">
                  <c:v>208.17</c:v>
                </c:pt>
                <c:pt idx="28">
                  <c:v>202.518</c:v>
                </c:pt>
                <c:pt idx="29">
                  <c:v>196.99199999999999</c:v>
                </c:pt>
                <c:pt idx="30">
                  <c:v>191.29499999999999</c:v>
                </c:pt>
                <c:pt idx="31">
                  <c:v>185.535</c:v>
                </c:pt>
                <c:pt idx="32">
                  <c:v>179.86500000000001</c:v>
                </c:pt>
                <c:pt idx="33">
                  <c:v>174.24900000000002</c:v>
                </c:pt>
                <c:pt idx="34">
                  <c:v>168.69600000000003</c:v>
                </c:pt>
                <c:pt idx="35">
                  <c:v>163.25100000000003</c:v>
                </c:pt>
                <c:pt idx="36">
                  <c:v>157.71600000000004</c:v>
                </c:pt>
                <c:pt idx="37">
                  <c:v>152.06400000000005</c:v>
                </c:pt>
                <c:pt idx="38">
                  <c:v>146.34900000000005</c:v>
                </c:pt>
                <c:pt idx="39">
                  <c:v>140.67900000000006</c:v>
                </c:pt>
                <c:pt idx="40">
                  <c:v>134.92800000000005</c:v>
                </c:pt>
                <c:pt idx="41">
                  <c:v>129.29400000000007</c:v>
                </c:pt>
                <c:pt idx="42">
                  <c:v>123.83100000000007</c:v>
                </c:pt>
                <c:pt idx="43">
                  <c:v>118.32300000000008</c:v>
                </c:pt>
                <c:pt idx="44">
                  <c:v>112.80600000000008</c:v>
                </c:pt>
                <c:pt idx="45">
                  <c:v>107.19000000000008</c:v>
                </c:pt>
                <c:pt idx="46">
                  <c:v>101.49300000000008</c:v>
                </c:pt>
                <c:pt idx="47">
                  <c:v>95.688000000000073</c:v>
                </c:pt>
                <c:pt idx="48">
                  <c:v>90.009000000000071</c:v>
                </c:pt>
                <c:pt idx="49">
                  <c:v>84.456000000000074</c:v>
                </c:pt>
                <c:pt idx="50">
                  <c:v>78.858000000000075</c:v>
                </c:pt>
                <c:pt idx="51">
                  <c:v>73.404000000000082</c:v>
                </c:pt>
                <c:pt idx="52">
                  <c:v>67.932000000000087</c:v>
                </c:pt>
                <c:pt idx="53">
                  <c:v>62.217000000000084</c:v>
                </c:pt>
                <c:pt idx="54">
                  <c:v>56.493000000000087</c:v>
                </c:pt>
                <c:pt idx="55">
                  <c:v>50.733000000000089</c:v>
                </c:pt>
                <c:pt idx="56">
                  <c:v>45.108000000000089</c:v>
                </c:pt>
                <c:pt idx="57">
                  <c:v>39.429000000000087</c:v>
                </c:pt>
                <c:pt idx="58">
                  <c:v>33.984000000000087</c:v>
                </c:pt>
                <c:pt idx="59">
                  <c:v>28.404000000000089</c:v>
                </c:pt>
                <c:pt idx="60">
                  <c:v>22.833000000000091</c:v>
                </c:pt>
                <c:pt idx="61">
                  <c:v>17.235000000000092</c:v>
                </c:pt>
                <c:pt idx="62">
                  <c:v>11.520000000000092</c:v>
                </c:pt>
                <c:pt idx="63">
                  <c:v>5.7150000000000922</c:v>
                </c:pt>
                <c:pt idx="64">
                  <c:v>6.3000000000092982E-2</c:v>
                </c:pt>
              </c:numCache>
            </c:numRef>
          </c:xVal>
          <c:yVal>
            <c:numRef>
              <c:f>TDK_KF_ST_19_01!$AC$85:$AC$149</c:f>
              <c:numCache>
                <c:formatCode>General</c:formatCode>
                <c:ptCount val="65"/>
                <c:pt idx="0">
                  <c:v>2.8427413933968637E-2</c:v>
                </c:pt>
                <c:pt idx="1">
                  <c:v>-2.4247372090258068E-4</c:v>
                </c:pt>
                <c:pt idx="2">
                  <c:v>-2.4472236736301056E-2</c:v>
                </c:pt>
                <c:pt idx="3">
                  <c:v>-5.5473030147936697E-3</c:v>
                </c:pt>
                <c:pt idx="4">
                  <c:v>3.4579248718330291E-2</c:v>
                </c:pt>
                <c:pt idx="5">
                  <c:v>1.8379572840956371E-2</c:v>
                </c:pt>
                <c:pt idx="6">
                  <c:v>2.1103027125604967E-2</c:v>
                </c:pt>
                <c:pt idx="7">
                  <c:v>3.2648175603924301E-2</c:v>
                </c:pt>
                <c:pt idx="8">
                  <c:v>-7.1371214305600006E-3</c:v>
                </c:pt>
                <c:pt idx="9">
                  <c:v>-3.4050570286751736E-2</c:v>
                </c:pt>
                <c:pt idx="10">
                  <c:v>-2.8714233028154013E-2</c:v>
                </c:pt>
                <c:pt idx="11">
                  <c:v>-3.8403974195944102E-3</c:v>
                </c:pt>
                <c:pt idx="12">
                  <c:v>-8.7746647674407541E-2</c:v>
                </c:pt>
                <c:pt idx="13">
                  <c:v>1.3399232243841652E-2</c:v>
                </c:pt>
                <c:pt idx="14">
                  <c:v>2.699474109226685E-2</c:v>
                </c:pt>
                <c:pt idx="15">
                  <c:v>-5.0830393984767852E-2</c:v>
                </c:pt>
                <c:pt idx="16">
                  <c:v>5.062978443635302E-2</c:v>
                </c:pt>
                <c:pt idx="17">
                  <c:v>3.0453201957527654E-2</c:v>
                </c:pt>
                <c:pt idx="18">
                  <c:v>0.17083950092802525</c:v>
                </c:pt>
                <c:pt idx="19">
                  <c:v>0.19297560943351755</c:v>
                </c:pt>
                <c:pt idx="20">
                  <c:v>0.10716789557574202</c:v>
                </c:pt>
                <c:pt idx="21">
                  <c:v>0.18993928391714121</c:v>
                </c:pt>
                <c:pt idx="22">
                  <c:v>0.18996091939447979</c:v>
                </c:pt>
                <c:pt idx="23">
                  <c:v>0.16876793848228999</c:v>
                </c:pt>
                <c:pt idx="24">
                  <c:v>0.17164517106084531</c:v>
                </c:pt>
                <c:pt idx="25">
                  <c:v>0.24166057891949322</c:v>
                </c:pt>
                <c:pt idx="26">
                  <c:v>8.1352633140738817E-2</c:v>
                </c:pt>
                <c:pt idx="27">
                  <c:v>5.9508944980819933E-2</c:v>
                </c:pt>
                <c:pt idx="28">
                  <c:v>-2.0747316188561626E-2</c:v>
                </c:pt>
                <c:pt idx="29">
                  <c:v>0.10404571573721455</c:v>
                </c:pt>
                <c:pt idx="30">
                  <c:v>7.7444262372495132E-2</c:v>
                </c:pt>
                <c:pt idx="31">
                  <c:v>4.3982729832436007E-2</c:v>
                </c:pt>
                <c:pt idx="32">
                  <c:v>0.14368104008781302</c:v>
                </c:pt>
                <c:pt idx="33">
                  <c:v>9.5871105799005818E-2</c:v>
                </c:pt>
                <c:pt idx="34">
                  <c:v>0.12467498418220657</c:v>
                </c:pt>
                <c:pt idx="35">
                  <c:v>0.21981925882772657</c:v>
                </c:pt>
                <c:pt idx="36">
                  <c:v>0.13533672119339712</c:v>
                </c:pt>
                <c:pt idx="37">
                  <c:v>0.11802446148467993</c:v>
                </c:pt>
                <c:pt idx="38">
                  <c:v>0.11730790911008171</c:v>
                </c:pt>
                <c:pt idx="39">
                  <c:v>5.3363372252675845E-2</c:v>
                </c:pt>
                <c:pt idx="40">
                  <c:v>7.4359828560886854E-2</c:v>
                </c:pt>
                <c:pt idx="41">
                  <c:v>9.8122767069213523E-2</c:v>
                </c:pt>
                <c:pt idx="42">
                  <c:v>-0.12526918422344124</c:v>
                </c:pt>
                <c:pt idx="43">
                  <c:v>-1.9658418628267782E-3</c:v>
                </c:pt>
                <c:pt idx="44">
                  <c:v>-6.4023106118995088E-2</c:v>
                </c:pt>
                <c:pt idx="45">
                  <c:v>-0.16951218942099899</c:v>
                </c:pt>
                <c:pt idx="46">
                  <c:v>-4.3237978070948202E-2</c:v>
                </c:pt>
                <c:pt idx="47">
                  <c:v>-9.5287842355986641E-2</c:v>
                </c:pt>
                <c:pt idx="48">
                  <c:v>-7.89896337881828E-2</c:v>
                </c:pt>
                <c:pt idx="49">
                  <c:v>-0.1054270799867254</c:v>
                </c:pt>
                <c:pt idx="50">
                  <c:v>-3.9411041739995767E-2</c:v>
                </c:pt>
                <c:pt idx="51">
                  <c:v>-3.0279501001217568E-2</c:v>
                </c:pt>
                <c:pt idx="52">
                  <c:v>-3.5805609468255284E-2</c:v>
                </c:pt>
                <c:pt idx="53">
                  <c:v>-2.6734809536989701E-2</c:v>
                </c:pt>
                <c:pt idx="54">
                  <c:v>-4.8833782227269751E-2</c:v>
                </c:pt>
                <c:pt idx="55">
                  <c:v>-0.11962096367577146</c:v>
                </c:pt>
                <c:pt idx="56">
                  <c:v>-8.9214125322797599E-2</c:v>
                </c:pt>
                <c:pt idx="57">
                  <c:v>1.7374032023553809E-3</c:v>
                </c:pt>
                <c:pt idx="58">
                  <c:v>-8.23094794606547E-2</c:v>
                </c:pt>
                <c:pt idx="59">
                  <c:v>-6.8472510564824063E-2</c:v>
                </c:pt>
                <c:pt idx="60">
                  <c:v>-0.14615766408281416</c:v>
                </c:pt>
                <c:pt idx="61">
                  <c:v>-0.14804473950194819</c:v>
                </c:pt>
                <c:pt idx="62">
                  <c:v>-0.10347425799397669</c:v>
                </c:pt>
                <c:pt idx="63">
                  <c:v>-8.8363955293463192E-2</c:v>
                </c:pt>
                <c:pt idx="64">
                  <c:v>-5.0795514532401498E-2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35-4BBE-A316-2D1299F291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</c:numCache>
            </c:numRef>
          </c:xVal>
          <c:yVal>
            <c:numRef>
              <c:f>TDK_KF_ST_19_01!$AD$20:$AD$83</c:f>
              <c:numCache>
                <c:formatCode>General</c:formatCode>
                <c:ptCount val="64"/>
                <c:pt idx="0">
                  <c:v>-5.1648817200848254E-2</c:v>
                </c:pt>
                <c:pt idx="1">
                  <c:v>5.7308536294039314E-2</c:v>
                </c:pt>
                <c:pt idx="2">
                  <c:v>-2.4641819420505584E-3</c:v>
                </c:pt>
                <c:pt idx="3">
                  <c:v>-1.2791273331703934E-2</c:v>
                </c:pt>
                <c:pt idx="4">
                  <c:v>1.8742638212966511E-2</c:v>
                </c:pt>
                <c:pt idx="5">
                  <c:v>0.10288776383909237</c:v>
                </c:pt>
                <c:pt idx="6">
                  <c:v>-1.8145054379658632E-2</c:v>
                </c:pt>
                <c:pt idx="7">
                  <c:v>6.4113311618164914E-2</c:v>
                </c:pt>
                <c:pt idx="8">
                  <c:v>2.0520726352351915E-2</c:v>
                </c:pt>
                <c:pt idx="9">
                  <c:v>-2.7192340095908207E-2</c:v>
                </c:pt>
                <c:pt idx="10">
                  <c:v>-5.071059909387543E-2</c:v>
                </c:pt>
                <c:pt idx="11">
                  <c:v>1.8079164471608067E-2</c:v>
                </c:pt>
                <c:pt idx="12">
                  <c:v>7.2985458967579575E-2</c:v>
                </c:pt>
                <c:pt idx="13">
                  <c:v>4.0521632132197283E-2</c:v>
                </c:pt>
                <c:pt idx="14">
                  <c:v>6.1964331465631517E-2</c:v>
                </c:pt>
                <c:pt idx="15">
                  <c:v>1.7219467456612847E-2</c:v>
                </c:pt>
                <c:pt idx="16">
                  <c:v>-3.5449354584713433E-2</c:v>
                </c:pt>
                <c:pt idx="17">
                  <c:v>5.1501652426296118E-2</c:v>
                </c:pt>
                <c:pt idx="18">
                  <c:v>9.1181162646364555E-2</c:v>
                </c:pt>
                <c:pt idx="19">
                  <c:v>-5.4963694259654972E-2</c:v>
                </c:pt>
                <c:pt idx="20">
                  <c:v>-8.5553801119431228E-3</c:v>
                </c:pt>
                <c:pt idx="21">
                  <c:v>0.1227856609584137</c:v>
                </c:pt>
                <c:pt idx="22">
                  <c:v>-5.7602802796353103E-2</c:v>
                </c:pt>
                <c:pt idx="23">
                  <c:v>0.11498738651422968</c:v>
                </c:pt>
                <c:pt idx="24">
                  <c:v>2.0964314406569429E-2</c:v>
                </c:pt>
                <c:pt idx="25">
                  <c:v>-1.1244012170550377E-3</c:v>
                </c:pt>
                <c:pt idx="26">
                  <c:v>1.9882004360738392E-2</c:v>
                </c:pt>
                <c:pt idx="27">
                  <c:v>8.0492530084285363E-2</c:v>
                </c:pt>
                <c:pt idx="28">
                  <c:v>6.4670977782640193E-2</c:v>
                </c:pt>
                <c:pt idx="29">
                  <c:v>9.4945348362443838E-2</c:v>
                </c:pt>
                <c:pt idx="30">
                  <c:v>9.6310782940918216E-3</c:v>
                </c:pt>
                <c:pt idx="31">
                  <c:v>5.0168967506181161E-2</c:v>
                </c:pt>
                <c:pt idx="32">
                  <c:v>8.5664501867114495E-2</c:v>
                </c:pt>
                <c:pt idx="33">
                  <c:v>2.5987034974832568E-3</c:v>
                </c:pt>
                <c:pt idx="34">
                  <c:v>5.5872069492266974E-2</c:v>
                </c:pt>
                <c:pt idx="35">
                  <c:v>4.8647568485989723E-2</c:v>
                </c:pt>
                <c:pt idx="36">
                  <c:v>-8.5365908438461702E-3</c:v>
                </c:pt>
                <c:pt idx="37">
                  <c:v>2.1555217193451881E-2</c:v>
                </c:pt>
                <c:pt idx="38">
                  <c:v>-5.4328256385588247E-2</c:v>
                </c:pt>
                <c:pt idx="39">
                  <c:v>0.16312269019752534</c:v>
                </c:pt>
                <c:pt idx="40">
                  <c:v>8.0581465091682958E-2</c:v>
                </c:pt>
                <c:pt idx="41">
                  <c:v>6.962322631642337E-2</c:v>
                </c:pt>
                <c:pt idx="42">
                  <c:v>9.0176357767461468E-2</c:v>
                </c:pt>
                <c:pt idx="43">
                  <c:v>2.1841524567804527E-2</c:v>
                </c:pt>
                <c:pt idx="44">
                  <c:v>-4.0027683978223649E-2</c:v>
                </c:pt>
                <c:pt idx="45">
                  <c:v>0.1196678494414698</c:v>
                </c:pt>
                <c:pt idx="46">
                  <c:v>7.5538417409461545E-2</c:v>
                </c:pt>
                <c:pt idx="47">
                  <c:v>-9.1086806710336532E-3</c:v>
                </c:pt>
                <c:pt idx="48">
                  <c:v>-1.2051549487864577E-2</c:v>
                </c:pt>
                <c:pt idx="49">
                  <c:v>-4.8601818038548572E-2</c:v>
                </c:pt>
                <c:pt idx="50">
                  <c:v>0.13103061668499549</c:v>
                </c:pt>
                <c:pt idx="51">
                  <c:v>8.8118155271388332E-2</c:v>
                </c:pt>
                <c:pt idx="52">
                  <c:v>-9.3115939523158886E-2</c:v>
                </c:pt>
                <c:pt idx="53">
                  <c:v>-2.2573795565676846E-3</c:v>
                </c:pt>
                <c:pt idx="54">
                  <c:v>3.255505321601504E-2</c:v>
                </c:pt>
                <c:pt idx="55">
                  <c:v>1.3678196975774881E-3</c:v>
                </c:pt>
                <c:pt idx="56">
                  <c:v>1.9174730147256014E-2</c:v>
                </c:pt>
                <c:pt idx="57">
                  <c:v>6.13747214405862E-2</c:v>
                </c:pt>
                <c:pt idx="58">
                  <c:v>3.0223678978245516E-2</c:v>
                </c:pt>
                <c:pt idx="59">
                  <c:v>-2.042331507129802E-2</c:v>
                </c:pt>
                <c:pt idx="60">
                  <c:v>4.6723339397317432E-2</c:v>
                </c:pt>
                <c:pt idx="61">
                  <c:v>8.4416455586108441E-2</c:v>
                </c:pt>
                <c:pt idx="62">
                  <c:v>1.6636760328481159E-2</c:v>
                </c:pt>
                <c:pt idx="63">
                  <c:v>6.3175585037981818E-2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35-4BBE-A316-2D1299F29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45616"/>
        <c:axId val="449346792"/>
      </c:scatterChart>
      <c:valAx>
        <c:axId val="4493456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6792"/>
        <c:crosses val="autoZero"/>
        <c:crossBetween val="midCat"/>
      </c:valAx>
      <c:valAx>
        <c:axId val="44934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5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TDK_KF_ST_19_01!$I$20:$I$84</c:f>
              <c:numCache>
                <c:formatCode>General</c:formatCode>
                <c:ptCount val="65"/>
                <c:pt idx="0">
                  <c:v>512</c:v>
                </c:pt>
                <c:pt idx="1">
                  <c:v>874</c:v>
                </c:pt>
                <c:pt idx="2">
                  <c:v>1251</c:v>
                </c:pt>
                <c:pt idx="3">
                  <c:v>1599</c:v>
                </c:pt>
                <c:pt idx="4">
                  <c:v>1929</c:v>
                </c:pt>
                <c:pt idx="5">
                  <c:v>2243</c:v>
                </c:pt>
                <c:pt idx="6">
                  <c:v>2534</c:v>
                </c:pt>
                <c:pt idx="7">
                  <c:v>2801</c:v>
                </c:pt>
                <c:pt idx="8">
                  <c:v>3044</c:v>
                </c:pt>
                <c:pt idx="9">
                  <c:v>3259</c:v>
                </c:pt>
                <c:pt idx="10">
                  <c:v>3445</c:v>
                </c:pt>
                <c:pt idx="11">
                  <c:v>3587</c:v>
                </c:pt>
                <c:pt idx="12">
                  <c:v>3708</c:v>
                </c:pt>
                <c:pt idx="13">
                  <c:v>3782</c:v>
                </c:pt>
                <c:pt idx="14">
                  <c:v>3819</c:v>
                </c:pt>
                <c:pt idx="15">
                  <c:v>3825</c:v>
                </c:pt>
                <c:pt idx="16">
                  <c:v>3794</c:v>
                </c:pt>
                <c:pt idx="17">
                  <c:v>3722</c:v>
                </c:pt>
                <c:pt idx="18">
                  <c:v>3615</c:v>
                </c:pt>
                <c:pt idx="19">
                  <c:v>3466</c:v>
                </c:pt>
                <c:pt idx="20">
                  <c:v>3291</c:v>
                </c:pt>
                <c:pt idx="21">
                  <c:v>3092</c:v>
                </c:pt>
                <c:pt idx="22">
                  <c:v>2856</c:v>
                </c:pt>
                <c:pt idx="23">
                  <c:v>2595</c:v>
                </c:pt>
                <c:pt idx="24">
                  <c:v>2292</c:v>
                </c:pt>
                <c:pt idx="25">
                  <c:v>1982</c:v>
                </c:pt>
                <c:pt idx="26">
                  <c:v>1643</c:v>
                </c:pt>
                <c:pt idx="27">
                  <c:v>1294</c:v>
                </c:pt>
                <c:pt idx="28">
                  <c:v>934</c:v>
                </c:pt>
                <c:pt idx="29">
                  <c:v>570</c:v>
                </c:pt>
                <c:pt idx="30">
                  <c:v>202</c:v>
                </c:pt>
                <c:pt idx="31">
                  <c:v>-164</c:v>
                </c:pt>
                <c:pt idx="32">
                  <c:v>-546</c:v>
                </c:pt>
                <c:pt idx="33">
                  <c:v>-917</c:v>
                </c:pt>
                <c:pt idx="34">
                  <c:v>-1289</c:v>
                </c:pt>
                <c:pt idx="35">
                  <c:v>-1642</c:v>
                </c:pt>
                <c:pt idx="36">
                  <c:v>-1964</c:v>
                </c:pt>
                <c:pt idx="37">
                  <c:v>-2278</c:v>
                </c:pt>
                <c:pt idx="38">
                  <c:v>-2572</c:v>
                </c:pt>
                <c:pt idx="39">
                  <c:v>-2835</c:v>
                </c:pt>
                <c:pt idx="40">
                  <c:v>-3075</c:v>
                </c:pt>
                <c:pt idx="41">
                  <c:v>-3292</c:v>
                </c:pt>
                <c:pt idx="42">
                  <c:v>-3478</c:v>
                </c:pt>
                <c:pt idx="43">
                  <c:v>-3621</c:v>
                </c:pt>
                <c:pt idx="44">
                  <c:v>-3742</c:v>
                </c:pt>
                <c:pt idx="45">
                  <c:v>-3819</c:v>
                </c:pt>
                <c:pt idx="46">
                  <c:v>-3852</c:v>
                </c:pt>
                <c:pt idx="47">
                  <c:v>-3856</c:v>
                </c:pt>
                <c:pt idx="48">
                  <c:v>-3827</c:v>
                </c:pt>
                <c:pt idx="49">
                  <c:v>-3758</c:v>
                </c:pt>
                <c:pt idx="50">
                  <c:v>-3652</c:v>
                </c:pt>
                <c:pt idx="51">
                  <c:v>-3508</c:v>
                </c:pt>
                <c:pt idx="52">
                  <c:v>-3328</c:v>
                </c:pt>
                <c:pt idx="53">
                  <c:v>-3125</c:v>
                </c:pt>
                <c:pt idx="54">
                  <c:v>-2902</c:v>
                </c:pt>
                <c:pt idx="55">
                  <c:v>-2638</c:v>
                </c:pt>
                <c:pt idx="56">
                  <c:v>-2342</c:v>
                </c:pt>
                <c:pt idx="57">
                  <c:v>-2027</c:v>
                </c:pt>
                <c:pt idx="58">
                  <c:v>-1691</c:v>
                </c:pt>
                <c:pt idx="59">
                  <c:v>-1336</c:v>
                </c:pt>
                <c:pt idx="60">
                  <c:v>-977</c:v>
                </c:pt>
                <c:pt idx="61">
                  <c:v>-621</c:v>
                </c:pt>
                <c:pt idx="62">
                  <c:v>-245</c:v>
                </c:pt>
                <c:pt idx="63">
                  <c:v>129</c:v>
                </c:pt>
                <c:pt idx="64">
                  <c:v>504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28-4242-A42A-2B362D9E833B}"/>
            </c:ext>
          </c:extLst>
        </c:ser>
        <c:ser>
          <c:idx val="1"/>
          <c:order val="1"/>
          <c:tx>
            <c:strRef>
              <c:f>TDK_KF_ST_19_01!$L$19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TDK_KF_ST_19_01!$L$20:$L$84</c:f>
              <c:numCache>
                <c:formatCode>General</c:formatCode>
                <c:ptCount val="65"/>
                <c:pt idx="0">
                  <c:v>507.752467904311</c:v>
                </c:pt>
                <c:pt idx="1">
                  <c:v>879.62364575952029</c:v>
                </c:pt>
                <c:pt idx="2">
                  <c:v>1252.4428210539156</c:v>
                </c:pt>
                <c:pt idx="3">
                  <c:v>1604.0222833564067</c:v>
                </c:pt>
                <c:pt idx="4">
                  <c:v>1936.0984002409923</c:v>
                </c:pt>
                <c:pt idx="5">
                  <c:v>2247.0534554594601</c:v>
                </c:pt>
                <c:pt idx="6">
                  <c:v>2536.7034935174161</c:v>
                </c:pt>
                <c:pt idx="7">
                  <c:v>2801.509494070538</c:v>
                </c:pt>
                <c:pt idx="8">
                  <c:v>3044.7159407383142</c:v>
                </c:pt>
                <c:pt idx="9">
                  <c:v>3261.2377773590633</c:v>
                </c:pt>
                <c:pt idx="10">
                  <c:v>3444.2780058210969</c:v>
                </c:pt>
                <c:pt idx="11">
                  <c:v>3590.0607192977304</c:v>
                </c:pt>
                <c:pt idx="12">
                  <c:v>3702.6139878708518</c:v>
                </c:pt>
                <c:pt idx="13">
                  <c:v>3775.9035936300952</c:v>
                </c:pt>
                <c:pt idx="14">
                  <c:v>3815.4824144079926</c:v>
                </c:pt>
                <c:pt idx="15">
                  <c:v>3818.9352592019814</c:v>
                </c:pt>
                <c:pt idx="16">
                  <c:v>3785.4418013219765</c:v>
                </c:pt>
                <c:pt idx="17">
                  <c:v>3715.0081364121206</c:v>
                </c:pt>
                <c:pt idx="18">
                  <c:v>3605.3532304312475</c:v>
                </c:pt>
                <c:pt idx="19">
                  <c:v>3460.8736202396908</c:v>
                </c:pt>
                <c:pt idx="20">
                  <c:v>3287.7172391976014</c:v>
                </c:pt>
                <c:pt idx="21">
                  <c:v>3082.9740322499802</c:v>
                </c:pt>
                <c:pt idx="22">
                  <c:v>2852.2874812008686</c:v>
                </c:pt>
                <c:pt idx="23">
                  <c:v>2592.2103899045983</c:v>
                </c:pt>
                <c:pt idx="24">
                  <c:v>2299.4924464270662</c:v>
                </c:pt>
                <c:pt idx="25">
                  <c:v>1984.8631783078927</c:v>
                </c:pt>
                <c:pt idx="26">
                  <c:v>1646.7191996239626</c:v>
                </c:pt>
                <c:pt idx="27">
                  <c:v>1296.9296319488822</c:v>
                </c:pt>
                <c:pt idx="28">
                  <c:v>938.948577890352</c:v>
                </c:pt>
                <c:pt idx="29">
                  <c:v>578.98616990904429</c:v>
                </c:pt>
                <c:pt idx="30">
                  <c:v>210.5116810423122</c:v>
                </c:pt>
                <c:pt idx="31">
                  <c:v>-159.52181045803115</c:v>
                </c:pt>
                <c:pt idx="32">
                  <c:v>-540.85054877919606</c:v>
                </c:pt>
                <c:pt idx="33">
                  <c:v>-911.74964803637738</c:v>
                </c:pt>
                <c:pt idx="34">
                  <c:v>-1286.6318996892439</c:v>
                </c:pt>
                <c:pt idx="35">
                  <c:v>-1637.5072466623137</c:v>
                </c:pt>
                <c:pt idx="36">
                  <c:v>-1965.429659913214</c:v>
                </c:pt>
                <c:pt idx="37">
                  <c:v>-2277.2979692208251</c:v>
                </c:pt>
                <c:pt idx="38">
                  <c:v>-2565.7284951315796</c:v>
                </c:pt>
                <c:pt idx="39">
                  <c:v>-2835.1930108040715</c:v>
                </c:pt>
                <c:pt idx="40">
                  <c:v>-3077.3625434015494</c:v>
                </c:pt>
                <c:pt idx="41">
                  <c:v>-3294.1882035646104</c:v>
                </c:pt>
                <c:pt idx="42">
                  <c:v>-3479.3690525860525</c:v>
                </c:pt>
                <c:pt idx="43">
                  <c:v>-3628.909029019725</c:v>
                </c:pt>
                <c:pt idx="44">
                  <c:v>-3742.9187287296327</c:v>
                </c:pt>
                <c:pt idx="45">
                  <c:v>-3817.6356913656246</c:v>
                </c:pt>
                <c:pt idx="46">
                  <c:v>-3858.6197904058686</c:v>
                </c:pt>
                <c:pt idx="47">
                  <c:v>-3863.6030983300698</c:v>
                </c:pt>
                <c:pt idx="48">
                  <c:v>-3830.8467764012576</c:v>
                </c:pt>
                <c:pt idx="49">
                  <c:v>-3760.8952597902539</c:v>
                </c:pt>
                <c:pt idx="50">
                  <c:v>-3653.3563870543517</c:v>
                </c:pt>
                <c:pt idx="51">
                  <c:v>-3510.2140184619434</c:v>
                </c:pt>
                <c:pt idx="52">
                  <c:v>-3336.2792086135837</c:v>
                </c:pt>
                <c:pt idx="53">
                  <c:v>-3129.756444379439</c:v>
                </c:pt>
                <c:pt idx="54">
                  <c:v>-2898.6038459737715</c:v>
                </c:pt>
                <c:pt idx="55">
                  <c:v>-2638.3118207079665</c:v>
                </c:pt>
                <c:pt idx="56">
                  <c:v>-2341.9149644976251</c:v>
                </c:pt>
                <c:pt idx="57">
                  <c:v>-2027.165838583772</c:v>
                </c:pt>
                <c:pt idx="58">
                  <c:v>-1691.639401739777</c:v>
                </c:pt>
                <c:pt idx="59">
                  <c:v>-1336.7771866329008</c:v>
                </c:pt>
                <c:pt idx="60">
                  <c:v>-975.73935838524267</c:v>
                </c:pt>
                <c:pt idx="61">
                  <c:v>-613.84003966952264</c:v>
                </c:pt>
                <c:pt idx="62">
                  <c:v>-241.65079464163313</c:v>
                </c:pt>
                <c:pt idx="63">
                  <c:v>133.82708992419433</c:v>
                </c:pt>
                <c:pt idx="64">
                  <c:v>513.20035884469803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28-4242-A42A-2B362D9E833B}"/>
            </c:ext>
          </c:extLst>
        </c:ser>
        <c:ser>
          <c:idx val="2"/>
          <c:order val="2"/>
          <c:tx>
            <c:strRef>
              <c:f>TDK_KF_ST_19_01!$J$19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TDK_KF_ST_19_01!$J$20:$J$84</c:f>
              <c:numCache>
                <c:formatCode>General</c:formatCode>
                <c:ptCount val="65"/>
                <c:pt idx="0">
                  <c:v>-3766</c:v>
                </c:pt>
                <c:pt idx="1">
                  <c:v>-3698</c:v>
                </c:pt>
                <c:pt idx="2">
                  <c:v>-3594</c:v>
                </c:pt>
                <c:pt idx="3">
                  <c:v>-3451</c:v>
                </c:pt>
                <c:pt idx="4">
                  <c:v>-3280</c:v>
                </c:pt>
                <c:pt idx="5">
                  <c:v>-3084</c:v>
                </c:pt>
                <c:pt idx="6">
                  <c:v>-2844</c:v>
                </c:pt>
                <c:pt idx="7">
                  <c:v>-2590</c:v>
                </c:pt>
                <c:pt idx="8">
                  <c:v>-2307</c:v>
                </c:pt>
                <c:pt idx="9">
                  <c:v>-1990</c:v>
                </c:pt>
                <c:pt idx="10">
                  <c:v>-1651</c:v>
                </c:pt>
                <c:pt idx="11">
                  <c:v>-1310</c:v>
                </c:pt>
                <c:pt idx="12">
                  <c:v>-956</c:v>
                </c:pt>
                <c:pt idx="13">
                  <c:v>-599</c:v>
                </c:pt>
                <c:pt idx="14">
                  <c:v>-233</c:v>
                </c:pt>
                <c:pt idx="15">
                  <c:v>138</c:v>
                </c:pt>
                <c:pt idx="16">
                  <c:v>518</c:v>
                </c:pt>
                <c:pt idx="17">
                  <c:v>881</c:v>
                </c:pt>
                <c:pt idx="18">
                  <c:v>1253</c:v>
                </c:pt>
                <c:pt idx="19">
                  <c:v>1606</c:v>
                </c:pt>
                <c:pt idx="20">
                  <c:v>1937</c:v>
                </c:pt>
                <c:pt idx="21">
                  <c:v>2246</c:v>
                </c:pt>
                <c:pt idx="22">
                  <c:v>2533</c:v>
                </c:pt>
                <c:pt idx="23">
                  <c:v>2803</c:v>
                </c:pt>
                <c:pt idx="24">
                  <c:v>3044</c:v>
                </c:pt>
                <c:pt idx="25">
                  <c:v>3266</c:v>
                </c:pt>
                <c:pt idx="26">
                  <c:v>3457</c:v>
                </c:pt>
                <c:pt idx="27">
                  <c:v>3599</c:v>
                </c:pt>
                <c:pt idx="28">
                  <c:v>3714</c:v>
                </c:pt>
                <c:pt idx="29">
                  <c:v>3791</c:v>
                </c:pt>
                <c:pt idx="30">
                  <c:v>3837</c:v>
                </c:pt>
                <c:pt idx="31">
                  <c:v>3840</c:v>
                </c:pt>
                <c:pt idx="32">
                  <c:v>3806</c:v>
                </c:pt>
                <c:pt idx="33">
                  <c:v>3745</c:v>
                </c:pt>
                <c:pt idx="34">
                  <c:v>3633</c:v>
                </c:pt>
                <c:pt idx="35">
                  <c:v>3494</c:v>
                </c:pt>
                <c:pt idx="36">
                  <c:v>3325</c:v>
                </c:pt>
                <c:pt idx="37">
                  <c:v>3123</c:v>
                </c:pt>
                <c:pt idx="38">
                  <c:v>2893</c:v>
                </c:pt>
                <c:pt idx="39">
                  <c:v>2634</c:v>
                </c:pt>
                <c:pt idx="40">
                  <c:v>2349</c:v>
                </c:pt>
                <c:pt idx="41">
                  <c:v>2038</c:v>
                </c:pt>
                <c:pt idx="42">
                  <c:v>1706</c:v>
                </c:pt>
                <c:pt idx="43">
                  <c:v>1352</c:v>
                </c:pt>
                <c:pt idx="44">
                  <c:v>996</c:v>
                </c:pt>
                <c:pt idx="45">
                  <c:v>648</c:v>
                </c:pt>
                <c:pt idx="46">
                  <c:v>280</c:v>
                </c:pt>
                <c:pt idx="47">
                  <c:v>-90</c:v>
                </c:pt>
                <c:pt idx="48">
                  <c:v>-470</c:v>
                </c:pt>
                <c:pt idx="49">
                  <c:v>-837</c:v>
                </c:pt>
                <c:pt idx="50">
                  <c:v>-1196</c:v>
                </c:pt>
                <c:pt idx="51">
                  <c:v>-1550</c:v>
                </c:pt>
                <c:pt idx="52">
                  <c:v>-1883</c:v>
                </c:pt>
                <c:pt idx="53">
                  <c:v>-2198</c:v>
                </c:pt>
                <c:pt idx="54">
                  <c:v>-2486</c:v>
                </c:pt>
                <c:pt idx="55">
                  <c:v>-2751</c:v>
                </c:pt>
                <c:pt idx="56">
                  <c:v>-3001</c:v>
                </c:pt>
                <c:pt idx="57">
                  <c:v>-3215</c:v>
                </c:pt>
                <c:pt idx="58">
                  <c:v>-3400</c:v>
                </c:pt>
                <c:pt idx="59">
                  <c:v>-3559</c:v>
                </c:pt>
                <c:pt idx="60">
                  <c:v>-3668</c:v>
                </c:pt>
                <c:pt idx="61">
                  <c:v>-3748</c:v>
                </c:pt>
                <c:pt idx="62">
                  <c:v>-3787</c:v>
                </c:pt>
                <c:pt idx="63">
                  <c:v>-3794</c:v>
                </c:pt>
                <c:pt idx="64">
                  <c:v>-3772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728-4242-A42A-2B362D9E833B}"/>
            </c:ext>
          </c:extLst>
        </c:ser>
        <c:ser>
          <c:idx val="3"/>
          <c:order val="3"/>
          <c:tx>
            <c:strRef>
              <c:f>TDK_KF_ST_19_01!$N$19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5.6609999999999996</c:v>
                </c:pt>
                <c:pt idx="2">
                  <c:v>11.456999999999999</c:v>
                </c:pt>
                <c:pt idx="3">
                  <c:v>17.117999999999999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39.356999999999992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56.474999999999987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84.347999999999985</c:v>
                </c:pt>
                <c:pt idx="16">
                  <c:v>89.981999999999985</c:v>
                </c:pt>
                <c:pt idx="17">
                  <c:v>95.624999999999986</c:v>
                </c:pt>
                <c:pt idx="18">
                  <c:v>101.40299999999999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123.67799999999998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146.33999999999997</c:v>
                </c:pt>
                <c:pt idx="27">
                  <c:v>152.00099999999998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168.59699999999998</c:v>
                </c:pt>
                <c:pt idx="31">
                  <c:v>174.11399999999998</c:v>
                </c:pt>
                <c:pt idx="32">
                  <c:v>179.81999999999996</c:v>
                </c:pt>
                <c:pt idx="33">
                  <c:v>185.44499999999996</c:v>
                </c:pt>
                <c:pt idx="34">
                  <c:v>191.26799999999997</c:v>
                </c:pt>
                <c:pt idx="35">
                  <c:v>196.91099999999997</c:v>
                </c:pt>
                <c:pt idx="36">
                  <c:v>202.42799999999997</c:v>
                </c:pt>
                <c:pt idx="37">
                  <c:v>207.98099999999997</c:v>
                </c:pt>
                <c:pt idx="38">
                  <c:v>213.48899999999998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230.39999999999998</c:v>
                </c:pt>
                <c:pt idx="42">
                  <c:v>236.13299999999998</c:v>
                </c:pt>
                <c:pt idx="43">
                  <c:v>241.82099999999997</c:v>
                </c:pt>
                <c:pt idx="44">
                  <c:v>247.50899999999996</c:v>
                </c:pt>
                <c:pt idx="45">
                  <c:v>252.94499999999996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269.81099999999998</c:v>
                </c:pt>
                <c:pt idx="49">
                  <c:v>275.48099999999999</c:v>
                </c:pt>
                <c:pt idx="50">
                  <c:v>281.19599999999997</c:v>
                </c:pt>
                <c:pt idx="51">
                  <c:v>286.89299999999997</c:v>
                </c:pt>
                <c:pt idx="52">
                  <c:v>292.48199999999997</c:v>
                </c:pt>
                <c:pt idx="53">
                  <c:v>298.09799999999996</c:v>
                </c:pt>
                <c:pt idx="54">
                  <c:v>303.59699999999998</c:v>
                </c:pt>
                <c:pt idx="55">
                  <c:v>309.14999999999998</c:v>
                </c:pt>
                <c:pt idx="56">
                  <c:v>314.91899999999998</c:v>
                </c:pt>
                <c:pt idx="57">
                  <c:v>320.59799999999996</c:v>
                </c:pt>
                <c:pt idx="58">
                  <c:v>326.29499999999996</c:v>
                </c:pt>
                <c:pt idx="59">
                  <c:v>332.03699999999998</c:v>
                </c:pt>
                <c:pt idx="60">
                  <c:v>337.67099999999999</c:v>
                </c:pt>
                <c:pt idx="61">
                  <c:v>343.17899999999997</c:v>
                </c:pt>
                <c:pt idx="62">
                  <c:v>348.75899999999996</c:v>
                </c:pt>
                <c:pt idx="63">
                  <c:v>354.35699999999997</c:v>
                </c:pt>
                <c:pt idx="64">
                  <c:v>360.03599999999994</c:v>
                </c:pt>
              </c:numCache>
            </c:numRef>
          </c:xVal>
          <c:yVal>
            <c:numRef>
              <c:f>TDK_KF_ST_19_01!$N$20:$N$84</c:f>
              <c:numCache>
                <c:formatCode>General</c:formatCode>
                <c:ptCount val="65"/>
                <c:pt idx="0">
                  <c:v>-3763.725934817438</c:v>
                </c:pt>
                <c:pt idx="1">
                  <c:v>-3696.4661558071034</c:v>
                </c:pt>
                <c:pt idx="2">
                  <c:v>-3589.8714230392543</c:v>
                </c:pt>
                <c:pt idx="3">
                  <c:v>-3450.0997713683578</c:v>
                </c:pt>
                <c:pt idx="4">
                  <c:v>-3278.5743111633005</c:v>
                </c:pt>
                <c:pt idx="5">
                  <c:v>-3077.3206146696734</c:v>
                </c:pt>
                <c:pt idx="6">
                  <c:v>-2846.979856449761</c:v>
                </c:pt>
                <c:pt idx="7">
                  <c:v>-2590.5900153470925</c:v>
                </c:pt>
                <c:pt idx="8">
                  <c:v>-2303.6637687190264</c:v>
                </c:pt>
                <c:pt idx="9">
                  <c:v>-1989.0357549809846</c:v>
                </c:pt>
                <c:pt idx="10">
                  <c:v>-1655.3131251672985</c:v>
                </c:pt>
                <c:pt idx="11">
                  <c:v>-1312.1817667985292</c:v>
                </c:pt>
                <c:pt idx="12">
                  <c:v>-951.07714491175886</c:v>
                </c:pt>
                <c:pt idx="13">
                  <c:v>-596.9788858187402</c:v>
                </c:pt>
                <c:pt idx="14">
                  <c:v>-229.5495335118473</c:v>
                </c:pt>
                <c:pt idx="15">
                  <c:v>142.62119989489617</c:v>
                </c:pt>
                <c:pt idx="16">
                  <c:v>516.59886707040073</c:v>
                </c:pt>
                <c:pt idx="17">
                  <c:v>886.36071572353558</c:v>
                </c:pt>
                <c:pt idx="18">
                  <c:v>1256.2346130128135</c:v>
                </c:pt>
                <c:pt idx="19">
                  <c:v>1609.1807055541788</c:v>
                </c:pt>
                <c:pt idx="20">
                  <c:v>1936.5269514314366</c:v>
                </c:pt>
                <c:pt idx="21">
                  <c:v>2246.9663994711213</c:v>
                </c:pt>
                <c:pt idx="22">
                  <c:v>2532.8849090759322</c:v>
                </c:pt>
                <c:pt idx="23">
                  <c:v>2798.6923176009682</c:v>
                </c:pt>
                <c:pt idx="24">
                  <c:v>3044.717387639665</c:v>
                </c:pt>
                <c:pt idx="25">
                  <c:v>3260.2138962947406</c:v>
                </c:pt>
                <c:pt idx="26">
                  <c:v>3445.7393044474438</c:v>
                </c:pt>
                <c:pt idx="27">
                  <c:v>3594.9840977742556</c:v>
                </c:pt>
                <c:pt idx="28">
                  <c:v>3708.109472592424</c:v>
                </c:pt>
                <c:pt idx="29">
                  <c:v>3784.9803681262556</c:v>
                </c:pt>
                <c:pt idx="30">
                  <c:v>3827.6101633229237</c:v>
                </c:pt>
                <c:pt idx="31">
                  <c:v>3834.8475658756347</c:v>
                </c:pt>
                <c:pt idx="32">
                  <c:v>3805.1358016932536</c:v>
                </c:pt>
                <c:pt idx="33">
                  <c:v>3739.1093909655788</c:v>
                </c:pt>
                <c:pt idx="34">
                  <c:v>3633.0198247627309</c:v>
                </c:pt>
                <c:pt idx="35">
                  <c:v>3494.6026159369417</c:v>
                </c:pt>
                <c:pt idx="36">
                  <c:v>3326.6905088447788</c:v>
                </c:pt>
                <c:pt idx="37">
                  <c:v>3126.7349252244016</c:v>
                </c:pt>
                <c:pt idx="38">
                  <c:v>2899.573550409265</c:v>
                </c:pt>
                <c:pt idx="39">
                  <c:v>2641.016807934539</c:v>
                </c:pt>
                <c:pt idx="40">
                  <c:v>2357.8404317914469</c:v>
                </c:pt>
                <c:pt idx="41">
                  <c:v>2046.2593393863315</c:v>
                </c:pt>
                <c:pt idx="42">
                  <c:v>1712.9764276752389</c:v>
                </c:pt>
                <c:pt idx="43">
                  <c:v>1365.5551848794396</c:v>
                </c:pt>
                <c:pt idx="44">
                  <c:v>1004.8773145185307</c:v>
                </c:pt>
                <c:pt idx="45">
                  <c:v>651.06104212649825</c:v>
                </c:pt>
                <c:pt idx="46">
                  <c:v>284.98643196017929</c:v>
                </c:pt>
                <c:pt idx="47">
                  <c:v>-89.553899762710088</c:v>
                </c:pt>
                <c:pt idx="48">
                  <c:v>-468.39075834306152</c:v>
                </c:pt>
                <c:pt idx="49">
                  <c:v>-840.04794238400166</c:v>
                </c:pt>
                <c:pt idx="50">
                  <c:v>-1206.1238392950702</c:v>
                </c:pt>
                <c:pt idx="51">
                  <c:v>-1558.9119839976695</c:v>
                </c:pt>
                <c:pt idx="52">
                  <c:v>-1889.8676365114634</c:v>
                </c:pt>
                <c:pt idx="53">
                  <c:v>-2204.1163389595613</c:v>
                </c:pt>
                <c:pt idx="54">
                  <c:v>-2491.1372939304533</c:v>
                </c:pt>
                <c:pt idx="55">
                  <c:v>-2757.5005301345504</c:v>
                </c:pt>
                <c:pt idx="56">
                  <c:v>-3006.5675838255802</c:v>
                </c:pt>
                <c:pt idx="57">
                  <c:v>-3221.7998949537855</c:v>
                </c:pt>
                <c:pt idx="58">
                  <c:v>-3405.7209216305923</c:v>
                </c:pt>
                <c:pt idx="59">
                  <c:v>-3556.8285307563547</c:v>
                </c:pt>
                <c:pt idx="60">
                  <c:v>-3670.1949614057139</c:v>
                </c:pt>
                <c:pt idx="61">
                  <c:v>-3746.5476456255842</c:v>
                </c:pt>
                <c:pt idx="62">
                  <c:v>-3788.4098445967961</c:v>
                </c:pt>
                <c:pt idx="63">
                  <c:v>-3794.1188460608805</c:v>
                </c:pt>
                <c:pt idx="64">
                  <c:v>-3762.7167974123427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728-4242-A42A-2B362D9E8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44832"/>
        <c:axId val="449347184"/>
      </c:scatterChart>
      <c:valAx>
        <c:axId val="44934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7184"/>
        <c:crosses val="autoZero"/>
        <c:crossBetween val="midCat"/>
      </c:valAx>
      <c:valAx>
        <c:axId val="44934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TDK_KF_ST_19_02!$I$85:$I$149</c:f>
              <c:numCache>
                <c:formatCode>General</c:formatCode>
                <c:ptCount val="65"/>
                <c:pt idx="0">
                  <c:v>507</c:v>
                </c:pt>
                <c:pt idx="1">
                  <c:v>132</c:v>
                </c:pt>
                <c:pt idx="2">
                  <c:v>-242</c:v>
                </c:pt>
                <c:pt idx="3">
                  <c:v>-606</c:v>
                </c:pt>
                <c:pt idx="4">
                  <c:v>-975</c:v>
                </c:pt>
                <c:pt idx="5">
                  <c:v>-1339</c:v>
                </c:pt>
                <c:pt idx="6">
                  <c:v>-1689</c:v>
                </c:pt>
                <c:pt idx="7">
                  <c:v>-2025</c:v>
                </c:pt>
                <c:pt idx="8">
                  <c:v>-2338</c:v>
                </c:pt>
                <c:pt idx="9">
                  <c:v>-2627</c:v>
                </c:pt>
                <c:pt idx="10">
                  <c:v>-2888</c:v>
                </c:pt>
                <c:pt idx="11">
                  <c:v>-3119</c:v>
                </c:pt>
                <c:pt idx="12">
                  <c:v>-3322</c:v>
                </c:pt>
                <c:pt idx="13">
                  <c:v>-3504</c:v>
                </c:pt>
                <c:pt idx="14">
                  <c:v>-3649</c:v>
                </c:pt>
                <c:pt idx="15">
                  <c:v>-3749</c:v>
                </c:pt>
                <c:pt idx="16">
                  <c:v>-3813</c:v>
                </c:pt>
                <c:pt idx="17">
                  <c:v>-3845</c:v>
                </c:pt>
                <c:pt idx="18">
                  <c:v>-3847</c:v>
                </c:pt>
                <c:pt idx="19">
                  <c:v>-3807</c:v>
                </c:pt>
                <c:pt idx="20">
                  <c:v>-3728</c:v>
                </c:pt>
                <c:pt idx="21">
                  <c:v>-3617</c:v>
                </c:pt>
                <c:pt idx="22">
                  <c:v>-3466</c:v>
                </c:pt>
                <c:pt idx="23">
                  <c:v>-3286</c:v>
                </c:pt>
                <c:pt idx="24">
                  <c:v>-3067</c:v>
                </c:pt>
                <c:pt idx="25">
                  <c:v>-2830</c:v>
                </c:pt>
                <c:pt idx="26">
                  <c:v>-2564</c:v>
                </c:pt>
                <c:pt idx="27">
                  <c:v>-2279</c:v>
                </c:pt>
                <c:pt idx="28">
                  <c:v>-1959</c:v>
                </c:pt>
                <c:pt idx="29">
                  <c:v>-1634</c:v>
                </c:pt>
                <c:pt idx="30">
                  <c:v>-1282</c:v>
                </c:pt>
                <c:pt idx="31">
                  <c:v>-915</c:v>
                </c:pt>
                <c:pt idx="32">
                  <c:v>-552</c:v>
                </c:pt>
                <c:pt idx="33">
                  <c:v>-172</c:v>
                </c:pt>
                <c:pt idx="34">
                  <c:v>192</c:v>
                </c:pt>
                <c:pt idx="35">
                  <c:v>563</c:v>
                </c:pt>
                <c:pt idx="36">
                  <c:v>933</c:v>
                </c:pt>
                <c:pt idx="37">
                  <c:v>1294</c:v>
                </c:pt>
                <c:pt idx="38">
                  <c:v>1644</c:v>
                </c:pt>
                <c:pt idx="39">
                  <c:v>1980</c:v>
                </c:pt>
                <c:pt idx="40">
                  <c:v>2292</c:v>
                </c:pt>
                <c:pt idx="41">
                  <c:v>2587</c:v>
                </c:pt>
                <c:pt idx="42">
                  <c:v>2845</c:v>
                </c:pt>
                <c:pt idx="43">
                  <c:v>3076</c:v>
                </c:pt>
                <c:pt idx="44">
                  <c:v>3291</c:v>
                </c:pt>
                <c:pt idx="45">
                  <c:v>3461</c:v>
                </c:pt>
                <c:pt idx="46">
                  <c:v>3600</c:v>
                </c:pt>
                <c:pt idx="47">
                  <c:v>3714</c:v>
                </c:pt>
                <c:pt idx="48">
                  <c:v>3783</c:v>
                </c:pt>
                <c:pt idx="49">
                  <c:v>3811</c:v>
                </c:pt>
                <c:pt idx="50">
                  <c:v>3813</c:v>
                </c:pt>
                <c:pt idx="51">
                  <c:v>3773</c:v>
                </c:pt>
                <c:pt idx="52">
                  <c:v>3696</c:v>
                </c:pt>
                <c:pt idx="53">
                  <c:v>3587</c:v>
                </c:pt>
                <c:pt idx="54">
                  <c:v>3434</c:v>
                </c:pt>
                <c:pt idx="55">
                  <c:v>3247</c:v>
                </c:pt>
                <c:pt idx="56">
                  <c:v>3036</c:v>
                </c:pt>
                <c:pt idx="57">
                  <c:v>2793</c:v>
                </c:pt>
                <c:pt idx="58">
                  <c:v>2531</c:v>
                </c:pt>
                <c:pt idx="59">
                  <c:v>2242</c:v>
                </c:pt>
                <c:pt idx="60">
                  <c:v>1922</c:v>
                </c:pt>
                <c:pt idx="61">
                  <c:v>1593</c:v>
                </c:pt>
                <c:pt idx="62">
                  <c:v>1243</c:v>
                </c:pt>
                <c:pt idx="63">
                  <c:v>870</c:v>
                </c:pt>
                <c:pt idx="64">
                  <c:v>505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C0-47E0-8636-0B7B792FBB76}"/>
            </c:ext>
          </c:extLst>
        </c:ser>
        <c:ser>
          <c:idx val="1"/>
          <c:order val="1"/>
          <c:tx>
            <c:strRef>
              <c:f>TDK_KF_ST_19_02!$L$19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TDK_KF_ST_19_02!$L$85:$L$149</c:f>
              <c:numCache>
                <c:formatCode>General</c:formatCode>
                <c:ptCount val="65"/>
                <c:pt idx="0">
                  <c:v>510.83612784073523</c:v>
                </c:pt>
                <c:pt idx="1">
                  <c:v>135.93652414783691</c:v>
                </c:pt>
                <c:pt idx="2">
                  <c:v>-235.07109558010731</c:v>
                </c:pt>
                <c:pt idx="3">
                  <c:v>-603.48915067899247</c:v>
                </c:pt>
                <c:pt idx="4">
                  <c:v>-974.0720532686546</c:v>
                </c:pt>
                <c:pt idx="5">
                  <c:v>-1337.6574880363378</c:v>
                </c:pt>
                <c:pt idx="6">
                  <c:v>-1688.2808318843531</c:v>
                </c:pt>
                <c:pt idx="7">
                  <c:v>-2024.5434076621432</c:v>
                </c:pt>
                <c:pt idx="8">
                  <c:v>-2337.9455294081476</c:v>
                </c:pt>
                <c:pt idx="9">
                  <c:v>-2629.9998145027753</c:v>
                </c:pt>
                <c:pt idx="10">
                  <c:v>-2886.2837691201271</c:v>
                </c:pt>
                <c:pt idx="11">
                  <c:v>-3116.8046253167827</c:v>
                </c:pt>
                <c:pt idx="12">
                  <c:v>-3326.0679407092944</c:v>
                </c:pt>
                <c:pt idx="13">
                  <c:v>-3504.0416995558353</c:v>
                </c:pt>
                <c:pt idx="14">
                  <c:v>-3644.4043295040442</c:v>
                </c:pt>
                <c:pt idx="15">
                  <c:v>-3753.0312202460736</c:v>
                </c:pt>
                <c:pt idx="16">
                  <c:v>-3822.1280057120084</c:v>
                </c:pt>
                <c:pt idx="17">
                  <c:v>-3854.2188991558482</c:v>
                </c:pt>
                <c:pt idx="18">
                  <c:v>-3849.9723086072922</c:v>
                </c:pt>
                <c:pt idx="19">
                  <c:v>-3810.3688712732196</c:v>
                </c:pt>
                <c:pt idx="20">
                  <c:v>-3734.3356214730611</c:v>
                </c:pt>
                <c:pt idx="21">
                  <c:v>-3619.4526354720224</c:v>
                </c:pt>
                <c:pt idx="22">
                  <c:v>-3471.6153042666306</c:v>
                </c:pt>
                <c:pt idx="23">
                  <c:v>-3285.3797110290152</c:v>
                </c:pt>
                <c:pt idx="24">
                  <c:v>-3069.9942207574322</c:v>
                </c:pt>
                <c:pt idx="25">
                  <c:v>-2828.7828412458985</c:v>
                </c:pt>
                <c:pt idx="26">
                  <c:v>-2568.9898176618249</c:v>
                </c:pt>
                <c:pt idx="27">
                  <c:v>-2279.5378669133538</c:v>
                </c:pt>
                <c:pt idx="28">
                  <c:v>-1960.0544885850004</c:v>
                </c:pt>
                <c:pt idx="29">
                  <c:v>-1631.2069381966407</c:v>
                </c:pt>
                <c:pt idx="30">
                  <c:v>-1277.6230343837042</c:v>
                </c:pt>
                <c:pt idx="31">
                  <c:v>-909.87098544480716</c:v>
                </c:pt>
                <c:pt idx="32">
                  <c:v>-536.84335359538443</c:v>
                </c:pt>
                <c:pt idx="33">
                  <c:v>-165.39915808031401</c:v>
                </c:pt>
                <c:pt idx="34">
                  <c:v>202.58814652877197</c:v>
                </c:pt>
                <c:pt idx="35">
                  <c:v>569.69744660221693</c:v>
                </c:pt>
                <c:pt idx="36">
                  <c:v>938.90666424371841</c:v>
                </c:pt>
                <c:pt idx="37">
                  <c:v>1298.2611863912109</c:v>
                </c:pt>
                <c:pt idx="38">
                  <c:v>1647.0639203397911</c:v>
                </c:pt>
                <c:pt idx="39">
                  <c:v>1982.1464818569477</c:v>
                </c:pt>
                <c:pt idx="40">
                  <c:v>2296.8777920687371</c:v>
                </c:pt>
                <c:pt idx="41">
                  <c:v>2584.272939492243</c:v>
                </c:pt>
                <c:pt idx="42">
                  <c:v>2838.3024290175617</c:v>
                </c:pt>
                <c:pt idx="43">
                  <c:v>3071.3961276242558</c:v>
                </c:pt>
                <c:pt idx="44">
                  <c:v>3278.6994168438418</c:v>
                </c:pt>
                <c:pt idx="45">
                  <c:v>3455.7228278990729</c:v>
                </c:pt>
                <c:pt idx="46">
                  <c:v>3596.7990805022018</c:v>
                </c:pt>
                <c:pt idx="47">
                  <c:v>3706.0382728866139</c:v>
                </c:pt>
                <c:pt idx="48">
                  <c:v>3776.8381855960001</c:v>
                </c:pt>
                <c:pt idx="49">
                  <c:v>3809.4952570782393</c:v>
                </c:pt>
                <c:pt idx="50">
                  <c:v>3806.748024533681</c:v>
                </c:pt>
                <c:pt idx="51">
                  <c:v>3768.6539998805747</c:v>
                </c:pt>
                <c:pt idx="52">
                  <c:v>3693.2063376368174</c:v>
                </c:pt>
                <c:pt idx="53">
                  <c:v>3581.1121683237561</c:v>
                </c:pt>
                <c:pt idx="54">
                  <c:v>3432.9580196412694</c:v>
                </c:pt>
                <c:pt idx="55">
                  <c:v>3251.5975290100941</c:v>
                </c:pt>
                <c:pt idx="56">
                  <c:v>3035.6434139786629</c:v>
                </c:pt>
                <c:pt idx="57">
                  <c:v>2793.9981953735401</c:v>
                </c:pt>
                <c:pt idx="58">
                  <c:v>2536.0102142100141</c:v>
                </c:pt>
                <c:pt idx="59">
                  <c:v>2246.0078367843462</c:v>
                </c:pt>
                <c:pt idx="60">
                  <c:v>1928.2772667665031</c:v>
                </c:pt>
                <c:pt idx="61">
                  <c:v>1597.3414942287006</c:v>
                </c:pt>
                <c:pt idx="62">
                  <c:v>1243.6094129269543</c:v>
                </c:pt>
                <c:pt idx="63">
                  <c:v>876.15697146504419</c:v>
                </c:pt>
                <c:pt idx="64">
                  <c:v>501.53344628748778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C0-47E0-8636-0B7B792FBB76}"/>
            </c:ext>
          </c:extLst>
        </c:ser>
        <c:ser>
          <c:idx val="2"/>
          <c:order val="2"/>
          <c:tx>
            <c:strRef>
              <c:f>TDK_KF_ST_19_02!$J$19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TDK_KF_ST_19_02!$J$85:$J$149</c:f>
              <c:numCache>
                <c:formatCode>General</c:formatCode>
                <c:ptCount val="65"/>
                <c:pt idx="0">
                  <c:v>-3756</c:v>
                </c:pt>
                <c:pt idx="1">
                  <c:v>-3787</c:v>
                </c:pt>
                <c:pt idx="2">
                  <c:v>-3784</c:v>
                </c:pt>
                <c:pt idx="3">
                  <c:v>-3738</c:v>
                </c:pt>
                <c:pt idx="4">
                  <c:v>-3661</c:v>
                </c:pt>
                <c:pt idx="5">
                  <c:v>-3541</c:v>
                </c:pt>
                <c:pt idx="6">
                  <c:v>-3392</c:v>
                </c:pt>
                <c:pt idx="7">
                  <c:v>-3208</c:v>
                </c:pt>
                <c:pt idx="8">
                  <c:v>-2994</c:v>
                </c:pt>
                <c:pt idx="9">
                  <c:v>-2745</c:v>
                </c:pt>
                <c:pt idx="10">
                  <c:v>-2482</c:v>
                </c:pt>
                <c:pt idx="11">
                  <c:v>-2196</c:v>
                </c:pt>
                <c:pt idx="12">
                  <c:v>-1884</c:v>
                </c:pt>
                <c:pt idx="13">
                  <c:v>-1544</c:v>
                </c:pt>
                <c:pt idx="14">
                  <c:v>-1199</c:v>
                </c:pt>
                <c:pt idx="15">
                  <c:v>-836</c:v>
                </c:pt>
                <c:pt idx="16">
                  <c:v>-464</c:v>
                </c:pt>
                <c:pt idx="17">
                  <c:v>-93</c:v>
                </c:pt>
                <c:pt idx="18">
                  <c:v>274</c:v>
                </c:pt>
                <c:pt idx="19">
                  <c:v>634</c:v>
                </c:pt>
                <c:pt idx="20">
                  <c:v>996</c:v>
                </c:pt>
                <c:pt idx="21">
                  <c:v>1353</c:v>
                </c:pt>
                <c:pt idx="22">
                  <c:v>1696</c:v>
                </c:pt>
                <c:pt idx="23">
                  <c:v>2035</c:v>
                </c:pt>
                <c:pt idx="24">
                  <c:v>2342</c:v>
                </c:pt>
                <c:pt idx="25">
                  <c:v>2628</c:v>
                </c:pt>
                <c:pt idx="26">
                  <c:v>2879</c:v>
                </c:pt>
                <c:pt idx="27">
                  <c:v>3106</c:v>
                </c:pt>
                <c:pt idx="28">
                  <c:v>3318</c:v>
                </c:pt>
                <c:pt idx="29">
                  <c:v>3485</c:v>
                </c:pt>
                <c:pt idx="30">
                  <c:v>3626</c:v>
                </c:pt>
                <c:pt idx="31">
                  <c:v>3728</c:v>
                </c:pt>
                <c:pt idx="32">
                  <c:v>3794</c:v>
                </c:pt>
                <c:pt idx="33">
                  <c:v>3833</c:v>
                </c:pt>
                <c:pt idx="34">
                  <c:v>3827</c:v>
                </c:pt>
                <c:pt idx="35">
                  <c:v>3781</c:v>
                </c:pt>
                <c:pt idx="36">
                  <c:v>3708</c:v>
                </c:pt>
                <c:pt idx="37">
                  <c:v>3590</c:v>
                </c:pt>
                <c:pt idx="38">
                  <c:v>3439</c:v>
                </c:pt>
                <c:pt idx="39">
                  <c:v>3256</c:v>
                </c:pt>
                <c:pt idx="40">
                  <c:v>3042</c:v>
                </c:pt>
                <c:pt idx="41">
                  <c:v>2796</c:v>
                </c:pt>
                <c:pt idx="42">
                  <c:v>2539</c:v>
                </c:pt>
                <c:pt idx="43">
                  <c:v>2250</c:v>
                </c:pt>
                <c:pt idx="44">
                  <c:v>1933</c:v>
                </c:pt>
                <c:pt idx="45">
                  <c:v>1594</c:v>
                </c:pt>
                <c:pt idx="46">
                  <c:v>1254</c:v>
                </c:pt>
                <c:pt idx="47">
                  <c:v>881</c:v>
                </c:pt>
                <c:pt idx="48">
                  <c:v>510</c:v>
                </c:pt>
                <c:pt idx="49">
                  <c:v>150</c:v>
                </c:pt>
                <c:pt idx="50">
                  <c:v>-224</c:v>
                </c:pt>
                <c:pt idx="51">
                  <c:v>-584</c:v>
                </c:pt>
                <c:pt idx="52">
                  <c:v>-952</c:v>
                </c:pt>
                <c:pt idx="53">
                  <c:v>-1310</c:v>
                </c:pt>
                <c:pt idx="54">
                  <c:v>-1657</c:v>
                </c:pt>
                <c:pt idx="55">
                  <c:v>-1986</c:v>
                </c:pt>
                <c:pt idx="56">
                  <c:v>-2297</c:v>
                </c:pt>
                <c:pt idx="57">
                  <c:v>-2584</c:v>
                </c:pt>
                <c:pt idx="58">
                  <c:v>-2839</c:v>
                </c:pt>
                <c:pt idx="59">
                  <c:v>-3075</c:v>
                </c:pt>
                <c:pt idx="60">
                  <c:v>-3271</c:v>
                </c:pt>
                <c:pt idx="61">
                  <c:v>-3439</c:v>
                </c:pt>
                <c:pt idx="62">
                  <c:v>-3588</c:v>
                </c:pt>
                <c:pt idx="63">
                  <c:v>-3690</c:v>
                </c:pt>
                <c:pt idx="64">
                  <c:v>-3762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C0-47E0-8636-0B7B792FBB76}"/>
            </c:ext>
          </c:extLst>
        </c:ser>
        <c:ser>
          <c:idx val="3"/>
          <c:order val="3"/>
          <c:tx>
            <c:strRef>
              <c:f>TDK_KF_ST_19_02!$N$19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TDK_KF_ST_19_02!$N$85:$N$149</c:f>
              <c:numCache>
                <c:formatCode>General</c:formatCode>
                <c:ptCount val="65"/>
                <c:pt idx="0">
                  <c:v>-3754.036754614533</c:v>
                </c:pt>
                <c:pt idx="1">
                  <c:v>-3785.0421126137462</c:v>
                </c:pt>
                <c:pt idx="2">
                  <c:v>-3779.7310712817671</c:v>
                </c:pt>
                <c:pt idx="3">
                  <c:v>-3738.9539780258883</c:v>
                </c:pt>
                <c:pt idx="4">
                  <c:v>-3661.1344744044909</c:v>
                </c:pt>
                <c:pt idx="5">
                  <c:v>-3546.6734201167046</c:v>
                </c:pt>
                <c:pt idx="6">
                  <c:v>-3397.0775600096317</c:v>
                </c:pt>
                <c:pt idx="7">
                  <c:v>-3212.5573053454495</c:v>
                </c:pt>
                <c:pt idx="8">
                  <c:v>-2997.9790555756617</c:v>
                </c:pt>
                <c:pt idx="9">
                  <c:v>-2752.6298917255444</c:v>
                </c:pt>
                <c:pt idx="10">
                  <c:v>-2491.1413524652235</c:v>
                </c:pt>
                <c:pt idx="11">
                  <c:v>-2206.2732933754123</c:v>
                </c:pt>
                <c:pt idx="12">
                  <c:v>-1889.1515895418938</c:v>
                </c:pt>
                <c:pt idx="13">
                  <c:v>-1550.5007248462093</c:v>
                </c:pt>
                <c:pt idx="14">
                  <c:v>-1204.0676504925168</c:v>
                </c:pt>
                <c:pt idx="15">
                  <c:v>-833.68297793511931</c:v>
                </c:pt>
                <c:pt idx="16">
                  <c:v>-464.65647980434886</c:v>
                </c:pt>
                <c:pt idx="17">
                  <c:v>-95.118712462141133</c:v>
                </c:pt>
                <c:pt idx="18">
                  <c:v>275.50738194602536</c:v>
                </c:pt>
                <c:pt idx="19">
                  <c:v>637.8066145977466</c:v>
                </c:pt>
                <c:pt idx="20">
                  <c:v>1000.7908885569357</c:v>
                </c:pt>
                <c:pt idx="21">
                  <c:v>1363.960431581015</c:v>
                </c:pt>
                <c:pt idx="22">
                  <c:v>1707.2030663308171</c:v>
                </c:pt>
                <c:pt idx="23">
                  <c:v>2042.248307421597</c:v>
                </c:pt>
                <c:pt idx="24">
                  <c:v>2351.5353606754402</c:v>
                </c:pt>
                <c:pt idx="25">
                  <c:v>2633.5767084934055</c:v>
                </c:pt>
                <c:pt idx="26">
                  <c:v>2883.6729681741499</c:v>
                </c:pt>
                <c:pt idx="27">
                  <c:v>3112.9701809827388</c:v>
                </c:pt>
                <c:pt idx="28">
                  <c:v>3318.3087313610745</c:v>
                </c:pt>
                <c:pt idx="29">
                  <c:v>3486.5099624476356</c:v>
                </c:pt>
                <c:pt idx="30">
                  <c:v>3625.5361250046749</c:v>
                </c:pt>
                <c:pt idx="31">
                  <c:v>3729.3289897895775</c:v>
                </c:pt>
                <c:pt idx="32">
                  <c:v>3795.6566153510125</c:v>
                </c:pt>
                <c:pt idx="33">
                  <c:v>3824.8254243806168</c:v>
                </c:pt>
                <c:pt idx="34">
                  <c:v>3818.3490419323098</c:v>
                </c:pt>
                <c:pt idx="35">
                  <c:v>3776.6998636466906</c:v>
                </c:pt>
                <c:pt idx="36">
                  <c:v>3698.2332922408923</c:v>
                </c:pt>
                <c:pt idx="37">
                  <c:v>3584.4205086158076</c:v>
                </c:pt>
                <c:pt idx="38">
                  <c:v>3435.2056219124383</c:v>
                </c:pt>
                <c:pt idx="39">
                  <c:v>3251.0799622280356</c:v>
                </c:pt>
                <c:pt idx="40">
                  <c:v>3035.2825505878113</c:v>
                </c:pt>
                <c:pt idx="41">
                  <c:v>2793.7814384941144</c:v>
                </c:pt>
                <c:pt idx="42">
                  <c:v>2535.1640339653927</c:v>
                </c:pt>
                <c:pt idx="43">
                  <c:v>2247.7595934786414</c:v>
                </c:pt>
                <c:pt idx="44">
                  <c:v>1934.401291842247</c:v>
                </c:pt>
                <c:pt idx="45">
                  <c:v>1599.3301421459782</c:v>
                </c:pt>
                <c:pt idx="46">
                  <c:v>1253.8392478356841</c:v>
                </c:pt>
                <c:pt idx="47">
                  <c:v>885.50832916018896</c:v>
                </c:pt>
                <c:pt idx="48">
                  <c:v>513.14784550518493</c:v>
                </c:pt>
                <c:pt idx="49">
                  <c:v>150.85546966609402</c:v>
                </c:pt>
                <c:pt idx="50">
                  <c:v>-220.99069211281375</c:v>
                </c:pt>
                <c:pt idx="51">
                  <c:v>-582.86400391019765</c:v>
                </c:pt>
                <c:pt idx="52">
                  <c:v>-949.64043624197529</c:v>
                </c:pt>
                <c:pt idx="53">
                  <c:v>-1308.6995889910609</c:v>
                </c:pt>
                <c:pt idx="54">
                  <c:v>-1656.3659003469129</c:v>
                </c:pt>
                <c:pt idx="55">
                  <c:v>-1985.9431253650596</c:v>
                </c:pt>
                <c:pt idx="56">
                  <c:v>-2299.2081818509382</c:v>
                </c:pt>
                <c:pt idx="57">
                  <c:v>-2584.0339877484889</c:v>
                </c:pt>
                <c:pt idx="58">
                  <c:v>-2834.2935137303707</c:v>
                </c:pt>
                <c:pt idx="59">
                  <c:v>-3065.7954905232182</c:v>
                </c:pt>
                <c:pt idx="60">
                  <c:v>-3271.6552989985657</c:v>
                </c:pt>
                <c:pt idx="61">
                  <c:v>-3442.3584859002731</c:v>
                </c:pt>
                <c:pt idx="62">
                  <c:v>-3582.652774472509</c:v>
                </c:pt>
                <c:pt idx="63">
                  <c:v>-3687.5052180151038</c:v>
                </c:pt>
                <c:pt idx="64">
                  <c:v>-3755.1399230639299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C0-47E0-8636-0B7B792FB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49144"/>
        <c:axId val="449341696"/>
      </c:scatterChart>
      <c:valAx>
        <c:axId val="449349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1696"/>
        <c:crosses val="autoZero"/>
        <c:crossBetween val="midCat"/>
      </c:valAx>
      <c:valAx>
        <c:axId val="44934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9349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TDK_KF_ST_19_02!$AC$20:$AC$84</c:f>
              <c:numCache>
                <c:formatCode>General</c:formatCode>
                <c:ptCount val="65"/>
                <c:pt idx="0">
                  <c:v>-3.1883012035266806E-2</c:v>
                </c:pt>
                <c:pt idx="1">
                  <c:v>-1.8677877334524418E-2</c:v>
                </c:pt>
                <c:pt idx="2">
                  <c:v>-6.5702212783556035E-2</c:v>
                </c:pt>
                <c:pt idx="3">
                  <c:v>-0.17824452702807037</c:v>
                </c:pt>
                <c:pt idx="4">
                  <c:v>-0.15759058996132325</c:v>
                </c:pt>
                <c:pt idx="5">
                  <c:v>-0.11484894760325659</c:v>
                </c:pt>
                <c:pt idx="6">
                  <c:v>-0.11687066720560324</c:v>
                </c:pt>
                <c:pt idx="7">
                  <c:v>-4.0562887086352362E-2</c:v>
                </c:pt>
                <c:pt idx="8">
                  <c:v>-8.9486585126593354E-2</c:v>
                </c:pt>
                <c:pt idx="9">
                  <c:v>-1.4691002402557274E-2</c:v>
                </c:pt>
                <c:pt idx="10">
                  <c:v>-1.8971383401968467E-2</c:v>
                </c:pt>
                <c:pt idx="11">
                  <c:v>-5.769969916551787E-2</c:v>
                </c:pt>
                <c:pt idx="12">
                  <c:v>-7.0858594846882283E-2</c:v>
                </c:pt>
                <c:pt idx="13">
                  <c:v>-7.332446351483668E-2</c:v>
                </c:pt>
                <c:pt idx="14">
                  <c:v>-0.11315729784476503</c:v>
                </c:pt>
                <c:pt idx="15">
                  <c:v>-5.3789971242039769E-2</c:v>
                </c:pt>
                <c:pt idx="16">
                  <c:v>-4.2303546784609125E-2</c:v>
                </c:pt>
                <c:pt idx="17">
                  <c:v>-9.2940202172925979E-2</c:v>
                </c:pt>
                <c:pt idx="18">
                  <c:v>-0.11142607441416885</c:v>
                </c:pt>
                <c:pt idx="19">
                  <c:v>-0.11017137498622276</c:v>
                </c:pt>
                <c:pt idx="20">
                  <c:v>-0.11608566796981279</c:v>
                </c:pt>
                <c:pt idx="21">
                  <c:v>-5.3714144436810329E-2</c:v>
                </c:pt>
                <c:pt idx="22">
                  <c:v>-5.1538231326361483E-2</c:v>
                </c:pt>
                <c:pt idx="23">
                  <c:v>-0.11878561098967566</c:v>
                </c:pt>
                <c:pt idx="24">
                  <c:v>3.4591715412545909E-2</c:v>
                </c:pt>
                <c:pt idx="25">
                  <c:v>6.0816540267154551E-2</c:v>
                </c:pt>
                <c:pt idx="26">
                  <c:v>0.11709609927819997</c:v>
                </c:pt>
                <c:pt idx="27">
                  <c:v>0.10370719309486276</c:v>
                </c:pt>
                <c:pt idx="28">
                  <c:v>9.6183890884020684E-2</c:v>
                </c:pt>
                <c:pt idx="29">
                  <c:v>9.9508799609481002E-2</c:v>
                </c:pt>
                <c:pt idx="30">
                  <c:v>8.6727165647914717E-2</c:v>
                </c:pt>
                <c:pt idx="31">
                  <c:v>5.8393305906406567E-2</c:v>
                </c:pt>
                <c:pt idx="32">
                  <c:v>9.3970044399611652E-2</c:v>
                </c:pt>
                <c:pt idx="33">
                  <c:v>-6.9890242071153352E-3</c:v>
                </c:pt>
                <c:pt idx="34">
                  <c:v>3.4254546271483832E-2</c:v>
                </c:pt>
                <c:pt idx="35">
                  <c:v>4.4034001857681915E-2</c:v>
                </c:pt>
                <c:pt idx="36">
                  <c:v>4.0240801231419709E-2</c:v>
                </c:pt>
                <c:pt idx="37">
                  <c:v>3.6285392270201555E-2</c:v>
                </c:pt>
                <c:pt idx="38">
                  <c:v>3.1685810016881533E-2</c:v>
                </c:pt>
                <c:pt idx="39">
                  <c:v>1.0552219346351421E-2</c:v>
                </c:pt>
                <c:pt idx="40">
                  <c:v>9.3821051404745504E-2</c:v>
                </c:pt>
                <c:pt idx="41">
                  <c:v>0.1238742831215518</c:v>
                </c:pt>
                <c:pt idx="42">
                  <c:v>0.10592639569733819</c:v>
                </c:pt>
                <c:pt idx="43">
                  <c:v>8.9636187352937213E-2</c:v>
                </c:pt>
                <c:pt idx="44">
                  <c:v>7.4638113490181013E-2</c:v>
                </c:pt>
                <c:pt idx="45">
                  <c:v>0.11169534989249996</c:v>
                </c:pt>
                <c:pt idx="46">
                  <c:v>6.3143902873719071E-2</c:v>
                </c:pt>
                <c:pt idx="47">
                  <c:v>-7.9895443254031306E-2</c:v>
                </c:pt>
                <c:pt idx="48">
                  <c:v>4.698791552482362E-2</c:v>
                </c:pt>
                <c:pt idx="49">
                  <c:v>-6.7086700598224525E-2</c:v>
                </c:pt>
                <c:pt idx="50">
                  <c:v>-0.10219931637504942</c:v>
                </c:pt>
                <c:pt idx="51">
                  <c:v>2.8746658761633626E-2</c:v>
                </c:pt>
                <c:pt idx="52">
                  <c:v>-7.9900781633625684E-2</c:v>
                </c:pt>
                <c:pt idx="53">
                  <c:v>-0.11345597871661539</c:v>
                </c:pt>
                <c:pt idx="54">
                  <c:v>-7.7556472895707884E-2</c:v>
                </c:pt>
                <c:pt idx="55">
                  <c:v>7.0396126037053364E-3</c:v>
                </c:pt>
                <c:pt idx="56">
                  <c:v>-2.2834745742898122E-2</c:v>
                </c:pt>
                <c:pt idx="57">
                  <c:v>-7.6986593841240847E-2</c:v>
                </c:pt>
                <c:pt idx="58">
                  <c:v>1.7466816560727239E-2</c:v>
                </c:pt>
                <c:pt idx="59">
                  <c:v>4.7032347368485716E-2</c:v>
                </c:pt>
                <c:pt idx="60">
                  <c:v>-3.7310459070624802E-2</c:v>
                </c:pt>
                <c:pt idx="61">
                  <c:v>-5.3499346448518281E-2</c:v>
                </c:pt>
                <c:pt idx="62">
                  <c:v>-3.0908054661722417E-2</c:v>
                </c:pt>
                <c:pt idx="63">
                  <c:v>-8.2842786188450646E-2</c:v>
                </c:pt>
                <c:pt idx="64">
                  <c:v>-9.2536232670624941E-2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5F6-42FE-AB36-07C1BD3470B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354.34799999999996</c:v>
                </c:pt>
                <c:pt idx="2">
                  <c:v>348.80399999999997</c:v>
                </c:pt>
                <c:pt idx="3">
                  <c:v>343.26899999999995</c:v>
                </c:pt>
                <c:pt idx="4">
                  <c:v>337.61699999999996</c:v>
                </c:pt>
                <c:pt idx="5">
                  <c:v>331.92899999999997</c:v>
                </c:pt>
                <c:pt idx="6">
                  <c:v>326.24099999999999</c:v>
                </c:pt>
                <c:pt idx="7">
                  <c:v>320.517</c:v>
                </c:pt>
                <c:pt idx="8">
                  <c:v>314.84699999999998</c:v>
                </c:pt>
                <c:pt idx="9">
                  <c:v>309.14999999999998</c:v>
                </c:pt>
                <c:pt idx="10">
                  <c:v>303.678</c:v>
                </c:pt>
                <c:pt idx="11">
                  <c:v>298.197</c:v>
                </c:pt>
                <c:pt idx="12">
                  <c:v>292.50900000000001</c:v>
                </c:pt>
                <c:pt idx="13">
                  <c:v>286.77600000000001</c:v>
                </c:pt>
                <c:pt idx="14">
                  <c:v>281.16899999999998</c:v>
                </c:pt>
                <c:pt idx="15">
                  <c:v>275.37299999999999</c:v>
                </c:pt>
                <c:pt idx="16">
                  <c:v>269.73</c:v>
                </c:pt>
                <c:pt idx="17">
                  <c:v>264.15000000000003</c:v>
                </c:pt>
                <c:pt idx="18">
                  <c:v>258.57000000000005</c:v>
                </c:pt>
                <c:pt idx="19">
                  <c:v>253.08000000000004</c:v>
                </c:pt>
                <c:pt idx="20">
                  <c:v>247.49100000000004</c:v>
                </c:pt>
                <c:pt idx="21">
                  <c:v>241.74900000000005</c:v>
                </c:pt>
                <c:pt idx="22">
                  <c:v>236.11500000000007</c:v>
                </c:pt>
                <c:pt idx="23">
                  <c:v>230.33700000000007</c:v>
                </c:pt>
                <c:pt idx="24">
                  <c:v>224.65800000000007</c:v>
                </c:pt>
                <c:pt idx="25">
                  <c:v>219.06900000000007</c:v>
                </c:pt>
                <c:pt idx="26">
                  <c:v>213.64200000000008</c:v>
                </c:pt>
                <c:pt idx="27">
                  <c:v>208.08900000000008</c:v>
                </c:pt>
                <c:pt idx="28">
                  <c:v>202.3830000000001</c:v>
                </c:pt>
                <c:pt idx="29">
                  <c:v>196.83900000000008</c:v>
                </c:pt>
                <c:pt idx="30">
                  <c:v>191.14200000000008</c:v>
                </c:pt>
                <c:pt idx="31">
                  <c:v>185.41800000000009</c:v>
                </c:pt>
                <c:pt idx="32">
                  <c:v>179.7480000000001</c:v>
                </c:pt>
                <c:pt idx="33">
                  <c:v>174.17700000000011</c:v>
                </c:pt>
                <c:pt idx="34">
                  <c:v>168.67800000000011</c:v>
                </c:pt>
                <c:pt idx="35">
                  <c:v>163.16100000000012</c:v>
                </c:pt>
                <c:pt idx="36">
                  <c:v>157.52700000000013</c:v>
                </c:pt>
                <c:pt idx="37">
                  <c:v>151.90200000000013</c:v>
                </c:pt>
                <c:pt idx="38">
                  <c:v>146.24100000000013</c:v>
                </c:pt>
                <c:pt idx="39">
                  <c:v>140.53500000000014</c:v>
                </c:pt>
                <c:pt idx="40">
                  <c:v>134.83800000000014</c:v>
                </c:pt>
                <c:pt idx="41">
                  <c:v>129.23100000000014</c:v>
                </c:pt>
                <c:pt idx="42">
                  <c:v>123.81300000000013</c:v>
                </c:pt>
                <c:pt idx="43">
                  <c:v>118.27800000000013</c:v>
                </c:pt>
                <c:pt idx="44">
                  <c:v>112.65300000000013</c:v>
                </c:pt>
                <c:pt idx="45">
                  <c:v>106.97400000000013</c:v>
                </c:pt>
                <c:pt idx="46">
                  <c:v>101.37600000000013</c:v>
                </c:pt>
                <c:pt idx="47">
                  <c:v>95.607000000000127</c:v>
                </c:pt>
                <c:pt idx="48">
                  <c:v>89.910000000000124</c:v>
                </c:pt>
                <c:pt idx="49">
                  <c:v>84.43800000000013</c:v>
                </c:pt>
                <c:pt idx="50">
                  <c:v>78.840000000000131</c:v>
                </c:pt>
                <c:pt idx="51">
                  <c:v>73.359000000000137</c:v>
                </c:pt>
                <c:pt idx="52">
                  <c:v>67.716000000000136</c:v>
                </c:pt>
                <c:pt idx="53">
                  <c:v>62.046000000000134</c:v>
                </c:pt>
                <c:pt idx="54">
                  <c:v>56.349000000000132</c:v>
                </c:pt>
                <c:pt idx="55">
                  <c:v>50.67900000000013</c:v>
                </c:pt>
                <c:pt idx="56">
                  <c:v>44.946000000000133</c:v>
                </c:pt>
                <c:pt idx="57">
                  <c:v>39.321000000000133</c:v>
                </c:pt>
                <c:pt idx="58">
                  <c:v>33.912000000000134</c:v>
                </c:pt>
                <c:pt idx="59">
                  <c:v>28.332000000000136</c:v>
                </c:pt>
                <c:pt idx="60">
                  <c:v>22.644000000000137</c:v>
                </c:pt>
                <c:pt idx="61">
                  <c:v>17.055000000000138</c:v>
                </c:pt>
                <c:pt idx="62">
                  <c:v>11.349000000000139</c:v>
                </c:pt>
                <c:pt idx="63">
                  <c:v>5.6250000000001394</c:v>
                </c:pt>
                <c:pt idx="64">
                  <c:v>-7.1999999999859732E-2</c:v>
                </c:pt>
              </c:numCache>
            </c:numRef>
          </c:xVal>
          <c:yVal>
            <c:numRef>
              <c:f>TDK_KF_ST_19_02!$AC$85:$AC$149</c:f>
              <c:numCache>
                <c:formatCode>General</c:formatCode>
                <c:ptCount val="65"/>
                <c:pt idx="0">
                  <c:v>1.1522947725097765E-3</c:v>
                </c:pt>
                <c:pt idx="1">
                  <c:v>2.0024388461479248E-3</c:v>
                </c:pt>
                <c:pt idx="2">
                  <c:v>-3.7769300105992443E-2</c:v>
                </c:pt>
                <c:pt idx="3">
                  <c:v>2.245802119267637E-2</c:v>
                </c:pt>
                <c:pt idx="4">
                  <c:v>4.7547927045343386E-2</c:v>
                </c:pt>
                <c:pt idx="5">
                  <c:v>1.3042673338759414E-2</c:v>
                </c:pt>
                <c:pt idx="6">
                  <c:v>1.7959818382223602E-2</c:v>
                </c:pt>
                <c:pt idx="7">
                  <c:v>1.8813618787078212E-2</c:v>
                </c:pt>
                <c:pt idx="8">
                  <c:v>2.3169808264015046E-2</c:v>
                </c:pt>
                <c:pt idx="9">
                  <c:v>1.3960367856839184E-2</c:v>
                </c:pt>
                <c:pt idx="10">
                  <c:v>-6.0864788488856902E-2</c:v>
                </c:pt>
                <c:pt idx="11">
                  <c:v>-8.5778848748191194E-2</c:v>
                </c:pt>
                <c:pt idx="12">
                  <c:v>2.123917344624715E-2</c:v>
                </c:pt>
                <c:pt idx="13">
                  <c:v>-3.1820114820618528E-2</c:v>
                </c:pt>
                <c:pt idx="14">
                  <c:v>-3.8103739943267101E-2</c:v>
                </c:pt>
                <c:pt idx="15">
                  <c:v>0.10244555391369659</c:v>
                </c:pt>
                <c:pt idx="16">
                  <c:v>6.151329695876484E-2</c:v>
                </c:pt>
                <c:pt idx="17">
                  <c:v>2.5004845973910506E-2</c:v>
                </c:pt>
                <c:pt idx="18">
                  <c:v>7.1179694366605872E-2</c:v>
                </c:pt>
                <c:pt idx="19">
                  <c:v>9.8621678365020671E-2</c:v>
                </c:pt>
                <c:pt idx="20">
                  <c:v>9.4146321166078906E-2</c:v>
                </c:pt>
                <c:pt idx="21">
                  <c:v>0.18901386160538891</c:v>
                </c:pt>
                <c:pt idx="22">
                  <c:v>0.15999277562349334</c:v>
                </c:pt>
                <c:pt idx="23">
                  <c:v>0.14107540957527931</c:v>
                </c:pt>
                <c:pt idx="24">
                  <c:v>0.12804400082046641</c:v>
                </c:pt>
                <c:pt idx="25">
                  <c:v>0.11302123093162209</c:v>
                </c:pt>
                <c:pt idx="26">
                  <c:v>2.7478761085461656E-2</c:v>
                </c:pt>
                <c:pt idx="27">
                  <c:v>8.9883048919972452E-2</c:v>
                </c:pt>
                <c:pt idx="28">
                  <c:v>2.0789126816168846E-2</c:v>
                </c:pt>
                <c:pt idx="29">
                  <c:v>7.7207810683006528E-2</c:v>
                </c:pt>
                <c:pt idx="30">
                  <c:v>8.6745213463217397E-2</c:v>
                </c:pt>
                <c:pt idx="31">
                  <c:v>0.10385239110146927</c:v>
                </c:pt>
                <c:pt idx="32">
                  <c:v>0.24996204169968905</c:v>
                </c:pt>
                <c:pt idx="33">
                  <c:v>0.11326294089636235</c:v>
                </c:pt>
                <c:pt idx="34">
                  <c:v>0.18221806787460082</c:v>
                </c:pt>
                <c:pt idx="35">
                  <c:v>0.12334061314805922</c:v>
                </c:pt>
                <c:pt idx="36">
                  <c:v>0.13418040701904488</c:v>
                </c:pt>
                <c:pt idx="37">
                  <c:v>9.8469847545999301E-2</c:v>
                </c:pt>
                <c:pt idx="38">
                  <c:v>7.3695655562261209E-2</c:v>
                </c:pt>
                <c:pt idx="39">
                  <c:v>7.1524059988007593E-2</c:v>
                </c:pt>
                <c:pt idx="40">
                  <c:v>0.12239223807540611</c:v>
                </c:pt>
                <c:pt idx="41">
                  <c:v>-5.3483354393222271E-3</c:v>
                </c:pt>
                <c:pt idx="42">
                  <c:v>-2.3173757044020249E-2</c:v>
                </c:pt>
                <c:pt idx="43">
                  <c:v>-1.4990242356020644E-2</c:v>
                </c:pt>
                <c:pt idx="44">
                  <c:v>-0.11401015740977982</c:v>
                </c:pt>
                <c:pt idx="45">
                  <c:v>-0.11085933370404177</c:v>
                </c:pt>
                <c:pt idx="46">
                  <c:v>-2.0345037199135163E-2</c:v>
                </c:pt>
                <c:pt idx="47">
                  <c:v>-0.10170623222568054</c:v>
                </c:pt>
                <c:pt idx="48">
                  <c:v>-6.9320651229006103E-2</c:v>
                </c:pt>
                <c:pt idx="49">
                  <c:v>-2.5813147295394856E-2</c:v>
                </c:pt>
                <c:pt idx="50">
                  <c:v>-5.3092314754266567E-2</c:v>
                </c:pt>
                <c:pt idx="51">
                  <c:v>-2.2114335674345398E-2</c:v>
                </c:pt>
                <c:pt idx="52">
                  <c:v>-4.0973044558270999E-2</c:v>
                </c:pt>
                <c:pt idx="53">
                  <c:v>-6.6413943717122947E-3</c:v>
                </c:pt>
                <c:pt idx="54">
                  <c:v>-2.2414632125645539E-2</c:v>
                </c:pt>
                <c:pt idx="55">
                  <c:v>-5.9342662663127044E-2</c:v>
                </c:pt>
                <c:pt idx="56">
                  <c:v>5.7055083867751932E-3</c:v>
                </c:pt>
                <c:pt idx="57">
                  <c:v>-3.5457051314260468E-2</c:v>
                </c:pt>
                <c:pt idx="58">
                  <c:v>-0.13043616463754404</c:v>
                </c:pt>
                <c:pt idx="59">
                  <c:v>-0.15873186651256788</c:v>
                </c:pt>
                <c:pt idx="60">
                  <c:v>-0.10587600047377421</c:v>
                </c:pt>
                <c:pt idx="61">
                  <c:v>-6.8521517539540611E-2</c:v>
                </c:pt>
                <c:pt idx="62">
                  <c:v>-6.6882232403578712E-2</c:v>
                </c:pt>
                <c:pt idx="63">
                  <c:v>-0.13083423216349122</c:v>
                </c:pt>
                <c:pt idx="64">
                  <c:v>4.16763743717663E-3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5F6-42FE-AB36-07C1BD3470B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</c:numCache>
            </c:numRef>
          </c:xVal>
          <c:yVal>
            <c:numRef>
              <c:f>TDK_KF_ST_19_02!$AD$20:$AD$83</c:f>
              <c:numCache>
                <c:formatCode>General</c:formatCode>
                <c:ptCount val="64"/>
                <c:pt idx="0">
                  <c:v>3.6050649472443436E-2</c:v>
                </c:pt>
                <c:pt idx="1">
                  <c:v>-0.1121563548289668</c:v>
                </c:pt>
                <c:pt idx="2">
                  <c:v>-1.1800196200226765E-3</c:v>
                </c:pt>
                <c:pt idx="3">
                  <c:v>0.10972300948852975</c:v>
                </c:pt>
                <c:pt idx="4">
                  <c:v>5.1714589487549034E-2</c:v>
                </c:pt>
                <c:pt idx="5">
                  <c:v>-4.3882918909311286E-2</c:v>
                </c:pt>
                <c:pt idx="6">
                  <c:v>-1.3565497431940798E-2</c:v>
                </c:pt>
                <c:pt idx="7">
                  <c:v>5.1058357720918934E-3</c:v>
                </c:pt>
                <c:pt idx="8">
                  <c:v>9.5192093513368548E-2</c:v>
                </c:pt>
                <c:pt idx="9">
                  <c:v>-4.465166026056977E-2</c:v>
                </c:pt>
                <c:pt idx="10">
                  <c:v>-3.4432487236770726E-3</c:v>
                </c:pt>
                <c:pt idx="11">
                  <c:v>5.1058304793805576E-2</c:v>
                </c:pt>
                <c:pt idx="12">
                  <c:v>2.9885550288611284E-2</c:v>
                </c:pt>
                <c:pt idx="13">
                  <c:v>5.1210127840491282E-2</c:v>
                </c:pt>
                <c:pt idx="14">
                  <c:v>6.0064983090498458E-2</c:v>
                </c:pt>
                <c:pt idx="15">
                  <c:v>2.7976823946644913E-2</c:v>
                </c:pt>
                <c:pt idx="16">
                  <c:v>-2.7017104444396978E-2</c:v>
                </c:pt>
                <c:pt idx="17">
                  <c:v>-8.7660300527545587E-3</c:v>
                </c:pt>
                <c:pt idx="18">
                  <c:v>9.1081037215033689E-2</c:v>
                </c:pt>
                <c:pt idx="19">
                  <c:v>-6.8795871781901496E-4</c:v>
                </c:pt>
                <c:pt idx="20">
                  <c:v>2.0755105600329671E-3</c:v>
                </c:pt>
                <c:pt idx="21">
                  <c:v>3.8723902080789685E-2</c:v>
                </c:pt>
                <c:pt idx="22">
                  <c:v>2.8364474282341234E-2</c:v>
                </c:pt>
                <c:pt idx="23">
                  <c:v>0.11343727555035343</c:v>
                </c:pt>
                <c:pt idx="24">
                  <c:v>8.7800522662860203E-2</c:v>
                </c:pt>
                <c:pt idx="25">
                  <c:v>1.0707519720853043E-2</c:v>
                </c:pt>
                <c:pt idx="26">
                  <c:v>-4.3400443715938763E-2</c:v>
                </c:pt>
                <c:pt idx="27">
                  <c:v>-5.237345548863459E-3</c:v>
                </c:pt>
                <c:pt idx="28">
                  <c:v>3.7996516135024194E-2</c:v>
                </c:pt>
                <c:pt idx="29">
                  <c:v>2.3831813538578217E-2</c:v>
                </c:pt>
                <c:pt idx="30">
                  <c:v>9.5490902226686103E-2</c:v>
                </c:pt>
                <c:pt idx="31">
                  <c:v>5.4869634989955784E-2</c:v>
                </c:pt>
                <c:pt idx="32">
                  <c:v>0.1559919973000774</c:v>
                </c:pt>
                <c:pt idx="33">
                  <c:v>0.1108414153085846</c:v>
                </c:pt>
                <c:pt idx="34">
                  <c:v>5.2490667191733564E-2</c:v>
                </c:pt>
                <c:pt idx="35">
                  <c:v>3.3173808825324613E-2</c:v>
                </c:pt>
                <c:pt idx="36">
                  <c:v>-1.9451674415250864E-2</c:v>
                </c:pt>
                <c:pt idx="37">
                  <c:v>5.3597656649770897E-2</c:v>
                </c:pt>
                <c:pt idx="38">
                  <c:v>-4.2070489314198767E-3</c:v>
                </c:pt>
                <c:pt idx="39">
                  <c:v>0.10246901158527066</c:v>
                </c:pt>
                <c:pt idx="40">
                  <c:v>3.4222949415720905E-2</c:v>
                </c:pt>
                <c:pt idx="41">
                  <c:v>1.7201126453727511E-2</c:v>
                </c:pt>
                <c:pt idx="42">
                  <c:v>5.406637992615515E-2</c:v>
                </c:pt>
                <c:pt idx="43">
                  <c:v>9.9377674252451698E-2</c:v>
                </c:pt>
                <c:pt idx="44">
                  <c:v>1.9508207675897893E-2</c:v>
                </c:pt>
                <c:pt idx="45">
                  <c:v>-1.3073671527479291E-2</c:v>
                </c:pt>
                <c:pt idx="46">
                  <c:v>8.0357914928868013E-3</c:v>
                </c:pt>
                <c:pt idx="47">
                  <c:v>0.10490028922794181</c:v>
                </c:pt>
                <c:pt idx="48">
                  <c:v>1.452538143394122E-2</c:v>
                </c:pt>
                <c:pt idx="49">
                  <c:v>0.16953225451192111</c:v>
                </c:pt>
                <c:pt idx="50">
                  <c:v>6.409557643178232E-2</c:v>
                </c:pt>
                <c:pt idx="51">
                  <c:v>-6.0566773582252154E-2</c:v>
                </c:pt>
                <c:pt idx="52">
                  <c:v>0.10113995507987283</c:v>
                </c:pt>
                <c:pt idx="53">
                  <c:v>2.7677129968424197E-2</c:v>
                </c:pt>
                <c:pt idx="54">
                  <c:v>1.6691684406850982E-2</c:v>
                </c:pt>
                <c:pt idx="55">
                  <c:v>6.9207552531338479E-3</c:v>
                </c:pt>
                <c:pt idx="56">
                  <c:v>4.6004554006913168E-2</c:v>
                </c:pt>
                <c:pt idx="57">
                  <c:v>9.5800212628319059E-2</c:v>
                </c:pt>
                <c:pt idx="58">
                  <c:v>4.9300182149636385E-4</c:v>
                </c:pt>
                <c:pt idx="59">
                  <c:v>-3.3989674029726302E-2</c:v>
                </c:pt>
                <c:pt idx="60">
                  <c:v>8.4858386115968187E-2</c:v>
                </c:pt>
                <c:pt idx="61">
                  <c:v>7.5957367641194651E-2</c:v>
                </c:pt>
                <c:pt idx="62">
                  <c:v>-6.8612454442700255E-3</c:v>
                </c:pt>
                <c:pt idx="63">
                  <c:v>8.484522503459857E-2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5F6-42FE-AB36-07C1BD347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740656"/>
        <c:axId val="569739480"/>
      </c:scatterChart>
      <c:valAx>
        <c:axId val="5697406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9480"/>
        <c:crosses val="autoZero"/>
        <c:crossBetween val="midCat"/>
      </c:valAx>
      <c:valAx>
        <c:axId val="56973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40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TDK_KF_ST_19_02!$I$20:$I$84</c:f>
              <c:numCache>
                <c:formatCode>General</c:formatCode>
                <c:ptCount val="65"/>
                <c:pt idx="0">
                  <c:v>507</c:v>
                </c:pt>
                <c:pt idx="1">
                  <c:v>881</c:v>
                </c:pt>
                <c:pt idx="2">
                  <c:v>1251</c:v>
                </c:pt>
                <c:pt idx="3">
                  <c:v>1603</c:v>
                </c:pt>
                <c:pt idx="4">
                  <c:v>1932</c:v>
                </c:pt>
                <c:pt idx="5">
                  <c:v>2247</c:v>
                </c:pt>
                <c:pt idx="6">
                  <c:v>2529</c:v>
                </c:pt>
                <c:pt idx="7">
                  <c:v>2803</c:v>
                </c:pt>
                <c:pt idx="8">
                  <c:v>3044</c:v>
                </c:pt>
                <c:pt idx="9">
                  <c:v>3261</c:v>
                </c:pt>
                <c:pt idx="10">
                  <c:v>3451</c:v>
                </c:pt>
                <c:pt idx="11">
                  <c:v>3596</c:v>
                </c:pt>
                <c:pt idx="12">
                  <c:v>3708</c:v>
                </c:pt>
                <c:pt idx="13">
                  <c:v>3782</c:v>
                </c:pt>
                <c:pt idx="14">
                  <c:v>3822</c:v>
                </c:pt>
                <c:pt idx="15">
                  <c:v>3831</c:v>
                </c:pt>
                <c:pt idx="16">
                  <c:v>3798</c:v>
                </c:pt>
                <c:pt idx="17">
                  <c:v>3730</c:v>
                </c:pt>
                <c:pt idx="18">
                  <c:v>3620</c:v>
                </c:pt>
                <c:pt idx="19">
                  <c:v>3467</c:v>
                </c:pt>
                <c:pt idx="20">
                  <c:v>3297</c:v>
                </c:pt>
                <c:pt idx="21">
                  <c:v>3088</c:v>
                </c:pt>
                <c:pt idx="22">
                  <c:v>2855</c:v>
                </c:pt>
                <c:pt idx="23">
                  <c:v>2603</c:v>
                </c:pt>
                <c:pt idx="24">
                  <c:v>2301</c:v>
                </c:pt>
                <c:pt idx="25">
                  <c:v>1984</c:v>
                </c:pt>
                <c:pt idx="26">
                  <c:v>1642</c:v>
                </c:pt>
                <c:pt idx="27">
                  <c:v>1295</c:v>
                </c:pt>
                <c:pt idx="28">
                  <c:v>934</c:v>
                </c:pt>
                <c:pt idx="29">
                  <c:v>574</c:v>
                </c:pt>
                <c:pt idx="30">
                  <c:v>207</c:v>
                </c:pt>
                <c:pt idx="31">
                  <c:v>-167</c:v>
                </c:pt>
                <c:pt idx="32">
                  <c:v>-546</c:v>
                </c:pt>
                <c:pt idx="33">
                  <c:v>-919</c:v>
                </c:pt>
                <c:pt idx="34">
                  <c:v>-1287</c:v>
                </c:pt>
                <c:pt idx="35">
                  <c:v>-1637</c:v>
                </c:pt>
                <c:pt idx="36">
                  <c:v>-1971</c:v>
                </c:pt>
                <c:pt idx="37">
                  <c:v>-2281</c:v>
                </c:pt>
                <c:pt idx="38">
                  <c:v>-2571</c:v>
                </c:pt>
                <c:pt idx="39">
                  <c:v>-2829</c:v>
                </c:pt>
                <c:pt idx="40">
                  <c:v>-3079</c:v>
                </c:pt>
                <c:pt idx="41">
                  <c:v>-3296</c:v>
                </c:pt>
                <c:pt idx="42">
                  <c:v>-3479</c:v>
                </c:pt>
                <c:pt idx="43">
                  <c:v>-3626</c:v>
                </c:pt>
                <c:pt idx="44">
                  <c:v>-3741</c:v>
                </c:pt>
                <c:pt idx="45">
                  <c:v>-3818</c:v>
                </c:pt>
                <c:pt idx="46">
                  <c:v>-3857</c:v>
                </c:pt>
                <c:pt idx="47">
                  <c:v>-3865</c:v>
                </c:pt>
                <c:pt idx="48">
                  <c:v>-3833</c:v>
                </c:pt>
                <c:pt idx="49">
                  <c:v>-3762</c:v>
                </c:pt>
                <c:pt idx="50">
                  <c:v>-3653</c:v>
                </c:pt>
                <c:pt idx="51">
                  <c:v>-3518</c:v>
                </c:pt>
                <c:pt idx="52">
                  <c:v>-3335</c:v>
                </c:pt>
                <c:pt idx="53">
                  <c:v>-3129</c:v>
                </c:pt>
                <c:pt idx="54">
                  <c:v>-2903</c:v>
                </c:pt>
                <c:pt idx="55">
                  <c:v>-2638</c:v>
                </c:pt>
                <c:pt idx="56">
                  <c:v>-2345</c:v>
                </c:pt>
                <c:pt idx="57">
                  <c:v>-2029</c:v>
                </c:pt>
                <c:pt idx="58">
                  <c:v>-1685</c:v>
                </c:pt>
                <c:pt idx="59">
                  <c:v>-1333</c:v>
                </c:pt>
                <c:pt idx="60">
                  <c:v>-979</c:v>
                </c:pt>
                <c:pt idx="61">
                  <c:v>-619</c:v>
                </c:pt>
                <c:pt idx="62">
                  <c:v>-248</c:v>
                </c:pt>
                <c:pt idx="63">
                  <c:v>123</c:v>
                </c:pt>
                <c:pt idx="64">
                  <c:v>502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E02-4EB2-A21D-C1F565BAF113}"/>
            </c:ext>
          </c:extLst>
        </c:ser>
        <c:ser>
          <c:idx val="1"/>
          <c:order val="1"/>
          <c:tx>
            <c:strRef>
              <c:f>TDK_KF_ST_19_02!$L$19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TDK_KF_ST_19_02!$L$20:$L$84</c:f>
              <c:numCache>
                <c:formatCode>General</c:formatCode>
                <c:ptCount val="65"/>
                <c:pt idx="0">
                  <c:v>505.36436384767416</c:v>
                </c:pt>
                <c:pt idx="1">
                  <c:v>878.80750328731142</c:v>
                </c:pt>
                <c:pt idx="2">
                  <c:v>1251.4521970442192</c:v>
                </c:pt>
                <c:pt idx="3">
                  <c:v>1610.567387504221</c:v>
                </c:pt>
                <c:pt idx="4">
                  <c:v>1935.9445522801154</c:v>
                </c:pt>
                <c:pt idx="5">
                  <c:v>2249.273135724964</c:v>
                </c:pt>
                <c:pt idx="6">
                  <c:v>2537.392716757111</c:v>
                </c:pt>
                <c:pt idx="7">
                  <c:v>2805.487180901584</c:v>
                </c:pt>
                <c:pt idx="8">
                  <c:v>3048.0629001134494</c:v>
                </c:pt>
                <c:pt idx="9">
                  <c:v>3262.8596399128837</c:v>
                </c:pt>
                <c:pt idx="10">
                  <c:v>3447.9168524855058</c:v>
                </c:pt>
                <c:pt idx="11">
                  <c:v>3595.651219236895</c:v>
                </c:pt>
                <c:pt idx="12">
                  <c:v>3706.8582872672669</c:v>
                </c:pt>
                <c:pt idx="13">
                  <c:v>3779.821302722351</c:v>
                </c:pt>
                <c:pt idx="14">
                  <c:v>3819.2678962491123</c:v>
                </c:pt>
                <c:pt idx="15">
                  <c:v>3822.5728574485802</c:v>
                </c:pt>
                <c:pt idx="16">
                  <c:v>3789.3201098270411</c:v>
                </c:pt>
                <c:pt idx="17">
                  <c:v>3718.1908696774949</c:v>
                </c:pt>
                <c:pt idx="18">
                  <c:v>3609.4215812998182</c:v>
                </c:pt>
                <c:pt idx="19">
                  <c:v>3463.9168179675648</c:v>
                </c:pt>
                <c:pt idx="20">
                  <c:v>3290.5161865169348</c:v>
                </c:pt>
                <c:pt idx="21">
                  <c:v>3086.5737007514895</c:v>
                </c:pt>
                <c:pt idx="22">
                  <c:v>2854.9342170710074</c:v>
                </c:pt>
                <c:pt idx="23">
                  <c:v>2595.0355170416938</c:v>
                </c:pt>
                <c:pt idx="24">
                  <c:v>2302.063955138151</c:v>
                </c:pt>
                <c:pt idx="25">
                  <c:v>1987.6751426827013</c:v>
                </c:pt>
                <c:pt idx="26">
                  <c:v>1649.8067109876399</c:v>
                </c:pt>
                <c:pt idx="27">
                  <c:v>1300.8886417850065</c:v>
                </c:pt>
                <c:pt idx="28">
                  <c:v>939.73193446922187</c:v>
                </c:pt>
                <c:pt idx="29">
                  <c:v>581.22562836074826</c:v>
                </c:pt>
                <c:pt idx="30">
                  <c:v>213.63782685341633</c:v>
                </c:pt>
                <c:pt idx="31">
                  <c:v>-161.56128262957097</c:v>
                </c:pt>
                <c:pt idx="32">
                  <c:v>-537.22784022277915</c:v>
                </c:pt>
                <c:pt idx="33">
                  <c:v>-916.7650865432206</c:v>
                </c:pt>
                <c:pt idx="34">
                  <c:v>-1282.7219078885196</c:v>
                </c:pt>
                <c:pt idx="35">
                  <c:v>-1636.2965026793379</c:v>
                </c:pt>
                <c:pt idx="36">
                  <c:v>-1969.3270476528503</c:v>
                </c:pt>
                <c:pt idx="37">
                  <c:v>-2278.8818722179049</c:v>
                </c:pt>
                <c:pt idx="38">
                  <c:v>-2568.4924980262786</c:v>
                </c:pt>
                <c:pt idx="39">
                  <c:v>-2835.2481562666603</c:v>
                </c:pt>
                <c:pt idx="40">
                  <c:v>-3079.7130591336313</c:v>
                </c:pt>
                <c:pt idx="41">
                  <c:v>-3296.1171658645922</c:v>
                </c:pt>
                <c:pt idx="42">
                  <c:v>-3483.7022016967362</c:v>
                </c:pt>
                <c:pt idx="43">
                  <c:v>-3632.2299858244801</c:v>
                </c:pt>
                <c:pt idx="44">
                  <c:v>-3745.3360347817138</c:v>
                </c:pt>
                <c:pt idx="45">
                  <c:v>-3820.7472478094678</c:v>
                </c:pt>
                <c:pt idx="46">
                  <c:v>-3861.8627599194651</c:v>
                </c:pt>
                <c:pt idx="47">
                  <c:v>-3866.7075514309049</c:v>
                </c:pt>
                <c:pt idx="48">
                  <c:v>-3834.4355219564454</c:v>
                </c:pt>
                <c:pt idx="49">
                  <c:v>-3765.571781930566</c:v>
                </c:pt>
                <c:pt idx="50">
                  <c:v>-3656.0187277398595</c:v>
                </c:pt>
                <c:pt idx="51">
                  <c:v>-3512.9074296823528</c:v>
                </c:pt>
                <c:pt idx="52">
                  <c:v>-3338.4733551300628</c:v>
                </c:pt>
                <c:pt idx="53">
                  <c:v>-3132.7476875097764</c:v>
                </c:pt>
                <c:pt idx="54">
                  <c:v>-2902.2469324649437</c:v>
                </c:pt>
                <c:pt idx="55">
                  <c:v>-2640.5298636905745</c:v>
                </c:pt>
                <c:pt idx="56">
                  <c:v>-2345.3224257262978</c:v>
                </c:pt>
                <c:pt idx="57">
                  <c:v>-2027.3056507134643</c:v>
                </c:pt>
                <c:pt idx="58">
                  <c:v>-1688.6743221255033</c:v>
                </c:pt>
                <c:pt idx="59">
                  <c:v>-1337.2866519249185</c:v>
                </c:pt>
                <c:pt idx="60">
                  <c:v>-975.32358778797311</c:v>
                </c:pt>
                <c:pt idx="61">
                  <c:v>-614.27062750847995</c:v>
                </c:pt>
                <c:pt idx="62">
                  <c:v>-244.7627302841525</c:v>
                </c:pt>
                <c:pt idx="63">
                  <c:v>129.84548516087679</c:v>
                </c:pt>
                <c:pt idx="64">
                  <c:v>509.00398364743859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E02-4EB2-A21D-C1F565BAF113}"/>
            </c:ext>
          </c:extLst>
        </c:ser>
        <c:ser>
          <c:idx val="2"/>
          <c:order val="2"/>
          <c:tx>
            <c:strRef>
              <c:f>TDK_KF_ST_19_02!$J$19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TDK_KF_ST_19_02!$J$20:$J$84</c:f>
              <c:numCache>
                <c:formatCode>General</c:formatCode>
                <c:ptCount val="65"/>
                <c:pt idx="0">
                  <c:v>-3772</c:v>
                </c:pt>
                <c:pt idx="1">
                  <c:v>-3701</c:v>
                </c:pt>
                <c:pt idx="2">
                  <c:v>-3596</c:v>
                </c:pt>
                <c:pt idx="3">
                  <c:v>-3455</c:v>
                </c:pt>
                <c:pt idx="4">
                  <c:v>-3290</c:v>
                </c:pt>
                <c:pt idx="5">
                  <c:v>-3084</c:v>
                </c:pt>
                <c:pt idx="6">
                  <c:v>-2848</c:v>
                </c:pt>
                <c:pt idx="7">
                  <c:v>-2588</c:v>
                </c:pt>
                <c:pt idx="8">
                  <c:v>-2305</c:v>
                </c:pt>
                <c:pt idx="9">
                  <c:v>-1989</c:v>
                </c:pt>
                <c:pt idx="10">
                  <c:v>-1655</c:v>
                </c:pt>
                <c:pt idx="11">
                  <c:v>-1308</c:v>
                </c:pt>
                <c:pt idx="12">
                  <c:v>-951</c:v>
                </c:pt>
                <c:pt idx="13">
                  <c:v>-598</c:v>
                </c:pt>
                <c:pt idx="14">
                  <c:v>-234</c:v>
                </c:pt>
                <c:pt idx="15">
                  <c:v>147</c:v>
                </c:pt>
                <c:pt idx="16">
                  <c:v>518</c:v>
                </c:pt>
                <c:pt idx="17">
                  <c:v>889</c:v>
                </c:pt>
                <c:pt idx="18">
                  <c:v>1255</c:v>
                </c:pt>
                <c:pt idx="19">
                  <c:v>1608</c:v>
                </c:pt>
                <c:pt idx="20">
                  <c:v>1937</c:v>
                </c:pt>
                <c:pt idx="21">
                  <c:v>2248</c:v>
                </c:pt>
                <c:pt idx="22">
                  <c:v>2534</c:v>
                </c:pt>
                <c:pt idx="23">
                  <c:v>2801</c:v>
                </c:pt>
                <c:pt idx="24">
                  <c:v>3053</c:v>
                </c:pt>
                <c:pt idx="25">
                  <c:v>3268</c:v>
                </c:pt>
                <c:pt idx="26">
                  <c:v>3454</c:v>
                </c:pt>
                <c:pt idx="27">
                  <c:v>3606</c:v>
                </c:pt>
                <c:pt idx="28">
                  <c:v>3721</c:v>
                </c:pt>
                <c:pt idx="29">
                  <c:v>3794</c:v>
                </c:pt>
                <c:pt idx="30">
                  <c:v>3839</c:v>
                </c:pt>
                <c:pt idx="31">
                  <c:v>3846</c:v>
                </c:pt>
                <c:pt idx="32">
                  <c:v>3818</c:v>
                </c:pt>
                <c:pt idx="33">
                  <c:v>3748</c:v>
                </c:pt>
                <c:pt idx="34">
                  <c:v>3640</c:v>
                </c:pt>
                <c:pt idx="35">
                  <c:v>3491</c:v>
                </c:pt>
                <c:pt idx="36">
                  <c:v>3324</c:v>
                </c:pt>
                <c:pt idx="37">
                  <c:v>3127</c:v>
                </c:pt>
                <c:pt idx="38">
                  <c:v>2900</c:v>
                </c:pt>
                <c:pt idx="39">
                  <c:v>2638</c:v>
                </c:pt>
                <c:pt idx="40">
                  <c:v>2351</c:v>
                </c:pt>
                <c:pt idx="41">
                  <c:v>2039</c:v>
                </c:pt>
                <c:pt idx="42">
                  <c:v>1701</c:v>
                </c:pt>
                <c:pt idx="43">
                  <c:v>1357</c:v>
                </c:pt>
                <c:pt idx="44">
                  <c:v>1002</c:v>
                </c:pt>
                <c:pt idx="45">
                  <c:v>644</c:v>
                </c:pt>
                <c:pt idx="46">
                  <c:v>280</c:v>
                </c:pt>
                <c:pt idx="47">
                  <c:v>-86</c:v>
                </c:pt>
                <c:pt idx="48">
                  <c:v>-468</c:v>
                </c:pt>
                <c:pt idx="49">
                  <c:v>-828</c:v>
                </c:pt>
                <c:pt idx="50">
                  <c:v>-1199</c:v>
                </c:pt>
                <c:pt idx="51">
                  <c:v>-1564</c:v>
                </c:pt>
                <c:pt idx="52">
                  <c:v>-1883</c:v>
                </c:pt>
                <c:pt idx="53">
                  <c:v>-2192</c:v>
                </c:pt>
                <c:pt idx="54">
                  <c:v>-2484</c:v>
                </c:pt>
                <c:pt idx="55">
                  <c:v>-2756</c:v>
                </c:pt>
                <c:pt idx="56">
                  <c:v>-3003</c:v>
                </c:pt>
                <c:pt idx="57">
                  <c:v>-3216</c:v>
                </c:pt>
                <c:pt idx="58">
                  <c:v>-3403</c:v>
                </c:pt>
                <c:pt idx="59">
                  <c:v>-3554</c:v>
                </c:pt>
                <c:pt idx="60">
                  <c:v>-3673</c:v>
                </c:pt>
                <c:pt idx="61">
                  <c:v>-3749</c:v>
                </c:pt>
                <c:pt idx="62">
                  <c:v>-3791</c:v>
                </c:pt>
                <c:pt idx="63">
                  <c:v>-3795</c:v>
                </c:pt>
                <c:pt idx="64">
                  <c:v>-3770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E02-4EB2-A21D-C1F565BAF113}"/>
            </c:ext>
          </c:extLst>
        </c:ser>
        <c:ser>
          <c:idx val="3"/>
          <c:order val="3"/>
          <c:tx>
            <c:strRef>
              <c:f>TDK_KF_ST_19_02!$N$19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5.6339999999999995</c:v>
                </c:pt>
                <c:pt idx="2">
                  <c:v>11.420999999999999</c:v>
                </c:pt>
                <c:pt idx="3">
                  <c:v>17.198999999999998</c:v>
                </c:pt>
                <c:pt idx="4">
                  <c:v>22.68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50.706000000000003</c:v>
                </c:pt>
                <c:pt idx="10">
                  <c:v>56.484000000000002</c:v>
                </c:pt>
                <c:pt idx="11">
                  <c:v>62.172000000000004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78.758999999999986</c:v>
                </c:pt>
                <c:pt idx="15">
                  <c:v>84.410999999999987</c:v>
                </c:pt>
                <c:pt idx="16">
                  <c:v>89.972999999999985</c:v>
                </c:pt>
                <c:pt idx="17">
                  <c:v>95.660999999999987</c:v>
                </c:pt>
                <c:pt idx="18">
                  <c:v>101.38499999999999</c:v>
                </c:pt>
                <c:pt idx="19">
                  <c:v>107.127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140.58899999999997</c:v>
                </c:pt>
                <c:pt idx="26">
                  <c:v>146.32199999999997</c:v>
                </c:pt>
                <c:pt idx="27">
                  <c:v>151.96499999999997</c:v>
                </c:pt>
                <c:pt idx="28">
                  <c:v>157.59899999999996</c:v>
                </c:pt>
                <c:pt idx="29">
                  <c:v>163.05299999999997</c:v>
                </c:pt>
                <c:pt idx="30">
                  <c:v>168.56099999999998</c:v>
                </c:pt>
                <c:pt idx="31">
                  <c:v>174.14999999999998</c:v>
                </c:pt>
                <c:pt idx="32">
                  <c:v>179.76599999999996</c:v>
                </c:pt>
                <c:pt idx="33">
                  <c:v>185.51699999999997</c:v>
                </c:pt>
                <c:pt idx="34">
                  <c:v>191.19599999999997</c:v>
                </c:pt>
                <c:pt idx="35">
                  <c:v>196.87499999999997</c:v>
                </c:pt>
                <c:pt idx="36">
                  <c:v>202.47299999999998</c:v>
                </c:pt>
                <c:pt idx="37">
                  <c:v>207.98099999999999</c:v>
                </c:pt>
                <c:pt idx="38">
                  <c:v>213.50700000000001</c:v>
                </c:pt>
                <c:pt idx="39">
                  <c:v>219.05100000000002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236.18700000000001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252.94499999999999</c:v>
                </c:pt>
                <c:pt idx="46">
                  <c:v>258.49799999999999</c:v>
                </c:pt>
                <c:pt idx="47">
                  <c:v>264.14099999999996</c:v>
                </c:pt>
                <c:pt idx="48">
                  <c:v>269.76599999999996</c:v>
                </c:pt>
                <c:pt idx="49">
                  <c:v>275.38199999999995</c:v>
                </c:pt>
                <c:pt idx="50">
                  <c:v>281.21399999999994</c:v>
                </c:pt>
                <c:pt idx="51">
                  <c:v>286.90199999999993</c:v>
                </c:pt>
                <c:pt idx="52">
                  <c:v>292.49999999999994</c:v>
                </c:pt>
                <c:pt idx="53">
                  <c:v>298.08899999999994</c:v>
                </c:pt>
                <c:pt idx="54">
                  <c:v>303.56999999999994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320.62499999999994</c:v>
                </c:pt>
                <c:pt idx="58">
                  <c:v>326.36699999999996</c:v>
                </c:pt>
                <c:pt idx="59">
                  <c:v>332.04599999999994</c:v>
                </c:pt>
                <c:pt idx="60">
                  <c:v>337.68899999999991</c:v>
                </c:pt>
                <c:pt idx="61">
                  <c:v>343.17899999999992</c:v>
                </c:pt>
                <c:pt idx="62">
                  <c:v>348.71399999999994</c:v>
                </c:pt>
                <c:pt idx="63">
                  <c:v>354.29399999999993</c:v>
                </c:pt>
                <c:pt idx="64">
                  <c:v>359.96399999999994</c:v>
                </c:pt>
              </c:numCache>
            </c:numRef>
          </c:xVal>
          <c:yVal>
            <c:numRef>
              <c:f>TDK_KF_ST_19_02!$N$20:$N$84</c:f>
              <c:numCache>
                <c:formatCode>General</c:formatCode>
                <c:ptCount val="65"/>
                <c:pt idx="0">
                  <c:v>-3765.9263485071629</c:v>
                </c:pt>
                <c:pt idx="1">
                  <c:v>-3698.7413126979532</c:v>
                </c:pt>
                <c:pt idx="2">
                  <c:v>-3592.533594010305</c:v>
                </c:pt>
                <c:pt idx="3">
                  <c:v>-3449.713543829243</c:v>
                </c:pt>
                <c:pt idx="4">
                  <c:v>-3281.5863109485026</c:v>
                </c:pt>
                <c:pt idx="5">
                  <c:v>-3079.0340418999594</c:v>
                </c:pt>
                <c:pt idx="6">
                  <c:v>-2850.1502934425348</c:v>
                </c:pt>
                <c:pt idx="7">
                  <c:v>-2590.7057520674261</c:v>
                </c:pt>
                <c:pt idx="8">
                  <c:v>-2304.4244675612804</c:v>
                </c:pt>
                <c:pt idx="9">
                  <c:v>-1992.5979703675935</c:v>
                </c:pt>
                <c:pt idx="10">
                  <c:v>-1655.5351387073085</c:v>
                </c:pt>
                <c:pt idx="11">
                  <c:v>-1307.0495652498014</c:v>
                </c:pt>
                <c:pt idx="12">
                  <c:v>-948.95686875618719</c:v>
                </c:pt>
                <c:pt idx="13">
                  <c:v>-595.70208690867605</c:v>
                </c:pt>
                <c:pt idx="14">
                  <c:v>-229.14564905753775</c:v>
                </c:pt>
                <c:pt idx="15">
                  <c:v>147.54564568326063</c:v>
                </c:pt>
                <c:pt idx="16">
                  <c:v>517.05810043219799</c:v>
                </c:pt>
                <c:pt idx="17">
                  <c:v>890.08245592475043</c:v>
                </c:pt>
                <c:pt idx="18">
                  <c:v>1256.8165796377411</c:v>
                </c:pt>
                <c:pt idx="19">
                  <c:v>1612.3114050754259</c:v>
                </c:pt>
                <c:pt idx="20">
                  <c:v>1939.9052686724051</c:v>
                </c:pt>
                <c:pt idx="21">
                  <c:v>2249.1066409205996</c:v>
                </c:pt>
                <c:pt idx="22">
                  <c:v>2536.2302408270366</c:v>
                </c:pt>
                <c:pt idx="23">
                  <c:v>2801.8340798220024</c:v>
                </c:pt>
                <c:pt idx="24">
                  <c:v>3048.0892186158003</c:v>
                </c:pt>
                <c:pt idx="25">
                  <c:v>3263.4700257364984</c:v>
                </c:pt>
                <c:pt idx="26">
                  <c:v>3448.9562474761265</c:v>
                </c:pt>
                <c:pt idx="27">
                  <c:v>3598.0272837020602</c:v>
                </c:pt>
                <c:pt idx="28">
                  <c:v>3712.2509746820938</c:v>
                </c:pt>
                <c:pt idx="29">
                  <c:v>3788.8389052952357</c:v>
                </c:pt>
                <c:pt idx="30">
                  <c:v>3831.5360281029157</c:v>
                </c:pt>
                <c:pt idx="31">
                  <c:v>3838.8674577031743</c:v>
                </c:pt>
                <c:pt idx="32">
                  <c:v>3809.6464735990016</c:v>
                </c:pt>
                <c:pt idx="33">
                  <c:v>3742.0094554714542</c:v>
                </c:pt>
                <c:pt idx="34">
                  <c:v>3638.4330193310579</c:v>
                </c:pt>
                <c:pt idx="35">
                  <c:v>3499.3227659972199</c:v>
                </c:pt>
                <c:pt idx="36">
                  <c:v>3328.7493922481463</c:v>
                </c:pt>
                <c:pt idx="37">
                  <c:v>3130.0938827263485</c:v>
                </c:pt>
                <c:pt idx="38">
                  <c:v>2901.9204480230583</c:v>
                </c:pt>
                <c:pt idx="39">
                  <c:v>2646.0797706565031</c:v>
                </c:pt>
                <c:pt idx="40">
                  <c:v>2360.4492000242208</c:v>
                </c:pt>
                <c:pt idx="41">
                  <c:v>2049.5875125617126</c:v>
                </c:pt>
                <c:pt idx="42">
                  <c:v>1711.7446130482699</c:v>
                </c:pt>
                <c:pt idx="43">
                  <c:v>1366.1045007897769</c:v>
                </c:pt>
                <c:pt idx="44">
                  <c:v>1008.5379462572072</c:v>
                </c:pt>
                <c:pt idx="45">
                  <c:v>652.0825966509542</c:v>
                </c:pt>
                <c:pt idx="46">
                  <c:v>284.48529025228629</c:v>
                </c:pt>
                <c:pt idx="47">
                  <c:v>-91.583399122245112</c:v>
                </c:pt>
                <c:pt idx="48">
                  <c:v>-465.36696860232905</c:v>
                </c:pt>
                <c:pt idx="49">
                  <c:v>-833.87549176092023</c:v>
                </c:pt>
                <c:pt idx="50">
                  <c:v>-1207.814625287431</c:v>
                </c:pt>
                <c:pt idx="51">
                  <c:v>-1560.285490250362</c:v>
                </c:pt>
                <c:pt idx="52">
                  <c:v>-1891.9786630958329</c:v>
                </c:pt>
                <c:pt idx="53">
                  <c:v>-2204.9210030656814</c:v>
                </c:pt>
                <c:pt idx="54">
                  <c:v>-2491.2616557740844</c:v>
                </c:pt>
                <c:pt idx="55">
                  <c:v>-2759.1399065972396</c:v>
                </c:pt>
                <c:pt idx="56">
                  <c:v>-3007.2414095234599</c:v>
                </c:pt>
                <c:pt idx="57">
                  <c:v>-3224.612411574923</c:v>
                </c:pt>
                <c:pt idx="58">
                  <c:v>-3409.7518424045638</c:v>
                </c:pt>
                <c:pt idx="59">
                  <c:v>-3558.9741811277549</c:v>
                </c:pt>
                <c:pt idx="60">
                  <c:v>-3672.4157094357779</c:v>
                </c:pt>
                <c:pt idx="61">
                  <c:v>-3748.405381431503</c:v>
                </c:pt>
                <c:pt idx="62">
                  <c:v>-3789.9799363160246</c:v>
                </c:pt>
                <c:pt idx="63">
                  <c:v>-3795.8899356174566</c:v>
                </c:pt>
                <c:pt idx="64">
                  <c:v>-3764.8122437975303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E02-4EB2-A21D-C1F565BA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737912"/>
        <c:axId val="569734776"/>
      </c:scatterChart>
      <c:valAx>
        <c:axId val="56973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4776"/>
        <c:crosses val="autoZero"/>
        <c:crossBetween val="midCat"/>
      </c:valAx>
      <c:valAx>
        <c:axId val="56973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7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TDK_KF_ST_19_03!$I$85:$I$149</c:f>
              <c:numCache>
                <c:formatCode>General</c:formatCode>
                <c:ptCount val="65"/>
                <c:pt idx="0">
                  <c:v>512</c:v>
                </c:pt>
                <c:pt idx="1">
                  <c:v>130</c:v>
                </c:pt>
                <c:pt idx="2">
                  <c:v>-242</c:v>
                </c:pt>
                <c:pt idx="3">
                  <c:v>-605</c:v>
                </c:pt>
                <c:pt idx="4">
                  <c:v>-971</c:v>
                </c:pt>
                <c:pt idx="5">
                  <c:v>-1334</c:v>
                </c:pt>
                <c:pt idx="6">
                  <c:v>-1681</c:v>
                </c:pt>
                <c:pt idx="7">
                  <c:v>-2016</c:v>
                </c:pt>
                <c:pt idx="8">
                  <c:v>-2336</c:v>
                </c:pt>
                <c:pt idx="9">
                  <c:v>-2626</c:v>
                </c:pt>
                <c:pt idx="10">
                  <c:v>-2885</c:v>
                </c:pt>
                <c:pt idx="11">
                  <c:v>-3113</c:v>
                </c:pt>
                <c:pt idx="12">
                  <c:v>-3322</c:v>
                </c:pt>
                <c:pt idx="13">
                  <c:v>-3496</c:v>
                </c:pt>
                <c:pt idx="14">
                  <c:v>-3650</c:v>
                </c:pt>
                <c:pt idx="15">
                  <c:v>-3745</c:v>
                </c:pt>
                <c:pt idx="16">
                  <c:v>-3816</c:v>
                </c:pt>
                <c:pt idx="17">
                  <c:v>-3845</c:v>
                </c:pt>
                <c:pt idx="18">
                  <c:v>-3847</c:v>
                </c:pt>
                <c:pt idx="19">
                  <c:v>-3802</c:v>
                </c:pt>
                <c:pt idx="20">
                  <c:v>-3731</c:v>
                </c:pt>
                <c:pt idx="21">
                  <c:v>-3616</c:v>
                </c:pt>
                <c:pt idx="22">
                  <c:v>-3467</c:v>
                </c:pt>
                <c:pt idx="23">
                  <c:v>-3289</c:v>
                </c:pt>
                <c:pt idx="24">
                  <c:v>-3071</c:v>
                </c:pt>
                <c:pt idx="25">
                  <c:v>-2827</c:v>
                </c:pt>
                <c:pt idx="26">
                  <c:v>-2568</c:v>
                </c:pt>
                <c:pt idx="27">
                  <c:v>-2283</c:v>
                </c:pt>
                <c:pt idx="28">
                  <c:v>-1963</c:v>
                </c:pt>
                <c:pt idx="29">
                  <c:v>-1639</c:v>
                </c:pt>
                <c:pt idx="30">
                  <c:v>-1284</c:v>
                </c:pt>
                <c:pt idx="31">
                  <c:v>-919</c:v>
                </c:pt>
                <c:pt idx="32">
                  <c:v>-544</c:v>
                </c:pt>
                <c:pt idx="33">
                  <c:v>-175</c:v>
                </c:pt>
                <c:pt idx="34">
                  <c:v>199</c:v>
                </c:pt>
                <c:pt idx="35">
                  <c:v>559</c:v>
                </c:pt>
                <c:pt idx="36">
                  <c:v>926</c:v>
                </c:pt>
                <c:pt idx="37">
                  <c:v>1288</c:v>
                </c:pt>
                <c:pt idx="38">
                  <c:v>1638</c:v>
                </c:pt>
                <c:pt idx="39">
                  <c:v>1978</c:v>
                </c:pt>
                <c:pt idx="40">
                  <c:v>2290</c:v>
                </c:pt>
                <c:pt idx="41">
                  <c:v>2576</c:v>
                </c:pt>
                <c:pt idx="42">
                  <c:v>2835</c:v>
                </c:pt>
                <c:pt idx="43">
                  <c:v>3072</c:v>
                </c:pt>
                <c:pt idx="44">
                  <c:v>3280</c:v>
                </c:pt>
                <c:pt idx="45">
                  <c:v>3459</c:v>
                </c:pt>
                <c:pt idx="46">
                  <c:v>3603</c:v>
                </c:pt>
                <c:pt idx="47">
                  <c:v>3718</c:v>
                </c:pt>
                <c:pt idx="48">
                  <c:v>3780</c:v>
                </c:pt>
                <c:pt idx="49">
                  <c:v>3816</c:v>
                </c:pt>
                <c:pt idx="50">
                  <c:v>3815</c:v>
                </c:pt>
                <c:pt idx="51">
                  <c:v>3773</c:v>
                </c:pt>
                <c:pt idx="52">
                  <c:v>3697</c:v>
                </c:pt>
                <c:pt idx="53">
                  <c:v>3590</c:v>
                </c:pt>
                <c:pt idx="54">
                  <c:v>3438</c:v>
                </c:pt>
                <c:pt idx="55">
                  <c:v>3253</c:v>
                </c:pt>
                <c:pt idx="56">
                  <c:v>3038</c:v>
                </c:pt>
                <c:pt idx="57">
                  <c:v>2795</c:v>
                </c:pt>
                <c:pt idx="58">
                  <c:v>2531</c:v>
                </c:pt>
                <c:pt idx="59">
                  <c:v>2245</c:v>
                </c:pt>
                <c:pt idx="60">
                  <c:v>1927</c:v>
                </c:pt>
                <c:pt idx="61">
                  <c:v>1603</c:v>
                </c:pt>
                <c:pt idx="62">
                  <c:v>1244</c:v>
                </c:pt>
                <c:pt idx="63">
                  <c:v>875</c:v>
                </c:pt>
                <c:pt idx="64">
                  <c:v>505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6F-42C1-9349-089600F15033}"/>
            </c:ext>
          </c:extLst>
        </c:ser>
        <c:ser>
          <c:idx val="1"/>
          <c:order val="1"/>
          <c:tx>
            <c:strRef>
              <c:f>TDK_KF_ST_19_03!$L$19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TDK_KF_ST_19_03!$L$85:$L$149</c:f>
              <c:numCache>
                <c:formatCode>General</c:formatCode>
                <c:ptCount val="65"/>
                <c:pt idx="0">
                  <c:v>513.55493618365915</c:v>
                </c:pt>
                <c:pt idx="1">
                  <c:v>136.33657660544807</c:v>
                </c:pt>
                <c:pt idx="2">
                  <c:v>-236.41208765637936</c:v>
                </c:pt>
                <c:pt idx="3">
                  <c:v>-599.39300295574674</c:v>
                </c:pt>
                <c:pt idx="4">
                  <c:v>-966.48821169008067</c:v>
                </c:pt>
                <c:pt idx="5">
                  <c:v>-1333.6316025019494</c:v>
                </c:pt>
                <c:pt idx="6">
                  <c:v>-1683.264057335429</c:v>
                </c:pt>
                <c:pt idx="7">
                  <c:v>-2017.1474485811918</c:v>
                </c:pt>
                <c:pt idx="8">
                  <c:v>-2334.3210237207986</c:v>
                </c:pt>
                <c:pt idx="9">
                  <c:v>-2624.8151222312536</c:v>
                </c:pt>
                <c:pt idx="10">
                  <c:v>-2884.7048171267011</c:v>
                </c:pt>
                <c:pt idx="11">
                  <c:v>-3116.0218360142067</c:v>
                </c:pt>
                <c:pt idx="12">
                  <c:v>-3324.0642589507597</c:v>
                </c:pt>
                <c:pt idx="13">
                  <c:v>-3500.238482795281</c:v>
                </c:pt>
                <c:pt idx="14">
                  <c:v>-3643.6579708181002</c:v>
                </c:pt>
                <c:pt idx="15">
                  <c:v>-3750.9174562100961</c:v>
                </c:pt>
                <c:pt idx="16">
                  <c:v>-3821.2070072031938</c:v>
                </c:pt>
                <c:pt idx="17">
                  <c:v>-3853.4731586968351</c:v>
                </c:pt>
                <c:pt idx="18">
                  <c:v>-3849.3578086406555</c:v>
                </c:pt>
                <c:pt idx="19">
                  <c:v>-3810.0365653966942</c:v>
                </c:pt>
                <c:pt idx="20">
                  <c:v>-3735.388720606677</c:v>
                </c:pt>
                <c:pt idx="21">
                  <c:v>-3619.7003247558168</c:v>
                </c:pt>
                <c:pt idx="22">
                  <c:v>-3471.8418908602121</c:v>
                </c:pt>
                <c:pt idx="23">
                  <c:v>-3287.6929928465197</c:v>
                </c:pt>
                <c:pt idx="24">
                  <c:v>-3073.1527014773069</c:v>
                </c:pt>
                <c:pt idx="25">
                  <c:v>-2828.742249891518</c:v>
                </c:pt>
                <c:pt idx="26">
                  <c:v>-2570.3861653516924</c:v>
                </c:pt>
                <c:pt idx="27">
                  <c:v>-2281.1327546077691</c:v>
                </c:pt>
                <c:pt idx="28">
                  <c:v>-1962.8776129497146</c:v>
                </c:pt>
                <c:pt idx="29">
                  <c:v>-1635.3444151851425</c:v>
                </c:pt>
                <c:pt idx="30">
                  <c:v>-1280.865353380859</c:v>
                </c:pt>
                <c:pt idx="31">
                  <c:v>-912.10806668256134</c:v>
                </c:pt>
                <c:pt idx="32">
                  <c:v>-538.59299957848953</c:v>
                </c:pt>
                <c:pt idx="33">
                  <c:v>-171.44251335979379</c:v>
                </c:pt>
                <c:pt idx="34">
                  <c:v>203.70444548915449</c:v>
                </c:pt>
                <c:pt idx="35">
                  <c:v>569.54924456127128</c:v>
                </c:pt>
                <c:pt idx="36">
                  <c:v>934.03135086324357</c:v>
                </c:pt>
                <c:pt idx="37">
                  <c:v>1294.0350033883335</c:v>
                </c:pt>
                <c:pt idx="38">
                  <c:v>1644.5742685027128</c:v>
                </c:pt>
                <c:pt idx="39">
                  <c:v>1978.1808487307221</c:v>
                </c:pt>
                <c:pt idx="40">
                  <c:v>2293.5850541254849</c:v>
                </c:pt>
                <c:pt idx="41">
                  <c:v>2578.0726034959948</c:v>
                </c:pt>
                <c:pt idx="42">
                  <c:v>2836.6187815020253</c:v>
                </c:pt>
                <c:pt idx="43">
                  <c:v>3067.6852521125015</c:v>
                </c:pt>
                <c:pt idx="44">
                  <c:v>3274.8006291987554</c:v>
                </c:pt>
                <c:pt idx="45">
                  <c:v>3452.3955139198511</c:v>
                </c:pt>
                <c:pt idx="46">
                  <c:v>3595.8692862709408</c:v>
                </c:pt>
                <c:pt idx="47">
                  <c:v>3705.3727279900809</c:v>
                </c:pt>
                <c:pt idx="48">
                  <c:v>3775.2499409014613</c:v>
                </c:pt>
                <c:pt idx="49">
                  <c:v>3808.880573754021</c:v>
                </c:pt>
                <c:pt idx="50">
                  <c:v>3806.3229413000427</c:v>
                </c:pt>
                <c:pt idx="51">
                  <c:v>3768.5945726913569</c:v>
                </c:pt>
                <c:pt idx="52">
                  <c:v>3695.202813808165</c:v>
                </c:pt>
                <c:pt idx="53">
                  <c:v>3583.2508174229401</c:v>
                </c:pt>
                <c:pt idx="54">
                  <c:v>3434.7737646115897</c:v>
                </c:pt>
                <c:pt idx="55">
                  <c:v>3254.5200110341279</c:v>
                </c:pt>
                <c:pt idx="56">
                  <c:v>3036.9534006964564</c:v>
                </c:pt>
                <c:pt idx="57">
                  <c:v>2797.601452341763</c:v>
                </c:pt>
                <c:pt idx="58">
                  <c:v>2537.8007729125543</c:v>
                </c:pt>
                <c:pt idx="59">
                  <c:v>2249.9620191406589</c:v>
                </c:pt>
                <c:pt idx="60">
                  <c:v>1932.572014100233</c:v>
                </c:pt>
                <c:pt idx="61">
                  <c:v>1604.1140671204705</c:v>
                </c:pt>
                <c:pt idx="62">
                  <c:v>1251.8671546200376</c:v>
                </c:pt>
                <c:pt idx="63">
                  <c:v>878.28905911219601</c:v>
                </c:pt>
                <c:pt idx="64">
                  <c:v>504.36836018965101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B6F-42C1-9349-089600F15033}"/>
            </c:ext>
          </c:extLst>
        </c:ser>
        <c:ser>
          <c:idx val="2"/>
          <c:order val="2"/>
          <c:tx>
            <c:strRef>
              <c:f>TDK_KF_ST_19_03!$J$19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TDK_KF_ST_19_03!$J$85:$J$149</c:f>
              <c:numCache>
                <c:formatCode>General</c:formatCode>
                <c:ptCount val="65"/>
                <c:pt idx="0">
                  <c:v>-3754</c:v>
                </c:pt>
                <c:pt idx="1">
                  <c:v>-3787</c:v>
                </c:pt>
                <c:pt idx="2">
                  <c:v>-3783</c:v>
                </c:pt>
                <c:pt idx="3">
                  <c:v>-3736</c:v>
                </c:pt>
                <c:pt idx="4">
                  <c:v>-3666</c:v>
                </c:pt>
                <c:pt idx="5">
                  <c:v>-3540</c:v>
                </c:pt>
                <c:pt idx="6">
                  <c:v>-3392</c:v>
                </c:pt>
                <c:pt idx="7">
                  <c:v>-3219</c:v>
                </c:pt>
                <c:pt idx="8">
                  <c:v>-2992</c:v>
                </c:pt>
                <c:pt idx="9">
                  <c:v>-2750</c:v>
                </c:pt>
                <c:pt idx="10">
                  <c:v>-2486</c:v>
                </c:pt>
                <c:pt idx="11">
                  <c:v>-2196</c:v>
                </c:pt>
                <c:pt idx="12">
                  <c:v>-1878</c:v>
                </c:pt>
                <c:pt idx="13">
                  <c:v>-1550</c:v>
                </c:pt>
                <c:pt idx="14">
                  <c:v>-1205</c:v>
                </c:pt>
                <c:pt idx="15">
                  <c:v>-832</c:v>
                </c:pt>
                <c:pt idx="16">
                  <c:v>-464</c:v>
                </c:pt>
                <c:pt idx="17">
                  <c:v>-98</c:v>
                </c:pt>
                <c:pt idx="18">
                  <c:v>275</c:v>
                </c:pt>
                <c:pt idx="19">
                  <c:v>632</c:v>
                </c:pt>
                <c:pt idx="20">
                  <c:v>990</c:v>
                </c:pt>
                <c:pt idx="21">
                  <c:v>1356</c:v>
                </c:pt>
                <c:pt idx="22">
                  <c:v>1692</c:v>
                </c:pt>
                <c:pt idx="23">
                  <c:v>2033</c:v>
                </c:pt>
                <c:pt idx="24">
                  <c:v>2337</c:v>
                </c:pt>
                <c:pt idx="25">
                  <c:v>2628</c:v>
                </c:pt>
                <c:pt idx="26">
                  <c:v>2877</c:v>
                </c:pt>
                <c:pt idx="27">
                  <c:v>3104</c:v>
                </c:pt>
                <c:pt idx="28">
                  <c:v>3314</c:v>
                </c:pt>
                <c:pt idx="29">
                  <c:v>3486</c:v>
                </c:pt>
                <c:pt idx="30">
                  <c:v>3622</c:v>
                </c:pt>
                <c:pt idx="31">
                  <c:v>3732</c:v>
                </c:pt>
                <c:pt idx="32">
                  <c:v>3805</c:v>
                </c:pt>
                <c:pt idx="33">
                  <c:v>3830</c:v>
                </c:pt>
                <c:pt idx="34">
                  <c:v>3826</c:v>
                </c:pt>
                <c:pt idx="35">
                  <c:v>3788</c:v>
                </c:pt>
                <c:pt idx="36">
                  <c:v>3710</c:v>
                </c:pt>
                <c:pt idx="37">
                  <c:v>3594</c:v>
                </c:pt>
                <c:pt idx="38">
                  <c:v>3448</c:v>
                </c:pt>
                <c:pt idx="39">
                  <c:v>3258</c:v>
                </c:pt>
                <c:pt idx="40">
                  <c:v>3039</c:v>
                </c:pt>
                <c:pt idx="41">
                  <c:v>2801</c:v>
                </c:pt>
                <c:pt idx="42">
                  <c:v>2538</c:v>
                </c:pt>
                <c:pt idx="43">
                  <c:v>2252</c:v>
                </c:pt>
                <c:pt idx="44">
                  <c:v>1936</c:v>
                </c:pt>
                <c:pt idx="45">
                  <c:v>1603</c:v>
                </c:pt>
                <c:pt idx="46">
                  <c:v>1252</c:v>
                </c:pt>
                <c:pt idx="47">
                  <c:v>883</c:v>
                </c:pt>
                <c:pt idx="48">
                  <c:v>518</c:v>
                </c:pt>
                <c:pt idx="49">
                  <c:v>156</c:v>
                </c:pt>
                <c:pt idx="50">
                  <c:v>-223</c:v>
                </c:pt>
                <c:pt idx="51">
                  <c:v>-580</c:v>
                </c:pt>
                <c:pt idx="52">
                  <c:v>-941</c:v>
                </c:pt>
                <c:pt idx="53">
                  <c:v>-1310</c:v>
                </c:pt>
                <c:pt idx="54">
                  <c:v>-1652</c:v>
                </c:pt>
                <c:pt idx="55">
                  <c:v>-1982</c:v>
                </c:pt>
                <c:pt idx="56">
                  <c:v>-2304</c:v>
                </c:pt>
                <c:pt idx="57">
                  <c:v>-2582</c:v>
                </c:pt>
                <c:pt idx="58">
                  <c:v>-2833</c:v>
                </c:pt>
                <c:pt idx="59">
                  <c:v>-3066</c:v>
                </c:pt>
                <c:pt idx="60">
                  <c:v>-3271</c:v>
                </c:pt>
                <c:pt idx="61">
                  <c:v>-3442</c:v>
                </c:pt>
                <c:pt idx="62">
                  <c:v>-3586</c:v>
                </c:pt>
                <c:pt idx="63">
                  <c:v>-3686</c:v>
                </c:pt>
                <c:pt idx="64">
                  <c:v>-3759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B6F-42C1-9349-089600F15033}"/>
            </c:ext>
          </c:extLst>
        </c:ser>
        <c:ser>
          <c:idx val="3"/>
          <c:order val="3"/>
          <c:tx>
            <c:strRef>
              <c:f>TDK_KF_ST_19_03!$N$19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TDK_KF_ST_19_03!$N$85:$N$149</c:f>
              <c:numCache>
                <c:formatCode>General</c:formatCode>
                <c:ptCount val="65"/>
                <c:pt idx="0">
                  <c:v>-3752.4617575193097</c:v>
                </c:pt>
                <c:pt idx="1">
                  <c:v>-3783.9669178063878</c:v>
                </c:pt>
                <c:pt idx="2">
                  <c:v>-3778.710392330172</c:v>
                </c:pt>
                <c:pt idx="3">
                  <c:v>-3738.7642292297646</c:v>
                </c:pt>
                <c:pt idx="4">
                  <c:v>-3662.3398939130439</c:v>
                </c:pt>
                <c:pt idx="5">
                  <c:v>-3547.4305923055458</c:v>
                </c:pt>
                <c:pt idx="6">
                  <c:v>-3398.7914089267929</c:v>
                </c:pt>
                <c:pt idx="7">
                  <c:v>-3216.3492462766162</c:v>
                </c:pt>
                <c:pt idx="8">
                  <c:v>-2999.9216078972099</c:v>
                </c:pt>
                <c:pt idx="9">
                  <c:v>-2756.5269717589381</c:v>
                </c:pt>
                <c:pt idx="10">
                  <c:v>-2491.867921334027</c:v>
                </c:pt>
                <c:pt idx="11">
                  <c:v>-2206.1095139701188</c:v>
                </c:pt>
                <c:pt idx="12">
                  <c:v>-1891.0493570329879</c:v>
                </c:pt>
                <c:pt idx="13">
                  <c:v>-1556.8402903933634</c:v>
                </c:pt>
                <c:pt idx="14">
                  <c:v>-1203.8318306667604</c:v>
                </c:pt>
                <c:pt idx="15">
                  <c:v>-839.22197132572683</c:v>
                </c:pt>
                <c:pt idx="16">
                  <c:v>-466.0822521565135</c:v>
                </c:pt>
                <c:pt idx="17">
                  <c:v>-97.68104199970854</c:v>
                </c:pt>
                <c:pt idx="18">
                  <c:v>276.61264913931478</c:v>
                </c:pt>
                <c:pt idx="19">
                  <c:v>637.21939214288341</c:v>
                </c:pt>
                <c:pt idx="20">
                  <c:v>995.6928196971794</c:v>
                </c:pt>
                <c:pt idx="21">
                  <c:v>1363.0594310414092</c:v>
                </c:pt>
                <c:pt idx="22">
                  <c:v>1707.0012241870188</c:v>
                </c:pt>
                <c:pt idx="23">
                  <c:v>2039.154992375094</c:v>
                </c:pt>
                <c:pt idx="24">
                  <c:v>2348.3263510279148</c:v>
                </c:pt>
                <c:pt idx="25">
                  <c:v>2634.7051348831005</c:v>
                </c:pt>
                <c:pt idx="26">
                  <c:v>2883.6878439009438</c:v>
                </c:pt>
                <c:pt idx="27">
                  <c:v>3113.1831482763905</c:v>
                </c:pt>
                <c:pt idx="28">
                  <c:v>3318.1267117227089</c:v>
                </c:pt>
                <c:pt idx="29">
                  <c:v>3486.1296817550819</c:v>
                </c:pt>
                <c:pt idx="30">
                  <c:v>3625.9556116511762</c:v>
                </c:pt>
                <c:pt idx="31">
                  <c:v>3730.3194145630982</c:v>
                </c:pt>
                <c:pt idx="32">
                  <c:v>3796.8979024832638</c:v>
                </c:pt>
                <c:pt idx="33">
                  <c:v>3826.0383639877077</c:v>
                </c:pt>
                <c:pt idx="34">
                  <c:v>3819.5823550148934</c:v>
                </c:pt>
                <c:pt idx="35">
                  <c:v>3777.9140611986863</c:v>
                </c:pt>
                <c:pt idx="36">
                  <c:v>3700.5655461150841</c:v>
                </c:pt>
                <c:pt idx="37">
                  <c:v>3586.8675642084117</c:v>
                </c:pt>
                <c:pt idx="38">
                  <c:v>3437.1071494785278</c:v>
                </c:pt>
                <c:pt idx="39">
                  <c:v>3253.9952214613395</c:v>
                </c:pt>
                <c:pt idx="40">
                  <c:v>3038.0269135672947</c:v>
                </c:pt>
                <c:pt idx="41">
                  <c:v>2799.5082120665306</c:v>
                </c:pt>
                <c:pt idx="42">
                  <c:v>2536.7700677684711</c:v>
                </c:pt>
                <c:pt idx="43">
                  <c:v>2252.2350596834963</c:v>
                </c:pt>
                <c:pt idx="44">
                  <c:v>1940.051105338692</c:v>
                </c:pt>
                <c:pt idx="45">
                  <c:v>1605.1370885229169</c:v>
                </c:pt>
                <c:pt idx="46">
                  <c:v>1254.6591973498689</c:v>
                </c:pt>
                <c:pt idx="47">
                  <c:v>885.65306450733215</c:v>
                </c:pt>
                <c:pt idx="48">
                  <c:v>520.3101034140218</c:v>
                </c:pt>
                <c:pt idx="49">
                  <c:v>153.20421105020219</c:v>
                </c:pt>
                <c:pt idx="50">
                  <c:v>-221.11152296545174</c:v>
                </c:pt>
                <c:pt idx="51">
                  <c:v>-581.27620357277954</c:v>
                </c:pt>
                <c:pt idx="52">
                  <c:v>-941.19511050317794</c:v>
                </c:pt>
                <c:pt idx="53">
                  <c:v>-1302.7992175505319</c:v>
                </c:pt>
                <c:pt idx="54">
                  <c:v>-1652.8881211134296</c:v>
                </c:pt>
                <c:pt idx="55">
                  <c:v>-1981.6430386844215</c:v>
                </c:pt>
                <c:pt idx="56">
                  <c:v>-2298.0354157415431</c:v>
                </c:pt>
                <c:pt idx="57">
                  <c:v>-2580.7443586754375</c:v>
                </c:pt>
                <c:pt idx="58">
                  <c:v>-2833.2419005069873</c:v>
                </c:pt>
                <c:pt idx="59">
                  <c:v>-3063.3880162200676</c:v>
                </c:pt>
                <c:pt idx="60">
                  <c:v>-3269.4823722672118</c:v>
                </c:pt>
                <c:pt idx="61">
                  <c:v>-3439.4176450908749</c:v>
                </c:pt>
                <c:pt idx="62">
                  <c:v>-3579.7748089683328</c:v>
                </c:pt>
                <c:pt idx="63">
                  <c:v>-3686.6961963038689</c:v>
                </c:pt>
                <c:pt idx="64">
                  <c:v>-3754.1743511974482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B6F-42C1-9349-089600F15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739872"/>
        <c:axId val="569737128"/>
      </c:scatterChart>
      <c:valAx>
        <c:axId val="56973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7128"/>
        <c:crosses val="autoZero"/>
        <c:crossBetween val="midCat"/>
      </c:valAx>
      <c:valAx>
        <c:axId val="56973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9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TDK_KF_ST_19_03!$AC$20:$AC$84</c:f>
              <c:numCache>
                <c:formatCode>General</c:formatCode>
                <c:ptCount val="65"/>
                <c:pt idx="0">
                  <c:v>-8.2165891454736989E-2</c:v>
                </c:pt>
                <c:pt idx="1">
                  <c:v>-0.11543949918462904</c:v>
                </c:pt>
                <c:pt idx="2">
                  <c:v>-0.12475235894959624</c:v>
                </c:pt>
                <c:pt idx="3">
                  <c:v>-0.13098678045982126</c:v>
                </c:pt>
                <c:pt idx="4">
                  <c:v>-0.14094645886969914</c:v>
                </c:pt>
                <c:pt idx="5">
                  <c:v>-0.12105609468677159</c:v>
                </c:pt>
                <c:pt idx="6">
                  <c:v>-0.10767009563189589</c:v>
                </c:pt>
                <c:pt idx="7">
                  <c:v>-6.8082290046689309E-2</c:v>
                </c:pt>
                <c:pt idx="8">
                  <c:v>-9.4503969377242925E-2</c:v>
                </c:pt>
                <c:pt idx="9">
                  <c:v>-0.10118147431058588</c:v>
                </c:pt>
                <c:pt idx="10">
                  <c:v>-3.3501811832024941E-2</c:v>
                </c:pt>
                <c:pt idx="11">
                  <c:v>-4.7925462307802036E-2</c:v>
                </c:pt>
                <c:pt idx="12">
                  <c:v>-3.8785372633242332E-2</c:v>
                </c:pt>
                <c:pt idx="13">
                  <c:v>-3.9063177047324871E-2</c:v>
                </c:pt>
                <c:pt idx="14">
                  <c:v>-0.1533179199032304</c:v>
                </c:pt>
                <c:pt idx="15">
                  <c:v>-9.7464032308693049E-2</c:v>
                </c:pt>
                <c:pt idx="16">
                  <c:v>-5.5292418310997959E-2</c:v>
                </c:pt>
                <c:pt idx="17">
                  <c:v>-9.4299346006479823E-2</c:v>
                </c:pt>
                <c:pt idx="18">
                  <c:v>-0.13128843422218495</c:v>
                </c:pt>
                <c:pt idx="19">
                  <c:v>-0.10923971032622148</c:v>
                </c:pt>
                <c:pt idx="20">
                  <c:v>-5.1286029146453416E-2</c:v>
                </c:pt>
                <c:pt idx="21">
                  <c:v>-9.3226343582202276E-2</c:v>
                </c:pt>
                <c:pt idx="22">
                  <c:v>-7.5977988133502095E-2</c:v>
                </c:pt>
                <c:pt idx="23">
                  <c:v>1.9864029216506651E-2</c:v>
                </c:pt>
                <c:pt idx="24">
                  <c:v>-8.2513824957004545E-3</c:v>
                </c:pt>
                <c:pt idx="25">
                  <c:v>6.9655082719037864E-2</c:v>
                </c:pt>
                <c:pt idx="26">
                  <c:v>0.12096782739908463</c:v>
                </c:pt>
                <c:pt idx="27">
                  <c:v>1.961610642987921E-2</c:v>
                </c:pt>
                <c:pt idx="28">
                  <c:v>8.6299571241596595E-2</c:v>
                </c:pt>
                <c:pt idx="29">
                  <c:v>9.5433565007311927E-2</c:v>
                </c:pt>
                <c:pt idx="30">
                  <c:v>6.4786504301366676E-2</c:v>
                </c:pt>
                <c:pt idx="31">
                  <c:v>9.5824438015654323E-2</c:v>
                </c:pt>
                <c:pt idx="32">
                  <c:v>6.5040334671380151E-2</c:v>
                </c:pt>
                <c:pt idx="33">
                  <c:v>8.7298404583179945E-2</c:v>
                </c:pt>
                <c:pt idx="34">
                  <c:v>-2.1439694833702561E-3</c:v>
                </c:pt>
                <c:pt idx="35">
                  <c:v>4.7850416526586059E-2</c:v>
                </c:pt>
                <c:pt idx="36">
                  <c:v>8.1242479850118343E-2</c:v>
                </c:pt>
                <c:pt idx="37">
                  <c:v>7.7852579966048552E-2</c:v>
                </c:pt>
                <c:pt idx="38">
                  <c:v>2.800260328305626E-2</c:v>
                </c:pt>
                <c:pt idx="39">
                  <c:v>0.13149330093008871</c:v>
                </c:pt>
                <c:pt idx="40">
                  <c:v>7.5312948813262892E-2</c:v>
                </c:pt>
                <c:pt idx="41">
                  <c:v>8.5481456282423096E-2</c:v>
                </c:pt>
                <c:pt idx="42">
                  <c:v>0.16261310924579675</c:v>
                </c:pt>
                <c:pt idx="43">
                  <c:v>9.2602155605362668E-2</c:v>
                </c:pt>
                <c:pt idx="44">
                  <c:v>0.13433650394296137</c:v>
                </c:pt>
                <c:pt idx="45">
                  <c:v>0.10249746718884012</c:v>
                </c:pt>
                <c:pt idx="46">
                  <c:v>9.0554236703042079E-2</c:v>
                </c:pt>
                <c:pt idx="47">
                  <c:v>3.2802450513941039E-2</c:v>
                </c:pt>
                <c:pt idx="48">
                  <c:v>-7.4916388387691768E-2</c:v>
                </c:pt>
                <c:pt idx="49">
                  <c:v>-3.2341814592712126E-2</c:v>
                </c:pt>
                <c:pt idx="50">
                  <c:v>-4.6709358028238057E-2</c:v>
                </c:pt>
                <c:pt idx="51">
                  <c:v>-7.3667304893490382E-2</c:v>
                </c:pt>
                <c:pt idx="52">
                  <c:v>-6.5211401108570044E-2</c:v>
                </c:pt>
                <c:pt idx="53">
                  <c:v>-5.5321592276754927E-2</c:v>
                </c:pt>
                <c:pt idx="54">
                  <c:v>-4.8968110415898991E-2</c:v>
                </c:pt>
                <c:pt idx="55">
                  <c:v>-3.7679502388868968E-2</c:v>
                </c:pt>
                <c:pt idx="56">
                  <c:v>-4.6768138558149985E-2</c:v>
                </c:pt>
                <c:pt idx="57">
                  <c:v>-4.3098728644849871E-2</c:v>
                </c:pt>
                <c:pt idx="58">
                  <c:v>2.1854995161163515E-2</c:v>
                </c:pt>
                <c:pt idx="59">
                  <c:v>1.9840148510752442E-3</c:v>
                </c:pt>
                <c:pt idx="60">
                  <c:v>-4.4784694045233664E-2</c:v>
                </c:pt>
                <c:pt idx="61">
                  <c:v>1.3727912041190393E-2</c:v>
                </c:pt>
                <c:pt idx="62">
                  <c:v>-1.6617480053582767E-2</c:v>
                </c:pt>
                <c:pt idx="63">
                  <c:v>-0.14411294771792882</c:v>
                </c:pt>
                <c:pt idx="64">
                  <c:v>-0.15629185546288227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65-4C77-ACD2-ADB6DD08C1D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TDK_KF_ST_19_03!$AA$85:$AA$149</c:f>
              <c:numCache>
                <c:formatCode>General</c:formatCode>
                <c:ptCount val="65"/>
                <c:pt idx="0">
                  <c:v>360.00899999999996</c:v>
                </c:pt>
                <c:pt idx="1">
                  <c:v>354.34799999999996</c:v>
                </c:pt>
                <c:pt idx="2">
                  <c:v>348.77699999999993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320.6339999999999</c:v>
                </c:pt>
                <c:pt idx="8">
                  <c:v>314.9009999999999</c:v>
                </c:pt>
                <c:pt idx="9">
                  <c:v>309.2399999999999</c:v>
                </c:pt>
                <c:pt idx="10">
                  <c:v>303.69599999999991</c:v>
                </c:pt>
                <c:pt idx="11">
                  <c:v>298.19699999999989</c:v>
                </c:pt>
                <c:pt idx="12">
                  <c:v>292.5449999999999</c:v>
                </c:pt>
                <c:pt idx="13">
                  <c:v>286.8839999999999</c:v>
                </c:pt>
                <c:pt idx="14">
                  <c:v>281.16899999999993</c:v>
                </c:pt>
                <c:pt idx="15">
                  <c:v>275.46299999999991</c:v>
                </c:pt>
                <c:pt idx="16">
                  <c:v>269.75699999999989</c:v>
                </c:pt>
                <c:pt idx="17">
                  <c:v>264.19499999999988</c:v>
                </c:pt>
                <c:pt idx="18">
                  <c:v>258.56099999999986</c:v>
                </c:pt>
                <c:pt idx="19">
                  <c:v>253.09799999999987</c:v>
                </c:pt>
                <c:pt idx="20">
                  <c:v>247.58099999999988</c:v>
                </c:pt>
                <c:pt idx="21">
                  <c:v>241.77599999999987</c:v>
                </c:pt>
                <c:pt idx="22">
                  <c:v>236.13299999999987</c:v>
                </c:pt>
                <c:pt idx="23">
                  <c:v>230.40899999999988</c:v>
                </c:pt>
                <c:pt idx="24">
                  <c:v>224.73899999999989</c:v>
                </c:pt>
                <c:pt idx="25">
                  <c:v>219.0689999999999</c:v>
                </c:pt>
                <c:pt idx="26">
                  <c:v>213.6689999999999</c:v>
                </c:pt>
                <c:pt idx="27">
                  <c:v>208.1159999999999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185.44499999999991</c:v>
                </c:pt>
                <c:pt idx="32">
                  <c:v>179.76599999999991</c:v>
                </c:pt>
                <c:pt idx="33">
                  <c:v>174.2579999999999</c:v>
                </c:pt>
                <c:pt idx="34">
                  <c:v>168.6509999999999</c:v>
                </c:pt>
                <c:pt idx="35">
                  <c:v>163.1519999999999</c:v>
                </c:pt>
                <c:pt idx="36">
                  <c:v>157.58999999999989</c:v>
                </c:pt>
                <c:pt idx="37">
                  <c:v>151.9559999999999</c:v>
                </c:pt>
                <c:pt idx="38">
                  <c:v>146.26799999999992</c:v>
                </c:pt>
                <c:pt idx="39">
                  <c:v>140.58899999999991</c:v>
                </c:pt>
                <c:pt idx="40">
                  <c:v>134.88299999999992</c:v>
                </c:pt>
                <c:pt idx="41">
                  <c:v>129.33899999999991</c:v>
                </c:pt>
                <c:pt idx="42">
                  <c:v>123.83099999999992</c:v>
                </c:pt>
                <c:pt idx="43">
                  <c:v>118.34999999999992</c:v>
                </c:pt>
                <c:pt idx="44">
                  <c:v>112.74299999999992</c:v>
                </c:pt>
                <c:pt idx="45">
                  <c:v>107.06399999999992</c:v>
                </c:pt>
                <c:pt idx="46">
                  <c:v>101.38499999999992</c:v>
                </c:pt>
                <c:pt idx="47">
                  <c:v>95.606999999999914</c:v>
                </c:pt>
                <c:pt idx="48">
                  <c:v>90.017999999999915</c:v>
                </c:pt>
                <c:pt idx="49">
                  <c:v>84.473999999999918</c:v>
                </c:pt>
                <c:pt idx="50">
                  <c:v>78.839999999999918</c:v>
                </c:pt>
                <c:pt idx="51">
                  <c:v>73.385999999999925</c:v>
                </c:pt>
                <c:pt idx="52">
                  <c:v>67.850999999999928</c:v>
                </c:pt>
                <c:pt idx="53">
                  <c:v>62.144999999999925</c:v>
                </c:pt>
                <c:pt idx="54">
                  <c:v>56.411999999999928</c:v>
                </c:pt>
                <c:pt idx="55">
                  <c:v>50.759999999999927</c:v>
                </c:pt>
                <c:pt idx="56">
                  <c:v>44.972999999999928</c:v>
                </c:pt>
                <c:pt idx="57">
                  <c:v>39.39299999999993</c:v>
                </c:pt>
                <c:pt idx="58">
                  <c:v>33.938999999999929</c:v>
                </c:pt>
                <c:pt idx="59">
                  <c:v>28.394999999999929</c:v>
                </c:pt>
                <c:pt idx="60">
                  <c:v>22.70699999999993</c:v>
                </c:pt>
                <c:pt idx="61">
                  <c:v>17.153999999999929</c:v>
                </c:pt>
                <c:pt idx="62">
                  <c:v>11.46599999999993</c:v>
                </c:pt>
                <c:pt idx="63">
                  <c:v>5.6429999999999305</c:v>
                </c:pt>
                <c:pt idx="64">
                  <c:v>-4.5000000000069207E-2</c:v>
                </c:pt>
              </c:numCache>
            </c:numRef>
          </c:xVal>
          <c:yVal>
            <c:numRef>
              <c:f>TDK_KF_ST_19_03!$AC$85:$AC$149</c:f>
              <c:numCache>
                <c:formatCode>General</c:formatCode>
                <c:ptCount val="65"/>
                <c:pt idx="0">
                  <c:v>3.6911409269066553E-2</c:v>
                </c:pt>
                <c:pt idx="1">
                  <c:v>-3.4327953628633168E-2</c:v>
                </c:pt>
                <c:pt idx="2">
                  <c:v>-1.8059544359971369E-2</c:v>
                </c:pt>
                <c:pt idx="3">
                  <c:v>-2.7623143055222954E-2</c:v>
                </c:pt>
                <c:pt idx="4">
                  <c:v>9.9997941247238487E-3</c:v>
                </c:pt>
                <c:pt idx="5">
                  <c:v>1.850462908106465E-2</c:v>
                </c:pt>
                <c:pt idx="6">
                  <c:v>4.8596957931522411E-2</c:v>
                </c:pt>
                <c:pt idx="7">
                  <c:v>9.8373403756340849E-2</c:v>
                </c:pt>
                <c:pt idx="8">
                  <c:v>-2.8374276036458923E-2</c:v>
                </c:pt>
                <c:pt idx="9">
                  <c:v>-1.584956895464984E-2</c:v>
                </c:pt>
                <c:pt idx="10">
                  <c:v>-5.059883481635552E-3</c:v>
                </c:pt>
                <c:pt idx="11">
                  <c:v>-3.299030469452191E-2</c:v>
                </c:pt>
                <c:pt idx="12">
                  <c:v>-9.1025713031797295E-2</c:v>
                </c:pt>
                <c:pt idx="13">
                  <c:v>-5.3386282140763797E-3</c:v>
                </c:pt>
                <c:pt idx="14">
                  <c:v>4.6638257986785447E-2</c:v>
                </c:pt>
                <c:pt idx="15">
                  <c:v>-2.7172134658997038E-2</c:v>
                </c:pt>
                <c:pt idx="16">
                  <c:v>3.547790618080171E-2</c:v>
                </c:pt>
                <c:pt idx="17">
                  <c:v>6.3041479803189304E-2</c:v>
                </c:pt>
                <c:pt idx="18">
                  <c:v>7.359088434310479E-2</c:v>
                </c:pt>
                <c:pt idx="19">
                  <c:v>0.10740133056251011</c:v>
                </c:pt>
                <c:pt idx="20">
                  <c:v>0.11268083467419387</c:v>
                </c:pt>
                <c:pt idx="21">
                  <c:v>0.12388227742755475</c:v>
                </c:pt>
                <c:pt idx="22">
                  <c:v>0.21247478324079339</c:v>
                </c:pt>
                <c:pt idx="23">
                  <c:v>0.12761187576893462</c:v>
                </c:pt>
                <c:pt idx="24">
                  <c:v>0.15220844446403703</c:v>
                </c:pt>
                <c:pt idx="25">
                  <c:v>8.9923301460601124E-2</c:v>
                </c:pt>
                <c:pt idx="26">
                  <c:v>7.2213071192408052E-2</c:v>
                </c:pt>
                <c:pt idx="27">
                  <c:v>0.13473464851048789</c:v>
                </c:pt>
                <c:pt idx="28">
                  <c:v>6.212515813294317E-2</c:v>
                </c:pt>
                <c:pt idx="29">
                  <c:v>7.8440958247284698E-2</c:v>
                </c:pt>
                <c:pt idx="30">
                  <c:v>9.0838519618046121E-2</c:v>
                </c:pt>
                <c:pt idx="31">
                  <c:v>0.12035427322555847</c:v>
                </c:pt>
                <c:pt idx="32">
                  <c:v>8.8642553702413807E-2</c:v>
                </c:pt>
                <c:pt idx="33">
                  <c:v>7.4950034808608734E-2</c:v>
                </c:pt>
                <c:pt idx="34">
                  <c:v>9.889224879162839E-2</c:v>
                </c:pt>
                <c:pt idx="35">
                  <c:v>0.20062028452721847</c:v>
                </c:pt>
                <c:pt idx="36">
                  <c:v>0.17174236060546377</c:v>
                </c:pt>
                <c:pt idx="37">
                  <c:v>0.14008249703317688</c:v>
                </c:pt>
                <c:pt idx="38">
                  <c:v>0.17598157086490573</c:v>
                </c:pt>
                <c:pt idx="39">
                  <c:v>4.8137659013747225E-2</c:v>
                </c:pt>
                <c:pt idx="40">
                  <c:v>6.2969041548512905E-2</c:v>
                </c:pt>
                <c:pt idx="41">
                  <c:v>4.6440929199007996E-2</c:v>
                </c:pt>
                <c:pt idx="42">
                  <c:v>3.5090219604157369E-2</c:v>
                </c:pt>
                <c:pt idx="43">
                  <c:v>-3.8849964564363404E-2</c:v>
                </c:pt>
                <c:pt idx="44">
                  <c:v>-9.3571625783269496E-2</c:v>
                </c:pt>
                <c:pt idx="45">
                  <c:v>-7.6073176903904027E-2</c:v>
                </c:pt>
                <c:pt idx="46">
                  <c:v>-8.2056399469408348E-2</c:v>
                </c:pt>
                <c:pt idx="47">
                  <c:v>-9.5184167398599584E-2</c:v>
                </c:pt>
                <c:pt idx="48">
                  <c:v>-6.0995016205311003E-2</c:v>
                </c:pt>
                <c:pt idx="49">
                  <c:v>1.7743508694380239E-2</c:v>
                </c:pt>
                <c:pt idx="50">
                  <c:v>-4.3537752663780793E-2</c:v>
                </c:pt>
                <c:pt idx="51">
                  <c:v>3.5294730918593586E-3</c:v>
                </c:pt>
                <c:pt idx="52">
                  <c:v>-1.8152703800566883E-2</c:v>
                </c:pt>
                <c:pt idx="53">
                  <c:v>-9.5898450309334748E-2</c:v>
                </c:pt>
                <c:pt idx="54">
                  <c:v>3.0911163267361985E-3</c:v>
                </c:pt>
                <c:pt idx="55">
                  <c:v>-4.6996622179726444E-2</c:v>
                </c:pt>
                <c:pt idx="56">
                  <c:v>-9.2268429376616723E-2</c:v>
                </c:pt>
                <c:pt idx="57">
                  <c:v>-7.0130505822149303E-2</c:v>
                </c:pt>
                <c:pt idx="58">
                  <c:v>-0.10257108406150195</c:v>
                </c:pt>
                <c:pt idx="59">
                  <c:v>-0.11092953179133147</c:v>
                </c:pt>
                <c:pt idx="60">
                  <c:v>-0.10986837190801424</c:v>
                </c:pt>
                <c:pt idx="61">
                  <c:v>-5.6572579218642005E-2</c:v>
                </c:pt>
                <c:pt idx="62">
                  <c:v>-0.16594961525286323</c:v>
                </c:pt>
                <c:pt idx="63">
                  <c:v>-6.8334880533442721E-2</c:v>
                </c:pt>
                <c:pt idx="64">
                  <c:v>-2.3082983444400185E-2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65-4C77-ACD2-ADB6DD08C1D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</c:numCache>
            </c:numRef>
          </c:xVal>
          <c:yVal>
            <c:numRef>
              <c:f>TDK_KF_ST_19_03!$AD$20:$AD$83</c:f>
              <c:numCache>
                <c:formatCode>General</c:formatCode>
                <c:ptCount val="64"/>
                <c:pt idx="0">
                  <c:v>5.9082908010336804E-2</c:v>
                </c:pt>
                <c:pt idx="1">
                  <c:v>4.7104618651186314E-2</c:v>
                </c:pt>
                <c:pt idx="2">
                  <c:v>-4.1197256303266983E-2</c:v>
                </c:pt>
                <c:pt idx="3">
                  <c:v>7.4414201241179256E-2</c:v>
                </c:pt>
                <c:pt idx="4">
                  <c:v>3.1078086961684903E-2</c:v>
                </c:pt>
                <c:pt idx="5">
                  <c:v>1.0126562895440117E-2</c:v>
                </c:pt>
                <c:pt idx="6">
                  <c:v>5.0990115703939409E-3</c:v>
                </c:pt>
                <c:pt idx="7">
                  <c:v>-2.0482157754599939E-3</c:v>
                </c:pt>
                <c:pt idx="8">
                  <c:v>2.2355400006262016E-3</c:v>
                </c:pt>
                <c:pt idx="9">
                  <c:v>5.418485213085944E-2</c:v>
                </c:pt>
                <c:pt idx="10">
                  <c:v>3.659292815876114E-2</c:v>
                </c:pt>
                <c:pt idx="11">
                  <c:v>-4.7972988001532713E-2</c:v>
                </c:pt>
                <c:pt idx="12">
                  <c:v>2.0632668832675449E-2</c:v>
                </c:pt>
                <c:pt idx="13">
                  <c:v>4.2592650139184229E-2</c:v>
                </c:pt>
                <c:pt idx="14">
                  <c:v>0.10978016723944961</c:v>
                </c:pt>
                <c:pt idx="15">
                  <c:v>0.11520754100307329</c:v>
                </c:pt>
                <c:pt idx="16">
                  <c:v>-5.702597894313044E-3</c:v>
                </c:pt>
                <c:pt idx="17">
                  <c:v>-8.8482139211976119E-4</c:v>
                </c:pt>
                <c:pt idx="18">
                  <c:v>4.9232034752776599E-2</c:v>
                </c:pt>
                <c:pt idx="19">
                  <c:v>3.3166533422317457E-2</c:v>
                </c:pt>
                <c:pt idx="20">
                  <c:v>-4.2285596636816081E-2</c:v>
                </c:pt>
                <c:pt idx="21">
                  <c:v>5.4376379017838872E-2</c:v>
                </c:pt>
                <c:pt idx="22">
                  <c:v>0.11106820773765946</c:v>
                </c:pt>
                <c:pt idx="23">
                  <c:v>2.6576899982501345E-2</c:v>
                </c:pt>
                <c:pt idx="24">
                  <c:v>7.122042404421336E-2</c:v>
                </c:pt>
                <c:pt idx="25">
                  <c:v>-2.1517423705290639E-2</c:v>
                </c:pt>
                <c:pt idx="26">
                  <c:v>5.5013743465821108E-2</c:v>
                </c:pt>
                <c:pt idx="27">
                  <c:v>0.12046639060329767</c:v>
                </c:pt>
                <c:pt idx="28">
                  <c:v>8.5442789363867178E-2</c:v>
                </c:pt>
                <c:pt idx="29">
                  <c:v>0.10518671951990655</c:v>
                </c:pt>
                <c:pt idx="30">
                  <c:v>3.4105744490261714E-2</c:v>
                </c:pt>
                <c:pt idx="31">
                  <c:v>-2.0874403207045589E-2</c:v>
                </c:pt>
                <c:pt idx="32">
                  <c:v>2.3602219031033655E-2</c:v>
                </c:pt>
                <c:pt idx="33">
                  <c:v>3.3055868642378528E-2</c:v>
                </c:pt>
                <c:pt idx="34">
                  <c:v>9.2982489101416377E-2</c:v>
                </c:pt>
                <c:pt idx="35">
                  <c:v>3.0590541720698639E-2</c:v>
                </c:pt>
                <c:pt idx="36">
                  <c:v>-1.9117321717175173E-2</c:v>
                </c:pt>
                <c:pt idx="37">
                  <c:v>5.6882068544439335E-2</c:v>
                </c:pt>
                <c:pt idx="38">
                  <c:v>4.4210467909351792E-2</c:v>
                </c:pt>
                <c:pt idx="39">
                  <c:v>-4.1569999469487584E-2</c:v>
                </c:pt>
                <c:pt idx="40">
                  <c:v>7.6895495650774137E-2</c:v>
                </c:pt>
                <c:pt idx="41">
                  <c:v>4.2130419486511528E-2</c:v>
                </c:pt>
                <c:pt idx="42">
                  <c:v>4.9861673994996636E-2</c:v>
                </c:pt>
                <c:pt idx="43">
                  <c:v>3.1280121822192086E-2</c:v>
                </c:pt>
                <c:pt idx="44">
                  <c:v>-2.1655669268767497E-2</c:v>
                </c:pt>
                <c:pt idx="45">
                  <c:v>4.9038633736699921E-3</c:v>
                </c:pt>
                <c:pt idx="46">
                  <c:v>-1.6963352359937289E-2</c:v>
                </c:pt>
                <c:pt idx="47">
                  <c:v>3.0239029289248265E-2</c:v>
                </c:pt>
                <c:pt idx="48">
                  <c:v>0.11039429456849348</c:v>
                </c:pt>
                <c:pt idx="49">
                  <c:v>5.1696799337150878E-3</c:v>
                </c:pt>
                <c:pt idx="50">
                  <c:v>9.3347616015023505E-2</c:v>
                </c:pt>
                <c:pt idx="51">
                  <c:v>6.8328676679414002E-2</c:v>
                </c:pt>
                <c:pt idx="52">
                  <c:v>-2.5814311923227251E-2</c:v>
                </c:pt>
                <c:pt idx="53">
                  <c:v>2.2331287582233017E-2</c:v>
                </c:pt>
                <c:pt idx="54">
                  <c:v>4.3908226934263439E-2</c:v>
                </c:pt>
                <c:pt idx="55">
                  <c:v>2.1829933434219129E-2</c:v>
                </c:pt>
                <c:pt idx="56">
                  <c:v>1.8393862521691062E-2</c:v>
                </c:pt>
                <c:pt idx="57">
                  <c:v>0.14147213240119072</c:v>
                </c:pt>
                <c:pt idx="58">
                  <c:v>2.6741962770358896E-2</c:v>
                </c:pt>
                <c:pt idx="59">
                  <c:v>1.6520614229989405E-2</c:v>
                </c:pt>
                <c:pt idx="60">
                  <c:v>5.4784488169957513E-2</c:v>
                </c:pt>
                <c:pt idx="61">
                  <c:v>-4.1351055096413347E-2</c:v>
                </c:pt>
                <c:pt idx="62">
                  <c:v>-1.4420643063886018E-3</c:v>
                </c:pt>
                <c:pt idx="63">
                  <c:v>0.10978499408929565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65-4C77-ACD2-ADB6DD08C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736344"/>
        <c:axId val="569735560"/>
      </c:scatterChart>
      <c:valAx>
        <c:axId val="5697363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5560"/>
        <c:crosses val="autoZero"/>
        <c:crossBetween val="midCat"/>
      </c:valAx>
      <c:valAx>
        <c:axId val="56973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6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TDK_KF_ST_19_03!$I$20:$I$84</c:f>
              <c:numCache>
                <c:formatCode>General</c:formatCode>
                <c:ptCount val="65"/>
                <c:pt idx="0">
                  <c:v>503</c:v>
                </c:pt>
                <c:pt idx="1">
                  <c:v>878</c:v>
                </c:pt>
                <c:pt idx="2">
                  <c:v>1252</c:v>
                </c:pt>
                <c:pt idx="3">
                  <c:v>1602</c:v>
                </c:pt>
                <c:pt idx="4">
                  <c:v>1926</c:v>
                </c:pt>
                <c:pt idx="5">
                  <c:v>2244</c:v>
                </c:pt>
                <c:pt idx="6">
                  <c:v>2536</c:v>
                </c:pt>
                <c:pt idx="7">
                  <c:v>2802</c:v>
                </c:pt>
                <c:pt idx="8">
                  <c:v>3045</c:v>
                </c:pt>
                <c:pt idx="9">
                  <c:v>3266</c:v>
                </c:pt>
                <c:pt idx="10">
                  <c:v>3451</c:v>
                </c:pt>
                <c:pt idx="11">
                  <c:v>3596</c:v>
                </c:pt>
                <c:pt idx="12">
                  <c:v>3711</c:v>
                </c:pt>
                <c:pt idx="13">
                  <c:v>3783</c:v>
                </c:pt>
                <c:pt idx="14">
                  <c:v>3822</c:v>
                </c:pt>
                <c:pt idx="15">
                  <c:v>3831</c:v>
                </c:pt>
                <c:pt idx="16">
                  <c:v>3797</c:v>
                </c:pt>
                <c:pt idx="17">
                  <c:v>3725</c:v>
                </c:pt>
                <c:pt idx="18">
                  <c:v>3617</c:v>
                </c:pt>
                <c:pt idx="19">
                  <c:v>3471</c:v>
                </c:pt>
                <c:pt idx="20">
                  <c:v>3295</c:v>
                </c:pt>
                <c:pt idx="21">
                  <c:v>3092</c:v>
                </c:pt>
                <c:pt idx="22">
                  <c:v>2863</c:v>
                </c:pt>
                <c:pt idx="23">
                  <c:v>2592</c:v>
                </c:pt>
                <c:pt idx="24">
                  <c:v>2306</c:v>
                </c:pt>
                <c:pt idx="25">
                  <c:v>1983</c:v>
                </c:pt>
                <c:pt idx="26">
                  <c:v>1643</c:v>
                </c:pt>
                <c:pt idx="27">
                  <c:v>1298</c:v>
                </c:pt>
                <c:pt idx="28">
                  <c:v>933</c:v>
                </c:pt>
                <c:pt idx="29">
                  <c:v>574</c:v>
                </c:pt>
                <c:pt idx="30">
                  <c:v>208</c:v>
                </c:pt>
                <c:pt idx="31">
                  <c:v>-168</c:v>
                </c:pt>
                <c:pt idx="32">
                  <c:v>-545</c:v>
                </c:pt>
                <c:pt idx="33">
                  <c:v>-921</c:v>
                </c:pt>
                <c:pt idx="34">
                  <c:v>-1284</c:v>
                </c:pt>
                <c:pt idx="35">
                  <c:v>-1645</c:v>
                </c:pt>
                <c:pt idx="36">
                  <c:v>-1970</c:v>
                </c:pt>
                <c:pt idx="37">
                  <c:v>-2284</c:v>
                </c:pt>
                <c:pt idx="38">
                  <c:v>-2570</c:v>
                </c:pt>
                <c:pt idx="39">
                  <c:v>-2834</c:v>
                </c:pt>
                <c:pt idx="40">
                  <c:v>-3079</c:v>
                </c:pt>
                <c:pt idx="41">
                  <c:v>-3297</c:v>
                </c:pt>
                <c:pt idx="42">
                  <c:v>-3480</c:v>
                </c:pt>
                <c:pt idx="43">
                  <c:v>-3624</c:v>
                </c:pt>
                <c:pt idx="44">
                  <c:v>-3746</c:v>
                </c:pt>
                <c:pt idx="45">
                  <c:v>-3819</c:v>
                </c:pt>
                <c:pt idx="46">
                  <c:v>-3855</c:v>
                </c:pt>
                <c:pt idx="47">
                  <c:v>-3858</c:v>
                </c:pt>
                <c:pt idx="48">
                  <c:v>-3830</c:v>
                </c:pt>
                <c:pt idx="49">
                  <c:v>-3761</c:v>
                </c:pt>
                <c:pt idx="50">
                  <c:v>-3652</c:v>
                </c:pt>
                <c:pt idx="51">
                  <c:v>-3510</c:v>
                </c:pt>
                <c:pt idx="52">
                  <c:v>-3335</c:v>
                </c:pt>
                <c:pt idx="53">
                  <c:v>-3129</c:v>
                </c:pt>
                <c:pt idx="54">
                  <c:v>-2900</c:v>
                </c:pt>
                <c:pt idx="55">
                  <c:v>-2639</c:v>
                </c:pt>
                <c:pt idx="56">
                  <c:v>-2346</c:v>
                </c:pt>
                <c:pt idx="57">
                  <c:v>-2030</c:v>
                </c:pt>
                <c:pt idx="58">
                  <c:v>-1687</c:v>
                </c:pt>
                <c:pt idx="59">
                  <c:v>-1342</c:v>
                </c:pt>
                <c:pt idx="60">
                  <c:v>-979</c:v>
                </c:pt>
                <c:pt idx="61">
                  <c:v>-614</c:v>
                </c:pt>
                <c:pt idx="62">
                  <c:v>-246</c:v>
                </c:pt>
                <c:pt idx="63">
                  <c:v>120</c:v>
                </c:pt>
                <c:pt idx="64">
                  <c:v>499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FFC-42CC-90ED-768DDED7B370}"/>
            </c:ext>
          </c:extLst>
        </c:ser>
        <c:ser>
          <c:idx val="1"/>
          <c:order val="1"/>
          <c:tx>
            <c:strRef>
              <c:f>TDK_KF_ST_19_03!$L$19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TDK_KF_ST_19_03!$L$20:$L$84</c:f>
              <c:numCache>
                <c:formatCode>General</c:formatCode>
                <c:ptCount val="65"/>
                <c:pt idx="0">
                  <c:v>504.27922475790973</c:v>
                </c:pt>
                <c:pt idx="1">
                  <c:v>881.86034052056254</c:v>
                </c:pt>
                <c:pt idx="2">
                  <c:v>1255.5600191915289</c:v>
                </c:pt>
                <c:pt idx="3">
                  <c:v>1606.8497474862668</c:v>
                </c:pt>
                <c:pt idx="4">
                  <c:v>1932.4131744528704</c:v>
                </c:pt>
                <c:pt idx="5">
                  <c:v>2248.4047304595692</c:v>
                </c:pt>
                <c:pt idx="6">
                  <c:v>2539.7491317485906</c:v>
                </c:pt>
                <c:pt idx="7">
                  <c:v>2802.7062841574175</c:v>
                </c:pt>
                <c:pt idx="8">
                  <c:v>3046.682697388002</c:v>
                </c:pt>
                <c:pt idx="9">
                  <c:v>3263.2364360977235</c:v>
                </c:pt>
                <c:pt idx="10">
                  <c:v>3447.9597864275852</c:v>
                </c:pt>
                <c:pt idx="11">
                  <c:v>3593.8158638444611</c:v>
                </c:pt>
                <c:pt idx="12">
                  <c:v>3706.2577997494468</c:v>
                </c:pt>
                <c:pt idx="13">
                  <c:v>3779.6052692567605</c:v>
                </c:pt>
                <c:pt idx="14">
                  <c:v>3819.0681654206765</c:v>
                </c:pt>
                <c:pt idx="15">
                  <c:v>3822.6517053350794</c:v>
                </c:pt>
                <c:pt idx="16">
                  <c:v>3788.9459623909297</c:v>
                </c:pt>
                <c:pt idx="17">
                  <c:v>3718.030261014992</c:v>
                </c:pt>
                <c:pt idx="18">
                  <c:v>3609.8227504534489</c:v>
                </c:pt>
                <c:pt idx="19">
                  <c:v>3464.9591122422812</c:v>
                </c:pt>
                <c:pt idx="20">
                  <c:v>3290.8574514744728</c:v>
                </c:pt>
                <c:pt idx="21">
                  <c:v>3085.9065854810974</c:v>
                </c:pt>
                <c:pt idx="22">
                  <c:v>2855.3901939967427</c:v>
                </c:pt>
                <c:pt idx="23">
                  <c:v>2595.0969063737489</c:v>
                </c:pt>
                <c:pt idx="24">
                  <c:v>2303.5749694597639</c:v>
                </c:pt>
                <c:pt idx="25">
                  <c:v>1987.2280794946957</c:v>
                </c:pt>
                <c:pt idx="26">
                  <c:v>1651.5088652098248</c:v>
                </c:pt>
                <c:pt idx="27">
                  <c:v>1299.8213085600858</c:v>
                </c:pt>
                <c:pt idx="28">
                  <c:v>939.21241202866099</c:v>
                </c:pt>
                <c:pt idx="29">
                  <c:v>580.69143681726086</c:v>
                </c:pt>
                <c:pt idx="30">
                  <c:v>213.69718719317683</c:v>
                </c:pt>
                <c:pt idx="31">
                  <c:v>-159.69330451674139</c:v>
                </c:pt>
                <c:pt idx="32">
                  <c:v>-538.37353591147132</c:v>
                </c:pt>
                <c:pt idx="33">
                  <c:v>-913.77582535276224</c:v>
                </c:pt>
                <c:pt idx="34">
                  <c:v>-1282.6741337756907</c:v>
                </c:pt>
                <c:pt idx="35">
                  <c:v>-1640.0888271516221</c:v>
                </c:pt>
                <c:pt idx="36">
                  <c:v>-1967.7141483075743</c:v>
                </c:pt>
                <c:pt idx="37">
                  <c:v>-2279.3193598193297</c:v>
                </c:pt>
                <c:pt idx="38">
                  <c:v>-2568.8881366316214</c:v>
                </c:pt>
                <c:pt idx="39">
                  <c:v>-2834.3581862517058</c:v>
                </c:pt>
                <c:pt idx="40">
                  <c:v>-3080.7373989467555</c:v>
                </c:pt>
                <c:pt idx="41">
                  <c:v>-3298.8811543560369</c:v>
                </c:pt>
                <c:pt idx="42">
                  <c:v>-3483.5962393884706</c:v>
                </c:pt>
                <c:pt idx="43">
                  <c:v>-3631.686973230936</c:v>
                </c:pt>
                <c:pt idx="44">
                  <c:v>-3745.6450349286592</c:v>
                </c:pt>
                <c:pt idx="45">
                  <c:v>-3820.4806916924181</c:v>
                </c:pt>
                <c:pt idx="46">
                  <c:v>-3861.7026649115492</c:v>
                </c:pt>
                <c:pt idx="47">
                  <c:v>-3866.5465533408219</c:v>
                </c:pt>
                <c:pt idx="48">
                  <c:v>-3833.7702332282352</c:v>
                </c:pt>
                <c:pt idx="49">
                  <c:v>-3765.001698893097</c:v>
                </c:pt>
                <c:pt idx="50">
                  <c:v>-3656.0889911179652</c:v>
                </c:pt>
                <c:pt idx="51">
                  <c:v>-3513.5611087461484</c:v>
                </c:pt>
                <c:pt idx="52">
                  <c:v>-3338.0758329213181</c:v>
                </c:pt>
                <c:pt idx="53">
                  <c:v>-3132.6706235668421</c:v>
                </c:pt>
                <c:pt idx="54">
                  <c:v>-2901.7802449668584</c:v>
                </c:pt>
                <c:pt idx="55">
                  <c:v>-2640.4726474150957</c:v>
                </c:pt>
                <c:pt idx="56">
                  <c:v>-2344.7897738220381</c:v>
                </c:pt>
                <c:pt idx="57">
                  <c:v>-2028.2903794951537</c:v>
                </c:pt>
                <c:pt idx="58">
                  <c:v>-1690.2634717453768</c:v>
                </c:pt>
                <c:pt idx="59">
                  <c:v>-1341.7848907755301</c:v>
                </c:pt>
                <c:pt idx="60">
                  <c:v>-974.10579210262904</c:v>
                </c:pt>
                <c:pt idx="61">
                  <c:v>-613.62435516425774</c:v>
                </c:pt>
                <c:pt idx="62">
                  <c:v>-243.50358269675121</c:v>
                </c:pt>
                <c:pt idx="63">
                  <c:v>131.10930883647441</c:v>
                </c:pt>
                <c:pt idx="64">
                  <c:v>510.260813138738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FFC-42CC-90ED-768DDED7B370}"/>
            </c:ext>
          </c:extLst>
        </c:ser>
        <c:ser>
          <c:idx val="2"/>
          <c:order val="2"/>
          <c:tx>
            <c:strRef>
              <c:f>TDK_KF_ST_19_03!$J$19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TDK_KF_ST_19_03!$J$20:$J$84</c:f>
              <c:numCache>
                <c:formatCode>General</c:formatCode>
                <c:ptCount val="65"/>
                <c:pt idx="0">
                  <c:v>-3769</c:v>
                </c:pt>
                <c:pt idx="1">
                  <c:v>-3699</c:v>
                </c:pt>
                <c:pt idx="2">
                  <c:v>-3595</c:v>
                </c:pt>
                <c:pt idx="3">
                  <c:v>-3453</c:v>
                </c:pt>
                <c:pt idx="4">
                  <c:v>-3284</c:v>
                </c:pt>
                <c:pt idx="5">
                  <c:v>-3081</c:v>
                </c:pt>
                <c:pt idx="6">
                  <c:v>-2849</c:v>
                </c:pt>
                <c:pt idx="7">
                  <c:v>-2594</c:v>
                </c:pt>
                <c:pt idx="8">
                  <c:v>-2308</c:v>
                </c:pt>
                <c:pt idx="9">
                  <c:v>-1997</c:v>
                </c:pt>
                <c:pt idx="10">
                  <c:v>-1655</c:v>
                </c:pt>
                <c:pt idx="11">
                  <c:v>-1312</c:v>
                </c:pt>
                <c:pt idx="12">
                  <c:v>-951</c:v>
                </c:pt>
                <c:pt idx="13">
                  <c:v>-596</c:v>
                </c:pt>
                <c:pt idx="14">
                  <c:v>-238</c:v>
                </c:pt>
                <c:pt idx="15">
                  <c:v>141</c:v>
                </c:pt>
                <c:pt idx="16">
                  <c:v>520</c:v>
                </c:pt>
                <c:pt idx="17">
                  <c:v>889</c:v>
                </c:pt>
                <c:pt idx="18">
                  <c:v>1252</c:v>
                </c:pt>
                <c:pt idx="19">
                  <c:v>1608</c:v>
                </c:pt>
                <c:pt idx="20">
                  <c:v>1941</c:v>
                </c:pt>
                <c:pt idx="21">
                  <c:v>2250</c:v>
                </c:pt>
                <c:pt idx="22">
                  <c:v>2539</c:v>
                </c:pt>
                <c:pt idx="23">
                  <c:v>2804</c:v>
                </c:pt>
                <c:pt idx="24">
                  <c:v>3053</c:v>
                </c:pt>
                <c:pt idx="25">
                  <c:v>3270</c:v>
                </c:pt>
                <c:pt idx="26">
                  <c:v>3454</c:v>
                </c:pt>
                <c:pt idx="27">
                  <c:v>3603</c:v>
                </c:pt>
                <c:pt idx="28">
                  <c:v>3719</c:v>
                </c:pt>
                <c:pt idx="29">
                  <c:v>3799</c:v>
                </c:pt>
                <c:pt idx="30">
                  <c:v>3837</c:v>
                </c:pt>
                <c:pt idx="31">
                  <c:v>3847</c:v>
                </c:pt>
                <c:pt idx="32">
                  <c:v>3815</c:v>
                </c:pt>
                <c:pt idx="33">
                  <c:v>3742</c:v>
                </c:pt>
                <c:pt idx="34">
                  <c:v>3639</c:v>
                </c:pt>
                <c:pt idx="35">
                  <c:v>3498</c:v>
                </c:pt>
                <c:pt idx="36">
                  <c:v>3321</c:v>
                </c:pt>
                <c:pt idx="37">
                  <c:v>3126</c:v>
                </c:pt>
                <c:pt idx="38">
                  <c:v>2899</c:v>
                </c:pt>
                <c:pt idx="39">
                  <c:v>2634</c:v>
                </c:pt>
                <c:pt idx="40">
                  <c:v>2351</c:v>
                </c:pt>
                <c:pt idx="41">
                  <c:v>2037</c:v>
                </c:pt>
                <c:pt idx="42">
                  <c:v>1698</c:v>
                </c:pt>
                <c:pt idx="43">
                  <c:v>1358</c:v>
                </c:pt>
                <c:pt idx="44">
                  <c:v>998</c:v>
                </c:pt>
                <c:pt idx="45">
                  <c:v>646</c:v>
                </c:pt>
                <c:pt idx="46">
                  <c:v>278</c:v>
                </c:pt>
                <c:pt idx="47">
                  <c:v>-91</c:v>
                </c:pt>
                <c:pt idx="48">
                  <c:v>-462</c:v>
                </c:pt>
                <c:pt idx="49">
                  <c:v>-831</c:v>
                </c:pt>
                <c:pt idx="50">
                  <c:v>-1201</c:v>
                </c:pt>
                <c:pt idx="51">
                  <c:v>-1550</c:v>
                </c:pt>
                <c:pt idx="52">
                  <c:v>-1884</c:v>
                </c:pt>
                <c:pt idx="53">
                  <c:v>-2196</c:v>
                </c:pt>
                <c:pt idx="54">
                  <c:v>-2484</c:v>
                </c:pt>
                <c:pt idx="55">
                  <c:v>-2752</c:v>
                </c:pt>
                <c:pt idx="56">
                  <c:v>-3002</c:v>
                </c:pt>
                <c:pt idx="57">
                  <c:v>-3219</c:v>
                </c:pt>
                <c:pt idx="58">
                  <c:v>-3403</c:v>
                </c:pt>
                <c:pt idx="59">
                  <c:v>-3555</c:v>
                </c:pt>
                <c:pt idx="60">
                  <c:v>-3675</c:v>
                </c:pt>
                <c:pt idx="61">
                  <c:v>-3749</c:v>
                </c:pt>
                <c:pt idx="62">
                  <c:v>-3791</c:v>
                </c:pt>
                <c:pt idx="63">
                  <c:v>-3797</c:v>
                </c:pt>
                <c:pt idx="64">
                  <c:v>-3772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FFC-42CC-90ED-768DDED7B370}"/>
            </c:ext>
          </c:extLst>
        </c:ser>
        <c:ser>
          <c:idx val="3"/>
          <c:order val="3"/>
          <c:tx>
            <c:strRef>
              <c:f>TDK_KF_ST_19_03!$N$19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TDK_KF_ST_19_03!$AA$20:$AA$84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22.625999999999998</c:v>
                </c:pt>
                <c:pt idx="5">
                  <c:v>28.259999999999998</c:v>
                </c:pt>
                <c:pt idx="6">
                  <c:v>33.839999999999996</c:v>
                </c:pt>
                <c:pt idx="7">
                  <c:v>39.33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56.492999999999995</c:v>
                </c:pt>
                <c:pt idx="11">
                  <c:v>62.099999999999994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90.009</c:v>
                </c:pt>
                <c:pt idx="17">
                  <c:v>95.67</c:v>
                </c:pt>
                <c:pt idx="18">
                  <c:v>101.367</c:v>
                </c:pt>
                <c:pt idx="19">
                  <c:v>107.09100000000001</c:v>
                </c:pt>
                <c:pt idx="20">
                  <c:v>112.65300000000001</c:v>
                </c:pt>
                <c:pt idx="21">
                  <c:v>118.206</c:v>
                </c:pt>
                <c:pt idx="22">
                  <c:v>123.678</c:v>
                </c:pt>
                <c:pt idx="23">
                  <c:v>129.22200000000001</c:v>
                </c:pt>
                <c:pt idx="24">
                  <c:v>134.892</c:v>
                </c:pt>
                <c:pt idx="25">
                  <c:v>140.59799999999998</c:v>
                </c:pt>
                <c:pt idx="26">
                  <c:v>146.29499999999999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179.78399999999999</c:v>
                </c:pt>
                <c:pt idx="33">
                  <c:v>185.47199999999998</c:v>
                </c:pt>
                <c:pt idx="34">
                  <c:v>191.19599999999997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230.46299999999997</c:v>
                </c:pt>
                <c:pt idx="42">
                  <c:v>236.18699999999995</c:v>
                </c:pt>
                <c:pt idx="43">
                  <c:v>241.82099999999994</c:v>
                </c:pt>
                <c:pt idx="44">
                  <c:v>247.49999999999994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264.11399999999992</c:v>
                </c:pt>
                <c:pt idx="48">
                  <c:v>269.81099999999992</c:v>
                </c:pt>
                <c:pt idx="49">
                  <c:v>275.39999999999992</c:v>
                </c:pt>
                <c:pt idx="50">
                  <c:v>281.19599999999991</c:v>
                </c:pt>
                <c:pt idx="51">
                  <c:v>286.86599999999993</c:v>
                </c:pt>
                <c:pt idx="52">
                  <c:v>292.49999999999994</c:v>
                </c:pt>
                <c:pt idx="53">
                  <c:v>298.07999999999993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326.33099999999996</c:v>
                </c:pt>
                <c:pt idx="59">
                  <c:v>331.96499999999997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359.97299999999996</c:v>
                </c:pt>
              </c:numCache>
            </c:numRef>
          </c:xVal>
          <c:yVal>
            <c:numRef>
              <c:f>TDK_KF_ST_19_03!$N$20:$N$84</c:f>
              <c:numCache>
                <c:formatCode>General</c:formatCode>
                <c:ptCount val="65"/>
                <c:pt idx="0">
                  <c:v>-3766.2027091340337</c:v>
                </c:pt>
                <c:pt idx="1">
                  <c:v>-3698.066689008042</c:v>
                </c:pt>
                <c:pt idx="2">
                  <c:v>-3591.064798774531</c:v>
                </c:pt>
                <c:pt idx="3">
                  <c:v>-3451.2507447488124</c:v>
                </c:pt>
                <c:pt idx="4">
                  <c:v>-3283.382906631181</c:v>
                </c:pt>
                <c:pt idx="5">
                  <c:v>-3079.3299799411852</c:v>
                </c:pt>
                <c:pt idx="6">
                  <c:v>-2847.6798140616952</c:v>
                </c:pt>
                <c:pt idx="7">
                  <c:v>-2593.2007437425059</c:v>
                </c:pt>
                <c:pt idx="8">
                  <c:v>-2305.6883718197605</c:v>
                </c:pt>
                <c:pt idx="9">
                  <c:v>-1991.3850317490587</c:v>
                </c:pt>
                <c:pt idx="10">
                  <c:v>-1654.7783838807575</c:v>
                </c:pt>
                <c:pt idx="11">
                  <c:v>-1311.3130861521015</c:v>
                </c:pt>
                <c:pt idx="12">
                  <c:v>-950.44616922026933</c:v>
                </c:pt>
                <c:pt idx="13">
                  <c:v>-596.03213960640005</c:v>
                </c:pt>
                <c:pt idx="14">
                  <c:v>-230.6737311821602</c:v>
                </c:pt>
                <c:pt idx="15">
                  <c:v>144.21736456369104</c:v>
                </c:pt>
                <c:pt idx="16">
                  <c:v>519.70721386627224</c:v>
                </c:pt>
                <c:pt idx="17">
                  <c:v>890.93017765038724</c:v>
                </c:pt>
                <c:pt idx="18">
                  <c:v>1255.9348348352614</c:v>
                </c:pt>
                <c:pt idx="19">
                  <c:v>1610.3701521319654</c:v>
                </c:pt>
                <c:pt idx="20">
                  <c:v>1939.612573610523</c:v>
                </c:pt>
                <c:pt idx="21">
                  <c:v>2250.2900209094028</c:v>
                </c:pt>
                <c:pt idx="22">
                  <c:v>2535.9675155712603</c:v>
                </c:pt>
                <c:pt idx="23">
                  <c:v>2802.0013467777731</c:v>
                </c:pt>
                <c:pt idx="24">
                  <c:v>3047.1344005200331</c:v>
                </c:pt>
                <c:pt idx="25">
                  <c:v>3263.9055417916065</c:v>
                </c:pt>
                <c:pt idx="26">
                  <c:v>3448.2541777174652</c:v>
                </c:pt>
                <c:pt idx="27">
                  <c:v>3598.5139218193835</c:v>
                </c:pt>
                <c:pt idx="28">
                  <c:v>3712.4448026799905</c:v>
                </c:pt>
                <c:pt idx="29">
                  <c:v>3788.9515369496094</c:v>
                </c:pt>
                <c:pt idx="30">
                  <c:v>3831.5252086893629</c:v>
                </c:pt>
                <c:pt idx="31">
                  <c:v>3838.883889958166</c:v>
                </c:pt>
                <c:pt idx="32">
                  <c:v>3809.4342979933331</c:v>
                </c:pt>
                <c:pt idx="33">
                  <c:v>3742.6024372036113</c:v>
                </c:pt>
                <c:pt idx="34">
                  <c:v>3638.3282436260597</c:v>
                </c:pt>
                <c:pt idx="35">
                  <c:v>3497.459930555508</c:v>
                </c:pt>
                <c:pt idx="36">
                  <c:v>3329.5061950757536</c:v>
                </c:pt>
                <c:pt idx="37">
                  <c:v>3129.5857243292899</c:v>
                </c:pt>
                <c:pt idx="38">
                  <c:v>2901.3522021218096</c:v>
                </c:pt>
                <c:pt idx="39">
                  <c:v>2646.7644744474874</c:v>
                </c:pt>
                <c:pt idx="40">
                  <c:v>2358.8270982761824</c:v>
                </c:pt>
                <c:pt idx="41">
                  <c:v>2044.8003503272907</c:v>
                </c:pt>
                <c:pt idx="42">
                  <c:v>1711.5280317189558</c:v>
                </c:pt>
                <c:pt idx="43">
                  <c:v>1367.0048502313393</c:v>
                </c:pt>
                <c:pt idx="44">
                  <c:v>1006.5705357639147</c:v>
                </c:pt>
                <c:pt idx="45">
                  <c:v>652.44284501602476</c:v>
                </c:pt>
                <c:pt idx="46">
                  <c:v>283.6522997627149</c:v>
                </c:pt>
                <c:pt idx="47">
                  <c:v>-90.0196862077578</c:v>
                </c:pt>
                <c:pt idx="48">
                  <c:v>-468.58002933757717</c:v>
                </c:pt>
                <c:pt idx="49">
                  <c:v>-835.28257633768305</c:v>
                </c:pt>
                <c:pt idx="50">
                  <c:v>-1206.9154375766504</c:v>
                </c:pt>
                <c:pt idx="51">
                  <c:v>-1558.3372495563581</c:v>
                </c:pt>
                <c:pt idx="52">
                  <c:v>-1892.2157079682179</c:v>
                </c:pt>
                <c:pt idx="53">
                  <c:v>-2204.6704553102022</c:v>
                </c:pt>
                <c:pt idx="54">
                  <c:v>-2491.499235477097</c:v>
                </c:pt>
                <c:pt idx="55">
                  <c:v>-2758.9669784202379</c:v>
                </c:pt>
                <c:pt idx="56">
                  <c:v>-3007.4816514418758</c:v>
                </c:pt>
                <c:pt idx="57">
                  <c:v>-3223.9059899839613</c:v>
                </c:pt>
                <c:pt idx="58">
                  <c:v>-3408.9428010058623</c:v>
                </c:pt>
                <c:pt idx="59">
                  <c:v>-3557.340417400922</c:v>
                </c:pt>
                <c:pt idx="60">
                  <c:v>-3672.8241028932107</c:v>
                </c:pt>
                <c:pt idx="61">
                  <c:v>-3748.6673394224404</c:v>
                </c:pt>
                <c:pt idx="62">
                  <c:v>-3790.2877282904496</c:v>
                </c:pt>
                <c:pt idx="63">
                  <c:v>-3796.1473826424944</c:v>
                </c:pt>
                <c:pt idx="64">
                  <c:v>-3765.019590532107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FFC-42CC-90ED-768DDED7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738304"/>
        <c:axId val="569738696"/>
      </c:scatterChart>
      <c:valAx>
        <c:axId val="56973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8696"/>
        <c:crosses val="autoZero"/>
        <c:crossBetween val="midCat"/>
      </c:valAx>
      <c:valAx>
        <c:axId val="56973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8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TDK_KF_ST_14_01!$I$85:$I$149</c:f>
              <c:numCache>
                <c:formatCode>General</c:formatCode>
                <c:ptCount val="65"/>
                <c:pt idx="0">
                  <c:v>484</c:v>
                </c:pt>
                <c:pt idx="1">
                  <c:v>103</c:v>
                </c:pt>
                <c:pt idx="2">
                  <c:v>-275</c:v>
                </c:pt>
                <c:pt idx="3">
                  <c:v>-641</c:v>
                </c:pt>
                <c:pt idx="4">
                  <c:v>-1009</c:v>
                </c:pt>
                <c:pt idx="5">
                  <c:v>-1369</c:v>
                </c:pt>
                <c:pt idx="6">
                  <c:v>-1725</c:v>
                </c:pt>
                <c:pt idx="7">
                  <c:v>-2060</c:v>
                </c:pt>
                <c:pt idx="8">
                  <c:v>-2381</c:v>
                </c:pt>
                <c:pt idx="9">
                  <c:v>-2669</c:v>
                </c:pt>
                <c:pt idx="10">
                  <c:v>-2937</c:v>
                </c:pt>
                <c:pt idx="11">
                  <c:v>-3166</c:v>
                </c:pt>
                <c:pt idx="12">
                  <c:v>-3376</c:v>
                </c:pt>
                <c:pt idx="13">
                  <c:v>-3549</c:v>
                </c:pt>
                <c:pt idx="14">
                  <c:v>-3692</c:v>
                </c:pt>
                <c:pt idx="15">
                  <c:v>-3802</c:v>
                </c:pt>
                <c:pt idx="16">
                  <c:v>-3877</c:v>
                </c:pt>
                <c:pt idx="17">
                  <c:v>-3892</c:v>
                </c:pt>
                <c:pt idx="18">
                  <c:v>-3896</c:v>
                </c:pt>
                <c:pt idx="19">
                  <c:v>-3853</c:v>
                </c:pt>
                <c:pt idx="20">
                  <c:v>-3781</c:v>
                </c:pt>
                <c:pt idx="21">
                  <c:v>-3670</c:v>
                </c:pt>
                <c:pt idx="22">
                  <c:v>-3512</c:v>
                </c:pt>
                <c:pt idx="23">
                  <c:v>-3326</c:v>
                </c:pt>
                <c:pt idx="24">
                  <c:v>-3111</c:v>
                </c:pt>
                <c:pt idx="25">
                  <c:v>-2872</c:v>
                </c:pt>
                <c:pt idx="26">
                  <c:v>-2598</c:v>
                </c:pt>
                <c:pt idx="27">
                  <c:v>-2304</c:v>
                </c:pt>
                <c:pt idx="28">
                  <c:v>-1989</c:v>
                </c:pt>
                <c:pt idx="29">
                  <c:v>-1658</c:v>
                </c:pt>
                <c:pt idx="30">
                  <c:v>-1299</c:v>
                </c:pt>
                <c:pt idx="31">
                  <c:v>-937</c:v>
                </c:pt>
                <c:pt idx="32">
                  <c:v>-547</c:v>
                </c:pt>
                <c:pt idx="33">
                  <c:v>-180</c:v>
                </c:pt>
                <c:pt idx="34">
                  <c:v>202</c:v>
                </c:pt>
                <c:pt idx="35">
                  <c:v>569</c:v>
                </c:pt>
                <c:pt idx="36">
                  <c:v>929</c:v>
                </c:pt>
                <c:pt idx="37">
                  <c:v>1297</c:v>
                </c:pt>
                <c:pt idx="38">
                  <c:v>1647</c:v>
                </c:pt>
                <c:pt idx="39">
                  <c:v>1979</c:v>
                </c:pt>
                <c:pt idx="40">
                  <c:v>2302</c:v>
                </c:pt>
                <c:pt idx="41">
                  <c:v>2594</c:v>
                </c:pt>
                <c:pt idx="42">
                  <c:v>2854</c:v>
                </c:pt>
                <c:pt idx="43">
                  <c:v>3090</c:v>
                </c:pt>
                <c:pt idx="44">
                  <c:v>3303</c:v>
                </c:pt>
                <c:pt idx="45">
                  <c:v>3473</c:v>
                </c:pt>
                <c:pt idx="46">
                  <c:v>3621</c:v>
                </c:pt>
                <c:pt idx="47">
                  <c:v>3725</c:v>
                </c:pt>
                <c:pt idx="48">
                  <c:v>3794</c:v>
                </c:pt>
                <c:pt idx="49">
                  <c:v>3829</c:v>
                </c:pt>
                <c:pt idx="50">
                  <c:v>3827</c:v>
                </c:pt>
                <c:pt idx="51">
                  <c:v>3787</c:v>
                </c:pt>
                <c:pt idx="52">
                  <c:v>3716</c:v>
                </c:pt>
                <c:pt idx="53">
                  <c:v>3598</c:v>
                </c:pt>
                <c:pt idx="54">
                  <c:v>3445</c:v>
                </c:pt>
                <c:pt idx="55">
                  <c:v>3257</c:v>
                </c:pt>
                <c:pt idx="56">
                  <c:v>3042</c:v>
                </c:pt>
                <c:pt idx="57">
                  <c:v>2799</c:v>
                </c:pt>
                <c:pt idx="58">
                  <c:v>2532</c:v>
                </c:pt>
                <c:pt idx="59">
                  <c:v>2238</c:v>
                </c:pt>
                <c:pt idx="60">
                  <c:v>1928</c:v>
                </c:pt>
                <c:pt idx="61">
                  <c:v>1594</c:v>
                </c:pt>
                <c:pt idx="62">
                  <c:v>1235</c:v>
                </c:pt>
                <c:pt idx="63">
                  <c:v>869</c:v>
                </c:pt>
                <c:pt idx="64">
                  <c:v>479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7D6-4177-9A9E-28915B93B40E}"/>
            </c:ext>
          </c:extLst>
        </c:ser>
        <c:ser>
          <c:idx val="1"/>
          <c:order val="1"/>
          <c:tx>
            <c:strRef>
              <c:f>TDK_KF_ST_14_01!$L$19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TDK_KF_ST_14_01!$L$85:$L$149</c:f>
              <c:numCache>
                <c:formatCode>General</c:formatCode>
                <c:ptCount val="65"/>
                <c:pt idx="0">
                  <c:v>484.97843866169023</c:v>
                </c:pt>
                <c:pt idx="1">
                  <c:v>109.16400991378279</c:v>
                </c:pt>
                <c:pt idx="2">
                  <c:v>-270.47932179100411</c:v>
                </c:pt>
                <c:pt idx="3">
                  <c:v>-639.48324428833473</c:v>
                </c:pt>
                <c:pt idx="4">
                  <c:v>-1004.718299796662</c:v>
                </c:pt>
                <c:pt idx="5">
                  <c:v>-1372.9548233995145</c:v>
                </c:pt>
                <c:pt idx="6">
                  <c:v>-1723.5466752280045</c:v>
                </c:pt>
                <c:pt idx="7">
                  <c:v>-2059.8749355135001</c:v>
                </c:pt>
                <c:pt idx="8">
                  <c:v>-2382.161458075876</c:v>
                </c:pt>
                <c:pt idx="9">
                  <c:v>-2672.5532937637063</c:v>
                </c:pt>
                <c:pt idx="10">
                  <c:v>-2934.7534714197523</c:v>
                </c:pt>
                <c:pt idx="11">
                  <c:v>-3170.3889819957849</c:v>
                </c:pt>
                <c:pt idx="12">
                  <c:v>-3375.106836353154</c:v>
                </c:pt>
                <c:pt idx="13">
                  <c:v>-3551.4062610838077</c:v>
                </c:pt>
                <c:pt idx="14">
                  <c:v>-3695.0403765081073</c:v>
                </c:pt>
                <c:pt idx="15">
                  <c:v>-3803.5498477445685</c:v>
                </c:pt>
                <c:pt idx="16">
                  <c:v>-3872.9168495392655</c:v>
                </c:pt>
                <c:pt idx="17">
                  <c:v>-3904.5338433181578</c:v>
                </c:pt>
                <c:pt idx="18">
                  <c:v>-3898.7523336113586</c:v>
                </c:pt>
                <c:pt idx="19">
                  <c:v>-3857.3071615396543</c:v>
                </c:pt>
                <c:pt idx="20">
                  <c:v>-3780.4728680274825</c:v>
                </c:pt>
                <c:pt idx="21">
                  <c:v>-3664.8633174804236</c:v>
                </c:pt>
                <c:pt idx="22">
                  <c:v>-3513.8027774972338</c:v>
                </c:pt>
                <c:pt idx="23">
                  <c:v>-3328.3006397003669</c:v>
                </c:pt>
                <c:pt idx="24">
                  <c:v>-3110.0260325643007</c:v>
                </c:pt>
                <c:pt idx="25">
                  <c:v>-2865.9685140049573</c:v>
                </c:pt>
                <c:pt idx="26">
                  <c:v>-2595.3910960548064</c:v>
                </c:pt>
                <c:pt idx="27">
                  <c:v>-2304.931843022126</c:v>
                </c:pt>
                <c:pt idx="28">
                  <c:v>-1989.8663249345616</c:v>
                </c:pt>
                <c:pt idx="29">
                  <c:v>-1657.4658404874842</c:v>
                </c:pt>
                <c:pt idx="30">
                  <c:v>-1301.2530523381663</c:v>
                </c:pt>
                <c:pt idx="31">
                  <c:v>-931.41900951584103</c:v>
                </c:pt>
                <c:pt idx="32">
                  <c:v>-547.9141261633946</c:v>
                </c:pt>
                <c:pt idx="33">
                  <c:v>-175.62922223657898</c:v>
                </c:pt>
                <c:pt idx="34">
                  <c:v>204.60838034193802</c:v>
                </c:pt>
                <c:pt idx="35">
                  <c:v>569.89878809712104</c:v>
                </c:pt>
                <c:pt idx="36">
                  <c:v>933.81750294412234</c:v>
                </c:pt>
                <c:pt idx="37">
                  <c:v>1297.8867831869168</c:v>
                </c:pt>
                <c:pt idx="38">
                  <c:v>1646.7740079803893</c:v>
                </c:pt>
                <c:pt idx="39">
                  <c:v>1984.1464133058066</c:v>
                </c:pt>
                <c:pt idx="40">
                  <c:v>2302.5043771994174</c:v>
                </c:pt>
                <c:pt idx="41">
                  <c:v>2593.1371885612398</c:v>
                </c:pt>
                <c:pt idx="42">
                  <c:v>2855.1987966882166</c:v>
                </c:pt>
                <c:pt idx="43">
                  <c:v>3087.951671037205</c:v>
                </c:pt>
                <c:pt idx="44">
                  <c:v>3297.1695369957142</c:v>
                </c:pt>
                <c:pt idx="45">
                  <c:v>3471.1433197670517</c:v>
                </c:pt>
                <c:pt idx="46">
                  <c:v>3614.7793851768588</c:v>
                </c:pt>
                <c:pt idx="47">
                  <c:v>3723.656915797435</c:v>
                </c:pt>
                <c:pt idx="48">
                  <c:v>3793.9055443017151</c:v>
                </c:pt>
                <c:pt idx="49">
                  <c:v>3827.2178367507167</c:v>
                </c:pt>
                <c:pt idx="50">
                  <c:v>3823.4513282964717</c:v>
                </c:pt>
                <c:pt idx="51">
                  <c:v>3783.6690314927878</c:v>
                </c:pt>
                <c:pt idx="52">
                  <c:v>3709.5279389390303</c:v>
                </c:pt>
                <c:pt idx="53">
                  <c:v>3595.8558720825981</c:v>
                </c:pt>
                <c:pt idx="54">
                  <c:v>3445.7496077423821</c:v>
                </c:pt>
                <c:pt idx="55">
                  <c:v>3262.9048760654514</c:v>
                </c:pt>
                <c:pt idx="56">
                  <c:v>3041.9816699191956</c:v>
                </c:pt>
                <c:pt idx="57">
                  <c:v>2796.5006565037106</c:v>
                </c:pt>
                <c:pt idx="58">
                  <c:v>2533.4543087628995</c:v>
                </c:pt>
                <c:pt idx="59">
                  <c:v>2243.6846880022117</c:v>
                </c:pt>
                <c:pt idx="60">
                  <c:v>1930.6777030846361</c:v>
                </c:pt>
                <c:pt idx="61">
                  <c:v>1595.3319965175383</c:v>
                </c:pt>
                <c:pt idx="62">
                  <c:v>1238.5660449406653</c:v>
                </c:pt>
                <c:pt idx="63">
                  <c:v>863.23583043503061</c:v>
                </c:pt>
                <c:pt idx="64">
                  <c:v>482.29950291398143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7D6-4177-9A9E-28915B93B40E}"/>
            </c:ext>
          </c:extLst>
        </c:ser>
        <c:ser>
          <c:idx val="2"/>
          <c:order val="2"/>
          <c:tx>
            <c:strRef>
              <c:f>TDK_KF_ST_14_01!$J$19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TDK_KF_ST_14_01!$J$85:$J$149</c:f>
              <c:numCache>
                <c:formatCode>General</c:formatCode>
                <c:ptCount val="65"/>
                <c:pt idx="0">
                  <c:v>-3800</c:v>
                </c:pt>
                <c:pt idx="1">
                  <c:v>-3829</c:v>
                </c:pt>
                <c:pt idx="2">
                  <c:v>-3827</c:v>
                </c:pt>
                <c:pt idx="3">
                  <c:v>-3786</c:v>
                </c:pt>
                <c:pt idx="4">
                  <c:v>-3711</c:v>
                </c:pt>
                <c:pt idx="5">
                  <c:v>-3595</c:v>
                </c:pt>
                <c:pt idx="6">
                  <c:v>-3447</c:v>
                </c:pt>
                <c:pt idx="7">
                  <c:v>-3261</c:v>
                </c:pt>
                <c:pt idx="8">
                  <c:v>-3048</c:v>
                </c:pt>
                <c:pt idx="9">
                  <c:v>-2800</c:v>
                </c:pt>
                <c:pt idx="10">
                  <c:v>-2529</c:v>
                </c:pt>
                <c:pt idx="11">
                  <c:v>-2241</c:v>
                </c:pt>
                <c:pt idx="12">
                  <c:v>-1928</c:v>
                </c:pt>
                <c:pt idx="13">
                  <c:v>-1591</c:v>
                </c:pt>
                <c:pt idx="14">
                  <c:v>-1242</c:v>
                </c:pt>
                <c:pt idx="15">
                  <c:v>-870</c:v>
                </c:pt>
                <c:pt idx="16">
                  <c:v>-497</c:v>
                </c:pt>
                <c:pt idx="17">
                  <c:v>-124</c:v>
                </c:pt>
                <c:pt idx="18">
                  <c:v>254</c:v>
                </c:pt>
                <c:pt idx="19">
                  <c:v>622</c:v>
                </c:pt>
                <c:pt idx="20">
                  <c:v>981</c:v>
                </c:pt>
                <c:pt idx="21">
                  <c:v>1342</c:v>
                </c:pt>
                <c:pt idx="22">
                  <c:v>1701</c:v>
                </c:pt>
                <c:pt idx="23">
                  <c:v>2032</c:v>
                </c:pt>
                <c:pt idx="24">
                  <c:v>2353</c:v>
                </c:pt>
                <c:pt idx="25">
                  <c:v>2638</c:v>
                </c:pt>
                <c:pt idx="26">
                  <c:v>2909</c:v>
                </c:pt>
                <c:pt idx="27">
                  <c:v>3144</c:v>
                </c:pt>
                <c:pt idx="28">
                  <c:v>3356</c:v>
                </c:pt>
                <c:pt idx="29">
                  <c:v>3525</c:v>
                </c:pt>
                <c:pt idx="30">
                  <c:v>3673</c:v>
                </c:pt>
                <c:pt idx="31">
                  <c:v>3781</c:v>
                </c:pt>
                <c:pt idx="32">
                  <c:v>3856</c:v>
                </c:pt>
                <c:pt idx="33">
                  <c:v>3889</c:v>
                </c:pt>
                <c:pt idx="34">
                  <c:v>3884</c:v>
                </c:pt>
                <c:pt idx="35">
                  <c:v>3844</c:v>
                </c:pt>
                <c:pt idx="36">
                  <c:v>3771</c:v>
                </c:pt>
                <c:pt idx="37">
                  <c:v>3659</c:v>
                </c:pt>
                <c:pt idx="38">
                  <c:v>3508</c:v>
                </c:pt>
                <c:pt idx="39">
                  <c:v>3324</c:v>
                </c:pt>
                <c:pt idx="40">
                  <c:v>3107</c:v>
                </c:pt>
                <c:pt idx="41">
                  <c:v>2864</c:v>
                </c:pt>
                <c:pt idx="42">
                  <c:v>2594</c:v>
                </c:pt>
                <c:pt idx="43">
                  <c:v>2300</c:v>
                </c:pt>
                <c:pt idx="44">
                  <c:v>1984</c:v>
                </c:pt>
                <c:pt idx="45">
                  <c:v>1658</c:v>
                </c:pt>
                <c:pt idx="46">
                  <c:v>1297</c:v>
                </c:pt>
                <c:pt idx="47">
                  <c:v>927</c:v>
                </c:pt>
                <c:pt idx="48">
                  <c:v>554</c:v>
                </c:pt>
                <c:pt idx="49">
                  <c:v>179</c:v>
                </c:pt>
                <c:pt idx="50">
                  <c:v>-193</c:v>
                </c:pt>
                <c:pt idx="51">
                  <c:v>-566</c:v>
                </c:pt>
                <c:pt idx="52">
                  <c:v>-921</c:v>
                </c:pt>
                <c:pt idx="53">
                  <c:v>-1293</c:v>
                </c:pt>
                <c:pt idx="54">
                  <c:v>-1644</c:v>
                </c:pt>
                <c:pt idx="55">
                  <c:v>-1981</c:v>
                </c:pt>
                <c:pt idx="56">
                  <c:v>-2302</c:v>
                </c:pt>
                <c:pt idx="57">
                  <c:v>-2595</c:v>
                </c:pt>
                <c:pt idx="58">
                  <c:v>-2857</c:v>
                </c:pt>
                <c:pt idx="59">
                  <c:v>-3090</c:v>
                </c:pt>
                <c:pt idx="60">
                  <c:v>-3299</c:v>
                </c:pt>
                <c:pt idx="61">
                  <c:v>-3473</c:v>
                </c:pt>
                <c:pt idx="62">
                  <c:v>-3622</c:v>
                </c:pt>
                <c:pt idx="63">
                  <c:v>-3730</c:v>
                </c:pt>
                <c:pt idx="64">
                  <c:v>-3804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7D6-4177-9A9E-28915B93B40E}"/>
            </c:ext>
          </c:extLst>
        </c:ser>
        <c:ser>
          <c:idx val="3"/>
          <c:order val="3"/>
          <c:tx>
            <c:strRef>
              <c:f>TDK_KF_ST_14_01!$N$19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TDK_KF_ST_14_01!$N$85:$N$149</c:f>
              <c:numCache>
                <c:formatCode>General</c:formatCode>
                <c:ptCount val="65"/>
                <c:pt idx="0">
                  <c:v>-3793.4914756574308</c:v>
                </c:pt>
                <c:pt idx="1">
                  <c:v>-3827.9189263411522</c:v>
                </c:pt>
                <c:pt idx="2">
                  <c:v>-3825.5104928814549</c:v>
                </c:pt>
                <c:pt idx="3">
                  <c:v>-3787.2400760398909</c:v>
                </c:pt>
                <c:pt idx="4">
                  <c:v>-3713.3678580296641</c:v>
                </c:pt>
                <c:pt idx="5">
                  <c:v>-3600.3601797173774</c:v>
                </c:pt>
                <c:pt idx="6">
                  <c:v>-3453.3412561891778</c:v>
                </c:pt>
                <c:pt idx="7">
                  <c:v>-3271.2857978816601</c:v>
                </c:pt>
                <c:pt idx="8">
                  <c:v>-3052.4301393425117</c:v>
                </c:pt>
                <c:pt idx="9">
                  <c:v>-2809.5561545168789</c:v>
                </c:pt>
                <c:pt idx="10">
                  <c:v>-2542.4967887508628</c:v>
                </c:pt>
                <c:pt idx="11">
                  <c:v>-2250.2315287539604</c:v>
                </c:pt>
                <c:pt idx="12">
                  <c:v>-1938.4445207749657</c:v>
                </c:pt>
                <c:pt idx="13">
                  <c:v>-1602.2016807967973</c:v>
                </c:pt>
                <c:pt idx="14">
                  <c:v>-1246.1421327579526</c:v>
                </c:pt>
                <c:pt idx="15">
                  <c:v>-872.73436160320546</c:v>
                </c:pt>
                <c:pt idx="16">
                  <c:v>-496.78537839296081</c:v>
                </c:pt>
                <c:pt idx="17">
                  <c:v>-118.72171358379447</c:v>
                </c:pt>
                <c:pt idx="18">
                  <c:v>261.3529975324243</c:v>
                </c:pt>
                <c:pt idx="19">
                  <c:v>628.36830097939878</c:v>
                </c:pt>
                <c:pt idx="20">
                  <c:v>991.63402737130843</c:v>
                </c:pt>
                <c:pt idx="21">
                  <c:v>1357.3659951789964</c:v>
                </c:pt>
                <c:pt idx="22">
                  <c:v>1709.4278568337827</c:v>
                </c:pt>
                <c:pt idx="23">
                  <c:v>2045.4625498181138</c:v>
                </c:pt>
                <c:pt idx="24">
                  <c:v>2362.0695895172057</c:v>
                </c:pt>
                <c:pt idx="25">
                  <c:v>2650.6846413986664</c:v>
                </c:pt>
                <c:pt idx="26">
                  <c:v>2913.830225783458</c:v>
                </c:pt>
                <c:pt idx="27">
                  <c:v>3146.2753759087641</c:v>
                </c:pt>
                <c:pt idx="28">
                  <c:v>3352.023121251666</c:v>
                </c:pt>
                <c:pt idx="29">
                  <c:v>3525.7988392326824</c:v>
                </c:pt>
                <c:pt idx="30">
                  <c:v>3669.686235339087</c:v>
                </c:pt>
                <c:pt idx="31">
                  <c:v>3777.9285560450489</c:v>
                </c:pt>
                <c:pt idx="32">
                  <c:v>3849.5953787717258</c:v>
                </c:pt>
                <c:pt idx="33">
                  <c:v>3881.769492154117</c:v>
                </c:pt>
                <c:pt idx="34">
                  <c:v>3877.5433510897183</c:v>
                </c:pt>
                <c:pt idx="35">
                  <c:v>3838.0484592570278</c:v>
                </c:pt>
                <c:pt idx="36">
                  <c:v>3763.0506404909497</c:v>
                </c:pt>
                <c:pt idx="37">
                  <c:v>3650.1779788893168</c:v>
                </c:pt>
                <c:pt idx="38">
                  <c:v>3503.0722850010175</c:v>
                </c:pt>
                <c:pt idx="39">
                  <c:v>3319.7029178490625</c:v>
                </c:pt>
                <c:pt idx="40">
                  <c:v>3103.0220881710334</c:v>
                </c:pt>
                <c:pt idx="41">
                  <c:v>2859.8325087442613</c:v>
                </c:pt>
                <c:pt idx="42">
                  <c:v>2592.9408722035892</c:v>
                </c:pt>
                <c:pt idx="43">
                  <c:v>2304.8633881949395</c:v>
                </c:pt>
                <c:pt idx="44">
                  <c:v>1986.911781956401</c:v>
                </c:pt>
                <c:pt idx="45">
                  <c:v>1655.9203701594906</c:v>
                </c:pt>
                <c:pt idx="46">
                  <c:v>1302.1753714255231</c:v>
                </c:pt>
                <c:pt idx="47">
                  <c:v>931.8034971633034</c:v>
                </c:pt>
                <c:pt idx="48">
                  <c:v>559.57116337789398</c:v>
                </c:pt>
                <c:pt idx="49">
                  <c:v>182.80394579954219</c:v>
                </c:pt>
                <c:pt idx="50">
                  <c:v>-194.85996286877219</c:v>
                </c:pt>
                <c:pt idx="51">
                  <c:v>-564.40958705825642</c:v>
                </c:pt>
                <c:pt idx="52">
                  <c:v>-924.36226931819044</c:v>
                </c:pt>
                <c:pt idx="53">
                  <c:v>-1291.09391822578</c:v>
                </c:pt>
                <c:pt idx="54">
                  <c:v>-1645.8828966282476</c:v>
                </c:pt>
                <c:pt idx="55">
                  <c:v>-1980.9149638485569</c:v>
                </c:pt>
                <c:pt idx="56">
                  <c:v>-2304.0768135573271</c:v>
                </c:pt>
                <c:pt idx="57">
                  <c:v>-2595.7466833552062</c:v>
                </c:pt>
                <c:pt idx="58">
                  <c:v>-2853.0193278761408</c:v>
                </c:pt>
                <c:pt idx="59">
                  <c:v>-3086.6895716236804</c:v>
                </c:pt>
                <c:pt idx="60">
                  <c:v>-3292.7109979088141</c:v>
                </c:pt>
                <c:pt idx="61">
                  <c:v>-3469.3298292209474</c:v>
                </c:pt>
                <c:pt idx="62">
                  <c:v>-3614.3490795599378</c:v>
                </c:pt>
                <c:pt idx="63">
                  <c:v>-3724.6559936016406</c:v>
                </c:pt>
                <c:pt idx="64">
                  <c:v>-3796.0615049712001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7D6-4177-9A9E-28915B93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737520"/>
        <c:axId val="569735952"/>
      </c:scatterChart>
      <c:valAx>
        <c:axId val="56973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5952"/>
        <c:crosses val="autoZero"/>
        <c:crossBetween val="midCat"/>
      </c:valAx>
      <c:valAx>
        <c:axId val="56973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7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TDK_KF_ST_14_01!$AC$20:$AC$84</c:f>
              <c:numCache>
                <c:formatCode>General</c:formatCode>
                <c:ptCount val="65"/>
                <c:pt idx="0">
                  <c:v>3.343628551676376E-3</c:v>
                </c:pt>
                <c:pt idx="1">
                  <c:v>-9.7856153397069434E-2</c:v>
                </c:pt>
                <c:pt idx="2">
                  <c:v>-8.2113647425744674E-2</c:v>
                </c:pt>
                <c:pt idx="3">
                  <c:v>-0.15558238355295373</c:v>
                </c:pt>
                <c:pt idx="4">
                  <c:v>-0.14509598290638692</c:v>
                </c:pt>
                <c:pt idx="5">
                  <c:v>-8.6138482258181881E-2</c:v>
                </c:pt>
                <c:pt idx="6">
                  <c:v>-0.11407623577782289</c:v>
                </c:pt>
                <c:pt idx="7">
                  <c:v>-9.0298435275052213E-2</c:v>
                </c:pt>
                <c:pt idx="8">
                  <c:v>-7.6654965613549564E-2</c:v>
                </c:pt>
                <c:pt idx="9">
                  <c:v>-9.8965050571280244E-2</c:v>
                </c:pt>
                <c:pt idx="10">
                  <c:v>1.5942292259133239E-2</c:v>
                </c:pt>
                <c:pt idx="11">
                  <c:v>-3.9085803973755162E-2</c:v>
                </c:pt>
                <c:pt idx="12">
                  <c:v>1.6134675606011228E-2</c:v>
                </c:pt>
                <c:pt idx="13">
                  <c:v>-8.6888340866579483E-2</c:v>
                </c:pt>
                <c:pt idx="14">
                  <c:v>-7.6233096054565408E-2</c:v>
                </c:pt>
                <c:pt idx="15">
                  <c:v>-7.430370643365336E-2</c:v>
                </c:pt>
                <c:pt idx="16">
                  <c:v>-0.12353480390530081</c:v>
                </c:pt>
                <c:pt idx="17">
                  <c:v>-0.14921469336886162</c:v>
                </c:pt>
                <c:pt idx="18">
                  <c:v>-0.12066546109650744</c:v>
                </c:pt>
                <c:pt idx="19">
                  <c:v>-0.15417032480523574</c:v>
                </c:pt>
                <c:pt idx="20">
                  <c:v>-9.875835473407335E-2</c:v>
                </c:pt>
                <c:pt idx="21">
                  <c:v>-6.848391758215655E-2</c:v>
                </c:pt>
                <c:pt idx="22">
                  <c:v>-4.0941820210207425E-3</c:v>
                </c:pt>
                <c:pt idx="23">
                  <c:v>3.2569177367435032E-2</c:v>
                </c:pt>
                <c:pt idx="24">
                  <c:v>3.6389303302371445E-2</c:v>
                </c:pt>
                <c:pt idx="25">
                  <c:v>2.4741512541851307E-2</c:v>
                </c:pt>
                <c:pt idx="26">
                  <c:v>-1.0492036804691907E-2</c:v>
                </c:pt>
                <c:pt idx="27">
                  <c:v>4.8876470827025287E-2</c:v>
                </c:pt>
                <c:pt idx="28">
                  <c:v>0.12779802469853507</c:v>
                </c:pt>
                <c:pt idx="29">
                  <c:v>1.7047795010199707E-2</c:v>
                </c:pt>
                <c:pt idx="30">
                  <c:v>1.2575074066006664E-2</c:v>
                </c:pt>
                <c:pt idx="31">
                  <c:v>3.1554178825075496E-2</c:v>
                </c:pt>
                <c:pt idx="32">
                  <c:v>-2.1687785090080069E-2</c:v>
                </c:pt>
                <c:pt idx="33">
                  <c:v>-6.4692679711242818E-2</c:v>
                </c:pt>
                <c:pt idx="34">
                  <c:v>-3.0541432403879298E-2</c:v>
                </c:pt>
                <c:pt idx="35">
                  <c:v>-6.9445447474549837E-3</c:v>
                </c:pt>
                <c:pt idx="36">
                  <c:v>-2.0897998745994073E-2</c:v>
                </c:pt>
                <c:pt idx="37">
                  <c:v>2.3330539506787318E-3</c:v>
                </c:pt>
                <c:pt idx="38">
                  <c:v>0.10270110274049671</c:v>
                </c:pt>
                <c:pt idx="39">
                  <c:v>0.11737164302297742</c:v>
                </c:pt>
                <c:pt idx="40">
                  <c:v>-1.13909917060937E-2</c:v>
                </c:pt>
                <c:pt idx="41">
                  <c:v>0.13666503568578037</c:v>
                </c:pt>
                <c:pt idx="42">
                  <c:v>0.18989804648978748</c:v>
                </c:pt>
                <c:pt idx="43">
                  <c:v>0.17397801126881518</c:v>
                </c:pt>
                <c:pt idx="44">
                  <c:v>0.12125987080591472</c:v>
                </c:pt>
                <c:pt idx="45">
                  <c:v>0.18487884732488169</c:v>
                </c:pt>
                <c:pt idx="46">
                  <c:v>9.5054058882510617E-2</c:v>
                </c:pt>
                <c:pt idx="47">
                  <c:v>4.3215000854786467E-2</c:v>
                </c:pt>
                <c:pt idx="48">
                  <c:v>0.10372957703668817</c:v>
                </c:pt>
                <c:pt idx="49">
                  <c:v>8.5986065763563602E-3</c:v>
                </c:pt>
                <c:pt idx="50">
                  <c:v>-5.2818887333103248E-2</c:v>
                </c:pt>
                <c:pt idx="51">
                  <c:v>8.8647953475060604E-3</c:v>
                </c:pt>
                <c:pt idx="52">
                  <c:v>-0.10017315820419981</c:v>
                </c:pt>
                <c:pt idx="53">
                  <c:v>-0.1618375797568774</c:v>
                </c:pt>
                <c:pt idx="54">
                  <c:v>-5.0208565708828701E-2</c:v>
                </c:pt>
                <c:pt idx="55">
                  <c:v>-1.396981310819001E-2</c:v>
                </c:pt>
                <c:pt idx="56">
                  <c:v>-2.3983533271461965E-2</c:v>
                </c:pt>
                <c:pt idx="57">
                  <c:v>-2.3756327636590413E-2</c:v>
                </c:pt>
                <c:pt idx="58">
                  <c:v>8.0292863999602559E-3</c:v>
                </c:pt>
                <c:pt idx="59">
                  <c:v>2.0478204544644996E-2</c:v>
                </c:pt>
                <c:pt idx="60">
                  <c:v>-5.7951782868258306E-2</c:v>
                </c:pt>
                <c:pt idx="61">
                  <c:v>2.7586685073288209E-2</c:v>
                </c:pt>
                <c:pt idx="62">
                  <c:v>-3.7908449465362537E-2</c:v>
                </c:pt>
                <c:pt idx="63">
                  <c:v>-8.924005886217401E-2</c:v>
                </c:pt>
                <c:pt idx="64">
                  <c:v>-2.5743315543365952E-2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06-4F90-846C-3414A718B0F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354.48299999999983</c:v>
                </c:pt>
                <c:pt idx="2">
                  <c:v>348.85799999999983</c:v>
                </c:pt>
                <c:pt idx="3">
                  <c:v>343.35899999999981</c:v>
                </c:pt>
                <c:pt idx="4">
                  <c:v>337.8329999999998</c:v>
                </c:pt>
                <c:pt idx="5">
                  <c:v>332.11799999999982</c:v>
                </c:pt>
                <c:pt idx="6">
                  <c:v>326.47499999999985</c:v>
                </c:pt>
                <c:pt idx="7">
                  <c:v>320.79599999999988</c:v>
                </c:pt>
                <c:pt idx="8">
                  <c:v>315.0089999999999</c:v>
                </c:pt>
                <c:pt idx="9">
                  <c:v>309.3839999999999</c:v>
                </c:pt>
                <c:pt idx="10">
                  <c:v>303.82199999999989</c:v>
                </c:pt>
                <c:pt idx="11">
                  <c:v>298.2419999999999</c:v>
                </c:pt>
                <c:pt idx="12">
                  <c:v>292.69799999999992</c:v>
                </c:pt>
                <c:pt idx="13">
                  <c:v>287.05499999999995</c:v>
                </c:pt>
                <c:pt idx="14">
                  <c:v>281.34899999999993</c:v>
                </c:pt>
                <c:pt idx="15">
                  <c:v>275.57099999999991</c:v>
                </c:pt>
                <c:pt idx="16">
                  <c:v>269.89199999999994</c:v>
                </c:pt>
                <c:pt idx="17">
                  <c:v>264.25799999999992</c:v>
                </c:pt>
                <c:pt idx="18">
                  <c:v>258.61499999999995</c:v>
                </c:pt>
                <c:pt idx="19">
                  <c:v>253.13399999999996</c:v>
                </c:pt>
                <c:pt idx="20">
                  <c:v>247.62599999999995</c:v>
                </c:pt>
                <c:pt idx="21">
                  <c:v>241.93799999999996</c:v>
                </c:pt>
                <c:pt idx="22">
                  <c:v>236.25899999999996</c:v>
                </c:pt>
                <c:pt idx="23">
                  <c:v>230.57099999999997</c:v>
                </c:pt>
                <c:pt idx="24">
                  <c:v>224.87399999999997</c:v>
                </c:pt>
                <c:pt idx="25">
                  <c:v>219.27599999999995</c:v>
                </c:pt>
                <c:pt idx="26">
                  <c:v>213.68699999999995</c:v>
                </c:pt>
                <c:pt idx="27">
                  <c:v>208.17899999999995</c:v>
                </c:pt>
                <c:pt idx="28">
                  <c:v>202.60799999999995</c:v>
                </c:pt>
                <c:pt idx="29">
                  <c:v>197.05499999999995</c:v>
                </c:pt>
                <c:pt idx="30">
                  <c:v>191.36699999999996</c:v>
                </c:pt>
                <c:pt idx="31">
                  <c:v>185.66099999999997</c:v>
                </c:pt>
                <c:pt idx="32">
                  <c:v>179.88299999999998</c:v>
                </c:pt>
                <c:pt idx="33">
                  <c:v>174.34799999999998</c:v>
                </c:pt>
                <c:pt idx="34">
                  <c:v>168.714</c:v>
                </c:pt>
                <c:pt idx="35">
                  <c:v>163.26900000000001</c:v>
                </c:pt>
                <c:pt idx="36">
                  <c:v>157.761</c:v>
                </c:pt>
                <c:pt idx="37">
                  <c:v>152.10900000000001</c:v>
                </c:pt>
                <c:pt idx="38">
                  <c:v>146.49299999999999</c:v>
                </c:pt>
                <c:pt idx="39">
                  <c:v>140.79599999999999</c:v>
                </c:pt>
                <c:pt idx="40">
                  <c:v>135.08099999999999</c:v>
                </c:pt>
                <c:pt idx="41">
                  <c:v>129.45599999999999</c:v>
                </c:pt>
                <c:pt idx="42">
                  <c:v>123.90299999999999</c:v>
                </c:pt>
                <c:pt idx="43">
                  <c:v>118.404</c:v>
                </c:pt>
                <c:pt idx="44">
                  <c:v>112.752</c:v>
                </c:pt>
                <c:pt idx="45">
                  <c:v>107.199</c:v>
                </c:pt>
                <c:pt idx="46">
                  <c:v>101.529</c:v>
                </c:pt>
                <c:pt idx="47">
                  <c:v>95.795999999999992</c:v>
                </c:pt>
                <c:pt idx="48">
                  <c:v>90.170999999999992</c:v>
                </c:pt>
                <c:pt idx="49">
                  <c:v>84.554999999999993</c:v>
                </c:pt>
                <c:pt idx="50">
                  <c:v>78.947999999999993</c:v>
                </c:pt>
                <c:pt idx="51">
                  <c:v>73.430999999999997</c:v>
                </c:pt>
                <c:pt idx="52">
                  <c:v>67.977000000000004</c:v>
                </c:pt>
                <c:pt idx="53">
                  <c:v>62.28</c:v>
                </c:pt>
                <c:pt idx="54">
                  <c:v>56.564999999999998</c:v>
                </c:pt>
                <c:pt idx="55">
                  <c:v>50.903999999999996</c:v>
                </c:pt>
                <c:pt idx="56">
                  <c:v>45.098999999999997</c:v>
                </c:pt>
                <c:pt idx="57">
                  <c:v>39.446999999999996</c:v>
                </c:pt>
                <c:pt idx="58">
                  <c:v>33.992999999999995</c:v>
                </c:pt>
                <c:pt idx="59">
                  <c:v>28.475999999999996</c:v>
                </c:pt>
                <c:pt idx="60">
                  <c:v>22.922999999999995</c:v>
                </c:pt>
                <c:pt idx="61">
                  <c:v>17.306999999999995</c:v>
                </c:pt>
                <c:pt idx="62">
                  <c:v>11.600999999999996</c:v>
                </c:pt>
                <c:pt idx="63">
                  <c:v>5.8049999999999962</c:v>
                </c:pt>
                <c:pt idx="64">
                  <c:v>6.299999999999617E-2</c:v>
                </c:pt>
              </c:numCache>
            </c:numRef>
          </c:xVal>
          <c:yVal>
            <c:numRef>
              <c:f>TDK_KF_ST_14_01!$AC$85:$AC$149</c:f>
              <c:numCache>
                <c:formatCode>General</c:formatCode>
                <c:ptCount val="65"/>
                <c:pt idx="0">
                  <c:v>1.5165260394098823E-2</c:v>
                </c:pt>
                <c:pt idx="1">
                  <c:v>-5.4588632890101962E-2</c:v>
                </c:pt>
                <c:pt idx="2">
                  <c:v>-3.1258526445867574E-2</c:v>
                </c:pt>
                <c:pt idx="3">
                  <c:v>8.3155940936876505E-3</c:v>
                </c:pt>
                <c:pt idx="4">
                  <c:v>-3.5893541302755239E-2</c:v>
                </c:pt>
                <c:pt idx="5">
                  <c:v>6.4609592183956011E-2</c:v>
                </c:pt>
                <c:pt idx="6">
                  <c:v>-1.9631876324240238E-2</c:v>
                </c:pt>
                <c:pt idx="7">
                  <c:v>-3.594532599760214E-2</c:v>
                </c:pt>
                <c:pt idx="8">
                  <c:v>2.4715529792047164E-2</c:v>
                </c:pt>
                <c:pt idx="9">
                  <c:v>-2.0054071643471616E-3</c:v>
                </c:pt>
                <c:pt idx="10">
                  <c:v>-0.11151217169344818</c:v>
                </c:pt>
                <c:pt idx="11">
                  <c:v>-7.6966381931811156E-3</c:v>
                </c:pt>
                <c:pt idx="12">
                  <c:v>-7.2207614008618748E-2</c:v>
                </c:pt>
                <c:pt idx="13">
                  <c:v>-6.5553817272757442E-2</c:v>
                </c:pt>
                <c:pt idx="14">
                  <c:v>2.8327164713459752E-2</c:v>
                </c:pt>
                <c:pt idx="15">
                  <c:v>3.7166466654753094E-2</c:v>
                </c:pt>
                <c:pt idx="16">
                  <c:v>6.4726260423753956E-2</c:v>
                </c:pt>
                <c:pt idx="17">
                  <c:v>0.15248667103548996</c:v>
                </c:pt>
                <c:pt idx="18">
                  <c:v>0.16966955434173769</c:v>
                </c:pt>
                <c:pt idx="19">
                  <c:v>0.14204785467785541</c:v>
                </c:pt>
                <c:pt idx="20">
                  <c:v>0.20816758706658334</c:v>
                </c:pt>
                <c:pt idx="21">
                  <c:v>0.28783632158038586</c:v>
                </c:pt>
                <c:pt idx="22">
                  <c:v>0.14257556162232277</c:v>
                </c:pt>
                <c:pt idx="23">
                  <c:v>0.18837102546734741</c:v>
                </c:pt>
                <c:pt idx="24">
                  <c:v>0.14612740715489281</c:v>
                </c:pt>
                <c:pt idx="25">
                  <c:v>0.22410729998580337</c:v>
                </c:pt>
                <c:pt idx="26">
                  <c:v>9.7525347158750719E-2</c:v>
                </c:pt>
                <c:pt idx="27">
                  <c:v>2.6337239230571186E-2</c:v>
                </c:pt>
                <c:pt idx="28">
                  <c:v>-2.5804238126283963E-2</c:v>
                </c:pt>
                <c:pt idx="29">
                  <c:v>2.5269596133739469E-2</c:v>
                </c:pt>
                <c:pt idx="30">
                  <c:v>-3.5589654890486599E-2</c:v>
                </c:pt>
                <c:pt idx="31">
                  <c:v>8.1209118516852641E-2</c:v>
                </c:pt>
                <c:pt idx="32">
                  <c:v>-1.4444921853907999E-2</c:v>
                </c:pt>
                <c:pt idx="33">
                  <c:v>7.2537416853919012E-2</c:v>
                </c:pt>
                <c:pt idx="34">
                  <c:v>5.6760437959667343E-2</c:v>
                </c:pt>
                <c:pt idx="35">
                  <c:v>3.9662239351741846E-2</c:v>
                </c:pt>
                <c:pt idx="36">
                  <c:v>0.11142680281497519</c:v>
                </c:pt>
                <c:pt idx="37">
                  <c:v>7.0067228891076638E-2</c:v>
                </c:pt>
                <c:pt idx="38">
                  <c:v>4.0643607173535656E-2</c:v>
                </c:pt>
                <c:pt idx="39">
                  <c:v>0.10875869465377264</c:v>
                </c:pt>
                <c:pt idx="40">
                  <c:v>4.9810212253959207E-2</c:v>
                </c:pt>
                <c:pt idx="41">
                  <c:v>3.7905465915770264E-2</c:v>
                </c:pt>
                <c:pt idx="42">
                  <c:v>2.5260319936677433E-2</c:v>
                </c:pt>
                <c:pt idx="43">
                  <c:v>-7.872452977028388E-2</c:v>
                </c:pt>
                <c:pt idx="44">
                  <c:v>-8.8156982183178911E-2</c:v>
                </c:pt>
                <c:pt idx="45">
                  <c:v>4.5449034927429466E-3</c:v>
                </c:pt>
                <c:pt idx="46">
                  <c:v>-0.11977753132174485</c:v>
                </c:pt>
                <c:pt idx="47">
                  <c:v>-9.5682954740141213E-2</c:v>
                </c:pt>
                <c:pt idx="48">
                  <c:v>-0.108114966127971</c:v>
                </c:pt>
                <c:pt idx="49">
                  <c:v>-8.7095523439003841E-2</c:v>
                </c:pt>
                <c:pt idx="50">
                  <c:v>-1.8568761035027137E-3</c:v>
                </c:pt>
                <c:pt idx="51">
                  <c:v>-4.991529927026761E-2</c:v>
                </c:pt>
                <c:pt idx="52">
                  <c:v>3.7044932623444993E-2</c:v>
                </c:pt>
                <c:pt idx="53">
                  <c:v>-4.9962447281501454E-2</c:v>
                </c:pt>
                <c:pt idx="54">
                  <c:v>-1.2051437314255509E-2</c:v>
                </c:pt>
                <c:pt idx="55">
                  <c:v>-7.6022972883492912E-2</c:v>
                </c:pt>
                <c:pt idx="56">
                  <c:v>-6.6087103426326621E-4</c:v>
                </c:pt>
                <c:pt idx="57">
                  <c:v>1.2650911187797931E-2</c:v>
                </c:pt>
                <c:pt idx="58">
                  <c:v>-7.0740650767049829E-2</c:v>
                </c:pt>
                <c:pt idx="59">
                  <c:v>-0.10692650934691628</c:v>
                </c:pt>
                <c:pt idx="60">
                  <c:v>-8.6341311666494391E-2</c:v>
                </c:pt>
                <c:pt idx="61">
                  <c:v>-4.0915968757396115E-2</c:v>
                </c:pt>
                <c:pt idx="62">
                  <c:v>-8.336266583114238E-2</c:v>
                </c:pt>
                <c:pt idx="63">
                  <c:v>7.071342265653513E-2</c:v>
                </c:pt>
                <c:pt idx="64">
                  <c:v>-5.7064321117601402E-2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C06-4F90-846C-3414A718B0F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</c:numCache>
            </c:numRef>
          </c:xVal>
          <c:yVal>
            <c:numRef>
              <c:f>TDK_KF_ST_14_01!$AD$20:$AD$83</c:f>
              <c:numCache>
                <c:formatCode>General</c:formatCode>
                <c:ptCount val="64"/>
                <c:pt idx="0">
                  <c:v>-6.0407949669277775E-2</c:v>
                </c:pt>
                <c:pt idx="1">
                  <c:v>0.16856957605360456</c:v>
                </c:pt>
                <c:pt idx="2">
                  <c:v>-1.249018405397706E-3</c:v>
                </c:pt>
                <c:pt idx="3">
                  <c:v>0.11466641479555761</c:v>
                </c:pt>
                <c:pt idx="4">
                  <c:v>5.8754671239892531E-2</c:v>
                </c:pt>
                <c:pt idx="5">
                  <c:v>-2.0788027088734395E-2</c:v>
                </c:pt>
                <c:pt idx="6">
                  <c:v>4.3335585010773059E-2</c:v>
                </c:pt>
                <c:pt idx="7">
                  <c:v>0.10294934646285014</c:v>
                </c:pt>
                <c:pt idx="8">
                  <c:v>7.5994094579286298E-2</c:v>
                </c:pt>
                <c:pt idx="9">
                  <c:v>2.2942077687787332E-2</c:v>
                </c:pt>
                <c:pt idx="10">
                  <c:v>-2.7993729573388748E-2</c:v>
                </c:pt>
                <c:pt idx="11">
                  <c:v>-1.0876643307746292E-2</c:v>
                </c:pt>
                <c:pt idx="12">
                  <c:v>2.0910257017433764E-2</c:v>
                </c:pt>
                <c:pt idx="13">
                  <c:v>3.6973041596311873E-2</c:v>
                </c:pt>
                <c:pt idx="14">
                  <c:v>7.4376219951062694E-2</c:v>
                </c:pt>
                <c:pt idx="15">
                  <c:v>-1.2791817005350481E-2</c:v>
                </c:pt>
                <c:pt idx="16">
                  <c:v>1.5419837777329803E-2</c:v>
                </c:pt>
                <c:pt idx="17">
                  <c:v>5.3531738628720404E-2</c:v>
                </c:pt>
                <c:pt idx="18">
                  <c:v>8.8792977476259694E-4</c:v>
                </c:pt>
                <c:pt idx="19">
                  <c:v>0.15871522829797868</c:v>
                </c:pt>
                <c:pt idx="20">
                  <c:v>1.0601372550894439E-2</c:v>
                </c:pt>
                <c:pt idx="21">
                  <c:v>-1.0240612188127329E-2</c:v>
                </c:pt>
                <c:pt idx="22">
                  <c:v>2.9354501957698176E-2</c:v>
                </c:pt>
                <c:pt idx="23">
                  <c:v>5.3362885483352329E-3</c:v>
                </c:pt>
                <c:pt idx="24">
                  <c:v>1.3420908951587762E-2</c:v>
                </c:pt>
                <c:pt idx="25">
                  <c:v>8.4017182111921329E-2</c:v>
                </c:pt>
                <c:pt idx="26">
                  <c:v>5.1135643978227563E-2</c:v>
                </c:pt>
                <c:pt idx="27">
                  <c:v>2.1190758064051352E-2</c:v>
                </c:pt>
                <c:pt idx="28">
                  <c:v>-1.6371221883559883E-2</c:v>
                </c:pt>
                <c:pt idx="29">
                  <c:v>2.2614444341542139E-2</c:v>
                </c:pt>
                <c:pt idx="30">
                  <c:v>4.4185363893660679E-2</c:v>
                </c:pt>
                <c:pt idx="31">
                  <c:v>4.0983238028843516E-2</c:v>
                </c:pt>
                <c:pt idx="32">
                  <c:v>7.2428632361720702E-3</c:v>
                </c:pt>
                <c:pt idx="33">
                  <c:v>0.14590179822809546</c:v>
                </c:pt>
                <c:pt idx="34">
                  <c:v>-5.0482224866073011E-3</c:v>
                </c:pt>
                <c:pt idx="35">
                  <c:v>3.2214140881194453E-2</c:v>
                </c:pt>
                <c:pt idx="36">
                  <c:v>-4.9062393802898896E-3</c:v>
                </c:pt>
                <c:pt idx="37">
                  <c:v>2.4004185279892454E-2</c:v>
                </c:pt>
                <c:pt idx="38">
                  <c:v>-5.1757555817459888E-3</c:v>
                </c:pt>
                <c:pt idx="39">
                  <c:v>0.10673565696282594</c:v>
                </c:pt>
                <c:pt idx="40">
                  <c:v>0.15751839886098651</c:v>
                </c:pt>
                <c:pt idx="41">
                  <c:v>5.1705989781567041E-2</c:v>
                </c:pt>
                <c:pt idx="42">
                  <c:v>-4.7322484867464709E-2</c:v>
                </c:pt>
                <c:pt idx="43">
                  <c:v>0.11385831031157068</c:v>
                </c:pt>
                <c:pt idx="44">
                  <c:v>8.6907716260668622E-2</c:v>
                </c:pt>
                <c:pt idx="45">
                  <c:v>-4.2830992647026278E-2</c:v>
                </c:pt>
                <c:pt idx="46">
                  <c:v>7.4615495459227077E-2</c:v>
                </c:pt>
                <c:pt idx="47">
                  <c:v>0.1092716701807035</c:v>
                </c:pt>
                <c:pt idx="48">
                  <c:v>-3.9003316612934213E-2</c:v>
                </c:pt>
                <c:pt idx="49">
                  <c:v>2.8567860078396734E-2</c:v>
                </c:pt>
                <c:pt idx="50">
                  <c:v>8.1146052046563E-2</c:v>
                </c:pt>
                <c:pt idx="51">
                  <c:v>-7.4418612620263502E-2</c:v>
                </c:pt>
                <c:pt idx="52">
                  <c:v>2.796554419558106E-2</c:v>
                </c:pt>
                <c:pt idx="53">
                  <c:v>0.15414094156369629</c:v>
                </c:pt>
                <c:pt idx="54">
                  <c:v>-6.130360598461948E-2</c:v>
                </c:pt>
                <c:pt idx="55">
                  <c:v>1.1964405943842849E-2</c:v>
                </c:pt>
                <c:pt idx="56">
                  <c:v>4.8699063063509129E-2</c:v>
                </c:pt>
                <c:pt idx="57">
                  <c:v>-1.2188998361011727E-2</c:v>
                </c:pt>
                <c:pt idx="58">
                  <c:v>-2.7661162724200494E-2</c:v>
                </c:pt>
                <c:pt idx="59">
                  <c:v>4.4131387639311015E-2</c:v>
                </c:pt>
                <c:pt idx="60">
                  <c:v>2.2058241565503067E-2</c:v>
                </c:pt>
                <c:pt idx="61">
                  <c:v>-1.9271090979600558E-2</c:v>
                </c:pt>
                <c:pt idx="62">
                  <c:v>6.6499230194949632E-3</c:v>
                </c:pt>
                <c:pt idx="63">
                  <c:v>3.4651425972072047E-2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C06-4F90-846C-3414A718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733992"/>
        <c:axId val="569734384"/>
      </c:scatterChart>
      <c:valAx>
        <c:axId val="56973399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4384"/>
        <c:crosses val="autoZero"/>
        <c:crossBetween val="midCat"/>
      </c:valAx>
      <c:valAx>
        <c:axId val="56973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33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TDK_KF_ST_14_01!$I$20:$I$84</c:f>
              <c:numCache>
                <c:formatCode>General</c:formatCode>
                <c:ptCount val="65"/>
                <c:pt idx="0">
                  <c:v>481</c:v>
                </c:pt>
                <c:pt idx="1">
                  <c:v>857</c:v>
                </c:pt>
                <c:pt idx="2">
                  <c:v>1235</c:v>
                </c:pt>
                <c:pt idx="3">
                  <c:v>1583</c:v>
                </c:pt>
                <c:pt idx="4">
                  <c:v>1915</c:v>
                </c:pt>
                <c:pt idx="5">
                  <c:v>2237</c:v>
                </c:pt>
                <c:pt idx="6">
                  <c:v>2526</c:v>
                </c:pt>
                <c:pt idx="7">
                  <c:v>2801</c:v>
                </c:pt>
                <c:pt idx="8">
                  <c:v>3045</c:v>
                </c:pt>
                <c:pt idx="9">
                  <c:v>3266</c:v>
                </c:pt>
                <c:pt idx="10">
                  <c:v>3464</c:v>
                </c:pt>
                <c:pt idx="11">
                  <c:v>3600</c:v>
                </c:pt>
                <c:pt idx="12">
                  <c:v>3717</c:v>
                </c:pt>
                <c:pt idx="13">
                  <c:v>3793</c:v>
                </c:pt>
                <c:pt idx="14">
                  <c:v>3834</c:v>
                </c:pt>
                <c:pt idx="15">
                  <c:v>3840</c:v>
                </c:pt>
                <c:pt idx="16">
                  <c:v>3803</c:v>
                </c:pt>
                <c:pt idx="17">
                  <c:v>3740</c:v>
                </c:pt>
                <c:pt idx="18">
                  <c:v>3622</c:v>
                </c:pt>
                <c:pt idx="19">
                  <c:v>3487</c:v>
                </c:pt>
                <c:pt idx="20">
                  <c:v>3312</c:v>
                </c:pt>
                <c:pt idx="21">
                  <c:v>3105</c:v>
                </c:pt>
                <c:pt idx="22">
                  <c:v>2865</c:v>
                </c:pt>
                <c:pt idx="23">
                  <c:v>2603</c:v>
                </c:pt>
                <c:pt idx="24">
                  <c:v>2310</c:v>
                </c:pt>
                <c:pt idx="25">
                  <c:v>2002</c:v>
                </c:pt>
                <c:pt idx="26">
                  <c:v>1658</c:v>
                </c:pt>
                <c:pt idx="27">
                  <c:v>1309</c:v>
                </c:pt>
                <c:pt idx="28">
                  <c:v>941</c:v>
                </c:pt>
                <c:pt idx="29">
                  <c:v>582</c:v>
                </c:pt>
                <c:pt idx="30">
                  <c:v>211</c:v>
                </c:pt>
                <c:pt idx="31">
                  <c:v>-167</c:v>
                </c:pt>
                <c:pt idx="32">
                  <c:v>-548</c:v>
                </c:pt>
                <c:pt idx="33">
                  <c:v>-921</c:v>
                </c:pt>
                <c:pt idx="34">
                  <c:v>-1298</c:v>
                </c:pt>
                <c:pt idx="35">
                  <c:v>-1658</c:v>
                </c:pt>
                <c:pt idx="36">
                  <c:v>-1981</c:v>
                </c:pt>
                <c:pt idx="37">
                  <c:v>-2297</c:v>
                </c:pt>
                <c:pt idx="38">
                  <c:v>-2595</c:v>
                </c:pt>
                <c:pt idx="39">
                  <c:v>-2866</c:v>
                </c:pt>
                <c:pt idx="40">
                  <c:v>-3108</c:v>
                </c:pt>
                <c:pt idx="41">
                  <c:v>-3335</c:v>
                </c:pt>
                <c:pt idx="42">
                  <c:v>-3522</c:v>
                </c:pt>
                <c:pt idx="43">
                  <c:v>-3671</c:v>
                </c:pt>
                <c:pt idx="44">
                  <c:v>-3788</c:v>
                </c:pt>
                <c:pt idx="45">
                  <c:v>-3861</c:v>
                </c:pt>
                <c:pt idx="46">
                  <c:v>-3907</c:v>
                </c:pt>
                <c:pt idx="47">
                  <c:v>-3914</c:v>
                </c:pt>
                <c:pt idx="48">
                  <c:v>-3880</c:v>
                </c:pt>
                <c:pt idx="49">
                  <c:v>-3814</c:v>
                </c:pt>
                <c:pt idx="50">
                  <c:v>-3711</c:v>
                </c:pt>
                <c:pt idx="51">
                  <c:v>-3566</c:v>
                </c:pt>
                <c:pt idx="52">
                  <c:v>-3388</c:v>
                </c:pt>
                <c:pt idx="53">
                  <c:v>-3192</c:v>
                </c:pt>
                <c:pt idx="54">
                  <c:v>-2953</c:v>
                </c:pt>
                <c:pt idx="55">
                  <c:v>-2687</c:v>
                </c:pt>
                <c:pt idx="56">
                  <c:v>-2392</c:v>
                </c:pt>
                <c:pt idx="57">
                  <c:v>-2067</c:v>
                </c:pt>
                <c:pt idx="58">
                  <c:v>-1727</c:v>
                </c:pt>
                <c:pt idx="59">
                  <c:v>-1379</c:v>
                </c:pt>
                <c:pt idx="60">
                  <c:v>-1022</c:v>
                </c:pt>
                <c:pt idx="61">
                  <c:v>-653</c:v>
                </c:pt>
                <c:pt idx="62">
                  <c:v>-284</c:v>
                </c:pt>
                <c:pt idx="63">
                  <c:v>97</c:v>
                </c:pt>
                <c:pt idx="64">
                  <c:v>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06E-4990-B6B2-851E29A14C35}"/>
            </c:ext>
          </c:extLst>
        </c:ser>
        <c:ser>
          <c:idx val="1"/>
          <c:order val="1"/>
          <c:tx>
            <c:strRef>
              <c:f>TDK_KF_ST_14_01!$L$19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TDK_KF_ST_14_01!$L$20:$L$84</c:f>
              <c:numCache>
                <c:formatCode>General</c:formatCode>
                <c:ptCount val="65"/>
                <c:pt idx="0">
                  <c:v>477.65103992121828</c:v>
                </c:pt>
                <c:pt idx="1">
                  <c:v>859.65152583380893</c:v>
                </c:pt>
                <c:pt idx="2">
                  <c:v>1236.0862721917754</c:v>
                </c:pt>
                <c:pt idx="3">
                  <c:v>1588.983149004971</c:v>
                </c:pt>
                <c:pt idx="4">
                  <c:v>1919.3672804842204</c:v>
                </c:pt>
                <c:pt idx="5">
                  <c:v>2236.1074407807928</c:v>
                </c:pt>
                <c:pt idx="6">
                  <c:v>2528.4744047333606</c:v>
                </c:pt>
                <c:pt idx="7">
                  <c:v>2800.6332126629136</c:v>
                </c:pt>
                <c:pt idx="8">
                  <c:v>3046.6352940155966</c:v>
                </c:pt>
                <c:pt idx="9">
                  <c:v>3266.8740150618169</c:v>
                </c:pt>
                <c:pt idx="10">
                  <c:v>3452.9295138678772</c:v>
                </c:pt>
                <c:pt idx="11">
                  <c:v>3600.6920649378389</c:v>
                </c:pt>
                <c:pt idx="12">
                  <c:v>3715.0700117624924</c:v>
                </c:pt>
                <c:pt idx="13">
                  <c:v>3790.250045820917</c:v>
                </c:pt>
                <c:pt idx="14">
                  <c:v>3831.7503616865083</c:v>
                </c:pt>
                <c:pt idx="15">
                  <c:v>3836.7299383042432</c:v>
                </c:pt>
                <c:pt idx="16">
                  <c:v>3804.5150549293403</c:v>
                </c:pt>
                <c:pt idx="17">
                  <c:v>3734.6286594313751</c:v>
                </c:pt>
                <c:pt idx="18">
                  <c:v>3624.5415968358748</c:v>
                </c:pt>
                <c:pt idx="19">
                  <c:v>3482.9053695884118</c:v>
                </c:pt>
                <c:pt idx="20">
                  <c:v>3309.8231791825574</c:v>
                </c:pt>
                <c:pt idx="21">
                  <c:v>3105.5076146204487</c:v>
                </c:pt>
                <c:pt idx="22">
                  <c:v>2867.431323044309</c:v>
                </c:pt>
                <c:pt idx="23">
                  <c:v>2608.4023181222274</c:v>
                </c:pt>
                <c:pt idx="24">
                  <c:v>2312.9889673117568</c:v>
                </c:pt>
                <c:pt idx="25">
                  <c:v>1998.8583689127965</c:v>
                </c:pt>
                <c:pt idx="26">
                  <c:v>1656.2742757600495</c:v>
                </c:pt>
                <c:pt idx="27">
                  <c:v>1311.3226267536343</c:v>
                </c:pt>
                <c:pt idx="28">
                  <c:v>948.43511497381076</c:v>
                </c:pt>
                <c:pt idx="29">
                  <c:v>583.25467079382236</c:v>
                </c:pt>
                <c:pt idx="30">
                  <c:v>212.30925280611564</c:v>
                </c:pt>
                <c:pt idx="31">
                  <c:v>-164.00846700607903</c:v>
                </c:pt>
                <c:pt idx="32">
                  <c:v>-548.81260718300837</c:v>
                </c:pt>
                <c:pt idx="33">
                  <c:v>-923.22450385805951</c:v>
                </c:pt>
                <c:pt idx="34">
                  <c:v>-1298.3414451204796</c:v>
                </c:pt>
                <c:pt idx="35">
                  <c:v>-1657.9303649433839</c:v>
                </c:pt>
                <c:pt idx="36">
                  <c:v>-1982.4215766178743</c:v>
                </c:pt>
                <c:pt idx="37">
                  <c:v>-2297.589319576723</c:v>
                </c:pt>
                <c:pt idx="38">
                  <c:v>-2594.8305113472534</c:v>
                </c:pt>
                <c:pt idx="39">
                  <c:v>-2864.2720335676172</c:v>
                </c:pt>
                <c:pt idx="40">
                  <c:v>-3112.1981506262514</c:v>
                </c:pt>
                <c:pt idx="41">
                  <c:v>-3333.1324648273353</c:v>
                </c:pt>
                <c:pt idx="42">
                  <c:v>-3520.3005340675586</c:v>
                </c:pt>
                <c:pt idx="43">
                  <c:v>-3671.6836104184604</c:v>
                </c:pt>
                <c:pt idx="44">
                  <c:v>-3787.8929793817915</c:v>
                </c:pt>
                <c:pt idx="45">
                  <c:v>-3865.268824637822</c:v>
                </c:pt>
                <c:pt idx="46">
                  <c:v>-3908.4037163785501</c:v>
                </c:pt>
                <c:pt idx="47">
                  <c:v>-3915.0655328486378</c:v>
                </c:pt>
                <c:pt idx="48">
                  <c:v>-3883.7904407769329</c:v>
                </c:pt>
                <c:pt idx="49">
                  <c:v>-3814.4673204034607</c:v>
                </c:pt>
                <c:pt idx="50">
                  <c:v>-3707.2467565228785</c:v>
                </c:pt>
                <c:pt idx="51">
                  <c:v>-3564.4527015787503</c:v>
                </c:pt>
                <c:pt idx="52">
                  <c:v>-3389.3911715523113</c:v>
                </c:pt>
                <c:pt idx="53">
                  <c:v>-3187.1471405484572</c:v>
                </c:pt>
                <c:pt idx="54">
                  <c:v>-2953.2022977612564</c:v>
                </c:pt>
                <c:pt idx="55">
                  <c:v>-2688.7862418078312</c:v>
                </c:pt>
                <c:pt idx="56">
                  <c:v>-2393.6048542010503</c:v>
                </c:pt>
                <c:pt idx="57">
                  <c:v>-2070.3416350139082</c:v>
                </c:pt>
                <c:pt idx="58">
                  <c:v>-1730.6905117808922</c:v>
                </c:pt>
                <c:pt idx="59">
                  <c:v>-1382.1694121795736</c:v>
                </c:pt>
                <c:pt idx="60">
                  <c:v>-1016.7064273643457</c:v>
                </c:pt>
                <c:pt idx="61">
                  <c:v>-654.33898647176625</c:v>
                </c:pt>
                <c:pt idx="62">
                  <c:v>-281.49670120730491</c:v>
                </c:pt>
                <c:pt idx="63">
                  <c:v>102.74888222636169</c:v>
                </c:pt>
                <c:pt idx="64">
                  <c:v>484.39663036446086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06E-4990-B6B2-851E29A14C35}"/>
            </c:ext>
          </c:extLst>
        </c:ser>
        <c:ser>
          <c:idx val="2"/>
          <c:order val="2"/>
          <c:tx>
            <c:strRef>
              <c:f>TDK_KF_ST_14_01!$J$19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TDK_KF_ST_14_01!$J$20:$J$84</c:f>
              <c:numCache>
                <c:formatCode>General</c:formatCode>
                <c:ptCount val="65"/>
                <c:pt idx="0">
                  <c:v>-3811</c:v>
                </c:pt>
                <c:pt idx="1">
                  <c:v>-3742</c:v>
                </c:pt>
                <c:pt idx="2">
                  <c:v>-3631</c:v>
                </c:pt>
                <c:pt idx="3">
                  <c:v>-3488</c:v>
                </c:pt>
                <c:pt idx="4">
                  <c:v>-3316</c:v>
                </c:pt>
                <c:pt idx="5">
                  <c:v>-3109</c:v>
                </c:pt>
                <c:pt idx="6">
                  <c:v>-2873</c:v>
                </c:pt>
                <c:pt idx="7">
                  <c:v>-2608</c:v>
                </c:pt>
                <c:pt idx="8">
                  <c:v>-2313</c:v>
                </c:pt>
                <c:pt idx="9">
                  <c:v>-1994</c:v>
                </c:pt>
                <c:pt idx="10">
                  <c:v>-1651</c:v>
                </c:pt>
                <c:pt idx="11">
                  <c:v>-1302</c:v>
                </c:pt>
                <c:pt idx="12">
                  <c:v>-934</c:v>
                </c:pt>
                <c:pt idx="13">
                  <c:v>-583</c:v>
                </c:pt>
                <c:pt idx="14">
                  <c:v>-210</c:v>
                </c:pt>
                <c:pt idx="15">
                  <c:v>173</c:v>
                </c:pt>
                <c:pt idx="16">
                  <c:v>545</c:v>
                </c:pt>
                <c:pt idx="17">
                  <c:v>920</c:v>
                </c:pt>
                <c:pt idx="18">
                  <c:v>1296</c:v>
                </c:pt>
                <c:pt idx="19">
                  <c:v>1646</c:v>
                </c:pt>
                <c:pt idx="20">
                  <c:v>1980</c:v>
                </c:pt>
                <c:pt idx="21">
                  <c:v>2293</c:v>
                </c:pt>
                <c:pt idx="22">
                  <c:v>2593</c:v>
                </c:pt>
                <c:pt idx="23">
                  <c:v>2858</c:v>
                </c:pt>
                <c:pt idx="24">
                  <c:v>3109</c:v>
                </c:pt>
                <c:pt idx="25">
                  <c:v>3332</c:v>
                </c:pt>
                <c:pt idx="26">
                  <c:v>3513</c:v>
                </c:pt>
                <c:pt idx="27">
                  <c:v>3661</c:v>
                </c:pt>
                <c:pt idx="28">
                  <c:v>3778</c:v>
                </c:pt>
                <c:pt idx="29">
                  <c:v>3850</c:v>
                </c:pt>
                <c:pt idx="30">
                  <c:v>3892</c:v>
                </c:pt>
                <c:pt idx="31">
                  <c:v>3893</c:v>
                </c:pt>
                <c:pt idx="32">
                  <c:v>3858</c:v>
                </c:pt>
                <c:pt idx="33">
                  <c:v>3796</c:v>
                </c:pt>
                <c:pt idx="34">
                  <c:v>3684</c:v>
                </c:pt>
                <c:pt idx="35">
                  <c:v>3536</c:v>
                </c:pt>
                <c:pt idx="36">
                  <c:v>3367</c:v>
                </c:pt>
                <c:pt idx="37">
                  <c:v>3162</c:v>
                </c:pt>
                <c:pt idx="38">
                  <c:v>2917</c:v>
                </c:pt>
                <c:pt idx="39">
                  <c:v>2658</c:v>
                </c:pt>
                <c:pt idx="40">
                  <c:v>2374</c:v>
                </c:pt>
                <c:pt idx="41">
                  <c:v>2048</c:v>
                </c:pt>
                <c:pt idx="42">
                  <c:v>1707</c:v>
                </c:pt>
                <c:pt idx="43">
                  <c:v>1357</c:v>
                </c:pt>
                <c:pt idx="44">
                  <c:v>997</c:v>
                </c:pt>
                <c:pt idx="45">
                  <c:v>632</c:v>
                </c:pt>
                <c:pt idx="46">
                  <c:v>267</c:v>
                </c:pt>
                <c:pt idx="47">
                  <c:v>-112</c:v>
                </c:pt>
                <c:pt idx="48">
                  <c:v>-497</c:v>
                </c:pt>
                <c:pt idx="49">
                  <c:v>-869</c:v>
                </c:pt>
                <c:pt idx="50">
                  <c:v>-1237</c:v>
                </c:pt>
                <c:pt idx="51">
                  <c:v>-1597</c:v>
                </c:pt>
                <c:pt idx="52">
                  <c:v>-1923</c:v>
                </c:pt>
                <c:pt idx="53">
                  <c:v>-2232</c:v>
                </c:pt>
                <c:pt idx="54">
                  <c:v>-2530</c:v>
                </c:pt>
                <c:pt idx="55">
                  <c:v>-2803</c:v>
                </c:pt>
                <c:pt idx="56">
                  <c:v>-3050</c:v>
                </c:pt>
                <c:pt idx="57">
                  <c:v>-3267</c:v>
                </c:pt>
                <c:pt idx="58">
                  <c:v>-3454</c:v>
                </c:pt>
                <c:pt idx="59">
                  <c:v>-3603</c:v>
                </c:pt>
                <c:pt idx="60">
                  <c:v>-3726</c:v>
                </c:pt>
                <c:pt idx="61">
                  <c:v>-3800</c:v>
                </c:pt>
                <c:pt idx="62">
                  <c:v>-3837</c:v>
                </c:pt>
                <c:pt idx="63">
                  <c:v>-3846</c:v>
                </c:pt>
                <c:pt idx="64">
                  <c:v>-3816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06E-4990-B6B2-851E29A14C35}"/>
            </c:ext>
          </c:extLst>
        </c:ser>
        <c:ser>
          <c:idx val="3"/>
          <c:order val="3"/>
          <c:tx>
            <c:strRef>
              <c:f>TDK_KF_ST_14_01!$N$19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5.76</c:v>
                </c:pt>
                <c:pt idx="2">
                  <c:v>11.555999999999999</c:v>
                </c:pt>
                <c:pt idx="3">
                  <c:v>17.180999999999997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45.071999999999996</c:v>
                </c:pt>
                <c:pt idx="9">
                  <c:v>50.831999999999994</c:v>
                </c:pt>
                <c:pt idx="10">
                  <c:v>56.564999999999991</c:v>
                </c:pt>
                <c:pt idx="11">
                  <c:v>62.153999999999989</c:v>
                </c:pt>
                <c:pt idx="12">
                  <c:v>67.814999999999984</c:v>
                </c:pt>
                <c:pt idx="13">
                  <c:v>73.232999999999976</c:v>
                </c:pt>
                <c:pt idx="14">
                  <c:v>78.776999999999973</c:v>
                </c:pt>
                <c:pt idx="15">
                  <c:v>84.446999999999974</c:v>
                </c:pt>
                <c:pt idx="16">
                  <c:v>90.035999999999973</c:v>
                </c:pt>
                <c:pt idx="17">
                  <c:v>95.696999999999974</c:v>
                </c:pt>
                <c:pt idx="18">
                  <c:v>101.51099999999997</c:v>
                </c:pt>
                <c:pt idx="19">
                  <c:v>107.10899999999997</c:v>
                </c:pt>
                <c:pt idx="20">
                  <c:v>112.64399999999996</c:v>
                </c:pt>
                <c:pt idx="21">
                  <c:v>118.17899999999996</c:v>
                </c:pt>
                <c:pt idx="22">
                  <c:v>123.81299999999996</c:v>
                </c:pt>
                <c:pt idx="23">
                  <c:v>129.30299999999997</c:v>
                </c:pt>
                <c:pt idx="24">
                  <c:v>135.01799999999997</c:v>
                </c:pt>
                <c:pt idx="25">
                  <c:v>140.65199999999996</c:v>
                </c:pt>
                <c:pt idx="26">
                  <c:v>146.42999999999995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163.11599999999996</c:v>
                </c:pt>
                <c:pt idx="30">
                  <c:v>168.63299999999995</c:v>
                </c:pt>
                <c:pt idx="31">
                  <c:v>174.19499999999996</c:v>
                </c:pt>
                <c:pt idx="32">
                  <c:v>179.90099999999995</c:v>
                </c:pt>
                <c:pt idx="33">
                  <c:v>185.52599999999995</c:v>
                </c:pt>
                <c:pt idx="34">
                  <c:v>191.29499999999996</c:v>
                </c:pt>
                <c:pt idx="35">
                  <c:v>197.01899999999995</c:v>
                </c:pt>
                <c:pt idx="36">
                  <c:v>202.41899999999995</c:v>
                </c:pt>
                <c:pt idx="37">
                  <c:v>207.96299999999997</c:v>
                </c:pt>
                <c:pt idx="38">
                  <c:v>213.56999999999996</c:v>
                </c:pt>
                <c:pt idx="39">
                  <c:v>219.10499999999996</c:v>
                </c:pt>
                <c:pt idx="40">
                  <c:v>224.75699999999995</c:v>
                </c:pt>
                <c:pt idx="41">
                  <c:v>230.48999999999995</c:v>
                </c:pt>
                <c:pt idx="42">
                  <c:v>236.19599999999994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252.96299999999994</c:v>
                </c:pt>
                <c:pt idx="46">
                  <c:v>258.50699999999995</c:v>
                </c:pt>
                <c:pt idx="47">
                  <c:v>264.17699999999996</c:v>
                </c:pt>
                <c:pt idx="48">
                  <c:v>269.84699999999998</c:v>
                </c:pt>
                <c:pt idx="49">
                  <c:v>275.54399999999998</c:v>
                </c:pt>
                <c:pt idx="50">
                  <c:v>281.26799999999997</c:v>
                </c:pt>
                <c:pt idx="51">
                  <c:v>286.95599999999996</c:v>
                </c:pt>
                <c:pt idx="52">
                  <c:v>292.57199999999995</c:v>
                </c:pt>
                <c:pt idx="53">
                  <c:v>298.06199999999995</c:v>
                </c:pt>
                <c:pt idx="54">
                  <c:v>303.61499999999995</c:v>
                </c:pt>
                <c:pt idx="55">
                  <c:v>309.23099999999994</c:v>
                </c:pt>
                <c:pt idx="56">
                  <c:v>314.94599999999991</c:v>
                </c:pt>
                <c:pt idx="57">
                  <c:v>320.7419999999999</c:v>
                </c:pt>
                <c:pt idx="58">
                  <c:v>326.46599999999989</c:v>
                </c:pt>
                <c:pt idx="59">
                  <c:v>332.06399999999991</c:v>
                </c:pt>
                <c:pt idx="60">
                  <c:v>337.72499999999991</c:v>
                </c:pt>
                <c:pt idx="61">
                  <c:v>343.19699999999989</c:v>
                </c:pt>
                <c:pt idx="62">
                  <c:v>348.74099999999987</c:v>
                </c:pt>
                <c:pt idx="63">
                  <c:v>354.41999999999985</c:v>
                </c:pt>
                <c:pt idx="64">
                  <c:v>360.08099999999985</c:v>
                </c:pt>
              </c:numCache>
            </c:numRef>
          </c:xVal>
          <c:yVal>
            <c:numRef>
              <c:f>TDK_KF_ST_14_01!$N$20:$N$84</c:f>
              <c:numCache>
                <c:formatCode>General</c:formatCode>
                <c:ptCount val="65"/>
                <c:pt idx="0">
                  <c:v>-3809.502068060568</c:v>
                </c:pt>
                <c:pt idx="1">
                  <c:v>-3737.9933000474557</c:v>
                </c:pt>
                <c:pt idx="2">
                  <c:v>-3627.5034432544535</c:v>
                </c:pt>
                <c:pt idx="3">
                  <c:v>-3484.5371320325289</c:v>
                </c:pt>
                <c:pt idx="4">
                  <c:v>-3311.7691926339207</c:v>
                </c:pt>
                <c:pt idx="5">
                  <c:v>-3104.9616585910308</c:v>
                </c:pt>
                <c:pt idx="6">
                  <c:v>-2870.8057548843926</c:v>
                </c:pt>
                <c:pt idx="7">
                  <c:v>-2605.6265698513466</c:v>
                </c:pt>
                <c:pt idx="8">
                  <c:v>-2313.7334334998286</c:v>
                </c:pt>
                <c:pt idx="9">
                  <c:v>-1992.4263711181165</c:v>
                </c:pt>
                <c:pt idx="10">
                  <c:v>-1652.3874926562141</c:v>
                </c:pt>
                <c:pt idx="11">
                  <c:v>-1304.7067230009488</c:v>
                </c:pt>
                <c:pt idx="12">
                  <c:v>-939.67481579664741</c:v>
                </c:pt>
                <c:pt idx="13">
                  <c:v>-581.45395377191221</c:v>
                </c:pt>
                <c:pt idx="14">
                  <c:v>-209.32435724321644</c:v>
                </c:pt>
                <c:pt idx="15">
                  <c:v>173.49480854390683</c:v>
                </c:pt>
                <c:pt idx="16">
                  <c:v>549.43017783656251</c:v>
                </c:pt>
                <c:pt idx="17">
                  <c:v>925.09714820643603</c:v>
                </c:pt>
                <c:pt idx="18">
                  <c:v>1301.7285706214668</c:v>
                </c:pt>
                <c:pt idx="19">
                  <c:v>1651.9817886409817</c:v>
                </c:pt>
                <c:pt idx="20">
                  <c:v>1983.0279414736599</c:v>
                </c:pt>
                <c:pt idx="21">
                  <c:v>2295.7939227159191</c:v>
                </c:pt>
                <c:pt idx="22">
                  <c:v>2592.3662777542181</c:v>
                </c:pt>
                <c:pt idx="23">
                  <c:v>2857.4940214086851</c:v>
                </c:pt>
                <c:pt idx="24">
                  <c:v>3105.8216937552274</c:v>
                </c:pt>
                <c:pt idx="25">
                  <c:v>3320.6322458190793</c:v>
                </c:pt>
                <c:pt idx="26">
                  <c:v>3507.813331747649</c:v>
                </c:pt>
                <c:pt idx="27">
                  <c:v>3654.1344461473077</c:v>
                </c:pt>
                <c:pt idx="28">
                  <c:v>3767.8553285039975</c:v>
                </c:pt>
                <c:pt idx="29">
                  <c:v>3844.3509960310057</c:v>
                </c:pt>
                <c:pt idx="30">
                  <c:v>3885.4291547804983</c:v>
                </c:pt>
                <c:pt idx="31">
                  <c:v>3890.6044938106547</c:v>
                </c:pt>
                <c:pt idx="32">
                  <c:v>3858.0556240760666</c:v>
                </c:pt>
                <c:pt idx="33">
                  <c:v>3788.7521557963637</c:v>
                </c:pt>
                <c:pt idx="34">
                  <c:v>3679.9969182856385</c:v>
                </c:pt>
                <c:pt idx="35">
                  <c:v>3535.4607271283626</c:v>
                </c:pt>
                <c:pt idx="36">
                  <c:v>3366.9549144425719</c:v>
                </c:pt>
                <c:pt idx="37">
                  <c:v>3163.0810024325265</c:v>
                </c:pt>
                <c:pt idx="38">
                  <c:v>2927.0087816587966</c:v>
                </c:pt>
                <c:pt idx="39">
                  <c:v>2666.6932344219599</c:v>
                </c:pt>
                <c:pt idx="40">
                  <c:v>2375.4469453100364</c:v>
                </c:pt>
                <c:pt idx="41">
                  <c:v>2056.6686070411542</c:v>
                </c:pt>
                <c:pt idx="42">
                  <c:v>1719.1824070538448</c:v>
                </c:pt>
                <c:pt idx="43">
                  <c:v>1368.3073471884004</c:v>
                </c:pt>
                <c:pt idx="44">
                  <c:v>1003.7646929582868</c:v>
                </c:pt>
                <c:pt idx="45">
                  <c:v>643.46518146187213</c:v>
                </c:pt>
                <c:pt idx="46">
                  <c:v>271.48665304085227</c:v>
                </c:pt>
                <c:pt idx="47">
                  <c:v>-111.31475870702963</c:v>
                </c:pt>
                <c:pt idx="48">
                  <c:v>-492.79100932945795</c:v>
                </c:pt>
                <c:pt idx="49">
                  <c:v>-870.98122531597323</c:v>
                </c:pt>
                <c:pt idx="50">
                  <c:v>-1242.0477823058131</c:v>
                </c:pt>
                <c:pt idx="51">
                  <c:v>-1598.2730065955868</c:v>
                </c:pt>
                <c:pt idx="52">
                  <c:v>-1934.3194140124751</c:v>
                </c:pt>
                <c:pt idx="53">
                  <c:v>-2244.6648172080522</c:v>
                </c:pt>
                <c:pt idx="54">
                  <c:v>-2537.373831339155</c:v>
                </c:pt>
                <c:pt idx="55">
                  <c:v>-2808.9259833586161</c:v>
                </c:pt>
                <c:pt idx="56">
                  <c:v>-3057.3127746609475</c:v>
                </c:pt>
                <c:pt idx="57">
                  <c:v>-3277.9025261068346</c:v>
                </c:pt>
                <c:pt idx="58">
                  <c:v>-3462.603926728646</c:v>
                </c:pt>
                <c:pt idx="59">
                  <c:v>-3609.5983931689584</c:v>
                </c:pt>
                <c:pt idx="60">
                  <c:v>-3722.9728904780695</c:v>
                </c:pt>
                <c:pt idx="61">
                  <c:v>-3797.8091660778227</c:v>
                </c:pt>
                <c:pt idx="62">
                  <c:v>-3838.0809772946504</c:v>
                </c:pt>
                <c:pt idx="63">
                  <c:v>-3841.8452742548438</c:v>
                </c:pt>
                <c:pt idx="64">
                  <c:v>-3807.804152314794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06E-4990-B6B2-851E29A14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46592"/>
        <c:axId val="570251688"/>
      </c:scatterChart>
      <c:valAx>
        <c:axId val="57024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51688"/>
        <c:crosses val="autoZero"/>
        <c:crossBetween val="midCat"/>
      </c:valAx>
      <c:valAx>
        <c:axId val="57025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TDK_KF_ST_14_02!$I$85:$I$149</c:f>
              <c:numCache>
                <c:formatCode>General</c:formatCode>
                <c:ptCount val="65"/>
                <c:pt idx="0">
                  <c:v>483</c:v>
                </c:pt>
                <c:pt idx="1">
                  <c:v>99</c:v>
                </c:pt>
                <c:pt idx="2">
                  <c:v>-283</c:v>
                </c:pt>
                <c:pt idx="3">
                  <c:v>-646</c:v>
                </c:pt>
                <c:pt idx="4">
                  <c:v>-1011</c:v>
                </c:pt>
                <c:pt idx="5">
                  <c:v>-1389</c:v>
                </c:pt>
                <c:pt idx="6">
                  <c:v>-1732</c:v>
                </c:pt>
                <c:pt idx="7">
                  <c:v>-2071</c:v>
                </c:pt>
                <c:pt idx="8">
                  <c:v>-2393</c:v>
                </c:pt>
                <c:pt idx="9">
                  <c:v>-2678</c:v>
                </c:pt>
                <c:pt idx="10">
                  <c:v>-2940</c:v>
                </c:pt>
                <c:pt idx="11">
                  <c:v>-3175</c:v>
                </c:pt>
                <c:pt idx="12">
                  <c:v>-3380</c:v>
                </c:pt>
                <c:pt idx="13">
                  <c:v>-3561</c:v>
                </c:pt>
                <c:pt idx="14">
                  <c:v>-3704</c:v>
                </c:pt>
                <c:pt idx="15">
                  <c:v>-3804</c:v>
                </c:pt>
                <c:pt idx="16">
                  <c:v>-3875</c:v>
                </c:pt>
                <c:pt idx="17">
                  <c:v>-3908</c:v>
                </c:pt>
                <c:pt idx="18">
                  <c:v>-3903</c:v>
                </c:pt>
                <c:pt idx="19">
                  <c:v>-3861</c:v>
                </c:pt>
                <c:pt idx="20">
                  <c:v>-3780</c:v>
                </c:pt>
                <c:pt idx="21">
                  <c:v>-3669</c:v>
                </c:pt>
                <c:pt idx="22">
                  <c:v>-3513</c:v>
                </c:pt>
                <c:pt idx="23">
                  <c:v>-3324</c:v>
                </c:pt>
                <c:pt idx="24">
                  <c:v>-3106</c:v>
                </c:pt>
                <c:pt idx="25">
                  <c:v>-2855</c:v>
                </c:pt>
                <c:pt idx="26">
                  <c:v>-2593</c:v>
                </c:pt>
                <c:pt idx="27">
                  <c:v>-2302</c:v>
                </c:pt>
                <c:pt idx="28">
                  <c:v>-1986</c:v>
                </c:pt>
                <c:pt idx="29">
                  <c:v>-1648</c:v>
                </c:pt>
                <c:pt idx="30">
                  <c:v>-1293</c:v>
                </c:pt>
                <c:pt idx="31">
                  <c:v>-925</c:v>
                </c:pt>
                <c:pt idx="32">
                  <c:v>-536</c:v>
                </c:pt>
                <c:pt idx="33">
                  <c:v>-170</c:v>
                </c:pt>
                <c:pt idx="34">
                  <c:v>202</c:v>
                </c:pt>
                <c:pt idx="35">
                  <c:v>576</c:v>
                </c:pt>
                <c:pt idx="36">
                  <c:v>936</c:v>
                </c:pt>
                <c:pt idx="37">
                  <c:v>1301</c:v>
                </c:pt>
                <c:pt idx="38">
                  <c:v>1661</c:v>
                </c:pt>
                <c:pt idx="39">
                  <c:v>1991</c:v>
                </c:pt>
                <c:pt idx="40">
                  <c:v>2316</c:v>
                </c:pt>
                <c:pt idx="41">
                  <c:v>2602</c:v>
                </c:pt>
                <c:pt idx="42">
                  <c:v>2859</c:v>
                </c:pt>
                <c:pt idx="43">
                  <c:v>3097</c:v>
                </c:pt>
                <c:pt idx="44">
                  <c:v>3303</c:v>
                </c:pt>
                <c:pt idx="45">
                  <c:v>3477</c:v>
                </c:pt>
                <c:pt idx="46">
                  <c:v>3625</c:v>
                </c:pt>
                <c:pt idx="47">
                  <c:v>3733</c:v>
                </c:pt>
                <c:pt idx="48">
                  <c:v>3793</c:v>
                </c:pt>
                <c:pt idx="49">
                  <c:v>3832</c:v>
                </c:pt>
                <c:pt idx="50">
                  <c:v>3827</c:v>
                </c:pt>
                <c:pt idx="51">
                  <c:v>3786</c:v>
                </c:pt>
                <c:pt idx="52">
                  <c:v>3711</c:v>
                </c:pt>
                <c:pt idx="53">
                  <c:v>3595</c:v>
                </c:pt>
                <c:pt idx="54">
                  <c:v>3447</c:v>
                </c:pt>
                <c:pt idx="55">
                  <c:v>3267</c:v>
                </c:pt>
                <c:pt idx="56">
                  <c:v>3038</c:v>
                </c:pt>
                <c:pt idx="57">
                  <c:v>2792</c:v>
                </c:pt>
                <c:pt idx="58">
                  <c:v>2528</c:v>
                </c:pt>
                <c:pt idx="59">
                  <c:v>2237</c:v>
                </c:pt>
                <c:pt idx="60">
                  <c:v>1918</c:v>
                </c:pt>
                <c:pt idx="61">
                  <c:v>1584</c:v>
                </c:pt>
                <c:pt idx="62">
                  <c:v>1225</c:v>
                </c:pt>
                <c:pt idx="63">
                  <c:v>853</c:v>
                </c:pt>
                <c:pt idx="64">
                  <c:v>475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9C-4F09-B486-60ED91B54E34}"/>
            </c:ext>
          </c:extLst>
        </c:ser>
        <c:ser>
          <c:idx val="1"/>
          <c:order val="1"/>
          <c:tx>
            <c:strRef>
              <c:f>TDK_KF_ST_14_02!$L$19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TDK_KF_ST_14_02!$L$85:$L$149</c:f>
              <c:numCache>
                <c:formatCode>General</c:formatCode>
                <c:ptCount val="65"/>
                <c:pt idx="0">
                  <c:v>481.05037493681004</c:v>
                </c:pt>
                <c:pt idx="1">
                  <c:v>103.69830619361218</c:v>
                </c:pt>
                <c:pt idx="2">
                  <c:v>-276.83898978385815</c:v>
                </c:pt>
                <c:pt idx="3">
                  <c:v>-644.26613220852187</c:v>
                </c:pt>
                <c:pt idx="4">
                  <c:v>-1010.2955221465357</c:v>
                </c:pt>
                <c:pt idx="5">
                  <c:v>-1383.8162154491874</c:v>
                </c:pt>
                <c:pt idx="6">
                  <c:v>-1735.3866155487626</c:v>
                </c:pt>
                <c:pt idx="7">
                  <c:v>-2074.5447946760169</c:v>
                </c:pt>
                <c:pt idx="8">
                  <c:v>-2390.9191962192053</c:v>
                </c:pt>
                <c:pt idx="9">
                  <c:v>-2682.794032956117</c:v>
                </c:pt>
                <c:pt idx="10">
                  <c:v>-2942.0442336706801</c:v>
                </c:pt>
                <c:pt idx="11">
                  <c:v>-3176.6175055138915</c:v>
                </c:pt>
                <c:pt idx="12">
                  <c:v>-3384.7013423861004</c:v>
                </c:pt>
                <c:pt idx="13">
                  <c:v>-3558.2210894925533</c:v>
                </c:pt>
                <c:pt idx="14">
                  <c:v>-3702.3290583314606</c:v>
                </c:pt>
                <c:pt idx="15">
                  <c:v>-3809.2966914422927</c:v>
                </c:pt>
                <c:pt idx="16">
                  <c:v>-3877.595628528004</c:v>
                </c:pt>
                <c:pt idx="17">
                  <c:v>-3907.9701485426099</c:v>
                </c:pt>
                <c:pt idx="18">
                  <c:v>-3901.7886884787808</c:v>
                </c:pt>
                <c:pt idx="19">
                  <c:v>-3860.0072641191996</c:v>
                </c:pt>
                <c:pt idx="20">
                  <c:v>-3782.112961391832</c:v>
                </c:pt>
                <c:pt idx="21">
                  <c:v>-3664.5221493304125</c:v>
                </c:pt>
                <c:pt idx="22">
                  <c:v>-3511.8835607782316</c:v>
                </c:pt>
                <c:pt idx="23">
                  <c:v>-3324.9285941464354</c:v>
                </c:pt>
                <c:pt idx="24">
                  <c:v>-3105.1332763734699</c:v>
                </c:pt>
                <c:pt idx="25">
                  <c:v>-2859.9477086690481</c:v>
                </c:pt>
                <c:pt idx="26">
                  <c:v>-2595.1627287327856</c:v>
                </c:pt>
                <c:pt idx="27">
                  <c:v>-2302.2952877874682</c:v>
                </c:pt>
                <c:pt idx="28">
                  <c:v>-1985.0937663945801</c:v>
                </c:pt>
                <c:pt idx="29">
                  <c:v>-1649.3236972010295</c:v>
                </c:pt>
                <c:pt idx="30">
                  <c:v>-1294.7373681848314</c:v>
                </c:pt>
                <c:pt idx="31">
                  <c:v>-916.6863453384085</c:v>
                </c:pt>
                <c:pt idx="32">
                  <c:v>-544.04881696737289</c:v>
                </c:pt>
                <c:pt idx="33">
                  <c:v>-165.96780103986333</c:v>
                </c:pt>
                <c:pt idx="34">
                  <c:v>209.08568828803527</c:v>
                </c:pt>
                <c:pt idx="35">
                  <c:v>574.00647196148122</c:v>
                </c:pt>
                <c:pt idx="36">
                  <c:v>937.53396977672185</c:v>
                </c:pt>
                <c:pt idx="37">
                  <c:v>1306.9104590133106</c:v>
                </c:pt>
                <c:pt idx="38">
                  <c:v>1662.2753683108724</c:v>
                </c:pt>
                <c:pt idx="39">
                  <c:v>1995.5007122453317</c:v>
                </c:pt>
                <c:pt idx="40">
                  <c:v>2313.4168925007953</c:v>
                </c:pt>
                <c:pt idx="41">
                  <c:v>2602.6134975445489</c:v>
                </c:pt>
                <c:pt idx="42">
                  <c:v>2859.684838879266</c:v>
                </c:pt>
                <c:pt idx="43">
                  <c:v>3094.4399258690214</c:v>
                </c:pt>
                <c:pt idx="44">
                  <c:v>3301.9333318040681</c:v>
                </c:pt>
                <c:pt idx="45">
                  <c:v>3475.8204586091942</c:v>
                </c:pt>
                <c:pt idx="46">
                  <c:v>3620.5926797608913</c:v>
                </c:pt>
                <c:pt idx="47">
                  <c:v>3728.6341917296563</c:v>
                </c:pt>
                <c:pt idx="48">
                  <c:v>3798.0556282785856</c:v>
                </c:pt>
                <c:pt idx="49">
                  <c:v>3829.9672669348483</c:v>
                </c:pt>
                <c:pt idx="50">
                  <c:v>3825.2117074744365</c:v>
                </c:pt>
                <c:pt idx="51">
                  <c:v>3785.2158721781034</c:v>
                </c:pt>
                <c:pt idx="52">
                  <c:v>3708.8790023170764</c:v>
                </c:pt>
                <c:pt idx="53">
                  <c:v>3593.1662998008019</c:v>
                </c:pt>
                <c:pt idx="54">
                  <c:v>3444.3038336376967</c:v>
                </c:pt>
                <c:pt idx="55">
                  <c:v>3256.7938512063729</c:v>
                </c:pt>
                <c:pt idx="56">
                  <c:v>3040.3222158663339</c:v>
                </c:pt>
                <c:pt idx="57">
                  <c:v>2794.6383089484093</c:v>
                </c:pt>
                <c:pt idx="58">
                  <c:v>2530.5964840452552</c:v>
                </c:pt>
                <c:pt idx="59">
                  <c:v>2240.2593853282806</c:v>
                </c:pt>
                <c:pt idx="60">
                  <c:v>1918.3176684541809</c:v>
                </c:pt>
                <c:pt idx="61">
                  <c:v>1585.8755337676089</c:v>
                </c:pt>
                <c:pt idx="62">
                  <c:v>1227.2665286271717</c:v>
                </c:pt>
                <c:pt idx="63">
                  <c:v>853.07004518595306</c:v>
                </c:pt>
                <c:pt idx="64">
                  <c:v>477.07098886171309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B9C-4F09-B486-60ED91B54E34}"/>
            </c:ext>
          </c:extLst>
        </c:ser>
        <c:ser>
          <c:idx val="2"/>
          <c:order val="2"/>
          <c:tx>
            <c:strRef>
              <c:f>TDK_KF_ST_14_02!$J$19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-3832</c:v>
                </c:pt>
                <c:pt idx="2">
                  <c:v>-3831</c:v>
                </c:pt>
                <c:pt idx="3">
                  <c:v>-3791</c:v>
                </c:pt>
                <c:pt idx="4">
                  <c:v>-3709</c:v>
                </c:pt>
                <c:pt idx="5">
                  <c:v>-3593</c:v>
                </c:pt>
                <c:pt idx="6">
                  <c:v>-3444</c:v>
                </c:pt>
                <c:pt idx="7">
                  <c:v>-3259</c:v>
                </c:pt>
                <c:pt idx="8">
                  <c:v>-3045</c:v>
                </c:pt>
                <c:pt idx="9">
                  <c:v>-2792</c:v>
                </c:pt>
                <c:pt idx="10">
                  <c:v>-2529</c:v>
                </c:pt>
                <c:pt idx="11">
                  <c:v>-2239</c:v>
                </c:pt>
                <c:pt idx="12">
                  <c:v>-1920</c:v>
                </c:pt>
                <c:pt idx="13">
                  <c:v>-1591</c:v>
                </c:pt>
                <c:pt idx="14">
                  <c:v>-1237</c:v>
                </c:pt>
                <c:pt idx="15">
                  <c:v>-860</c:v>
                </c:pt>
                <c:pt idx="16">
                  <c:v>-488</c:v>
                </c:pt>
                <c:pt idx="17">
                  <c:v>-126</c:v>
                </c:pt>
                <c:pt idx="18">
                  <c:v>257</c:v>
                </c:pt>
                <c:pt idx="19">
                  <c:v>626</c:v>
                </c:pt>
                <c:pt idx="20">
                  <c:v>988</c:v>
                </c:pt>
                <c:pt idx="21">
                  <c:v>1357</c:v>
                </c:pt>
                <c:pt idx="22">
                  <c:v>1706</c:v>
                </c:pt>
                <c:pt idx="23">
                  <c:v>2041</c:v>
                </c:pt>
                <c:pt idx="24">
                  <c:v>2365</c:v>
                </c:pt>
                <c:pt idx="25">
                  <c:v>2661</c:v>
                </c:pt>
                <c:pt idx="26">
                  <c:v>2911</c:v>
                </c:pt>
                <c:pt idx="27">
                  <c:v>3148</c:v>
                </c:pt>
                <c:pt idx="28">
                  <c:v>3357</c:v>
                </c:pt>
                <c:pt idx="29">
                  <c:v>3529</c:v>
                </c:pt>
                <c:pt idx="30">
                  <c:v>3679</c:v>
                </c:pt>
                <c:pt idx="31">
                  <c:v>3780</c:v>
                </c:pt>
                <c:pt idx="32">
                  <c:v>3867</c:v>
                </c:pt>
                <c:pt idx="33">
                  <c:v>3891</c:v>
                </c:pt>
                <c:pt idx="34">
                  <c:v>3882</c:v>
                </c:pt>
                <c:pt idx="35">
                  <c:v>3849</c:v>
                </c:pt>
                <c:pt idx="36">
                  <c:v>3775</c:v>
                </c:pt>
                <c:pt idx="37">
                  <c:v>3650</c:v>
                </c:pt>
                <c:pt idx="38">
                  <c:v>3502</c:v>
                </c:pt>
                <c:pt idx="39">
                  <c:v>3324</c:v>
                </c:pt>
                <c:pt idx="40">
                  <c:v>3100</c:v>
                </c:pt>
                <c:pt idx="41">
                  <c:v>2851</c:v>
                </c:pt>
                <c:pt idx="42">
                  <c:v>2593</c:v>
                </c:pt>
                <c:pt idx="43">
                  <c:v>2292</c:v>
                </c:pt>
                <c:pt idx="44">
                  <c:v>1984</c:v>
                </c:pt>
                <c:pt idx="45">
                  <c:v>1651</c:v>
                </c:pt>
                <c:pt idx="46">
                  <c:v>1289</c:v>
                </c:pt>
                <c:pt idx="47">
                  <c:v>919</c:v>
                </c:pt>
                <c:pt idx="48">
                  <c:v>547</c:v>
                </c:pt>
                <c:pt idx="49">
                  <c:v>172</c:v>
                </c:pt>
                <c:pt idx="50">
                  <c:v>-205</c:v>
                </c:pt>
                <c:pt idx="51">
                  <c:v>-567</c:v>
                </c:pt>
                <c:pt idx="52">
                  <c:v>-937</c:v>
                </c:pt>
                <c:pt idx="53">
                  <c:v>-1303</c:v>
                </c:pt>
                <c:pt idx="54">
                  <c:v>-1650</c:v>
                </c:pt>
                <c:pt idx="55">
                  <c:v>-1998</c:v>
                </c:pt>
                <c:pt idx="56">
                  <c:v>-2306</c:v>
                </c:pt>
                <c:pt idx="57">
                  <c:v>-2606</c:v>
                </c:pt>
                <c:pt idx="58">
                  <c:v>-2864</c:v>
                </c:pt>
                <c:pt idx="59">
                  <c:v>-3091</c:v>
                </c:pt>
                <c:pt idx="60">
                  <c:v>-3306</c:v>
                </c:pt>
                <c:pt idx="61">
                  <c:v>-3479</c:v>
                </c:pt>
                <c:pt idx="62">
                  <c:v>-3629</c:v>
                </c:pt>
                <c:pt idx="63">
                  <c:v>-3740</c:v>
                </c:pt>
                <c:pt idx="64">
                  <c:v>-3804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B9C-4F09-B486-60ED91B54E34}"/>
            </c:ext>
          </c:extLst>
        </c:ser>
        <c:ser>
          <c:idx val="3"/>
          <c:order val="3"/>
          <c:tx>
            <c:strRef>
              <c:f>TDK_KF_ST_14_02!$N$19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TDK_KF_ST_14_02!$N$85:$N$149</c:f>
              <c:numCache>
                <c:formatCode>General</c:formatCode>
                <c:ptCount val="65"/>
                <c:pt idx="0">
                  <c:v>-3797.2029276332009</c:v>
                </c:pt>
                <c:pt idx="1">
                  <c:v>-3831.3550731456539</c:v>
                </c:pt>
                <c:pt idx="2">
                  <c:v>-3828.4412305512228</c:v>
                </c:pt>
                <c:pt idx="3">
                  <c:v>-3789.9101555319176</c:v>
                </c:pt>
                <c:pt idx="4">
                  <c:v>-3715.5065035952648</c:v>
                </c:pt>
                <c:pt idx="5">
                  <c:v>-3600.1615609077198</c:v>
                </c:pt>
                <c:pt idx="6">
                  <c:v>-3451.6518889132931</c:v>
                </c:pt>
                <c:pt idx="7">
                  <c:v>-3266.6411677038841</c:v>
                </c:pt>
                <c:pt idx="8">
                  <c:v>-3050.4803600556143</c:v>
                </c:pt>
                <c:pt idx="9">
                  <c:v>-2805.2204012221059</c:v>
                </c:pt>
                <c:pt idx="10">
                  <c:v>-2540.0232481486546</c:v>
                </c:pt>
                <c:pt idx="11">
                  <c:v>-2248.1562803643833</c:v>
                </c:pt>
                <c:pt idx="12">
                  <c:v>-1929.6159283592133</c:v>
                </c:pt>
                <c:pt idx="13">
                  <c:v>-1596.4414199642999</c:v>
                </c:pt>
                <c:pt idx="14">
                  <c:v>-1236.4062360905011</c:v>
                </c:pt>
                <c:pt idx="15">
                  <c:v>-864.1968178155912</c:v>
                </c:pt>
                <c:pt idx="16">
                  <c:v>-488.42815248282147</c:v>
                </c:pt>
                <c:pt idx="17">
                  <c:v>-118.53595182239283</c:v>
                </c:pt>
                <c:pt idx="18">
                  <c:v>265.41230067737808</c:v>
                </c:pt>
                <c:pt idx="19">
                  <c:v>631.41323450762889</c:v>
                </c:pt>
                <c:pt idx="20">
                  <c:v>997.19239138642649</c:v>
                </c:pt>
                <c:pt idx="21">
                  <c:v>1366.3994802557118</c:v>
                </c:pt>
                <c:pt idx="22">
                  <c:v>1719.4089731274787</c:v>
                </c:pt>
                <c:pt idx="23">
                  <c:v>2055.6650278418401</c:v>
                </c:pt>
                <c:pt idx="24">
                  <c:v>2372.3231189566823</c:v>
                </c:pt>
                <c:pt idx="25">
                  <c:v>2660.3770621782805</c:v>
                </c:pt>
                <c:pt idx="26">
                  <c:v>2916.8403120146149</c:v>
                </c:pt>
                <c:pt idx="27">
                  <c:v>3150.6578481301367</c:v>
                </c:pt>
                <c:pt idx="28">
                  <c:v>3357.0417462754999</c:v>
                </c:pt>
                <c:pt idx="29">
                  <c:v>3531.606213366576</c:v>
                </c:pt>
                <c:pt idx="30">
                  <c:v>3673.876947501959</c:v>
                </c:pt>
                <c:pt idx="31">
                  <c:v>3783.2911012516788</c:v>
                </c:pt>
                <c:pt idx="32">
                  <c:v>3851.9587433997872</c:v>
                </c:pt>
                <c:pt idx="33">
                  <c:v>3883.9836552840848</c:v>
                </c:pt>
                <c:pt idx="34">
                  <c:v>3879.1812527572988</c:v>
                </c:pt>
                <c:pt idx="35">
                  <c:v>3839.3965953687461</c:v>
                </c:pt>
                <c:pt idx="36">
                  <c:v>3764.2030585015409</c:v>
                </c:pt>
                <c:pt idx="37">
                  <c:v>3649.1355232975288</c:v>
                </c:pt>
                <c:pt idx="38">
                  <c:v>3498.0358012087459</c:v>
                </c:pt>
                <c:pt idx="39">
                  <c:v>3315.4415470500821</c:v>
                </c:pt>
                <c:pt idx="40">
                  <c:v>3097.7150988947587</c:v>
                </c:pt>
                <c:pt idx="41">
                  <c:v>2854.3692310668862</c:v>
                </c:pt>
                <c:pt idx="42">
                  <c:v>2591.6361306158351</c:v>
                </c:pt>
                <c:pt idx="43">
                  <c:v>2300.2479679235284</c:v>
                </c:pt>
                <c:pt idx="44">
                  <c:v>1983.8226124118385</c:v>
                </c:pt>
                <c:pt idx="45">
                  <c:v>1651.8776191070328</c:v>
                </c:pt>
                <c:pt idx="46">
                  <c:v>1293.1417883528668</c:v>
                </c:pt>
                <c:pt idx="47">
                  <c:v>921.67074702950049</c:v>
                </c:pt>
                <c:pt idx="48">
                  <c:v>547.21109788633566</c:v>
                </c:pt>
                <c:pt idx="49">
                  <c:v>173.13300687102455</c:v>
                </c:pt>
                <c:pt idx="50">
                  <c:v>-204.15549108590776</c:v>
                </c:pt>
                <c:pt idx="51">
                  <c:v>-569.05563009405876</c:v>
                </c:pt>
                <c:pt idx="52">
                  <c:v>-935.63353039115998</c:v>
                </c:pt>
                <c:pt idx="53">
                  <c:v>-1304.574023321318</c:v>
                </c:pt>
                <c:pt idx="54">
                  <c:v>-1653.6321904408223</c:v>
                </c:pt>
                <c:pt idx="55">
                  <c:v>-1994.7723589965756</c:v>
                </c:pt>
                <c:pt idx="56">
                  <c:v>-2309.6206966121781</c:v>
                </c:pt>
                <c:pt idx="57">
                  <c:v>-2600.7663674005362</c:v>
                </c:pt>
                <c:pt idx="58">
                  <c:v>-2858.3642751233442</c:v>
                </c:pt>
                <c:pt idx="59">
                  <c:v>-3091.8722602096714</c:v>
                </c:pt>
                <c:pt idx="60">
                  <c:v>-3302.6193636575331</c:v>
                </c:pt>
                <c:pt idx="61">
                  <c:v>-3476.3649042073457</c:v>
                </c:pt>
                <c:pt idx="62">
                  <c:v>-3620.9912808266458</c:v>
                </c:pt>
                <c:pt idx="63">
                  <c:v>-3729.9014290671234</c:v>
                </c:pt>
                <c:pt idx="64">
                  <c:v>-3799.7421349880574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B9C-4F09-B486-60ED91B5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45416"/>
        <c:axId val="570247376"/>
      </c:scatterChart>
      <c:valAx>
        <c:axId val="57024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7376"/>
        <c:crosses val="autoZero"/>
        <c:crossBetween val="midCat"/>
      </c:valAx>
      <c:valAx>
        <c:axId val="57024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5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TDK_KF_ST_14_02!$AC$20:$AC$84</c:f>
              <c:numCache>
                <c:formatCode>General</c:formatCode>
                <c:ptCount val="65"/>
                <c:pt idx="0">
                  <c:v>3.4355730889727508E-2</c:v>
                </c:pt>
                <c:pt idx="1">
                  <c:v>-0.13312896387995377</c:v>
                </c:pt>
                <c:pt idx="2">
                  <c:v>-3.3484733933256905E-2</c:v>
                </c:pt>
                <c:pt idx="3">
                  <c:v>-9.4010430139995549E-2</c:v>
                </c:pt>
                <c:pt idx="4">
                  <c:v>-0.12952986724514659</c:v>
                </c:pt>
                <c:pt idx="5">
                  <c:v>-6.4325949898609736E-2</c:v>
                </c:pt>
                <c:pt idx="6">
                  <c:v>-0.11757442914782956</c:v>
                </c:pt>
                <c:pt idx="7">
                  <c:v>-8.5568428993994416E-2</c:v>
                </c:pt>
                <c:pt idx="8">
                  <c:v>-3.1822685594519839E-2</c:v>
                </c:pt>
                <c:pt idx="9">
                  <c:v>-8.7489820431471799E-2</c:v>
                </c:pt>
                <c:pt idx="10">
                  <c:v>-6.3913731012000596E-2</c:v>
                </c:pt>
                <c:pt idx="11">
                  <c:v>-5.9695923327268474E-2</c:v>
                </c:pt>
                <c:pt idx="12">
                  <c:v>-6.3258941153776505E-4</c:v>
                </c:pt>
                <c:pt idx="13">
                  <c:v>3.5351078323628826E-3</c:v>
                </c:pt>
                <c:pt idx="14">
                  <c:v>-9.9400133805715996E-2</c:v>
                </c:pt>
                <c:pt idx="15">
                  <c:v>-5.7020777223897312E-2</c:v>
                </c:pt>
                <c:pt idx="16">
                  <c:v>-0.15914535057108026</c:v>
                </c:pt>
                <c:pt idx="17">
                  <c:v>-0.16397275108433007</c:v>
                </c:pt>
                <c:pt idx="18">
                  <c:v>-0.13386264730563369</c:v>
                </c:pt>
                <c:pt idx="19">
                  <c:v>-0.11650099910083611</c:v>
                </c:pt>
                <c:pt idx="20">
                  <c:v>-0.18168318750898038</c:v>
                </c:pt>
                <c:pt idx="21">
                  <c:v>-4.039825373997985E-2</c:v>
                </c:pt>
                <c:pt idx="22">
                  <c:v>-1.2370693580479042E-2</c:v>
                </c:pt>
                <c:pt idx="23">
                  <c:v>-4.1627509454031042E-2</c:v>
                </c:pt>
                <c:pt idx="24">
                  <c:v>-1.5044857272812351E-3</c:v>
                </c:pt>
                <c:pt idx="25">
                  <c:v>3.9260383992598236E-2</c:v>
                </c:pt>
                <c:pt idx="26">
                  <c:v>2.3431363767087987E-2</c:v>
                </c:pt>
                <c:pt idx="27">
                  <c:v>2.0660202775076186E-2</c:v>
                </c:pt>
                <c:pt idx="28">
                  <c:v>0.10276906822889487</c:v>
                </c:pt>
                <c:pt idx="29">
                  <c:v>0.13366923879499382</c:v>
                </c:pt>
                <c:pt idx="30">
                  <c:v>5.5070374020885993E-2</c:v>
                </c:pt>
                <c:pt idx="31">
                  <c:v>1.9544599684934383E-2</c:v>
                </c:pt>
                <c:pt idx="32">
                  <c:v>1.1798416780436582E-2</c:v>
                </c:pt>
                <c:pt idx="33">
                  <c:v>-6.6611544614289642E-2</c:v>
                </c:pt>
                <c:pt idx="34">
                  <c:v>-2.7205333273116139E-2</c:v>
                </c:pt>
                <c:pt idx="35">
                  <c:v>5.5465823712438578E-2</c:v>
                </c:pt>
                <c:pt idx="36">
                  <c:v>-5.4276510446555903E-2</c:v>
                </c:pt>
                <c:pt idx="37">
                  <c:v>-7.4331494634066075E-2</c:v>
                </c:pt>
                <c:pt idx="38">
                  <c:v>5.3835433948677291E-2</c:v>
                </c:pt>
                <c:pt idx="39">
                  <c:v>9.1722670259713368E-2</c:v>
                </c:pt>
                <c:pt idx="40">
                  <c:v>0.13626613491007333</c:v>
                </c:pt>
                <c:pt idx="41">
                  <c:v>0.12649624971109574</c:v>
                </c:pt>
                <c:pt idx="42">
                  <c:v>0.18352997455281184</c:v>
                </c:pt>
                <c:pt idx="43">
                  <c:v>0.15410616863462678</c:v>
                </c:pt>
                <c:pt idx="44">
                  <c:v>0.17031574593480059</c:v>
                </c:pt>
                <c:pt idx="45">
                  <c:v>0.15510192840204695</c:v>
                </c:pt>
                <c:pt idx="46">
                  <c:v>0.10086900779162988</c:v>
                </c:pt>
                <c:pt idx="47">
                  <c:v>5.9914789120227852E-2</c:v>
                </c:pt>
                <c:pt idx="48">
                  <c:v>9.9128660310839223E-2</c:v>
                </c:pt>
                <c:pt idx="49">
                  <c:v>8.9317413759829378E-2</c:v>
                </c:pt>
                <c:pt idx="50">
                  <c:v>-5.2430900033925809E-2</c:v>
                </c:pt>
                <c:pt idx="51">
                  <c:v>-1.2459067816223524E-2</c:v>
                </c:pt>
                <c:pt idx="52">
                  <c:v>-3.8716800122074346E-2</c:v>
                </c:pt>
                <c:pt idx="53">
                  <c:v>-9.8860498800775076E-2</c:v>
                </c:pt>
                <c:pt idx="54">
                  <c:v>-8.9915143121288565E-4</c:v>
                </c:pt>
                <c:pt idx="55">
                  <c:v>-5.4653062778015737E-2</c:v>
                </c:pt>
                <c:pt idx="56">
                  <c:v>-5.9040927514445229E-2</c:v>
                </c:pt>
                <c:pt idx="57">
                  <c:v>5.9476747327380508E-4</c:v>
                </c:pt>
                <c:pt idx="58">
                  <c:v>-2.7234211240340755E-2</c:v>
                </c:pt>
                <c:pt idx="59">
                  <c:v>-6.2045072331841311E-2</c:v>
                </c:pt>
                <c:pt idx="60">
                  <c:v>-4.69675654759385E-2</c:v>
                </c:pt>
                <c:pt idx="61">
                  <c:v>4.4460394339409959E-2</c:v>
                </c:pt>
                <c:pt idx="62">
                  <c:v>-2.7411487714232408E-2</c:v>
                </c:pt>
                <c:pt idx="63">
                  <c:v>-6.3489490763686263E-2</c:v>
                </c:pt>
                <c:pt idx="64">
                  <c:v>-0.10205354191396054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24-4CA8-AD10-BE2D3308501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354.41099999999994</c:v>
                </c:pt>
                <c:pt idx="2">
                  <c:v>348.77699999999993</c:v>
                </c:pt>
                <c:pt idx="3">
                  <c:v>343.30499999999995</c:v>
                </c:pt>
                <c:pt idx="4">
                  <c:v>337.76999999999992</c:v>
                </c:pt>
                <c:pt idx="5">
                  <c:v>331.97399999999993</c:v>
                </c:pt>
                <c:pt idx="6">
                  <c:v>326.31299999999993</c:v>
                </c:pt>
                <c:pt idx="7">
                  <c:v>320.57999999999993</c:v>
                </c:pt>
                <c:pt idx="8">
                  <c:v>314.89199999999994</c:v>
                </c:pt>
                <c:pt idx="9">
                  <c:v>309.23099999999994</c:v>
                </c:pt>
                <c:pt idx="10">
                  <c:v>303.72299999999996</c:v>
                </c:pt>
                <c:pt idx="11">
                  <c:v>298.16099999999994</c:v>
                </c:pt>
                <c:pt idx="12">
                  <c:v>292.50899999999996</c:v>
                </c:pt>
                <c:pt idx="13">
                  <c:v>286.92899999999997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269.74799999999999</c:v>
                </c:pt>
                <c:pt idx="17">
                  <c:v>264.24</c:v>
                </c:pt>
                <c:pt idx="18">
                  <c:v>258.54300000000001</c:v>
                </c:pt>
                <c:pt idx="19">
                  <c:v>253.08</c:v>
                </c:pt>
                <c:pt idx="20">
                  <c:v>247.536</c:v>
                </c:pt>
                <c:pt idx="21">
                  <c:v>241.79400000000001</c:v>
                </c:pt>
                <c:pt idx="22">
                  <c:v>236.09700000000001</c:v>
                </c:pt>
                <c:pt idx="23">
                  <c:v>230.4</c:v>
                </c:pt>
                <c:pt idx="24">
                  <c:v>224.69400000000002</c:v>
                </c:pt>
                <c:pt idx="25">
                  <c:v>219.096</c:v>
                </c:pt>
                <c:pt idx="26">
                  <c:v>213.642</c:v>
                </c:pt>
                <c:pt idx="27">
                  <c:v>208.09799999999998</c:v>
                </c:pt>
                <c:pt idx="28">
                  <c:v>202.49999999999997</c:v>
                </c:pt>
                <c:pt idx="29">
                  <c:v>196.90199999999996</c:v>
                </c:pt>
                <c:pt idx="30">
                  <c:v>191.24999999999997</c:v>
                </c:pt>
                <c:pt idx="31">
                  <c:v>185.42699999999996</c:v>
                </c:pt>
                <c:pt idx="32">
                  <c:v>179.81999999999996</c:v>
                </c:pt>
                <c:pt idx="33">
                  <c:v>174.20399999999995</c:v>
                </c:pt>
                <c:pt idx="34">
                  <c:v>168.65099999999995</c:v>
                </c:pt>
                <c:pt idx="35">
                  <c:v>163.21499999999995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140.62499999999997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123.84899999999998</c:v>
                </c:pt>
                <c:pt idx="43">
                  <c:v>118.29599999999998</c:v>
                </c:pt>
                <c:pt idx="44">
                  <c:v>112.67999999999998</c:v>
                </c:pt>
                <c:pt idx="45">
                  <c:v>107.11799999999998</c:v>
                </c:pt>
                <c:pt idx="46">
                  <c:v>101.37599999999998</c:v>
                </c:pt>
                <c:pt idx="47">
                  <c:v>95.633999999999972</c:v>
                </c:pt>
                <c:pt idx="48">
                  <c:v>89.981999999999971</c:v>
                </c:pt>
                <c:pt idx="49">
                  <c:v>84.410999999999973</c:v>
                </c:pt>
                <c:pt idx="50">
                  <c:v>78.812999999999974</c:v>
                </c:pt>
                <c:pt idx="51">
                  <c:v>73.367999999999981</c:v>
                </c:pt>
                <c:pt idx="52">
                  <c:v>67.814999999999984</c:v>
                </c:pt>
                <c:pt idx="53">
                  <c:v>62.081999999999987</c:v>
                </c:pt>
                <c:pt idx="54">
                  <c:v>56.456999999999987</c:v>
                </c:pt>
                <c:pt idx="55">
                  <c:v>50.687999999999988</c:v>
                </c:pt>
                <c:pt idx="56">
                  <c:v>45.026999999999987</c:v>
                </c:pt>
                <c:pt idx="57">
                  <c:v>39.383999999999986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22.706999999999987</c:v>
                </c:pt>
                <c:pt idx="61">
                  <c:v>17.153999999999986</c:v>
                </c:pt>
                <c:pt idx="62">
                  <c:v>11.429999999999986</c:v>
                </c:pt>
                <c:pt idx="63">
                  <c:v>5.6609999999999863</c:v>
                </c:pt>
                <c:pt idx="64">
                  <c:v>-1.3322676295501878E-14</c:v>
                </c:pt>
              </c:numCache>
            </c:numRef>
          </c:xVal>
          <c:yVal>
            <c:numRef>
              <c:f>TDK_KF_ST_14_02!$AC$85:$AC$149</c:f>
              <c:numCache>
                <c:formatCode>General</c:formatCode>
                <c:ptCount val="65"/>
                <c:pt idx="0">
                  <c:v>4.9980369049649198E-2</c:v>
                </c:pt>
                <c:pt idx="1">
                  <c:v>-3.7375216179611925E-2</c:v>
                </c:pt>
                <c:pt idx="2">
                  <c:v>-5.8369695826968382E-2</c:v>
                </c:pt>
                <c:pt idx="3">
                  <c:v>7.3817869728145524E-3</c:v>
                </c:pt>
                <c:pt idx="4">
                  <c:v>-2.3817425350785015E-3</c:v>
                </c:pt>
                <c:pt idx="5">
                  <c:v>-7.3476190582709933E-2</c:v>
                </c:pt>
                <c:pt idx="6">
                  <c:v>3.5717761440253071E-2</c:v>
                </c:pt>
                <c:pt idx="7">
                  <c:v>3.1217092117685752E-2</c:v>
                </c:pt>
                <c:pt idx="8">
                  <c:v>-2.1546538664438231E-2</c:v>
                </c:pt>
                <c:pt idx="9">
                  <c:v>-2.3448710983018373E-2</c:v>
                </c:pt>
                <c:pt idx="10">
                  <c:v>-3.810218051830816E-2</c:v>
                </c:pt>
                <c:pt idx="11">
                  <c:v>-2.6152164494646968E-2</c:v>
                </c:pt>
                <c:pt idx="12">
                  <c:v>-1.3707258935880873E-2</c:v>
                </c:pt>
                <c:pt idx="13">
                  <c:v>-1.2695380654236033E-2</c:v>
                </c:pt>
                <c:pt idx="14">
                  <c:v>8.0358307250889993E-2</c:v>
                </c:pt>
                <c:pt idx="15">
                  <c:v>3.8242966819666435E-2</c:v>
                </c:pt>
                <c:pt idx="16">
                  <c:v>7.9036647357895617E-2</c:v>
                </c:pt>
                <c:pt idx="17">
                  <c:v>0.18894336122070854</c:v>
                </c:pt>
                <c:pt idx="18">
                  <c:v>0.20069103136313515</c:v>
                </c:pt>
                <c:pt idx="19">
                  <c:v>0.15246887801382059</c:v>
                </c:pt>
                <c:pt idx="20">
                  <c:v>0.18998497882608945</c:v>
                </c:pt>
                <c:pt idx="21">
                  <c:v>0.2135030474215398</c:v>
                </c:pt>
                <c:pt idx="22">
                  <c:v>0.23956459278380748</c:v>
                </c:pt>
                <c:pt idx="23">
                  <c:v>0.22491410963013436</c:v>
                </c:pt>
                <c:pt idx="24">
                  <c:v>0.13442117327230108</c:v>
                </c:pt>
                <c:pt idx="25">
                  <c:v>-2.2537963844115438E-2</c:v>
                </c:pt>
                <c:pt idx="26">
                  <c:v>6.2008502212449912E-2</c:v>
                </c:pt>
                <c:pt idx="27">
                  <c:v>4.3091123638049567E-2</c:v>
                </c:pt>
                <c:pt idx="28">
                  <c:v>3.088389414895687E-2</c:v>
                </c:pt>
                <c:pt idx="29">
                  <c:v>1.3415104040149117E-2</c:v>
                </c:pt>
                <c:pt idx="30">
                  <c:v>-3.7029808450455448E-2</c:v>
                </c:pt>
                <c:pt idx="31">
                  <c:v>0.14013721273835245</c:v>
                </c:pt>
                <c:pt idx="32">
                  <c:v>-0.1394654322848794</c:v>
                </c:pt>
                <c:pt idx="33">
                  <c:v>6.1746584613956657E-2</c:v>
                </c:pt>
                <c:pt idx="34">
                  <c:v>0.11161104260793309</c:v>
                </c:pt>
                <c:pt idx="35">
                  <c:v>-3.4001484933980919E-3</c:v>
                </c:pt>
                <c:pt idx="36">
                  <c:v>6.421996250395523E-2</c:v>
                </c:pt>
                <c:pt idx="37">
                  <c:v>8.7169251981094931E-2</c:v>
                </c:pt>
                <c:pt idx="38">
                  <c:v>4.1679678571142631E-2</c:v>
                </c:pt>
                <c:pt idx="39">
                  <c:v>0.12017937709336479</c:v>
                </c:pt>
                <c:pt idx="40">
                  <c:v>-1.554623359766083E-2</c:v>
                </c:pt>
                <c:pt idx="41">
                  <c:v>-3.6208195216971717E-2</c:v>
                </c:pt>
                <c:pt idx="42">
                  <c:v>9.8420100080289785E-3</c:v>
                </c:pt>
                <c:pt idx="43">
                  <c:v>-0.13732808952242692</c:v>
                </c:pt>
                <c:pt idx="44">
                  <c:v>-2.5665041883172535E-2</c:v>
                </c:pt>
                <c:pt idx="45">
                  <c:v>-4.33309788170817E-2</c:v>
                </c:pt>
                <c:pt idx="46">
                  <c:v>-0.10797894679853925</c:v>
                </c:pt>
                <c:pt idx="47">
                  <c:v>-8.6193203271037078E-2</c:v>
                </c:pt>
                <c:pt idx="48">
                  <c:v>-2.9370695421107484E-2</c:v>
                </c:pt>
                <c:pt idx="49">
                  <c:v>-5.7431799109309623E-2</c:v>
                </c:pt>
                <c:pt idx="50">
                  <c:v>-5.2817765357005442E-2</c:v>
                </c:pt>
                <c:pt idx="51">
                  <c:v>-1.1500151271931713E-2</c:v>
                </c:pt>
                <c:pt idx="52">
                  <c:v>-5.5815937613246547E-2</c:v>
                </c:pt>
                <c:pt idx="53">
                  <c:v>-1.2364112425295559E-2</c:v>
                </c:pt>
                <c:pt idx="54">
                  <c:v>2.3630161196940946E-2</c:v>
                </c:pt>
                <c:pt idx="55">
                  <c:v>-1.5407419441544334E-3</c:v>
                </c:pt>
                <c:pt idx="56">
                  <c:v>-1.4395851891322309E-2</c:v>
                </c:pt>
                <c:pt idx="57">
                  <c:v>-0.11564159579043576</c:v>
                </c:pt>
                <c:pt idx="58">
                  <c:v>-0.1121261976701291</c:v>
                </c:pt>
                <c:pt idx="59">
                  <c:v>-5.484180613142442E-2</c:v>
                </c:pt>
                <c:pt idx="60">
                  <c:v>-4.8322418945524248E-2</c:v>
                </c:pt>
                <c:pt idx="61">
                  <c:v>-5.6458620540229987E-2</c:v>
                </c:pt>
                <c:pt idx="62">
                  <c:v>-8.1926719588786057E-2</c:v>
                </c:pt>
                <c:pt idx="63">
                  <c:v>-4.4698616361400489E-2</c:v>
                </c:pt>
                <c:pt idx="64">
                  <c:v>-4.7194833888156928E-2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924-4CA8-AD10-BE2D3308501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</c:numCache>
            </c:numRef>
          </c:xVal>
          <c:yVal>
            <c:numRef>
              <c:f>TDK_KF_ST_14_02!$AD$20:$AD$83</c:f>
              <c:numCache>
                <c:formatCode>General</c:formatCode>
                <c:ptCount val="64"/>
                <c:pt idx="0">
                  <c:v>-8.1550564777884443E-2</c:v>
                </c:pt>
                <c:pt idx="1">
                  <c:v>8.8430347518553276E-2</c:v>
                </c:pt>
                <c:pt idx="2">
                  <c:v>-4.8441985655529152E-2</c:v>
                </c:pt>
                <c:pt idx="3">
                  <c:v>3.7551809599765562E-2</c:v>
                </c:pt>
                <c:pt idx="4">
                  <c:v>8.1207448299622342E-2</c:v>
                </c:pt>
                <c:pt idx="5">
                  <c:v>9.4841437671853157E-3</c:v>
                </c:pt>
                <c:pt idx="6">
                  <c:v>5.4482314777004603E-3</c:v>
                </c:pt>
                <c:pt idx="7">
                  <c:v>-3.0073166796441342E-2</c:v>
                </c:pt>
                <c:pt idx="8">
                  <c:v>1.7426833703197531E-2</c:v>
                </c:pt>
                <c:pt idx="9">
                  <c:v>8.5949078487317365E-2</c:v>
                </c:pt>
                <c:pt idx="10">
                  <c:v>8.7543892208941543E-2</c:v>
                </c:pt>
                <c:pt idx="11">
                  <c:v>4.7331810901972915E-2</c:v>
                </c:pt>
                <c:pt idx="12">
                  <c:v>-5.5183348201708782E-2</c:v>
                </c:pt>
                <c:pt idx="13">
                  <c:v>-1.5035259104294596E-2</c:v>
                </c:pt>
                <c:pt idx="14">
                  <c:v>4.6582368448710554E-2</c:v>
                </c:pt>
                <c:pt idx="15">
                  <c:v>-4.1102188541231044E-4</c:v>
                </c:pt>
                <c:pt idx="16">
                  <c:v>0.12977465514997277</c:v>
                </c:pt>
                <c:pt idx="17">
                  <c:v>7.7779547813292993E-2</c:v>
                </c:pt>
                <c:pt idx="18">
                  <c:v>2.5883700507094431E-2</c:v>
                </c:pt>
                <c:pt idx="19">
                  <c:v>7.3170020283754411E-2</c:v>
                </c:pt>
                <c:pt idx="20">
                  <c:v>0.15601814562580785</c:v>
                </c:pt>
                <c:pt idx="21">
                  <c:v>-9.6929835782447071E-2</c:v>
                </c:pt>
                <c:pt idx="22">
                  <c:v>2.221270358850802E-2</c:v>
                </c:pt>
                <c:pt idx="23">
                  <c:v>5.419314237059325E-3</c:v>
                </c:pt>
                <c:pt idx="24">
                  <c:v>-1.4041747870379595E-2</c:v>
                </c:pt>
                <c:pt idx="25">
                  <c:v>8.0918993100766556E-2</c:v>
                </c:pt>
                <c:pt idx="26">
                  <c:v>1.8248314804054644E-2</c:v>
                </c:pt>
                <c:pt idx="27">
                  <c:v>6.6509049206018744E-2</c:v>
                </c:pt>
                <c:pt idx="28">
                  <c:v>-3.8549105724939636E-2</c:v>
                </c:pt>
                <c:pt idx="29">
                  <c:v>-0.13706938728839191</c:v>
                </c:pt>
                <c:pt idx="30">
                  <c:v>5.6540668587047094E-2</c:v>
                </c:pt>
                <c:pt idx="31">
                  <c:v>4.2201984929022274E-2</c:v>
                </c:pt>
                <c:pt idx="32">
                  <c:v>-0.15126384906531598</c:v>
                </c:pt>
                <c:pt idx="33">
                  <c:v>0.20674875735264209</c:v>
                </c:pt>
                <c:pt idx="34">
                  <c:v>-9.8244751773393091E-3</c:v>
                </c:pt>
                <c:pt idx="35">
                  <c:v>-4.2050719672289461E-2</c:v>
                </c:pt>
                <c:pt idx="36">
                  <c:v>8.5160404595512773E-2</c:v>
                </c:pt>
                <c:pt idx="37">
                  <c:v>0.11742261827211564</c:v>
                </c:pt>
                <c:pt idx="38">
                  <c:v>8.1730682637726204E-3</c:v>
                </c:pt>
                <c:pt idx="39">
                  <c:v>-0.11426063410382881</c:v>
                </c:pt>
                <c:pt idx="40">
                  <c:v>-1.8449616377722577E-3</c:v>
                </c:pt>
                <c:pt idx="41">
                  <c:v>9.8417859919038619E-2</c:v>
                </c:pt>
                <c:pt idx="42">
                  <c:v>5.6034618230995648E-2</c:v>
                </c:pt>
                <c:pt idx="43">
                  <c:v>5.9396878786913021E-2</c:v>
                </c:pt>
                <c:pt idx="44">
                  <c:v>1.9669232891288857E-2</c:v>
                </c:pt>
                <c:pt idx="45">
                  <c:v>-2.6330503882263656E-3</c:v>
                </c:pt>
                <c:pt idx="46">
                  <c:v>9.982202357150527E-2</c:v>
                </c:pt>
                <c:pt idx="47">
                  <c:v>0.12902857210048069</c:v>
                </c:pt>
                <c:pt idx="48">
                  <c:v>-2.0092012952943605E-2</c:v>
                </c:pt>
                <c:pt idx="49">
                  <c:v>-5.1074446940162943E-2</c:v>
                </c:pt>
                <c:pt idx="50">
                  <c:v>0.1327892072848158</c:v>
                </c:pt>
                <c:pt idx="51">
                  <c:v>-2.3631283801250902E-4</c:v>
                </c:pt>
                <c:pt idx="52">
                  <c:v>2.5009541186193474E-2</c:v>
                </c:pt>
                <c:pt idx="53">
                  <c:v>7.2708334306128108E-2</c:v>
                </c:pt>
                <c:pt idx="54">
                  <c:v>-3.7203029087095274E-2</c:v>
                </c:pt>
                <c:pt idx="55">
                  <c:v>3.1204351794997365E-2</c:v>
                </c:pt>
                <c:pt idx="56">
                  <c:v>3.7494388850006999E-2</c:v>
                </c:pt>
                <c:pt idx="57">
                  <c:v>3.0622324644411947E-2</c:v>
                </c:pt>
                <c:pt idx="58">
                  <c:v>6.2951972680593826E-2</c:v>
                </c:pt>
                <c:pt idx="59">
                  <c:v>-1.1431118250868622E-2</c:v>
                </c:pt>
                <c:pt idx="60">
                  <c:v>4.4585822940859998E-2</c:v>
                </c:pt>
                <c:pt idx="61">
                  <c:v>-3.7078607366595406E-2</c:v>
                </c:pt>
                <c:pt idx="62">
                  <c:v>-3.0958208112735974E-2</c:v>
                </c:pt>
                <c:pt idx="63">
                  <c:v>2.6114274584074337E-2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924-4CA8-AD10-BE2D33085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42280"/>
        <c:axId val="570252080"/>
      </c:scatterChart>
      <c:valAx>
        <c:axId val="5702422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52080"/>
        <c:crosses val="autoZero"/>
        <c:crossBetween val="midCat"/>
      </c:valAx>
      <c:valAx>
        <c:axId val="57025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2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847</c:v>
                </c:pt>
                <c:pt idx="2">
                  <c:v>1230</c:v>
                </c:pt>
                <c:pt idx="3">
                  <c:v>1583</c:v>
                </c:pt>
                <c:pt idx="4">
                  <c:v>1913</c:v>
                </c:pt>
                <c:pt idx="5">
                  <c:v>2241</c:v>
                </c:pt>
                <c:pt idx="6">
                  <c:v>2530</c:v>
                </c:pt>
                <c:pt idx="7">
                  <c:v>2795</c:v>
                </c:pt>
                <c:pt idx="8">
                  <c:v>3051</c:v>
                </c:pt>
                <c:pt idx="9">
                  <c:v>3264</c:v>
                </c:pt>
                <c:pt idx="10">
                  <c:v>3447</c:v>
                </c:pt>
                <c:pt idx="11">
                  <c:v>3604</c:v>
                </c:pt>
                <c:pt idx="12">
                  <c:v>3721</c:v>
                </c:pt>
                <c:pt idx="13">
                  <c:v>3797</c:v>
                </c:pt>
                <c:pt idx="14">
                  <c:v>3843</c:v>
                </c:pt>
                <c:pt idx="15">
                  <c:v>3844</c:v>
                </c:pt>
                <c:pt idx="16">
                  <c:v>3814</c:v>
                </c:pt>
                <c:pt idx="17">
                  <c:v>3749</c:v>
                </c:pt>
                <c:pt idx="18">
                  <c:v>3637</c:v>
                </c:pt>
                <c:pt idx="19">
                  <c:v>3491</c:v>
                </c:pt>
                <c:pt idx="20">
                  <c:v>3320</c:v>
                </c:pt>
                <c:pt idx="21">
                  <c:v>3109</c:v>
                </c:pt>
                <c:pt idx="22">
                  <c:v>2878</c:v>
                </c:pt>
                <c:pt idx="23">
                  <c:v>2618</c:v>
                </c:pt>
                <c:pt idx="24">
                  <c:v>2324</c:v>
                </c:pt>
                <c:pt idx="25">
                  <c:v>1998</c:v>
                </c:pt>
                <c:pt idx="26">
                  <c:v>1669</c:v>
                </c:pt>
                <c:pt idx="27">
                  <c:v>1316</c:v>
                </c:pt>
                <c:pt idx="28">
                  <c:v>948</c:v>
                </c:pt>
                <c:pt idx="29">
                  <c:v>579</c:v>
                </c:pt>
                <c:pt idx="30">
                  <c:v>215</c:v>
                </c:pt>
                <c:pt idx="31">
                  <c:v>-164</c:v>
                </c:pt>
                <c:pt idx="32">
                  <c:v>-540</c:v>
                </c:pt>
                <c:pt idx="33">
                  <c:v>-916</c:v>
                </c:pt>
                <c:pt idx="34">
                  <c:v>-1293</c:v>
                </c:pt>
                <c:pt idx="35">
                  <c:v>-1650</c:v>
                </c:pt>
                <c:pt idx="36">
                  <c:v>-1982</c:v>
                </c:pt>
                <c:pt idx="37">
                  <c:v>-2299</c:v>
                </c:pt>
                <c:pt idx="38">
                  <c:v>-2597</c:v>
                </c:pt>
                <c:pt idx="39">
                  <c:v>-2859</c:v>
                </c:pt>
                <c:pt idx="40">
                  <c:v>-3117</c:v>
                </c:pt>
                <c:pt idx="41">
                  <c:v>-3332</c:v>
                </c:pt>
                <c:pt idx="42">
                  <c:v>-3520</c:v>
                </c:pt>
                <c:pt idx="43">
                  <c:v>-3674</c:v>
                </c:pt>
                <c:pt idx="44">
                  <c:v>-3792</c:v>
                </c:pt>
                <c:pt idx="45">
                  <c:v>-3868</c:v>
                </c:pt>
                <c:pt idx="46">
                  <c:v>-3912</c:v>
                </c:pt>
                <c:pt idx="47">
                  <c:v>-3916</c:v>
                </c:pt>
                <c:pt idx="48">
                  <c:v>-3894</c:v>
                </c:pt>
                <c:pt idx="49">
                  <c:v>-3824</c:v>
                </c:pt>
                <c:pt idx="50">
                  <c:v>-3716</c:v>
                </c:pt>
                <c:pt idx="51">
                  <c:v>-3569</c:v>
                </c:pt>
                <c:pt idx="52">
                  <c:v>-3393</c:v>
                </c:pt>
                <c:pt idx="53">
                  <c:v>-3191</c:v>
                </c:pt>
                <c:pt idx="54">
                  <c:v>-2958</c:v>
                </c:pt>
                <c:pt idx="55">
                  <c:v>-2699</c:v>
                </c:pt>
                <c:pt idx="56">
                  <c:v>-2400</c:v>
                </c:pt>
                <c:pt idx="57">
                  <c:v>-2082</c:v>
                </c:pt>
                <c:pt idx="58">
                  <c:v>-1745</c:v>
                </c:pt>
                <c:pt idx="59">
                  <c:v>-1400</c:v>
                </c:pt>
                <c:pt idx="60">
                  <c:v>-1029</c:v>
                </c:pt>
                <c:pt idx="61">
                  <c:v>-656</c:v>
                </c:pt>
                <c:pt idx="62">
                  <c:v>-286</c:v>
                </c:pt>
                <c:pt idx="63">
                  <c:v>87</c:v>
                </c:pt>
                <c:pt idx="64">
                  <c:v>467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06B-43FF-8B8E-6C668957CFBD}"/>
            </c:ext>
          </c:extLst>
        </c:ser>
        <c:ser>
          <c:idx val="1"/>
          <c:order val="1"/>
          <c:tx>
            <c:strRef>
              <c:f>TDK_KF_ST_14_02!$L$19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TDK_KF_ST_14_02!$L$20:$L$84</c:f>
              <c:numCache>
                <c:formatCode>General</c:formatCode>
                <c:ptCount val="65"/>
                <c:pt idx="0">
                  <c:v>475.42884691430049</c:v>
                </c:pt>
                <c:pt idx="1">
                  <c:v>853.84772790525972</c:v>
                </c:pt>
                <c:pt idx="2">
                  <c:v>1228.6903538766808</c:v>
                </c:pt>
                <c:pt idx="3">
                  <c:v>1585.1886383217588</c:v>
                </c:pt>
                <c:pt idx="4">
                  <c:v>1919.4717209007952</c:v>
                </c:pt>
                <c:pt idx="5">
                  <c:v>2240.7453733150378</c:v>
                </c:pt>
                <c:pt idx="6">
                  <c:v>2533.3849367340777</c:v>
                </c:pt>
                <c:pt idx="7">
                  <c:v>2797.8690475094768</c:v>
                </c:pt>
                <c:pt idx="8">
                  <c:v>3045.6636997049654</c:v>
                </c:pt>
                <c:pt idx="9">
                  <c:v>3264.3270011394343</c:v>
                </c:pt>
                <c:pt idx="10">
                  <c:v>3451.79293004389</c:v>
                </c:pt>
                <c:pt idx="11">
                  <c:v>3603.6977847753501</c:v>
                </c:pt>
                <c:pt idx="12">
                  <c:v>3718.729207887658</c:v>
                </c:pt>
                <c:pt idx="13">
                  <c:v>3794.9876239756809</c:v>
                </c:pt>
                <c:pt idx="14">
                  <c:v>3836.7990339941853</c:v>
                </c:pt>
                <c:pt idx="15">
                  <c:v>3842.1426159964676</c:v>
                </c:pt>
                <c:pt idx="16">
                  <c:v>3810.013125696993</c:v>
                </c:pt>
                <c:pt idx="17">
                  <c:v>3741.4317838396905</c:v>
                </c:pt>
                <c:pt idx="18">
                  <c:v>3632.5491653477593</c:v>
                </c:pt>
                <c:pt idx="19">
                  <c:v>3489.3012078121128</c:v>
                </c:pt>
                <c:pt idx="20">
                  <c:v>3316.0302731705442</c:v>
                </c:pt>
                <c:pt idx="21">
                  <c:v>3109.223927591333</c:v>
                </c:pt>
                <c:pt idx="22">
                  <c:v>2876.0135433025544</c:v>
                </c:pt>
                <c:pt idx="23">
                  <c:v>2617.1269230214939</c:v>
                </c:pt>
                <c:pt idx="24">
                  <c:v>2323.7127512925986</c:v>
                </c:pt>
                <c:pt idx="25">
                  <c:v>2005.5449413306667</c:v>
                </c:pt>
                <c:pt idx="26">
                  <c:v>1670.3992747265181</c:v>
                </c:pt>
                <c:pt idx="27">
                  <c:v>1315.1986596785337</c:v>
                </c:pt>
                <c:pt idx="28">
                  <c:v>953.06435039658265</c:v>
                </c:pt>
                <c:pt idx="29">
                  <c:v>587.4554714825872</c:v>
                </c:pt>
                <c:pt idx="30">
                  <c:v>218.47518202299582</c:v>
                </c:pt>
                <c:pt idx="31">
                  <c:v>-162.00865760590034</c:v>
                </c:pt>
                <c:pt idx="32">
                  <c:v>-537.68336158148384</c:v>
                </c:pt>
                <c:pt idx="33">
                  <c:v>-918.76869743258476</c:v>
                </c:pt>
                <c:pt idx="34">
                  <c:v>-1293.418951155815</c:v>
                </c:pt>
                <c:pt idx="35">
                  <c:v>-1646.0055508311793</c:v>
                </c:pt>
                <c:pt idx="36">
                  <c:v>-1982.2073776219104</c:v>
                </c:pt>
                <c:pt idx="37">
                  <c:v>-2301.97628176435</c:v>
                </c:pt>
                <c:pt idx="38">
                  <c:v>-2594.970980898308</c:v>
                </c:pt>
                <c:pt idx="39">
                  <c:v>-2860.5139122261535</c:v>
                </c:pt>
                <c:pt idx="40">
                  <c:v>-3114.1413533190616</c:v>
                </c:pt>
                <c:pt idx="41">
                  <c:v>-3333.1638593956104</c:v>
                </c:pt>
                <c:pt idx="42">
                  <c:v>-3520.5933788915972</c:v>
                </c:pt>
                <c:pt idx="43">
                  <c:v>-3674.7034263506298</c:v>
                </c:pt>
                <c:pt idx="44">
                  <c:v>-3792.1980365831605</c:v>
                </c:pt>
                <c:pt idx="45">
                  <c:v>-3870.5582025898884</c:v>
                </c:pt>
                <c:pt idx="46">
                  <c:v>-3913.9304041152059</c:v>
                </c:pt>
                <c:pt idx="47">
                  <c:v>-3921.1766493431787</c:v>
                </c:pt>
                <c:pt idx="48">
                  <c:v>-3891.0068961616516</c:v>
                </c:pt>
                <c:pt idx="49">
                  <c:v>-3823.3805007179249</c:v>
                </c:pt>
                <c:pt idx="50">
                  <c:v>-3715.0351587482423</c:v>
                </c:pt>
                <c:pt idx="51">
                  <c:v>-3574.4652655235518</c:v>
                </c:pt>
                <c:pt idx="52">
                  <c:v>-3398.9266120355592</c:v>
                </c:pt>
                <c:pt idx="53">
                  <c:v>-3190.0033133596176</c:v>
                </c:pt>
                <c:pt idx="54">
                  <c:v>-2960.7203960268539</c:v>
                </c:pt>
                <c:pt idx="55">
                  <c:v>-2699.3828624094281</c:v>
                </c:pt>
                <c:pt idx="56">
                  <c:v>-2404.3734087947932</c:v>
                </c:pt>
                <c:pt idx="57">
                  <c:v>-2082.2180990085753</c:v>
                </c:pt>
                <c:pt idx="58">
                  <c:v>-1745.3318955064947</c:v>
                </c:pt>
                <c:pt idx="59">
                  <c:v>-1395.1265158713629</c:v>
                </c:pt>
                <c:pt idx="60">
                  <c:v>-1025.3715678991268</c:v>
                </c:pt>
                <c:pt idx="61">
                  <c:v>-659.03447887060099</c:v>
                </c:pt>
                <c:pt idx="62">
                  <c:v>-283.89107545959911</c:v>
                </c:pt>
                <c:pt idx="63">
                  <c:v>91.125232331288231</c:v>
                </c:pt>
                <c:pt idx="64">
                  <c:v>472.78907650559881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06B-43FF-8B8E-6C668957CFBD}"/>
            </c:ext>
          </c:extLst>
        </c:ser>
        <c:ser>
          <c:idx val="2"/>
          <c:order val="2"/>
          <c:tx>
            <c:strRef>
              <c:f>TDK_KF_ST_14_02!$J$19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TDK_KF_ST_14_02!$J$20:$J$84</c:f>
              <c:numCache>
                <c:formatCode>General</c:formatCode>
                <c:ptCount val="65"/>
                <c:pt idx="0">
                  <c:v>-3818</c:v>
                </c:pt>
                <c:pt idx="1">
                  <c:v>-3746</c:v>
                </c:pt>
                <c:pt idx="2">
                  <c:v>-3639</c:v>
                </c:pt>
                <c:pt idx="3">
                  <c:v>-3496</c:v>
                </c:pt>
                <c:pt idx="4">
                  <c:v>-3318</c:v>
                </c:pt>
                <c:pt idx="5">
                  <c:v>-3110</c:v>
                </c:pt>
                <c:pt idx="6">
                  <c:v>-2876</c:v>
                </c:pt>
                <c:pt idx="7">
                  <c:v>-2616</c:v>
                </c:pt>
                <c:pt idx="8">
                  <c:v>-2325</c:v>
                </c:pt>
                <c:pt idx="9">
                  <c:v>-2008</c:v>
                </c:pt>
                <c:pt idx="10">
                  <c:v>-1664</c:v>
                </c:pt>
                <c:pt idx="11">
                  <c:v>-1311</c:v>
                </c:pt>
                <c:pt idx="12">
                  <c:v>-942</c:v>
                </c:pt>
                <c:pt idx="13">
                  <c:v>-580</c:v>
                </c:pt>
                <c:pt idx="14">
                  <c:v>-214</c:v>
                </c:pt>
                <c:pt idx="15">
                  <c:v>167</c:v>
                </c:pt>
                <c:pt idx="16">
                  <c:v>541</c:v>
                </c:pt>
                <c:pt idx="17">
                  <c:v>913</c:v>
                </c:pt>
                <c:pt idx="18">
                  <c:v>1290</c:v>
                </c:pt>
                <c:pt idx="19">
                  <c:v>1646</c:v>
                </c:pt>
                <c:pt idx="20">
                  <c:v>1974</c:v>
                </c:pt>
                <c:pt idx="21">
                  <c:v>2299</c:v>
                </c:pt>
                <c:pt idx="22">
                  <c:v>2594</c:v>
                </c:pt>
                <c:pt idx="23">
                  <c:v>2856</c:v>
                </c:pt>
                <c:pt idx="24">
                  <c:v>3107</c:v>
                </c:pt>
                <c:pt idx="25">
                  <c:v>3318</c:v>
                </c:pt>
                <c:pt idx="26">
                  <c:v>3510</c:v>
                </c:pt>
                <c:pt idx="27">
                  <c:v>3667</c:v>
                </c:pt>
                <c:pt idx="28">
                  <c:v>3783</c:v>
                </c:pt>
                <c:pt idx="29">
                  <c:v>3857</c:v>
                </c:pt>
                <c:pt idx="30">
                  <c:v>3901</c:v>
                </c:pt>
                <c:pt idx="31">
                  <c:v>3907</c:v>
                </c:pt>
                <c:pt idx="32">
                  <c:v>3875</c:v>
                </c:pt>
                <c:pt idx="33">
                  <c:v>3803</c:v>
                </c:pt>
                <c:pt idx="34">
                  <c:v>3692</c:v>
                </c:pt>
                <c:pt idx="35">
                  <c:v>3547</c:v>
                </c:pt>
                <c:pt idx="36">
                  <c:v>3381</c:v>
                </c:pt>
                <c:pt idx="37">
                  <c:v>3172</c:v>
                </c:pt>
                <c:pt idx="38">
                  <c:v>2932</c:v>
                </c:pt>
                <c:pt idx="39">
                  <c:v>2670</c:v>
                </c:pt>
                <c:pt idx="40">
                  <c:v>2374</c:v>
                </c:pt>
                <c:pt idx="41">
                  <c:v>2058</c:v>
                </c:pt>
                <c:pt idx="42">
                  <c:v>1719</c:v>
                </c:pt>
                <c:pt idx="43">
                  <c:v>1367</c:v>
                </c:pt>
                <c:pt idx="44">
                  <c:v>1000</c:v>
                </c:pt>
                <c:pt idx="45">
                  <c:v>638</c:v>
                </c:pt>
                <c:pt idx="46">
                  <c:v>271</c:v>
                </c:pt>
                <c:pt idx="47">
                  <c:v>-103</c:v>
                </c:pt>
                <c:pt idx="48">
                  <c:v>-487</c:v>
                </c:pt>
                <c:pt idx="49">
                  <c:v>-862</c:v>
                </c:pt>
                <c:pt idx="50">
                  <c:v>-1231</c:v>
                </c:pt>
                <c:pt idx="51">
                  <c:v>-1584</c:v>
                </c:pt>
                <c:pt idx="52">
                  <c:v>-1920</c:v>
                </c:pt>
                <c:pt idx="53">
                  <c:v>-2240</c:v>
                </c:pt>
                <c:pt idx="54">
                  <c:v>-2532</c:v>
                </c:pt>
                <c:pt idx="55">
                  <c:v>-2798</c:v>
                </c:pt>
                <c:pt idx="56">
                  <c:v>-3041</c:v>
                </c:pt>
                <c:pt idx="57">
                  <c:v>-3274</c:v>
                </c:pt>
                <c:pt idx="58">
                  <c:v>-3454</c:v>
                </c:pt>
                <c:pt idx="59">
                  <c:v>-3609</c:v>
                </c:pt>
                <c:pt idx="60">
                  <c:v>-3725</c:v>
                </c:pt>
                <c:pt idx="61">
                  <c:v>-3800</c:v>
                </c:pt>
                <c:pt idx="62">
                  <c:v>-3844</c:v>
                </c:pt>
                <c:pt idx="63">
                  <c:v>-3854</c:v>
                </c:pt>
                <c:pt idx="64">
                  <c:v>-3823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06B-43FF-8B8E-6C668957CFBD}"/>
            </c:ext>
          </c:extLst>
        </c:ser>
        <c:ser>
          <c:idx val="3"/>
          <c:order val="3"/>
          <c:tx>
            <c:strRef>
              <c:f>TDK_KF_ST_14_02!$N$19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5.6429999999999998</c:v>
                </c:pt>
                <c:pt idx="2">
                  <c:v>11.402999999999999</c:v>
                </c:pt>
                <c:pt idx="3">
                  <c:v>17.073</c:v>
                </c:pt>
                <c:pt idx="4">
                  <c:v>22.634999999999998</c:v>
                </c:pt>
                <c:pt idx="5">
                  <c:v>28.295999999999999</c:v>
                </c:pt>
                <c:pt idx="6">
                  <c:v>33.830999999999996</c:v>
                </c:pt>
                <c:pt idx="7">
                  <c:v>39.275999999999996</c:v>
                </c:pt>
                <c:pt idx="8">
                  <c:v>44.936999999999998</c:v>
                </c:pt>
                <c:pt idx="9">
                  <c:v>50.625</c:v>
                </c:pt>
                <c:pt idx="10">
                  <c:v>56.357999999999997</c:v>
                </c:pt>
                <c:pt idx="11">
                  <c:v>62.063999999999993</c:v>
                </c:pt>
                <c:pt idx="12">
                  <c:v>67.724999999999994</c:v>
                </c:pt>
                <c:pt idx="13">
                  <c:v>73.187999999999988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89.981999999999985</c:v>
                </c:pt>
                <c:pt idx="17">
                  <c:v>95.570999999999984</c:v>
                </c:pt>
                <c:pt idx="18">
                  <c:v>101.35799999999999</c:v>
                </c:pt>
                <c:pt idx="19">
                  <c:v>107.03699999999999</c:v>
                </c:pt>
                <c:pt idx="20">
                  <c:v>112.58099999999999</c:v>
                </c:pt>
                <c:pt idx="21">
                  <c:v>118.17899999999999</c:v>
                </c:pt>
                <c:pt idx="22">
                  <c:v>123.69599999999998</c:v>
                </c:pt>
                <c:pt idx="23">
                  <c:v>129.18599999999998</c:v>
                </c:pt>
                <c:pt idx="24">
                  <c:v>134.86499999999998</c:v>
                </c:pt>
                <c:pt idx="25">
                  <c:v>140.57099999999997</c:v>
                </c:pt>
                <c:pt idx="26">
                  <c:v>146.22299999999996</c:v>
                </c:pt>
                <c:pt idx="27">
                  <c:v>151.92899999999995</c:v>
                </c:pt>
                <c:pt idx="28">
                  <c:v>157.53599999999994</c:v>
                </c:pt>
                <c:pt idx="29">
                  <c:v>163.05299999999994</c:v>
                </c:pt>
                <c:pt idx="30">
                  <c:v>168.53399999999993</c:v>
                </c:pt>
                <c:pt idx="31">
                  <c:v>174.14999999999992</c:v>
                </c:pt>
                <c:pt idx="32">
                  <c:v>179.71199999999993</c:v>
                </c:pt>
                <c:pt idx="33">
                  <c:v>185.42699999999994</c:v>
                </c:pt>
                <c:pt idx="34">
                  <c:v>191.17799999999994</c:v>
                </c:pt>
                <c:pt idx="35">
                  <c:v>196.77599999999995</c:v>
                </c:pt>
                <c:pt idx="36">
                  <c:v>202.35599999999997</c:v>
                </c:pt>
                <c:pt idx="37">
                  <c:v>207.97199999999998</c:v>
                </c:pt>
                <c:pt idx="38">
                  <c:v>213.48899999999998</c:v>
                </c:pt>
                <c:pt idx="39">
                  <c:v>218.92499999999998</c:v>
                </c:pt>
                <c:pt idx="40">
                  <c:v>224.68499999999997</c:v>
                </c:pt>
                <c:pt idx="41">
                  <c:v>230.34599999999998</c:v>
                </c:pt>
                <c:pt idx="42">
                  <c:v>236.02499999999998</c:v>
                </c:pt>
                <c:pt idx="43">
                  <c:v>241.73999999999998</c:v>
                </c:pt>
                <c:pt idx="44">
                  <c:v>247.42799999999997</c:v>
                </c:pt>
                <c:pt idx="45">
                  <c:v>252.91799999999998</c:v>
                </c:pt>
                <c:pt idx="46">
                  <c:v>258.44399999999996</c:v>
                </c:pt>
                <c:pt idx="47">
                  <c:v>264.02399999999994</c:v>
                </c:pt>
                <c:pt idx="48">
                  <c:v>269.67599999999993</c:v>
                </c:pt>
                <c:pt idx="49">
                  <c:v>275.32799999999992</c:v>
                </c:pt>
                <c:pt idx="50">
                  <c:v>281.15999999999991</c:v>
                </c:pt>
                <c:pt idx="51">
                  <c:v>286.78499999999991</c:v>
                </c:pt>
                <c:pt idx="52">
                  <c:v>292.4369999999999</c:v>
                </c:pt>
                <c:pt idx="53">
                  <c:v>298.10699999999991</c:v>
                </c:pt>
                <c:pt idx="54">
                  <c:v>303.54299999999989</c:v>
                </c:pt>
                <c:pt idx="55">
                  <c:v>309.09599999999989</c:v>
                </c:pt>
                <c:pt idx="56">
                  <c:v>314.81099999999986</c:v>
                </c:pt>
                <c:pt idx="57">
                  <c:v>320.58899999999988</c:v>
                </c:pt>
                <c:pt idx="58">
                  <c:v>326.26799999999986</c:v>
                </c:pt>
                <c:pt idx="59">
                  <c:v>331.89299999999986</c:v>
                </c:pt>
                <c:pt idx="60">
                  <c:v>337.61699999999985</c:v>
                </c:pt>
                <c:pt idx="61">
                  <c:v>343.14299999999986</c:v>
                </c:pt>
                <c:pt idx="62">
                  <c:v>348.71399999999988</c:v>
                </c:pt>
                <c:pt idx="63">
                  <c:v>354.24899999999991</c:v>
                </c:pt>
                <c:pt idx="64">
                  <c:v>359.9009999999999</c:v>
                </c:pt>
              </c:numCache>
            </c:numRef>
          </c:xVal>
          <c:yVal>
            <c:numRef>
              <c:f>TDK_KF_ST_14_02!$N$20:$N$84</c:f>
              <c:numCache>
                <c:formatCode>General</c:formatCode>
                <c:ptCount val="65"/>
                <c:pt idx="0">
                  <c:v>-3814.6674159629938</c:v>
                </c:pt>
                <c:pt idx="1">
                  <c:v>-3744.5262170626056</c:v>
                </c:pt>
                <c:pt idx="2">
                  <c:v>-3635.553715539008</c:v>
                </c:pt>
                <c:pt idx="3">
                  <c:v>-3492.1384585175647</c:v>
                </c:pt>
                <c:pt idx="4">
                  <c:v>-3317.9726178295182</c:v>
                </c:pt>
                <c:pt idx="5">
                  <c:v>-3108.3621665925562</c:v>
                </c:pt>
                <c:pt idx="6">
                  <c:v>-2873.8207587444954</c:v>
                </c:pt>
                <c:pt idx="7">
                  <c:v>-2616.6778382212269</c:v>
                </c:pt>
                <c:pt idx="8">
                  <c:v>-2324.0663142334911</c:v>
                </c:pt>
                <c:pt idx="9">
                  <c:v>-2006.9632614844713</c:v>
                </c:pt>
                <c:pt idx="10">
                  <c:v>-1667.0919753872929</c:v>
                </c:pt>
                <c:pt idx="11">
                  <c:v>-1311.990708913449</c:v>
                </c:pt>
                <c:pt idx="12">
                  <c:v>-946.57378679137867</c:v>
                </c:pt>
                <c:pt idx="13">
                  <c:v>-584.90217759666405</c:v>
                </c:pt>
                <c:pt idx="14">
                  <c:v>-211.60612772160755</c:v>
                </c:pt>
                <c:pt idx="15">
                  <c:v>166.34806105970665</c:v>
                </c:pt>
                <c:pt idx="16">
                  <c:v>547.18209693116444</c:v>
                </c:pt>
                <c:pt idx="17">
                  <c:v>918.78833809175819</c:v>
                </c:pt>
                <c:pt idx="18">
                  <c:v>1294.5538824598684</c:v>
                </c:pt>
                <c:pt idx="19">
                  <c:v>1650.7381839007132</c:v>
                </c:pt>
                <c:pt idx="20">
                  <c:v>1983.0736027434045</c:v>
                </c:pt>
                <c:pt idx="21">
                  <c:v>2300.0324421618166</c:v>
                </c:pt>
                <c:pt idx="22">
                  <c:v>2591.1679247563488</c:v>
                </c:pt>
                <c:pt idx="23">
                  <c:v>2857.2609412639845</c:v>
                </c:pt>
                <c:pt idx="24">
                  <c:v>3105.1212146782814</c:v>
                </c:pt>
                <c:pt idx="25">
                  <c:v>3323.6772577474844</c:v>
                </c:pt>
                <c:pt idx="26">
                  <c:v>3507.9148816478487</c:v>
                </c:pt>
                <c:pt idx="27">
                  <c:v>3659.5241142385971</c:v>
                </c:pt>
                <c:pt idx="28">
                  <c:v>3773.3922717669598</c:v>
                </c:pt>
                <c:pt idx="29">
                  <c:v>3850.394889709728</c:v>
                </c:pt>
                <c:pt idx="30">
                  <c:v>3891.768892022661</c:v>
                </c:pt>
                <c:pt idx="31">
                  <c:v>3897.4512991855986</c:v>
                </c:pt>
                <c:pt idx="32">
                  <c:v>3866.4040533561993</c:v>
                </c:pt>
                <c:pt idx="33">
                  <c:v>3796.7953261435637</c:v>
                </c:pt>
                <c:pt idx="34">
                  <c:v>3688.8647803880094</c:v>
                </c:pt>
                <c:pt idx="35">
                  <c:v>3548.3376890258119</c:v>
                </c:pt>
                <c:pt idx="36">
                  <c:v>3374.7846801200849</c:v>
                </c:pt>
                <c:pt idx="37">
                  <c:v>3168.0319118219386</c:v>
                </c:pt>
                <c:pt idx="38">
                  <c:v>2935.5047986252989</c:v>
                </c:pt>
                <c:pt idx="39">
                  <c:v>2679.9824848671847</c:v>
                </c:pt>
                <c:pt idx="40">
                  <c:v>2383.2017128840712</c:v>
                </c:pt>
                <c:pt idx="41">
                  <c:v>2068.2803475680771</c:v>
                </c:pt>
                <c:pt idx="42">
                  <c:v>1732.3174853800397</c:v>
                </c:pt>
                <c:pt idx="43">
                  <c:v>1377.2981373148025</c:v>
                </c:pt>
                <c:pt idx="44">
                  <c:v>1010.5907708435409</c:v>
                </c:pt>
                <c:pt idx="45">
                  <c:v>647.3957260631272</c:v>
                </c:pt>
                <c:pt idx="46">
                  <c:v>276.05591570900657</c:v>
                </c:pt>
                <c:pt idx="47">
                  <c:v>-101.270025295167</c:v>
                </c:pt>
                <c:pt idx="48">
                  <c:v>-482.22663330261338</c:v>
                </c:pt>
                <c:pt idx="49">
                  <c:v>-858.24538487741881</c:v>
                </c:pt>
                <c:pt idx="50">
                  <c:v>-1237.1866432604393</c:v>
                </c:pt>
                <c:pt idx="51">
                  <c:v>-1590.3291043595004</c:v>
                </c:pt>
                <c:pt idx="52">
                  <c:v>-1929.4762760905326</c:v>
                </c:pt>
                <c:pt idx="53">
                  <c:v>-2250.585932558321</c:v>
                </c:pt>
                <c:pt idx="54">
                  <c:v>-2537.5532521254995</c:v>
                </c:pt>
                <c:pt idx="55">
                  <c:v>-2806.8559116238184</c:v>
                </c:pt>
                <c:pt idx="56">
                  <c:v>-3056.2096252232518</c:v>
                </c:pt>
                <c:pt idx="57">
                  <c:v>-3277.1339093761171</c:v>
                </c:pt>
                <c:pt idx="58">
                  <c:v>-3461.5552053561955</c:v>
                </c:pt>
                <c:pt idx="59">
                  <c:v>-3610.4558914055315</c:v>
                </c:pt>
                <c:pt idx="60">
                  <c:v>-3725.9930030241044</c:v>
                </c:pt>
                <c:pt idx="61">
                  <c:v>-3802.0203706395987</c:v>
                </c:pt>
                <c:pt idx="62">
                  <c:v>-3842.6225821461262</c:v>
                </c:pt>
                <c:pt idx="63">
                  <c:v>-3846.7437879921113</c:v>
                </c:pt>
                <c:pt idx="64">
                  <c:v>-3813.6593650874261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06B-43FF-8B8E-6C668957C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41104"/>
        <c:axId val="570245808"/>
      </c:scatterChart>
      <c:valAx>
        <c:axId val="57024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5808"/>
        <c:crosses val="autoZero"/>
        <c:crossBetween val="midCat"/>
      </c:valAx>
      <c:valAx>
        <c:axId val="57024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TDK_KF_ST_14_03!$I$85:$I$149</c:f>
              <c:numCache>
                <c:formatCode>General</c:formatCode>
                <c:ptCount val="65"/>
                <c:pt idx="0">
                  <c:v>484</c:v>
                </c:pt>
                <c:pt idx="1">
                  <c:v>102</c:v>
                </c:pt>
                <c:pt idx="2">
                  <c:v>-279</c:v>
                </c:pt>
                <c:pt idx="3">
                  <c:v>-641</c:v>
                </c:pt>
                <c:pt idx="4">
                  <c:v>-1009</c:v>
                </c:pt>
                <c:pt idx="5">
                  <c:v>-1378</c:v>
                </c:pt>
                <c:pt idx="6">
                  <c:v>-1728</c:v>
                </c:pt>
                <c:pt idx="7">
                  <c:v>-2066</c:v>
                </c:pt>
                <c:pt idx="8">
                  <c:v>-2390</c:v>
                </c:pt>
                <c:pt idx="9">
                  <c:v>-2677</c:v>
                </c:pt>
                <c:pt idx="10">
                  <c:v>-2938</c:v>
                </c:pt>
                <c:pt idx="11">
                  <c:v>-3174</c:v>
                </c:pt>
                <c:pt idx="12">
                  <c:v>-3375</c:v>
                </c:pt>
                <c:pt idx="13">
                  <c:v>-3553</c:v>
                </c:pt>
                <c:pt idx="14">
                  <c:v>-3703</c:v>
                </c:pt>
                <c:pt idx="15">
                  <c:v>-3802</c:v>
                </c:pt>
                <c:pt idx="16">
                  <c:v>-3879</c:v>
                </c:pt>
                <c:pt idx="17">
                  <c:v>-3905</c:v>
                </c:pt>
                <c:pt idx="18">
                  <c:v>-3899</c:v>
                </c:pt>
                <c:pt idx="19">
                  <c:v>-3859</c:v>
                </c:pt>
                <c:pt idx="20">
                  <c:v>-3783</c:v>
                </c:pt>
                <c:pt idx="21">
                  <c:v>-3667</c:v>
                </c:pt>
                <c:pt idx="22">
                  <c:v>-3515</c:v>
                </c:pt>
                <c:pt idx="23">
                  <c:v>-3329</c:v>
                </c:pt>
                <c:pt idx="24">
                  <c:v>-3106</c:v>
                </c:pt>
                <c:pt idx="25">
                  <c:v>-2864</c:v>
                </c:pt>
                <c:pt idx="26">
                  <c:v>-2602</c:v>
                </c:pt>
                <c:pt idx="27">
                  <c:v>-2307</c:v>
                </c:pt>
                <c:pt idx="28">
                  <c:v>-1988</c:v>
                </c:pt>
                <c:pt idx="29">
                  <c:v>-1656</c:v>
                </c:pt>
                <c:pt idx="30">
                  <c:v>-1304</c:v>
                </c:pt>
                <c:pt idx="31">
                  <c:v>-923</c:v>
                </c:pt>
                <c:pt idx="32">
                  <c:v>-546</c:v>
                </c:pt>
                <c:pt idx="33">
                  <c:v>-166</c:v>
                </c:pt>
                <c:pt idx="34">
                  <c:v>202</c:v>
                </c:pt>
                <c:pt idx="35">
                  <c:v>574</c:v>
                </c:pt>
                <c:pt idx="36">
                  <c:v>931</c:v>
                </c:pt>
                <c:pt idx="37">
                  <c:v>1297</c:v>
                </c:pt>
                <c:pt idx="38">
                  <c:v>1663</c:v>
                </c:pt>
                <c:pt idx="39">
                  <c:v>1992</c:v>
                </c:pt>
                <c:pt idx="40">
                  <c:v>2310</c:v>
                </c:pt>
                <c:pt idx="41">
                  <c:v>2599</c:v>
                </c:pt>
                <c:pt idx="42">
                  <c:v>2859</c:v>
                </c:pt>
                <c:pt idx="43">
                  <c:v>3091</c:v>
                </c:pt>
                <c:pt idx="44">
                  <c:v>3304</c:v>
                </c:pt>
                <c:pt idx="45">
                  <c:v>3480</c:v>
                </c:pt>
                <c:pt idx="46">
                  <c:v>3622</c:v>
                </c:pt>
                <c:pt idx="47">
                  <c:v>3728</c:v>
                </c:pt>
                <c:pt idx="48">
                  <c:v>3798</c:v>
                </c:pt>
                <c:pt idx="49">
                  <c:v>3829</c:v>
                </c:pt>
                <c:pt idx="50">
                  <c:v>3831</c:v>
                </c:pt>
                <c:pt idx="51">
                  <c:v>3787</c:v>
                </c:pt>
                <c:pt idx="52">
                  <c:v>3710</c:v>
                </c:pt>
                <c:pt idx="53">
                  <c:v>3596</c:v>
                </c:pt>
                <c:pt idx="54">
                  <c:v>3450</c:v>
                </c:pt>
                <c:pt idx="55">
                  <c:v>3261</c:v>
                </c:pt>
                <c:pt idx="56">
                  <c:v>3040</c:v>
                </c:pt>
                <c:pt idx="57">
                  <c:v>2795</c:v>
                </c:pt>
                <c:pt idx="58">
                  <c:v>2530</c:v>
                </c:pt>
                <c:pt idx="59">
                  <c:v>2243</c:v>
                </c:pt>
                <c:pt idx="60">
                  <c:v>1922</c:v>
                </c:pt>
                <c:pt idx="61">
                  <c:v>1593</c:v>
                </c:pt>
                <c:pt idx="62">
                  <c:v>1233</c:v>
                </c:pt>
                <c:pt idx="63">
                  <c:v>853</c:v>
                </c:pt>
                <c:pt idx="64">
                  <c:v>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07E-461C-B7EC-76B88F14B5C6}"/>
            </c:ext>
          </c:extLst>
        </c:ser>
        <c:ser>
          <c:idx val="1"/>
          <c:order val="1"/>
          <c:tx>
            <c:strRef>
              <c:f>TDK_KF_ST_14_03!$L$19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TDK_KF_ST_14_03!$L$85:$L$149</c:f>
              <c:numCache>
                <c:formatCode>General</c:formatCode>
                <c:ptCount val="65"/>
                <c:pt idx="0">
                  <c:v>483.37799249799536</c:v>
                </c:pt>
                <c:pt idx="1">
                  <c:v>108.45019460021109</c:v>
                </c:pt>
                <c:pt idx="2">
                  <c:v>-272.72526041779798</c:v>
                </c:pt>
                <c:pt idx="3">
                  <c:v>-640.81963344930125</c:v>
                </c:pt>
                <c:pt idx="4">
                  <c:v>-1007.5292974424465</c:v>
                </c:pt>
                <c:pt idx="5">
                  <c:v>-1374.3109262505154</c:v>
                </c:pt>
                <c:pt idx="6">
                  <c:v>-1729.5782754028437</c:v>
                </c:pt>
                <c:pt idx="7">
                  <c:v>-2070.1033760538353</c:v>
                </c:pt>
                <c:pt idx="8">
                  <c:v>-2389.6903484422301</c:v>
                </c:pt>
                <c:pt idx="9">
                  <c:v>-2679.9027387018559</c:v>
                </c:pt>
                <c:pt idx="10">
                  <c:v>-2939.4410503972558</c:v>
                </c:pt>
                <c:pt idx="11">
                  <c:v>-3173.6132337528106</c:v>
                </c:pt>
                <c:pt idx="12">
                  <c:v>-3379.063660354374</c:v>
                </c:pt>
                <c:pt idx="13">
                  <c:v>-3556.3610921588843</c:v>
                </c:pt>
                <c:pt idx="14">
                  <c:v>-3699.7123203711399</c:v>
                </c:pt>
                <c:pt idx="15">
                  <c:v>-3807.7487809866684</c:v>
                </c:pt>
                <c:pt idx="16">
                  <c:v>-3876.8828421612739</c:v>
                </c:pt>
                <c:pt idx="17">
                  <c:v>-3908.0515535965183</c:v>
                </c:pt>
                <c:pt idx="18">
                  <c:v>-3902.1822734187353</c:v>
                </c:pt>
                <c:pt idx="19">
                  <c:v>-3860.738836437823</c:v>
                </c:pt>
                <c:pt idx="20">
                  <c:v>-3784.6434167720545</c:v>
                </c:pt>
                <c:pt idx="21">
                  <c:v>-3667.3522443943184</c:v>
                </c:pt>
                <c:pt idx="22">
                  <c:v>-3515.704718429768</c:v>
                </c:pt>
                <c:pt idx="23">
                  <c:v>-3326.600949446216</c:v>
                </c:pt>
                <c:pt idx="24">
                  <c:v>-3107.048323121684</c:v>
                </c:pt>
                <c:pt idx="25">
                  <c:v>-2863.3276173555764</c:v>
                </c:pt>
                <c:pt idx="26">
                  <c:v>-2596.1137908730134</c:v>
                </c:pt>
                <c:pt idx="27">
                  <c:v>-2305.7700502843941</c:v>
                </c:pt>
                <c:pt idx="28">
                  <c:v>-1989.3022102198547</c:v>
                </c:pt>
                <c:pt idx="29">
                  <c:v>-1655.9411822736802</c:v>
                </c:pt>
                <c:pt idx="30">
                  <c:v>-1299.8746089849808</c:v>
                </c:pt>
                <c:pt idx="31">
                  <c:v>-922.54469054966103</c:v>
                </c:pt>
                <c:pt idx="32">
                  <c:v>-545.16550762794441</c:v>
                </c:pt>
                <c:pt idx="33">
                  <c:v>-167.06870512239087</c:v>
                </c:pt>
                <c:pt idx="34">
                  <c:v>205.58392979819149</c:v>
                </c:pt>
                <c:pt idx="35">
                  <c:v>573.57045247057761</c:v>
                </c:pt>
                <c:pt idx="36">
                  <c:v>935.95651679718367</c:v>
                </c:pt>
                <c:pt idx="37">
                  <c:v>1301.9882834150712</c:v>
                </c:pt>
                <c:pt idx="38">
                  <c:v>1657.589765368248</c:v>
                </c:pt>
                <c:pt idx="39">
                  <c:v>1990.5756903377198</c:v>
                </c:pt>
                <c:pt idx="40">
                  <c:v>2312.2361181607739</c:v>
                </c:pt>
                <c:pt idx="41">
                  <c:v>2598.4457476344987</c:v>
                </c:pt>
                <c:pt idx="42">
                  <c:v>2860.3795842068298</c:v>
                </c:pt>
                <c:pt idx="43">
                  <c:v>3091.8778797022846</c:v>
                </c:pt>
                <c:pt idx="44">
                  <c:v>3299.1570349821454</c:v>
                </c:pt>
                <c:pt idx="45">
                  <c:v>3475.8653630267031</c:v>
                </c:pt>
                <c:pt idx="46">
                  <c:v>3619.6951450212255</c:v>
                </c:pt>
                <c:pt idx="47">
                  <c:v>3728.0784238301844</c:v>
                </c:pt>
                <c:pt idx="48">
                  <c:v>3797.3496928789723</c:v>
                </c:pt>
                <c:pt idx="49">
                  <c:v>3830.0885788126348</c:v>
                </c:pt>
                <c:pt idx="50">
                  <c:v>3825.7786502729191</c:v>
                </c:pt>
                <c:pt idx="51">
                  <c:v>3785.5214492161504</c:v>
                </c:pt>
                <c:pt idx="52">
                  <c:v>3710.1278778029746</c:v>
                </c:pt>
                <c:pt idx="53">
                  <c:v>3595.8390517034745</c:v>
                </c:pt>
                <c:pt idx="54">
                  <c:v>3447.0734607068175</c:v>
                </c:pt>
                <c:pt idx="55">
                  <c:v>3258.4710677884682</c:v>
                </c:pt>
                <c:pt idx="56">
                  <c:v>3041.1041929205157</c:v>
                </c:pt>
                <c:pt idx="57">
                  <c:v>2795.8873760837496</c:v>
                </c:pt>
                <c:pt idx="58">
                  <c:v>2531.9288080950432</c:v>
                </c:pt>
                <c:pt idx="59">
                  <c:v>2242.154486985954</c:v>
                </c:pt>
                <c:pt idx="60">
                  <c:v>1924.5008222496645</c:v>
                </c:pt>
                <c:pt idx="61">
                  <c:v>1591.2456178494335</c:v>
                </c:pt>
                <c:pt idx="62">
                  <c:v>1234.5498972409707</c:v>
                </c:pt>
                <c:pt idx="63">
                  <c:v>859.35741667157538</c:v>
                </c:pt>
                <c:pt idx="64">
                  <c:v>481.03618511954858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7E-461C-B7EC-76B88F14B5C6}"/>
            </c:ext>
          </c:extLst>
        </c:ser>
        <c:ser>
          <c:idx val="2"/>
          <c:order val="2"/>
          <c:tx>
            <c:strRef>
              <c:f>TDK_KF_ST_14_03!$J$19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-3834</c:v>
                </c:pt>
                <c:pt idx="2">
                  <c:v>-3828</c:v>
                </c:pt>
                <c:pt idx="3">
                  <c:v>-3795</c:v>
                </c:pt>
                <c:pt idx="4">
                  <c:v>-3717</c:v>
                </c:pt>
                <c:pt idx="5">
                  <c:v>-3602</c:v>
                </c:pt>
                <c:pt idx="6">
                  <c:v>-3445</c:v>
                </c:pt>
                <c:pt idx="7">
                  <c:v>-3257</c:v>
                </c:pt>
                <c:pt idx="8">
                  <c:v>-3041</c:v>
                </c:pt>
                <c:pt idx="9">
                  <c:v>-2802</c:v>
                </c:pt>
                <c:pt idx="10">
                  <c:v>-2535</c:v>
                </c:pt>
                <c:pt idx="11">
                  <c:v>-2239</c:v>
                </c:pt>
                <c:pt idx="12">
                  <c:v>-1930</c:v>
                </c:pt>
                <c:pt idx="13">
                  <c:v>-1592</c:v>
                </c:pt>
                <c:pt idx="14">
                  <c:v>-1242</c:v>
                </c:pt>
                <c:pt idx="15">
                  <c:v>-866</c:v>
                </c:pt>
                <c:pt idx="16">
                  <c:v>-492</c:v>
                </c:pt>
                <c:pt idx="17">
                  <c:v>-116</c:v>
                </c:pt>
                <c:pt idx="18">
                  <c:v>255</c:v>
                </c:pt>
                <c:pt idx="19">
                  <c:v>620</c:v>
                </c:pt>
                <c:pt idx="20">
                  <c:v>980</c:v>
                </c:pt>
                <c:pt idx="21">
                  <c:v>1346</c:v>
                </c:pt>
                <c:pt idx="22">
                  <c:v>1702</c:v>
                </c:pt>
                <c:pt idx="23">
                  <c:v>2042</c:v>
                </c:pt>
                <c:pt idx="24">
                  <c:v>2361</c:v>
                </c:pt>
                <c:pt idx="25">
                  <c:v>2648</c:v>
                </c:pt>
                <c:pt idx="26">
                  <c:v>2912</c:v>
                </c:pt>
                <c:pt idx="27">
                  <c:v>3145</c:v>
                </c:pt>
                <c:pt idx="28">
                  <c:v>3355</c:v>
                </c:pt>
                <c:pt idx="29">
                  <c:v>3529</c:v>
                </c:pt>
                <c:pt idx="30">
                  <c:v>3679</c:v>
                </c:pt>
                <c:pt idx="31">
                  <c:v>3792</c:v>
                </c:pt>
                <c:pt idx="32">
                  <c:v>3861</c:v>
                </c:pt>
                <c:pt idx="33">
                  <c:v>3895</c:v>
                </c:pt>
                <c:pt idx="34">
                  <c:v>3889</c:v>
                </c:pt>
                <c:pt idx="35">
                  <c:v>3847</c:v>
                </c:pt>
                <c:pt idx="36">
                  <c:v>3771</c:v>
                </c:pt>
                <c:pt idx="37">
                  <c:v>3657</c:v>
                </c:pt>
                <c:pt idx="38">
                  <c:v>3504</c:v>
                </c:pt>
                <c:pt idx="39">
                  <c:v>3320</c:v>
                </c:pt>
                <c:pt idx="40">
                  <c:v>3102</c:v>
                </c:pt>
                <c:pt idx="41">
                  <c:v>2857</c:v>
                </c:pt>
                <c:pt idx="42">
                  <c:v>2592</c:v>
                </c:pt>
                <c:pt idx="43">
                  <c:v>2306</c:v>
                </c:pt>
                <c:pt idx="44">
                  <c:v>1987</c:v>
                </c:pt>
                <c:pt idx="45">
                  <c:v>1650</c:v>
                </c:pt>
                <c:pt idx="46">
                  <c:v>1291</c:v>
                </c:pt>
                <c:pt idx="47">
                  <c:v>917</c:v>
                </c:pt>
                <c:pt idx="48">
                  <c:v>553</c:v>
                </c:pt>
                <c:pt idx="49">
                  <c:v>172</c:v>
                </c:pt>
                <c:pt idx="50">
                  <c:v>-198</c:v>
                </c:pt>
                <c:pt idx="51">
                  <c:v>-566</c:v>
                </c:pt>
                <c:pt idx="52">
                  <c:v>-933</c:v>
                </c:pt>
                <c:pt idx="53">
                  <c:v>-1299</c:v>
                </c:pt>
                <c:pt idx="54">
                  <c:v>-1645</c:v>
                </c:pt>
                <c:pt idx="55">
                  <c:v>-1995</c:v>
                </c:pt>
                <c:pt idx="56">
                  <c:v>-2310</c:v>
                </c:pt>
                <c:pt idx="57">
                  <c:v>-2600</c:v>
                </c:pt>
                <c:pt idx="58">
                  <c:v>-2860</c:v>
                </c:pt>
                <c:pt idx="59">
                  <c:v>-3092</c:v>
                </c:pt>
                <c:pt idx="60">
                  <c:v>-3301</c:v>
                </c:pt>
                <c:pt idx="61">
                  <c:v>-3480</c:v>
                </c:pt>
                <c:pt idx="62">
                  <c:v>-3625</c:v>
                </c:pt>
                <c:pt idx="63">
                  <c:v>-3731</c:v>
                </c:pt>
                <c:pt idx="64">
                  <c:v>-3803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07E-461C-B7EC-76B88F14B5C6}"/>
            </c:ext>
          </c:extLst>
        </c:ser>
        <c:ser>
          <c:idx val="3"/>
          <c:order val="3"/>
          <c:tx>
            <c:strRef>
              <c:f>TDK_KF_ST_14_03!$N$19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TDK_KF_ST_14_03!$N$85:$N$149</c:f>
              <c:numCache>
                <c:formatCode>General</c:formatCode>
                <c:ptCount val="65"/>
                <c:pt idx="0">
                  <c:v>-3797.28539317984</c:v>
                </c:pt>
                <c:pt idx="1">
                  <c:v>-3831.4502264094886</c:v>
                </c:pt>
                <c:pt idx="2">
                  <c:v>-3828.8517822567292</c:v>
                </c:pt>
                <c:pt idx="3">
                  <c:v>-3790.5036544039631</c:v>
                </c:pt>
                <c:pt idx="4">
                  <c:v>-3716.1618003517715</c:v>
                </c:pt>
                <c:pt idx="5">
                  <c:v>-3603.4583543220833</c:v>
                </c:pt>
                <c:pt idx="6">
                  <c:v>-3454.1734792391994</c:v>
                </c:pt>
                <c:pt idx="7">
                  <c:v>-3268.9763163693542</c:v>
                </c:pt>
                <c:pt idx="8">
                  <c:v>-3050.9277084559649</c:v>
                </c:pt>
                <c:pt idx="9">
                  <c:v>-2807.3218022073893</c:v>
                </c:pt>
                <c:pt idx="10">
                  <c:v>-2542.285209311935</c:v>
                </c:pt>
                <c:pt idx="11">
                  <c:v>-2251.5365756524102</c:v>
                </c:pt>
                <c:pt idx="12">
                  <c:v>-1938.4036006908273</c:v>
                </c:pt>
                <c:pt idx="13">
                  <c:v>-1599.5920311845414</c:v>
                </c:pt>
                <c:pt idx="14">
                  <c:v>-1243.0793062380665</c:v>
                </c:pt>
                <c:pt idx="15">
                  <c:v>-869.83867747230352</c:v>
                </c:pt>
                <c:pt idx="16">
                  <c:v>-492.92225891212678</c:v>
                </c:pt>
                <c:pt idx="17">
                  <c:v>-115.73919627304457</c:v>
                </c:pt>
                <c:pt idx="18">
                  <c:v>260.99066431749884</c:v>
                </c:pt>
                <c:pt idx="19">
                  <c:v>628.29160578039296</c:v>
                </c:pt>
                <c:pt idx="20">
                  <c:v>988.90321413341724</c:v>
                </c:pt>
                <c:pt idx="21">
                  <c:v>1360.1405580553908</c:v>
                </c:pt>
                <c:pt idx="22">
                  <c:v>1712.9340341577863</c:v>
                </c:pt>
                <c:pt idx="23">
                  <c:v>2054.2606596149972</c:v>
                </c:pt>
                <c:pt idx="24">
                  <c:v>2371.0943182881479</c:v>
                </c:pt>
                <c:pt idx="25">
                  <c:v>2658.0030189076933</c:v>
                </c:pt>
                <c:pt idx="26">
                  <c:v>2917.1995020227623</c:v>
                </c:pt>
                <c:pt idx="27">
                  <c:v>3149.3038376937639</c:v>
                </c:pt>
                <c:pt idx="28">
                  <c:v>3355.6979850588614</c:v>
                </c:pt>
                <c:pt idx="29">
                  <c:v>3529.6252570976426</c:v>
                </c:pt>
                <c:pt idx="30">
                  <c:v>3673.1145753552528</c:v>
                </c:pt>
                <c:pt idx="31">
                  <c:v>3782.8663915368588</c:v>
                </c:pt>
                <c:pt idx="32">
                  <c:v>3852.7090587356065</c:v>
                </c:pt>
                <c:pt idx="33">
                  <c:v>3884.7859643150919</c:v>
                </c:pt>
                <c:pt idx="34">
                  <c:v>3880.1776100844145</c:v>
                </c:pt>
                <c:pt idx="35">
                  <c:v>3840.1908299133911</c:v>
                </c:pt>
                <c:pt idx="36">
                  <c:v>3765.2778973642849</c:v>
                </c:pt>
                <c:pt idx="37">
                  <c:v>3651.5526301467153</c:v>
                </c:pt>
                <c:pt idx="38">
                  <c:v>3500.8665388642648</c:v>
                </c:pt>
                <c:pt idx="39">
                  <c:v>3318.9714133856537</c:v>
                </c:pt>
                <c:pt idx="40">
                  <c:v>3099.0829574541658</c:v>
                </c:pt>
                <c:pt idx="41">
                  <c:v>2858.6729076690394</c:v>
                </c:pt>
                <c:pt idx="42">
                  <c:v>2591.2719098654484</c:v>
                </c:pt>
                <c:pt idx="43">
                  <c:v>2304.1734717151962</c:v>
                </c:pt>
                <c:pt idx="44">
                  <c:v>1988.9705465832517</c:v>
                </c:pt>
                <c:pt idx="45">
                  <c:v>1652.2667800904592</c:v>
                </c:pt>
                <c:pt idx="46">
                  <c:v>1296.3414415861903</c:v>
                </c:pt>
                <c:pt idx="47">
                  <c:v>924.89962937388293</c:v>
                </c:pt>
                <c:pt idx="48">
                  <c:v>554.04748198671473</c:v>
                </c:pt>
                <c:pt idx="49">
                  <c:v>176.33353511110889</c:v>
                </c:pt>
                <c:pt idx="50">
                  <c:v>-199.1933934004837</c:v>
                </c:pt>
                <c:pt idx="51">
                  <c:v>-568.99054945960677</c:v>
                </c:pt>
                <c:pt idx="52">
                  <c:v>-932.09007422046159</c:v>
                </c:pt>
                <c:pt idx="53">
                  <c:v>-1298.3363417104895</c:v>
                </c:pt>
                <c:pt idx="54">
                  <c:v>-1648.7873443137951</c:v>
                </c:pt>
                <c:pt idx="55">
                  <c:v>-1992.8195504730622</c:v>
                </c:pt>
                <c:pt idx="56">
                  <c:v>-2309.2897370081891</c:v>
                </c:pt>
                <c:pt idx="57">
                  <c:v>-2600.0606250459468</c:v>
                </c:pt>
                <c:pt idx="58">
                  <c:v>-2857.7673650440483</c:v>
                </c:pt>
                <c:pt idx="59">
                  <c:v>-3091.0298398076643</c:v>
                </c:pt>
                <c:pt idx="60">
                  <c:v>-3299.4811467250543</c:v>
                </c:pt>
                <c:pt idx="61">
                  <c:v>-3474.3234878714293</c:v>
                </c:pt>
                <c:pt idx="62">
                  <c:v>-3618.8617440742173</c:v>
                </c:pt>
                <c:pt idx="63">
                  <c:v>-3728.7591109134951</c:v>
                </c:pt>
                <c:pt idx="64">
                  <c:v>-3799.5129172711409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07E-461C-B7EC-76B88F1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52472"/>
        <c:axId val="570247768"/>
      </c:scatterChart>
      <c:valAx>
        <c:axId val="570252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7768"/>
        <c:crosses val="autoZero"/>
        <c:crossBetween val="midCat"/>
      </c:valAx>
      <c:valAx>
        <c:axId val="570247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52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TDK_KF_ST_14_03!$AC$20:$AC$84</c:f>
              <c:numCache>
                <c:formatCode>General</c:formatCode>
                <c:ptCount val="65"/>
                <c:pt idx="0">
                  <c:v>6.0312799585374707E-2</c:v>
                </c:pt>
                <c:pt idx="1">
                  <c:v>-7.6618829330268312E-2</c:v>
                </c:pt>
                <c:pt idx="2">
                  <c:v>-0.10955036734688761</c:v>
                </c:pt>
                <c:pt idx="3">
                  <c:v>-0.17380010388129463</c:v>
                </c:pt>
                <c:pt idx="4">
                  <c:v>-9.2554490848460347E-2</c:v>
                </c:pt>
                <c:pt idx="5">
                  <c:v>-0.13654358355291407</c:v>
                </c:pt>
                <c:pt idx="6">
                  <c:v>-8.6775324154650946E-2</c:v>
                </c:pt>
                <c:pt idx="7">
                  <c:v>-8.9880650651373628E-2</c:v>
                </c:pt>
                <c:pt idx="8">
                  <c:v>-7.5331167551055955E-3</c:v>
                </c:pt>
                <c:pt idx="9">
                  <c:v>-8.7791522540214828E-2</c:v>
                </c:pt>
                <c:pt idx="10">
                  <c:v>-8.4991560688017387E-2</c:v>
                </c:pt>
                <c:pt idx="11">
                  <c:v>-2.4216927619015394E-2</c:v>
                </c:pt>
                <c:pt idx="12">
                  <c:v>-2.1287146426402614E-2</c:v>
                </c:pt>
                <c:pt idx="13">
                  <c:v>-9.4872684931985418E-2</c:v>
                </c:pt>
                <c:pt idx="14">
                  <c:v>-6.5044833066195906E-2</c:v>
                </c:pt>
                <c:pt idx="15">
                  <c:v>1.9814625703915567E-2</c:v>
                </c:pt>
                <c:pt idx="16">
                  <c:v>-0.15414938534010503</c:v>
                </c:pt>
                <c:pt idx="17">
                  <c:v>-0.15819671588786832</c:v>
                </c:pt>
                <c:pt idx="18">
                  <c:v>-0.15220445452928288</c:v>
                </c:pt>
                <c:pt idx="19">
                  <c:v>-0.14626751278819938</c:v>
                </c:pt>
                <c:pt idx="20">
                  <c:v>-0.10814165055909086</c:v>
                </c:pt>
                <c:pt idx="21">
                  <c:v>-5.398409038903651E-2</c:v>
                </c:pt>
                <c:pt idx="22">
                  <c:v>-1.6477230427355494E-2</c:v>
                </c:pt>
                <c:pt idx="23">
                  <c:v>-2.8898604688322393E-2</c:v>
                </c:pt>
                <c:pt idx="24">
                  <c:v>-1.5035242933549853E-3</c:v>
                </c:pt>
                <c:pt idx="25">
                  <c:v>7.0376334607999524E-2</c:v>
                </c:pt>
                <c:pt idx="26">
                  <c:v>-2.8677094171428053E-2</c:v>
                </c:pt>
                <c:pt idx="27">
                  <c:v>3.934201973851259E-2</c:v>
                </c:pt>
                <c:pt idx="28">
                  <c:v>5.8724271068911094E-2</c:v>
                </c:pt>
                <c:pt idx="29">
                  <c:v>-4.2764894476164272E-2</c:v>
                </c:pt>
                <c:pt idx="30">
                  <c:v>-2.8256144113129267E-2</c:v>
                </c:pt>
                <c:pt idx="31">
                  <c:v>2.6426829376106298E-2</c:v>
                </c:pt>
                <c:pt idx="32">
                  <c:v>-1.7821422802569487E-2</c:v>
                </c:pt>
                <c:pt idx="33">
                  <c:v>-1.0240433222293177E-2</c:v>
                </c:pt>
                <c:pt idx="34">
                  <c:v>-3.024487952779964E-2</c:v>
                </c:pt>
                <c:pt idx="35">
                  <c:v>-4.5810914891092125E-2</c:v>
                </c:pt>
                <c:pt idx="36">
                  <c:v>-4.0635675909300062E-2</c:v>
                </c:pt>
                <c:pt idx="37">
                  <c:v>7.8086647173449819E-3</c:v>
                </c:pt>
                <c:pt idx="38">
                  <c:v>8.9113016291435088E-2</c:v>
                </c:pt>
                <c:pt idx="39">
                  <c:v>0.10967520496299699</c:v>
                </c:pt>
                <c:pt idx="40">
                  <c:v>0.10724478850858077</c:v>
                </c:pt>
                <c:pt idx="41">
                  <c:v>0.16176309288277935</c:v>
                </c:pt>
                <c:pt idx="42">
                  <c:v>0.17763971841958437</c:v>
                </c:pt>
                <c:pt idx="43">
                  <c:v>0.20888548024029774</c:v>
                </c:pt>
                <c:pt idx="44">
                  <c:v>0.13315490145578224</c:v>
                </c:pt>
                <c:pt idx="45">
                  <c:v>0.16661376824393415</c:v>
                </c:pt>
                <c:pt idx="46">
                  <c:v>0.13434812074325464</c:v>
                </c:pt>
                <c:pt idx="47">
                  <c:v>5.210843597967596E-2</c:v>
                </c:pt>
                <c:pt idx="48">
                  <c:v>0.10381798668026931</c:v>
                </c:pt>
                <c:pt idx="49">
                  <c:v>5.4840366363919202E-2</c:v>
                </c:pt>
                <c:pt idx="50">
                  <c:v>-4.3448745063187744E-2</c:v>
                </c:pt>
                <c:pt idx="51">
                  <c:v>3.7139549099777014E-2</c:v>
                </c:pt>
                <c:pt idx="52">
                  <c:v>-7.4124855141519674E-2</c:v>
                </c:pt>
                <c:pt idx="53">
                  <c:v>-6.1324051303586202E-2</c:v>
                </c:pt>
                <c:pt idx="54">
                  <c:v>-1.5513952931769381E-2</c:v>
                </c:pt>
                <c:pt idx="55">
                  <c:v>-1.6481104682952719E-4</c:v>
                </c:pt>
                <c:pt idx="56">
                  <c:v>-6.9374074476399983E-2</c:v>
                </c:pt>
                <c:pt idx="57">
                  <c:v>-5.8075582432707051E-2</c:v>
                </c:pt>
                <c:pt idx="58">
                  <c:v>1.8526230321981529E-2</c:v>
                </c:pt>
                <c:pt idx="59">
                  <c:v>-6.3410867241486812E-2</c:v>
                </c:pt>
                <c:pt idx="60">
                  <c:v>-3.038982181163874E-2</c:v>
                </c:pt>
                <c:pt idx="61">
                  <c:v>-1.1167897478287614E-2</c:v>
                </c:pt>
                <c:pt idx="62">
                  <c:v>-5.1191076647228329E-2</c:v>
                </c:pt>
                <c:pt idx="63">
                  <c:v>-0.13066535921439026</c:v>
                </c:pt>
                <c:pt idx="64">
                  <c:v>-6.5801128853649971E-2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86A-4B75-AAA3-15E24B03A9C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354.46499999999986</c:v>
                </c:pt>
                <c:pt idx="2">
                  <c:v>348.82199999999989</c:v>
                </c:pt>
                <c:pt idx="3">
                  <c:v>343.34099999999989</c:v>
                </c:pt>
                <c:pt idx="4">
                  <c:v>337.79699999999991</c:v>
                </c:pt>
                <c:pt idx="5">
                  <c:v>332.10899999999992</c:v>
                </c:pt>
                <c:pt idx="6">
                  <c:v>326.39399999999995</c:v>
                </c:pt>
                <c:pt idx="7">
                  <c:v>320.64299999999997</c:v>
                </c:pt>
                <c:pt idx="8">
                  <c:v>314.90099999999995</c:v>
                </c:pt>
                <c:pt idx="9">
                  <c:v>309.27599999999995</c:v>
                </c:pt>
                <c:pt idx="10">
                  <c:v>303.76799999999997</c:v>
                </c:pt>
                <c:pt idx="11">
                  <c:v>298.22399999999999</c:v>
                </c:pt>
                <c:pt idx="12">
                  <c:v>292.66199999999998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275.50799999999998</c:v>
                </c:pt>
                <c:pt idx="16">
                  <c:v>269.82</c:v>
                </c:pt>
                <c:pt idx="17">
                  <c:v>264.20400000000001</c:v>
                </c:pt>
                <c:pt idx="18">
                  <c:v>258.61500000000001</c:v>
                </c:pt>
                <c:pt idx="19">
                  <c:v>253.13400000000001</c:v>
                </c:pt>
                <c:pt idx="20">
                  <c:v>247.67100000000002</c:v>
                </c:pt>
                <c:pt idx="21">
                  <c:v>241.90200000000002</c:v>
                </c:pt>
                <c:pt idx="22">
                  <c:v>236.21400000000003</c:v>
                </c:pt>
                <c:pt idx="23">
                  <c:v>230.43600000000004</c:v>
                </c:pt>
                <c:pt idx="24">
                  <c:v>224.73000000000005</c:v>
                </c:pt>
                <c:pt idx="25">
                  <c:v>219.15900000000005</c:v>
                </c:pt>
                <c:pt idx="26">
                  <c:v>213.65100000000004</c:v>
                </c:pt>
                <c:pt idx="27">
                  <c:v>208.15200000000004</c:v>
                </c:pt>
                <c:pt idx="28">
                  <c:v>202.56300000000005</c:v>
                </c:pt>
                <c:pt idx="29">
                  <c:v>197.00100000000003</c:v>
                </c:pt>
                <c:pt idx="30">
                  <c:v>191.32200000000003</c:v>
                </c:pt>
                <c:pt idx="31">
                  <c:v>185.50800000000004</c:v>
                </c:pt>
                <c:pt idx="32">
                  <c:v>179.82900000000004</c:v>
                </c:pt>
                <c:pt idx="33">
                  <c:v>174.21300000000002</c:v>
                </c:pt>
                <c:pt idx="34">
                  <c:v>168.69600000000003</c:v>
                </c:pt>
                <c:pt idx="35">
                  <c:v>163.21500000000003</c:v>
                </c:pt>
                <c:pt idx="36">
                  <c:v>157.73400000000004</c:v>
                </c:pt>
                <c:pt idx="37">
                  <c:v>152.05500000000004</c:v>
                </c:pt>
                <c:pt idx="38">
                  <c:v>146.33100000000005</c:v>
                </c:pt>
                <c:pt idx="39">
                  <c:v>140.70600000000005</c:v>
                </c:pt>
                <c:pt idx="40">
                  <c:v>134.92800000000005</c:v>
                </c:pt>
                <c:pt idx="41">
                  <c:v>129.38400000000004</c:v>
                </c:pt>
                <c:pt idx="42">
                  <c:v>123.83100000000005</c:v>
                </c:pt>
                <c:pt idx="43">
                  <c:v>118.35900000000005</c:v>
                </c:pt>
                <c:pt idx="44">
                  <c:v>112.76100000000005</c:v>
                </c:pt>
                <c:pt idx="45">
                  <c:v>107.11800000000005</c:v>
                </c:pt>
                <c:pt idx="46">
                  <c:v>101.42100000000005</c:v>
                </c:pt>
                <c:pt idx="47">
                  <c:v>95.679000000000045</c:v>
                </c:pt>
                <c:pt idx="48">
                  <c:v>90.081000000000046</c:v>
                </c:pt>
                <c:pt idx="49">
                  <c:v>84.456000000000046</c:v>
                </c:pt>
                <c:pt idx="50">
                  <c:v>78.885000000000048</c:v>
                </c:pt>
                <c:pt idx="51">
                  <c:v>73.368000000000052</c:v>
                </c:pt>
                <c:pt idx="52">
                  <c:v>67.869000000000057</c:v>
                </c:pt>
                <c:pt idx="53">
                  <c:v>62.181000000000054</c:v>
                </c:pt>
                <c:pt idx="54">
                  <c:v>56.538000000000054</c:v>
                </c:pt>
                <c:pt idx="55">
                  <c:v>50.724000000000053</c:v>
                </c:pt>
                <c:pt idx="56">
                  <c:v>45.036000000000051</c:v>
                </c:pt>
                <c:pt idx="57">
                  <c:v>39.402000000000051</c:v>
                </c:pt>
                <c:pt idx="58">
                  <c:v>33.93900000000005</c:v>
                </c:pt>
                <c:pt idx="59">
                  <c:v>28.431000000000051</c:v>
                </c:pt>
                <c:pt idx="60">
                  <c:v>22.806000000000051</c:v>
                </c:pt>
                <c:pt idx="61">
                  <c:v>17.235000000000049</c:v>
                </c:pt>
                <c:pt idx="62">
                  <c:v>11.53800000000005</c:v>
                </c:pt>
                <c:pt idx="63">
                  <c:v>5.7510000000000501</c:v>
                </c:pt>
                <c:pt idx="64">
                  <c:v>5.4000000000050896E-2</c:v>
                </c:pt>
              </c:numCache>
            </c:numRef>
          </c:xVal>
          <c:yVal>
            <c:numRef>
              <c:f>TDK_KF_ST_14_03!$AC$85:$AC$149</c:f>
              <c:numCache>
                <c:formatCode>General</c:formatCode>
                <c:ptCount val="65"/>
                <c:pt idx="0">
                  <c:v>3.8839989687573961E-2</c:v>
                </c:pt>
                <c:pt idx="1">
                  <c:v>-5.4718497830947399E-2</c:v>
                </c:pt>
                <c:pt idx="2">
                  <c:v>-5.2510707852206906E-2</c:v>
                </c:pt>
                <c:pt idx="3">
                  <c:v>4.9446340072677231E-2</c:v>
                </c:pt>
                <c:pt idx="4">
                  <c:v>2.6082515906296067E-2</c:v>
                </c:pt>
                <c:pt idx="5">
                  <c:v>-1.0952191311616843E-2</c:v>
                </c:pt>
                <c:pt idx="6">
                  <c:v>1.4109571124947706E-2</c:v>
                </c:pt>
                <c:pt idx="7">
                  <c:v>1.6510322476563033E-2</c:v>
                </c:pt>
                <c:pt idx="8">
                  <c:v>-2.9433743369736476E-2</c:v>
                </c:pt>
                <c:pt idx="9">
                  <c:v>4.689413712469559E-2</c:v>
                </c:pt>
                <c:pt idx="10">
                  <c:v>7.4044587125285943E-3</c:v>
                </c:pt>
                <c:pt idx="11">
                  <c:v>-7.554003682145094E-2</c:v>
                </c:pt>
                <c:pt idx="12">
                  <c:v>4.9458021418899989E-3</c:v>
                </c:pt>
                <c:pt idx="13">
                  <c:v>2.9391025022391659E-3</c:v>
                </c:pt>
                <c:pt idx="14">
                  <c:v>5.4487738080808867E-2</c:v>
                </c:pt>
                <c:pt idx="15">
                  <c:v>4.9687204377562466E-2</c:v>
                </c:pt>
                <c:pt idx="16">
                  <c:v>6.6262606334419161E-2</c:v>
                </c:pt>
                <c:pt idx="17">
                  <c:v>8.6998631579888297E-2</c:v>
                </c:pt>
                <c:pt idx="18">
                  <c:v>0.16383189417092581</c:v>
                </c:pt>
                <c:pt idx="19">
                  <c:v>0.19115329761621069</c:v>
                </c:pt>
                <c:pt idx="20">
                  <c:v>0.19058419649289249</c:v>
                </c:pt>
                <c:pt idx="21">
                  <c:v>0.25821900155020217</c:v>
                </c:pt>
                <c:pt idx="22">
                  <c:v>0.19864108566346772</c:v>
                </c:pt>
                <c:pt idx="23">
                  <c:v>0.22478224353687892</c:v>
                </c:pt>
                <c:pt idx="24">
                  <c:v>0.15530013545296129</c:v>
                </c:pt>
                <c:pt idx="25">
                  <c:v>0.15600068116538068</c:v>
                </c:pt>
                <c:pt idx="26">
                  <c:v>0.1523868288548158</c:v>
                </c:pt>
                <c:pt idx="27">
                  <c:v>8.4368507726708231E-2</c:v>
                </c:pt>
                <c:pt idx="28">
                  <c:v>1.7380879218023892E-2</c:v>
                </c:pt>
                <c:pt idx="29">
                  <c:v>3.0679151374386038E-2</c:v>
                </c:pt>
                <c:pt idx="30">
                  <c:v>5.2920335343372926E-2</c:v>
                </c:pt>
                <c:pt idx="31">
                  <c:v>-2.3890966833732818E-3</c:v>
                </c:pt>
                <c:pt idx="32">
                  <c:v>1.6688694103351054E-2</c:v>
                </c:pt>
                <c:pt idx="33">
                  <c:v>-1.4411114953531978E-3</c:v>
                </c:pt>
                <c:pt idx="34">
                  <c:v>7.9259126249212386E-2</c:v>
                </c:pt>
                <c:pt idx="35">
                  <c:v>2.6594451483447301E-2</c:v>
                </c:pt>
                <c:pt idx="36">
                  <c:v>0.10767238665857803</c:v>
                </c:pt>
                <c:pt idx="37">
                  <c:v>0.11053212960180758</c:v>
                </c:pt>
                <c:pt idx="38">
                  <c:v>-4.0994047289501623E-2</c:v>
                </c:pt>
                <c:pt idx="39">
                  <c:v>-2.5931663149378892E-3</c:v>
                </c:pt>
                <c:pt idx="40">
                  <c:v>5.5969174001120336E-2</c:v>
                </c:pt>
                <c:pt idx="41">
                  <c:v>-2.4145703977211497E-2</c:v>
                </c:pt>
                <c:pt idx="42">
                  <c:v>1.5328775113147231E-2</c:v>
                </c:pt>
                <c:pt idx="43">
                  <c:v>1.7715132143607093E-2</c:v>
                </c:pt>
                <c:pt idx="44">
                  <c:v>-7.9524842801760087E-2</c:v>
                </c:pt>
                <c:pt idx="45">
                  <c:v>-8.0426062517915398E-2</c:v>
                </c:pt>
                <c:pt idx="46">
                  <c:v>-0.11653574993130178</c:v>
                </c:pt>
                <c:pt idx="47">
                  <c:v>-0.15028723209884731</c:v>
                </c:pt>
                <c:pt idx="48">
                  <c:v>-5.8495411113682394E-2</c:v>
                </c:pt>
                <c:pt idx="49">
                  <c:v>-0.11009937139678527</c:v>
                </c:pt>
                <c:pt idx="50">
                  <c:v>-2.7990704195758553E-2</c:v>
                </c:pt>
                <c:pt idx="51">
                  <c:v>-5.5722502235084903E-3</c:v>
                </c:pt>
                <c:pt idx="52">
                  <c:v>-6.7725694489041643E-2</c:v>
                </c:pt>
                <c:pt idx="53">
                  <c:v>-6.2802818630828483E-2</c:v>
                </c:pt>
                <c:pt idx="54">
                  <c:v>1.6043608900886852E-2</c:v>
                </c:pt>
                <c:pt idx="55">
                  <c:v>-5.878660004305658E-2</c:v>
                </c:pt>
                <c:pt idx="56">
                  <c:v>-6.5523256822750398E-2</c:v>
                </c:pt>
                <c:pt idx="57">
                  <c:v>-5.1106182604378603E-2</c:v>
                </c:pt>
                <c:pt idx="58">
                  <c:v>-8.1157592938524203E-2</c:v>
                </c:pt>
                <c:pt idx="59">
                  <c:v>-3.0938660623530012E-2</c:v>
                </c:pt>
                <c:pt idx="60">
                  <c:v>-7.0302662783443992E-2</c:v>
                </c:pt>
                <c:pt idx="61">
                  <c:v>-3.3786884200743827E-2</c:v>
                </c:pt>
                <c:pt idx="62">
                  <c:v>-6.8795580729595684E-2</c:v>
                </c:pt>
                <c:pt idx="63">
                  <c:v>-0.11285690984802255</c:v>
                </c:pt>
                <c:pt idx="64">
                  <c:v>-4.4520390346951544E-3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86A-4B75-AAA3-15E24B03A9C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</c:numCache>
            </c:numRef>
          </c:xVal>
          <c:yVal>
            <c:numRef>
              <c:f>TDK_KF_ST_14_03!$AD$20:$AD$83</c:f>
              <c:numCache>
                <c:formatCode>General</c:formatCode>
                <c:ptCount val="64"/>
                <c:pt idx="0">
                  <c:v>-6.4764838620069862E-2</c:v>
                </c:pt>
                <c:pt idx="1">
                  <c:v>-3.6238080517754234E-2</c:v>
                </c:pt>
                <c:pt idx="2">
                  <c:v>4.0754786617291927E-2</c:v>
                </c:pt>
                <c:pt idx="3">
                  <c:v>0.1400132196805508</c:v>
                </c:pt>
                <c:pt idx="4">
                  <c:v>2.2251828065016355E-2</c:v>
                </c:pt>
                <c:pt idx="5">
                  <c:v>0.10560492292938406</c:v>
                </c:pt>
                <c:pt idx="6">
                  <c:v>5.6177312161267423E-3</c:v>
                </c:pt>
                <c:pt idx="7">
                  <c:v>3.8774468046995025E-2</c:v>
                </c:pt>
                <c:pt idx="8">
                  <c:v>-5.7990140067644802E-2</c:v>
                </c:pt>
                <c:pt idx="9">
                  <c:v>2.9004922497158248E-2</c:v>
                </c:pt>
                <c:pt idx="10">
                  <c:v>0.10103516958890424</c:v>
                </c:pt>
                <c:pt idx="11">
                  <c:v>-3.8585891011813089E-2</c:v>
                </c:pt>
                <c:pt idx="12">
                  <c:v>-4.6438548062639029E-2</c:v>
                </c:pt>
                <c:pt idx="13">
                  <c:v>8.9300434708476928E-2</c:v>
                </c:pt>
                <c:pt idx="14">
                  <c:v>3.7054128870437353E-2</c:v>
                </c:pt>
                <c:pt idx="15">
                  <c:v>-0.12991399710070084</c:v>
                </c:pt>
                <c:pt idx="16">
                  <c:v>9.5653974226422633E-2</c:v>
                </c:pt>
                <c:pt idx="17">
                  <c:v>7.9094837890210101E-3</c:v>
                </c:pt>
                <c:pt idx="18">
                  <c:v>3.5668704597981105E-2</c:v>
                </c:pt>
                <c:pt idx="19">
                  <c:v>6.5841450270283985E-2</c:v>
                </c:pt>
                <c:pt idx="20">
                  <c:v>2.8616807757330776E-2</c:v>
                </c:pt>
                <c:pt idx="21">
                  <c:v>7.1699222532643603E-2</c:v>
                </c:pt>
                <c:pt idx="22">
                  <c:v>3.1806005540502724E-2</c:v>
                </c:pt>
                <c:pt idx="23">
                  <c:v>4.7529007111108967E-3</c:v>
                </c:pt>
                <c:pt idx="24">
                  <c:v>5.7472698294475322E-2</c:v>
                </c:pt>
                <c:pt idx="25">
                  <c:v>-7.2969500922937414E-2</c:v>
                </c:pt>
                <c:pt idx="26">
                  <c:v>-1.231695311807357E-2</c:v>
                </c:pt>
                <c:pt idx="27">
                  <c:v>7.1190109863294992E-2</c:v>
                </c:pt>
                <c:pt idx="28">
                  <c:v>4.8948115589666941E-2</c:v>
                </c:pt>
                <c:pt idx="29">
                  <c:v>6.9359345959611574E-2</c:v>
                </c:pt>
                <c:pt idx="30">
                  <c:v>0.10751527036234165</c:v>
                </c:pt>
                <c:pt idx="31">
                  <c:v>-2.7867940871459496E-2</c:v>
                </c:pt>
                <c:pt idx="32">
                  <c:v>3.451011690592054E-2</c:v>
                </c:pt>
                <c:pt idx="33">
                  <c:v>7.8513365389198952E-3</c:v>
                </c:pt>
                <c:pt idx="34">
                  <c:v>8.3165214871172566E-2</c:v>
                </c:pt>
                <c:pt idx="35">
                  <c:v>7.6490066265478163E-2</c:v>
                </c:pt>
                <c:pt idx="36">
                  <c:v>5.8016555127323954E-2</c:v>
                </c:pt>
                <c:pt idx="37">
                  <c:v>7.6559843009363249E-2</c:v>
                </c:pt>
                <c:pt idx="38">
                  <c:v>6.3273812563380716E-2</c:v>
                </c:pt>
                <c:pt idx="39">
                  <c:v>4.6325476202383697E-2</c:v>
                </c:pt>
                <c:pt idx="40">
                  <c:v>4.8055346944380517E-2</c:v>
                </c:pt>
                <c:pt idx="41">
                  <c:v>6.3019150654099576E-2</c:v>
                </c:pt>
                <c:pt idx="42">
                  <c:v>2.1001367243883351E-2</c:v>
                </c:pt>
                <c:pt idx="43">
                  <c:v>4.9333521309904427E-2</c:v>
                </c:pt>
                <c:pt idx="44">
                  <c:v>5.7429295037110251E-2</c:v>
                </c:pt>
                <c:pt idx="45">
                  <c:v>2.4539529372276547E-2</c:v>
                </c:pt>
                <c:pt idx="46">
                  <c:v>2.9483773427671167E-2</c:v>
                </c:pt>
                <c:pt idx="47">
                  <c:v>3.4890195600212337E-2</c:v>
                </c:pt>
                <c:pt idx="48">
                  <c:v>-3.7555380345850153E-2</c:v>
                </c:pt>
                <c:pt idx="49">
                  <c:v>-5.1531619863567357E-3</c:v>
                </c:pt>
                <c:pt idx="50">
                  <c:v>9.7936483143996611E-2</c:v>
                </c:pt>
                <c:pt idx="51">
                  <c:v>-3.4200446597537848E-2</c:v>
                </c:pt>
                <c:pt idx="52">
                  <c:v>7.9070657283409673E-2</c:v>
                </c:pt>
                <c:pt idx="53">
                  <c:v>-1.4215985517864738E-2</c:v>
                </c:pt>
                <c:pt idx="54">
                  <c:v>2.2918411644297976E-2</c:v>
                </c:pt>
                <c:pt idx="55">
                  <c:v>4.7058948171525117E-2</c:v>
                </c:pt>
                <c:pt idx="56">
                  <c:v>3.9940331106663507E-2</c:v>
                </c:pt>
                <c:pt idx="57">
                  <c:v>7.4585904909270084E-2</c:v>
                </c:pt>
                <c:pt idx="58">
                  <c:v>-4.4166591970338231E-3</c:v>
                </c:pt>
                <c:pt idx="59">
                  <c:v>5.2458675929869969E-2</c:v>
                </c:pt>
                <c:pt idx="60">
                  <c:v>5.6472337717934806E-2</c:v>
                </c:pt>
                <c:pt idx="61">
                  <c:v>6.0614237550964845E-2</c:v>
                </c:pt>
                <c:pt idx="62">
                  <c:v>-1.3196312049785774E-3</c:v>
                </c:pt>
                <c:pt idx="63">
                  <c:v>7.5946861383442865E-2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86A-4B75-AAA3-15E24B03A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43064"/>
        <c:axId val="570250512"/>
      </c:scatterChart>
      <c:valAx>
        <c:axId val="5702430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50512"/>
        <c:crosses val="autoZero"/>
        <c:crossBetween val="midCat"/>
      </c:valAx>
      <c:valAx>
        <c:axId val="57025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3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TDK_KF_ST_14_03!$I$19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TDK_KF_ST_14_03!$I$20:$I$84</c:f>
              <c:numCache>
                <c:formatCode>General</c:formatCode>
                <c:ptCount val="65"/>
                <c:pt idx="0">
                  <c:v>483</c:v>
                </c:pt>
                <c:pt idx="1">
                  <c:v>858</c:v>
                </c:pt>
                <c:pt idx="2">
                  <c:v>1233</c:v>
                </c:pt>
                <c:pt idx="3">
                  <c:v>1583</c:v>
                </c:pt>
                <c:pt idx="4">
                  <c:v>1924</c:v>
                </c:pt>
                <c:pt idx="5">
                  <c:v>2238</c:v>
                </c:pt>
                <c:pt idx="6">
                  <c:v>2532</c:v>
                </c:pt>
                <c:pt idx="7">
                  <c:v>2803</c:v>
                </c:pt>
                <c:pt idx="8">
                  <c:v>3052</c:v>
                </c:pt>
                <c:pt idx="9">
                  <c:v>3264</c:v>
                </c:pt>
                <c:pt idx="10">
                  <c:v>3459</c:v>
                </c:pt>
                <c:pt idx="11">
                  <c:v>3606</c:v>
                </c:pt>
                <c:pt idx="12">
                  <c:v>3723</c:v>
                </c:pt>
                <c:pt idx="13">
                  <c:v>3800</c:v>
                </c:pt>
                <c:pt idx="14">
                  <c:v>3837</c:v>
                </c:pt>
                <c:pt idx="15">
                  <c:v>3846</c:v>
                </c:pt>
                <c:pt idx="16">
                  <c:v>3817</c:v>
                </c:pt>
                <c:pt idx="17">
                  <c:v>3743</c:v>
                </c:pt>
                <c:pt idx="18">
                  <c:v>3636</c:v>
                </c:pt>
                <c:pt idx="19">
                  <c:v>3487</c:v>
                </c:pt>
                <c:pt idx="20">
                  <c:v>3317</c:v>
                </c:pt>
                <c:pt idx="21">
                  <c:v>3112</c:v>
                </c:pt>
                <c:pt idx="22">
                  <c:v>2874</c:v>
                </c:pt>
                <c:pt idx="23">
                  <c:v>2617</c:v>
                </c:pt>
                <c:pt idx="24">
                  <c:v>2321</c:v>
                </c:pt>
                <c:pt idx="25">
                  <c:v>2003</c:v>
                </c:pt>
                <c:pt idx="26">
                  <c:v>1669</c:v>
                </c:pt>
                <c:pt idx="27">
                  <c:v>1310</c:v>
                </c:pt>
                <c:pt idx="28">
                  <c:v>946</c:v>
                </c:pt>
                <c:pt idx="29">
                  <c:v>592</c:v>
                </c:pt>
                <c:pt idx="30">
                  <c:v>220</c:v>
                </c:pt>
                <c:pt idx="31">
                  <c:v>-167</c:v>
                </c:pt>
                <c:pt idx="32">
                  <c:v>-541</c:v>
                </c:pt>
                <c:pt idx="33">
                  <c:v>-923</c:v>
                </c:pt>
                <c:pt idx="34">
                  <c:v>-1298</c:v>
                </c:pt>
                <c:pt idx="35">
                  <c:v>-1653</c:v>
                </c:pt>
                <c:pt idx="36">
                  <c:v>-1983</c:v>
                </c:pt>
                <c:pt idx="37">
                  <c:v>-2303</c:v>
                </c:pt>
                <c:pt idx="38">
                  <c:v>-2595</c:v>
                </c:pt>
                <c:pt idx="39">
                  <c:v>-2870</c:v>
                </c:pt>
                <c:pt idx="40">
                  <c:v>-3115</c:v>
                </c:pt>
                <c:pt idx="41">
                  <c:v>-3336</c:v>
                </c:pt>
                <c:pt idx="42">
                  <c:v>-3522</c:v>
                </c:pt>
                <c:pt idx="43">
                  <c:v>-3676</c:v>
                </c:pt>
                <c:pt idx="44">
                  <c:v>-3792</c:v>
                </c:pt>
                <c:pt idx="45">
                  <c:v>-3868</c:v>
                </c:pt>
                <c:pt idx="46">
                  <c:v>-3910</c:v>
                </c:pt>
                <c:pt idx="47">
                  <c:v>-3917</c:v>
                </c:pt>
                <c:pt idx="48">
                  <c:v>-3889</c:v>
                </c:pt>
                <c:pt idx="49">
                  <c:v>-3829</c:v>
                </c:pt>
                <c:pt idx="50">
                  <c:v>-3715</c:v>
                </c:pt>
                <c:pt idx="51">
                  <c:v>-3570</c:v>
                </c:pt>
                <c:pt idx="52">
                  <c:v>-3393</c:v>
                </c:pt>
                <c:pt idx="53">
                  <c:v>-3190</c:v>
                </c:pt>
                <c:pt idx="54">
                  <c:v>-2956</c:v>
                </c:pt>
                <c:pt idx="55">
                  <c:v>-2691</c:v>
                </c:pt>
                <c:pt idx="56">
                  <c:v>-2398</c:v>
                </c:pt>
                <c:pt idx="57">
                  <c:v>-2079</c:v>
                </c:pt>
                <c:pt idx="58">
                  <c:v>-1739</c:v>
                </c:pt>
                <c:pt idx="59">
                  <c:v>-1393</c:v>
                </c:pt>
                <c:pt idx="60">
                  <c:v>-1027</c:v>
                </c:pt>
                <c:pt idx="61">
                  <c:v>-658</c:v>
                </c:pt>
                <c:pt idx="62">
                  <c:v>-284</c:v>
                </c:pt>
                <c:pt idx="63">
                  <c:v>87</c:v>
                </c:pt>
                <c:pt idx="64">
                  <c:v>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550-444D-8998-4D552679FF1B}"/>
            </c:ext>
          </c:extLst>
        </c:ser>
        <c:ser>
          <c:idx val="1"/>
          <c:order val="1"/>
          <c:tx>
            <c:strRef>
              <c:f>TDK_KF_ST_14_03!$L$19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TDK_KF_ST_14_03!$L$20:$L$84</c:f>
              <c:numCache>
                <c:formatCode>General</c:formatCode>
                <c:ptCount val="65"/>
                <c:pt idx="0">
                  <c:v>477.27663380778199</c:v>
                </c:pt>
                <c:pt idx="1">
                  <c:v>859.22713122583218</c:v>
                </c:pt>
                <c:pt idx="2">
                  <c:v>1236.2319957667148</c:v>
                </c:pt>
                <c:pt idx="3">
                  <c:v>1589.6870734809825</c:v>
                </c:pt>
                <c:pt idx="4">
                  <c:v>1925.8830343568382</c:v>
                </c:pt>
                <c:pt idx="5">
                  <c:v>2239.3904650524901</c:v>
                </c:pt>
                <c:pt idx="6">
                  <c:v>2534.9249693468432</c:v>
                </c:pt>
                <c:pt idx="7">
                  <c:v>2804.3292859470394</c:v>
                </c:pt>
                <c:pt idx="8">
                  <c:v>3048.5321611412487</c:v>
                </c:pt>
                <c:pt idx="9">
                  <c:v>3267.232086268627</c:v>
                </c:pt>
                <c:pt idx="10">
                  <c:v>3455.4095835000035</c:v>
                </c:pt>
                <c:pt idx="11">
                  <c:v>3604.824601228524</c:v>
                </c:pt>
                <c:pt idx="12">
                  <c:v>3720.2286182943476</c:v>
                </c:pt>
                <c:pt idx="13">
                  <c:v>3796.1345192084668</c:v>
                </c:pt>
                <c:pt idx="14">
                  <c:v>3837.6287046098469</c:v>
                </c:pt>
                <c:pt idx="15">
                  <c:v>3842.75350520441</c:v>
                </c:pt>
                <c:pt idx="16">
                  <c:v>3810.389898513341</c:v>
                </c:pt>
                <c:pt idx="17">
                  <c:v>3741.7773819082727</c:v>
                </c:pt>
                <c:pt idx="18">
                  <c:v>3632.5019446064994</c:v>
                </c:pt>
                <c:pt idx="19">
                  <c:v>3488.5062250231899</c:v>
                </c:pt>
                <c:pt idx="20">
                  <c:v>3316.7568944510153</c:v>
                </c:pt>
                <c:pt idx="21">
                  <c:v>3109.9440857412951</c:v>
                </c:pt>
                <c:pt idx="22">
                  <c:v>2878.744776715122</c:v>
                </c:pt>
                <c:pt idx="23">
                  <c:v>2617.3976092516332</c:v>
                </c:pt>
                <c:pt idx="24">
                  <c:v>2321.5241679919304</c:v>
                </c:pt>
                <c:pt idx="25">
                  <c:v>2006.2664970078506</c:v>
                </c:pt>
                <c:pt idx="26">
                  <c:v>1666.7432904103559</c:v>
                </c:pt>
                <c:pt idx="27">
                  <c:v>1312.5029420936967</c:v>
                </c:pt>
                <c:pt idx="28">
                  <c:v>949.0895480834057</c:v>
                </c:pt>
                <c:pt idx="29">
                  <c:v>588.81190218104928</c:v>
                </c:pt>
                <c:pt idx="30">
                  <c:v>218.63106921236277</c:v>
                </c:pt>
                <c:pt idx="31">
                  <c:v>-163.67244302304334</c:v>
                </c:pt>
                <c:pt idx="32">
                  <c:v>-540.52778205934999</c:v>
                </c:pt>
                <c:pt idx="33">
                  <c:v>-922.13237084240984</c:v>
                </c:pt>
                <c:pt idx="34">
                  <c:v>-1297.2329548917776</c:v>
                </c:pt>
                <c:pt idx="35">
                  <c:v>-1653.5211596030281</c:v>
                </c:pt>
                <c:pt idx="36">
                  <c:v>-1983.5036762733237</c:v>
                </c:pt>
                <c:pt idx="37">
                  <c:v>-2301.6527734664928</c:v>
                </c:pt>
                <c:pt idx="38">
                  <c:v>-2593.2322122746241</c:v>
                </c:pt>
                <c:pt idx="39">
                  <c:v>-2868.0673106908644</c:v>
                </c:pt>
                <c:pt idx="40">
                  <c:v>-3113.3284407683573</c:v>
                </c:pt>
                <c:pt idx="41">
                  <c:v>-3334.942080425013</c:v>
                </c:pt>
                <c:pt idx="42">
                  <c:v>-3523.5773172906029</c:v>
                </c:pt>
                <c:pt idx="43">
                  <c:v>-3675.8525883737148</c:v>
                </c:pt>
                <c:pt idx="44">
                  <c:v>-3791.5941667329771</c:v>
                </c:pt>
                <c:pt idx="45">
                  <c:v>-3870.0172575425095</c:v>
                </c:pt>
                <c:pt idx="46">
                  <c:v>-3913.2547186967959</c:v>
                </c:pt>
                <c:pt idx="47">
                  <c:v>-3920.320340379481</c:v>
                </c:pt>
                <c:pt idx="48">
                  <c:v>-3889.7975319989418</c:v>
                </c:pt>
                <c:pt idx="49">
                  <c:v>-3820.9596808930028</c:v>
                </c:pt>
                <c:pt idx="50">
                  <c:v>-3713.651642405172</c:v>
                </c:pt>
                <c:pt idx="51">
                  <c:v>-3572.1350299931287</c:v>
                </c:pt>
                <c:pt idx="52">
                  <c:v>-3396.8711342901802</c:v>
                </c:pt>
                <c:pt idx="53">
                  <c:v>-3191.2975043728766</c:v>
                </c:pt>
                <c:pt idx="54">
                  <c:v>-2959.463644933242</c:v>
                </c:pt>
                <c:pt idx="55">
                  <c:v>-2697.18719934624</c:v>
                </c:pt>
                <c:pt idx="56">
                  <c:v>-2398.6655168458956</c:v>
                </c:pt>
                <c:pt idx="57">
                  <c:v>-2080.8323107082219</c:v>
                </c:pt>
                <c:pt idx="58">
                  <c:v>-1743.9187647932806</c:v>
                </c:pt>
                <c:pt idx="59">
                  <c:v>-1390.263149306677</c:v>
                </c:pt>
                <c:pt idx="60">
                  <c:v>-1025.1074442560123</c:v>
                </c:pt>
                <c:pt idx="61">
                  <c:v>-657.58608675795006</c:v>
                </c:pt>
                <c:pt idx="62">
                  <c:v>-281.22780501587408</c:v>
                </c:pt>
                <c:pt idx="63">
                  <c:v>95.000137933344519</c:v>
                </c:pt>
                <c:pt idx="64">
                  <c:v>479.04644318120904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550-444D-8998-4D552679FF1B}"/>
            </c:ext>
          </c:extLst>
        </c:ser>
        <c:ser>
          <c:idx val="2"/>
          <c:order val="2"/>
          <c:tx>
            <c:strRef>
              <c:f>TDK_KF_ST_14_03!$J$19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TDK_KF_ST_14_03!$J$20:$J$84</c:f>
              <c:numCache>
                <c:formatCode>General</c:formatCode>
                <c:ptCount val="65"/>
                <c:pt idx="0">
                  <c:v>-3814</c:v>
                </c:pt>
                <c:pt idx="1">
                  <c:v>-3752</c:v>
                </c:pt>
                <c:pt idx="2">
                  <c:v>-3639</c:v>
                </c:pt>
                <c:pt idx="3">
                  <c:v>-3497</c:v>
                </c:pt>
                <c:pt idx="4">
                  <c:v>-3317</c:v>
                </c:pt>
                <c:pt idx="5">
                  <c:v>-3117</c:v>
                </c:pt>
                <c:pt idx="6">
                  <c:v>-2872</c:v>
                </c:pt>
                <c:pt idx="7">
                  <c:v>-2611</c:v>
                </c:pt>
                <c:pt idx="8">
                  <c:v>-2318</c:v>
                </c:pt>
                <c:pt idx="9">
                  <c:v>-2002</c:v>
                </c:pt>
                <c:pt idx="10">
                  <c:v>-1663</c:v>
                </c:pt>
                <c:pt idx="11">
                  <c:v>-1307</c:v>
                </c:pt>
                <c:pt idx="12">
                  <c:v>-940</c:v>
                </c:pt>
                <c:pt idx="13">
                  <c:v>-584</c:v>
                </c:pt>
                <c:pt idx="14">
                  <c:v>-210</c:v>
                </c:pt>
                <c:pt idx="15">
                  <c:v>179</c:v>
                </c:pt>
                <c:pt idx="16">
                  <c:v>546</c:v>
                </c:pt>
                <c:pt idx="17">
                  <c:v>915</c:v>
                </c:pt>
                <c:pt idx="18">
                  <c:v>1292</c:v>
                </c:pt>
                <c:pt idx="19">
                  <c:v>1647</c:v>
                </c:pt>
                <c:pt idx="20">
                  <c:v>1979</c:v>
                </c:pt>
                <c:pt idx="21">
                  <c:v>2301</c:v>
                </c:pt>
                <c:pt idx="22">
                  <c:v>2587</c:v>
                </c:pt>
                <c:pt idx="23">
                  <c:v>2858</c:v>
                </c:pt>
                <c:pt idx="24">
                  <c:v>3110</c:v>
                </c:pt>
                <c:pt idx="25">
                  <c:v>3331</c:v>
                </c:pt>
                <c:pt idx="26">
                  <c:v>3514</c:v>
                </c:pt>
                <c:pt idx="27">
                  <c:v>3666</c:v>
                </c:pt>
                <c:pt idx="28">
                  <c:v>3784</c:v>
                </c:pt>
                <c:pt idx="29">
                  <c:v>3860</c:v>
                </c:pt>
                <c:pt idx="30">
                  <c:v>3903</c:v>
                </c:pt>
                <c:pt idx="31">
                  <c:v>3905</c:v>
                </c:pt>
                <c:pt idx="32">
                  <c:v>3869</c:v>
                </c:pt>
                <c:pt idx="33">
                  <c:v>3797</c:v>
                </c:pt>
                <c:pt idx="34">
                  <c:v>3692</c:v>
                </c:pt>
                <c:pt idx="35">
                  <c:v>3548</c:v>
                </c:pt>
                <c:pt idx="36">
                  <c:v>3376</c:v>
                </c:pt>
                <c:pt idx="37">
                  <c:v>3167</c:v>
                </c:pt>
                <c:pt idx="38">
                  <c:v>2928</c:v>
                </c:pt>
                <c:pt idx="39">
                  <c:v>2662</c:v>
                </c:pt>
                <c:pt idx="40">
                  <c:v>2375</c:v>
                </c:pt>
                <c:pt idx="41">
                  <c:v>2052</c:v>
                </c:pt>
                <c:pt idx="42">
                  <c:v>1711</c:v>
                </c:pt>
                <c:pt idx="43">
                  <c:v>1358</c:v>
                </c:pt>
                <c:pt idx="44">
                  <c:v>1002</c:v>
                </c:pt>
                <c:pt idx="45">
                  <c:v>636</c:v>
                </c:pt>
                <c:pt idx="46">
                  <c:v>268</c:v>
                </c:pt>
                <c:pt idx="47">
                  <c:v>-108</c:v>
                </c:pt>
                <c:pt idx="48">
                  <c:v>-491</c:v>
                </c:pt>
                <c:pt idx="49">
                  <c:v>-869</c:v>
                </c:pt>
                <c:pt idx="50">
                  <c:v>-1234</c:v>
                </c:pt>
                <c:pt idx="51">
                  <c:v>-1593</c:v>
                </c:pt>
                <c:pt idx="52">
                  <c:v>-1921</c:v>
                </c:pt>
                <c:pt idx="53">
                  <c:v>-2239</c:v>
                </c:pt>
                <c:pt idx="54">
                  <c:v>-2531</c:v>
                </c:pt>
                <c:pt idx="55">
                  <c:v>-2799</c:v>
                </c:pt>
                <c:pt idx="56">
                  <c:v>-3049</c:v>
                </c:pt>
                <c:pt idx="57">
                  <c:v>-3265</c:v>
                </c:pt>
                <c:pt idx="58">
                  <c:v>-3453</c:v>
                </c:pt>
                <c:pt idx="59">
                  <c:v>-3606</c:v>
                </c:pt>
                <c:pt idx="60">
                  <c:v>-3725</c:v>
                </c:pt>
                <c:pt idx="61">
                  <c:v>-3802</c:v>
                </c:pt>
                <c:pt idx="62">
                  <c:v>-3841</c:v>
                </c:pt>
                <c:pt idx="63">
                  <c:v>-3849</c:v>
                </c:pt>
                <c:pt idx="64">
                  <c:v>-3817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550-444D-8998-4D552679FF1B}"/>
            </c:ext>
          </c:extLst>
        </c:ser>
        <c:ser>
          <c:idx val="3"/>
          <c:order val="3"/>
          <c:tx>
            <c:strRef>
              <c:f>TDK_KF_ST_14_03!$N$19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TDK_KF_ST_14_03!$AA$20:$AA$84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5.7149999999999999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33.848999999999997</c:v>
                </c:pt>
                <c:pt idx="7">
                  <c:v>39.401999999999994</c:v>
                </c:pt>
                <c:pt idx="8">
                  <c:v>44.990999999999993</c:v>
                </c:pt>
                <c:pt idx="9">
                  <c:v>50.687999999999988</c:v>
                </c:pt>
                <c:pt idx="10">
                  <c:v>56.456999999999987</c:v>
                </c:pt>
                <c:pt idx="11">
                  <c:v>62.081999999999987</c:v>
                </c:pt>
                <c:pt idx="12">
                  <c:v>67.769999999999982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84.419999999999973</c:v>
                </c:pt>
                <c:pt idx="16">
                  <c:v>90.035999999999973</c:v>
                </c:pt>
                <c:pt idx="17">
                  <c:v>95.606999999999971</c:v>
                </c:pt>
                <c:pt idx="18">
                  <c:v>101.40299999999996</c:v>
                </c:pt>
                <c:pt idx="19">
                  <c:v>107.09999999999997</c:v>
                </c:pt>
                <c:pt idx="20">
                  <c:v>112.58999999999996</c:v>
                </c:pt>
                <c:pt idx="21">
                  <c:v>118.18799999999996</c:v>
                </c:pt>
                <c:pt idx="22">
                  <c:v>123.65999999999995</c:v>
                </c:pt>
                <c:pt idx="23">
                  <c:v>129.20399999999995</c:v>
                </c:pt>
                <c:pt idx="24">
                  <c:v>134.92799999999994</c:v>
                </c:pt>
                <c:pt idx="25">
                  <c:v>140.57999999999993</c:v>
                </c:pt>
                <c:pt idx="26">
                  <c:v>146.30399999999992</c:v>
                </c:pt>
                <c:pt idx="27">
                  <c:v>151.9919999999999</c:v>
                </c:pt>
                <c:pt idx="28">
                  <c:v>157.6169999999999</c:v>
                </c:pt>
                <c:pt idx="29">
                  <c:v>163.05299999999991</c:v>
                </c:pt>
                <c:pt idx="30">
                  <c:v>168.55199999999991</c:v>
                </c:pt>
                <c:pt idx="31">
                  <c:v>174.19499999999991</c:v>
                </c:pt>
                <c:pt idx="32">
                  <c:v>179.77499999999992</c:v>
                </c:pt>
                <c:pt idx="33">
                  <c:v>185.49899999999991</c:v>
                </c:pt>
                <c:pt idx="34">
                  <c:v>191.2589999999999</c:v>
                </c:pt>
                <c:pt idx="35">
                  <c:v>196.9199999999999</c:v>
                </c:pt>
                <c:pt idx="36">
                  <c:v>202.4009999999999</c:v>
                </c:pt>
                <c:pt idx="37">
                  <c:v>207.9899999999999</c:v>
                </c:pt>
                <c:pt idx="38">
                  <c:v>213.4799999999999</c:v>
                </c:pt>
                <c:pt idx="39">
                  <c:v>219.11399999999989</c:v>
                </c:pt>
                <c:pt idx="40">
                  <c:v>224.6939999999999</c:v>
                </c:pt>
                <c:pt idx="41">
                  <c:v>230.42699999999991</c:v>
                </c:pt>
                <c:pt idx="42">
                  <c:v>236.15999999999991</c:v>
                </c:pt>
                <c:pt idx="43">
                  <c:v>241.8299999999999</c:v>
                </c:pt>
                <c:pt idx="44">
                  <c:v>247.44599999999991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264.11399999999992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281.20499999999993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303.56999999999994</c:v>
                </c:pt>
                <c:pt idx="55">
                  <c:v>309.14099999999996</c:v>
                </c:pt>
                <c:pt idx="56">
                  <c:v>314.91899999999998</c:v>
                </c:pt>
                <c:pt idx="57">
                  <c:v>320.61599999999999</c:v>
                </c:pt>
                <c:pt idx="58">
                  <c:v>326.29499999999996</c:v>
                </c:pt>
                <c:pt idx="59">
                  <c:v>331.97399999999993</c:v>
                </c:pt>
                <c:pt idx="60">
                  <c:v>337.62599999999992</c:v>
                </c:pt>
                <c:pt idx="61">
                  <c:v>343.1699999999999</c:v>
                </c:pt>
                <c:pt idx="62">
                  <c:v>348.7589999999999</c:v>
                </c:pt>
                <c:pt idx="63">
                  <c:v>354.3119999999999</c:v>
                </c:pt>
                <c:pt idx="64">
                  <c:v>359.99999999999989</c:v>
                </c:pt>
              </c:numCache>
            </c:numRef>
          </c:xVal>
          <c:yVal>
            <c:numRef>
              <c:f>TDK_KF_ST_14_03!$N$20:$N$84</c:f>
              <c:numCache>
                <c:formatCode>General</c:formatCode>
                <c:ptCount val="65"/>
                <c:pt idx="0">
                  <c:v>-3813.0895152822573</c:v>
                </c:pt>
                <c:pt idx="1">
                  <c:v>-3742.1748378070702</c:v>
                </c:pt>
                <c:pt idx="2">
                  <c:v>-3632.113458402479</c:v>
                </c:pt>
                <c:pt idx="3">
                  <c:v>-3489.473848273597</c:v>
                </c:pt>
                <c:pt idx="4">
                  <c:v>-3313.8579234228187</c:v>
                </c:pt>
                <c:pt idx="5">
                  <c:v>-3109.2051479589982</c:v>
                </c:pt>
                <c:pt idx="6">
                  <c:v>-2872.5455137464187</c:v>
                </c:pt>
                <c:pt idx="7">
                  <c:v>-2610.074661571301</c:v>
                </c:pt>
                <c:pt idx="8">
                  <c:v>-2320.8909739834503</c:v>
                </c:pt>
                <c:pt idx="9">
                  <c:v>-2003.1422832777705</c:v>
                </c:pt>
                <c:pt idx="10">
                  <c:v>-1660.9373138090259</c:v>
                </c:pt>
                <c:pt idx="11">
                  <c:v>-1310.7689352238779</c:v>
                </c:pt>
                <c:pt idx="12">
                  <c:v>-943.58254795640767</c:v>
                </c:pt>
                <c:pt idx="13">
                  <c:v>-582.47481718861786</c:v>
                </c:pt>
                <c:pt idx="14">
                  <c:v>-210.9875868412862</c:v>
                </c:pt>
                <c:pt idx="15">
                  <c:v>172.44224398574414</c:v>
                </c:pt>
                <c:pt idx="16">
                  <c:v>550.81855123829337</c:v>
                </c:pt>
                <c:pt idx="17">
                  <c:v>921.18897793579049</c:v>
                </c:pt>
                <c:pt idx="18">
                  <c:v>1297.4817116968077</c:v>
                </c:pt>
                <c:pt idx="19">
                  <c:v>1654.6828598740287</c:v>
                </c:pt>
                <c:pt idx="20">
                  <c:v>1983.7022080780598</c:v>
                </c:pt>
                <c:pt idx="21">
                  <c:v>2300.6568443177607</c:v>
                </c:pt>
                <c:pt idx="22">
                  <c:v>2589.5015746463232</c:v>
                </c:pt>
                <c:pt idx="23">
                  <c:v>2858.2774567349898</c:v>
                </c:pt>
                <c:pt idx="24">
                  <c:v>3107.9155571758706</c:v>
                </c:pt>
                <c:pt idx="25">
                  <c:v>3324.2272852875694</c:v>
                </c:pt>
                <c:pt idx="26">
                  <c:v>3510.5591214230049</c:v>
                </c:pt>
                <c:pt idx="27">
                  <c:v>3661.2555204552496</c:v>
                </c:pt>
                <c:pt idx="28">
                  <c:v>3775.0361387173407</c:v>
                </c:pt>
                <c:pt idx="29">
                  <c:v>3850.6516728896868</c:v>
                </c:pt>
                <c:pt idx="30">
                  <c:v>3892.0937613407359</c:v>
                </c:pt>
                <c:pt idx="31">
                  <c:v>3897.576771034564</c:v>
                </c:pt>
                <c:pt idx="32">
                  <c:v>3866.0511210520554</c:v>
                </c:pt>
                <c:pt idx="33">
                  <c:v>3795.8534520815774</c:v>
                </c:pt>
                <c:pt idx="34">
                  <c:v>3687.2172444965877</c:v>
                </c:pt>
                <c:pt idx="35">
                  <c:v>3544.3700829626187</c:v>
                </c:pt>
                <c:pt idx="36">
                  <c:v>3373.3063373221576</c:v>
                </c:pt>
                <c:pt idx="37">
                  <c:v>3167.3237445774648</c:v>
                </c:pt>
                <c:pt idx="38">
                  <c:v>2935.8611423496759</c:v>
                </c:pt>
                <c:pt idx="39">
                  <c:v>2670.5570992054413</c:v>
                </c:pt>
                <c:pt idx="40">
                  <c:v>2382.5705442883373</c:v>
                </c:pt>
                <c:pt idx="41">
                  <c:v>2063.4243187131706</c:v>
                </c:pt>
                <c:pt idx="42">
                  <c:v>1723.8701740021763</c:v>
                </c:pt>
                <c:pt idx="43">
                  <c:v>1371.3073512660721</c:v>
                </c:pt>
                <c:pt idx="44">
                  <c:v>1009.0981275222789</c:v>
                </c:pt>
                <c:pt idx="45">
                  <c:v>645.25498324034891</c:v>
                </c:pt>
                <c:pt idx="46">
                  <c:v>274.4899774805076</c:v>
                </c:pt>
                <c:pt idx="47">
                  <c:v>-107.70796247586152</c:v>
                </c:pt>
                <c:pt idx="48">
                  <c:v>-487.39615948227396</c:v>
                </c:pt>
                <c:pt idx="49">
                  <c:v>-866.85752444889147</c:v>
                </c:pt>
                <c:pt idx="50">
                  <c:v>-1240.3358648134442</c:v>
                </c:pt>
                <c:pt idx="51">
                  <c:v>-1594.9677780585225</c:v>
                </c:pt>
                <c:pt idx="52">
                  <c:v>-1932.7662517205979</c:v>
                </c:pt>
                <c:pt idx="53">
                  <c:v>-2248.6579369975552</c:v>
                </c:pt>
                <c:pt idx="54">
                  <c:v>-2538.8582627057494</c:v>
                </c:pt>
                <c:pt idx="55">
                  <c:v>-2808.7407153288891</c:v>
                </c:pt>
                <c:pt idx="56">
                  <c:v>-3060.2915452097691</c:v>
                </c:pt>
                <c:pt idx="57">
                  <c:v>-3277.5807816356023</c:v>
                </c:pt>
                <c:pt idx="58">
                  <c:v>-3461.6613332469979</c:v>
                </c:pt>
                <c:pt idx="59">
                  <c:v>-3611.4596423472603</c:v>
                </c:pt>
                <c:pt idx="60">
                  <c:v>-3725.0475858171339</c:v>
                </c:pt>
                <c:pt idx="61">
                  <c:v>-3800.98873214282</c:v>
                </c:pt>
                <c:pt idx="62">
                  <c:v>-3841.2555742893019</c:v>
                </c:pt>
                <c:pt idx="63">
                  <c:v>-3844.7992518038632</c:v>
                </c:pt>
                <c:pt idx="64">
                  <c:v>-3810.7136517276908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550-444D-8998-4D552679F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48160"/>
        <c:axId val="570243456"/>
      </c:scatterChart>
      <c:valAx>
        <c:axId val="57024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3456"/>
        <c:crosses val="autoZero"/>
        <c:crossBetween val="midCat"/>
      </c:valAx>
      <c:valAx>
        <c:axId val="57024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8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TDK_KF_ST_23_01!$I$85:$I$149</c:f>
              <c:numCache>
                <c:formatCode>General</c:formatCode>
                <c:ptCount val="65"/>
                <c:pt idx="0">
                  <c:v>504</c:v>
                </c:pt>
                <c:pt idx="1">
                  <c:v>116</c:v>
                </c:pt>
                <c:pt idx="2">
                  <c:v>-247</c:v>
                </c:pt>
                <c:pt idx="3">
                  <c:v>-616</c:v>
                </c:pt>
                <c:pt idx="4">
                  <c:v>-994</c:v>
                </c:pt>
                <c:pt idx="5">
                  <c:v>-1368</c:v>
                </c:pt>
                <c:pt idx="6">
                  <c:v>-1711</c:v>
                </c:pt>
                <c:pt idx="7">
                  <c:v>-2052</c:v>
                </c:pt>
                <c:pt idx="8">
                  <c:v>-2366</c:v>
                </c:pt>
                <c:pt idx="9">
                  <c:v>-2658</c:v>
                </c:pt>
                <c:pt idx="10">
                  <c:v>-2919</c:v>
                </c:pt>
                <c:pt idx="11">
                  <c:v>-3150</c:v>
                </c:pt>
                <c:pt idx="12">
                  <c:v>-3357</c:v>
                </c:pt>
                <c:pt idx="13">
                  <c:v>-3538</c:v>
                </c:pt>
                <c:pt idx="14">
                  <c:v>-3683</c:v>
                </c:pt>
                <c:pt idx="15">
                  <c:v>-3793</c:v>
                </c:pt>
                <c:pt idx="16">
                  <c:v>-3860</c:v>
                </c:pt>
                <c:pt idx="17">
                  <c:v>-3882</c:v>
                </c:pt>
                <c:pt idx="18">
                  <c:v>-3890</c:v>
                </c:pt>
                <c:pt idx="19">
                  <c:v>-3848</c:v>
                </c:pt>
                <c:pt idx="20">
                  <c:v>-3770</c:v>
                </c:pt>
                <c:pt idx="21">
                  <c:v>-3657</c:v>
                </c:pt>
                <c:pt idx="22">
                  <c:v>-3511</c:v>
                </c:pt>
                <c:pt idx="23">
                  <c:v>-3325</c:v>
                </c:pt>
                <c:pt idx="24">
                  <c:v>-3108</c:v>
                </c:pt>
                <c:pt idx="25">
                  <c:v>-2875</c:v>
                </c:pt>
                <c:pt idx="26">
                  <c:v>-2605</c:v>
                </c:pt>
                <c:pt idx="27">
                  <c:v>-2317</c:v>
                </c:pt>
                <c:pt idx="28">
                  <c:v>-2005</c:v>
                </c:pt>
                <c:pt idx="29">
                  <c:v>-1663</c:v>
                </c:pt>
                <c:pt idx="30">
                  <c:v>-1316</c:v>
                </c:pt>
                <c:pt idx="31">
                  <c:v>-945</c:v>
                </c:pt>
                <c:pt idx="32">
                  <c:v>-570</c:v>
                </c:pt>
                <c:pt idx="33">
                  <c:v>-195</c:v>
                </c:pt>
                <c:pt idx="34">
                  <c:v>173</c:v>
                </c:pt>
                <c:pt idx="35">
                  <c:v>544</c:v>
                </c:pt>
                <c:pt idx="36">
                  <c:v>906</c:v>
                </c:pt>
                <c:pt idx="37">
                  <c:v>1278</c:v>
                </c:pt>
                <c:pt idx="38">
                  <c:v>1633</c:v>
                </c:pt>
                <c:pt idx="39">
                  <c:v>1965</c:v>
                </c:pt>
                <c:pt idx="40">
                  <c:v>2287</c:v>
                </c:pt>
                <c:pt idx="41">
                  <c:v>2576</c:v>
                </c:pt>
                <c:pt idx="42">
                  <c:v>2839</c:v>
                </c:pt>
                <c:pt idx="43">
                  <c:v>3072</c:v>
                </c:pt>
                <c:pt idx="44">
                  <c:v>3286</c:v>
                </c:pt>
                <c:pt idx="45">
                  <c:v>3459</c:v>
                </c:pt>
                <c:pt idx="46">
                  <c:v>3606</c:v>
                </c:pt>
                <c:pt idx="47">
                  <c:v>3713</c:v>
                </c:pt>
                <c:pt idx="48">
                  <c:v>3791</c:v>
                </c:pt>
                <c:pt idx="49">
                  <c:v>3821</c:v>
                </c:pt>
                <c:pt idx="50">
                  <c:v>3817</c:v>
                </c:pt>
                <c:pt idx="51">
                  <c:v>3780</c:v>
                </c:pt>
                <c:pt idx="52">
                  <c:v>3702</c:v>
                </c:pt>
                <c:pt idx="53">
                  <c:v>3588</c:v>
                </c:pt>
                <c:pt idx="54">
                  <c:v>3441</c:v>
                </c:pt>
                <c:pt idx="55">
                  <c:v>3255</c:v>
                </c:pt>
                <c:pt idx="56">
                  <c:v>3040</c:v>
                </c:pt>
                <c:pt idx="57">
                  <c:v>2806</c:v>
                </c:pt>
                <c:pt idx="58">
                  <c:v>2536</c:v>
                </c:pt>
                <c:pt idx="59">
                  <c:v>2250</c:v>
                </c:pt>
                <c:pt idx="60">
                  <c:v>1931</c:v>
                </c:pt>
                <c:pt idx="61">
                  <c:v>1588</c:v>
                </c:pt>
                <c:pt idx="62">
                  <c:v>1238</c:v>
                </c:pt>
                <c:pt idx="63">
                  <c:v>870</c:v>
                </c:pt>
                <c:pt idx="64">
                  <c:v>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DEA-4564-8781-F48ED5757D76}"/>
            </c:ext>
          </c:extLst>
        </c:ser>
        <c:ser>
          <c:idx val="1"/>
          <c:order val="1"/>
          <c:tx>
            <c:strRef>
              <c:f>TDK_KF_ST_23_01!$L$19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TDK_KF_ST_23_01!$L$85:$L$149</c:f>
              <c:numCache>
                <c:formatCode>General</c:formatCode>
                <c:ptCount val="65"/>
                <c:pt idx="0">
                  <c:v>505.50844221489905</c:v>
                </c:pt>
                <c:pt idx="1">
                  <c:v>122.31784194332576</c:v>
                </c:pt>
                <c:pt idx="2">
                  <c:v>-247.35223011641881</c:v>
                </c:pt>
                <c:pt idx="3">
                  <c:v>-616.31666759120799</c:v>
                </c:pt>
                <c:pt idx="4">
                  <c:v>-992.29838897331001</c:v>
                </c:pt>
                <c:pt idx="5">
                  <c:v>-1360.5769553908926</c:v>
                </c:pt>
                <c:pt idx="6">
                  <c:v>-1711.3099619129027</c:v>
                </c:pt>
                <c:pt idx="7">
                  <c:v>-2048.8918321421852</c:v>
                </c:pt>
                <c:pt idx="8">
                  <c:v>-2366.5576433757642</c:v>
                </c:pt>
                <c:pt idx="9">
                  <c:v>-2657.5969862347333</c:v>
                </c:pt>
                <c:pt idx="10">
                  <c:v>-2916.4768947255247</c:v>
                </c:pt>
                <c:pt idx="11">
                  <c:v>-3150.4789254997463</c:v>
                </c:pt>
                <c:pt idx="12">
                  <c:v>-3361.2210169003351</c:v>
                </c:pt>
                <c:pt idx="13">
                  <c:v>-3539.0929113631964</c:v>
                </c:pt>
                <c:pt idx="14">
                  <c:v>-3683.3118218256973</c:v>
                </c:pt>
                <c:pt idx="15">
                  <c:v>-3791.9515979385301</c:v>
                </c:pt>
                <c:pt idx="16">
                  <c:v>-3863.0792263978533</c:v>
                </c:pt>
                <c:pt idx="17">
                  <c:v>-3895.9164706940801</c:v>
                </c:pt>
                <c:pt idx="18">
                  <c:v>-3892.1637217991256</c:v>
                </c:pt>
                <c:pt idx="19">
                  <c:v>-3852.5919538646085</c:v>
                </c:pt>
                <c:pt idx="20">
                  <c:v>-3776.8143434676736</c:v>
                </c:pt>
                <c:pt idx="21">
                  <c:v>-3661.9734444557985</c:v>
                </c:pt>
                <c:pt idx="22">
                  <c:v>-3511.6798528979052</c:v>
                </c:pt>
                <c:pt idx="23">
                  <c:v>-3328.8734039664469</c:v>
                </c:pt>
                <c:pt idx="24">
                  <c:v>-3110.0406707345678</c:v>
                </c:pt>
                <c:pt idx="25">
                  <c:v>-2869.3770072062994</c:v>
                </c:pt>
                <c:pt idx="26">
                  <c:v>-2607.5819166826218</c:v>
                </c:pt>
                <c:pt idx="27">
                  <c:v>-2318.6938813072243</c:v>
                </c:pt>
                <c:pt idx="28">
                  <c:v>-1999.8148261654114</c:v>
                </c:pt>
                <c:pt idx="29">
                  <c:v>-1661.2002828266366</c:v>
                </c:pt>
                <c:pt idx="30">
                  <c:v>-1310.6723599105987</c:v>
                </c:pt>
                <c:pt idx="31">
                  <c:v>-939.09936684420052</c:v>
                </c:pt>
                <c:pt idx="32">
                  <c:v>-566.27949460891398</c:v>
                </c:pt>
                <c:pt idx="33">
                  <c:v>-188.97738535561129</c:v>
                </c:pt>
                <c:pt idx="34">
                  <c:v>178.26214380882922</c:v>
                </c:pt>
                <c:pt idx="35">
                  <c:v>551.31595839841225</c:v>
                </c:pt>
                <c:pt idx="36">
                  <c:v>915.25961433145449</c:v>
                </c:pt>
                <c:pt idx="37">
                  <c:v>1280.0413236111663</c:v>
                </c:pt>
                <c:pt idx="38">
                  <c:v>1635.727474766612</c:v>
                </c:pt>
                <c:pt idx="39">
                  <c:v>1967.9199289405017</c:v>
                </c:pt>
                <c:pt idx="40">
                  <c:v>2288.0911421736605</c:v>
                </c:pt>
                <c:pt idx="41">
                  <c:v>2576.3646046758149</c:v>
                </c:pt>
                <c:pt idx="42">
                  <c:v>2832.9644191628095</c:v>
                </c:pt>
                <c:pt idx="43">
                  <c:v>3066.6806327138943</c:v>
                </c:pt>
                <c:pt idx="44">
                  <c:v>3277.6925266987364</c:v>
                </c:pt>
                <c:pt idx="45">
                  <c:v>3454.689508822572</c:v>
                </c:pt>
                <c:pt idx="46">
                  <c:v>3599.5416462463318</c:v>
                </c:pt>
                <c:pt idx="47">
                  <c:v>3710.8063312288868</c:v>
                </c:pt>
                <c:pt idx="48">
                  <c:v>3781.5563300542103</c:v>
                </c:pt>
                <c:pt idx="49">
                  <c:v>3815.5992525203519</c:v>
                </c:pt>
                <c:pt idx="50">
                  <c:v>3813.5231556628787</c:v>
                </c:pt>
                <c:pt idx="51">
                  <c:v>3775.8515622117266</c:v>
                </c:pt>
                <c:pt idx="52">
                  <c:v>3701.0055637248406</c:v>
                </c:pt>
                <c:pt idx="53">
                  <c:v>3589.7093631829657</c:v>
                </c:pt>
                <c:pt idx="54">
                  <c:v>3440.0848546179764</c:v>
                </c:pt>
                <c:pt idx="55">
                  <c:v>3257.6243989265404</c:v>
                </c:pt>
                <c:pt idx="56">
                  <c:v>3044.5045051798884</c:v>
                </c:pt>
                <c:pt idx="57">
                  <c:v>2804.3502355106193</c:v>
                </c:pt>
                <c:pt idx="58">
                  <c:v>2539.4874036989154</c:v>
                </c:pt>
                <c:pt idx="59">
                  <c:v>2252.0275850267408</c:v>
                </c:pt>
                <c:pt idx="60">
                  <c:v>1930.900993813581</c:v>
                </c:pt>
                <c:pt idx="61">
                  <c:v>1595.0592157484932</c:v>
                </c:pt>
                <c:pt idx="62">
                  <c:v>1242.2227724293641</c:v>
                </c:pt>
                <c:pt idx="63">
                  <c:v>869.80835299856244</c:v>
                </c:pt>
                <c:pt idx="64">
                  <c:v>494.78199066227006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DEA-4564-8781-F48ED5757D76}"/>
            </c:ext>
          </c:extLst>
        </c:ser>
        <c:ser>
          <c:idx val="2"/>
          <c:order val="2"/>
          <c:tx>
            <c:strRef>
              <c:f>TDK_KF_ST_23_01!$J$19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TDK_KF_ST_23_01!$J$85:$J$149</c:f>
              <c:numCache>
                <c:formatCode>General</c:formatCode>
                <c:ptCount val="65"/>
                <c:pt idx="0">
                  <c:v>-3786</c:v>
                </c:pt>
                <c:pt idx="1">
                  <c:v>-3818</c:v>
                </c:pt>
                <c:pt idx="2">
                  <c:v>-3818</c:v>
                </c:pt>
                <c:pt idx="3">
                  <c:v>-3777</c:v>
                </c:pt>
                <c:pt idx="4">
                  <c:v>-3697</c:v>
                </c:pt>
                <c:pt idx="5">
                  <c:v>-3583</c:v>
                </c:pt>
                <c:pt idx="6">
                  <c:v>-3426</c:v>
                </c:pt>
                <c:pt idx="7">
                  <c:v>-3252</c:v>
                </c:pt>
                <c:pt idx="8">
                  <c:v>-3030</c:v>
                </c:pt>
                <c:pt idx="9">
                  <c:v>-2785</c:v>
                </c:pt>
                <c:pt idx="10">
                  <c:v>-2519</c:v>
                </c:pt>
                <c:pt idx="11">
                  <c:v>-2226</c:v>
                </c:pt>
                <c:pt idx="12">
                  <c:v>-1908</c:v>
                </c:pt>
                <c:pt idx="13">
                  <c:v>-1572</c:v>
                </c:pt>
                <c:pt idx="14">
                  <c:v>-1227</c:v>
                </c:pt>
                <c:pt idx="15">
                  <c:v>-855</c:v>
                </c:pt>
                <c:pt idx="16">
                  <c:v>-476</c:v>
                </c:pt>
                <c:pt idx="17">
                  <c:v>-106</c:v>
                </c:pt>
                <c:pt idx="18">
                  <c:v>259</c:v>
                </c:pt>
                <c:pt idx="19">
                  <c:v>624</c:v>
                </c:pt>
                <c:pt idx="20">
                  <c:v>986</c:v>
                </c:pt>
                <c:pt idx="21">
                  <c:v>1354</c:v>
                </c:pt>
                <c:pt idx="22">
                  <c:v>1705</c:v>
                </c:pt>
                <c:pt idx="23">
                  <c:v>2037</c:v>
                </c:pt>
                <c:pt idx="24">
                  <c:v>2353</c:v>
                </c:pt>
                <c:pt idx="25">
                  <c:v>2634</c:v>
                </c:pt>
                <c:pt idx="26">
                  <c:v>2901</c:v>
                </c:pt>
                <c:pt idx="27">
                  <c:v>3130</c:v>
                </c:pt>
                <c:pt idx="28">
                  <c:v>3339</c:v>
                </c:pt>
                <c:pt idx="29">
                  <c:v>3520</c:v>
                </c:pt>
                <c:pt idx="30">
                  <c:v>3656</c:v>
                </c:pt>
                <c:pt idx="31">
                  <c:v>3765</c:v>
                </c:pt>
                <c:pt idx="32">
                  <c:v>3840</c:v>
                </c:pt>
                <c:pt idx="33">
                  <c:v>3870</c:v>
                </c:pt>
                <c:pt idx="34">
                  <c:v>3859</c:v>
                </c:pt>
                <c:pt idx="35">
                  <c:v>3819</c:v>
                </c:pt>
                <c:pt idx="36">
                  <c:v>3747</c:v>
                </c:pt>
                <c:pt idx="37">
                  <c:v>3633</c:v>
                </c:pt>
                <c:pt idx="38">
                  <c:v>3485</c:v>
                </c:pt>
                <c:pt idx="39">
                  <c:v>3297</c:v>
                </c:pt>
                <c:pt idx="40">
                  <c:v>3075</c:v>
                </c:pt>
                <c:pt idx="41">
                  <c:v>2834</c:v>
                </c:pt>
                <c:pt idx="42">
                  <c:v>2578</c:v>
                </c:pt>
                <c:pt idx="43">
                  <c:v>2282</c:v>
                </c:pt>
                <c:pt idx="44">
                  <c:v>1964</c:v>
                </c:pt>
                <c:pt idx="45">
                  <c:v>1630</c:v>
                </c:pt>
                <c:pt idx="46">
                  <c:v>1275</c:v>
                </c:pt>
                <c:pt idx="47">
                  <c:v>902</c:v>
                </c:pt>
                <c:pt idx="48">
                  <c:v>536</c:v>
                </c:pt>
                <c:pt idx="49">
                  <c:v>164</c:v>
                </c:pt>
                <c:pt idx="50">
                  <c:v>-202</c:v>
                </c:pt>
                <c:pt idx="51">
                  <c:v>-573</c:v>
                </c:pt>
                <c:pt idx="52">
                  <c:v>-937</c:v>
                </c:pt>
                <c:pt idx="53">
                  <c:v>-1296</c:v>
                </c:pt>
                <c:pt idx="54">
                  <c:v>-1656</c:v>
                </c:pt>
                <c:pt idx="55">
                  <c:v>-1986</c:v>
                </c:pt>
                <c:pt idx="56">
                  <c:v>-2300</c:v>
                </c:pt>
                <c:pt idx="57">
                  <c:v>-2590</c:v>
                </c:pt>
                <c:pt idx="58">
                  <c:v>-2850</c:v>
                </c:pt>
                <c:pt idx="59">
                  <c:v>-3078</c:v>
                </c:pt>
                <c:pt idx="60">
                  <c:v>-3293</c:v>
                </c:pt>
                <c:pt idx="61">
                  <c:v>-3470</c:v>
                </c:pt>
                <c:pt idx="62">
                  <c:v>-3613</c:v>
                </c:pt>
                <c:pt idx="63">
                  <c:v>-3717</c:v>
                </c:pt>
                <c:pt idx="64">
                  <c:v>-3788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DEA-4564-8781-F48ED5757D76}"/>
            </c:ext>
          </c:extLst>
        </c:ser>
        <c:ser>
          <c:idx val="3"/>
          <c:order val="3"/>
          <c:tx>
            <c:strRef>
              <c:f>TDK_KF_ST_23_01!$N$19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TDK_KF_ST_23_01!$N$85:$N$149</c:f>
              <c:numCache>
                <c:formatCode>General</c:formatCode>
                <c:ptCount val="65"/>
                <c:pt idx="0">
                  <c:v>-3784.1280443483533</c:v>
                </c:pt>
                <c:pt idx="1">
                  <c:v>-3817.57230476006</c:v>
                </c:pt>
                <c:pt idx="2">
                  <c:v>-3813.7428668331299</c:v>
                </c:pt>
                <c:pt idx="3">
                  <c:v>-3774.5251594293668</c:v>
                </c:pt>
                <c:pt idx="4">
                  <c:v>-3697.0718484595714</c:v>
                </c:pt>
                <c:pt idx="5">
                  <c:v>-3582.2393141114676</c:v>
                </c:pt>
                <c:pt idx="6">
                  <c:v>-3433.5655724234316</c:v>
                </c:pt>
                <c:pt idx="7">
                  <c:v>-3249.3825834188592</c:v>
                </c:pt>
                <c:pt idx="8">
                  <c:v>-3032.7697475898567</c:v>
                </c:pt>
                <c:pt idx="9">
                  <c:v>-2789.1688014481433</c:v>
                </c:pt>
                <c:pt idx="10">
                  <c:v>-2526.0887240974321</c:v>
                </c:pt>
                <c:pt idx="11">
                  <c:v>-2237.7484038018865</c:v>
                </c:pt>
                <c:pt idx="12">
                  <c:v>-1919.0964622828672</c:v>
                </c:pt>
                <c:pt idx="13">
                  <c:v>-1581.9331843234368</c:v>
                </c:pt>
                <c:pt idx="14">
                  <c:v>-1227.3585680873773</c:v>
                </c:pt>
                <c:pt idx="15">
                  <c:v>-858.67681332895199</c:v>
                </c:pt>
                <c:pt idx="16">
                  <c:v>-481.80996249038373</c:v>
                </c:pt>
                <c:pt idx="17">
                  <c:v>-107.1749471746455</c:v>
                </c:pt>
                <c:pt idx="18">
                  <c:v>263.27246595058665</c:v>
                </c:pt>
                <c:pt idx="19">
                  <c:v>631.47388553483142</c:v>
                </c:pt>
                <c:pt idx="20">
                  <c:v>996.92509067563549</c:v>
                </c:pt>
                <c:pt idx="21">
                  <c:v>1363.3467901450977</c:v>
                </c:pt>
                <c:pt idx="22">
                  <c:v>1714.716306809431</c:v>
                </c:pt>
                <c:pt idx="23">
                  <c:v>2046.224362666057</c:v>
                </c:pt>
                <c:pt idx="24">
                  <c:v>2363.3072183616109</c:v>
                </c:pt>
                <c:pt idx="25">
                  <c:v>2647.1284730935854</c:v>
                </c:pt>
                <c:pt idx="26">
                  <c:v>2901.5078833024168</c:v>
                </c:pt>
                <c:pt idx="27">
                  <c:v>3132.7236412368156</c:v>
                </c:pt>
                <c:pt idx="28">
                  <c:v>3340.2878080479818</c:v>
                </c:pt>
                <c:pt idx="29">
                  <c:v>3515.6165297195726</c:v>
                </c:pt>
                <c:pt idx="30">
                  <c:v>3655.2629284128084</c:v>
                </c:pt>
                <c:pt idx="31">
                  <c:v>3762.0925798550411</c:v>
                </c:pt>
                <c:pt idx="32">
                  <c:v>3830.2272645609637</c:v>
                </c:pt>
                <c:pt idx="33">
                  <c:v>3861.5302474596901</c:v>
                </c:pt>
                <c:pt idx="34">
                  <c:v>3856.5564694624918</c:v>
                </c:pt>
                <c:pt idx="35">
                  <c:v>3815.6154255162833</c:v>
                </c:pt>
                <c:pt idx="36">
                  <c:v>3739.7336896107149</c:v>
                </c:pt>
                <c:pt idx="37">
                  <c:v>3625.8492900393999</c:v>
                </c:pt>
                <c:pt idx="38">
                  <c:v>3474.8324395679488</c:v>
                </c:pt>
                <c:pt idx="39">
                  <c:v>3293.3781793446233</c:v>
                </c:pt>
                <c:pt idx="40">
                  <c:v>3075.0156907414048</c:v>
                </c:pt>
                <c:pt idx="41">
                  <c:v>2833.7316941453109</c:v>
                </c:pt>
                <c:pt idx="42">
                  <c:v>2573.4669278921788</c:v>
                </c:pt>
                <c:pt idx="43">
                  <c:v>2286.4168292915679</c:v>
                </c:pt>
                <c:pt idx="44">
                  <c:v>1968.6341973953035</c:v>
                </c:pt>
                <c:pt idx="45">
                  <c:v>1635.0803638113193</c:v>
                </c:pt>
                <c:pt idx="46">
                  <c:v>1282.0411900831668</c:v>
                </c:pt>
                <c:pt idx="47">
                  <c:v>907.81731164196617</c:v>
                </c:pt>
                <c:pt idx="48">
                  <c:v>538.23433960992588</c:v>
                </c:pt>
                <c:pt idx="49">
                  <c:v>166.72289118251311</c:v>
                </c:pt>
                <c:pt idx="50">
                  <c:v>-202.53883589942387</c:v>
                </c:pt>
                <c:pt idx="51">
                  <c:v>-569.72860425277406</c:v>
                </c:pt>
                <c:pt idx="52">
                  <c:v>-939.05406484180708</c:v>
                </c:pt>
                <c:pt idx="53">
                  <c:v>-1300.2561588999204</c:v>
                </c:pt>
                <c:pt idx="54">
                  <c:v>-1655.1598090388202</c:v>
                </c:pt>
                <c:pt idx="55">
                  <c:v>-1989.5767367082483</c:v>
                </c:pt>
                <c:pt idx="56">
                  <c:v>-2301.7760565603107</c:v>
                </c:pt>
                <c:pt idx="57">
                  <c:v>-2588.3464443389007</c:v>
                </c:pt>
                <c:pt idx="58">
                  <c:v>-2848.16404444007</c:v>
                </c:pt>
                <c:pt idx="59">
                  <c:v>-3080.139747615975</c:v>
                </c:pt>
                <c:pt idx="60">
                  <c:v>-3290.8214827270185</c:v>
                </c:pt>
                <c:pt idx="61">
                  <c:v>-3466.180614172597</c:v>
                </c:pt>
                <c:pt idx="62">
                  <c:v>-3608.115125456482</c:v>
                </c:pt>
                <c:pt idx="63">
                  <c:v>-3716.3085806537924</c:v>
                </c:pt>
                <c:pt idx="64">
                  <c:v>-3785.7383018046221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DEA-4564-8781-F48ED5757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49336"/>
        <c:axId val="570249728"/>
      </c:scatterChart>
      <c:valAx>
        <c:axId val="570249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9728"/>
        <c:crosses val="autoZero"/>
        <c:crossBetween val="midCat"/>
      </c:valAx>
      <c:valAx>
        <c:axId val="57024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9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TDK_KF_ST_23_01!$AC$20:$AC$84</c:f>
              <c:numCache>
                <c:formatCode>General</c:formatCode>
                <c:ptCount val="65"/>
                <c:pt idx="0">
                  <c:v>1.9310904322394889E-2</c:v>
                </c:pt>
                <c:pt idx="1">
                  <c:v>-4.9889979620898472E-2</c:v>
                </c:pt>
                <c:pt idx="2">
                  <c:v>-6.7552925082242865E-2</c:v>
                </c:pt>
                <c:pt idx="3">
                  <c:v>-0.17223813576890734</c:v>
                </c:pt>
                <c:pt idx="4">
                  <c:v>-0.16972532788100025</c:v>
                </c:pt>
                <c:pt idx="5">
                  <c:v>-0.14741981506755408</c:v>
                </c:pt>
                <c:pt idx="6">
                  <c:v>-0.12834595994140585</c:v>
                </c:pt>
                <c:pt idx="7">
                  <c:v>-5.9379782483226506E-2</c:v>
                </c:pt>
                <c:pt idx="8">
                  <c:v>-7.3610570725797686E-2</c:v>
                </c:pt>
                <c:pt idx="9">
                  <c:v>-8.7363820739199127E-2</c:v>
                </c:pt>
                <c:pt idx="10">
                  <c:v>1.3519832442050017E-2</c:v>
                </c:pt>
                <c:pt idx="11">
                  <c:v>-1.29160365054517E-2</c:v>
                </c:pt>
                <c:pt idx="12">
                  <c:v>3.3742100649206463E-2</c:v>
                </c:pt>
                <c:pt idx="13">
                  <c:v>-8.4536999020087933E-2</c:v>
                </c:pt>
                <c:pt idx="14">
                  <c:v>-8.6402259675409709E-2</c:v>
                </c:pt>
                <c:pt idx="15">
                  <c:v>-5.3633737227002598E-2</c:v>
                </c:pt>
                <c:pt idx="16">
                  <c:v>-0.10366173904574794</c:v>
                </c:pt>
                <c:pt idx="17">
                  <c:v>-0.11557711658211645</c:v>
                </c:pt>
                <c:pt idx="18">
                  <c:v>-0.15307160305529521</c:v>
                </c:pt>
                <c:pt idx="19">
                  <c:v>-0.22270954881756211</c:v>
                </c:pt>
                <c:pt idx="20">
                  <c:v>-0.11227365065148831</c:v>
                </c:pt>
                <c:pt idx="21">
                  <c:v>-9.3198570392814872E-2</c:v>
                </c:pt>
                <c:pt idx="22">
                  <c:v>-0.18357853357424858</c:v>
                </c:pt>
                <c:pt idx="23">
                  <c:v>-0.10478957368957253</c:v>
                </c:pt>
                <c:pt idx="24">
                  <c:v>1.5780726913988019E-2</c:v>
                </c:pt>
                <c:pt idx="25">
                  <c:v>2.358332572438826E-2</c:v>
                </c:pt>
                <c:pt idx="26">
                  <c:v>2.9378127490076622E-2</c:v>
                </c:pt>
                <c:pt idx="27">
                  <c:v>9.7946502646721001E-2</c:v>
                </c:pt>
                <c:pt idx="28">
                  <c:v>0.12825226994743844</c:v>
                </c:pt>
                <c:pt idx="29">
                  <c:v>9.6562455528157898E-2</c:v>
                </c:pt>
                <c:pt idx="30">
                  <c:v>0.11705981543147459</c:v>
                </c:pt>
                <c:pt idx="31">
                  <c:v>3.7273156135910313E-2</c:v>
                </c:pt>
                <c:pt idx="32">
                  <c:v>9.9901602300292325E-2</c:v>
                </c:pt>
                <c:pt idx="33">
                  <c:v>8.2520350366621642E-2</c:v>
                </c:pt>
                <c:pt idx="34">
                  <c:v>5.1564402443574409E-2</c:v>
                </c:pt>
                <c:pt idx="35">
                  <c:v>-7.9851217072075542E-3</c:v>
                </c:pt>
                <c:pt idx="36">
                  <c:v>-3.1893247753203013E-2</c:v>
                </c:pt>
                <c:pt idx="37">
                  <c:v>4.0584241895942341E-2</c:v>
                </c:pt>
                <c:pt idx="38">
                  <c:v>5.4867606547105652E-2</c:v>
                </c:pt>
                <c:pt idx="39">
                  <c:v>7.8870816678573874E-2</c:v>
                </c:pt>
                <c:pt idx="40">
                  <c:v>4.4285319360682251E-2</c:v>
                </c:pt>
                <c:pt idx="41">
                  <c:v>0.12148453921221858</c:v>
                </c:pt>
                <c:pt idx="42">
                  <c:v>0.12208219937647868</c:v>
                </c:pt>
                <c:pt idx="43">
                  <c:v>0.15010670961800088</c:v>
                </c:pt>
                <c:pt idx="44">
                  <c:v>0.10807524633730736</c:v>
                </c:pt>
                <c:pt idx="45">
                  <c:v>3.963461186927475E-2</c:v>
                </c:pt>
                <c:pt idx="46">
                  <c:v>4.8729696257964861E-2</c:v>
                </c:pt>
                <c:pt idx="47">
                  <c:v>0.21281852072974061</c:v>
                </c:pt>
                <c:pt idx="48">
                  <c:v>5.2558128472981025E-2</c:v>
                </c:pt>
                <c:pt idx="49">
                  <c:v>-7.8650044392077234E-2</c:v>
                </c:pt>
                <c:pt idx="50">
                  <c:v>-4.6721981446523841E-2</c:v>
                </c:pt>
                <c:pt idx="51">
                  <c:v>-7.9487277324005845E-2</c:v>
                </c:pt>
                <c:pt idx="52">
                  <c:v>-0.16049589294323141</c:v>
                </c:pt>
                <c:pt idx="53">
                  <c:v>-7.3042415491954671E-2</c:v>
                </c:pt>
                <c:pt idx="54">
                  <c:v>-0.1086253008309086</c:v>
                </c:pt>
                <c:pt idx="55">
                  <c:v>-0.13010036984343287</c:v>
                </c:pt>
                <c:pt idx="56">
                  <c:v>-6.7203010615060066E-2</c:v>
                </c:pt>
                <c:pt idx="57">
                  <c:v>1.1352405896218443E-2</c:v>
                </c:pt>
                <c:pt idx="58">
                  <c:v>-2.0443154761778715E-2</c:v>
                </c:pt>
                <c:pt idx="59">
                  <c:v>-5.4877623130494158E-2</c:v>
                </c:pt>
                <c:pt idx="60">
                  <c:v>6.3749110219646354E-2</c:v>
                </c:pt>
                <c:pt idx="61">
                  <c:v>3.0708907306120636E-2</c:v>
                </c:pt>
                <c:pt idx="62">
                  <c:v>-3.9453901507215505E-2</c:v>
                </c:pt>
                <c:pt idx="63">
                  <c:v>-4.7194537097141165E-2</c:v>
                </c:pt>
                <c:pt idx="64">
                  <c:v>-8.2067071384074097E-2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50-4C0D-81C6-ED01C4769C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TDK_KF_ST_23_01!$AA$85:$AA$149</c:f>
              <c:numCache>
                <c:formatCode>General</c:formatCode>
                <c:ptCount val="65"/>
                <c:pt idx="0">
                  <c:v>360.00900000000001</c:v>
                </c:pt>
                <c:pt idx="1">
                  <c:v>354.29400000000004</c:v>
                </c:pt>
                <c:pt idx="2">
                  <c:v>348.80400000000003</c:v>
                </c:pt>
                <c:pt idx="3">
                  <c:v>343.29600000000005</c:v>
                </c:pt>
                <c:pt idx="4">
                  <c:v>337.59900000000005</c:v>
                </c:pt>
                <c:pt idx="5">
                  <c:v>331.87500000000006</c:v>
                </c:pt>
                <c:pt idx="6">
                  <c:v>326.22300000000007</c:v>
                </c:pt>
                <c:pt idx="7">
                  <c:v>320.51700000000005</c:v>
                </c:pt>
                <c:pt idx="8">
                  <c:v>314.81100000000004</c:v>
                </c:pt>
                <c:pt idx="9">
                  <c:v>309.17700000000002</c:v>
                </c:pt>
                <c:pt idx="10">
                  <c:v>303.69600000000003</c:v>
                </c:pt>
                <c:pt idx="11">
                  <c:v>298.17900000000003</c:v>
                </c:pt>
                <c:pt idx="12">
                  <c:v>292.50000000000006</c:v>
                </c:pt>
                <c:pt idx="13">
                  <c:v>286.83000000000004</c:v>
                </c:pt>
                <c:pt idx="14">
                  <c:v>281.13300000000004</c:v>
                </c:pt>
                <c:pt idx="15">
                  <c:v>275.40900000000005</c:v>
                </c:pt>
                <c:pt idx="16">
                  <c:v>269.69400000000007</c:v>
                </c:pt>
                <c:pt idx="17">
                  <c:v>264.0870000000001</c:v>
                </c:pt>
                <c:pt idx="18">
                  <c:v>258.56100000000009</c:v>
                </c:pt>
                <c:pt idx="19">
                  <c:v>253.03500000000008</c:v>
                </c:pt>
                <c:pt idx="20">
                  <c:v>247.46400000000008</c:v>
                </c:pt>
                <c:pt idx="21">
                  <c:v>241.73100000000008</c:v>
                </c:pt>
                <c:pt idx="22">
                  <c:v>236.02500000000009</c:v>
                </c:pt>
                <c:pt idx="23">
                  <c:v>230.3730000000001</c:v>
                </c:pt>
                <c:pt idx="24">
                  <c:v>224.6220000000001</c:v>
                </c:pt>
                <c:pt idx="25">
                  <c:v>219.0690000000001</c:v>
                </c:pt>
                <c:pt idx="26">
                  <c:v>213.62400000000011</c:v>
                </c:pt>
                <c:pt idx="27">
                  <c:v>208.10700000000011</c:v>
                </c:pt>
                <c:pt idx="28">
                  <c:v>202.43700000000013</c:v>
                </c:pt>
                <c:pt idx="29">
                  <c:v>196.75800000000012</c:v>
                </c:pt>
                <c:pt idx="30">
                  <c:v>191.14200000000011</c:v>
                </c:pt>
                <c:pt idx="31">
                  <c:v>185.3910000000001</c:v>
                </c:pt>
                <c:pt idx="32">
                  <c:v>179.75700000000012</c:v>
                </c:pt>
                <c:pt idx="33">
                  <c:v>174.13200000000012</c:v>
                </c:pt>
                <c:pt idx="34">
                  <c:v>168.67800000000011</c:v>
                </c:pt>
                <c:pt idx="35">
                  <c:v>163.10700000000011</c:v>
                </c:pt>
                <c:pt idx="36">
                  <c:v>157.59000000000012</c:v>
                </c:pt>
                <c:pt idx="37">
                  <c:v>151.92000000000013</c:v>
                </c:pt>
                <c:pt idx="38">
                  <c:v>146.18700000000013</c:v>
                </c:pt>
                <c:pt idx="39">
                  <c:v>140.57100000000014</c:v>
                </c:pt>
                <c:pt idx="40">
                  <c:v>134.82000000000014</c:v>
                </c:pt>
                <c:pt idx="41">
                  <c:v>129.24000000000012</c:v>
                </c:pt>
                <c:pt idx="42">
                  <c:v>123.81300000000013</c:v>
                </c:pt>
                <c:pt idx="43">
                  <c:v>118.31400000000014</c:v>
                </c:pt>
                <c:pt idx="44">
                  <c:v>112.64400000000013</c:v>
                </c:pt>
                <c:pt idx="45">
                  <c:v>107.02800000000013</c:v>
                </c:pt>
                <c:pt idx="46">
                  <c:v>101.34900000000013</c:v>
                </c:pt>
                <c:pt idx="47">
                  <c:v>95.535000000000139</c:v>
                </c:pt>
                <c:pt idx="48">
                  <c:v>89.928000000000139</c:v>
                </c:pt>
                <c:pt idx="49">
                  <c:v>84.366000000000142</c:v>
                </c:pt>
                <c:pt idx="50">
                  <c:v>78.858000000000146</c:v>
                </c:pt>
                <c:pt idx="51">
                  <c:v>73.350000000000151</c:v>
                </c:pt>
                <c:pt idx="52">
                  <c:v>67.725000000000151</c:v>
                </c:pt>
                <c:pt idx="53">
                  <c:v>62.08200000000015</c:v>
                </c:pt>
                <c:pt idx="54">
                  <c:v>56.331000000000152</c:v>
                </c:pt>
                <c:pt idx="55">
                  <c:v>50.64300000000015</c:v>
                </c:pt>
                <c:pt idx="56">
                  <c:v>45.000000000000149</c:v>
                </c:pt>
                <c:pt idx="57">
                  <c:v>39.420000000000151</c:v>
                </c:pt>
                <c:pt idx="58">
                  <c:v>33.885000000000154</c:v>
                </c:pt>
                <c:pt idx="59">
                  <c:v>28.377000000000155</c:v>
                </c:pt>
                <c:pt idx="60">
                  <c:v>22.653000000000155</c:v>
                </c:pt>
                <c:pt idx="61">
                  <c:v>17.010000000000154</c:v>
                </c:pt>
                <c:pt idx="62">
                  <c:v>11.349000000000155</c:v>
                </c:pt>
                <c:pt idx="63">
                  <c:v>5.5800000000001555</c:v>
                </c:pt>
                <c:pt idx="64">
                  <c:v>-8.9999999999844427E-2</c:v>
                </c:pt>
              </c:numCache>
            </c:numRef>
          </c:xVal>
          <c:yVal>
            <c:numRef>
              <c:f>TDK_KF_ST_23_01!$AC$85:$AC$149</c:f>
              <c:numCache>
                <c:formatCode>General</c:formatCode>
                <c:ptCount val="65"/>
                <c:pt idx="0">
                  <c:v>3.0008977851366581E-2</c:v>
                </c:pt>
                <c:pt idx="1">
                  <c:v>-3.8130970889369564E-2</c:v>
                </c:pt>
                <c:pt idx="2">
                  <c:v>6.4348878675048127E-2</c:v>
                </c:pt>
                <c:pt idx="3">
                  <c:v>6.5828334841398828E-2</c:v>
                </c:pt>
                <c:pt idx="4">
                  <c:v>3.0958017199168353E-2</c:v>
                </c:pt>
                <c:pt idx="5">
                  <c:v>-4.3746525921562807E-2</c:v>
                </c:pt>
                <c:pt idx="6">
                  <c:v>1.0794961169835915E-2</c:v>
                </c:pt>
                <c:pt idx="7">
                  <c:v>3.647905289267328E-2</c:v>
                </c:pt>
                <c:pt idx="8">
                  <c:v>3.6794630828012487E-2</c:v>
                </c:pt>
                <c:pt idx="9">
                  <c:v>8.0708773469950756E-3</c:v>
                </c:pt>
                <c:pt idx="10">
                  <c:v>-4.9719482258183234E-2</c:v>
                </c:pt>
                <c:pt idx="11">
                  <c:v>-8.4167994800111501E-2</c:v>
                </c:pt>
                <c:pt idx="12">
                  <c:v>-5.901239604378361E-2</c:v>
                </c:pt>
                <c:pt idx="13">
                  <c:v>-7.7045229219379507E-2</c:v>
                </c:pt>
                <c:pt idx="14">
                  <c:v>4.5579156388384945E-2</c:v>
                </c:pt>
                <c:pt idx="15">
                  <c:v>-9.5313596020218938E-3</c:v>
                </c:pt>
                <c:pt idx="16">
                  <c:v>-3.4520275616046092E-2</c:v>
                </c:pt>
                <c:pt idx="17">
                  <c:v>3.2781034123217978E-2</c:v>
                </c:pt>
                <c:pt idx="18">
                  <c:v>0.1029373490343346</c:v>
                </c:pt>
                <c:pt idx="19">
                  <c:v>0.13863292119640391</c:v>
                </c:pt>
                <c:pt idx="20">
                  <c:v>0.16944111171400777</c:v>
                </c:pt>
                <c:pt idx="21">
                  <c:v>0.14009120806147735</c:v>
                </c:pt>
                <c:pt idx="22">
                  <c:v>0.1587978268024699</c:v>
                </c:pt>
                <c:pt idx="23">
                  <c:v>0.11786764872994127</c:v>
                </c:pt>
                <c:pt idx="24">
                  <c:v>0.13291870599616118</c:v>
                </c:pt>
                <c:pt idx="25">
                  <c:v>0.22810803801380075</c:v>
                </c:pt>
                <c:pt idx="26">
                  <c:v>2.078736730396713E-3</c:v>
                </c:pt>
                <c:pt idx="27">
                  <c:v>2.8127574095009322E-2</c:v>
                </c:pt>
                <c:pt idx="28">
                  <c:v>9.9587127691052046E-2</c:v>
                </c:pt>
                <c:pt idx="29">
                  <c:v>1.9229283005898878E-2</c:v>
                </c:pt>
                <c:pt idx="30">
                  <c:v>9.27203827115477E-2</c:v>
                </c:pt>
                <c:pt idx="31">
                  <c:v>9.5973550974548516E-2</c:v>
                </c:pt>
                <c:pt idx="32">
                  <c:v>5.5054239525986759E-2</c:v>
                </c:pt>
                <c:pt idx="33">
                  <c:v>0.10401798292292597</c:v>
                </c:pt>
                <c:pt idx="34">
                  <c:v>9.9203233657704004E-2</c:v>
                </c:pt>
                <c:pt idx="35">
                  <c:v>0.13359083627980795</c:v>
                </c:pt>
                <c:pt idx="36">
                  <c:v>0.17774276799949007</c:v>
                </c:pt>
                <c:pt idx="37">
                  <c:v>8.2194845073843226E-2</c:v>
                </c:pt>
                <c:pt idx="38">
                  <c:v>0.11860259949526153</c:v>
                </c:pt>
                <c:pt idx="39">
                  <c:v>8.0638252632411422E-2</c:v>
                </c:pt>
                <c:pt idx="40">
                  <c:v>2.7274960016740124E-2</c:v>
                </c:pt>
                <c:pt idx="41">
                  <c:v>1.9992526155647283E-2</c:v>
                </c:pt>
                <c:pt idx="42">
                  <c:v>2.8218803984429996E-3</c:v>
                </c:pt>
                <c:pt idx="43">
                  <c:v>-8.9025953855013995E-2</c:v>
                </c:pt>
                <c:pt idx="44">
                  <c:v>-0.11288953277836811</c:v>
                </c:pt>
                <c:pt idx="45">
                  <c:v>-8.8268100530683569E-2</c:v>
                </c:pt>
                <c:pt idx="46">
                  <c:v>-0.12496756882401883</c:v>
                </c:pt>
                <c:pt idx="47">
                  <c:v>-8.8254768906494974E-2</c:v>
                </c:pt>
                <c:pt idx="48">
                  <c:v>-4.9903196247697679E-2</c:v>
                </c:pt>
                <c:pt idx="49">
                  <c:v>-4.3382051859040871E-2</c:v>
                </c:pt>
                <c:pt idx="50">
                  <c:v>9.6359001783241638E-3</c:v>
                </c:pt>
                <c:pt idx="51">
                  <c:v>-4.1519055054905607E-2</c:v>
                </c:pt>
                <c:pt idx="52">
                  <c:v>2.9301378490785623E-2</c:v>
                </c:pt>
                <c:pt idx="53">
                  <c:v>4.5840833225739175E-2</c:v>
                </c:pt>
                <c:pt idx="54">
                  <c:v>-1.1411927797858823E-2</c:v>
                </c:pt>
                <c:pt idx="55">
                  <c:v>1.8511900652804059E-2</c:v>
                </c:pt>
                <c:pt idx="56">
                  <c:v>-2.6412795216778306E-2</c:v>
                </c:pt>
                <c:pt idx="57">
                  <c:v>-8.8634928938162716E-3</c:v>
                </c:pt>
                <c:pt idx="58">
                  <c:v>-6.4350288128984801E-2</c:v>
                </c:pt>
                <c:pt idx="59">
                  <c:v>-1.2617172091811568E-2</c:v>
                </c:pt>
                <c:pt idx="60">
                  <c:v>-2.23508570327553E-2</c:v>
                </c:pt>
                <c:pt idx="61">
                  <c:v>-0.12599167210742479</c:v>
                </c:pt>
                <c:pt idx="62">
                  <c:v>-8.9798278166989931E-2</c:v>
                </c:pt>
                <c:pt idx="63">
                  <c:v>-5.8403353280604975E-3</c:v>
                </c:pt>
                <c:pt idx="64">
                  <c:v>7.228793513985643E-3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50-4C0D-81C6-ED01C4769C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</c:numCache>
            </c:numRef>
          </c:xVal>
          <c:yVal>
            <c:numRef>
              <c:f>TDK_KF_ST_23_01!$AD$20:$AD$83</c:f>
              <c:numCache>
                <c:formatCode>General</c:formatCode>
                <c:ptCount val="64"/>
                <c:pt idx="0">
                  <c:v>-1.2082110808409246E-2</c:v>
                </c:pt>
                <c:pt idx="1">
                  <c:v>4.4049644292837975E-2</c:v>
                </c:pt>
                <c:pt idx="2">
                  <c:v>-2.2245353084747066E-2</c:v>
                </c:pt>
                <c:pt idx="3">
                  <c:v>4.6246463661482551E-2</c:v>
                </c:pt>
                <c:pt idx="4">
                  <c:v>0.14737447084824495</c:v>
                </c:pt>
                <c:pt idx="5">
                  <c:v>0.13480264297574251</c:v>
                </c:pt>
                <c:pt idx="6">
                  <c:v>6.3995671812421051E-2</c:v>
                </c:pt>
                <c:pt idx="7">
                  <c:v>5.0516289589410235E-2</c:v>
                </c:pt>
                <c:pt idx="8">
                  <c:v>4.719777550901938E-2</c:v>
                </c:pt>
                <c:pt idx="9">
                  <c:v>0.10587572139200319</c:v>
                </c:pt>
                <c:pt idx="10">
                  <c:v>-2.493176023990884E-2</c:v>
                </c:pt>
                <c:pt idx="11">
                  <c:v>5.8756869731190875E-2</c:v>
                </c:pt>
                <c:pt idx="12">
                  <c:v>-4.4407221584208401E-3</c:v>
                </c:pt>
                <c:pt idx="13">
                  <c:v>4.3017943965182326E-2</c:v>
                </c:pt>
                <c:pt idx="14">
                  <c:v>9.6038159853733873E-2</c:v>
                </c:pt>
                <c:pt idx="15">
                  <c:v>1.0251685367961727E-2</c:v>
                </c:pt>
                <c:pt idx="16">
                  <c:v>5.3758542798050257E-2</c:v>
                </c:pt>
                <c:pt idx="17">
                  <c:v>2.7322347675621472E-2</c:v>
                </c:pt>
                <c:pt idx="18">
                  <c:v>2.8104034231276387E-2</c:v>
                </c:pt>
                <c:pt idx="19">
                  <c:v>0.13444144828687854</c:v>
                </c:pt>
                <c:pt idx="20">
                  <c:v>-6.1588212687979649E-4</c:v>
                </c:pt>
                <c:pt idx="21">
                  <c:v>4.1726165378008773E-3</c:v>
                </c:pt>
                <c:pt idx="22">
                  <c:v>0.18640041397269158</c:v>
                </c:pt>
                <c:pt idx="23">
                  <c:v>0.12478209984521982</c:v>
                </c:pt>
                <c:pt idx="24">
                  <c:v>1.1494233102752105E-2</c:v>
                </c:pt>
                <c:pt idx="25">
                  <c:v>5.7054926908023162E-2</c:v>
                </c:pt>
                <c:pt idx="26">
                  <c:v>8.9224472005184907E-2</c:v>
                </c:pt>
                <c:pt idx="27">
                  <c:v>-1.5751657572877775E-2</c:v>
                </c:pt>
                <c:pt idx="28">
                  <c:v>4.9490498052051635E-2</c:v>
                </c:pt>
                <c:pt idx="29">
                  <c:v>3.7028380751650047E-2</c:v>
                </c:pt>
                <c:pt idx="30">
                  <c:v>-1.7856581773770586E-2</c:v>
                </c:pt>
                <c:pt idx="31">
                  <c:v>6.6744826787015654E-2</c:v>
                </c:pt>
                <c:pt idx="32">
                  <c:v>-4.4847362774305566E-2</c:v>
                </c:pt>
                <c:pt idx="33">
                  <c:v>1.3453200607926874E-2</c:v>
                </c:pt>
                <c:pt idx="34">
                  <c:v>4.1155980267973291E-2</c:v>
                </c:pt>
                <c:pt idx="35">
                  <c:v>2.7214404713106433E-2</c:v>
                </c:pt>
                <c:pt idx="36">
                  <c:v>0.13148037544425506</c:v>
                </c:pt>
                <c:pt idx="37">
                  <c:v>-1.2456667800933019E-2</c:v>
                </c:pt>
                <c:pt idx="38">
                  <c:v>-5.2788869816708939E-2</c:v>
                </c:pt>
                <c:pt idx="39">
                  <c:v>0.14923722133522688</c:v>
                </c:pt>
                <c:pt idx="40">
                  <c:v>8.8633386635478928E-2</c:v>
                </c:pt>
                <c:pt idx="41">
                  <c:v>-3.6168904822773129E-3</c:v>
                </c:pt>
                <c:pt idx="42">
                  <c:v>3.6715627425991215E-2</c:v>
                </c:pt>
                <c:pt idx="43">
                  <c:v>-1.0015501556523532E-2</c:v>
                </c:pt>
                <c:pt idx="44">
                  <c:v>6.1365865376700413E-2</c:v>
                </c:pt>
                <c:pt idx="45">
                  <c:v>9.8998309327129164E-2</c:v>
                </c:pt>
                <c:pt idx="46">
                  <c:v>5.4207652776369741E-2</c:v>
                </c:pt>
                <c:pt idx="47">
                  <c:v>-0.18003748660652263</c:v>
                </c:pt>
                <c:pt idx="48">
                  <c:v>-8.7078404089027117E-2</c:v>
                </c:pt>
                <c:pt idx="49">
                  <c:v>6.911868479005534E-2</c:v>
                </c:pt>
                <c:pt idx="50">
                  <c:v>9.2301137834908786E-2</c:v>
                </c:pt>
                <c:pt idx="51">
                  <c:v>2.4420481046263376E-3</c:v>
                </c:pt>
                <c:pt idx="52">
                  <c:v>0.1014834968994478</c:v>
                </c:pt>
                <c:pt idx="53">
                  <c:v>-1.112557930815683E-2</c:v>
                </c:pt>
                <c:pt idx="54">
                  <c:v>5.8905818572725366E-2</c:v>
                </c:pt>
                <c:pt idx="55">
                  <c:v>0.13817124719042795</c:v>
                </c:pt>
                <c:pt idx="56">
                  <c:v>0.10399764144307255</c:v>
                </c:pt>
                <c:pt idx="57">
                  <c:v>2.5126646996454838E-2</c:v>
                </c:pt>
                <c:pt idx="58">
                  <c:v>3.123811593161463E-2</c:v>
                </c:pt>
                <c:pt idx="59">
                  <c:v>1.1131097208931351E-2</c:v>
                </c:pt>
                <c:pt idx="60">
                  <c:v>-3.2791093020478002E-2</c:v>
                </c:pt>
                <c:pt idx="61">
                  <c:v>3.5119427535278191E-2</c:v>
                </c:pt>
                <c:pt idx="62">
                  <c:v>0.10380278018226363</c:v>
                </c:pt>
                <c:pt idx="63">
                  <c:v>9.0635662077716006E-3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950-4C0D-81C6-ED01C4769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43848"/>
        <c:axId val="570246200"/>
      </c:scatterChart>
      <c:valAx>
        <c:axId val="57024384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6200"/>
        <c:crosses val="autoZero"/>
        <c:crossBetween val="midCat"/>
      </c:valAx>
      <c:valAx>
        <c:axId val="570246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3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TDK_KF_ST_23_01!$I$20:$I$84</c:f>
              <c:numCache>
                <c:formatCode>General</c:formatCode>
                <c:ptCount val="65"/>
                <c:pt idx="0">
                  <c:v>503</c:v>
                </c:pt>
                <c:pt idx="1">
                  <c:v>875</c:v>
                </c:pt>
                <c:pt idx="2">
                  <c:v>1251</c:v>
                </c:pt>
                <c:pt idx="3">
                  <c:v>1599</c:v>
                </c:pt>
                <c:pt idx="4">
                  <c:v>1928</c:v>
                </c:pt>
                <c:pt idx="5">
                  <c:v>2243</c:v>
                </c:pt>
                <c:pt idx="6">
                  <c:v>2531</c:v>
                </c:pt>
                <c:pt idx="7">
                  <c:v>2806</c:v>
                </c:pt>
                <c:pt idx="8">
                  <c:v>3048</c:v>
                </c:pt>
                <c:pt idx="9">
                  <c:v>3260</c:v>
                </c:pt>
                <c:pt idx="10">
                  <c:v>3454</c:v>
                </c:pt>
                <c:pt idx="11">
                  <c:v>3602</c:v>
                </c:pt>
                <c:pt idx="12">
                  <c:v>3710</c:v>
                </c:pt>
                <c:pt idx="13">
                  <c:v>3792</c:v>
                </c:pt>
                <c:pt idx="14">
                  <c:v>3828</c:v>
                </c:pt>
                <c:pt idx="15">
                  <c:v>3824</c:v>
                </c:pt>
                <c:pt idx="16">
                  <c:v>3800</c:v>
                </c:pt>
                <c:pt idx="17">
                  <c:v>3727</c:v>
                </c:pt>
                <c:pt idx="18">
                  <c:v>3616</c:v>
                </c:pt>
                <c:pt idx="19">
                  <c:v>3472</c:v>
                </c:pt>
                <c:pt idx="20">
                  <c:v>3296</c:v>
                </c:pt>
                <c:pt idx="21">
                  <c:v>3088</c:v>
                </c:pt>
                <c:pt idx="22">
                  <c:v>2855</c:v>
                </c:pt>
                <c:pt idx="23">
                  <c:v>2590</c:v>
                </c:pt>
                <c:pt idx="24">
                  <c:v>2291</c:v>
                </c:pt>
                <c:pt idx="25">
                  <c:v>1968</c:v>
                </c:pt>
                <c:pt idx="26">
                  <c:v>1637</c:v>
                </c:pt>
                <c:pt idx="27">
                  <c:v>1278</c:v>
                </c:pt>
                <c:pt idx="28">
                  <c:v>914</c:v>
                </c:pt>
                <c:pt idx="29">
                  <c:v>551</c:v>
                </c:pt>
                <c:pt idx="30">
                  <c:v>180</c:v>
                </c:pt>
                <c:pt idx="31">
                  <c:v>-191</c:v>
                </c:pt>
                <c:pt idx="32">
                  <c:v>-579</c:v>
                </c:pt>
                <c:pt idx="33">
                  <c:v>-951</c:v>
                </c:pt>
                <c:pt idx="34">
                  <c:v>-1324</c:v>
                </c:pt>
                <c:pt idx="35">
                  <c:v>-1674</c:v>
                </c:pt>
                <c:pt idx="36">
                  <c:v>-2003</c:v>
                </c:pt>
                <c:pt idx="37">
                  <c:v>-2320</c:v>
                </c:pt>
                <c:pt idx="38">
                  <c:v>-2607</c:v>
                </c:pt>
                <c:pt idx="39">
                  <c:v>-2877</c:v>
                </c:pt>
                <c:pt idx="40">
                  <c:v>-3118</c:v>
                </c:pt>
                <c:pt idx="41">
                  <c:v>-3337</c:v>
                </c:pt>
                <c:pt idx="42">
                  <c:v>-3522</c:v>
                </c:pt>
                <c:pt idx="43">
                  <c:v>-3670</c:v>
                </c:pt>
                <c:pt idx="44">
                  <c:v>-3784</c:v>
                </c:pt>
                <c:pt idx="45">
                  <c:v>-3854</c:v>
                </c:pt>
                <c:pt idx="46">
                  <c:v>-3895</c:v>
                </c:pt>
                <c:pt idx="47">
                  <c:v>-3897</c:v>
                </c:pt>
                <c:pt idx="48">
                  <c:v>-3871</c:v>
                </c:pt>
                <c:pt idx="49">
                  <c:v>-3807</c:v>
                </c:pt>
                <c:pt idx="50">
                  <c:v>-3692</c:v>
                </c:pt>
                <c:pt idx="51">
                  <c:v>-3545</c:v>
                </c:pt>
                <c:pt idx="52">
                  <c:v>-3373</c:v>
                </c:pt>
                <c:pt idx="53">
                  <c:v>-3166</c:v>
                </c:pt>
                <c:pt idx="54">
                  <c:v>-2933</c:v>
                </c:pt>
                <c:pt idx="55">
                  <c:v>-2667</c:v>
                </c:pt>
                <c:pt idx="56">
                  <c:v>-2371</c:v>
                </c:pt>
                <c:pt idx="57">
                  <c:v>-2048</c:v>
                </c:pt>
                <c:pt idx="58">
                  <c:v>-1710</c:v>
                </c:pt>
                <c:pt idx="59">
                  <c:v>-1360</c:v>
                </c:pt>
                <c:pt idx="60">
                  <c:v>-988</c:v>
                </c:pt>
                <c:pt idx="61">
                  <c:v>-627</c:v>
                </c:pt>
                <c:pt idx="62">
                  <c:v>-260</c:v>
                </c:pt>
                <c:pt idx="63">
                  <c:v>119</c:v>
                </c:pt>
                <c:pt idx="64">
                  <c:v>495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1B9-4590-8991-853B3C1BEADE}"/>
            </c:ext>
          </c:extLst>
        </c:ser>
        <c:ser>
          <c:idx val="1"/>
          <c:order val="1"/>
          <c:tx>
            <c:strRef>
              <c:f>TDK_KF_ST_23_01!$L$19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TDK_KF_ST_23_01!$L$20:$L$84</c:f>
              <c:numCache>
                <c:formatCode>General</c:formatCode>
                <c:ptCount val="65"/>
                <c:pt idx="0">
                  <c:v>496.95682901875489</c:v>
                </c:pt>
                <c:pt idx="1">
                  <c:v>873.61234793655149</c:v>
                </c:pt>
                <c:pt idx="2">
                  <c:v>1250.4681233952078</c:v>
                </c:pt>
                <c:pt idx="3">
                  <c:v>1604.6487623334722</c:v>
                </c:pt>
                <c:pt idx="4">
                  <c:v>1933.844420543325</c:v>
                </c:pt>
                <c:pt idx="5">
                  <c:v>2249.1564403303173</c:v>
                </c:pt>
                <c:pt idx="6">
                  <c:v>2539.4508090260251</c:v>
                </c:pt>
                <c:pt idx="7">
                  <c:v>2805.6783716834543</c:v>
                </c:pt>
                <c:pt idx="8">
                  <c:v>3050.4842757164001</c:v>
                </c:pt>
                <c:pt idx="9">
                  <c:v>3267.3398630643132</c:v>
                </c:pt>
                <c:pt idx="10">
                  <c:v>3452.2440682059259</c:v>
                </c:pt>
                <c:pt idx="11">
                  <c:v>3598.5673309907952</c:v>
                </c:pt>
                <c:pt idx="12">
                  <c:v>3710.9894430430986</c:v>
                </c:pt>
                <c:pt idx="13">
                  <c:v>3784.1032251582119</c:v>
                </c:pt>
                <c:pt idx="14">
                  <c:v>3823.1508148693474</c:v>
                </c:pt>
                <c:pt idx="15">
                  <c:v>3826.1003223004195</c:v>
                </c:pt>
                <c:pt idx="16">
                  <c:v>3791.8515076326876</c:v>
                </c:pt>
                <c:pt idx="17">
                  <c:v>3720.275785416718</c:v>
                </c:pt>
                <c:pt idx="18">
                  <c:v>3609.5005421544242</c:v>
                </c:pt>
                <c:pt idx="19">
                  <c:v>3464.577828950657</c:v>
                </c:pt>
                <c:pt idx="20">
                  <c:v>3287.2077334241335</c:v>
                </c:pt>
                <c:pt idx="21">
                  <c:v>3082.1949679333084</c:v>
                </c:pt>
                <c:pt idx="22">
                  <c:v>2848.3351290093187</c:v>
                </c:pt>
                <c:pt idx="23">
                  <c:v>2586.8961690512579</c:v>
                </c:pt>
                <c:pt idx="24">
                  <c:v>2292.3048331545269</c:v>
                </c:pt>
                <c:pt idx="25">
                  <c:v>1971.0992539175336</c:v>
                </c:pt>
                <c:pt idx="26">
                  <c:v>1637.8595609354729</c:v>
                </c:pt>
                <c:pt idx="27">
                  <c:v>1283.3629306369567</c:v>
                </c:pt>
                <c:pt idx="28">
                  <c:v>922.85322514650443</c:v>
                </c:pt>
                <c:pt idx="29">
                  <c:v>557.98857033235379</c:v>
                </c:pt>
                <c:pt idx="30">
                  <c:v>188.79327558260218</c:v>
                </c:pt>
                <c:pt idx="31">
                  <c:v>-186.76341522967937</c:v>
                </c:pt>
                <c:pt idx="32">
                  <c:v>-570.57659473642582</c:v>
                </c:pt>
                <c:pt idx="33">
                  <c:v>-943.81169351124174</c:v>
                </c:pt>
                <c:pt idx="34">
                  <c:v>-1318.1003358909807</c:v>
                </c:pt>
                <c:pt idx="35">
                  <c:v>-1672.2348639669933</c:v>
                </c:pt>
                <c:pt idx="36">
                  <c:v>-2003.112173079805</c:v>
                </c:pt>
                <c:pt idx="37">
                  <c:v>-2316.6596231043613</c:v>
                </c:pt>
                <c:pt idx="38">
                  <c:v>-2608.3756090352535</c:v>
                </c:pt>
                <c:pt idx="39">
                  <c:v>-2876.8807626160965</c:v>
                </c:pt>
                <c:pt idx="40">
                  <c:v>-3120.1349860074465</c:v>
                </c:pt>
                <c:pt idx="41">
                  <c:v>-3340.0450048268253</c:v>
                </c:pt>
                <c:pt idx="42">
                  <c:v>-3525.1929761475617</c:v>
                </c:pt>
                <c:pt idx="43">
                  <c:v>-3673.6928252383227</c:v>
                </c:pt>
                <c:pt idx="44">
                  <c:v>-3787.262639531516</c:v>
                </c:pt>
                <c:pt idx="45">
                  <c:v>-3861.9133289752708</c:v>
                </c:pt>
                <c:pt idx="46">
                  <c:v>-3902.620559229128</c:v>
                </c:pt>
                <c:pt idx="47">
                  <c:v>-3906.9047396038636</c:v>
                </c:pt>
                <c:pt idx="48">
                  <c:v>-3873.8224716609302</c:v>
                </c:pt>
                <c:pt idx="49">
                  <c:v>-3803.8024687500319</c:v>
                </c:pt>
                <c:pt idx="50">
                  <c:v>-3693.1291561805151</c:v>
                </c:pt>
                <c:pt idx="51">
                  <c:v>-3547.8266755915479</c:v>
                </c:pt>
                <c:pt idx="52">
                  <c:v>-3372.5930657612612</c:v>
                </c:pt>
                <c:pt idx="53">
                  <c:v>-3164.429970110592</c:v>
                </c:pt>
                <c:pt idx="54">
                  <c:v>-2928.3803695393945</c:v>
                </c:pt>
                <c:pt idx="55">
                  <c:v>-2666.9081517590334</c:v>
                </c:pt>
                <c:pt idx="56">
                  <c:v>-2371.3156214083706</c:v>
                </c:pt>
                <c:pt idx="57">
                  <c:v>-2047.9357175415519</c:v>
                </c:pt>
                <c:pt idx="58">
                  <c:v>-1710.1167734607411</c:v>
                </c:pt>
                <c:pt idx="59">
                  <c:v>-1356.9890461211878</c:v>
                </c:pt>
                <c:pt idx="60">
                  <c:v>-991.5593551807641</c:v>
                </c:pt>
                <c:pt idx="61">
                  <c:v>-627.66433057908705</c:v>
                </c:pt>
                <c:pt idx="62">
                  <c:v>-255.9313333825823</c:v>
                </c:pt>
                <c:pt idx="63">
                  <c:v>123.28150198926819</c:v>
                </c:pt>
                <c:pt idx="64">
                  <c:v>501.52634779499476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1B9-4590-8991-853B3C1BEADE}"/>
            </c:ext>
          </c:extLst>
        </c:ser>
        <c:ser>
          <c:idx val="2"/>
          <c:order val="2"/>
          <c:tx>
            <c:strRef>
              <c:f>TDK_KF_ST_23_01!$J$19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TDK_KF_ST_23_01!$J$20:$J$84</c:f>
              <c:numCache>
                <c:formatCode>General</c:formatCode>
                <c:ptCount val="65"/>
                <c:pt idx="0">
                  <c:v>-3797</c:v>
                </c:pt>
                <c:pt idx="1">
                  <c:v>-3727</c:v>
                </c:pt>
                <c:pt idx="2">
                  <c:v>-3618</c:v>
                </c:pt>
                <c:pt idx="3">
                  <c:v>-3478</c:v>
                </c:pt>
                <c:pt idx="4">
                  <c:v>-3305</c:v>
                </c:pt>
                <c:pt idx="5">
                  <c:v>-3096</c:v>
                </c:pt>
                <c:pt idx="6">
                  <c:v>-2859</c:v>
                </c:pt>
                <c:pt idx="7">
                  <c:v>-2602</c:v>
                </c:pt>
                <c:pt idx="8">
                  <c:v>-2310</c:v>
                </c:pt>
                <c:pt idx="9">
                  <c:v>-1991</c:v>
                </c:pt>
                <c:pt idx="10">
                  <c:v>-1649</c:v>
                </c:pt>
                <c:pt idx="11">
                  <c:v>-1304</c:v>
                </c:pt>
                <c:pt idx="12">
                  <c:v>-935</c:v>
                </c:pt>
                <c:pt idx="13">
                  <c:v>-587</c:v>
                </c:pt>
                <c:pt idx="14">
                  <c:v>-217</c:v>
                </c:pt>
                <c:pt idx="15">
                  <c:v>161</c:v>
                </c:pt>
                <c:pt idx="16">
                  <c:v>536</c:v>
                </c:pt>
                <c:pt idx="17">
                  <c:v>909</c:v>
                </c:pt>
                <c:pt idx="18">
                  <c:v>1279</c:v>
                </c:pt>
                <c:pt idx="19">
                  <c:v>1628</c:v>
                </c:pt>
                <c:pt idx="20">
                  <c:v>1972</c:v>
                </c:pt>
                <c:pt idx="21">
                  <c:v>2282</c:v>
                </c:pt>
                <c:pt idx="22">
                  <c:v>2564</c:v>
                </c:pt>
                <c:pt idx="23">
                  <c:v>2834</c:v>
                </c:pt>
                <c:pt idx="24">
                  <c:v>3088</c:v>
                </c:pt>
                <c:pt idx="25">
                  <c:v>3305</c:v>
                </c:pt>
                <c:pt idx="26">
                  <c:v>3492</c:v>
                </c:pt>
                <c:pt idx="27">
                  <c:v>3645</c:v>
                </c:pt>
                <c:pt idx="28">
                  <c:v>3755</c:v>
                </c:pt>
                <c:pt idx="29">
                  <c:v>3832</c:v>
                </c:pt>
                <c:pt idx="30">
                  <c:v>3875</c:v>
                </c:pt>
                <c:pt idx="31">
                  <c:v>3883</c:v>
                </c:pt>
                <c:pt idx="32">
                  <c:v>3843</c:v>
                </c:pt>
                <c:pt idx="33">
                  <c:v>3773</c:v>
                </c:pt>
                <c:pt idx="34">
                  <c:v>3667</c:v>
                </c:pt>
                <c:pt idx="35">
                  <c:v>3525</c:v>
                </c:pt>
                <c:pt idx="36">
                  <c:v>3353</c:v>
                </c:pt>
                <c:pt idx="37">
                  <c:v>3146</c:v>
                </c:pt>
                <c:pt idx="38">
                  <c:v>2907</c:v>
                </c:pt>
                <c:pt idx="39">
                  <c:v>2647</c:v>
                </c:pt>
                <c:pt idx="40">
                  <c:v>2362</c:v>
                </c:pt>
                <c:pt idx="41">
                  <c:v>2037</c:v>
                </c:pt>
                <c:pt idx="42">
                  <c:v>1701</c:v>
                </c:pt>
                <c:pt idx="43">
                  <c:v>1351</c:v>
                </c:pt>
                <c:pt idx="44">
                  <c:v>992</c:v>
                </c:pt>
                <c:pt idx="45">
                  <c:v>639</c:v>
                </c:pt>
                <c:pt idx="46">
                  <c:v>269</c:v>
                </c:pt>
                <c:pt idx="47">
                  <c:v>-121</c:v>
                </c:pt>
                <c:pt idx="48">
                  <c:v>-487</c:v>
                </c:pt>
                <c:pt idx="49">
                  <c:v>-851</c:v>
                </c:pt>
                <c:pt idx="50">
                  <c:v>-1228</c:v>
                </c:pt>
                <c:pt idx="51">
                  <c:v>-1581</c:v>
                </c:pt>
                <c:pt idx="52">
                  <c:v>-1908</c:v>
                </c:pt>
                <c:pt idx="53">
                  <c:v>-2231</c:v>
                </c:pt>
                <c:pt idx="54">
                  <c:v>-2522</c:v>
                </c:pt>
                <c:pt idx="55">
                  <c:v>-2781</c:v>
                </c:pt>
                <c:pt idx="56">
                  <c:v>-3033</c:v>
                </c:pt>
                <c:pt idx="57">
                  <c:v>-3262</c:v>
                </c:pt>
                <c:pt idx="58">
                  <c:v>-3440</c:v>
                </c:pt>
                <c:pt idx="59">
                  <c:v>-3589</c:v>
                </c:pt>
                <c:pt idx="60">
                  <c:v>-3707</c:v>
                </c:pt>
                <c:pt idx="61">
                  <c:v>-3785</c:v>
                </c:pt>
                <c:pt idx="62">
                  <c:v>-3827</c:v>
                </c:pt>
                <c:pt idx="63">
                  <c:v>-3832</c:v>
                </c:pt>
                <c:pt idx="64">
                  <c:v>-3798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1B9-4590-8991-853B3C1BEADE}"/>
            </c:ext>
          </c:extLst>
        </c:ser>
        <c:ser>
          <c:idx val="3"/>
          <c:order val="3"/>
          <c:tx>
            <c:strRef>
              <c:f>TDK_KF_ST_23_01!$N$19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TDK_KF_ST_23_01!$AA$20:$AA$84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11.483999999999998</c:v>
                </c:pt>
                <c:pt idx="3">
                  <c:v>17.153999999999996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56.483999999999988</c:v>
                </c:pt>
                <c:pt idx="11">
                  <c:v>62.099999999999987</c:v>
                </c:pt>
                <c:pt idx="12">
                  <c:v>67.778999999999982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84.32999999999997</c:v>
                </c:pt>
                <c:pt idx="16">
                  <c:v>89.96399999999997</c:v>
                </c:pt>
                <c:pt idx="17">
                  <c:v>95.615999999999971</c:v>
                </c:pt>
                <c:pt idx="18">
                  <c:v>101.38499999999998</c:v>
                </c:pt>
                <c:pt idx="19">
                  <c:v>107.05499999999998</c:v>
                </c:pt>
                <c:pt idx="20">
                  <c:v>112.67099999999998</c:v>
                </c:pt>
                <c:pt idx="21">
                  <c:v>118.17899999999997</c:v>
                </c:pt>
                <c:pt idx="22">
                  <c:v>123.68699999999997</c:v>
                </c:pt>
                <c:pt idx="23">
                  <c:v>129.21299999999997</c:v>
                </c:pt>
                <c:pt idx="24">
                  <c:v>134.90099999999995</c:v>
                </c:pt>
                <c:pt idx="25">
                  <c:v>140.65199999999996</c:v>
                </c:pt>
                <c:pt idx="26">
                  <c:v>146.26799999999997</c:v>
                </c:pt>
                <c:pt idx="27">
                  <c:v>151.96499999999997</c:v>
                </c:pt>
                <c:pt idx="28">
                  <c:v>157.55399999999997</c:v>
                </c:pt>
                <c:pt idx="29">
                  <c:v>163.07099999999997</c:v>
                </c:pt>
                <c:pt idx="30">
                  <c:v>168.56999999999996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185.46299999999997</c:v>
                </c:pt>
                <c:pt idx="34">
                  <c:v>191.24099999999996</c:v>
                </c:pt>
                <c:pt idx="35">
                  <c:v>196.90199999999996</c:v>
                </c:pt>
                <c:pt idx="36">
                  <c:v>202.43699999999995</c:v>
                </c:pt>
                <c:pt idx="37">
                  <c:v>207.98999999999995</c:v>
                </c:pt>
                <c:pt idx="38">
                  <c:v>213.53399999999996</c:v>
                </c:pt>
                <c:pt idx="39">
                  <c:v>219.09599999999998</c:v>
                </c:pt>
                <c:pt idx="40">
                  <c:v>224.69399999999999</c:v>
                </c:pt>
                <c:pt idx="41">
                  <c:v>230.46299999999999</c:v>
                </c:pt>
                <c:pt idx="42">
                  <c:v>236.18699999999998</c:v>
                </c:pt>
                <c:pt idx="43">
                  <c:v>241.82999999999998</c:v>
                </c:pt>
                <c:pt idx="44">
                  <c:v>247.49099999999999</c:v>
                </c:pt>
                <c:pt idx="45">
                  <c:v>252.92699999999999</c:v>
                </c:pt>
                <c:pt idx="46">
                  <c:v>258.471</c:v>
                </c:pt>
                <c:pt idx="47">
                  <c:v>264.12299999999999</c:v>
                </c:pt>
                <c:pt idx="48">
                  <c:v>269.74799999999999</c:v>
                </c:pt>
                <c:pt idx="49">
                  <c:v>275.37299999999999</c:v>
                </c:pt>
                <c:pt idx="50">
                  <c:v>281.19599999999997</c:v>
                </c:pt>
                <c:pt idx="51">
                  <c:v>286.91099999999994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303.65099999999995</c:v>
                </c:pt>
                <c:pt idx="55">
                  <c:v>309.17699999999996</c:v>
                </c:pt>
                <c:pt idx="56">
                  <c:v>314.88299999999998</c:v>
                </c:pt>
                <c:pt idx="57">
                  <c:v>320.66999999999996</c:v>
                </c:pt>
                <c:pt idx="58">
                  <c:v>326.35799999999995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343.18799999999999</c:v>
                </c:pt>
                <c:pt idx="62">
                  <c:v>348.72300000000001</c:v>
                </c:pt>
                <c:pt idx="63">
                  <c:v>354.339</c:v>
                </c:pt>
                <c:pt idx="64">
                  <c:v>359.964</c:v>
                </c:pt>
              </c:numCache>
            </c:numRef>
          </c:xVal>
          <c:yVal>
            <c:numRef>
              <c:f>TDK_KF_ST_23_01!$N$20:$N$84</c:f>
              <c:numCache>
                <c:formatCode>General</c:formatCode>
                <c:ptCount val="65"/>
                <c:pt idx="0">
                  <c:v>-3794.998373694968</c:v>
                </c:pt>
                <c:pt idx="1">
                  <c:v>-3725.1648948027409</c:v>
                </c:pt>
                <c:pt idx="2">
                  <c:v>-3615.3508801189755</c:v>
                </c:pt>
                <c:pt idx="3">
                  <c:v>-3472.3165858599027</c:v>
                </c:pt>
                <c:pt idx="4">
                  <c:v>-3300.2858345597911</c:v>
                </c:pt>
                <c:pt idx="5">
                  <c:v>-3094.2575237366591</c:v>
                </c:pt>
                <c:pt idx="6">
                  <c:v>-2861.2968831454887</c:v>
                </c:pt>
                <c:pt idx="7">
                  <c:v>-2601.4320435934615</c:v>
                </c:pt>
                <c:pt idx="8">
                  <c:v>-2310.3503860091673</c:v>
                </c:pt>
                <c:pt idx="9">
                  <c:v>-1992.8946858334539</c:v>
                </c:pt>
                <c:pt idx="10">
                  <c:v>-1653.1534605965928</c:v>
                </c:pt>
                <c:pt idx="11">
                  <c:v>-1305.5801149910715</c:v>
                </c:pt>
                <c:pt idx="12">
                  <c:v>-941.15272924034184</c:v>
                </c:pt>
                <c:pt idx="13">
                  <c:v>-583.40808553596651</c:v>
                </c:pt>
                <c:pt idx="14">
                  <c:v>-214.17391668491678</c:v>
                </c:pt>
                <c:pt idx="15">
                  <c:v>161.49072136069884</c:v>
                </c:pt>
                <c:pt idx="16">
                  <c:v>538.82718140931445</c:v>
                </c:pt>
                <c:pt idx="17">
                  <c:v>912.3449016286902</c:v>
                </c:pt>
                <c:pt idx="18">
                  <c:v>1284.6359037627533</c:v>
                </c:pt>
                <c:pt idx="19">
                  <c:v>1638.0881288198109</c:v>
                </c:pt>
                <c:pt idx="20">
                  <c:v>1972.5862081518214</c:v>
                </c:pt>
                <c:pt idx="21">
                  <c:v>2282.470673056444</c:v>
                </c:pt>
                <c:pt idx="22">
                  <c:v>2571.4677015132461</c:v>
                </c:pt>
                <c:pt idx="23">
                  <c:v>2837.7329530097277</c:v>
                </c:pt>
                <c:pt idx="24">
                  <c:v>3084.4293093491106</c:v>
                </c:pt>
                <c:pt idx="25">
                  <c:v>3303.1705874542431</c:v>
                </c:pt>
                <c:pt idx="26">
                  <c:v>3484.8956035060078</c:v>
                </c:pt>
                <c:pt idx="27">
                  <c:v>3635.2467974379306</c:v>
                </c:pt>
                <c:pt idx="28">
                  <c:v>3748.0482682788379</c:v>
                </c:pt>
                <c:pt idx="29">
                  <c:v>3824.6330061591475</c:v>
                </c:pt>
                <c:pt idx="30">
                  <c:v>3865.8883904970075</c:v>
                </c:pt>
                <c:pt idx="31">
                  <c:v>3871.6023665558937</c:v>
                </c:pt>
                <c:pt idx="32">
                  <c:v>3839.7734915773549</c:v>
                </c:pt>
                <c:pt idx="33">
                  <c:v>3771.3388452362601</c:v>
                </c:pt>
                <c:pt idx="34">
                  <c:v>3663.4326559847568</c:v>
                </c:pt>
                <c:pt idx="35">
                  <c:v>3521.7946881561656</c:v>
                </c:pt>
                <c:pt idx="36">
                  <c:v>3350.2702486018193</c:v>
                </c:pt>
                <c:pt idx="37">
                  <c:v>3146.9820815978142</c:v>
                </c:pt>
                <c:pt idx="38">
                  <c:v>2914.744392677635</c:v>
                </c:pt>
                <c:pt idx="39">
                  <c:v>2654.5431155093356</c:v>
                </c:pt>
                <c:pt idx="40">
                  <c:v>2367.6176475491657</c:v>
                </c:pt>
                <c:pt idx="41">
                  <c:v>2048.5345213777359</c:v>
                </c:pt>
                <c:pt idx="42">
                  <c:v>1711.630360595866</c:v>
                </c:pt>
                <c:pt idx="43">
                  <c:v>1362.9735856638222</c:v>
                </c:pt>
                <c:pt idx="44">
                  <c:v>1000.1407461195092</c:v>
                </c:pt>
                <c:pt idx="45">
                  <c:v>642.69847593045631</c:v>
                </c:pt>
                <c:pt idx="46">
                  <c:v>272.42276508290587</c:v>
                </c:pt>
                <c:pt idx="47">
                  <c:v>-107.45604003617679</c:v>
                </c:pt>
                <c:pt idx="48">
                  <c:v>-484.27544902201981</c:v>
                </c:pt>
                <c:pt idx="49">
                  <c:v>-856.21601328020404</c:v>
                </c:pt>
                <c:pt idx="50">
                  <c:v>-1232.290057875854</c:v>
                </c:pt>
                <c:pt idx="51">
                  <c:v>-1588.8174783969714</c:v>
                </c:pt>
                <c:pt idx="52">
                  <c:v>-1920.9665014420127</c:v>
                </c:pt>
                <c:pt idx="53">
                  <c:v>-2236.7105744045034</c:v>
                </c:pt>
                <c:pt idx="54">
                  <c:v>-2528.5602455820849</c:v>
                </c:pt>
                <c:pt idx="55">
                  <c:v>-2794.7272709132912</c:v>
                </c:pt>
                <c:pt idx="56">
                  <c:v>-3042.0464812853106</c:v>
                </c:pt>
                <c:pt idx="57">
                  <c:v>-3261.8325664334088</c:v>
                </c:pt>
                <c:pt idx="58">
                  <c:v>-3445.2314828597191</c:v>
                </c:pt>
                <c:pt idx="59">
                  <c:v>-3594.0488918266019</c:v>
                </c:pt>
                <c:pt idx="60">
                  <c:v>-3707.308785604936</c:v>
                </c:pt>
                <c:pt idx="61">
                  <c:v>-3782.4833632374994</c:v>
                </c:pt>
                <c:pt idx="62">
                  <c:v>-3822.7643422092765</c:v>
                </c:pt>
                <c:pt idx="63">
                  <c:v>-3826.9671242147679</c:v>
                </c:pt>
                <c:pt idx="64">
                  <c:v>-3794.1149095893693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1B9-4590-8991-853B3C1BE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51296"/>
        <c:axId val="570241496"/>
      </c:scatterChart>
      <c:valAx>
        <c:axId val="57025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1496"/>
        <c:crosses val="autoZero"/>
        <c:crossBetween val="midCat"/>
      </c:valAx>
      <c:valAx>
        <c:axId val="570241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51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TDK_KF_ST_23_02!$I$85:$I$149</c:f>
              <c:numCache>
                <c:formatCode>General</c:formatCode>
                <c:ptCount val="65"/>
                <c:pt idx="0">
                  <c:v>514</c:v>
                </c:pt>
                <c:pt idx="1">
                  <c:v>119</c:v>
                </c:pt>
                <c:pt idx="2">
                  <c:v>-258</c:v>
                </c:pt>
                <c:pt idx="3">
                  <c:v>-623</c:v>
                </c:pt>
                <c:pt idx="4">
                  <c:v>-984</c:v>
                </c:pt>
                <c:pt idx="5">
                  <c:v>-1356</c:v>
                </c:pt>
                <c:pt idx="6">
                  <c:v>-1706</c:v>
                </c:pt>
                <c:pt idx="7">
                  <c:v>-2044</c:v>
                </c:pt>
                <c:pt idx="8">
                  <c:v>-2367</c:v>
                </c:pt>
                <c:pt idx="9">
                  <c:v>-2661</c:v>
                </c:pt>
                <c:pt idx="10">
                  <c:v>-2918</c:v>
                </c:pt>
                <c:pt idx="11">
                  <c:v>-3150</c:v>
                </c:pt>
                <c:pt idx="12">
                  <c:v>-3356</c:v>
                </c:pt>
                <c:pt idx="13">
                  <c:v>-3541</c:v>
                </c:pt>
                <c:pt idx="14">
                  <c:v>-3685</c:v>
                </c:pt>
                <c:pt idx="15">
                  <c:v>-3791</c:v>
                </c:pt>
                <c:pt idx="16">
                  <c:v>-3863</c:v>
                </c:pt>
                <c:pt idx="17">
                  <c:v>-3896</c:v>
                </c:pt>
                <c:pt idx="18">
                  <c:v>-3894</c:v>
                </c:pt>
                <c:pt idx="19">
                  <c:v>-3851</c:v>
                </c:pt>
                <c:pt idx="20">
                  <c:v>-3771</c:v>
                </c:pt>
                <c:pt idx="21">
                  <c:v>-3658</c:v>
                </c:pt>
                <c:pt idx="22">
                  <c:v>-3514</c:v>
                </c:pt>
                <c:pt idx="23">
                  <c:v>-3321</c:v>
                </c:pt>
                <c:pt idx="24">
                  <c:v>-3114</c:v>
                </c:pt>
                <c:pt idx="25">
                  <c:v>-2870</c:v>
                </c:pt>
                <c:pt idx="26">
                  <c:v>-2608</c:v>
                </c:pt>
                <c:pt idx="27">
                  <c:v>-2322</c:v>
                </c:pt>
                <c:pt idx="28">
                  <c:v>-2005</c:v>
                </c:pt>
                <c:pt idx="29">
                  <c:v>-1673</c:v>
                </c:pt>
                <c:pt idx="30">
                  <c:v>-1322</c:v>
                </c:pt>
                <c:pt idx="31">
                  <c:v>-948</c:v>
                </c:pt>
                <c:pt idx="32">
                  <c:v>-573</c:v>
                </c:pt>
                <c:pt idx="33">
                  <c:v>-204</c:v>
                </c:pt>
                <c:pt idx="34">
                  <c:v>171</c:v>
                </c:pt>
                <c:pt idx="35">
                  <c:v>543</c:v>
                </c:pt>
                <c:pt idx="36">
                  <c:v>901</c:v>
                </c:pt>
                <c:pt idx="37">
                  <c:v>1270</c:v>
                </c:pt>
                <c:pt idx="38">
                  <c:v>1629</c:v>
                </c:pt>
                <c:pt idx="39">
                  <c:v>1958</c:v>
                </c:pt>
                <c:pt idx="40">
                  <c:v>2283</c:v>
                </c:pt>
                <c:pt idx="41">
                  <c:v>2582</c:v>
                </c:pt>
                <c:pt idx="42">
                  <c:v>2837</c:v>
                </c:pt>
                <c:pt idx="43">
                  <c:v>3075</c:v>
                </c:pt>
                <c:pt idx="44">
                  <c:v>3285</c:v>
                </c:pt>
                <c:pt idx="45">
                  <c:v>3452</c:v>
                </c:pt>
                <c:pt idx="46">
                  <c:v>3617</c:v>
                </c:pt>
                <c:pt idx="47">
                  <c:v>3718</c:v>
                </c:pt>
                <c:pt idx="48">
                  <c:v>3784</c:v>
                </c:pt>
                <c:pt idx="49">
                  <c:v>3820</c:v>
                </c:pt>
                <c:pt idx="50">
                  <c:v>3817</c:v>
                </c:pt>
                <c:pt idx="51">
                  <c:v>3779</c:v>
                </c:pt>
                <c:pt idx="52">
                  <c:v>3709</c:v>
                </c:pt>
                <c:pt idx="53">
                  <c:v>3593</c:v>
                </c:pt>
                <c:pt idx="54">
                  <c:v>3441</c:v>
                </c:pt>
                <c:pt idx="55">
                  <c:v>3259</c:v>
                </c:pt>
                <c:pt idx="56">
                  <c:v>3047</c:v>
                </c:pt>
                <c:pt idx="57">
                  <c:v>2804</c:v>
                </c:pt>
                <c:pt idx="58">
                  <c:v>2540</c:v>
                </c:pt>
                <c:pt idx="59">
                  <c:v>2248</c:v>
                </c:pt>
                <c:pt idx="60">
                  <c:v>1930</c:v>
                </c:pt>
                <c:pt idx="61">
                  <c:v>1601</c:v>
                </c:pt>
                <c:pt idx="62">
                  <c:v>1242</c:v>
                </c:pt>
                <c:pt idx="63">
                  <c:v>871</c:v>
                </c:pt>
                <c:pt idx="64">
                  <c:v>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78B-4F36-875F-75167357C797}"/>
            </c:ext>
          </c:extLst>
        </c:ser>
        <c:ser>
          <c:idx val="1"/>
          <c:order val="1"/>
          <c:tx>
            <c:strRef>
              <c:f>TDK_KF_ST_23_02!$L$19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TDK_KF_ST_23_02!$L$85:$L$149</c:f>
              <c:numCache>
                <c:formatCode>General</c:formatCode>
                <c:ptCount val="65"/>
                <c:pt idx="0">
                  <c:v>510.62606987633097</c:v>
                </c:pt>
                <c:pt idx="1">
                  <c:v>123.68395635901092</c:v>
                </c:pt>
                <c:pt idx="2">
                  <c:v>-249.77921900051331</c:v>
                </c:pt>
                <c:pt idx="3">
                  <c:v>-621.280563786333</c:v>
                </c:pt>
                <c:pt idx="4">
                  <c:v>-984.40327097766067</c:v>
                </c:pt>
                <c:pt idx="5">
                  <c:v>-1354.8122832853219</c:v>
                </c:pt>
                <c:pt idx="6">
                  <c:v>-1709.2491531421547</c:v>
                </c:pt>
                <c:pt idx="7">
                  <c:v>-2044.0310392928252</c:v>
                </c:pt>
                <c:pt idx="8">
                  <c:v>-2362.7156199013211</c:v>
                </c:pt>
                <c:pt idx="9">
                  <c:v>-2654.2903442698689</c:v>
                </c:pt>
                <c:pt idx="10">
                  <c:v>-2918.1767932342841</c:v>
                </c:pt>
                <c:pt idx="11">
                  <c:v>-3151.1916082708776</c:v>
                </c:pt>
                <c:pt idx="12">
                  <c:v>-3361.2360924872137</c:v>
                </c:pt>
                <c:pt idx="13">
                  <c:v>-3539.2354736571697</c:v>
                </c:pt>
                <c:pt idx="14">
                  <c:v>-3684.4970797889223</c:v>
                </c:pt>
                <c:pt idx="15">
                  <c:v>-3794.1141756677921</c:v>
                </c:pt>
                <c:pt idx="16">
                  <c:v>-3864.6252562395412</c:v>
                </c:pt>
                <c:pt idx="17">
                  <c:v>-3897.8688299657556</c:v>
                </c:pt>
                <c:pt idx="18">
                  <c:v>-3894.1634310314644</c:v>
                </c:pt>
                <c:pt idx="19">
                  <c:v>-3854.9752569638817</c:v>
                </c:pt>
                <c:pt idx="20">
                  <c:v>-3779.237746325125</c:v>
                </c:pt>
                <c:pt idx="21">
                  <c:v>-3665.3495119716149</c:v>
                </c:pt>
                <c:pt idx="22">
                  <c:v>-3517.2216810356317</c:v>
                </c:pt>
                <c:pt idx="23">
                  <c:v>-3330.633657556592</c:v>
                </c:pt>
                <c:pt idx="24">
                  <c:v>-3116.1066362441034</c:v>
                </c:pt>
                <c:pt idx="25">
                  <c:v>-2874.6416712151613</c:v>
                </c:pt>
                <c:pt idx="26">
                  <c:v>-2608.1173778236152</c:v>
                </c:pt>
                <c:pt idx="27">
                  <c:v>-2320.9881076408433</c:v>
                </c:pt>
                <c:pt idx="28">
                  <c:v>-2003.0817135394552</c:v>
                </c:pt>
                <c:pt idx="29">
                  <c:v>-1671.0328180310073</c:v>
                </c:pt>
                <c:pt idx="30">
                  <c:v>-1313.84375402211</c:v>
                </c:pt>
                <c:pt idx="31">
                  <c:v>-943.35945857087722</c:v>
                </c:pt>
                <c:pt idx="32">
                  <c:v>-569.24465890031126</c:v>
                </c:pt>
                <c:pt idx="33">
                  <c:v>-194.83212055387426</c:v>
                </c:pt>
                <c:pt idx="34">
                  <c:v>181.04688448833676</c:v>
                </c:pt>
                <c:pt idx="35">
                  <c:v>548.83552101052442</c:v>
                </c:pt>
                <c:pt idx="36">
                  <c:v>907.69178815106068</c:v>
                </c:pt>
                <c:pt idx="37">
                  <c:v>1276.8520248264585</c:v>
                </c:pt>
                <c:pt idx="38">
                  <c:v>1632.2868801345976</c:v>
                </c:pt>
                <c:pt idx="39">
                  <c:v>1965.3408309936742</c:v>
                </c:pt>
                <c:pt idx="40">
                  <c:v>2281.9831734540908</c:v>
                </c:pt>
                <c:pt idx="41">
                  <c:v>2575.3779833560584</c:v>
                </c:pt>
                <c:pt idx="42">
                  <c:v>2833.8763410733759</c:v>
                </c:pt>
                <c:pt idx="43">
                  <c:v>3068.4178098276202</c:v>
                </c:pt>
                <c:pt idx="44">
                  <c:v>3276.3262460774545</c:v>
                </c:pt>
                <c:pt idx="45">
                  <c:v>3454.6003698483919</c:v>
                </c:pt>
                <c:pt idx="46">
                  <c:v>3600.4073734315962</c:v>
                </c:pt>
                <c:pt idx="47">
                  <c:v>3711.1321876715556</c:v>
                </c:pt>
                <c:pt idx="48">
                  <c:v>3782.4159946474174</c:v>
                </c:pt>
                <c:pt idx="49">
                  <c:v>3816.8364250199334</c:v>
                </c:pt>
                <c:pt idx="50">
                  <c:v>3814.7307659473554</c:v>
                </c:pt>
                <c:pt idx="51">
                  <c:v>3776.7074565605217</c:v>
                </c:pt>
                <c:pt idx="52">
                  <c:v>3704.4622871429219</c:v>
                </c:pt>
                <c:pt idx="53">
                  <c:v>3592.2909504542286</c:v>
                </c:pt>
                <c:pt idx="54">
                  <c:v>3445.0430063027238</c:v>
                </c:pt>
                <c:pt idx="55">
                  <c:v>3259.8017005366423</c:v>
                </c:pt>
                <c:pt idx="56">
                  <c:v>3046.7521367064264</c:v>
                </c:pt>
                <c:pt idx="57">
                  <c:v>2802.543618556168</c:v>
                </c:pt>
                <c:pt idx="58">
                  <c:v>2541.352353896797</c:v>
                </c:pt>
                <c:pt idx="59">
                  <c:v>2253.3663090673376</c:v>
                </c:pt>
                <c:pt idx="60">
                  <c:v>1935.7946975449681</c:v>
                </c:pt>
                <c:pt idx="61">
                  <c:v>1603.8842562940713</c:v>
                </c:pt>
                <c:pt idx="62">
                  <c:v>1245.5279261244325</c:v>
                </c:pt>
                <c:pt idx="63">
                  <c:v>873.63617881014488</c:v>
                </c:pt>
                <c:pt idx="64">
                  <c:v>499.72194217858299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78B-4F36-875F-75167357C797}"/>
            </c:ext>
          </c:extLst>
        </c:ser>
        <c:ser>
          <c:idx val="2"/>
          <c:order val="2"/>
          <c:tx>
            <c:strRef>
              <c:f>TDK_KF_ST_23_02!$J$19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TDK_KF_ST_23_02!$J$85:$J$149</c:f>
              <c:numCache>
                <c:formatCode>General</c:formatCode>
                <c:ptCount val="65"/>
                <c:pt idx="0">
                  <c:v>-3786</c:v>
                </c:pt>
                <c:pt idx="1">
                  <c:v>-3818</c:v>
                </c:pt>
                <c:pt idx="2">
                  <c:v>-3824</c:v>
                </c:pt>
                <c:pt idx="3">
                  <c:v>-3779</c:v>
                </c:pt>
                <c:pt idx="4">
                  <c:v>-3697</c:v>
                </c:pt>
                <c:pt idx="5">
                  <c:v>-3587</c:v>
                </c:pt>
                <c:pt idx="6">
                  <c:v>-3432</c:v>
                </c:pt>
                <c:pt idx="7">
                  <c:v>-3252</c:v>
                </c:pt>
                <c:pt idx="8">
                  <c:v>-3035</c:v>
                </c:pt>
                <c:pt idx="9">
                  <c:v>-2796</c:v>
                </c:pt>
                <c:pt idx="10">
                  <c:v>-2520</c:v>
                </c:pt>
                <c:pt idx="11">
                  <c:v>-2231</c:v>
                </c:pt>
                <c:pt idx="12">
                  <c:v>-1916</c:v>
                </c:pt>
                <c:pt idx="13">
                  <c:v>-1580</c:v>
                </c:pt>
                <c:pt idx="14">
                  <c:v>-1224</c:v>
                </c:pt>
                <c:pt idx="15">
                  <c:v>-855</c:v>
                </c:pt>
                <c:pt idx="16">
                  <c:v>-484</c:v>
                </c:pt>
                <c:pt idx="17">
                  <c:v>-112</c:v>
                </c:pt>
                <c:pt idx="18">
                  <c:v>256</c:v>
                </c:pt>
                <c:pt idx="19">
                  <c:v>626</c:v>
                </c:pt>
                <c:pt idx="20">
                  <c:v>986</c:v>
                </c:pt>
                <c:pt idx="21">
                  <c:v>1347</c:v>
                </c:pt>
                <c:pt idx="22">
                  <c:v>1697</c:v>
                </c:pt>
                <c:pt idx="23">
                  <c:v>2037</c:v>
                </c:pt>
                <c:pt idx="24">
                  <c:v>2350</c:v>
                </c:pt>
                <c:pt idx="25">
                  <c:v>2635</c:v>
                </c:pt>
                <c:pt idx="26">
                  <c:v>2895</c:v>
                </c:pt>
                <c:pt idx="27">
                  <c:v>3127</c:v>
                </c:pt>
                <c:pt idx="28">
                  <c:v>3339</c:v>
                </c:pt>
                <c:pt idx="29">
                  <c:v>3512</c:v>
                </c:pt>
                <c:pt idx="30">
                  <c:v>3659</c:v>
                </c:pt>
                <c:pt idx="31">
                  <c:v>3765</c:v>
                </c:pt>
                <c:pt idx="32">
                  <c:v>3837</c:v>
                </c:pt>
                <c:pt idx="33">
                  <c:v>3868</c:v>
                </c:pt>
                <c:pt idx="34">
                  <c:v>3863</c:v>
                </c:pt>
                <c:pt idx="35">
                  <c:v>3825</c:v>
                </c:pt>
                <c:pt idx="36">
                  <c:v>3754</c:v>
                </c:pt>
                <c:pt idx="37">
                  <c:v>3632</c:v>
                </c:pt>
                <c:pt idx="38">
                  <c:v>3480</c:v>
                </c:pt>
                <c:pt idx="39">
                  <c:v>3303</c:v>
                </c:pt>
                <c:pt idx="40">
                  <c:v>3084</c:v>
                </c:pt>
                <c:pt idx="41">
                  <c:v>2839</c:v>
                </c:pt>
                <c:pt idx="42">
                  <c:v>2574</c:v>
                </c:pt>
                <c:pt idx="43">
                  <c:v>2279</c:v>
                </c:pt>
                <c:pt idx="44">
                  <c:v>1970</c:v>
                </c:pt>
                <c:pt idx="45">
                  <c:v>1632</c:v>
                </c:pt>
                <c:pt idx="46">
                  <c:v>1278</c:v>
                </c:pt>
                <c:pt idx="47">
                  <c:v>907</c:v>
                </c:pt>
                <c:pt idx="48">
                  <c:v>539</c:v>
                </c:pt>
                <c:pt idx="49">
                  <c:v>164</c:v>
                </c:pt>
                <c:pt idx="50">
                  <c:v>-206</c:v>
                </c:pt>
                <c:pt idx="51">
                  <c:v>-570</c:v>
                </c:pt>
                <c:pt idx="52">
                  <c:v>-927</c:v>
                </c:pt>
                <c:pt idx="53">
                  <c:v>-1295</c:v>
                </c:pt>
                <c:pt idx="54">
                  <c:v>-1649</c:v>
                </c:pt>
                <c:pt idx="55">
                  <c:v>-1984</c:v>
                </c:pt>
                <c:pt idx="56">
                  <c:v>-2296</c:v>
                </c:pt>
                <c:pt idx="57">
                  <c:v>-2593</c:v>
                </c:pt>
                <c:pt idx="58">
                  <c:v>-2850</c:v>
                </c:pt>
                <c:pt idx="59">
                  <c:v>-3082</c:v>
                </c:pt>
                <c:pt idx="60">
                  <c:v>-3293</c:v>
                </c:pt>
                <c:pt idx="61">
                  <c:v>-3464</c:v>
                </c:pt>
                <c:pt idx="62">
                  <c:v>-3611</c:v>
                </c:pt>
                <c:pt idx="63">
                  <c:v>-3719</c:v>
                </c:pt>
                <c:pt idx="64">
                  <c:v>-3792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78B-4F36-875F-75167357C797}"/>
            </c:ext>
          </c:extLst>
        </c:ser>
        <c:ser>
          <c:idx val="3"/>
          <c:order val="3"/>
          <c:tx>
            <c:strRef>
              <c:f>TDK_KF_ST_23_02!$N$19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TDK_KF_ST_23_02!$N$85:$N$149</c:f>
              <c:numCache>
                <c:formatCode>General</c:formatCode>
                <c:ptCount val="65"/>
                <c:pt idx="0">
                  <c:v>-3785.1656584007678</c:v>
                </c:pt>
                <c:pt idx="1">
                  <c:v>-3819.3234535460128</c:v>
                </c:pt>
                <c:pt idx="2">
                  <c:v>-3815.481459828799</c:v>
                </c:pt>
                <c:pt idx="3">
                  <c:v>-3775.7341321901126</c:v>
                </c:pt>
                <c:pt idx="4">
                  <c:v>-3701.2058755085804</c:v>
                </c:pt>
                <c:pt idx="5">
                  <c:v>-3586.6124209640238</c:v>
                </c:pt>
                <c:pt idx="6">
                  <c:v>-3437.0076046687018</c:v>
                </c:pt>
                <c:pt idx="7">
                  <c:v>-3255.0175652681401</c:v>
                </c:pt>
                <c:pt idx="8">
                  <c:v>-3038.6064502606014</c:v>
                </c:pt>
                <c:pt idx="9">
                  <c:v>-2795.4683799905702</c:v>
                </c:pt>
                <c:pt idx="10">
                  <c:v>-2527.8213465792055</c:v>
                </c:pt>
                <c:pt idx="11">
                  <c:v>-2240.8933611491707</c:v>
                </c:pt>
                <c:pt idx="12">
                  <c:v>-1923.8401244357767</c:v>
                </c:pt>
                <c:pt idx="13">
                  <c:v>-1587.3209506595499</c:v>
                </c:pt>
                <c:pt idx="14">
                  <c:v>-1231.1123755800354</c:v>
                </c:pt>
                <c:pt idx="15">
                  <c:v>-859.47364766669966</c:v>
                </c:pt>
                <c:pt idx="16">
                  <c:v>-486.69355790104515</c:v>
                </c:pt>
                <c:pt idx="17">
                  <c:v>-110.78469467417699</c:v>
                </c:pt>
                <c:pt idx="18">
                  <c:v>262.77926841628619</c:v>
                </c:pt>
                <c:pt idx="19">
                  <c:v>628.09797647302469</c:v>
                </c:pt>
                <c:pt idx="20">
                  <c:v>994.29102543945442</c:v>
                </c:pt>
                <c:pt idx="21">
                  <c:v>1358.6191941323441</c:v>
                </c:pt>
                <c:pt idx="22">
                  <c:v>1706.4750455906124</c:v>
                </c:pt>
                <c:pt idx="23">
                  <c:v>2045.6940951388519</c:v>
                </c:pt>
                <c:pt idx="24">
                  <c:v>2357.1485592415793</c:v>
                </c:pt>
                <c:pt idx="25">
                  <c:v>2642.8647973133029</c:v>
                </c:pt>
                <c:pt idx="26">
                  <c:v>2902.1274859582704</c:v>
                </c:pt>
                <c:pt idx="27">
                  <c:v>3131.947638782905</c:v>
                </c:pt>
                <c:pt idx="28">
                  <c:v>3339.1156033632014</c:v>
                </c:pt>
                <c:pt idx="29">
                  <c:v>3511.740577405948</c:v>
                </c:pt>
                <c:pt idx="30">
                  <c:v>3654.7353611557655</c:v>
                </c:pt>
                <c:pt idx="31">
                  <c:v>3761.6207046195054</c:v>
                </c:pt>
                <c:pt idx="32">
                  <c:v>3830.357374187141</c:v>
                </c:pt>
                <c:pt idx="33">
                  <c:v>3861.8741613828433</c:v>
                </c:pt>
                <c:pt idx="34">
                  <c:v>3856.9784757895104</c:v>
                </c:pt>
                <c:pt idx="35">
                  <c:v>3816.6691923944295</c:v>
                </c:pt>
                <c:pt idx="36">
                  <c:v>3742.4332962683702</c:v>
                </c:pt>
                <c:pt idx="37">
                  <c:v>3627.881044008283</c:v>
                </c:pt>
                <c:pt idx="38">
                  <c:v>3477.499449658606</c:v>
                </c:pt>
                <c:pt idx="39">
                  <c:v>3296.1182129894805</c:v>
                </c:pt>
                <c:pt idx="40">
                  <c:v>3080.9951290465947</c:v>
                </c:pt>
                <c:pt idx="41">
                  <c:v>2836.236141753579</c:v>
                </c:pt>
                <c:pt idx="42">
                  <c:v>2574.3174685296863</c:v>
                </c:pt>
                <c:pt idx="43">
                  <c:v>2286.2710630668089</c:v>
                </c:pt>
                <c:pt idx="44">
                  <c:v>1973.5922020774578</c:v>
                </c:pt>
                <c:pt idx="45">
                  <c:v>1638.5697033020615</c:v>
                </c:pt>
                <c:pt idx="46">
                  <c:v>1283.8737193107431</c:v>
                </c:pt>
                <c:pt idx="47">
                  <c:v>912.54895687446628</c:v>
                </c:pt>
                <c:pt idx="48">
                  <c:v>542.36263640686411</c:v>
                </c:pt>
                <c:pt idx="49">
                  <c:v>170.790678881465</c:v>
                </c:pt>
                <c:pt idx="50">
                  <c:v>-205.80781402340511</c:v>
                </c:pt>
                <c:pt idx="51">
                  <c:v>-573.06988113099987</c:v>
                </c:pt>
                <c:pt idx="52">
                  <c:v>-930.7488958893764</c:v>
                </c:pt>
                <c:pt idx="53">
                  <c:v>-1296.8649147443496</c:v>
                </c:pt>
                <c:pt idx="54">
                  <c:v>-1647.6992392557777</c:v>
                </c:pt>
                <c:pt idx="55">
                  <c:v>-1988.3263970457463</c:v>
                </c:pt>
                <c:pt idx="56">
                  <c:v>-2300.7737242470853</c:v>
                </c:pt>
                <c:pt idx="57">
                  <c:v>-2592.0375401087363</c:v>
                </c:pt>
                <c:pt idx="58">
                  <c:v>-2848.1018151085623</c:v>
                </c:pt>
                <c:pt idx="59">
                  <c:v>-3080.6756481694656</c:v>
                </c:pt>
                <c:pt idx="60">
                  <c:v>-3289.4202653335451</c:v>
                </c:pt>
                <c:pt idx="61">
                  <c:v>-3463.5739785044557</c:v>
                </c:pt>
                <c:pt idx="62">
                  <c:v>-3608.4788813696368</c:v>
                </c:pt>
                <c:pt idx="63">
                  <c:v>-3716.9742649735217</c:v>
                </c:pt>
                <c:pt idx="64">
                  <c:v>-3786.7354853417337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78B-4F36-875F-75167357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44240"/>
        <c:axId val="570254040"/>
      </c:scatterChart>
      <c:valAx>
        <c:axId val="57024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54040"/>
        <c:crosses val="autoZero"/>
        <c:crossBetween val="midCat"/>
      </c:valAx>
      <c:valAx>
        <c:axId val="57025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44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TDK_KF_ST_23_02!$AC$20:$AC$84</c:f>
              <c:numCache>
                <c:formatCode>General</c:formatCode>
                <c:ptCount val="65"/>
                <c:pt idx="0">
                  <c:v>4.077718184663718E-2</c:v>
                </c:pt>
                <c:pt idx="1">
                  <c:v>-4.6214662550522867E-2</c:v>
                </c:pt>
                <c:pt idx="2">
                  <c:v>-8.6787679150990726E-2</c:v>
                </c:pt>
                <c:pt idx="3">
                  <c:v>-0.12784225125577109</c:v>
                </c:pt>
                <c:pt idx="4">
                  <c:v>-0.12264320467000189</c:v>
                </c:pt>
                <c:pt idx="5">
                  <c:v>-9.3698627460174322E-2</c:v>
                </c:pt>
                <c:pt idx="6">
                  <c:v>-5.7236794243287648E-2</c:v>
                </c:pt>
                <c:pt idx="7">
                  <c:v>-5.0862954842436636E-2</c:v>
                </c:pt>
                <c:pt idx="8">
                  <c:v>-5.4690383557250755E-2</c:v>
                </c:pt>
                <c:pt idx="9">
                  <c:v>-5.3459052501807491E-2</c:v>
                </c:pt>
                <c:pt idx="10">
                  <c:v>-1.1821080575757037E-2</c:v>
                </c:pt>
                <c:pt idx="11">
                  <c:v>2.705426218412299E-3</c:v>
                </c:pt>
                <c:pt idx="12">
                  <c:v>-2.6166475836319592E-2</c:v>
                </c:pt>
                <c:pt idx="13">
                  <c:v>-8.826742266337817E-2</c:v>
                </c:pt>
                <c:pt idx="14">
                  <c:v>-9.1972314399043853E-2</c:v>
                </c:pt>
                <c:pt idx="15">
                  <c:v>-4.0122388784027407E-2</c:v>
                </c:pt>
                <c:pt idx="16">
                  <c:v>-4.4238618420749276E-2</c:v>
                </c:pt>
                <c:pt idx="17">
                  <c:v>-0.10440518105413332</c:v>
                </c:pt>
                <c:pt idx="18">
                  <c:v>-0.14538760584440524</c:v>
                </c:pt>
                <c:pt idx="19">
                  <c:v>-0.14687478626805728</c:v>
                </c:pt>
                <c:pt idx="20">
                  <c:v>-0.13306160545076295</c:v>
                </c:pt>
                <c:pt idx="21">
                  <c:v>-9.4691378486672306E-2</c:v>
                </c:pt>
                <c:pt idx="22">
                  <c:v>-7.3235883071518515E-2</c:v>
                </c:pt>
                <c:pt idx="23">
                  <c:v>-8.2036469774749321E-2</c:v>
                </c:pt>
                <c:pt idx="24">
                  <c:v>1.7554433898880006E-2</c:v>
                </c:pt>
                <c:pt idx="25">
                  <c:v>7.8561682669061383E-2</c:v>
                </c:pt>
                <c:pt idx="26">
                  <c:v>1.5650234671937824E-2</c:v>
                </c:pt>
                <c:pt idx="27">
                  <c:v>8.6766327913096575E-2</c:v>
                </c:pt>
                <c:pt idx="28">
                  <c:v>0.13181704557445073</c:v>
                </c:pt>
                <c:pt idx="29">
                  <c:v>2.0764661114469618E-2</c:v>
                </c:pt>
                <c:pt idx="30">
                  <c:v>9.9342077744893231E-2</c:v>
                </c:pt>
                <c:pt idx="31">
                  <c:v>0.10091113068901336</c:v>
                </c:pt>
                <c:pt idx="32">
                  <c:v>8.9540889064210205E-3</c:v>
                </c:pt>
                <c:pt idx="33">
                  <c:v>6.9931600760725132E-2</c:v>
                </c:pt>
                <c:pt idx="34">
                  <c:v>0.18771088811993764</c:v>
                </c:pt>
                <c:pt idx="35">
                  <c:v>-2.9680823895688491E-2</c:v>
                </c:pt>
                <c:pt idx="36">
                  <c:v>-7.2989984151234921E-2</c:v>
                </c:pt>
                <c:pt idx="37">
                  <c:v>3.7607268503052182E-2</c:v>
                </c:pt>
                <c:pt idx="38">
                  <c:v>0.12327302260982265</c:v>
                </c:pt>
                <c:pt idx="39">
                  <c:v>0.11103149902970699</c:v>
                </c:pt>
                <c:pt idx="40">
                  <c:v>2.4924092894224259E-2</c:v>
                </c:pt>
                <c:pt idx="41">
                  <c:v>6.5256497431988691E-2</c:v>
                </c:pt>
                <c:pt idx="42">
                  <c:v>3.0283750922990293E-2</c:v>
                </c:pt>
                <c:pt idx="43">
                  <c:v>0.13533913341095172</c:v>
                </c:pt>
                <c:pt idx="44">
                  <c:v>0.13175020537997284</c:v>
                </c:pt>
                <c:pt idx="45">
                  <c:v>3.624974993425667E-2</c:v>
                </c:pt>
                <c:pt idx="46">
                  <c:v>3.3080672426251567E-2</c:v>
                </c:pt>
                <c:pt idx="47">
                  <c:v>5.6448699906241018E-2</c:v>
                </c:pt>
                <c:pt idx="48">
                  <c:v>1.1732912432535159E-2</c:v>
                </c:pt>
                <c:pt idx="49">
                  <c:v>-9.4632403182004055E-2</c:v>
                </c:pt>
                <c:pt idx="50">
                  <c:v>-0.13983053941643675</c:v>
                </c:pt>
                <c:pt idx="51">
                  <c:v>-0.12494064177502651</c:v>
                </c:pt>
                <c:pt idx="52">
                  <c:v>-0.14301354898958607</c:v>
                </c:pt>
                <c:pt idx="53">
                  <c:v>-0.12745345070135272</c:v>
                </c:pt>
                <c:pt idx="54">
                  <c:v>-0.10082319308116894</c:v>
                </c:pt>
                <c:pt idx="55">
                  <c:v>-8.4220936669964885E-2</c:v>
                </c:pt>
                <c:pt idx="56">
                  <c:v>-7.79061259782452E-2</c:v>
                </c:pt>
                <c:pt idx="57">
                  <c:v>2.52572936155957E-2</c:v>
                </c:pt>
                <c:pt idx="58">
                  <c:v>-1.4752732982628913E-2</c:v>
                </c:pt>
                <c:pt idx="59">
                  <c:v>2.8001607721932942E-2</c:v>
                </c:pt>
                <c:pt idx="60">
                  <c:v>1.6097025129170106E-2</c:v>
                </c:pt>
                <c:pt idx="61">
                  <c:v>1.0809225008756584E-2</c:v>
                </c:pt>
                <c:pt idx="62">
                  <c:v>-4.4178437775826751E-2</c:v>
                </c:pt>
                <c:pt idx="63">
                  <c:v>-5.5140856598768551E-2</c:v>
                </c:pt>
                <c:pt idx="64">
                  <c:v>-7.0830291289382785E-2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B4-4430-88AC-5DA1329EA73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TDK_KF_ST_23_02!$AA$85:$AA$149</c:f>
              <c:numCache>
                <c:formatCode>General</c:formatCode>
                <c:ptCount val="65"/>
                <c:pt idx="0">
                  <c:v>360.09899999999993</c:v>
                </c:pt>
                <c:pt idx="1">
                  <c:v>354.32999999999993</c:v>
                </c:pt>
                <c:pt idx="2">
                  <c:v>348.78599999999994</c:v>
                </c:pt>
                <c:pt idx="3">
                  <c:v>343.24199999999996</c:v>
                </c:pt>
                <c:pt idx="4">
                  <c:v>337.74299999999994</c:v>
                </c:pt>
                <c:pt idx="5">
                  <c:v>331.99199999999996</c:v>
                </c:pt>
                <c:pt idx="6">
                  <c:v>326.28599999999994</c:v>
                </c:pt>
                <c:pt idx="7">
                  <c:v>320.63399999999996</c:v>
                </c:pt>
                <c:pt idx="8">
                  <c:v>314.91899999999998</c:v>
                </c:pt>
                <c:pt idx="9">
                  <c:v>309.28499999999997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292.56299999999999</c:v>
                </c:pt>
                <c:pt idx="13">
                  <c:v>286.90199999999999</c:v>
                </c:pt>
                <c:pt idx="14">
                  <c:v>281.178</c:v>
                </c:pt>
                <c:pt idx="15">
                  <c:v>275.40899999999999</c:v>
                </c:pt>
                <c:pt idx="16">
                  <c:v>269.75700000000001</c:v>
                </c:pt>
                <c:pt idx="17">
                  <c:v>264.13200000000001</c:v>
                </c:pt>
                <c:pt idx="18">
                  <c:v>258.56099999999998</c:v>
                </c:pt>
                <c:pt idx="19">
                  <c:v>253.07999999999998</c:v>
                </c:pt>
                <c:pt idx="20">
                  <c:v>247.49999999999997</c:v>
                </c:pt>
                <c:pt idx="21">
                  <c:v>241.80299999999997</c:v>
                </c:pt>
                <c:pt idx="22">
                  <c:v>236.15999999999997</c:v>
                </c:pt>
                <c:pt idx="23">
                  <c:v>230.38199999999998</c:v>
                </c:pt>
                <c:pt idx="24">
                  <c:v>224.73899999999998</c:v>
                </c:pt>
                <c:pt idx="25">
                  <c:v>219.15899999999996</c:v>
                </c:pt>
                <c:pt idx="26">
                  <c:v>213.61499999999995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196.91099999999997</c:v>
                </c:pt>
                <c:pt idx="30">
                  <c:v>191.18699999999998</c:v>
                </c:pt>
                <c:pt idx="31">
                  <c:v>185.45399999999998</c:v>
                </c:pt>
                <c:pt idx="32">
                  <c:v>179.80199999999999</c:v>
                </c:pt>
                <c:pt idx="33">
                  <c:v>174.22199999999998</c:v>
                </c:pt>
                <c:pt idx="34">
                  <c:v>168.64199999999997</c:v>
                </c:pt>
                <c:pt idx="35">
                  <c:v>163.15199999999996</c:v>
                </c:pt>
                <c:pt idx="36">
                  <c:v>157.71599999999995</c:v>
                </c:pt>
                <c:pt idx="37">
                  <c:v>151.98299999999995</c:v>
                </c:pt>
                <c:pt idx="38">
                  <c:v>146.25899999999996</c:v>
                </c:pt>
                <c:pt idx="39">
                  <c:v>140.63399999999996</c:v>
                </c:pt>
                <c:pt idx="40">
                  <c:v>134.95499999999996</c:v>
                </c:pt>
                <c:pt idx="41">
                  <c:v>129.28499999999997</c:v>
                </c:pt>
                <c:pt idx="42">
                  <c:v>123.82199999999997</c:v>
                </c:pt>
                <c:pt idx="43">
                  <c:v>118.30499999999998</c:v>
                </c:pt>
                <c:pt idx="44">
                  <c:v>112.72499999999998</c:v>
                </c:pt>
                <c:pt idx="45">
                  <c:v>107.08199999999998</c:v>
                </c:pt>
                <c:pt idx="46">
                  <c:v>101.37599999999998</c:v>
                </c:pt>
                <c:pt idx="47">
                  <c:v>95.606999999999971</c:v>
                </c:pt>
                <c:pt idx="48">
                  <c:v>89.990999999999971</c:v>
                </c:pt>
                <c:pt idx="49">
                  <c:v>84.428999999999974</c:v>
                </c:pt>
                <c:pt idx="50">
                  <c:v>78.812999999999974</c:v>
                </c:pt>
                <c:pt idx="51">
                  <c:v>73.304999999999978</c:v>
                </c:pt>
                <c:pt idx="52">
                  <c:v>67.859999999999985</c:v>
                </c:pt>
                <c:pt idx="53">
                  <c:v>62.144999999999982</c:v>
                </c:pt>
                <c:pt idx="54">
                  <c:v>56.46599999999998</c:v>
                </c:pt>
                <c:pt idx="55">
                  <c:v>50.678999999999981</c:v>
                </c:pt>
                <c:pt idx="56">
                  <c:v>45.03599999999998</c:v>
                </c:pt>
                <c:pt idx="57">
                  <c:v>39.365999999999978</c:v>
                </c:pt>
                <c:pt idx="58">
                  <c:v>33.911999999999978</c:v>
                </c:pt>
                <c:pt idx="59">
                  <c:v>28.394999999999978</c:v>
                </c:pt>
                <c:pt idx="60">
                  <c:v>22.73399999999998</c:v>
                </c:pt>
                <c:pt idx="61">
                  <c:v>17.153999999999982</c:v>
                </c:pt>
                <c:pt idx="62">
                  <c:v>11.402999999999983</c:v>
                </c:pt>
                <c:pt idx="63">
                  <c:v>5.6429999999999829</c:v>
                </c:pt>
                <c:pt idx="64">
                  <c:v>-9.0000000000163283E-3</c:v>
                </c:pt>
              </c:numCache>
            </c:numRef>
          </c:xVal>
          <c:yVal>
            <c:numRef>
              <c:f>TDK_KF_ST_23_02!$AC$85:$AC$149</c:f>
              <c:numCache>
                <c:formatCode>General</c:formatCode>
                <c:ptCount val="65"/>
                <c:pt idx="0">
                  <c:v>9.3391517257771284E-2</c:v>
                </c:pt>
                <c:pt idx="1">
                  <c:v>-2.562291262989902E-2</c:v>
                </c:pt>
                <c:pt idx="2">
                  <c:v>-7.3843502130443994E-2</c:v>
                </c:pt>
                <c:pt idx="3">
                  <c:v>2.0919537299619151E-2</c:v>
                </c:pt>
                <c:pt idx="4">
                  <c:v>2.7480420256551952E-2</c:v>
                </c:pt>
                <c:pt idx="5">
                  <c:v>2.0930466951540438E-2</c:v>
                </c:pt>
                <c:pt idx="6">
                  <c:v>4.5442595847362099E-2</c:v>
                </c:pt>
                <c:pt idx="7">
                  <c:v>1.04917792147603E-2</c:v>
                </c:pt>
                <c:pt idx="8">
                  <c:v>-5.0030586870207117E-2</c:v>
                </c:pt>
                <c:pt idx="9">
                  <c:v>-3.4786092733156693E-2</c:v>
                </c:pt>
                <c:pt idx="10">
                  <c:v>-5.2493725294709748E-2</c:v>
                </c:pt>
                <c:pt idx="11">
                  <c:v>-7.550829151415428E-2</c:v>
                </c:pt>
                <c:pt idx="12">
                  <c:v>-2.7702601198484444E-2</c:v>
                </c:pt>
                <c:pt idx="13">
                  <c:v>-7.5550403560043833E-2</c:v>
                </c:pt>
                <c:pt idx="14">
                  <c:v>-6.7379679041437157E-2</c:v>
                </c:pt>
                <c:pt idx="15">
                  <c:v>-1.8253465640668765E-2</c:v>
                </c:pt>
                <c:pt idx="16">
                  <c:v>3.1429719473408113E-4</c:v>
                </c:pt>
                <c:pt idx="17">
                  <c:v>5.6776685379929859E-2</c:v>
                </c:pt>
                <c:pt idx="18">
                  <c:v>0.13912978284366773</c:v>
                </c:pt>
                <c:pt idx="19">
                  <c:v>6.0527059859339261E-2</c:v>
                </c:pt>
                <c:pt idx="20">
                  <c:v>0.12822183994867942</c:v>
                </c:pt>
                <c:pt idx="21">
                  <c:v>0.16438423064496988</c:v>
                </c:pt>
                <c:pt idx="22">
                  <c:v>0.14562002915272387</c:v>
                </c:pt>
                <c:pt idx="23">
                  <c:v>7.3987411275396653E-2</c:v>
                </c:pt>
                <c:pt idx="24">
                  <c:v>0.10397842460992024</c:v>
                </c:pt>
                <c:pt idx="25">
                  <c:v>7.6129711858385463E-2</c:v>
                </c:pt>
                <c:pt idx="26">
                  <c:v>0.10514148485486885</c:v>
                </c:pt>
                <c:pt idx="27">
                  <c:v>8.9944844890453624E-2</c:v>
                </c:pt>
                <c:pt idx="28">
                  <c:v>5.7829739789895029E-2</c:v>
                </c:pt>
                <c:pt idx="29">
                  <c:v>5.5322955504465199E-2</c:v>
                </c:pt>
                <c:pt idx="30">
                  <c:v>0.12163449448999586</c:v>
                </c:pt>
                <c:pt idx="31">
                  <c:v>8.1263721562180535E-2</c:v>
                </c:pt>
                <c:pt idx="32">
                  <c:v>6.5416021935135404E-2</c:v>
                </c:pt>
                <c:pt idx="33">
                  <c:v>0.15371911177805941</c:v>
                </c:pt>
                <c:pt idx="34">
                  <c:v>0.17320735986569957</c:v>
                </c:pt>
                <c:pt idx="35">
                  <c:v>0.12167894879641494</c:v>
                </c:pt>
                <c:pt idx="36">
                  <c:v>0.1536597362432417</c:v>
                </c:pt>
                <c:pt idx="37">
                  <c:v>0.13001099147663808</c:v>
                </c:pt>
                <c:pt idx="38">
                  <c:v>7.205161469101995E-2</c:v>
                </c:pt>
                <c:pt idx="39">
                  <c:v>0.15673316691999162</c:v>
                </c:pt>
                <c:pt idx="40">
                  <c:v>2.4436085093583415E-2</c:v>
                </c:pt>
                <c:pt idx="41">
                  <c:v>-3.5391876995731764E-2</c:v>
                </c:pt>
                <c:pt idx="42">
                  <c:v>-2.6349845788985249E-2</c:v>
                </c:pt>
                <c:pt idx="43">
                  <c:v>-0.137317411403302</c:v>
                </c:pt>
                <c:pt idx="44">
                  <c:v>-0.10401904829934949</c:v>
                </c:pt>
                <c:pt idx="45">
                  <c:v>-6.5412983591826901E-2</c:v>
                </c:pt>
                <c:pt idx="46">
                  <c:v>-0.15579178989457887</c:v>
                </c:pt>
                <c:pt idx="47">
                  <c:v>-9.6676543710941587E-2</c:v>
                </c:pt>
                <c:pt idx="48">
                  <c:v>-4.5484407603211707E-2</c:v>
                </c:pt>
                <c:pt idx="49">
                  <c:v>-9.5435453604522991E-2</c:v>
                </c:pt>
                <c:pt idx="50">
                  <c:v>6.6441965397103786E-3</c:v>
                </c:pt>
                <c:pt idx="51">
                  <c:v>5.7978162496027608E-2</c:v>
                </c:pt>
                <c:pt idx="52">
                  <c:v>7.8179972872106873E-2</c:v>
                </c:pt>
                <c:pt idx="53">
                  <c:v>3.6815899347288905E-2</c:v>
                </c:pt>
                <c:pt idx="54">
                  <c:v>-3.7052552053438603E-2</c:v>
                </c:pt>
                <c:pt idx="55">
                  <c:v>5.4741822318128186E-2</c:v>
                </c:pt>
                <c:pt idx="56">
                  <c:v>6.4000995474849276E-2</c:v>
                </c:pt>
                <c:pt idx="57">
                  <c:v>7.7543615795505616E-3</c:v>
                </c:pt>
                <c:pt idx="58">
                  <c:v>-3.1666450498448739E-2</c:v>
                </c:pt>
                <c:pt idx="59">
                  <c:v>-7.5434526522311529E-2</c:v>
                </c:pt>
                <c:pt idx="60">
                  <c:v>-0.10263923161494404</c:v>
                </c:pt>
                <c:pt idx="61">
                  <c:v>-4.4767117573016435E-2</c:v>
                </c:pt>
                <c:pt idx="62">
                  <c:v>-6.7398732636624104E-2</c:v>
                </c:pt>
                <c:pt idx="63">
                  <c:v>-5.2951866901263855E-2</c:v>
                </c:pt>
                <c:pt idx="64">
                  <c:v>2.7102202110087958E-2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CB4-4430-88AC-5DA1329EA73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</c:numCache>
            </c:numRef>
          </c:xVal>
          <c:yVal>
            <c:numRef>
              <c:f>TDK_KF_ST_23_02!$AD$20:$AD$83</c:f>
              <c:numCache>
                <c:formatCode>General</c:formatCode>
                <c:ptCount val="64"/>
                <c:pt idx="0">
                  <c:v>-1.3674979736549221E-2</c:v>
                </c:pt>
                <c:pt idx="1">
                  <c:v>-6.7372043507409884E-3</c:v>
                </c:pt>
                <c:pt idx="2">
                  <c:v>1.9388946514366623E-2</c:v>
                </c:pt>
                <c:pt idx="3">
                  <c:v>8.3075133682754654E-2</c:v>
                </c:pt>
                <c:pt idx="4">
                  <c:v>2.0003973055057855E-2</c:v>
                </c:pt>
                <c:pt idx="5">
                  <c:v>1.8264100937862793E-2</c:v>
                </c:pt>
                <c:pt idx="6">
                  <c:v>2.5570343744838908E-2</c:v>
                </c:pt>
                <c:pt idx="7">
                  <c:v>5.8617316421987198E-2</c:v>
                </c:pt>
                <c:pt idx="8">
                  <c:v>0.11869137903210003</c:v>
                </c:pt>
                <c:pt idx="9">
                  <c:v>0.10820087481993568</c:v>
                </c:pt>
                <c:pt idx="10">
                  <c:v>-2.5231471477681566E-2</c:v>
                </c:pt>
                <c:pt idx="11">
                  <c:v>3.4110473128876606E-2</c:v>
                </c:pt>
                <c:pt idx="12">
                  <c:v>0.10434644870842646</c:v>
                </c:pt>
                <c:pt idx="13">
                  <c:v>0.14624558515940578</c:v>
                </c:pt>
                <c:pt idx="14">
                  <c:v>9.8616510938754232E-2</c:v>
                </c:pt>
                <c:pt idx="15">
                  <c:v>-5.5313064820495583E-2</c:v>
                </c:pt>
                <c:pt idx="16">
                  <c:v>-1.2457891824624312E-3</c:v>
                </c:pt>
                <c:pt idx="17">
                  <c:v>7.7286373431917355E-3</c:v>
                </c:pt>
                <c:pt idx="18">
                  <c:v>-1.0404184050173626E-2</c:v>
                </c:pt>
                <c:pt idx="19">
                  <c:v>8.1461802676230377E-2</c:v>
                </c:pt>
                <c:pt idx="20">
                  <c:v>2.9042557151413462E-2</c:v>
                </c:pt>
                <c:pt idx="21">
                  <c:v>-4.2626032916629697E-2</c:v>
                </c:pt>
                <c:pt idx="22">
                  <c:v>4.6886037282533266E-2</c:v>
                </c:pt>
                <c:pt idx="23">
                  <c:v>4.6644592779017557E-2</c:v>
                </c:pt>
                <c:pt idx="24">
                  <c:v>6.8816511947034087E-3</c:v>
                </c:pt>
                <c:pt idx="25">
                  <c:v>7.8171484250930234E-2</c:v>
                </c:pt>
                <c:pt idx="26">
                  <c:v>5.6401380019082126E-2</c:v>
                </c:pt>
                <c:pt idx="27">
                  <c:v>4.3244663563541508E-2</c:v>
                </c:pt>
                <c:pt idx="28">
                  <c:v>2.1842690668790965E-2</c:v>
                </c:pt>
                <c:pt idx="29">
                  <c:v>0.10091428768194532</c:v>
                </c:pt>
                <c:pt idx="30">
                  <c:v>7.3865282120806341E-2</c:v>
                </c:pt>
                <c:pt idx="31">
                  <c:v>5.2807981089046052E-2</c:v>
                </c:pt>
                <c:pt idx="32">
                  <c:v>5.6461933028714384E-2</c:v>
                </c:pt>
                <c:pt idx="33">
                  <c:v>1.1332120801455403E-2</c:v>
                </c:pt>
                <c:pt idx="34">
                  <c:v>-6.6076393629941776E-2</c:v>
                </c:pt>
                <c:pt idx="35">
                  <c:v>8.5003779400153689E-2</c:v>
                </c:pt>
                <c:pt idx="36">
                  <c:v>0.13081972394112995</c:v>
                </c:pt>
                <c:pt idx="37">
                  <c:v>5.2337576387401441E-2</c:v>
                </c:pt>
                <c:pt idx="38">
                  <c:v>-1.8131537754953797E-2</c:v>
                </c:pt>
                <c:pt idx="39">
                  <c:v>-3.490178717132153E-2</c:v>
                </c:pt>
                <c:pt idx="40">
                  <c:v>7.905433171569598E-2</c:v>
                </c:pt>
                <c:pt idx="41">
                  <c:v>8.7309138434079614E-3</c:v>
                </c:pt>
                <c:pt idx="42">
                  <c:v>0.11533627822973358</c:v>
                </c:pt>
                <c:pt idx="43">
                  <c:v>2.9045097234018158E-2</c:v>
                </c:pt>
                <c:pt idx="44">
                  <c:v>-3.5283654312934232E-3</c:v>
                </c:pt>
                <c:pt idx="45">
                  <c:v>2.4277309925082591E-2</c:v>
                </c:pt>
                <c:pt idx="46">
                  <c:v>0.10604911041741616</c:v>
                </c:pt>
                <c:pt idx="47">
                  <c:v>3.2798547368884101E-4</c:v>
                </c:pt>
                <c:pt idx="48">
                  <c:v>-1.1418615237801077E-2</c:v>
                </c:pt>
                <c:pt idx="49">
                  <c:v>7.637893754133529E-2</c:v>
                </c:pt>
                <c:pt idx="50">
                  <c:v>7.2450860374999593E-2</c:v>
                </c:pt>
                <c:pt idx="51">
                  <c:v>4.9390238214982674E-2</c:v>
                </c:pt>
                <c:pt idx="52">
                  <c:v>0.11531094779110163</c:v>
                </c:pt>
                <c:pt idx="53">
                  <c:v>5.1945159187198442E-2</c:v>
                </c:pt>
                <c:pt idx="54">
                  <c:v>4.832946778645919E-2</c:v>
                </c:pt>
                <c:pt idx="55">
                  <c:v>4.9434843936808193E-2</c:v>
                </c:pt>
                <c:pt idx="56">
                  <c:v>2.7875539108038083E-2</c:v>
                </c:pt>
                <c:pt idx="57">
                  <c:v>-1.47655144008354E-2</c:v>
                </c:pt>
                <c:pt idx="58">
                  <c:v>6.0195328829991013E-2</c:v>
                </c:pt>
                <c:pt idx="59">
                  <c:v>-7.0711407703925033E-3</c:v>
                </c:pt>
                <c:pt idx="60">
                  <c:v>1.1383395127381846E-2</c:v>
                </c:pt>
                <c:pt idx="61">
                  <c:v>1.0110312290862566E-2</c:v>
                </c:pt>
                <c:pt idx="62">
                  <c:v>-2.9665064354617243E-2</c:v>
                </c:pt>
                <c:pt idx="63">
                  <c:v>2.9517943968869531E-2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CB4-4430-88AC-5DA1329EA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55608"/>
        <c:axId val="570256000"/>
      </c:scatterChart>
      <c:valAx>
        <c:axId val="57025560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56000"/>
        <c:crosses val="autoZero"/>
        <c:crossBetween val="midCat"/>
      </c:valAx>
      <c:valAx>
        <c:axId val="57025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55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TDK_KF_ST_23_02!$I$20:$I$84</c:f>
              <c:numCache>
                <c:formatCode>General</c:formatCode>
                <c:ptCount val="65"/>
                <c:pt idx="0">
                  <c:v>508</c:v>
                </c:pt>
                <c:pt idx="1">
                  <c:v>877</c:v>
                </c:pt>
                <c:pt idx="2">
                  <c:v>1251</c:v>
                </c:pt>
                <c:pt idx="3">
                  <c:v>1601</c:v>
                </c:pt>
                <c:pt idx="4">
                  <c:v>1933</c:v>
                </c:pt>
                <c:pt idx="5">
                  <c:v>2247</c:v>
                </c:pt>
                <c:pt idx="6">
                  <c:v>2540</c:v>
                </c:pt>
                <c:pt idx="7">
                  <c:v>2807</c:v>
                </c:pt>
                <c:pt idx="8">
                  <c:v>3052</c:v>
                </c:pt>
                <c:pt idx="9">
                  <c:v>3267</c:v>
                </c:pt>
                <c:pt idx="10">
                  <c:v>3456</c:v>
                </c:pt>
                <c:pt idx="11">
                  <c:v>3604</c:v>
                </c:pt>
                <c:pt idx="12">
                  <c:v>3715</c:v>
                </c:pt>
                <c:pt idx="13">
                  <c:v>3785</c:v>
                </c:pt>
                <c:pt idx="14">
                  <c:v>3829</c:v>
                </c:pt>
                <c:pt idx="15">
                  <c:v>3834</c:v>
                </c:pt>
                <c:pt idx="16">
                  <c:v>3801</c:v>
                </c:pt>
                <c:pt idx="17">
                  <c:v>3733</c:v>
                </c:pt>
                <c:pt idx="18">
                  <c:v>3619</c:v>
                </c:pt>
                <c:pt idx="19">
                  <c:v>3468</c:v>
                </c:pt>
                <c:pt idx="20">
                  <c:v>3298</c:v>
                </c:pt>
                <c:pt idx="21">
                  <c:v>3096</c:v>
                </c:pt>
                <c:pt idx="22">
                  <c:v>2851</c:v>
                </c:pt>
                <c:pt idx="23">
                  <c:v>2589</c:v>
                </c:pt>
                <c:pt idx="24">
                  <c:v>2295</c:v>
                </c:pt>
                <c:pt idx="25">
                  <c:v>1971</c:v>
                </c:pt>
                <c:pt idx="26">
                  <c:v>1637</c:v>
                </c:pt>
                <c:pt idx="27">
                  <c:v>1279</c:v>
                </c:pt>
                <c:pt idx="28">
                  <c:v>915</c:v>
                </c:pt>
                <c:pt idx="29">
                  <c:v>557</c:v>
                </c:pt>
                <c:pt idx="30">
                  <c:v>183</c:v>
                </c:pt>
                <c:pt idx="31">
                  <c:v>-195</c:v>
                </c:pt>
                <c:pt idx="32">
                  <c:v>-573</c:v>
                </c:pt>
                <c:pt idx="33">
                  <c:v>-952</c:v>
                </c:pt>
                <c:pt idx="34">
                  <c:v>-1333</c:v>
                </c:pt>
                <c:pt idx="35">
                  <c:v>-1669</c:v>
                </c:pt>
                <c:pt idx="36">
                  <c:v>-2002</c:v>
                </c:pt>
                <c:pt idx="37">
                  <c:v>-2321</c:v>
                </c:pt>
                <c:pt idx="38">
                  <c:v>-2615</c:v>
                </c:pt>
                <c:pt idx="39">
                  <c:v>-2879</c:v>
                </c:pt>
                <c:pt idx="40">
                  <c:v>-3119</c:v>
                </c:pt>
                <c:pt idx="41">
                  <c:v>-3331</c:v>
                </c:pt>
                <c:pt idx="42">
                  <c:v>-3519</c:v>
                </c:pt>
                <c:pt idx="43">
                  <c:v>-3673</c:v>
                </c:pt>
                <c:pt idx="44">
                  <c:v>-3785</c:v>
                </c:pt>
                <c:pt idx="45">
                  <c:v>-3857</c:v>
                </c:pt>
                <c:pt idx="46">
                  <c:v>-3904</c:v>
                </c:pt>
                <c:pt idx="47">
                  <c:v>-3902</c:v>
                </c:pt>
                <c:pt idx="48">
                  <c:v>-3871</c:v>
                </c:pt>
                <c:pt idx="49">
                  <c:v>-3804</c:v>
                </c:pt>
                <c:pt idx="50">
                  <c:v>-3694</c:v>
                </c:pt>
                <c:pt idx="51">
                  <c:v>-3549</c:v>
                </c:pt>
                <c:pt idx="52">
                  <c:v>-3374</c:v>
                </c:pt>
                <c:pt idx="53">
                  <c:v>-3167</c:v>
                </c:pt>
                <c:pt idx="54">
                  <c:v>-2936</c:v>
                </c:pt>
                <c:pt idx="55">
                  <c:v>-2669</c:v>
                </c:pt>
                <c:pt idx="56">
                  <c:v>-2377</c:v>
                </c:pt>
                <c:pt idx="57">
                  <c:v>-2046</c:v>
                </c:pt>
                <c:pt idx="58">
                  <c:v>-1711</c:v>
                </c:pt>
                <c:pt idx="59">
                  <c:v>-1361</c:v>
                </c:pt>
                <c:pt idx="60">
                  <c:v>-993</c:v>
                </c:pt>
                <c:pt idx="61">
                  <c:v>-630</c:v>
                </c:pt>
                <c:pt idx="62">
                  <c:v>-261</c:v>
                </c:pt>
                <c:pt idx="63">
                  <c:v>116</c:v>
                </c:pt>
                <c:pt idx="64">
                  <c:v>501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EA5-4650-90C0-CFCB56C5374F}"/>
            </c:ext>
          </c:extLst>
        </c:ser>
        <c:ser>
          <c:idx val="1"/>
          <c:order val="1"/>
          <c:tx>
            <c:strRef>
              <c:f>TDK_KF_ST_23_02!$L$19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TDK_KF_ST_23_02!$L$20:$L$84</c:f>
              <c:numCache>
                <c:formatCode>General</c:formatCode>
                <c:ptCount val="65"/>
                <c:pt idx="0">
                  <c:v>502.23416707468442</c:v>
                </c:pt>
                <c:pt idx="1">
                  <c:v>876.07546032060952</c:v>
                </c:pt>
                <c:pt idx="2">
                  <c:v>1252.5414222768932</c:v>
                </c:pt>
                <c:pt idx="3">
                  <c:v>1605.8026615555566</c:v>
                </c:pt>
                <c:pt idx="4">
                  <c:v>1936.2618914383356</c:v>
                </c:pt>
                <c:pt idx="5">
                  <c:v>2251.7227386658842</c:v>
                </c:pt>
                <c:pt idx="6">
                  <c:v>2544.8665734445503</c:v>
                </c:pt>
                <c:pt idx="7">
                  <c:v>2811.7827940130751</c:v>
                </c:pt>
                <c:pt idx="8">
                  <c:v>3053.7567390599465</c:v>
                </c:pt>
                <c:pt idx="9">
                  <c:v>3271.586303765348</c:v>
                </c:pt>
                <c:pt idx="10">
                  <c:v>3453.7135014756032</c:v>
                </c:pt>
                <c:pt idx="11">
                  <c:v>3601.8522335842354</c:v>
                </c:pt>
                <c:pt idx="12">
                  <c:v>3713.9340235356976</c:v>
                </c:pt>
                <c:pt idx="13">
                  <c:v>3787.1927999600161</c:v>
                </c:pt>
                <c:pt idx="14">
                  <c:v>3826.2852411039171</c:v>
                </c:pt>
                <c:pt idx="15">
                  <c:v>3829.0221430402062</c:v>
                </c:pt>
                <c:pt idx="16">
                  <c:v>3794.4719040915975</c:v>
                </c:pt>
                <c:pt idx="17">
                  <c:v>3723.2961395768953</c:v>
                </c:pt>
                <c:pt idx="18">
                  <c:v>3611.6674514746287</c:v>
                </c:pt>
                <c:pt idx="19">
                  <c:v>3466.2003798880633</c:v>
                </c:pt>
                <c:pt idx="20">
                  <c:v>3290.6595592282943</c:v>
                </c:pt>
                <c:pt idx="21">
                  <c:v>3084.2094209790494</c:v>
                </c:pt>
                <c:pt idx="22">
                  <c:v>2850.5487690993614</c:v>
                </c:pt>
                <c:pt idx="23">
                  <c:v>2585.8082843290358</c:v>
                </c:pt>
                <c:pt idx="24">
                  <c:v>2294.1552456862569</c:v>
                </c:pt>
                <c:pt idx="25">
                  <c:v>1974.305881287632</c:v>
                </c:pt>
                <c:pt idx="26">
                  <c:v>1638.2041370377717</c:v>
                </c:pt>
                <c:pt idx="27">
                  <c:v>1282.8718914479994</c:v>
                </c:pt>
                <c:pt idx="28">
                  <c:v>922.09125462454142</c:v>
                </c:pt>
                <c:pt idx="29">
                  <c:v>558.77501169517677</c:v>
                </c:pt>
                <c:pt idx="30">
                  <c:v>190.57351093921056</c:v>
                </c:pt>
                <c:pt idx="31">
                  <c:v>-186.42155905647013</c:v>
                </c:pt>
                <c:pt idx="32">
                  <c:v>-570.46332536853913</c:v>
                </c:pt>
                <c:pt idx="33">
                  <c:v>-945.10401188023172</c:v>
                </c:pt>
                <c:pt idx="34">
                  <c:v>-1319.0079515184198</c:v>
                </c:pt>
                <c:pt idx="35">
                  <c:v>-1669.4714675962591</c:v>
                </c:pt>
                <c:pt idx="36">
                  <c:v>-2004.3844225134592</c:v>
                </c:pt>
                <c:pt idx="37">
                  <c:v>-2317.1086575549584</c:v>
                </c:pt>
                <c:pt idx="38">
                  <c:v>-2608.5887806784331</c:v>
                </c:pt>
                <c:pt idx="39">
                  <c:v>-2876.1057917782086</c:v>
                </c:pt>
                <c:pt idx="40">
                  <c:v>-3121.2208260150742</c:v>
                </c:pt>
                <c:pt idx="41">
                  <c:v>-3340.0587458984387</c:v>
                </c:pt>
                <c:pt idx="42">
                  <c:v>-3526.1347981645936</c:v>
                </c:pt>
                <c:pt idx="43">
                  <c:v>-3675.7507496432836</c:v>
                </c:pt>
                <c:pt idx="44">
                  <c:v>-3789.2073040521095</c:v>
                </c:pt>
                <c:pt idx="45">
                  <c:v>-3863.9327210538513</c:v>
                </c:pt>
                <c:pt idx="46">
                  <c:v>-3904.808188434843</c:v>
                </c:pt>
                <c:pt idx="47">
                  <c:v>-3908.928719187782</c:v>
                </c:pt>
                <c:pt idx="48">
                  <c:v>-3876.1244578743672</c:v>
                </c:pt>
                <c:pt idx="49">
                  <c:v>-3805.0898242736671</c:v>
                </c:pt>
                <c:pt idx="50">
                  <c:v>-3696.2463510130519</c:v>
                </c:pt>
                <c:pt idx="51">
                  <c:v>-3550.1568739585455</c:v>
                </c:pt>
                <c:pt idx="52">
                  <c:v>-3373.3687837422672</c:v>
                </c:pt>
                <c:pt idx="53">
                  <c:v>-3167.0802077771027</c:v>
                </c:pt>
                <c:pt idx="54">
                  <c:v>-2933.0465617026489</c:v>
                </c:pt>
                <c:pt idx="55">
                  <c:v>-2668.6272919691264</c:v>
                </c:pt>
                <c:pt idx="56">
                  <c:v>-2373.8687336376975</c:v>
                </c:pt>
                <c:pt idx="57">
                  <c:v>-2048.8416014913137</c:v>
                </c:pt>
                <c:pt idx="58">
                  <c:v>-1710.2753874568318</c:v>
                </c:pt>
                <c:pt idx="59">
                  <c:v>-1362.6361671493487</c:v>
                </c:pt>
                <c:pt idx="60">
                  <c:v>-993.02438040295965</c:v>
                </c:pt>
                <c:pt idx="61">
                  <c:v>-629.53965678787006</c:v>
                </c:pt>
                <c:pt idx="62">
                  <c:v>-256.39039929284473</c:v>
                </c:pt>
                <c:pt idx="63">
                  <c:v>120.61667778237363</c:v>
                </c:pt>
                <c:pt idx="64">
                  <c:v>506.94623432471843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EA5-4650-90C0-CFCB56C5374F}"/>
            </c:ext>
          </c:extLst>
        </c:ser>
        <c:ser>
          <c:idx val="2"/>
          <c:order val="2"/>
          <c:tx>
            <c:strRef>
              <c:f>TDK_KF_ST_23_02!$J$19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TDK_KF_ST_23_02!$J$20:$J$84</c:f>
              <c:numCache>
                <c:formatCode>General</c:formatCode>
                <c:ptCount val="65"/>
                <c:pt idx="0">
                  <c:v>-3799</c:v>
                </c:pt>
                <c:pt idx="1">
                  <c:v>-3734</c:v>
                </c:pt>
                <c:pt idx="2">
                  <c:v>-3624</c:v>
                </c:pt>
                <c:pt idx="3">
                  <c:v>-3480</c:v>
                </c:pt>
                <c:pt idx="4">
                  <c:v>-3309</c:v>
                </c:pt>
                <c:pt idx="5">
                  <c:v>-3097</c:v>
                </c:pt>
                <c:pt idx="6">
                  <c:v>-2858</c:v>
                </c:pt>
                <c:pt idx="7">
                  <c:v>-2597</c:v>
                </c:pt>
                <c:pt idx="8">
                  <c:v>-2312</c:v>
                </c:pt>
                <c:pt idx="9">
                  <c:v>-1991</c:v>
                </c:pt>
                <c:pt idx="10">
                  <c:v>-1657</c:v>
                </c:pt>
                <c:pt idx="11">
                  <c:v>-1304</c:v>
                </c:pt>
                <c:pt idx="12">
                  <c:v>-942</c:v>
                </c:pt>
                <c:pt idx="13">
                  <c:v>-587</c:v>
                </c:pt>
                <c:pt idx="14">
                  <c:v>-217</c:v>
                </c:pt>
                <c:pt idx="15">
                  <c:v>164</c:v>
                </c:pt>
                <c:pt idx="16">
                  <c:v>542</c:v>
                </c:pt>
                <c:pt idx="17">
                  <c:v>910</c:v>
                </c:pt>
                <c:pt idx="18">
                  <c:v>1282</c:v>
                </c:pt>
                <c:pt idx="19">
                  <c:v>1634</c:v>
                </c:pt>
                <c:pt idx="20">
                  <c:v>1969</c:v>
                </c:pt>
                <c:pt idx="21">
                  <c:v>2288</c:v>
                </c:pt>
                <c:pt idx="22">
                  <c:v>2570</c:v>
                </c:pt>
                <c:pt idx="23">
                  <c:v>2841</c:v>
                </c:pt>
                <c:pt idx="24">
                  <c:v>3093</c:v>
                </c:pt>
                <c:pt idx="25">
                  <c:v>3313</c:v>
                </c:pt>
                <c:pt idx="26">
                  <c:v>3492</c:v>
                </c:pt>
                <c:pt idx="27">
                  <c:v>3650</c:v>
                </c:pt>
                <c:pt idx="28">
                  <c:v>3766</c:v>
                </c:pt>
                <c:pt idx="29">
                  <c:v>3835</c:v>
                </c:pt>
                <c:pt idx="30">
                  <c:v>3879</c:v>
                </c:pt>
                <c:pt idx="31">
                  <c:v>3884</c:v>
                </c:pt>
                <c:pt idx="32">
                  <c:v>3847</c:v>
                </c:pt>
                <c:pt idx="33">
                  <c:v>3777</c:v>
                </c:pt>
                <c:pt idx="34">
                  <c:v>3664</c:v>
                </c:pt>
                <c:pt idx="35">
                  <c:v>3527</c:v>
                </c:pt>
                <c:pt idx="36">
                  <c:v>3356</c:v>
                </c:pt>
                <c:pt idx="37">
                  <c:v>3149</c:v>
                </c:pt>
                <c:pt idx="38">
                  <c:v>2911</c:v>
                </c:pt>
                <c:pt idx="39">
                  <c:v>2650</c:v>
                </c:pt>
                <c:pt idx="40">
                  <c:v>2365</c:v>
                </c:pt>
                <c:pt idx="41">
                  <c:v>2041</c:v>
                </c:pt>
                <c:pt idx="42">
                  <c:v>1708</c:v>
                </c:pt>
                <c:pt idx="43">
                  <c:v>1352</c:v>
                </c:pt>
                <c:pt idx="44">
                  <c:v>990</c:v>
                </c:pt>
                <c:pt idx="45">
                  <c:v>639</c:v>
                </c:pt>
                <c:pt idx="46">
                  <c:v>268</c:v>
                </c:pt>
                <c:pt idx="47">
                  <c:v>-114</c:v>
                </c:pt>
                <c:pt idx="48">
                  <c:v>-484</c:v>
                </c:pt>
                <c:pt idx="49">
                  <c:v>-854</c:v>
                </c:pt>
                <c:pt idx="50">
                  <c:v>-1220</c:v>
                </c:pt>
                <c:pt idx="51">
                  <c:v>-1580</c:v>
                </c:pt>
                <c:pt idx="52">
                  <c:v>-1914</c:v>
                </c:pt>
                <c:pt idx="53">
                  <c:v>-2227</c:v>
                </c:pt>
                <c:pt idx="54">
                  <c:v>-2521</c:v>
                </c:pt>
                <c:pt idx="55">
                  <c:v>-2789</c:v>
                </c:pt>
                <c:pt idx="56">
                  <c:v>-3039</c:v>
                </c:pt>
                <c:pt idx="57">
                  <c:v>-3263</c:v>
                </c:pt>
                <c:pt idx="58">
                  <c:v>-3447</c:v>
                </c:pt>
                <c:pt idx="59">
                  <c:v>-3595</c:v>
                </c:pt>
                <c:pt idx="60">
                  <c:v>-3712</c:v>
                </c:pt>
                <c:pt idx="61">
                  <c:v>-3788</c:v>
                </c:pt>
                <c:pt idx="62">
                  <c:v>-3837</c:v>
                </c:pt>
                <c:pt idx="63">
                  <c:v>-3838</c:v>
                </c:pt>
                <c:pt idx="64">
                  <c:v>-3799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EA5-4650-90C0-CFCB56C5374F}"/>
            </c:ext>
          </c:extLst>
        </c:ser>
        <c:ser>
          <c:idx val="3"/>
          <c:order val="3"/>
          <c:tx>
            <c:strRef>
              <c:f>TDK_KF_ST_23_02!$N$19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TDK_KF_ST_23_02!$AA$20:$AA$84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17.135999999999996</c:v>
                </c:pt>
                <c:pt idx="4">
                  <c:v>22.670999999999996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62.108999999999995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78.758999999999986</c:v>
                </c:pt>
                <c:pt idx="15">
                  <c:v>84.365999999999985</c:v>
                </c:pt>
                <c:pt idx="16">
                  <c:v>89.999999999999986</c:v>
                </c:pt>
                <c:pt idx="17">
                  <c:v>95.606999999999985</c:v>
                </c:pt>
                <c:pt idx="18">
                  <c:v>101.41199999999998</c:v>
                </c:pt>
                <c:pt idx="19">
                  <c:v>107.09099999999998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134.90099999999998</c:v>
                </c:pt>
                <c:pt idx="25">
                  <c:v>140.62499999999997</c:v>
                </c:pt>
                <c:pt idx="26">
                  <c:v>146.28599999999997</c:v>
                </c:pt>
                <c:pt idx="27">
                  <c:v>151.99199999999996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174.13199999999998</c:v>
                </c:pt>
                <c:pt idx="32">
                  <c:v>179.83799999999997</c:v>
                </c:pt>
                <c:pt idx="33">
                  <c:v>185.48099999999997</c:v>
                </c:pt>
                <c:pt idx="34">
                  <c:v>191.24999999999997</c:v>
                </c:pt>
                <c:pt idx="35">
                  <c:v>196.84799999999998</c:v>
                </c:pt>
                <c:pt idx="36">
                  <c:v>202.446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219.05099999999999</c:v>
                </c:pt>
                <c:pt idx="40">
                  <c:v>224.68499999999997</c:v>
                </c:pt>
                <c:pt idx="41">
                  <c:v>230.41799999999998</c:v>
                </c:pt>
                <c:pt idx="42">
                  <c:v>236.15999999999997</c:v>
                </c:pt>
                <c:pt idx="43">
                  <c:v>241.83899999999997</c:v>
                </c:pt>
                <c:pt idx="44">
                  <c:v>247.49099999999996</c:v>
                </c:pt>
                <c:pt idx="45">
                  <c:v>252.92699999999996</c:v>
                </c:pt>
                <c:pt idx="46">
                  <c:v>258.49799999999999</c:v>
                </c:pt>
                <c:pt idx="47">
                  <c:v>264.15899999999999</c:v>
                </c:pt>
                <c:pt idx="48">
                  <c:v>269.73</c:v>
                </c:pt>
                <c:pt idx="49">
                  <c:v>275.42700000000002</c:v>
                </c:pt>
                <c:pt idx="50">
                  <c:v>281.15100000000001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298.07099999999997</c:v>
                </c:pt>
                <c:pt idx="54">
                  <c:v>303.58799999999997</c:v>
                </c:pt>
                <c:pt idx="55">
                  <c:v>309.17699999999996</c:v>
                </c:pt>
                <c:pt idx="56">
                  <c:v>314.86499999999995</c:v>
                </c:pt>
                <c:pt idx="57">
                  <c:v>320.67899999999997</c:v>
                </c:pt>
                <c:pt idx="58">
                  <c:v>326.37599999999998</c:v>
                </c:pt>
                <c:pt idx="59">
                  <c:v>331.95599999999996</c:v>
                </c:pt>
                <c:pt idx="60">
                  <c:v>337.67999999999995</c:v>
                </c:pt>
                <c:pt idx="61">
                  <c:v>343.16999999999996</c:v>
                </c:pt>
                <c:pt idx="62">
                  <c:v>348.72299999999996</c:v>
                </c:pt>
                <c:pt idx="63">
                  <c:v>354.30299999999994</c:v>
                </c:pt>
                <c:pt idx="64">
                  <c:v>360.04499999999996</c:v>
                </c:pt>
              </c:numCache>
            </c:numRef>
          </c:xVal>
          <c:yVal>
            <c:numRef>
              <c:f>TDK_KF_ST_23_02!$N$20:$N$84</c:f>
              <c:numCache>
                <c:formatCode>General</c:formatCode>
                <c:ptCount val="65"/>
                <c:pt idx="0">
                  <c:v>-3799.7592925697973</c:v>
                </c:pt>
                <c:pt idx="1">
                  <c:v>-3729.8804344259247</c:v>
                </c:pt>
                <c:pt idx="2">
                  <c:v>-3619.7838828967169</c:v>
                </c:pt>
                <c:pt idx="3">
                  <c:v>-3476.835104166003</c:v>
                </c:pt>
                <c:pt idx="4">
                  <c:v>-3303.8716475304109</c:v>
                </c:pt>
                <c:pt idx="5">
                  <c:v>-3097.4089630461135</c:v>
                </c:pt>
                <c:pt idx="6">
                  <c:v>-2861.6026256181572</c:v>
                </c:pt>
                <c:pt idx="7">
                  <c:v>-2600.1656881000808</c:v>
                </c:pt>
                <c:pt idx="8">
                  <c:v>-2311.7144809858605</c:v>
                </c:pt>
                <c:pt idx="9">
                  <c:v>-1992.2351142217699</c:v>
                </c:pt>
                <c:pt idx="10">
                  <c:v>-1657.3988100464842</c:v>
                </c:pt>
                <c:pt idx="11">
                  <c:v>-1305.5693560071081</c:v>
                </c:pt>
                <c:pt idx="12">
                  <c:v>-941.89044218710546</c:v>
                </c:pt>
                <c:pt idx="13">
                  <c:v>-583.1824314284936</c:v>
                </c:pt>
                <c:pt idx="14">
                  <c:v>-212.37026727376053</c:v>
                </c:pt>
                <c:pt idx="15">
                  <c:v>164.86328155887406</c:v>
                </c:pt>
                <c:pt idx="16">
                  <c:v>542.52122745340375</c:v>
                </c:pt>
                <c:pt idx="17">
                  <c:v>913.37274673109903</c:v>
                </c:pt>
                <c:pt idx="18">
                  <c:v>1288.2800369621066</c:v>
                </c:pt>
                <c:pt idx="19">
                  <c:v>1642.4985275290285</c:v>
                </c:pt>
                <c:pt idx="20">
                  <c:v>1973.4906397240686</c:v>
                </c:pt>
                <c:pt idx="21">
                  <c:v>2285.6664043321712</c:v>
                </c:pt>
                <c:pt idx="22">
                  <c:v>2574.3855955837471</c:v>
                </c:pt>
                <c:pt idx="23">
                  <c:v>2843.7334189003618</c:v>
                </c:pt>
                <c:pt idx="24">
                  <c:v>3087.7125419972308</c:v>
                </c:pt>
                <c:pt idx="25">
                  <c:v>3305.6535764833848</c:v>
                </c:pt>
                <c:pt idx="26">
                  <c:v>3488.9853656449154</c:v>
                </c:pt>
                <c:pt idx="27">
                  <c:v>3639.5378114508148</c:v>
                </c:pt>
                <c:pt idx="28">
                  <c:v>3752.2471691531382</c:v>
                </c:pt>
                <c:pt idx="29">
                  <c:v>3828.4249445204182</c:v>
                </c:pt>
                <c:pt idx="30">
                  <c:v>3869.6328883158212</c:v>
                </c:pt>
                <c:pt idx="31">
                  <c:v>3875.4315270712964</c:v>
                </c:pt>
                <c:pt idx="32">
                  <c:v>3843.5857704495306</c:v>
                </c:pt>
                <c:pt idx="33">
                  <c:v>3774.8328096854812</c:v>
                </c:pt>
                <c:pt idx="34">
                  <c:v>3666.9400939094171</c:v>
                </c:pt>
                <c:pt idx="35">
                  <c:v>3526.9256216143795</c:v>
                </c:pt>
                <c:pt idx="36">
                  <c:v>3353.4692814027926</c:v>
                </c:pt>
                <c:pt idx="37">
                  <c:v>3150.7053554345093</c:v>
                </c:pt>
                <c:pt idx="38">
                  <c:v>2918.7558749737718</c:v>
                </c:pt>
                <c:pt idx="39">
                  <c:v>2659.7838714568356</c:v>
                </c:pt>
                <c:pt idx="40">
                  <c:v>2370.9240854944846</c:v>
                </c:pt>
                <c:pt idx="41">
                  <c:v>2053.70032625777</c:v>
                </c:pt>
                <c:pt idx="42">
                  <c:v>1715.5976405925135</c:v>
                </c:pt>
                <c:pt idx="43">
                  <c:v>1364.465097952502</c:v>
                </c:pt>
                <c:pt idx="44">
                  <c:v>1001.9024008418078</c:v>
                </c:pt>
                <c:pt idx="45">
                  <c:v>644.15462533275922</c:v>
                </c:pt>
                <c:pt idx="46">
                  <c:v>271.73485866793396</c:v>
                </c:pt>
                <c:pt idx="47">
                  <c:v>-109.10792360804665</c:v>
                </c:pt>
                <c:pt idx="48">
                  <c:v>-482.67580153077324</c:v>
                </c:pt>
                <c:pt idx="49">
                  <c:v>-859.74418163062512</c:v>
                </c:pt>
                <c:pt idx="50">
                  <c:v>-1229.8307353981163</c:v>
                </c:pt>
                <c:pt idx="51">
                  <c:v>-1589.0944405612431</c:v>
                </c:pt>
                <c:pt idx="52">
                  <c:v>-1924.3084786698525</c:v>
                </c:pt>
                <c:pt idx="53">
                  <c:v>-2237.4109252835001</c:v>
                </c:pt>
                <c:pt idx="54">
                  <c:v>-2527.4970992098433</c:v>
                </c:pt>
                <c:pt idx="55">
                  <c:v>-2797.2816343888821</c:v>
                </c:pt>
                <c:pt idx="56">
                  <c:v>-3044.3173883235463</c:v>
                </c:pt>
                <c:pt idx="57">
                  <c:v>-3265.6114853013028</c:v>
                </c:pt>
                <c:pt idx="58">
                  <c:v>-3449.6648583755095</c:v>
                </c:pt>
                <c:pt idx="59">
                  <c:v>-3596.7111608842879</c:v>
                </c:pt>
                <c:pt idx="60">
                  <c:v>-3711.9158070507683</c:v>
                </c:pt>
                <c:pt idx="61">
                  <c:v>-3787.4463778472673</c:v>
                </c:pt>
                <c:pt idx="62">
                  <c:v>-3828.2971150127673</c:v>
                </c:pt>
                <c:pt idx="63">
                  <c:v>-3832.9519290337989</c:v>
                </c:pt>
                <c:pt idx="64">
                  <c:v>-3799.611586174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EA5-4650-90C0-CFCB56C53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53648"/>
        <c:axId val="570255216"/>
      </c:scatterChart>
      <c:valAx>
        <c:axId val="57025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55216"/>
        <c:crosses val="autoZero"/>
        <c:crossBetween val="midCat"/>
      </c:valAx>
      <c:valAx>
        <c:axId val="570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53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TDK_KF_ST_23_03!$I$85:$I$149</c:f>
              <c:numCache>
                <c:formatCode>General</c:formatCode>
                <c:ptCount val="65"/>
                <c:pt idx="0">
                  <c:v>504</c:v>
                </c:pt>
                <c:pt idx="1">
                  <c:v>123</c:v>
                </c:pt>
                <c:pt idx="2">
                  <c:v>-253</c:v>
                </c:pt>
                <c:pt idx="3">
                  <c:v>-621</c:v>
                </c:pt>
                <c:pt idx="4">
                  <c:v>-995</c:v>
                </c:pt>
                <c:pt idx="5">
                  <c:v>-1361</c:v>
                </c:pt>
                <c:pt idx="6">
                  <c:v>-1715</c:v>
                </c:pt>
                <c:pt idx="7">
                  <c:v>-2047</c:v>
                </c:pt>
                <c:pt idx="8">
                  <c:v>-2367</c:v>
                </c:pt>
                <c:pt idx="9">
                  <c:v>-2658</c:v>
                </c:pt>
                <c:pt idx="10">
                  <c:v>-2919</c:v>
                </c:pt>
                <c:pt idx="11">
                  <c:v>-3154</c:v>
                </c:pt>
                <c:pt idx="12">
                  <c:v>-3358</c:v>
                </c:pt>
                <c:pt idx="13">
                  <c:v>-3541</c:v>
                </c:pt>
                <c:pt idx="14">
                  <c:v>-3685</c:v>
                </c:pt>
                <c:pt idx="15">
                  <c:v>-3793</c:v>
                </c:pt>
                <c:pt idx="16">
                  <c:v>-3864</c:v>
                </c:pt>
                <c:pt idx="17">
                  <c:v>-3888</c:v>
                </c:pt>
                <c:pt idx="18">
                  <c:v>-3888</c:v>
                </c:pt>
                <c:pt idx="19">
                  <c:v>-3848</c:v>
                </c:pt>
                <c:pt idx="20">
                  <c:v>-3772</c:v>
                </c:pt>
                <c:pt idx="21">
                  <c:v>-3656</c:v>
                </c:pt>
                <c:pt idx="22">
                  <c:v>-3511</c:v>
                </c:pt>
                <c:pt idx="23">
                  <c:v>-3324</c:v>
                </c:pt>
                <c:pt idx="24">
                  <c:v>-3108</c:v>
                </c:pt>
                <c:pt idx="25">
                  <c:v>-2870</c:v>
                </c:pt>
                <c:pt idx="26">
                  <c:v>-2607</c:v>
                </c:pt>
                <c:pt idx="27">
                  <c:v>-2316</c:v>
                </c:pt>
                <c:pt idx="28">
                  <c:v>-2006</c:v>
                </c:pt>
                <c:pt idx="29">
                  <c:v>-1666</c:v>
                </c:pt>
                <c:pt idx="30">
                  <c:v>-1319</c:v>
                </c:pt>
                <c:pt idx="31">
                  <c:v>-945</c:v>
                </c:pt>
                <c:pt idx="32">
                  <c:v>-572</c:v>
                </c:pt>
                <c:pt idx="33">
                  <c:v>-200</c:v>
                </c:pt>
                <c:pt idx="34">
                  <c:v>175</c:v>
                </c:pt>
                <c:pt idx="35">
                  <c:v>539</c:v>
                </c:pt>
                <c:pt idx="36">
                  <c:v>911</c:v>
                </c:pt>
                <c:pt idx="37">
                  <c:v>1275</c:v>
                </c:pt>
                <c:pt idx="38">
                  <c:v>1632</c:v>
                </c:pt>
                <c:pt idx="39">
                  <c:v>1971</c:v>
                </c:pt>
                <c:pt idx="40">
                  <c:v>2288</c:v>
                </c:pt>
                <c:pt idx="41">
                  <c:v>2584</c:v>
                </c:pt>
                <c:pt idx="42">
                  <c:v>2836</c:v>
                </c:pt>
                <c:pt idx="43">
                  <c:v>3074</c:v>
                </c:pt>
                <c:pt idx="44">
                  <c:v>3286</c:v>
                </c:pt>
                <c:pt idx="45">
                  <c:v>3461</c:v>
                </c:pt>
                <c:pt idx="46">
                  <c:v>3603</c:v>
                </c:pt>
                <c:pt idx="47">
                  <c:v>3718</c:v>
                </c:pt>
                <c:pt idx="48">
                  <c:v>3785</c:v>
                </c:pt>
                <c:pt idx="49">
                  <c:v>3823</c:v>
                </c:pt>
                <c:pt idx="50">
                  <c:v>3820</c:v>
                </c:pt>
                <c:pt idx="51">
                  <c:v>3779</c:v>
                </c:pt>
                <c:pt idx="52">
                  <c:v>3705</c:v>
                </c:pt>
                <c:pt idx="53">
                  <c:v>3587</c:v>
                </c:pt>
                <c:pt idx="54">
                  <c:v>3440</c:v>
                </c:pt>
                <c:pt idx="55">
                  <c:v>3252</c:v>
                </c:pt>
                <c:pt idx="56">
                  <c:v>3039</c:v>
                </c:pt>
                <c:pt idx="57">
                  <c:v>2801</c:v>
                </c:pt>
                <c:pt idx="58">
                  <c:v>2538</c:v>
                </c:pt>
                <c:pt idx="59">
                  <c:v>2243</c:v>
                </c:pt>
                <c:pt idx="60">
                  <c:v>1924</c:v>
                </c:pt>
                <c:pt idx="61">
                  <c:v>1591</c:v>
                </c:pt>
                <c:pt idx="62">
                  <c:v>1240</c:v>
                </c:pt>
                <c:pt idx="63">
                  <c:v>870</c:v>
                </c:pt>
                <c:pt idx="64">
                  <c:v>493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4A5-41B8-9F4E-0DC0C3DE97EE}"/>
            </c:ext>
          </c:extLst>
        </c:ser>
        <c:ser>
          <c:idx val="1"/>
          <c:order val="1"/>
          <c:tx>
            <c:strRef>
              <c:f>TDK_KF_ST_23_03!$L$19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TDK_KF_ST_23_03!$L$85:$L$149</c:f>
              <c:numCache>
                <c:formatCode>General</c:formatCode>
                <c:ptCount val="65"/>
                <c:pt idx="0">
                  <c:v>505.18231501968017</c:v>
                </c:pt>
                <c:pt idx="1">
                  <c:v>127.34353607259445</c:v>
                </c:pt>
                <c:pt idx="2">
                  <c:v>-248.4819203326692</c:v>
                </c:pt>
                <c:pt idx="3">
                  <c:v>-622.33282992347301</c:v>
                </c:pt>
                <c:pt idx="4">
                  <c:v>-993.01524265732792</c:v>
                </c:pt>
                <c:pt idx="5">
                  <c:v>-1357.967288668221</c:v>
                </c:pt>
                <c:pt idx="6">
                  <c:v>-1714.3915473242125</c:v>
                </c:pt>
                <c:pt idx="7">
                  <c:v>-2046.2420329792483</c:v>
                </c:pt>
                <c:pt idx="8">
                  <c:v>-2365.1853137551357</c:v>
                </c:pt>
                <c:pt idx="9">
                  <c:v>-2658.260259393955</c:v>
                </c:pt>
                <c:pt idx="10">
                  <c:v>-2918.0401399843408</c:v>
                </c:pt>
                <c:pt idx="11">
                  <c:v>-3150.9604179181383</c:v>
                </c:pt>
                <c:pt idx="12">
                  <c:v>-3362.7587416720085</c:v>
                </c:pt>
                <c:pt idx="13">
                  <c:v>-3539.8280887664841</c:v>
                </c:pt>
                <c:pt idx="14">
                  <c:v>-3685.16184503265</c:v>
                </c:pt>
                <c:pt idx="15">
                  <c:v>-3793.1944929545343</c:v>
                </c:pt>
                <c:pt idx="16">
                  <c:v>-3864.3826888935314</c:v>
                </c:pt>
                <c:pt idx="17">
                  <c:v>-3896.8445885271371</c:v>
                </c:pt>
                <c:pt idx="18">
                  <c:v>-3893.3058397058858</c:v>
                </c:pt>
                <c:pt idx="19">
                  <c:v>-3853.957446427738</c:v>
                </c:pt>
                <c:pt idx="20">
                  <c:v>-3777.9823942380549</c:v>
                </c:pt>
                <c:pt idx="21">
                  <c:v>-3662.490382350461</c:v>
                </c:pt>
                <c:pt idx="22">
                  <c:v>-3514.9042091381289</c:v>
                </c:pt>
                <c:pt idx="23">
                  <c:v>-3328.3498835243709</c:v>
                </c:pt>
                <c:pt idx="24">
                  <c:v>-3111.4134575433259</c:v>
                </c:pt>
                <c:pt idx="25">
                  <c:v>-2870.3170661370018</c:v>
                </c:pt>
                <c:pt idx="26">
                  <c:v>-2607.9969107418856</c:v>
                </c:pt>
                <c:pt idx="27">
                  <c:v>-2316.0538743432649</c:v>
                </c:pt>
                <c:pt idx="28">
                  <c:v>-1999.9901457617905</c:v>
                </c:pt>
                <c:pt idx="29">
                  <c:v>-1665.6542927057578</c:v>
                </c:pt>
                <c:pt idx="30">
                  <c:v>-1311.750108907476</c:v>
                </c:pt>
                <c:pt idx="31">
                  <c:v>-939.50188954920543</c:v>
                </c:pt>
                <c:pt idx="32">
                  <c:v>-564.17726884844797</c:v>
                </c:pt>
                <c:pt idx="33">
                  <c:v>-189.17720490187159</c:v>
                </c:pt>
                <c:pt idx="34">
                  <c:v>178.7640103502097</c:v>
                </c:pt>
                <c:pt idx="35">
                  <c:v>545.31426110689563</c:v>
                </c:pt>
                <c:pt idx="36">
                  <c:v>918.86573458407645</c:v>
                </c:pt>
                <c:pt idx="37">
                  <c:v>1281.3484644578243</c:v>
                </c:pt>
                <c:pt idx="38">
                  <c:v>1636.5209500967846</c:v>
                </c:pt>
                <c:pt idx="39">
                  <c:v>1971.8604078248334</c:v>
                </c:pt>
                <c:pt idx="40">
                  <c:v>2285.082589326305</c:v>
                </c:pt>
                <c:pt idx="41">
                  <c:v>2578.1285499773767</c:v>
                </c:pt>
                <c:pt idx="42">
                  <c:v>2834.237831248186</c:v>
                </c:pt>
                <c:pt idx="43">
                  <c:v>3068.6085261126773</c:v>
                </c:pt>
                <c:pt idx="44">
                  <c:v>3277.8865467450864</c:v>
                </c:pt>
                <c:pt idx="45">
                  <c:v>3455.1940725641898</c:v>
                </c:pt>
                <c:pt idx="46">
                  <c:v>3600.4364908127122</c:v>
                </c:pt>
                <c:pt idx="47">
                  <c:v>3710.8432026967971</c:v>
                </c:pt>
                <c:pt idx="48">
                  <c:v>3782.0660870748147</c:v>
                </c:pt>
                <c:pt idx="49">
                  <c:v>3815.9986152346773</c:v>
                </c:pt>
                <c:pt idx="50">
                  <c:v>3813.735288935251</c:v>
                </c:pt>
                <c:pt idx="51">
                  <c:v>3775.6330900777975</c:v>
                </c:pt>
                <c:pt idx="52">
                  <c:v>3701.6006717807704</c:v>
                </c:pt>
                <c:pt idx="53">
                  <c:v>3589.5541785497107</c:v>
                </c:pt>
                <c:pt idx="54">
                  <c:v>3439.7646084450193</c:v>
                </c:pt>
                <c:pt idx="55">
                  <c:v>3255.874035527615</c:v>
                </c:pt>
                <c:pt idx="56">
                  <c:v>3043.1153027657383</c:v>
                </c:pt>
                <c:pt idx="57">
                  <c:v>2800.2375851013899</c:v>
                </c:pt>
                <c:pt idx="58">
                  <c:v>2538.9395844308547</c:v>
                </c:pt>
                <c:pt idx="59">
                  <c:v>2247.933857329971</c:v>
                </c:pt>
                <c:pt idx="60">
                  <c:v>1928.5256725817019</c:v>
                </c:pt>
                <c:pt idx="61">
                  <c:v>1594.1175428208003</c:v>
                </c:pt>
                <c:pt idx="62">
                  <c:v>1241.7248368892115</c:v>
                </c:pt>
                <c:pt idx="63">
                  <c:v>870.3806127156879</c:v>
                </c:pt>
                <c:pt idx="64">
                  <c:v>492.26795111280984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4A5-41B8-9F4E-0DC0C3DE97EE}"/>
            </c:ext>
          </c:extLst>
        </c:ser>
        <c:ser>
          <c:idx val="2"/>
          <c:order val="2"/>
          <c:tx>
            <c:strRef>
              <c:f>TDK_KF_ST_23_03!$J$19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TDK_KF_ST_23_03!$J$85:$J$149</c:f>
              <c:numCache>
                <c:formatCode>General</c:formatCode>
                <c:ptCount val="65"/>
                <c:pt idx="0">
                  <c:v>-3788</c:v>
                </c:pt>
                <c:pt idx="1">
                  <c:v>-3819</c:v>
                </c:pt>
                <c:pt idx="2">
                  <c:v>-3819</c:v>
                </c:pt>
                <c:pt idx="3">
                  <c:v>-3779</c:v>
                </c:pt>
                <c:pt idx="4">
                  <c:v>-3700</c:v>
                </c:pt>
                <c:pt idx="5">
                  <c:v>-3586</c:v>
                </c:pt>
                <c:pt idx="6">
                  <c:v>-3425</c:v>
                </c:pt>
                <c:pt idx="7">
                  <c:v>-3247</c:v>
                </c:pt>
                <c:pt idx="8">
                  <c:v>-3033</c:v>
                </c:pt>
                <c:pt idx="9">
                  <c:v>-2786</c:v>
                </c:pt>
                <c:pt idx="10">
                  <c:v>-2521</c:v>
                </c:pt>
                <c:pt idx="11">
                  <c:v>-2232</c:v>
                </c:pt>
                <c:pt idx="12">
                  <c:v>-1912</c:v>
                </c:pt>
                <c:pt idx="13">
                  <c:v>-1578</c:v>
                </c:pt>
                <c:pt idx="14">
                  <c:v>-1223</c:v>
                </c:pt>
                <c:pt idx="15">
                  <c:v>-857</c:v>
                </c:pt>
                <c:pt idx="16">
                  <c:v>-479</c:v>
                </c:pt>
                <c:pt idx="17">
                  <c:v>-113</c:v>
                </c:pt>
                <c:pt idx="18">
                  <c:v>261</c:v>
                </c:pt>
                <c:pt idx="19">
                  <c:v>624</c:v>
                </c:pt>
                <c:pt idx="20">
                  <c:v>986</c:v>
                </c:pt>
                <c:pt idx="21">
                  <c:v>1356</c:v>
                </c:pt>
                <c:pt idx="22">
                  <c:v>1693</c:v>
                </c:pt>
                <c:pt idx="23">
                  <c:v>2038</c:v>
                </c:pt>
                <c:pt idx="24">
                  <c:v>2352</c:v>
                </c:pt>
                <c:pt idx="25">
                  <c:v>2639</c:v>
                </c:pt>
                <c:pt idx="26">
                  <c:v>2895</c:v>
                </c:pt>
                <c:pt idx="27">
                  <c:v>3130</c:v>
                </c:pt>
                <c:pt idx="28">
                  <c:v>3344</c:v>
                </c:pt>
                <c:pt idx="29">
                  <c:v>3513</c:v>
                </c:pt>
                <c:pt idx="30">
                  <c:v>3659</c:v>
                </c:pt>
                <c:pt idx="31">
                  <c:v>3762</c:v>
                </c:pt>
                <c:pt idx="32">
                  <c:v>3838</c:v>
                </c:pt>
                <c:pt idx="33">
                  <c:v>3873</c:v>
                </c:pt>
                <c:pt idx="34">
                  <c:v>3862</c:v>
                </c:pt>
                <c:pt idx="35">
                  <c:v>3825</c:v>
                </c:pt>
                <c:pt idx="36">
                  <c:v>3749</c:v>
                </c:pt>
                <c:pt idx="37">
                  <c:v>3629</c:v>
                </c:pt>
                <c:pt idx="38">
                  <c:v>3484</c:v>
                </c:pt>
                <c:pt idx="39">
                  <c:v>3298</c:v>
                </c:pt>
                <c:pt idx="40">
                  <c:v>3083</c:v>
                </c:pt>
                <c:pt idx="41">
                  <c:v>2829</c:v>
                </c:pt>
                <c:pt idx="42">
                  <c:v>2572</c:v>
                </c:pt>
                <c:pt idx="43">
                  <c:v>2280</c:v>
                </c:pt>
                <c:pt idx="44">
                  <c:v>1965</c:v>
                </c:pt>
                <c:pt idx="45">
                  <c:v>1630</c:v>
                </c:pt>
                <c:pt idx="46">
                  <c:v>1264</c:v>
                </c:pt>
                <c:pt idx="47">
                  <c:v>908</c:v>
                </c:pt>
                <c:pt idx="48">
                  <c:v>532</c:v>
                </c:pt>
                <c:pt idx="49">
                  <c:v>162</c:v>
                </c:pt>
                <c:pt idx="50">
                  <c:v>-203</c:v>
                </c:pt>
                <c:pt idx="51">
                  <c:v>-573</c:v>
                </c:pt>
                <c:pt idx="52">
                  <c:v>-936</c:v>
                </c:pt>
                <c:pt idx="53">
                  <c:v>-1300</c:v>
                </c:pt>
                <c:pt idx="54">
                  <c:v>-1652</c:v>
                </c:pt>
                <c:pt idx="55">
                  <c:v>-1990</c:v>
                </c:pt>
                <c:pt idx="56">
                  <c:v>-2299</c:v>
                </c:pt>
                <c:pt idx="57">
                  <c:v>-2594</c:v>
                </c:pt>
                <c:pt idx="58">
                  <c:v>-2851</c:v>
                </c:pt>
                <c:pt idx="59">
                  <c:v>-3083</c:v>
                </c:pt>
                <c:pt idx="60">
                  <c:v>-3297</c:v>
                </c:pt>
                <c:pt idx="61">
                  <c:v>-3474</c:v>
                </c:pt>
                <c:pt idx="62">
                  <c:v>-3611</c:v>
                </c:pt>
                <c:pt idx="63">
                  <c:v>-3720</c:v>
                </c:pt>
                <c:pt idx="64">
                  <c:v>-3798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4A5-41B8-9F4E-0DC0C3DE97EE}"/>
            </c:ext>
          </c:extLst>
        </c:ser>
        <c:ser>
          <c:idx val="3"/>
          <c:order val="3"/>
          <c:tx>
            <c:strRef>
              <c:f>TDK_KF_ST_23_03!$N$19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TDK_KF_ST_23_03!$N$85:$N$149</c:f>
              <c:numCache>
                <c:formatCode>General</c:formatCode>
                <c:ptCount val="65"/>
                <c:pt idx="0">
                  <c:v>-3786.4349821284241</c:v>
                </c:pt>
                <c:pt idx="1">
                  <c:v>-3819.6218057486876</c:v>
                </c:pt>
                <c:pt idx="2">
                  <c:v>-3815.9075481892864</c:v>
                </c:pt>
                <c:pt idx="3">
                  <c:v>-3775.8209442652096</c:v>
                </c:pt>
                <c:pt idx="4">
                  <c:v>-3699.1357361573805</c:v>
                </c:pt>
                <c:pt idx="5">
                  <c:v>-3585.4781210054593</c:v>
                </c:pt>
                <c:pt idx="6">
                  <c:v>-3434.409400337222</c:v>
                </c:pt>
                <c:pt idx="7">
                  <c:v>-3253.4091195587653</c:v>
                </c:pt>
                <c:pt idx="8">
                  <c:v>-3036.317819855381</c:v>
                </c:pt>
                <c:pt idx="9">
                  <c:v>-2791.2020401435029</c:v>
                </c:pt>
                <c:pt idx="10">
                  <c:v>-2527.1625247382572</c:v>
                </c:pt>
                <c:pt idx="11">
                  <c:v>-2240.1525964432008</c:v>
                </c:pt>
                <c:pt idx="12">
                  <c:v>-1919.9005904635965</c:v>
                </c:pt>
                <c:pt idx="13">
                  <c:v>-1584.2532011525882</c:v>
                </c:pt>
                <c:pt idx="14">
                  <c:v>-1226.7653752180281</c:v>
                </c:pt>
                <c:pt idx="15">
                  <c:v>-859.6945749340681</c:v>
                </c:pt>
                <c:pt idx="16">
                  <c:v>-482.12886420306364</c:v>
                </c:pt>
                <c:pt idx="17">
                  <c:v>-114.63414531705317</c:v>
                </c:pt>
                <c:pt idx="18">
                  <c:v>262.54266445641372</c:v>
                </c:pt>
                <c:pt idx="19">
                  <c:v>629.04386226340114</c:v>
                </c:pt>
                <c:pt idx="20">
                  <c:v>995.78436645804618</c:v>
                </c:pt>
                <c:pt idx="21">
                  <c:v>1364.0040597834404</c:v>
                </c:pt>
                <c:pt idx="22">
                  <c:v>1709.4393328185383</c:v>
                </c:pt>
                <c:pt idx="23">
                  <c:v>2047.9494190253263</c:v>
                </c:pt>
                <c:pt idx="24">
                  <c:v>2362.0879051986112</c:v>
                </c:pt>
                <c:pt idx="25">
                  <c:v>2646.4823569988912</c:v>
                </c:pt>
                <c:pt idx="26">
                  <c:v>2901.3516654657642</c:v>
                </c:pt>
                <c:pt idx="27">
                  <c:v>3134.7346872989997</c:v>
                </c:pt>
                <c:pt idx="28">
                  <c:v>3340.2114085104772</c:v>
                </c:pt>
                <c:pt idx="29">
                  <c:v>3513.5576850462849</c:v>
                </c:pt>
                <c:pt idx="30">
                  <c:v>3654.8446111738326</c:v>
                </c:pt>
                <c:pt idx="31">
                  <c:v>3761.9426389183905</c:v>
                </c:pt>
                <c:pt idx="32">
                  <c:v>3830.459305585623</c:v>
                </c:pt>
                <c:pt idx="33">
                  <c:v>3861.5013441036967</c:v>
                </c:pt>
                <c:pt idx="34">
                  <c:v>3856.5387110858519</c:v>
                </c:pt>
                <c:pt idx="35">
                  <c:v>3816.6231160219431</c:v>
                </c:pt>
                <c:pt idx="36">
                  <c:v>3738.9127416832907</c:v>
                </c:pt>
                <c:pt idx="37">
                  <c:v>3625.549004602778</c:v>
                </c:pt>
                <c:pt idx="38">
                  <c:v>3474.7015073148045</c:v>
                </c:pt>
                <c:pt idx="39">
                  <c:v>3291.3005166927692</c:v>
                </c:pt>
                <c:pt idx="40">
                  <c:v>3077.7145001465387</c:v>
                </c:pt>
                <c:pt idx="41">
                  <c:v>2832.6195998789831</c:v>
                </c:pt>
                <c:pt idx="42">
                  <c:v>2572.6640763645919</c:v>
                </c:pt>
                <c:pt idx="43">
                  <c:v>2284.5336244010246</c:v>
                </c:pt>
                <c:pt idx="44">
                  <c:v>1969.1799474639392</c:v>
                </c:pt>
                <c:pt idx="45">
                  <c:v>1635.0538771934298</c:v>
                </c:pt>
                <c:pt idx="46">
                  <c:v>1280.8121664382243</c:v>
                </c:pt>
                <c:pt idx="47">
                  <c:v>909.41862028344531</c:v>
                </c:pt>
                <c:pt idx="48">
                  <c:v>537.39617256249903</c:v>
                </c:pt>
                <c:pt idx="49">
                  <c:v>165.79350386160195</c:v>
                </c:pt>
                <c:pt idx="50">
                  <c:v>-204.76574799457731</c:v>
                </c:pt>
                <c:pt idx="51">
                  <c:v>-573.22939302251052</c:v>
                </c:pt>
                <c:pt idx="52">
                  <c:v>-937.92563638547404</c:v>
                </c:pt>
                <c:pt idx="53">
                  <c:v>-1301.5622124555548</c:v>
                </c:pt>
                <c:pt idx="54">
                  <c:v>-1656.5628042613707</c:v>
                </c:pt>
                <c:pt idx="55">
                  <c:v>-1993.1316241532031</c:v>
                </c:pt>
                <c:pt idx="56">
                  <c:v>-2304.3268214599602</c:v>
                </c:pt>
                <c:pt idx="57">
                  <c:v>-2593.5662418673337</c:v>
                </c:pt>
                <c:pt idx="58">
                  <c:v>-2849.5237613400177</c:v>
                </c:pt>
                <c:pt idx="59">
                  <c:v>-3084.1173685873068</c:v>
                </c:pt>
                <c:pt idx="60">
                  <c:v>-3293.352783113105</c:v>
                </c:pt>
                <c:pt idx="61">
                  <c:v>-3467.9192380995855</c:v>
                </c:pt>
                <c:pt idx="62">
                  <c:v>-3609.7777857221358</c:v>
                </c:pt>
                <c:pt idx="63">
                  <c:v>-3717.8698703751761</c:v>
                </c:pt>
                <c:pt idx="64">
                  <c:v>-3787.9931060262952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4A5-41B8-9F4E-0DC0C3DE9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56784"/>
        <c:axId val="570823184"/>
      </c:scatterChart>
      <c:valAx>
        <c:axId val="57025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3184"/>
        <c:crosses val="autoZero"/>
        <c:crossBetween val="midCat"/>
      </c:valAx>
      <c:valAx>
        <c:axId val="57082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256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TDK_KF_ST_23_03!$AC$20:$AC$84</c:f>
              <c:numCache>
                <c:formatCode>General</c:formatCode>
                <c:ptCount val="65"/>
                <c:pt idx="0">
                  <c:v>1.9467008727742721E-2</c:v>
                </c:pt>
                <c:pt idx="1">
                  <c:v>-6.2322364254795204E-2</c:v>
                </c:pt>
                <c:pt idx="2">
                  <c:v>-6.8575460048014847E-2</c:v>
                </c:pt>
                <c:pt idx="3">
                  <c:v>-0.14399823036288595</c:v>
                </c:pt>
                <c:pt idx="4">
                  <c:v>-8.0410166784037784E-2</c:v>
                </c:pt>
                <c:pt idx="5">
                  <c:v>-0.10592565841950119</c:v>
                </c:pt>
                <c:pt idx="6">
                  <c:v>-6.6757925489660863E-2</c:v>
                </c:pt>
                <c:pt idx="7">
                  <c:v>-3.2640016298550734E-2</c:v>
                </c:pt>
                <c:pt idx="8">
                  <c:v>1.0545083717481418E-2</c:v>
                </c:pt>
                <c:pt idx="9">
                  <c:v>-4.5341275252965829E-2</c:v>
                </c:pt>
                <c:pt idx="10">
                  <c:v>-6.7861910208122822E-2</c:v>
                </c:pt>
                <c:pt idx="11">
                  <c:v>3.7887375358167219E-2</c:v>
                </c:pt>
                <c:pt idx="12">
                  <c:v>2.4641399464698566E-2</c:v>
                </c:pt>
                <c:pt idx="13">
                  <c:v>-4.8072412319697833E-2</c:v>
                </c:pt>
                <c:pt idx="14">
                  <c:v>-9.8057932890341704E-2</c:v>
                </c:pt>
                <c:pt idx="15">
                  <c:v>-2.224370721410196E-2</c:v>
                </c:pt>
                <c:pt idx="16">
                  <c:v>-4.7214342013035093E-2</c:v>
                </c:pt>
                <c:pt idx="17">
                  <c:v>-0.12410177841741188</c:v>
                </c:pt>
                <c:pt idx="18">
                  <c:v>-0.11990821038551758</c:v>
                </c:pt>
                <c:pt idx="19">
                  <c:v>-0.2170471114339847</c:v>
                </c:pt>
                <c:pt idx="20">
                  <c:v>-0.11487899281448222</c:v>
                </c:pt>
                <c:pt idx="21">
                  <c:v>-6.5517857499330034E-2</c:v>
                </c:pt>
                <c:pt idx="22">
                  <c:v>-9.9056251979064314E-2</c:v>
                </c:pt>
                <c:pt idx="23">
                  <c:v>-5.9336041076022639E-2</c:v>
                </c:pt>
                <c:pt idx="24">
                  <c:v>-2.7225287818737343E-3</c:v>
                </c:pt>
                <c:pt idx="25">
                  <c:v>0.10962759300181801</c:v>
                </c:pt>
                <c:pt idx="26">
                  <c:v>1.5863246771260719E-2</c:v>
                </c:pt>
                <c:pt idx="27">
                  <c:v>7.1299682663692465E-2</c:v>
                </c:pt>
                <c:pt idx="28">
                  <c:v>0.10875215661596371</c:v>
                </c:pt>
                <c:pt idx="29">
                  <c:v>7.9762857994552405E-2</c:v>
                </c:pt>
                <c:pt idx="30">
                  <c:v>0.12728185435000228</c:v>
                </c:pt>
                <c:pt idx="31">
                  <c:v>5.2948915669333019E-2</c:v>
                </c:pt>
                <c:pt idx="32">
                  <c:v>5.4114841078018117E-2</c:v>
                </c:pt>
                <c:pt idx="33">
                  <c:v>4.8241548996372785E-2</c:v>
                </c:pt>
                <c:pt idx="34">
                  <c:v>0.20604977141593395</c:v>
                </c:pt>
                <c:pt idx="35">
                  <c:v>1.6968853934031358E-2</c:v>
                </c:pt>
                <c:pt idx="36">
                  <c:v>1.4637656985456715E-2</c:v>
                </c:pt>
                <c:pt idx="37">
                  <c:v>3.5324107471353727E-2</c:v>
                </c:pt>
                <c:pt idx="38">
                  <c:v>-7.458212300463174E-3</c:v>
                </c:pt>
                <c:pt idx="39">
                  <c:v>8.2088300014106608E-2</c:v>
                </c:pt>
                <c:pt idx="40">
                  <c:v>0.10243291959935164</c:v>
                </c:pt>
                <c:pt idx="41">
                  <c:v>2.4242364986690745E-2</c:v>
                </c:pt>
                <c:pt idx="42">
                  <c:v>7.3580366005387532E-2</c:v>
                </c:pt>
                <c:pt idx="43">
                  <c:v>9.3725567538740506E-2</c:v>
                </c:pt>
                <c:pt idx="44">
                  <c:v>0.14114775429783322</c:v>
                </c:pt>
                <c:pt idx="45">
                  <c:v>5.0248583488723852E-2</c:v>
                </c:pt>
                <c:pt idx="46">
                  <c:v>-4.3341511945413913E-3</c:v>
                </c:pt>
                <c:pt idx="47">
                  <c:v>5.6380365136817545E-2</c:v>
                </c:pt>
                <c:pt idx="48">
                  <c:v>-4.1323595479809683E-2</c:v>
                </c:pt>
                <c:pt idx="49">
                  <c:v>-6.111143447685663E-2</c:v>
                </c:pt>
                <c:pt idx="50">
                  <c:v>-6.2087990718794117E-2</c:v>
                </c:pt>
                <c:pt idx="51">
                  <c:v>-0.10482647887124585</c:v>
                </c:pt>
                <c:pt idx="52">
                  <c:v>-0.11373132714180656</c:v>
                </c:pt>
                <c:pt idx="53">
                  <c:v>-0.14289831666337705</c:v>
                </c:pt>
                <c:pt idx="54">
                  <c:v>-8.145525727036329E-2</c:v>
                </c:pt>
                <c:pt idx="55">
                  <c:v>-0.10544126285969924</c:v>
                </c:pt>
                <c:pt idx="56">
                  <c:v>-2.3168683261815204E-2</c:v>
                </c:pt>
                <c:pt idx="57">
                  <c:v>-1.2343345867179778E-2</c:v>
                </c:pt>
                <c:pt idx="58">
                  <c:v>-1.0199432105650885E-3</c:v>
                </c:pt>
                <c:pt idx="59">
                  <c:v>-2.7052146303276459E-2</c:v>
                </c:pt>
                <c:pt idx="60">
                  <c:v>1.5264448718539825E-2</c:v>
                </c:pt>
                <c:pt idx="61">
                  <c:v>1.7558841112474965E-2</c:v>
                </c:pt>
                <c:pt idx="62">
                  <c:v>-2.3728460452275613E-2</c:v>
                </c:pt>
                <c:pt idx="63">
                  <c:v>-4.3512139432152708E-2</c:v>
                </c:pt>
                <c:pt idx="64">
                  <c:v>-8.4900157510503504E-2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28-47CC-9F4E-4EC1FB97B32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TDK_KF_ST_23_03!$AA$85:$AA$149</c:f>
              <c:numCache>
                <c:formatCode>General</c:formatCode>
                <c:ptCount val="65"/>
                <c:pt idx="0">
                  <c:v>360.0089999999999</c:v>
                </c:pt>
                <c:pt idx="1">
                  <c:v>354.37499999999989</c:v>
                </c:pt>
                <c:pt idx="2">
                  <c:v>348.7949999999999</c:v>
                </c:pt>
                <c:pt idx="3">
                  <c:v>343.21499999999992</c:v>
                </c:pt>
                <c:pt idx="4">
                  <c:v>337.59899999999993</c:v>
                </c:pt>
                <c:pt idx="5">
                  <c:v>331.92899999999992</c:v>
                </c:pt>
                <c:pt idx="6">
                  <c:v>326.1869999999999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309.18599999999992</c:v>
                </c:pt>
                <c:pt idx="10">
                  <c:v>303.6869999999999</c:v>
                </c:pt>
                <c:pt idx="11">
                  <c:v>298.19699999999989</c:v>
                </c:pt>
                <c:pt idx="12">
                  <c:v>292.49099999999987</c:v>
                </c:pt>
                <c:pt idx="13">
                  <c:v>286.8479999999999</c:v>
                </c:pt>
                <c:pt idx="14">
                  <c:v>281.10599999999988</c:v>
                </c:pt>
                <c:pt idx="15">
                  <c:v>275.40899999999988</c:v>
                </c:pt>
                <c:pt idx="16">
                  <c:v>269.68499999999989</c:v>
                </c:pt>
                <c:pt idx="17">
                  <c:v>264.18599999999986</c:v>
                </c:pt>
                <c:pt idx="18">
                  <c:v>258.56099999999986</c:v>
                </c:pt>
                <c:pt idx="19">
                  <c:v>253.06199999999987</c:v>
                </c:pt>
                <c:pt idx="20">
                  <c:v>247.47299999999987</c:v>
                </c:pt>
                <c:pt idx="21">
                  <c:v>241.71299999999988</c:v>
                </c:pt>
                <c:pt idx="22">
                  <c:v>236.10599999999988</c:v>
                </c:pt>
                <c:pt idx="23">
                  <c:v>230.33699999999988</c:v>
                </c:pt>
                <c:pt idx="24">
                  <c:v>224.63999999999987</c:v>
                </c:pt>
                <c:pt idx="25">
                  <c:v>219.07799999999986</c:v>
                </c:pt>
                <c:pt idx="26">
                  <c:v>213.62399999999985</c:v>
                </c:pt>
                <c:pt idx="27">
                  <c:v>208.05299999999986</c:v>
                </c:pt>
                <c:pt idx="28">
                  <c:v>202.43699999999984</c:v>
                </c:pt>
                <c:pt idx="29">
                  <c:v>196.82999999999984</c:v>
                </c:pt>
                <c:pt idx="30">
                  <c:v>191.15999999999985</c:v>
                </c:pt>
                <c:pt idx="31">
                  <c:v>185.39999999999986</c:v>
                </c:pt>
                <c:pt idx="32">
                  <c:v>179.72999999999988</c:v>
                </c:pt>
                <c:pt idx="33">
                  <c:v>174.14099999999988</c:v>
                </c:pt>
                <c:pt idx="34">
                  <c:v>168.67799999999988</c:v>
                </c:pt>
                <c:pt idx="35">
                  <c:v>163.20599999999988</c:v>
                </c:pt>
                <c:pt idx="36">
                  <c:v>157.54499999999987</c:v>
                </c:pt>
                <c:pt idx="37">
                  <c:v>151.91099999999989</c:v>
                </c:pt>
                <c:pt idx="38">
                  <c:v>146.1869999999999</c:v>
                </c:pt>
                <c:pt idx="39">
                  <c:v>140.51699999999991</c:v>
                </c:pt>
                <c:pt idx="40">
                  <c:v>134.89199999999991</c:v>
                </c:pt>
                <c:pt idx="41">
                  <c:v>129.22199999999992</c:v>
                </c:pt>
                <c:pt idx="42">
                  <c:v>123.80399999999992</c:v>
                </c:pt>
                <c:pt idx="43">
                  <c:v>118.28699999999992</c:v>
                </c:pt>
                <c:pt idx="44">
                  <c:v>112.66199999999992</c:v>
                </c:pt>
                <c:pt idx="45">
                  <c:v>107.03699999999992</c:v>
                </c:pt>
                <c:pt idx="46">
                  <c:v>101.33999999999992</c:v>
                </c:pt>
                <c:pt idx="47">
                  <c:v>95.570999999999913</c:v>
                </c:pt>
                <c:pt idx="48">
                  <c:v>89.927999999999912</c:v>
                </c:pt>
                <c:pt idx="49">
                  <c:v>84.365999999999914</c:v>
                </c:pt>
                <c:pt idx="50">
                  <c:v>78.839999999999918</c:v>
                </c:pt>
                <c:pt idx="51">
                  <c:v>73.313999999999922</c:v>
                </c:pt>
                <c:pt idx="52">
                  <c:v>67.760999999999925</c:v>
                </c:pt>
                <c:pt idx="53">
                  <c:v>62.081999999999923</c:v>
                </c:pt>
                <c:pt idx="54">
                  <c:v>56.330999999999925</c:v>
                </c:pt>
                <c:pt idx="55">
                  <c:v>50.606999999999928</c:v>
                </c:pt>
                <c:pt idx="56">
                  <c:v>44.981999999999928</c:v>
                </c:pt>
                <c:pt idx="57">
                  <c:v>39.347999999999928</c:v>
                </c:pt>
                <c:pt idx="58">
                  <c:v>33.893999999999927</c:v>
                </c:pt>
                <c:pt idx="59">
                  <c:v>28.322999999999929</c:v>
                </c:pt>
                <c:pt idx="60">
                  <c:v>22.634999999999931</c:v>
                </c:pt>
                <c:pt idx="61">
                  <c:v>17.018999999999931</c:v>
                </c:pt>
                <c:pt idx="62">
                  <c:v>11.366999999999932</c:v>
                </c:pt>
                <c:pt idx="63">
                  <c:v>5.6159999999999322</c:v>
                </c:pt>
                <c:pt idx="64">
                  <c:v>-9.9000000000067701E-2</c:v>
                </c:pt>
              </c:numCache>
            </c:numRef>
          </c:xVal>
          <c:yVal>
            <c:numRef>
              <c:f>TDK_KF_ST_23_03!$AC$85:$AC$149</c:f>
              <c:numCache>
                <c:formatCode>General</c:formatCode>
                <c:ptCount val="65"/>
                <c:pt idx="0">
                  <c:v>4.0808726556974761E-2</c:v>
                </c:pt>
                <c:pt idx="1">
                  <c:v>-4.1718678751294647E-3</c:v>
                </c:pt>
                <c:pt idx="2">
                  <c:v>-6.310036821275844E-3</c:v>
                </c:pt>
                <c:pt idx="3">
                  <c:v>8.2879462308369511E-2</c:v>
                </c:pt>
                <c:pt idx="4">
                  <c:v>2.8845246015293924E-2</c:v>
                </c:pt>
                <c:pt idx="5">
                  <c:v>1.2475619130952964E-2</c:v>
                </c:pt>
                <c:pt idx="6">
                  <c:v>-1.9266477528503856E-2</c:v>
                </c:pt>
                <c:pt idx="7">
                  <c:v>-1.1620083809816606E-2</c:v>
                </c:pt>
                <c:pt idx="8">
                  <c:v>-5.6959161777854206E-3</c:v>
                </c:pt>
                <c:pt idx="9">
                  <c:v>-6.3592711393312129E-3</c:v>
                </c:pt>
                <c:pt idx="10">
                  <c:v>-3.6479118022384682E-2</c:v>
                </c:pt>
                <c:pt idx="11">
                  <c:v>-8.4870675972751997E-2</c:v>
                </c:pt>
                <c:pt idx="12">
                  <c:v>-2.7924032818077649E-2</c:v>
                </c:pt>
                <c:pt idx="13">
                  <c:v>-5.5515237313727539E-2</c:v>
                </c:pt>
                <c:pt idx="14">
                  <c:v>-1.7451891182417967E-2</c:v>
                </c:pt>
                <c:pt idx="15">
                  <c:v>-4.9881266949114433E-3</c:v>
                </c:pt>
                <c:pt idx="16">
                  <c:v>-1.3336547323945069E-2</c:v>
                </c:pt>
                <c:pt idx="17">
                  <c:v>1.1243886004933756E-2</c:v>
                </c:pt>
                <c:pt idx="18">
                  <c:v>4.7963500355820088E-2</c:v>
                </c:pt>
                <c:pt idx="19">
                  <c:v>8.9339450292897027E-2</c:v>
                </c:pt>
                <c:pt idx="20">
                  <c:v>0.14693039818493503</c:v>
                </c:pt>
                <c:pt idx="21">
                  <c:v>0.10543290018219409</c:v>
                </c:pt>
                <c:pt idx="22">
                  <c:v>0.22166893095811702</c:v>
                </c:pt>
                <c:pt idx="23">
                  <c:v>0.11743379618872041</c:v>
                </c:pt>
                <c:pt idx="24">
                  <c:v>0.11285409216043263</c:v>
                </c:pt>
                <c:pt idx="25">
                  <c:v>0.10145438046959043</c:v>
                </c:pt>
                <c:pt idx="26">
                  <c:v>7.3632752915216315E-2</c:v>
                </c:pt>
                <c:pt idx="27">
                  <c:v>6.1489270318162426E-2</c:v>
                </c:pt>
                <c:pt idx="28">
                  <c:v>6.7558876733244233E-2</c:v>
                </c:pt>
                <c:pt idx="29">
                  <c:v>2.6164754653876798E-2</c:v>
                </c:pt>
                <c:pt idx="30">
                  <c:v>9.7961632176293278E-2</c:v>
                </c:pt>
                <c:pt idx="31">
                  <c:v>9.4675387139204759E-2</c:v>
                </c:pt>
                <c:pt idx="32">
                  <c:v>0.11386333661656067</c:v>
                </c:pt>
                <c:pt idx="33">
                  <c:v>0.16655103934473914</c:v>
                </c:pt>
                <c:pt idx="34">
                  <c:v>7.2330592891603374E-2</c:v>
                </c:pt>
                <c:pt idx="35">
                  <c:v>0.12238043825371392</c:v>
                </c:pt>
                <c:pt idx="36">
                  <c:v>0.16021650856620795</c:v>
                </c:pt>
                <c:pt idx="37">
                  <c:v>0.11541977946848192</c:v>
                </c:pt>
                <c:pt idx="38">
                  <c:v>0.12914575286964691</c:v>
                </c:pt>
                <c:pt idx="39">
                  <c:v>7.1174938534142029E-2</c:v>
                </c:pt>
                <c:pt idx="40">
                  <c:v>2.0970307944111255E-2</c:v>
                </c:pt>
                <c:pt idx="41">
                  <c:v>-9.2619740507132065E-2</c:v>
                </c:pt>
                <c:pt idx="42">
                  <c:v>-1.7188004739921325E-2</c:v>
                </c:pt>
                <c:pt idx="43">
                  <c:v>-9.409697508993986E-2</c:v>
                </c:pt>
                <c:pt idx="44">
                  <c:v>-0.10714192477894358</c:v>
                </c:pt>
                <c:pt idx="45">
                  <c:v>-9.7110053601909385E-2</c:v>
                </c:pt>
                <c:pt idx="46">
                  <c:v>-0.24199665528794867</c:v>
                </c:pt>
                <c:pt idx="47">
                  <c:v>-3.8229803691933739E-2</c:v>
                </c:pt>
                <c:pt idx="48">
                  <c:v>-7.9039849301835829E-2</c:v>
                </c:pt>
                <c:pt idx="49">
                  <c:v>-5.4435331750696037E-2</c:v>
                </c:pt>
                <c:pt idx="50">
                  <c:v>3.6847511688620216E-2</c:v>
                </c:pt>
                <c:pt idx="51">
                  <c:v>1.5315480664398251E-2</c:v>
                </c:pt>
                <c:pt idx="52">
                  <c:v>4.3436886045626011E-2</c:v>
                </c:pt>
                <c:pt idx="53">
                  <c:v>1.0469435144798922E-2</c:v>
                </c:pt>
                <c:pt idx="54">
                  <c:v>6.2779688795423283E-2</c:v>
                </c:pt>
                <c:pt idx="55">
                  <c:v>7.6878757529215136E-3</c:v>
                </c:pt>
                <c:pt idx="56">
                  <c:v>2.2346045939102055E-2</c:v>
                </c:pt>
                <c:pt idx="57">
                  <c:v>-3.5651435140096055E-3</c:v>
                </c:pt>
                <c:pt idx="58">
                  <c:v>-3.3998382956873741E-2</c:v>
                </c:pt>
                <c:pt idx="59">
                  <c:v>-6.0731611136084496E-2</c:v>
                </c:pt>
                <c:pt idx="60">
                  <c:v>-9.9656254923782939E-2</c:v>
                </c:pt>
                <c:pt idx="61">
                  <c:v>-9.6877650879360289E-2</c:v>
                </c:pt>
                <c:pt idx="62">
                  <c:v>-4.9299153904113879E-2</c:v>
                </c:pt>
                <c:pt idx="63">
                  <c:v>-3.4473280692512986E-2</c:v>
                </c:pt>
                <c:pt idx="64">
                  <c:v>-3.3521253874688739E-2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828-47CC-9F4E-4EC1FB97B32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</c:numCache>
            </c:numRef>
          </c:xVal>
          <c:yVal>
            <c:numRef>
              <c:f>TDK_KF_ST_23_03!$AD$20:$AD$83</c:f>
              <c:numCache>
                <c:formatCode>General</c:formatCode>
                <c:ptCount val="64"/>
                <c:pt idx="0">
                  <c:v>-5.298826260243146E-2</c:v>
                </c:pt>
                <c:pt idx="1">
                  <c:v>2.7849083562282217E-2</c:v>
                </c:pt>
                <c:pt idx="2">
                  <c:v>1.9276306143900968E-2</c:v>
                </c:pt>
                <c:pt idx="3">
                  <c:v>4.712057948352566E-2</c:v>
                </c:pt>
                <c:pt idx="4">
                  <c:v>-1.9246088139745154E-2</c:v>
                </c:pt>
                <c:pt idx="5">
                  <c:v>4.5194047283416694E-2</c:v>
                </c:pt>
                <c:pt idx="6">
                  <c:v>3.2759542532787123E-2</c:v>
                </c:pt>
                <c:pt idx="7">
                  <c:v>2.9074872784541128E-2</c:v>
                </c:pt>
                <c:pt idx="8">
                  <c:v>1.1800962221620637E-2</c:v>
                </c:pt>
                <c:pt idx="9">
                  <c:v>5.3029151005887343E-2</c:v>
                </c:pt>
                <c:pt idx="10">
                  <c:v>0.1306415990035461</c:v>
                </c:pt>
                <c:pt idx="11">
                  <c:v>-2.7417940213368297E-2</c:v>
                </c:pt>
                <c:pt idx="12">
                  <c:v>1.8795486580927445E-2</c:v>
                </c:pt>
                <c:pt idx="13">
                  <c:v>6.3387892984096084E-2</c:v>
                </c:pt>
                <c:pt idx="14">
                  <c:v>0.13490544457896192</c:v>
                </c:pt>
                <c:pt idx="15">
                  <c:v>-3.2191624536594077E-2</c:v>
                </c:pt>
                <c:pt idx="16">
                  <c:v>-3.1825507288800736E-2</c:v>
                </c:pt>
                <c:pt idx="17">
                  <c:v>8.587197472547814E-2</c:v>
                </c:pt>
                <c:pt idx="18">
                  <c:v>-0.12208844490243109</c:v>
                </c:pt>
                <c:pt idx="19">
                  <c:v>0.11993705783207531</c:v>
                </c:pt>
                <c:pt idx="20">
                  <c:v>7.7370680355386412E-3</c:v>
                </c:pt>
                <c:pt idx="21">
                  <c:v>-2.8579117590609826E-2</c:v>
                </c:pt>
                <c:pt idx="22">
                  <c:v>8.1868247239142988E-2</c:v>
                </c:pt>
                <c:pt idx="23">
                  <c:v>-3.3283699431109426E-2</c:v>
                </c:pt>
                <c:pt idx="24">
                  <c:v>2.3692836725984989E-2</c:v>
                </c:pt>
                <c:pt idx="25">
                  <c:v>-3.8452654467675984E-2</c:v>
                </c:pt>
                <c:pt idx="26">
                  <c:v>0.11328250609838619</c:v>
                </c:pt>
                <c:pt idx="27">
                  <c:v>4.4120096804789455E-2</c:v>
                </c:pt>
                <c:pt idx="28">
                  <c:v>5.1464351950244236E-2</c:v>
                </c:pt>
                <c:pt idx="29">
                  <c:v>4.2617580259161514E-2</c:v>
                </c:pt>
                <c:pt idx="30">
                  <c:v>-5.4951261458398903E-2</c:v>
                </c:pt>
                <c:pt idx="31">
                  <c:v>0.11360212367540612</c:v>
                </c:pt>
                <c:pt idx="32">
                  <c:v>5.9748495538542556E-2</c:v>
                </c:pt>
                <c:pt idx="33">
                  <c:v>4.6433838142831974E-2</c:v>
                </c:pt>
                <c:pt idx="34">
                  <c:v>-0.10808813923964067</c:v>
                </c:pt>
                <c:pt idx="35">
                  <c:v>9.1959007198454401E-3</c:v>
                </c:pt>
                <c:pt idx="36">
                  <c:v>5.2921219747787518E-2</c:v>
                </c:pt>
                <c:pt idx="37">
                  <c:v>2.6165162846808698E-2</c:v>
                </c:pt>
                <c:pt idx="38">
                  <c:v>8.1090965215679489E-2</c:v>
                </c:pt>
                <c:pt idx="39">
                  <c:v>1.9366080455483825E-2</c:v>
                </c:pt>
                <c:pt idx="40">
                  <c:v>1.0421172561080994E-2</c:v>
                </c:pt>
                <c:pt idx="41">
                  <c:v>9.3191431202029662E-2</c:v>
                </c:pt>
                <c:pt idx="42">
                  <c:v>0.14808856495272948</c:v>
                </c:pt>
                <c:pt idx="43">
                  <c:v>1.1707332643453583E-2</c:v>
                </c:pt>
                <c:pt idx="44">
                  <c:v>5.7826438871018127E-3</c:v>
                </c:pt>
                <c:pt idx="45">
                  <c:v>3.9090866804173174E-2</c:v>
                </c:pt>
                <c:pt idx="46">
                  <c:v>5.2297651550361479E-2</c:v>
                </c:pt>
                <c:pt idx="47">
                  <c:v>-4.5136479131883789E-2</c:v>
                </c:pt>
                <c:pt idx="48">
                  <c:v>2.7987048155864613E-2</c:v>
                </c:pt>
                <c:pt idx="49">
                  <c:v>5.6123307781945186E-2</c:v>
                </c:pt>
                <c:pt idx="50">
                  <c:v>4.463609953637615E-2</c:v>
                </c:pt>
                <c:pt idx="51">
                  <c:v>4.9311241557518315E-2</c:v>
                </c:pt>
                <c:pt idx="52">
                  <c:v>8.5807294323728911E-2</c:v>
                </c:pt>
                <c:pt idx="53">
                  <c:v>5.8027640690625049E-2</c:v>
                </c:pt>
                <c:pt idx="54">
                  <c:v>4.4976139247978608E-2</c:v>
                </c:pt>
                <c:pt idx="55">
                  <c:v>9.9081991720368023E-2</c:v>
                </c:pt>
                <c:pt idx="56">
                  <c:v>1.7472767084029783E-2</c:v>
                </c:pt>
                <c:pt idx="57">
                  <c:v>7.2326205736317206E-4</c:v>
                </c:pt>
                <c:pt idx="58">
                  <c:v>-1.8246534317938767E-2</c:v>
                </c:pt>
                <c:pt idx="59">
                  <c:v>3.9527765434229423E-2</c:v>
                </c:pt>
                <c:pt idx="60">
                  <c:v>1.3580797296754099E-2</c:v>
                </c:pt>
                <c:pt idx="61">
                  <c:v>6.5320621195894546E-2</c:v>
                </c:pt>
                <c:pt idx="62">
                  <c:v>1.7418423630999769E-2</c:v>
                </c:pt>
                <c:pt idx="63">
                  <c:v>3.9340271557023243E-2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828-47CC-9F4E-4EC1FB97B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27496"/>
        <c:axId val="570827888"/>
      </c:scatterChart>
      <c:valAx>
        <c:axId val="5708274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7888"/>
        <c:crosses val="autoZero"/>
        <c:crossBetween val="midCat"/>
      </c:valAx>
      <c:valAx>
        <c:axId val="570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7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TDK_KF_ST_23_03!$I$20:$I$84</c:f>
              <c:numCache>
                <c:formatCode>General</c:formatCode>
                <c:ptCount val="65"/>
                <c:pt idx="0">
                  <c:v>501</c:v>
                </c:pt>
                <c:pt idx="1">
                  <c:v>873</c:v>
                </c:pt>
                <c:pt idx="2">
                  <c:v>1250</c:v>
                </c:pt>
                <c:pt idx="3">
                  <c:v>1599</c:v>
                </c:pt>
                <c:pt idx="4">
                  <c:v>1938</c:v>
                </c:pt>
                <c:pt idx="5">
                  <c:v>2245</c:v>
                </c:pt>
                <c:pt idx="6">
                  <c:v>2535</c:v>
                </c:pt>
                <c:pt idx="7">
                  <c:v>2807</c:v>
                </c:pt>
                <c:pt idx="8">
                  <c:v>3052</c:v>
                </c:pt>
                <c:pt idx="9">
                  <c:v>3267</c:v>
                </c:pt>
                <c:pt idx="10">
                  <c:v>3449</c:v>
                </c:pt>
                <c:pt idx="11">
                  <c:v>3603</c:v>
                </c:pt>
                <c:pt idx="12">
                  <c:v>3718</c:v>
                </c:pt>
                <c:pt idx="13">
                  <c:v>3789</c:v>
                </c:pt>
                <c:pt idx="14">
                  <c:v>3834</c:v>
                </c:pt>
                <c:pt idx="15">
                  <c:v>3830</c:v>
                </c:pt>
                <c:pt idx="16">
                  <c:v>3804</c:v>
                </c:pt>
                <c:pt idx="17">
                  <c:v>3730</c:v>
                </c:pt>
                <c:pt idx="18">
                  <c:v>3621</c:v>
                </c:pt>
                <c:pt idx="19">
                  <c:v>3476</c:v>
                </c:pt>
                <c:pt idx="20">
                  <c:v>3298</c:v>
                </c:pt>
                <c:pt idx="21">
                  <c:v>3089</c:v>
                </c:pt>
                <c:pt idx="22">
                  <c:v>2854</c:v>
                </c:pt>
                <c:pt idx="23">
                  <c:v>2589</c:v>
                </c:pt>
                <c:pt idx="24">
                  <c:v>2290</c:v>
                </c:pt>
                <c:pt idx="25">
                  <c:v>1965</c:v>
                </c:pt>
                <c:pt idx="26">
                  <c:v>1638</c:v>
                </c:pt>
                <c:pt idx="27">
                  <c:v>1283</c:v>
                </c:pt>
                <c:pt idx="28">
                  <c:v>913</c:v>
                </c:pt>
                <c:pt idx="29">
                  <c:v>553</c:v>
                </c:pt>
                <c:pt idx="30">
                  <c:v>179</c:v>
                </c:pt>
                <c:pt idx="31">
                  <c:v>-191</c:v>
                </c:pt>
                <c:pt idx="32">
                  <c:v>-573</c:v>
                </c:pt>
                <c:pt idx="33">
                  <c:v>-948</c:v>
                </c:pt>
                <c:pt idx="34">
                  <c:v>-1336</c:v>
                </c:pt>
                <c:pt idx="35">
                  <c:v>-1679</c:v>
                </c:pt>
                <c:pt idx="36">
                  <c:v>-2004</c:v>
                </c:pt>
                <c:pt idx="37">
                  <c:v>-2321</c:v>
                </c:pt>
                <c:pt idx="38">
                  <c:v>-2610</c:v>
                </c:pt>
                <c:pt idx="39">
                  <c:v>-2878</c:v>
                </c:pt>
                <c:pt idx="40">
                  <c:v>-3127</c:v>
                </c:pt>
                <c:pt idx="41">
                  <c:v>-3332</c:v>
                </c:pt>
                <c:pt idx="42">
                  <c:v>-3520</c:v>
                </c:pt>
                <c:pt idx="43">
                  <c:v>-3670</c:v>
                </c:pt>
                <c:pt idx="44">
                  <c:v>-3783</c:v>
                </c:pt>
                <c:pt idx="45">
                  <c:v>-3863</c:v>
                </c:pt>
                <c:pt idx="46">
                  <c:v>-3901</c:v>
                </c:pt>
                <c:pt idx="47">
                  <c:v>-3906</c:v>
                </c:pt>
                <c:pt idx="48">
                  <c:v>-3876</c:v>
                </c:pt>
                <c:pt idx="49">
                  <c:v>-3808</c:v>
                </c:pt>
                <c:pt idx="50">
                  <c:v>-3695</c:v>
                </c:pt>
                <c:pt idx="51">
                  <c:v>-3549</c:v>
                </c:pt>
                <c:pt idx="52">
                  <c:v>-3375</c:v>
                </c:pt>
                <c:pt idx="53">
                  <c:v>-3170</c:v>
                </c:pt>
                <c:pt idx="54">
                  <c:v>-2941</c:v>
                </c:pt>
                <c:pt idx="55">
                  <c:v>-2674</c:v>
                </c:pt>
                <c:pt idx="56">
                  <c:v>-2370</c:v>
                </c:pt>
                <c:pt idx="57">
                  <c:v>-2053</c:v>
                </c:pt>
                <c:pt idx="58">
                  <c:v>-1708</c:v>
                </c:pt>
                <c:pt idx="59">
                  <c:v>-1365</c:v>
                </c:pt>
                <c:pt idx="60">
                  <c:v>-994</c:v>
                </c:pt>
                <c:pt idx="61">
                  <c:v>-629</c:v>
                </c:pt>
                <c:pt idx="62">
                  <c:v>-261</c:v>
                </c:pt>
                <c:pt idx="63">
                  <c:v>117</c:v>
                </c:pt>
                <c:pt idx="64">
                  <c:v>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B0B-4EA9-966C-50A536C804D9}"/>
            </c:ext>
          </c:extLst>
        </c:ser>
        <c:ser>
          <c:idx val="1"/>
          <c:order val="1"/>
          <c:tx>
            <c:strRef>
              <c:f>TDK_KF_ST_23_03!$L$19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TDK_KF_ST_23_03!$L$20:$L$84</c:f>
              <c:numCache>
                <c:formatCode>General</c:formatCode>
                <c:ptCount val="65"/>
                <c:pt idx="0">
                  <c:v>495.81745336523306</c:v>
                </c:pt>
                <c:pt idx="1">
                  <c:v>873.99605368376581</c:v>
                </c:pt>
                <c:pt idx="2">
                  <c:v>1250.0239481703024</c:v>
                </c:pt>
                <c:pt idx="3">
                  <c:v>1605.1030058403385</c:v>
                </c:pt>
                <c:pt idx="4">
                  <c:v>1939.317123193646</c:v>
                </c:pt>
                <c:pt idx="5">
                  <c:v>2250.716350347298</c:v>
                </c:pt>
                <c:pt idx="6">
                  <c:v>2541.7174538899458</c:v>
                </c:pt>
                <c:pt idx="7">
                  <c:v>2808.1386116799008</c:v>
                </c:pt>
                <c:pt idx="8">
                  <c:v>3054.2152841869888</c:v>
                </c:pt>
                <c:pt idx="9">
                  <c:v>3271.0673427123311</c:v>
                </c:pt>
                <c:pt idx="10">
                  <c:v>3454.6197641557842</c:v>
                </c:pt>
                <c:pt idx="11">
                  <c:v>3602.3811391709814</c:v>
                </c:pt>
                <c:pt idx="12">
                  <c:v>3713.8847712969728</c:v>
                </c:pt>
                <c:pt idx="13">
                  <c:v>3787.2671281464977</c:v>
                </c:pt>
                <c:pt idx="14">
                  <c:v>3826.254256489121</c:v>
                </c:pt>
                <c:pt idx="15">
                  <c:v>3829.1374970121551</c:v>
                </c:pt>
                <c:pt idx="16">
                  <c:v>3794.5723451068916</c:v>
                </c:pt>
                <c:pt idx="17">
                  <c:v>3723.1585485429082</c:v>
                </c:pt>
                <c:pt idx="18">
                  <c:v>3611.6523453069581</c:v>
                </c:pt>
                <c:pt idx="19">
                  <c:v>3465.379016161477</c:v>
                </c:pt>
                <c:pt idx="20">
                  <c:v>3290.5735555358451</c:v>
                </c:pt>
                <c:pt idx="21">
                  <c:v>3084.0746068534577</c:v>
                </c:pt>
                <c:pt idx="22">
                  <c:v>2850.3572984183647</c:v>
                </c:pt>
                <c:pt idx="23">
                  <c:v>2585.5515410840949</c:v>
                </c:pt>
                <c:pt idx="24">
                  <c:v>2292.8546361690078</c:v>
                </c:pt>
                <c:pt idx="25">
                  <c:v>1971.2971421942161</c:v>
                </c:pt>
                <c:pt idx="26">
                  <c:v>1639.3550066403982</c:v>
                </c:pt>
                <c:pt idx="27">
                  <c:v>1286.8626350061973</c:v>
                </c:pt>
                <c:pt idx="28">
                  <c:v>919.64936151557549</c:v>
                </c:pt>
                <c:pt idx="29">
                  <c:v>558.61238748298092</c:v>
                </c:pt>
                <c:pt idx="30">
                  <c:v>187.89689682300437</c:v>
                </c:pt>
                <c:pt idx="31">
                  <c:v>-186.1514298101371</c:v>
                </c:pt>
                <c:pt idx="32">
                  <c:v>-567.8844370302694</c:v>
                </c:pt>
                <c:pt idx="33">
                  <c:v>-942.67944259494243</c:v>
                </c:pt>
                <c:pt idx="34">
                  <c:v>-1320.2187595223666</c:v>
                </c:pt>
                <c:pt idx="35">
                  <c:v>-1675.1740449631113</c:v>
                </c:pt>
                <c:pt idx="36">
                  <c:v>-2004.1708309462849</c:v>
                </c:pt>
                <c:pt idx="37">
                  <c:v>-2319.0236940555137</c:v>
                </c:pt>
                <c:pt idx="38">
                  <c:v>-2612.797715756511</c:v>
                </c:pt>
                <c:pt idx="39">
                  <c:v>-2878.4594728576726</c:v>
                </c:pt>
                <c:pt idx="40">
                  <c:v>-3123.5212186310773</c:v>
                </c:pt>
                <c:pt idx="41">
                  <c:v>-3340.6960466756723</c:v>
                </c:pt>
                <c:pt idx="42">
                  <c:v>-3528.2738026209595</c:v>
                </c:pt>
                <c:pt idx="43">
                  <c:v>-3677.3667716651767</c:v>
                </c:pt>
                <c:pt idx="44">
                  <c:v>-3790.8183270714121</c:v>
                </c:pt>
                <c:pt idx="45">
                  <c:v>-3865.7188561270295</c:v>
                </c:pt>
                <c:pt idx="46">
                  <c:v>-3906.2304771625345</c:v>
                </c:pt>
                <c:pt idx="47">
                  <c:v>-3910.6456948052255</c:v>
                </c:pt>
                <c:pt idx="48">
                  <c:v>-3877.0287572546117</c:v>
                </c:pt>
                <c:pt idx="49">
                  <c:v>-3806.9407350155388</c:v>
                </c:pt>
                <c:pt idx="50">
                  <c:v>-3696.8015873399795</c:v>
                </c:pt>
                <c:pt idx="51">
                  <c:v>-3551.4361165332612</c:v>
                </c:pt>
                <c:pt idx="52">
                  <c:v>-3377.3473760597503</c:v>
                </c:pt>
                <c:pt idx="53">
                  <c:v>-3167.8274127925793</c:v>
                </c:pt>
                <c:pt idx="54">
                  <c:v>-2935.2712567108501</c:v>
                </c:pt>
                <c:pt idx="55">
                  <c:v>-2671.7720090847242</c:v>
                </c:pt>
                <c:pt idx="56">
                  <c:v>-2373.2179006073507</c:v>
                </c:pt>
                <c:pt idx="57">
                  <c:v>-2054.2173768497823</c:v>
                </c:pt>
                <c:pt idx="58">
                  <c:v>-1710.313464850328</c:v>
                </c:pt>
                <c:pt idx="59">
                  <c:v>-1361.973162824426</c:v>
                </c:pt>
                <c:pt idx="60">
                  <c:v>-993.98780360374406</c:v>
                </c:pt>
                <c:pt idx="61">
                  <c:v>-628.61063248880782</c:v>
                </c:pt>
                <c:pt idx="62">
                  <c:v>-257.78239824930426</c:v>
                </c:pt>
                <c:pt idx="63">
                  <c:v>121.13957810219748</c:v>
                </c:pt>
                <c:pt idx="64">
                  <c:v>502.73191376567092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B0B-4EA9-966C-50A536C804D9}"/>
            </c:ext>
          </c:extLst>
        </c:ser>
        <c:ser>
          <c:idx val="2"/>
          <c:order val="2"/>
          <c:tx>
            <c:strRef>
              <c:f>TDK_KF_ST_23_03!$J$19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TDK_KF_ST_23_03!$J$20:$J$84</c:f>
              <c:numCache>
                <c:formatCode>General</c:formatCode>
                <c:ptCount val="65"/>
                <c:pt idx="0">
                  <c:v>-3803</c:v>
                </c:pt>
                <c:pt idx="1">
                  <c:v>-3730</c:v>
                </c:pt>
                <c:pt idx="2">
                  <c:v>-3625</c:v>
                </c:pt>
                <c:pt idx="3">
                  <c:v>-3480</c:v>
                </c:pt>
                <c:pt idx="4">
                  <c:v>-3305</c:v>
                </c:pt>
                <c:pt idx="5">
                  <c:v>-3098</c:v>
                </c:pt>
                <c:pt idx="6">
                  <c:v>-2860</c:v>
                </c:pt>
                <c:pt idx="7">
                  <c:v>-2603</c:v>
                </c:pt>
                <c:pt idx="8">
                  <c:v>-2306</c:v>
                </c:pt>
                <c:pt idx="9">
                  <c:v>-1992</c:v>
                </c:pt>
                <c:pt idx="10">
                  <c:v>-1656</c:v>
                </c:pt>
                <c:pt idx="11">
                  <c:v>-1300</c:v>
                </c:pt>
                <c:pt idx="12">
                  <c:v>-940</c:v>
                </c:pt>
                <c:pt idx="13">
                  <c:v>-585</c:v>
                </c:pt>
                <c:pt idx="14">
                  <c:v>-219</c:v>
                </c:pt>
                <c:pt idx="15">
                  <c:v>162</c:v>
                </c:pt>
                <c:pt idx="16">
                  <c:v>541</c:v>
                </c:pt>
                <c:pt idx="17">
                  <c:v>908</c:v>
                </c:pt>
                <c:pt idx="18">
                  <c:v>1284</c:v>
                </c:pt>
                <c:pt idx="19">
                  <c:v>1634</c:v>
                </c:pt>
                <c:pt idx="20">
                  <c:v>1970</c:v>
                </c:pt>
                <c:pt idx="21">
                  <c:v>2285</c:v>
                </c:pt>
                <c:pt idx="22">
                  <c:v>2570</c:v>
                </c:pt>
                <c:pt idx="23">
                  <c:v>2843</c:v>
                </c:pt>
                <c:pt idx="24">
                  <c:v>3086</c:v>
                </c:pt>
                <c:pt idx="25">
                  <c:v>3313</c:v>
                </c:pt>
                <c:pt idx="26">
                  <c:v>3490</c:v>
                </c:pt>
                <c:pt idx="27">
                  <c:v>3644</c:v>
                </c:pt>
                <c:pt idx="28">
                  <c:v>3760</c:v>
                </c:pt>
                <c:pt idx="29">
                  <c:v>3833</c:v>
                </c:pt>
                <c:pt idx="30">
                  <c:v>3880</c:v>
                </c:pt>
                <c:pt idx="31">
                  <c:v>3886</c:v>
                </c:pt>
                <c:pt idx="32">
                  <c:v>3848</c:v>
                </c:pt>
                <c:pt idx="33">
                  <c:v>3780</c:v>
                </c:pt>
                <c:pt idx="34">
                  <c:v>3667</c:v>
                </c:pt>
                <c:pt idx="35">
                  <c:v>3528</c:v>
                </c:pt>
                <c:pt idx="36">
                  <c:v>3350</c:v>
                </c:pt>
                <c:pt idx="37">
                  <c:v>3147</c:v>
                </c:pt>
                <c:pt idx="38">
                  <c:v>2912</c:v>
                </c:pt>
                <c:pt idx="39">
                  <c:v>2649</c:v>
                </c:pt>
                <c:pt idx="40">
                  <c:v>2362</c:v>
                </c:pt>
                <c:pt idx="41">
                  <c:v>2046</c:v>
                </c:pt>
                <c:pt idx="42">
                  <c:v>1703</c:v>
                </c:pt>
                <c:pt idx="43">
                  <c:v>1353</c:v>
                </c:pt>
                <c:pt idx="44">
                  <c:v>988</c:v>
                </c:pt>
                <c:pt idx="45">
                  <c:v>637</c:v>
                </c:pt>
                <c:pt idx="46">
                  <c:v>272</c:v>
                </c:pt>
                <c:pt idx="47">
                  <c:v>-110</c:v>
                </c:pt>
                <c:pt idx="48">
                  <c:v>-486</c:v>
                </c:pt>
                <c:pt idx="49">
                  <c:v>-856</c:v>
                </c:pt>
                <c:pt idx="50">
                  <c:v>-1229</c:v>
                </c:pt>
                <c:pt idx="51">
                  <c:v>-1582</c:v>
                </c:pt>
                <c:pt idx="52">
                  <c:v>-1911</c:v>
                </c:pt>
                <c:pt idx="53">
                  <c:v>-2229</c:v>
                </c:pt>
                <c:pt idx="54">
                  <c:v>-2525</c:v>
                </c:pt>
                <c:pt idx="55">
                  <c:v>-2788</c:v>
                </c:pt>
                <c:pt idx="56">
                  <c:v>-3039</c:v>
                </c:pt>
                <c:pt idx="57">
                  <c:v>-3259</c:v>
                </c:pt>
                <c:pt idx="58">
                  <c:v>-3444</c:v>
                </c:pt>
                <c:pt idx="59">
                  <c:v>-3598</c:v>
                </c:pt>
                <c:pt idx="60">
                  <c:v>-3712</c:v>
                </c:pt>
                <c:pt idx="61">
                  <c:v>-3790</c:v>
                </c:pt>
                <c:pt idx="62">
                  <c:v>-3832</c:v>
                </c:pt>
                <c:pt idx="63">
                  <c:v>-3841</c:v>
                </c:pt>
                <c:pt idx="64">
                  <c:v>-3805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0B-4EA9-966C-50A536C804D9}"/>
            </c:ext>
          </c:extLst>
        </c:ser>
        <c:ser>
          <c:idx val="3"/>
          <c:order val="3"/>
          <c:tx>
            <c:strRef>
              <c:f>TDK_KF_ST_23_03!$N$19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TDK_KF_ST_23_03!$AA$20:$AA$84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22.733999999999998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50.750999999999991</c:v>
                </c:pt>
                <c:pt idx="10">
                  <c:v>56.465999999999994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95.615999999999985</c:v>
                </c:pt>
                <c:pt idx="18">
                  <c:v>101.41199999999998</c:v>
                </c:pt>
                <c:pt idx="19">
                  <c:v>107.11799999999998</c:v>
                </c:pt>
                <c:pt idx="20">
                  <c:v>112.64399999999998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129.27599999999998</c:v>
                </c:pt>
                <c:pt idx="24">
                  <c:v>134.91899999999998</c:v>
                </c:pt>
                <c:pt idx="25">
                  <c:v>140.66999999999999</c:v>
                </c:pt>
                <c:pt idx="26">
                  <c:v>146.25899999999999</c:v>
                </c:pt>
                <c:pt idx="27">
                  <c:v>151.91999999999999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168.57899999999998</c:v>
                </c:pt>
                <c:pt idx="31">
                  <c:v>174.11399999999998</c:v>
                </c:pt>
                <c:pt idx="32">
                  <c:v>179.78399999999996</c:v>
                </c:pt>
                <c:pt idx="33">
                  <c:v>185.42699999999996</c:v>
                </c:pt>
                <c:pt idx="34">
                  <c:v>191.24999999999997</c:v>
                </c:pt>
                <c:pt idx="35">
                  <c:v>196.91999999999996</c:v>
                </c:pt>
                <c:pt idx="36">
                  <c:v>202.41899999999995</c:v>
                </c:pt>
                <c:pt idx="37">
                  <c:v>207.98999999999995</c:v>
                </c:pt>
                <c:pt idx="38">
                  <c:v>213.56999999999996</c:v>
                </c:pt>
                <c:pt idx="39">
                  <c:v>219.06899999999996</c:v>
                </c:pt>
                <c:pt idx="40">
                  <c:v>224.70299999999995</c:v>
                </c:pt>
                <c:pt idx="41">
                  <c:v>230.39099999999993</c:v>
                </c:pt>
                <c:pt idx="42">
                  <c:v>236.17799999999994</c:v>
                </c:pt>
                <c:pt idx="43">
                  <c:v>241.83899999999994</c:v>
                </c:pt>
                <c:pt idx="44">
                  <c:v>247.49099999999993</c:v>
                </c:pt>
                <c:pt idx="45">
                  <c:v>252.94499999999994</c:v>
                </c:pt>
                <c:pt idx="46">
                  <c:v>258.46199999999993</c:v>
                </c:pt>
                <c:pt idx="47">
                  <c:v>264.08699999999993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309.13199999999995</c:v>
                </c:pt>
                <c:pt idx="56">
                  <c:v>314.89199999999994</c:v>
                </c:pt>
                <c:pt idx="57">
                  <c:v>320.59799999999996</c:v>
                </c:pt>
                <c:pt idx="58">
                  <c:v>326.38499999999993</c:v>
                </c:pt>
                <c:pt idx="59">
                  <c:v>331.97399999999993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359.98199999999991</c:v>
                </c:pt>
              </c:numCache>
            </c:numRef>
          </c:xVal>
          <c:yVal>
            <c:numRef>
              <c:f>TDK_KF_ST_23_03!$N$20:$N$84</c:f>
              <c:numCache>
                <c:formatCode>General</c:formatCode>
                <c:ptCount val="65"/>
                <c:pt idx="0">
                  <c:v>-3801.0977204545275</c:v>
                </c:pt>
                <c:pt idx="1">
                  <c:v>-3730.6479191345315</c:v>
                </c:pt>
                <c:pt idx="2">
                  <c:v>-3620.7610875254395</c:v>
                </c:pt>
                <c:pt idx="3">
                  <c:v>-3477.1188063565469</c:v>
                </c:pt>
                <c:pt idx="4">
                  <c:v>-3301.9227242033999</c:v>
                </c:pt>
                <c:pt idx="5">
                  <c:v>-3097.8971940792126</c:v>
                </c:pt>
                <c:pt idx="6">
                  <c:v>-2864.0895002729444</c:v>
                </c:pt>
                <c:pt idx="7">
                  <c:v>-2603.7457628024385</c:v>
                </c:pt>
                <c:pt idx="8">
                  <c:v>-2310.7416828109535</c:v>
                </c:pt>
                <c:pt idx="9">
                  <c:v>-1992.7210726302274</c:v>
                </c:pt>
                <c:pt idx="10">
                  <c:v>-1655.1756282841586</c:v>
                </c:pt>
                <c:pt idx="11">
                  <c:v>-1303.8228353793008</c:v>
                </c:pt>
                <c:pt idx="12">
                  <c:v>-941.86284301772787</c:v>
                </c:pt>
                <c:pt idx="13">
                  <c:v>-582.57822762473972</c:v>
                </c:pt>
                <c:pt idx="14">
                  <c:v>-213.00016354932416</c:v>
                </c:pt>
                <c:pt idx="15">
                  <c:v>162.37670409701411</c:v>
                </c:pt>
                <c:pt idx="16">
                  <c:v>541.80781389429649</c:v>
                </c:pt>
                <c:pt idx="17">
                  <c:v>913.79446827445372</c:v>
                </c:pt>
                <c:pt idx="18">
                  <c:v>1288.0505629882332</c:v>
                </c:pt>
                <c:pt idx="19">
                  <c:v>1643.8524191743511</c:v>
                </c:pt>
                <c:pt idx="20">
                  <c:v>1973.1293256839383</c:v>
                </c:pt>
                <c:pt idx="21">
                  <c:v>2285.2364818668466</c:v>
                </c:pt>
                <c:pt idx="22">
                  <c:v>2573.8867859324855</c:v>
                </c:pt>
                <c:pt idx="23">
                  <c:v>2843.1648366629724</c:v>
                </c:pt>
                <c:pt idx="24">
                  <c:v>3087.8093528382124</c:v>
                </c:pt>
                <c:pt idx="25">
                  <c:v>3306.5341488428198</c:v>
                </c:pt>
                <c:pt idx="26">
                  <c:v>3487.421597452299</c:v>
                </c:pt>
                <c:pt idx="27">
                  <c:v>3637.0311209345873</c:v>
                </c:pt>
                <c:pt idx="28">
                  <c:v>3751.8243286540023</c:v>
                </c:pt>
                <c:pt idx="29">
                  <c:v>3827.3999391184184</c:v>
                </c:pt>
                <c:pt idx="30">
                  <c:v>3868.7792820612653</c:v>
                </c:pt>
                <c:pt idx="31">
                  <c:v>3874.467256373719</c:v>
                </c:pt>
                <c:pt idx="32">
                  <c:v>3843.0327506304166</c:v>
                </c:pt>
                <c:pt idx="33">
                  <c:v>3774.6109035060576</c:v>
                </c:pt>
                <c:pt idx="34">
                  <c:v>3665.8728332684545</c:v>
                </c:pt>
                <c:pt idx="35">
                  <c:v>3523.8308084342148</c:v>
                </c:pt>
                <c:pt idx="36">
                  <c:v>3353.3121977157662</c:v>
                </c:pt>
                <c:pt idx="37">
                  <c:v>3149.2882226477204</c:v>
                </c:pt>
                <c:pt idx="38">
                  <c:v>2915.3077832703129</c:v>
                </c:pt>
                <c:pt idx="39">
                  <c:v>2657.8722369855204</c:v>
                </c:pt>
                <c:pt idx="40">
                  <c:v>2368.9616644526786</c:v>
                </c:pt>
                <c:pt idx="41">
                  <c:v>2054.2743553557534</c:v>
                </c:pt>
                <c:pt idx="42">
                  <c:v>1713.5751407286148</c:v>
                </c:pt>
                <c:pt idx="43">
                  <c:v>1363.5695769745339</c:v>
                </c:pt>
                <c:pt idx="44">
                  <c:v>1001.0475724811122</c:v>
                </c:pt>
                <c:pt idx="45">
                  <c:v>642.14456524606931</c:v>
                </c:pt>
                <c:pt idx="46">
                  <c:v>273.37971515638583</c:v>
                </c:pt>
                <c:pt idx="47">
                  <c:v>-104.99601852285232</c:v>
                </c:pt>
                <c:pt idx="48">
                  <c:v>-487.57125296811756</c:v>
                </c:pt>
                <c:pt idx="49">
                  <c:v>-858.62932561445848</c:v>
                </c:pt>
                <c:pt idx="50">
                  <c:v>-1232.7428461319853</c:v>
                </c:pt>
                <c:pt idx="51">
                  <c:v>-1589.6852837618922</c:v>
                </c:pt>
                <c:pt idx="52">
                  <c:v>-1920.1664933983118</c:v>
                </c:pt>
                <c:pt idx="53">
                  <c:v>-2238.4519280116256</c:v>
                </c:pt>
                <c:pt idx="54">
                  <c:v>-2526.6720986286759</c:v>
                </c:pt>
                <c:pt idx="55">
                  <c:v>-2795.7486443937346</c:v>
                </c:pt>
                <c:pt idx="56">
                  <c:v>-3045.9592910407891</c:v>
                </c:pt>
                <c:pt idx="57">
                  <c:v>-3263.3075122571863</c:v>
                </c:pt>
                <c:pt idx="58">
                  <c:v>-3450.5017425326723</c:v>
                </c:pt>
                <c:pt idx="59">
                  <c:v>-3597.732270387065</c:v>
                </c:pt>
                <c:pt idx="60">
                  <c:v>-3712.4029756468562</c:v>
                </c:pt>
                <c:pt idx="61">
                  <c:v>-3788.3206745910902</c:v>
                </c:pt>
                <c:pt idx="62">
                  <c:v>-3828.9587748213603</c:v>
                </c:pt>
                <c:pt idx="63">
                  <c:v>-3833.7258129832089</c:v>
                </c:pt>
                <c:pt idx="64">
                  <c:v>-3801.0499199606529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0B-4EA9-966C-50A536C80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24752"/>
        <c:axId val="570827104"/>
      </c:scatterChart>
      <c:valAx>
        <c:axId val="57082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7104"/>
        <c:crosses val="autoZero"/>
        <c:crossBetween val="midCat"/>
      </c:valAx>
      <c:valAx>
        <c:axId val="57082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TDK_KF_ST_07_01!$I$85:$I$149</c:f>
              <c:numCache>
                <c:formatCode>General</c:formatCode>
                <c:ptCount val="65"/>
                <c:pt idx="0">
                  <c:v>474</c:v>
                </c:pt>
                <c:pt idx="1">
                  <c:v>63</c:v>
                </c:pt>
                <c:pt idx="2">
                  <c:v>-337</c:v>
                </c:pt>
                <c:pt idx="3">
                  <c:v>-727</c:v>
                </c:pt>
                <c:pt idx="4">
                  <c:v>-1110</c:v>
                </c:pt>
                <c:pt idx="5">
                  <c:v>-1500</c:v>
                </c:pt>
                <c:pt idx="6">
                  <c:v>-1865</c:v>
                </c:pt>
                <c:pt idx="7">
                  <c:v>-2222</c:v>
                </c:pt>
                <c:pt idx="8">
                  <c:v>-2558</c:v>
                </c:pt>
                <c:pt idx="9">
                  <c:v>-2864</c:v>
                </c:pt>
                <c:pt idx="10">
                  <c:v>-3137</c:v>
                </c:pt>
                <c:pt idx="11">
                  <c:v>-3375</c:v>
                </c:pt>
                <c:pt idx="12">
                  <c:v>-3582</c:v>
                </c:pt>
                <c:pt idx="13">
                  <c:v>-3766</c:v>
                </c:pt>
                <c:pt idx="14">
                  <c:v>-3914</c:v>
                </c:pt>
                <c:pt idx="15">
                  <c:v>-4015</c:v>
                </c:pt>
                <c:pt idx="16">
                  <c:v>-4086</c:v>
                </c:pt>
                <c:pt idx="17">
                  <c:v>-4105</c:v>
                </c:pt>
                <c:pt idx="18">
                  <c:v>-4093</c:v>
                </c:pt>
                <c:pt idx="19">
                  <c:v>-4042</c:v>
                </c:pt>
                <c:pt idx="20">
                  <c:v>-3957</c:v>
                </c:pt>
                <c:pt idx="21">
                  <c:v>-3826</c:v>
                </c:pt>
                <c:pt idx="22">
                  <c:v>-3652</c:v>
                </c:pt>
                <c:pt idx="23">
                  <c:v>-3450</c:v>
                </c:pt>
                <c:pt idx="24">
                  <c:v>-3213</c:v>
                </c:pt>
                <c:pt idx="25">
                  <c:v>-2945</c:v>
                </c:pt>
                <c:pt idx="26">
                  <c:v>-2660</c:v>
                </c:pt>
                <c:pt idx="27">
                  <c:v>-2346</c:v>
                </c:pt>
                <c:pt idx="28">
                  <c:v>-2006</c:v>
                </c:pt>
                <c:pt idx="29">
                  <c:v>-1641</c:v>
                </c:pt>
                <c:pt idx="30">
                  <c:v>-1267</c:v>
                </c:pt>
                <c:pt idx="31">
                  <c:v>-875</c:v>
                </c:pt>
                <c:pt idx="32">
                  <c:v>-465</c:v>
                </c:pt>
                <c:pt idx="33">
                  <c:v>-68</c:v>
                </c:pt>
                <c:pt idx="34">
                  <c:v>335</c:v>
                </c:pt>
                <c:pt idx="35">
                  <c:v>725</c:v>
                </c:pt>
                <c:pt idx="36">
                  <c:v>1109</c:v>
                </c:pt>
                <c:pt idx="37">
                  <c:v>1499</c:v>
                </c:pt>
                <c:pt idx="38">
                  <c:v>1866</c:v>
                </c:pt>
                <c:pt idx="39">
                  <c:v>2221</c:v>
                </c:pt>
                <c:pt idx="40">
                  <c:v>2553</c:v>
                </c:pt>
                <c:pt idx="41">
                  <c:v>2865</c:v>
                </c:pt>
                <c:pt idx="42">
                  <c:v>3129</c:v>
                </c:pt>
                <c:pt idx="43">
                  <c:v>3376</c:v>
                </c:pt>
                <c:pt idx="44">
                  <c:v>3581</c:v>
                </c:pt>
                <c:pt idx="45">
                  <c:v>3760</c:v>
                </c:pt>
                <c:pt idx="46">
                  <c:v>3910</c:v>
                </c:pt>
                <c:pt idx="47">
                  <c:v>4016</c:v>
                </c:pt>
                <c:pt idx="48">
                  <c:v>4083</c:v>
                </c:pt>
                <c:pt idx="49">
                  <c:v>4111</c:v>
                </c:pt>
                <c:pt idx="50">
                  <c:v>4095</c:v>
                </c:pt>
                <c:pt idx="51">
                  <c:v>4039</c:v>
                </c:pt>
                <c:pt idx="52">
                  <c:v>3954</c:v>
                </c:pt>
                <c:pt idx="53">
                  <c:v>3825</c:v>
                </c:pt>
                <c:pt idx="54">
                  <c:v>3654</c:v>
                </c:pt>
                <c:pt idx="55">
                  <c:v>3451</c:v>
                </c:pt>
                <c:pt idx="56">
                  <c:v>3213</c:v>
                </c:pt>
                <c:pt idx="57">
                  <c:v>2940</c:v>
                </c:pt>
                <c:pt idx="58">
                  <c:v>2656</c:v>
                </c:pt>
                <c:pt idx="59">
                  <c:v>2339</c:v>
                </c:pt>
                <c:pt idx="60">
                  <c:v>1997</c:v>
                </c:pt>
                <c:pt idx="61">
                  <c:v>1646</c:v>
                </c:pt>
                <c:pt idx="62">
                  <c:v>1263</c:v>
                </c:pt>
                <c:pt idx="63">
                  <c:v>862</c:v>
                </c:pt>
                <c:pt idx="64">
                  <c:v>469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A30-4D36-AF2E-3572FDA0C910}"/>
            </c:ext>
          </c:extLst>
        </c:ser>
        <c:ser>
          <c:idx val="1"/>
          <c:order val="1"/>
          <c:tx>
            <c:strRef>
              <c:f>TDK_KF_ST_07_01!$L$19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TDK_KF_ST_07_01!$L$85:$L$149</c:f>
              <c:numCache>
                <c:formatCode>General</c:formatCode>
                <c:ptCount val="65"/>
                <c:pt idx="0">
                  <c:v>477.09811766203973</c:v>
                </c:pt>
                <c:pt idx="1">
                  <c:v>70.812040497580938</c:v>
                </c:pt>
                <c:pt idx="2">
                  <c:v>-331.06097647745685</c:v>
                </c:pt>
                <c:pt idx="3">
                  <c:v>-722.81016560027626</c:v>
                </c:pt>
                <c:pt idx="4">
                  <c:v>-1109.1588657764619</c:v>
                </c:pt>
                <c:pt idx="5">
                  <c:v>-1496.6604518195809</c:v>
                </c:pt>
                <c:pt idx="6">
                  <c:v>-1869.402395097417</c:v>
                </c:pt>
                <c:pt idx="7">
                  <c:v>-2222.0688716023174</c:v>
                </c:pt>
                <c:pt idx="8">
                  <c:v>-2559.0811482165795</c:v>
                </c:pt>
                <c:pt idx="9">
                  <c:v>-2864.5497525950859</c:v>
                </c:pt>
                <c:pt idx="10">
                  <c:v>-3136.9941346004398</c:v>
                </c:pt>
                <c:pt idx="11">
                  <c:v>-3377.6996167020511</c:v>
                </c:pt>
                <c:pt idx="12">
                  <c:v>-3587.220296928549</c:v>
                </c:pt>
                <c:pt idx="13">
                  <c:v>-3768.547304341279</c:v>
                </c:pt>
                <c:pt idx="14">
                  <c:v>-3914.2723851489031</c:v>
                </c:pt>
                <c:pt idx="15">
                  <c:v>-4020.8545052026457</c:v>
                </c:pt>
                <c:pt idx="16">
                  <c:v>-4085.9519543591973</c:v>
                </c:pt>
                <c:pt idx="17">
                  <c:v>-4111.7086174722181</c:v>
                </c:pt>
                <c:pt idx="18">
                  <c:v>-4097.7400018374256</c:v>
                </c:pt>
                <c:pt idx="19">
                  <c:v>-4045.1136327729873</c:v>
                </c:pt>
                <c:pt idx="20">
                  <c:v>-3956.868877347084</c:v>
                </c:pt>
                <c:pt idx="21">
                  <c:v>-3826.4473717676865</c:v>
                </c:pt>
                <c:pt idx="22">
                  <c:v>-3658.0528936402234</c:v>
                </c:pt>
                <c:pt idx="23">
                  <c:v>-3452.8249244189342</c:v>
                </c:pt>
                <c:pt idx="24">
                  <c:v>-3211.262325275784</c:v>
                </c:pt>
                <c:pt idx="25">
                  <c:v>-2945.4055787768757</c:v>
                </c:pt>
                <c:pt idx="26">
                  <c:v>-2657.8771866313023</c:v>
                </c:pt>
                <c:pt idx="27">
                  <c:v>-2339.6881276838312</c:v>
                </c:pt>
                <c:pt idx="28">
                  <c:v>-2004.347283358863</c:v>
                </c:pt>
                <c:pt idx="29">
                  <c:v>-1642.2312995984998</c:v>
                </c:pt>
                <c:pt idx="30">
                  <c:v>-1264.272235077661</c:v>
                </c:pt>
                <c:pt idx="31">
                  <c:v>-864.65826054059789</c:v>
                </c:pt>
                <c:pt idx="32">
                  <c:v>-459.52611781421245</c:v>
                </c:pt>
                <c:pt idx="33">
                  <c:v>-62.112898048145638</c:v>
                </c:pt>
                <c:pt idx="34">
                  <c:v>338.41970107239342</c:v>
                </c:pt>
                <c:pt idx="35">
                  <c:v>728.07108125982347</c:v>
                </c:pt>
                <c:pt idx="36">
                  <c:v>1115.9917008710058</c:v>
                </c:pt>
                <c:pt idx="37">
                  <c:v>1501.8029981218904</c:v>
                </c:pt>
                <c:pt idx="38">
                  <c:v>1866.4980167690164</c:v>
                </c:pt>
                <c:pt idx="39">
                  <c:v>2221.0517073475849</c:v>
                </c:pt>
                <c:pt idx="40">
                  <c:v>2554.5441698551335</c:v>
                </c:pt>
                <c:pt idx="41">
                  <c:v>2859.2576415881977</c:v>
                </c:pt>
                <c:pt idx="42">
                  <c:v>3128.0909581685291</c:v>
                </c:pt>
                <c:pt idx="43">
                  <c:v>3368.5299290598277</c:v>
                </c:pt>
                <c:pt idx="44">
                  <c:v>3576.3144766596488</c:v>
                </c:pt>
                <c:pt idx="45">
                  <c:v>3758.4205983144252</c:v>
                </c:pt>
                <c:pt idx="46">
                  <c:v>3902.0424994432215</c:v>
                </c:pt>
                <c:pt idx="47">
                  <c:v>4011.3129251000846</c:v>
                </c:pt>
                <c:pt idx="48">
                  <c:v>4077.3243860682496</c:v>
                </c:pt>
                <c:pt idx="49">
                  <c:v>4103.4851034991716</c:v>
                </c:pt>
                <c:pt idx="50">
                  <c:v>4090.4012190731391</c:v>
                </c:pt>
                <c:pt idx="51">
                  <c:v>4039.9583497130793</c:v>
                </c:pt>
                <c:pt idx="52">
                  <c:v>3951.6461780439204</c:v>
                </c:pt>
                <c:pt idx="53">
                  <c:v>3823.6099331520622</c:v>
                </c:pt>
                <c:pt idx="54">
                  <c:v>3655.334723545935</c:v>
                </c:pt>
                <c:pt idx="55">
                  <c:v>3451.1151723355201</c:v>
                </c:pt>
                <c:pt idx="56">
                  <c:v>3214.1201248444922</c:v>
                </c:pt>
                <c:pt idx="57">
                  <c:v>2947.7499650632471</c:v>
                </c:pt>
                <c:pt idx="58">
                  <c:v>2658.2461444569672</c:v>
                </c:pt>
                <c:pt idx="59">
                  <c:v>2342.8321856534399</c:v>
                </c:pt>
                <c:pt idx="60">
                  <c:v>2004.8062105848758</c:v>
                </c:pt>
                <c:pt idx="61">
                  <c:v>1646.6636276136699</c:v>
                </c:pt>
                <c:pt idx="62">
                  <c:v>1265.4956697033779</c:v>
                </c:pt>
                <c:pt idx="63">
                  <c:v>862.34988548634499</c:v>
                </c:pt>
                <c:pt idx="64">
                  <c:v>463.0854387383647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A30-4D36-AF2E-3572FDA0C910}"/>
            </c:ext>
          </c:extLst>
        </c:ser>
        <c:ser>
          <c:idx val="2"/>
          <c:order val="2"/>
          <c:tx>
            <c:strRef>
              <c:f>TDK_KF_ST_07_01!$J$19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TDK_KF_ST_07_01!$J$85:$J$149</c:f>
              <c:numCache>
                <c:formatCode>General</c:formatCode>
                <c:ptCount val="65"/>
                <c:pt idx="0">
                  <c:v>-4028</c:v>
                </c:pt>
                <c:pt idx="1">
                  <c:v>-4052</c:v>
                </c:pt>
                <c:pt idx="2">
                  <c:v>-4044</c:v>
                </c:pt>
                <c:pt idx="3">
                  <c:v>-3993</c:v>
                </c:pt>
                <c:pt idx="4">
                  <c:v>-3903</c:v>
                </c:pt>
                <c:pt idx="5">
                  <c:v>-3776</c:v>
                </c:pt>
                <c:pt idx="6">
                  <c:v>-3607</c:v>
                </c:pt>
                <c:pt idx="7">
                  <c:v>-3405</c:v>
                </c:pt>
                <c:pt idx="8">
                  <c:v>-3160</c:v>
                </c:pt>
                <c:pt idx="9">
                  <c:v>-2894</c:v>
                </c:pt>
                <c:pt idx="10">
                  <c:v>-2600</c:v>
                </c:pt>
                <c:pt idx="11">
                  <c:v>-2290</c:v>
                </c:pt>
                <c:pt idx="12">
                  <c:v>-1957</c:v>
                </c:pt>
                <c:pt idx="13">
                  <c:v>-1597</c:v>
                </c:pt>
                <c:pt idx="14">
                  <c:v>-1214</c:v>
                </c:pt>
                <c:pt idx="15">
                  <c:v>-822</c:v>
                </c:pt>
                <c:pt idx="16">
                  <c:v>-426</c:v>
                </c:pt>
                <c:pt idx="17">
                  <c:v>-32</c:v>
                </c:pt>
                <c:pt idx="18">
                  <c:v>371</c:v>
                </c:pt>
                <c:pt idx="19">
                  <c:v>761</c:v>
                </c:pt>
                <c:pt idx="20">
                  <c:v>1133</c:v>
                </c:pt>
                <c:pt idx="21">
                  <c:v>1519</c:v>
                </c:pt>
                <c:pt idx="22">
                  <c:v>1893</c:v>
                </c:pt>
                <c:pt idx="23">
                  <c:v>2242</c:v>
                </c:pt>
                <c:pt idx="24">
                  <c:v>2577</c:v>
                </c:pt>
                <c:pt idx="25">
                  <c:v>2878</c:v>
                </c:pt>
                <c:pt idx="26">
                  <c:v>3150</c:v>
                </c:pt>
                <c:pt idx="27">
                  <c:v>3401</c:v>
                </c:pt>
                <c:pt idx="28">
                  <c:v>3609</c:v>
                </c:pt>
                <c:pt idx="29">
                  <c:v>3786</c:v>
                </c:pt>
                <c:pt idx="30">
                  <c:v>3933</c:v>
                </c:pt>
                <c:pt idx="31">
                  <c:v>4045</c:v>
                </c:pt>
                <c:pt idx="32">
                  <c:v>4105</c:v>
                </c:pt>
                <c:pt idx="33">
                  <c:v>4137</c:v>
                </c:pt>
                <c:pt idx="34">
                  <c:v>4123</c:v>
                </c:pt>
                <c:pt idx="35">
                  <c:v>4072</c:v>
                </c:pt>
                <c:pt idx="36">
                  <c:v>3980</c:v>
                </c:pt>
                <c:pt idx="37">
                  <c:v>3852</c:v>
                </c:pt>
                <c:pt idx="38">
                  <c:v>3686</c:v>
                </c:pt>
                <c:pt idx="39">
                  <c:v>3481</c:v>
                </c:pt>
                <c:pt idx="40">
                  <c:v>3235</c:v>
                </c:pt>
                <c:pt idx="41">
                  <c:v>2974</c:v>
                </c:pt>
                <c:pt idx="42">
                  <c:v>2684</c:v>
                </c:pt>
                <c:pt idx="43">
                  <c:v>2373</c:v>
                </c:pt>
                <c:pt idx="44">
                  <c:v>2040</c:v>
                </c:pt>
                <c:pt idx="45">
                  <c:v>1679</c:v>
                </c:pt>
                <c:pt idx="46">
                  <c:v>1302</c:v>
                </c:pt>
                <c:pt idx="47">
                  <c:v>901</c:v>
                </c:pt>
                <c:pt idx="48">
                  <c:v>507</c:v>
                </c:pt>
                <c:pt idx="49">
                  <c:v>107</c:v>
                </c:pt>
                <c:pt idx="50">
                  <c:v>-295</c:v>
                </c:pt>
                <c:pt idx="51">
                  <c:v>-677</c:v>
                </c:pt>
                <c:pt idx="52">
                  <c:v>-1061</c:v>
                </c:pt>
                <c:pt idx="53">
                  <c:v>-1439</c:v>
                </c:pt>
                <c:pt idx="54">
                  <c:v>-1809</c:v>
                </c:pt>
                <c:pt idx="55">
                  <c:v>-2174</c:v>
                </c:pt>
                <c:pt idx="56">
                  <c:v>-2502</c:v>
                </c:pt>
                <c:pt idx="57">
                  <c:v>-2800</c:v>
                </c:pt>
                <c:pt idx="58">
                  <c:v>-3074</c:v>
                </c:pt>
                <c:pt idx="59">
                  <c:v>-3317</c:v>
                </c:pt>
                <c:pt idx="60">
                  <c:v>-3530</c:v>
                </c:pt>
                <c:pt idx="61">
                  <c:v>-3714</c:v>
                </c:pt>
                <c:pt idx="62">
                  <c:v>-3855</c:v>
                </c:pt>
                <c:pt idx="63">
                  <c:v>-3966</c:v>
                </c:pt>
                <c:pt idx="64">
                  <c:v>-4028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A30-4D36-AF2E-3572FDA0C910}"/>
            </c:ext>
          </c:extLst>
        </c:ser>
        <c:ser>
          <c:idx val="3"/>
          <c:order val="3"/>
          <c:tx>
            <c:strRef>
              <c:f>TDK_KF_ST_07_01!$N$19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TDK_KF_ST_07_01!$N$85:$N$149</c:f>
              <c:numCache>
                <c:formatCode>General</c:formatCode>
                <c:ptCount val="65"/>
                <c:pt idx="0">
                  <c:v>-4024.5890755554747</c:v>
                </c:pt>
                <c:pt idx="1">
                  <c:v>-4052.4148611368832</c:v>
                </c:pt>
                <c:pt idx="2">
                  <c:v>-4040.4738506728095</c:v>
                </c:pt>
                <c:pt idx="3">
                  <c:v>-3990.7206081752192</c:v>
                </c:pt>
                <c:pt idx="4">
                  <c:v>-3903.3995077361396</c:v>
                </c:pt>
                <c:pt idx="5">
                  <c:v>-3775.0143627065122</c:v>
                </c:pt>
                <c:pt idx="6">
                  <c:v>-3608.942262884409</c:v>
                </c:pt>
                <c:pt idx="7">
                  <c:v>-3407.8650565931262</c:v>
                </c:pt>
                <c:pt idx="8">
                  <c:v>-3168.2671330715098</c:v>
                </c:pt>
                <c:pt idx="9">
                  <c:v>-2901.4447410886232</c:v>
                </c:pt>
                <c:pt idx="10">
                  <c:v>-2611.7285857590427</c:v>
                </c:pt>
                <c:pt idx="11">
                  <c:v>-2300.2179281112831</c:v>
                </c:pt>
                <c:pt idx="12">
                  <c:v>-1967.1079533890322</c:v>
                </c:pt>
                <c:pt idx="13">
                  <c:v>-1604.2991078219638</c:v>
                </c:pt>
                <c:pt idx="14">
                  <c:v>-1221.0869690741156</c:v>
                </c:pt>
                <c:pt idx="15">
                  <c:v>-824.61288619521417</c:v>
                </c:pt>
                <c:pt idx="16">
                  <c:v>-428.4009006542214</c:v>
                </c:pt>
                <c:pt idx="17">
                  <c:v>-27.062328053800748</c:v>
                </c:pt>
                <c:pt idx="18">
                  <c:v>374.8937512463778</c:v>
                </c:pt>
                <c:pt idx="19">
                  <c:v>768.52233113448665</c:v>
                </c:pt>
                <c:pt idx="20">
                  <c:v>1146.5971357541603</c:v>
                </c:pt>
                <c:pt idx="21">
                  <c:v>1531.447030288075</c:v>
                </c:pt>
                <c:pt idx="22">
                  <c:v>1902.1381271386977</c:v>
                </c:pt>
                <c:pt idx="23">
                  <c:v>2255.4668068555411</c:v>
                </c:pt>
                <c:pt idx="24">
                  <c:v>2589.2328457651092</c:v>
                </c:pt>
                <c:pt idx="25">
                  <c:v>2888.9220286430086</c:v>
                </c:pt>
                <c:pt idx="26">
                  <c:v>3155.9854391273425</c:v>
                </c:pt>
                <c:pt idx="27">
                  <c:v>3398.9000570964117</c:v>
                </c:pt>
                <c:pt idx="28">
                  <c:v>3607.002846016248</c:v>
                </c:pt>
                <c:pt idx="29">
                  <c:v>3785.715139604763</c:v>
                </c:pt>
                <c:pt idx="30">
                  <c:v>3928.1768970703529</c:v>
                </c:pt>
                <c:pt idx="31">
                  <c:v>4035.0518025827114</c:v>
                </c:pt>
                <c:pt idx="32">
                  <c:v>4101.0331689977329</c:v>
                </c:pt>
                <c:pt idx="33">
                  <c:v>4126.2823476977555</c:v>
                </c:pt>
                <c:pt idx="34">
                  <c:v>4112.9052059744363</c:v>
                </c:pt>
                <c:pt idx="35">
                  <c:v>4062.1133552646211</c:v>
                </c:pt>
                <c:pt idx="36">
                  <c:v>3973.0889685365119</c:v>
                </c:pt>
                <c:pt idx="37">
                  <c:v>3843.8085031673941</c:v>
                </c:pt>
                <c:pt idx="38">
                  <c:v>3680.3431359245578</c:v>
                </c:pt>
                <c:pt idx="39">
                  <c:v>3477.4612065360329</c:v>
                </c:pt>
                <c:pt idx="40">
                  <c:v>3239.6551087435573</c:v>
                </c:pt>
                <c:pt idx="41">
                  <c:v>2973.0158603552568</c:v>
                </c:pt>
                <c:pt idx="42">
                  <c:v>2687.0249266644937</c:v>
                </c:pt>
                <c:pt idx="43">
                  <c:v>2376.1724344174372</c:v>
                </c:pt>
                <c:pt idx="44">
                  <c:v>2046.5688624301913</c:v>
                </c:pt>
                <c:pt idx="45">
                  <c:v>1683.4698238011833</c:v>
                </c:pt>
                <c:pt idx="46">
                  <c:v>1308.4185412036813</c:v>
                </c:pt>
                <c:pt idx="47">
                  <c:v>906.04367569952353</c:v>
                </c:pt>
                <c:pt idx="48">
                  <c:v>508.04495657280137</c:v>
                </c:pt>
                <c:pt idx="49">
                  <c:v>113.17179845611068</c:v>
                </c:pt>
                <c:pt idx="50">
                  <c:v>-292.0270220066576</c:v>
                </c:pt>
                <c:pt idx="51">
                  <c:v>-678.18017142575638</c:v>
                </c:pt>
                <c:pt idx="52">
                  <c:v>-1062.1884050513111</c:v>
                </c:pt>
                <c:pt idx="53">
                  <c:v>-1443.7981066791538</c:v>
                </c:pt>
                <c:pt idx="54">
                  <c:v>-1817.395472324255</c:v>
                </c:pt>
                <c:pt idx="55">
                  <c:v>-2171.3465181452843</c:v>
                </c:pt>
                <c:pt idx="56">
                  <c:v>-2501.3123635247198</c:v>
                </c:pt>
                <c:pt idx="57">
                  <c:v>-2804.0313614766869</c:v>
                </c:pt>
                <c:pt idx="58">
                  <c:v>-3074.6967123936483</c:v>
                </c:pt>
                <c:pt idx="59">
                  <c:v>-3317.0582736852339</c:v>
                </c:pt>
                <c:pt idx="60">
                  <c:v>-3528.2295089505728</c:v>
                </c:pt>
                <c:pt idx="61">
                  <c:v>-3706.3213364433782</c:v>
                </c:pt>
                <c:pt idx="62">
                  <c:v>-3851.308606683745</c:v>
                </c:pt>
                <c:pt idx="63">
                  <c:v>-3960.032606203109</c:v>
                </c:pt>
                <c:pt idx="64">
                  <c:v>-4026.0161463641248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A30-4D36-AF2E-3572FDA0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34160"/>
        <c:axId val="570824360"/>
      </c:scatterChart>
      <c:valAx>
        <c:axId val="57083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4360"/>
        <c:crosses val="autoZero"/>
        <c:crossBetween val="midCat"/>
      </c:valAx>
      <c:valAx>
        <c:axId val="57082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4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TDK_KF_ST_07_01!$AC$20:$AC$84</c:f>
              <c:numCache>
                <c:formatCode>General</c:formatCode>
                <c:ptCount val="65"/>
                <c:pt idx="0">
                  <c:v>2.5067158445407578E-2</c:v>
                </c:pt>
                <c:pt idx="1">
                  <c:v>-6.9538492918931105E-2</c:v>
                </c:pt>
                <c:pt idx="2">
                  <c:v>-0.11683327789170228</c:v>
                </c:pt>
                <c:pt idx="3">
                  <c:v>-0.15966601300645777</c:v>
                </c:pt>
                <c:pt idx="4">
                  <c:v>-0.11146415627012018</c:v>
                </c:pt>
                <c:pt idx="5">
                  <c:v>-0.15095820135443461</c:v>
                </c:pt>
                <c:pt idx="6">
                  <c:v>-0.12540854635179954</c:v>
                </c:pt>
                <c:pt idx="7">
                  <c:v>-7.3902487431816155E-2</c:v>
                </c:pt>
                <c:pt idx="8">
                  <c:v>-7.4315332131057232E-2</c:v>
                </c:pt>
                <c:pt idx="9">
                  <c:v>-7.3566570751211202E-3</c:v>
                </c:pt>
                <c:pt idx="10">
                  <c:v>2.0510770714452065E-2</c:v>
                </c:pt>
                <c:pt idx="11">
                  <c:v>-8.5064604431380531E-2</c:v>
                </c:pt>
                <c:pt idx="12">
                  <c:v>-5.595566743669167E-2</c:v>
                </c:pt>
                <c:pt idx="13">
                  <c:v>-7.5087617525412043E-2</c:v>
                </c:pt>
                <c:pt idx="14">
                  <c:v>-4.1456950400942105E-2</c:v>
                </c:pt>
                <c:pt idx="15">
                  <c:v>-0.11613677630224117</c:v>
                </c:pt>
                <c:pt idx="16">
                  <c:v>-0.19661408710706496</c:v>
                </c:pt>
                <c:pt idx="17">
                  <c:v>-0.13481912619390357</c:v>
                </c:pt>
                <c:pt idx="18">
                  <c:v>-0.21621294189102969</c:v>
                </c:pt>
                <c:pt idx="19">
                  <c:v>-0.15694737508994194</c:v>
                </c:pt>
                <c:pt idx="20">
                  <c:v>-0.20743410945368623</c:v>
                </c:pt>
                <c:pt idx="21">
                  <c:v>-0.1146067046259418</c:v>
                </c:pt>
                <c:pt idx="22">
                  <c:v>-0.10781595798911781</c:v>
                </c:pt>
                <c:pt idx="23">
                  <c:v>-0.12214010696644095</c:v>
                </c:pt>
                <c:pt idx="24">
                  <c:v>2.9774499769075646E-2</c:v>
                </c:pt>
                <c:pt idx="25">
                  <c:v>7.9009553638940133E-2</c:v>
                </c:pt>
                <c:pt idx="26">
                  <c:v>1.8762634079621421E-2</c:v>
                </c:pt>
                <c:pt idx="27">
                  <c:v>5.6423218558819599E-2</c:v>
                </c:pt>
                <c:pt idx="28">
                  <c:v>0.10601757698174197</c:v>
                </c:pt>
                <c:pt idx="29">
                  <c:v>3.1454119793664859E-2</c:v>
                </c:pt>
                <c:pt idx="30">
                  <c:v>2.0050302925653796E-2</c:v>
                </c:pt>
                <c:pt idx="31">
                  <c:v>0.13679829207151784</c:v>
                </c:pt>
                <c:pt idx="32">
                  <c:v>8.9783783172720177E-2</c:v>
                </c:pt>
                <c:pt idx="33">
                  <c:v>1.850837341507372E-2</c:v>
                </c:pt>
                <c:pt idx="34">
                  <c:v>1.0057022862071108E-2</c:v>
                </c:pt>
                <c:pt idx="35">
                  <c:v>-4.816562464034746E-2</c:v>
                </c:pt>
                <c:pt idx="36">
                  <c:v>1.6749006280463163E-3</c:v>
                </c:pt>
                <c:pt idx="37">
                  <c:v>2.6445303345923321E-2</c:v>
                </c:pt>
                <c:pt idx="38">
                  <c:v>0.12057622582776162</c:v>
                </c:pt>
                <c:pt idx="39">
                  <c:v>-4.7732692095905804E-2</c:v>
                </c:pt>
                <c:pt idx="40">
                  <c:v>0.15913627229269878</c:v>
                </c:pt>
                <c:pt idx="41">
                  <c:v>0.18955298299923129</c:v>
                </c:pt>
                <c:pt idx="42">
                  <c:v>0.21738069882198374</c:v>
                </c:pt>
                <c:pt idx="43">
                  <c:v>0.17524683098383775</c:v>
                </c:pt>
                <c:pt idx="44">
                  <c:v>0.18498891880668111</c:v>
                </c:pt>
                <c:pt idx="45">
                  <c:v>0.19571489261460329</c:v>
                </c:pt>
                <c:pt idx="46">
                  <c:v>6.9260923814340458E-2</c:v>
                </c:pt>
                <c:pt idx="47">
                  <c:v>4.6743987179411306E-2</c:v>
                </c:pt>
                <c:pt idx="48">
                  <c:v>-4.428114633185487E-3</c:v>
                </c:pt>
                <c:pt idx="49">
                  <c:v>-3.3085362526378503E-2</c:v>
                </c:pt>
                <c:pt idx="50">
                  <c:v>-8.9746443616832039E-2</c:v>
                </c:pt>
                <c:pt idx="51">
                  <c:v>-6.9642620433796765E-2</c:v>
                </c:pt>
                <c:pt idx="52">
                  <c:v>3.0986817662892463E-2</c:v>
                </c:pt>
                <c:pt idx="53">
                  <c:v>-5.268758774110438E-2</c:v>
                </c:pt>
                <c:pt idx="54">
                  <c:v>-2.1665356940957281E-2</c:v>
                </c:pt>
                <c:pt idx="55">
                  <c:v>3.8700850074064874E-3</c:v>
                </c:pt>
                <c:pt idx="56">
                  <c:v>-5.555933418480663E-2</c:v>
                </c:pt>
                <c:pt idx="57">
                  <c:v>8.4387050791804086E-2</c:v>
                </c:pt>
                <c:pt idx="58">
                  <c:v>6.5387413041889886E-2</c:v>
                </c:pt>
                <c:pt idx="59">
                  <c:v>2.965155413676257E-3</c:v>
                </c:pt>
                <c:pt idx="60">
                  <c:v>5.1142609755572721E-2</c:v>
                </c:pt>
                <c:pt idx="61">
                  <c:v>4.8221366371024033E-2</c:v>
                </c:pt>
                <c:pt idx="62">
                  <c:v>-3.4007636902913418E-2</c:v>
                </c:pt>
                <c:pt idx="63">
                  <c:v>-7.1371372321323179E-2</c:v>
                </c:pt>
                <c:pt idx="64">
                  <c:v>-4.7108674992443866E-2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7D-498C-AAAE-30B7B5FD77F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TDK_KF_ST_07_01!$AA$85:$AA$149</c:f>
              <c:numCache>
                <c:formatCode>General</c:formatCode>
                <c:ptCount val="65"/>
                <c:pt idx="0">
                  <c:v>360.15299999999985</c:v>
                </c:pt>
                <c:pt idx="1">
                  <c:v>354.47399999999988</c:v>
                </c:pt>
                <c:pt idx="2">
                  <c:v>348.86699999999985</c:v>
                </c:pt>
                <c:pt idx="3">
                  <c:v>343.35899999999987</c:v>
                </c:pt>
                <c:pt idx="4">
                  <c:v>337.83299999999986</c:v>
                </c:pt>
                <c:pt idx="5">
                  <c:v>332.13599999999985</c:v>
                </c:pt>
                <c:pt idx="6">
                  <c:v>326.43899999999985</c:v>
                </c:pt>
                <c:pt idx="7">
                  <c:v>320.76899999999983</c:v>
                </c:pt>
                <c:pt idx="8">
                  <c:v>314.99099999999981</c:v>
                </c:pt>
                <c:pt idx="9">
                  <c:v>309.3209999999998</c:v>
                </c:pt>
                <c:pt idx="10">
                  <c:v>303.75899999999979</c:v>
                </c:pt>
                <c:pt idx="11">
                  <c:v>298.25099999999981</c:v>
                </c:pt>
                <c:pt idx="12">
                  <c:v>292.74299999999982</c:v>
                </c:pt>
                <c:pt idx="13">
                  <c:v>287.06399999999985</c:v>
                </c:pt>
                <c:pt idx="14">
                  <c:v>281.32199999999983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264.31199999999984</c:v>
                </c:pt>
                <c:pt idx="18">
                  <c:v>258.67799999999983</c:v>
                </c:pt>
                <c:pt idx="19">
                  <c:v>253.11599999999981</c:v>
                </c:pt>
                <c:pt idx="20">
                  <c:v>247.67999999999981</c:v>
                </c:pt>
                <c:pt idx="21">
                  <c:v>241.99199999999982</c:v>
                </c:pt>
                <c:pt idx="22">
                  <c:v>236.29499999999982</c:v>
                </c:pt>
                <c:pt idx="23">
                  <c:v>230.57999999999981</c:v>
                </c:pt>
                <c:pt idx="24">
                  <c:v>224.81999999999982</c:v>
                </c:pt>
                <c:pt idx="25">
                  <c:v>219.22199999999981</c:v>
                </c:pt>
                <c:pt idx="26">
                  <c:v>213.74099999999981</c:v>
                </c:pt>
                <c:pt idx="27">
                  <c:v>208.15199999999982</c:v>
                </c:pt>
                <c:pt idx="28">
                  <c:v>202.64399999999981</c:v>
                </c:pt>
                <c:pt idx="29">
                  <c:v>197.00999999999982</c:v>
                </c:pt>
                <c:pt idx="30">
                  <c:v>191.37599999999983</c:v>
                </c:pt>
                <c:pt idx="31">
                  <c:v>185.60699999999983</c:v>
                </c:pt>
                <c:pt idx="32">
                  <c:v>179.88299999999984</c:v>
                </c:pt>
                <c:pt idx="33">
                  <c:v>174.32999999999984</c:v>
                </c:pt>
                <c:pt idx="34">
                  <c:v>168.74099999999984</c:v>
                </c:pt>
                <c:pt idx="35">
                  <c:v>163.25999999999985</c:v>
                </c:pt>
                <c:pt idx="36">
                  <c:v>157.70699999999985</c:v>
                </c:pt>
                <c:pt idx="37">
                  <c:v>152.02799999999985</c:v>
                </c:pt>
                <c:pt idx="38">
                  <c:v>146.44799999999984</c:v>
                </c:pt>
                <c:pt idx="39">
                  <c:v>140.74199999999985</c:v>
                </c:pt>
                <c:pt idx="40">
                  <c:v>135.01799999999986</c:v>
                </c:pt>
                <c:pt idx="41">
                  <c:v>129.35699999999986</c:v>
                </c:pt>
                <c:pt idx="42">
                  <c:v>123.86699999999986</c:v>
                </c:pt>
                <c:pt idx="43">
                  <c:v>118.36799999999987</c:v>
                </c:pt>
                <c:pt idx="44">
                  <c:v>112.91399999999987</c:v>
                </c:pt>
                <c:pt idx="45">
                  <c:v>107.22599999999987</c:v>
                </c:pt>
                <c:pt idx="46">
                  <c:v>101.60099999999987</c:v>
                </c:pt>
                <c:pt idx="47">
                  <c:v>95.759999999999877</c:v>
                </c:pt>
                <c:pt idx="48">
                  <c:v>90.107999999999876</c:v>
                </c:pt>
                <c:pt idx="49">
                  <c:v>84.563999999999879</c:v>
                </c:pt>
                <c:pt idx="50">
                  <c:v>78.884999999999877</c:v>
                </c:pt>
                <c:pt idx="51">
                  <c:v>73.430999999999884</c:v>
                </c:pt>
                <c:pt idx="52">
                  <c:v>67.913999999999888</c:v>
                </c:pt>
                <c:pt idx="53">
                  <c:v>62.279999999999887</c:v>
                </c:pt>
                <c:pt idx="54">
                  <c:v>56.54699999999989</c:v>
                </c:pt>
                <c:pt idx="55">
                  <c:v>50.831999999999894</c:v>
                </c:pt>
                <c:pt idx="56">
                  <c:v>45.152999999999892</c:v>
                </c:pt>
                <c:pt idx="57">
                  <c:v>39.518999999999892</c:v>
                </c:pt>
                <c:pt idx="58">
                  <c:v>33.983999999999895</c:v>
                </c:pt>
                <c:pt idx="59">
                  <c:v>28.430999999999894</c:v>
                </c:pt>
                <c:pt idx="60">
                  <c:v>22.868999999999893</c:v>
                </c:pt>
                <c:pt idx="61">
                  <c:v>17.288999999999895</c:v>
                </c:pt>
                <c:pt idx="62">
                  <c:v>11.600999999999896</c:v>
                </c:pt>
                <c:pt idx="63">
                  <c:v>5.7779999999998966</c:v>
                </c:pt>
                <c:pt idx="64">
                  <c:v>0.13499999999989676</c:v>
                </c:pt>
              </c:numCache>
            </c:numRef>
          </c:xVal>
          <c:yVal>
            <c:numRef>
              <c:f>TDK_KF_ST_07_01!$AC$85:$AC$149</c:f>
              <c:numCache>
                <c:formatCode>General</c:formatCode>
                <c:ptCount val="65"/>
                <c:pt idx="0">
                  <c:v>5.3716115059444292E-2</c:v>
                </c:pt>
                <c:pt idx="1">
                  <c:v>-8.614026124917018E-3</c:v>
                </c:pt>
                <c:pt idx="2">
                  <c:v>1.960642453843775E-2</c:v>
                </c:pt>
                <c:pt idx="3">
                  <c:v>4.4141634984100619E-2</c:v>
                </c:pt>
                <c:pt idx="4">
                  <c:v>8.1069185064279736E-2</c:v>
                </c:pt>
                <c:pt idx="5">
                  <c:v>5.3216883839127149E-2</c:v>
                </c:pt>
                <c:pt idx="6">
                  <c:v>0.13169913762430951</c:v>
                </c:pt>
                <c:pt idx="7">
                  <c:v>6.6134005413630348E-2</c:v>
                </c:pt>
                <c:pt idx="8">
                  <c:v>2.4407551728643284E-2</c:v>
                </c:pt>
                <c:pt idx="9">
                  <c:v>1.5322773749403495E-2</c:v>
                </c:pt>
                <c:pt idx="10">
                  <c:v>-4.5150847391710158E-2</c:v>
                </c:pt>
                <c:pt idx="11">
                  <c:v>-1.780962919877993E-2</c:v>
                </c:pt>
                <c:pt idx="12">
                  <c:v>-1.1587883248125763E-2</c:v>
                </c:pt>
                <c:pt idx="13">
                  <c:v>-5.0896209339725829E-3</c:v>
                </c:pt>
                <c:pt idx="14">
                  <c:v>-2.0913915425751384E-2</c:v>
                </c:pt>
                <c:pt idx="15">
                  <c:v>5.1870746220913588E-2</c:v>
                </c:pt>
                <c:pt idx="16">
                  <c:v>3.5015653594257401E-2</c:v>
                </c:pt>
                <c:pt idx="17">
                  <c:v>0.13723430099906864</c:v>
                </c:pt>
                <c:pt idx="18">
                  <c:v>0.11332738369225126</c:v>
                </c:pt>
                <c:pt idx="19">
                  <c:v>0.1581587210181965</c:v>
                </c:pt>
                <c:pt idx="20">
                  <c:v>0.24380047599655086</c:v>
                </c:pt>
                <c:pt idx="21">
                  <c:v>0.21744276327754619</c:v>
                </c:pt>
                <c:pt idx="22">
                  <c:v>0.13004567044552573</c:v>
                </c:pt>
                <c:pt idx="23">
                  <c:v>0.18883117965026486</c:v>
                </c:pt>
                <c:pt idx="24">
                  <c:v>0.19738229152278564</c:v>
                </c:pt>
                <c:pt idx="25">
                  <c:v>0.15067170471405689</c:v>
                </c:pt>
                <c:pt idx="26">
                  <c:v>0.11815695504861878</c:v>
                </c:pt>
                <c:pt idx="27">
                  <c:v>9.3160360217098059E-2</c:v>
                </c:pt>
                <c:pt idx="28">
                  <c:v>4.0250156444898266E-2</c:v>
                </c:pt>
                <c:pt idx="29">
                  <c:v>1.2387218834476244E-2</c:v>
                </c:pt>
                <c:pt idx="30">
                  <c:v>4.1061383962784248E-2</c:v>
                </c:pt>
                <c:pt idx="31">
                  <c:v>0.13287116199640536</c:v>
                </c:pt>
                <c:pt idx="32">
                  <c:v>8.6816989130255706E-2</c:v>
                </c:pt>
                <c:pt idx="33">
                  <c:v>9.2947581004381163E-2</c:v>
                </c:pt>
                <c:pt idx="34">
                  <c:v>6.8427137394138526E-2</c:v>
                </c:pt>
                <c:pt idx="35">
                  <c:v>7.2215397410928972E-2</c:v>
                </c:pt>
                <c:pt idx="36">
                  <c:v>0.1220369181756098</c:v>
                </c:pt>
                <c:pt idx="37">
                  <c:v>7.6769016832884063E-2</c:v>
                </c:pt>
                <c:pt idx="38">
                  <c:v>3.7452321380470721E-2</c:v>
                </c:pt>
                <c:pt idx="39">
                  <c:v>1.9614668310680372E-2</c:v>
                </c:pt>
                <c:pt idx="40">
                  <c:v>-3.4443433763215126E-2</c:v>
                </c:pt>
                <c:pt idx="41">
                  <c:v>-6.1075115664380064E-2</c:v>
                </c:pt>
                <c:pt idx="42">
                  <c:v>-5.6119947108541623E-2</c:v>
                </c:pt>
                <c:pt idx="43">
                  <c:v>-0.11373260158988785</c:v>
                </c:pt>
                <c:pt idx="44">
                  <c:v>-0.13210671747629021</c:v>
                </c:pt>
                <c:pt idx="45">
                  <c:v>-8.8114428524008304E-2</c:v>
                </c:pt>
                <c:pt idx="46">
                  <c:v>-0.14372464099658089</c:v>
                </c:pt>
                <c:pt idx="47">
                  <c:v>-0.10888394998437434</c:v>
                </c:pt>
                <c:pt idx="48">
                  <c:v>-5.1732834443711795E-2</c:v>
                </c:pt>
                <c:pt idx="49">
                  <c:v>-0.11850057729193963</c:v>
                </c:pt>
                <c:pt idx="50">
                  <c:v>-6.8926230542501798E-2</c:v>
                </c:pt>
                <c:pt idx="51">
                  <c:v>-2.1105780116968731E-2</c:v>
                </c:pt>
                <c:pt idx="52">
                  <c:v>-1.2819133858002374E-2</c:v>
                </c:pt>
                <c:pt idx="53">
                  <c:v>2.9129376060637924E-2</c:v>
                </c:pt>
                <c:pt idx="54">
                  <c:v>5.280887855669647E-2</c:v>
                </c:pt>
                <c:pt idx="55">
                  <c:v>-7.9023353685911957E-2</c:v>
                </c:pt>
                <c:pt idx="56">
                  <c:v>-6.7539365345041347E-2</c:v>
                </c:pt>
                <c:pt idx="57">
                  <c:v>-8.8350576843481576E-2</c:v>
                </c:pt>
                <c:pt idx="58">
                  <c:v>-7.474012727774948E-2</c:v>
                </c:pt>
                <c:pt idx="59">
                  <c:v>-0.10408184143303956</c:v>
                </c:pt>
                <c:pt idx="60">
                  <c:v>-0.17120552183875049</c:v>
                </c:pt>
                <c:pt idx="61">
                  <c:v>-0.11901390829805081</c:v>
                </c:pt>
                <c:pt idx="62">
                  <c:v>-0.11963224392742333</c:v>
                </c:pt>
                <c:pt idx="63">
                  <c:v>-9.5964342200649533E-2</c:v>
                </c:pt>
                <c:pt idx="64">
                  <c:v>2.5139003679246485E-3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7D-498C-AAAE-30B7B5FD77F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</c:numCache>
            </c:numRef>
          </c:xVal>
          <c:yVal>
            <c:numRef>
              <c:f>TDK_KF_ST_07_01!$AD$20:$AD$83</c:f>
              <c:numCache>
                <c:formatCode>General</c:formatCode>
                <c:ptCount val="64"/>
                <c:pt idx="0">
                  <c:v>-2.2553258077482929E-2</c:v>
                </c:pt>
                <c:pt idx="1">
                  <c:v>-2.6425849281718428E-2</c:v>
                </c:pt>
                <c:pt idx="2">
                  <c:v>-2.7989660357210511E-3</c:v>
                </c:pt>
                <c:pt idx="3">
                  <c:v>4.0652104708406966E-2</c:v>
                </c:pt>
                <c:pt idx="4">
                  <c:v>-5.97413655686303E-2</c:v>
                </c:pt>
                <c:pt idx="5">
                  <c:v>4.687635992139505E-2</c:v>
                </c:pt>
                <c:pt idx="6">
                  <c:v>5.0668419074050064E-2</c:v>
                </c:pt>
                <c:pt idx="7">
                  <c:v>-1.4448089411665421E-2</c:v>
                </c:pt>
                <c:pt idx="8">
                  <c:v>6.7759667860158856E-3</c:v>
                </c:pt>
                <c:pt idx="9">
                  <c:v>-7.1666696610790837E-2</c:v>
                </c:pt>
                <c:pt idx="10">
                  <c:v>3.2298107842244406E-2</c:v>
                </c:pt>
                <c:pt idx="11">
                  <c:v>0.11419398049201845</c:v>
                </c:pt>
                <c:pt idx="12">
                  <c:v>4.3136533578689296E-2</c:v>
                </c:pt>
                <c:pt idx="13">
                  <c:v>5.3981837408443312E-2</c:v>
                </c:pt>
                <c:pt idx="14">
                  <c:v>-2.7469280141559693E-2</c:v>
                </c:pt>
                <c:pt idx="15">
                  <c:v>-2.3638009896984613E-3</c:v>
                </c:pt>
                <c:pt idx="16">
                  <c:v>0.14488125266335317</c:v>
                </c:pt>
                <c:pt idx="17">
                  <c:v>2.5935176209529232E-2</c:v>
                </c:pt>
                <c:pt idx="18">
                  <c:v>7.2488300894448798E-2</c:v>
                </c:pt>
                <c:pt idx="19">
                  <c:v>6.8832946565933639E-2</c:v>
                </c:pt>
                <c:pt idx="20">
                  <c:v>7.5327391977396019E-2</c:v>
                </c:pt>
                <c:pt idx="21">
                  <c:v>8.7410303605395256E-4</c:v>
                </c:pt>
                <c:pt idx="22">
                  <c:v>5.1696010880576182E-2</c:v>
                </c:pt>
                <c:pt idx="23">
                  <c:v>6.1064991302060889E-2</c:v>
                </c:pt>
                <c:pt idx="24">
                  <c:v>-6.4217933532290772E-2</c:v>
                </c:pt>
                <c:pt idx="25">
                  <c:v>-5.9394885328259761E-2</c:v>
                </c:pt>
                <c:pt idx="26">
                  <c:v>1.86896873008493E-2</c:v>
                </c:pt>
                <c:pt idx="27">
                  <c:v>2.0345798274064464E-2</c:v>
                </c:pt>
                <c:pt idx="28">
                  <c:v>1.6019341193867831E-2</c:v>
                </c:pt>
                <c:pt idx="29">
                  <c:v>4.0761277617264113E-2</c:v>
                </c:pt>
                <c:pt idx="30">
                  <c:v>4.8376834468484731E-2</c:v>
                </c:pt>
                <c:pt idx="31">
                  <c:v>-4.3850711067136672E-2</c:v>
                </c:pt>
                <c:pt idx="32">
                  <c:v>-2.9667940424644712E-3</c:v>
                </c:pt>
                <c:pt idx="33">
                  <c:v>0.11436278858133164</c:v>
                </c:pt>
                <c:pt idx="34">
                  <c:v>3.100436110071314E-2</c:v>
                </c:pt>
                <c:pt idx="35">
                  <c:v>6.0552843474823703E-2</c:v>
                </c:pt>
                <c:pt idx="36">
                  <c:v>3.857525581685195E-2</c:v>
                </c:pt>
                <c:pt idx="37">
                  <c:v>6.6715056871174738E-2</c:v>
                </c:pt>
                <c:pt idx="38">
                  <c:v>-2.4192707791428347E-3</c:v>
                </c:pt>
                <c:pt idx="39">
                  <c:v>0.19840439680996269</c:v>
                </c:pt>
                <c:pt idx="40">
                  <c:v>3.8246019230086858E-2</c:v>
                </c:pt>
                <c:pt idx="41">
                  <c:v>-7.2180334896643217E-4</c:v>
                </c:pt>
                <c:pt idx="42">
                  <c:v>-8.7335028376458013E-2</c:v>
                </c:pt>
                <c:pt idx="43">
                  <c:v>4.2195932293708438E-2</c:v>
                </c:pt>
                <c:pt idx="44">
                  <c:v>5.8811557189869745E-2</c:v>
                </c:pt>
                <c:pt idx="45">
                  <c:v>-3.7556171596406784E-2</c:v>
                </c:pt>
                <c:pt idx="46">
                  <c:v>4.4066459877910802E-2</c:v>
                </c:pt>
                <c:pt idx="47">
                  <c:v>9.0490313819657331E-2</c:v>
                </c:pt>
                <c:pt idx="48">
                  <c:v>3.9443768227442888E-2</c:v>
                </c:pt>
                <c:pt idx="49">
                  <c:v>8.4956108747292092E-2</c:v>
                </c:pt>
                <c:pt idx="50">
                  <c:v>6.8832528191080655E-2</c:v>
                </c:pt>
                <c:pt idx="51">
                  <c:v>6.4552999499824182E-2</c:v>
                </c:pt>
                <c:pt idx="52">
                  <c:v>-4.2574700911018226E-2</c:v>
                </c:pt>
                <c:pt idx="53">
                  <c:v>3.487795854232445E-2</c:v>
                </c:pt>
                <c:pt idx="54">
                  <c:v>-2.3485490450752877E-2</c:v>
                </c:pt>
                <c:pt idx="55">
                  <c:v>1.1452688741997008E-2</c:v>
                </c:pt>
                <c:pt idx="56">
                  <c:v>7.9966885913449914E-2</c:v>
                </c:pt>
                <c:pt idx="57">
                  <c:v>-1.8253045378173738E-2</c:v>
                </c:pt>
                <c:pt idx="58">
                  <c:v>6.6311724582419629E-2</c:v>
                </c:pt>
                <c:pt idx="59">
                  <c:v>5.0251728425450892E-2</c:v>
                </c:pt>
                <c:pt idx="60">
                  <c:v>2.9926575308707015E-2</c:v>
                </c:pt>
                <c:pt idx="61">
                  <c:v>-4.0797313869234131E-3</c:v>
                </c:pt>
                <c:pt idx="62">
                  <c:v>5.3614061441351168E-2</c:v>
                </c:pt>
                <c:pt idx="63">
                  <c:v>6.2757346196406161E-2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7D-498C-AAAE-30B7B5FD7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31024"/>
        <c:axId val="570825144"/>
      </c:scatterChart>
      <c:valAx>
        <c:axId val="5708310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5144"/>
        <c:crosses val="autoZero"/>
        <c:crossBetween val="midCat"/>
      </c:valAx>
      <c:valAx>
        <c:axId val="57082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1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TDK_KF_ST_07_01!$I$20:$I$84</c:f>
              <c:numCache>
                <c:formatCode>General</c:formatCode>
                <c:ptCount val="65"/>
                <c:pt idx="0">
                  <c:v>458</c:v>
                </c:pt>
                <c:pt idx="1">
                  <c:v>865</c:v>
                </c:pt>
                <c:pt idx="2">
                  <c:v>1263</c:v>
                </c:pt>
                <c:pt idx="3">
                  <c:v>1636</c:v>
                </c:pt>
                <c:pt idx="4">
                  <c:v>1997</c:v>
                </c:pt>
                <c:pt idx="5">
                  <c:v>2333</c:v>
                </c:pt>
                <c:pt idx="6">
                  <c:v>2653</c:v>
                </c:pt>
                <c:pt idx="7">
                  <c:v>2952</c:v>
                </c:pt>
                <c:pt idx="8">
                  <c:v>3217</c:v>
                </c:pt>
                <c:pt idx="9">
                  <c:v>3455</c:v>
                </c:pt>
                <c:pt idx="10">
                  <c:v>3668</c:v>
                </c:pt>
                <c:pt idx="11">
                  <c:v>3832</c:v>
                </c:pt>
                <c:pt idx="12">
                  <c:v>3958</c:v>
                </c:pt>
                <c:pt idx="13">
                  <c:v>4054</c:v>
                </c:pt>
                <c:pt idx="14">
                  <c:v>4102</c:v>
                </c:pt>
                <c:pt idx="15">
                  <c:v>4120</c:v>
                </c:pt>
                <c:pt idx="16">
                  <c:v>4093</c:v>
                </c:pt>
                <c:pt idx="17">
                  <c:v>4031</c:v>
                </c:pt>
                <c:pt idx="18">
                  <c:v>3921</c:v>
                </c:pt>
                <c:pt idx="19">
                  <c:v>3774</c:v>
                </c:pt>
                <c:pt idx="20">
                  <c:v>3605</c:v>
                </c:pt>
                <c:pt idx="21">
                  <c:v>3395</c:v>
                </c:pt>
                <c:pt idx="22">
                  <c:v>3149</c:v>
                </c:pt>
                <c:pt idx="23">
                  <c:v>2873</c:v>
                </c:pt>
                <c:pt idx="24">
                  <c:v>2564</c:v>
                </c:pt>
                <c:pt idx="25">
                  <c:v>2227</c:v>
                </c:pt>
                <c:pt idx="26">
                  <c:v>1877</c:v>
                </c:pt>
                <c:pt idx="27">
                  <c:v>1505</c:v>
                </c:pt>
                <c:pt idx="28">
                  <c:v>1120</c:v>
                </c:pt>
                <c:pt idx="29">
                  <c:v>744</c:v>
                </c:pt>
                <c:pt idx="30">
                  <c:v>349</c:v>
                </c:pt>
                <c:pt idx="31">
                  <c:v>-63</c:v>
                </c:pt>
                <c:pt idx="32">
                  <c:v>-467</c:v>
                </c:pt>
                <c:pt idx="33">
                  <c:v>-861</c:v>
                </c:pt>
                <c:pt idx="34">
                  <c:v>-1266</c:v>
                </c:pt>
                <c:pt idx="35">
                  <c:v>-1639</c:v>
                </c:pt>
                <c:pt idx="36">
                  <c:v>-1999</c:v>
                </c:pt>
                <c:pt idx="37">
                  <c:v>-2332</c:v>
                </c:pt>
                <c:pt idx="38">
                  <c:v>-2662</c:v>
                </c:pt>
                <c:pt idx="39">
                  <c:v>-2940</c:v>
                </c:pt>
                <c:pt idx="40">
                  <c:v>-3219</c:v>
                </c:pt>
                <c:pt idx="41">
                  <c:v>-3458</c:v>
                </c:pt>
                <c:pt idx="42">
                  <c:v>-3666</c:v>
                </c:pt>
                <c:pt idx="43">
                  <c:v>-3832</c:v>
                </c:pt>
                <c:pt idx="44">
                  <c:v>-3964</c:v>
                </c:pt>
                <c:pt idx="45">
                  <c:v>-4051</c:v>
                </c:pt>
                <c:pt idx="46">
                  <c:v>-4107</c:v>
                </c:pt>
                <c:pt idx="47">
                  <c:v>-4121</c:v>
                </c:pt>
                <c:pt idx="48">
                  <c:v>-4095</c:v>
                </c:pt>
                <c:pt idx="49">
                  <c:v>-4030</c:v>
                </c:pt>
                <c:pt idx="50">
                  <c:v>-3925</c:v>
                </c:pt>
                <c:pt idx="51">
                  <c:v>-3782</c:v>
                </c:pt>
                <c:pt idx="52">
                  <c:v>-3602</c:v>
                </c:pt>
                <c:pt idx="53">
                  <c:v>-3394</c:v>
                </c:pt>
                <c:pt idx="54">
                  <c:v>-3148</c:v>
                </c:pt>
                <c:pt idx="55">
                  <c:v>-2877</c:v>
                </c:pt>
                <c:pt idx="56">
                  <c:v>-2571</c:v>
                </c:pt>
                <c:pt idx="57">
                  <c:v>-2233</c:v>
                </c:pt>
                <c:pt idx="58">
                  <c:v>-1874</c:v>
                </c:pt>
                <c:pt idx="59">
                  <c:v>-1511</c:v>
                </c:pt>
                <c:pt idx="60">
                  <c:v>-1123</c:v>
                </c:pt>
                <c:pt idx="61">
                  <c:v>-738</c:v>
                </c:pt>
                <c:pt idx="62">
                  <c:v>-352</c:v>
                </c:pt>
                <c:pt idx="63">
                  <c:v>49</c:v>
                </c:pt>
                <c:pt idx="64">
                  <c:v>464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DDC-4257-8665-22290B8B940C}"/>
            </c:ext>
          </c:extLst>
        </c:ser>
        <c:ser>
          <c:idx val="1"/>
          <c:order val="1"/>
          <c:tx>
            <c:strRef>
              <c:f>TDK_KF_ST_07_01!$L$19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TDK_KF_ST_07_01!$L$20:$L$84</c:f>
              <c:numCache>
                <c:formatCode>General</c:formatCode>
                <c:ptCount val="65"/>
                <c:pt idx="0">
                  <c:v>450.98136290345246</c:v>
                </c:pt>
                <c:pt idx="1">
                  <c:v>863.5862609335918</c:v>
                </c:pt>
                <c:pt idx="2">
                  <c:v>1264.7966642834983</c:v>
                </c:pt>
                <c:pt idx="3">
                  <c:v>1643.0242170887082</c:v>
                </c:pt>
                <c:pt idx="4">
                  <c:v>1998.5937693367678</c:v>
                </c:pt>
                <c:pt idx="5">
                  <c:v>2338.2613969912004</c:v>
                </c:pt>
                <c:pt idx="6">
                  <c:v>2659.3180157717929</c:v>
                </c:pt>
                <c:pt idx="7">
                  <c:v>2951.1010938827949</c:v>
                </c:pt>
                <c:pt idx="8">
                  <c:v>3219.1655350222245</c:v>
                </c:pt>
                <c:pt idx="9">
                  <c:v>3460.1801308458143</c:v>
                </c:pt>
                <c:pt idx="10">
                  <c:v>3663.9423100024528</c:v>
                </c:pt>
                <c:pt idx="11">
                  <c:v>3832.618581247963</c:v>
                </c:pt>
                <c:pt idx="12">
                  <c:v>3961.2002985151275</c:v>
                </c:pt>
                <c:pt idx="13">
                  <c:v>4049.0420792958662</c:v>
                </c:pt>
                <c:pt idx="14">
                  <c:v>4101.5332927275167</c:v>
                </c:pt>
                <c:pt idx="15">
                  <c:v>4115.5976803555186</c:v>
                </c:pt>
                <c:pt idx="16">
                  <c:v>4089.1368734051375</c:v>
                </c:pt>
                <c:pt idx="17">
                  <c:v>4023.4554880908199</c:v>
                </c:pt>
                <c:pt idx="18">
                  <c:v>3915.5084234544183</c:v>
                </c:pt>
                <c:pt idx="19">
                  <c:v>3772.6399167327022</c:v>
                </c:pt>
                <c:pt idx="20">
                  <c:v>3595.4985990520418</c:v>
                </c:pt>
                <c:pt idx="21">
                  <c:v>3387.4928734112591</c:v>
                </c:pt>
                <c:pt idx="22">
                  <c:v>3145.9507205063774</c:v>
                </c:pt>
                <c:pt idx="23">
                  <c:v>2868.9881298104424</c:v>
                </c:pt>
                <c:pt idx="24">
                  <c:v>2565.0840481380983</c:v>
                </c:pt>
                <c:pt idx="25">
                  <c:v>2231.9936714671799</c:v>
                </c:pt>
                <c:pt idx="26">
                  <c:v>1876.7302439774314</c:v>
                </c:pt>
                <c:pt idx="27">
                  <c:v>1507.0338410616448</c:v>
                </c:pt>
                <c:pt idx="28">
                  <c:v>1125.1732505810564</c:v>
                </c:pt>
                <c:pt idx="29">
                  <c:v>745.2365237626575</c:v>
                </c:pt>
                <c:pt idx="30">
                  <c:v>350.8398625323137</c:v>
                </c:pt>
                <c:pt idx="31">
                  <c:v>-52.045766623410081</c:v>
                </c:pt>
                <c:pt idx="32">
                  <c:v>-459.61777518537428</c:v>
                </c:pt>
                <c:pt idx="33">
                  <c:v>-857.64671719691682</c:v>
                </c:pt>
                <c:pt idx="34">
                  <c:v>-1261.070599060834</c:v>
                </c:pt>
                <c:pt idx="35">
                  <c:v>-1641.4977659496979</c:v>
                </c:pt>
                <c:pt idx="36">
                  <c:v>-1998.0640889102872</c:v>
                </c:pt>
                <c:pt idx="37">
                  <c:v>-2333.4119642622586</c:v>
                </c:pt>
                <c:pt idx="38">
                  <c:v>-2653.8919841219608</c:v>
                </c:pt>
                <c:pt idx="39">
                  <c:v>-2948.1708344211961</c:v>
                </c:pt>
                <c:pt idx="40">
                  <c:v>-3216.1474519571902</c:v>
                </c:pt>
                <c:pt idx="41">
                  <c:v>-3456.7999397698563</c:v>
                </c:pt>
                <c:pt idx="42">
                  <c:v>-3666.179594413481</c:v>
                </c:pt>
                <c:pt idx="43">
                  <c:v>-3832.1347722230394</c:v>
                </c:pt>
                <c:pt idx="44">
                  <c:v>-3964.583249148403</c:v>
                </c:pt>
                <c:pt idx="45">
                  <c:v>-4054.1265590446342</c:v>
                </c:pt>
                <c:pt idx="46">
                  <c:v>-4108.3003999736693</c:v>
                </c:pt>
                <c:pt idx="47">
                  <c:v>-4123.4565087569144</c:v>
                </c:pt>
                <c:pt idx="48">
                  <c:v>-4098.3760084235519</c:v>
                </c:pt>
                <c:pt idx="49">
                  <c:v>-4032.7711053758912</c:v>
                </c:pt>
                <c:pt idx="50">
                  <c:v>-3926.5465499670072</c:v>
                </c:pt>
                <c:pt idx="51">
                  <c:v>-3782.0854204502857</c:v>
                </c:pt>
                <c:pt idx="52">
                  <c:v>-3607.514222824158</c:v>
                </c:pt>
                <c:pt idx="53">
                  <c:v>-3395.4536247151373</c:v>
                </c:pt>
                <c:pt idx="54">
                  <c:v>-3154.3587343644613</c:v>
                </c:pt>
                <c:pt idx="55">
                  <c:v>-2879.789844403851</c:v>
                </c:pt>
                <c:pt idx="56">
                  <c:v>-2570.0908950365119</c:v>
                </c:pt>
                <c:pt idx="57">
                  <c:v>-2237.8855648209355</c:v>
                </c:pt>
                <c:pt idx="58">
                  <c:v>-1876.1720123646214</c:v>
                </c:pt>
                <c:pt idx="59">
                  <c:v>-1508.5093122389967</c:v>
                </c:pt>
                <c:pt idx="60">
                  <c:v>-1122.0770091321453</c:v>
                </c:pt>
                <c:pt idx="61">
                  <c:v>-737.43939377221602</c:v>
                </c:pt>
                <c:pt idx="62">
                  <c:v>-345.42173901864174</c:v>
                </c:pt>
                <c:pt idx="63">
                  <c:v>58.157267874105216</c:v>
                </c:pt>
                <c:pt idx="64">
                  <c:v>470.78794799761022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DC-4257-8665-22290B8B940C}"/>
            </c:ext>
          </c:extLst>
        </c:ser>
        <c:ser>
          <c:idx val="2"/>
          <c:order val="2"/>
          <c:tx>
            <c:strRef>
              <c:f>TDK_KF_ST_07_01!$J$19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TDK_KF_ST_07_01!$J$20:$J$84</c:f>
              <c:numCache>
                <c:formatCode>General</c:formatCode>
                <c:ptCount val="65"/>
                <c:pt idx="0">
                  <c:v>-4037</c:v>
                </c:pt>
                <c:pt idx="1">
                  <c:v>-3977</c:v>
                </c:pt>
                <c:pt idx="2">
                  <c:v>-3869</c:v>
                </c:pt>
                <c:pt idx="3">
                  <c:v>-3721</c:v>
                </c:pt>
                <c:pt idx="4">
                  <c:v>-3549</c:v>
                </c:pt>
                <c:pt idx="5">
                  <c:v>-3338</c:v>
                </c:pt>
                <c:pt idx="6">
                  <c:v>-3089</c:v>
                </c:pt>
                <c:pt idx="7">
                  <c:v>-2820</c:v>
                </c:pt>
                <c:pt idx="8">
                  <c:v>-2514</c:v>
                </c:pt>
                <c:pt idx="9">
                  <c:v>-2172</c:v>
                </c:pt>
                <c:pt idx="10">
                  <c:v>-1823</c:v>
                </c:pt>
                <c:pt idx="11">
                  <c:v>-1456</c:v>
                </c:pt>
                <c:pt idx="12">
                  <c:v>-1072</c:v>
                </c:pt>
                <c:pt idx="13">
                  <c:v>-698</c:v>
                </c:pt>
                <c:pt idx="14">
                  <c:v>-302</c:v>
                </c:pt>
                <c:pt idx="15">
                  <c:v>97</c:v>
                </c:pt>
                <c:pt idx="16">
                  <c:v>499</c:v>
                </c:pt>
                <c:pt idx="17">
                  <c:v>901</c:v>
                </c:pt>
                <c:pt idx="18">
                  <c:v>1294</c:v>
                </c:pt>
                <c:pt idx="19">
                  <c:v>1672</c:v>
                </c:pt>
                <c:pt idx="20">
                  <c:v>2028</c:v>
                </c:pt>
                <c:pt idx="21">
                  <c:v>2368</c:v>
                </c:pt>
                <c:pt idx="22">
                  <c:v>2680</c:v>
                </c:pt>
                <c:pt idx="23">
                  <c:v>2975</c:v>
                </c:pt>
                <c:pt idx="24">
                  <c:v>3252</c:v>
                </c:pt>
                <c:pt idx="25">
                  <c:v>3491</c:v>
                </c:pt>
                <c:pt idx="26">
                  <c:v>3696</c:v>
                </c:pt>
                <c:pt idx="27">
                  <c:v>3865</c:v>
                </c:pt>
                <c:pt idx="28">
                  <c:v>3998</c:v>
                </c:pt>
                <c:pt idx="29">
                  <c:v>4084</c:v>
                </c:pt>
                <c:pt idx="30">
                  <c:v>4132</c:v>
                </c:pt>
                <c:pt idx="31">
                  <c:v>4155</c:v>
                </c:pt>
                <c:pt idx="32">
                  <c:v>4115</c:v>
                </c:pt>
                <c:pt idx="33">
                  <c:v>4056</c:v>
                </c:pt>
                <c:pt idx="34">
                  <c:v>3954</c:v>
                </c:pt>
                <c:pt idx="35">
                  <c:v>3802</c:v>
                </c:pt>
                <c:pt idx="36">
                  <c:v>3626</c:v>
                </c:pt>
                <c:pt idx="37">
                  <c:v>3413</c:v>
                </c:pt>
                <c:pt idx="38">
                  <c:v>3172</c:v>
                </c:pt>
                <c:pt idx="39">
                  <c:v>2901</c:v>
                </c:pt>
                <c:pt idx="40">
                  <c:v>2591</c:v>
                </c:pt>
                <c:pt idx="41">
                  <c:v>2257</c:v>
                </c:pt>
                <c:pt idx="42">
                  <c:v>1896</c:v>
                </c:pt>
                <c:pt idx="43">
                  <c:v>1537</c:v>
                </c:pt>
                <c:pt idx="44">
                  <c:v>1150</c:v>
                </c:pt>
                <c:pt idx="45">
                  <c:v>771</c:v>
                </c:pt>
                <c:pt idx="46">
                  <c:v>385</c:v>
                </c:pt>
                <c:pt idx="47">
                  <c:v>-20</c:v>
                </c:pt>
                <c:pt idx="48">
                  <c:v>-419</c:v>
                </c:pt>
                <c:pt idx="49">
                  <c:v>-819</c:v>
                </c:pt>
                <c:pt idx="50">
                  <c:v>-1211</c:v>
                </c:pt>
                <c:pt idx="51">
                  <c:v>-1594</c:v>
                </c:pt>
                <c:pt idx="52">
                  <c:v>-1951</c:v>
                </c:pt>
                <c:pt idx="53">
                  <c:v>-2286</c:v>
                </c:pt>
                <c:pt idx="54">
                  <c:v>-2598</c:v>
                </c:pt>
                <c:pt idx="55">
                  <c:v>-2896</c:v>
                </c:pt>
                <c:pt idx="56">
                  <c:v>-3164</c:v>
                </c:pt>
                <c:pt idx="57">
                  <c:v>-3409</c:v>
                </c:pt>
                <c:pt idx="58">
                  <c:v>-3617</c:v>
                </c:pt>
                <c:pt idx="59">
                  <c:v>-3780</c:v>
                </c:pt>
                <c:pt idx="60">
                  <c:v>-3915</c:v>
                </c:pt>
                <c:pt idx="61">
                  <c:v>-4001</c:v>
                </c:pt>
                <c:pt idx="62">
                  <c:v>-4053</c:v>
                </c:pt>
                <c:pt idx="63">
                  <c:v>-4066</c:v>
                </c:pt>
                <c:pt idx="64">
                  <c:v>-4044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DDC-4257-8665-22290B8B940C}"/>
            </c:ext>
          </c:extLst>
        </c:ser>
        <c:ser>
          <c:idx val="3"/>
          <c:order val="3"/>
          <c:tx>
            <c:strRef>
              <c:f>TDK_KF_ST_07_01!$N$19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5.7599999999999989</c:v>
                </c:pt>
                <c:pt idx="2">
                  <c:v>11.537999999999998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28.241999999999997</c:v>
                </c:pt>
                <c:pt idx="6">
                  <c:v>33.866999999999997</c:v>
                </c:pt>
                <c:pt idx="7">
                  <c:v>39.419999999999995</c:v>
                </c:pt>
                <c:pt idx="8">
                  <c:v>45.062999999999995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62.207999999999998</c:v>
                </c:pt>
                <c:pt idx="12">
                  <c:v>67.823999999999998</c:v>
                </c:pt>
                <c:pt idx="13">
                  <c:v>73.233000000000004</c:v>
                </c:pt>
                <c:pt idx="14">
                  <c:v>78.768000000000001</c:v>
                </c:pt>
                <c:pt idx="15">
                  <c:v>84.42</c:v>
                </c:pt>
                <c:pt idx="16">
                  <c:v>90.126000000000005</c:v>
                </c:pt>
                <c:pt idx="17">
                  <c:v>95.742000000000004</c:v>
                </c:pt>
                <c:pt idx="18">
                  <c:v>101.52000000000001</c:v>
                </c:pt>
                <c:pt idx="19">
                  <c:v>107.12700000000001</c:v>
                </c:pt>
                <c:pt idx="20">
                  <c:v>112.68</c:v>
                </c:pt>
                <c:pt idx="21">
                  <c:v>118.161</c:v>
                </c:pt>
                <c:pt idx="22">
                  <c:v>123.696</c:v>
                </c:pt>
                <c:pt idx="23">
                  <c:v>129.34799999999998</c:v>
                </c:pt>
                <c:pt idx="24">
                  <c:v>134.98199999999997</c:v>
                </c:pt>
                <c:pt idx="25">
                  <c:v>140.68799999999996</c:v>
                </c:pt>
                <c:pt idx="26">
                  <c:v>146.39399999999995</c:v>
                </c:pt>
                <c:pt idx="27">
                  <c:v>152.03699999999995</c:v>
                </c:pt>
                <c:pt idx="28">
                  <c:v>157.64399999999995</c:v>
                </c:pt>
                <c:pt idx="29">
                  <c:v>163.07099999999994</c:v>
                </c:pt>
                <c:pt idx="30">
                  <c:v>168.60599999999994</c:v>
                </c:pt>
                <c:pt idx="31">
                  <c:v>174.21299999999994</c:v>
                </c:pt>
                <c:pt idx="32">
                  <c:v>179.89199999999994</c:v>
                </c:pt>
                <c:pt idx="33">
                  <c:v>185.49899999999994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202.48199999999994</c:v>
                </c:pt>
                <c:pt idx="37">
                  <c:v>207.96299999999994</c:v>
                </c:pt>
                <c:pt idx="38">
                  <c:v>213.56099999999995</c:v>
                </c:pt>
                <c:pt idx="39">
                  <c:v>219.14099999999996</c:v>
                </c:pt>
                <c:pt idx="40">
                  <c:v>224.75699999999995</c:v>
                </c:pt>
                <c:pt idx="41">
                  <c:v>230.46299999999994</c:v>
                </c:pt>
                <c:pt idx="42">
                  <c:v>236.25899999999993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252.96299999999991</c:v>
                </c:pt>
                <c:pt idx="46">
                  <c:v>258.54299999999989</c:v>
                </c:pt>
                <c:pt idx="47">
                  <c:v>264.23099999999988</c:v>
                </c:pt>
                <c:pt idx="48">
                  <c:v>269.87399999999985</c:v>
                </c:pt>
                <c:pt idx="49">
                  <c:v>275.57099999999986</c:v>
                </c:pt>
                <c:pt idx="50">
                  <c:v>281.30399999999986</c:v>
                </c:pt>
                <c:pt idx="51">
                  <c:v>287.00099999999986</c:v>
                </c:pt>
                <c:pt idx="52">
                  <c:v>292.49099999999987</c:v>
                </c:pt>
                <c:pt idx="53">
                  <c:v>298.08899999999988</c:v>
                </c:pt>
                <c:pt idx="54">
                  <c:v>303.6149999999999</c:v>
                </c:pt>
                <c:pt idx="55">
                  <c:v>309.22199999999987</c:v>
                </c:pt>
                <c:pt idx="56">
                  <c:v>314.96399999999988</c:v>
                </c:pt>
                <c:pt idx="57">
                  <c:v>320.65199999999987</c:v>
                </c:pt>
                <c:pt idx="58">
                  <c:v>326.45699999999988</c:v>
                </c:pt>
                <c:pt idx="59">
                  <c:v>332.06399999999985</c:v>
                </c:pt>
                <c:pt idx="60">
                  <c:v>337.73399999999987</c:v>
                </c:pt>
                <c:pt idx="61">
                  <c:v>343.22399999999988</c:v>
                </c:pt>
                <c:pt idx="62">
                  <c:v>348.7229999999999</c:v>
                </c:pt>
                <c:pt idx="63">
                  <c:v>354.33899999999988</c:v>
                </c:pt>
                <c:pt idx="64">
                  <c:v>360.08999999999986</c:v>
                </c:pt>
              </c:numCache>
            </c:numRef>
          </c:xVal>
          <c:yVal>
            <c:numRef>
              <c:f>TDK_KF_ST_07_01!$N$20:$N$84</c:f>
              <c:numCache>
                <c:formatCode>General</c:formatCode>
                <c:ptCount val="65"/>
                <c:pt idx="0">
                  <c:v>-4038.6367376759649</c:v>
                </c:pt>
                <c:pt idx="1">
                  <c:v>-3971.6735515340447</c:v>
                </c:pt>
                <c:pt idx="2">
                  <c:v>-3864.2007335813346</c:v>
                </c:pt>
                <c:pt idx="3">
                  <c:v>-3721.4228195818982</c:v>
                </c:pt>
                <c:pt idx="4">
                  <c:v>-3546.1611121051101</c:v>
                </c:pt>
                <c:pt idx="5">
                  <c:v>-3335.8181487725387</c:v>
                </c:pt>
                <c:pt idx="6">
                  <c:v>-3090.748620374628</c:v>
                </c:pt>
                <c:pt idx="7">
                  <c:v>-2819.2109075534945</c:v>
                </c:pt>
                <c:pt idx="8">
                  <c:v>-2515.7786188215146</c:v>
                </c:pt>
                <c:pt idx="9">
                  <c:v>-2181.0588145051292</c:v>
                </c:pt>
                <c:pt idx="10">
                  <c:v>-1828.5652873435811</c:v>
                </c:pt>
                <c:pt idx="11">
                  <c:v>-1455.3226040845009</c:v>
                </c:pt>
                <c:pt idx="12">
                  <c:v>-1074.0423359832223</c:v>
                </c:pt>
                <c:pt idx="13">
                  <c:v>-696.66516262763389</c:v>
                </c:pt>
                <c:pt idx="14">
                  <c:v>-303.74101510237193</c:v>
                </c:pt>
                <c:pt idx="15">
                  <c:v>100.75680216722606</c:v>
                </c:pt>
                <c:pt idx="16">
                  <c:v>508.48909656620714</c:v>
                </c:pt>
                <c:pt idx="17">
                  <c:v>905.2548730013084</c:v>
                </c:pt>
                <c:pt idx="18">
                  <c:v>1304.7305424979204</c:v>
                </c:pt>
                <c:pt idx="19">
                  <c:v>1680.1025997451909</c:v>
                </c:pt>
                <c:pt idx="20">
                  <c:v>2036.3665014552519</c:v>
                </c:pt>
                <c:pt idx="21">
                  <c:v>2369.6111488868996</c:v>
                </c:pt>
                <c:pt idx="22">
                  <c:v>2684.4680053435363</c:v>
                </c:pt>
                <c:pt idx="23">
                  <c:v>2980.4644835334675</c:v>
                </c:pt>
                <c:pt idx="24">
                  <c:v>3247.0146892471953</c:v>
                </c:pt>
                <c:pt idx="25">
                  <c:v>3485.3239755850213</c:v>
                </c:pt>
                <c:pt idx="26">
                  <c:v>3689.4314813343472</c:v>
                </c:pt>
                <c:pt idx="27">
                  <c:v>3855.6626461155302</c:v>
                </c:pt>
                <c:pt idx="28">
                  <c:v>3984.1447452402799</c:v>
                </c:pt>
                <c:pt idx="29">
                  <c:v>4072.5076888618487</c:v>
                </c:pt>
                <c:pt idx="30">
                  <c:v>4125.3252826662901</c:v>
                </c:pt>
                <c:pt idx="31">
                  <c:v>4139.9215738507455</c:v>
                </c:pt>
                <c:pt idx="32">
                  <c:v>4114.6479114223639</c:v>
                </c:pt>
                <c:pt idx="33">
                  <c:v>4050.3867876071322</c:v>
                </c:pt>
                <c:pt idx="34">
                  <c:v>3943.3674013963355</c:v>
                </c:pt>
                <c:pt idx="35">
                  <c:v>3800.6268102088343</c:v>
                </c:pt>
                <c:pt idx="36">
                  <c:v>3625.6445895383608</c:v>
                </c:pt>
                <c:pt idx="37">
                  <c:v>3419.1035174272156</c:v>
                </c:pt>
                <c:pt idx="38">
                  <c:v>3176.2174332294844</c:v>
                </c:pt>
                <c:pt idx="39">
                  <c:v>2904.2856874720715</c:v>
                </c:pt>
                <c:pt idx="40">
                  <c:v>2603.1460972836085</c:v>
                </c:pt>
                <c:pt idx="41">
                  <c:v>2271.9485597560106</c:v>
                </c:pt>
                <c:pt idx="42">
                  <c:v>1912.8558234091279</c:v>
                </c:pt>
                <c:pt idx="43">
                  <c:v>1549.5686188562481</c:v>
                </c:pt>
                <c:pt idx="44">
                  <c:v>1162.6891373727155</c:v>
                </c:pt>
                <c:pt idx="45">
                  <c:v>784.31527611519266</c:v>
                </c:pt>
                <c:pt idx="46">
                  <c:v>388.32517918233958</c:v>
                </c:pt>
                <c:pt idx="47">
                  <c:v>-18.723156599069746</c:v>
                </c:pt>
                <c:pt idx="48">
                  <c:v>-422.00672048914316</c:v>
                </c:pt>
                <c:pt idx="49">
                  <c:v>-824.60629742035258</c:v>
                </c:pt>
                <c:pt idx="50">
                  <c:v>-1221.1264707083792</c:v>
                </c:pt>
                <c:pt idx="51">
                  <c:v>-1602.6696244249433</c:v>
                </c:pt>
                <c:pt idx="52">
                  <c:v>-1955.0355835830806</c:v>
                </c:pt>
                <c:pt idx="53">
                  <c:v>-2295.4592733177947</c:v>
                </c:pt>
                <c:pt idx="54">
                  <c:v>-2609.6584831802934</c:v>
                </c:pt>
                <c:pt idx="55">
                  <c:v>-2903.2629594500413</c:v>
                </c:pt>
                <c:pt idx="56">
                  <c:v>-3174.706688785137</c:v>
                </c:pt>
                <c:pt idx="57">
                  <c:v>-3411.777563649654</c:v>
                </c:pt>
                <c:pt idx="58">
                  <c:v>-3618.6381131484136</c:v>
                </c:pt>
                <c:pt idx="59">
                  <c:v>-3782.8101689453033</c:v>
                </c:pt>
                <c:pt idx="60">
                  <c:v>-3911.5935373176503</c:v>
                </c:pt>
                <c:pt idx="61">
                  <c:v>-3999.4243287346571</c:v>
                </c:pt>
                <c:pt idx="62">
                  <c:v>-4050.2195553318952</c:v>
                </c:pt>
                <c:pt idx="63">
                  <c:v>-4063.2052995588297</c:v>
                </c:pt>
                <c:pt idx="64">
                  <c:v>-4035.6501103899095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DDC-4257-8665-22290B8B9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25928"/>
        <c:axId val="570834552"/>
      </c:scatterChart>
      <c:valAx>
        <c:axId val="570825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4552"/>
        <c:crosses val="autoZero"/>
        <c:crossBetween val="midCat"/>
      </c:valAx>
      <c:valAx>
        <c:axId val="57083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5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TDK_KF_ST_07_02!$I$85:$I$149</c:f>
              <c:numCache>
                <c:formatCode>General</c:formatCode>
                <c:ptCount val="65"/>
                <c:pt idx="0">
                  <c:v>465</c:v>
                </c:pt>
                <c:pt idx="1">
                  <c:v>53</c:v>
                </c:pt>
                <c:pt idx="2">
                  <c:v>-336</c:v>
                </c:pt>
                <c:pt idx="3">
                  <c:v>-728</c:v>
                </c:pt>
                <c:pt idx="4">
                  <c:v>-1118</c:v>
                </c:pt>
                <c:pt idx="5">
                  <c:v>-1497</c:v>
                </c:pt>
                <c:pt idx="6">
                  <c:v>-1871</c:v>
                </c:pt>
                <c:pt idx="7">
                  <c:v>-2230</c:v>
                </c:pt>
                <c:pt idx="8">
                  <c:v>-2559</c:v>
                </c:pt>
                <c:pt idx="9">
                  <c:v>-2867</c:v>
                </c:pt>
                <c:pt idx="10">
                  <c:v>-3142</c:v>
                </c:pt>
                <c:pt idx="11">
                  <c:v>-3376</c:v>
                </c:pt>
                <c:pt idx="12">
                  <c:v>-3589</c:v>
                </c:pt>
                <c:pt idx="13">
                  <c:v>-3771</c:v>
                </c:pt>
                <c:pt idx="14">
                  <c:v>-3919</c:v>
                </c:pt>
                <c:pt idx="15">
                  <c:v>-4018</c:v>
                </c:pt>
                <c:pt idx="16">
                  <c:v>-4088</c:v>
                </c:pt>
                <c:pt idx="17">
                  <c:v>-4105</c:v>
                </c:pt>
                <c:pt idx="18">
                  <c:v>-4095</c:v>
                </c:pt>
                <c:pt idx="19">
                  <c:v>-4047</c:v>
                </c:pt>
                <c:pt idx="20">
                  <c:v>-3958</c:v>
                </c:pt>
                <c:pt idx="21">
                  <c:v>-3827</c:v>
                </c:pt>
                <c:pt idx="22">
                  <c:v>-3657</c:v>
                </c:pt>
                <c:pt idx="23">
                  <c:v>-3450</c:v>
                </c:pt>
                <c:pt idx="24">
                  <c:v>-3213</c:v>
                </c:pt>
                <c:pt idx="25">
                  <c:v>-2945</c:v>
                </c:pt>
                <c:pt idx="26">
                  <c:v>-2661</c:v>
                </c:pt>
                <c:pt idx="27">
                  <c:v>-2341</c:v>
                </c:pt>
                <c:pt idx="28">
                  <c:v>-2003</c:v>
                </c:pt>
                <c:pt idx="29">
                  <c:v>-1644</c:v>
                </c:pt>
                <c:pt idx="30">
                  <c:v>-1264</c:v>
                </c:pt>
                <c:pt idx="31">
                  <c:v>-870</c:v>
                </c:pt>
                <c:pt idx="32">
                  <c:v>-463</c:v>
                </c:pt>
                <c:pt idx="33">
                  <c:v>-66</c:v>
                </c:pt>
                <c:pt idx="34">
                  <c:v>337</c:v>
                </c:pt>
                <c:pt idx="35">
                  <c:v>729</c:v>
                </c:pt>
                <c:pt idx="36">
                  <c:v>1107</c:v>
                </c:pt>
                <c:pt idx="37">
                  <c:v>1497</c:v>
                </c:pt>
                <c:pt idx="38">
                  <c:v>1871</c:v>
                </c:pt>
                <c:pt idx="39">
                  <c:v>2223</c:v>
                </c:pt>
                <c:pt idx="40">
                  <c:v>2558</c:v>
                </c:pt>
                <c:pt idx="41">
                  <c:v>2861</c:v>
                </c:pt>
                <c:pt idx="42">
                  <c:v>3134</c:v>
                </c:pt>
                <c:pt idx="43">
                  <c:v>3378</c:v>
                </c:pt>
                <c:pt idx="44">
                  <c:v>3585</c:v>
                </c:pt>
                <c:pt idx="45">
                  <c:v>3767</c:v>
                </c:pt>
                <c:pt idx="46">
                  <c:v>3912</c:v>
                </c:pt>
                <c:pt idx="47">
                  <c:v>4016</c:v>
                </c:pt>
                <c:pt idx="48">
                  <c:v>4082</c:v>
                </c:pt>
                <c:pt idx="49">
                  <c:v>4109</c:v>
                </c:pt>
                <c:pt idx="50">
                  <c:v>4093</c:v>
                </c:pt>
                <c:pt idx="51">
                  <c:v>4039</c:v>
                </c:pt>
                <c:pt idx="52">
                  <c:v>3955</c:v>
                </c:pt>
                <c:pt idx="53">
                  <c:v>3826</c:v>
                </c:pt>
                <c:pt idx="54">
                  <c:v>3656</c:v>
                </c:pt>
                <c:pt idx="55">
                  <c:v>3452</c:v>
                </c:pt>
                <c:pt idx="56">
                  <c:v>3207</c:v>
                </c:pt>
                <c:pt idx="57">
                  <c:v>2935</c:v>
                </c:pt>
                <c:pt idx="58">
                  <c:v>2656</c:v>
                </c:pt>
                <c:pt idx="59">
                  <c:v>2341</c:v>
                </c:pt>
                <c:pt idx="60">
                  <c:v>1995</c:v>
                </c:pt>
                <c:pt idx="61">
                  <c:v>1640</c:v>
                </c:pt>
                <c:pt idx="62">
                  <c:v>1255</c:v>
                </c:pt>
                <c:pt idx="63">
                  <c:v>862</c:v>
                </c:pt>
                <c:pt idx="64">
                  <c:v>463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FEC-4ED8-A4D5-5B6DBC036B99}"/>
            </c:ext>
          </c:extLst>
        </c:ser>
        <c:ser>
          <c:idx val="1"/>
          <c:order val="1"/>
          <c:tx>
            <c:strRef>
              <c:f>TDK_KF_ST_07_02!$L$19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TDK_KF_ST_07_02!$L$85:$L$149</c:f>
              <c:numCache>
                <c:formatCode>General</c:formatCode>
                <c:ptCount val="65"/>
                <c:pt idx="0">
                  <c:v>472.69087052173774</c:v>
                </c:pt>
                <c:pt idx="1">
                  <c:v>65.557596868999951</c:v>
                </c:pt>
                <c:pt idx="2">
                  <c:v>-335.18686258926732</c:v>
                </c:pt>
                <c:pt idx="3">
                  <c:v>-727.70013497678451</c:v>
                </c:pt>
                <c:pt idx="4">
                  <c:v>-1115.3745097858584</c:v>
                </c:pt>
                <c:pt idx="5">
                  <c:v>-1499.8705868841791</c:v>
                </c:pt>
                <c:pt idx="6">
                  <c:v>-1874.9932458491824</c:v>
                </c:pt>
                <c:pt idx="7">
                  <c:v>-2226.5000806701814</c:v>
                </c:pt>
                <c:pt idx="8">
                  <c:v>-2562.4549192868844</c:v>
                </c:pt>
                <c:pt idx="9">
                  <c:v>-2868.3900445936538</c:v>
                </c:pt>
                <c:pt idx="10">
                  <c:v>-3141.1844752314219</c:v>
                </c:pt>
                <c:pt idx="11">
                  <c:v>-3381.0098101430531</c:v>
                </c:pt>
                <c:pt idx="12">
                  <c:v>-3592.6694722166103</c:v>
                </c:pt>
                <c:pt idx="13">
                  <c:v>-3772.4695140714457</c:v>
                </c:pt>
                <c:pt idx="14">
                  <c:v>-3916.7079092263994</c:v>
                </c:pt>
                <c:pt idx="15">
                  <c:v>-4023.8778469989411</c:v>
                </c:pt>
                <c:pt idx="16">
                  <c:v>-4089.0435559314656</c:v>
                </c:pt>
                <c:pt idx="17">
                  <c:v>-4114.3402190284569</c:v>
                </c:pt>
                <c:pt idx="18">
                  <c:v>-4099.7721381337851</c:v>
                </c:pt>
                <c:pt idx="19">
                  <c:v>-4047.7332414691141</c:v>
                </c:pt>
                <c:pt idx="20">
                  <c:v>-3958.2811664765031</c:v>
                </c:pt>
                <c:pt idx="21">
                  <c:v>-3827.2063553348712</c:v>
                </c:pt>
                <c:pt idx="22">
                  <c:v>-3658.039034583102</c:v>
                </c:pt>
                <c:pt idx="23">
                  <c:v>-3449.8186214556254</c:v>
                </c:pt>
                <c:pt idx="24">
                  <c:v>-3212.2200811909711</c:v>
                </c:pt>
                <c:pt idx="25">
                  <c:v>-2943.8560055554999</c:v>
                </c:pt>
                <c:pt idx="26">
                  <c:v>-2658.3392342972534</c:v>
                </c:pt>
                <c:pt idx="27">
                  <c:v>-2340.4349273245011</c:v>
                </c:pt>
                <c:pt idx="28">
                  <c:v>-2000.9378511429643</c:v>
                </c:pt>
                <c:pt idx="29">
                  <c:v>-1641.380065647759</c:v>
                </c:pt>
                <c:pt idx="30">
                  <c:v>-1261.9424296891689</c:v>
                </c:pt>
                <c:pt idx="31">
                  <c:v>-863.32192654127539</c:v>
                </c:pt>
                <c:pt idx="32">
                  <c:v>-459.9017013316905</c:v>
                </c:pt>
                <c:pt idx="33">
                  <c:v>-59.730776090087389</c:v>
                </c:pt>
                <c:pt idx="34">
                  <c:v>339.67654045166614</c:v>
                </c:pt>
                <c:pt idx="35">
                  <c:v>731.3796708319943</c:v>
                </c:pt>
                <c:pt idx="36">
                  <c:v>1113.7930703027853</c:v>
                </c:pt>
                <c:pt idx="37">
                  <c:v>1499.2357277700235</c:v>
                </c:pt>
                <c:pt idx="38">
                  <c:v>1871.0974646300597</c:v>
                </c:pt>
                <c:pt idx="39">
                  <c:v>2226.6399548241066</c:v>
                </c:pt>
                <c:pt idx="40">
                  <c:v>2555.8697107155126</c:v>
                </c:pt>
                <c:pt idx="41">
                  <c:v>2860.1786694518132</c:v>
                </c:pt>
                <c:pt idx="42">
                  <c:v>3129.5133785209337</c:v>
                </c:pt>
                <c:pt idx="43">
                  <c:v>3368.1277789205319</c:v>
                </c:pt>
                <c:pt idx="44">
                  <c:v>3580.2877041126876</c:v>
                </c:pt>
                <c:pt idx="45">
                  <c:v>3760.3640684720499</c:v>
                </c:pt>
                <c:pt idx="46">
                  <c:v>3906.2198172204094</c:v>
                </c:pt>
                <c:pt idx="47">
                  <c:v>4013.3226179157041</c:v>
                </c:pt>
                <c:pt idx="48">
                  <c:v>4079.0170654618883</c:v>
                </c:pt>
                <c:pt idx="49">
                  <c:v>4104.7534524498033</c:v>
                </c:pt>
                <c:pt idx="50">
                  <c:v>4091.4534127086636</c:v>
                </c:pt>
                <c:pt idx="51">
                  <c:v>4040.7758665080755</c:v>
                </c:pt>
                <c:pt idx="52">
                  <c:v>3953.1388571367634</c:v>
                </c:pt>
                <c:pt idx="53">
                  <c:v>3823.5490168548899</c:v>
                </c:pt>
                <c:pt idx="54">
                  <c:v>3656.1055506603511</c:v>
                </c:pt>
                <c:pt idx="55">
                  <c:v>3449.3170994827401</c:v>
                </c:pt>
                <c:pt idx="56">
                  <c:v>3210.6191967800669</c:v>
                </c:pt>
                <c:pt idx="57">
                  <c:v>2942.7300173258091</c:v>
                </c:pt>
                <c:pt idx="58">
                  <c:v>2657.4902772511932</c:v>
                </c:pt>
                <c:pt idx="59">
                  <c:v>2345.0238732433791</c:v>
                </c:pt>
                <c:pt idx="60">
                  <c:v>2001.3327716131753</c:v>
                </c:pt>
                <c:pt idx="61">
                  <c:v>1641.0776793186469</c:v>
                </c:pt>
                <c:pt idx="62">
                  <c:v>1257.6849336064911</c:v>
                </c:pt>
                <c:pt idx="63">
                  <c:v>857.94206050034893</c:v>
                </c:pt>
                <c:pt idx="64">
                  <c:v>459.72224470336351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FEC-4ED8-A4D5-5B6DBC036B99}"/>
            </c:ext>
          </c:extLst>
        </c:ser>
        <c:ser>
          <c:idx val="2"/>
          <c:order val="2"/>
          <c:tx>
            <c:strRef>
              <c:f>TDK_KF_ST_07_02!$J$19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TDK_KF_ST_07_02!$J$85:$J$149</c:f>
              <c:numCache>
                <c:formatCode>General</c:formatCode>
                <c:ptCount val="65"/>
                <c:pt idx="0">
                  <c:v>-4033</c:v>
                </c:pt>
                <c:pt idx="1">
                  <c:v>-4054</c:v>
                </c:pt>
                <c:pt idx="2">
                  <c:v>-4045</c:v>
                </c:pt>
                <c:pt idx="3">
                  <c:v>-3995</c:v>
                </c:pt>
                <c:pt idx="4">
                  <c:v>-3903</c:v>
                </c:pt>
                <c:pt idx="5">
                  <c:v>-3777</c:v>
                </c:pt>
                <c:pt idx="6">
                  <c:v>-3599</c:v>
                </c:pt>
                <c:pt idx="7">
                  <c:v>-3402</c:v>
                </c:pt>
                <c:pt idx="8">
                  <c:v>-3163</c:v>
                </c:pt>
                <c:pt idx="9">
                  <c:v>-2892</c:v>
                </c:pt>
                <c:pt idx="10">
                  <c:v>-2600</c:v>
                </c:pt>
                <c:pt idx="11">
                  <c:v>-2287</c:v>
                </c:pt>
                <c:pt idx="12">
                  <c:v>-1950</c:v>
                </c:pt>
                <c:pt idx="13">
                  <c:v>-1593</c:v>
                </c:pt>
                <c:pt idx="14">
                  <c:v>-1217</c:v>
                </c:pt>
                <c:pt idx="15">
                  <c:v>-815</c:v>
                </c:pt>
                <c:pt idx="16">
                  <c:v>-418</c:v>
                </c:pt>
                <c:pt idx="17">
                  <c:v>-25</c:v>
                </c:pt>
                <c:pt idx="18">
                  <c:v>384</c:v>
                </c:pt>
                <c:pt idx="19">
                  <c:v>762</c:v>
                </c:pt>
                <c:pt idx="20">
                  <c:v>1139</c:v>
                </c:pt>
                <c:pt idx="21">
                  <c:v>1527</c:v>
                </c:pt>
                <c:pt idx="22">
                  <c:v>1896</c:v>
                </c:pt>
                <c:pt idx="23">
                  <c:v>2254</c:v>
                </c:pt>
                <c:pt idx="24">
                  <c:v>2580</c:v>
                </c:pt>
                <c:pt idx="25">
                  <c:v>2886</c:v>
                </c:pt>
                <c:pt idx="26">
                  <c:v>3151</c:v>
                </c:pt>
                <c:pt idx="27">
                  <c:v>3401</c:v>
                </c:pt>
                <c:pt idx="28">
                  <c:v>3614</c:v>
                </c:pt>
                <c:pt idx="29">
                  <c:v>3792</c:v>
                </c:pt>
                <c:pt idx="30">
                  <c:v>3937</c:v>
                </c:pt>
                <c:pt idx="31">
                  <c:v>4044</c:v>
                </c:pt>
                <c:pt idx="32">
                  <c:v>4112</c:v>
                </c:pt>
                <c:pt idx="33">
                  <c:v>4137</c:v>
                </c:pt>
                <c:pt idx="34">
                  <c:v>4124</c:v>
                </c:pt>
                <c:pt idx="35">
                  <c:v>4074</c:v>
                </c:pt>
                <c:pt idx="36">
                  <c:v>3989</c:v>
                </c:pt>
                <c:pt idx="37">
                  <c:v>3851</c:v>
                </c:pt>
                <c:pt idx="38">
                  <c:v>3684</c:v>
                </c:pt>
                <c:pt idx="39">
                  <c:v>3482</c:v>
                </c:pt>
                <c:pt idx="40">
                  <c:v>3237</c:v>
                </c:pt>
                <c:pt idx="41">
                  <c:v>2972</c:v>
                </c:pt>
                <c:pt idx="42">
                  <c:v>2687</c:v>
                </c:pt>
                <c:pt idx="43">
                  <c:v>2372</c:v>
                </c:pt>
                <c:pt idx="44">
                  <c:v>2038</c:v>
                </c:pt>
                <c:pt idx="45">
                  <c:v>1674</c:v>
                </c:pt>
                <c:pt idx="46">
                  <c:v>1289</c:v>
                </c:pt>
                <c:pt idx="47">
                  <c:v>899</c:v>
                </c:pt>
                <c:pt idx="48">
                  <c:v>493</c:v>
                </c:pt>
                <c:pt idx="49">
                  <c:v>103</c:v>
                </c:pt>
                <c:pt idx="50">
                  <c:v>-298</c:v>
                </c:pt>
                <c:pt idx="51">
                  <c:v>-684</c:v>
                </c:pt>
                <c:pt idx="52">
                  <c:v>-1058</c:v>
                </c:pt>
                <c:pt idx="53">
                  <c:v>-1443</c:v>
                </c:pt>
                <c:pt idx="54">
                  <c:v>-1818</c:v>
                </c:pt>
                <c:pt idx="55">
                  <c:v>-2176</c:v>
                </c:pt>
                <c:pt idx="56">
                  <c:v>-2505</c:v>
                </c:pt>
                <c:pt idx="57">
                  <c:v>-2813</c:v>
                </c:pt>
                <c:pt idx="58">
                  <c:v>-3077</c:v>
                </c:pt>
                <c:pt idx="59">
                  <c:v>-3320</c:v>
                </c:pt>
                <c:pt idx="60">
                  <c:v>-3537</c:v>
                </c:pt>
                <c:pt idx="61">
                  <c:v>-3718</c:v>
                </c:pt>
                <c:pt idx="62">
                  <c:v>-3860</c:v>
                </c:pt>
                <c:pt idx="63">
                  <c:v>-3967</c:v>
                </c:pt>
                <c:pt idx="64">
                  <c:v>-4034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FEC-4ED8-A4D5-5B6DBC036B99}"/>
            </c:ext>
          </c:extLst>
        </c:ser>
        <c:ser>
          <c:idx val="3"/>
          <c:order val="3"/>
          <c:tx>
            <c:strRef>
              <c:f>TDK_KF_ST_07_02!$N$19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TDK_KF_ST_07_02!$N$85:$N$149</c:f>
              <c:numCache>
                <c:formatCode>General</c:formatCode>
                <c:ptCount val="65"/>
                <c:pt idx="0">
                  <c:v>-4027.6731022475665</c:v>
                </c:pt>
                <c:pt idx="1">
                  <c:v>-4054.9108252462647</c:v>
                </c:pt>
                <c:pt idx="2">
                  <c:v>-4042.3998485850789</c:v>
                </c:pt>
                <c:pt idx="3">
                  <c:v>-3991.9833981650531</c:v>
                </c:pt>
                <c:pt idx="4">
                  <c:v>-3903.6952204382123</c:v>
                </c:pt>
                <c:pt idx="5">
                  <c:v>-3775.7182615180172</c:v>
                </c:pt>
                <c:pt idx="6">
                  <c:v>-3608.0173370538596</c:v>
                </c:pt>
                <c:pt idx="7">
                  <c:v>-3406.9592345122624</c:v>
                </c:pt>
                <c:pt idx="8">
                  <c:v>-3167.5992444833446</c:v>
                </c:pt>
                <c:pt idx="9">
                  <c:v>-2899.8920345321549</c:v>
                </c:pt>
                <c:pt idx="10">
                  <c:v>-2609.2286409563067</c:v>
                </c:pt>
                <c:pt idx="11">
                  <c:v>-2298.306658243177</c:v>
                </c:pt>
                <c:pt idx="12">
                  <c:v>-1960.8980123634092</c:v>
                </c:pt>
                <c:pt idx="13">
                  <c:v>-1599.8909594640784</c:v>
                </c:pt>
                <c:pt idx="14">
                  <c:v>-1219.9504059847595</c:v>
                </c:pt>
                <c:pt idx="15">
                  <c:v>-820.71079208902438</c:v>
                </c:pt>
                <c:pt idx="16">
                  <c:v>-421.67227792386382</c:v>
                </c:pt>
                <c:pt idx="17">
                  <c:v>-17.516319405936322</c:v>
                </c:pt>
                <c:pt idx="18">
                  <c:v>382.68571412449677</c:v>
                </c:pt>
                <c:pt idx="19">
                  <c:v>770.08724426070444</c:v>
                </c:pt>
                <c:pt idx="20">
                  <c:v>1152.6559561296983</c:v>
                </c:pt>
                <c:pt idx="21">
                  <c:v>1538.1151348316064</c:v>
                </c:pt>
                <c:pt idx="22">
                  <c:v>1909.3037176006098</c:v>
                </c:pt>
                <c:pt idx="23">
                  <c:v>2266.2375557578662</c:v>
                </c:pt>
                <c:pt idx="24">
                  <c:v>2593.477274954349</c:v>
                </c:pt>
                <c:pt idx="25">
                  <c:v>2895.3788965234362</c:v>
                </c:pt>
                <c:pt idx="26">
                  <c:v>3160.0174381697343</c:v>
                </c:pt>
                <c:pt idx="27">
                  <c:v>3402.4053152678848</c:v>
                </c:pt>
                <c:pt idx="28">
                  <c:v>3612.5598499399352</c:v>
                </c:pt>
                <c:pt idx="29">
                  <c:v>3789.4228882321063</c:v>
                </c:pt>
                <c:pt idx="30">
                  <c:v>3931.9620600796006</c:v>
                </c:pt>
                <c:pt idx="31">
                  <c:v>4038.0878100345444</c:v>
                </c:pt>
                <c:pt idx="32">
                  <c:v>4103.4761996433535</c:v>
                </c:pt>
                <c:pt idx="33">
                  <c:v>4128.5603323716905</c:v>
                </c:pt>
                <c:pt idx="34">
                  <c:v>4114.8186739260582</c:v>
                </c:pt>
                <c:pt idx="35">
                  <c:v>4063.3296598898955</c:v>
                </c:pt>
                <c:pt idx="36">
                  <c:v>3975.329018098399</c:v>
                </c:pt>
                <c:pt idx="37">
                  <c:v>3846.2607318661949</c:v>
                </c:pt>
                <c:pt idx="38">
                  <c:v>3679.3022993160143</c:v>
                </c:pt>
                <c:pt idx="39">
                  <c:v>3475.0537873525354</c:v>
                </c:pt>
                <c:pt idx="40">
                  <c:v>3239.6966077093862</c:v>
                </c:pt>
                <c:pt idx="41">
                  <c:v>2973.1735348523744</c:v>
                </c:pt>
                <c:pt idx="42">
                  <c:v>2686.4181474490374</c:v>
                </c:pt>
                <c:pt idx="43">
                  <c:v>2377.894127099968</c:v>
                </c:pt>
                <c:pt idx="44">
                  <c:v>2040.8724709052242</c:v>
                </c:pt>
                <c:pt idx="45">
                  <c:v>1680.7832403040245</c:v>
                </c:pt>
                <c:pt idx="46">
                  <c:v>1298.0712166167409</c:v>
                </c:pt>
                <c:pt idx="47">
                  <c:v>900.84631151037888</c:v>
                </c:pt>
                <c:pt idx="48">
                  <c:v>501.91738597831358</c:v>
                </c:pt>
                <c:pt idx="49">
                  <c:v>104.23419436309536</c:v>
                </c:pt>
                <c:pt idx="50">
                  <c:v>-294.73028085366963</c:v>
                </c:pt>
                <c:pt idx="51">
                  <c:v>-681.68004574449401</c:v>
                </c:pt>
                <c:pt idx="52">
                  <c:v>-1062.7183592707365</c:v>
                </c:pt>
                <c:pt idx="53">
                  <c:v>-1448.7199525090596</c:v>
                </c:pt>
                <c:pt idx="54">
                  <c:v>-1820.036951655431</c:v>
                </c:pt>
                <c:pt idx="55">
                  <c:v>-2177.8675607768164</c:v>
                </c:pt>
                <c:pt idx="56">
                  <c:v>-2509.1533777204741</c:v>
                </c:pt>
                <c:pt idx="57">
                  <c:v>-2812.4236692860813</c:v>
                </c:pt>
                <c:pt idx="58">
                  <c:v>-3078.4002080757327</c:v>
                </c:pt>
                <c:pt idx="59">
                  <c:v>-3318.4541827235366</c:v>
                </c:pt>
                <c:pt idx="60">
                  <c:v>-3532.961649159533</c:v>
                </c:pt>
                <c:pt idx="61">
                  <c:v>-3711.4458173034554</c:v>
                </c:pt>
                <c:pt idx="62">
                  <c:v>-3856.4219022767907</c:v>
                </c:pt>
                <c:pt idx="63">
                  <c:v>-3963.4836793264258</c:v>
                </c:pt>
                <c:pt idx="64">
                  <c:v>-4028.8351206404491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FEC-4ED8-A4D5-5B6DBC036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31416"/>
        <c:axId val="570834944"/>
      </c:scatterChart>
      <c:valAx>
        <c:axId val="570831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4944"/>
        <c:crosses val="autoZero"/>
        <c:crossBetween val="midCat"/>
      </c:valAx>
      <c:valAx>
        <c:axId val="57083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TDK_KF_ST_07_02!$AC$20:$AC$84</c:f>
              <c:numCache>
                <c:formatCode>General</c:formatCode>
                <c:ptCount val="65"/>
                <c:pt idx="0">
                  <c:v>1.8508046837382608E-2</c:v>
                </c:pt>
                <c:pt idx="1">
                  <c:v>-5.8152038638736414E-2</c:v>
                </c:pt>
                <c:pt idx="2">
                  <c:v>-0.11734737887690372</c:v>
                </c:pt>
                <c:pt idx="3">
                  <c:v>-0.18535485178101752</c:v>
                </c:pt>
                <c:pt idx="4">
                  <c:v>-0.17575037090902157</c:v>
                </c:pt>
                <c:pt idx="5">
                  <c:v>-0.1271947897738599</c:v>
                </c:pt>
                <c:pt idx="6">
                  <c:v>-0.11491439618568933</c:v>
                </c:pt>
                <c:pt idx="7">
                  <c:v>-4.2193125402782528E-2</c:v>
                </c:pt>
                <c:pt idx="8">
                  <c:v>-5.8014492214844893E-2</c:v>
                </c:pt>
                <c:pt idx="9">
                  <c:v>-3.9195158907205041E-2</c:v>
                </c:pt>
                <c:pt idx="10">
                  <c:v>-2.5769767095923157E-2</c:v>
                </c:pt>
                <c:pt idx="11">
                  <c:v>3.3481740881683208E-2</c:v>
                </c:pt>
                <c:pt idx="12">
                  <c:v>-2.5493088380997619E-2</c:v>
                </c:pt>
                <c:pt idx="13">
                  <c:v>-6.2822994214741357E-2</c:v>
                </c:pt>
                <c:pt idx="14">
                  <c:v>-8.5870544911884394E-2</c:v>
                </c:pt>
                <c:pt idx="15">
                  <c:v>-4.4863261988439262E-2</c:v>
                </c:pt>
                <c:pt idx="16">
                  <c:v>-0.13912226386077009</c:v>
                </c:pt>
                <c:pt idx="17">
                  <c:v>-0.18015862887168055</c:v>
                </c:pt>
                <c:pt idx="18">
                  <c:v>-0.18089881630486104</c:v>
                </c:pt>
                <c:pt idx="19">
                  <c:v>-0.17584645722446623</c:v>
                </c:pt>
                <c:pt idx="20">
                  <c:v>-0.18986452306488388</c:v>
                </c:pt>
                <c:pt idx="21">
                  <c:v>-2.3449525420446093E-2</c:v>
                </c:pt>
                <c:pt idx="22">
                  <c:v>-0.15100857056611972</c:v>
                </c:pt>
                <c:pt idx="23">
                  <c:v>-0.11108959769035209</c:v>
                </c:pt>
                <c:pt idx="24">
                  <c:v>-1.1178808669910723E-2</c:v>
                </c:pt>
                <c:pt idx="25">
                  <c:v>3.0470748874989795E-2</c:v>
                </c:pt>
                <c:pt idx="26">
                  <c:v>1.3644183680014521E-2</c:v>
                </c:pt>
                <c:pt idx="27">
                  <c:v>1.2429501071437699E-2</c:v>
                </c:pt>
                <c:pt idx="28">
                  <c:v>0.13527546282938374</c:v>
                </c:pt>
                <c:pt idx="29">
                  <c:v>-4.3600501396099389E-3</c:v>
                </c:pt>
                <c:pt idx="30">
                  <c:v>5.5798892730507532E-2</c:v>
                </c:pt>
                <c:pt idx="31">
                  <c:v>2.2396205624289678E-2</c:v>
                </c:pt>
                <c:pt idx="32">
                  <c:v>-1.5333715400544179E-2</c:v>
                </c:pt>
                <c:pt idx="33">
                  <c:v>3.6596449894261696E-3</c:v>
                </c:pt>
                <c:pt idx="34">
                  <c:v>4.782089273990664E-2</c:v>
                </c:pt>
                <c:pt idx="35">
                  <c:v>-3.1579411588040784E-2</c:v>
                </c:pt>
                <c:pt idx="36">
                  <c:v>2.9392388594857266E-2</c:v>
                </c:pt>
                <c:pt idx="37">
                  <c:v>4.8337606137096145E-2</c:v>
                </c:pt>
                <c:pt idx="38">
                  <c:v>7.6128284970820914E-2</c:v>
                </c:pt>
                <c:pt idx="39">
                  <c:v>0.10207182430818307</c:v>
                </c:pt>
                <c:pt idx="40">
                  <c:v>8.8088138772434377E-2</c:v>
                </c:pt>
                <c:pt idx="41">
                  <c:v>0.15094870942274952</c:v>
                </c:pt>
                <c:pt idx="42">
                  <c:v>0.15262112601180888</c:v>
                </c:pt>
                <c:pt idx="43">
                  <c:v>0.17369994835584635</c:v>
                </c:pt>
                <c:pt idx="44">
                  <c:v>0.18127997768397108</c:v>
                </c:pt>
                <c:pt idx="45">
                  <c:v>0.11805031607963201</c:v>
                </c:pt>
                <c:pt idx="46">
                  <c:v>6.1322641824745006E-2</c:v>
                </c:pt>
                <c:pt idx="47">
                  <c:v>7.2796816064737868E-2</c:v>
                </c:pt>
                <c:pt idx="48">
                  <c:v>4.0502882064004098E-2</c:v>
                </c:pt>
                <c:pt idx="49">
                  <c:v>-8.5210250788804842E-2</c:v>
                </c:pt>
                <c:pt idx="50">
                  <c:v>-2.7538152410670591E-2</c:v>
                </c:pt>
                <c:pt idx="51">
                  <c:v>-3.8163819097235319E-2</c:v>
                </c:pt>
                <c:pt idx="52">
                  <c:v>-6.1768340094999985E-2</c:v>
                </c:pt>
                <c:pt idx="53">
                  <c:v>-2.8465467045180048E-2</c:v>
                </c:pt>
                <c:pt idx="54">
                  <c:v>-5.626515612567573E-2</c:v>
                </c:pt>
                <c:pt idx="55">
                  <c:v>-7.0735907222001515E-3</c:v>
                </c:pt>
                <c:pt idx="56">
                  <c:v>-1.6022331347528507E-2</c:v>
                </c:pt>
                <c:pt idx="57">
                  <c:v>2.3860841949499445E-2</c:v>
                </c:pt>
                <c:pt idx="58">
                  <c:v>3.6171116960247218E-2</c:v>
                </c:pt>
                <c:pt idx="59">
                  <c:v>1.6179745069337059E-2</c:v>
                </c:pt>
                <c:pt idx="60">
                  <c:v>0.103816824862065</c:v>
                </c:pt>
                <c:pt idx="61">
                  <c:v>1.691576299128883E-2</c:v>
                </c:pt>
                <c:pt idx="62">
                  <c:v>-3.8470239854859756E-2</c:v>
                </c:pt>
                <c:pt idx="63">
                  <c:v>-1.8195435032907881E-2</c:v>
                </c:pt>
                <c:pt idx="64">
                  <c:v>-0.10195776136418999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ABA-4B32-99BF-BB0770BB59B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354.40199999999993</c:v>
                </c:pt>
                <c:pt idx="2">
                  <c:v>348.81299999999993</c:v>
                </c:pt>
                <c:pt idx="3">
                  <c:v>343.29599999999994</c:v>
                </c:pt>
                <c:pt idx="4">
                  <c:v>337.75199999999995</c:v>
                </c:pt>
                <c:pt idx="5">
                  <c:v>332.09999999999997</c:v>
                </c:pt>
                <c:pt idx="6">
                  <c:v>326.36699999999996</c:v>
                </c:pt>
                <c:pt idx="7">
                  <c:v>320.71499999999997</c:v>
                </c:pt>
                <c:pt idx="8">
                  <c:v>314.95499999999998</c:v>
                </c:pt>
                <c:pt idx="9">
                  <c:v>309.27600000000001</c:v>
                </c:pt>
                <c:pt idx="10">
                  <c:v>303.70499999999998</c:v>
                </c:pt>
                <c:pt idx="11">
                  <c:v>298.21499999999997</c:v>
                </c:pt>
                <c:pt idx="12">
                  <c:v>292.64399999999995</c:v>
                </c:pt>
                <c:pt idx="13">
                  <c:v>287.00099999999998</c:v>
                </c:pt>
                <c:pt idx="14">
                  <c:v>281.31299999999999</c:v>
                </c:pt>
                <c:pt idx="15">
                  <c:v>275.52600000000001</c:v>
                </c:pt>
                <c:pt idx="16">
                  <c:v>269.86500000000001</c:v>
                </c:pt>
                <c:pt idx="17">
                  <c:v>264.19499999999999</c:v>
                </c:pt>
                <c:pt idx="18">
                  <c:v>258.58799999999997</c:v>
                </c:pt>
                <c:pt idx="19">
                  <c:v>253.11599999999996</c:v>
                </c:pt>
                <c:pt idx="20">
                  <c:v>247.61699999999996</c:v>
                </c:pt>
                <c:pt idx="21">
                  <c:v>241.91999999999996</c:v>
                </c:pt>
                <c:pt idx="22">
                  <c:v>236.21399999999997</c:v>
                </c:pt>
                <c:pt idx="23">
                  <c:v>230.43599999999998</c:v>
                </c:pt>
                <c:pt idx="24">
                  <c:v>224.78399999999999</c:v>
                </c:pt>
                <c:pt idx="25">
                  <c:v>219.14099999999999</c:v>
                </c:pt>
                <c:pt idx="26">
                  <c:v>213.70499999999998</c:v>
                </c:pt>
                <c:pt idx="27">
                  <c:v>208.12499999999997</c:v>
                </c:pt>
                <c:pt idx="28">
                  <c:v>202.55399999999997</c:v>
                </c:pt>
                <c:pt idx="29">
                  <c:v>196.96499999999997</c:v>
                </c:pt>
                <c:pt idx="30">
                  <c:v>191.31299999999999</c:v>
                </c:pt>
                <c:pt idx="31">
                  <c:v>185.56199999999998</c:v>
                </c:pt>
                <c:pt idx="32">
                  <c:v>179.86499999999998</c:v>
                </c:pt>
                <c:pt idx="33">
                  <c:v>174.27599999999998</c:v>
                </c:pt>
                <c:pt idx="34">
                  <c:v>168.70499999999998</c:v>
                </c:pt>
                <c:pt idx="35">
                  <c:v>163.19699999999997</c:v>
                </c:pt>
                <c:pt idx="36">
                  <c:v>157.72499999999997</c:v>
                </c:pt>
                <c:pt idx="37">
                  <c:v>152.05499999999998</c:v>
                </c:pt>
                <c:pt idx="38">
                  <c:v>146.36699999999999</c:v>
                </c:pt>
                <c:pt idx="39">
                  <c:v>140.643</c:v>
                </c:pt>
                <c:pt idx="40">
                  <c:v>134.99100000000001</c:v>
                </c:pt>
                <c:pt idx="41">
                  <c:v>129.33900000000003</c:v>
                </c:pt>
                <c:pt idx="42">
                  <c:v>123.84000000000003</c:v>
                </c:pt>
                <c:pt idx="43">
                  <c:v>118.38600000000004</c:v>
                </c:pt>
                <c:pt idx="44">
                  <c:v>112.81500000000004</c:v>
                </c:pt>
                <c:pt idx="45">
                  <c:v>107.18100000000004</c:v>
                </c:pt>
                <c:pt idx="46">
                  <c:v>101.44800000000004</c:v>
                </c:pt>
                <c:pt idx="47">
                  <c:v>95.688000000000031</c:v>
                </c:pt>
                <c:pt idx="48">
                  <c:v>90.027000000000029</c:v>
                </c:pt>
                <c:pt idx="49">
                  <c:v>84.447000000000031</c:v>
                </c:pt>
                <c:pt idx="50">
                  <c:v>78.858000000000033</c:v>
                </c:pt>
                <c:pt idx="51">
                  <c:v>73.395000000000039</c:v>
                </c:pt>
                <c:pt idx="52">
                  <c:v>67.923000000000044</c:v>
                </c:pt>
                <c:pt idx="53">
                  <c:v>62.226000000000042</c:v>
                </c:pt>
                <c:pt idx="54">
                  <c:v>56.529000000000039</c:v>
                </c:pt>
                <c:pt idx="55">
                  <c:v>50.75100000000004</c:v>
                </c:pt>
                <c:pt idx="56">
                  <c:v>45.045000000000044</c:v>
                </c:pt>
                <c:pt idx="57">
                  <c:v>39.393000000000043</c:v>
                </c:pt>
                <c:pt idx="58">
                  <c:v>33.948000000000043</c:v>
                </c:pt>
                <c:pt idx="59">
                  <c:v>28.449000000000044</c:v>
                </c:pt>
                <c:pt idx="60">
                  <c:v>22.797000000000047</c:v>
                </c:pt>
                <c:pt idx="61">
                  <c:v>17.190000000000047</c:v>
                </c:pt>
                <c:pt idx="62">
                  <c:v>11.475000000000048</c:v>
                </c:pt>
                <c:pt idx="63">
                  <c:v>5.7060000000000484</c:v>
                </c:pt>
                <c:pt idx="64">
                  <c:v>8.1000000000048367E-2</c:v>
                </c:pt>
              </c:numCache>
            </c:numRef>
          </c:xVal>
          <c:yVal>
            <c:numRef>
              <c:f>TDK_KF_ST_07_02!$AC$85:$AC$149</c:f>
              <c:numCache>
                <c:formatCode>General</c:formatCode>
                <c:ptCount val="65"/>
                <c:pt idx="0">
                  <c:v>-9.4292562073405861E-3</c:v>
                </c:pt>
                <c:pt idx="1">
                  <c:v>-7.2223910574052752E-2</c:v>
                </c:pt>
                <c:pt idx="2">
                  <c:v>9.1024537302075714E-2</c:v>
                </c:pt>
                <c:pt idx="3">
                  <c:v>9.9171749637321227E-2</c:v>
                </c:pt>
                <c:pt idx="4">
                  <c:v>5.4175625007701456E-2</c:v>
                </c:pt>
                <c:pt idx="5">
                  <c:v>0.13182101254568579</c:v>
                </c:pt>
                <c:pt idx="6">
                  <c:v>7.5880679387410055E-2</c:v>
                </c:pt>
                <c:pt idx="7">
                  <c:v>9.3667927393425998E-4</c:v>
                </c:pt>
                <c:pt idx="8">
                  <c:v>7.3031105059669699E-2</c:v>
                </c:pt>
                <c:pt idx="9">
                  <c:v>8.1905628217668891E-3</c:v>
                </c:pt>
                <c:pt idx="10">
                  <c:v>-3.8453013041305439E-2</c:v>
                </c:pt>
                <c:pt idx="11">
                  <c:v>-2.6215635084042788E-2</c:v>
                </c:pt>
                <c:pt idx="12">
                  <c:v>-4.7443402538590362E-2</c:v>
                </c:pt>
                <c:pt idx="13">
                  <c:v>-2.2237093225157878E-2</c:v>
                </c:pt>
                <c:pt idx="14">
                  <c:v>6.3680152258029921E-3</c:v>
                </c:pt>
                <c:pt idx="15">
                  <c:v>-7.9792739931576762E-3</c:v>
                </c:pt>
                <c:pt idx="16">
                  <c:v>1.6860099455016098E-3</c:v>
                </c:pt>
                <c:pt idx="17">
                  <c:v>0.15617048868278971</c:v>
                </c:pt>
                <c:pt idx="18">
                  <c:v>2.3977876562412348E-2</c:v>
                </c:pt>
                <c:pt idx="19">
                  <c:v>0.15626781961557867</c:v>
                </c:pt>
                <c:pt idx="20">
                  <c:v>0.22848028275734578</c:v>
                </c:pt>
                <c:pt idx="21">
                  <c:v>0.18810179540776062</c:v>
                </c:pt>
                <c:pt idx="22">
                  <c:v>0.20228570213370745</c:v>
                </c:pt>
                <c:pt idx="23">
                  <c:v>0.18702790539890657</c:v>
                </c:pt>
                <c:pt idx="24">
                  <c:v>0.19478521195719622</c:v>
                </c:pt>
                <c:pt idx="25">
                  <c:v>0.14412580892039273</c:v>
                </c:pt>
                <c:pt idx="26">
                  <c:v>0.14726971413693946</c:v>
                </c:pt>
                <c:pt idx="27">
                  <c:v>5.3115971395897077E-2</c:v>
                </c:pt>
                <c:pt idx="28">
                  <c:v>4.8711604162122057E-2</c:v>
                </c:pt>
                <c:pt idx="29">
                  <c:v>5.0245796342608173E-2</c:v>
                </c:pt>
                <c:pt idx="30">
                  <c:v>3.4396695743680539E-2</c:v>
                </c:pt>
                <c:pt idx="31">
                  <c:v>9.9629354370250667E-2</c:v>
                </c:pt>
                <c:pt idx="32">
                  <c:v>5.2917838458057531E-2</c:v>
                </c:pt>
                <c:pt idx="33">
                  <c:v>0.10614288809628647</c:v>
                </c:pt>
                <c:pt idx="34">
                  <c:v>6.5587351632586888E-2</c:v>
                </c:pt>
                <c:pt idx="35">
                  <c:v>7.4263046822949264E-2</c:v>
                </c:pt>
                <c:pt idx="36">
                  <c:v>0.15520174568808898</c:v>
                </c:pt>
                <c:pt idx="37">
                  <c:v>6.297285290801824E-2</c:v>
                </c:pt>
                <c:pt idx="38">
                  <c:v>3.8406588521894491E-2</c:v>
                </c:pt>
                <c:pt idx="39">
                  <c:v>0.10018252178466014</c:v>
                </c:pt>
                <c:pt idx="40">
                  <c:v>-4.4096495417051074E-2</c:v>
                </c:pt>
                <c:pt idx="41">
                  <c:v>-1.8993917862957233E-2</c:v>
                </c:pt>
                <c:pt idx="42">
                  <c:v>-3.537493726730645E-2</c:v>
                </c:pt>
                <c:pt idx="43">
                  <c:v>-0.14905623562295034</c:v>
                </c:pt>
                <c:pt idx="44">
                  <c:v>-7.1578317960742766E-2</c:v>
                </c:pt>
                <c:pt idx="45">
                  <c:v>-0.12998978609971346</c:v>
                </c:pt>
                <c:pt idx="46">
                  <c:v>-0.15309820038606858</c:v>
                </c:pt>
                <c:pt idx="47">
                  <c:v>-4.228676777761109E-2</c:v>
                </c:pt>
                <c:pt idx="48">
                  <c:v>-0.13958718898554423</c:v>
                </c:pt>
                <c:pt idx="49">
                  <c:v>-3.0962512973218281E-2</c:v>
                </c:pt>
                <c:pt idx="50">
                  <c:v>-5.8651608844542125E-2</c:v>
                </c:pt>
                <c:pt idx="51">
                  <c:v>-5.3381228274872683E-2</c:v>
                </c:pt>
                <c:pt idx="52">
                  <c:v>5.1004521589518959E-2</c:v>
                </c:pt>
                <c:pt idx="53">
                  <c:v>6.4482467167252366E-2</c:v>
                </c:pt>
                <c:pt idx="54">
                  <c:v>-1.0446412223785728E-3</c:v>
                </c:pt>
                <c:pt idx="55">
                  <c:v>1.2791397248456349E-2</c:v>
                </c:pt>
                <c:pt idx="56">
                  <c:v>-1.9168870807703797E-2</c:v>
                </c:pt>
                <c:pt idx="57">
                  <c:v>-0.11832006543950513</c:v>
                </c:pt>
                <c:pt idx="58">
                  <c:v>-4.461008451216486E-2</c:v>
                </c:pt>
                <c:pt idx="59">
                  <c:v>-0.10416163315116833</c:v>
                </c:pt>
                <c:pt idx="60">
                  <c:v>-0.15483084217478194</c:v>
                </c:pt>
                <c:pt idx="61">
                  <c:v>-0.10502636195359827</c:v>
                </c:pt>
                <c:pt idx="62">
                  <c:v>-0.10989197826463837</c:v>
                </c:pt>
                <c:pt idx="63">
                  <c:v>-1.8157775346455018E-2</c:v>
                </c:pt>
                <c:pt idx="64">
                  <c:v>-2.968843211638994E-2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ABA-4B32-99BF-BB0770BB59B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TDK_KF_ST_07_02!$AA$20:$AA$83</c:f>
              <c:numCache>
                <c:formatCode>General</c:formatCode>
                <c:ptCount val="64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</c:numCache>
            </c:numRef>
          </c:xVal>
          <c:yVal>
            <c:numRef>
              <c:f>TDK_KF_ST_07_02!$AD$20:$AD$83</c:f>
              <c:numCache>
                <c:formatCode>General</c:formatCode>
                <c:ptCount val="64"/>
                <c:pt idx="0">
                  <c:v>-4.8196478953772548E-2</c:v>
                </c:pt>
                <c:pt idx="1">
                  <c:v>3.9994263292281396E-2</c:v>
                </c:pt>
                <c:pt idx="2">
                  <c:v>7.4554006122653504E-3</c:v>
                </c:pt>
                <c:pt idx="3">
                  <c:v>8.0328489827419247E-2</c:v>
                </c:pt>
                <c:pt idx="4">
                  <c:v>2.0919528734239634E-2</c:v>
                </c:pt>
                <c:pt idx="5">
                  <c:v>2.3033156622691564E-2</c:v>
                </c:pt>
                <c:pt idx="6">
                  <c:v>7.0304311673524467E-2</c:v>
                </c:pt>
                <c:pt idx="7">
                  <c:v>-7.6126940036722601E-2</c:v>
                </c:pt>
                <c:pt idx="8">
                  <c:v>3.8845621407141095E-2</c:v>
                </c:pt>
                <c:pt idx="9">
                  <c:v>5.198655615566139E-2</c:v>
                </c:pt>
                <c:pt idx="10">
                  <c:v>2.4725125873544584E-2</c:v>
                </c:pt>
                <c:pt idx="11">
                  <c:v>3.1000726285569158E-2</c:v>
                </c:pt>
                <c:pt idx="12">
                  <c:v>7.6497609970516578E-2</c:v>
                </c:pt>
                <c:pt idx="13">
                  <c:v>9.4417659398686737E-3</c:v>
                </c:pt>
                <c:pt idx="14">
                  <c:v>2.721893606734227E-2</c:v>
                </c:pt>
                <c:pt idx="15">
                  <c:v>1.3900749015220981E-2</c:v>
                </c:pt>
                <c:pt idx="16">
                  <c:v>-4.6492512477414039E-4</c:v>
                </c:pt>
                <c:pt idx="17">
                  <c:v>0.13787186109406946</c:v>
                </c:pt>
                <c:pt idx="18">
                  <c:v>2.780061591879246E-2</c:v>
                </c:pt>
                <c:pt idx="19">
                  <c:v>4.5856671124752779E-2</c:v>
                </c:pt>
                <c:pt idx="20">
                  <c:v>0.11828620510414112</c:v>
                </c:pt>
                <c:pt idx="21">
                  <c:v>-0.12560671020250425</c:v>
                </c:pt>
                <c:pt idx="22">
                  <c:v>0.11563363329881327</c:v>
                </c:pt>
                <c:pt idx="23">
                  <c:v>9.2095679827394861E-2</c:v>
                </c:pt>
                <c:pt idx="24">
                  <c:v>-3.2917686747140351E-2</c:v>
                </c:pt>
                <c:pt idx="25">
                  <c:v>6.9711772909670344E-2</c:v>
                </c:pt>
                <c:pt idx="26">
                  <c:v>2.476240484187997E-2</c:v>
                </c:pt>
                <c:pt idx="27">
                  <c:v>5.0543351836580541E-2</c:v>
                </c:pt>
                <c:pt idx="28">
                  <c:v>1.9926282858705235E-2</c:v>
                </c:pt>
                <c:pt idx="29">
                  <c:v>7.8623096962559202E-2</c:v>
                </c:pt>
                <c:pt idx="30">
                  <c:v>9.7884589020793555E-3</c:v>
                </c:pt>
                <c:pt idx="31">
                  <c:v>8.3746682471996792E-2</c:v>
                </c:pt>
                <c:pt idx="32">
                  <c:v>6.825155385860171E-2</c:v>
                </c:pt>
                <c:pt idx="33">
                  <c:v>9.5969709380824497E-2</c:v>
                </c:pt>
                <c:pt idx="34">
                  <c:v>-1.3424196996226101E-2</c:v>
                </c:pt>
                <c:pt idx="35">
                  <c:v>8.1825207930648958E-2</c:v>
                </c:pt>
                <c:pt idx="36">
                  <c:v>1.9319215567264791E-2</c:v>
                </c:pt>
                <c:pt idx="37">
                  <c:v>4.7783652588009318E-3</c:v>
                </c:pt>
                <c:pt idx="38">
                  <c:v>7.1141429166118542E-2</c:v>
                </c:pt>
                <c:pt idx="39">
                  <c:v>4.2053984612209661E-2</c:v>
                </c:pt>
                <c:pt idx="40">
                  <c:v>0.10669707318476185</c:v>
                </c:pt>
                <c:pt idx="41">
                  <c:v>3.6079195976157052E-2</c:v>
                </c:pt>
                <c:pt idx="42">
                  <c:v>4.9664576121898563E-2</c:v>
                </c:pt>
                <c:pt idx="43">
                  <c:v>1.4401847051914274E-2</c:v>
                </c:pt>
                <c:pt idx="44">
                  <c:v>4.7200305073374693E-2</c:v>
                </c:pt>
                <c:pt idx="45">
                  <c:v>3.8217503535946662E-2</c:v>
                </c:pt>
                <c:pt idx="46">
                  <c:v>-3.7344765262332658E-2</c:v>
                </c:pt>
                <c:pt idx="47">
                  <c:v>8.3373672618051842E-2</c:v>
                </c:pt>
                <c:pt idx="48">
                  <c:v>-3.8816872118502488E-2</c:v>
                </c:pt>
                <c:pt idx="49">
                  <c:v>7.7230976795647166E-2</c:v>
                </c:pt>
                <c:pt idx="50">
                  <c:v>3.3906167636473583E-2</c:v>
                </c:pt>
                <c:pt idx="51">
                  <c:v>1.5926725872077441E-2</c:v>
                </c:pt>
                <c:pt idx="52">
                  <c:v>1.4324937556409623E-2</c:v>
                </c:pt>
                <c:pt idx="53">
                  <c:v>2.2498319611372608E-3</c:v>
                </c:pt>
                <c:pt idx="54">
                  <c:v>1.7812143084370291E-2</c:v>
                </c:pt>
                <c:pt idx="55">
                  <c:v>1.5264153543967041E-2</c:v>
                </c:pt>
                <c:pt idx="56">
                  <c:v>8.9053436407198205E-2</c:v>
                </c:pt>
                <c:pt idx="57">
                  <c:v>-2.2924162675565185E-2</c:v>
                </c:pt>
                <c:pt idx="58">
                  <c:v>3.9709562427162837E-2</c:v>
                </c:pt>
                <c:pt idx="59">
                  <c:v>0.11564126747634873</c:v>
                </c:pt>
                <c:pt idx="60">
                  <c:v>-4.9641199854363549E-2</c:v>
                </c:pt>
                <c:pt idx="61">
                  <c:v>8.2255986646032397E-2</c:v>
                </c:pt>
                <c:pt idx="62">
                  <c:v>0.12949477715693547</c:v>
                </c:pt>
                <c:pt idx="63">
                  <c:v>-5.4028475541144871E-2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ABA-4B32-99BF-BB0770BB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26320"/>
        <c:axId val="570832200"/>
      </c:scatterChart>
      <c:valAx>
        <c:axId val="57082632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2200"/>
        <c:crosses val="autoZero"/>
        <c:crossBetween val="midCat"/>
      </c:valAx>
      <c:valAx>
        <c:axId val="5708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TDK_KF_ST_07_02!$I$20:$I$84</c:f>
              <c:numCache>
                <c:formatCode>General</c:formatCode>
                <c:ptCount val="65"/>
                <c:pt idx="0">
                  <c:v>462</c:v>
                </c:pt>
                <c:pt idx="1">
                  <c:v>859</c:v>
                </c:pt>
                <c:pt idx="2">
                  <c:v>1260</c:v>
                </c:pt>
                <c:pt idx="3">
                  <c:v>1634</c:v>
                </c:pt>
                <c:pt idx="4">
                  <c:v>1995</c:v>
                </c:pt>
                <c:pt idx="5">
                  <c:v>2335</c:v>
                </c:pt>
                <c:pt idx="6">
                  <c:v>2652</c:v>
                </c:pt>
                <c:pt idx="7">
                  <c:v>2951</c:v>
                </c:pt>
                <c:pt idx="8">
                  <c:v>3215</c:v>
                </c:pt>
                <c:pt idx="9">
                  <c:v>3454</c:v>
                </c:pt>
                <c:pt idx="10">
                  <c:v>3664</c:v>
                </c:pt>
                <c:pt idx="11">
                  <c:v>3833</c:v>
                </c:pt>
                <c:pt idx="12">
                  <c:v>3962</c:v>
                </c:pt>
                <c:pt idx="13">
                  <c:v>4055</c:v>
                </c:pt>
                <c:pt idx="14">
                  <c:v>4105</c:v>
                </c:pt>
                <c:pt idx="15">
                  <c:v>4123</c:v>
                </c:pt>
                <c:pt idx="16">
                  <c:v>4096</c:v>
                </c:pt>
                <c:pt idx="17">
                  <c:v>4032</c:v>
                </c:pt>
                <c:pt idx="18">
                  <c:v>3925</c:v>
                </c:pt>
                <c:pt idx="19">
                  <c:v>3779</c:v>
                </c:pt>
                <c:pt idx="20">
                  <c:v>3608</c:v>
                </c:pt>
                <c:pt idx="21">
                  <c:v>3386</c:v>
                </c:pt>
                <c:pt idx="22">
                  <c:v>3148</c:v>
                </c:pt>
                <c:pt idx="23">
                  <c:v>2881</c:v>
                </c:pt>
                <c:pt idx="24">
                  <c:v>2568</c:v>
                </c:pt>
                <c:pt idx="25">
                  <c:v>2238</c:v>
                </c:pt>
                <c:pt idx="26">
                  <c:v>1882</c:v>
                </c:pt>
                <c:pt idx="27">
                  <c:v>1513</c:v>
                </c:pt>
                <c:pt idx="28">
                  <c:v>1120</c:v>
                </c:pt>
                <c:pt idx="29">
                  <c:v>746</c:v>
                </c:pt>
                <c:pt idx="30">
                  <c:v>348</c:v>
                </c:pt>
                <c:pt idx="31">
                  <c:v>-55</c:v>
                </c:pt>
                <c:pt idx="32">
                  <c:v>-452</c:v>
                </c:pt>
                <c:pt idx="33">
                  <c:v>-856</c:v>
                </c:pt>
                <c:pt idx="34">
                  <c:v>-1260</c:v>
                </c:pt>
                <c:pt idx="35">
                  <c:v>-1642</c:v>
                </c:pt>
                <c:pt idx="36">
                  <c:v>-2002</c:v>
                </c:pt>
                <c:pt idx="37">
                  <c:v>-2339</c:v>
                </c:pt>
                <c:pt idx="38">
                  <c:v>-2651</c:v>
                </c:pt>
                <c:pt idx="39">
                  <c:v>-2948</c:v>
                </c:pt>
                <c:pt idx="40">
                  <c:v>-3217</c:v>
                </c:pt>
                <c:pt idx="41">
                  <c:v>-3456</c:v>
                </c:pt>
                <c:pt idx="42">
                  <c:v>-3663</c:v>
                </c:pt>
                <c:pt idx="43">
                  <c:v>-3836</c:v>
                </c:pt>
                <c:pt idx="44">
                  <c:v>-3968</c:v>
                </c:pt>
                <c:pt idx="45">
                  <c:v>-4055</c:v>
                </c:pt>
                <c:pt idx="46">
                  <c:v>-4110</c:v>
                </c:pt>
                <c:pt idx="47">
                  <c:v>-4122</c:v>
                </c:pt>
                <c:pt idx="48">
                  <c:v>-4100</c:v>
                </c:pt>
                <c:pt idx="49">
                  <c:v>-4038</c:v>
                </c:pt>
                <c:pt idx="50">
                  <c:v>-3924</c:v>
                </c:pt>
                <c:pt idx="51">
                  <c:v>-3782</c:v>
                </c:pt>
                <c:pt idx="52">
                  <c:v>-3606</c:v>
                </c:pt>
                <c:pt idx="53">
                  <c:v>-3398</c:v>
                </c:pt>
                <c:pt idx="54">
                  <c:v>-3155</c:v>
                </c:pt>
                <c:pt idx="55">
                  <c:v>-2878</c:v>
                </c:pt>
                <c:pt idx="56">
                  <c:v>-2577</c:v>
                </c:pt>
                <c:pt idx="57">
                  <c:v>-2235</c:v>
                </c:pt>
                <c:pt idx="58">
                  <c:v>-1879</c:v>
                </c:pt>
                <c:pt idx="59">
                  <c:v>-1519</c:v>
                </c:pt>
                <c:pt idx="60">
                  <c:v>-1122</c:v>
                </c:pt>
                <c:pt idx="61">
                  <c:v>-744</c:v>
                </c:pt>
                <c:pt idx="62">
                  <c:v>-353</c:v>
                </c:pt>
                <c:pt idx="63">
                  <c:v>52</c:v>
                </c:pt>
                <c:pt idx="64">
                  <c:v>455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0B-4B31-9611-BEE0908635F8}"/>
            </c:ext>
          </c:extLst>
        </c:ser>
        <c:ser>
          <c:idx val="1"/>
          <c:order val="1"/>
          <c:tx>
            <c:strRef>
              <c:f>TDK_KF_ST_07_02!$L$19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TDK_KF_ST_07_02!$L$20:$L$84</c:f>
              <c:numCache>
                <c:formatCode>General</c:formatCode>
                <c:ptCount val="65"/>
                <c:pt idx="0">
                  <c:v>454.14943832848729</c:v>
                </c:pt>
                <c:pt idx="1">
                  <c:v>856.82456906785728</c:v>
                </c:pt>
                <c:pt idx="2">
                  <c:v>1261.5509814413576</c:v>
                </c:pt>
                <c:pt idx="3">
                  <c:v>1640.7380787551961</c:v>
                </c:pt>
                <c:pt idx="4">
                  <c:v>1999.4910921970234</c:v>
                </c:pt>
                <c:pt idx="5">
                  <c:v>2339.8931538571278</c:v>
                </c:pt>
                <c:pt idx="6">
                  <c:v>2656.648061931126</c:v>
                </c:pt>
                <c:pt idx="7">
                  <c:v>2951.1991100188807</c:v>
                </c:pt>
                <c:pt idx="8">
                  <c:v>3217.5363327353075</c:v>
                </c:pt>
                <c:pt idx="9">
                  <c:v>3458.0478081984315</c:v>
                </c:pt>
                <c:pt idx="10">
                  <c:v>3663.4124849683294</c:v>
                </c:pt>
                <c:pt idx="11">
                  <c:v>3832.4017270618747</c:v>
                </c:pt>
                <c:pt idx="12">
                  <c:v>3961.9301744827426</c:v>
                </c:pt>
                <c:pt idx="13">
                  <c:v>4050.7982266852728</c:v>
                </c:pt>
                <c:pt idx="14">
                  <c:v>4103.2506812653801</c:v>
                </c:pt>
                <c:pt idx="15">
                  <c:v>4117.5908996663766</c:v>
                </c:pt>
                <c:pt idx="16">
                  <c:v>4092.2204357618471</c:v>
                </c:pt>
                <c:pt idx="17">
                  <c:v>4026.5172962596594</c:v>
                </c:pt>
                <c:pt idx="18">
                  <c:v>3920.2247160000729</c:v>
                </c:pt>
                <c:pt idx="19">
                  <c:v>3775.0227614613746</c:v>
                </c:pt>
                <c:pt idx="20">
                  <c:v>3597.2741123719375</c:v>
                </c:pt>
                <c:pt idx="21">
                  <c:v>3387.685125660736</c:v>
                </c:pt>
                <c:pt idx="22">
                  <c:v>3146.227477461784</c:v>
                </c:pt>
                <c:pt idx="23">
                  <c:v>2876.8525908327038</c:v>
                </c:pt>
                <c:pt idx="24">
                  <c:v>2569.8209410488039</c:v>
                </c:pt>
                <c:pt idx="25">
                  <c:v>2238.4271494248433</c:v>
                </c:pt>
                <c:pt idx="26">
                  <c:v>1882.6966557828282</c:v>
                </c:pt>
                <c:pt idx="27">
                  <c:v>1512.409375549903</c:v>
                </c:pt>
                <c:pt idx="28">
                  <c:v>1129.2310006811592</c:v>
                </c:pt>
                <c:pt idx="29">
                  <c:v>745.32096664604774</c:v>
                </c:pt>
                <c:pt idx="30">
                  <c:v>352.61400191481101</c:v>
                </c:pt>
                <c:pt idx="31">
                  <c:v>-51.813219871577246</c:v>
                </c:pt>
                <c:pt idx="32">
                  <c:v>-451.27573171821444</c:v>
                </c:pt>
                <c:pt idx="33">
                  <c:v>-853.50121704255878</c:v>
                </c:pt>
                <c:pt idx="34">
                  <c:v>-1254.2300946220273</c:v>
                </c:pt>
                <c:pt idx="35">
                  <c:v>-1641.7336374605445</c:v>
                </c:pt>
                <c:pt idx="36">
                  <c:v>-1997.4492396599528</c:v>
                </c:pt>
                <c:pt idx="37">
                  <c:v>-2335.8142062483753</c:v>
                </c:pt>
                <c:pt idx="38">
                  <c:v>-2652.9883498611994</c:v>
                </c:pt>
                <c:pt idx="39">
                  <c:v>-2945.444575768699</c:v>
                </c:pt>
                <c:pt idx="40">
                  <c:v>-3215.3344525606367</c:v>
                </c:pt>
                <c:pt idx="41">
                  <c:v>-3456.9130564004681</c:v>
                </c:pt>
                <c:pt idx="42">
                  <c:v>-3664.1432091637307</c:v>
                </c:pt>
                <c:pt idx="43">
                  <c:v>-3833.7650520155498</c:v>
                </c:pt>
                <c:pt idx="44">
                  <c:v>-3966.7812109248307</c:v>
                </c:pt>
                <c:pt idx="45">
                  <c:v>-4056.9756763342461</c:v>
                </c:pt>
                <c:pt idx="46">
                  <c:v>-4110.8484980271969</c:v>
                </c:pt>
                <c:pt idx="47">
                  <c:v>-4126.5105659040046</c:v>
                </c:pt>
                <c:pt idx="48">
                  <c:v>-4102.2181272012622</c:v>
                </c:pt>
                <c:pt idx="49">
                  <c:v>-4037.7323813556627</c:v>
                </c:pt>
                <c:pt idx="50">
                  <c:v>-3930.4041170711894</c:v>
                </c:pt>
                <c:pt idx="51">
                  <c:v>-3788.7207377561576</c:v>
                </c:pt>
                <c:pt idx="52">
                  <c:v>-3610.4823681637354</c:v>
                </c:pt>
                <c:pt idx="53">
                  <c:v>-3397.9667513646177</c:v>
                </c:pt>
                <c:pt idx="54">
                  <c:v>-3157.1297071880213</c:v>
                </c:pt>
                <c:pt idx="55">
                  <c:v>-2881.0346554319026</c:v>
                </c:pt>
                <c:pt idx="56">
                  <c:v>-2577.1252993973994</c:v>
                </c:pt>
                <c:pt idx="57">
                  <c:v>-2238.0051423302166</c:v>
                </c:pt>
                <c:pt idx="58">
                  <c:v>-1881.1512459281457</c:v>
                </c:pt>
                <c:pt idx="59">
                  <c:v>-1517.0234541000045</c:v>
                </c:pt>
                <c:pt idx="60">
                  <c:v>-1125.6023046672531</c:v>
                </c:pt>
                <c:pt idx="61">
                  <c:v>-741.41202259704437</c:v>
                </c:pt>
                <c:pt idx="62">
                  <c:v>-345.95814502422246</c:v>
                </c:pt>
                <c:pt idx="63">
                  <c:v>57.227926140025971</c:v>
                </c:pt>
                <c:pt idx="64">
                  <c:v>466.2601634753089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F0B-4B31-9611-BEE0908635F8}"/>
            </c:ext>
          </c:extLst>
        </c:ser>
        <c:ser>
          <c:idx val="2"/>
          <c:order val="2"/>
          <c:tx>
            <c:strRef>
              <c:f>TDK_KF_ST_07_02!$J$19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TDK_KF_ST_07_02!$J$20:$J$84</c:f>
              <c:numCache>
                <c:formatCode>General</c:formatCode>
                <c:ptCount val="65"/>
                <c:pt idx="0">
                  <c:v>-4046</c:v>
                </c:pt>
                <c:pt idx="1">
                  <c:v>-3979</c:v>
                </c:pt>
                <c:pt idx="2">
                  <c:v>-3873</c:v>
                </c:pt>
                <c:pt idx="3">
                  <c:v>-3730</c:v>
                </c:pt>
                <c:pt idx="4">
                  <c:v>-3556</c:v>
                </c:pt>
                <c:pt idx="5">
                  <c:v>-3338</c:v>
                </c:pt>
                <c:pt idx="6">
                  <c:v>-3096</c:v>
                </c:pt>
                <c:pt idx="7">
                  <c:v>-2820</c:v>
                </c:pt>
                <c:pt idx="8">
                  <c:v>-2519</c:v>
                </c:pt>
                <c:pt idx="9">
                  <c:v>-2184</c:v>
                </c:pt>
                <c:pt idx="10">
                  <c:v>-1832</c:v>
                </c:pt>
                <c:pt idx="11">
                  <c:v>-1455</c:v>
                </c:pt>
                <c:pt idx="12">
                  <c:v>-1077</c:v>
                </c:pt>
                <c:pt idx="13">
                  <c:v>-700</c:v>
                </c:pt>
                <c:pt idx="14">
                  <c:v>-310</c:v>
                </c:pt>
                <c:pt idx="15">
                  <c:v>99</c:v>
                </c:pt>
                <c:pt idx="16">
                  <c:v>492</c:v>
                </c:pt>
                <c:pt idx="17">
                  <c:v>891</c:v>
                </c:pt>
                <c:pt idx="18">
                  <c:v>1287</c:v>
                </c:pt>
                <c:pt idx="19">
                  <c:v>1670</c:v>
                </c:pt>
                <c:pt idx="20">
                  <c:v>2030</c:v>
                </c:pt>
                <c:pt idx="21">
                  <c:v>2372</c:v>
                </c:pt>
                <c:pt idx="22">
                  <c:v>2677</c:v>
                </c:pt>
                <c:pt idx="23">
                  <c:v>2971</c:v>
                </c:pt>
                <c:pt idx="24">
                  <c:v>3245</c:v>
                </c:pt>
                <c:pt idx="25">
                  <c:v>3490</c:v>
                </c:pt>
                <c:pt idx="26">
                  <c:v>3693</c:v>
                </c:pt>
                <c:pt idx="27">
                  <c:v>3864</c:v>
                </c:pt>
                <c:pt idx="28">
                  <c:v>3994</c:v>
                </c:pt>
                <c:pt idx="29">
                  <c:v>4085</c:v>
                </c:pt>
                <c:pt idx="30">
                  <c:v>4138</c:v>
                </c:pt>
                <c:pt idx="31">
                  <c:v>4153</c:v>
                </c:pt>
                <c:pt idx="32">
                  <c:v>4122</c:v>
                </c:pt>
                <c:pt idx="33">
                  <c:v>4058</c:v>
                </c:pt>
                <c:pt idx="34">
                  <c:v>3951</c:v>
                </c:pt>
                <c:pt idx="35">
                  <c:v>3807</c:v>
                </c:pt>
                <c:pt idx="36">
                  <c:v>3631</c:v>
                </c:pt>
                <c:pt idx="37">
                  <c:v>3418</c:v>
                </c:pt>
                <c:pt idx="38">
                  <c:v>3169</c:v>
                </c:pt>
                <c:pt idx="39">
                  <c:v>2903</c:v>
                </c:pt>
                <c:pt idx="40">
                  <c:v>2602</c:v>
                </c:pt>
                <c:pt idx="41">
                  <c:v>2264</c:v>
                </c:pt>
                <c:pt idx="42">
                  <c:v>1911</c:v>
                </c:pt>
                <c:pt idx="43">
                  <c:v>1542</c:v>
                </c:pt>
                <c:pt idx="44">
                  <c:v>1154</c:v>
                </c:pt>
                <c:pt idx="45">
                  <c:v>778</c:v>
                </c:pt>
                <c:pt idx="46">
                  <c:v>391</c:v>
                </c:pt>
                <c:pt idx="47">
                  <c:v>-18</c:v>
                </c:pt>
                <c:pt idx="48">
                  <c:v>-415</c:v>
                </c:pt>
                <c:pt idx="49">
                  <c:v>-807</c:v>
                </c:pt>
                <c:pt idx="50">
                  <c:v>-1212</c:v>
                </c:pt>
                <c:pt idx="51">
                  <c:v>-1586</c:v>
                </c:pt>
                <c:pt idx="52">
                  <c:v>-1945</c:v>
                </c:pt>
                <c:pt idx="53">
                  <c:v>-2291</c:v>
                </c:pt>
                <c:pt idx="54">
                  <c:v>-2600</c:v>
                </c:pt>
                <c:pt idx="55">
                  <c:v>-2898</c:v>
                </c:pt>
                <c:pt idx="56">
                  <c:v>-3166</c:v>
                </c:pt>
                <c:pt idx="57">
                  <c:v>-3408</c:v>
                </c:pt>
                <c:pt idx="58">
                  <c:v>-3614</c:v>
                </c:pt>
                <c:pt idx="59">
                  <c:v>-3782</c:v>
                </c:pt>
                <c:pt idx="60">
                  <c:v>-3916</c:v>
                </c:pt>
                <c:pt idx="61">
                  <c:v>-4003</c:v>
                </c:pt>
                <c:pt idx="62">
                  <c:v>-4059</c:v>
                </c:pt>
                <c:pt idx="63">
                  <c:v>-4075</c:v>
                </c:pt>
                <c:pt idx="64">
                  <c:v>-4044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F0B-4B31-9611-BEE0908635F8}"/>
            </c:ext>
          </c:extLst>
        </c:ser>
        <c:ser>
          <c:idx val="3"/>
          <c:order val="3"/>
          <c:tx>
            <c:strRef>
              <c:f>TDK_KF_ST_07_02!$N$19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TDK_KF_ST_07_02!$AA$20:$AA$84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5.67</c:v>
                </c:pt>
                <c:pt idx="2">
                  <c:v>11.492999999999999</c:v>
                </c:pt>
                <c:pt idx="3">
                  <c:v>17.126999999999999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39.401999999999994</c:v>
                </c:pt>
                <c:pt idx="8">
                  <c:v>44.999999999999993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62.135999999999996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89.990999999999985</c:v>
                </c:pt>
                <c:pt idx="17">
                  <c:v>95.669999999999987</c:v>
                </c:pt>
                <c:pt idx="18">
                  <c:v>101.39399999999999</c:v>
                </c:pt>
                <c:pt idx="19">
                  <c:v>107.10899999999999</c:v>
                </c:pt>
                <c:pt idx="20">
                  <c:v>112.67999999999999</c:v>
                </c:pt>
                <c:pt idx="21">
                  <c:v>118.19699999999999</c:v>
                </c:pt>
                <c:pt idx="22">
                  <c:v>123.72299999999998</c:v>
                </c:pt>
                <c:pt idx="23">
                  <c:v>129.22199999999998</c:v>
                </c:pt>
                <c:pt idx="24">
                  <c:v>134.91899999999998</c:v>
                </c:pt>
                <c:pt idx="25">
                  <c:v>140.59799999999998</c:v>
                </c:pt>
                <c:pt idx="26">
                  <c:v>146.31299999999999</c:v>
                </c:pt>
                <c:pt idx="27">
                  <c:v>151.96499999999997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185.42699999999999</c:v>
                </c:pt>
                <c:pt idx="34">
                  <c:v>191.18699999999998</c:v>
                </c:pt>
                <c:pt idx="35">
                  <c:v>196.93799999999999</c:v>
                </c:pt>
                <c:pt idx="36">
                  <c:v>202.446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224.685</c:v>
                </c:pt>
                <c:pt idx="41">
                  <c:v>230.4</c:v>
                </c:pt>
                <c:pt idx="42">
                  <c:v>236.11500000000001</c:v>
                </c:pt>
                <c:pt idx="43">
                  <c:v>241.785</c:v>
                </c:pt>
                <c:pt idx="44">
                  <c:v>247.5</c:v>
                </c:pt>
                <c:pt idx="45">
                  <c:v>252.95400000000001</c:v>
                </c:pt>
                <c:pt idx="46">
                  <c:v>258.471</c:v>
                </c:pt>
                <c:pt idx="47">
                  <c:v>264.17700000000002</c:v>
                </c:pt>
                <c:pt idx="48">
                  <c:v>269.76600000000002</c:v>
                </c:pt>
                <c:pt idx="49">
                  <c:v>275.43600000000004</c:v>
                </c:pt>
                <c:pt idx="50">
                  <c:v>281.25900000000001</c:v>
                </c:pt>
                <c:pt idx="51">
                  <c:v>286.86599999999999</c:v>
                </c:pt>
                <c:pt idx="52">
                  <c:v>292.48199999999997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309.23999999999995</c:v>
                </c:pt>
                <c:pt idx="56">
                  <c:v>314.87399999999997</c:v>
                </c:pt>
                <c:pt idx="57">
                  <c:v>320.67899999999997</c:v>
                </c:pt>
                <c:pt idx="58">
                  <c:v>326.40299999999996</c:v>
                </c:pt>
                <c:pt idx="59">
                  <c:v>331.95599999999996</c:v>
                </c:pt>
                <c:pt idx="60">
                  <c:v>337.69799999999998</c:v>
                </c:pt>
                <c:pt idx="61">
                  <c:v>343.17899999999997</c:v>
                </c:pt>
                <c:pt idx="62">
                  <c:v>348.72299999999996</c:v>
                </c:pt>
                <c:pt idx="63">
                  <c:v>354.32999999999993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TDK_KF_ST_07_02!$N$20:$N$84</c:f>
              <c:numCache>
                <c:formatCode>General</c:formatCode>
                <c:ptCount val="65"/>
                <c:pt idx="0">
                  <c:v>-4042.7337326764277</c:v>
                </c:pt>
                <c:pt idx="1">
                  <c:v>-3977.2890044385608</c:v>
                </c:pt>
                <c:pt idx="2">
                  <c:v>-3869.1801233023498</c:v>
                </c:pt>
                <c:pt idx="3">
                  <c:v>-3726.1747034453897</c:v>
                </c:pt>
                <c:pt idx="4">
                  <c:v>-3549.3073245201294</c:v>
                </c:pt>
                <c:pt idx="5">
                  <c:v>-3338.2854152790792</c:v>
                </c:pt>
                <c:pt idx="6">
                  <c:v>-3096.6123654933353</c:v>
                </c:pt>
                <c:pt idx="7">
                  <c:v>-2822.8324625072719</c:v>
                </c:pt>
                <c:pt idx="8">
                  <c:v>-2521.760946535484</c:v>
                </c:pt>
                <c:pt idx="9">
                  <c:v>-2188.6881017114288</c:v>
                </c:pt>
                <c:pt idx="10">
                  <c:v>-1834.5588444381262</c:v>
                </c:pt>
                <c:pt idx="11">
                  <c:v>-1461.8758187503706</c:v>
                </c:pt>
                <c:pt idx="12">
                  <c:v>-1079.301659232254</c:v>
                </c:pt>
                <c:pt idx="13">
                  <c:v>-698.63634697607483</c:v>
                </c:pt>
                <c:pt idx="14">
                  <c:v>-307.45428033476844</c:v>
                </c:pt>
                <c:pt idx="15">
                  <c:v>98.515327028538081</c:v>
                </c:pt>
                <c:pt idx="16">
                  <c:v>498.10911361714199</c:v>
                </c:pt>
                <c:pt idx="17">
                  <c:v>899.61778929605236</c:v>
                </c:pt>
                <c:pt idx="18">
                  <c:v>1295.7177206370507</c:v>
                </c:pt>
                <c:pt idx="19">
                  <c:v>1678.6601582168437</c:v>
                </c:pt>
                <c:pt idx="20">
                  <c:v>2036.259468913458</c:v>
                </c:pt>
                <c:pt idx="21">
                  <c:v>2371.7723785747426</c:v>
                </c:pt>
                <c:pt idx="22">
                  <c:v>2686.1274093332131</c:v>
                </c:pt>
                <c:pt idx="23">
                  <c:v>2974.4861958131937</c:v>
                </c:pt>
                <c:pt idx="24">
                  <c:v>3244.6564373090018</c:v>
                </c:pt>
                <c:pt idx="25">
                  <c:v>3482.4118932520723</c:v>
                </c:pt>
                <c:pt idx="26">
                  <c:v>3687.49811896046</c:v>
                </c:pt>
                <c:pt idx="27">
                  <c:v>3854.6086174553652</c:v>
                </c:pt>
                <c:pt idx="28">
                  <c:v>3984.0387813491461</c:v>
                </c:pt>
                <c:pt idx="29">
                  <c:v>4073.5684566301838</c:v>
                </c:pt>
                <c:pt idx="30">
                  <c:v>4126.3235152625539</c:v>
                </c:pt>
                <c:pt idx="31">
                  <c:v>4141.1914608760562</c:v>
                </c:pt>
                <c:pt idx="32">
                  <c:v>4116.9964621537165</c:v>
                </c:pt>
                <c:pt idx="33">
                  <c:v>4052.8916384673812</c:v>
                </c:pt>
                <c:pt idx="34">
                  <c:v>3947.4331640869395</c:v>
                </c:pt>
                <c:pt idx="35">
                  <c:v>3802.7112940327142</c:v>
                </c:pt>
                <c:pt idx="36">
                  <c:v>3628.5132211836199</c:v>
                </c:pt>
                <c:pt idx="37">
                  <c:v>3420.391760606014</c:v>
                </c:pt>
                <c:pt idx="38">
                  <c:v>3180.380975993512</c:v>
                </c:pt>
                <c:pt idx="39">
                  <c:v>2911.0327110434596</c:v>
                </c:pt>
                <c:pt idx="40">
                  <c:v>2608.8327203455428</c:v>
                </c:pt>
                <c:pt idx="41">
                  <c:v>2277.361675319105</c:v>
                </c:pt>
                <c:pt idx="42">
                  <c:v>1923.5986057319665</c:v>
                </c:pt>
                <c:pt idx="43">
                  <c:v>1554.059831569378</c:v>
                </c:pt>
                <c:pt idx="44">
                  <c:v>1166.560639638458</c:v>
                </c:pt>
                <c:pt idx="45">
                  <c:v>786.21861857170973</c:v>
                </c:pt>
                <c:pt idx="46">
                  <c:v>394.5854196000904</c:v>
                </c:pt>
                <c:pt idx="47">
                  <c:v>-13.913117315941889</c:v>
                </c:pt>
                <c:pt idx="48">
                  <c:v>-413.57820622849158</c:v>
                </c:pt>
                <c:pt idx="49">
                  <c:v>-814.6416882368344</c:v>
                </c:pt>
                <c:pt idx="50">
                  <c:v>-1217.8171986428454</c:v>
                </c:pt>
                <c:pt idx="51">
                  <c:v>-1593.8438399356194</c:v>
                </c:pt>
                <c:pt idx="52">
                  <c:v>-1954.8235266814895</c:v>
                </c:pt>
                <c:pt idx="53">
                  <c:v>-2296.1435934670581</c:v>
                </c:pt>
                <c:pt idx="54">
                  <c:v>-2610.2001750236859</c:v>
                </c:pt>
                <c:pt idx="55">
                  <c:v>-2905.5740926321546</c:v>
                </c:pt>
                <c:pt idx="56">
                  <c:v>-3172.5045904651502</c:v>
                </c:pt>
                <c:pt idx="57">
                  <c:v>-3415.0610438714825</c:v>
                </c:pt>
                <c:pt idx="58">
                  <c:v>-3619.5573720551397</c:v>
                </c:pt>
                <c:pt idx="59">
                  <c:v>-3783.0964611804256</c:v>
                </c:pt>
                <c:pt idx="60">
                  <c:v>-3914.4602022561849</c:v>
                </c:pt>
                <c:pt idx="61">
                  <c:v>-4002.8569256742053</c:v>
                </c:pt>
                <c:pt idx="62">
                  <c:v>-4054.6665389990098</c:v>
                </c:pt>
                <c:pt idx="63">
                  <c:v>-4068.108522052406</c:v>
                </c:pt>
                <c:pt idx="64">
                  <c:v>-4041.5120892247305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F0B-4B31-9611-BEE090863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26712"/>
        <c:axId val="570828672"/>
      </c:scatterChart>
      <c:valAx>
        <c:axId val="570826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8672"/>
        <c:crosses val="autoZero"/>
        <c:crossBetween val="midCat"/>
      </c:valAx>
      <c:valAx>
        <c:axId val="57082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6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TDK_KF_ST_07_03!$I$85:$I$149</c:f>
              <c:numCache>
                <c:formatCode>General</c:formatCode>
                <c:ptCount val="65"/>
                <c:pt idx="0">
                  <c:v>468</c:v>
                </c:pt>
                <c:pt idx="1">
                  <c:v>52</c:v>
                </c:pt>
                <c:pt idx="2">
                  <c:v>-343</c:v>
                </c:pt>
                <c:pt idx="3">
                  <c:v>-733</c:v>
                </c:pt>
                <c:pt idx="4">
                  <c:v>-1117</c:v>
                </c:pt>
                <c:pt idx="5">
                  <c:v>-1504</c:v>
                </c:pt>
                <c:pt idx="6">
                  <c:v>-1887</c:v>
                </c:pt>
                <c:pt idx="7">
                  <c:v>-2234</c:v>
                </c:pt>
                <c:pt idx="8">
                  <c:v>-2564</c:v>
                </c:pt>
                <c:pt idx="9">
                  <c:v>-2871</c:v>
                </c:pt>
                <c:pt idx="10">
                  <c:v>-3140</c:v>
                </c:pt>
                <c:pt idx="11">
                  <c:v>-3378</c:v>
                </c:pt>
                <c:pt idx="12">
                  <c:v>-3590</c:v>
                </c:pt>
                <c:pt idx="13">
                  <c:v>-3777</c:v>
                </c:pt>
                <c:pt idx="14">
                  <c:v>-3922</c:v>
                </c:pt>
                <c:pt idx="15">
                  <c:v>-4022</c:v>
                </c:pt>
                <c:pt idx="16">
                  <c:v>-4084</c:v>
                </c:pt>
                <c:pt idx="17">
                  <c:v>-4109</c:v>
                </c:pt>
                <c:pt idx="18">
                  <c:v>-4097</c:v>
                </c:pt>
                <c:pt idx="19">
                  <c:v>-4045</c:v>
                </c:pt>
                <c:pt idx="20">
                  <c:v>-3950</c:v>
                </c:pt>
                <c:pt idx="21">
                  <c:v>-3827</c:v>
                </c:pt>
                <c:pt idx="22">
                  <c:v>-3654</c:v>
                </c:pt>
                <c:pt idx="23">
                  <c:v>-3448</c:v>
                </c:pt>
                <c:pt idx="24">
                  <c:v>-3218</c:v>
                </c:pt>
                <c:pt idx="25">
                  <c:v>-2941</c:v>
                </c:pt>
                <c:pt idx="26">
                  <c:v>-2654</c:v>
                </c:pt>
                <c:pt idx="27">
                  <c:v>-2339</c:v>
                </c:pt>
                <c:pt idx="28">
                  <c:v>-1996</c:v>
                </c:pt>
                <c:pt idx="29">
                  <c:v>-1638</c:v>
                </c:pt>
                <c:pt idx="30">
                  <c:v>-1255</c:v>
                </c:pt>
                <c:pt idx="31">
                  <c:v>-860</c:v>
                </c:pt>
                <c:pt idx="32">
                  <c:v>-457</c:v>
                </c:pt>
                <c:pt idx="33">
                  <c:v>-60</c:v>
                </c:pt>
                <c:pt idx="34">
                  <c:v>335</c:v>
                </c:pt>
                <c:pt idx="35">
                  <c:v>727</c:v>
                </c:pt>
                <c:pt idx="36">
                  <c:v>1112</c:v>
                </c:pt>
                <c:pt idx="37">
                  <c:v>1498</c:v>
                </c:pt>
                <c:pt idx="38">
                  <c:v>1877</c:v>
                </c:pt>
                <c:pt idx="39">
                  <c:v>2230</c:v>
                </c:pt>
                <c:pt idx="40">
                  <c:v>2564</c:v>
                </c:pt>
                <c:pt idx="41">
                  <c:v>2866</c:v>
                </c:pt>
                <c:pt idx="42">
                  <c:v>3134</c:v>
                </c:pt>
                <c:pt idx="43">
                  <c:v>3379</c:v>
                </c:pt>
                <c:pt idx="44">
                  <c:v>3592</c:v>
                </c:pt>
                <c:pt idx="45">
                  <c:v>3767</c:v>
                </c:pt>
                <c:pt idx="46">
                  <c:v>3913</c:v>
                </c:pt>
                <c:pt idx="47">
                  <c:v>4022</c:v>
                </c:pt>
                <c:pt idx="48">
                  <c:v>4080</c:v>
                </c:pt>
                <c:pt idx="49">
                  <c:v>4112</c:v>
                </c:pt>
                <c:pt idx="50">
                  <c:v>4092</c:v>
                </c:pt>
                <c:pt idx="51">
                  <c:v>4046</c:v>
                </c:pt>
                <c:pt idx="52">
                  <c:v>3956</c:v>
                </c:pt>
                <c:pt idx="53">
                  <c:v>3821</c:v>
                </c:pt>
                <c:pt idx="54">
                  <c:v>3650</c:v>
                </c:pt>
                <c:pt idx="55">
                  <c:v>3444</c:v>
                </c:pt>
                <c:pt idx="56">
                  <c:v>3206</c:v>
                </c:pt>
                <c:pt idx="57">
                  <c:v>2942</c:v>
                </c:pt>
                <c:pt idx="58">
                  <c:v>2653</c:v>
                </c:pt>
                <c:pt idx="59">
                  <c:v>2339</c:v>
                </c:pt>
                <c:pt idx="60">
                  <c:v>1989</c:v>
                </c:pt>
                <c:pt idx="61">
                  <c:v>1632</c:v>
                </c:pt>
                <c:pt idx="62">
                  <c:v>1260</c:v>
                </c:pt>
                <c:pt idx="63">
                  <c:v>859</c:v>
                </c:pt>
                <c:pt idx="64">
                  <c:v>455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5DB-489A-AD0A-1B674898E94C}"/>
            </c:ext>
          </c:extLst>
        </c:ser>
        <c:ser>
          <c:idx val="1"/>
          <c:order val="1"/>
          <c:tx>
            <c:strRef>
              <c:f>TDK_KF_ST_07_03!$L$19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TDK_KF_ST_07_03!$L$85:$L$149</c:f>
              <c:numCache>
                <c:formatCode>General</c:formatCode>
                <c:ptCount val="65"/>
                <c:pt idx="0">
                  <c:v>467.21121191397322</c:v>
                </c:pt>
                <c:pt idx="1">
                  <c:v>60.674994858527299</c:v>
                </c:pt>
                <c:pt idx="2">
                  <c:v>-336.84587926124715</c:v>
                </c:pt>
                <c:pt idx="3">
                  <c:v>-728.07670476603164</c:v>
                </c:pt>
                <c:pt idx="4">
                  <c:v>-1115.7526263890056</c:v>
                </c:pt>
                <c:pt idx="5">
                  <c:v>-1507.4642332612425</c:v>
                </c:pt>
                <c:pt idx="6">
                  <c:v>-1882.8388552668118</c:v>
                </c:pt>
                <c:pt idx="7">
                  <c:v>-2233.9264925991515</c:v>
                </c:pt>
                <c:pt idx="8">
                  <c:v>-2565.8477102633028</c:v>
                </c:pt>
                <c:pt idx="9">
                  <c:v>-2872.4478318153633</c:v>
                </c:pt>
                <c:pt idx="10">
                  <c:v>-3142.3665149635654</c:v>
                </c:pt>
                <c:pt idx="11">
                  <c:v>-3381.7201730581546</c:v>
                </c:pt>
                <c:pt idx="12">
                  <c:v>-3595.8392316547402</c:v>
                </c:pt>
                <c:pt idx="13">
                  <c:v>-3775.6381507425886</c:v>
                </c:pt>
                <c:pt idx="14">
                  <c:v>-3919.8071065281247</c:v>
                </c:pt>
                <c:pt idx="15">
                  <c:v>-4025.1592387771152</c:v>
                </c:pt>
                <c:pt idx="16">
                  <c:v>-4090.3154215923182</c:v>
                </c:pt>
                <c:pt idx="17">
                  <c:v>-4114.7622967369243</c:v>
                </c:pt>
                <c:pt idx="18">
                  <c:v>-4099.8034612491683</c:v>
                </c:pt>
                <c:pt idx="19">
                  <c:v>-4047.7601596075028</c:v>
                </c:pt>
                <c:pt idx="20">
                  <c:v>-3956.5474273554537</c:v>
                </c:pt>
                <c:pt idx="21">
                  <c:v>-3824.2835786982855</c:v>
                </c:pt>
                <c:pt idx="22">
                  <c:v>-3654.3160236056942</c:v>
                </c:pt>
                <c:pt idx="23">
                  <c:v>-3447.799968737429</c:v>
                </c:pt>
                <c:pt idx="24">
                  <c:v>-3209.4566480275475</c:v>
                </c:pt>
                <c:pt idx="25">
                  <c:v>-2942.5400509300143</c:v>
                </c:pt>
                <c:pt idx="26">
                  <c:v>-2654.4074916317313</c:v>
                </c:pt>
                <c:pt idx="27">
                  <c:v>-2340.4314504843642</c:v>
                </c:pt>
                <c:pt idx="28">
                  <c:v>-1995.8336688898034</c:v>
                </c:pt>
                <c:pt idx="29">
                  <c:v>-1636.603383297765</c:v>
                </c:pt>
                <c:pt idx="30">
                  <c:v>-1252.6660831210456</c:v>
                </c:pt>
                <c:pt idx="31">
                  <c:v>-858.83928849296433</c:v>
                </c:pt>
                <c:pt idx="32">
                  <c:v>-453.41008608662167</c:v>
                </c:pt>
                <c:pt idx="33">
                  <c:v>-54.481349082610073</c:v>
                </c:pt>
                <c:pt idx="34">
                  <c:v>343.63220073473127</c:v>
                </c:pt>
                <c:pt idx="35">
                  <c:v>732.12151467400281</c:v>
                </c:pt>
                <c:pt idx="36">
                  <c:v>1118.2636905442546</c:v>
                </c:pt>
                <c:pt idx="37">
                  <c:v>1504.7818581359456</c:v>
                </c:pt>
                <c:pt idx="38">
                  <c:v>1877.5742359511692</c:v>
                </c:pt>
                <c:pt idx="39">
                  <c:v>2231.1589732362436</c:v>
                </c:pt>
                <c:pt idx="40">
                  <c:v>2562.1368037155221</c:v>
                </c:pt>
                <c:pt idx="41">
                  <c:v>2859.9552560418801</c:v>
                </c:pt>
                <c:pt idx="42">
                  <c:v>3130.6236872068284</c:v>
                </c:pt>
                <c:pt idx="43">
                  <c:v>3372.4971206364876</c:v>
                </c:pt>
                <c:pt idx="44">
                  <c:v>3586.3181857831405</c:v>
                </c:pt>
                <c:pt idx="45">
                  <c:v>3763.3575862077764</c:v>
                </c:pt>
                <c:pt idx="46">
                  <c:v>3908.6637929875865</c:v>
                </c:pt>
                <c:pt idx="47">
                  <c:v>4015.3338000609256</c:v>
                </c:pt>
                <c:pt idx="48">
                  <c:v>4080.2539415331853</c:v>
                </c:pt>
                <c:pt idx="49">
                  <c:v>4105.3923196166443</c:v>
                </c:pt>
                <c:pt idx="50">
                  <c:v>4091.9050909550624</c:v>
                </c:pt>
                <c:pt idx="51">
                  <c:v>4040.3025122071522</c:v>
                </c:pt>
                <c:pt idx="52">
                  <c:v>3951.3727276776576</c:v>
                </c:pt>
                <c:pt idx="53">
                  <c:v>3821.651021061557</c:v>
                </c:pt>
                <c:pt idx="54">
                  <c:v>3653.2826630724016</c:v>
                </c:pt>
                <c:pt idx="55">
                  <c:v>3448.6384260979562</c:v>
                </c:pt>
                <c:pt idx="56">
                  <c:v>3208.1367754257121</c:v>
                </c:pt>
                <c:pt idx="57">
                  <c:v>2941.6837864039321</c:v>
                </c:pt>
                <c:pt idx="58">
                  <c:v>2657.768464590386</c:v>
                </c:pt>
                <c:pt idx="59">
                  <c:v>2342.628265551311</c:v>
                </c:pt>
                <c:pt idx="60">
                  <c:v>1998.1836581806158</c:v>
                </c:pt>
                <c:pt idx="61">
                  <c:v>1634.1890712338163</c:v>
                </c:pt>
                <c:pt idx="62">
                  <c:v>1258.5011348209055</c:v>
                </c:pt>
                <c:pt idx="63">
                  <c:v>854.97206239195759</c:v>
                </c:pt>
                <c:pt idx="64">
                  <c:v>452.83791088703367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5DB-489A-AD0A-1B674898E94C}"/>
            </c:ext>
          </c:extLst>
        </c:ser>
        <c:ser>
          <c:idx val="2"/>
          <c:order val="2"/>
          <c:tx>
            <c:strRef>
              <c:f>TDK_KF_ST_07_03!$J$19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TDK_KF_ST_07_03!$J$85:$J$149</c:f>
              <c:numCache>
                <c:formatCode>General</c:formatCode>
                <c:ptCount val="65"/>
                <c:pt idx="0">
                  <c:v>-4029</c:v>
                </c:pt>
                <c:pt idx="1">
                  <c:v>-4058</c:v>
                </c:pt>
                <c:pt idx="2">
                  <c:v>-4049</c:v>
                </c:pt>
                <c:pt idx="3">
                  <c:v>-3997</c:v>
                </c:pt>
                <c:pt idx="4">
                  <c:v>-3902</c:v>
                </c:pt>
                <c:pt idx="5">
                  <c:v>-3770</c:v>
                </c:pt>
                <c:pt idx="6">
                  <c:v>-3603</c:v>
                </c:pt>
                <c:pt idx="7">
                  <c:v>-3400</c:v>
                </c:pt>
                <c:pt idx="8">
                  <c:v>-3163</c:v>
                </c:pt>
                <c:pt idx="9">
                  <c:v>-2888</c:v>
                </c:pt>
                <c:pt idx="10">
                  <c:v>-2601</c:v>
                </c:pt>
                <c:pt idx="11">
                  <c:v>-2289</c:v>
                </c:pt>
                <c:pt idx="12">
                  <c:v>-1950</c:v>
                </c:pt>
                <c:pt idx="13">
                  <c:v>-1586</c:v>
                </c:pt>
                <c:pt idx="14">
                  <c:v>-1211</c:v>
                </c:pt>
                <c:pt idx="15">
                  <c:v>-813</c:v>
                </c:pt>
                <c:pt idx="16">
                  <c:v>-411</c:v>
                </c:pt>
                <c:pt idx="17">
                  <c:v>-18</c:v>
                </c:pt>
                <c:pt idx="18">
                  <c:v>377</c:v>
                </c:pt>
                <c:pt idx="19">
                  <c:v>764</c:v>
                </c:pt>
                <c:pt idx="20">
                  <c:v>1146</c:v>
                </c:pt>
                <c:pt idx="21">
                  <c:v>1529</c:v>
                </c:pt>
                <c:pt idx="22">
                  <c:v>1906</c:v>
                </c:pt>
                <c:pt idx="23">
                  <c:v>2250</c:v>
                </c:pt>
                <c:pt idx="24">
                  <c:v>2580</c:v>
                </c:pt>
                <c:pt idx="25">
                  <c:v>2893</c:v>
                </c:pt>
                <c:pt idx="26">
                  <c:v>3156</c:v>
                </c:pt>
                <c:pt idx="27">
                  <c:v>3397</c:v>
                </c:pt>
                <c:pt idx="28">
                  <c:v>3618</c:v>
                </c:pt>
                <c:pt idx="29">
                  <c:v>3790</c:v>
                </c:pt>
                <c:pt idx="30">
                  <c:v>3939</c:v>
                </c:pt>
                <c:pt idx="31">
                  <c:v>4043</c:v>
                </c:pt>
                <c:pt idx="32">
                  <c:v>4111</c:v>
                </c:pt>
                <c:pt idx="33">
                  <c:v>4142</c:v>
                </c:pt>
                <c:pt idx="34">
                  <c:v>4119</c:v>
                </c:pt>
                <c:pt idx="35">
                  <c:v>4076</c:v>
                </c:pt>
                <c:pt idx="36">
                  <c:v>3982</c:v>
                </c:pt>
                <c:pt idx="37">
                  <c:v>3849</c:v>
                </c:pt>
                <c:pt idx="38">
                  <c:v>3686</c:v>
                </c:pt>
                <c:pt idx="39">
                  <c:v>3476</c:v>
                </c:pt>
                <c:pt idx="40">
                  <c:v>3236</c:v>
                </c:pt>
                <c:pt idx="41">
                  <c:v>2975</c:v>
                </c:pt>
                <c:pt idx="42">
                  <c:v>2683</c:v>
                </c:pt>
                <c:pt idx="43">
                  <c:v>2366</c:v>
                </c:pt>
                <c:pt idx="44">
                  <c:v>2025</c:v>
                </c:pt>
                <c:pt idx="45">
                  <c:v>1675</c:v>
                </c:pt>
                <c:pt idx="46">
                  <c:v>1285</c:v>
                </c:pt>
                <c:pt idx="47">
                  <c:v>890</c:v>
                </c:pt>
                <c:pt idx="48">
                  <c:v>495</c:v>
                </c:pt>
                <c:pt idx="49">
                  <c:v>99</c:v>
                </c:pt>
                <c:pt idx="50">
                  <c:v>-295</c:v>
                </c:pt>
                <c:pt idx="51">
                  <c:v>-682</c:v>
                </c:pt>
                <c:pt idx="52">
                  <c:v>-1071</c:v>
                </c:pt>
                <c:pt idx="53">
                  <c:v>-1449</c:v>
                </c:pt>
                <c:pt idx="54">
                  <c:v>-1826</c:v>
                </c:pt>
                <c:pt idx="55">
                  <c:v>-2178</c:v>
                </c:pt>
                <c:pt idx="56">
                  <c:v>-2507</c:v>
                </c:pt>
                <c:pt idx="57">
                  <c:v>-2813</c:v>
                </c:pt>
                <c:pt idx="58">
                  <c:v>-3081</c:v>
                </c:pt>
                <c:pt idx="59">
                  <c:v>-3319</c:v>
                </c:pt>
                <c:pt idx="60">
                  <c:v>-3538</c:v>
                </c:pt>
                <c:pt idx="61">
                  <c:v>-3715</c:v>
                </c:pt>
                <c:pt idx="62">
                  <c:v>-3855</c:v>
                </c:pt>
                <c:pt idx="63">
                  <c:v>-3972</c:v>
                </c:pt>
                <c:pt idx="64">
                  <c:v>-4034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5DB-489A-AD0A-1B674898E94C}"/>
            </c:ext>
          </c:extLst>
        </c:ser>
        <c:ser>
          <c:idx val="3"/>
          <c:order val="3"/>
          <c:tx>
            <c:strRef>
              <c:f>TDK_KF_ST_07_03!$N$19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TDK_KF_ST_07_03!$N$85:$N$149</c:f>
              <c:numCache>
                <c:formatCode>General</c:formatCode>
                <c:ptCount val="65"/>
                <c:pt idx="0">
                  <c:v>-4028.1543975072459</c:v>
                </c:pt>
                <c:pt idx="1">
                  <c:v>-4055.0692904765597</c:v>
                </c:pt>
                <c:pt idx="2">
                  <c:v>-4042.5770092344778</c:v>
                </c:pt>
                <c:pt idx="3">
                  <c:v>-3992.4634212640412</c:v>
                </c:pt>
                <c:pt idx="4">
                  <c:v>-3904.3781216231951</c:v>
                </c:pt>
                <c:pt idx="5">
                  <c:v>-3773.80031113732</c:v>
                </c:pt>
                <c:pt idx="6">
                  <c:v>-3605.3088125826625</c:v>
                </c:pt>
                <c:pt idx="7">
                  <c:v>-3403.7350817691604</c:v>
                </c:pt>
                <c:pt idx="8">
                  <c:v>-3166.6908712485988</c:v>
                </c:pt>
                <c:pt idx="9">
                  <c:v>-2897.9844338090152</c:v>
                </c:pt>
                <c:pt idx="10">
                  <c:v>-2610.0932221374728</c:v>
                </c:pt>
                <c:pt idx="11">
                  <c:v>-2299.77950174639</c:v>
                </c:pt>
                <c:pt idx="12">
                  <c:v>-1957.9914197542905</c:v>
                </c:pt>
                <c:pt idx="13">
                  <c:v>-1595.6814835337575</c:v>
                </c:pt>
                <c:pt idx="14">
                  <c:v>-1213.768790883194</c:v>
                </c:pt>
                <c:pt idx="15">
                  <c:v>-818.79142170424109</c:v>
                </c:pt>
                <c:pt idx="16">
                  <c:v>-415.91942386224355</c:v>
                </c:pt>
                <c:pt idx="17">
                  <c:v>-14.334563151366453</c:v>
                </c:pt>
                <c:pt idx="18">
                  <c:v>383.8968877924907</c:v>
                </c:pt>
                <c:pt idx="19">
                  <c:v>769.34604568670477</c:v>
                </c:pt>
                <c:pt idx="20">
                  <c:v>1157.4552423401531</c:v>
                </c:pt>
                <c:pt idx="21">
                  <c:v>1543.903604082936</c:v>
                </c:pt>
                <c:pt idx="22">
                  <c:v>1914.7848936865594</c:v>
                </c:pt>
                <c:pt idx="23">
                  <c:v>2267.5787957048151</c:v>
                </c:pt>
                <c:pt idx="24">
                  <c:v>2595.16862757939</c:v>
                </c:pt>
                <c:pt idx="25">
                  <c:v>2895.0243804173265</c:v>
                </c:pt>
                <c:pt idx="26">
                  <c:v>3161.7046644199736</c:v>
                </c:pt>
                <c:pt idx="27">
                  <c:v>3400.8862889963593</c:v>
                </c:pt>
                <c:pt idx="28">
                  <c:v>3613.9837910030296</c:v>
                </c:pt>
                <c:pt idx="29">
                  <c:v>3790.2283933968897</c:v>
                </c:pt>
                <c:pt idx="30">
                  <c:v>3933.8237162526889</c:v>
                </c:pt>
                <c:pt idx="31">
                  <c:v>4038.1130149509995</c:v>
                </c:pt>
                <c:pt idx="32">
                  <c:v>4103.450979845672</c:v>
                </c:pt>
                <c:pt idx="33">
                  <c:v>4128.0740062665345</c:v>
                </c:pt>
                <c:pt idx="34">
                  <c:v>4114.1266472303296</c:v>
                </c:pt>
                <c:pt idx="35">
                  <c:v>4063.0315597873241</c:v>
                </c:pt>
                <c:pt idx="36">
                  <c:v>3974.111622426884</c:v>
                </c:pt>
                <c:pt idx="37">
                  <c:v>3844.3455399151871</c:v>
                </c:pt>
                <c:pt idx="38">
                  <c:v>3676.4695926808545</c:v>
                </c:pt>
                <c:pt idx="39">
                  <c:v>3472.8472296744549</c:v>
                </c:pt>
                <c:pt idx="40">
                  <c:v>3235.6567360646218</c:v>
                </c:pt>
                <c:pt idx="41">
                  <c:v>2974.5600818449675</c:v>
                </c:pt>
                <c:pt idx="42">
                  <c:v>2686.5368563078482</c:v>
                </c:pt>
                <c:pt idx="43">
                  <c:v>2373.337197566103</c:v>
                </c:pt>
                <c:pt idx="44">
                  <c:v>2032.1594984701085</c:v>
                </c:pt>
                <c:pt idx="45">
                  <c:v>1676.4013687644251</c:v>
                </c:pt>
                <c:pt idx="46">
                  <c:v>1293.5702115465303</c:v>
                </c:pt>
                <c:pt idx="47">
                  <c:v>895.640102417555</c:v>
                </c:pt>
                <c:pt idx="48">
                  <c:v>497.94602461787434</c:v>
                </c:pt>
                <c:pt idx="49">
                  <c:v>106.70494505561521</c:v>
                </c:pt>
                <c:pt idx="50">
                  <c:v>-296.07741888131562</c:v>
                </c:pt>
                <c:pt idx="51">
                  <c:v>-686.77692460941466</c:v>
                </c:pt>
                <c:pt idx="52">
                  <c:v>-1070.1531748835152</c:v>
                </c:pt>
                <c:pt idx="53">
                  <c:v>-1454.089121868843</c:v>
                </c:pt>
                <c:pt idx="54">
                  <c:v>-1825.7215680875274</c:v>
                </c:pt>
                <c:pt idx="55">
                  <c:v>-2178.8890052519373</c:v>
                </c:pt>
                <c:pt idx="56">
                  <c:v>-2512.1021324952881</c:v>
                </c:pt>
                <c:pt idx="57">
                  <c:v>-2813.2710200752554</c:v>
                </c:pt>
                <c:pt idx="58">
                  <c:v>-3077.9084957925338</c:v>
                </c:pt>
                <c:pt idx="59">
                  <c:v>-3319.8585420406789</c:v>
                </c:pt>
                <c:pt idx="60">
                  <c:v>-3534.4786182222902</c:v>
                </c:pt>
                <c:pt idx="61">
                  <c:v>-3714.2452452666257</c:v>
                </c:pt>
                <c:pt idx="62">
                  <c:v>-3856.0175030187347</c:v>
                </c:pt>
                <c:pt idx="63">
                  <c:v>-3964.0511243849032</c:v>
                </c:pt>
                <c:pt idx="64">
                  <c:v>-4029.6281745665869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5DB-489A-AD0A-1B674898E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29064"/>
        <c:axId val="570829848"/>
      </c:scatterChart>
      <c:valAx>
        <c:axId val="570829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9848"/>
        <c:crosses val="autoZero"/>
        <c:crossBetween val="midCat"/>
      </c:valAx>
      <c:valAx>
        <c:axId val="57082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29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TDK_KF_ST_07_03!$AC$20:$AC$84</c:f>
              <c:numCache>
                <c:formatCode>General</c:formatCode>
                <c:ptCount val="65"/>
                <c:pt idx="0">
                  <c:v>3.4158658245304653E-2</c:v>
                </c:pt>
                <c:pt idx="1">
                  <c:v>-0.10230808607380215</c:v>
                </c:pt>
                <c:pt idx="2">
                  <c:v>-9.4220645860451313E-2</c:v>
                </c:pt>
                <c:pt idx="3">
                  <c:v>-0.10125439529278779</c:v>
                </c:pt>
                <c:pt idx="4">
                  <c:v>-0.11492724311347402</c:v>
                </c:pt>
                <c:pt idx="5">
                  <c:v>-0.17364643020619752</c:v>
                </c:pt>
                <c:pt idx="6">
                  <c:v>-8.7521397628769648E-2</c:v>
                </c:pt>
                <c:pt idx="7">
                  <c:v>-7.2792258973358059E-2</c:v>
                </c:pt>
                <c:pt idx="8">
                  <c:v>-4.7678972447052104E-2</c:v>
                </c:pt>
                <c:pt idx="9">
                  <c:v>4.0972555073039985E-3</c:v>
                </c:pt>
                <c:pt idx="10">
                  <c:v>-3.9465322112889112E-2</c:v>
                </c:pt>
                <c:pt idx="11">
                  <c:v>1.2983881132669239E-2</c:v>
                </c:pt>
                <c:pt idx="12">
                  <c:v>-1.7481611071005432E-2</c:v>
                </c:pt>
                <c:pt idx="13">
                  <c:v>-6.2375508483142994E-2</c:v>
                </c:pt>
                <c:pt idx="14">
                  <c:v>-8.3911029497130585E-2</c:v>
                </c:pt>
                <c:pt idx="15">
                  <c:v>-8.9940926483222938E-2</c:v>
                </c:pt>
                <c:pt idx="16">
                  <c:v>-0.14396444493095828</c:v>
                </c:pt>
                <c:pt idx="17">
                  <c:v>-0.16618574639312556</c:v>
                </c:pt>
                <c:pt idx="18">
                  <c:v>-0.14242031650603337</c:v>
                </c:pt>
                <c:pt idx="19">
                  <c:v>-0.2069616453409111</c:v>
                </c:pt>
                <c:pt idx="20">
                  <c:v>-0.19581000879031762</c:v>
                </c:pt>
                <c:pt idx="21">
                  <c:v>-0.1115355501520412</c:v>
                </c:pt>
                <c:pt idx="22">
                  <c:v>-0.19964766953438584</c:v>
                </c:pt>
                <c:pt idx="23">
                  <c:v>-9.3330686354448744E-2</c:v>
                </c:pt>
                <c:pt idx="24">
                  <c:v>-8.1256175764394811E-3</c:v>
                </c:pt>
                <c:pt idx="25">
                  <c:v>-1.8644527044870074E-2</c:v>
                </c:pt>
                <c:pt idx="26">
                  <c:v>4.8041388615729375E-3</c:v>
                </c:pt>
                <c:pt idx="27">
                  <c:v>6.2294621169030506E-2</c:v>
                </c:pt>
                <c:pt idx="28">
                  <c:v>0.11848587574203862</c:v>
                </c:pt>
                <c:pt idx="29">
                  <c:v>8.1352275144041641E-2</c:v>
                </c:pt>
                <c:pt idx="30">
                  <c:v>7.7386702928350815E-2</c:v>
                </c:pt>
                <c:pt idx="31">
                  <c:v>4.0573714033257602E-2</c:v>
                </c:pt>
                <c:pt idx="32">
                  <c:v>5.1886929340128063E-2</c:v>
                </c:pt>
                <c:pt idx="33">
                  <c:v>-6.4266113158453209E-3</c:v>
                </c:pt>
                <c:pt idx="34">
                  <c:v>4.0854730736100464E-2</c:v>
                </c:pt>
                <c:pt idx="35">
                  <c:v>-6.9494258851818813E-3</c:v>
                </c:pt>
                <c:pt idx="36">
                  <c:v>1.8580626290798818E-2</c:v>
                </c:pt>
                <c:pt idx="37">
                  <c:v>-1.4703200216388268E-3</c:v>
                </c:pt>
                <c:pt idx="38">
                  <c:v>3.8444273572025622E-2</c:v>
                </c:pt>
                <c:pt idx="39">
                  <c:v>7.6490658691596991E-2</c:v>
                </c:pt>
                <c:pt idx="40">
                  <c:v>0.12345410246345523</c:v>
                </c:pt>
                <c:pt idx="41">
                  <c:v>0.13632284035185194</c:v>
                </c:pt>
                <c:pt idx="42">
                  <c:v>0.14161656139839351</c:v>
                </c:pt>
                <c:pt idx="43">
                  <c:v>0.18956425077215044</c:v>
                </c:pt>
                <c:pt idx="44">
                  <c:v>0.1426468146851505</c:v>
                </c:pt>
                <c:pt idx="45">
                  <c:v>8.35555863554589E-2</c:v>
                </c:pt>
                <c:pt idx="46">
                  <c:v>4.5494272654480028E-2</c:v>
                </c:pt>
                <c:pt idx="47">
                  <c:v>6.6020557463673413E-2</c:v>
                </c:pt>
                <c:pt idx="48">
                  <c:v>7.4201314212928082E-2</c:v>
                </c:pt>
                <c:pt idx="49">
                  <c:v>-3.6759008938361148E-2</c:v>
                </c:pt>
                <c:pt idx="50">
                  <c:v>-8.7161322897884475E-2</c:v>
                </c:pt>
                <c:pt idx="51">
                  <c:v>-2.6945157239424589E-2</c:v>
                </c:pt>
                <c:pt idx="52">
                  <c:v>-5.5065531938907952E-2</c:v>
                </c:pt>
                <c:pt idx="53">
                  <c:v>-6.5882518160321979E-2</c:v>
                </c:pt>
                <c:pt idx="54">
                  <c:v>-3.3346259006805212E-2</c:v>
                </c:pt>
                <c:pt idx="55">
                  <c:v>-7.3117530735089531E-3</c:v>
                </c:pt>
                <c:pt idx="56">
                  <c:v>-1.4792002885144484E-2</c:v>
                </c:pt>
                <c:pt idx="57">
                  <c:v>2.9278385540919771E-2</c:v>
                </c:pt>
                <c:pt idx="58">
                  <c:v>6.3934474172754108E-2</c:v>
                </c:pt>
                <c:pt idx="59">
                  <c:v>-1.6681138408785046E-3</c:v>
                </c:pt>
                <c:pt idx="60">
                  <c:v>2.91128192837391E-2</c:v>
                </c:pt>
                <c:pt idx="61">
                  <c:v>7.0451162567678693E-2</c:v>
                </c:pt>
                <c:pt idx="62">
                  <c:v>1.9488660711886041E-3</c:v>
                </c:pt>
                <c:pt idx="63">
                  <c:v>-3.1196868621691465E-2</c:v>
                </c:pt>
                <c:pt idx="64">
                  <c:v>-9.4293694823932128E-2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64-4B4B-AEAD-2BF5A3A4D84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TDK_KF_ST_07_03!$AA$85:$AA$149</c:f>
              <c:numCache>
                <c:formatCode>General</c:formatCode>
                <c:ptCount val="65"/>
                <c:pt idx="0">
                  <c:v>360.03599999999983</c:v>
                </c:pt>
                <c:pt idx="1">
                  <c:v>354.35699999999986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337.76999999999987</c:v>
                </c:pt>
                <c:pt idx="5">
                  <c:v>332.00999999999988</c:v>
                </c:pt>
                <c:pt idx="6">
                  <c:v>326.26799999999986</c:v>
                </c:pt>
                <c:pt idx="7">
                  <c:v>320.61599999999987</c:v>
                </c:pt>
                <c:pt idx="8">
                  <c:v>314.91899999999987</c:v>
                </c:pt>
                <c:pt idx="9">
                  <c:v>309.22199999999987</c:v>
                </c:pt>
                <c:pt idx="10">
                  <c:v>303.70499999999987</c:v>
                </c:pt>
                <c:pt idx="11">
                  <c:v>298.22399999999988</c:v>
                </c:pt>
                <c:pt idx="12">
                  <c:v>292.5809999999999</c:v>
                </c:pt>
                <c:pt idx="13">
                  <c:v>286.9199999999999</c:v>
                </c:pt>
                <c:pt idx="14">
                  <c:v>281.20499999999993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264.13199999999995</c:v>
                </c:pt>
                <c:pt idx="18">
                  <c:v>258.55199999999996</c:v>
                </c:pt>
                <c:pt idx="19">
                  <c:v>253.10699999999997</c:v>
                </c:pt>
                <c:pt idx="20">
                  <c:v>247.52699999999996</c:v>
                </c:pt>
                <c:pt idx="21">
                  <c:v>241.81199999999995</c:v>
                </c:pt>
                <c:pt idx="22">
                  <c:v>236.10599999999997</c:v>
                </c:pt>
                <c:pt idx="23">
                  <c:v>230.39099999999996</c:v>
                </c:pt>
                <c:pt idx="24">
                  <c:v>224.72999999999996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208.13399999999996</c:v>
                </c:pt>
                <c:pt idx="28">
                  <c:v>202.48199999999997</c:v>
                </c:pt>
                <c:pt idx="29">
                  <c:v>196.90199999999996</c:v>
                </c:pt>
                <c:pt idx="30">
                  <c:v>191.18699999999995</c:v>
                </c:pt>
                <c:pt idx="31">
                  <c:v>185.50799999999995</c:v>
                </c:pt>
                <c:pt idx="32">
                  <c:v>179.78399999999996</c:v>
                </c:pt>
                <c:pt idx="33">
                  <c:v>174.21299999999997</c:v>
                </c:pt>
                <c:pt idx="34">
                  <c:v>168.65999999999997</c:v>
                </c:pt>
                <c:pt idx="35">
                  <c:v>163.19699999999997</c:v>
                </c:pt>
                <c:pt idx="36">
                  <c:v>157.67099999999996</c:v>
                </c:pt>
                <c:pt idx="37">
                  <c:v>151.98299999999998</c:v>
                </c:pt>
                <c:pt idx="38">
                  <c:v>146.27699999999999</c:v>
                </c:pt>
                <c:pt idx="39">
                  <c:v>140.57999999999998</c:v>
                </c:pt>
                <c:pt idx="40">
                  <c:v>134.892</c:v>
                </c:pt>
                <c:pt idx="41">
                  <c:v>129.357</c:v>
                </c:pt>
                <c:pt idx="42">
                  <c:v>123.831</c:v>
                </c:pt>
                <c:pt idx="43">
                  <c:v>118.29600000000001</c:v>
                </c:pt>
                <c:pt idx="44">
                  <c:v>112.66200000000001</c:v>
                </c:pt>
                <c:pt idx="45">
                  <c:v>107.10000000000001</c:v>
                </c:pt>
                <c:pt idx="46">
                  <c:v>101.367</c:v>
                </c:pt>
                <c:pt idx="47">
                  <c:v>95.597999999999999</c:v>
                </c:pt>
                <c:pt idx="48">
                  <c:v>89.954999999999998</c:v>
                </c:pt>
                <c:pt idx="49">
                  <c:v>84.465000000000003</c:v>
                </c:pt>
                <c:pt idx="50">
                  <c:v>78.822000000000003</c:v>
                </c:pt>
                <c:pt idx="51">
                  <c:v>73.305000000000007</c:v>
                </c:pt>
                <c:pt idx="52">
                  <c:v>67.797000000000011</c:v>
                </c:pt>
                <c:pt idx="53">
                  <c:v>62.12700000000001</c:v>
                </c:pt>
                <c:pt idx="54">
                  <c:v>56.421000000000006</c:v>
                </c:pt>
                <c:pt idx="55">
                  <c:v>50.715000000000003</c:v>
                </c:pt>
                <c:pt idx="56">
                  <c:v>44.973000000000006</c:v>
                </c:pt>
                <c:pt idx="57">
                  <c:v>39.357000000000006</c:v>
                </c:pt>
                <c:pt idx="58">
                  <c:v>33.939000000000007</c:v>
                </c:pt>
                <c:pt idx="59">
                  <c:v>28.395000000000007</c:v>
                </c:pt>
                <c:pt idx="60">
                  <c:v>22.734000000000009</c:v>
                </c:pt>
                <c:pt idx="61">
                  <c:v>17.073000000000008</c:v>
                </c:pt>
                <c:pt idx="62">
                  <c:v>11.475000000000009</c:v>
                </c:pt>
                <c:pt idx="63">
                  <c:v>5.652000000000009</c:v>
                </c:pt>
                <c:pt idx="64">
                  <c:v>-2.6999999999990365E-2</c:v>
                </c:pt>
              </c:numCache>
            </c:numRef>
          </c:xVal>
          <c:yVal>
            <c:numRef>
              <c:f>TDK_KF_ST_07_03!$AC$85:$AC$149</c:f>
              <c:numCache>
                <c:formatCode>General</c:formatCode>
                <c:ptCount val="65"/>
                <c:pt idx="0">
                  <c:v>9.2121149663114466E-2</c:v>
                </c:pt>
                <c:pt idx="1">
                  <c:v>-4.0709182425700874E-2</c:v>
                </c:pt>
                <c:pt idx="2">
                  <c:v>8.1748898776368151E-4</c:v>
                </c:pt>
                <c:pt idx="3">
                  <c:v>2.0733017965881118E-2</c:v>
                </c:pt>
                <c:pt idx="4">
                  <c:v>4.9361632249201648E-2</c:v>
                </c:pt>
                <c:pt idx="5">
                  <c:v>9.8658205846163582E-2</c:v>
                </c:pt>
                <c:pt idx="6">
                  <c:v>4.770176448289476E-3</c:v>
                </c:pt>
                <c:pt idx="7">
                  <c:v>4.0029678988616979E-2</c:v>
                </c:pt>
                <c:pt idx="8">
                  <c:v>5.5394943485907788E-2</c:v>
                </c:pt>
                <c:pt idx="9">
                  <c:v>-1.7521082363259666E-2</c:v>
                </c:pt>
                <c:pt idx="10">
                  <c:v>-1.1882517913306856E-2</c:v>
                </c:pt>
                <c:pt idx="11">
                  <c:v>-3.1979419407832665E-2</c:v>
                </c:pt>
                <c:pt idx="12">
                  <c:v>2.9768119507025403E-3</c:v>
                </c:pt>
                <c:pt idx="13">
                  <c:v>-7.2172375063075833E-2</c:v>
                </c:pt>
                <c:pt idx="14">
                  <c:v>1.2294512882590425E-2</c:v>
                </c:pt>
                <c:pt idx="15">
                  <c:v>-1.2871829356924991E-2</c:v>
                </c:pt>
                <c:pt idx="16">
                  <c:v>-2.7240668259764789E-3</c:v>
                </c:pt>
                <c:pt idx="17">
                  <c:v>0.10729184023750804</c:v>
                </c:pt>
                <c:pt idx="18">
                  <c:v>0.14665509372883889</c:v>
                </c:pt>
                <c:pt idx="19">
                  <c:v>0.1192482677248563</c:v>
                </c:pt>
                <c:pt idx="20">
                  <c:v>0.18060308964410865</c:v>
                </c:pt>
                <c:pt idx="21">
                  <c:v>0.25759598589530697</c:v>
                </c:pt>
                <c:pt idx="22">
                  <c:v>0.15525120798704961</c:v>
                </c:pt>
                <c:pt idx="23">
                  <c:v>0.2543228495923131</c:v>
                </c:pt>
                <c:pt idx="24">
                  <c:v>0.28440389759811069</c:v>
                </c:pt>
                <c:pt idx="25">
                  <c:v>4.7326032709491983E-2</c:v>
                </c:pt>
                <c:pt idx="26">
                  <c:v>8.7046742578053227E-2</c:v>
                </c:pt>
                <c:pt idx="27">
                  <c:v>5.1979671303627129E-2</c:v>
                </c:pt>
                <c:pt idx="28">
                  <c:v>9.6476589565099857E-3</c:v>
                </c:pt>
                <c:pt idx="29">
                  <c:v>5.1299613335999084E-2</c:v>
                </c:pt>
                <c:pt idx="30">
                  <c:v>3.8293654955339207E-2</c:v>
                </c:pt>
                <c:pt idx="31">
                  <c:v>2.8045364957137053E-2</c:v>
                </c:pt>
                <c:pt idx="32">
                  <c:v>6.1632457730098622E-2</c:v>
                </c:pt>
                <c:pt idx="33">
                  <c:v>9.4956683687996701E-2</c:v>
                </c:pt>
                <c:pt idx="34">
                  <c:v>0.14342962620423805</c:v>
                </c:pt>
                <c:pt idx="35">
                  <c:v>0.1176603212849443</c:v>
                </c:pt>
                <c:pt idx="36">
                  <c:v>0.12655565398299018</c:v>
                </c:pt>
                <c:pt idx="37">
                  <c:v>0.12177718045401775</c:v>
                </c:pt>
                <c:pt idx="38">
                  <c:v>7.5522888114221587E-2</c:v>
                </c:pt>
                <c:pt idx="39">
                  <c:v>4.2652844367353282E-2</c:v>
                </c:pt>
                <c:pt idx="40">
                  <c:v>-1.4410459595126213E-2</c:v>
                </c:pt>
                <c:pt idx="41">
                  <c:v>-5.5282372599236851E-2</c:v>
                </c:pt>
                <c:pt idx="42">
                  <c:v>-6.9303392395667629E-2</c:v>
                </c:pt>
                <c:pt idx="43">
                  <c:v>-0.13902551729104573</c:v>
                </c:pt>
                <c:pt idx="44">
                  <c:v>-0.1308635642123761</c:v>
                </c:pt>
                <c:pt idx="45">
                  <c:v>-4.4782549971486674E-2</c:v>
                </c:pt>
                <c:pt idx="46">
                  <c:v>-0.14106077167785713</c:v>
                </c:pt>
                <c:pt idx="47">
                  <c:v>-0.10679694809276441</c:v>
                </c:pt>
                <c:pt idx="48">
                  <c:v>-5.270375624344581E-2</c:v>
                </c:pt>
                <c:pt idx="49">
                  <c:v>-0.123349466804342</c:v>
                </c:pt>
                <c:pt idx="50">
                  <c:v>-1.0869128745980561E-3</c:v>
                </c:pt>
                <c:pt idx="51">
                  <c:v>6.1289814895928885E-2</c:v>
                </c:pt>
                <c:pt idx="52">
                  <c:v>-1.4861553342299771E-2</c:v>
                </c:pt>
                <c:pt idx="53">
                  <c:v>3.9529380548458448E-2</c:v>
                </c:pt>
                <c:pt idx="54">
                  <c:v>-5.0678763330395782E-2</c:v>
                </c:pt>
                <c:pt idx="55">
                  <c:v>-5.3917029399343619E-2</c:v>
                </c:pt>
                <c:pt idx="56">
                  <c:v>4.8829259035372274E-3</c:v>
                </c:pt>
                <c:pt idx="57">
                  <c:v>-2.9783474077852645E-2</c:v>
                </c:pt>
                <c:pt idx="58">
                  <c:v>-0.11728344565140958</c:v>
                </c:pt>
                <c:pt idx="59">
                  <c:v>-7.6402112287180302E-2</c:v>
                </c:pt>
                <c:pt idx="60">
                  <c:v>-0.1806833256351581</c:v>
                </c:pt>
                <c:pt idx="61">
                  <c:v>-8.0087131745045781E-2</c:v>
                </c:pt>
                <c:pt idx="62">
                  <c:v>-2.6465773976482865E-2</c:v>
                </c:pt>
                <c:pt idx="63">
                  <c:v>-2.1868804246957474E-2</c:v>
                </c:pt>
                <c:pt idx="64">
                  <c:v>-3.2690616280827811E-2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164-4B4B-AEAD-2BF5A3A4D84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</c:numCache>
            </c:numRef>
          </c:xVal>
          <c:yVal>
            <c:numRef>
              <c:f>TDK_KF_ST_07_03!$AD$20:$AD$83</c:f>
              <c:numCache>
                <c:formatCode>General</c:formatCode>
                <c:ptCount val="64"/>
                <c:pt idx="0">
                  <c:v>-6.6849274526132457E-2</c:v>
                </c:pt>
                <c:pt idx="1">
                  <c:v>8.0439281826844677E-2</c:v>
                </c:pt>
                <c:pt idx="2">
                  <c:v>6.7754871883968448E-2</c:v>
                </c:pt>
                <c:pt idx="3">
                  <c:v>2.116726354774201E-2</c:v>
                </c:pt>
                <c:pt idx="4">
                  <c:v>-6.5756082521684078E-2</c:v>
                </c:pt>
                <c:pt idx="5">
                  <c:v>9.724431791901722E-2</c:v>
                </c:pt>
                <c:pt idx="6">
                  <c:v>-2.9762048022639931E-2</c:v>
                </c:pt>
                <c:pt idx="7">
                  <c:v>4.3008784895505414E-2</c:v>
                </c:pt>
                <c:pt idx="8">
                  <c:v>5.2561898350589331E-2</c:v>
                </c:pt>
                <c:pt idx="9">
                  <c:v>-5.8014284906647617E-2</c:v>
                </c:pt>
                <c:pt idx="10">
                  <c:v>-1.121344121750667E-2</c:v>
                </c:pt>
                <c:pt idx="11">
                  <c:v>2.6545499415789209E-2</c:v>
                </c:pt>
                <c:pt idx="12">
                  <c:v>2.6200577287056603E-3</c:v>
                </c:pt>
                <c:pt idx="13">
                  <c:v>0.12366532337907188</c:v>
                </c:pt>
                <c:pt idx="14">
                  <c:v>8.2824116622532529E-2</c:v>
                </c:pt>
                <c:pt idx="15">
                  <c:v>-3.3408540321119062E-2</c:v>
                </c:pt>
                <c:pt idx="16">
                  <c:v>9.126068868751247E-2</c:v>
                </c:pt>
                <c:pt idx="17">
                  <c:v>5.9388798300361145E-2</c:v>
                </c:pt>
                <c:pt idx="18">
                  <c:v>1.3595448281762401E-3</c:v>
                </c:pt>
                <c:pt idx="19">
                  <c:v>0.16217909536942443</c:v>
                </c:pt>
                <c:pt idx="20">
                  <c:v>6.494644457794152E-2</c:v>
                </c:pt>
                <c:pt idx="21">
                  <c:v>-2.7489967139004534E-2</c:v>
                </c:pt>
                <c:pt idx="22">
                  <c:v>0.13034427713871821</c:v>
                </c:pt>
                <c:pt idx="23">
                  <c:v>3.8048313755211893E-2</c:v>
                </c:pt>
                <c:pt idx="24">
                  <c:v>-6.2848420186867315E-3</c:v>
                </c:pt>
                <c:pt idx="25">
                  <c:v>6.1297371412223356E-2</c:v>
                </c:pt>
                <c:pt idx="26">
                  <c:v>7.0718749252648649E-2</c:v>
                </c:pt>
                <c:pt idx="27">
                  <c:v>5.9482559284987246E-2</c:v>
                </c:pt>
                <c:pt idx="28">
                  <c:v>8.0697782409515639E-3</c:v>
                </c:pt>
                <c:pt idx="29">
                  <c:v>3.6308046140902661E-2</c:v>
                </c:pt>
                <c:pt idx="30">
                  <c:v>6.6042923275887233E-2</c:v>
                </c:pt>
                <c:pt idx="31">
                  <c:v>5.4382969654739099E-2</c:v>
                </c:pt>
                <c:pt idx="32">
                  <c:v>9.7455283899705591E-3</c:v>
                </c:pt>
                <c:pt idx="33">
                  <c:v>3.4471976272982374E-2</c:v>
                </c:pt>
                <c:pt idx="34">
                  <c:v>-2.5610757807612572E-3</c:v>
                </c:pt>
                <c:pt idx="35">
                  <c:v>5.8249039221180965E-2</c:v>
                </c:pt>
                <c:pt idx="36">
                  <c:v>-8.9329673342888327E-3</c:v>
                </c:pt>
                <c:pt idx="37">
                  <c:v>5.3449991325265955E-2</c:v>
                </c:pt>
                <c:pt idx="38">
                  <c:v>4.8602469006027604E-2</c:v>
                </c:pt>
                <c:pt idx="39">
                  <c:v>-2.9164625982105008E-2</c:v>
                </c:pt>
                <c:pt idx="40">
                  <c:v>0.16094979513465546</c:v>
                </c:pt>
                <c:pt idx="41">
                  <c:v>0.11800000924046117</c:v>
                </c:pt>
                <c:pt idx="42">
                  <c:v>1.3634646588656096E-2</c:v>
                </c:pt>
                <c:pt idx="43">
                  <c:v>6.8031735123156523E-2</c:v>
                </c:pt>
                <c:pt idx="44">
                  <c:v>3.7956274958958147E-2</c:v>
                </c:pt>
                <c:pt idx="45">
                  <c:v>3.5692681369397405E-2</c:v>
                </c:pt>
                <c:pt idx="46">
                  <c:v>0.10116082107435886</c:v>
                </c:pt>
                <c:pt idx="47">
                  <c:v>4.1271282773834628E-2</c:v>
                </c:pt>
                <c:pt idx="48">
                  <c:v>-7.6925381038904561E-2</c:v>
                </c:pt>
                <c:pt idx="49">
                  <c:v>2.3887179581436158E-2</c:v>
                </c:pt>
                <c:pt idx="50">
                  <c:v>9.9455835780474899E-2</c:v>
                </c:pt>
                <c:pt idx="51">
                  <c:v>-4.5227217823651245E-2</c:v>
                </c:pt>
                <c:pt idx="52">
                  <c:v>5.8042343889610493E-2</c:v>
                </c:pt>
                <c:pt idx="53">
                  <c:v>3.3903098752489313E-2</c:v>
                </c:pt>
                <c:pt idx="54">
                  <c:v>2.1463741093498356E-2</c:v>
                </c:pt>
                <c:pt idx="55">
                  <c:v>-1.0209329289750713E-2</c:v>
                </c:pt>
                <c:pt idx="56">
                  <c:v>7.0186946371052272E-2</c:v>
                </c:pt>
                <c:pt idx="57">
                  <c:v>1.0751293447697208E-2</c:v>
                </c:pt>
                <c:pt idx="58">
                  <c:v>-5.9164297724464632E-2</c:v>
                </c:pt>
                <c:pt idx="59">
                  <c:v>0.10032631968704209</c:v>
                </c:pt>
                <c:pt idx="60">
                  <c:v>2.0248812965462548E-2</c:v>
                </c:pt>
                <c:pt idx="61">
                  <c:v>-4.9718144601797576E-2</c:v>
                </c:pt>
                <c:pt idx="62">
                  <c:v>-1.1313770834249226E-3</c:v>
                </c:pt>
                <c:pt idx="63">
                  <c:v>-9.5123138040094091E-3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64-4B4B-AEAD-2BF5A3A4D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32592"/>
        <c:axId val="570832984"/>
      </c:scatterChart>
      <c:valAx>
        <c:axId val="57083259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2984"/>
        <c:crosses val="autoZero"/>
        <c:crossBetween val="midCat"/>
      </c:valAx>
      <c:valAx>
        <c:axId val="57083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TDK_KF_ST_07_03!$I$20:$I$84</c:f>
              <c:numCache>
                <c:formatCode>General</c:formatCode>
                <c:ptCount val="65"/>
                <c:pt idx="0">
                  <c:v>466</c:v>
                </c:pt>
                <c:pt idx="1">
                  <c:v>857</c:v>
                </c:pt>
                <c:pt idx="2">
                  <c:v>1260</c:v>
                </c:pt>
                <c:pt idx="3">
                  <c:v>1639</c:v>
                </c:pt>
                <c:pt idx="4">
                  <c:v>2000</c:v>
                </c:pt>
                <c:pt idx="5">
                  <c:v>2334</c:v>
                </c:pt>
                <c:pt idx="6">
                  <c:v>2655</c:v>
                </c:pt>
                <c:pt idx="7">
                  <c:v>2948</c:v>
                </c:pt>
                <c:pt idx="8">
                  <c:v>3215</c:v>
                </c:pt>
                <c:pt idx="9">
                  <c:v>3456</c:v>
                </c:pt>
                <c:pt idx="10">
                  <c:v>3663</c:v>
                </c:pt>
                <c:pt idx="11">
                  <c:v>3831</c:v>
                </c:pt>
                <c:pt idx="12">
                  <c:v>3960</c:v>
                </c:pt>
                <c:pt idx="13">
                  <c:v>4056</c:v>
                </c:pt>
                <c:pt idx="14">
                  <c:v>4107</c:v>
                </c:pt>
                <c:pt idx="15">
                  <c:v>4120</c:v>
                </c:pt>
                <c:pt idx="16">
                  <c:v>4104</c:v>
                </c:pt>
                <c:pt idx="17">
                  <c:v>4035</c:v>
                </c:pt>
                <c:pt idx="18">
                  <c:v>3928</c:v>
                </c:pt>
                <c:pt idx="19">
                  <c:v>3784</c:v>
                </c:pt>
                <c:pt idx="20">
                  <c:v>3604</c:v>
                </c:pt>
                <c:pt idx="21">
                  <c:v>3395</c:v>
                </c:pt>
                <c:pt idx="22">
                  <c:v>3159</c:v>
                </c:pt>
                <c:pt idx="23">
                  <c:v>2879</c:v>
                </c:pt>
                <c:pt idx="24">
                  <c:v>2573</c:v>
                </c:pt>
                <c:pt idx="25">
                  <c:v>2237</c:v>
                </c:pt>
                <c:pt idx="26">
                  <c:v>1886</c:v>
                </c:pt>
                <c:pt idx="27">
                  <c:v>1512</c:v>
                </c:pt>
                <c:pt idx="28">
                  <c:v>1121</c:v>
                </c:pt>
                <c:pt idx="29">
                  <c:v>741</c:v>
                </c:pt>
                <c:pt idx="30">
                  <c:v>347</c:v>
                </c:pt>
                <c:pt idx="31">
                  <c:v>-53</c:v>
                </c:pt>
                <c:pt idx="32">
                  <c:v>-456</c:v>
                </c:pt>
                <c:pt idx="33">
                  <c:v>-860</c:v>
                </c:pt>
                <c:pt idx="34">
                  <c:v>-1259</c:v>
                </c:pt>
                <c:pt idx="35">
                  <c:v>-1638</c:v>
                </c:pt>
                <c:pt idx="36">
                  <c:v>-2001</c:v>
                </c:pt>
                <c:pt idx="37">
                  <c:v>-2337</c:v>
                </c:pt>
                <c:pt idx="38">
                  <c:v>-2652</c:v>
                </c:pt>
                <c:pt idx="39">
                  <c:v>-2948</c:v>
                </c:pt>
                <c:pt idx="40">
                  <c:v>-3223</c:v>
                </c:pt>
                <c:pt idx="41">
                  <c:v>-3457</c:v>
                </c:pt>
                <c:pt idx="42">
                  <c:v>-3666</c:v>
                </c:pt>
                <c:pt idx="43">
                  <c:v>-3839</c:v>
                </c:pt>
                <c:pt idx="44">
                  <c:v>-3966</c:v>
                </c:pt>
                <c:pt idx="45">
                  <c:v>-4054</c:v>
                </c:pt>
                <c:pt idx="46">
                  <c:v>-4108</c:v>
                </c:pt>
                <c:pt idx="47">
                  <c:v>-4122</c:v>
                </c:pt>
                <c:pt idx="48">
                  <c:v>-4100</c:v>
                </c:pt>
                <c:pt idx="49">
                  <c:v>-4038</c:v>
                </c:pt>
                <c:pt idx="50">
                  <c:v>-3933</c:v>
                </c:pt>
                <c:pt idx="51">
                  <c:v>-3783</c:v>
                </c:pt>
                <c:pt idx="52">
                  <c:v>-3609</c:v>
                </c:pt>
                <c:pt idx="53">
                  <c:v>-3399</c:v>
                </c:pt>
                <c:pt idx="54">
                  <c:v>-3162</c:v>
                </c:pt>
                <c:pt idx="55">
                  <c:v>-2883</c:v>
                </c:pt>
                <c:pt idx="56">
                  <c:v>-2577</c:v>
                </c:pt>
                <c:pt idx="57">
                  <c:v>-2241</c:v>
                </c:pt>
                <c:pt idx="58">
                  <c:v>-1880</c:v>
                </c:pt>
                <c:pt idx="59">
                  <c:v>-1513</c:v>
                </c:pt>
                <c:pt idx="60">
                  <c:v>-1127</c:v>
                </c:pt>
                <c:pt idx="61">
                  <c:v>-742</c:v>
                </c:pt>
                <c:pt idx="62">
                  <c:v>-350</c:v>
                </c:pt>
                <c:pt idx="63">
                  <c:v>49</c:v>
                </c:pt>
                <c:pt idx="64">
                  <c:v>452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F7D-461C-AC29-5B1CD010E829}"/>
            </c:ext>
          </c:extLst>
        </c:ser>
        <c:ser>
          <c:idx val="1"/>
          <c:order val="1"/>
          <c:tx>
            <c:strRef>
              <c:f>TDK_KF_ST_07_03!$L$19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TDK_KF_ST_07_03!$L$20:$L$84</c:f>
              <c:numCache>
                <c:formatCode>General</c:formatCode>
                <c:ptCount val="65"/>
                <c:pt idx="0">
                  <c:v>457.16765728530839</c:v>
                </c:pt>
                <c:pt idx="1">
                  <c:v>858.06739702452091</c:v>
                </c:pt>
                <c:pt idx="2">
                  <c:v>1259.8629948665487</c:v>
                </c:pt>
                <c:pt idx="3">
                  <c:v>1639.8964307807585</c:v>
                </c:pt>
                <c:pt idx="4">
                  <c:v>2001.7206333128534</c:v>
                </c:pt>
                <c:pt idx="5">
                  <c:v>2341.1403229533475</c:v>
                </c:pt>
                <c:pt idx="6">
                  <c:v>2657.5427381391892</c:v>
                </c:pt>
                <c:pt idx="7">
                  <c:v>2950.0121500258374</c:v>
                </c:pt>
                <c:pt idx="8">
                  <c:v>3220.3998077515998</c:v>
                </c:pt>
                <c:pt idx="9">
                  <c:v>3459.8159644550765</c:v>
                </c:pt>
                <c:pt idx="10">
                  <c:v>3665.284990973516</c:v>
                </c:pt>
                <c:pt idx="11">
                  <c:v>3833.4160532800561</c:v>
                </c:pt>
                <c:pt idx="12">
                  <c:v>3963.2615253468371</c:v>
                </c:pt>
                <c:pt idx="13">
                  <c:v>4052.6627156740506</c:v>
                </c:pt>
                <c:pt idx="14">
                  <c:v>4105.4483456702492</c:v>
                </c:pt>
                <c:pt idx="15">
                  <c:v>4119.7643450264222</c:v>
                </c:pt>
                <c:pt idx="16">
                  <c:v>4094.2631838968018</c:v>
                </c:pt>
                <c:pt idx="17">
                  <c:v>4028.4313249674819</c:v>
                </c:pt>
                <c:pt idx="18">
                  <c:v>3923.1842170262817</c:v>
                </c:pt>
                <c:pt idx="19">
                  <c:v>3777.6721441074728</c:v>
                </c:pt>
                <c:pt idx="20">
                  <c:v>3598.4102543586482</c:v>
                </c:pt>
                <c:pt idx="21">
                  <c:v>3390.0716791660816</c:v>
                </c:pt>
                <c:pt idx="22">
                  <c:v>3149.003388821558</c:v>
                </c:pt>
                <c:pt idx="23">
                  <c:v>2875.4558794021227</c:v>
                </c:pt>
                <c:pt idx="24">
                  <c:v>2572.0690504879908</c:v>
                </c:pt>
                <c:pt idx="25">
                  <c:v>2237.3305940578603</c:v>
                </c:pt>
                <c:pt idx="26">
                  <c:v>1884.1884127398521</c:v>
                </c:pt>
                <c:pt idx="27">
                  <c:v>1515.5693839857536</c:v>
                </c:pt>
                <c:pt idx="28">
                  <c:v>1129.1902745354187</c:v>
                </c:pt>
                <c:pt idx="29">
                  <c:v>747.01387540621056</c:v>
                </c:pt>
                <c:pt idx="30">
                  <c:v>352.86830912080671</c:v>
                </c:pt>
                <c:pt idx="31">
                  <c:v>-48.484127817271442</c:v>
                </c:pt>
                <c:pt idx="32">
                  <c:v>-450.05796838968382</c:v>
                </c:pt>
                <c:pt idx="33">
                  <c:v>-858.16769197170242</c:v>
                </c:pt>
                <c:pt idx="34">
                  <c:v>-1253.3756273262643</c:v>
                </c:pt>
                <c:pt idx="35">
                  <c:v>-1636.9039616255347</c:v>
                </c:pt>
                <c:pt idx="36">
                  <c:v>-1999.2365234519937</c:v>
                </c:pt>
                <c:pt idx="37">
                  <c:v>-2337.1197199440653</c:v>
                </c:pt>
                <c:pt idx="38">
                  <c:v>-2653.8662800494276</c:v>
                </c:pt>
                <c:pt idx="39">
                  <c:v>-2945.9626104766789</c:v>
                </c:pt>
                <c:pt idx="40">
                  <c:v>-3216.3887726795965</c:v>
                </c:pt>
                <c:pt idx="41">
                  <c:v>-3459.0973691558411</c:v>
                </c:pt>
                <c:pt idx="42">
                  <c:v>-3667.7010409130658</c:v>
                </c:pt>
                <c:pt idx="43">
                  <c:v>-3834.7356475865167</c:v>
                </c:pt>
                <c:pt idx="44">
                  <c:v>-3967.6535024842919</c:v>
                </c:pt>
                <c:pt idx="45">
                  <c:v>-4057.970849402991</c:v>
                </c:pt>
                <c:pt idx="46">
                  <c:v>-4112.0115370514213</c:v>
                </c:pt>
                <c:pt idx="47">
                  <c:v>-4127.7783915883565</c:v>
                </c:pt>
                <c:pt idx="48">
                  <c:v>-4103.5750848693315</c:v>
                </c:pt>
                <c:pt idx="49">
                  <c:v>-4038.8163586010342</c:v>
                </c:pt>
                <c:pt idx="50">
                  <c:v>-3933.3814495337961</c:v>
                </c:pt>
                <c:pt idx="51">
                  <c:v>-3789.1214353687392</c:v>
                </c:pt>
                <c:pt idx="52">
                  <c:v>-3613.176653134009</c:v>
                </c:pt>
                <c:pt idx="53">
                  <c:v>-3399.3982636035398</c:v>
                </c:pt>
                <c:pt idx="54">
                  <c:v>-3160.2047778908523</c:v>
                </c:pt>
                <c:pt idx="55">
                  <c:v>-2887.0340150638922</c:v>
                </c:pt>
                <c:pt idx="56">
                  <c:v>-2578.4255147385784</c:v>
                </c:pt>
                <c:pt idx="57">
                  <c:v>-2243.5789304432051</c:v>
                </c:pt>
                <c:pt idx="58">
                  <c:v>-1882.8493732931031</c:v>
                </c:pt>
                <c:pt idx="59">
                  <c:v>-1510.7985086665308</c:v>
                </c:pt>
                <c:pt idx="60">
                  <c:v>-1125.8618664956743</c:v>
                </c:pt>
                <c:pt idx="61">
                  <c:v>-742.79755833048307</c:v>
                </c:pt>
                <c:pt idx="62">
                  <c:v>-345.91203113028246</c:v>
                </c:pt>
                <c:pt idx="63">
                  <c:v>55.492472986972786</c:v>
                </c:pt>
                <c:pt idx="64">
                  <c:v>462.77324980215053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F7D-461C-AC29-5B1CD010E829}"/>
            </c:ext>
          </c:extLst>
        </c:ser>
        <c:ser>
          <c:idx val="2"/>
          <c:order val="2"/>
          <c:tx>
            <c:strRef>
              <c:f>TDK_KF_ST_07_03!$J$19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TDK_KF_ST_07_03!$J$20:$J$84</c:f>
              <c:numCache>
                <c:formatCode>General</c:formatCode>
                <c:ptCount val="65"/>
                <c:pt idx="0">
                  <c:v>-4048</c:v>
                </c:pt>
                <c:pt idx="1">
                  <c:v>-3981</c:v>
                </c:pt>
                <c:pt idx="2">
                  <c:v>-3875</c:v>
                </c:pt>
                <c:pt idx="3">
                  <c:v>-3730</c:v>
                </c:pt>
                <c:pt idx="4">
                  <c:v>-3552</c:v>
                </c:pt>
                <c:pt idx="5">
                  <c:v>-3341</c:v>
                </c:pt>
                <c:pt idx="6">
                  <c:v>-3096</c:v>
                </c:pt>
                <c:pt idx="7">
                  <c:v>-2824</c:v>
                </c:pt>
                <c:pt idx="8">
                  <c:v>-2514</c:v>
                </c:pt>
                <c:pt idx="9">
                  <c:v>-2180</c:v>
                </c:pt>
                <c:pt idx="10">
                  <c:v>-1831</c:v>
                </c:pt>
                <c:pt idx="11">
                  <c:v>-1457</c:v>
                </c:pt>
                <c:pt idx="12">
                  <c:v>-1077</c:v>
                </c:pt>
                <c:pt idx="13">
                  <c:v>-700</c:v>
                </c:pt>
                <c:pt idx="14">
                  <c:v>-308</c:v>
                </c:pt>
                <c:pt idx="15">
                  <c:v>97</c:v>
                </c:pt>
                <c:pt idx="16">
                  <c:v>495</c:v>
                </c:pt>
                <c:pt idx="17">
                  <c:v>895</c:v>
                </c:pt>
                <c:pt idx="18">
                  <c:v>1289</c:v>
                </c:pt>
                <c:pt idx="19">
                  <c:v>1669</c:v>
                </c:pt>
                <c:pt idx="20">
                  <c:v>2030</c:v>
                </c:pt>
                <c:pt idx="21">
                  <c:v>2370</c:v>
                </c:pt>
                <c:pt idx="22">
                  <c:v>2680</c:v>
                </c:pt>
                <c:pt idx="23">
                  <c:v>2977</c:v>
                </c:pt>
                <c:pt idx="24">
                  <c:v>3250</c:v>
                </c:pt>
                <c:pt idx="25">
                  <c:v>3487</c:v>
                </c:pt>
                <c:pt idx="26">
                  <c:v>3698</c:v>
                </c:pt>
                <c:pt idx="27">
                  <c:v>3864</c:v>
                </c:pt>
                <c:pt idx="28">
                  <c:v>3995</c:v>
                </c:pt>
                <c:pt idx="29">
                  <c:v>4084</c:v>
                </c:pt>
                <c:pt idx="30">
                  <c:v>4143</c:v>
                </c:pt>
                <c:pt idx="31">
                  <c:v>4155</c:v>
                </c:pt>
                <c:pt idx="32">
                  <c:v>4126</c:v>
                </c:pt>
                <c:pt idx="33">
                  <c:v>4058</c:v>
                </c:pt>
                <c:pt idx="34">
                  <c:v>3953</c:v>
                </c:pt>
                <c:pt idx="35">
                  <c:v>3807</c:v>
                </c:pt>
                <c:pt idx="36">
                  <c:v>3627</c:v>
                </c:pt>
                <c:pt idx="37">
                  <c:v>3419</c:v>
                </c:pt>
                <c:pt idx="38">
                  <c:v>3173</c:v>
                </c:pt>
                <c:pt idx="39">
                  <c:v>2905</c:v>
                </c:pt>
                <c:pt idx="40">
                  <c:v>2602</c:v>
                </c:pt>
                <c:pt idx="41">
                  <c:v>2262</c:v>
                </c:pt>
                <c:pt idx="42">
                  <c:v>1906</c:v>
                </c:pt>
                <c:pt idx="43">
                  <c:v>1541</c:v>
                </c:pt>
                <c:pt idx="44">
                  <c:v>1156</c:v>
                </c:pt>
                <c:pt idx="45">
                  <c:v>780</c:v>
                </c:pt>
                <c:pt idx="46">
                  <c:v>391</c:v>
                </c:pt>
                <c:pt idx="47">
                  <c:v>-12</c:v>
                </c:pt>
                <c:pt idx="48">
                  <c:v>-417</c:v>
                </c:pt>
                <c:pt idx="49">
                  <c:v>-812</c:v>
                </c:pt>
                <c:pt idx="50">
                  <c:v>-1205</c:v>
                </c:pt>
                <c:pt idx="51">
                  <c:v>-1590</c:v>
                </c:pt>
                <c:pt idx="52">
                  <c:v>-1944</c:v>
                </c:pt>
                <c:pt idx="53">
                  <c:v>-2288</c:v>
                </c:pt>
                <c:pt idx="54">
                  <c:v>-2604</c:v>
                </c:pt>
                <c:pt idx="55">
                  <c:v>-2893</c:v>
                </c:pt>
                <c:pt idx="56">
                  <c:v>-3165</c:v>
                </c:pt>
                <c:pt idx="57">
                  <c:v>-3407</c:v>
                </c:pt>
                <c:pt idx="58">
                  <c:v>-3617</c:v>
                </c:pt>
                <c:pt idx="59">
                  <c:v>-3782</c:v>
                </c:pt>
                <c:pt idx="60">
                  <c:v>-3913</c:v>
                </c:pt>
                <c:pt idx="61">
                  <c:v>-4005</c:v>
                </c:pt>
                <c:pt idx="62">
                  <c:v>-4056</c:v>
                </c:pt>
                <c:pt idx="63">
                  <c:v>-4073</c:v>
                </c:pt>
                <c:pt idx="64">
                  <c:v>-4047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F7D-461C-AC29-5B1CD010E829}"/>
            </c:ext>
          </c:extLst>
        </c:ser>
        <c:ser>
          <c:idx val="3"/>
          <c:order val="3"/>
          <c:tx>
            <c:strRef>
              <c:f>TDK_KF_ST_07_03!$N$19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TDK_KF_ST_07_03!$AA$20:$AA$84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17.099999999999998</c:v>
                </c:pt>
                <c:pt idx="4">
                  <c:v>22.706999999999997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39.347999999999992</c:v>
                </c:pt>
                <c:pt idx="8">
                  <c:v>45.026999999999994</c:v>
                </c:pt>
                <c:pt idx="9">
                  <c:v>50.72399999999999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67.733999999999995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95.687999999999988</c:v>
                </c:pt>
                <c:pt idx="18">
                  <c:v>101.35799999999999</c:v>
                </c:pt>
                <c:pt idx="19">
                  <c:v>107.09099999999999</c:v>
                </c:pt>
                <c:pt idx="20">
                  <c:v>112.70699999999999</c:v>
                </c:pt>
                <c:pt idx="21">
                  <c:v>118.18799999999999</c:v>
                </c:pt>
                <c:pt idx="22">
                  <c:v>123.70499999999998</c:v>
                </c:pt>
                <c:pt idx="23">
                  <c:v>129.285</c:v>
                </c:pt>
                <c:pt idx="24">
                  <c:v>134.91</c:v>
                </c:pt>
                <c:pt idx="25">
                  <c:v>140.643</c:v>
                </c:pt>
                <c:pt idx="26">
                  <c:v>146.31299999999999</c:v>
                </c:pt>
                <c:pt idx="27">
                  <c:v>151.93799999999999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174.16800000000001</c:v>
                </c:pt>
                <c:pt idx="32">
                  <c:v>179.75700000000001</c:v>
                </c:pt>
                <c:pt idx="33">
                  <c:v>185.499</c:v>
                </c:pt>
                <c:pt idx="34">
                  <c:v>191.178</c:v>
                </c:pt>
                <c:pt idx="35">
                  <c:v>196.86599999999999</c:v>
                </c:pt>
                <c:pt idx="36">
                  <c:v>202.47299999999998</c:v>
                </c:pt>
                <c:pt idx="37">
                  <c:v>207.98999999999998</c:v>
                </c:pt>
                <c:pt idx="38">
                  <c:v>213.51599999999999</c:v>
                </c:pt>
                <c:pt idx="39">
                  <c:v>219.042</c:v>
                </c:pt>
                <c:pt idx="40">
                  <c:v>224.69399999999999</c:v>
                </c:pt>
                <c:pt idx="41">
                  <c:v>230.43599999999998</c:v>
                </c:pt>
                <c:pt idx="42">
                  <c:v>236.19599999999997</c:v>
                </c:pt>
                <c:pt idx="43">
                  <c:v>241.78499999999997</c:v>
                </c:pt>
                <c:pt idx="44">
                  <c:v>247.49099999999996</c:v>
                </c:pt>
                <c:pt idx="45">
                  <c:v>252.94499999999996</c:v>
                </c:pt>
                <c:pt idx="46">
                  <c:v>258.47099999999995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275.44499999999994</c:v>
                </c:pt>
                <c:pt idx="50">
                  <c:v>281.17799999999994</c:v>
                </c:pt>
                <c:pt idx="51">
                  <c:v>286.89299999999992</c:v>
                </c:pt>
                <c:pt idx="52">
                  <c:v>292.4369999999999</c:v>
                </c:pt>
                <c:pt idx="53">
                  <c:v>298.07999999999987</c:v>
                </c:pt>
                <c:pt idx="54">
                  <c:v>303.56099999999986</c:v>
                </c:pt>
                <c:pt idx="55">
                  <c:v>309.14099999999985</c:v>
                </c:pt>
                <c:pt idx="56">
                  <c:v>314.86499999999984</c:v>
                </c:pt>
                <c:pt idx="57">
                  <c:v>320.59799999999984</c:v>
                </c:pt>
                <c:pt idx="58">
                  <c:v>326.38499999999982</c:v>
                </c:pt>
                <c:pt idx="59">
                  <c:v>332.05499999999984</c:v>
                </c:pt>
                <c:pt idx="60">
                  <c:v>337.69799999999981</c:v>
                </c:pt>
                <c:pt idx="61">
                  <c:v>343.16099999999983</c:v>
                </c:pt>
                <c:pt idx="62">
                  <c:v>348.72299999999984</c:v>
                </c:pt>
                <c:pt idx="63">
                  <c:v>354.30299999999983</c:v>
                </c:pt>
                <c:pt idx="64">
                  <c:v>359.97299999999984</c:v>
                </c:pt>
              </c:numCache>
            </c:numRef>
          </c:xVal>
          <c:yVal>
            <c:numRef>
              <c:f>TDK_KF_ST_07_03!$N$20:$N$84</c:f>
              <c:numCache>
                <c:formatCode>General</c:formatCode>
                <c:ptCount val="65"/>
                <c:pt idx="0">
                  <c:v>-4042.5340653656335</c:v>
                </c:pt>
                <c:pt idx="1">
                  <c:v>-3977.1924092346385</c:v>
                </c:pt>
                <c:pt idx="2">
                  <c:v>-3869.9484808550028</c:v>
                </c:pt>
                <c:pt idx="3">
                  <c:v>-3726.8499680422578</c:v>
                </c:pt>
                <c:pt idx="4">
                  <c:v>-3548.4995558120604</c:v>
                </c:pt>
                <c:pt idx="5">
                  <c:v>-3338.0170811552434</c:v>
                </c:pt>
                <c:pt idx="6">
                  <c:v>-3096.6652961206792</c:v>
                </c:pt>
                <c:pt idx="7">
                  <c:v>-2825.1427147272384</c:v>
                </c:pt>
                <c:pt idx="8">
                  <c:v>-2519.6729410685311</c:v>
                </c:pt>
                <c:pt idx="9">
                  <c:v>-2188.0010644126728</c:v>
                </c:pt>
                <c:pt idx="10">
                  <c:v>-1833.7567752865396</c:v>
                </c:pt>
                <c:pt idx="11">
                  <c:v>-1463.3606583242633</c:v>
                </c:pt>
                <c:pt idx="12">
                  <c:v>-1080.7540606316052</c:v>
                </c:pt>
                <c:pt idx="13">
                  <c:v>-698.76718615358516</c:v>
                </c:pt>
                <c:pt idx="14">
                  <c:v>-305.56751565899151</c:v>
                </c:pt>
                <c:pt idx="15">
                  <c:v>99.862257025327196</c:v>
                </c:pt>
                <c:pt idx="16">
                  <c:v>500.83343895477896</c:v>
                </c:pt>
                <c:pt idx="17">
                  <c:v>902.41032582379796</c:v>
                </c:pt>
                <c:pt idx="18">
                  <c:v>1294.8726543800128</c:v>
                </c:pt>
                <c:pt idx="19">
                  <c:v>1679.1586917317595</c:v>
                </c:pt>
                <c:pt idx="20">
                  <c:v>2039.687530844313</c:v>
                </c:pt>
                <c:pt idx="21">
                  <c:v>2373.0245594179869</c:v>
                </c:pt>
                <c:pt idx="22">
                  <c:v>2686.9570236615655</c:v>
                </c:pt>
                <c:pt idx="23">
                  <c:v>2979.4725906098779</c:v>
                </c:pt>
                <c:pt idx="24">
                  <c:v>3246.0946630286508</c:v>
                </c:pt>
                <c:pt idx="25">
                  <c:v>3485.9957067079222</c:v>
                </c:pt>
                <c:pt idx="26">
                  <c:v>3689.3071955771547</c:v>
                </c:pt>
                <c:pt idx="27">
                  <c:v>3855.6692877448236</c:v>
                </c:pt>
                <c:pt idx="28">
                  <c:v>3986.1124360507592</c:v>
                </c:pt>
                <c:pt idx="29">
                  <c:v>4075.1084884659008</c:v>
                </c:pt>
                <c:pt idx="30">
                  <c:v>4127.9592895693831</c:v>
                </c:pt>
                <c:pt idx="31">
                  <c:v>4142.7130143106697</c:v>
                </c:pt>
                <c:pt idx="32">
                  <c:v>4118.4564747214163</c:v>
                </c:pt>
                <c:pt idx="33">
                  <c:v>4053.0968702499267</c:v>
                </c:pt>
                <c:pt idx="34">
                  <c:v>3948.7804660421871</c:v>
                </c:pt>
                <c:pt idx="35">
                  <c:v>3805.7804812712047</c:v>
                </c:pt>
                <c:pt idx="36">
                  <c:v>3628.4585492140309</c:v>
                </c:pt>
                <c:pt idx="37">
                  <c:v>3420.4038141462911</c:v>
                </c:pt>
                <c:pt idx="38">
                  <c:v>3180.5649425121633</c:v>
                </c:pt>
                <c:pt idx="39">
                  <c:v>2911.4856169348568</c:v>
                </c:pt>
                <c:pt idx="40">
                  <c:v>2608.6332369391625</c:v>
                </c:pt>
                <c:pt idx="41">
                  <c:v>2275.3518887605182</c:v>
                </c:pt>
                <c:pt idx="42">
                  <c:v>1918.4455188745035</c:v>
                </c:pt>
                <c:pt idx="43">
                  <c:v>1553.9252253664899</c:v>
                </c:pt>
                <c:pt idx="44">
                  <c:v>1166.9108471176078</c:v>
                </c:pt>
                <c:pt idx="45">
                  <c:v>786.46137658357418</c:v>
                </c:pt>
                <c:pt idx="46">
                  <c:v>394.08012136270327</c:v>
                </c:pt>
                <c:pt idx="47">
                  <c:v>-8.0731653721760068</c:v>
                </c:pt>
                <c:pt idx="48">
                  <c:v>-412.99885237888503</c:v>
                </c:pt>
                <c:pt idx="49">
                  <c:v>-816.05511370238924</c:v>
                </c:pt>
                <c:pt idx="50">
                  <c:v>-1213.1350866787132</c:v>
                </c:pt>
                <c:pt idx="51">
                  <c:v>-1596.5143133935658</c:v>
                </c:pt>
                <c:pt idx="52">
                  <c:v>-1952.9271014389533</c:v>
                </c:pt>
                <c:pt idx="53">
                  <c:v>-2296.5503515955893</c:v>
                </c:pt>
                <c:pt idx="54">
                  <c:v>-2608.6670413908755</c:v>
                </c:pt>
                <c:pt idx="55">
                  <c:v>-2901.5321770910837</c:v>
                </c:pt>
                <c:pt idx="56">
                  <c:v>-3172.971739869738</c:v>
                </c:pt>
                <c:pt idx="57">
                  <c:v>-3412.7241973052173</c:v>
                </c:pt>
                <c:pt idx="58">
                  <c:v>-3619.7005788387141</c:v>
                </c:pt>
                <c:pt idx="59">
                  <c:v>-3786.3254996731512</c:v>
                </c:pt>
                <c:pt idx="60">
                  <c:v>-3914.9838159909841</c:v>
                </c:pt>
                <c:pt idx="61">
                  <c:v>-4003.027938160435</c:v>
                </c:pt>
                <c:pt idx="62">
                  <c:v>-4054.9292201452458</c:v>
                </c:pt>
                <c:pt idx="63">
                  <c:v>-4068.2489936905472</c:v>
                </c:pt>
                <c:pt idx="64">
                  <c:v>-4041.8993546615502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F7D-461C-AC29-5B1CD010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37296"/>
        <c:axId val="570835728"/>
      </c:scatterChart>
      <c:valAx>
        <c:axId val="570837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5728"/>
        <c:crosses val="autoZero"/>
        <c:crossBetween val="midCat"/>
      </c:valAx>
      <c:valAx>
        <c:axId val="57083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TDK_KF_ST_11_01!$I$85:$I$149</c:f>
              <c:numCache>
                <c:formatCode>General</c:formatCode>
                <c:ptCount val="65"/>
                <c:pt idx="0">
                  <c:v>487</c:v>
                </c:pt>
                <c:pt idx="1">
                  <c:v>100</c:v>
                </c:pt>
                <c:pt idx="2">
                  <c:v>-273</c:v>
                </c:pt>
                <c:pt idx="3">
                  <c:v>-640</c:v>
                </c:pt>
                <c:pt idx="4">
                  <c:v>-1002</c:v>
                </c:pt>
                <c:pt idx="5">
                  <c:v>-1374</c:v>
                </c:pt>
                <c:pt idx="6">
                  <c:v>-1723</c:v>
                </c:pt>
                <c:pt idx="7">
                  <c:v>-2063</c:v>
                </c:pt>
                <c:pt idx="8">
                  <c:v>-2386</c:v>
                </c:pt>
                <c:pt idx="9">
                  <c:v>-2674</c:v>
                </c:pt>
                <c:pt idx="10">
                  <c:v>-2931</c:v>
                </c:pt>
                <c:pt idx="11">
                  <c:v>-3166</c:v>
                </c:pt>
                <c:pt idx="12">
                  <c:v>-3377</c:v>
                </c:pt>
                <c:pt idx="13">
                  <c:v>-3554</c:v>
                </c:pt>
                <c:pt idx="14">
                  <c:v>-3698</c:v>
                </c:pt>
                <c:pt idx="15">
                  <c:v>-3800</c:v>
                </c:pt>
                <c:pt idx="16">
                  <c:v>-3881</c:v>
                </c:pt>
                <c:pt idx="17">
                  <c:v>-3904</c:v>
                </c:pt>
                <c:pt idx="18">
                  <c:v>-3899</c:v>
                </c:pt>
                <c:pt idx="19">
                  <c:v>-3861</c:v>
                </c:pt>
                <c:pt idx="20">
                  <c:v>-3794</c:v>
                </c:pt>
                <c:pt idx="21">
                  <c:v>-3674</c:v>
                </c:pt>
                <c:pt idx="22">
                  <c:v>-3526</c:v>
                </c:pt>
                <c:pt idx="23">
                  <c:v>-3342</c:v>
                </c:pt>
                <c:pt idx="24">
                  <c:v>-3129</c:v>
                </c:pt>
                <c:pt idx="25">
                  <c:v>-2888</c:v>
                </c:pt>
                <c:pt idx="26">
                  <c:v>-2626</c:v>
                </c:pt>
                <c:pt idx="27">
                  <c:v>-2332</c:v>
                </c:pt>
                <c:pt idx="28">
                  <c:v>-2015</c:v>
                </c:pt>
                <c:pt idx="29">
                  <c:v>-1687</c:v>
                </c:pt>
                <c:pt idx="30">
                  <c:v>-1331</c:v>
                </c:pt>
                <c:pt idx="31">
                  <c:v>-965</c:v>
                </c:pt>
                <c:pt idx="32">
                  <c:v>-585</c:v>
                </c:pt>
                <c:pt idx="33">
                  <c:v>-210</c:v>
                </c:pt>
                <c:pt idx="34">
                  <c:v>160</c:v>
                </c:pt>
                <c:pt idx="35">
                  <c:v>524</c:v>
                </c:pt>
                <c:pt idx="36">
                  <c:v>890</c:v>
                </c:pt>
                <c:pt idx="37">
                  <c:v>1260</c:v>
                </c:pt>
                <c:pt idx="38">
                  <c:v>1612</c:v>
                </c:pt>
                <c:pt idx="39">
                  <c:v>1951</c:v>
                </c:pt>
                <c:pt idx="40">
                  <c:v>2265</c:v>
                </c:pt>
                <c:pt idx="41">
                  <c:v>2562</c:v>
                </c:pt>
                <c:pt idx="42">
                  <c:v>2819</c:v>
                </c:pt>
                <c:pt idx="43">
                  <c:v>3048</c:v>
                </c:pt>
                <c:pt idx="44">
                  <c:v>3267</c:v>
                </c:pt>
                <c:pt idx="45">
                  <c:v>3444</c:v>
                </c:pt>
                <c:pt idx="46">
                  <c:v>3585</c:v>
                </c:pt>
                <c:pt idx="47">
                  <c:v>3695</c:v>
                </c:pt>
                <c:pt idx="48">
                  <c:v>3766</c:v>
                </c:pt>
                <c:pt idx="49">
                  <c:v>3798</c:v>
                </c:pt>
                <c:pt idx="50">
                  <c:v>3803</c:v>
                </c:pt>
                <c:pt idx="51">
                  <c:v>3758</c:v>
                </c:pt>
                <c:pt idx="52">
                  <c:v>3683</c:v>
                </c:pt>
                <c:pt idx="53">
                  <c:v>3575</c:v>
                </c:pt>
                <c:pt idx="54">
                  <c:v>3424</c:v>
                </c:pt>
                <c:pt idx="55">
                  <c:v>3239</c:v>
                </c:pt>
                <c:pt idx="56">
                  <c:v>3023</c:v>
                </c:pt>
                <c:pt idx="57">
                  <c:v>2782</c:v>
                </c:pt>
                <c:pt idx="58">
                  <c:v>2521</c:v>
                </c:pt>
                <c:pt idx="59">
                  <c:v>2221</c:v>
                </c:pt>
                <c:pt idx="60">
                  <c:v>1908</c:v>
                </c:pt>
                <c:pt idx="61">
                  <c:v>1577</c:v>
                </c:pt>
                <c:pt idx="62">
                  <c:v>1230</c:v>
                </c:pt>
                <c:pt idx="63">
                  <c:v>847</c:v>
                </c:pt>
                <c:pt idx="64">
                  <c:v>475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C0D-4E1E-AEFE-A0E38C5ED2EB}"/>
            </c:ext>
          </c:extLst>
        </c:ser>
        <c:ser>
          <c:idx val="1"/>
          <c:order val="1"/>
          <c:tx>
            <c:strRef>
              <c:f>TDK_KF_ST_11_01!$L$19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TDK_KF_ST_11_01!$L$85:$L$149</c:f>
              <c:numCache>
                <c:formatCode>General</c:formatCode>
                <c:ptCount val="65"/>
                <c:pt idx="0">
                  <c:v>491.37467991524147</c:v>
                </c:pt>
                <c:pt idx="1">
                  <c:v>104.09827608326589</c:v>
                </c:pt>
                <c:pt idx="2">
                  <c:v>-267.27105462562207</c:v>
                </c:pt>
                <c:pt idx="3">
                  <c:v>-636.69396357062419</c:v>
                </c:pt>
                <c:pt idx="4">
                  <c:v>-1000.7462045033379</c:v>
                </c:pt>
                <c:pt idx="5">
                  <c:v>-1374.2986640076265</c:v>
                </c:pt>
                <c:pt idx="6">
                  <c:v>-1723.4126781604486</c:v>
                </c:pt>
                <c:pt idx="7">
                  <c:v>-2062.171481294065</c:v>
                </c:pt>
                <c:pt idx="8">
                  <c:v>-2382.8617088415804</c:v>
                </c:pt>
                <c:pt idx="9">
                  <c:v>-2673.8284928414755</c:v>
                </c:pt>
                <c:pt idx="10">
                  <c:v>-2933.8571631271698</c:v>
                </c:pt>
                <c:pt idx="11">
                  <c:v>-3166.5919859952337</c:v>
                </c:pt>
                <c:pt idx="12">
                  <c:v>-3378.8271757534335</c:v>
                </c:pt>
                <c:pt idx="13">
                  <c:v>-3554.0944920344637</c:v>
                </c:pt>
                <c:pt idx="14">
                  <c:v>-3698.505347267856</c:v>
                </c:pt>
                <c:pt idx="15">
                  <c:v>-3808.3464596458875</c:v>
                </c:pt>
                <c:pt idx="16">
                  <c:v>-3878.7893128156652</c:v>
                </c:pt>
                <c:pt idx="17">
                  <c:v>-3911.7994889278493</c:v>
                </c:pt>
                <c:pt idx="18">
                  <c:v>-3907.8712725935634</c:v>
                </c:pt>
                <c:pt idx="19">
                  <c:v>-3868.0935061161645</c:v>
                </c:pt>
                <c:pt idx="20">
                  <c:v>-3794.0118038714431</c:v>
                </c:pt>
                <c:pt idx="21">
                  <c:v>-3679.2480943174774</c:v>
                </c:pt>
                <c:pt idx="22">
                  <c:v>-3529.855138403856</c:v>
                </c:pt>
                <c:pt idx="23">
                  <c:v>-3344.0310158318184</c:v>
                </c:pt>
                <c:pt idx="24">
                  <c:v>-3130.606999951428</c:v>
                </c:pt>
                <c:pt idx="25">
                  <c:v>-2883.5438592196333</c:v>
                </c:pt>
                <c:pt idx="26">
                  <c:v>-2622.9739153948176</c:v>
                </c:pt>
                <c:pt idx="27">
                  <c:v>-2332.6212220043822</c:v>
                </c:pt>
                <c:pt idx="28">
                  <c:v>-2012.6185049204396</c:v>
                </c:pt>
                <c:pt idx="29">
                  <c:v>-1680.502148088997</c:v>
                </c:pt>
                <c:pt idx="30">
                  <c:v>-1327.8952003728712</c:v>
                </c:pt>
                <c:pt idx="31">
                  <c:v>-959.98183081742127</c:v>
                </c:pt>
                <c:pt idx="32">
                  <c:v>-580.14452688697634</c:v>
                </c:pt>
                <c:pt idx="33">
                  <c:v>-207.77624364253822</c:v>
                </c:pt>
                <c:pt idx="34">
                  <c:v>166.61029348417409</c:v>
                </c:pt>
                <c:pt idx="35">
                  <c:v>529.30510025641888</c:v>
                </c:pt>
                <c:pt idx="36">
                  <c:v>893.80594387764108</c:v>
                </c:pt>
                <c:pt idx="37">
                  <c:v>1264.2773329521767</c:v>
                </c:pt>
                <c:pt idx="38">
                  <c:v>1611.5682766692207</c:v>
                </c:pt>
                <c:pt idx="39">
                  <c:v>1952.7704279286193</c:v>
                </c:pt>
                <c:pt idx="40">
                  <c:v>2268.7696399541028</c:v>
                </c:pt>
                <c:pt idx="41">
                  <c:v>2560.58943496855</c:v>
                </c:pt>
                <c:pt idx="42">
                  <c:v>2816.4550573931092</c:v>
                </c:pt>
                <c:pt idx="43">
                  <c:v>3049.5064692342994</c:v>
                </c:pt>
                <c:pt idx="44">
                  <c:v>3258.3855774058743</c:v>
                </c:pt>
                <c:pt idx="45">
                  <c:v>3435.6763675589996</c:v>
                </c:pt>
                <c:pt idx="46">
                  <c:v>3580.5223538028777</c:v>
                </c:pt>
                <c:pt idx="47">
                  <c:v>3690.6469753599008</c:v>
                </c:pt>
                <c:pt idx="48">
                  <c:v>3762.806803101932</c:v>
                </c:pt>
                <c:pt idx="49">
                  <c:v>3796.6449180304849</c:v>
                </c:pt>
                <c:pt idx="50">
                  <c:v>3794.2775352481704</c:v>
                </c:pt>
                <c:pt idx="51">
                  <c:v>3756.1231643683368</c:v>
                </c:pt>
                <c:pt idx="52">
                  <c:v>3681.8449158756598</c:v>
                </c:pt>
                <c:pt idx="53">
                  <c:v>3570.0783964498646</c:v>
                </c:pt>
                <c:pt idx="54">
                  <c:v>3423.6963766334966</c:v>
                </c:pt>
                <c:pt idx="55">
                  <c:v>3238.0090204198505</c:v>
                </c:pt>
                <c:pt idx="56">
                  <c:v>3022.9955753094237</c:v>
                </c:pt>
                <c:pt idx="57">
                  <c:v>2781.3307887654078</c:v>
                </c:pt>
                <c:pt idx="58">
                  <c:v>2519.7133965890043</c:v>
                </c:pt>
                <c:pt idx="59">
                  <c:v>2229.7966651974534</c:v>
                </c:pt>
                <c:pt idx="60">
                  <c:v>1911.1109258720969</c:v>
                </c:pt>
                <c:pt idx="61">
                  <c:v>1582.4252592593225</c:v>
                </c:pt>
                <c:pt idx="62">
                  <c:v>1230.4962229235005</c:v>
                </c:pt>
                <c:pt idx="63">
                  <c:v>851.32134843273275</c:v>
                </c:pt>
                <c:pt idx="64">
                  <c:v>475.79921768042641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C0D-4E1E-AEFE-A0E38C5ED2EB}"/>
            </c:ext>
          </c:extLst>
        </c:ser>
        <c:ser>
          <c:idx val="2"/>
          <c:order val="2"/>
          <c:tx>
            <c:strRef>
              <c:f>TDK_KF_ST_11_01!$J$19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TDK_KF_ST_11_01!$J$85:$J$149</c:f>
              <c:numCache>
                <c:formatCode>General</c:formatCode>
                <c:ptCount val="65"/>
                <c:pt idx="0">
                  <c:v>-3812</c:v>
                </c:pt>
                <c:pt idx="1">
                  <c:v>-3842</c:v>
                </c:pt>
                <c:pt idx="2">
                  <c:v>-3834</c:v>
                </c:pt>
                <c:pt idx="3">
                  <c:v>-3800</c:v>
                </c:pt>
                <c:pt idx="4">
                  <c:v>-3721</c:v>
                </c:pt>
                <c:pt idx="5">
                  <c:v>-3603</c:v>
                </c:pt>
                <c:pt idx="6">
                  <c:v>-3452</c:v>
                </c:pt>
                <c:pt idx="7">
                  <c:v>-3268</c:v>
                </c:pt>
                <c:pt idx="8">
                  <c:v>-3046</c:v>
                </c:pt>
                <c:pt idx="9">
                  <c:v>-2801</c:v>
                </c:pt>
                <c:pt idx="10">
                  <c:v>-2534</c:v>
                </c:pt>
                <c:pt idx="11">
                  <c:v>-2247</c:v>
                </c:pt>
                <c:pt idx="12">
                  <c:v>-1925</c:v>
                </c:pt>
                <c:pt idx="13">
                  <c:v>-1593</c:v>
                </c:pt>
                <c:pt idx="14">
                  <c:v>-1238</c:v>
                </c:pt>
                <c:pt idx="15">
                  <c:v>-865</c:v>
                </c:pt>
                <c:pt idx="16">
                  <c:v>-495</c:v>
                </c:pt>
                <c:pt idx="17">
                  <c:v>-121</c:v>
                </c:pt>
                <c:pt idx="18">
                  <c:v>254</c:v>
                </c:pt>
                <c:pt idx="19">
                  <c:v>621</c:v>
                </c:pt>
                <c:pt idx="20">
                  <c:v>977</c:v>
                </c:pt>
                <c:pt idx="21">
                  <c:v>1344</c:v>
                </c:pt>
                <c:pt idx="22">
                  <c:v>1695</c:v>
                </c:pt>
                <c:pt idx="23">
                  <c:v>2037</c:v>
                </c:pt>
                <c:pt idx="24">
                  <c:v>2343</c:v>
                </c:pt>
                <c:pt idx="25">
                  <c:v>2640</c:v>
                </c:pt>
                <c:pt idx="26">
                  <c:v>2899</c:v>
                </c:pt>
                <c:pt idx="27">
                  <c:v>3131</c:v>
                </c:pt>
                <c:pt idx="28">
                  <c:v>3344</c:v>
                </c:pt>
                <c:pt idx="29">
                  <c:v>3517</c:v>
                </c:pt>
                <c:pt idx="30">
                  <c:v>3655</c:v>
                </c:pt>
                <c:pt idx="31">
                  <c:v>3769</c:v>
                </c:pt>
                <c:pt idx="32">
                  <c:v>3840</c:v>
                </c:pt>
                <c:pt idx="33">
                  <c:v>3873</c:v>
                </c:pt>
                <c:pt idx="34">
                  <c:v>3862</c:v>
                </c:pt>
                <c:pt idx="35">
                  <c:v>3829</c:v>
                </c:pt>
                <c:pt idx="36">
                  <c:v>3748</c:v>
                </c:pt>
                <c:pt idx="37">
                  <c:v>3637</c:v>
                </c:pt>
                <c:pt idx="38">
                  <c:v>3491</c:v>
                </c:pt>
                <c:pt idx="39">
                  <c:v>3291</c:v>
                </c:pt>
                <c:pt idx="40">
                  <c:v>3080</c:v>
                </c:pt>
                <c:pt idx="41">
                  <c:v>2826</c:v>
                </c:pt>
                <c:pt idx="42">
                  <c:v>2563</c:v>
                </c:pt>
                <c:pt idx="43">
                  <c:v>2276</c:v>
                </c:pt>
                <c:pt idx="44">
                  <c:v>1958</c:v>
                </c:pt>
                <c:pt idx="45">
                  <c:v>1625</c:v>
                </c:pt>
                <c:pt idx="46">
                  <c:v>1269</c:v>
                </c:pt>
                <c:pt idx="47">
                  <c:v>894</c:v>
                </c:pt>
                <c:pt idx="48">
                  <c:v>519</c:v>
                </c:pt>
                <c:pt idx="49">
                  <c:v>148</c:v>
                </c:pt>
                <c:pt idx="50">
                  <c:v>-220</c:v>
                </c:pt>
                <c:pt idx="51">
                  <c:v>-590</c:v>
                </c:pt>
                <c:pt idx="52">
                  <c:v>-957</c:v>
                </c:pt>
                <c:pt idx="53">
                  <c:v>-1318</c:v>
                </c:pt>
                <c:pt idx="54">
                  <c:v>-1665</c:v>
                </c:pt>
                <c:pt idx="55">
                  <c:v>-2010</c:v>
                </c:pt>
                <c:pt idx="56">
                  <c:v>-2321</c:v>
                </c:pt>
                <c:pt idx="57">
                  <c:v>-2609</c:v>
                </c:pt>
                <c:pt idx="58">
                  <c:v>-2873</c:v>
                </c:pt>
                <c:pt idx="59">
                  <c:v>-3106</c:v>
                </c:pt>
                <c:pt idx="60">
                  <c:v>-3312</c:v>
                </c:pt>
                <c:pt idx="61">
                  <c:v>-3482</c:v>
                </c:pt>
                <c:pt idx="62">
                  <c:v>-3632</c:v>
                </c:pt>
                <c:pt idx="63">
                  <c:v>-3739</c:v>
                </c:pt>
                <c:pt idx="64">
                  <c:v>-3809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C0D-4E1E-AEFE-A0E38C5ED2EB}"/>
            </c:ext>
          </c:extLst>
        </c:ser>
        <c:ser>
          <c:idx val="3"/>
          <c:order val="3"/>
          <c:tx>
            <c:strRef>
              <c:f>TDK_KF_ST_11_01!$N$19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TDK_KF_ST_11_01!$N$85:$N$149</c:f>
              <c:numCache>
                <c:formatCode>General</c:formatCode>
                <c:ptCount val="65"/>
                <c:pt idx="0">
                  <c:v>-3803.7193651151015</c:v>
                </c:pt>
                <c:pt idx="1">
                  <c:v>-3838.0535255536824</c:v>
                </c:pt>
                <c:pt idx="2">
                  <c:v>-3834.2769262723359</c:v>
                </c:pt>
                <c:pt idx="3">
                  <c:v>-3794.8168970301554</c:v>
                </c:pt>
                <c:pt idx="4">
                  <c:v>-3720.0394798532852</c:v>
                </c:pt>
                <c:pt idx="5">
                  <c:v>-3603.9941044843331</c:v>
                </c:pt>
                <c:pt idx="6">
                  <c:v>-3456.1038793577268</c:v>
                </c:pt>
                <c:pt idx="7">
                  <c:v>-3271.2862663883825</c:v>
                </c:pt>
                <c:pt idx="8">
                  <c:v>-3052.2130115035584</c:v>
                </c:pt>
                <c:pt idx="9">
                  <c:v>-2807.9378899756662</c:v>
                </c:pt>
                <c:pt idx="10">
                  <c:v>-2542.732382693312</c:v>
                </c:pt>
                <c:pt idx="11">
                  <c:v>-2254.8809071584542</c:v>
                </c:pt>
                <c:pt idx="12">
                  <c:v>-1932.6247952068391</c:v>
                </c:pt>
                <c:pt idx="13">
                  <c:v>-1599.2037870841789</c:v>
                </c:pt>
                <c:pt idx="14">
                  <c:v>-1243.5713485787439</c:v>
                </c:pt>
                <c:pt idx="15">
                  <c:v>-869.6208688210055</c:v>
                </c:pt>
                <c:pt idx="16">
                  <c:v>-495.07467928922193</c:v>
                </c:pt>
                <c:pt idx="17">
                  <c:v>-119.20351751566831</c:v>
                </c:pt>
                <c:pt idx="18">
                  <c:v>258.53360396454025</c:v>
                </c:pt>
                <c:pt idx="19">
                  <c:v>626.73168456280962</c:v>
                </c:pt>
                <c:pt idx="20">
                  <c:v>985.73453604649399</c:v>
                </c:pt>
                <c:pt idx="21">
                  <c:v>1354.6669109774643</c:v>
                </c:pt>
                <c:pt idx="22">
                  <c:v>1706.2639720771188</c:v>
                </c:pt>
                <c:pt idx="23">
                  <c:v>2044.7638316162424</c:v>
                </c:pt>
                <c:pt idx="24">
                  <c:v>2355.5740408647252</c:v>
                </c:pt>
                <c:pt idx="25">
                  <c:v>2648.2836797855512</c:v>
                </c:pt>
                <c:pt idx="26">
                  <c:v>2902.0552716390707</c:v>
                </c:pt>
                <c:pt idx="27">
                  <c:v>3134.9509062672464</c:v>
                </c:pt>
                <c:pt idx="28">
                  <c:v>3343.4795361942388</c:v>
                </c:pt>
                <c:pt idx="29">
                  <c:v>3515.8943460627211</c:v>
                </c:pt>
                <c:pt idx="30">
                  <c:v>3656.9452958837846</c:v>
                </c:pt>
                <c:pt idx="31">
                  <c:v>3763.2108186525779</c:v>
                </c:pt>
                <c:pt idx="32">
                  <c:v>3832.7745245763881</c:v>
                </c:pt>
                <c:pt idx="33">
                  <c:v>3863.541970215912</c:v>
                </c:pt>
                <c:pt idx="34">
                  <c:v>3858.0802190948248</c:v>
                </c:pt>
                <c:pt idx="35">
                  <c:v>3817.8963800060519</c:v>
                </c:pt>
                <c:pt idx="36">
                  <c:v>3741.845199543443</c:v>
                </c:pt>
                <c:pt idx="37">
                  <c:v>3625.6446548765534</c:v>
                </c:pt>
                <c:pt idx="38">
                  <c:v>3477.6940849546495</c:v>
                </c:pt>
                <c:pt idx="39">
                  <c:v>3290.6154603124883</c:v>
                </c:pt>
                <c:pt idx="40">
                  <c:v>3073.9703890637184</c:v>
                </c:pt>
                <c:pt idx="41">
                  <c:v>2828.4755847156707</c:v>
                </c:pt>
                <c:pt idx="42">
                  <c:v>2567.3749600520873</c:v>
                </c:pt>
                <c:pt idx="43">
                  <c:v>2279.5004389035771</c:v>
                </c:pt>
                <c:pt idx="44">
                  <c:v>1963.4942092824147</c:v>
                </c:pt>
                <c:pt idx="45">
                  <c:v>1628.1850430944648</c:v>
                </c:pt>
                <c:pt idx="46">
                  <c:v>1273.8627894996193</c:v>
                </c:pt>
                <c:pt idx="47">
                  <c:v>903.01848924354067</c:v>
                </c:pt>
                <c:pt idx="48">
                  <c:v>525.62734004239235</c:v>
                </c:pt>
                <c:pt idx="49">
                  <c:v>154.03952145281275</c:v>
                </c:pt>
                <c:pt idx="50">
                  <c:v>-221.29267163001379</c:v>
                </c:pt>
                <c:pt idx="51">
                  <c:v>-589.62142897989099</c:v>
                </c:pt>
                <c:pt idx="52">
                  <c:v>-955.90101332918061</c:v>
                </c:pt>
                <c:pt idx="53">
                  <c:v>-1319.3044120606321</c:v>
                </c:pt>
                <c:pt idx="54">
                  <c:v>-1668.0662911779541</c:v>
                </c:pt>
                <c:pt idx="55">
                  <c:v>-2009.8592375517283</c:v>
                </c:pt>
                <c:pt idx="56">
                  <c:v>-2325.1753161867582</c:v>
                </c:pt>
                <c:pt idx="57">
                  <c:v>-2613.4562750783298</c:v>
                </c:pt>
                <c:pt idx="58">
                  <c:v>-2870.1564253409724</c:v>
                </c:pt>
                <c:pt idx="59">
                  <c:v>-3104.2024589158982</c:v>
                </c:pt>
                <c:pt idx="60">
                  <c:v>-3313.2497784091051</c:v>
                </c:pt>
                <c:pt idx="61">
                  <c:v>-3485.302753538303</c:v>
                </c:pt>
                <c:pt idx="62">
                  <c:v>-3627.5940336282433</c:v>
                </c:pt>
                <c:pt idx="63">
                  <c:v>-3737.9522246742745</c:v>
                </c:pt>
                <c:pt idx="64">
                  <c:v>-3807.0997683358528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C0D-4E1E-AEFE-A0E38C5ED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37688"/>
        <c:axId val="570835336"/>
      </c:scatterChart>
      <c:valAx>
        <c:axId val="570837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5336"/>
        <c:crosses val="autoZero"/>
        <c:crossBetween val="midCat"/>
      </c:valAx>
      <c:valAx>
        <c:axId val="57083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7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TDK_KF_ST_11_01!$AC$20:$AC$84</c:f>
              <c:numCache>
                <c:formatCode>General</c:formatCode>
                <c:ptCount val="65"/>
                <c:pt idx="0">
                  <c:v>-1.1067963847424839E-2</c:v>
                </c:pt>
                <c:pt idx="1">
                  <c:v>-0.11715309033511634</c:v>
                </c:pt>
                <c:pt idx="2">
                  <c:v>-0.13359417647420457</c:v>
                </c:pt>
                <c:pt idx="3">
                  <c:v>-0.12459400711219004</c:v>
                </c:pt>
                <c:pt idx="4">
                  <c:v>-0.18900767341583347</c:v>
                </c:pt>
                <c:pt idx="5">
                  <c:v>-0.12431848626464514</c:v>
                </c:pt>
                <c:pt idx="6">
                  <c:v>8.209282775766269E-4</c:v>
                </c:pt>
                <c:pt idx="7">
                  <c:v>-3.304162075554018E-2</c:v>
                </c:pt>
                <c:pt idx="8">
                  <c:v>-4.9791913931628073E-2</c:v>
                </c:pt>
                <c:pt idx="9">
                  <c:v>-3.2917204951218082E-2</c:v>
                </c:pt>
                <c:pt idx="10">
                  <c:v>3.9066432157497388E-3</c:v>
                </c:pt>
                <c:pt idx="11">
                  <c:v>-4.4136059938288952E-2</c:v>
                </c:pt>
                <c:pt idx="12">
                  <c:v>1.6945575640448851E-2</c:v>
                </c:pt>
                <c:pt idx="13">
                  <c:v>-1.6264584373558932E-2</c:v>
                </c:pt>
                <c:pt idx="14">
                  <c:v>-0.10879686602193317</c:v>
                </c:pt>
                <c:pt idx="15">
                  <c:v>-8.2462365617004707E-2</c:v>
                </c:pt>
                <c:pt idx="16">
                  <c:v>-0.11211913827328601</c:v>
                </c:pt>
                <c:pt idx="17">
                  <c:v>-0.15021277914210884</c:v>
                </c:pt>
                <c:pt idx="18">
                  <c:v>-0.12436781140792164</c:v>
                </c:pt>
                <c:pt idx="19">
                  <c:v>-0.18881590208421528</c:v>
                </c:pt>
                <c:pt idx="20">
                  <c:v>-0.14888354778027235</c:v>
                </c:pt>
                <c:pt idx="21">
                  <c:v>-0.14515108466356708</c:v>
                </c:pt>
                <c:pt idx="22">
                  <c:v>6.9255793922039288E-2</c:v>
                </c:pt>
                <c:pt idx="23">
                  <c:v>-1.8570334797914256E-2</c:v>
                </c:pt>
                <c:pt idx="24">
                  <c:v>-7.0542953065654501E-2</c:v>
                </c:pt>
                <c:pt idx="25">
                  <c:v>3.1400380992266719E-2</c:v>
                </c:pt>
                <c:pt idx="26">
                  <c:v>9.2881968971795459E-2</c:v>
                </c:pt>
                <c:pt idx="27">
                  <c:v>4.8885318899039021E-2</c:v>
                </c:pt>
                <c:pt idx="28">
                  <c:v>8.159708237792529E-2</c:v>
                </c:pt>
                <c:pt idx="29">
                  <c:v>0.12590824052219318</c:v>
                </c:pt>
                <c:pt idx="30">
                  <c:v>-3.9078043483527836E-2</c:v>
                </c:pt>
                <c:pt idx="31">
                  <c:v>4.1323372992991381E-2</c:v>
                </c:pt>
                <c:pt idx="32">
                  <c:v>2.3728355763267928E-2</c:v>
                </c:pt>
                <c:pt idx="33">
                  <c:v>-2.4651350280379347E-2</c:v>
                </c:pt>
                <c:pt idx="34">
                  <c:v>-2.5454469151696912E-2</c:v>
                </c:pt>
                <c:pt idx="35">
                  <c:v>-1.3411350638591557E-2</c:v>
                </c:pt>
                <c:pt idx="36">
                  <c:v>7.5146231119788354E-2</c:v>
                </c:pt>
                <c:pt idx="37">
                  <c:v>3.6758813410386892E-2</c:v>
                </c:pt>
                <c:pt idx="38">
                  <c:v>0.10671855903444794</c:v>
                </c:pt>
                <c:pt idx="39">
                  <c:v>0.11986302376331537</c:v>
                </c:pt>
                <c:pt idx="40">
                  <c:v>0.12687481012795843</c:v>
                </c:pt>
                <c:pt idx="41">
                  <c:v>0.16111853832498468</c:v>
                </c:pt>
                <c:pt idx="42">
                  <c:v>0.12860393303665774</c:v>
                </c:pt>
                <c:pt idx="43">
                  <c:v>0.1515392368328321</c:v>
                </c:pt>
                <c:pt idx="44">
                  <c:v>0.15893727321520146</c:v>
                </c:pt>
                <c:pt idx="45">
                  <c:v>7.7768349265227243E-2</c:v>
                </c:pt>
                <c:pt idx="46">
                  <c:v>8.1730687699064219E-2</c:v>
                </c:pt>
                <c:pt idx="47">
                  <c:v>1.2401061474633934E-2</c:v>
                </c:pt>
                <c:pt idx="48">
                  <c:v>6.0849421381021784E-3</c:v>
                </c:pt>
                <c:pt idx="49">
                  <c:v>3.4264221695423203E-2</c:v>
                </c:pt>
                <c:pt idx="50">
                  <c:v>-4.9780571776807392E-2</c:v>
                </c:pt>
                <c:pt idx="51">
                  <c:v>-0.11847364307624275</c:v>
                </c:pt>
                <c:pt idx="52">
                  <c:v>-2.8750725433951629E-2</c:v>
                </c:pt>
                <c:pt idx="53">
                  <c:v>-8.213863391108589E-2</c:v>
                </c:pt>
                <c:pt idx="54">
                  <c:v>-4.6273409626735429E-2</c:v>
                </c:pt>
                <c:pt idx="55">
                  <c:v>-4.3380756764236139E-2</c:v>
                </c:pt>
                <c:pt idx="56">
                  <c:v>1.1016986420486319E-2</c:v>
                </c:pt>
                <c:pt idx="57">
                  <c:v>-3.5960750418155385E-2</c:v>
                </c:pt>
                <c:pt idx="58">
                  <c:v>-6.2940139745535362E-2</c:v>
                </c:pt>
                <c:pt idx="59">
                  <c:v>4.1306934322619782E-2</c:v>
                </c:pt>
                <c:pt idx="60">
                  <c:v>-2.4292522928703875E-3</c:v>
                </c:pt>
                <c:pt idx="61">
                  <c:v>-4.4214481716778664E-2</c:v>
                </c:pt>
                <c:pt idx="62">
                  <c:v>-7.1122763399216637E-2</c:v>
                </c:pt>
                <c:pt idx="63">
                  <c:v>-6.6795684453154536E-2</c:v>
                </c:pt>
                <c:pt idx="64">
                  <c:v>-0.15756382267801428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BF6-4245-B31F-E34B5BA994C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TDK_KF_ST_11_01!$AA$85:$AA$149</c:f>
              <c:numCache>
                <c:formatCode>General</c:formatCode>
                <c:ptCount val="65"/>
                <c:pt idx="0">
                  <c:v>360.09899999999982</c:v>
                </c:pt>
                <c:pt idx="1">
                  <c:v>354.3209999999998</c:v>
                </c:pt>
                <c:pt idx="2">
                  <c:v>348.8039999999998</c:v>
                </c:pt>
                <c:pt idx="3">
                  <c:v>343.28699999999981</c:v>
                </c:pt>
                <c:pt idx="4">
                  <c:v>337.76999999999981</c:v>
                </c:pt>
                <c:pt idx="5">
                  <c:v>331.9649999999998</c:v>
                </c:pt>
                <c:pt idx="6">
                  <c:v>326.3399999999998</c:v>
                </c:pt>
                <c:pt idx="7">
                  <c:v>320.61599999999981</c:v>
                </c:pt>
                <c:pt idx="8">
                  <c:v>314.85599999999982</c:v>
                </c:pt>
                <c:pt idx="9">
                  <c:v>309.22199999999981</c:v>
                </c:pt>
                <c:pt idx="10">
                  <c:v>303.71399999999983</c:v>
                </c:pt>
                <c:pt idx="11">
                  <c:v>298.22399999999982</c:v>
                </c:pt>
                <c:pt idx="12">
                  <c:v>292.49999999999983</c:v>
                </c:pt>
                <c:pt idx="13">
                  <c:v>286.91099999999983</c:v>
                </c:pt>
                <c:pt idx="14">
                  <c:v>281.21399999999983</c:v>
                </c:pt>
                <c:pt idx="15">
                  <c:v>275.42699999999985</c:v>
                </c:pt>
                <c:pt idx="16">
                  <c:v>269.76599999999985</c:v>
                </c:pt>
                <c:pt idx="17">
                  <c:v>264.15899999999988</c:v>
                </c:pt>
                <c:pt idx="18">
                  <c:v>258.54299999999989</c:v>
                </c:pt>
                <c:pt idx="19">
                  <c:v>253.03499999999988</c:v>
                </c:pt>
                <c:pt idx="20">
                  <c:v>247.58099999999988</c:v>
                </c:pt>
                <c:pt idx="21">
                  <c:v>241.82999999999987</c:v>
                </c:pt>
                <c:pt idx="22">
                  <c:v>236.14199999999988</c:v>
                </c:pt>
                <c:pt idx="23">
                  <c:v>230.39099999999988</c:v>
                </c:pt>
                <c:pt idx="24">
                  <c:v>224.77499999999986</c:v>
                </c:pt>
                <c:pt idx="25">
                  <c:v>219.06899999999987</c:v>
                </c:pt>
                <c:pt idx="26">
                  <c:v>213.65099999999987</c:v>
                </c:pt>
                <c:pt idx="27">
                  <c:v>208.10699999999986</c:v>
                </c:pt>
                <c:pt idx="28">
                  <c:v>202.41899999999987</c:v>
                </c:pt>
                <c:pt idx="29">
                  <c:v>196.84799999999987</c:v>
                </c:pt>
                <c:pt idx="30">
                  <c:v>191.19599999999988</c:v>
                </c:pt>
                <c:pt idx="31">
                  <c:v>185.49899999999988</c:v>
                </c:pt>
                <c:pt idx="32">
                  <c:v>179.75699999999989</c:v>
                </c:pt>
                <c:pt idx="33">
                  <c:v>174.20399999999989</c:v>
                </c:pt>
                <c:pt idx="34">
                  <c:v>168.64199999999988</c:v>
                </c:pt>
                <c:pt idx="35">
                  <c:v>163.22399999999988</c:v>
                </c:pt>
                <c:pt idx="36">
                  <c:v>157.69799999999987</c:v>
                </c:pt>
                <c:pt idx="37">
                  <c:v>151.93799999999987</c:v>
                </c:pt>
                <c:pt idx="38">
                  <c:v>146.33999999999986</c:v>
                </c:pt>
                <c:pt idx="39">
                  <c:v>140.57099999999986</c:v>
                </c:pt>
                <c:pt idx="40">
                  <c:v>134.89199999999985</c:v>
                </c:pt>
                <c:pt idx="41">
                  <c:v>129.23999999999987</c:v>
                </c:pt>
                <c:pt idx="42">
                  <c:v>123.82199999999986</c:v>
                </c:pt>
                <c:pt idx="43">
                  <c:v>118.33199999999987</c:v>
                </c:pt>
                <c:pt idx="44">
                  <c:v>112.71599999999987</c:v>
                </c:pt>
                <c:pt idx="45">
                  <c:v>107.09099999999987</c:v>
                </c:pt>
                <c:pt idx="46">
                  <c:v>101.41199999999986</c:v>
                </c:pt>
                <c:pt idx="47">
                  <c:v>95.66999999999986</c:v>
                </c:pt>
                <c:pt idx="48">
                  <c:v>89.963999999999857</c:v>
                </c:pt>
                <c:pt idx="49">
                  <c:v>84.41999999999986</c:v>
                </c:pt>
                <c:pt idx="50">
                  <c:v>78.839999999999861</c:v>
                </c:pt>
                <c:pt idx="51">
                  <c:v>73.331999999999866</c:v>
                </c:pt>
                <c:pt idx="52">
                  <c:v>67.769999999999868</c:v>
                </c:pt>
                <c:pt idx="53">
                  <c:v>62.108999999999867</c:v>
                </c:pt>
                <c:pt idx="54">
                  <c:v>56.474999999999866</c:v>
                </c:pt>
                <c:pt idx="55">
                  <c:v>50.678999999999867</c:v>
                </c:pt>
                <c:pt idx="56">
                  <c:v>44.990999999999865</c:v>
                </c:pt>
                <c:pt idx="57">
                  <c:v>39.383999999999865</c:v>
                </c:pt>
                <c:pt idx="58">
                  <c:v>33.920999999999864</c:v>
                </c:pt>
                <c:pt idx="59">
                  <c:v>28.367999999999864</c:v>
                </c:pt>
                <c:pt idx="60">
                  <c:v>22.688999999999865</c:v>
                </c:pt>
                <c:pt idx="61">
                  <c:v>17.162999999999865</c:v>
                </c:pt>
                <c:pt idx="62">
                  <c:v>11.510999999999866</c:v>
                </c:pt>
                <c:pt idx="63">
                  <c:v>5.6339999999998662</c:v>
                </c:pt>
                <c:pt idx="64">
                  <c:v>-4.5000000000133156E-2</c:v>
                </c:pt>
              </c:numCache>
            </c:numRef>
          </c:xVal>
          <c:yVal>
            <c:numRef>
              <c:f>TDK_KF_ST_11_01!$AC$85:$AC$149</c:f>
              <c:numCache>
                <c:formatCode>General</c:formatCode>
                <c:ptCount val="65"/>
                <c:pt idx="0">
                  <c:v>-1.3594374547551524E-2</c:v>
                </c:pt>
                <c:pt idx="1">
                  <c:v>8.6846116005290241E-4</c:v>
                </c:pt>
                <c:pt idx="2">
                  <c:v>-2.3631318528202883E-2</c:v>
                </c:pt>
                <c:pt idx="3">
                  <c:v>2.3286316173084742E-2</c:v>
                </c:pt>
                <c:pt idx="4">
                  <c:v>4.5296025978188936E-2</c:v>
                </c:pt>
                <c:pt idx="5">
                  <c:v>5.9537625302709785E-2</c:v>
                </c:pt>
                <c:pt idx="6">
                  <c:v>4.08547587492194E-2</c:v>
                </c:pt>
                <c:pt idx="7">
                  <c:v>2.7622004037027637E-2</c:v>
                </c:pt>
                <c:pt idx="8">
                  <c:v>-2.7197604902823969E-2</c:v>
                </c:pt>
                <c:pt idx="9">
                  <c:v>-4.2448850480809597E-3</c:v>
                </c:pt>
                <c:pt idx="10">
                  <c:v>6.9726497474675853E-4</c:v>
                </c:pt>
                <c:pt idx="11">
                  <c:v>-1.8354675487785244E-2</c:v>
                </c:pt>
                <c:pt idx="12">
                  <c:v>-1.1940064165912645E-2</c:v>
                </c:pt>
                <c:pt idx="13">
                  <c:v>-1.055733086627697E-2</c:v>
                </c:pt>
                <c:pt idx="14">
                  <c:v>-3.5204024804897927E-3</c:v>
                </c:pt>
                <c:pt idx="15">
                  <c:v>3.2715728873256467E-2</c:v>
                </c:pt>
                <c:pt idx="16">
                  <c:v>6.4130013550879994E-2</c:v>
                </c:pt>
                <c:pt idx="17">
                  <c:v>9.7898698993731159E-2</c:v>
                </c:pt>
                <c:pt idx="18">
                  <c:v>0.12327750848817232</c:v>
                </c:pt>
                <c:pt idx="19">
                  <c:v>0.12847238853416343</c:v>
                </c:pt>
                <c:pt idx="20">
                  <c:v>0.18315088185298123</c:v>
                </c:pt>
                <c:pt idx="21">
                  <c:v>0.17527568101030511</c:v>
                </c:pt>
                <c:pt idx="22">
                  <c:v>0.17498076734779033</c:v>
                </c:pt>
                <c:pt idx="23">
                  <c:v>0.12753246665985785</c:v>
                </c:pt>
                <c:pt idx="24">
                  <c:v>0.17582740178227141</c:v>
                </c:pt>
                <c:pt idx="25">
                  <c:v>0.17298431205162501</c:v>
                </c:pt>
                <c:pt idx="26">
                  <c:v>9.8091376127371177E-2</c:v>
                </c:pt>
                <c:pt idx="27">
                  <c:v>5.8434103392187353E-2</c:v>
                </c:pt>
                <c:pt idx="28">
                  <c:v>5.5278146094451586E-2</c:v>
                </c:pt>
                <c:pt idx="29">
                  <c:v>0.10721782153208892</c:v>
                </c:pt>
                <c:pt idx="30">
                  <c:v>7.7746155393157323E-2</c:v>
                </c:pt>
                <c:pt idx="31">
                  <c:v>7.530650557899321E-2</c:v>
                </c:pt>
                <c:pt idx="32">
                  <c:v>7.8397946636926008E-2</c:v>
                </c:pt>
                <c:pt idx="33">
                  <c:v>4.7750343892118963E-2</c:v>
                </c:pt>
                <c:pt idx="34">
                  <c:v>0.12028154937041791</c:v>
                </c:pt>
                <c:pt idx="35">
                  <c:v>0.12028326800287914</c:v>
                </c:pt>
                <c:pt idx="36">
                  <c:v>9.3199603512175599E-2</c:v>
                </c:pt>
                <c:pt idx="37">
                  <c:v>0.13117636517063147</c:v>
                </c:pt>
                <c:pt idx="38">
                  <c:v>9.1297136893160769E-2</c:v>
                </c:pt>
                <c:pt idx="39">
                  <c:v>3.4262730334262415E-2</c:v>
                </c:pt>
                <c:pt idx="40">
                  <c:v>0.10418255924011532</c:v>
                </c:pt>
                <c:pt idx="41">
                  <c:v>-3.8274135685668398E-2</c:v>
                </c:pt>
                <c:pt idx="42">
                  <c:v>-7.5380129854949018E-2</c:v>
                </c:pt>
                <c:pt idx="43">
                  <c:v>-3.4793353633958191E-2</c:v>
                </c:pt>
                <c:pt idx="44">
                  <c:v>-0.14540764071418266</c:v>
                </c:pt>
                <c:pt idx="45">
                  <c:v>-0.1097292071476943</c:v>
                </c:pt>
                <c:pt idx="46">
                  <c:v>-0.10965235439897469</c:v>
                </c:pt>
                <c:pt idx="47">
                  <c:v>-0.16937403029886866</c:v>
                </c:pt>
                <c:pt idx="48">
                  <c:v>-0.13213827752989005</c:v>
                </c:pt>
                <c:pt idx="49">
                  <c:v>-0.12222120297191452</c:v>
                </c:pt>
                <c:pt idx="50">
                  <c:v>-7.7575554677196124E-3</c:v>
                </c:pt>
                <c:pt idx="51">
                  <c:v>-3.8175521245406685E-2</c:v>
                </c:pt>
                <c:pt idx="52">
                  <c:v>-5.0002419036331958E-2</c:v>
                </c:pt>
                <c:pt idx="53">
                  <c:v>4.2022072325949011E-3</c:v>
                </c:pt>
                <c:pt idx="54">
                  <c:v>3.9199931982665248E-3</c:v>
                </c:pt>
                <c:pt idx="55">
                  <c:v>-3.2427837990049113E-2</c:v>
                </c:pt>
                <c:pt idx="56">
                  <c:v>1.272169874182083E-2</c:v>
                </c:pt>
                <c:pt idx="57">
                  <c:v>2.0588844578959709E-2</c:v>
                </c:pt>
                <c:pt idx="58">
                  <c:v>-4.6649811670405938E-2</c:v>
                </c:pt>
                <c:pt idx="59">
                  <c:v>-0.15187357410870206</c:v>
                </c:pt>
                <c:pt idx="60">
                  <c:v>-5.835874303149069E-2</c:v>
                </c:pt>
                <c:pt idx="61">
                  <c:v>-7.8283987850308989E-2</c:v>
                </c:pt>
                <c:pt idx="62">
                  <c:v>-5.3288105301602329E-2</c:v>
                </c:pt>
                <c:pt idx="63">
                  <c:v>-8.9926386284525428E-2</c:v>
                </c:pt>
                <c:pt idx="64">
                  <c:v>-3.9836972128849624E-2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BF6-4245-B31F-E34B5BA994C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</c:numCache>
            </c:numRef>
          </c:xVal>
          <c:yVal>
            <c:numRef>
              <c:f>TDK_KF_ST_11_01!$AD$20:$AD$83</c:f>
              <c:numCache>
                <c:formatCode>General</c:formatCode>
                <c:ptCount val="64"/>
                <c:pt idx="0">
                  <c:v>-2.8769008281424785E-2</c:v>
                </c:pt>
                <c:pt idx="1">
                  <c:v>2.7226704050590911E-2</c:v>
                </c:pt>
                <c:pt idx="2">
                  <c:v>8.0306071172602245E-2</c:v>
                </c:pt>
                <c:pt idx="3">
                  <c:v>4.6310019261881052E-2</c:v>
                </c:pt>
                <c:pt idx="4">
                  <c:v>0.13064893038434278</c:v>
                </c:pt>
                <c:pt idx="5">
                  <c:v>-2.7555087844056914E-2</c:v>
                </c:pt>
                <c:pt idx="6">
                  <c:v>-4.7470739947982565E-2</c:v>
                </c:pt>
                <c:pt idx="7">
                  <c:v>5.3630465334499888E-2</c:v>
                </c:pt>
                <c:pt idx="8">
                  <c:v>6.2513612673448904E-2</c:v>
                </c:pt>
                <c:pt idx="9">
                  <c:v>4.8936696116896883E-4</c:v>
                </c:pt>
                <c:pt idx="10">
                  <c:v>1.3349982516785985E-5</c:v>
                </c:pt>
                <c:pt idx="11">
                  <c:v>4.8338267170883853E-2</c:v>
                </c:pt>
                <c:pt idx="12">
                  <c:v>-6.6947994676780809E-2</c:v>
                </c:pt>
                <c:pt idx="13">
                  <c:v>-2.1910936871847753E-2</c:v>
                </c:pt>
                <c:pt idx="14">
                  <c:v>0.10103931055421356</c:v>
                </c:pt>
                <c:pt idx="15">
                  <c:v>-3.9758837354909815E-2</c:v>
                </c:pt>
                <c:pt idx="16">
                  <c:v>-2.0019139256604035E-2</c:v>
                </c:pt>
                <c:pt idx="17">
                  <c:v>-1.9161251156759818E-2</c:v>
                </c:pt>
                <c:pt idx="18">
                  <c:v>1.4715457008946942E-2</c:v>
                </c:pt>
                <c:pt idx="19">
                  <c:v>7.9086694936520985E-2</c:v>
                </c:pt>
                <c:pt idx="20">
                  <c:v>3.4759070660896896E-3</c:v>
                </c:pt>
                <c:pt idx="21">
                  <c:v>0.11035773102960889</c:v>
                </c:pt>
                <c:pt idx="22">
                  <c:v>-0.14463592377698831</c:v>
                </c:pt>
                <c:pt idx="23">
                  <c:v>-1.9703800887754142E-2</c:v>
                </c:pt>
                <c:pt idx="24">
                  <c:v>0.17472551230576983</c:v>
                </c:pt>
                <c:pt idx="25">
                  <c:v>2.8623493419956958E-3</c:v>
                </c:pt>
                <c:pt idx="26">
                  <c:v>-1.5848320786346903E-3</c:v>
                </c:pt>
                <c:pt idx="27">
                  <c:v>8.229104627159245E-2</c:v>
                </c:pt>
                <c:pt idx="28">
                  <c:v>1.160252113425031E-2</c:v>
                </c:pt>
                <c:pt idx="29">
                  <c:v>-5.6249725193140421E-3</c:v>
                </c:pt>
                <c:pt idx="30">
                  <c:v>0.15935959285394574</c:v>
                </c:pt>
                <c:pt idx="31">
                  <c:v>6.426970899127582E-3</c:v>
                </c:pt>
                <c:pt idx="32">
                  <c:v>5.466959087365808E-2</c:v>
                </c:pt>
                <c:pt idx="33">
                  <c:v>9.9957855859372557E-2</c:v>
                </c:pt>
                <c:pt idx="34">
                  <c:v>0.10320062454485424</c:v>
                </c:pt>
                <c:pt idx="35">
                  <c:v>0.12062917217068048</c:v>
                </c:pt>
                <c:pt idx="36">
                  <c:v>-1.9868085025336768E-2</c:v>
                </c:pt>
                <c:pt idx="37">
                  <c:v>2.1675289981800461E-2</c:v>
                </c:pt>
                <c:pt idx="38">
                  <c:v>-8.6271829070767581E-3</c:v>
                </c:pt>
                <c:pt idx="39">
                  <c:v>5.3121288288309643E-2</c:v>
                </c:pt>
                <c:pt idx="40">
                  <c:v>4.8952591654312982E-2</c:v>
                </c:pt>
                <c:pt idx="41">
                  <c:v>-3.3586071665126838E-2</c:v>
                </c:pt>
                <c:pt idx="42">
                  <c:v>4.6376834311132598E-2</c:v>
                </c:pt>
                <c:pt idx="43">
                  <c:v>2.3736444177473004E-2</c:v>
                </c:pt>
                <c:pt idx="44">
                  <c:v>2.4213608637779771E-2</c:v>
                </c:pt>
                <c:pt idx="45">
                  <c:v>5.0704039268936185E-2</c:v>
                </c:pt>
                <c:pt idx="46">
                  <c:v>4.1546820789108097E-2</c:v>
                </c:pt>
                <c:pt idx="47">
                  <c:v>8.5497637519097225E-2</c:v>
                </c:pt>
                <c:pt idx="48">
                  <c:v>5.8045071412777816E-2</c:v>
                </c:pt>
                <c:pt idx="49">
                  <c:v>-1.548492822166736E-3</c:v>
                </c:pt>
                <c:pt idx="50">
                  <c:v>4.6260169296317599E-2</c:v>
                </c:pt>
                <c:pt idx="51">
                  <c:v>0.10791631220996578</c:v>
                </c:pt>
                <c:pt idx="52">
                  <c:v>1.6810661268038984E-2</c:v>
                </c:pt>
                <c:pt idx="53">
                  <c:v>6.3783958423300646E-2</c:v>
                </c:pt>
                <c:pt idx="54">
                  <c:v>4.6970674601482187E-2</c:v>
                </c:pt>
                <c:pt idx="55">
                  <c:v>3.9135871716155179E-2</c:v>
                </c:pt>
                <c:pt idx="56">
                  <c:v>-3.8214591323310287E-2</c:v>
                </c:pt>
                <c:pt idx="57">
                  <c:v>6.3582754455183021E-2</c:v>
                </c:pt>
                <c:pt idx="58">
                  <c:v>0.10379489849475476</c:v>
                </c:pt>
                <c:pt idx="59">
                  <c:v>1.8230690980090003E-2</c:v>
                </c:pt>
                <c:pt idx="60">
                  <c:v>4.7725278271059324E-2</c:v>
                </c:pt>
                <c:pt idx="61">
                  <c:v>6.7500797889863406E-2</c:v>
                </c:pt>
                <c:pt idx="62">
                  <c:v>4.7491444871013755E-2</c:v>
                </c:pt>
                <c:pt idx="63">
                  <c:v>6.7664145613207438E-2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BF6-4245-B31F-E34B5BA99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36904"/>
        <c:axId val="570836120"/>
      </c:scatterChart>
      <c:valAx>
        <c:axId val="5708369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6120"/>
        <c:crosses val="autoZero"/>
        <c:crossBetween val="midCat"/>
      </c:valAx>
      <c:valAx>
        <c:axId val="57083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0836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858</c:v>
                </c:pt>
                <c:pt idx="2">
                  <c:v>1233</c:v>
                </c:pt>
                <c:pt idx="3">
                  <c:v>1587</c:v>
                </c:pt>
                <c:pt idx="4">
                  <c:v>1909</c:v>
                </c:pt>
                <c:pt idx="5">
                  <c:v>2226</c:v>
                </c:pt>
                <c:pt idx="6">
                  <c:v>2530</c:v>
                </c:pt>
                <c:pt idx="7">
                  <c:v>2790</c:v>
                </c:pt>
                <c:pt idx="8">
                  <c:v>3037</c:v>
                </c:pt>
                <c:pt idx="9">
                  <c:v>3251</c:v>
                </c:pt>
                <c:pt idx="10">
                  <c:v>3431</c:v>
                </c:pt>
                <c:pt idx="11">
                  <c:v>3588</c:v>
                </c:pt>
                <c:pt idx="12">
                  <c:v>3704</c:v>
                </c:pt>
                <c:pt idx="13">
                  <c:v>3769</c:v>
                </c:pt>
                <c:pt idx="14">
                  <c:v>3808</c:v>
                </c:pt>
                <c:pt idx="15">
                  <c:v>3813</c:v>
                </c:pt>
                <c:pt idx="16">
                  <c:v>3778</c:v>
                </c:pt>
                <c:pt idx="17">
                  <c:v>3709</c:v>
                </c:pt>
                <c:pt idx="18">
                  <c:v>3599</c:v>
                </c:pt>
                <c:pt idx="19">
                  <c:v>3456</c:v>
                </c:pt>
                <c:pt idx="20">
                  <c:v>3275</c:v>
                </c:pt>
                <c:pt idx="21">
                  <c:v>3070</c:v>
                </c:pt>
                <c:pt idx="22">
                  <c:v>2824</c:v>
                </c:pt>
                <c:pt idx="23">
                  <c:v>2571</c:v>
                </c:pt>
                <c:pt idx="24">
                  <c:v>2279</c:v>
                </c:pt>
                <c:pt idx="25">
                  <c:v>1950</c:v>
                </c:pt>
                <c:pt idx="26">
                  <c:v>1608</c:v>
                </c:pt>
                <c:pt idx="27">
                  <c:v>1263</c:v>
                </c:pt>
                <c:pt idx="28">
                  <c:v>898</c:v>
                </c:pt>
                <c:pt idx="29">
                  <c:v>533</c:v>
                </c:pt>
                <c:pt idx="30">
                  <c:v>175</c:v>
                </c:pt>
                <c:pt idx="31">
                  <c:v>-210</c:v>
                </c:pt>
                <c:pt idx="32">
                  <c:v>-592</c:v>
                </c:pt>
                <c:pt idx="33">
                  <c:v>-966</c:v>
                </c:pt>
                <c:pt idx="34">
                  <c:v>-1336</c:v>
                </c:pt>
                <c:pt idx="35">
                  <c:v>-1697</c:v>
                </c:pt>
                <c:pt idx="36">
                  <c:v>-2025</c:v>
                </c:pt>
                <c:pt idx="37">
                  <c:v>-2332</c:v>
                </c:pt>
                <c:pt idx="38">
                  <c:v>-2630</c:v>
                </c:pt>
                <c:pt idx="39">
                  <c:v>-2899</c:v>
                </c:pt>
                <c:pt idx="40">
                  <c:v>-3139</c:v>
                </c:pt>
                <c:pt idx="41">
                  <c:v>-3362</c:v>
                </c:pt>
                <c:pt idx="42">
                  <c:v>-3541</c:v>
                </c:pt>
                <c:pt idx="43">
                  <c:v>-3689</c:v>
                </c:pt>
                <c:pt idx="44">
                  <c:v>-3802</c:v>
                </c:pt>
                <c:pt idx="45">
                  <c:v>-3876</c:v>
                </c:pt>
                <c:pt idx="46">
                  <c:v>-3914</c:v>
                </c:pt>
                <c:pt idx="47">
                  <c:v>-3920</c:v>
                </c:pt>
                <c:pt idx="48">
                  <c:v>-3886</c:v>
                </c:pt>
                <c:pt idx="49">
                  <c:v>-3814</c:v>
                </c:pt>
                <c:pt idx="50">
                  <c:v>-3707</c:v>
                </c:pt>
                <c:pt idx="51">
                  <c:v>-3562</c:v>
                </c:pt>
                <c:pt idx="52">
                  <c:v>-3383</c:v>
                </c:pt>
                <c:pt idx="53">
                  <c:v>-3183</c:v>
                </c:pt>
                <c:pt idx="54">
                  <c:v>-2947</c:v>
                </c:pt>
                <c:pt idx="55">
                  <c:v>-2681</c:v>
                </c:pt>
                <c:pt idx="56">
                  <c:v>-2385</c:v>
                </c:pt>
                <c:pt idx="57">
                  <c:v>-2066</c:v>
                </c:pt>
                <c:pt idx="58">
                  <c:v>-1730</c:v>
                </c:pt>
                <c:pt idx="59">
                  <c:v>-1373</c:v>
                </c:pt>
                <c:pt idx="60">
                  <c:v>-1011</c:v>
                </c:pt>
                <c:pt idx="61">
                  <c:v>-652</c:v>
                </c:pt>
                <c:pt idx="62">
                  <c:v>-279</c:v>
                </c:pt>
                <c:pt idx="63">
                  <c:v>102</c:v>
                </c:pt>
                <c:pt idx="64">
                  <c:v>475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46B-4C88-AB57-03B24C657154}"/>
            </c:ext>
          </c:extLst>
        </c:ser>
        <c:ser>
          <c:idx val="1"/>
          <c:order val="1"/>
          <c:tx>
            <c:strRef>
              <c:f>TDK_KF_ST_11_01!$L$19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TDK_KF_ST_11_01!$L$20:$L$84</c:f>
              <c:numCache>
                <c:formatCode>General</c:formatCode>
                <c:ptCount val="65"/>
                <c:pt idx="0">
                  <c:v>477.27085734251455</c:v>
                </c:pt>
                <c:pt idx="1">
                  <c:v>862.27134412198814</c:v>
                </c:pt>
                <c:pt idx="2">
                  <c:v>1237.2657439384611</c:v>
                </c:pt>
                <c:pt idx="3">
                  <c:v>1592.4236816172704</c:v>
                </c:pt>
                <c:pt idx="4">
                  <c:v>1916.1849687865904</c:v>
                </c:pt>
                <c:pt idx="5">
                  <c:v>2230.5941394115162</c:v>
                </c:pt>
                <c:pt idx="6">
                  <c:v>2525.5792828612903</c:v>
                </c:pt>
                <c:pt idx="7">
                  <c:v>2791.1593604504815</c:v>
                </c:pt>
                <c:pt idx="8">
                  <c:v>3036.8424072598846</c:v>
                </c:pt>
                <c:pt idx="9">
                  <c:v>3250.7859879651528</c:v>
                </c:pt>
                <c:pt idx="10">
                  <c:v>3436.4880427769135</c:v>
                </c:pt>
                <c:pt idx="11">
                  <c:v>3582.4528609466429</c:v>
                </c:pt>
                <c:pt idx="12">
                  <c:v>3694.6245825420419</c:v>
                </c:pt>
                <c:pt idx="13">
                  <c:v>3767.4175237100053</c:v>
                </c:pt>
                <c:pt idx="14">
                  <c:v>3806.6311351055438</c:v>
                </c:pt>
                <c:pt idx="15">
                  <c:v>3809.5304245267826</c:v>
                </c:pt>
                <c:pt idx="16">
                  <c:v>3774.2070628790725</c:v>
                </c:pt>
                <c:pt idx="17">
                  <c:v>3702.5451924634663</c:v>
                </c:pt>
                <c:pt idx="18">
                  <c:v>3592.2715176751767</c:v>
                </c:pt>
                <c:pt idx="19">
                  <c:v>3446.1094599624257</c:v>
                </c:pt>
                <c:pt idx="20">
                  <c:v>3271.1289327308796</c:v>
                </c:pt>
                <c:pt idx="21">
                  <c:v>3067.2554763228668</c:v>
                </c:pt>
                <c:pt idx="22">
                  <c:v>2830.758399388912</c:v>
                </c:pt>
                <c:pt idx="23">
                  <c:v>2568.3112689595455</c:v>
                </c:pt>
                <c:pt idx="24">
                  <c:v>2272.5639526296191</c:v>
                </c:pt>
                <c:pt idx="25">
                  <c:v>1952.1633633511904</c:v>
                </c:pt>
                <c:pt idx="26">
                  <c:v>1613.8494770042805</c:v>
                </c:pt>
                <c:pt idx="27">
                  <c:v>1265.8818094027474</c:v>
                </c:pt>
                <c:pt idx="28">
                  <c:v>903.56388489359904</c:v>
                </c:pt>
                <c:pt idx="29">
                  <c:v>542.23357902172597</c:v>
                </c:pt>
                <c:pt idx="30">
                  <c:v>173.0286962798335</c:v>
                </c:pt>
                <c:pt idx="31">
                  <c:v>-205.58662704178477</c:v>
                </c:pt>
                <c:pt idx="32">
                  <c:v>-588.20204627674775</c:v>
                </c:pt>
                <c:pt idx="33">
                  <c:v>-966.17744369663671</c:v>
                </c:pt>
                <c:pt idx="34">
                  <c:v>-1335.170191522438</c:v>
                </c:pt>
                <c:pt idx="35">
                  <c:v>-1694.2891168393683</c:v>
                </c:pt>
                <c:pt idx="36">
                  <c:v>-2020.2315164244076</c:v>
                </c:pt>
                <c:pt idx="37">
                  <c:v>-2328.8859412164343</c:v>
                </c:pt>
                <c:pt idx="38">
                  <c:v>-2626.0042158003821</c:v>
                </c:pt>
                <c:pt idx="39">
                  <c:v>-2895.3246883676056</c:v>
                </c:pt>
                <c:pt idx="40">
                  <c:v>-3137.7383544740569</c:v>
                </c:pt>
                <c:pt idx="41">
                  <c:v>-3357.9499086704213</c:v>
                </c:pt>
                <c:pt idx="42">
                  <c:v>-3543.291528354654</c:v>
                </c:pt>
                <c:pt idx="43">
                  <c:v>-3691.0363645510129</c:v>
                </c:pt>
                <c:pt idx="44">
                  <c:v>-3805.1002828844507</c:v>
                </c:pt>
                <c:pt idx="45">
                  <c:v>-3879.0484208218791</c:v>
                </c:pt>
                <c:pt idx="46">
                  <c:v>-3919.9345033728609</c:v>
                </c:pt>
                <c:pt idx="47">
                  <c:v>-3924.3859256690371</c:v>
                </c:pt>
                <c:pt idx="48">
                  <c:v>-3891.038161175918</c:v>
                </c:pt>
                <c:pt idx="49">
                  <c:v>-3819.9746188856338</c:v>
                </c:pt>
                <c:pt idx="50">
                  <c:v>-3710.3598336367281</c:v>
                </c:pt>
                <c:pt idx="51">
                  <c:v>-3565.4994682304678</c:v>
                </c:pt>
                <c:pt idx="52">
                  <c:v>-3389.9950247112411</c:v>
                </c:pt>
                <c:pt idx="53">
                  <c:v>-3184.3274902056783</c:v>
                </c:pt>
                <c:pt idx="54">
                  <c:v>-2949.7982505117202</c:v>
                </c:pt>
                <c:pt idx="55">
                  <c:v>-2682.0374080780898</c:v>
                </c:pt>
                <c:pt idx="56">
                  <c:v>-2387.6940058008831</c:v>
                </c:pt>
                <c:pt idx="57">
                  <c:v>-2064.2314077380352</c:v>
                </c:pt>
                <c:pt idx="58">
                  <c:v>-1726.8894010100241</c:v>
                </c:pt>
                <c:pt idx="59">
                  <c:v>-1374.8667525414025</c:v>
                </c:pt>
                <c:pt idx="60">
                  <c:v>-1010.0276071138485</c:v>
                </c:pt>
                <c:pt idx="61">
                  <c:v>-647.94103359586143</c:v>
                </c:pt>
                <c:pt idx="62">
                  <c:v>-273.18392328787638</c:v>
                </c:pt>
                <c:pt idx="63">
                  <c:v>107.26593522217627</c:v>
                </c:pt>
                <c:pt idx="64">
                  <c:v>485.52463689028377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46B-4C88-AB57-03B24C657154}"/>
            </c:ext>
          </c:extLst>
        </c:ser>
        <c:ser>
          <c:idx val="2"/>
          <c:order val="2"/>
          <c:tx>
            <c:strRef>
              <c:f>TDK_KF_ST_11_01!$J$19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TDK_KF_ST_11_01!$J$20:$J$84</c:f>
              <c:numCache>
                <c:formatCode>General</c:formatCode>
                <c:ptCount val="65"/>
                <c:pt idx="0">
                  <c:v>-3822</c:v>
                </c:pt>
                <c:pt idx="1">
                  <c:v>-3751</c:v>
                </c:pt>
                <c:pt idx="2">
                  <c:v>-3644</c:v>
                </c:pt>
                <c:pt idx="3">
                  <c:v>-3495</c:v>
                </c:pt>
                <c:pt idx="4">
                  <c:v>-3331</c:v>
                </c:pt>
                <c:pt idx="5">
                  <c:v>-3121</c:v>
                </c:pt>
                <c:pt idx="6">
                  <c:v>-2881</c:v>
                </c:pt>
                <c:pt idx="7">
                  <c:v>-2618</c:v>
                </c:pt>
                <c:pt idx="8">
                  <c:v>-2327</c:v>
                </c:pt>
                <c:pt idx="9">
                  <c:v>-2011</c:v>
                </c:pt>
                <c:pt idx="10">
                  <c:v>-1663</c:v>
                </c:pt>
                <c:pt idx="11">
                  <c:v>-1323</c:v>
                </c:pt>
                <c:pt idx="12">
                  <c:v>-954</c:v>
                </c:pt>
                <c:pt idx="13">
                  <c:v>-597</c:v>
                </c:pt>
                <c:pt idx="14">
                  <c:v>-232</c:v>
                </c:pt>
                <c:pt idx="15">
                  <c:v>150</c:v>
                </c:pt>
                <c:pt idx="16">
                  <c:v>533</c:v>
                </c:pt>
                <c:pt idx="17">
                  <c:v>903</c:v>
                </c:pt>
                <c:pt idx="18">
                  <c:v>1276</c:v>
                </c:pt>
                <c:pt idx="19">
                  <c:v>1630</c:v>
                </c:pt>
                <c:pt idx="20">
                  <c:v>1961</c:v>
                </c:pt>
                <c:pt idx="21">
                  <c:v>2270</c:v>
                </c:pt>
                <c:pt idx="22">
                  <c:v>2574</c:v>
                </c:pt>
                <c:pt idx="23">
                  <c:v>2843</c:v>
                </c:pt>
                <c:pt idx="24">
                  <c:v>3091</c:v>
                </c:pt>
                <c:pt idx="25">
                  <c:v>3310</c:v>
                </c:pt>
                <c:pt idx="26">
                  <c:v>3497</c:v>
                </c:pt>
                <c:pt idx="27">
                  <c:v>3645</c:v>
                </c:pt>
                <c:pt idx="28">
                  <c:v>3759</c:v>
                </c:pt>
                <c:pt idx="29">
                  <c:v>3834</c:v>
                </c:pt>
                <c:pt idx="30">
                  <c:v>3882</c:v>
                </c:pt>
                <c:pt idx="31">
                  <c:v>3884</c:v>
                </c:pt>
                <c:pt idx="32">
                  <c:v>3851</c:v>
                </c:pt>
                <c:pt idx="33">
                  <c:v>3776</c:v>
                </c:pt>
                <c:pt idx="34">
                  <c:v>3672</c:v>
                </c:pt>
                <c:pt idx="35">
                  <c:v>3529</c:v>
                </c:pt>
                <c:pt idx="36">
                  <c:v>3350</c:v>
                </c:pt>
                <c:pt idx="37">
                  <c:v>3152</c:v>
                </c:pt>
                <c:pt idx="38">
                  <c:v>2909</c:v>
                </c:pt>
                <c:pt idx="39">
                  <c:v>2646</c:v>
                </c:pt>
                <c:pt idx="40">
                  <c:v>2357</c:v>
                </c:pt>
                <c:pt idx="41">
                  <c:v>2036</c:v>
                </c:pt>
                <c:pt idx="42">
                  <c:v>1697</c:v>
                </c:pt>
                <c:pt idx="43">
                  <c:v>1348</c:v>
                </c:pt>
                <c:pt idx="44">
                  <c:v>982</c:v>
                </c:pt>
                <c:pt idx="45">
                  <c:v>633</c:v>
                </c:pt>
                <c:pt idx="46">
                  <c:v>262</c:v>
                </c:pt>
                <c:pt idx="47">
                  <c:v>-117</c:v>
                </c:pt>
                <c:pt idx="48">
                  <c:v>-496</c:v>
                </c:pt>
                <c:pt idx="49">
                  <c:v>-874</c:v>
                </c:pt>
                <c:pt idx="50">
                  <c:v>-1241</c:v>
                </c:pt>
                <c:pt idx="51">
                  <c:v>-1592</c:v>
                </c:pt>
                <c:pt idx="52">
                  <c:v>-1930</c:v>
                </c:pt>
                <c:pt idx="53">
                  <c:v>-2242</c:v>
                </c:pt>
                <c:pt idx="54">
                  <c:v>-2535</c:v>
                </c:pt>
                <c:pt idx="55">
                  <c:v>-2810</c:v>
                </c:pt>
                <c:pt idx="56">
                  <c:v>-3060</c:v>
                </c:pt>
                <c:pt idx="57">
                  <c:v>-3281</c:v>
                </c:pt>
                <c:pt idx="58">
                  <c:v>-3463</c:v>
                </c:pt>
                <c:pt idx="59">
                  <c:v>-3618</c:v>
                </c:pt>
                <c:pt idx="60">
                  <c:v>-3731</c:v>
                </c:pt>
                <c:pt idx="61">
                  <c:v>-3808</c:v>
                </c:pt>
                <c:pt idx="62">
                  <c:v>-3851</c:v>
                </c:pt>
                <c:pt idx="63">
                  <c:v>-3854</c:v>
                </c:pt>
                <c:pt idx="64">
                  <c:v>-3827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46B-4C88-AB57-03B24C657154}"/>
            </c:ext>
          </c:extLst>
        </c:ser>
        <c:ser>
          <c:idx val="3"/>
          <c:order val="3"/>
          <c:tx>
            <c:strRef>
              <c:f>TDK_KF_ST_11_01!$N$19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5.7779999999999996</c:v>
                </c:pt>
                <c:pt idx="2">
                  <c:v>11.573999999999998</c:v>
                </c:pt>
                <c:pt idx="3">
                  <c:v>17.261999999999997</c:v>
                </c:pt>
                <c:pt idx="4">
                  <c:v>22.688999999999997</c:v>
                </c:pt>
                <c:pt idx="5">
                  <c:v>28.268999999999995</c:v>
                </c:pt>
                <c:pt idx="6">
                  <c:v>33.893999999999991</c:v>
                </c:pt>
                <c:pt idx="7">
                  <c:v>39.419999999999987</c:v>
                </c:pt>
                <c:pt idx="8">
                  <c:v>45.10799999999999</c:v>
                </c:pt>
                <c:pt idx="9">
                  <c:v>50.759999999999991</c:v>
                </c:pt>
                <c:pt idx="10">
                  <c:v>56.54699999999999</c:v>
                </c:pt>
                <c:pt idx="11">
                  <c:v>62.153999999999989</c:v>
                </c:pt>
                <c:pt idx="12">
                  <c:v>67.823999999999984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90.125999999999991</c:v>
                </c:pt>
                <c:pt idx="17">
                  <c:v>95.73299999999999</c:v>
                </c:pt>
                <c:pt idx="18">
                  <c:v>101.45699999999999</c:v>
                </c:pt>
                <c:pt idx="19">
                  <c:v>107.163</c:v>
                </c:pt>
                <c:pt idx="20">
                  <c:v>112.69799999999999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129.29399999999998</c:v>
                </c:pt>
                <c:pt idx="24">
                  <c:v>134.99999999999997</c:v>
                </c:pt>
                <c:pt idx="25">
                  <c:v>140.73299999999998</c:v>
                </c:pt>
                <c:pt idx="26">
                  <c:v>146.42999999999998</c:v>
                </c:pt>
                <c:pt idx="27">
                  <c:v>152.01899999999998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168.59699999999998</c:v>
                </c:pt>
                <c:pt idx="31">
                  <c:v>174.20399999999998</c:v>
                </c:pt>
                <c:pt idx="32">
                  <c:v>179.89199999999997</c:v>
                </c:pt>
                <c:pt idx="33">
                  <c:v>185.58899999999997</c:v>
                </c:pt>
                <c:pt idx="34">
                  <c:v>191.28599999999997</c:v>
                </c:pt>
                <c:pt idx="35">
                  <c:v>197.02799999999996</c:v>
                </c:pt>
                <c:pt idx="36">
                  <c:v>202.48199999999997</c:v>
                </c:pt>
                <c:pt idx="37">
                  <c:v>207.94499999999996</c:v>
                </c:pt>
                <c:pt idx="38">
                  <c:v>213.58799999999997</c:v>
                </c:pt>
                <c:pt idx="39">
                  <c:v>219.16799999999998</c:v>
                </c:pt>
                <c:pt idx="40">
                  <c:v>224.74799999999999</c:v>
                </c:pt>
                <c:pt idx="41">
                  <c:v>230.52599999999998</c:v>
                </c:pt>
                <c:pt idx="42">
                  <c:v>236.25899999999999</c:v>
                </c:pt>
                <c:pt idx="43">
                  <c:v>241.875</c:v>
                </c:pt>
                <c:pt idx="44">
                  <c:v>247.56299999999999</c:v>
                </c:pt>
                <c:pt idx="45">
                  <c:v>252.94499999999999</c:v>
                </c:pt>
                <c:pt idx="46">
                  <c:v>258.48</c:v>
                </c:pt>
                <c:pt idx="47">
                  <c:v>264.17700000000002</c:v>
                </c:pt>
                <c:pt idx="48">
                  <c:v>269.82900000000001</c:v>
                </c:pt>
                <c:pt idx="49">
                  <c:v>275.50799999999998</c:v>
                </c:pt>
                <c:pt idx="50">
                  <c:v>281.25899999999996</c:v>
                </c:pt>
                <c:pt idx="51">
                  <c:v>286.95599999999996</c:v>
                </c:pt>
                <c:pt idx="52">
                  <c:v>292.53599999999994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309.27599999999995</c:v>
                </c:pt>
                <c:pt idx="56">
                  <c:v>314.95499999999993</c:v>
                </c:pt>
                <c:pt idx="57">
                  <c:v>320.7419999999999</c:v>
                </c:pt>
                <c:pt idx="58">
                  <c:v>326.42099999999988</c:v>
                </c:pt>
                <c:pt idx="59">
                  <c:v>332.07299999999987</c:v>
                </c:pt>
                <c:pt idx="60">
                  <c:v>337.72499999999985</c:v>
                </c:pt>
                <c:pt idx="61">
                  <c:v>343.19699999999983</c:v>
                </c:pt>
                <c:pt idx="62">
                  <c:v>348.77699999999982</c:v>
                </c:pt>
                <c:pt idx="63">
                  <c:v>354.41099999999983</c:v>
                </c:pt>
                <c:pt idx="64">
                  <c:v>360.03599999999983</c:v>
                </c:pt>
              </c:numCache>
            </c:numRef>
          </c:xVal>
          <c:yVal>
            <c:numRef>
              <c:f>TDK_KF_ST_11_01!$N$20:$N$84</c:f>
              <c:numCache>
                <c:formatCode>General</c:formatCode>
                <c:ptCount val="65"/>
                <c:pt idx="0">
                  <c:v>-3820.9272560568525</c:v>
                </c:pt>
                <c:pt idx="1">
                  <c:v>-3749.2440889935183</c:v>
                </c:pt>
                <c:pt idx="2">
                  <c:v>-3639.1729281090247</c:v>
                </c:pt>
                <c:pt idx="3">
                  <c:v>-3494.8386078619737</c:v>
                </c:pt>
                <c:pt idx="4">
                  <c:v>-3324.9011526706436</c:v>
                </c:pt>
                <c:pt idx="5">
                  <c:v>-3118.9882071646816</c:v>
                </c:pt>
                <c:pt idx="6">
                  <c:v>-2881.3790549537857</c:v>
                </c:pt>
                <c:pt idx="7">
                  <c:v>-2620.7966546981552</c:v>
                </c:pt>
                <c:pt idx="8">
                  <c:v>-2327.0370920380642</c:v>
                </c:pt>
                <c:pt idx="9">
                  <c:v>-2012.3100750381216</c:v>
                </c:pt>
                <c:pt idx="10">
                  <c:v>-1669.6946765450757</c:v>
                </c:pt>
                <c:pt idx="11">
                  <c:v>-1321.3480833193753</c:v>
                </c:pt>
                <c:pt idx="12">
                  <c:v>-956.12495016864978</c:v>
                </c:pt>
                <c:pt idx="13">
                  <c:v>-598.83300830559131</c:v>
                </c:pt>
                <c:pt idx="14">
                  <c:v>-227.6147834291794</c:v>
                </c:pt>
                <c:pt idx="15">
                  <c:v>152.51266817613475</c:v>
                </c:pt>
                <c:pt idx="16">
                  <c:v>537.29651944010175</c:v>
                </c:pt>
                <c:pt idx="17">
                  <c:v>909.15435461439654</c:v>
                </c:pt>
                <c:pt idx="18">
                  <c:v>1279.8820182970051</c:v>
                </c:pt>
                <c:pt idx="19">
                  <c:v>1636.8528744422738</c:v>
                </c:pt>
                <c:pt idx="20">
                  <c:v>1967.7616479155333</c:v>
                </c:pt>
                <c:pt idx="21">
                  <c:v>2277.4671837403648</c:v>
                </c:pt>
                <c:pt idx="22">
                  <c:v>2570.9999712655881</c:v>
                </c:pt>
                <c:pt idx="23">
                  <c:v>2839.1001768610245</c:v>
                </c:pt>
                <c:pt idx="24">
                  <c:v>3087.3742185751412</c:v>
                </c:pt>
                <c:pt idx="25">
                  <c:v>3306.1080146802974</c:v>
                </c:pt>
                <c:pt idx="26">
                  <c:v>3490.8093990728539</c:v>
                </c:pt>
                <c:pt idx="27">
                  <c:v>3638.6048484554517</c:v>
                </c:pt>
                <c:pt idx="28">
                  <c:v>3752.3607266783929</c:v>
                </c:pt>
                <c:pt idx="29">
                  <c:v>3828.5519785145952</c:v>
                </c:pt>
                <c:pt idx="30">
                  <c:v>3870.2099917764494</c:v>
                </c:pt>
                <c:pt idx="31">
                  <c:v>3876.0989859117672</c:v>
                </c:pt>
                <c:pt idx="32">
                  <c:v>3844.2712319099046</c:v>
                </c:pt>
                <c:pt idx="33">
                  <c:v>3774.5442528333133</c:v>
                </c:pt>
                <c:pt idx="34">
                  <c:v>3667.6273785408603</c:v>
                </c:pt>
                <c:pt idx="35">
                  <c:v>3523.3070225356373</c:v>
                </c:pt>
                <c:pt idx="36">
                  <c:v>3353.5500634801579</c:v>
                </c:pt>
                <c:pt idx="37">
                  <c:v>3153.1651987776877</c:v>
                </c:pt>
                <c:pt idx="38">
                  <c:v>2916.2219822156467</c:v>
                </c:pt>
                <c:pt idx="39">
                  <c:v>2654.2188364070043</c:v>
                </c:pt>
                <c:pt idx="40">
                  <c:v>2367.1587777466734</c:v>
                </c:pt>
                <c:pt idx="41">
                  <c:v>2046.4106625722145</c:v>
                </c:pt>
                <c:pt idx="42">
                  <c:v>1707.706468749097</c:v>
                </c:pt>
                <c:pt idx="43">
                  <c:v>1359.4316210504339</c:v>
                </c:pt>
                <c:pt idx="44">
                  <c:v>993.51093763846791</c:v>
                </c:pt>
                <c:pt idx="45">
                  <c:v>638.30719220615822</c:v>
                </c:pt>
                <c:pt idx="46">
                  <c:v>267.26989568421851</c:v>
                </c:pt>
                <c:pt idx="47">
                  <c:v>-117.08355697192258</c:v>
                </c:pt>
                <c:pt idx="48">
                  <c:v>-497.15524571615259</c:v>
                </c:pt>
                <c:pt idx="49">
                  <c:v>-874.05331091220353</c:v>
                </c:pt>
                <c:pt idx="50">
                  <c:v>-1246.8514518240995</c:v>
                </c:pt>
                <c:pt idx="51">
                  <c:v>-1603.6656340976363</c:v>
                </c:pt>
                <c:pt idx="52">
                  <c:v>-1937.700469742987</c:v>
                </c:pt>
                <c:pt idx="53">
                  <c:v>-2251.2840121250874</c:v>
                </c:pt>
                <c:pt idx="54">
                  <c:v>-2543.2328634331698</c:v>
                </c:pt>
                <c:pt idx="55">
                  <c:v>-2817.1539163081902</c:v>
                </c:pt>
                <c:pt idx="56">
                  <c:v>-3064.2081955691574</c:v>
                </c:pt>
                <c:pt idx="57">
                  <c:v>-3284.8741163657228</c:v>
                </c:pt>
                <c:pt idx="58">
                  <c:v>-3468.7548614061311</c:v>
                </c:pt>
                <c:pt idx="59">
                  <c:v>-3617.8290723703549</c:v>
                </c:pt>
                <c:pt idx="60">
                  <c:v>-3731.5990105524024</c:v>
                </c:pt>
                <c:pt idx="61">
                  <c:v>-3807.0641914200619</c:v>
                </c:pt>
                <c:pt idx="62">
                  <c:v>-3848.1596011465213</c:v>
                </c:pt>
                <c:pt idx="63">
                  <c:v>-3852.5242482460662</c:v>
                </c:pt>
                <c:pt idx="64">
                  <c:v>-3819.6228080870683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46B-4C88-AB57-03B24C657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89000"/>
        <c:axId val="574990960"/>
      </c:scatterChart>
      <c:valAx>
        <c:axId val="574989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90960"/>
        <c:crosses val="autoZero"/>
        <c:crossBetween val="midCat"/>
      </c:valAx>
      <c:valAx>
        <c:axId val="5749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9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TDK_KF_ST_11_02!$I$85:$I$149</c:f>
              <c:numCache>
                <c:formatCode>General</c:formatCode>
                <c:ptCount val="65"/>
                <c:pt idx="0">
                  <c:v>493</c:v>
                </c:pt>
                <c:pt idx="1">
                  <c:v>100</c:v>
                </c:pt>
                <c:pt idx="2">
                  <c:v>-273</c:v>
                </c:pt>
                <c:pt idx="3">
                  <c:v>-639</c:v>
                </c:pt>
                <c:pt idx="4">
                  <c:v>-1005</c:v>
                </c:pt>
                <c:pt idx="5">
                  <c:v>-1367</c:v>
                </c:pt>
                <c:pt idx="6">
                  <c:v>-1720</c:v>
                </c:pt>
                <c:pt idx="7">
                  <c:v>-2061</c:v>
                </c:pt>
                <c:pt idx="8">
                  <c:v>-2378</c:v>
                </c:pt>
                <c:pt idx="9">
                  <c:v>-2675</c:v>
                </c:pt>
                <c:pt idx="10">
                  <c:v>-2928</c:v>
                </c:pt>
                <c:pt idx="11">
                  <c:v>-3162</c:v>
                </c:pt>
                <c:pt idx="12">
                  <c:v>-3371</c:v>
                </c:pt>
                <c:pt idx="13">
                  <c:v>-3551</c:v>
                </c:pt>
                <c:pt idx="14">
                  <c:v>-3691</c:v>
                </c:pt>
                <c:pt idx="15">
                  <c:v>-3804</c:v>
                </c:pt>
                <c:pt idx="16">
                  <c:v>-3875</c:v>
                </c:pt>
                <c:pt idx="17">
                  <c:v>-3907</c:v>
                </c:pt>
                <c:pt idx="18">
                  <c:v>-3903</c:v>
                </c:pt>
                <c:pt idx="19">
                  <c:v>-3863</c:v>
                </c:pt>
                <c:pt idx="20">
                  <c:v>-3790</c:v>
                </c:pt>
                <c:pt idx="21">
                  <c:v>-3680</c:v>
                </c:pt>
                <c:pt idx="22">
                  <c:v>-3531</c:v>
                </c:pt>
                <c:pt idx="23">
                  <c:v>-3345</c:v>
                </c:pt>
                <c:pt idx="24">
                  <c:v>-3136</c:v>
                </c:pt>
                <c:pt idx="25">
                  <c:v>-2891</c:v>
                </c:pt>
                <c:pt idx="26">
                  <c:v>-2626</c:v>
                </c:pt>
                <c:pt idx="27">
                  <c:v>-2336</c:v>
                </c:pt>
                <c:pt idx="28">
                  <c:v>-2028</c:v>
                </c:pt>
                <c:pt idx="29">
                  <c:v>-1693</c:v>
                </c:pt>
                <c:pt idx="30">
                  <c:v>-1335</c:v>
                </c:pt>
                <c:pt idx="31">
                  <c:v>-972</c:v>
                </c:pt>
                <c:pt idx="32">
                  <c:v>-591</c:v>
                </c:pt>
                <c:pt idx="33">
                  <c:v>-218</c:v>
                </c:pt>
                <c:pt idx="34">
                  <c:v>160</c:v>
                </c:pt>
                <c:pt idx="35">
                  <c:v>523</c:v>
                </c:pt>
                <c:pt idx="36">
                  <c:v>886</c:v>
                </c:pt>
                <c:pt idx="37">
                  <c:v>1260</c:v>
                </c:pt>
                <c:pt idx="38">
                  <c:v>1606</c:v>
                </c:pt>
                <c:pt idx="39">
                  <c:v>1943</c:v>
                </c:pt>
                <c:pt idx="40">
                  <c:v>2267</c:v>
                </c:pt>
                <c:pt idx="41">
                  <c:v>2558</c:v>
                </c:pt>
                <c:pt idx="42">
                  <c:v>2823</c:v>
                </c:pt>
                <c:pt idx="43">
                  <c:v>3053</c:v>
                </c:pt>
                <c:pt idx="44">
                  <c:v>3263</c:v>
                </c:pt>
                <c:pt idx="45">
                  <c:v>3438</c:v>
                </c:pt>
                <c:pt idx="46">
                  <c:v>3584</c:v>
                </c:pt>
                <c:pt idx="47">
                  <c:v>3694</c:v>
                </c:pt>
                <c:pt idx="48">
                  <c:v>3765</c:v>
                </c:pt>
                <c:pt idx="49">
                  <c:v>3803</c:v>
                </c:pt>
                <c:pt idx="50">
                  <c:v>3800</c:v>
                </c:pt>
                <c:pt idx="51">
                  <c:v>3764</c:v>
                </c:pt>
                <c:pt idx="52">
                  <c:v>3688</c:v>
                </c:pt>
                <c:pt idx="53">
                  <c:v>3577</c:v>
                </c:pt>
                <c:pt idx="54">
                  <c:v>3430</c:v>
                </c:pt>
                <c:pt idx="55">
                  <c:v>3246</c:v>
                </c:pt>
                <c:pt idx="56">
                  <c:v>3027</c:v>
                </c:pt>
                <c:pt idx="57">
                  <c:v>2783</c:v>
                </c:pt>
                <c:pt idx="58">
                  <c:v>2522</c:v>
                </c:pt>
                <c:pt idx="59">
                  <c:v>2228</c:v>
                </c:pt>
                <c:pt idx="60">
                  <c:v>1914</c:v>
                </c:pt>
                <c:pt idx="61">
                  <c:v>1581</c:v>
                </c:pt>
                <c:pt idx="62">
                  <c:v>1228</c:v>
                </c:pt>
                <c:pt idx="63">
                  <c:v>855</c:v>
                </c:pt>
                <c:pt idx="64">
                  <c:v>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F02-4801-86C6-6F582965C852}"/>
            </c:ext>
          </c:extLst>
        </c:ser>
        <c:ser>
          <c:idx val="1"/>
          <c:order val="1"/>
          <c:tx>
            <c:strRef>
              <c:f>TDK_KF_ST_11_02!$L$19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TDK_KF_ST_11_02!$L$85:$L$149</c:f>
              <c:numCache>
                <c:formatCode>General</c:formatCode>
                <c:ptCount val="65"/>
                <c:pt idx="0">
                  <c:v>491.17986353962687</c:v>
                </c:pt>
                <c:pt idx="1">
                  <c:v>109.24244337939575</c:v>
                </c:pt>
                <c:pt idx="2">
                  <c:v>-264.65508148016505</c:v>
                </c:pt>
                <c:pt idx="3">
                  <c:v>-634.80645081914054</c:v>
                </c:pt>
                <c:pt idx="4">
                  <c:v>-998.99851744715852</c:v>
                </c:pt>
                <c:pt idx="5">
                  <c:v>-1366.4435895485617</c:v>
                </c:pt>
                <c:pt idx="6">
                  <c:v>-1719.266657098545</c:v>
                </c:pt>
                <c:pt idx="7">
                  <c:v>-2059.9131383694007</c:v>
                </c:pt>
                <c:pt idx="8">
                  <c:v>-2378.9365596993243</c:v>
                </c:pt>
                <c:pt idx="9">
                  <c:v>-2669.8917571116162</c:v>
                </c:pt>
                <c:pt idx="10">
                  <c:v>-2932.0359271559187</c:v>
                </c:pt>
                <c:pt idx="11">
                  <c:v>-3167.629584497115</c:v>
                </c:pt>
                <c:pt idx="12">
                  <c:v>-3374.6335136961034</c:v>
                </c:pt>
                <c:pt idx="13">
                  <c:v>-3554.1351382945163</c:v>
                </c:pt>
                <c:pt idx="14">
                  <c:v>-3697.7617719288137</c:v>
                </c:pt>
                <c:pt idx="15">
                  <c:v>-3807.2599738671429</c:v>
                </c:pt>
                <c:pt idx="16">
                  <c:v>-3879.2244441405933</c:v>
                </c:pt>
                <c:pt idx="17">
                  <c:v>-3912.6082338840706</c:v>
                </c:pt>
                <c:pt idx="18">
                  <c:v>-3909.1153464395106</c:v>
                </c:pt>
                <c:pt idx="19">
                  <c:v>-3869.7985169583194</c:v>
                </c:pt>
                <c:pt idx="20">
                  <c:v>-3795.5565529702862</c:v>
                </c:pt>
                <c:pt idx="21">
                  <c:v>-3681.8326645777584</c:v>
                </c:pt>
                <c:pt idx="22">
                  <c:v>-3532.3211664365917</c:v>
                </c:pt>
                <c:pt idx="23">
                  <c:v>-3347.0879863373216</c:v>
                </c:pt>
                <c:pt idx="24">
                  <c:v>-3132.4886155745789</c:v>
                </c:pt>
                <c:pt idx="25">
                  <c:v>-2887.9721387172413</c:v>
                </c:pt>
                <c:pt idx="26">
                  <c:v>-2624.074763660009</c:v>
                </c:pt>
                <c:pt idx="27">
                  <c:v>-2335.6377488402941</c:v>
                </c:pt>
                <c:pt idx="28">
                  <c:v>-2023.0207397032768</c:v>
                </c:pt>
                <c:pt idx="29">
                  <c:v>-1689.6866608874734</c:v>
                </c:pt>
                <c:pt idx="30">
                  <c:v>-1333.9104241370505</c:v>
                </c:pt>
                <c:pt idx="31">
                  <c:v>-963.70818228553878</c:v>
                </c:pt>
                <c:pt idx="32">
                  <c:v>-587.43557696329651</c:v>
                </c:pt>
                <c:pt idx="33">
                  <c:v>-208.36211431433156</c:v>
                </c:pt>
                <c:pt idx="34">
                  <c:v>163.70885640805406</c:v>
                </c:pt>
                <c:pt idx="35">
                  <c:v>530.13050478175103</c:v>
                </c:pt>
                <c:pt idx="36">
                  <c:v>890.02082275789337</c:v>
                </c:pt>
                <c:pt idx="37">
                  <c:v>1259.0116251966815</c:v>
                </c:pt>
                <c:pt idx="38">
                  <c:v>1607.7223205936928</c:v>
                </c:pt>
                <c:pt idx="39">
                  <c:v>1947.6979326337737</c:v>
                </c:pt>
                <c:pt idx="40">
                  <c:v>2265.6077623321553</c:v>
                </c:pt>
                <c:pt idx="41">
                  <c:v>2556.4760015490751</c:v>
                </c:pt>
                <c:pt idx="42">
                  <c:v>2816.5030484317363</c:v>
                </c:pt>
                <c:pt idx="43">
                  <c:v>3048.6274656392957</c:v>
                </c:pt>
                <c:pt idx="44">
                  <c:v>3258.4284131827862</c:v>
                </c:pt>
                <c:pt idx="45">
                  <c:v>3435.6638406198131</c:v>
                </c:pt>
                <c:pt idx="46">
                  <c:v>3579.148035775504</c:v>
                </c:pt>
                <c:pt idx="47">
                  <c:v>3691.7224648369188</c:v>
                </c:pt>
                <c:pt idx="48">
                  <c:v>3763.303920193779</c:v>
                </c:pt>
                <c:pt idx="49">
                  <c:v>3797.4193931788836</c:v>
                </c:pt>
                <c:pt idx="50">
                  <c:v>3795.5233071194434</c:v>
                </c:pt>
                <c:pt idx="51">
                  <c:v>3758.0016298876412</c:v>
                </c:pt>
                <c:pt idx="52">
                  <c:v>3684.3602802573246</c:v>
                </c:pt>
                <c:pt idx="53">
                  <c:v>3573.7407650567379</c:v>
                </c:pt>
                <c:pt idx="54">
                  <c:v>3425.939135972405</c:v>
                </c:pt>
                <c:pt idx="55">
                  <c:v>3243.916234265414</c:v>
                </c:pt>
                <c:pt idx="56">
                  <c:v>3028.5382543085261</c:v>
                </c:pt>
                <c:pt idx="57">
                  <c:v>2783.2895192923197</c:v>
                </c:pt>
                <c:pt idx="58">
                  <c:v>2522.6134434438768</c:v>
                </c:pt>
                <c:pt idx="59">
                  <c:v>2233.2803303881296</c:v>
                </c:pt>
                <c:pt idx="60">
                  <c:v>1918.3429872818917</c:v>
                </c:pt>
                <c:pt idx="61">
                  <c:v>1587.7217380796333</c:v>
                </c:pt>
                <c:pt idx="62">
                  <c:v>1231.8940185774411</c:v>
                </c:pt>
                <c:pt idx="63">
                  <c:v>856.76711034690459</c:v>
                </c:pt>
                <c:pt idx="64">
                  <c:v>477.6361520303771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F02-4801-86C6-6F582965C852}"/>
            </c:ext>
          </c:extLst>
        </c:ser>
        <c:ser>
          <c:idx val="2"/>
          <c:order val="2"/>
          <c:tx>
            <c:strRef>
              <c:f>TDK_KF_ST_11_02!$J$19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TDK_KF_ST_11_02!$J$85:$J$149</c:f>
              <c:numCache>
                <c:formatCode>General</c:formatCode>
                <c:ptCount val="65"/>
                <c:pt idx="0">
                  <c:v>-3810</c:v>
                </c:pt>
                <c:pt idx="1">
                  <c:v>-3836</c:v>
                </c:pt>
                <c:pt idx="2">
                  <c:v>-3842</c:v>
                </c:pt>
                <c:pt idx="3">
                  <c:v>-3796</c:v>
                </c:pt>
                <c:pt idx="4">
                  <c:v>-3725</c:v>
                </c:pt>
                <c:pt idx="5">
                  <c:v>-3607</c:v>
                </c:pt>
                <c:pt idx="6">
                  <c:v>-3452</c:v>
                </c:pt>
                <c:pt idx="7">
                  <c:v>-3267</c:v>
                </c:pt>
                <c:pt idx="8">
                  <c:v>-3047</c:v>
                </c:pt>
                <c:pt idx="9">
                  <c:v>-2805</c:v>
                </c:pt>
                <c:pt idx="10">
                  <c:v>-2530</c:v>
                </c:pt>
                <c:pt idx="11">
                  <c:v>-2244</c:v>
                </c:pt>
                <c:pt idx="12">
                  <c:v>-1931</c:v>
                </c:pt>
                <c:pt idx="13">
                  <c:v>-1590</c:v>
                </c:pt>
                <c:pt idx="14">
                  <c:v>-1245</c:v>
                </c:pt>
                <c:pt idx="15">
                  <c:v>-874</c:v>
                </c:pt>
                <c:pt idx="16">
                  <c:v>-496</c:v>
                </c:pt>
                <c:pt idx="17">
                  <c:v>-126</c:v>
                </c:pt>
                <c:pt idx="18">
                  <c:v>252</c:v>
                </c:pt>
                <c:pt idx="19">
                  <c:v>616</c:v>
                </c:pt>
                <c:pt idx="20">
                  <c:v>973</c:v>
                </c:pt>
                <c:pt idx="21">
                  <c:v>1337</c:v>
                </c:pt>
                <c:pt idx="22">
                  <c:v>1695</c:v>
                </c:pt>
                <c:pt idx="23">
                  <c:v>2032</c:v>
                </c:pt>
                <c:pt idx="24">
                  <c:v>2343</c:v>
                </c:pt>
                <c:pt idx="25">
                  <c:v>2632</c:v>
                </c:pt>
                <c:pt idx="26">
                  <c:v>2895</c:v>
                </c:pt>
                <c:pt idx="27">
                  <c:v>3132</c:v>
                </c:pt>
                <c:pt idx="28">
                  <c:v>3336</c:v>
                </c:pt>
                <c:pt idx="29">
                  <c:v>3515</c:v>
                </c:pt>
                <c:pt idx="30">
                  <c:v>3664</c:v>
                </c:pt>
                <c:pt idx="31">
                  <c:v>3767</c:v>
                </c:pt>
                <c:pt idx="32">
                  <c:v>3838</c:v>
                </c:pt>
                <c:pt idx="33">
                  <c:v>3878</c:v>
                </c:pt>
                <c:pt idx="34">
                  <c:v>3864</c:v>
                </c:pt>
                <c:pt idx="35">
                  <c:v>3826</c:v>
                </c:pt>
                <c:pt idx="36">
                  <c:v>3753</c:v>
                </c:pt>
                <c:pt idx="37">
                  <c:v>3633</c:v>
                </c:pt>
                <c:pt idx="38">
                  <c:v>3487</c:v>
                </c:pt>
                <c:pt idx="39">
                  <c:v>3298</c:v>
                </c:pt>
                <c:pt idx="40">
                  <c:v>3079</c:v>
                </c:pt>
                <c:pt idx="41">
                  <c:v>2832</c:v>
                </c:pt>
                <c:pt idx="42">
                  <c:v>2569</c:v>
                </c:pt>
                <c:pt idx="43">
                  <c:v>2277</c:v>
                </c:pt>
                <c:pt idx="44">
                  <c:v>1958</c:v>
                </c:pt>
                <c:pt idx="45">
                  <c:v>1628</c:v>
                </c:pt>
                <c:pt idx="46">
                  <c:v>1275</c:v>
                </c:pt>
                <c:pt idx="47">
                  <c:v>902</c:v>
                </c:pt>
                <c:pt idx="48">
                  <c:v>524</c:v>
                </c:pt>
                <c:pt idx="49">
                  <c:v>159</c:v>
                </c:pt>
                <c:pt idx="50">
                  <c:v>-220</c:v>
                </c:pt>
                <c:pt idx="51">
                  <c:v>-584</c:v>
                </c:pt>
                <c:pt idx="52">
                  <c:v>-944</c:v>
                </c:pt>
                <c:pt idx="53">
                  <c:v>-1305</c:v>
                </c:pt>
                <c:pt idx="54">
                  <c:v>-1663</c:v>
                </c:pt>
                <c:pt idx="55">
                  <c:v>-2000</c:v>
                </c:pt>
                <c:pt idx="56">
                  <c:v>-2316</c:v>
                </c:pt>
                <c:pt idx="57">
                  <c:v>-2613</c:v>
                </c:pt>
                <c:pt idx="58">
                  <c:v>-2866</c:v>
                </c:pt>
                <c:pt idx="59">
                  <c:v>-3099</c:v>
                </c:pt>
                <c:pt idx="60">
                  <c:v>-3316</c:v>
                </c:pt>
                <c:pt idx="61">
                  <c:v>-3488</c:v>
                </c:pt>
                <c:pt idx="62">
                  <c:v>-3628</c:v>
                </c:pt>
                <c:pt idx="63">
                  <c:v>-3738</c:v>
                </c:pt>
                <c:pt idx="64">
                  <c:v>-3813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F02-4801-86C6-6F582965C852}"/>
            </c:ext>
          </c:extLst>
        </c:ser>
        <c:ser>
          <c:idx val="3"/>
          <c:order val="3"/>
          <c:tx>
            <c:strRef>
              <c:f>TDK_KF_ST_11_02!$N$19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TDK_KF_ST_11_02!$N$85:$N$149</c:f>
              <c:numCache>
                <c:formatCode>General</c:formatCode>
                <c:ptCount val="65"/>
                <c:pt idx="0">
                  <c:v>-3804.8625102794704</c:v>
                </c:pt>
                <c:pt idx="1">
                  <c:v>-3838.6509518488278</c:v>
                </c:pt>
                <c:pt idx="2">
                  <c:v>-3834.9454434989148</c:v>
                </c:pt>
                <c:pt idx="3">
                  <c:v>-3795.382604258949</c:v>
                </c:pt>
                <c:pt idx="4">
                  <c:v>-3720.5506546946699</c:v>
                </c:pt>
                <c:pt idx="5">
                  <c:v>-3606.7569236665418</c:v>
                </c:pt>
                <c:pt idx="6">
                  <c:v>-3457.8617626605669</c:v>
                </c:pt>
                <c:pt idx="7">
                  <c:v>-3272.3445323564824</c:v>
                </c:pt>
                <c:pt idx="8">
                  <c:v>-3054.8368408567799</c:v>
                </c:pt>
                <c:pt idx="9">
                  <c:v>-2811.2568808993892</c:v>
                </c:pt>
                <c:pt idx="10">
                  <c:v>-2544.5438285154019</c:v>
                </c:pt>
                <c:pt idx="11">
                  <c:v>-2253.402013709122</c:v>
                </c:pt>
                <c:pt idx="12">
                  <c:v>-1939.9342174025026</c:v>
                </c:pt>
                <c:pt idx="13">
                  <c:v>-1599.7637301002992</c:v>
                </c:pt>
                <c:pt idx="14">
                  <c:v>-1247.0408374418555</c:v>
                </c:pt>
                <c:pt idx="15">
                  <c:v>-876.76181857775623</c:v>
                </c:pt>
                <c:pt idx="16">
                  <c:v>-497.58280788726188</c:v>
                </c:pt>
                <c:pt idx="17">
                  <c:v>-121.77349558865801</c:v>
                </c:pt>
                <c:pt idx="18">
                  <c:v>254.71435074381876</c:v>
                </c:pt>
                <c:pt idx="19">
                  <c:v>622.90837470431813</c:v>
                </c:pt>
                <c:pt idx="20">
                  <c:v>984.28614710401598</c:v>
                </c:pt>
                <c:pt idx="21">
                  <c:v>1350.9454099969669</c:v>
                </c:pt>
                <c:pt idx="22">
                  <c:v>1703.741091813893</c:v>
                </c:pt>
                <c:pt idx="23">
                  <c:v>2041.8197813807603</c:v>
                </c:pt>
                <c:pt idx="24">
                  <c:v>2354.7085987852406</c:v>
                </c:pt>
                <c:pt idx="25">
                  <c:v>2644.8019762126492</c:v>
                </c:pt>
                <c:pt idx="26">
                  <c:v>2902.0772620795456</c:v>
                </c:pt>
                <c:pt idx="27">
                  <c:v>3133.5288391155204</c:v>
                </c:pt>
                <c:pt idx="28">
                  <c:v>3337.9700816321019</c:v>
                </c:pt>
                <c:pt idx="29">
                  <c:v>3512.0838789677164</c:v>
                </c:pt>
                <c:pt idx="30">
                  <c:v>3655.1634072158745</c:v>
                </c:pt>
                <c:pt idx="31">
                  <c:v>3762.5308601295064</c:v>
                </c:pt>
                <c:pt idx="32">
                  <c:v>3831.9507155221859</c:v>
                </c:pt>
                <c:pt idx="33">
                  <c:v>3863.6433612582559</c:v>
                </c:pt>
                <c:pt idx="34">
                  <c:v>3858.3946091187368</c:v>
                </c:pt>
                <c:pt idx="35">
                  <c:v>3817.9397848245271</c:v>
                </c:pt>
                <c:pt idx="36">
                  <c:v>3743.0736635905032</c:v>
                </c:pt>
                <c:pt idx="37">
                  <c:v>3627.947537640403</c:v>
                </c:pt>
                <c:pt idx="38">
                  <c:v>3480.0617658898054</c:v>
                </c:pt>
                <c:pt idx="39">
                  <c:v>3294.4230048346803</c:v>
                </c:pt>
                <c:pt idx="40">
                  <c:v>3077.2887296117469</c:v>
                </c:pt>
                <c:pt idx="41">
                  <c:v>2833.4708412574041</c:v>
                </c:pt>
                <c:pt idx="42">
                  <c:v>2568.8100546349347</c:v>
                </c:pt>
                <c:pt idx="43">
                  <c:v>2282.555850167611</c:v>
                </c:pt>
                <c:pt idx="44">
                  <c:v>1965.7506840055839</c:v>
                </c:pt>
                <c:pt idx="45">
                  <c:v>1631.1550699863358</c:v>
                </c:pt>
                <c:pt idx="46">
                  <c:v>1281.5767233870909</c:v>
                </c:pt>
                <c:pt idx="47">
                  <c:v>903.9425163265804</c:v>
                </c:pt>
                <c:pt idx="48">
                  <c:v>530.81752904796178</c:v>
                </c:pt>
                <c:pt idx="49">
                  <c:v>162.34420549717484</c:v>
                </c:pt>
                <c:pt idx="50">
                  <c:v>-217.18528547207771</c:v>
                </c:pt>
                <c:pt idx="51">
                  <c:v>-583.12446139489782</c:v>
                </c:pt>
                <c:pt idx="52">
                  <c:v>-948.91244199432867</c:v>
                </c:pt>
                <c:pt idx="53">
                  <c:v>-1310.7927165091198</c:v>
                </c:pt>
                <c:pt idx="54">
                  <c:v>-1664.2442898329853</c:v>
                </c:pt>
                <c:pt idx="55">
                  <c:v>-2000.552917743674</c:v>
                </c:pt>
                <c:pt idx="56">
                  <c:v>-2317.9272320271011</c:v>
                </c:pt>
                <c:pt idx="57">
                  <c:v>-2611.2319175480093</c:v>
                </c:pt>
                <c:pt idx="58">
                  <c:v>-2867.3589098646576</c:v>
                </c:pt>
                <c:pt idx="59">
                  <c:v>-3101.4079664136116</c:v>
                </c:pt>
                <c:pt idx="60">
                  <c:v>-3308.7645880015543</c:v>
                </c:pt>
                <c:pt idx="61">
                  <c:v>-3482.6850664061885</c:v>
                </c:pt>
                <c:pt idx="62">
                  <c:v>-3627.0694031954781</c:v>
                </c:pt>
                <c:pt idx="63">
                  <c:v>-3736.7943593187042</c:v>
                </c:pt>
                <c:pt idx="64">
                  <c:v>-3807.196022399547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F02-4801-86C6-6F582965C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89392"/>
        <c:axId val="574988608"/>
      </c:scatterChart>
      <c:valAx>
        <c:axId val="57498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8608"/>
        <c:crosses val="autoZero"/>
        <c:crossBetween val="midCat"/>
      </c:valAx>
      <c:valAx>
        <c:axId val="57498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TDK_KF_ST_11_02!$AC$20:$AC$84</c:f>
              <c:numCache>
                <c:formatCode>General</c:formatCode>
                <c:ptCount val="65"/>
                <c:pt idx="0">
                  <c:v>9.7913711199598772E-3</c:v>
                </c:pt>
                <c:pt idx="1">
                  <c:v>-0.11558489448438181</c:v>
                </c:pt>
                <c:pt idx="2">
                  <c:v>-0.14756330588398114</c:v>
                </c:pt>
                <c:pt idx="3">
                  <c:v>-0.11157368293781644</c:v>
                </c:pt>
                <c:pt idx="4">
                  <c:v>-0.1314337874269178</c:v>
                </c:pt>
                <c:pt idx="5">
                  <c:v>-0.10192907855938671</c:v>
                </c:pt>
                <c:pt idx="6">
                  <c:v>-5.6103451085810718E-2</c:v>
                </c:pt>
                <c:pt idx="7">
                  <c:v>-7.5724947211028848E-3</c:v>
                </c:pt>
                <c:pt idx="8">
                  <c:v>-2.6151084071656783E-2</c:v>
                </c:pt>
                <c:pt idx="9">
                  <c:v>-3.1963163755229118E-2</c:v>
                </c:pt>
                <c:pt idx="10">
                  <c:v>-2.1747627679133075E-2</c:v>
                </c:pt>
                <c:pt idx="11">
                  <c:v>-1.8821218812192342E-2</c:v>
                </c:pt>
                <c:pt idx="12">
                  <c:v>-9.396122293040321E-3</c:v>
                </c:pt>
                <c:pt idx="13">
                  <c:v>-0.10387266555891017</c:v>
                </c:pt>
                <c:pt idx="14">
                  <c:v>-0.10755704484061823</c:v>
                </c:pt>
                <c:pt idx="15">
                  <c:v>-7.7390912371257059E-2</c:v>
                </c:pt>
                <c:pt idx="16">
                  <c:v>-0.14096080329316862</c:v>
                </c:pt>
                <c:pt idx="17">
                  <c:v>-0.14793193076124567</c:v>
                </c:pt>
                <c:pt idx="18">
                  <c:v>-0.1560023719993211</c:v>
                </c:pt>
                <c:pt idx="19">
                  <c:v>-0.20198519524723224</c:v>
                </c:pt>
                <c:pt idx="20">
                  <c:v>-0.1278904349127572</c:v>
                </c:pt>
                <c:pt idx="21">
                  <c:v>-8.662622677542231E-2</c:v>
                </c:pt>
                <c:pt idx="22">
                  <c:v>-9.7879334396964168E-2</c:v>
                </c:pt>
                <c:pt idx="23">
                  <c:v>-0.12412950002999423</c:v>
                </c:pt>
                <c:pt idx="24">
                  <c:v>8.4292871429454408E-3</c:v>
                </c:pt>
                <c:pt idx="25">
                  <c:v>5.2312249218005036E-2</c:v>
                </c:pt>
                <c:pt idx="26">
                  <c:v>4.60583249733304E-2</c:v>
                </c:pt>
                <c:pt idx="27">
                  <c:v>6.7657568263399526E-2</c:v>
                </c:pt>
                <c:pt idx="28">
                  <c:v>9.6822316657835472E-2</c:v>
                </c:pt>
                <c:pt idx="29">
                  <c:v>5.1306236960243723E-2</c:v>
                </c:pt>
                <c:pt idx="30">
                  <c:v>2.7766964270767858E-3</c:v>
                </c:pt>
                <c:pt idx="31">
                  <c:v>2.6056343449283759E-2</c:v>
                </c:pt>
                <c:pt idx="32">
                  <c:v>1.2230751218396563E-2</c:v>
                </c:pt>
                <c:pt idx="33">
                  <c:v>2.7469864516433518E-2</c:v>
                </c:pt>
                <c:pt idx="34">
                  <c:v>5.6927767914004335E-2</c:v>
                </c:pt>
                <c:pt idx="35">
                  <c:v>-3.1364296482536247E-2</c:v>
                </c:pt>
                <c:pt idx="36">
                  <c:v>1.1470424360481957E-2</c:v>
                </c:pt>
                <c:pt idx="37">
                  <c:v>4.9766169947787375E-2</c:v>
                </c:pt>
                <c:pt idx="38">
                  <c:v>8.3699454747119262E-2</c:v>
                </c:pt>
                <c:pt idx="39">
                  <c:v>8.584255324498713E-2</c:v>
                </c:pt>
                <c:pt idx="40">
                  <c:v>0.10712710712786588</c:v>
                </c:pt>
                <c:pt idx="41">
                  <c:v>0.13912172532610612</c:v>
                </c:pt>
                <c:pt idx="42">
                  <c:v>0.12699964986396139</c:v>
                </c:pt>
                <c:pt idx="43">
                  <c:v>0.16905842796933257</c:v>
                </c:pt>
                <c:pt idx="44">
                  <c:v>0.30311306245420155</c:v>
                </c:pt>
                <c:pt idx="45">
                  <c:v>0.14117909513504401</c:v>
                </c:pt>
                <c:pt idx="46">
                  <c:v>0.10900683962779567</c:v>
                </c:pt>
                <c:pt idx="47">
                  <c:v>0.12043773828304438</c:v>
                </c:pt>
                <c:pt idx="48">
                  <c:v>3.5198714583714263E-2</c:v>
                </c:pt>
                <c:pt idx="49">
                  <c:v>-1.4163439464880412E-2</c:v>
                </c:pt>
                <c:pt idx="50">
                  <c:v>-1.694680986355479E-2</c:v>
                </c:pt>
                <c:pt idx="51">
                  <c:v>-3.7998150948396869E-2</c:v>
                </c:pt>
                <c:pt idx="52">
                  <c:v>-6.2332483107581993E-2</c:v>
                </c:pt>
                <c:pt idx="53">
                  <c:v>-3.816263352570104E-2</c:v>
                </c:pt>
                <c:pt idx="54">
                  <c:v>-8.344531348370765E-3</c:v>
                </c:pt>
                <c:pt idx="55">
                  <c:v>-5.0086516941291848E-2</c:v>
                </c:pt>
                <c:pt idx="56">
                  <c:v>-3.0892033368502325E-2</c:v>
                </c:pt>
                <c:pt idx="57">
                  <c:v>1.0670270290518147E-2</c:v>
                </c:pt>
                <c:pt idx="58">
                  <c:v>-7.1121303251970858E-2</c:v>
                </c:pt>
                <c:pt idx="59">
                  <c:v>-4.3496801879427949E-4</c:v>
                </c:pt>
                <c:pt idx="60">
                  <c:v>-3.6846359203650536E-3</c:v>
                </c:pt>
                <c:pt idx="61">
                  <c:v>8.9527653613572511E-3</c:v>
                </c:pt>
                <c:pt idx="62">
                  <c:v>-0.20698337250536269</c:v>
                </c:pt>
                <c:pt idx="63">
                  <c:v>-6.8584681946163073E-2</c:v>
                </c:pt>
                <c:pt idx="64">
                  <c:v>-0.10820239722704628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491-4994-8B70-9B82C0C54B7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354.39300000000003</c:v>
                </c:pt>
                <c:pt idx="2">
                  <c:v>348.84000000000003</c:v>
                </c:pt>
                <c:pt idx="3">
                  <c:v>343.31400000000002</c:v>
                </c:pt>
                <c:pt idx="4">
                  <c:v>337.79700000000003</c:v>
                </c:pt>
                <c:pt idx="5">
                  <c:v>332.09100000000001</c:v>
                </c:pt>
                <c:pt idx="6">
                  <c:v>326.41200000000003</c:v>
                </c:pt>
                <c:pt idx="7">
                  <c:v>320.66100000000006</c:v>
                </c:pt>
                <c:pt idx="8">
                  <c:v>314.93700000000007</c:v>
                </c:pt>
                <c:pt idx="9">
                  <c:v>309.31200000000007</c:v>
                </c:pt>
                <c:pt idx="10">
                  <c:v>303.76800000000009</c:v>
                </c:pt>
                <c:pt idx="11">
                  <c:v>298.21500000000009</c:v>
                </c:pt>
                <c:pt idx="12">
                  <c:v>292.64400000000006</c:v>
                </c:pt>
                <c:pt idx="13">
                  <c:v>286.93800000000005</c:v>
                </c:pt>
                <c:pt idx="14">
                  <c:v>281.28600000000006</c:v>
                </c:pt>
                <c:pt idx="15">
                  <c:v>275.55300000000005</c:v>
                </c:pt>
                <c:pt idx="16">
                  <c:v>269.82000000000005</c:v>
                </c:pt>
                <c:pt idx="17">
                  <c:v>264.21300000000008</c:v>
                </c:pt>
                <c:pt idx="18">
                  <c:v>258.61500000000007</c:v>
                </c:pt>
                <c:pt idx="19">
                  <c:v>253.10700000000006</c:v>
                </c:pt>
                <c:pt idx="20">
                  <c:v>247.61700000000005</c:v>
                </c:pt>
                <c:pt idx="21">
                  <c:v>241.90200000000004</c:v>
                </c:pt>
                <c:pt idx="22">
                  <c:v>236.19600000000005</c:v>
                </c:pt>
                <c:pt idx="23">
                  <c:v>230.45400000000006</c:v>
                </c:pt>
                <c:pt idx="24">
                  <c:v>224.80200000000008</c:v>
                </c:pt>
                <c:pt idx="25">
                  <c:v>219.15000000000009</c:v>
                </c:pt>
                <c:pt idx="26">
                  <c:v>213.66000000000008</c:v>
                </c:pt>
                <c:pt idx="27">
                  <c:v>208.15200000000007</c:v>
                </c:pt>
                <c:pt idx="28">
                  <c:v>202.59000000000006</c:v>
                </c:pt>
                <c:pt idx="29">
                  <c:v>196.99200000000005</c:v>
                </c:pt>
                <c:pt idx="30">
                  <c:v>191.28600000000006</c:v>
                </c:pt>
                <c:pt idx="31">
                  <c:v>185.55300000000005</c:v>
                </c:pt>
                <c:pt idx="32">
                  <c:v>179.86500000000007</c:v>
                </c:pt>
                <c:pt idx="33">
                  <c:v>174.21300000000008</c:v>
                </c:pt>
                <c:pt idx="34">
                  <c:v>168.68700000000007</c:v>
                </c:pt>
                <c:pt idx="35">
                  <c:v>163.21500000000006</c:v>
                </c:pt>
                <c:pt idx="36">
                  <c:v>157.76100000000005</c:v>
                </c:pt>
                <c:pt idx="37">
                  <c:v>152.02800000000005</c:v>
                </c:pt>
                <c:pt idx="38">
                  <c:v>146.41200000000003</c:v>
                </c:pt>
                <c:pt idx="39">
                  <c:v>140.67000000000004</c:v>
                </c:pt>
                <c:pt idx="40">
                  <c:v>134.96400000000006</c:v>
                </c:pt>
                <c:pt idx="41">
                  <c:v>129.33900000000006</c:v>
                </c:pt>
                <c:pt idx="42">
                  <c:v>123.84000000000006</c:v>
                </c:pt>
                <c:pt idx="43">
                  <c:v>118.37700000000007</c:v>
                </c:pt>
                <c:pt idx="44">
                  <c:v>112.74300000000007</c:v>
                </c:pt>
                <c:pt idx="45">
                  <c:v>107.12700000000007</c:v>
                </c:pt>
                <c:pt idx="46">
                  <c:v>101.52000000000007</c:v>
                </c:pt>
                <c:pt idx="47">
                  <c:v>95.670000000000073</c:v>
                </c:pt>
                <c:pt idx="48">
                  <c:v>90.027000000000072</c:v>
                </c:pt>
                <c:pt idx="49">
                  <c:v>84.528000000000077</c:v>
                </c:pt>
                <c:pt idx="50">
                  <c:v>78.885000000000076</c:v>
                </c:pt>
                <c:pt idx="51">
                  <c:v>73.413000000000082</c:v>
                </c:pt>
                <c:pt idx="52">
                  <c:v>67.860000000000085</c:v>
                </c:pt>
                <c:pt idx="53">
                  <c:v>62.226000000000084</c:v>
                </c:pt>
                <c:pt idx="54">
                  <c:v>56.520000000000081</c:v>
                </c:pt>
                <c:pt idx="55">
                  <c:v>50.823000000000079</c:v>
                </c:pt>
                <c:pt idx="56">
                  <c:v>45.108000000000075</c:v>
                </c:pt>
                <c:pt idx="57">
                  <c:v>39.411000000000072</c:v>
                </c:pt>
                <c:pt idx="58">
                  <c:v>33.966000000000072</c:v>
                </c:pt>
                <c:pt idx="59">
                  <c:v>28.422000000000072</c:v>
                </c:pt>
                <c:pt idx="60">
                  <c:v>22.806000000000072</c:v>
                </c:pt>
                <c:pt idx="61">
                  <c:v>17.244000000000071</c:v>
                </c:pt>
                <c:pt idx="62">
                  <c:v>11.529000000000071</c:v>
                </c:pt>
                <c:pt idx="63">
                  <c:v>5.7150000000000718</c:v>
                </c:pt>
                <c:pt idx="64">
                  <c:v>-1.7999999999927851E-2</c:v>
                </c:pt>
              </c:numCache>
            </c:numRef>
          </c:xVal>
          <c:yVal>
            <c:numRef>
              <c:f>TDK_KF_ST_11_02!$AC$85:$AC$149</c:f>
              <c:numCache>
                <c:formatCode>General</c:formatCode>
                <c:ptCount val="65"/>
                <c:pt idx="0">
                  <c:v>7.7493078812835847E-2</c:v>
                </c:pt>
                <c:pt idx="1">
                  <c:v>-7.6571761111154046E-2</c:v>
                </c:pt>
                <c:pt idx="2">
                  <c:v>-6.0801689736308617E-2</c:v>
                </c:pt>
                <c:pt idx="3">
                  <c:v>-4.5473693950839333E-3</c:v>
                </c:pt>
                <c:pt idx="4">
                  <c:v>-1.5455135604383941E-2</c:v>
                </c:pt>
                <c:pt idx="5">
                  <c:v>4.7473720244056494E-2</c:v>
                </c:pt>
                <c:pt idx="6">
                  <c:v>6.3627459970803102E-3</c:v>
                </c:pt>
                <c:pt idx="7">
                  <c:v>-1.2501834301019699E-3</c:v>
                </c:pt>
                <c:pt idx="8">
                  <c:v>-5.1305348264918393E-3</c:v>
                </c:pt>
                <c:pt idx="9">
                  <c:v>-6.4259312876458807E-2</c:v>
                </c:pt>
                <c:pt idx="10">
                  <c:v>-6.7123102421703607E-2</c:v>
                </c:pt>
                <c:pt idx="11">
                  <c:v>-8.8683911320117659E-3</c:v>
                </c:pt>
                <c:pt idx="12">
                  <c:v>-3.2096030643799622E-2</c:v>
                </c:pt>
                <c:pt idx="13">
                  <c:v>-5.7414854791716152E-2</c:v>
                </c:pt>
                <c:pt idx="14">
                  <c:v>5.8720475310224174E-2</c:v>
                </c:pt>
                <c:pt idx="15">
                  <c:v>2.5206421900577425E-2</c:v>
                </c:pt>
                <c:pt idx="16">
                  <c:v>3.8107109915586079E-2</c:v>
                </c:pt>
                <c:pt idx="17">
                  <c:v>0.11782407165844688</c:v>
                </c:pt>
                <c:pt idx="18">
                  <c:v>8.5373458400511026E-2</c:v>
                </c:pt>
                <c:pt idx="19">
                  <c:v>0.13490787734204446</c:v>
                </c:pt>
                <c:pt idx="20">
                  <c:v>0.18963795490745383</c:v>
                </c:pt>
                <c:pt idx="21">
                  <c:v>0.23132278825301</c:v>
                </c:pt>
                <c:pt idx="22">
                  <c:v>0.15228395018343122</c:v>
                </c:pt>
                <c:pt idx="23">
                  <c:v>0.1499854877973803</c:v>
                </c:pt>
                <c:pt idx="24">
                  <c:v>0.21020026181605544</c:v>
                </c:pt>
                <c:pt idx="25">
                  <c:v>0.20814977911447841</c:v>
                </c:pt>
                <c:pt idx="26">
                  <c:v>0.1270560318932894</c:v>
                </c:pt>
                <c:pt idx="27">
                  <c:v>5.1354680602088365E-2</c:v>
                </c:pt>
                <c:pt idx="28">
                  <c:v>0.1103752339999744</c:v>
                </c:pt>
                <c:pt idx="29">
                  <c:v>5.6089073330014116E-2</c:v>
                </c:pt>
                <c:pt idx="30">
                  <c:v>-2.167671775623603E-4</c:v>
                </c:pt>
                <c:pt idx="31">
                  <c:v>0.13010142930312441</c:v>
                </c:pt>
                <c:pt idx="32">
                  <c:v>6.4247179709298052E-2</c:v>
                </c:pt>
                <c:pt idx="33">
                  <c:v>0.1565117701663894</c:v>
                </c:pt>
                <c:pt idx="34">
                  <c:v>8.0141872255182989E-2</c:v>
                </c:pt>
                <c:pt idx="35">
                  <c:v>0.14114562206199821</c:v>
                </c:pt>
                <c:pt idx="36">
                  <c:v>0.11033799933207433</c:v>
                </c:pt>
                <c:pt idx="37">
                  <c:v>2.6065779472645545E-2</c:v>
                </c:pt>
                <c:pt idx="38">
                  <c:v>7.9279678203079129E-2</c:v>
                </c:pt>
                <c:pt idx="39">
                  <c:v>9.6292435546700972E-2</c:v>
                </c:pt>
                <c:pt idx="40">
                  <c:v>5.3590266055607572E-3</c:v>
                </c:pt>
                <c:pt idx="41">
                  <c:v>-2.7758798482295788E-2</c:v>
                </c:pt>
                <c:pt idx="42">
                  <c:v>-6.1123613171645275E-2</c:v>
                </c:pt>
                <c:pt idx="43">
                  <c:v>-0.10702353098520234</c:v>
                </c:pt>
                <c:pt idx="44">
                  <c:v>-0.13885234619341702</c:v>
                </c:pt>
                <c:pt idx="45">
                  <c:v>-6.5542162584961261E-2</c:v>
                </c:pt>
                <c:pt idx="46">
                  <c:v>-0.12740277591998961</c:v>
                </c:pt>
                <c:pt idx="47">
                  <c:v>-5.053258844066022E-2</c:v>
                </c:pt>
                <c:pt idx="48">
                  <c:v>-0.12121861654750887</c:v>
                </c:pt>
                <c:pt idx="49">
                  <c:v>-7.284975598577148E-2</c:v>
                </c:pt>
                <c:pt idx="50">
                  <c:v>-6.0169067793395925E-2</c:v>
                </c:pt>
                <c:pt idx="51">
                  <c:v>-2.351796286889396E-2</c:v>
                </c:pt>
                <c:pt idx="52">
                  <c:v>5.8084194980480675E-2</c:v>
                </c:pt>
                <c:pt idx="53">
                  <c:v>6.9988391364830704E-2</c:v>
                </c:pt>
                <c:pt idx="54">
                  <c:v>1.4083654102549303E-2</c:v>
                </c:pt>
                <c:pt idx="55">
                  <c:v>-6.5079787073472062E-3</c:v>
                </c:pt>
                <c:pt idx="56">
                  <c:v>-2.1212351866793711E-2</c:v>
                </c:pt>
                <c:pt idx="57">
                  <c:v>-5.3011324386844194E-2</c:v>
                </c:pt>
                <c:pt idx="58">
                  <c:v>-2.4325863360282085E-2</c:v>
                </c:pt>
                <c:pt idx="59">
                  <c:v>-7.3409047709720454E-2</c:v>
                </c:pt>
                <c:pt idx="60">
                  <c:v>-0.1420301578538421</c:v>
                </c:pt>
                <c:pt idx="61">
                  <c:v>-0.15600426157543268</c:v>
                </c:pt>
                <c:pt idx="62">
                  <c:v>-9.1686710692972184E-2</c:v>
                </c:pt>
                <c:pt idx="63">
                  <c:v>-6.3101925159839034E-2</c:v>
                </c:pt>
                <c:pt idx="64">
                  <c:v>-7.0554841790327671E-2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491-4994-8B70-9B82C0C54B7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</c:numCache>
            </c:numRef>
          </c:xVal>
          <c:yVal>
            <c:numRef>
              <c:f>TDK_KF_ST_11_02!$AD$20:$AD$83</c:f>
              <c:numCache>
                <c:formatCode>General</c:formatCode>
                <c:ptCount val="64"/>
                <c:pt idx="0">
                  <c:v>-8.0346212910287554E-2</c:v>
                </c:pt>
                <c:pt idx="1">
                  <c:v>5.2482969324542772E-2</c:v>
                </c:pt>
                <c:pt idx="2">
                  <c:v>5.587659519100896E-2</c:v>
                </c:pt>
                <c:pt idx="3">
                  <c:v>-4.4430578637616236E-2</c:v>
                </c:pt>
                <c:pt idx="4">
                  <c:v>-1.0596370426924295E-2</c:v>
                </c:pt>
                <c:pt idx="5">
                  <c:v>2.8520030849666256E-2</c:v>
                </c:pt>
                <c:pt idx="6">
                  <c:v>3.1777587725528633E-2</c:v>
                </c:pt>
                <c:pt idx="7">
                  <c:v>-4.5438829665741309E-2</c:v>
                </c:pt>
                <c:pt idx="8">
                  <c:v>4.9387322048630722E-3</c:v>
                </c:pt>
                <c:pt idx="9">
                  <c:v>2.5455185047881912E-2</c:v>
                </c:pt>
                <c:pt idx="10">
                  <c:v>3.5831281781682378E-2</c:v>
                </c:pt>
                <c:pt idx="11">
                  <c:v>8.8809610177023046E-2</c:v>
                </c:pt>
                <c:pt idx="12">
                  <c:v>6.7480317273520996E-2</c:v>
                </c:pt>
                <c:pt idx="13">
                  <c:v>8.0354702690016211E-2</c:v>
                </c:pt>
                <c:pt idx="14">
                  <c:v>4.7387977047222307E-2</c:v>
                </c:pt>
                <c:pt idx="15">
                  <c:v>4.5411563854855785E-3</c:v>
                </c:pt>
                <c:pt idx="16">
                  <c:v>1.9742186745659751E-2</c:v>
                </c:pt>
                <c:pt idx="17">
                  <c:v>9.7399342320585447E-2</c:v>
                </c:pt>
                <c:pt idx="18">
                  <c:v>2.8599596079331491E-2</c:v>
                </c:pt>
                <c:pt idx="19">
                  <c:v>0.13644303266227098</c:v>
                </c:pt>
                <c:pt idx="20">
                  <c:v>-1.096191128065982E-2</c:v>
                </c:pt>
                <c:pt idx="21">
                  <c:v>-2.0397304209780032E-2</c:v>
                </c:pt>
                <c:pt idx="22">
                  <c:v>3.6755721225318894E-2</c:v>
                </c:pt>
                <c:pt idx="23">
                  <c:v>9.6370701547698445E-2</c:v>
                </c:pt>
                <c:pt idx="24">
                  <c:v>-3.0702605373846836E-3</c:v>
                </c:pt>
                <c:pt idx="25">
                  <c:v>4.3980186328695936E-2</c:v>
                </c:pt>
                <c:pt idx="26">
                  <c:v>3.3221353229748729E-2</c:v>
                </c:pt>
                <c:pt idx="27">
                  <c:v>-4.1591788790753981E-2</c:v>
                </c:pt>
                <c:pt idx="28">
                  <c:v>1.351568267423886E-2</c:v>
                </c:pt>
                <c:pt idx="29">
                  <c:v>8.9839385101754488E-2</c:v>
                </c:pt>
                <c:pt idx="30">
                  <c:v>7.7365175828106203E-2</c:v>
                </c:pt>
                <c:pt idx="31">
                  <c:v>0.13045542671710564</c:v>
                </c:pt>
                <c:pt idx="32">
                  <c:v>5.201642849090149E-2</c:v>
                </c:pt>
                <c:pt idx="33">
                  <c:v>0.10263156478669089</c:v>
                </c:pt>
                <c:pt idx="34">
                  <c:v>-5.7144535091566695E-2</c:v>
                </c:pt>
                <c:pt idx="35">
                  <c:v>8.7453369812550363E-2</c:v>
                </c:pt>
                <c:pt idx="36">
                  <c:v>9.8904809639492441E-2</c:v>
                </c:pt>
                <c:pt idx="37">
                  <c:v>1.5885106543009897E-3</c:v>
                </c:pt>
                <c:pt idx="38">
                  <c:v>4.3356577146170139E-2</c:v>
                </c:pt>
                <c:pt idx="39">
                  <c:v>0.12230722586949128</c:v>
                </c:pt>
                <c:pt idx="40">
                  <c:v>0.10307315468818956</c:v>
                </c:pt>
                <c:pt idx="41">
                  <c:v>1.0863762471274185E-2</c:v>
                </c:pt>
                <c:pt idx="42">
                  <c:v>2.5284300319469821E-2</c:v>
                </c:pt>
                <c:pt idx="43">
                  <c:v>6.2264360283677433E-2</c:v>
                </c:pt>
                <c:pt idx="44">
                  <c:v>-0.11347510754674772</c:v>
                </c:pt>
                <c:pt idx="45">
                  <c:v>-6.2712177929995505E-3</c:v>
                </c:pt>
                <c:pt idx="46">
                  <c:v>-2.3633381227284644E-2</c:v>
                </c:pt>
                <c:pt idx="47">
                  <c:v>-2.6136666245974993E-3</c:v>
                </c:pt>
                <c:pt idx="48">
                  <c:v>2.9083953318718159E-3</c:v>
                </c:pt>
                <c:pt idx="49">
                  <c:v>3.9369861365457837E-2</c:v>
                </c:pt>
                <c:pt idx="50">
                  <c:v>7.5667285173778964E-2</c:v>
                </c:pt>
                <c:pt idx="51">
                  <c:v>-1.9416703843319283E-2</c:v>
                </c:pt>
                <c:pt idx="52">
                  <c:v>3.0236452463782371E-2</c:v>
                </c:pt>
                <c:pt idx="53">
                  <c:v>2.9294242393689274E-2</c:v>
                </c:pt>
                <c:pt idx="54">
                  <c:v>-5.8778571073332841E-2</c:v>
                </c:pt>
                <c:pt idx="55">
                  <c:v>-1.417279593516696E-2</c:v>
                </c:pt>
                <c:pt idx="56">
                  <c:v>2.5761498542010486E-2</c:v>
                </c:pt>
                <c:pt idx="57">
                  <c:v>-1.1920453720620117E-2</c:v>
                </c:pt>
                <c:pt idx="58">
                  <c:v>7.7484049249051168E-2</c:v>
                </c:pt>
                <c:pt idx="59">
                  <c:v>4.7908688262850774E-2</c:v>
                </c:pt>
                <c:pt idx="60">
                  <c:v>-1.1770499684018887E-2</c:v>
                </c:pt>
                <c:pt idx="61">
                  <c:v>-1.3500134756441184E-2</c:v>
                </c:pt>
                <c:pt idx="62">
                  <c:v>0.14618168276905408</c:v>
                </c:pt>
                <c:pt idx="63">
                  <c:v>-7.9870791649909734E-3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491-4994-8B70-9B82C0C5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91744"/>
        <c:axId val="574990568"/>
      </c:scatterChart>
      <c:valAx>
        <c:axId val="5749917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90568"/>
        <c:crosses val="autoZero"/>
        <c:crossBetween val="midCat"/>
      </c:valAx>
      <c:valAx>
        <c:axId val="574990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91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TDK_KF_ST_11_02!$I$20:$I$84</c:f>
              <c:numCache>
                <c:formatCode>General</c:formatCode>
                <c:ptCount val="65"/>
                <c:pt idx="0">
                  <c:v>485</c:v>
                </c:pt>
                <c:pt idx="1">
                  <c:v>855</c:v>
                </c:pt>
                <c:pt idx="2">
                  <c:v>1230</c:v>
                </c:pt>
                <c:pt idx="3">
                  <c:v>1591</c:v>
                </c:pt>
                <c:pt idx="4">
                  <c:v>1919</c:v>
                </c:pt>
                <c:pt idx="5">
                  <c:v>2226</c:v>
                </c:pt>
                <c:pt idx="6">
                  <c:v>2525</c:v>
                </c:pt>
                <c:pt idx="7">
                  <c:v>2794</c:v>
                </c:pt>
                <c:pt idx="8">
                  <c:v>3038</c:v>
                </c:pt>
                <c:pt idx="9">
                  <c:v>3257</c:v>
                </c:pt>
                <c:pt idx="10">
                  <c:v>3446</c:v>
                </c:pt>
                <c:pt idx="11">
                  <c:v>3584</c:v>
                </c:pt>
                <c:pt idx="12">
                  <c:v>3696</c:v>
                </c:pt>
                <c:pt idx="13">
                  <c:v>3778</c:v>
                </c:pt>
                <c:pt idx="14">
                  <c:v>3811</c:v>
                </c:pt>
                <c:pt idx="15">
                  <c:v>3818</c:v>
                </c:pt>
                <c:pt idx="16">
                  <c:v>3782</c:v>
                </c:pt>
                <c:pt idx="17">
                  <c:v>3712</c:v>
                </c:pt>
                <c:pt idx="18">
                  <c:v>3599</c:v>
                </c:pt>
                <c:pt idx="19">
                  <c:v>3452</c:v>
                </c:pt>
                <c:pt idx="20">
                  <c:v>3279</c:v>
                </c:pt>
                <c:pt idx="21">
                  <c:v>3071</c:v>
                </c:pt>
                <c:pt idx="22">
                  <c:v>2836</c:v>
                </c:pt>
                <c:pt idx="23">
                  <c:v>2573</c:v>
                </c:pt>
                <c:pt idx="24">
                  <c:v>2272</c:v>
                </c:pt>
                <c:pt idx="25">
                  <c:v>1954</c:v>
                </c:pt>
                <c:pt idx="26">
                  <c:v>1615</c:v>
                </c:pt>
                <c:pt idx="27">
                  <c:v>1267</c:v>
                </c:pt>
                <c:pt idx="28">
                  <c:v>897</c:v>
                </c:pt>
                <c:pt idx="29">
                  <c:v>539</c:v>
                </c:pt>
                <c:pt idx="30">
                  <c:v>172</c:v>
                </c:pt>
                <c:pt idx="31">
                  <c:v>-209</c:v>
                </c:pt>
                <c:pt idx="32">
                  <c:v>-592</c:v>
                </c:pt>
                <c:pt idx="33">
                  <c:v>-965</c:v>
                </c:pt>
                <c:pt idx="34">
                  <c:v>-1343</c:v>
                </c:pt>
                <c:pt idx="35">
                  <c:v>-1687</c:v>
                </c:pt>
                <c:pt idx="36">
                  <c:v>-2020</c:v>
                </c:pt>
                <c:pt idx="37">
                  <c:v>-2334</c:v>
                </c:pt>
                <c:pt idx="38">
                  <c:v>-2625</c:v>
                </c:pt>
                <c:pt idx="39">
                  <c:v>-2896</c:v>
                </c:pt>
                <c:pt idx="40">
                  <c:v>-3141</c:v>
                </c:pt>
                <c:pt idx="41">
                  <c:v>-3361</c:v>
                </c:pt>
                <c:pt idx="42">
                  <c:v>-3545</c:v>
                </c:pt>
                <c:pt idx="43">
                  <c:v>-3691</c:v>
                </c:pt>
                <c:pt idx="44">
                  <c:v>-3808</c:v>
                </c:pt>
                <c:pt idx="45">
                  <c:v>-3877</c:v>
                </c:pt>
                <c:pt idx="46">
                  <c:v>-3921</c:v>
                </c:pt>
                <c:pt idx="47">
                  <c:v>-3920</c:v>
                </c:pt>
                <c:pt idx="48">
                  <c:v>-3884</c:v>
                </c:pt>
                <c:pt idx="49">
                  <c:v>-3815</c:v>
                </c:pt>
                <c:pt idx="50">
                  <c:v>-3700</c:v>
                </c:pt>
                <c:pt idx="51">
                  <c:v>-3566</c:v>
                </c:pt>
                <c:pt idx="52">
                  <c:v>-3379</c:v>
                </c:pt>
                <c:pt idx="53">
                  <c:v>-3184</c:v>
                </c:pt>
                <c:pt idx="54">
                  <c:v>-2946</c:v>
                </c:pt>
                <c:pt idx="55">
                  <c:v>-2680</c:v>
                </c:pt>
                <c:pt idx="56">
                  <c:v>-2387</c:v>
                </c:pt>
                <c:pt idx="57">
                  <c:v>-2068</c:v>
                </c:pt>
                <c:pt idx="58">
                  <c:v>-1731</c:v>
                </c:pt>
                <c:pt idx="59">
                  <c:v>-1375</c:v>
                </c:pt>
                <c:pt idx="60">
                  <c:v>-1012</c:v>
                </c:pt>
                <c:pt idx="61">
                  <c:v>-649</c:v>
                </c:pt>
                <c:pt idx="62">
                  <c:v>-290</c:v>
                </c:pt>
                <c:pt idx="63">
                  <c:v>99</c:v>
                </c:pt>
                <c:pt idx="64">
                  <c:v>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9BC-4CDA-A390-CBDCC259E7C1}"/>
            </c:ext>
          </c:extLst>
        </c:ser>
        <c:ser>
          <c:idx val="1"/>
          <c:order val="1"/>
          <c:tx>
            <c:strRef>
              <c:f>TDK_KF_ST_11_02!$L$19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TDK_KF_ST_11_02!$L$20:$L$84</c:f>
              <c:numCache>
                <c:formatCode>General</c:formatCode>
                <c:ptCount val="65"/>
                <c:pt idx="0">
                  <c:v>481.33948570829745</c:v>
                </c:pt>
                <c:pt idx="1">
                  <c:v>859.9529352564906</c:v>
                </c:pt>
                <c:pt idx="2">
                  <c:v>1236.365101434058</c:v>
                </c:pt>
                <c:pt idx="3">
                  <c:v>1595.0728053965411</c:v>
                </c:pt>
                <c:pt idx="4">
                  <c:v>1922.5830009929966</c:v>
                </c:pt>
                <c:pt idx="5">
                  <c:v>2231.4412502741156</c:v>
                </c:pt>
                <c:pt idx="6">
                  <c:v>2528.8956290456836</c:v>
                </c:pt>
                <c:pt idx="7">
                  <c:v>2793.2334551544463</c:v>
                </c:pt>
                <c:pt idx="8">
                  <c:v>3038.2935968888455</c:v>
                </c:pt>
                <c:pt idx="9">
                  <c:v>3255.9007133370519</c:v>
                </c:pt>
                <c:pt idx="10">
                  <c:v>3439.6320283511709</c:v>
                </c:pt>
                <c:pt idx="11">
                  <c:v>3584.4644214606888</c:v>
                </c:pt>
                <c:pt idx="12">
                  <c:v>3696.3543625535126</c:v>
                </c:pt>
                <c:pt idx="13">
                  <c:v>3770.0225273478668</c:v>
                </c:pt>
                <c:pt idx="14">
                  <c:v>3809.1297547904146</c:v>
                </c:pt>
                <c:pt idx="15">
                  <c:v>3811.8644486824364</c:v>
                </c:pt>
                <c:pt idx="16">
                  <c:v>3777.1637958047108</c:v>
                </c:pt>
                <c:pt idx="17">
                  <c:v>3705.3370304464229</c:v>
                </c:pt>
                <c:pt idx="18">
                  <c:v>3594.7333677730571</c:v>
                </c:pt>
                <c:pt idx="19">
                  <c:v>3447.4796353940656</c:v>
                </c:pt>
                <c:pt idx="20">
                  <c:v>3273.4638526837834</c:v>
                </c:pt>
                <c:pt idx="21">
                  <c:v>3067.3530108998625</c:v>
                </c:pt>
                <c:pt idx="22">
                  <c:v>2834.5332022695316</c:v>
                </c:pt>
                <c:pt idx="23">
                  <c:v>2569.4646603680571</c:v>
                </c:pt>
                <c:pt idx="24">
                  <c:v>2273.0304917625049</c:v>
                </c:pt>
                <c:pt idx="25">
                  <c:v>1958.1095683858196</c:v>
                </c:pt>
                <c:pt idx="26">
                  <c:v>1615.4946460288356</c:v>
                </c:pt>
                <c:pt idx="27">
                  <c:v>1270.2353616259909</c:v>
                </c:pt>
                <c:pt idx="28">
                  <c:v>904.31353732353409</c:v>
                </c:pt>
                <c:pt idx="29">
                  <c:v>542.8133894844733</c:v>
                </c:pt>
                <c:pt idx="30">
                  <c:v>172.83170973752698</c:v>
                </c:pt>
                <c:pt idx="31">
                  <c:v>-205.34649112320199</c:v>
                </c:pt>
                <c:pt idx="32">
                  <c:v>-588.73258604359103</c:v>
                </c:pt>
                <c:pt idx="33">
                  <c:v>-960.35445088841527</c:v>
                </c:pt>
                <c:pt idx="34">
                  <c:v>-1334.8419513562683</c:v>
                </c:pt>
                <c:pt idx="35">
                  <c:v>-1687.5145181518519</c:v>
                </c:pt>
                <c:pt idx="36">
                  <c:v>-2017.6104448552344</c:v>
                </c:pt>
                <c:pt idx="37">
                  <c:v>-2331.0092060809984</c:v>
                </c:pt>
                <c:pt idx="38">
                  <c:v>-2624.0335348479457</c:v>
                </c:pt>
                <c:pt idx="39">
                  <c:v>-2895.7710884421253</c:v>
                </c:pt>
                <c:pt idx="40">
                  <c:v>-3140.1569936945889</c:v>
                </c:pt>
                <c:pt idx="41">
                  <c:v>-3358.9716895622182</c:v>
                </c:pt>
                <c:pt idx="42">
                  <c:v>-3542.7863243333045</c:v>
                </c:pt>
                <c:pt idx="43">
                  <c:v>-3691.322403123057</c:v>
                </c:pt>
                <c:pt idx="44">
                  <c:v>-3805.6442513086376</c:v>
                </c:pt>
                <c:pt idx="45">
                  <c:v>-3880.4968337710434</c:v>
                </c:pt>
                <c:pt idx="46">
                  <c:v>-3921.3143791557454</c:v>
                </c:pt>
                <c:pt idx="47">
                  <c:v>-3925.5706573701104</c:v>
                </c:pt>
                <c:pt idx="48">
                  <c:v>-3892.2241470398567</c:v>
                </c:pt>
                <c:pt idx="49">
                  <c:v>-3820.7419378455788</c:v>
                </c:pt>
                <c:pt idx="50">
                  <c:v>-3710.3396625696823</c:v>
                </c:pt>
                <c:pt idx="51">
                  <c:v>-3565.8894500537463</c:v>
                </c:pt>
                <c:pt idx="52">
                  <c:v>-3389.8779134764313</c:v>
                </c:pt>
                <c:pt idx="53">
                  <c:v>-3186.1084481717198</c:v>
                </c:pt>
                <c:pt idx="54">
                  <c:v>-2951.6005253270441</c:v>
                </c:pt>
                <c:pt idx="55">
                  <c:v>-2681.6041526739809</c:v>
                </c:pt>
                <c:pt idx="56">
                  <c:v>-2387.5295078702384</c:v>
                </c:pt>
                <c:pt idx="57">
                  <c:v>-2069.0800824976859</c:v>
                </c:pt>
                <c:pt idx="58">
                  <c:v>-1728.5494172899689</c:v>
                </c:pt>
                <c:pt idx="59">
                  <c:v>-1374.7194877387865</c:v>
                </c:pt>
                <c:pt idx="60">
                  <c:v>-1009.7145371505319</c:v>
                </c:pt>
                <c:pt idx="61">
                  <c:v>-647.46437885959597</c:v>
                </c:pt>
                <c:pt idx="62">
                  <c:v>-274.96800233417531</c:v>
                </c:pt>
                <c:pt idx="63">
                  <c:v>104.43522708580292</c:v>
                </c:pt>
                <c:pt idx="64">
                  <c:v>489.52073677097809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9BC-4CDA-A390-CBDCC259E7C1}"/>
            </c:ext>
          </c:extLst>
        </c:ser>
        <c:ser>
          <c:idx val="2"/>
          <c:order val="2"/>
          <c:tx>
            <c:strRef>
              <c:f>TDK_KF_ST_11_02!$J$19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TDK_KF_ST_11_02!$J$20:$J$84</c:f>
              <c:numCache>
                <c:formatCode>General</c:formatCode>
                <c:ptCount val="65"/>
                <c:pt idx="0">
                  <c:v>-3825</c:v>
                </c:pt>
                <c:pt idx="1">
                  <c:v>-3753</c:v>
                </c:pt>
                <c:pt idx="2">
                  <c:v>-3645</c:v>
                </c:pt>
                <c:pt idx="3">
                  <c:v>-3498</c:v>
                </c:pt>
                <c:pt idx="4">
                  <c:v>-3329</c:v>
                </c:pt>
                <c:pt idx="5">
                  <c:v>-3120</c:v>
                </c:pt>
                <c:pt idx="6">
                  <c:v>-2878</c:v>
                </c:pt>
                <c:pt idx="7">
                  <c:v>-2619</c:v>
                </c:pt>
                <c:pt idx="8">
                  <c:v>-2327</c:v>
                </c:pt>
                <c:pt idx="9">
                  <c:v>-2008</c:v>
                </c:pt>
                <c:pt idx="10">
                  <c:v>-1670</c:v>
                </c:pt>
                <c:pt idx="11">
                  <c:v>-1321</c:v>
                </c:pt>
                <c:pt idx="12">
                  <c:v>-957</c:v>
                </c:pt>
                <c:pt idx="13">
                  <c:v>-604</c:v>
                </c:pt>
                <c:pt idx="14">
                  <c:v>-233</c:v>
                </c:pt>
                <c:pt idx="15">
                  <c:v>155</c:v>
                </c:pt>
                <c:pt idx="16">
                  <c:v>528</c:v>
                </c:pt>
                <c:pt idx="17">
                  <c:v>902</c:v>
                </c:pt>
                <c:pt idx="18">
                  <c:v>1273</c:v>
                </c:pt>
                <c:pt idx="19">
                  <c:v>1629</c:v>
                </c:pt>
                <c:pt idx="20">
                  <c:v>1964</c:v>
                </c:pt>
                <c:pt idx="21">
                  <c:v>2279</c:v>
                </c:pt>
                <c:pt idx="22">
                  <c:v>2565</c:v>
                </c:pt>
                <c:pt idx="23">
                  <c:v>2835</c:v>
                </c:pt>
                <c:pt idx="24">
                  <c:v>3092</c:v>
                </c:pt>
                <c:pt idx="25">
                  <c:v>3308</c:v>
                </c:pt>
                <c:pt idx="26">
                  <c:v>3502</c:v>
                </c:pt>
                <c:pt idx="27">
                  <c:v>3648</c:v>
                </c:pt>
                <c:pt idx="28">
                  <c:v>3758</c:v>
                </c:pt>
                <c:pt idx="29">
                  <c:v>3838</c:v>
                </c:pt>
                <c:pt idx="30">
                  <c:v>3886</c:v>
                </c:pt>
                <c:pt idx="31">
                  <c:v>3889</c:v>
                </c:pt>
                <c:pt idx="32">
                  <c:v>3853</c:v>
                </c:pt>
                <c:pt idx="33">
                  <c:v>3783</c:v>
                </c:pt>
                <c:pt idx="34">
                  <c:v>3677</c:v>
                </c:pt>
                <c:pt idx="35">
                  <c:v>3529</c:v>
                </c:pt>
                <c:pt idx="36">
                  <c:v>3357</c:v>
                </c:pt>
                <c:pt idx="37">
                  <c:v>3150</c:v>
                </c:pt>
                <c:pt idx="38">
                  <c:v>2911</c:v>
                </c:pt>
                <c:pt idx="39">
                  <c:v>2647</c:v>
                </c:pt>
                <c:pt idx="40">
                  <c:v>2357</c:v>
                </c:pt>
                <c:pt idx="41">
                  <c:v>2037</c:v>
                </c:pt>
                <c:pt idx="42">
                  <c:v>1703</c:v>
                </c:pt>
                <c:pt idx="43">
                  <c:v>1350</c:v>
                </c:pt>
                <c:pt idx="44">
                  <c:v>976</c:v>
                </c:pt>
                <c:pt idx="45">
                  <c:v>627</c:v>
                </c:pt>
                <c:pt idx="46">
                  <c:v>257</c:v>
                </c:pt>
                <c:pt idx="47">
                  <c:v>-123</c:v>
                </c:pt>
                <c:pt idx="48">
                  <c:v>-497</c:v>
                </c:pt>
                <c:pt idx="49">
                  <c:v>-872</c:v>
                </c:pt>
                <c:pt idx="50">
                  <c:v>-1244</c:v>
                </c:pt>
                <c:pt idx="51">
                  <c:v>-1601</c:v>
                </c:pt>
                <c:pt idx="52">
                  <c:v>-1927</c:v>
                </c:pt>
                <c:pt idx="53">
                  <c:v>-2244</c:v>
                </c:pt>
                <c:pt idx="54">
                  <c:v>-2535</c:v>
                </c:pt>
                <c:pt idx="55">
                  <c:v>-2810</c:v>
                </c:pt>
                <c:pt idx="56">
                  <c:v>-3059</c:v>
                </c:pt>
                <c:pt idx="57">
                  <c:v>-3280</c:v>
                </c:pt>
                <c:pt idx="58">
                  <c:v>-3460</c:v>
                </c:pt>
                <c:pt idx="59">
                  <c:v>-3616</c:v>
                </c:pt>
                <c:pt idx="60">
                  <c:v>-3736</c:v>
                </c:pt>
                <c:pt idx="61">
                  <c:v>-3815</c:v>
                </c:pt>
                <c:pt idx="62">
                  <c:v>-3849</c:v>
                </c:pt>
                <c:pt idx="63">
                  <c:v>-3858</c:v>
                </c:pt>
                <c:pt idx="64">
                  <c:v>-3826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9BC-4CDA-A390-CBDCC259E7C1}"/>
            </c:ext>
          </c:extLst>
        </c:ser>
        <c:ser>
          <c:idx val="3"/>
          <c:order val="3"/>
          <c:tx>
            <c:strRef>
              <c:f>TDK_KF_ST_11_02!$N$19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5.7149999999999999</c:v>
                </c:pt>
                <c:pt idx="2">
                  <c:v>11.529</c:v>
                </c:pt>
                <c:pt idx="3">
                  <c:v>17.271000000000001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33.911999999999999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50.832000000000001</c:v>
                </c:pt>
                <c:pt idx="10">
                  <c:v>56.564999999999998</c:v>
                </c:pt>
                <c:pt idx="11">
                  <c:v>62.126999999999995</c:v>
                </c:pt>
                <c:pt idx="12">
                  <c:v>67.77</c:v>
                </c:pt>
                <c:pt idx="13">
                  <c:v>73.23299999999999</c:v>
                </c:pt>
                <c:pt idx="14">
                  <c:v>78.749999999999986</c:v>
                </c:pt>
                <c:pt idx="15">
                  <c:v>84.464999999999989</c:v>
                </c:pt>
                <c:pt idx="16">
                  <c:v>90.071999999999989</c:v>
                </c:pt>
                <c:pt idx="17">
                  <c:v>95.705999999999989</c:v>
                </c:pt>
                <c:pt idx="18">
                  <c:v>101.44799999999999</c:v>
                </c:pt>
                <c:pt idx="19">
                  <c:v>107.19</c:v>
                </c:pt>
                <c:pt idx="20">
                  <c:v>112.68899999999999</c:v>
                </c:pt>
                <c:pt idx="21">
                  <c:v>118.22399999999999</c:v>
                </c:pt>
                <c:pt idx="22">
                  <c:v>123.70499999999998</c:v>
                </c:pt>
                <c:pt idx="23">
                  <c:v>129.303</c:v>
                </c:pt>
                <c:pt idx="24">
                  <c:v>135.018</c:v>
                </c:pt>
                <c:pt idx="25">
                  <c:v>140.65199999999999</c:v>
                </c:pt>
                <c:pt idx="26">
                  <c:v>146.42099999999999</c:v>
                </c:pt>
                <c:pt idx="27">
                  <c:v>151.965</c:v>
                </c:pt>
                <c:pt idx="28">
                  <c:v>157.63499999999999</c:v>
                </c:pt>
                <c:pt idx="29">
                  <c:v>163.09799999999998</c:v>
                </c:pt>
                <c:pt idx="30">
                  <c:v>168.60599999999999</c:v>
                </c:pt>
                <c:pt idx="31">
                  <c:v>174.20400000000001</c:v>
                </c:pt>
                <c:pt idx="32">
                  <c:v>179.90100000000001</c:v>
                </c:pt>
                <c:pt idx="33">
                  <c:v>185.49900000000002</c:v>
                </c:pt>
                <c:pt idx="34">
                  <c:v>191.27700000000002</c:v>
                </c:pt>
                <c:pt idx="35">
                  <c:v>196.911</c:v>
                </c:pt>
                <c:pt idx="36">
                  <c:v>202.428</c:v>
                </c:pt>
                <c:pt idx="37">
                  <c:v>207.97200000000001</c:v>
                </c:pt>
                <c:pt idx="38">
                  <c:v>213.53400000000002</c:v>
                </c:pt>
                <c:pt idx="39">
                  <c:v>219.15900000000002</c:v>
                </c:pt>
                <c:pt idx="40">
                  <c:v>224.78400000000002</c:v>
                </c:pt>
                <c:pt idx="41">
                  <c:v>230.52600000000001</c:v>
                </c:pt>
                <c:pt idx="42">
                  <c:v>236.20500000000001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269.82</c:v>
                </c:pt>
                <c:pt idx="49">
                  <c:v>275.52600000000001</c:v>
                </c:pt>
                <c:pt idx="50">
                  <c:v>281.30400000000003</c:v>
                </c:pt>
                <c:pt idx="51">
                  <c:v>286.97400000000005</c:v>
                </c:pt>
                <c:pt idx="52">
                  <c:v>292.56300000000005</c:v>
                </c:pt>
                <c:pt idx="53">
                  <c:v>298.05300000000005</c:v>
                </c:pt>
                <c:pt idx="54">
                  <c:v>303.58800000000008</c:v>
                </c:pt>
                <c:pt idx="55">
                  <c:v>309.2940000000001</c:v>
                </c:pt>
                <c:pt idx="56">
                  <c:v>314.96400000000011</c:v>
                </c:pt>
                <c:pt idx="57">
                  <c:v>320.66100000000012</c:v>
                </c:pt>
                <c:pt idx="58">
                  <c:v>326.39400000000012</c:v>
                </c:pt>
                <c:pt idx="59">
                  <c:v>332.07300000000009</c:v>
                </c:pt>
                <c:pt idx="60">
                  <c:v>337.72500000000008</c:v>
                </c:pt>
                <c:pt idx="61">
                  <c:v>343.19700000000006</c:v>
                </c:pt>
                <c:pt idx="62">
                  <c:v>348.74100000000004</c:v>
                </c:pt>
                <c:pt idx="63">
                  <c:v>354.35700000000003</c:v>
                </c:pt>
                <c:pt idx="64">
                  <c:v>360.08100000000002</c:v>
                </c:pt>
              </c:numCache>
            </c:numRef>
          </c:xVal>
          <c:yVal>
            <c:numRef>
              <c:f>TDK_KF_ST_11_02!$N$20:$N$84</c:f>
              <c:numCache>
                <c:formatCode>General</c:formatCode>
                <c:ptCount val="65"/>
                <c:pt idx="0">
                  <c:v>-3821.385740915764</c:v>
                </c:pt>
                <c:pt idx="1">
                  <c:v>-3751.2233812196205</c:v>
                </c:pt>
                <c:pt idx="2">
                  <c:v>-3641.3454128043777</c:v>
                </c:pt>
                <c:pt idx="3">
                  <c:v>-3495.8971549646444</c:v>
                </c:pt>
                <c:pt idx="4">
                  <c:v>-3323.8591854497772</c:v>
                </c:pt>
                <c:pt idx="5">
                  <c:v>-3121.5448246556225</c:v>
                </c:pt>
                <c:pt idx="6">
                  <c:v>-2882.0976493905405</c:v>
                </c:pt>
                <c:pt idx="7">
                  <c:v>-2622.7707677051558</c:v>
                </c:pt>
                <c:pt idx="8">
                  <c:v>-2329.9892857987661</c:v>
                </c:pt>
                <c:pt idx="9">
                  <c:v>-2009.6075237529576</c:v>
                </c:pt>
                <c:pt idx="10">
                  <c:v>-1669.9505035985851</c:v>
                </c:pt>
                <c:pt idx="11">
                  <c:v>-1324.295106634826</c:v>
                </c:pt>
                <c:pt idx="12">
                  <c:v>-960.75083147461112</c:v>
                </c:pt>
                <c:pt idx="13">
                  <c:v>-599.7755182567347</c:v>
                </c:pt>
                <c:pt idx="14">
                  <c:v>-229.59702818206563</c:v>
                </c:pt>
                <c:pt idx="15">
                  <c:v>156.18650702559142</c:v>
                </c:pt>
                <c:pt idx="16">
                  <c:v>533.30969108340264</c:v>
                </c:pt>
                <c:pt idx="17">
                  <c:v>907.21476032097371</c:v>
                </c:pt>
                <c:pt idx="18">
                  <c:v>1279.3573350002303</c:v>
                </c:pt>
                <c:pt idx="19">
                  <c:v>1638.7711303128908</c:v>
                </c:pt>
                <c:pt idx="20">
                  <c:v>1967.7045614879937</c:v>
                </c:pt>
                <c:pt idx="21">
                  <c:v>2280.5910955002837</c:v>
                </c:pt>
                <c:pt idx="22">
                  <c:v>2569.5693763209624</c:v>
                </c:pt>
                <c:pt idx="23">
                  <c:v>2840.5356971362671</c:v>
                </c:pt>
                <c:pt idx="24">
                  <c:v>3089.291920225357</c:v>
                </c:pt>
                <c:pt idx="25">
                  <c:v>3304.5622898907145</c:v>
                </c:pt>
                <c:pt idx="26">
                  <c:v>3491.9829587911763</c:v>
                </c:pt>
                <c:pt idx="27">
                  <c:v>3638.8691144206018</c:v>
                </c:pt>
                <c:pt idx="28">
                  <c:v>3753.9569070568759</c:v>
                </c:pt>
                <c:pt idx="29">
                  <c:v>3830.1871422626004</c:v>
                </c:pt>
                <c:pt idx="30">
                  <c:v>3871.897469614566</c:v>
                </c:pt>
                <c:pt idx="31">
                  <c:v>3877.7335955399194</c:v>
                </c:pt>
                <c:pt idx="32">
                  <c:v>3845.7834254137247</c:v>
                </c:pt>
                <c:pt idx="33">
                  <c:v>3777.461556707055</c:v>
                </c:pt>
                <c:pt idx="34">
                  <c:v>3669.2519934610632</c:v>
                </c:pt>
                <c:pt idx="35">
                  <c:v>3527.9119699533389</c:v>
                </c:pt>
                <c:pt idx="36">
                  <c:v>3356.5490935404141</c:v>
                </c:pt>
                <c:pt idx="37">
                  <c:v>3153.1089781007045</c:v>
                </c:pt>
                <c:pt idx="38">
                  <c:v>2919.4546711670082</c:v>
                </c:pt>
                <c:pt idx="39">
                  <c:v>2655.2941289170763</c:v>
                </c:pt>
                <c:pt idx="40">
                  <c:v>2365.654615153876</c:v>
                </c:pt>
                <c:pt idx="41">
                  <c:v>2046.6120168736682</c:v>
                </c:pt>
                <c:pt idx="42">
                  <c:v>1710.9576037288025</c:v>
                </c:pt>
                <c:pt idx="43">
                  <c:v>1361.4600306120478</c:v>
                </c:pt>
                <c:pt idx="44">
                  <c:v>995.38692242457012</c:v>
                </c:pt>
                <c:pt idx="45">
                  <c:v>635.8243150854106</c:v>
                </c:pt>
                <c:pt idx="46">
                  <c:v>262.74289461265687</c:v>
                </c:pt>
                <c:pt idx="47">
                  <c:v>-116.95347732464742</c:v>
                </c:pt>
                <c:pt idx="48">
                  <c:v>-497.81619795542429</c:v>
                </c:pt>
                <c:pt idx="49">
                  <c:v>-876.65881812366831</c:v>
                </c:pt>
                <c:pt idx="50">
                  <c:v>-1251.2831083815377</c:v>
                </c:pt>
                <c:pt idx="51">
                  <c:v>-1606.4365393757407</c:v>
                </c:pt>
                <c:pt idx="52">
                  <c:v>-1941.0180853649731</c:v>
                </c:pt>
                <c:pt idx="53">
                  <c:v>-2251.5948158035089</c:v>
                </c:pt>
                <c:pt idx="54">
                  <c:v>-2543.6669562380353</c:v>
                </c:pt>
                <c:pt idx="55">
                  <c:v>-2819.763495298836</c:v>
                </c:pt>
                <c:pt idx="56">
                  <c:v>-3066.3001058799687</c:v>
                </c:pt>
                <c:pt idx="57">
                  <c:v>-3283.6413639839584</c:v>
                </c:pt>
                <c:pt idx="58">
                  <c:v>-3469.4557467865266</c:v>
                </c:pt>
                <c:pt idx="59">
                  <c:v>-3619.15584813859</c:v>
                </c:pt>
                <c:pt idx="60">
                  <c:v>-3732.7223899703254</c:v>
                </c:pt>
                <c:pt idx="61">
                  <c:v>-3807.9583642854045</c:v>
                </c:pt>
                <c:pt idx="62">
                  <c:v>-3848.6429059698612</c:v>
                </c:pt>
                <c:pt idx="63">
                  <c:v>-3852.9960435915978</c:v>
                </c:pt>
                <c:pt idx="64">
                  <c:v>-3819.2181504728101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9BC-4CDA-A390-CBDCC259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80376"/>
        <c:axId val="574983904"/>
      </c:scatterChart>
      <c:valAx>
        <c:axId val="574980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3904"/>
        <c:crosses val="autoZero"/>
        <c:crossBetween val="midCat"/>
      </c:valAx>
      <c:valAx>
        <c:axId val="57498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96</c:v>
                </c:pt>
                <c:pt idx="2">
                  <c:v>-275</c:v>
                </c:pt>
                <c:pt idx="3">
                  <c:v>-646</c:v>
                </c:pt>
                <c:pt idx="4">
                  <c:v>-1006</c:v>
                </c:pt>
                <c:pt idx="5">
                  <c:v>-1376</c:v>
                </c:pt>
                <c:pt idx="6">
                  <c:v>-1725</c:v>
                </c:pt>
                <c:pt idx="7">
                  <c:v>-2062</c:v>
                </c:pt>
                <c:pt idx="8">
                  <c:v>-2382</c:v>
                </c:pt>
                <c:pt idx="9">
                  <c:v>-2674</c:v>
                </c:pt>
                <c:pt idx="10">
                  <c:v>-2935</c:v>
                </c:pt>
                <c:pt idx="11">
                  <c:v>-3170</c:v>
                </c:pt>
                <c:pt idx="12">
                  <c:v>-3377</c:v>
                </c:pt>
                <c:pt idx="13">
                  <c:v>-3552</c:v>
                </c:pt>
                <c:pt idx="14">
                  <c:v>-3696</c:v>
                </c:pt>
                <c:pt idx="15">
                  <c:v>-3807</c:v>
                </c:pt>
                <c:pt idx="16">
                  <c:v>-3878</c:v>
                </c:pt>
                <c:pt idx="17">
                  <c:v>-3909</c:v>
                </c:pt>
                <c:pt idx="18">
                  <c:v>-3902</c:v>
                </c:pt>
                <c:pt idx="19">
                  <c:v>-3865</c:v>
                </c:pt>
                <c:pt idx="20">
                  <c:v>-3790</c:v>
                </c:pt>
                <c:pt idx="21">
                  <c:v>-3681</c:v>
                </c:pt>
                <c:pt idx="22">
                  <c:v>-3533</c:v>
                </c:pt>
                <c:pt idx="23">
                  <c:v>-3347</c:v>
                </c:pt>
                <c:pt idx="24">
                  <c:v>-3128</c:v>
                </c:pt>
                <c:pt idx="25">
                  <c:v>-2885</c:v>
                </c:pt>
                <c:pt idx="26">
                  <c:v>-2628</c:v>
                </c:pt>
                <c:pt idx="27">
                  <c:v>-2334</c:v>
                </c:pt>
                <c:pt idx="28">
                  <c:v>-2016</c:v>
                </c:pt>
                <c:pt idx="29">
                  <c:v>-1689</c:v>
                </c:pt>
                <c:pt idx="30">
                  <c:v>-1335</c:v>
                </c:pt>
                <c:pt idx="31">
                  <c:v>-958</c:v>
                </c:pt>
                <c:pt idx="32">
                  <c:v>-591</c:v>
                </c:pt>
                <c:pt idx="33">
                  <c:v>-213</c:v>
                </c:pt>
                <c:pt idx="34">
                  <c:v>160</c:v>
                </c:pt>
                <c:pt idx="35">
                  <c:v>524</c:v>
                </c:pt>
                <c:pt idx="36">
                  <c:v>897</c:v>
                </c:pt>
                <c:pt idx="37">
                  <c:v>1257</c:v>
                </c:pt>
                <c:pt idx="38">
                  <c:v>1612</c:v>
                </c:pt>
                <c:pt idx="39">
                  <c:v>1947</c:v>
                </c:pt>
                <c:pt idx="40">
                  <c:v>2274</c:v>
                </c:pt>
                <c:pt idx="41">
                  <c:v>2566</c:v>
                </c:pt>
                <c:pt idx="42">
                  <c:v>2821</c:v>
                </c:pt>
                <c:pt idx="43">
                  <c:v>3054</c:v>
                </c:pt>
                <c:pt idx="44">
                  <c:v>3263</c:v>
                </c:pt>
                <c:pt idx="45">
                  <c:v>3439</c:v>
                </c:pt>
                <c:pt idx="46">
                  <c:v>3585</c:v>
                </c:pt>
                <c:pt idx="47">
                  <c:v>3701</c:v>
                </c:pt>
                <c:pt idx="48">
                  <c:v>3767</c:v>
                </c:pt>
                <c:pt idx="49">
                  <c:v>3797</c:v>
                </c:pt>
                <c:pt idx="50">
                  <c:v>3797</c:v>
                </c:pt>
                <c:pt idx="51">
                  <c:v>3760</c:v>
                </c:pt>
                <c:pt idx="52">
                  <c:v>3678</c:v>
                </c:pt>
                <c:pt idx="53">
                  <c:v>3574</c:v>
                </c:pt>
                <c:pt idx="54">
                  <c:v>3427</c:v>
                </c:pt>
                <c:pt idx="55">
                  <c:v>3241</c:v>
                </c:pt>
                <c:pt idx="56">
                  <c:v>3026</c:v>
                </c:pt>
                <c:pt idx="57">
                  <c:v>2780</c:v>
                </c:pt>
                <c:pt idx="58">
                  <c:v>2517</c:v>
                </c:pt>
                <c:pt idx="59">
                  <c:v>2228</c:v>
                </c:pt>
                <c:pt idx="60">
                  <c:v>1899</c:v>
                </c:pt>
                <c:pt idx="61">
                  <c:v>1575</c:v>
                </c:pt>
                <c:pt idx="62">
                  <c:v>1221</c:v>
                </c:pt>
                <c:pt idx="63">
                  <c:v>852</c:v>
                </c:pt>
                <c:pt idx="64">
                  <c:v>473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33-4FD2-BC39-0A3A823C5CB5}"/>
            </c:ext>
          </c:extLst>
        </c:ser>
        <c:ser>
          <c:idx val="1"/>
          <c:order val="1"/>
          <c:tx>
            <c:strRef>
              <c:f>TDK_KF_ST_11_03!$L$19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TDK_KF_ST_11_03!$L$85:$L$149</c:f>
              <c:numCache>
                <c:formatCode>General</c:formatCode>
                <c:ptCount val="65"/>
                <c:pt idx="0">
                  <c:v>491.74120613097716</c:v>
                </c:pt>
                <c:pt idx="1">
                  <c:v>103.0855859526574</c:v>
                </c:pt>
                <c:pt idx="2">
                  <c:v>-268.45452612605214</c:v>
                </c:pt>
                <c:pt idx="3">
                  <c:v>-635.04814312729286</c:v>
                </c:pt>
                <c:pt idx="4">
                  <c:v>-1004.6125178491455</c:v>
                </c:pt>
                <c:pt idx="5">
                  <c:v>-1376.5468607855278</c:v>
                </c:pt>
                <c:pt idx="6">
                  <c:v>-1725.2389349353887</c:v>
                </c:pt>
                <c:pt idx="7">
                  <c:v>-2064.1352282939447</c:v>
                </c:pt>
                <c:pt idx="8">
                  <c:v>-2380.1081860223544</c:v>
                </c:pt>
                <c:pt idx="9">
                  <c:v>-2672.8980278841282</c:v>
                </c:pt>
                <c:pt idx="10">
                  <c:v>-2936.5329165964718</c:v>
                </c:pt>
                <c:pt idx="11">
                  <c:v>-3168.926813832521</c:v>
                </c:pt>
                <c:pt idx="12">
                  <c:v>-3378.7375834112886</c:v>
                </c:pt>
                <c:pt idx="13">
                  <c:v>-3555.9818393032233</c:v>
                </c:pt>
                <c:pt idx="14">
                  <c:v>-3701.1020952161198</c:v>
                </c:pt>
                <c:pt idx="15">
                  <c:v>-3810.4334340086239</c:v>
                </c:pt>
                <c:pt idx="16">
                  <c:v>-3881.108498126936</c:v>
                </c:pt>
                <c:pt idx="17">
                  <c:v>-3913.8563644518858</c:v>
                </c:pt>
                <c:pt idx="18">
                  <c:v>-3910.2013373068862</c:v>
                </c:pt>
                <c:pt idx="19">
                  <c:v>-3870.9724665407703</c:v>
                </c:pt>
                <c:pt idx="20">
                  <c:v>-3795.1604550149195</c:v>
                </c:pt>
                <c:pt idx="21">
                  <c:v>-3680.5741694073126</c:v>
                </c:pt>
                <c:pt idx="22">
                  <c:v>-3532.479883427417</c:v>
                </c:pt>
                <c:pt idx="23">
                  <c:v>-3346.6768068025285</c:v>
                </c:pt>
                <c:pt idx="24">
                  <c:v>-3128.8473015490454</c:v>
                </c:pt>
                <c:pt idx="25">
                  <c:v>-2885.7431863517313</c:v>
                </c:pt>
                <c:pt idx="26">
                  <c:v>-2624.1774176553345</c:v>
                </c:pt>
                <c:pt idx="27">
                  <c:v>-2333.6415971353968</c:v>
                </c:pt>
                <c:pt idx="28">
                  <c:v>-2016.0575355661169</c:v>
                </c:pt>
                <c:pt idx="29">
                  <c:v>-1683.8838508166691</c:v>
                </c:pt>
                <c:pt idx="30">
                  <c:v>-1331.7634906979617</c:v>
                </c:pt>
                <c:pt idx="31">
                  <c:v>-956.09000868756118</c:v>
                </c:pt>
                <c:pt idx="32">
                  <c:v>-584.39053881871746</c:v>
                </c:pt>
                <c:pt idx="33">
                  <c:v>-207.63629965474169</c:v>
                </c:pt>
                <c:pt idx="34">
                  <c:v>165.10540827293264</c:v>
                </c:pt>
                <c:pt idx="35">
                  <c:v>530.37007562135636</c:v>
                </c:pt>
                <c:pt idx="36">
                  <c:v>900.28932345284966</c:v>
                </c:pt>
                <c:pt idx="37">
                  <c:v>1262.1687771157101</c:v>
                </c:pt>
                <c:pt idx="38">
                  <c:v>1617.3327828759298</c:v>
                </c:pt>
                <c:pt idx="39">
                  <c:v>1949.5646660159671</c:v>
                </c:pt>
                <c:pt idx="40">
                  <c:v>2270.7340325085597</c:v>
                </c:pt>
                <c:pt idx="41">
                  <c:v>2559.39695333701</c:v>
                </c:pt>
                <c:pt idx="42">
                  <c:v>2816.6909787118252</c:v>
                </c:pt>
                <c:pt idx="43">
                  <c:v>3051.6134684499602</c:v>
                </c:pt>
                <c:pt idx="44">
                  <c:v>3258.1340339290646</c:v>
                </c:pt>
                <c:pt idx="45">
                  <c:v>3436.8512552914945</c:v>
                </c:pt>
                <c:pt idx="46">
                  <c:v>3580.5358741938853</c:v>
                </c:pt>
                <c:pt idx="47">
                  <c:v>3692.1970484984317</c:v>
                </c:pt>
                <c:pt idx="48">
                  <c:v>3763.2630826899408</c:v>
                </c:pt>
                <c:pt idx="49">
                  <c:v>3797.0378057868247</c:v>
                </c:pt>
                <c:pt idx="50">
                  <c:v>3794.4824411903865</c:v>
                </c:pt>
                <c:pt idx="51">
                  <c:v>3756.7195442099628</c:v>
                </c:pt>
                <c:pt idx="52">
                  <c:v>3681.8660962705017</c:v>
                </c:pt>
                <c:pt idx="53">
                  <c:v>3570.5777253671968</c:v>
                </c:pt>
                <c:pt idx="54">
                  <c:v>3422.1110829450067</c:v>
                </c:pt>
                <c:pt idx="55">
                  <c:v>3239.758360987184</c:v>
                </c:pt>
                <c:pt idx="56">
                  <c:v>3023.0802464039107</c:v>
                </c:pt>
                <c:pt idx="57">
                  <c:v>2780.8980947380887</c:v>
                </c:pt>
                <c:pt idx="58">
                  <c:v>2517.7661936162162</c:v>
                </c:pt>
                <c:pt idx="59">
                  <c:v>2227.0765995643183</c:v>
                </c:pt>
                <c:pt idx="60">
                  <c:v>1911.7240162886967</c:v>
                </c:pt>
                <c:pt idx="61">
                  <c:v>1577.9947448396749</c:v>
                </c:pt>
                <c:pt idx="62">
                  <c:v>1225.1657460978736</c:v>
                </c:pt>
                <c:pt idx="63">
                  <c:v>851.56124321316429</c:v>
                </c:pt>
                <c:pt idx="64">
                  <c:v>474.08162198098921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33-4FD2-BC39-0A3A823C5CB5}"/>
            </c:ext>
          </c:extLst>
        </c:ser>
        <c:ser>
          <c:idx val="2"/>
          <c:order val="2"/>
          <c:tx>
            <c:strRef>
              <c:f>TDK_KF_ST_11_03!$J$19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TDK_KF_ST_11_03!$J$85:$J$149</c:f>
              <c:numCache>
                <c:formatCode>General</c:formatCode>
                <c:ptCount val="65"/>
                <c:pt idx="0">
                  <c:v>-3807</c:v>
                </c:pt>
                <c:pt idx="1">
                  <c:v>-3844</c:v>
                </c:pt>
                <c:pt idx="2">
                  <c:v>-3839</c:v>
                </c:pt>
                <c:pt idx="3">
                  <c:v>-3794</c:v>
                </c:pt>
                <c:pt idx="4">
                  <c:v>-3722</c:v>
                </c:pt>
                <c:pt idx="5">
                  <c:v>-3602</c:v>
                </c:pt>
                <c:pt idx="6">
                  <c:v>-3449</c:v>
                </c:pt>
                <c:pt idx="7">
                  <c:v>-3267</c:v>
                </c:pt>
                <c:pt idx="8">
                  <c:v>-3049</c:v>
                </c:pt>
                <c:pt idx="9">
                  <c:v>-2805</c:v>
                </c:pt>
                <c:pt idx="10">
                  <c:v>-2534</c:v>
                </c:pt>
                <c:pt idx="11">
                  <c:v>-2247</c:v>
                </c:pt>
                <c:pt idx="12">
                  <c:v>-1927</c:v>
                </c:pt>
                <c:pt idx="13">
                  <c:v>-1592</c:v>
                </c:pt>
                <c:pt idx="14">
                  <c:v>-1231</c:v>
                </c:pt>
                <c:pt idx="15">
                  <c:v>-869</c:v>
                </c:pt>
                <c:pt idx="16">
                  <c:v>-496</c:v>
                </c:pt>
                <c:pt idx="17">
                  <c:v>-124</c:v>
                </c:pt>
                <c:pt idx="18">
                  <c:v>250</c:v>
                </c:pt>
                <c:pt idx="19">
                  <c:v>615</c:v>
                </c:pt>
                <c:pt idx="20">
                  <c:v>981</c:v>
                </c:pt>
                <c:pt idx="21">
                  <c:v>1347</c:v>
                </c:pt>
                <c:pt idx="22">
                  <c:v>1694</c:v>
                </c:pt>
                <c:pt idx="23">
                  <c:v>2032</c:v>
                </c:pt>
                <c:pt idx="24">
                  <c:v>2350</c:v>
                </c:pt>
                <c:pt idx="25">
                  <c:v>2638</c:v>
                </c:pt>
                <c:pt idx="26">
                  <c:v>2895</c:v>
                </c:pt>
                <c:pt idx="27">
                  <c:v>3130</c:v>
                </c:pt>
                <c:pt idx="28">
                  <c:v>3341</c:v>
                </c:pt>
                <c:pt idx="29">
                  <c:v>3518</c:v>
                </c:pt>
                <c:pt idx="30">
                  <c:v>3656</c:v>
                </c:pt>
                <c:pt idx="31">
                  <c:v>3772</c:v>
                </c:pt>
                <c:pt idx="32">
                  <c:v>3839</c:v>
                </c:pt>
                <c:pt idx="33">
                  <c:v>3865</c:v>
                </c:pt>
                <c:pt idx="34">
                  <c:v>3869</c:v>
                </c:pt>
                <c:pt idx="35">
                  <c:v>3825</c:v>
                </c:pt>
                <c:pt idx="36">
                  <c:v>3747</c:v>
                </c:pt>
                <c:pt idx="37">
                  <c:v>3636</c:v>
                </c:pt>
                <c:pt idx="38">
                  <c:v>3477</c:v>
                </c:pt>
                <c:pt idx="39">
                  <c:v>3299</c:v>
                </c:pt>
                <c:pt idx="40">
                  <c:v>3077</c:v>
                </c:pt>
                <c:pt idx="41">
                  <c:v>2828</c:v>
                </c:pt>
                <c:pt idx="42">
                  <c:v>2566</c:v>
                </c:pt>
                <c:pt idx="43">
                  <c:v>2276</c:v>
                </c:pt>
                <c:pt idx="44">
                  <c:v>1960</c:v>
                </c:pt>
                <c:pt idx="45">
                  <c:v>1618</c:v>
                </c:pt>
                <c:pt idx="46">
                  <c:v>1272</c:v>
                </c:pt>
                <c:pt idx="47">
                  <c:v>895</c:v>
                </c:pt>
                <c:pt idx="48">
                  <c:v>525</c:v>
                </c:pt>
                <c:pt idx="49">
                  <c:v>153</c:v>
                </c:pt>
                <c:pt idx="50">
                  <c:v>-224</c:v>
                </c:pt>
                <c:pt idx="51">
                  <c:v>-581</c:v>
                </c:pt>
                <c:pt idx="52">
                  <c:v>-950</c:v>
                </c:pt>
                <c:pt idx="53">
                  <c:v>-1313</c:v>
                </c:pt>
                <c:pt idx="54">
                  <c:v>-1667</c:v>
                </c:pt>
                <c:pt idx="55">
                  <c:v>-1999</c:v>
                </c:pt>
                <c:pt idx="56">
                  <c:v>-2323</c:v>
                </c:pt>
                <c:pt idx="57">
                  <c:v>-2606</c:v>
                </c:pt>
                <c:pt idx="58">
                  <c:v>-2871</c:v>
                </c:pt>
                <c:pt idx="59">
                  <c:v>-3111</c:v>
                </c:pt>
                <c:pt idx="60">
                  <c:v>-3318</c:v>
                </c:pt>
                <c:pt idx="61">
                  <c:v>-3493</c:v>
                </c:pt>
                <c:pt idx="62">
                  <c:v>-3631</c:v>
                </c:pt>
                <c:pt idx="63">
                  <c:v>-3738</c:v>
                </c:pt>
                <c:pt idx="64">
                  <c:v>-3813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33-4FD2-BC39-0A3A823C5CB5}"/>
            </c:ext>
          </c:extLst>
        </c:ser>
        <c:ser>
          <c:idx val="3"/>
          <c:order val="3"/>
          <c:tx>
            <c:strRef>
              <c:f>TDK_KF_ST_11_03!$N$19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TDK_KF_ST_11_03!$N$85:$N$149</c:f>
              <c:numCache>
                <c:formatCode>General</c:formatCode>
                <c:ptCount val="65"/>
                <c:pt idx="0">
                  <c:v>-3805.4414348674695</c:v>
                </c:pt>
                <c:pt idx="1">
                  <c:v>-3839.5862742065365</c:v>
                </c:pt>
                <c:pt idx="2">
                  <c:v>-3835.4839482482789</c:v>
                </c:pt>
                <c:pt idx="3">
                  <c:v>-3796.1830864051744</c:v>
                </c:pt>
                <c:pt idx="4">
                  <c:v>-3720.0443632899091</c:v>
                </c:pt>
                <c:pt idx="5">
                  <c:v>-3604.1135414571449</c:v>
                </c:pt>
                <c:pt idx="6">
                  <c:v>-3456.1865933199597</c:v>
                </c:pt>
                <c:pt idx="7">
                  <c:v>-3271.1457593798527</c:v>
                </c:pt>
                <c:pt idx="8">
                  <c:v>-3055.5473443383162</c:v>
                </c:pt>
                <c:pt idx="9">
                  <c:v>-2810.3284278017313</c:v>
                </c:pt>
                <c:pt idx="10">
                  <c:v>-2541.6503440838155</c:v>
                </c:pt>
                <c:pt idx="11">
                  <c:v>-2254.1501422268798</c:v>
                </c:pt>
                <c:pt idx="12">
                  <c:v>-1935.998205790014</c:v>
                </c:pt>
                <c:pt idx="13">
                  <c:v>-1599.4473586977876</c:v>
                </c:pt>
                <c:pt idx="14">
                  <c:v>-1242.1197327963985</c:v>
                </c:pt>
                <c:pt idx="15">
                  <c:v>-869.92446433492535</c:v>
                </c:pt>
                <c:pt idx="16">
                  <c:v>-494.22630077211511</c:v>
                </c:pt>
                <c:pt idx="17">
                  <c:v>-123.24444949961493</c:v>
                </c:pt>
                <c:pt idx="18">
                  <c:v>256.24635974053928</c:v>
                </c:pt>
                <c:pt idx="19">
                  <c:v>622.00485268862667</c:v>
                </c:pt>
                <c:pt idx="20">
                  <c:v>989.22464336781081</c:v>
                </c:pt>
                <c:pt idx="21">
                  <c:v>1356.2544823468436</c:v>
                </c:pt>
                <c:pt idx="22">
                  <c:v>1704.4253433942824</c:v>
                </c:pt>
                <c:pt idx="23">
                  <c:v>2042.9208068843341</c:v>
                </c:pt>
                <c:pt idx="24">
                  <c:v>2359.5105641892847</c:v>
                </c:pt>
                <c:pt idx="25">
                  <c:v>2646.9290716579985</c:v>
                </c:pt>
                <c:pt idx="26">
                  <c:v>2901.5114733811238</c:v>
                </c:pt>
                <c:pt idx="27">
                  <c:v>3134.3417628008924</c:v>
                </c:pt>
                <c:pt idx="28">
                  <c:v>3341.2916348983399</c:v>
                </c:pt>
                <c:pt idx="29">
                  <c:v>3513.9257327984133</c:v>
                </c:pt>
                <c:pt idx="30">
                  <c:v>3655.0282092660409</c:v>
                </c:pt>
                <c:pt idx="31">
                  <c:v>3763.4308615676946</c:v>
                </c:pt>
                <c:pt idx="32">
                  <c:v>3831.4717571878627</c:v>
                </c:pt>
                <c:pt idx="33">
                  <c:v>3862.8134050714507</c:v>
                </c:pt>
                <c:pt idx="34">
                  <c:v>3857.4994727340195</c:v>
                </c:pt>
                <c:pt idx="35">
                  <c:v>3817.1539430025528</c:v>
                </c:pt>
                <c:pt idx="36">
                  <c:v>3739.7334787882146</c:v>
                </c:pt>
                <c:pt idx="37">
                  <c:v>3626.1901342742099</c:v>
                </c:pt>
                <c:pt idx="38">
                  <c:v>3474.8930045832531</c:v>
                </c:pt>
                <c:pt idx="39">
                  <c:v>3292.8472185397877</c:v>
                </c:pt>
                <c:pt idx="40">
                  <c:v>3073.0359118568017</c:v>
                </c:pt>
                <c:pt idx="41">
                  <c:v>2830.4599052658182</c:v>
                </c:pt>
                <c:pt idx="42">
                  <c:v>2568.31793029343</c:v>
                </c:pt>
                <c:pt idx="43">
                  <c:v>2278.1894533731734</c:v>
                </c:pt>
                <c:pt idx="44">
                  <c:v>1965.8635242980868</c:v>
                </c:pt>
                <c:pt idx="45">
                  <c:v>1628.0371058154528</c:v>
                </c:pt>
                <c:pt idx="46">
                  <c:v>1276.6680809927952</c:v>
                </c:pt>
                <c:pt idx="47">
                  <c:v>900.10794249136757</c:v>
                </c:pt>
                <c:pt idx="48">
                  <c:v>526.94639286386598</c:v>
                </c:pt>
                <c:pt idx="49">
                  <c:v>154.23074090545921</c:v>
                </c:pt>
                <c:pt idx="50">
                  <c:v>-219.8308050576949</c:v>
                </c:pt>
                <c:pt idx="51">
                  <c:v>-584.53518498133576</c:v>
                </c:pt>
                <c:pt idx="52">
                  <c:v>-953.80942881818748</c:v>
                </c:pt>
                <c:pt idx="53">
                  <c:v>-1315.5462973631907</c:v>
                </c:pt>
                <c:pt idx="54">
                  <c:v>-1668.814473994019</c:v>
                </c:pt>
                <c:pt idx="55">
                  <c:v>-2004.38767432036</c:v>
                </c:pt>
                <c:pt idx="56">
                  <c:v>-2322.5059628091153</c:v>
                </c:pt>
                <c:pt idx="57">
                  <c:v>-2611.4973513735285</c:v>
                </c:pt>
                <c:pt idx="58">
                  <c:v>-2869.6673143178673</c:v>
                </c:pt>
                <c:pt idx="59">
                  <c:v>-3104.2394858090806</c:v>
                </c:pt>
                <c:pt idx="60">
                  <c:v>-3311.2940541585463</c:v>
                </c:pt>
                <c:pt idx="61">
                  <c:v>-3486.1734047492541</c:v>
                </c:pt>
                <c:pt idx="62">
                  <c:v>-3628.7533362959784</c:v>
                </c:pt>
                <c:pt idx="63">
                  <c:v>-3737.7698842512141</c:v>
                </c:pt>
                <c:pt idx="64">
                  <c:v>-3807.8203949377025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933-4FD2-BC39-0A3A823C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77240"/>
        <c:axId val="574980768"/>
      </c:scatterChart>
      <c:valAx>
        <c:axId val="574977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0768"/>
        <c:crosses val="autoZero"/>
        <c:crossBetween val="midCat"/>
      </c:valAx>
      <c:valAx>
        <c:axId val="57498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77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TDK_KF_ST_11_03!$AC$20:$AC$84</c:f>
              <c:numCache>
                <c:formatCode>General</c:formatCode>
                <c:ptCount val="65"/>
                <c:pt idx="0">
                  <c:v>-8.776563947434167E-3</c:v>
                </c:pt>
                <c:pt idx="1">
                  <c:v>-0.10793741836888682</c:v>
                </c:pt>
                <c:pt idx="2">
                  <c:v>-0.12780061265583598</c:v>
                </c:pt>
                <c:pt idx="3">
                  <c:v>-0.12360802706388085</c:v>
                </c:pt>
                <c:pt idx="4">
                  <c:v>-9.401576224866659E-2</c:v>
                </c:pt>
                <c:pt idx="5">
                  <c:v>-0.13371734313488304</c:v>
                </c:pt>
                <c:pt idx="6">
                  <c:v>-6.6344465194546842E-2</c:v>
                </c:pt>
                <c:pt idx="7">
                  <c:v>-7.3045021350310435E-2</c:v>
                </c:pt>
                <c:pt idx="8">
                  <c:v>-7.2862210892736812E-3</c:v>
                </c:pt>
                <c:pt idx="9">
                  <c:v>-1.2388763106017109E-3</c:v>
                </c:pt>
                <c:pt idx="10">
                  <c:v>-8.3630215676791408E-2</c:v>
                </c:pt>
                <c:pt idx="11">
                  <c:v>1.6460787986986247E-2</c:v>
                </c:pt>
                <c:pt idx="12">
                  <c:v>9.3831956513668047E-4</c:v>
                </c:pt>
                <c:pt idx="13">
                  <c:v>-5.4852291722298219E-2</c:v>
                </c:pt>
                <c:pt idx="14">
                  <c:v>-7.8571057805390865E-2</c:v>
                </c:pt>
                <c:pt idx="15">
                  <c:v>-7.5438420145445662E-2</c:v>
                </c:pt>
                <c:pt idx="16">
                  <c:v>-0.1300300718724543</c:v>
                </c:pt>
                <c:pt idx="17">
                  <c:v>-0.14478769596927066</c:v>
                </c:pt>
                <c:pt idx="18">
                  <c:v>-0.17485737578223848</c:v>
                </c:pt>
                <c:pt idx="19">
                  <c:v>-0.10696527440569525</c:v>
                </c:pt>
                <c:pt idx="20">
                  <c:v>-0.11332414360816756</c:v>
                </c:pt>
                <c:pt idx="21">
                  <c:v>-0.1441391525081599</c:v>
                </c:pt>
                <c:pt idx="22">
                  <c:v>-4.2086575900825096E-2</c:v>
                </c:pt>
                <c:pt idx="23">
                  <c:v>-0.10440509846972645</c:v>
                </c:pt>
                <c:pt idx="24">
                  <c:v>3.1667650260686742E-2</c:v>
                </c:pt>
                <c:pt idx="25">
                  <c:v>6.3873674756621313E-2</c:v>
                </c:pt>
                <c:pt idx="26">
                  <c:v>-7.0304335313380761E-2</c:v>
                </c:pt>
                <c:pt idx="27">
                  <c:v>2.0302599992277237E-2</c:v>
                </c:pt>
                <c:pt idx="28">
                  <c:v>8.339621170148348E-2</c:v>
                </c:pt>
                <c:pt idx="29">
                  <c:v>7.8159754759070665E-2</c:v>
                </c:pt>
                <c:pt idx="30">
                  <c:v>5.4049244222028392E-2</c:v>
                </c:pt>
                <c:pt idx="31">
                  <c:v>-2.3939106826560419E-2</c:v>
                </c:pt>
                <c:pt idx="32">
                  <c:v>4.2918110768965789E-2</c:v>
                </c:pt>
                <c:pt idx="33">
                  <c:v>3.9921958291131432E-2</c:v>
                </c:pt>
                <c:pt idx="34">
                  <c:v>-4.0132080980725959E-2</c:v>
                </c:pt>
                <c:pt idx="35">
                  <c:v>0.18135447881118694</c:v>
                </c:pt>
                <c:pt idx="36">
                  <c:v>-9.3610150047993557E-3</c:v>
                </c:pt>
                <c:pt idx="37">
                  <c:v>7.7655300240223823E-2</c:v>
                </c:pt>
                <c:pt idx="38">
                  <c:v>3.7371215534619751E-2</c:v>
                </c:pt>
                <c:pt idx="39">
                  <c:v>7.3264775845927943E-2</c:v>
                </c:pt>
                <c:pt idx="40">
                  <c:v>0.13315118356456423</c:v>
                </c:pt>
                <c:pt idx="41">
                  <c:v>0.12537116138403803</c:v>
                </c:pt>
                <c:pt idx="42">
                  <c:v>0.13634328143101015</c:v>
                </c:pt>
                <c:pt idx="43">
                  <c:v>0.12289703267211394</c:v>
                </c:pt>
                <c:pt idx="44">
                  <c:v>0.12955550941364891</c:v>
                </c:pt>
                <c:pt idx="45">
                  <c:v>0.15809579775532256</c:v>
                </c:pt>
                <c:pt idx="46">
                  <c:v>0.12081765728180471</c:v>
                </c:pt>
                <c:pt idx="47">
                  <c:v>-5.6453335851813335E-2</c:v>
                </c:pt>
                <c:pt idx="48">
                  <c:v>2.5454190142681909E-4</c:v>
                </c:pt>
                <c:pt idx="49">
                  <c:v>-1.5279426160645926E-3</c:v>
                </c:pt>
                <c:pt idx="50">
                  <c:v>-4.6419377392908245E-2</c:v>
                </c:pt>
                <c:pt idx="51">
                  <c:v>-7.9453438648272368E-2</c:v>
                </c:pt>
                <c:pt idx="52">
                  <c:v>-6.9343284607100486E-2</c:v>
                </c:pt>
                <c:pt idx="53">
                  <c:v>-5.9764471665403107E-2</c:v>
                </c:pt>
                <c:pt idx="54">
                  <c:v>-0.12491226190076077</c:v>
                </c:pt>
                <c:pt idx="55">
                  <c:v>-4.4319054958180004E-2</c:v>
                </c:pt>
                <c:pt idx="56">
                  <c:v>9.5870370132047356E-3</c:v>
                </c:pt>
                <c:pt idx="57">
                  <c:v>-7.1297121268798946E-2</c:v>
                </c:pt>
                <c:pt idx="58">
                  <c:v>6.0926597058767129E-2</c:v>
                </c:pt>
                <c:pt idx="59">
                  <c:v>1.5723461239531389E-2</c:v>
                </c:pt>
                <c:pt idx="60">
                  <c:v>-3.9336580941835564E-3</c:v>
                </c:pt>
                <c:pt idx="61">
                  <c:v>3.0080533540967735E-2</c:v>
                </c:pt>
                <c:pt idx="62">
                  <c:v>-1.4532564576143159E-2</c:v>
                </c:pt>
                <c:pt idx="63">
                  <c:v>-8.4207421007931771E-2</c:v>
                </c:pt>
                <c:pt idx="64">
                  <c:v>-7.1488962362934672E-2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C66-448A-AD8B-C110E5C3C4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TDK_KF_ST_11_03!$AA$85:$AA$149</c:f>
              <c:numCache>
                <c:formatCode>General</c:formatCode>
                <c:ptCount val="65"/>
                <c:pt idx="0">
                  <c:v>360.10799999999989</c:v>
                </c:pt>
                <c:pt idx="1">
                  <c:v>354.3119999999999</c:v>
                </c:pt>
                <c:pt idx="2">
                  <c:v>348.7949999999999</c:v>
                </c:pt>
                <c:pt idx="3">
                  <c:v>343.32299999999992</c:v>
                </c:pt>
                <c:pt idx="4">
                  <c:v>337.72499999999991</c:v>
                </c:pt>
                <c:pt idx="5">
                  <c:v>331.94699999999989</c:v>
                </c:pt>
                <c:pt idx="6">
                  <c:v>326.3309999999999</c:v>
                </c:pt>
                <c:pt idx="7">
                  <c:v>320.60699999999991</c:v>
                </c:pt>
                <c:pt idx="8">
                  <c:v>314.9369999999999</c:v>
                </c:pt>
                <c:pt idx="9">
                  <c:v>309.2759999999999</c:v>
                </c:pt>
                <c:pt idx="10">
                  <c:v>303.69599999999991</c:v>
                </c:pt>
                <c:pt idx="11">
                  <c:v>298.21499999999992</c:v>
                </c:pt>
                <c:pt idx="12">
                  <c:v>292.56299999999993</c:v>
                </c:pt>
                <c:pt idx="13">
                  <c:v>286.91999999999996</c:v>
                </c:pt>
                <c:pt idx="14">
                  <c:v>281.19599999999997</c:v>
                </c:pt>
                <c:pt idx="15">
                  <c:v>275.43599999999998</c:v>
                </c:pt>
                <c:pt idx="16">
                  <c:v>269.75700000000001</c:v>
                </c:pt>
                <c:pt idx="17">
                  <c:v>264.22199999999998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247.52699999999999</c:v>
                </c:pt>
                <c:pt idx="21">
                  <c:v>241.803</c:v>
                </c:pt>
                <c:pt idx="22">
                  <c:v>236.16900000000001</c:v>
                </c:pt>
                <c:pt idx="23">
                  <c:v>230.41800000000001</c:v>
                </c:pt>
                <c:pt idx="24">
                  <c:v>224.69400000000002</c:v>
                </c:pt>
                <c:pt idx="25">
                  <c:v>219.08700000000002</c:v>
                </c:pt>
                <c:pt idx="26">
                  <c:v>213.65100000000001</c:v>
                </c:pt>
                <c:pt idx="27">
                  <c:v>208.107</c:v>
                </c:pt>
                <c:pt idx="28">
                  <c:v>202.464</c:v>
                </c:pt>
                <c:pt idx="29">
                  <c:v>196.893</c:v>
                </c:pt>
                <c:pt idx="30">
                  <c:v>191.25</c:v>
                </c:pt>
                <c:pt idx="31">
                  <c:v>185.43600000000001</c:v>
                </c:pt>
                <c:pt idx="32">
                  <c:v>179.82</c:v>
                </c:pt>
                <c:pt idx="33">
                  <c:v>174.20400000000001</c:v>
                </c:pt>
                <c:pt idx="34">
                  <c:v>168.66900000000001</c:v>
                </c:pt>
                <c:pt idx="35">
                  <c:v>163.215</c:v>
                </c:pt>
                <c:pt idx="36">
                  <c:v>157.608</c:v>
                </c:pt>
                <c:pt idx="37">
                  <c:v>151.983</c:v>
                </c:pt>
                <c:pt idx="38">
                  <c:v>146.25900000000001</c:v>
                </c:pt>
                <c:pt idx="39">
                  <c:v>140.64300000000003</c:v>
                </c:pt>
                <c:pt idx="40">
                  <c:v>134.87400000000002</c:v>
                </c:pt>
                <c:pt idx="41">
                  <c:v>129.28500000000003</c:v>
                </c:pt>
                <c:pt idx="42">
                  <c:v>123.84000000000003</c:v>
                </c:pt>
                <c:pt idx="43">
                  <c:v>118.30500000000004</c:v>
                </c:pt>
                <c:pt idx="44">
                  <c:v>112.75200000000004</c:v>
                </c:pt>
                <c:pt idx="45">
                  <c:v>107.08200000000004</c:v>
                </c:pt>
                <c:pt idx="46">
                  <c:v>101.44800000000004</c:v>
                </c:pt>
                <c:pt idx="47">
                  <c:v>95.616000000000042</c:v>
                </c:pt>
                <c:pt idx="48">
                  <c:v>89.973000000000042</c:v>
                </c:pt>
                <c:pt idx="49">
                  <c:v>84.411000000000044</c:v>
                </c:pt>
                <c:pt idx="50">
                  <c:v>78.849000000000046</c:v>
                </c:pt>
                <c:pt idx="51">
                  <c:v>73.395000000000053</c:v>
                </c:pt>
                <c:pt idx="52">
                  <c:v>67.788000000000054</c:v>
                </c:pt>
                <c:pt idx="53">
                  <c:v>62.154000000000053</c:v>
                </c:pt>
                <c:pt idx="54">
                  <c:v>56.44800000000005</c:v>
                </c:pt>
                <c:pt idx="55">
                  <c:v>50.760000000000048</c:v>
                </c:pt>
                <c:pt idx="56">
                  <c:v>45.027000000000051</c:v>
                </c:pt>
                <c:pt idx="57">
                  <c:v>39.411000000000051</c:v>
                </c:pt>
                <c:pt idx="58">
                  <c:v>33.921000000000049</c:v>
                </c:pt>
                <c:pt idx="59">
                  <c:v>28.359000000000052</c:v>
                </c:pt>
                <c:pt idx="60">
                  <c:v>22.743000000000052</c:v>
                </c:pt>
                <c:pt idx="61">
                  <c:v>17.136000000000053</c:v>
                </c:pt>
                <c:pt idx="62">
                  <c:v>11.475000000000053</c:v>
                </c:pt>
                <c:pt idx="63">
                  <c:v>5.688000000000053</c:v>
                </c:pt>
                <c:pt idx="64">
                  <c:v>-1.7999999999946503E-2</c:v>
                </c:pt>
              </c:numCache>
            </c:numRef>
          </c:xVal>
          <c:yVal>
            <c:numRef>
              <c:f>TDK_KF_ST_11_03!$AC$85:$AC$149</c:f>
              <c:numCache>
                <c:formatCode>General</c:formatCode>
                <c:ptCount val="65"/>
                <c:pt idx="0">
                  <c:v>0.14355721610121464</c:v>
                </c:pt>
                <c:pt idx="1">
                  <c:v>-2.5488482884895802E-2</c:v>
                </c:pt>
                <c:pt idx="2">
                  <c:v>-1.3730514194151056E-2</c:v>
                </c:pt>
                <c:pt idx="3">
                  <c:v>-8.7144860083810727E-2</c:v>
                </c:pt>
                <c:pt idx="4">
                  <c:v>6.3602198059015791E-2</c:v>
                </c:pt>
                <c:pt idx="5">
                  <c:v>7.1233750215128566E-2</c:v>
                </c:pt>
                <c:pt idx="6">
                  <c:v>2.9332998266454524E-2</c:v>
                </c:pt>
                <c:pt idx="7">
                  <c:v>6.5361653378033679E-2</c:v>
                </c:pt>
                <c:pt idx="8">
                  <c:v>-1.2509130290709436E-2</c:v>
                </c:pt>
                <c:pt idx="9">
                  <c:v>9.6731730462806809E-4</c:v>
                </c:pt>
                <c:pt idx="10">
                  <c:v>-4.911744748824276E-3</c:v>
                </c:pt>
                <c:pt idx="11">
                  <c:v>-3.1780175020799106E-2</c:v>
                </c:pt>
                <c:pt idx="12">
                  <c:v>-4.0426715664182211E-2</c:v>
                </c:pt>
                <c:pt idx="13">
                  <c:v>-1.5416811765931016E-2</c:v>
                </c:pt>
                <c:pt idx="14">
                  <c:v>-7.2718816952772158E-2</c:v>
                </c:pt>
                <c:pt idx="15">
                  <c:v>5.5993144391152327E-2</c:v>
                </c:pt>
                <c:pt idx="16">
                  <c:v>8.8709550282317196E-2</c:v>
                </c:pt>
                <c:pt idx="17">
                  <c:v>6.9167447416475625E-2</c:v>
                </c:pt>
                <c:pt idx="18">
                  <c:v>0.13947758381158337</c:v>
                </c:pt>
                <c:pt idx="19">
                  <c:v>0.14230004135580998</c:v>
                </c:pt>
                <c:pt idx="20">
                  <c:v>0.15138792678300206</c:v>
                </c:pt>
                <c:pt idx="21">
                  <c:v>0.18256508764898172</c:v>
                </c:pt>
                <c:pt idx="22">
                  <c:v>0.19304481830758391</c:v>
                </c:pt>
                <c:pt idx="23">
                  <c:v>0.1897802661468404</c:v>
                </c:pt>
                <c:pt idx="24">
                  <c:v>0.15234182405453112</c:v>
                </c:pt>
                <c:pt idx="25">
                  <c:v>0.13571946570274918</c:v>
                </c:pt>
                <c:pt idx="26">
                  <c:v>0.15125624512126024</c:v>
                </c:pt>
                <c:pt idx="27">
                  <c:v>8.4897726617185754E-2</c:v>
                </c:pt>
                <c:pt idx="28">
                  <c:v>4.1961451544409556E-2</c:v>
                </c:pt>
                <c:pt idx="29">
                  <c:v>8.1814068201794043E-2</c:v>
                </c:pt>
                <c:pt idx="30">
                  <c:v>7.6669079322300604E-2</c:v>
                </c:pt>
                <c:pt idx="31">
                  <c:v>3.1369563628373953E-2</c:v>
                </c:pt>
                <c:pt idx="32">
                  <c:v>0.11256544039457594</c:v>
                </c:pt>
                <c:pt idx="33">
                  <c:v>0.106173736310609</c:v>
                </c:pt>
                <c:pt idx="34">
                  <c:v>0.11023427277118003</c:v>
                </c:pt>
                <c:pt idx="35">
                  <c:v>0.13293323712414917</c:v>
                </c:pt>
                <c:pt idx="36">
                  <c:v>9.2690388422568049E-2</c:v>
                </c:pt>
                <c:pt idx="37">
                  <c:v>0.13711237343699167</c:v>
                </c:pt>
                <c:pt idx="38">
                  <c:v>9.6837205789370273E-2</c:v>
                </c:pt>
                <c:pt idx="39">
                  <c:v>8.8649078043033569E-2</c:v>
                </c:pt>
                <c:pt idx="40">
                  <c:v>2.2965149321407807E-3</c:v>
                </c:pt>
                <c:pt idx="41">
                  <c:v>-9.4539202875637329E-2</c:v>
                </c:pt>
                <c:pt idx="42">
                  <c:v>-6.9334047270899646E-2</c:v>
                </c:pt>
                <c:pt idx="43">
                  <c:v>-5.1457604217347352E-2</c:v>
                </c:pt>
                <c:pt idx="44">
                  <c:v>-0.11902015877822691</c:v>
                </c:pt>
                <c:pt idx="45">
                  <c:v>-0.15919024486139222</c:v>
                </c:pt>
                <c:pt idx="46">
                  <c:v>-0.10062038405999374</c:v>
                </c:pt>
                <c:pt idx="47">
                  <c:v>-0.12014979329870812</c:v>
                </c:pt>
                <c:pt idx="48">
                  <c:v>-5.5156274968823027E-2</c:v>
                </c:pt>
                <c:pt idx="49">
                  <c:v>-3.9950325165975187E-2</c:v>
                </c:pt>
                <c:pt idx="50">
                  <c:v>-8.3780372798059943E-2</c:v>
                </c:pt>
                <c:pt idx="51">
                  <c:v>3.2937860328090096E-2</c:v>
                </c:pt>
                <c:pt idx="52">
                  <c:v>1.1692954462731109E-2</c:v>
                </c:pt>
                <c:pt idx="53">
                  <c:v>2.1918713532897982E-2</c:v>
                </c:pt>
                <c:pt idx="54">
                  <c:v>2.2524845864992926E-2</c:v>
                </c:pt>
                <c:pt idx="55">
                  <c:v>4.2519028442882245E-2</c:v>
                </c:pt>
                <c:pt idx="56">
                  <c:v>-1.7430011298650072E-2</c:v>
                </c:pt>
                <c:pt idx="57">
                  <c:v>1.1174984899078311E-2</c:v>
                </c:pt>
                <c:pt idx="58">
                  <c:v>-6.3725400870964677E-2</c:v>
                </c:pt>
                <c:pt idx="59">
                  <c:v>-9.2427876915522234E-2</c:v>
                </c:pt>
                <c:pt idx="60">
                  <c:v>-0.2600026226741079</c:v>
                </c:pt>
                <c:pt idx="61">
                  <c:v>-0.1315158094723472</c:v>
                </c:pt>
                <c:pt idx="62">
                  <c:v>-0.11984372023917622</c:v>
                </c:pt>
                <c:pt idx="63">
                  <c:v>-4.6903307180579112E-2</c:v>
                </c:pt>
                <c:pt idx="64">
                  <c:v>-8.0992936806379312E-2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C66-448A-AD8B-C110E5C3C4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</c:numCache>
            </c:numRef>
          </c:xVal>
          <c:yVal>
            <c:numRef>
              <c:f>TDK_KF_ST_11_03!$AD$20:$AD$83</c:f>
              <c:numCache>
                <c:formatCode>General</c:formatCode>
                <c:ptCount val="64"/>
                <c:pt idx="0">
                  <c:v>-7.2216372858945138E-2</c:v>
                </c:pt>
                <c:pt idx="1">
                  <c:v>6.1034111188307705E-2</c:v>
                </c:pt>
                <c:pt idx="2">
                  <c:v>7.9568924166597554E-3</c:v>
                </c:pt>
                <c:pt idx="3">
                  <c:v>-7.9077824084663462E-3</c:v>
                </c:pt>
                <c:pt idx="4">
                  <c:v>-0.16598686042544131</c:v>
                </c:pt>
                <c:pt idx="5">
                  <c:v>4.1289466219360804E-2</c:v>
                </c:pt>
                <c:pt idx="6">
                  <c:v>2.6190643235821653E-3</c:v>
                </c:pt>
                <c:pt idx="7">
                  <c:v>8.4220006249388746E-2</c:v>
                </c:pt>
                <c:pt idx="8">
                  <c:v>-1.0143790209376391E-2</c:v>
                </c:pt>
                <c:pt idx="9">
                  <c:v>4.3757904753483956E-2</c:v>
                </c:pt>
                <c:pt idx="10">
                  <c:v>0.10615506154178433</c:v>
                </c:pt>
                <c:pt idx="11">
                  <c:v>5.4579255459117348E-3</c:v>
                </c:pt>
                <c:pt idx="12">
                  <c:v>1.0754634897594428E-2</c:v>
                </c:pt>
                <c:pt idx="13">
                  <c:v>8.7790152050388315E-2</c:v>
                </c:pt>
                <c:pt idx="14">
                  <c:v>-5.2093149926690785E-3</c:v>
                </c:pt>
                <c:pt idx="15">
                  <c:v>3.5488094979470475E-2</c:v>
                </c:pt>
                <c:pt idx="16">
                  <c:v>7.4873796903631273E-2</c:v>
                </c:pt>
                <c:pt idx="17">
                  <c:v>2.4637902670562539E-2</c:v>
                </c:pt>
                <c:pt idx="18">
                  <c:v>7.4236991722244738E-2</c:v>
                </c:pt>
                <c:pt idx="19">
                  <c:v>-5.2224970455696962E-2</c:v>
                </c:pt>
                <c:pt idx="20">
                  <c:v>-5.6960151700593542E-3</c:v>
                </c:pt>
                <c:pt idx="21">
                  <c:v>9.2681548290812543E-2</c:v>
                </c:pt>
                <c:pt idx="22">
                  <c:v>-2.724747137007455E-2</c:v>
                </c:pt>
                <c:pt idx="23">
                  <c:v>9.8658955940891246E-3</c:v>
                </c:pt>
                <c:pt idx="24">
                  <c:v>-2.9371135328545961E-2</c:v>
                </c:pt>
                <c:pt idx="25">
                  <c:v>2.4775403286412256E-2</c:v>
                </c:pt>
                <c:pt idx="26">
                  <c:v>0.16714154110275103</c:v>
                </c:pt>
                <c:pt idx="27">
                  <c:v>0.11680977344471444</c:v>
                </c:pt>
                <c:pt idx="28">
                  <c:v>9.2941767210845683E-3</c:v>
                </c:pt>
                <c:pt idx="29">
                  <c:v>5.4773482365078507E-2</c:v>
                </c:pt>
                <c:pt idx="30">
                  <c:v>5.6185028549151639E-2</c:v>
                </c:pt>
                <c:pt idx="31">
                  <c:v>0.13011284313716942</c:v>
                </c:pt>
                <c:pt idx="32">
                  <c:v>6.9647329625610155E-2</c:v>
                </c:pt>
                <c:pt idx="33">
                  <c:v>-8.5523946627574787E-3</c:v>
                </c:pt>
                <c:pt idx="34">
                  <c:v>0.11680116030302656</c:v>
                </c:pt>
                <c:pt idx="35">
                  <c:v>-9.9540410609392893E-2</c:v>
                </c:pt>
                <c:pt idx="36">
                  <c:v>5.1322466549208912E-2</c:v>
                </c:pt>
                <c:pt idx="37">
                  <c:v>7.2424263769619301E-3</c:v>
                </c:pt>
                <c:pt idx="38">
                  <c:v>0.11388502958664048</c:v>
                </c:pt>
                <c:pt idx="39">
                  <c:v>6.2454689856821233E-2</c:v>
                </c:pt>
                <c:pt idx="40">
                  <c:v>1.9190640489966881E-2</c:v>
                </c:pt>
                <c:pt idx="41">
                  <c:v>6.4409104762802372E-2</c:v>
                </c:pt>
                <c:pt idx="42">
                  <c:v>5.6701536876573755E-2</c:v>
                </c:pt>
                <c:pt idx="43">
                  <c:v>5.9668054976867779E-2</c:v>
                </c:pt>
                <c:pt idx="44">
                  <c:v>2.1832417369353152E-2</c:v>
                </c:pt>
                <c:pt idx="45">
                  <c:v>-1.5795756399512584E-2</c:v>
                </c:pt>
                <c:pt idx="46">
                  <c:v>1.8659926529778659E-2</c:v>
                </c:pt>
                <c:pt idx="47">
                  <c:v>0.12562078326828896</c:v>
                </c:pt>
                <c:pt idx="48">
                  <c:v>8.8455008380890376E-2</c:v>
                </c:pt>
                <c:pt idx="49">
                  <c:v>5.752108700721692E-2</c:v>
                </c:pt>
                <c:pt idx="50">
                  <c:v>-2.6299439559863913E-2</c:v>
                </c:pt>
                <c:pt idx="51">
                  <c:v>6.4036626882341352E-2</c:v>
                </c:pt>
                <c:pt idx="52">
                  <c:v>2.8916568942918275E-2</c:v>
                </c:pt>
                <c:pt idx="53">
                  <c:v>2.7984296644604001E-2</c:v>
                </c:pt>
                <c:pt idx="54">
                  <c:v>0.12000051715193649</c:v>
                </c:pt>
                <c:pt idx="55">
                  <c:v>4.5286372262808072E-2</c:v>
                </c:pt>
                <c:pt idx="56">
                  <c:v>-2.2096167303914171E-2</c:v>
                </c:pt>
                <c:pt idx="57">
                  <c:v>0.13665877464683263</c:v>
                </c:pt>
                <c:pt idx="58">
                  <c:v>-3.1593598792312605E-2</c:v>
                </c:pt>
                <c:pt idx="59">
                  <c:v>5.5510288975597177E-2</c:v>
                </c:pt>
                <c:pt idx="60">
                  <c:v>6.7535856153199347E-2</c:v>
                </c:pt>
                <c:pt idx="61">
                  <c:v>-0.11722539362477846</c:v>
                </c:pt>
                <c:pt idx="62">
                  <c:v>8.0205038199210321E-4</c:v>
                </c:pt>
                <c:pt idx="63">
                  <c:v>5.8718938123035969E-2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C66-448A-AD8B-C110E5C3C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79200"/>
        <c:axId val="574981160"/>
      </c:scatterChart>
      <c:valAx>
        <c:axId val="57497920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1160"/>
        <c:crosses val="autoZero"/>
        <c:crossBetween val="midCat"/>
      </c:valAx>
      <c:valAx>
        <c:axId val="57498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79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TDK_KF_ST_11_03!$I$20:$I$84</c:f>
              <c:numCache>
                <c:formatCode>General</c:formatCode>
                <c:ptCount val="65"/>
                <c:pt idx="0">
                  <c:v>483</c:v>
                </c:pt>
                <c:pt idx="1">
                  <c:v>854</c:v>
                </c:pt>
                <c:pt idx="2">
                  <c:v>1224</c:v>
                </c:pt>
                <c:pt idx="3">
                  <c:v>1581</c:v>
                </c:pt>
                <c:pt idx="4">
                  <c:v>1910</c:v>
                </c:pt>
                <c:pt idx="5">
                  <c:v>2228</c:v>
                </c:pt>
                <c:pt idx="6">
                  <c:v>2517</c:v>
                </c:pt>
                <c:pt idx="7">
                  <c:v>2784</c:v>
                </c:pt>
                <c:pt idx="8">
                  <c:v>3035</c:v>
                </c:pt>
                <c:pt idx="9">
                  <c:v>3252</c:v>
                </c:pt>
                <c:pt idx="10">
                  <c:v>3432</c:v>
                </c:pt>
                <c:pt idx="11">
                  <c:v>3586</c:v>
                </c:pt>
                <c:pt idx="12">
                  <c:v>3694</c:v>
                </c:pt>
                <c:pt idx="13">
                  <c:v>3771</c:v>
                </c:pt>
                <c:pt idx="14">
                  <c:v>3814</c:v>
                </c:pt>
                <c:pt idx="15">
                  <c:v>3815</c:v>
                </c:pt>
                <c:pt idx="16">
                  <c:v>3781</c:v>
                </c:pt>
                <c:pt idx="17">
                  <c:v>3712</c:v>
                </c:pt>
                <c:pt idx="18">
                  <c:v>3601</c:v>
                </c:pt>
                <c:pt idx="19">
                  <c:v>3453</c:v>
                </c:pt>
                <c:pt idx="20">
                  <c:v>3281</c:v>
                </c:pt>
                <c:pt idx="21">
                  <c:v>3074</c:v>
                </c:pt>
                <c:pt idx="22">
                  <c:v>2837</c:v>
                </c:pt>
                <c:pt idx="23">
                  <c:v>2575</c:v>
                </c:pt>
                <c:pt idx="24">
                  <c:v>2273</c:v>
                </c:pt>
                <c:pt idx="25">
                  <c:v>1957</c:v>
                </c:pt>
                <c:pt idx="26">
                  <c:v>1629</c:v>
                </c:pt>
                <c:pt idx="27">
                  <c:v>1271</c:v>
                </c:pt>
                <c:pt idx="28">
                  <c:v>903</c:v>
                </c:pt>
                <c:pt idx="29">
                  <c:v>541</c:v>
                </c:pt>
                <c:pt idx="30">
                  <c:v>172</c:v>
                </c:pt>
                <c:pt idx="31">
                  <c:v>-199</c:v>
                </c:pt>
                <c:pt idx="32">
                  <c:v>-583</c:v>
                </c:pt>
                <c:pt idx="33">
                  <c:v>-962</c:v>
                </c:pt>
                <c:pt idx="34">
                  <c:v>-1333</c:v>
                </c:pt>
                <c:pt idx="35">
                  <c:v>-1698</c:v>
                </c:pt>
                <c:pt idx="36">
                  <c:v>-2016</c:v>
                </c:pt>
                <c:pt idx="37">
                  <c:v>-2336</c:v>
                </c:pt>
                <c:pt idx="38">
                  <c:v>-2625</c:v>
                </c:pt>
                <c:pt idx="39">
                  <c:v>-2891</c:v>
                </c:pt>
                <c:pt idx="40">
                  <c:v>-3144</c:v>
                </c:pt>
                <c:pt idx="41">
                  <c:v>-3358</c:v>
                </c:pt>
                <c:pt idx="42">
                  <c:v>-3538</c:v>
                </c:pt>
                <c:pt idx="43">
                  <c:v>-3689</c:v>
                </c:pt>
                <c:pt idx="44">
                  <c:v>-3801</c:v>
                </c:pt>
                <c:pt idx="45">
                  <c:v>-3874</c:v>
                </c:pt>
                <c:pt idx="46">
                  <c:v>-3919</c:v>
                </c:pt>
                <c:pt idx="47">
                  <c:v>-3918</c:v>
                </c:pt>
                <c:pt idx="48">
                  <c:v>-3892</c:v>
                </c:pt>
                <c:pt idx="49">
                  <c:v>-3816</c:v>
                </c:pt>
                <c:pt idx="50">
                  <c:v>-3711</c:v>
                </c:pt>
                <c:pt idx="51">
                  <c:v>-3566</c:v>
                </c:pt>
                <c:pt idx="52">
                  <c:v>-3390</c:v>
                </c:pt>
                <c:pt idx="53">
                  <c:v>-3186</c:v>
                </c:pt>
                <c:pt idx="54">
                  <c:v>-2956</c:v>
                </c:pt>
                <c:pt idx="55">
                  <c:v>-2687</c:v>
                </c:pt>
                <c:pt idx="56">
                  <c:v>-2390</c:v>
                </c:pt>
                <c:pt idx="57">
                  <c:v>-2081</c:v>
                </c:pt>
                <c:pt idx="58">
                  <c:v>-1726</c:v>
                </c:pt>
                <c:pt idx="59">
                  <c:v>-1380</c:v>
                </c:pt>
                <c:pt idx="60">
                  <c:v>-1014</c:v>
                </c:pt>
                <c:pt idx="61">
                  <c:v>-650</c:v>
                </c:pt>
                <c:pt idx="62">
                  <c:v>-280</c:v>
                </c:pt>
                <c:pt idx="63">
                  <c:v>96</c:v>
                </c:pt>
                <c:pt idx="64">
                  <c:v>479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9E8-43A5-AA77-40FFDEA5C70A}"/>
            </c:ext>
          </c:extLst>
        </c:ser>
        <c:ser>
          <c:idx val="1"/>
          <c:order val="1"/>
          <c:tx>
            <c:strRef>
              <c:f>TDK_KF_ST_11_03!$L$19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TDK_KF_ST_11_03!$L$20:$L$84</c:f>
              <c:numCache>
                <c:formatCode>General</c:formatCode>
                <c:ptCount val="65"/>
                <c:pt idx="0">
                  <c:v>479.60109316659219</c:v>
                </c:pt>
                <c:pt idx="1">
                  <c:v>856.48545654763006</c:v>
                </c:pt>
                <c:pt idx="2">
                  <c:v>1228.9872628890978</c:v>
                </c:pt>
                <c:pt idx="3">
                  <c:v>1586.8829058203232</c:v>
                </c:pt>
                <c:pt idx="4">
                  <c:v>1912.1623165796209</c:v>
                </c:pt>
                <c:pt idx="5">
                  <c:v>2229.9800543002025</c:v>
                </c:pt>
                <c:pt idx="6">
                  <c:v>2520.2468409015337</c:v>
                </c:pt>
                <c:pt idx="7">
                  <c:v>2787.3703479371929</c:v>
                </c:pt>
                <c:pt idx="8">
                  <c:v>3032.2737354401243</c:v>
                </c:pt>
                <c:pt idx="9">
                  <c:v>3249.9729119494837</c:v>
                </c:pt>
                <c:pt idx="10">
                  <c:v>3434.8349127590786</c:v>
                </c:pt>
                <c:pt idx="11">
                  <c:v>3582.3602569667664</c:v>
                </c:pt>
                <c:pt idx="12">
                  <c:v>3694.4425381280703</c:v>
                </c:pt>
                <c:pt idx="13">
                  <c:v>3768.5948975735332</c:v>
                </c:pt>
                <c:pt idx="14">
                  <c:v>3808.073440243465</c:v>
                </c:pt>
                <c:pt idx="15">
                  <c:v>3811.3913698686156</c:v>
                </c:pt>
                <c:pt idx="16">
                  <c:v>3777.3367229636915</c:v>
                </c:pt>
                <c:pt idx="17">
                  <c:v>3705.6693684593047</c:v>
                </c:pt>
                <c:pt idx="18">
                  <c:v>3595.55328976192</c:v>
                </c:pt>
                <c:pt idx="19">
                  <c:v>3449.5377066055903</c:v>
                </c:pt>
                <c:pt idx="20">
                  <c:v>3276.7142249874314</c:v>
                </c:pt>
                <c:pt idx="21">
                  <c:v>3069.0892479608337</c:v>
                </c:pt>
                <c:pt idx="22">
                  <c:v>2836.1762056873795</c:v>
                </c:pt>
                <c:pt idx="23">
                  <c:v>2572.2438159028216</c:v>
                </c:pt>
                <c:pt idx="24">
                  <c:v>2278.530645653736</c:v>
                </c:pt>
                <c:pt idx="25">
                  <c:v>1959.8740501845259</c:v>
                </c:pt>
                <c:pt idx="26">
                  <c:v>1622.3151218177147</c:v>
                </c:pt>
                <c:pt idx="27">
                  <c:v>1271.6378616346462</c:v>
                </c:pt>
                <c:pt idx="28">
                  <c:v>908.11554588546221</c:v>
                </c:pt>
                <c:pt idx="29">
                  <c:v>546.68127168808167</c:v>
                </c:pt>
                <c:pt idx="30">
                  <c:v>176.72208221522379</c:v>
                </c:pt>
                <c:pt idx="31">
                  <c:v>-198.43843507659022</c:v>
                </c:pt>
                <c:pt idx="32">
                  <c:v>-577.69897187454353</c:v>
                </c:pt>
                <c:pt idx="33">
                  <c:v>-956.663117138296</c:v>
                </c:pt>
                <c:pt idx="34">
                  <c:v>-1331.8812109765558</c:v>
                </c:pt>
                <c:pt idx="35">
                  <c:v>-1686.3792425870097</c:v>
                </c:pt>
                <c:pt idx="36">
                  <c:v>-2016.0657525957367</c:v>
                </c:pt>
                <c:pt idx="37">
                  <c:v>-2330.6108115775878</c:v>
                </c:pt>
                <c:pt idx="38">
                  <c:v>-2623.7393699423437</c:v>
                </c:pt>
                <c:pt idx="39">
                  <c:v>-2893.9323477959219</c:v>
                </c:pt>
                <c:pt idx="40">
                  <c:v>-3138.2476571333955</c:v>
                </c:pt>
                <c:pt idx="41">
                  <c:v>-3356.4790222758011</c:v>
                </c:pt>
                <c:pt idx="42">
                  <c:v>-3541.3670192878067</c:v>
                </c:pt>
                <c:pt idx="43">
                  <c:v>-3691.8210399230034</c:v>
                </c:pt>
                <c:pt idx="44">
                  <c:v>-3805.8979486866265</c:v>
                </c:pt>
                <c:pt idx="45">
                  <c:v>-3880.6285595548566</c:v>
                </c:pt>
                <c:pt idx="46">
                  <c:v>-3921.7128612840756</c:v>
                </c:pt>
                <c:pt idx="47">
                  <c:v>-3926.3167742163519</c:v>
                </c:pt>
                <c:pt idx="48">
                  <c:v>-3893.8662796902877</c:v>
                </c:pt>
                <c:pt idx="49">
                  <c:v>-3822.6440381763568</c:v>
                </c:pt>
                <c:pt idx="50">
                  <c:v>-3713.7365064154524</c:v>
                </c:pt>
                <c:pt idx="51">
                  <c:v>-3568.7463526541983</c:v>
                </c:pt>
                <c:pt idx="52">
                  <c:v>-3393.7805680492652</c:v>
                </c:pt>
                <c:pt idx="53">
                  <c:v>-3186.2062522185656</c:v>
                </c:pt>
                <c:pt idx="54">
                  <c:v>-2952.8145842106796</c:v>
                </c:pt>
                <c:pt idx="55">
                  <c:v>-2689.9964680277158</c:v>
                </c:pt>
                <c:pt idx="56">
                  <c:v>-2390.742604873481</c:v>
                </c:pt>
                <c:pt idx="57">
                  <c:v>-2074.5208669947719</c:v>
                </c:pt>
                <c:pt idx="58">
                  <c:v>-1730.9375608406258</c:v>
                </c:pt>
                <c:pt idx="59">
                  <c:v>-1378.8671580751397</c:v>
                </c:pt>
                <c:pt idx="60">
                  <c:v>-1012.1719789564387</c:v>
                </c:pt>
                <c:pt idx="61">
                  <c:v>-649.32792724764488</c:v>
                </c:pt>
                <c:pt idx="62">
                  <c:v>-276.81607394372759</c:v>
                </c:pt>
                <c:pt idx="63">
                  <c:v>103.82894423831264</c:v>
                </c:pt>
                <c:pt idx="64">
                  <c:v>485.32627512941571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9E8-43A5-AA77-40FFDEA5C70A}"/>
            </c:ext>
          </c:extLst>
        </c:ser>
        <c:ser>
          <c:idx val="2"/>
          <c:order val="2"/>
          <c:tx>
            <c:strRef>
              <c:f>TDK_KF_ST_11_03!$J$19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TDK_KF_ST_11_03!$J$20:$J$84</c:f>
              <c:numCache>
                <c:formatCode>General</c:formatCode>
                <c:ptCount val="65"/>
                <c:pt idx="0">
                  <c:v>-3823</c:v>
                </c:pt>
                <c:pt idx="1">
                  <c:v>-3756</c:v>
                </c:pt>
                <c:pt idx="2">
                  <c:v>-3643</c:v>
                </c:pt>
                <c:pt idx="3">
                  <c:v>-3496</c:v>
                </c:pt>
                <c:pt idx="4">
                  <c:v>-3329</c:v>
                </c:pt>
                <c:pt idx="5">
                  <c:v>-3126</c:v>
                </c:pt>
                <c:pt idx="6">
                  <c:v>-2884</c:v>
                </c:pt>
                <c:pt idx="7">
                  <c:v>-2624</c:v>
                </c:pt>
                <c:pt idx="8">
                  <c:v>-2332</c:v>
                </c:pt>
                <c:pt idx="9">
                  <c:v>-2012</c:v>
                </c:pt>
                <c:pt idx="10">
                  <c:v>-1676</c:v>
                </c:pt>
                <c:pt idx="11">
                  <c:v>-1321</c:v>
                </c:pt>
                <c:pt idx="12">
                  <c:v>-958</c:v>
                </c:pt>
                <c:pt idx="13">
                  <c:v>-601</c:v>
                </c:pt>
                <c:pt idx="14">
                  <c:v>-232</c:v>
                </c:pt>
                <c:pt idx="15">
                  <c:v>147</c:v>
                </c:pt>
                <c:pt idx="16">
                  <c:v>523</c:v>
                </c:pt>
                <c:pt idx="17">
                  <c:v>899</c:v>
                </c:pt>
                <c:pt idx="18">
                  <c:v>1269</c:v>
                </c:pt>
                <c:pt idx="19">
                  <c:v>1631</c:v>
                </c:pt>
                <c:pt idx="20">
                  <c:v>1959</c:v>
                </c:pt>
                <c:pt idx="21">
                  <c:v>2273</c:v>
                </c:pt>
                <c:pt idx="22">
                  <c:v>2568</c:v>
                </c:pt>
                <c:pt idx="23">
                  <c:v>2834</c:v>
                </c:pt>
                <c:pt idx="24">
                  <c:v>3085</c:v>
                </c:pt>
                <c:pt idx="25">
                  <c:v>3311</c:v>
                </c:pt>
                <c:pt idx="26">
                  <c:v>3496</c:v>
                </c:pt>
                <c:pt idx="27">
                  <c:v>3646</c:v>
                </c:pt>
                <c:pt idx="28">
                  <c:v>3763</c:v>
                </c:pt>
                <c:pt idx="29">
                  <c:v>3839</c:v>
                </c:pt>
                <c:pt idx="30">
                  <c:v>3884</c:v>
                </c:pt>
                <c:pt idx="31">
                  <c:v>3888</c:v>
                </c:pt>
                <c:pt idx="32">
                  <c:v>3851</c:v>
                </c:pt>
                <c:pt idx="33">
                  <c:v>3781</c:v>
                </c:pt>
                <c:pt idx="34">
                  <c:v>3676</c:v>
                </c:pt>
                <c:pt idx="35">
                  <c:v>3520</c:v>
                </c:pt>
                <c:pt idx="36">
                  <c:v>3355</c:v>
                </c:pt>
                <c:pt idx="37">
                  <c:v>3149</c:v>
                </c:pt>
                <c:pt idx="38">
                  <c:v>2915</c:v>
                </c:pt>
                <c:pt idx="39">
                  <c:v>2646</c:v>
                </c:pt>
                <c:pt idx="40">
                  <c:v>2360</c:v>
                </c:pt>
                <c:pt idx="41">
                  <c:v>2041</c:v>
                </c:pt>
                <c:pt idx="42">
                  <c:v>1702</c:v>
                </c:pt>
                <c:pt idx="43">
                  <c:v>1351</c:v>
                </c:pt>
                <c:pt idx="44">
                  <c:v>986</c:v>
                </c:pt>
                <c:pt idx="45">
                  <c:v>627</c:v>
                </c:pt>
                <c:pt idx="46">
                  <c:v>259</c:v>
                </c:pt>
                <c:pt idx="47">
                  <c:v>-111</c:v>
                </c:pt>
                <c:pt idx="48">
                  <c:v>-490</c:v>
                </c:pt>
                <c:pt idx="49">
                  <c:v>-869</c:v>
                </c:pt>
                <c:pt idx="50">
                  <c:v>-1238</c:v>
                </c:pt>
                <c:pt idx="51">
                  <c:v>-1593</c:v>
                </c:pt>
                <c:pt idx="52">
                  <c:v>-1926</c:v>
                </c:pt>
                <c:pt idx="53">
                  <c:v>-2245</c:v>
                </c:pt>
                <c:pt idx="54">
                  <c:v>-2532</c:v>
                </c:pt>
                <c:pt idx="55">
                  <c:v>-2802</c:v>
                </c:pt>
                <c:pt idx="56">
                  <c:v>-3061</c:v>
                </c:pt>
                <c:pt idx="57">
                  <c:v>-3278</c:v>
                </c:pt>
                <c:pt idx="58">
                  <c:v>-3463</c:v>
                </c:pt>
                <c:pt idx="59">
                  <c:v>-3618</c:v>
                </c:pt>
                <c:pt idx="60">
                  <c:v>-3730</c:v>
                </c:pt>
                <c:pt idx="61">
                  <c:v>-3812</c:v>
                </c:pt>
                <c:pt idx="62">
                  <c:v>-3851</c:v>
                </c:pt>
                <c:pt idx="63">
                  <c:v>-3852</c:v>
                </c:pt>
                <c:pt idx="64">
                  <c:v>-3825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9E8-43A5-AA77-40FFDEA5C70A}"/>
            </c:ext>
          </c:extLst>
        </c:ser>
        <c:ser>
          <c:idx val="3"/>
          <c:order val="3"/>
          <c:tx>
            <c:strRef>
              <c:f>TDK_KF_ST_11_03!$N$19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TDK_KF_ST_11_03!$AA$20:$AA$84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5.714999999999999</c:v>
                </c:pt>
                <c:pt idx="2">
                  <c:v>11.465999999999998</c:v>
                </c:pt>
                <c:pt idx="3">
                  <c:v>17.189999999999998</c:v>
                </c:pt>
                <c:pt idx="4">
                  <c:v>22.634999999999998</c:v>
                </c:pt>
                <c:pt idx="5">
                  <c:v>28.268999999999998</c:v>
                </c:pt>
                <c:pt idx="6">
                  <c:v>33.795000000000002</c:v>
                </c:pt>
                <c:pt idx="7">
                  <c:v>39.338999999999999</c:v>
                </c:pt>
                <c:pt idx="8">
                  <c:v>44.991</c:v>
                </c:pt>
                <c:pt idx="9">
                  <c:v>50.723999999999997</c:v>
                </c:pt>
                <c:pt idx="10">
                  <c:v>56.465999999999994</c:v>
                </c:pt>
                <c:pt idx="11">
                  <c:v>62.108999999999995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78.740999999999985</c:v>
                </c:pt>
                <c:pt idx="15">
                  <c:v>84.347999999999985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101.40299999999999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118.18799999999999</c:v>
                </c:pt>
                <c:pt idx="22">
                  <c:v>123.67799999999998</c:v>
                </c:pt>
                <c:pt idx="23">
                  <c:v>129.25799999999998</c:v>
                </c:pt>
                <c:pt idx="24">
                  <c:v>134.92799999999997</c:v>
                </c:pt>
                <c:pt idx="25">
                  <c:v>140.63399999999996</c:v>
                </c:pt>
                <c:pt idx="26">
                  <c:v>146.32199999999995</c:v>
                </c:pt>
                <c:pt idx="27">
                  <c:v>151.95599999999993</c:v>
                </c:pt>
                <c:pt idx="28">
                  <c:v>157.58999999999992</c:v>
                </c:pt>
                <c:pt idx="29">
                  <c:v>163.05299999999991</c:v>
                </c:pt>
                <c:pt idx="30">
                  <c:v>168.56099999999992</c:v>
                </c:pt>
                <c:pt idx="31">
                  <c:v>174.11399999999992</c:v>
                </c:pt>
                <c:pt idx="32">
                  <c:v>179.74799999999991</c:v>
                </c:pt>
                <c:pt idx="33">
                  <c:v>185.45399999999989</c:v>
                </c:pt>
                <c:pt idx="34">
                  <c:v>191.2409999999999</c:v>
                </c:pt>
                <c:pt idx="35">
                  <c:v>196.9019999999999</c:v>
                </c:pt>
                <c:pt idx="36">
                  <c:v>202.40999999999991</c:v>
                </c:pt>
                <c:pt idx="37">
                  <c:v>207.97199999999992</c:v>
                </c:pt>
                <c:pt idx="38">
                  <c:v>213.53399999999993</c:v>
                </c:pt>
                <c:pt idx="39">
                  <c:v>219.12299999999993</c:v>
                </c:pt>
                <c:pt idx="40">
                  <c:v>224.73899999999992</c:v>
                </c:pt>
                <c:pt idx="41">
                  <c:v>230.45399999999992</c:v>
                </c:pt>
                <c:pt idx="42">
                  <c:v>236.15099999999993</c:v>
                </c:pt>
                <c:pt idx="43">
                  <c:v>241.84799999999993</c:v>
                </c:pt>
                <c:pt idx="44">
                  <c:v>247.51799999999992</c:v>
                </c:pt>
                <c:pt idx="45">
                  <c:v>252.93599999999992</c:v>
                </c:pt>
                <c:pt idx="46">
                  <c:v>258.4799999999999</c:v>
                </c:pt>
                <c:pt idx="47">
                  <c:v>264.14999999999992</c:v>
                </c:pt>
                <c:pt idx="48">
                  <c:v>269.7299999999999</c:v>
                </c:pt>
                <c:pt idx="49">
                  <c:v>275.46299999999991</c:v>
                </c:pt>
                <c:pt idx="50">
                  <c:v>281.19599999999991</c:v>
                </c:pt>
                <c:pt idx="51">
                  <c:v>286.91099999999989</c:v>
                </c:pt>
                <c:pt idx="52">
                  <c:v>292.48199999999991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309.14999999999992</c:v>
                </c:pt>
                <c:pt idx="56">
                  <c:v>314.92799999999994</c:v>
                </c:pt>
                <c:pt idx="57">
                  <c:v>320.58899999999994</c:v>
                </c:pt>
                <c:pt idx="58">
                  <c:v>326.37599999999992</c:v>
                </c:pt>
                <c:pt idx="59">
                  <c:v>332.02799999999991</c:v>
                </c:pt>
                <c:pt idx="60">
                  <c:v>337.70699999999988</c:v>
                </c:pt>
                <c:pt idx="61">
                  <c:v>343.18799999999987</c:v>
                </c:pt>
                <c:pt idx="62">
                  <c:v>348.73199999999986</c:v>
                </c:pt>
                <c:pt idx="63">
                  <c:v>354.36599999999987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TDK_KF_ST_11_03!$N$20:$N$84</c:f>
              <c:numCache>
                <c:formatCode>General</c:formatCode>
                <c:ptCount val="65"/>
                <c:pt idx="0">
                  <c:v>-3820.3526963211261</c:v>
                </c:pt>
                <c:pt idx="1">
                  <c:v>-3750.3413381297878</c:v>
                </c:pt>
                <c:pt idx="2">
                  <c:v>-3641.7797532643299</c:v>
                </c:pt>
                <c:pt idx="3">
                  <c:v>-3497.1749649765657</c:v>
                </c:pt>
                <c:pt idx="4">
                  <c:v>-3327.0898930988119</c:v>
                </c:pt>
                <c:pt idx="5">
                  <c:v>-3119.3765167848169</c:v>
                </c:pt>
                <c:pt idx="6">
                  <c:v>-2886.2187551582765</c:v>
                </c:pt>
                <c:pt idx="7">
                  <c:v>-2625.212502417171</c:v>
                </c:pt>
                <c:pt idx="8">
                  <c:v>-2333.7212029984662</c:v>
                </c:pt>
                <c:pt idx="9">
                  <c:v>-2014.7480600403887</c:v>
                </c:pt>
                <c:pt idx="10">
                  <c:v>-1674.9369736322958</c:v>
                </c:pt>
                <c:pt idx="11">
                  <c:v>-1324.4582354457982</c:v>
                </c:pt>
                <c:pt idx="12">
                  <c:v>-961.60357275147487</c:v>
                </c:pt>
                <c:pt idx="13">
                  <c:v>-600.13731210368769</c:v>
                </c:pt>
                <c:pt idx="14">
                  <c:v>-229.44792679870741</c:v>
                </c:pt>
                <c:pt idx="15">
                  <c:v>148.95414709463648</c:v>
                </c:pt>
                <c:pt idx="16">
                  <c:v>528.45470218209937</c:v>
                </c:pt>
                <c:pt idx="17">
                  <c:v>904.72071339574165</c:v>
                </c:pt>
                <c:pt idx="18">
                  <c:v>1276.8407823513678</c:v>
                </c:pt>
                <c:pt idx="19">
                  <c:v>1634.6048261981207</c:v>
                </c:pt>
                <c:pt idx="20">
                  <c:v>1962.6007711071804</c:v>
                </c:pt>
                <c:pt idx="21">
                  <c:v>2278.6599100394169</c:v>
                </c:pt>
                <c:pt idx="22">
                  <c:v>2568.1403007990198</c:v>
                </c:pt>
                <c:pt idx="23">
                  <c:v>2838.3046290558696</c:v>
                </c:pt>
                <c:pt idx="24">
                  <c:v>3085.3564869543038</c:v>
                </c:pt>
                <c:pt idx="25">
                  <c:v>3303.5898987927703</c:v>
                </c:pt>
                <c:pt idx="26">
                  <c:v>3488.6487665449345</c:v>
                </c:pt>
                <c:pt idx="27">
                  <c:v>3638.1813155256723</c:v>
                </c:pt>
                <c:pt idx="28">
                  <c:v>3752.6543013445225</c:v>
                </c:pt>
                <c:pt idx="29">
                  <c:v>3829.1245892712777</c:v>
                </c:pt>
                <c:pt idx="30">
                  <c:v>3871.0924420249598</c:v>
                </c:pt>
                <c:pt idx="31">
                  <c:v>3877.3019900682825</c:v>
                </c:pt>
                <c:pt idx="32">
                  <c:v>3846.4993429829819</c:v>
                </c:pt>
                <c:pt idx="33">
                  <c:v>3777.518084956771</c:v>
                </c:pt>
                <c:pt idx="34">
                  <c:v>3669.4208842166904</c:v>
                </c:pt>
                <c:pt idx="35">
                  <c:v>3527.570469203773</c:v>
                </c:pt>
                <c:pt idx="36">
                  <c:v>3356.6019766706831</c:v>
                </c:pt>
                <c:pt idx="37">
                  <c:v>3152.5993242467171</c:v>
                </c:pt>
                <c:pt idx="38">
                  <c:v>2919.0025870731065</c:v>
                </c:pt>
                <c:pt idx="39">
                  <c:v>2656.6831905153663</c:v>
                </c:pt>
                <c:pt idx="40">
                  <c:v>2367.7550263518983</c:v>
                </c:pt>
                <c:pt idx="41">
                  <c:v>2050.5184096562152</c:v>
                </c:pt>
                <c:pt idx="42">
                  <c:v>1714.0939877621893</c:v>
                </c:pt>
                <c:pt idx="43">
                  <c:v>1360.843663671639</c:v>
                </c:pt>
                <c:pt idx="44">
                  <c:v>996.02283096864346</c:v>
                </c:pt>
                <c:pt idx="45">
                  <c:v>638.36342972297723</c:v>
                </c:pt>
                <c:pt idx="46">
                  <c:v>266.61536311649417</c:v>
                </c:pt>
                <c:pt idx="47">
                  <c:v>-116.01886968163947</c:v>
                </c:pt>
                <c:pt idx="48">
                  <c:v>-491.37401697535319</c:v>
                </c:pt>
                <c:pt idx="49">
                  <c:v>-872.01424592377498</c:v>
                </c:pt>
                <c:pt idx="50">
                  <c:v>-1243.8034640467404</c:v>
                </c:pt>
                <c:pt idx="51">
                  <c:v>-1601.915237060455</c:v>
                </c:pt>
                <c:pt idx="52">
                  <c:v>-1935.5764080329495</c:v>
                </c:pt>
                <c:pt idx="53">
                  <c:v>-2252.302658983825</c:v>
                </c:pt>
                <c:pt idx="54">
                  <c:v>-2542.8552115417897</c:v>
                </c:pt>
                <c:pt idx="55">
                  <c:v>-2812.2882348166709</c:v>
                </c:pt>
                <c:pt idx="56">
                  <c:v>-3063.9667813224864</c:v>
                </c:pt>
                <c:pt idx="57">
                  <c:v>-3280.227921135669</c:v>
                </c:pt>
                <c:pt idx="58">
                  <c:v>-3468.0690648392097</c:v>
                </c:pt>
                <c:pt idx="59">
                  <c:v>-3617.2736357117415</c:v>
                </c:pt>
                <c:pt idx="60">
                  <c:v>-3731.6198626949395</c:v>
                </c:pt>
                <c:pt idx="61">
                  <c:v>-3807.1128611312383</c:v>
                </c:pt>
                <c:pt idx="62">
                  <c:v>-3847.9169871594327</c:v>
                </c:pt>
                <c:pt idx="63">
                  <c:v>-3852.3586128935885</c:v>
                </c:pt>
                <c:pt idx="64">
                  <c:v>-3819.1059322358442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9E8-43A5-AA77-40FFDEA5C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79984"/>
        <c:axId val="574987432"/>
      </c:scatterChart>
      <c:valAx>
        <c:axId val="57497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7432"/>
        <c:crosses val="autoZero"/>
        <c:crossBetween val="midCat"/>
      </c:valAx>
      <c:valAx>
        <c:axId val="5749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79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TDK_KF_ST_05_01!$I$85:$I$149</c:f>
              <c:numCache>
                <c:formatCode>General</c:formatCode>
                <c:ptCount val="65"/>
                <c:pt idx="0">
                  <c:v>503</c:v>
                </c:pt>
                <c:pt idx="1">
                  <c:v>111</c:v>
                </c:pt>
                <c:pt idx="2">
                  <c:v>-266</c:v>
                </c:pt>
                <c:pt idx="3">
                  <c:v>-628</c:v>
                </c:pt>
                <c:pt idx="4">
                  <c:v>-994</c:v>
                </c:pt>
                <c:pt idx="5">
                  <c:v>-1367</c:v>
                </c:pt>
                <c:pt idx="6">
                  <c:v>-1718</c:v>
                </c:pt>
                <c:pt idx="7">
                  <c:v>-2056</c:v>
                </c:pt>
                <c:pt idx="8">
                  <c:v>-2373</c:v>
                </c:pt>
                <c:pt idx="9">
                  <c:v>-2664</c:v>
                </c:pt>
                <c:pt idx="10">
                  <c:v>-2929</c:v>
                </c:pt>
                <c:pt idx="11">
                  <c:v>-3162</c:v>
                </c:pt>
                <c:pt idx="12">
                  <c:v>-3368</c:v>
                </c:pt>
                <c:pt idx="13">
                  <c:v>-3550</c:v>
                </c:pt>
                <c:pt idx="14">
                  <c:v>-3693</c:v>
                </c:pt>
                <c:pt idx="15">
                  <c:v>-3803</c:v>
                </c:pt>
                <c:pt idx="16">
                  <c:v>-3871</c:v>
                </c:pt>
                <c:pt idx="17">
                  <c:v>-3904</c:v>
                </c:pt>
                <c:pt idx="18">
                  <c:v>-3904</c:v>
                </c:pt>
                <c:pt idx="19">
                  <c:v>-3866</c:v>
                </c:pt>
                <c:pt idx="20">
                  <c:v>-3785</c:v>
                </c:pt>
                <c:pt idx="21">
                  <c:v>-3669</c:v>
                </c:pt>
                <c:pt idx="22">
                  <c:v>-3527</c:v>
                </c:pt>
                <c:pt idx="23">
                  <c:v>-3341</c:v>
                </c:pt>
                <c:pt idx="24">
                  <c:v>-3115</c:v>
                </c:pt>
                <c:pt idx="25">
                  <c:v>-2878</c:v>
                </c:pt>
                <c:pt idx="26">
                  <c:v>-2620</c:v>
                </c:pt>
                <c:pt idx="27">
                  <c:v>-2329</c:v>
                </c:pt>
                <c:pt idx="28">
                  <c:v>-2015</c:v>
                </c:pt>
                <c:pt idx="29">
                  <c:v>-1677</c:v>
                </c:pt>
                <c:pt idx="30">
                  <c:v>-1324</c:v>
                </c:pt>
                <c:pt idx="31">
                  <c:v>-950</c:v>
                </c:pt>
                <c:pt idx="32">
                  <c:v>-569</c:v>
                </c:pt>
                <c:pt idx="33">
                  <c:v>-204</c:v>
                </c:pt>
                <c:pt idx="34">
                  <c:v>175</c:v>
                </c:pt>
                <c:pt idx="35">
                  <c:v>545</c:v>
                </c:pt>
                <c:pt idx="36">
                  <c:v>911</c:v>
                </c:pt>
                <c:pt idx="37">
                  <c:v>1282</c:v>
                </c:pt>
                <c:pt idx="38">
                  <c:v>1632</c:v>
                </c:pt>
                <c:pt idx="39">
                  <c:v>1964</c:v>
                </c:pt>
                <c:pt idx="40">
                  <c:v>2289</c:v>
                </c:pt>
                <c:pt idx="41">
                  <c:v>2583</c:v>
                </c:pt>
                <c:pt idx="42">
                  <c:v>2842</c:v>
                </c:pt>
                <c:pt idx="43">
                  <c:v>3082</c:v>
                </c:pt>
                <c:pt idx="44">
                  <c:v>3292</c:v>
                </c:pt>
                <c:pt idx="45">
                  <c:v>3470</c:v>
                </c:pt>
                <c:pt idx="46">
                  <c:v>3615</c:v>
                </c:pt>
                <c:pt idx="47">
                  <c:v>3721</c:v>
                </c:pt>
                <c:pt idx="48">
                  <c:v>3800</c:v>
                </c:pt>
                <c:pt idx="49">
                  <c:v>3830</c:v>
                </c:pt>
                <c:pt idx="50">
                  <c:v>3826</c:v>
                </c:pt>
                <c:pt idx="51">
                  <c:v>3784</c:v>
                </c:pt>
                <c:pt idx="52">
                  <c:v>3712</c:v>
                </c:pt>
                <c:pt idx="53">
                  <c:v>3596</c:v>
                </c:pt>
                <c:pt idx="54">
                  <c:v>3450</c:v>
                </c:pt>
                <c:pt idx="55">
                  <c:v>3262</c:v>
                </c:pt>
                <c:pt idx="56">
                  <c:v>3049</c:v>
                </c:pt>
                <c:pt idx="57">
                  <c:v>2801</c:v>
                </c:pt>
                <c:pt idx="58">
                  <c:v>2539</c:v>
                </c:pt>
                <c:pt idx="59">
                  <c:v>2249</c:v>
                </c:pt>
                <c:pt idx="60">
                  <c:v>1927</c:v>
                </c:pt>
                <c:pt idx="61">
                  <c:v>1593</c:v>
                </c:pt>
                <c:pt idx="62">
                  <c:v>1240</c:v>
                </c:pt>
                <c:pt idx="63">
                  <c:v>864</c:v>
                </c:pt>
                <c:pt idx="64">
                  <c:v>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D7-480C-9AC9-DAC3D52861E7}"/>
            </c:ext>
          </c:extLst>
        </c:ser>
        <c:ser>
          <c:idx val="1"/>
          <c:order val="1"/>
          <c:tx>
            <c:strRef>
              <c:f>TDK_KF_ST_05_01!$L$19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TDK_KF_ST_05_01!$L$85:$L$149</c:f>
              <c:numCache>
                <c:formatCode>General</c:formatCode>
                <c:ptCount val="65"/>
                <c:pt idx="0">
                  <c:v>505.58823881226539</c:v>
                </c:pt>
                <c:pt idx="1">
                  <c:v>119.44317974769955</c:v>
                </c:pt>
                <c:pt idx="2">
                  <c:v>-256.19259217525445</c:v>
                </c:pt>
                <c:pt idx="3">
                  <c:v>-623.20899599983147</c:v>
                </c:pt>
                <c:pt idx="4">
                  <c:v>-992.02920173785162</c:v>
                </c:pt>
                <c:pt idx="5">
                  <c:v>-1366.7485765652141</c:v>
                </c:pt>
                <c:pt idx="6">
                  <c:v>-1716.9285510276432</c:v>
                </c:pt>
                <c:pt idx="7">
                  <c:v>-2054.6181539418922</c:v>
                </c:pt>
                <c:pt idx="8">
                  <c:v>-2374.4315147435373</c:v>
                </c:pt>
                <c:pt idx="9">
                  <c:v>-2665.6226725220467</c:v>
                </c:pt>
                <c:pt idx="10">
                  <c:v>-2930.8155146024524</c:v>
                </c:pt>
                <c:pt idx="11">
                  <c:v>-3164.1405000913073</c:v>
                </c:pt>
                <c:pt idx="12">
                  <c:v>-3374.0924068112759</c:v>
                </c:pt>
                <c:pt idx="13">
                  <c:v>-3552.511997446401</c:v>
                </c:pt>
                <c:pt idx="14">
                  <c:v>-3697.775431898714</c:v>
                </c:pt>
                <c:pt idx="15">
                  <c:v>-3806.9992045971239</c:v>
                </c:pt>
                <c:pt idx="16">
                  <c:v>-3877.0803783177903</c:v>
                </c:pt>
                <c:pt idx="17">
                  <c:v>-3910.4533335292749</c:v>
                </c:pt>
                <c:pt idx="18">
                  <c:v>-3906.4486716408373</c:v>
                </c:pt>
                <c:pt idx="19">
                  <c:v>-3866.495937591711</c:v>
                </c:pt>
                <c:pt idx="20">
                  <c:v>-3790.7990054586407</c:v>
                </c:pt>
                <c:pt idx="21">
                  <c:v>-3675.3316729510943</c:v>
                </c:pt>
                <c:pt idx="22">
                  <c:v>-3526.3161109104763</c:v>
                </c:pt>
                <c:pt idx="23">
                  <c:v>-3340.0243505182866</c:v>
                </c:pt>
                <c:pt idx="24">
                  <c:v>-3122.473100090609</c:v>
                </c:pt>
                <c:pt idx="25">
                  <c:v>-2879.4559775772991</c:v>
                </c:pt>
                <c:pt idx="26">
                  <c:v>-2615.8233270343121</c:v>
                </c:pt>
                <c:pt idx="27">
                  <c:v>-2325.3710107737388</c:v>
                </c:pt>
                <c:pt idx="28">
                  <c:v>-2008.4585342997866</c:v>
                </c:pt>
                <c:pt idx="29">
                  <c:v>-1673.7724000155397</c:v>
                </c:pt>
                <c:pt idx="30">
                  <c:v>-1317.2103290613941</c:v>
                </c:pt>
                <c:pt idx="31">
                  <c:v>-947.46457539818925</c:v>
                </c:pt>
                <c:pt idx="32">
                  <c:v>-565.74027977009257</c:v>
                </c:pt>
                <c:pt idx="33">
                  <c:v>-197.58980303697194</c:v>
                </c:pt>
                <c:pt idx="34">
                  <c:v>181.68232928352552</c:v>
                </c:pt>
                <c:pt idx="35">
                  <c:v>547.37922315660398</c:v>
                </c:pt>
                <c:pt idx="36">
                  <c:v>917.17170532947011</c:v>
                </c:pt>
                <c:pt idx="37">
                  <c:v>1285.2559220225021</c:v>
                </c:pt>
                <c:pt idx="38">
                  <c:v>1634.691139546223</c:v>
                </c:pt>
                <c:pt idx="39">
                  <c:v>1970.6073767095888</c:v>
                </c:pt>
                <c:pt idx="40">
                  <c:v>2289.2970682657456</c:v>
                </c:pt>
                <c:pt idx="41">
                  <c:v>2583.9671896638411</c:v>
                </c:pt>
                <c:pt idx="42">
                  <c:v>2841.0247513705717</c:v>
                </c:pt>
                <c:pt idx="43">
                  <c:v>3075.0949706737329</c:v>
                </c:pt>
                <c:pt idx="44">
                  <c:v>3286.0422387531894</c:v>
                </c:pt>
                <c:pt idx="45">
                  <c:v>3463.2124779334381</c:v>
                </c:pt>
                <c:pt idx="46">
                  <c:v>3608.3183417861792</c:v>
                </c:pt>
                <c:pt idx="47">
                  <c:v>3717.8775135708443</c:v>
                </c:pt>
                <c:pt idx="48">
                  <c:v>3789.6079428566231</c:v>
                </c:pt>
                <c:pt idx="49">
                  <c:v>3823.4641842319347</c:v>
                </c:pt>
                <c:pt idx="50">
                  <c:v>3820.857940717342</c:v>
                </c:pt>
                <c:pt idx="51">
                  <c:v>3782.8004784546692</c:v>
                </c:pt>
                <c:pt idx="52">
                  <c:v>3707.8477763461515</c:v>
                </c:pt>
                <c:pt idx="53">
                  <c:v>3596.1787106703555</c:v>
                </c:pt>
                <c:pt idx="54">
                  <c:v>3447.755873869216</c:v>
                </c:pt>
                <c:pt idx="55">
                  <c:v>3262.0944858375087</c:v>
                </c:pt>
                <c:pt idx="56">
                  <c:v>3048.0633954860382</c:v>
                </c:pt>
                <c:pt idx="57">
                  <c:v>2801.9947536274854</c:v>
                </c:pt>
                <c:pt idx="58">
                  <c:v>2540.5943808400493</c:v>
                </c:pt>
                <c:pt idx="59">
                  <c:v>2252.026029880838</c:v>
                </c:pt>
                <c:pt idx="60">
                  <c:v>1929.710195696767</c:v>
                </c:pt>
                <c:pt idx="61">
                  <c:v>1600.3821153057772</c:v>
                </c:pt>
                <c:pt idx="62">
                  <c:v>1240.9152604738326</c:v>
                </c:pt>
                <c:pt idx="63">
                  <c:v>867.33312746946649</c:v>
                </c:pt>
                <c:pt idx="64">
                  <c:v>488.1371044962911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D7-480C-9AC9-DAC3D52861E7}"/>
            </c:ext>
          </c:extLst>
        </c:ser>
        <c:ser>
          <c:idx val="2"/>
          <c:order val="2"/>
          <c:tx>
            <c:strRef>
              <c:f>TDK_KF_ST_05_01!$J$19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TDK_KF_ST_05_01!$J$85:$J$149</c:f>
              <c:numCache>
                <c:formatCode>General</c:formatCode>
                <c:ptCount val="65"/>
                <c:pt idx="0">
                  <c:v>-3770</c:v>
                </c:pt>
                <c:pt idx="1">
                  <c:v>-3801</c:v>
                </c:pt>
                <c:pt idx="2">
                  <c:v>-3798</c:v>
                </c:pt>
                <c:pt idx="3">
                  <c:v>-3756</c:v>
                </c:pt>
                <c:pt idx="4">
                  <c:v>-3676</c:v>
                </c:pt>
                <c:pt idx="5">
                  <c:v>-3553</c:v>
                </c:pt>
                <c:pt idx="6">
                  <c:v>-3405</c:v>
                </c:pt>
                <c:pt idx="7">
                  <c:v>-3216</c:v>
                </c:pt>
                <c:pt idx="8">
                  <c:v>-3000</c:v>
                </c:pt>
                <c:pt idx="9">
                  <c:v>-2758</c:v>
                </c:pt>
                <c:pt idx="10">
                  <c:v>-2484</c:v>
                </c:pt>
                <c:pt idx="11">
                  <c:v>-2200</c:v>
                </c:pt>
                <c:pt idx="12">
                  <c:v>-1879</c:v>
                </c:pt>
                <c:pt idx="13">
                  <c:v>-1542</c:v>
                </c:pt>
                <c:pt idx="14">
                  <c:v>-1192</c:v>
                </c:pt>
                <c:pt idx="15">
                  <c:v>-825</c:v>
                </c:pt>
                <c:pt idx="16">
                  <c:v>-455</c:v>
                </c:pt>
                <c:pt idx="17">
                  <c:v>-80</c:v>
                </c:pt>
                <c:pt idx="18">
                  <c:v>296</c:v>
                </c:pt>
                <c:pt idx="19">
                  <c:v>656</c:v>
                </c:pt>
                <c:pt idx="20">
                  <c:v>1014</c:v>
                </c:pt>
                <c:pt idx="21">
                  <c:v>1381</c:v>
                </c:pt>
                <c:pt idx="22">
                  <c:v>1728</c:v>
                </c:pt>
                <c:pt idx="23">
                  <c:v>2062</c:v>
                </c:pt>
                <c:pt idx="24">
                  <c:v>2388</c:v>
                </c:pt>
                <c:pt idx="25">
                  <c:v>2661</c:v>
                </c:pt>
                <c:pt idx="26">
                  <c:v>2913</c:v>
                </c:pt>
                <c:pt idx="27">
                  <c:v>3150</c:v>
                </c:pt>
                <c:pt idx="28">
                  <c:v>3352</c:v>
                </c:pt>
                <c:pt idx="29">
                  <c:v>3528</c:v>
                </c:pt>
                <c:pt idx="30">
                  <c:v>3674</c:v>
                </c:pt>
                <c:pt idx="31">
                  <c:v>3779</c:v>
                </c:pt>
                <c:pt idx="32">
                  <c:v>3848</c:v>
                </c:pt>
                <c:pt idx="33">
                  <c:v>3882</c:v>
                </c:pt>
                <c:pt idx="34">
                  <c:v>3877</c:v>
                </c:pt>
                <c:pt idx="35">
                  <c:v>3831</c:v>
                </c:pt>
                <c:pt idx="36">
                  <c:v>3754</c:v>
                </c:pt>
                <c:pt idx="37">
                  <c:v>3640</c:v>
                </c:pt>
                <c:pt idx="38">
                  <c:v>3493</c:v>
                </c:pt>
                <c:pt idx="39">
                  <c:v>3301</c:v>
                </c:pt>
                <c:pt idx="40">
                  <c:v>3087</c:v>
                </c:pt>
                <c:pt idx="41">
                  <c:v>2840</c:v>
                </c:pt>
                <c:pt idx="42">
                  <c:v>2577</c:v>
                </c:pt>
                <c:pt idx="43">
                  <c:v>2289</c:v>
                </c:pt>
                <c:pt idx="44">
                  <c:v>1970</c:v>
                </c:pt>
                <c:pt idx="45">
                  <c:v>1632</c:v>
                </c:pt>
                <c:pt idx="46">
                  <c:v>1278</c:v>
                </c:pt>
                <c:pt idx="47">
                  <c:v>913</c:v>
                </c:pt>
                <c:pt idx="48">
                  <c:v>543</c:v>
                </c:pt>
                <c:pt idx="49">
                  <c:v>172</c:v>
                </c:pt>
                <c:pt idx="50">
                  <c:v>-202</c:v>
                </c:pt>
                <c:pt idx="51">
                  <c:v>-576</c:v>
                </c:pt>
                <c:pt idx="52">
                  <c:v>-932</c:v>
                </c:pt>
                <c:pt idx="53">
                  <c:v>-1290</c:v>
                </c:pt>
                <c:pt idx="54">
                  <c:v>-1640</c:v>
                </c:pt>
                <c:pt idx="55">
                  <c:v>-1981</c:v>
                </c:pt>
                <c:pt idx="56">
                  <c:v>-2294</c:v>
                </c:pt>
                <c:pt idx="57">
                  <c:v>-2586</c:v>
                </c:pt>
                <c:pt idx="58">
                  <c:v>-2840</c:v>
                </c:pt>
                <c:pt idx="59">
                  <c:v>-3073</c:v>
                </c:pt>
                <c:pt idx="60">
                  <c:v>-3280</c:v>
                </c:pt>
                <c:pt idx="61">
                  <c:v>-3447</c:v>
                </c:pt>
                <c:pt idx="62">
                  <c:v>-3597</c:v>
                </c:pt>
                <c:pt idx="63">
                  <c:v>-3704</c:v>
                </c:pt>
                <c:pt idx="64">
                  <c:v>-3770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D7-480C-9AC9-DAC3D52861E7}"/>
            </c:ext>
          </c:extLst>
        </c:ser>
        <c:ser>
          <c:idx val="3"/>
          <c:order val="3"/>
          <c:tx>
            <c:strRef>
              <c:f>TDK_KF_ST_05_01!$N$19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TDK_KF_ST_05_01!$N$85:$N$149</c:f>
              <c:numCache>
                <c:formatCode>General</c:formatCode>
                <c:ptCount val="65"/>
                <c:pt idx="0">
                  <c:v>-3767.3336984582729</c:v>
                </c:pt>
                <c:pt idx="1">
                  <c:v>-3799.2916189005523</c:v>
                </c:pt>
                <c:pt idx="2">
                  <c:v>-3793.5548292767262</c:v>
                </c:pt>
                <c:pt idx="3">
                  <c:v>-3752.8185331028812</c:v>
                </c:pt>
                <c:pt idx="4">
                  <c:v>-3675.8380418309803</c:v>
                </c:pt>
                <c:pt idx="5">
                  <c:v>-3558.336871777869</c:v>
                </c:pt>
                <c:pt idx="6">
                  <c:v>-3409.2994105345429</c:v>
                </c:pt>
                <c:pt idx="7">
                  <c:v>-3224.8613452146519</c:v>
                </c:pt>
                <c:pt idx="8">
                  <c:v>-3006.8454261484476</c:v>
                </c:pt>
                <c:pt idx="9">
                  <c:v>-2763.4382494838528</c:v>
                </c:pt>
                <c:pt idx="10">
                  <c:v>-2494.0633199084909</c:v>
                </c:pt>
                <c:pt idx="11">
                  <c:v>-2206.4282172525982</c:v>
                </c:pt>
                <c:pt idx="12">
                  <c:v>-1889.3614817985131</c:v>
                </c:pt>
                <c:pt idx="13">
                  <c:v>-1551.9844308489751</c:v>
                </c:pt>
                <c:pt idx="14">
                  <c:v>-1195.6395457173539</c:v>
                </c:pt>
                <c:pt idx="15">
                  <c:v>-825.24462618390248</c:v>
                </c:pt>
                <c:pt idx="16">
                  <c:v>-455.14219585478986</c:v>
                </c:pt>
                <c:pt idx="17">
                  <c:v>-77.304256360122423</c:v>
                </c:pt>
                <c:pt idx="18">
                  <c:v>295.63386748338496</c:v>
                </c:pt>
                <c:pt idx="19">
                  <c:v>662.56116296853588</c:v>
                </c:pt>
                <c:pt idx="20">
                  <c:v>1024.859885311379</c:v>
                </c:pt>
                <c:pt idx="21">
                  <c:v>1390.9324569082278</c:v>
                </c:pt>
                <c:pt idx="22">
                  <c:v>1737.480529164362</c:v>
                </c:pt>
                <c:pt idx="23">
                  <c:v>2073.1769125252627</c:v>
                </c:pt>
                <c:pt idx="24">
                  <c:v>2386.06409619856</c:v>
                </c:pt>
                <c:pt idx="25">
                  <c:v>2670.4958945722378</c:v>
                </c:pt>
                <c:pt idx="26">
                  <c:v>2924.3436358301446</c:v>
                </c:pt>
                <c:pt idx="27">
                  <c:v>3154.4347429744307</c:v>
                </c:pt>
                <c:pt idx="28">
                  <c:v>3358.5849119016284</c:v>
                </c:pt>
                <c:pt idx="29">
                  <c:v>3530.3600218406382</c:v>
                </c:pt>
                <c:pt idx="30">
                  <c:v>3670.9659402532848</c:v>
                </c:pt>
                <c:pt idx="31">
                  <c:v>3775.822505627284</c:v>
                </c:pt>
                <c:pt idx="32">
                  <c:v>3844.0267647123023</c:v>
                </c:pt>
                <c:pt idx="33">
                  <c:v>3873.3607406210358</c:v>
                </c:pt>
                <c:pt idx="34">
                  <c:v>3867.1212465006206</c:v>
                </c:pt>
                <c:pt idx="35">
                  <c:v>3825.9745057000823</c:v>
                </c:pt>
                <c:pt idx="36">
                  <c:v>3748.1951807940136</c:v>
                </c:pt>
                <c:pt idx="37">
                  <c:v>3632.4062422313691</c:v>
                </c:pt>
                <c:pt idx="38">
                  <c:v>3483.6574249390133</c:v>
                </c:pt>
                <c:pt idx="39">
                  <c:v>3300.2466960505358</c:v>
                </c:pt>
                <c:pt idx="40">
                  <c:v>3083.1837596748733</c:v>
                </c:pt>
                <c:pt idx="41">
                  <c:v>2836.7692677691589</c:v>
                </c:pt>
                <c:pt idx="42">
                  <c:v>2575.9314107225732</c:v>
                </c:pt>
                <c:pt idx="43">
                  <c:v>2288.4356714076403</c:v>
                </c:pt>
                <c:pt idx="44">
                  <c:v>1970.8587799322961</c:v>
                </c:pt>
                <c:pt idx="45">
                  <c:v>1637.1653964423253</c:v>
                </c:pt>
                <c:pt idx="46">
                  <c:v>1283.5557020169113</c:v>
                </c:pt>
                <c:pt idx="47">
                  <c:v>915.91456032535882</c:v>
                </c:pt>
                <c:pt idx="48">
                  <c:v>542.52712018711338</c:v>
                </c:pt>
                <c:pt idx="49">
                  <c:v>172.62928056631185</c:v>
                </c:pt>
                <c:pt idx="50">
                  <c:v>-203.35044666863482</c:v>
                </c:pt>
                <c:pt idx="51">
                  <c:v>-566.31012675942145</c:v>
                </c:pt>
                <c:pt idx="52">
                  <c:v>-932.5610898990401</c:v>
                </c:pt>
                <c:pt idx="53">
                  <c:v>-1292.4249478952579</c:v>
                </c:pt>
                <c:pt idx="54">
                  <c:v>-1642.7022613472948</c:v>
                </c:pt>
                <c:pt idx="55">
                  <c:v>-1981.0619176329776</c:v>
                </c:pt>
                <c:pt idx="56">
                  <c:v>-2292.2842963949633</c:v>
                </c:pt>
                <c:pt idx="57">
                  <c:v>-2583.1420346302766</c:v>
                </c:pt>
                <c:pt idx="58">
                  <c:v>-2837.0470054156426</c:v>
                </c:pt>
                <c:pt idx="59">
                  <c:v>-3067.9474515919815</c:v>
                </c:pt>
                <c:pt idx="60">
                  <c:v>-3277.5056105853955</c:v>
                </c:pt>
                <c:pt idx="61">
                  <c:v>-3448.235614931381</c:v>
                </c:pt>
                <c:pt idx="62">
                  <c:v>-3591.8259660834001</c:v>
                </c:pt>
                <c:pt idx="63">
                  <c:v>-3699.1760755202654</c:v>
                </c:pt>
                <c:pt idx="64">
                  <c:v>-3768.2207468579177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D7-480C-9AC9-DAC3D5286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84296"/>
        <c:axId val="574978416"/>
      </c:scatterChart>
      <c:valAx>
        <c:axId val="574984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78416"/>
        <c:crosses val="autoZero"/>
        <c:crossBetween val="midCat"/>
      </c:valAx>
      <c:valAx>
        <c:axId val="57497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4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TDK_KF_ST_05_01!$AC$20:$AC$84</c:f>
              <c:numCache>
                <c:formatCode>General</c:formatCode>
                <c:ptCount val="65"/>
                <c:pt idx="0">
                  <c:v>5.0901273288160152E-2</c:v>
                </c:pt>
                <c:pt idx="1">
                  <c:v>-8.6690758927187694E-2</c:v>
                </c:pt>
                <c:pt idx="2">
                  <c:v>-0.1505145927706959</c:v>
                </c:pt>
                <c:pt idx="3">
                  <c:v>-0.13266961485487627</c:v>
                </c:pt>
                <c:pt idx="4">
                  <c:v>-0.20535410449045699</c:v>
                </c:pt>
                <c:pt idx="5">
                  <c:v>-1.7415024785726985E-2</c:v>
                </c:pt>
                <c:pt idx="6">
                  <c:v>-9.9800443761644431E-2</c:v>
                </c:pt>
                <c:pt idx="7">
                  <c:v>-4.8135384655616065E-2</c:v>
                </c:pt>
                <c:pt idx="8">
                  <c:v>-1.7666953277533537E-2</c:v>
                </c:pt>
                <c:pt idx="9">
                  <c:v>2.1239001997628293E-2</c:v>
                </c:pt>
                <c:pt idx="10">
                  <c:v>7.7357971184419227E-2</c:v>
                </c:pt>
                <c:pt idx="11">
                  <c:v>8.829987693082586E-2</c:v>
                </c:pt>
                <c:pt idx="12">
                  <c:v>-7.104569713607134E-2</c:v>
                </c:pt>
                <c:pt idx="13">
                  <c:v>3.3512593350650377E-2</c:v>
                </c:pt>
                <c:pt idx="14">
                  <c:v>4.9412322825276078E-2</c:v>
                </c:pt>
                <c:pt idx="15">
                  <c:v>-1.6074844765370244E-3</c:v>
                </c:pt>
                <c:pt idx="16">
                  <c:v>-0.11310127256805913</c:v>
                </c:pt>
                <c:pt idx="17">
                  <c:v>-0.10540879355602328</c:v>
                </c:pt>
                <c:pt idx="18">
                  <c:v>-3.8012501203908755E-2</c:v>
                </c:pt>
                <c:pt idx="19">
                  <c:v>-8.8296899125765549E-2</c:v>
                </c:pt>
                <c:pt idx="20">
                  <c:v>-7.2228737700427814E-2</c:v>
                </c:pt>
                <c:pt idx="21">
                  <c:v>-1.9711401026214048E-2</c:v>
                </c:pt>
                <c:pt idx="22">
                  <c:v>-0.10023352456367718</c:v>
                </c:pt>
                <c:pt idx="23">
                  <c:v>-4.8149373672856655E-3</c:v>
                </c:pt>
                <c:pt idx="24">
                  <c:v>7.03724816154363E-2</c:v>
                </c:pt>
                <c:pt idx="25">
                  <c:v>-2.4658930193481865E-2</c:v>
                </c:pt>
                <c:pt idx="26">
                  <c:v>1.8474343729224074E-2</c:v>
                </c:pt>
                <c:pt idx="27">
                  <c:v>9.0438281979942303E-2</c:v>
                </c:pt>
                <c:pt idx="28">
                  <c:v>5.2367552725655742E-2</c:v>
                </c:pt>
                <c:pt idx="29">
                  <c:v>6.1854046439350441E-2</c:v>
                </c:pt>
                <c:pt idx="30">
                  <c:v>3.2842972634028911E-2</c:v>
                </c:pt>
                <c:pt idx="31">
                  <c:v>7.3290715344967339E-2</c:v>
                </c:pt>
                <c:pt idx="32">
                  <c:v>2.0227943645522828E-2</c:v>
                </c:pt>
                <c:pt idx="33">
                  <c:v>1.3343331037845019E-2</c:v>
                </c:pt>
                <c:pt idx="34">
                  <c:v>1.003452882926581E-2</c:v>
                </c:pt>
                <c:pt idx="35">
                  <c:v>-1.2145032402770539E-3</c:v>
                </c:pt>
                <c:pt idx="36">
                  <c:v>-2.0670585220727844E-4</c:v>
                </c:pt>
                <c:pt idx="37">
                  <c:v>8.2886045344650938E-2</c:v>
                </c:pt>
                <c:pt idx="38">
                  <c:v>9.0158177029962872E-2</c:v>
                </c:pt>
                <c:pt idx="39">
                  <c:v>4.7180114187938216E-2</c:v>
                </c:pt>
                <c:pt idx="40">
                  <c:v>6.580375654939985E-2</c:v>
                </c:pt>
                <c:pt idx="41">
                  <c:v>9.0430900988565099E-3</c:v>
                </c:pt>
                <c:pt idx="42">
                  <c:v>0.12509469701660691</c:v>
                </c:pt>
                <c:pt idx="43">
                  <c:v>0.10313673590542294</c:v>
                </c:pt>
                <c:pt idx="44">
                  <c:v>1.5231881595042296E-2</c:v>
                </c:pt>
                <c:pt idx="45">
                  <c:v>5.2049582444368525E-2</c:v>
                </c:pt>
                <c:pt idx="46">
                  <c:v>-1.991582561231553E-2</c:v>
                </c:pt>
                <c:pt idx="47">
                  <c:v>-2.20107359629651E-2</c:v>
                </c:pt>
                <c:pt idx="48">
                  <c:v>-2.001565370278513E-2</c:v>
                </c:pt>
                <c:pt idx="49">
                  <c:v>-0.12718885730822649</c:v>
                </c:pt>
                <c:pt idx="50">
                  <c:v>-2.0310505628117426E-2</c:v>
                </c:pt>
                <c:pt idx="51">
                  <c:v>-9.9827454946591843E-2</c:v>
                </c:pt>
                <c:pt idx="52">
                  <c:v>-0.15520369386933908</c:v>
                </c:pt>
                <c:pt idx="53">
                  <c:v>-9.4533337164250497E-2</c:v>
                </c:pt>
                <c:pt idx="54">
                  <c:v>-8.9212765800255056E-2</c:v>
                </c:pt>
                <c:pt idx="55">
                  <c:v>-7.475988244226528E-2</c:v>
                </c:pt>
                <c:pt idx="56">
                  <c:v>-5.746050132563596E-2</c:v>
                </c:pt>
                <c:pt idx="57">
                  <c:v>-7.7110816580272967E-2</c:v>
                </c:pt>
                <c:pt idx="58">
                  <c:v>-4.1457918715764208E-2</c:v>
                </c:pt>
                <c:pt idx="59">
                  <c:v>-2.8014821124259015E-2</c:v>
                </c:pt>
                <c:pt idx="60">
                  <c:v>-2.0996232929292091E-2</c:v>
                </c:pt>
                <c:pt idx="61">
                  <c:v>-8.5178353524952399E-2</c:v>
                </c:pt>
                <c:pt idx="62">
                  <c:v>-0.11326121164699998</c:v>
                </c:pt>
                <c:pt idx="63">
                  <c:v>-3.6265113581634978E-2</c:v>
                </c:pt>
                <c:pt idx="64">
                  <c:v>-0.11090419317736178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CE8-4535-9328-0356289F14F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348.786</c:v>
                </c:pt>
                <c:pt idx="3">
                  <c:v>343.32299999999998</c:v>
                </c:pt>
                <c:pt idx="4">
                  <c:v>337.75199999999995</c:v>
                </c:pt>
                <c:pt idx="5">
                  <c:v>331.94699999999995</c:v>
                </c:pt>
                <c:pt idx="6">
                  <c:v>326.32199999999995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303.69599999999997</c:v>
                </c:pt>
                <c:pt idx="11">
                  <c:v>298.20599999999996</c:v>
                </c:pt>
                <c:pt idx="12">
                  <c:v>292.56299999999999</c:v>
                </c:pt>
                <c:pt idx="13">
                  <c:v>286.89299999999997</c:v>
                </c:pt>
                <c:pt idx="14">
                  <c:v>281.16899999999998</c:v>
                </c:pt>
                <c:pt idx="15">
                  <c:v>275.41800000000001</c:v>
                </c:pt>
                <c:pt idx="16">
                  <c:v>269.80200000000002</c:v>
                </c:pt>
                <c:pt idx="17">
                  <c:v>264.14100000000002</c:v>
                </c:pt>
                <c:pt idx="18">
                  <c:v>258.57</c:v>
                </c:pt>
                <c:pt idx="19">
                  <c:v>253.053</c:v>
                </c:pt>
                <c:pt idx="20">
                  <c:v>247.518</c:v>
                </c:pt>
                <c:pt idx="21">
                  <c:v>241.77600000000001</c:v>
                </c:pt>
                <c:pt idx="22">
                  <c:v>236.13300000000001</c:v>
                </c:pt>
                <c:pt idx="23">
                  <c:v>230.39100000000002</c:v>
                </c:pt>
                <c:pt idx="24">
                  <c:v>224.69400000000002</c:v>
                </c:pt>
                <c:pt idx="25">
                  <c:v>219.10500000000002</c:v>
                </c:pt>
                <c:pt idx="26">
                  <c:v>213.64200000000002</c:v>
                </c:pt>
                <c:pt idx="27">
                  <c:v>208.11600000000001</c:v>
                </c:pt>
                <c:pt idx="28">
                  <c:v>202.5</c:v>
                </c:pt>
                <c:pt idx="29">
                  <c:v>196.90199999999999</c:v>
                </c:pt>
                <c:pt idx="30">
                  <c:v>191.20499999999998</c:v>
                </c:pt>
                <c:pt idx="31">
                  <c:v>185.499</c:v>
                </c:pt>
                <c:pt idx="32">
                  <c:v>179.74799999999999</c:v>
                </c:pt>
                <c:pt idx="33">
                  <c:v>174.27599999999998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157.62599999999998</c:v>
                </c:pt>
                <c:pt idx="37">
                  <c:v>151.91999999999999</c:v>
                </c:pt>
                <c:pt idx="38">
                  <c:v>146.30399999999997</c:v>
                </c:pt>
                <c:pt idx="39">
                  <c:v>140.64299999999997</c:v>
                </c:pt>
                <c:pt idx="40">
                  <c:v>134.93699999999998</c:v>
                </c:pt>
                <c:pt idx="41">
                  <c:v>129.249</c:v>
                </c:pt>
                <c:pt idx="42">
                  <c:v>123.822</c:v>
                </c:pt>
                <c:pt idx="43">
                  <c:v>118.32300000000001</c:v>
                </c:pt>
                <c:pt idx="44">
                  <c:v>112.66200000000001</c:v>
                </c:pt>
                <c:pt idx="45">
                  <c:v>107.04600000000001</c:v>
                </c:pt>
                <c:pt idx="46">
                  <c:v>101.358</c:v>
                </c:pt>
                <c:pt idx="47">
                  <c:v>95.643000000000001</c:v>
                </c:pt>
                <c:pt idx="48">
                  <c:v>89.972999999999999</c:v>
                </c:pt>
                <c:pt idx="49">
                  <c:v>84.429000000000002</c:v>
                </c:pt>
                <c:pt idx="50">
                  <c:v>78.813000000000002</c:v>
                </c:pt>
                <c:pt idx="51">
                  <c:v>73.359000000000009</c:v>
                </c:pt>
                <c:pt idx="52">
                  <c:v>67.77000000000001</c:v>
                </c:pt>
                <c:pt idx="53">
                  <c:v>62.13600000000001</c:v>
                </c:pt>
                <c:pt idx="54">
                  <c:v>56.448000000000008</c:v>
                </c:pt>
                <c:pt idx="55">
                  <c:v>50.679000000000009</c:v>
                </c:pt>
                <c:pt idx="56">
                  <c:v>45.036000000000008</c:v>
                </c:pt>
                <c:pt idx="57">
                  <c:v>39.348000000000006</c:v>
                </c:pt>
                <c:pt idx="58">
                  <c:v>33.912000000000006</c:v>
                </c:pt>
                <c:pt idx="59">
                  <c:v>28.404000000000007</c:v>
                </c:pt>
                <c:pt idx="60">
                  <c:v>22.680000000000007</c:v>
                </c:pt>
                <c:pt idx="61">
                  <c:v>17.163000000000007</c:v>
                </c:pt>
                <c:pt idx="62">
                  <c:v>11.412000000000008</c:v>
                </c:pt>
                <c:pt idx="63">
                  <c:v>5.6430000000000087</c:v>
                </c:pt>
                <c:pt idx="64">
                  <c:v>-7.1999999999991182E-2</c:v>
                </c:pt>
              </c:numCache>
            </c:numRef>
          </c:xVal>
          <c:yVal>
            <c:numRef>
              <c:f>TDK_KF_ST_05_01!$AC$85:$AC$149</c:f>
              <c:numCache>
                <c:formatCode>General</c:formatCode>
                <c:ptCount val="65"/>
                <c:pt idx="0">
                  <c:v>2.5247189602168874E-2</c:v>
                </c:pt>
                <c:pt idx="1">
                  <c:v>-5.9366021829475812E-2</c:v>
                </c:pt>
                <c:pt idx="2">
                  <c:v>-7.8255604644652976E-2</c:v>
                </c:pt>
                <c:pt idx="3">
                  <c:v>-5.0335376315615576E-3</c:v>
                </c:pt>
                <c:pt idx="4">
                  <c:v>2.3981207139286198E-2</c:v>
                </c:pt>
                <c:pt idx="5">
                  <c:v>1.3452881896057534E-2</c:v>
                </c:pt>
                <c:pt idx="6">
                  <c:v>-5.4697669669963034E-3</c:v>
                </c:pt>
                <c:pt idx="7">
                  <c:v>-5.7678135090156957E-2</c:v>
                </c:pt>
                <c:pt idx="8">
                  <c:v>-2.3909568357453281E-2</c:v>
                </c:pt>
                <c:pt idx="9">
                  <c:v>-2.3711019871711869E-2</c:v>
                </c:pt>
                <c:pt idx="10">
                  <c:v>-8.7113542767554009E-2</c:v>
                </c:pt>
                <c:pt idx="11">
                  <c:v>-5.6668510492556834E-2</c:v>
                </c:pt>
                <c:pt idx="12">
                  <c:v>-9.0030384208489522E-2</c:v>
                </c:pt>
                <c:pt idx="13">
                  <c:v>-0.12477087257201447</c:v>
                </c:pt>
                <c:pt idx="14">
                  <c:v>-3.4928089167920007E-2</c:v>
                </c:pt>
                <c:pt idx="15">
                  <c:v>3.3542043950092193E-3</c:v>
                </c:pt>
                <c:pt idx="16">
                  <c:v>4.1945324227299352E-3</c:v>
                </c:pt>
                <c:pt idx="17">
                  <c:v>4.0163649836301829E-2</c:v>
                </c:pt>
                <c:pt idx="18">
                  <c:v>-7.6195292346596943E-3</c:v>
                </c:pt>
                <c:pt idx="19">
                  <c:v>9.9743150295239502E-2</c:v>
                </c:pt>
                <c:pt idx="20">
                  <c:v>0.14371153478660403</c:v>
                </c:pt>
                <c:pt idx="21">
                  <c:v>0.1197715541562161</c:v>
                </c:pt>
                <c:pt idx="22">
                  <c:v>0.15020815326593606</c:v>
                </c:pt>
                <c:pt idx="23">
                  <c:v>0.17288709564178362</c:v>
                </c:pt>
                <c:pt idx="24">
                  <c:v>-6.3550690680870048E-2</c:v>
                </c:pt>
                <c:pt idx="25">
                  <c:v>0.11992862747445088</c:v>
                </c:pt>
                <c:pt idx="26">
                  <c:v>0.19266631120061106</c:v>
                </c:pt>
                <c:pt idx="27">
                  <c:v>0.1180482475717497</c:v>
                </c:pt>
                <c:pt idx="28">
                  <c:v>0.17026099665076799</c:v>
                </c:pt>
                <c:pt idx="29">
                  <c:v>9.5078465969720583E-2</c:v>
                </c:pt>
                <c:pt idx="30">
                  <c:v>0.11632564052291627</c:v>
                </c:pt>
                <c:pt idx="31">
                  <c:v>6.0354066062274114E-2</c:v>
                </c:pt>
                <c:pt idx="32">
                  <c:v>7.2841552540296561E-2</c:v>
                </c:pt>
                <c:pt idx="33">
                  <c:v>0.12037633782946955</c:v>
                </c:pt>
                <c:pt idx="34">
                  <c:v>0.13549297732345167</c:v>
                </c:pt>
                <c:pt idx="35">
                  <c:v>7.2286914917810918E-2</c:v>
                </c:pt>
                <c:pt idx="36">
                  <c:v>0.13363312232968383</c:v>
                </c:pt>
                <c:pt idx="37">
                  <c:v>0.10590611471567968</c:v>
                </c:pt>
                <c:pt idx="38">
                  <c:v>0.1166474605414578</c:v>
                </c:pt>
                <c:pt idx="39">
                  <c:v>0.10893019830558615</c:v>
                </c:pt>
                <c:pt idx="40">
                  <c:v>5.7583034291184276E-2</c:v>
                </c:pt>
                <c:pt idx="41">
                  <c:v>6.3647163024228348E-2</c:v>
                </c:pt>
                <c:pt idx="42">
                  <c:v>2.4171896507368729E-2</c:v>
                </c:pt>
                <c:pt idx="43">
                  <c:v>-2.9282073951804932E-2</c:v>
                </c:pt>
                <c:pt idx="44">
                  <c:v>-2.9028439061704603E-2</c:v>
                </c:pt>
                <c:pt idx="45">
                  <c:v>-8.2330440330125043E-2</c:v>
                </c:pt>
                <c:pt idx="46">
                  <c:v>-7.7806173924898303E-2</c:v>
                </c:pt>
                <c:pt idx="47">
                  <c:v>-1.7291215330800469E-2</c:v>
                </c:pt>
                <c:pt idx="48">
                  <c:v>2.5118433738512636E-2</c:v>
                </c:pt>
                <c:pt idx="49">
                  <c:v>2.7889443759733012E-2</c:v>
                </c:pt>
                <c:pt idx="50">
                  <c:v>6.7188656398954549E-2</c:v>
                </c:pt>
                <c:pt idx="51">
                  <c:v>-9.7023146928592041E-2</c:v>
                </c:pt>
                <c:pt idx="52">
                  <c:v>6.6505596679149903E-2</c:v>
                </c:pt>
                <c:pt idx="53">
                  <c:v>7.4658228283581707E-2</c:v>
                </c:pt>
                <c:pt idx="54">
                  <c:v>8.9840637651690258E-2</c:v>
                </c:pt>
                <c:pt idx="55">
                  <c:v>3.5027164493804719E-2</c:v>
                </c:pt>
                <c:pt idx="56">
                  <c:v>1.7913529489469227E-2</c:v>
                </c:pt>
                <c:pt idx="57">
                  <c:v>-1.7592328327047824E-2</c:v>
                </c:pt>
                <c:pt idx="58">
                  <c:v>-2.9942857641088949E-2</c:v>
                </c:pt>
                <c:pt idx="59">
                  <c:v>-7.1163536810740169E-2</c:v>
                </c:pt>
                <c:pt idx="60">
                  <c:v>-5.1831328322634818E-2</c:v>
                </c:pt>
                <c:pt idx="61">
                  <c:v>-9.7539780831592537E-2</c:v>
                </c:pt>
                <c:pt idx="62">
                  <c:v>-5.2185321179850419E-2</c:v>
                </c:pt>
                <c:pt idx="63">
                  <c:v>-8.5955313070010142E-2</c:v>
                </c:pt>
                <c:pt idx="64">
                  <c:v>-9.1595715008236489E-2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CE8-4535-9328-0356289F14F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</c:numCache>
            </c:numRef>
          </c:xVal>
          <c:yVal>
            <c:numRef>
              <c:f>TDK_KF_ST_05_01!$AD$20:$AD$83</c:f>
              <c:numCache>
                <c:formatCode>General</c:formatCode>
                <c:ptCount val="64"/>
                <c:pt idx="0">
                  <c:v>-0.14249698829639665</c:v>
                </c:pt>
                <c:pt idx="1">
                  <c:v>7.354458571775524E-4</c:v>
                </c:pt>
                <c:pt idx="2">
                  <c:v>9.832927159084548E-2</c:v>
                </c:pt>
                <c:pt idx="3">
                  <c:v>3.5129834023283735E-2</c:v>
                </c:pt>
                <c:pt idx="4">
                  <c:v>0.15352277616782217</c:v>
                </c:pt>
                <c:pt idx="5">
                  <c:v>-5.3748512025013184E-2</c:v>
                </c:pt>
                <c:pt idx="6">
                  <c:v>6.9857586120555482E-2</c:v>
                </c:pt>
                <c:pt idx="7">
                  <c:v>3.0543056328568241E-2</c:v>
                </c:pt>
                <c:pt idx="8">
                  <c:v>3.5580482767002763E-2</c:v>
                </c:pt>
                <c:pt idx="9">
                  <c:v>1.3788162496176426E-2</c:v>
                </c:pt>
                <c:pt idx="10">
                  <c:v>1.2482666467271031E-2</c:v>
                </c:pt>
                <c:pt idx="11">
                  <c:v>-1.3641648647244153E-2</c:v>
                </c:pt>
                <c:pt idx="12">
                  <c:v>0.13755129381522124</c:v>
                </c:pt>
                <c:pt idx="13">
                  <c:v>-0.13053574027924242</c:v>
                </c:pt>
                <c:pt idx="14">
                  <c:v>1.7776333573678471E-2</c:v>
                </c:pt>
                <c:pt idx="15">
                  <c:v>2.9496928236270037E-2</c:v>
                </c:pt>
                <c:pt idx="16">
                  <c:v>0.13821970630657177</c:v>
                </c:pt>
                <c:pt idx="17">
                  <c:v>8.8117578225222815E-2</c:v>
                </c:pt>
                <c:pt idx="18">
                  <c:v>-3.9793672720989548E-2</c:v>
                </c:pt>
                <c:pt idx="19">
                  <c:v>5.9664587956405057E-3</c:v>
                </c:pt>
                <c:pt idx="20">
                  <c:v>4.3200298638723211E-2</c:v>
                </c:pt>
                <c:pt idx="21">
                  <c:v>-9.570672925590884E-3</c:v>
                </c:pt>
                <c:pt idx="22">
                  <c:v>0.12440542107104591</c:v>
                </c:pt>
                <c:pt idx="23">
                  <c:v>6.8462100391514014E-2</c:v>
                </c:pt>
                <c:pt idx="24">
                  <c:v>-1.2789447324252023E-2</c:v>
                </c:pt>
                <c:pt idx="25">
                  <c:v>0.13358912849906801</c:v>
                </c:pt>
                <c:pt idx="26">
                  <c:v>9.8173116812233729E-2</c:v>
                </c:pt>
                <c:pt idx="27">
                  <c:v>1.5467832735737375E-2</c:v>
                </c:pt>
                <c:pt idx="28">
                  <c:v>8.1265569604028087E-2</c:v>
                </c:pt>
                <c:pt idx="29">
                  <c:v>1.0432868478460477E-2</c:v>
                </c:pt>
                <c:pt idx="30">
                  <c:v>0.10265000468942276</c:v>
                </c:pt>
                <c:pt idx="31">
                  <c:v>4.708562248450221E-2</c:v>
                </c:pt>
                <c:pt idx="32">
                  <c:v>5.2613608894773733E-2</c:v>
                </c:pt>
                <c:pt idx="33">
                  <c:v>4.7010735024429096E-2</c:v>
                </c:pt>
                <c:pt idx="34">
                  <c:v>0.10629111169365046</c:v>
                </c:pt>
                <c:pt idx="35">
                  <c:v>9.6292969209997636E-2</c:v>
                </c:pt>
                <c:pt idx="36">
                  <c:v>0.17046770250297527</c:v>
                </c:pt>
                <c:pt idx="37">
                  <c:v>3.516220222709876E-2</c:v>
                </c:pt>
                <c:pt idx="38">
                  <c:v>0.10250813417064819</c:v>
                </c:pt>
                <c:pt idx="39">
                  <c:v>7.2748513286512662E-2</c:v>
                </c:pt>
                <c:pt idx="40">
                  <c:v>-0.1293544472302699</c:v>
                </c:pt>
                <c:pt idx="41">
                  <c:v>0.16384400554292711</c:v>
                </c:pt>
                <c:pt idx="42">
                  <c:v>2.5113456249329147E-2</c:v>
                </c:pt>
                <c:pt idx="43">
                  <c:v>1.663481825079316E-2</c:v>
                </c:pt>
                <c:pt idx="44">
                  <c:v>0.12847965319156174</c:v>
                </c:pt>
                <c:pt idx="45">
                  <c:v>4.7693567850870977E-2</c:v>
                </c:pt>
                <c:pt idx="46">
                  <c:v>1.2296296377655835E-2</c:v>
                </c:pt>
                <c:pt idx="47">
                  <c:v>6.2174385799266929E-2</c:v>
                </c:pt>
                <c:pt idx="48">
                  <c:v>2.4210186125515065E-2</c:v>
                </c:pt>
                <c:pt idx="49">
                  <c:v>0.13054306170323571</c:v>
                </c:pt>
                <c:pt idx="50">
                  <c:v>-1.4617583539802581E-2</c:v>
                </c:pt>
                <c:pt idx="51">
                  <c:v>-2.4943417625422626E-2</c:v>
                </c:pt>
                <c:pt idx="52">
                  <c:v>6.5173309660849554E-2</c:v>
                </c:pt>
                <c:pt idx="53">
                  <c:v>3.7864826671693663E-2</c:v>
                </c:pt>
                <c:pt idx="54">
                  <c:v>2.0992230327010475E-3</c:v>
                </c:pt>
                <c:pt idx="55">
                  <c:v>5.104886257055341E-2</c:v>
                </c:pt>
                <c:pt idx="56">
                  <c:v>3.3550932968182678E-2</c:v>
                </c:pt>
                <c:pt idx="57">
                  <c:v>1.9432681490116011E-2</c:v>
                </c:pt>
                <c:pt idx="58">
                  <c:v>3.5988151748767905E-2</c:v>
                </c:pt>
                <c:pt idx="59">
                  <c:v>4.1467703020316549E-2</c:v>
                </c:pt>
                <c:pt idx="60">
                  <c:v>4.4977440068578289E-2</c:v>
                </c:pt>
                <c:pt idx="61">
                  <c:v>8.0144815893390842E-2</c:v>
                </c:pt>
                <c:pt idx="62">
                  <c:v>3.5005607002347006E-2</c:v>
                </c:pt>
                <c:pt idx="63">
                  <c:v>-2.3100908247840835E-2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CE8-4535-9328-0356289F1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77632"/>
        <c:axId val="574983120"/>
      </c:scatterChart>
      <c:valAx>
        <c:axId val="5749776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3120"/>
        <c:crosses val="autoZero"/>
        <c:crossBetween val="midCat"/>
      </c:valAx>
      <c:valAx>
        <c:axId val="57498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7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TDK_KF_ST_05_01!$I$20:$I$84</c:f>
              <c:numCache>
                <c:formatCode>General</c:formatCode>
                <c:ptCount val="65"/>
                <c:pt idx="0">
                  <c:v>498</c:v>
                </c:pt>
                <c:pt idx="1">
                  <c:v>871</c:v>
                </c:pt>
                <c:pt idx="2">
                  <c:v>1241</c:v>
                </c:pt>
                <c:pt idx="3">
                  <c:v>1604</c:v>
                </c:pt>
                <c:pt idx="4">
                  <c:v>1932</c:v>
                </c:pt>
                <c:pt idx="5">
                  <c:v>2251</c:v>
                </c:pt>
                <c:pt idx="6">
                  <c:v>2539</c:v>
                </c:pt>
                <c:pt idx="7">
                  <c:v>2812</c:v>
                </c:pt>
                <c:pt idx="8">
                  <c:v>3055</c:v>
                </c:pt>
                <c:pt idx="9">
                  <c:v>3275</c:v>
                </c:pt>
                <c:pt idx="10">
                  <c:v>3469</c:v>
                </c:pt>
                <c:pt idx="11">
                  <c:v>3612</c:v>
                </c:pt>
                <c:pt idx="12">
                  <c:v>3722</c:v>
                </c:pt>
                <c:pt idx="13">
                  <c:v>3796</c:v>
                </c:pt>
                <c:pt idx="14">
                  <c:v>3839</c:v>
                </c:pt>
                <c:pt idx="15">
                  <c:v>3840</c:v>
                </c:pt>
                <c:pt idx="16">
                  <c:v>3808</c:v>
                </c:pt>
                <c:pt idx="17">
                  <c:v>3736</c:v>
                </c:pt>
                <c:pt idx="18">
                  <c:v>3621</c:v>
                </c:pt>
                <c:pt idx="19">
                  <c:v>3479</c:v>
                </c:pt>
                <c:pt idx="20">
                  <c:v>3303</c:v>
                </c:pt>
                <c:pt idx="21">
                  <c:v>3092</c:v>
                </c:pt>
                <c:pt idx="22">
                  <c:v>2861</c:v>
                </c:pt>
                <c:pt idx="23">
                  <c:v>2591</c:v>
                </c:pt>
                <c:pt idx="24">
                  <c:v>2294</c:v>
                </c:pt>
                <c:pt idx="25">
                  <c:v>1977</c:v>
                </c:pt>
                <c:pt idx="26">
                  <c:v>1636</c:v>
                </c:pt>
                <c:pt idx="27">
                  <c:v>1280</c:v>
                </c:pt>
                <c:pt idx="28">
                  <c:v>918</c:v>
                </c:pt>
                <c:pt idx="29">
                  <c:v>557</c:v>
                </c:pt>
                <c:pt idx="30">
                  <c:v>188</c:v>
                </c:pt>
                <c:pt idx="31">
                  <c:v>-200</c:v>
                </c:pt>
                <c:pt idx="32">
                  <c:v>-578</c:v>
                </c:pt>
                <c:pt idx="33">
                  <c:v>-952</c:v>
                </c:pt>
                <c:pt idx="34">
                  <c:v>-1327</c:v>
                </c:pt>
                <c:pt idx="35">
                  <c:v>-1679</c:v>
                </c:pt>
                <c:pt idx="36">
                  <c:v>-2008</c:v>
                </c:pt>
                <c:pt idx="37">
                  <c:v>-2328</c:v>
                </c:pt>
                <c:pt idx="38">
                  <c:v>-2619</c:v>
                </c:pt>
                <c:pt idx="39">
                  <c:v>-2890</c:v>
                </c:pt>
                <c:pt idx="40">
                  <c:v>-3133</c:v>
                </c:pt>
                <c:pt idx="41">
                  <c:v>-3342</c:v>
                </c:pt>
                <c:pt idx="42">
                  <c:v>-3537</c:v>
                </c:pt>
                <c:pt idx="43">
                  <c:v>-3687</c:v>
                </c:pt>
                <c:pt idx="44">
                  <c:v>-3794</c:v>
                </c:pt>
                <c:pt idx="45">
                  <c:v>-3869</c:v>
                </c:pt>
                <c:pt idx="46">
                  <c:v>-3909</c:v>
                </c:pt>
                <c:pt idx="47">
                  <c:v>-3916</c:v>
                </c:pt>
                <c:pt idx="48">
                  <c:v>-3880</c:v>
                </c:pt>
                <c:pt idx="49">
                  <c:v>-3819</c:v>
                </c:pt>
                <c:pt idx="50">
                  <c:v>-3699</c:v>
                </c:pt>
                <c:pt idx="51">
                  <c:v>-3560</c:v>
                </c:pt>
                <c:pt idx="52">
                  <c:v>-3378</c:v>
                </c:pt>
                <c:pt idx="53">
                  <c:v>-3181</c:v>
                </c:pt>
                <c:pt idx="54">
                  <c:v>-2943</c:v>
                </c:pt>
                <c:pt idx="55">
                  <c:v>-2680</c:v>
                </c:pt>
                <c:pt idx="56">
                  <c:v>-2382</c:v>
                </c:pt>
                <c:pt idx="57">
                  <c:v>-2057</c:v>
                </c:pt>
                <c:pt idx="58">
                  <c:v>-1716</c:v>
                </c:pt>
                <c:pt idx="59">
                  <c:v>-1369</c:v>
                </c:pt>
                <c:pt idx="60">
                  <c:v>-1002</c:v>
                </c:pt>
                <c:pt idx="61">
                  <c:v>-642</c:v>
                </c:pt>
                <c:pt idx="62">
                  <c:v>-273</c:v>
                </c:pt>
                <c:pt idx="63">
                  <c:v>115</c:v>
                </c:pt>
                <c:pt idx="64">
                  <c:v>492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546-46D6-B505-8B840F59B2EC}"/>
            </c:ext>
          </c:extLst>
        </c:ser>
        <c:ser>
          <c:idx val="1"/>
          <c:order val="1"/>
          <c:tx>
            <c:strRef>
              <c:f>TDK_KF_ST_05_01!$L$19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TDK_KF_ST_05_01!$L$20:$L$84</c:f>
              <c:numCache>
                <c:formatCode>General</c:formatCode>
                <c:ptCount val="65"/>
                <c:pt idx="0">
                  <c:v>492.39468060097431</c:v>
                </c:pt>
                <c:pt idx="1">
                  <c:v>874.36256460164088</c:v>
                </c:pt>
                <c:pt idx="2">
                  <c:v>1248.8565002443047</c:v>
                </c:pt>
                <c:pt idx="3">
                  <c:v>1609.1672607321777</c:v>
                </c:pt>
                <c:pt idx="4">
                  <c:v>1940.2858470431086</c:v>
                </c:pt>
                <c:pt idx="5">
                  <c:v>2249.9637651013218</c:v>
                </c:pt>
                <c:pt idx="6">
                  <c:v>2543.2296423645839</c:v>
                </c:pt>
                <c:pt idx="7">
                  <c:v>2812.8946258985097</c:v>
                </c:pt>
                <c:pt idx="8">
                  <c:v>3057.9801278381065</c:v>
                </c:pt>
                <c:pt idx="9">
                  <c:v>3277.3494002438715</c:v>
                </c:pt>
                <c:pt idx="10">
                  <c:v>3461.4110058122251</c:v>
                </c:pt>
                <c:pt idx="11">
                  <c:v>3608.4627992017995</c:v>
                </c:pt>
                <c:pt idx="12">
                  <c:v>3720.0895532046948</c:v>
                </c:pt>
                <c:pt idx="13">
                  <c:v>3793.4491670885359</c:v>
                </c:pt>
                <c:pt idx="14">
                  <c:v>3832.9792158440387</c:v>
                </c:pt>
                <c:pt idx="15">
                  <c:v>3835.6167558229004</c:v>
                </c:pt>
                <c:pt idx="16">
                  <c:v>3800.9894262401181</c:v>
                </c:pt>
                <c:pt idx="17">
                  <c:v>3728.9792255120633</c:v>
                </c:pt>
                <c:pt idx="18">
                  <c:v>3618.9981160600673</c:v>
                </c:pt>
                <c:pt idx="19">
                  <c:v>3471.6956239144097</c:v>
                </c:pt>
                <c:pt idx="20">
                  <c:v>3297.8548400714521</c:v>
                </c:pt>
                <c:pt idx="21">
                  <c:v>3092.2891562379627</c:v>
                </c:pt>
                <c:pt idx="22">
                  <c:v>2855.2468890616515</c:v>
                </c:pt>
                <c:pt idx="23">
                  <c:v>2591.2775293997079</c:v>
                </c:pt>
                <c:pt idx="24">
                  <c:v>2296.6724815195198</c:v>
                </c:pt>
                <c:pt idx="25">
                  <c:v>1976.0541173033523</c:v>
                </c:pt>
                <c:pt idx="26">
                  <c:v>1634.7565410993843</c:v>
                </c:pt>
                <c:pt idx="27">
                  <c:v>1286.424770080625</c:v>
                </c:pt>
                <c:pt idx="28">
                  <c:v>922.54689415392011</c:v>
                </c:pt>
                <c:pt idx="29">
                  <c:v>562.63019443551173</c:v>
                </c:pt>
                <c:pt idx="30">
                  <c:v>191.81304599819859</c:v>
                </c:pt>
                <c:pt idx="31">
                  <c:v>-192.74217954507139</c:v>
                </c:pt>
                <c:pt idx="32">
                  <c:v>-574.00776207611443</c:v>
                </c:pt>
                <c:pt idx="33">
                  <c:v>-947.73056226733479</c:v>
                </c:pt>
                <c:pt idx="34">
                  <c:v>-1323.1247193159113</c:v>
                </c:pt>
                <c:pt idx="35">
                  <c:v>-1677.7643938901783</c:v>
                </c:pt>
                <c:pt idx="36">
                  <c:v>-2006.5164120800239</c:v>
                </c:pt>
                <c:pt idx="37">
                  <c:v>-2320.7607906012545</c:v>
                </c:pt>
                <c:pt idx="38">
                  <c:v>-2613.6856450237174</c:v>
                </c:pt>
                <c:pt idx="39">
                  <c:v>-2887.1169365935693</c:v>
                </c:pt>
                <c:pt idx="40">
                  <c:v>-3131.4952559854496</c:v>
                </c:pt>
                <c:pt idx="41">
                  <c:v>-3350.4604341902282</c:v>
                </c:pt>
                <c:pt idx="42">
                  <c:v>-3538.021768441261</c:v>
                </c:pt>
                <c:pt idx="43">
                  <c:v>-3684.8215428682165</c:v>
                </c:pt>
                <c:pt idx="44">
                  <c:v>-3800.0358041342097</c:v>
                </c:pt>
                <c:pt idx="45">
                  <c:v>-3875.3609355922526</c:v>
                </c:pt>
                <c:pt idx="46">
                  <c:v>-3916.2019245702613</c:v>
                </c:pt>
                <c:pt idx="47">
                  <c:v>-3920.8702325407207</c:v>
                </c:pt>
                <c:pt idx="48">
                  <c:v>-3887.1649796542624</c:v>
                </c:pt>
                <c:pt idx="49">
                  <c:v>-3817.084110062287</c:v>
                </c:pt>
                <c:pt idx="50">
                  <c:v>-3706.1898459393897</c:v>
                </c:pt>
                <c:pt idx="51">
                  <c:v>-3561.9768236058258</c:v>
                </c:pt>
                <c:pt idx="52">
                  <c:v>-3385.5970249375769</c:v>
                </c:pt>
                <c:pt idx="53">
                  <c:v>-3180.1957260736031</c:v>
                </c:pt>
                <c:pt idx="54">
                  <c:v>-2943.599554224395</c:v>
                </c:pt>
                <c:pt idx="55">
                  <c:v>-2680.0386298189883</c:v>
                </c:pt>
                <c:pt idx="56">
                  <c:v>-2382.4043556373149</c:v>
                </c:pt>
                <c:pt idx="57">
                  <c:v>-2057.7103772868636</c:v>
                </c:pt>
                <c:pt idx="58">
                  <c:v>-1716.2579732519728</c:v>
                </c:pt>
                <c:pt idx="59">
                  <c:v>-1366.6574749007141</c:v>
                </c:pt>
                <c:pt idx="60">
                  <c:v>-1000.2868546523501</c:v>
                </c:pt>
                <c:pt idx="61">
                  <c:v>-636.02085037292943</c:v>
                </c:pt>
                <c:pt idx="62">
                  <c:v>-265.69774777956388</c:v>
                </c:pt>
                <c:pt idx="63">
                  <c:v>117.03971914233688</c:v>
                </c:pt>
                <c:pt idx="64">
                  <c:v>498.83228423890284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546-46D6-B505-8B840F59B2EC}"/>
            </c:ext>
          </c:extLst>
        </c:ser>
        <c:ser>
          <c:idx val="2"/>
          <c:order val="2"/>
          <c:tx>
            <c:strRef>
              <c:f>TDK_KF_ST_05_01!$J$19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TDK_KF_ST_05_01!$J$20:$J$84</c:f>
              <c:numCache>
                <c:formatCode>General</c:formatCode>
                <c:ptCount val="65"/>
                <c:pt idx="0">
                  <c:v>-3783</c:v>
                </c:pt>
                <c:pt idx="1">
                  <c:v>-3715</c:v>
                </c:pt>
                <c:pt idx="2">
                  <c:v>-3607</c:v>
                </c:pt>
                <c:pt idx="3">
                  <c:v>-3466</c:v>
                </c:pt>
                <c:pt idx="4">
                  <c:v>-3298</c:v>
                </c:pt>
                <c:pt idx="5">
                  <c:v>-3088</c:v>
                </c:pt>
                <c:pt idx="6">
                  <c:v>-2857</c:v>
                </c:pt>
                <c:pt idx="7">
                  <c:v>-2594</c:v>
                </c:pt>
                <c:pt idx="8">
                  <c:v>-2300</c:v>
                </c:pt>
                <c:pt idx="9">
                  <c:v>-1978</c:v>
                </c:pt>
                <c:pt idx="10">
                  <c:v>-1642</c:v>
                </c:pt>
                <c:pt idx="11">
                  <c:v>-1291</c:v>
                </c:pt>
                <c:pt idx="12">
                  <c:v>-941</c:v>
                </c:pt>
                <c:pt idx="13">
                  <c:v>-577</c:v>
                </c:pt>
                <c:pt idx="14">
                  <c:v>-204</c:v>
                </c:pt>
                <c:pt idx="15">
                  <c:v>174</c:v>
                </c:pt>
                <c:pt idx="16">
                  <c:v>542</c:v>
                </c:pt>
                <c:pt idx="17">
                  <c:v>916</c:v>
                </c:pt>
                <c:pt idx="18">
                  <c:v>1288</c:v>
                </c:pt>
                <c:pt idx="19">
                  <c:v>1645</c:v>
                </c:pt>
                <c:pt idx="20">
                  <c:v>1973</c:v>
                </c:pt>
                <c:pt idx="21">
                  <c:v>2285</c:v>
                </c:pt>
                <c:pt idx="22">
                  <c:v>2576</c:v>
                </c:pt>
                <c:pt idx="23">
                  <c:v>2848</c:v>
                </c:pt>
                <c:pt idx="24">
                  <c:v>3100</c:v>
                </c:pt>
                <c:pt idx="25">
                  <c:v>3313</c:v>
                </c:pt>
                <c:pt idx="26">
                  <c:v>3507</c:v>
                </c:pt>
                <c:pt idx="27">
                  <c:v>3651</c:v>
                </c:pt>
                <c:pt idx="28">
                  <c:v>3764</c:v>
                </c:pt>
                <c:pt idx="29">
                  <c:v>3840</c:v>
                </c:pt>
                <c:pt idx="30">
                  <c:v>3886</c:v>
                </c:pt>
                <c:pt idx="31">
                  <c:v>3892</c:v>
                </c:pt>
                <c:pt idx="32">
                  <c:v>3859</c:v>
                </c:pt>
                <c:pt idx="33">
                  <c:v>3793</c:v>
                </c:pt>
                <c:pt idx="34">
                  <c:v>3684</c:v>
                </c:pt>
                <c:pt idx="35">
                  <c:v>3539</c:v>
                </c:pt>
                <c:pt idx="36">
                  <c:v>3371</c:v>
                </c:pt>
                <c:pt idx="37">
                  <c:v>3168</c:v>
                </c:pt>
                <c:pt idx="38">
                  <c:v>2934</c:v>
                </c:pt>
                <c:pt idx="39">
                  <c:v>2673</c:v>
                </c:pt>
                <c:pt idx="40">
                  <c:v>2384</c:v>
                </c:pt>
                <c:pt idx="41">
                  <c:v>2067</c:v>
                </c:pt>
                <c:pt idx="42">
                  <c:v>1724</c:v>
                </c:pt>
                <c:pt idx="43">
                  <c:v>1385</c:v>
                </c:pt>
                <c:pt idx="44">
                  <c:v>1024</c:v>
                </c:pt>
                <c:pt idx="45">
                  <c:v>664</c:v>
                </c:pt>
                <c:pt idx="46">
                  <c:v>302</c:v>
                </c:pt>
                <c:pt idx="47">
                  <c:v>-78</c:v>
                </c:pt>
                <c:pt idx="48">
                  <c:v>-460</c:v>
                </c:pt>
                <c:pt idx="49">
                  <c:v>-824</c:v>
                </c:pt>
                <c:pt idx="50">
                  <c:v>-1204</c:v>
                </c:pt>
                <c:pt idx="51">
                  <c:v>-1553</c:v>
                </c:pt>
                <c:pt idx="52">
                  <c:v>-1879</c:v>
                </c:pt>
                <c:pt idx="53">
                  <c:v>-2200</c:v>
                </c:pt>
                <c:pt idx="54">
                  <c:v>-2492</c:v>
                </c:pt>
                <c:pt idx="55">
                  <c:v>-2762</c:v>
                </c:pt>
                <c:pt idx="56">
                  <c:v>-3012</c:v>
                </c:pt>
                <c:pt idx="57">
                  <c:v>-3229</c:v>
                </c:pt>
                <c:pt idx="58">
                  <c:v>-3419</c:v>
                </c:pt>
                <c:pt idx="59">
                  <c:v>-3575</c:v>
                </c:pt>
                <c:pt idx="60">
                  <c:v>-3690</c:v>
                </c:pt>
                <c:pt idx="61">
                  <c:v>-3767</c:v>
                </c:pt>
                <c:pt idx="62">
                  <c:v>-3804</c:v>
                </c:pt>
                <c:pt idx="63">
                  <c:v>-3816</c:v>
                </c:pt>
                <c:pt idx="64">
                  <c:v>-3784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546-46D6-B505-8B840F59B2EC}"/>
            </c:ext>
          </c:extLst>
        </c:ser>
        <c:ser>
          <c:idx val="3"/>
          <c:order val="3"/>
          <c:tx>
            <c:strRef>
              <c:f>TDK_KF_ST_05_01!$N$19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TDK_KF_ST_05_01!$AA$20:$AA$84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5.7060000000000004</c:v>
                </c:pt>
                <c:pt idx="2">
                  <c:v>11.475</c:v>
                </c:pt>
                <c:pt idx="3">
                  <c:v>17.225999999999999</c:v>
                </c:pt>
                <c:pt idx="4">
                  <c:v>22.760999999999999</c:v>
                </c:pt>
                <c:pt idx="5">
                  <c:v>28.241999999999997</c:v>
                </c:pt>
                <c:pt idx="6">
                  <c:v>33.812999999999995</c:v>
                </c:pt>
                <c:pt idx="7">
                  <c:v>39.401999999999994</c:v>
                </c:pt>
                <c:pt idx="8">
                  <c:v>45.053999999999995</c:v>
                </c:pt>
                <c:pt idx="9">
                  <c:v>50.831999999999994</c:v>
                </c:pt>
                <c:pt idx="10">
                  <c:v>56.55599999999999</c:v>
                </c:pt>
                <c:pt idx="11">
                  <c:v>62.189999999999991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78.812999999999988</c:v>
                </c:pt>
                <c:pt idx="15">
                  <c:v>84.48299999999999</c:v>
                </c:pt>
                <c:pt idx="16">
                  <c:v>90.080999999999989</c:v>
                </c:pt>
                <c:pt idx="17">
                  <c:v>95.72399999999999</c:v>
                </c:pt>
                <c:pt idx="18">
                  <c:v>101.42999999999999</c:v>
                </c:pt>
                <c:pt idx="19">
                  <c:v>107.172</c:v>
                </c:pt>
                <c:pt idx="20">
                  <c:v>112.66199999999999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134.98199999999997</c:v>
                </c:pt>
                <c:pt idx="25">
                  <c:v>140.70599999999996</c:v>
                </c:pt>
                <c:pt idx="26">
                  <c:v>146.43899999999996</c:v>
                </c:pt>
                <c:pt idx="27">
                  <c:v>152.01899999999998</c:v>
                </c:pt>
                <c:pt idx="28">
                  <c:v>157.64399999999998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174.25799999999998</c:v>
                </c:pt>
                <c:pt idx="32">
                  <c:v>179.90999999999997</c:v>
                </c:pt>
                <c:pt idx="33">
                  <c:v>185.52599999999995</c:v>
                </c:pt>
                <c:pt idx="34">
                  <c:v>191.30399999999995</c:v>
                </c:pt>
                <c:pt idx="35">
                  <c:v>196.95599999999993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213.52499999999995</c:v>
                </c:pt>
                <c:pt idx="39">
                  <c:v>219.16799999999995</c:v>
                </c:pt>
                <c:pt idx="40">
                  <c:v>224.77499999999995</c:v>
                </c:pt>
                <c:pt idx="41">
                  <c:v>230.49899999999994</c:v>
                </c:pt>
                <c:pt idx="42">
                  <c:v>236.27699999999993</c:v>
                </c:pt>
                <c:pt idx="43">
                  <c:v>241.82999999999993</c:v>
                </c:pt>
                <c:pt idx="44">
                  <c:v>247.53599999999992</c:v>
                </c:pt>
                <c:pt idx="45">
                  <c:v>252.98999999999992</c:v>
                </c:pt>
                <c:pt idx="46">
                  <c:v>258.49799999999993</c:v>
                </c:pt>
                <c:pt idx="47">
                  <c:v>264.16799999999995</c:v>
                </c:pt>
                <c:pt idx="48">
                  <c:v>269.88299999999992</c:v>
                </c:pt>
                <c:pt idx="49">
                  <c:v>275.48099999999994</c:v>
                </c:pt>
                <c:pt idx="50">
                  <c:v>281.29499999999996</c:v>
                </c:pt>
                <c:pt idx="51">
                  <c:v>286.95599999999996</c:v>
                </c:pt>
                <c:pt idx="52">
                  <c:v>292.55399999999997</c:v>
                </c:pt>
                <c:pt idx="53">
                  <c:v>298.08</c:v>
                </c:pt>
                <c:pt idx="54">
                  <c:v>303.65100000000001</c:v>
                </c:pt>
                <c:pt idx="55">
                  <c:v>309.21300000000002</c:v>
                </c:pt>
                <c:pt idx="56">
                  <c:v>314.94600000000003</c:v>
                </c:pt>
                <c:pt idx="57">
                  <c:v>320.74200000000002</c:v>
                </c:pt>
                <c:pt idx="58">
                  <c:v>326.47500000000002</c:v>
                </c:pt>
                <c:pt idx="59">
                  <c:v>332.07300000000004</c:v>
                </c:pt>
                <c:pt idx="60">
                  <c:v>337.73400000000004</c:v>
                </c:pt>
                <c:pt idx="61">
                  <c:v>343.22400000000005</c:v>
                </c:pt>
                <c:pt idx="62">
                  <c:v>348.72300000000007</c:v>
                </c:pt>
                <c:pt idx="63">
                  <c:v>354.37500000000006</c:v>
                </c:pt>
                <c:pt idx="64">
                  <c:v>360.03600000000006</c:v>
                </c:pt>
              </c:numCache>
            </c:numRef>
          </c:xVal>
          <c:yVal>
            <c:numRef>
              <c:f>TDK_KF_ST_05_01!$N$20:$N$84</c:f>
              <c:numCache>
                <c:formatCode>General</c:formatCode>
                <c:ptCount val="65"/>
                <c:pt idx="0">
                  <c:v>-3781.9840190113023</c:v>
                </c:pt>
                <c:pt idx="1">
                  <c:v>-3712.1702311766194</c:v>
                </c:pt>
                <c:pt idx="2">
                  <c:v>-3604.1724298026661</c:v>
                </c:pt>
                <c:pt idx="3">
                  <c:v>-3459.8299874604932</c:v>
                </c:pt>
                <c:pt idx="4">
                  <c:v>-3287.6742906896525</c:v>
                </c:pt>
                <c:pt idx="5">
                  <c:v>-3086.6679492503267</c:v>
                </c:pt>
                <c:pt idx="6">
                  <c:v>-2853.1273952389179</c:v>
                </c:pt>
                <c:pt idx="7">
                  <c:v>-2591.4249289890081</c:v>
                </c:pt>
                <c:pt idx="8">
                  <c:v>-2301.3916751590814</c:v>
                </c:pt>
                <c:pt idx="9">
                  <c:v>-1981.4359194285521</c:v>
                </c:pt>
                <c:pt idx="10">
                  <c:v>-1644.2576896682929</c:v>
                </c:pt>
                <c:pt idx="11">
                  <c:v>-1296.0087399966685</c:v>
                </c:pt>
                <c:pt idx="12">
                  <c:v>-935.48236636645595</c:v>
                </c:pt>
                <c:pt idx="13">
                  <c:v>-578.7434113201233</c:v>
                </c:pt>
                <c:pt idx="14">
                  <c:v>-206.83814925319177</c:v>
                </c:pt>
                <c:pt idx="15">
                  <c:v>174.01014838226209</c:v>
                </c:pt>
                <c:pt idx="16">
                  <c:v>548.71511374037448</c:v>
                </c:pt>
                <c:pt idx="17">
                  <c:v>921.47738274198002</c:v>
                </c:pt>
                <c:pt idx="18">
                  <c:v>1289.6680383709192</c:v>
                </c:pt>
                <c:pt idx="19">
                  <c:v>1647.6418889836937</c:v>
                </c:pt>
                <c:pt idx="20">
                  <c:v>1974.8396015085325</c:v>
                </c:pt>
                <c:pt idx="21">
                  <c:v>2285.7352031389637</c:v>
                </c:pt>
                <c:pt idx="22">
                  <c:v>2578.5290734940559</c:v>
                </c:pt>
                <c:pt idx="23">
                  <c:v>2846.9068969331652</c:v>
                </c:pt>
                <c:pt idx="24">
                  <c:v>3093.2542370895262</c:v>
                </c:pt>
                <c:pt idx="25">
                  <c:v>3311.6161018308176</c:v>
                </c:pt>
                <c:pt idx="26">
                  <c:v>3497.5991866860422</c:v>
                </c:pt>
                <c:pt idx="27">
                  <c:v>3645.3994484758</c:v>
                </c:pt>
                <c:pt idx="28">
                  <c:v>3759.7888929216797</c:v>
                </c:pt>
                <c:pt idx="29">
                  <c:v>3836.1922616020292</c:v>
                </c:pt>
                <c:pt idx="30">
                  <c:v>3878.9208165631117</c:v>
                </c:pt>
                <c:pt idx="31">
                  <c:v>3885.8414448944313</c:v>
                </c:pt>
                <c:pt idx="32">
                  <c:v>3855.2312062627161</c:v>
                </c:pt>
                <c:pt idx="33">
                  <c:v>3788.0574300748899</c:v>
                </c:pt>
                <c:pt idx="34">
                  <c:v>3681.3867773900174</c:v>
                </c:pt>
                <c:pt idx="35">
                  <c:v>3541.2173259039077</c:v>
                </c:pt>
                <c:pt idx="36">
                  <c:v>3372.7435170689355</c:v>
                </c:pt>
                <c:pt idx="37">
                  <c:v>3171.3203945848336</c:v>
                </c:pt>
                <c:pt idx="38">
                  <c:v>2940.5841637042922</c:v>
                </c:pt>
                <c:pt idx="39">
                  <c:v>2677.8545244443048</c:v>
                </c:pt>
                <c:pt idx="40">
                  <c:v>2391.4509822392929</c:v>
                </c:pt>
                <c:pt idx="41">
                  <c:v>2075.8576003726921</c:v>
                </c:pt>
                <c:pt idx="42">
                  <c:v>1736.6806736476597</c:v>
                </c:pt>
                <c:pt idx="43">
                  <c:v>1394.3944828670092</c:v>
                </c:pt>
                <c:pt idx="44">
                  <c:v>1029.4371211468219</c:v>
                </c:pt>
                <c:pt idx="45">
                  <c:v>671.35179556838398</c:v>
                </c:pt>
                <c:pt idx="46">
                  <c:v>303.89853859123502</c:v>
                </c:pt>
                <c:pt idx="47">
                  <c:v>-76.908318318204437</c:v>
                </c:pt>
                <c:pt idx="48">
                  <c:v>-459.60868580044064</c:v>
                </c:pt>
                <c:pt idx="49">
                  <c:v>-829.72409464332316</c:v>
                </c:pt>
                <c:pt idx="50">
                  <c:v>-1205.3352715500669</c:v>
                </c:pt>
                <c:pt idx="51">
                  <c:v>-1558.8284529583864</c:v>
                </c:pt>
                <c:pt idx="52">
                  <c:v>-1893.1102431141596</c:v>
                </c:pt>
                <c:pt idx="53">
                  <c:v>-2205.0678156872468</c:v>
                </c:pt>
                <c:pt idx="54">
                  <c:v>-2498.4841002438329</c:v>
                </c:pt>
                <c:pt idx="55">
                  <c:v>-2767.556309867492</c:v>
                </c:pt>
                <c:pt idx="56">
                  <c:v>-3017.2622370484164</c:v>
                </c:pt>
                <c:pt idx="57">
                  <c:v>-3238.6720161354851</c:v>
                </c:pt>
                <c:pt idx="58">
                  <c:v>-3424.7628013268427</c:v>
                </c:pt>
                <c:pt idx="59">
                  <c:v>-3573.095569047071</c:v>
                </c:pt>
                <c:pt idx="60">
                  <c:v>-3688.1046121202867</c:v>
                </c:pt>
                <c:pt idx="61">
                  <c:v>-3764.9714071027056</c:v>
                </c:pt>
                <c:pt idx="62">
                  <c:v>-3807.0270820645283</c:v>
                </c:pt>
                <c:pt idx="63">
                  <c:v>-3813.4101551418066</c:v>
                </c:pt>
                <c:pt idx="64">
                  <c:v>-3782.3068433239096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546-46D6-B505-8B840F59B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78808"/>
        <c:axId val="574988216"/>
      </c:scatterChart>
      <c:valAx>
        <c:axId val="574978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8216"/>
        <c:crosses val="autoZero"/>
        <c:crossBetween val="midCat"/>
      </c:valAx>
      <c:valAx>
        <c:axId val="574988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78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TDK_KF_ST_05_02!$I$85:$I$149</c:f>
              <c:numCache>
                <c:formatCode>General</c:formatCode>
                <c:ptCount val="65"/>
                <c:pt idx="0">
                  <c:v>502</c:v>
                </c:pt>
                <c:pt idx="1">
                  <c:v>111</c:v>
                </c:pt>
                <c:pt idx="2">
                  <c:v>-261</c:v>
                </c:pt>
                <c:pt idx="3">
                  <c:v>-630</c:v>
                </c:pt>
                <c:pt idx="4">
                  <c:v>-996</c:v>
                </c:pt>
                <c:pt idx="5">
                  <c:v>-1375</c:v>
                </c:pt>
                <c:pt idx="6">
                  <c:v>-1716</c:v>
                </c:pt>
                <c:pt idx="7">
                  <c:v>-2055</c:v>
                </c:pt>
                <c:pt idx="8">
                  <c:v>-2377</c:v>
                </c:pt>
                <c:pt idx="9">
                  <c:v>-2666</c:v>
                </c:pt>
                <c:pt idx="10">
                  <c:v>-2935</c:v>
                </c:pt>
                <c:pt idx="11">
                  <c:v>-3162</c:v>
                </c:pt>
                <c:pt idx="12">
                  <c:v>-3370</c:v>
                </c:pt>
                <c:pt idx="13">
                  <c:v>-3549</c:v>
                </c:pt>
                <c:pt idx="14">
                  <c:v>-3689</c:v>
                </c:pt>
                <c:pt idx="15">
                  <c:v>-3798</c:v>
                </c:pt>
                <c:pt idx="16">
                  <c:v>-3874</c:v>
                </c:pt>
                <c:pt idx="17">
                  <c:v>-3904</c:v>
                </c:pt>
                <c:pt idx="18">
                  <c:v>-3907</c:v>
                </c:pt>
                <c:pt idx="19">
                  <c:v>-3863</c:v>
                </c:pt>
                <c:pt idx="20">
                  <c:v>-3792</c:v>
                </c:pt>
                <c:pt idx="21">
                  <c:v>-3671</c:v>
                </c:pt>
                <c:pt idx="22">
                  <c:v>-3527</c:v>
                </c:pt>
                <c:pt idx="23">
                  <c:v>-3342</c:v>
                </c:pt>
                <c:pt idx="24">
                  <c:v>-3121</c:v>
                </c:pt>
                <c:pt idx="25">
                  <c:v>-2879</c:v>
                </c:pt>
                <c:pt idx="26">
                  <c:v>-2619</c:v>
                </c:pt>
                <c:pt idx="27">
                  <c:v>-2330</c:v>
                </c:pt>
                <c:pt idx="28">
                  <c:v>-2009</c:v>
                </c:pt>
                <c:pt idx="29">
                  <c:v>-1680</c:v>
                </c:pt>
                <c:pt idx="30">
                  <c:v>-1325</c:v>
                </c:pt>
                <c:pt idx="31">
                  <c:v>-953</c:v>
                </c:pt>
                <c:pt idx="32">
                  <c:v>-573</c:v>
                </c:pt>
                <c:pt idx="33">
                  <c:v>-204</c:v>
                </c:pt>
                <c:pt idx="34">
                  <c:v>178</c:v>
                </c:pt>
                <c:pt idx="35">
                  <c:v>548</c:v>
                </c:pt>
                <c:pt idx="36">
                  <c:v>906</c:v>
                </c:pt>
                <c:pt idx="37">
                  <c:v>1285</c:v>
                </c:pt>
                <c:pt idx="38">
                  <c:v>1637</c:v>
                </c:pt>
                <c:pt idx="39">
                  <c:v>1970</c:v>
                </c:pt>
                <c:pt idx="40">
                  <c:v>2292</c:v>
                </c:pt>
                <c:pt idx="41">
                  <c:v>2586</c:v>
                </c:pt>
                <c:pt idx="42">
                  <c:v>2845</c:v>
                </c:pt>
                <c:pt idx="43">
                  <c:v>3075</c:v>
                </c:pt>
                <c:pt idx="44">
                  <c:v>3291</c:v>
                </c:pt>
                <c:pt idx="45">
                  <c:v>3470</c:v>
                </c:pt>
                <c:pt idx="46">
                  <c:v>3614</c:v>
                </c:pt>
                <c:pt idx="47">
                  <c:v>3728</c:v>
                </c:pt>
                <c:pt idx="48">
                  <c:v>3801</c:v>
                </c:pt>
                <c:pt idx="49">
                  <c:v>3831</c:v>
                </c:pt>
                <c:pt idx="50">
                  <c:v>3826</c:v>
                </c:pt>
                <c:pt idx="51">
                  <c:v>3787</c:v>
                </c:pt>
                <c:pt idx="52">
                  <c:v>3714</c:v>
                </c:pt>
                <c:pt idx="53">
                  <c:v>3601</c:v>
                </c:pt>
                <c:pt idx="54">
                  <c:v>3449</c:v>
                </c:pt>
                <c:pt idx="55">
                  <c:v>3267</c:v>
                </c:pt>
                <c:pt idx="56">
                  <c:v>3044</c:v>
                </c:pt>
                <c:pt idx="57">
                  <c:v>2807</c:v>
                </c:pt>
                <c:pt idx="58">
                  <c:v>2544</c:v>
                </c:pt>
                <c:pt idx="59">
                  <c:v>2247</c:v>
                </c:pt>
                <c:pt idx="60">
                  <c:v>1927</c:v>
                </c:pt>
                <c:pt idx="61">
                  <c:v>1597</c:v>
                </c:pt>
                <c:pt idx="62">
                  <c:v>1238</c:v>
                </c:pt>
                <c:pt idx="63">
                  <c:v>869</c:v>
                </c:pt>
                <c:pt idx="64">
                  <c:v>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4C-4AD7-BFA1-AA547C2D6C75}"/>
            </c:ext>
          </c:extLst>
        </c:ser>
        <c:ser>
          <c:idx val="1"/>
          <c:order val="1"/>
          <c:tx>
            <c:strRef>
              <c:f>TDK_KF_ST_05_02!$L$19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TDK_KF_ST_05_02!$L$85:$L$149</c:f>
              <c:numCache>
                <c:formatCode>General</c:formatCode>
                <c:ptCount val="65"/>
                <c:pt idx="0">
                  <c:v>505.14078629755784</c:v>
                </c:pt>
                <c:pt idx="1">
                  <c:v>122.54884150348441</c:v>
                </c:pt>
                <c:pt idx="2">
                  <c:v>-256.8143430840575</c:v>
                </c:pt>
                <c:pt idx="3">
                  <c:v>-625.10509933813489</c:v>
                </c:pt>
                <c:pt idx="4">
                  <c:v>-991.01855518093555</c:v>
                </c:pt>
                <c:pt idx="5">
                  <c:v>-1366.9940577103098</c:v>
                </c:pt>
                <c:pt idx="6">
                  <c:v>-1716.1487838627093</c:v>
                </c:pt>
                <c:pt idx="7">
                  <c:v>-2056.0439037211522</c:v>
                </c:pt>
                <c:pt idx="8">
                  <c:v>-2379.2522664575313</c:v>
                </c:pt>
                <c:pt idx="9">
                  <c:v>-2670.6091875239904</c:v>
                </c:pt>
                <c:pt idx="10">
                  <c:v>-2931.3925595880032</c:v>
                </c:pt>
                <c:pt idx="11">
                  <c:v>-3165.8524142231904</c:v>
                </c:pt>
                <c:pt idx="12">
                  <c:v>-3376.9463418794066</c:v>
                </c:pt>
                <c:pt idx="13">
                  <c:v>-3553.2523168797838</c:v>
                </c:pt>
                <c:pt idx="14">
                  <c:v>-3698.1646379870731</c:v>
                </c:pt>
                <c:pt idx="15">
                  <c:v>-3808.1179286139454</c:v>
                </c:pt>
                <c:pt idx="16">
                  <c:v>-3878.6185099932363</c:v>
                </c:pt>
                <c:pt idx="17">
                  <c:v>-3911.4373992942678</c:v>
                </c:pt>
                <c:pt idx="18">
                  <c:v>-3907.2158604312622</c:v>
                </c:pt>
                <c:pt idx="19">
                  <c:v>-3866.905922573967</c:v>
                </c:pt>
                <c:pt idx="20">
                  <c:v>-3790.8878667248382</c:v>
                </c:pt>
                <c:pt idx="21">
                  <c:v>-3675.9321023070434</c:v>
                </c:pt>
                <c:pt idx="22">
                  <c:v>-3526.0239063699391</c:v>
                </c:pt>
                <c:pt idx="23">
                  <c:v>-3342.3390124976677</c:v>
                </c:pt>
                <c:pt idx="24">
                  <c:v>-3123.1469838819899</c:v>
                </c:pt>
                <c:pt idx="25">
                  <c:v>-2880.9057914170944</c:v>
                </c:pt>
                <c:pt idx="26">
                  <c:v>-2615.4832467008218</c:v>
                </c:pt>
                <c:pt idx="27">
                  <c:v>-2325.3910995136243</c:v>
                </c:pt>
                <c:pt idx="28">
                  <c:v>-2008.3840969585785</c:v>
                </c:pt>
                <c:pt idx="29">
                  <c:v>-1674.7084607936358</c:v>
                </c:pt>
                <c:pt idx="30">
                  <c:v>-1318.6736243015837</c:v>
                </c:pt>
                <c:pt idx="31">
                  <c:v>-948.8885221592684</c:v>
                </c:pt>
                <c:pt idx="32">
                  <c:v>-566.50635540015821</c:v>
                </c:pt>
                <c:pt idx="33">
                  <c:v>-194.02930816954421</c:v>
                </c:pt>
                <c:pt idx="34">
                  <c:v>182.89389874550221</c:v>
                </c:pt>
                <c:pt idx="35">
                  <c:v>551.66772874822868</c:v>
                </c:pt>
                <c:pt idx="36">
                  <c:v>913.21746780106548</c:v>
                </c:pt>
                <c:pt idx="37">
                  <c:v>1282.6647592932679</c:v>
                </c:pt>
                <c:pt idx="38">
                  <c:v>1637.7934487561831</c:v>
                </c:pt>
                <c:pt idx="39">
                  <c:v>1972.1087543470644</c:v>
                </c:pt>
                <c:pt idx="40">
                  <c:v>2292.7748943039287</c:v>
                </c:pt>
                <c:pt idx="41">
                  <c:v>2585.0862461244064</c:v>
                </c:pt>
                <c:pt idx="42">
                  <c:v>2843.0165705323798</c:v>
                </c:pt>
                <c:pt idx="43">
                  <c:v>3075.9757858257649</c:v>
                </c:pt>
                <c:pt idx="44">
                  <c:v>3284.5481666283563</c:v>
                </c:pt>
                <c:pt idx="45">
                  <c:v>3464.5691430114575</c:v>
                </c:pt>
                <c:pt idx="46">
                  <c:v>3608.3158448603021</c:v>
                </c:pt>
                <c:pt idx="47">
                  <c:v>3719.6255382783065</c:v>
                </c:pt>
                <c:pt idx="48">
                  <c:v>3791.1163212065244</c:v>
                </c:pt>
                <c:pt idx="49">
                  <c:v>3824.9890501553509</c:v>
                </c:pt>
                <c:pt idx="50">
                  <c:v>3822.4472590469068</c:v>
                </c:pt>
                <c:pt idx="51">
                  <c:v>3784.3315992558519</c:v>
                </c:pt>
                <c:pt idx="52">
                  <c:v>3711.288626346618</c:v>
                </c:pt>
                <c:pt idx="53">
                  <c:v>3597.2343614882739</c:v>
                </c:pt>
                <c:pt idx="54">
                  <c:v>3449.1884828680018</c:v>
                </c:pt>
                <c:pt idx="55">
                  <c:v>3264.4344834708468</c:v>
                </c:pt>
                <c:pt idx="56">
                  <c:v>3047.9460919594585</c:v>
                </c:pt>
                <c:pt idx="57">
                  <c:v>2804.5299755249425</c:v>
                </c:pt>
                <c:pt idx="58">
                  <c:v>2542.7487907339432</c:v>
                </c:pt>
                <c:pt idx="59">
                  <c:v>2253.2209891358661</c:v>
                </c:pt>
                <c:pt idx="60">
                  <c:v>1933.9836628321027</c:v>
                </c:pt>
                <c:pt idx="61">
                  <c:v>1602.0060513733686</c:v>
                </c:pt>
                <c:pt idx="62">
                  <c:v>1241.9202903526225</c:v>
                </c:pt>
                <c:pt idx="63">
                  <c:v>868.85652549584302</c:v>
                </c:pt>
                <c:pt idx="64">
                  <c:v>495.01686506968986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4C-4AD7-BFA1-AA547C2D6C75}"/>
            </c:ext>
          </c:extLst>
        </c:ser>
        <c:ser>
          <c:idx val="2"/>
          <c:order val="2"/>
          <c:tx>
            <c:strRef>
              <c:f>TDK_KF_ST_05_02!$J$19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TDK_KF_ST_05_02!$J$85:$J$149</c:f>
              <c:numCache>
                <c:formatCode>General</c:formatCode>
                <c:ptCount val="65"/>
                <c:pt idx="0">
                  <c:v>-3772</c:v>
                </c:pt>
                <c:pt idx="1">
                  <c:v>-3803</c:v>
                </c:pt>
                <c:pt idx="2">
                  <c:v>-3798</c:v>
                </c:pt>
                <c:pt idx="3">
                  <c:v>-3754</c:v>
                </c:pt>
                <c:pt idx="4">
                  <c:v>-3675</c:v>
                </c:pt>
                <c:pt idx="5">
                  <c:v>-3561</c:v>
                </c:pt>
                <c:pt idx="6">
                  <c:v>-3404</c:v>
                </c:pt>
                <c:pt idx="7">
                  <c:v>-3219</c:v>
                </c:pt>
                <c:pt idx="8">
                  <c:v>-2998</c:v>
                </c:pt>
                <c:pt idx="9">
                  <c:v>-2755</c:v>
                </c:pt>
                <c:pt idx="10">
                  <c:v>-2486</c:v>
                </c:pt>
                <c:pt idx="11">
                  <c:v>-2200</c:v>
                </c:pt>
                <c:pt idx="12">
                  <c:v>-1877</c:v>
                </c:pt>
                <c:pt idx="13">
                  <c:v>-1544</c:v>
                </c:pt>
                <c:pt idx="14">
                  <c:v>-1193</c:v>
                </c:pt>
                <c:pt idx="15">
                  <c:v>-821</c:v>
                </c:pt>
                <c:pt idx="16">
                  <c:v>-451</c:v>
                </c:pt>
                <c:pt idx="17">
                  <c:v>-82</c:v>
                </c:pt>
                <c:pt idx="18">
                  <c:v>294</c:v>
                </c:pt>
                <c:pt idx="19">
                  <c:v>658</c:v>
                </c:pt>
                <c:pt idx="20">
                  <c:v>1018</c:v>
                </c:pt>
                <c:pt idx="21">
                  <c:v>1380</c:v>
                </c:pt>
                <c:pt idx="22">
                  <c:v>1727</c:v>
                </c:pt>
                <c:pt idx="23">
                  <c:v>2064</c:v>
                </c:pt>
                <c:pt idx="24">
                  <c:v>2379</c:v>
                </c:pt>
                <c:pt idx="25">
                  <c:v>2661</c:v>
                </c:pt>
                <c:pt idx="26">
                  <c:v>2924</c:v>
                </c:pt>
                <c:pt idx="27">
                  <c:v>3153</c:v>
                </c:pt>
                <c:pt idx="28">
                  <c:v>3356</c:v>
                </c:pt>
                <c:pt idx="29">
                  <c:v>3535</c:v>
                </c:pt>
                <c:pt idx="30">
                  <c:v>3676</c:v>
                </c:pt>
                <c:pt idx="31">
                  <c:v>3780</c:v>
                </c:pt>
                <c:pt idx="32">
                  <c:v>3852</c:v>
                </c:pt>
                <c:pt idx="33">
                  <c:v>3883</c:v>
                </c:pt>
                <c:pt idx="34">
                  <c:v>3876</c:v>
                </c:pt>
                <c:pt idx="35">
                  <c:v>3838</c:v>
                </c:pt>
                <c:pt idx="36">
                  <c:v>3762</c:v>
                </c:pt>
                <c:pt idx="37">
                  <c:v>3640</c:v>
                </c:pt>
                <c:pt idx="38">
                  <c:v>3487</c:v>
                </c:pt>
                <c:pt idx="39">
                  <c:v>3305</c:v>
                </c:pt>
                <c:pt idx="40">
                  <c:v>3085</c:v>
                </c:pt>
                <c:pt idx="41">
                  <c:v>2845</c:v>
                </c:pt>
                <c:pt idx="42">
                  <c:v>2579</c:v>
                </c:pt>
                <c:pt idx="43">
                  <c:v>2286</c:v>
                </c:pt>
                <c:pt idx="44">
                  <c:v>1968</c:v>
                </c:pt>
                <c:pt idx="45">
                  <c:v>1630</c:v>
                </c:pt>
                <c:pt idx="46">
                  <c:v>1286</c:v>
                </c:pt>
                <c:pt idx="47">
                  <c:v>916</c:v>
                </c:pt>
                <c:pt idx="48">
                  <c:v>539</c:v>
                </c:pt>
                <c:pt idx="49">
                  <c:v>176</c:v>
                </c:pt>
                <c:pt idx="50">
                  <c:v>-208</c:v>
                </c:pt>
                <c:pt idx="51">
                  <c:v>-568</c:v>
                </c:pt>
                <c:pt idx="52">
                  <c:v>-926</c:v>
                </c:pt>
                <c:pt idx="53">
                  <c:v>-1294</c:v>
                </c:pt>
                <c:pt idx="54">
                  <c:v>-1644</c:v>
                </c:pt>
                <c:pt idx="55">
                  <c:v>-1978</c:v>
                </c:pt>
                <c:pt idx="56">
                  <c:v>-2297</c:v>
                </c:pt>
                <c:pt idx="57">
                  <c:v>-2587</c:v>
                </c:pt>
                <c:pt idx="58">
                  <c:v>-2843</c:v>
                </c:pt>
                <c:pt idx="59">
                  <c:v>-3078</c:v>
                </c:pt>
                <c:pt idx="60">
                  <c:v>-3291</c:v>
                </c:pt>
                <c:pt idx="61">
                  <c:v>-3452</c:v>
                </c:pt>
                <c:pt idx="62">
                  <c:v>-3602</c:v>
                </c:pt>
                <c:pt idx="63">
                  <c:v>-3706</c:v>
                </c:pt>
                <c:pt idx="64">
                  <c:v>-3779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4C-4AD7-BFA1-AA547C2D6C75}"/>
            </c:ext>
          </c:extLst>
        </c:ser>
        <c:ser>
          <c:idx val="3"/>
          <c:order val="3"/>
          <c:tx>
            <c:strRef>
              <c:f>TDK_KF_ST_05_02!$N$19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TDK_KF_ST_05_02!$N$85:$N$149</c:f>
              <c:numCache>
                <c:formatCode>General</c:formatCode>
                <c:ptCount val="65"/>
                <c:pt idx="0">
                  <c:v>-3770.1410087597628</c:v>
                </c:pt>
                <c:pt idx="1">
                  <c:v>-3802.003757649004</c:v>
                </c:pt>
                <c:pt idx="2">
                  <c:v>-3796.3882619060832</c:v>
                </c:pt>
                <c:pt idx="3">
                  <c:v>-3755.435296020908</c:v>
                </c:pt>
                <c:pt idx="4">
                  <c:v>-3679.0542400561376</c:v>
                </c:pt>
                <c:pt idx="5">
                  <c:v>-3561.2262829294373</c:v>
                </c:pt>
                <c:pt idx="6">
                  <c:v>-3412.6722299727226</c:v>
                </c:pt>
                <c:pt idx="7">
                  <c:v>-3226.9927694122098</c:v>
                </c:pt>
                <c:pt idx="8">
                  <c:v>-3006.2016043685608</c:v>
                </c:pt>
                <c:pt idx="9">
                  <c:v>-2761.8522399000535</c:v>
                </c:pt>
                <c:pt idx="10">
                  <c:v>-2496.4592273541325</c:v>
                </c:pt>
                <c:pt idx="11">
                  <c:v>-2207.1911320427439</c:v>
                </c:pt>
                <c:pt idx="12">
                  <c:v>-1887.7507205214511</c:v>
                </c:pt>
                <c:pt idx="13">
                  <c:v>-1553.8186703405397</c:v>
                </c:pt>
                <c:pt idx="14">
                  <c:v>-1198.3893687780831</c:v>
                </c:pt>
                <c:pt idx="15">
                  <c:v>-825.43384891408266</c:v>
                </c:pt>
                <c:pt idx="16">
                  <c:v>-451.47222048502749</c:v>
                </c:pt>
                <c:pt idx="17">
                  <c:v>-76.3522619142407</c:v>
                </c:pt>
                <c:pt idx="18">
                  <c:v>298.04811424862993</c:v>
                </c:pt>
                <c:pt idx="19">
                  <c:v>665.80011445990783</c:v>
                </c:pt>
                <c:pt idx="20">
                  <c:v>1028.2904843090337</c:v>
                </c:pt>
                <c:pt idx="21">
                  <c:v>1392.2686116996551</c:v>
                </c:pt>
                <c:pt idx="22">
                  <c:v>1740.6566845405041</c:v>
                </c:pt>
                <c:pt idx="23">
                  <c:v>2071.866229637697</c:v>
                </c:pt>
                <c:pt idx="24">
                  <c:v>2387.5281830345839</c:v>
                </c:pt>
                <c:pt idx="25">
                  <c:v>2671.2791440412489</c:v>
                </c:pt>
                <c:pt idx="26">
                  <c:v>2926.9748524203387</c:v>
                </c:pt>
                <c:pt idx="27">
                  <c:v>3156.7812895656616</c:v>
                </c:pt>
                <c:pt idx="28">
                  <c:v>3361.0214544018836</c:v>
                </c:pt>
                <c:pt idx="29">
                  <c:v>3532.3608587630652</c:v>
                </c:pt>
                <c:pt idx="30">
                  <c:v>3672.922406806174</c:v>
                </c:pt>
                <c:pt idx="31">
                  <c:v>3777.9632814776364</c:v>
                </c:pt>
                <c:pt idx="32">
                  <c:v>3846.4065062659538</c:v>
                </c:pt>
                <c:pt idx="33">
                  <c:v>3875.9484786751846</c:v>
                </c:pt>
                <c:pt idx="34">
                  <c:v>3869.5043701602817</c:v>
                </c:pt>
                <c:pt idx="35">
                  <c:v>3827.724963898725</c:v>
                </c:pt>
                <c:pt idx="36">
                  <c:v>3751.6388973343501</c:v>
                </c:pt>
                <c:pt idx="37">
                  <c:v>3635.7421035753755</c:v>
                </c:pt>
                <c:pt idx="38">
                  <c:v>3484.4996256431741</c:v>
                </c:pt>
                <c:pt idx="39">
                  <c:v>3301.6477375624013</c:v>
                </c:pt>
                <c:pt idx="40">
                  <c:v>3082.8588642230011</c:v>
                </c:pt>
                <c:pt idx="41">
                  <c:v>2838.0572028568899</c:v>
                </c:pt>
                <c:pt idx="42">
                  <c:v>2576.0868792372562</c:v>
                </c:pt>
                <c:pt idx="43">
                  <c:v>2289.7427940646662</c:v>
                </c:pt>
                <c:pt idx="44">
                  <c:v>1976.1065354141715</c:v>
                </c:pt>
                <c:pt idx="45">
                  <c:v>1637.4602480928781</c:v>
                </c:pt>
                <c:pt idx="46">
                  <c:v>1287.5710974559756</c:v>
                </c:pt>
                <c:pt idx="47">
                  <c:v>914.48574290629028</c:v>
                </c:pt>
                <c:pt idx="48">
                  <c:v>541.99926290910139</c:v>
                </c:pt>
                <c:pt idx="49">
                  <c:v>172.4399751057442</c:v>
                </c:pt>
                <c:pt idx="50">
                  <c:v>-204.40457897552452</c:v>
                </c:pt>
                <c:pt idx="51">
                  <c:v>-568.20636225581325</c:v>
                </c:pt>
                <c:pt idx="52">
                  <c:v>-927.097820491844</c:v>
                </c:pt>
                <c:pt idx="53">
                  <c:v>-1295.8953786488805</c:v>
                </c:pt>
                <c:pt idx="54">
                  <c:v>-1645.2345680906285</c:v>
                </c:pt>
                <c:pt idx="55">
                  <c:v>-1982.2272367890341</c:v>
                </c:pt>
                <c:pt idx="56">
                  <c:v>-2297.0494806700367</c:v>
                </c:pt>
                <c:pt idx="57">
                  <c:v>-2584.7860988739317</c:v>
                </c:pt>
                <c:pt idx="58">
                  <c:v>-2839.3009338737784</c:v>
                </c:pt>
                <c:pt idx="59">
                  <c:v>-3071.0623488008596</c:v>
                </c:pt>
                <c:pt idx="60">
                  <c:v>-3278.8293823484814</c:v>
                </c:pt>
                <c:pt idx="61">
                  <c:v>-3451.1375173886508</c:v>
                </c:pt>
                <c:pt idx="62">
                  <c:v>-3594.9557895203011</c:v>
                </c:pt>
                <c:pt idx="63">
                  <c:v>-3702.1126358729653</c:v>
                </c:pt>
                <c:pt idx="64">
                  <c:v>-3770.4173429787857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24C-4AD7-BFA1-AA547C2D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84688"/>
        <c:axId val="574985080"/>
      </c:scatterChart>
      <c:valAx>
        <c:axId val="57498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5080"/>
        <c:crosses val="autoZero"/>
        <c:crossBetween val="midCat"/>
      </c:valAx>
      <c:valAx>
        <c:axId val="57498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4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TDK_KF_ST_05_02!$AC$20:$AC$84</c:f>
              <c:numCache>
                <c:formatCode>General</c:formatCode>
                <c:ptCount val="65"/>
                <c:pt idx="0">
                  <c:v>-8.5075005209931082E-2</c:v>
                </c:pt>
                <c:pt idx="1">
                  <c:v>-0.13141380555758264</c:v>
                </c:pt>
                <c:pt idx="2">
                  <c:v>-0.12272568253799498</c:v>
                </c:pt>
                <c:pt idx="3">
                  <c:v>-6.2378771145549905E-2</c:v>
                </c:pt>
                <c:pt idx="4">
                  <c:v>-0.11681170671804253</c:v>
                </c:pt>
                <c:pt idx="5">
                  <c:v>-0.11718361193378968</c:v>
                </c:pt>
                <c:pt idx="6">
                  <c:v>-0.10910174344308388</c:v>
                </c:pt>
                <c:pt idx="7">
                  <c:v>-5.9958098147014027E-2</c:v>
                </c:pt>
                <c:pt idx="8">
                  <c:v>1.6878607492024855E-2</c:v>
                </c:pt>
                <c:pt idx="9">
                  <c:v>9.8885579749179442E-3</c:v>
                </c:pt>
                <c:pt idx="10">
                  <c:v>4.4800433825479047E-2</c:v>
                </c:pt>
                <c:pt idx="11">
                  <c:v>3.959280670777332E-3</c:v>
                </c:pt>
                <c:pt idx="12">
                  <c:v>4.5879852282581624E-2</c:v>
                </c:pt>
                <c:pt idx="13">
                  <c:v>1.5942445973053054E-2</c:v>
                </c:pt>
                <c:pt idx="14">
                  <c:v>-2.4329494077861114E-2</c:v>
                </c:pt>
                <c:pt idx="15">
                  <c:v>2.2796185130331992E-2</c:v>
                </c:pt>
                <c:pt idx="16">
                  <c:v>-5.0994707878558643E-2</c:v>
                </c:pt>
                <c:pt idx="17">
                  <c:v>-2.3999136223125106E-2</c:v>
                </c:pt>
                <c:pt idx="18">
                  <c:v>-2.814222324172988E-2</c:v>
                </c:pt>
                <c:pt idx="19">
                  <c:v>-0.12271904853696469</c:v>
                </c:pt>
                <c:pt idx="20">
                  <c:v>-7.5963464817490944E-2</c:v>
                </c:pt>
                <c:pt idx="21">
                  <c:v>-3.7375067766149073E-2</c:v>
                </c:pt>
                <c:pt idx="22">
                  <c:v>-0.13543096813857858</c:v>
                </c:pt>
                <c:pt idx="23">
                  <c:v>5.3205029545011939E-2</c:v>
                </c:pt>
                <c:pt idx="24">
                  <c:v>7.774991174301249E-3</c:v>
                </c:pt>
                <c:pt idx="25">
                  <c:v>3.6836588897301681E-2</c:v>
                </c:pt>
                <c:pt idx="26">
                  <c:v>4.0485671531826029E-2</c:v>
                </c:pt>
                <c:pt idx="27">
                  <c:v>8.8605407713657769E-2</c:v>
                </c:pt>
                <c:pt idx="28">
                  <c:v>0.12841577648288194</c:v>
                </c:pt>
                <c:pt idx="29">
                  <c:v>3.0737402028563565E-2</c:v>
                </c:pt>
                <c:pt idx="30">
                  <c:v>2.718542248697986E-2</c:v>
                </c:pt>
                <c:pt idx="31">
                  <c:v>7.580189169385676E-2</c:v>
                </c:pt>
                <c:pt idx="32">
                  <c:v>5.7249228691887311E-2</c:v>
                </c:pt>
                <c:pt idx="33">
                  <c:v>6.6707391132723615E-2</c:v>
                </c:pt>
                <c:pt idx="34">
                  <c:v>4.5983733656385084E-3</c:v>
                </c:pt>
                <c:pt idx="35">
                  <c:v>-3.2890768194931752E-2</c:v>
                </c:pt>
                <c:pt idx="36">
                  <c:v>4.8334726346098478E-2</c:v>
                </c:pt>
                <c:pt idx="37">
                  <c:v>7.2819339132593086E-2</c:v>
                </c:pt>
                <c:pt idx="38">
                  <c:v>1.9731105982231156E-2</c:v>
                </c:pt>
                <c:pt idx="39">
                  <c:v>6.7476509627795167E-5</c:v>
                </c:pt>
                <c:pt idx="40">
                  <c:v>0.10951667313611324</c:v>
                </c:pt>
                <c:pt idx="41">
                  <c:v>0.11350737517076936</c:v>
                </c:pt>
                <c:pt idx="42">
                  <c:v>9.1566041590368741E-2</c:v>
                </c:pt>
                <c:pt idx="43">
                  <c:v>6.6206475729728709E-2</c:v>
                </c:pt>
                <c:pt idx="44">
                  <c:v>0.1359451270366776</c:v>
                </c:pt>
                <c:pt idx="45">
                  <c:v>5.6174976122377984E-2</c:v>
                </c:pt>
                <c:pt idx="46">
                  <c:v>2.1918412659260866E-4</c:v>
                </c:pt>
                <c:pt idx="47">
                  <c:v>6.9611119836167745E-2</c:v>
                </c:pt>
                <c:pt idx="48">
                  <c:v>-4.0469741779190826E-2</c:v>
                </c:pt>
                <c:pt idx="49">
                  <c:v>-6.6362882947601065E-2</c:v>
                </c:pt>
                <c:pt idx="50">
                  <c:v>-6.8774290287024087E-2</c:v>
                </c:pt>
                <c:pt idx="51">
                  <c:v>-7.0635830615060513E-2</c:v>
                </c:pt>
                <c:pt idx="52">
                  <c:v>-0.10480712092999056</c:v>
                </c:pt>
                <c:pt idx="53">
                  <c:v>-0.18141293889885901</c:v>
                </c:pt>
                <c:pt idx="54">
                  <c:v>-8.5047627382891733E-2</c:v>
                </c:pt>
                <c:pt idx="55">
                  <c:v>-0.1577510632225767</c:v>
                </c:pt>
                <c:pt idx="56">
                  <c:v>-0.11131927884076731</c:v>
                </c:pt>
                <c:pt idx="57">
                  <c:v>-1.8415169079958105E-2</c:v>
                </c:pt>
                <c:pt idx="58">
                  <c:v>-2.8907586530010576E-2</c:v>
                </c:pt>
                <c:pt idx="59">
                  <c:v>-9.7751266947682325E-2</c:v>
                </c:pt>
                <c:pt idx="60">
                  <c:v>-1.4156069985062913E-2</c:v>
                </c:pt>
                <c:pt idx="61">
                  <c:v>-4.9574565129034909E-2</c:v>
                </c:pt>
                <c:pt idx="62">
                  <c:v>-0.13194470614706688</c:v>
                </c:pt>
                <c:pt idx="63">
                  <c:v>-9.7419199318551364E-2</c:v>
                </c:pt>
                <c:pt idx="64">
                  <c:v>-0.14671163067293946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FB8-4D4D-ABE3-2EC5A6B92AE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TDK_KF_ST_05_02!$AA$85:$AA$149</c:f>
              <c:numCache>
                <c:formatCode>General</c:formatCode>
                <c:ptCount val="65"/>
                <c:pt idx="0">
                  <c:v>360.09899999999988</c:v>
                </c:pt>
                <c:pt idx="1">
                  <c:v>354.41099999999989</c:v>
                </c:pt>
                <c:pt idx="2">
                  <c:v>348.7949999999999</c:v>
                </c:pt>
                <c:pt idx="3">
                  <c:v>343.31399999999991</c:v>
                </c:pt>
                <c:pt idx="4">
                  <c:v>337.7879999999999</c:v>
                </c:pt>
                <c:pt idx="5">
                  <c:v>331.96499999999992</c:v>
                </c:pt>
                <c:pt idx="6">
                  <c:v>326.35799999999995</c:v>
                </c:pt>
                <c:pt idx="7">
                  <c:v>320.63399999999996</c:v>
                </c:pt>
                <c:pt idx="8">
                  <c:v>314.84699999999998</c:v>
                </c:pt>
                <c:pt idx="9">
                  <c:v>309.22199999999998</c:v>
                </c:pt>
                <c:pt idx="10">
                  <c:v>303.714</c:v>
                </c:pt>
                <c:pt idx="11">
                  <c:v>298.197</c:v>
                </c:pt>
                <c:pt idx="12">
                  <c:v>292.51800000000003</c:v>
                </c:pt>
                <c:pt idx="13">
                  <c:v>286.91100000000006</c:v>
                </c:pt>
                <c:pt idx="14">
                  <c:v>281.20500000000004</c:v>
                </c:pt>
                <c:pt idx="15">
                  <c:v>275.41800000000006</c:v>
                </c:pt>
                <c:pt idx="16">
                  <c:v>269.74800000000005</c:v>
                </c:pt>
                <c:pt idx="17">
                  <c:v>264.13200000000006</c:v>
                </c:pt>
                <c:pt idx="18">
                  <c:v>258.54300000000006</c:v>
                </c:pt>
                <c:pt idx="19">
                  <c:v>253.01700000000005</c:v>
                </c:pt>
                <c:pt idx="20">
                  <c:v>247.48200000000006</c:v>
                </c:pt>
                <c:pt idx="21">
                  <c:v>241.77600000000007</c:v>
                </c:pt>
                <c:pt idx="22">
                  <c:v>236.10600000000008</c:v>
                </c:pt>
                <c:pt idx="23">
                  <c:v>230.44500000000008</c:v>
                </c:pt>
                <c:pt idx="24">
                  <c:v>224.70300000000009</c:v>
                </c:pt>
                <c:pt idx="25">
                  <c:v>219.13200000000009</c:v>
                </c:pt>
                <c:pt idx="26">
                  <c:v>213.6330000000001</c:v>
                </c:pt>
                <c:pt idx="27">
                  <c:v>208.1160000000001</c:v>
                </c:pt>
                <c:pt idx="28">
                  <c:v>202.50000000000011</c:v>
                </c:pt>
                <c:pt idx="29">
                  <c:v>196.9200000000001</c:v>
                </c:pt>
                <c:pt idx="30">
                  <c:v>191.23200000000011</c:v>
                </c:pt>
                <c:pt idx="31">
                  <c:v>185.52600000000012</c:v>
                </c:pt>
                <c:pt idx="32">
                  <c:v>179.76600000000013</c:v>
                </c:pt>
                <c:pt idx="33">
                  <c:v>174.23100000000014</c:v>
                </c:pt>
                <c:pt idx="34">
                  <c:v>168.65100000000012</c:v>
                </c:pt>
                <c:pt idx="35">
                  <c:v>163.16100000000012</c:v>
                </c:pt>
                <c:pt idx="36">
                  <c:v>157.69800000000012</c:v>
                </c:pt>
                <c:pt idx="37">
                  <c:v>151.97400000000013</c:v>
                </c:pt>
                <c:pt idx="38">
                  <c:v>146.26800000000014</c:v>
                </c:pt>
                <c:pt idx="39">
                  <c:v>140.63400000000016</c:v>
                </c:pt>
                <c:pt idx="40">
                  <c:v>134.89200000000017</c:v>
                </c:pt>
                <c:pt idx="41">
                  <c:v>129.24900000000017</c:v>
                </c:pt>
                <c:pt idx="42">
                  <c:v>123.80400000000017</c:v>
                </c:pt>
                <c:pt idx="43">
                  <c:v>118.33200000000018</c:v>
                </c:pt>
                <c:pt idx="44">
                  <c:v>112.74300000000018</c:v>
                </c:pt>
                <c:pt idx="45">
                  <c:v>107.04600000000018</c:v>
                </c:pt>
                <c:pt idx="46">
                  <c:v>101.42100000000018</c:v>
                </c:pt>
                <c:pt idx="47">
                  <c:v>95.625000000000171</c:v>
                </c:pt>
                <c:pt idx="48">
                  <c:v>89.97300000000017</c:v>
                </c:pt>
                <c:pt idx="49">
                  <c:v>84.438000000000173</c:v>
                </c:pt>
                <c:pt idx="50">
                  <c:v>78.813000000000173</c:v>
                </c:pt>
                <c:pt idx="51">
                  <c:v>73.350000000000179</c:v>
                </c:pt>
                <c:pt idx="52">
                  <c:v>67.878000000000185</c:v>
                </c:pt>
                <c:pt idx="53">
                  <c:v>62.109000000000187</c:v>
                </c:pt>
                <c:pt idx="54">
                  <c:v>56.439000000000185</c:v>
                </c:pt>
                <c:pt idx="55">
                  <c:v>50.697000000000187</c:v>
                </c:pt>
                <c:pt idx="56">
                  <c:v>44.991000000000184</c:v>
                </c:pt>
                <c:pt idx="57">
                  <c:v>39.366000000000184</c:v>
                </c:pt>
                <c:pt idx="58">
                  <c:v>33.921000000000184</c:v>
                </c:pt>
                <c:pt idx="59">
                  <c:v>28.395000000000184</c:v>
                </c:pt>
                <c:pt idx="60">
                  <c:v>22.725000000000186</c:v>
                </c:pt>
                <c:pt idx="61">
                  <c:v>17.163000000000189</c:v>
                </c:pt>
                <c:pt idx="62">
                  <c:v>11.403000000000189</c:v>
                </c:pt>
                <c:pt idx="63">
                  <c:v>5.643000000000189</c:v>
                </c:pt>
                <c:pt idx="64">
                  <c:v>9.0000000001895231E-3</c:v>
                </c:pt>
              </c:numCache>
            </c:numRef>
          </c:xVal>
          <c:yVal>
            <c:numRef>
              <c:f>TDK_KF_ST_05_02!$AC$85:$AC$149</c:f>
              <c:numCache>
                <c:formatCode>General</c:formatCode>
                <c:ptCount val="65"/>
                <c:pt idx="0">
                  <c:v>1.7034125501709241E-3</c:v>
                </c:pt>
                <c:pt idx="1">
                  <c:v>-0.12001411176254351</c:v>
                </c:pt>
                <c:pt idx="2">
                  <c:v>-1.0644047823973324E-2</c:v>
                </c:pt>
                <c:pt idx="3">
                  <c:v>-2.7681635502915469E-2</c:v>
                </c:pt>
                <c:pt idx="4">
                  <c:v>-4.2891456177017062E-2</c:v>
                </c:pt>
                <c:pt idx="5">
                  <c:v>-7.3618022494997604E-2</c:v>
                </c:pt>
                <c:pt idx="6">
                  <c:v>-2.0813486820088656E-2</c:v>
                </c:pt>
                <c:pt idx="7">
                  <c:v>-2.1436376515282518E-2</c:v>
                </c:pt>
                <c:pt idx="8">
                  <c:v>-2.584617754644114E-2</c:v>
                </c:pt>
                <c:pt idx="9">
                  <c:v>-3.525597693283089E-3</c:v>
                </c:pt>
                <c:pt idx="10">
                  <c:v>-0.14072452705050864</c:v>
                </c:pt>
                <c:pt idx="11">
                  <c:v>-4.6609453350015428E-2</c:v>
                </c:pt>
                <c:pt idx="12">
                  <c:v>-8.3969663067364309E-2</c:v>
                </c:pt>
                <c:pt idx="13">
                  <c:v>-0.10694764242566634</c:v>
                </c:pt>
                <c:pt idx="14">
                  <c:v>-3.4249893115088526E-2</c:v>
                </c:pt>
                <c:pt idx="15">
                  <c:v>-3.3588925679794102E-2</c:v>
                </c:pt>
                <c:pt idx="16">
                  <c:v>-9.6657778135522676E-4</c:v>
                </c:pt>
                <c:pt idx="17">
                  <c:v>8.5925610947697351E-2</c:v>
                </c:pt>
                <c:pt idx="18">
                  <c:v>6.0218824920241332E-2</c:v>
                </c:pt>
                <c:pt idx="19">
                  <c:v>0.10820678454581412</c:v>
                </c:pt>
                <c:pt idx="20">
                  <c:v>0.15849154900811868</c:v>
                </c:pt>
                <c:pt idx="21">
                  <c:v>0.155347010792525</c:v>
                </c:pt>
                <c:pt idx="22">
                  <c:v>0.20257863655265851</c:v>
                </c:pt>
                <c:pt idx="23">
                  <c:v>0.11377887640773565</c:v>
                </c:pt>
                <c:pt idx="24">
                  <c:v>0.10178397453410071</c:v>
                </c:pt>
                <c:pt idx="25">
                  <c:v>0.11625871956763945</c:v>
                </c:pt>
                <c:pt idx="26">
                  <c:v>9.4340847751084311E-2</c:v>
                </c:pt>
                <c:pt idx="27">
                  <c:v>0.11655967931585565</c:v>
                </c:pt>
                <c:pt idx="28">
                  <c:v>7.5552068864112698E-2</c:v>
                </c:pt>
                <c:pt idx="29">
                  <c:v>8.5265568315861628E-2</c:v>
                </c:pt>
                <c:pt idx="30">
                  <c:v>0.10456522395608658</c:v>
                </c:pt>
                <c:pt idx="31">
                  <c:v>8.3216789140521996E-2</c:v>
                </c:pt>
                <c:pt idx="32">
                  <c:v>0.11443111293618813</c:v>
                </c:pt>
                <c:pt idx="33">
                  <c:v>0.17273651879244767</c:v>
                </c:pt>
                <c:pt idx="34">
                  <c:v>0.106231498229306</c:v>
                </c:pt>
                <c:pt idx="35">
                  <c:v>0.10403238148631999</c:v>
                </c:pt>
                <c:pt idx="36">
                  <c:v>0.16695569919974673</c:v>
                </c:pt>
                <c:pt idx="37">
                  <c:v>1.3825415502850547E-2</c:v>
                </c:pt>
                <c:pt idx="38">
                  <c:v>5.006302529363893E-2</c:v>
                </c:pt>
                <c:pt idx="39">
                  <c:v>7.506698240021592E-2</c:v>
                </c:pt>
                <c:pt idx="40">
                  <c:v>5.0430623687816478E-2</c:v>
                </c:pt>
                <c:pt idx="41">
                  <c:v>8.2366075375915671E-2</c:v>
                </c:pt>
                <c:pt idx="42">
                  <c:v>3.5328085213933491E-2</c:v>
                </c:pt>
                <c:pt idx="43">
                  <c:v>-1.347920876294495E-2</c:v>
                </c:pt>
                <c:pt idx="44">
                  <c:v>-0.12799183514864865</c:v>
                </c:pt>
                <c:pt idx="45">
                  <c:v>-0.10885079971161815</c:v>
                </c:pt>
                <c:pt idx="46">
                  <c:v>-2.2595770863077291E-2</c:v>
                </c:pt>
                <c:pt idx="47">
                  <c:v>2.2003058786708607E-2</c:v>
                </c:pt>
                <c:pt idx="48">
                  <c:v>-3.3645954137440981E-2</c:v>
                </c:pt>
                <c:pt idx="49">
                  <c:v>8.0715586682899243E-2</c:v>
                </c:pt>
                <c:pt idx="50">
                  <c:v>-1.8525267351733987E-2</c:v>
                </c:pt>
                <c:pt idx="51">
                  <c:v>4.1257490659873497E-2</c:v>
                </c:pt>
                <c:pt idx="52">
                  <c:v>5.7725051643018332E-2</c:v>
                </c:pt>
                <c:pt idx="53">
                  <c:v>7.6807005719466304E-2</c:v>
                </c:pt>
                <c:pt idx="54">
                  <c:v>4.4742975227912041E-2</c:v>
                </c:pt>
                <c:pt idx="55">
                  <c:v>0.10092605486907757</c:v>
                </c:pt>
                <c:pt idx="56">
                  <c:v>-1.0834563780036888E-2</c:v>
                </c:pt>
                <c:pt idx="57">
                  <c:v>2.1295945939442618E-2</c:v>
                </c:pt>
                <c:pt idx="58">
                  <c:v>-6.1626070946871891E-3</c:v>
                </c:pt>
                <c:pt idx="59">
                  <c:v>-0.12327726251064419</c:v>
                </c:pt>
                <c:pt idx="60">
                  <c:v>-0.17355787014451352</c:v>
                </c:pt>
                <c:pt idx="61">
                  <c:v>-6.9016226762194322E-2</c:v>
                </c:pt>
                <c:pt idx="62">
                  <c:v>-9.0134005671698603E-2</c:v>
                </c:pt>
                <c:pt idx="63">
                  <c:v>-1.5894892241977487E-2</c:v>
                </c:pt>
                <c:pt idx="64">
                  <c:v>-8.4002502629407338E-2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FB8-4D4D-ABE3-2EC5A6B92AE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</c:numCache>
            </c:numRef>
          </c:xVal>
          <c:yVal>
            <c:numRef>
              <c:f>TDK_KF_ST_05_02!$AD$20:$AD$83</c:f>
              <c:numCache>
                <c:formatCode>General</c:formatCode>
                <c:ptCount val="64"/>
                <c:pt idx="0">
                  <c:v>1.0725025805237431E-3</c:v>
                </c:pt>
                <c:pt idx="1">
                  <c:v>0.11551891331560515</c:v>
                </c:pt>
                <c:pt idx="2">
                  <c:v>3.2591676866296382E-2</c:v>
                </c:pt>
                <c:pt idx="3">
                  <c:v>-6.6374556166444165E-3</c:v>
                </c:pt>
                <c:pt idx="4">
                  <c:v>-5.6746163426470986E-2</c:v>
                </c:pt>
                <c:pt idx="5">
                  <c:v>-6.0936505768545146E-3</c:v>
                </c:pt>
                <c:pt idx="6">
                  <c:v>0.10293913634839669</c:v>
                </c:pt>
                <c:pt idx="7">
                  <c:v>8.1254044086456645E-2</c:v>
                </c:pt>
                <c:pt idx="8">
                  <c:v>-2.7713171272061743E-2</c:v>
                </c:pt>
                <c:pt idx="9">
                  <c:v>9.1037496894159631E-2</c:v>
                </c:pt>
                <c:pt idx="10">
                  <c:v>-5.7458597567006109E-5</c:v>
                </c:pt>
                <c:pt idx="11">
                  <c:v>7.2847725048688972E-2</c:v>
                </c:pt>
                <c:pt idx="12">
                  <c:v>1.1845199360436709E-2</c:v>
                </c:pt>
                <c:pt idx="13">
                  <c:v>2.5315044686820443E-2</c:v>
                </c:pt>
                <c:pt idx="14">
                  <c:v>5.8042267261271263E-3</c:v>
                </c:pt>
                <c:pt idx="15">
                  <c:v>5.7919401552567251E-2</c:v>
                </c:pt>
                <c:pt idx="16">
                  <c:v>1.7348753741117662E-2</c:v>
                </c:pt>
                <c:pt idx="17">
                  <c:v>4.6002195009833713E-2</c:v>
                </c:pt>
                <c:pt idx="18">
                  <c:v>5.5464523786525888E-3</c:v>
                </c:pt>
                <c:pt idx="19">
                  <c:v>1.3868248825346541E-2</c:v>
                </c:pt>
                <c:pt idx="20">
                  <c:v>-5.2028370331157703E-2</c:v>
                </c:pt>
                <c:pt idx="21">
                  <c:v>2.3895859003204123E-2</c:v>
                </c:pt>
                <c:pt idx="22">
                  <c:v>0.17075905335251207</c:v>
                </c:pt>
                <c:pt idx="23">
                  <c:v>2.9161045830903731E-2</c:v>
                </c:pt>
                <c:pt idx="24">
                  <c:v>4.2655632513515229E-2</c:v>
                </c:pt>
                <c:pt idx="25">
                  <c:v>3.8230393502914239E-2</c:v>
                </c:pt>
                <c:pt idx="26">
                  <c:v>9.5773537618129012E-3</c:v>
                </c:pt>
                <c:pt idx="27">
                  <c:v>-7.4779992210807222E-2</c:v>
                </c:pt>
                <c:pt idx="28">
                  <c:v>3.8539922716864794E-2</c:v>
                </c:pt>
                <c:pt idx="29">
                  <c:v>7.3294979457756426E-2</c:v>
                </c:pt>
                <c:pt idx="30">
                  <c:v>7.9046075742326138E-2</c:v>
                </c:pt>
                <c:pt idx="31">
                  <c:v>9.6934627098590909E-2</c:v>
                </c:pt>
                <c:pt idx="32">
                  <c:v>5.7181884244300818E-2</c:v>
                </c:pt>
                <c:pt idx="33">
                  <c:v>1.6509398007798382E-2</c:v>
                </c:pt>
                <c:pt idx="34">
                  <c:v>9.9966850590448075E-2</c:v>
                </c:pt>
                <c:pt idx="35">
                  <c:v>0.11815633651079338</c:v>
                </c:pt>
                <c:pt idx="36">
                  <c:v>2.721734251801422E-2</c:v>
                </c:pt>
                <c:pt idx="37">
                  <c:v>4.374034018326256E-2</c:v>
                </c:pt>
                <c:pt idx="38">
                  <c:v>7.4609741768853155E-2</c:v>
                </c:pt>
                <c:pt idx="39">
                  <c:v>0.11619124305801165</c:v>
                </c:pt>
                <c:pt idx="40">
                  <c:v>-7.7326986020125332E-3</c:v>
                </c:pt>
                <c:pt idx="41">
                  <c:v>2.7150123696628725E-4</c:v>
                </c:pt>
                <c:pt idx="42">
                  <c:v>0.11101259496228977</c:v>
                </c:pt>
                <c:pt idx="43">
                  <c:v>8.9140535062796289E-2</c:v>
                </c:pt>
                <c:pt idx="44">
                  <c:v>2.2546421971441077E-2</c:v>
                </c:pt>
                <c:pt idx="45">
                  <c:v>5.2031808423436132E-2</c:v>
                </c:pt>
                <c:pt idx="46">
                  <c:v>5.9999640793648723E-2</c:v>
                </c:pt>
                <c:pt idx="47">
                  <c:v>1.6314491111529605E-2</c:v>
                </c:pt>
                <c:pt idx="48">
                  <c:v>3.95031639978356E-2</c:v>
                </c:pt>
                <c:pt idx="49">
                  <c:v>3.2773957267806964E-2</c:v>
                </c:pt>
                <c:pt idx="50">
                  <c:v>3.4524397171935561E-2</c:v>
                </c:pt>
                <c:pt idx="51">
                  <c:v>-3.6311811810605832E-2</c:v>
                </c:pt>
                <c:pt idx="52">
                  <c:v>2.0837457862626252E-2</c:v>
                </c:pt>
                <c:pt idx="53">
                  <c:v>0.13480348554884358</c:v>
                </c:pt>
                <c:pt idx="54">
                  <c:v>-5.5676899667616908E-2</c:v>
                </c:pt>
                <c:pt idx="55">
                  <c:v>0.15422546552929361</c:v>
                </c:pt>
                <c:pt idx="56">
                  <c:v>8.547310129432617E-2</c:v>
                </c:pt>
                <c:pt idx="57">
                  <c:v>-3.0212074353244134E-3</c:v>
                </c:pt>
                <c:pt idx="58">
                  <c:v>8.0940997099219203E-3</c:v>
                </c:pt>
                <c:pt idx="59">
                  <c:v>2.4133244452684721E-2</c:v>
                </c:pt>
                <c:pt idx="60">
                  <c:v>-2.8735386191954149E-2</c:v>
                </c:pt>
                <c:pt idx="61">
                  <c:v>2.1892929626119439E-2</c:v>
                </c:pt>
                <c:pt idx="62">
                  <c:v>0.12130065832309356</c:v>
                </c:pt>
                <c:pt idx="63">
                  <c:v>-2.2594912443992143E-2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FB8-4D4D-ABE3-2EC5A6B92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85472"/>
        <c:axId val="574986648"/>
      </c:scatterChart>
      <c:valAx>
        <c:axId val="5749854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6648"/>
        <c:crosses val="autoZero"/>
        <c:crossBetween val="midCat"/>
      </c:valAx>
      <c:valAx>
        <c:axId val="574986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5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TDK_KF_ST_05_02!$I$20:$I$84</c:f>
              <c:numCache>
                <c:formatCode>General</c:formatCode>
                <c:ptCount val="65"/>
                <c:pt idx="0">
                  <c:v>490</c:v>
                </c:pt>
                <c:pt idx="1">
                  <c:v>866</c:v>
                </c:pt>
                <c:pt idx="2">
                  <c:v>1241</c:v>
                </c:pt>
                <c:pt idx="3">
                  <c:v>1603</c:v>
                </c:pt>
                <c:pt idx="4">
                  <c:v>1935</c:v>
                </c:pt>
                <c:pt idx="5">
                  <c:v>2248</c:v>
                </c:pt>
                <c:pt idx="6">
                  <c:v>2541</c:v>
                </c:pt>
                <c:pt idx="7">
                  <c:v>2817</c:v>
                </c:pt>
                <c:pt idx="8">
                  <c:v>3061</c:v>
                </c:pt>
                <c:pt idx="9">
                  <c:v>3277</c:v>
                </c:pt>
                <c:pt idx="10">
                  <c:v>3465</c:v>
                </c:pt>
                <c:pt idx="11">
                  <c:v>3611</c:v>
                </c:pt>
                <c:pt idx="12">
                  <c:v>3724</c:v>
                </c:pt>
                <c:pt idx="13">
                  <c:v>3804</c:v>
                </c:pt>
                <c:pt idx="14">
                  <c:v>3844</c:v>
                </c:pt>
                <c:pt idx="15">
                  <c:v>3841</c:v>
                </c:pt>
                <c:pt idx="16">
                  <c:v>3813</c:v>
                </c:pt>
                <c:pt idx="17">
                  <c:v>3739</c:v>
                </c:pt>
                <c:pt idx="18">
                  <c:v>3630</c:v>
                </c:pt>
                <c:pt idx="19">
                  <c:v>3484</c:v>
                </c:pt>
                <c:pt idx="20">
                  <c:v>3302</c:v>
                </c:pt>
                <c:pt idx="21">
                  <c:v>3100</c:v>
                </c:pt>
                <c:pt idx="22">
                  <c:v>2864</c:v>
                </c:pt>
                <c:pt idx="23">
                  <c:v>2596</c:v>
                </c:pt>
                <c:pt idx="24">
                  <c:v>2301</c:v>
                </c:pt>
                <c:pt idx="25">
                  <c:v>1983</c:v>
                </c:pt>
                <c:pt idx="26">
                  <c:v>1646</c:v>
                </c:pt>
                <c:pt idx="27">
                  <c:v>1288</c:v>
                </c:pt>
                <c:pt idx="28">
                  <c:v>923</c:v>
                </c:pt>
                <c:pt idx="29">
                  <c:v>560</c:v>
                </c:pt>
                <c:pt idx="30">
                  <c:v>190</c:v>
                </c:pt>
                <c:pt idx="31">
                  <c:v>-191</c:v>
                </c:pt>
                <c:pt idx="32">
                  <c:v>-570</c:v>
                </c:pt>
                <c:pt idx="33">
                  <c:v>-954</c:v>
                </c:pt>
                <c:pt idx="34">
                  <c:v>-1323</c:v>
                </c:pt>
                <c:pt idx="35">
                  <c:v>-1675</c:v>
                </c:pt>
                <c:pt idx="36">
                  <c:v>-2012</c:v>
                </c:pt>
                <c:pt idx="37">
                  <c:v>-2329</c:v>
                </c:pt>
                <c:pt idx="38">
                  <c:v>-2616</c:v>
                </c:pt>
                <c:pt idx="39">
                  <c:v>-2882</c:v>
                </c:pt>
                <c:pt idx="40">
                  <c:v>-3136</c:v>
                </c:pt>
                <c:pt idx="41">
                  <c:v>-3348</c:v>
                </c:pt>
                <c:pt idx="42">
                  <c:v>-3534</c:v>
                </c:pt>
                <c:pt idx="43">
                  <c:v>-3686</c:v>
                </c:pt>
                <c:pt idx="44">
                  <c:v>-3797</c:v>
                </c:pt>
                <c:pt idx="45">
                  <c:v>-3875</c:v>
                </c:pt>
                <c:pt idx="46">
                  <c:v>-3912</c:v>
                </c:pt>
                <c:pt idx="47">
                  <c:v>-3920</c:v>
                </c:pt>
                <c:pt idx="48">
                  <c:v>-3882</c:v>
                </c:pt>
                <c:pt idx="49">
                  <c:v>-3815</c:v>
                </c:pt>
                <c:pt idx="50">
                  <c:v>-3706</c:v>
                </c:pt>
                <c:pt idx="51">
                  <c:v>-3563</c:v>
                </c:pt>
                <c:pt idx="52">
                  <c:v>-3389</c:v>
                </c:pt>
                <c:pt idx="53">
                  <c:v>-3180</c:v>
                </c:pt>
                <c:pt idx="54">
                  <c:v>-2944</c:v>
                </c:pt>
                <c:pt idx="55">
                  <c:v>-2687</c:v>
                </c:pt>
                <c:pt idx="56">
                  <c:v>-2392</c:v>
                </c:pt>
                <c:pt idx="57">
                  <c:v>-2067</c:v>
                </c:pt>
                <c:pt idx="58">
                  <c:v>-1721</c:v>
                </c:pt>
                <c:pt idx="59">
                  <c:v>-1377</c:v>
                </c:pt>
                <c:pt idx="60">
                  <c:v>-1003</c:v>
                </c:pt>
                <c:pt idx="61">
                  <c:v>-642</c:v>
                </c:pt>
                <c:pt idx="62">
                  <c:v>-275</c:v>
                </c:pt>
                <c:pt idx="63">
                  <c:v>110</c:v>
                </c:pt>
                <c:pt idx="64">
                  <c:v>489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8B-4EF2-BBB6-19F3C26DCF8C}"/>
            </c:ext>
          </c:extLst>
        </c:ser>
        <c:ser>
          <c:idx val="1"/>
          <c:order val="1"/>
          <c:tx>
            <c:strRef>
              <c:f>TDK_KF_ST_05_02!$L$19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TDK_KF_ST_05_02!$L$20:$L$84</c:f>
              <c:numCache>
                <c:formatCode>General</c:formatCode>
                <c:ptCount val="65"/>
                <c:pt idx="0">
                  <c:v>492.88009920174699</c:v>
                </c:pt>
                <c:pt idx="1">
                  <c:v>872.19268983567281</c:v>
                </c:pt>
                <c:pt idx="2">
                  <c:v>1247.6523881007192</c:v>
                </c:pt>
                <c:pt idx="3">
                  <c:v>1604.4787032336137</c:v>
                </c:pt>
                <c:pt idx="4">
                  <c:v>1939.3165345307848</c:v>
                </c:pt>
                <c:pt idx="5">
                  <c:v>2252.8505880050429</c:v>
                </c:pt>
                <c:pt idx="6">
                  <c:v>2545.3652395874374</c:v>
                </c:pt>
                <c:pt idx="7">
                  <c:v>2814.0033654688805</c:v>
                </c:pt>
                <c:pt idx="8">
                  <c:v>3058.3178017883747</c:v>
                </c:pt>
                <c:pt idx="9">
                  <c:v>3276.8961525565414</c:v>
                </c:pt>
                <c:pt idx="10">
                  <c:v>3462.4254549473389</c:v>
                </c:pt>
                <c:pt idx="11">
                  <c:v>3610.5988876428783</c:v>
                </c:pt>
                <c:pt idx="12">
                  <c:v>3721.4818976683773</c:v>
                </c:pt>
                <c:pt idx="13">
                  <c:v>3796.2668870856655</c:v>
                </c:pt>
                <c:pt idx="14">
                  <c:v>3835.7516332896221</c:v>
                </c:pt>
                <c:pt idx="15">
                  <c:v>3839.1090525907721</c:v>
                </c:pt>
                <c:pt idx="16">
                  <c:v>3805.0816760202729</c:v>
                </c:pt>
                <c:pt idx="17">
                  <c:v>3733.5676439697304</c:v>
                </c:pt>
                <c:pt idx="18">
                  <c:v>3621.7018465770816</c:v>
                </c:pt>
                <c:pt idx="19">
                  <c:v>3476.5427762485328</c:v>
                </c:pt>
                <c:pt idx="20">
                  <c:v>3301.7232936897522</c:v>
                </c:pt>
                <c:pt idx="21">
                  <c:v>3094.7386148514729</c:v>
                </c:pt>
                <c:pt idx="22">
                  <c:v>2859.1184348795159</c:v>
                </c:pt>
                <c:pt idx="23">
                  <c:v>2597.7822159928505</c:v>
                </c:pt>
                <c:pt idx="24">
                  <c:v>2302.8309901684429</c:v>
                </c:pt>
                <c:pt idx="25">
                  <c:v>1985.8978051673712</c:v>
                </c:pt>
                <c:pt idx="26">
                  <c:v>1646.9814342566092</c:v>
                </c:pt>
                <c:pt idx="27">
                  <c:v>1293.6680055488205</c:v>
                </c:pt>
                <c:pt idx="28">
                  <c:v>931.45784030682012</c:v>
                </c:pt>
                <c:pt idx="29">
                  <c:v>563.57558028877725</c:v>
                </c:pt>
                <c:pt idx="30">
                  <c:v>193.0703749810317</c:v>
                </c:pt>
                <c:pt idx="31">
                  <c:v>-183.86984816717731</c:v>
                </c:pt>
                <c:pt idx="32">
                  <c:v>-563.70953794570823</c:v>
                </c:pt>
                <c:pt idx="33">
                  <c:v>-946.83695939068753</c:v>
                </c:pt>
                <c:pt idx="34">
                  <c:v>-1320.280875040638</c:v>
                </c:pt>
                <c:pt idx="35">
                  <c:v>-1675.3632474203735</c:v>
                </c:pt>
                <c:pt idx="36">
                  <c:v>-2007.7260418919166</c:v>
                </c:pt>
                <c:pt idx="37">
                  <c:v>-2322.2521395400254</c:v>
                </c:pt>
                <c:pt idx="38">
                  <c:v>-2614.9877579477629</c:v>
                </c:pt>
                <c:pt idx="39">
                  <c:v>-2884.1450990008198</c:v>
                </c:pt>
                <c:pt idx="40">
                  <c:v>-3131.1573360980383</c:v>
                </c:pt>
                <c:pt idx="41">
                  <c:v>-3351.3316375480163</c:v>
                </c:pt>
                <c:pt idx="42">
                  <c:v>-3535.8972238461802</c:v>
                </c:pt>
                <c:pt idx="43">
                  <c:v>-3687.0142003966253</c:v>
                </c:pt>
                <c:pt idx="44">
                  <c:v>-3802.5414221357291</c:v>
                </c:pt>
                <c:pt idx="45">
                  <c:v>-3877.8534526543581</c:v>
                </c:pt>
                <c:pt idx="46">
                  <c:v>-3919.3125734287296</c:v>
                </c:pt>
                <c:pt idx="47">
                  <c:v>-3924.1366645182434</c:v>
                </c:pt>
                <c:pt idx="48">
                  <c:v>-3891.1289212347265</c:v>
                </c:pt>
                <c:pt idx="49">
                  <c:v>-3821.4220693133989</c:v>
                </c:pt>
                <c:pt idx="50">
                  <c:v>-3711.7596701949424</c:v>
                </c:pt>
                <c:pt idx="51">
                  <c:v>-3567.1171473375944</c:v>
                </c:pt>
                <c:pt idx="52">
                  <c:v>-3392.6011214812411</c:v>
                </c:pt>
                <c:pt idx="53">
                  <c:v>-3183.0481964495011</c:v>
                </c:pt>
                <c:pt idx="54">
                  <c:v>-2945.8888871264262</c:v>
                </c:pt>
                <c:pt idx="55">
                  <c:v>-2685.6819728750561</c:v>
                </c:pt>
                <c:pt idx="56">
                  <c:v>-2389.081851699957</c:v>
                </c:pt>
                <c:pt idx="57">
                  <c:v>-2068.6281826841473</c:v>
                </c:pt>
                <c:pt idx="58">
                  <c:v>-1722.4644053358375</c:v>
                </c:pt>
                <c:pt idx="59">
                  <c:v>-1371.060840400886</c:v>
                </c:pt>
                <c:pt idx="60">
                  <c:v>-1003.3112380261612</c:v>
                </c:pt>
                <c:pt idx="61">
                  <c:v>-639.99810699994498</c:v>
                </c:pt>
                <c:pt idx="62">
                  <c:v>-266.3627802614655</c:v>
                </c:pt>
                <c:pt idx="63">
                  <c:v>116.07659125567565</c:v>
                </c:pt>
                <c:pt idx="64">
                  <c:v>497.58553327981093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8B-4EF2-BBB6-19F3C26DCF8C}"/>
            </c:ext>
          </c:extLst>
        </c:ser>
        <c:ser>
          <c:idx val="2"/>
          <c:order val="2"/>
          <c:tx>
            <c:strRef>
              <c:f>TDK_KF_ST_05_02!$J$19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-3719</c:v>
                </c:pt>
                <c:pt idx="2">
                  <c:v>-3608</c:v>
                </c:pt>
                <c:pt idx="3">
                  <c:v>-3468</c:v>
                </c:pt>
                <c:pt idx="4">
                  <c:v>-3297</c:v>
                </c:pt>
                <c:pt idx="5">
                  <c:v>-3093</c:v>
                </c:pt>
                <c:pt idx="6">
                  <c:v>-2860</c:v>
                </c:pt>
                <c:pt idx="7">
                  <c:v>-2602</c:v>
                </c:pt>
                <c:pt idx="8">
                  <c:v>-2306</c:v>
                </c:pt>
                <c:pt idx="9">
                  <c:v>-1987</c:v>
                </c:pt>
                <c:pt idx="10">
                  <c:v>-1647</c:v>
                </c:pt>
                <c:pt idx="11">
                  <c:v>-1299</c:v>
                </c:pt>
                <c:pt idx="12">
                  <c:v>-940</c:v>
                </c:pt>
                <c:pt idx="13">
                  <c:v>-581</c:v>
                </c:pt>
                <c:pt idx="14">
                  <c:v>-215</c:v>
                </c:pt>
                <c:pt idx="15">
                  <c:v>167</c:v>
                </c:pt>
                <c:pt idx="16">
                  <c:v>540</c:v>
                </c:pt>
                <c:pt idx="17">
                  <c:v>916</c:v>
                </c:pt>
                <c:pt idx="18">
                  <c:v>1293</c:v>
                </c:pt>
                <c:pt idx="19">
                  <c:v>1640</c:v>
                </c:pt>
                <c:pt idx="20">
                  <c:v>1970</c:v>
                </c:pt>
                <c:pt idx="21">
                  <c:v>2290</c:v>
                </c:pt>
                <c:pt idx="22">
                  <c:v>2573</c:v>
                </c:pt>
                <c:pt idx="23">
                  <c:v>2851</c:v>
                </c:pt>
                <c:pt idx="24">
                  <c:v>3094</c:v>
                </c:pt>
                <c:pt idx="25">
                  <c:v>3313</c:v>
                </c:pt>
                <c:pt idx="26">
                  <c:v>3504</c:v>
                </c:pt>
                <c:pt idx="27">
                  <c:v>3654</c:v>
                </c:pt>
                <c:pt idx="28">
                  <c:v>3771</c:v>
                </c:pt>
                <c:pt idx="29">
                  <c:v>3843</c:v>
                </c:pt>
                <c:pt idx="30">
                  <c:v>3895</c:v>
                </c:pt>
                <c:pt idx="31">
                  <c:v>3890</c:v>
                </c:pt>
                <c:pt idx="32">
                  <c:v>3863</c:v>
                </c:pt>
                <c:pt idx="33">
                  <c:v>3794</c:v>
                </c:pt>
                <c:pt idx="34">
                  <c:v>3687</c:v>
                </c:pt>
                <c:pt idx="35">
                  <c:v>3546</c:v>
                </c:pt>
                <c:pt idx="36">
                  <c:v>3373</c:v>
                </c:pt>
                <c:pt idx="37">
                  <c:v>3172</c:v>
                </c:pt>
                <c:pt idx="38">
                  <c:v>2940</c:v>
                </c:pt>
                <c:pt idx="39">
                  <c:v>2681</c:v>
                </c:pt>
                <c:pt idx="40">
                  <c:v>2389</c:v>
                </c:pt>
                <c:pt idx="41">
                  <c:v>2067</c:v>
                </c:pt>
                <c:pt idx="42">
                  <c:v>1738</c:v>
                </c:pt>
                <c:pt idx="43">
                  <c:v>1390</c:v>
                </c:pt>
                <c:pt idx="44">
                  <c:v>1019</c:v>
                </c:pt>
                <c:pt idx="45">
                  <c:v>669</c:v>
                </c:pt>
                <c:pt idx="46">
                  <c:v>302</c:v>
                </c:pt>
                <c:pt idx="47">
                  <c:v>-82</c:v>
                </c:pt>
                <c:pt idx="48">
                  <c:v>-453</c:v>
                </c:pt>
                <c:pt idx="49">
                  <c:v>-822</c:v>
                </c:pt>
                <c:pt idx="50">
                  <c:v>-1195</c:v>
                </c:pt>
                <c:pt idx="51">
                  <c:v>-1551</c:v>
                </c:pt>
                <c:pt idx="52">
                  <c:v>-1880</c:v>
                </c:pt>
                <c:pt idx="53">
                  <c:v>-2192</c:v>
                </c:pt>
                <c:pt idx="54">
                  <c:v>-2494</c:v>
                </c:pt>
                <c:pt idx="55">
                  <c:v>-2755</c:v>
                </c:pt>
                <c:pt idx="56">
                  <c:v>-3010</c:v>
                </c:pt>
                <c:pt idx="57">
                  <c:v>-3233</c:v>
                </c:pt>
                <c:pt idx="58">
                  <c:v>-3420</c:v>
                </c:pt>
                <c:pt idx="59">
                  <c:v>-3574</c:v>
                </c:pt>
                <c:pt idx="60">
                  <c:v>-3688</c:v>
                </c:pt>
                <c:pt idx="61">
                  <c:v>-3762</c:v>
                </c:pt>
                <c:pt idx="62">
                  <c:v>-3813</c:v>
                </c:pt>
                <c:pt idx="63">
                  <c:v>-3816</c:v>
                </c:pt>
                <c:pt idx="64">
                  <c:v>-3791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8B-4EF2-BBB6-19F3C26DCF8C}"/>
            </c:ext>
          </c:extLst>
        </c:ser>
        <c:ser>
          <c:idx val="3"/>
          <c:order val="3"/>
          <c:tx>
            <c:strRef>
              <c:f>TDK_KF_ST_05_02!$N$19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11.447999999999999</c:v>
                </c:pt>
                <c:pt idx="3">
                  <c:v>17.135999999999999</c:v>
                </c:pt>
                <c:pt idx="4">
                  <c:v>22.724999999999998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39.383999999999993</c:v>
                </c:pt>
                <c:pt idx="8">
                  <c:v>45.008999999999993</c:v>
                </c:pt>
                <c:pt idx="9">
                  <c:v>50.750999999999991</c:v>
                </c:pt>
                <c:pt idx="10">
                  <c:v>56.501999999999988</c:v>
                </c:pt>
                <c:pt idx="11">
                  <c:v>62.16299999999999</c:v>
                </c:pt>
                <c:pt idx="12">
                  <c:v>67.724999999999994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89.981999999999985</c:v>
                </c:pt>
                <c:pt idx="17">
                  <c:v>95.633999999999986</c:v>
                </c:pt>
                <c:pt idx="18">
                  <c:v>101.44799999999998</c:v>
                </c:pt>
                <c:pt idx="19">
                  <c:v>107.10899999999998</c:v>
                </c:pt>
                <c:pt idx="20">
                  <c:v>112.63499999999998</c:v>
                </c:pt>
                <c:pt idx="21">
                  <c:v>118.18799999999997</c:v>
                </c:pt>
                <c:pt idx="22">
                  <c:v>123.72299999999997</c:v>
                </c:pt>
                <c:pt idx="23">
                  <c:v>129.23099999999997</c:v>
                </c:pt>
                <c:pt idx="24">
                  <c:v>134.90999999999997</c:v>
                </c:pt>
                <c:pt idx="25">
                  <c:v>140.57099999999997</c:v>
                </c:pt>
                <c:pt idx="26">
                  <c:v>146.26799999999997</c:v>
                </c:pt>
                <c:pt idx="27">
                  <c:v>151.92899999999997</c:v>
                </c:pt>
                <c:pt idx="28">
                  <c:v>157.52699999999999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174.13200000000001</c:v>
                </c:pt>
                <c:pt idx="32">
                  <c:v>179.75700000000001</c:v>
                </c:pt>
                <c:pt idx="33">
                  <c:v>185.50800000000001</c:v>
                </c:pt>
                <c:pt idx="34">
                  <c:v>191.25</c:v>
                </c:pt>
                <c:pt idx="35">
                  <c:v>196.90199999999999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219.06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241.80299999999997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258.48899999999998</c:v>
                </c:pt>
                <c:pt idx="47">
                  <c:v>264.14099999999996</c:v>
                </c:pt>
                <c:pt idx="48">
                  <c:v>269.80199999999996</c:v>
                </c:pt>
                <c:pt idx="49">
                  <c:v>275.40899999999999</c:v>
                </c:pt>
                <c:pt idx="50">
                  <c:v>281.18700000000001</c:v>
                </c:pt>
                <c:pt idx="51">
                  <c:v>286.88400000000001</c:v>
                </c:pt>
                <c:pt idx="52">
                  <c:v>292.43700000000001</c:v>
                </c:pt>
                <c:pt idx="53">
                  <c:v>298.08</c:v>
                </c:pt>
                <c:pt idx="54">
                  <c:v>303.65999999999997</c:v>
                </c:pt>
                <c:pt idx="55">
                  <c:v>309.14999999999998</c:v>
                </c:pt>
                <c:pt idx="56">
                  <c:v>314.86499999999995</c:v>
                </c:pt>
                <c:pt idx="57">
                  <c:v>320.58899999999994</c:v>
                </c:pt>
                <c:pt idx="58">
                  <c:v>326.40299999999996</c:v>
                </c:pt>
                <c:pt idx="59">
                  <c:v>332.02799999999996</c:v>
                </c:pt>
                <c:pt idx="60">
                  <c:v>337.70699999999994</c:v>
                </c:pt>
                <c:pt idx="61">
                  <c:v>343.17899999999992</c:v>
                </c:pt>
                <c:pt idx="62">
                  <c:v>348.7229999999999</c:v>
                </c:pt>
                <c:pt idx="63">
                  <c:v>354.36599999999987</c:v>
                </c:pt>
                <c:pt idx="64">
                  <c:v>360.01799999999986</c:v>
                </c:pt>
              </c:numCache>
            </c:numRef>
          </c:xVal>
          <c:yVal>
            <c:numRef>
              <c:f>TDK_KF_ST_05_02!$N$20:$N$84</c:f>
              <c:numCache>
                <c:formatCode>General</c:formatCode>
                <c:ptCount val="65"/>
                <c:pt idx="0">
                  <c:v>-3784.581963031264</c:v>
                </c:pt>
                <c:pt idx="1">
                  <c:v>-3715.4445240706277</c:v>
                </c:pt>
                <c:pt idx="2">
                  <c:v>-3607.4861541445816</c:v>
                </c:pt>
                <c:pt idx="3">
                  <c:v>-3465.0503727622186</c:v>
                </c:pt>
                <c:pt idx="4">
                  <c:v>-3291.5117884655456</c:v>
                </c:pt>
                <c:pt idx="5">
                  <c:v>-3088.1169599245495</c:v>
                </c:pt>
                <c:pt idx="6">
                  <c:v>-2855.1013169231264</c:v>
                </c:pt>
                <c:pt idx="7">
                  <c:v>-2594.5139569864259</c:v>
                </c:pt>
                <c:pt idx="8">
                  <c:v>-2305.7981160414388</c:v>
                </c:pt>
                <c:pt idx="9">
                  <c:v>-1987.8406203226905</c:v>
                </c:pt>
                <c:pt idx="10">
                  <c:v>-1649.0320485734051</c:v>
                </c:pt>
                <c:pt idx="11">
                  <c:v>-1298.942471982321</c:v>
                </c:pt>
                <c:pt idx="12">
                  <c:v>-942.27337183293616</c:v>
                </c:pt>
                <c:pt idx="13">
                  <c:v>-580.57401872696926</c:v>
                </c:pt>
                <c:pt idx="14">
                  <c:v>-212.59228857479786</c:v>
                </c:pt>
                <c:pt idx="15">
                  <c:v>165.55513189131125</c:v>
                </c:pt>
                <c:pt idx="16">
                  <c:v>542.4612699888612</c:v>
                </c:pt>
                <c:pt idx="17">
                  <c:v>916.26609785869459</c:v>
                </c:pt>
                <c:pt idx="18">
                  <c:v>1291.8289829263981</c:v>
                </c:pt>
                <c:pt idx="19">
                  <c:v>1645.1372580611096</c:v>
                </c:pt>
                <c:pt idx="20">
                  <c:v>1974.9191208267241</c:v>
                </c:pt>
                <c:pt idx="21">
                  <c:v>2288.1667777323469</c:v>
                </c:pt>
                <c:pt idx="22">
                  <c:v>2579.3810683565525</c:v>
                </c:pt>
                <c:pt idx="23">
                  <c:v>2845.6506674636817</c:v>
                </c:pt>
                <c:pt idx="24">
                  <c:v>3093.0134551483188</c:v>
                </c:pt>
                <c:pt idx="25">
                  <c:v>3309.7475429995961</c:v>
                </c:pt>
                <c:pt idx="26">
                  <c:v>3495.637906202875</c:v>
                </c:pt>
                <c:pt idx="27">
                  <c:v>3646.5246971108854</c:v>
                </c:pt>
                <c:pt idx="28">
                  <c:v>3761.1256295107955</c:v>
                </c:pt>
                <c:pt idx="29">
                  <c:v>3839.6252147703658</c:v>
                </c:pt>
                <c:pt idx="30">
                  <c:v>3882.357225044806</c:v>
                </c:pt>
                <c:pt idx="31">
                  <c:v>3889.5857311443137</c:v>
                </c:pt>
                <c:pt idx="32">
                  <c:v>3860.0134718385507</c:v>
                </c:pt>
                <c:pt idx="33">
                  <c:v>3791.7314178431452</c:v>
                </c:pt>
                <c:pt idx="34">
                  <c:v>3685.8597254553274</c:v>
                </c:pt>
                <c:pt idx="35">
                  <c:v>3545.8921508080293</c:v>
                </c:pt>
                <c:pt idx="36">
                  <c:v>3375.7562757961277</c:v>
                </c:pt>
                <c:pt idx="37">
                  <c:v>3174.1443021729542</c:v>
                </c:pt>
                <c:pt idx="38">
                  <c:v>2943.5895494028114</c:v>
                </c:pt>
                <c:pt idx="39">
                  <c:v>2685.4988420942113</c:v>
                </c:pt>
                <c:pt idx="40">
                  <c:v>2396.8983690222817</c:v>
                </c:pt>
                <c:pt idx="41">
                  <c:v>2080.2280714099379</c:v>
                </c:pt>
                <c:pt idx="42">
                  <c:v>1747.9423144151733</c:v>
                </c:pt>
                <c:pt idx="43">
                  <c:v>1397.2721617308157</c:v>
                </c:pt>
                <c:pt idx="44">
                  <c:v>1032.0392925782235</c:v>
                </c:pt>
                <c:pt idx="45">
                  <c:v>675.46015664247625</c:v>
                </c:pt>
                <c:pt idx="46">
                  <c:v>304.70242378283564</c:v>
                </c:pt>
                <c:pt idx="47">
                  <c:v>-75.226729371691746</c:v>
                </c:pt>
                <c:pt idx="48">
                  <c:v>-454.66936459433464</c:v>
                </c:pt>
                <c:pt idx="49">
                  <c:v>-825.78239054677283</c:v>
                </c:pt>
                <c:pt idx="50">
                  <c:v>-1199.5463552164961</c:v>
                </c:pt>
                <c:pt idx="51">
                  <c:v>-1555.7950061172169</c:v>
                </c:pt>
                <c:pt idx="52">
                  <c:v>-1887.9339278307566</c:v>
                </c:pt>
                <c:pt idx="53">
                  <c:v>-2206.9424701840721</c:v>
                </c:pt>
                <c:pt idx="54">
                  <c:v>-2501.0271639430471</c:v>
                </c:pt>
                <c:pt idx="55">
                  <c:v>-2766.9213630292825</c:v>
                </c:pt>
                <c:pt idx="56">
                  <c:v>-3016.3688601148147</c:v>
                </c:pt>
                <c:pt idx="57">
                  <c:v>-3235.7998100647733</c:v>
                </c:pt>
                <c:pt idx="58">
                  <c:v>-3425.2778209701573</c:v>
                </c:pt>
                <c:pt idx="59">
                  <c:v>-3574.7300091060256</c:v>
                </c:pt>
                <c:pt idx="60">
                  <c:v>-3690.3465482474953</c:v>
                </c:pt>
                <c:pt idx="61">
                  <c:v>-3767.1650872594414</c:v>
                </c:pt>
                <c:pt idx="62">
                  <c:v>-3809.6519610461369</c:v>
                </c:pt>
                <c:pt idx="63">
                  <c:v>-3815.9595437115686</c:v>
                </c:pt>
                <c:pt idx="64">
                  <c:v>-3784.8639145437319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F8B-4EF2-BBB6-19F3C26DC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87824"/>
        <c:axId val="574976456"/>
      </c:scatterChart>
      <c:valAx>
        <c:axId val="57498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76456"/>
        <c:crosses val="autoZero"/>
        <c:crossBetween val="midCat"/>
      </c:valAx>
      <c:valAx>
        <c:axId val="574976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7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TDK_KF_ST_05_03!$I$85:$I$149</c:f>
              <c:numCache>
                <c:formatCode>General</c:formatCode>
                <c:ptCount val="65"/>
                <c:pt idx="0">
                  <c:v>500</c:v>
                </c:pt>
                <c:pt idx="1">
                  <c:v>117</c:v>
                </c:pt>
                <c:pt idx="2">
                  <c:v>-262</c:v>
                </c:pt>
                <c:pt idx="3">
                  <c:v>-634</c:v>
                </c:pt>
                <c:pt idx="4">
                  <c:v>-997</c:v>
                </c:pt>
                <c:pt idx="5">
                  <c:v>-1370</c:v>
                </c:pt>
                <c:pt idx="6">
                  <c:v>-1718</c:v>
                </c:pt>
                <c:pt idx="7">
                  <c:v>-2062</c:v>
                </c:pt>
                <c:pt idx="8">
                  <c:v>-2375</c:v>
                </c:pt>
                <c:pt idx="9">
                  <c:v>-2671</c:v>
                </c:pt>
                <c:pt idx="10">
                  <c:v>-2927</c:v>
                </c:pt>
                <c:pt idx="11">
                  <c:v>-3162</c:v>
                </c:pt>
                <c:pt idx="12">
                  <c:v>-3371</c:v>
                </c:pt>
                <c:pt idx="13">
                  <c:v>-3548</c:v>
                </c:pt>
                <c:pt idx="14">
                  <c:v>-3696</c:v>
                </c:pt>
                <c:pt idx="15">
                  <c:v>-3804</c:v>
                </c:pt>
                <c:pt idx="16">
                  <c:v>-3875</c:v>
                </c:pt>
                <c:pt idx="17">
                  <c:v>-3902</c:v>
                </c:pt>
                <c:pt idx="18">
                  <c:v>-3906</c:v>
                </c:pt>
                <c:pt idx="19">
                  <c:v>-3862</c:v>
                </c:pt>
                <c:pt idx="20">
                  <c:v>-3788</c:v>
                </c:pt>
                <c:pt idx="21">
                  <c:v>-3673</c:v>
                </c:pt>
                <c:pt idx="22">
                  <c:v>-3526</c:v>
                </c:pt>
                <c:pt idx="23">
                  <c:v>-3340</c:v>
                </c:pt>
                <c:pt idx="24">
                  <c:v>-3122</c:v>
                </c:pt>
                <c:pt idx="25">
                  <c:v>-2885</c:v>
                </c:pt>
                <c:pt idx="26">
                  <c:v>-2615</c:v>
                </c:pt>
                <c:pt idx="27">
                  <c:v>-2329</c:v>
                </c:pt>
                <c:pt idx="28">
                  <c:v>-2014</c:v>
                </c:pt>
                <c:pt idx="29">
                  <c:v>-1673</c:v>
                </c:pt>
                <c:pt idx="30">
                  <c:v>-1322</c:v>
                </c:pt>
                <c:pt idx="31">
                  <c:v>-951</c:v>
                </c:pt>
                <c:pt idx="32">
                  <c:v>-567</c:v>
                </c:pt>
                <c:pt idx="33">
                  <c:v>-200</c:v>
                </c:pt>
                <c:pt idx="34">
                  <c:v>180</c:v>
                </c:pt>
                <c:pt idx="35">
                  <c:v>546</c:v>
                </c:pt>
                <c:pt idx="36">
                  <c:v>912</c:v>
                </c:pt>
                <c:pt idx="37">
                  <c:v>1289</c:v>
                </c:pt>
                <c:pt idx="38">
                  <c:v>1636</c:v>
                </c:pt>
                <c:pt idx="39">
                  <c:v>1973</c:v>
                </c:pt>
                <c:pt idx="40">
                  <c:v>2291</c:v>
                </c:pt>
                <c:pt idx="41">
                  <c:v>2588</c:v>
                </c:pt>
                <c:pt idx="42">
                  <c:v>2847</c:v>
                </c:pt>
                <c:pt idx="43">
                  <c:v>3080</c:v>
                </c:pt>
                <c:pt idx="44">
                  <c:v>3294</c:v>
                </c:pt>
                <c:pt idx="45">
                  <c:v>3465</c:v>
                </c:pt>
                <c:pt idx="46">
                  <c:v>3617</c:v>
                </c:pt>
                <c:pt idx="47">
                  <c:v>3732</c:v>
                </c:pt>
                <c:pt idx="48">
                  <c:v>3797</c:v>
                </c:pt>
                <c:pt idx="49">
                  <c:v>3834</c:v>
                </c:pt>
                <c:pt idx="50">
                  <c:v>3828</c:v>
                </c:pt>
                <c:pt idx="51">
                  <c:v>3790</c:v>
                </c:pt>
                <c:pt idx="52">
                  <c:v>3721</c:v>
                </c:pt>
                <c:pt idx="53">
                  <c:v>3597</c:v>
                </c:pt>
                <c:pt idx="54">
                  <c:v>3455</c:v>
                </c:pt>
                <c:pt idx="55">
                  <c:v>3265</c:v>
                </c:pt>
                <c:pt idx="56">
                  <c:v>3049</c:v>
                </c:pt>
                <c:pt idx="57">
                  <c:v>2807</c:v>
                </c:pt>
                <c:pt idx="58">
                  <c:v>2542</c:v>
                </c:pt>
                <c:pt idx="59">
                  <c:v>2254</c:v>
                </c:pt>
                <c:pt idx="60">
                  <c:v>1931</c:v>
                </c:pt>
                <c:pt idx="61">
                  <c:v>1596</c:v>
                </c:pt>
                <c:pt idx="62">
                  <c:v>1238</c:v>
                </c:pt>
                <c:pt idx="63">
                  <c:v>870</c:v>
                </c:pt>
                <c:pt idx="64">
                  <c:v>490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AF-4986-8B38-60E4F4522EF8}"/>
            </c:ext>
          </c:extLst>
        </c:ser>
        <c:ser>
          <c:idx val="1"/>
          <c:order val="1"/>
          <c:tx>
            <c:strRef>
              <c:f>TDK_KF_ST_05_03!$L$19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TDK_KF_ST_05_03!$L$85:$L$149</c:f>
              <c:numCache>
                <c:formatCode>General</c:formatCode>
                <c:ptCount val="65"/>
                <c:pt idx="0">
                  <c:v>504.85389883936836</c:v>
                </c:pt>
                <c:pt idx="1">
                  <c:v>123.35167785752294</c:v>
                </c:pt>
                <c:pt idx="2">
                  <c:v>-254.9128945727835</c:v>
                </c:pt>
                <c:pt idx="3">
                  <c:v>-629.34521539906541</c:v>
                </c:pt>
                <c:pt idx="4">
                  <c:v>-991.15387822406547</c:v>
                </c:pt>
                <c:pt idx="5">
                  <c:v>-1366.0901282763036</c:v>
                </c:pt>
                <c:pt idx="6">
                  <c:v>-1719.2236469427585</c:v>
                </c:pt>
                <c:pt idx="7">
                  <c:v>-2056.982131161853</c:v>
                </c:pt>
                <c:pt idx="8">
                  <c:v>-2375.8659955342705</c:v>
                </c:pt>
                <c:pt idx="9">
                  <c:v>-2672.0638284871197</c:v>
                </c:pt>
                <c:pt idx="10">
                  <c:v>-2932.4123062279004</c:v>
                </c:pt>
                <c:pt idx="11">
                  <c:v>-3166.1503683109663</c:v>
                </c:pt>
                <c:pt idx="12">
                  <c:v>-3377.636016583785</c:v>
                </c:pt>
                <c:pt idx="13">
                  <c:v>-3555.2429198043533</c:v>
                </c:pt>
                <c:pt idx="14">
                  <c:v>-3698.280191711619</c:v>
                </c:pt>
                <c:pt idx="15">
                  <c:v>-3807.8376292015914</c:v>
                </c:pt>
                <c:pt idx="16">
                  <c:v>-3879.2298721878751</c:v>
                </c:pt>
                <c:pt idx="17">
                  <c:v>-3911.8204789670253</c:v>
                </c:pt>
                <c:pt idx="18">
                  <c:v>-3907.9469953742728</c:v>
                </c:pt>
                <c:pt idx="19">
                  <c:v>-3868.0429574277155</c:v>
                </c:pt>
                <c:pt idx="20">
                  <c:v>-3792.3070708742021</c:v>
                </c:pt>
                <c:pt idx="21">
                  <c:v>-3676.5733300373731</c:v>
                </c:pt>
                <c:pt idx="22">
                  <c:v>-3526.1045000679555</c:v>
                </c:pt>
                <c:pt idx="23">
                  <c:v>-3340.6803924943738</c:v>
                </c:pt>
                <c:pt idx="24">
                  <c:v>-3122.1904230988066</c:v>
                </c:pt>
                <c:pt idx="25">
                  <c:v>-2882.1896890711168</c:v>
                </c:pt>
                <c:pt idx="26">
                  <c:v>-2615.4149959007545</c:v>
                </c:pt>
                <c:pt idx="27">
                  <c:v>-2325.6984959702563</c:v>
                </c:pt>
                <c:pt idx="28">
                  <c:v>-2007.0303668707631</c:v>
                </c:pt>
                <c:pt idx="29">
                  <c:v>-1668.7611647408032</c:v>
                </c:pt>
                <c:pt idx="30">
                  <c:v>-1318.6940381525199</c:v>
                </c:pt>
                <c:pt idx="31">
                  <c:v>-945.25050417385717</c:v>
                </c:pt>
                <c:pt idx="32">
                  <c:v>-564.49483137669552</c:v>
                </c:pt>
                <c:pt idx="33">
                  <c:v>-191.28161492080773</c:v>
                </c:pt>
                <c:pt idx="34">
                  <c:v>183.93276050595898</c:v>
                </c:pt>
                <c:pt idx="35">
                  <c:v>552.81471017914566</c:v>
                </c:pt>
                <c:pt idx="36">
                  <c:v>916.82398768963981</c:v>
                </c:pt>
                <c:pt idx="37">
                  <c:v>1288.5840304315759</c:v>
                </c:pt>
                <c:pt idx="38">
                  <c:v>1639.2310049995845</c:v>
                </c:pt>
                <c:pt idx="39">
                  <c:v>1973.6257645974549</c:v>
                </c:pt>
                <c:pt idx="40">
                  <c:v>2294.3623945008785</c:v>
                </c:pt>
                <c:pt idx="41">
                  <c:v>2586.2852414924268</c:v>
                </c:pt>
                <c:pt idx="42">
                  <c:v>2843.8964054746525</c:v>
                </c:pt>
                <c:pt idx="43">
                  <c:v>3078.0611583636182</c:v>
                </c:pt>
                <c:pt idx="44">
                  <c:v>3289.4009154802698</c:v>
                </c:pt>
                <c:pt idx="45">
                  <c:v>3464.7811136076475</c:v>
                </c:pt>
                <c:pt idx="46">
                  <c:v>3610.0714844807117</c:v>
                </c:pt>
                <c:pt idx="47">
                  <c:v>3721.3651989415584</c:v>
                </c:pt>
                <c:pt idx="48">
                  <c:v>3792.8275011293522</c:v>
                </c:pt>
                <c:pt idx="49">
                  <c:v>3826.6344925702538</c:v>
                </c:pt>
                <c:pt idx="50">
                  <c:v>3824.1675383217625</c:v>
                </c:pt>
                <c:pt idx="51">
                  <c:v>3785.4286820453776</c:v>
                </c:pt>
                <c:pt idx="52">
                  <c:v>3712.0286538352238</c:v>
                </c:pt>
                <c:pt idx="53">
                  <c:v>3599.0462782293048</c:v>
                </c:pt>
                <c:pt idx="54">
                  <c:v>3451.8039343575647</c:v>
                </c:pt>
                <c:pt idx="55">
                  <c:v>3264.6836377493528</c:v>
                </c:pt>
                <c:pt idx="56">
                  <c:v>3051.5960796000008</c:v>
                </c:pt>
                <c:pt idx="57">
                  <c:v>2805.0884962514301</c:v>
                </c:pt>
                <c:pt idx="58">
                  <c:v>2543.6023710917643</c:v>
                </c:pt>
                <c:pt idx="59">
                  <c:v>2254.441750620625</c:v>
                </c:pt>
                <c:pt idx="60">
                  <c:v>1935.6322422808373</c:v>
                </c:pt>
                <c:pt idx="61">
                  <c:v>1600.8285139907427</c:v>
                </c:pt>
                <c:pt idx="62">
                  <c:v>1246.2801755622563</c:v>
                </c:pt>
                <c:pt idx="63">
                  <c:v>869.66025984956639</c:v>
                </c:pt>
                <c:pt idx="64">
                  <c:v>495.70669473993286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AAF-4986-8B38-60E4F4522EF8}"/>
            </c:ext>
          </c:extLst>
        </c:ser>
        <c:ser>
          <c:idx val="2"/>
          <c:order val="2"/>
          <c:tx>
            <c:strRef>
              <c:f>TDK_KF_ST_05_03!$J$19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TDK_KF_ST_05_03!$J$85:$J$149</c:f>
              <c:numCache>
                <c:formatCode>General</c:formatCode>
                <c:ptCount val="65"/>
                <c:pt idx="0">
                  <c:v>-3773</c:v>
                </c:pt>
                <c:pt idx="1">
                  <c:v>-3805</c:v>
                </c:pt>
                <c:pt idx="2">
                  <c:v>-3798</c:v>
                </c:pt>
                <c:pt idx="3">
                  <c:v>-3753</c:v>
                </c:pt>
                <c:pt idx="4">
                  <c:v>-3675</c:v>
                </c:pt>
                <c:pt idx="5">
                  <c:v>-3560</c:v>
                </c:pt>
                <c:pt idx="6">
                  <c:v>-3405</c:v>
                </c:pt>
                <c:pt idx="7">
                  <c:v>-3220</c:v>
                </c:pt>
                <c:pt idx="8">
                  <c:v>-3003</c:v>
                </c:pt>
                <c:pt idx="9">
                  <c:v>-2757</c:v>
                </c:pt>
                <c:pt idx="10">
                  <c:v>-2484</c:v>
                </c:pt>
                <c:pt idx="11">
                  <c:v>-2198</c:v>
                </c:pt>
                <c:pt idx="12">
                  <c:v>-1882</c:v>
                </c:pt>
                <c:pt idx="13">
                  <c:v>-1543</c:v>
                </c:pt>
                <c:pt idx="14">
                  <c:v>-1194</c:v>
                </c:pt>
                <c:pt idx="15">
                  <c:v>-825</c:v>
                </c:pt>
                <c:pt idx="16">
                  <c:v>-447</c:v>
                </c:pt>
                <c:pt idx="17">
                  <c:v>-87</c:v>
                </c:pt>
                <c:pt idx="18">
                  <c:v>292</c:v>
                </c:pt>
                <c:pt idx="19">
                  <c:v>655</c:v>
                </c:pt>
                <c:pt idx="20">
                  <c:v>1019</c:v>
                </c:pt>
                <c:pt idx="21">
                  <c:v>1380</c:v>
                </c:pt>
                <c:pt idx="22">
                  <c:v>1735</c:v>
                </c:pt>
                <c:pt idx="23">
                  <c:v>2063</c:v>
                </c:pt>
                <c:pt idx="24">
                  <c:v>2379</c:v>
                </c:pt>
                <c:pt idx="25">
                  <c:v>2663</c:v>
                </c:pt>
                <c:pt idx="26">
                  <c:v>2919</c:v>
                </c:pt>
                <c:pt idx="27">
                  <c:v>3156</c:v>
                </c:pt>
                <c:pt idx="28">
                  <c:v>3362</c:v>
                </c:pt>
                <c:pt idx="29">
                  <c:v>3533</c:v>
                </c:pt>
                <c:pt idx="30">
                  <c:v>3679</c:v>
                </c:pt>
                <c:pt idx="31">
                  <c:v>3783</c:v>
                </c:pt>
                <c:pt idx="32">
                  <c:v>3855</c:v>
                </c:pt>
                <c:pt idx="33">
                  <c:v>3885</c:v>
                </c:pt>
                <c:pt idx="34">
                  <c:v>3875</c:v>
                </c:pt>
                <c:pt idx="35">
                  <c:v>3837</c:v>
                </c:pt>
                <c:pt idx="36">
                  <c:v>3762</c:v>
                </c:pt>
                <c:pt idx="37">
                  <c:v>3638</c:v>
                </c:pt>
                <c:pt idx="38">
                  <c:v>3495</c:v>
                </c:pt>
                <c:pt idx="39">
                  <c:v>3308</c:v>
                </c:pt>
                <c:pt idx="40">
                  <c:v>3086</c:v>
                </c:pt>
                <c:pt idx="41">
                  <c:v>2842</c:v>
                </c:pt>
                <c:pt idx="42">
                  <c:v>2581</c:v>
                </c:pt>
                <c:pt idx="43">
                  <c:v>2289</c:v>
                </c:pt>
                <c:pt idx="44">
                  <c:v>1969</c:v>
                </c:pt>
                <c:pt idx="45">
                  <c:v>1640</c:v>
                </c:pt>
                <c:pt idx="46">
                  <c:v>1286</c:v>
                </c:pt>
                <c:pt idx="47">
                  <c:v>915</c:v>
                </c:pt>
                <c:pt idx="48">
                  <c:v>540</c:v>
                </c:pt>
                <c:pt idx="49">
                  <c:v>176</c:v>
                </c:pt>
                <c:pt idx="50">
                  <c:v>-204</c:v>
                </c:pt>
                <c:pt idx="51">
                  <c:v>-570</c:v>
                </c:pt>
                <c:pt idx="52">
                  <c:v>-927</c:v>
                </c:pt>
                <c:pt idx="53">
                  <c:v>-1292</c:v>
                </c:pt>
                <c:pt idx="54">
                  <c:v>-1646</c:v>
                </c:pt>
                <c:pt idx="55">
                  <c:v>-1986</c:v>
                </c:pt>
                <c:pt idx="56">
                  <c:v>-2289</c:v>
                </c:pt>
                <c:pt idx="57">
                  <c:v>-2588</c:v>
                </c:pt>
                <c:pt idx="58">
                  <c:v>-2840</c:v>
                </c:pt>
                <c:pt idx="59">
                  <c:v>-3075</c:v>
                </c:pt>
                <c:pt idx="60">
                  <c:v>-3284</c:v>
                </c:pt>
                <c:pt idx="61">
                  <c:v>-3457</c:v>
                </c:pt>
                <c:pt idx="62">
                  <c:v>-3597</c:v>
                </c:pt>
                <c:pt idx="63">
                  <c:v>-3708</c:v>
                </c:pt>
                <c:pt idx="64">
                  <c:v>-3771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AAF-4986-8B38-60E4F4522EF8}"/>
            </c:ext>
          </c:extLst>
        </c:ser>
        <c:ser>
          <c:idx val="3"/>
          <c:order val="3"/>
          <c:tx>
            <c:strRef>
              <c:f>TDK_KF_ST_05_03!$N$19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TDK_KF_ST_05_03!$N$85:$N$149</c:f>
              <c:numCache>
                <c:formatCode>General</c:formatCode>
                <c:ptCount val="65"/>
                <c:pt idx="0">
                  <c:v>-3769.7285199233361</c:v>
                </c:pt>
                <c:pt idx="1">
                  <c:v>-3801.5857974192973</c:v>
                </c:pt>
                <c:pt idx="2">
                  <c:v>-3796.1910296844112</c:v>
                </c:pt>
                <c:pt idx="3">
                  <c:v>-3754.5243455453833</c:v>
                </c:pt>
                <c:pt idx="4">
                  <c:v>-3678.8796895436367</c:v>
                </c:pt>
                <c:pt idx="5">
                  <c:v>-3561.5293797283953</c:v>
                </c:pt>
                <c:pt idx="6">
                  <c:v>-3411.2675814327704</c:v>
                </c:pt>
                <c:pt idx="7">
                  <c:v>-3226.6280703947109</c:v>
                </c:pt>
                <c:pt idx="8">
                  <c:v>-3009.1154114045285</c:v>
                </c:pt>
                <c:pt idx="9">
                  <c:v>-2761.0025571852902</c:v>
                </c:pt>
                <c:pt idx="10">
                  <c:v>-2495.9762441082539</c:v>
                </c:pt>
                <c:pt idx="11">
                  <c:v>-2207.6337800873625</c:v>
                </c:pt>
                <c:pt idx="12">
                  <c:v>-1887.674499580861</c:v>
                </c:pt>
                <c:pt idx="13">
                  <c:v>-1550.9565594995252</c:v>
                </c:pt>
                <c:pt idx="14">
                  <c:v>-1199.9368350640502</c:v>
                </c:pt>
                <c:pt idx="15">
                  <c:v>-829.32182327471605</c:v>
                </c:pt>
                <c:pt idx="16">
                  <c:v>-451.77522125688557</c:v>
                </c:pt>
                <c:pt idx="17">
                  <c:v>-83.21894497208342</c:v>
                </c:pt>
                <c:pt idx="18">
                  <c:v>296.69355117046251</c:v>
                </c:pt>
                <c:pt idx="19">
                  <c:v>662.76492710055766</c:v>
                </c:pt>
                <c:pt idx="20">
                  <c:v>1025.4182132921783</c:v>
                </c:pt>
                <c:pt idx="21">
                  <c:v>1392.4249848899146</c:v>
                </c:pt>
                <c:pt idx="22">
                  <c:v>1742.0147498736728</c:v>
                </c:pt>
                <c:pt idx="23">
                  <c:v>2075.8499849054633</c:v>
                </c:pt>
                <c:pt idx="24">
                  <c:v>2389.9710651597838</c:v>
                </c:pt>
                <c:pt idx="25">
                  <c:v>2671.0655643608748</c:v>
                </c:pt>
                <c:pt idx="26">
                  <c:v>2928.1676703007074</c:v>
                </c:pt>
                <c:pt idx="27">
                  <c:v>3157.7071630788632</c:v>
                </c:pt>
                <c:pt idx="28">
                  <c:v>3362.9855497271656</c:v>
                </c:pt>
                <c:pt idx="29">
                  <c:v>3536.292872747727</c:v>
                </c:pt>
                <c:pt idx="30">
                  <c:v>3674.2323152990921</c:v>
                </c:pt>
                <c:pt idx="31">
                  <c:v>3780.2125202657971</c:v>
                </c:pt>
                <c:pt idx="32">
                  <c:v>3848.1810625178223</c:v>
                </c:pt>
                <c:pt idx="33">
                  <c:v>3877.6687699681997</c:v>
                </c:pt>
                <c:pt idx="34">
                  <c:v>3871.2022774557663</c:v>
                </c:pt>
                <c:pt idx="35">
                  <c:v>3829.4473229311511</c:v>
                </c:pt>
                <c:pt idx="36">
                  <c:v>3752.7621203916519</c:v>
                </c:pt>
                <c:pt idx="37">
                  <c:v>3635.796015618173</c:v>
                </c:pt>
                <c:pt idx="38">
                  <c:v>3486.2380694323292</c:v>
                </c:pt>
                <c:pt idx="39">
                  <c:v>3303.3718337969972</c:v>
                </c:pt>
                <c:pt idx="40">
                  <c:v>3084.5585861115032</c:v>
                </c:pt>
                <c:pt idx="41">
                  <c:v>2840.1365642731589</c:v>
                </c:pt>
                <c:pt idx="42">
                  <c:v>2578.6186372787361</c:v>
                </c:pt>
                <c:pt idx="43">
                  <c:v>2290.8328252764177</c:v>
                </c:pt>
                <c:pt idx="44">
                  <c:v>1972.4189197490232</c:v>
                </c:pt>
                <c:pt idx="45">
                  <c:v>1642.2098687693326</c:v>
                </c:pt>
                <c:pt idx="46">
                  <c:v>1288.9623420989651</c:v>
                </c:pt>
                <c:pt idx="47">
                  <c:v>915.80191248981407</c:v>
                </c:pt>
                <c:pt idx="48">
                  <c:v>543.23857185637496</c:v>
                </c:pt>
                <c:pt idx="49">
                  <c:v>174.20454585283028</c:v>
                </c:pt>
                <c:pt idx="50">
                  <c:v>-201.51686391840406</c:v>
                </c:pt>
                <c:pt idx="51">
                  <c:v>-570.18280675119013</c:v>
                </c:pt>
                <c:pt idx="52">
                  <c:v>-929.09327517072234</c:v>
                </c:pt>
                <c:pt idx="53">
                  <c:v>-1293.9193456294461</c:v>
                </c:pt>
                <c:pt idx="54">
                  <c:v>-1641.753833426551</c:v>
                </c:pt>
                <c:pt idx="55">
                  <c:v>-1983.0721604712116</c:v>
                </c:pt>
                <c:pt idx="56">
                  <c:v>-2293.066553074832</c:v>
                </c:pt>
                <c:pt idx="57">
                  <c:v>-2584.6612086675896</c:v>
                </c:pt>
                <c:pt idx="58">
                  <c:v>-2838.7880102655254</c:v>
                </c:pt>
                <c:pt idx="59">
                  <c:v>-3070.2415777591518</c:v>
                </c:pt>
                <c:pt idx="60">
                  <c:v>-3277.7938966633137</c:v>
                </c:pt>
                <c:pt idx="61">
                  <c:v>-3451.5000339959442</c:v>
                </c:pt>
                <c:pt idx="62">
                  <c:v>-3593.2062723758754</c:v>
                </c:pt>
                <c:pt idx="63">
                  <c:v>-3701.6153134328779</c:v>
                </c:pt>
                <c:pt idx="64">
                  <c:v>-3769.9816789845208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AAF-4986-8B38-60E4F4522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985864"/>
        <c:axId val="571847576"/>
      </c:scatterChart>
      <c:valAx>
        <c:axId val="574985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7576"/>
        <c:crosses val="autoZero"/>
        <c:crossBetween val="midCat"/>
      </c:valAx>
      <c:valAx>
        <c:axId val="57184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4985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TDK_KF_ST_05_03!$AC$20:$AC$84</c:f>
              <c:numCache>
                <c:formatCode>General</c:formatCode>
                <c:ptCount val="65"/>
                <c:pt idx="0">
                  <c:v>-5.4915910317831704E-3</c:v>
                </c:pt>
                <c:pt idx="1">
                  <c:v>-0.1136989736162608</c:v>
                </c:pt>
                <c:pt idx="2">
                  <c:v>-0.14017105037450683</c:v>
                </c:pt>
                <c:pt idx="3">
                  <c:v>-0.15486607166610611</c:v>
                </c:pt>
                <c:pt idx="4">
                  <c:v>-0.16240026274991592</c:v>
                </c:pt>
                <c:pt idx="5">
                  <c:v>-0.12270682266080968</c:v>
                </c:pt>
                <c:pt idx="6">
                  <c:v>-1.3121548587953669E-2</c:v>
                </c:pt>
                <c:pt idx="7">
                  <c:v>-0.12563627093866359</c:v>
                </c:pt>
                <c:pt idx="8">
                  <c:v>-3.5249561726267586E-2</c:v>
                </c:pt>
                <c:pt idx="9">
                  <c:v>-1.3289836829486035E-2</c:v>
                </c:pt>
                <c:pt idx="10">
                  <c:v>7.3200421214814071E-2</c:v>
                </c:pt>
                <c:pt idx="11">
                  <c:v>1.1758981386527978E-2</c:v>
                </c:pt>
                <c:pt idx="12">
                  <c:v>2.1557764873449514E-2</c:v>
                </c:pt>
                <c:pt idx="13">
                  <c:v>3.6684490576703865E-3</c:v>
                </c:pt>
                <c:pt idx="14">
                  <c:v>-2.1825134383220757E-2</c:v>
                </c:pt>
                <c:pt idx="15">
                  <c:v>1.2628716379026628E-2</c:v>
                </c:pt>
                <c:pt idx="16">
                  <c:v>-4.3998246253579509E-2</c:v>
                </c:pt>
                <c:pt idx="17">
                  <c:v>-9.8741530685373391E-2</c:v>
                </c:pt>
                <c:pt idx="18">
                  <c:v>-0.15737549554029329</c:v>
                </c:pt>
                <c:pt idx="19">
                  <c:v>-8.7922092909238359E-2</c:v>
                </c:pt>
                <c:pt idx="20">
                  <c:v>-5.943307505357609E-2</c:v>
                </c:pt>
                <c:pt idx="21">
                  <c:v>-7.7580844195949794E-2</c:v>
                </c:pt>
                <c:pt idx="22">
                  <c:v>-7.5524506831214921E-3</c:v>
                </c:pt>
                <c:pt idx="23">
                  <c:v>-5.0540966530320475E-2</c:v>
                </c:pt>
                <c:pt idx="24">
                  <c:v>3.6771462421512524E-2</c:v>
                </c:pt>
                <c:pt idx="25">
                  <c:v>8.756302238359126E-2</c:v>
                </c:pt>
                <c:pt idx="26">
                  <c:v>2.8057514080728652E-2</c:v>
                </c:pt>
                <c:pt idx="27">
                  <c:v>1.7294782592159663E-2</c:v>
                </c:pt>
                <c:pt idx="28">
                  <c:v>0.12224659155313589</c:v>
                </c:pt>
                <c:pt idx="29">
                  <c:v>7.7788108392269351E-2</c:v>
                </c:pt>
                <c:pt idx="30">
                  <c:v>3.0216451418283441E-2</c:v>
                </c:pt>
                <c:pt idx="31">
                  <c:v>6.4319292785114612E-2</c:v>
                </c:pt>
                <c:pt idx="32">
                  <c:v>3.0379880826330918E-2</c:v>
                </c:pt>
                <c:pt idx="33">
                  <c:v>1.8730755488036266E-2</c:v>
                </c:pt>
                <c:pt idx="34">
                  <c:v>7.0001480361696622E-2</c:v>
                </c:pt>
                <c:pt idx="35">
                  <c:v>5.0255091439908028E-3</c:v>
                </c:pt>
                <c:pt idx="36">
                  <c:v>1.9234174564701334E-2</c:v>
                </c:pt>
                <c:pt idx="37">
                  <c:v>3.4391446190142005E-2</c:v>
                </c:pt>
                <c:pt idx="38">
                  <c:v>0.11297219504726286</c:v>
                </c:pt>
                <c:pt idx="39">
                  <c:v>0.10265419704361989</c:v>
                </c:pt>
                <c:pt idx="40">
                  <c:v>0.14981136696184194</c:v>
                </c:pt>
                <c:pt idx="41">
                  <c:v>0.14859456449923414</c:v>
                </c:pt>
                <c:pt idx="42">
                  <c:v>9.7646043916881808E-2</c:v>
                </c:pt>
                <c:pt idx="43">
                  <c:v>7.4377973881922799E-2</c:v>
                </c:pt>
                <c:pt idx="44">
                  <c:v>0.13372112489730625</c:v>
                </c:pt>
                <c:pt idx="45">
                  <c:v>5.2105739968396847E-2</c:v>
                </c:pt>
                <c:pt idx="46">
                  <c:v>-6.2774830199714415E-3</c:v>
                </c:pt>
                <c:pt idx="47">
                  <c:v>-3.338863884721377E-2</c:v>
                </c:pt>
                <c:pt idx="48">
                  <c:v>-2.6460581602634647E-2</c:v>
                </c:pt>
                <c:pt idx="49">
                  <c:v>-9.8456039043242072E-2</c:v>
                </c:pt>
                <c:pt idx="50">
                  <c:v>-0.11910388604064792</c:v>
                </c:pt>
                <c:pt idx="51">
                  <c:v>-8.2916849293837913E-2</c:v>
                </c:pt>
                <c:pt idx="52">
                  <c:v>-8.1092396863482463E-2</c:v>
                </c:pt>
                <c:pt idx="53">
                  <c:v>-0.11681425652199096</c:v>
                </c:pt>
                <c:pt idx="54">
                  <c:v>-8.761420556493249E-2</c:v>
                </c:pt>
                <c:pt idx="55">
                  <c:v>-3.9400340361851249E-2</c:v>
                </c:pt>
                <c:pt idx="56">
                  <c:v>-9.7247069389368335E-2</c:v>
                </c:pt>
                <c:pt idx="57">
                  <c:v>2.1648764218298311E-3</c:v>
                </c:pt>
                <c:pt idx="58">
                  <c:v>-3.2404251796549488E-2</c:v>
                </c:pt>
                <c:pt idx="59">
                  <c:v>-9.2861815317462515E-2</c:v>
                </c:pt>
                <c:pt idx="60">
                  <c:v>2.5434027375069945E-2</c:v>
                </c:pt>
                <c:pt idx="61">
                  <c:v>-7.3659372976464965E-2</c:v>
                </c:pt>
                <c:pt idx="62">
                  <c:v>-9.558117482237094E-2</c:v>
                </c:pt>
                <c:pt idx="63">
                  <c:v>-5.6260850535636564E-2</c:v>
                </c:pt>
                <c:pt idx="64">
                  <c:v>-9.7145204965499943E-2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9BE-4CD3-94ED-2A6E921E76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TDK_KF_ST_05_03!$AA$85:$AA$149</c:f>
              <c:numCache>
                <c:formatCode>General</c:formatCode>
                <c:ptCount val="65"/>
                <c:pt idx="0">
                  <c:v>360.09</c:v>
                </c:pt>
                <c:pt idx="1">
                  <c:v>354.41999999999996</c:v>
                </c:pt>
                <c:pt idx="2">
                  <c:v>348.82199999999995</c:v>
                </c:pt>
                <c:pt idx="3">
                  <c:v>343.25099999999992</c:v>
                </c:pt>
                <c:pt idx="4">
                  <c:v>337.7879999999999</c:v>
                </c:pt>
                <c:pt idx="5">
                  <c:v>331.98299999999989</c:v>
                </c:pt>
                <c:pt idx="6">
                  <c:v>326.31299999999987</c:v>
                </c:pt>
                <c:pt idx="7">
                  <c:v>320.62499999999989</c:v>
                </c:pt>
                <c:pt idx="8">
                  <c:v>314.91899999999987</c:v>
                </c:pt>
                <c:pt idx="9">
                  <c:v>309.20399999999989</c:v>
                </c:pt>
                <c:pt idx="10">
                  <c:v>303.70499999999987</c:v>
                </c:pt>
                <c:pt idx="11">
                  <c:v>298.20599999999985</c:v>
                </c:pt>
                <c:pt idx="12">
                  <c:v>292.51799999999986</c:v>
                </c:pt>
                <c:pt idx="13">
                  <c:v>286.86599999999987</c:v>
                </c:pt>
                <c:pt idx="14">
                  <c:v>281.23199999999986</c:v>
                </c:pt>
                <c:pt idx="15">
                  <c:v>275.48099999999988</c:v>
                </c:pt>
                <c:pt idx="16">
                  <c:v>269.75699999999989</c:v>
                </c:pt>
                <c:pt idx="17">
                  <c:v>264.2399999999999</c:v>
                </c:pt>
                <c:pt idx="18">
                  <c:v>258.56999999999988</c:v>
                </c:pt>
                <c:pt idx="19">
                  <c:v>253.07099999999988</c:v>
                </c:pt>
                <c:pt idx="20">
                  <c:v>247.53599999999989</c:v>
                </c:pt>
                <c:pt idx="21">
                  <c:v>241.78499999999988</c:v>
                </c:pt>
                <c:pt idx="22">
                  <c:v>236.09699999999989</c:v>
                </c:pt>
                <c:pt idx="23">
                  <c:v>230.39099999999991</c:v>
                </c:pt>
                <c:pt idx="24">
                  <c:v>224.6759999999999</c:v>
                </c:pt>
                <c:pt idx="25">
                  <c:v>219.15899999999991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202.48199999999989</c:v>
                </c:pt>
                <c:pt idx="29">
                  <c:v>196.8299999999999</c:v>
                </c:pt>
                <c:pt idx="30">
                  <c:v>191.2409999999999</c:v>
                </c:pt>
                <c:pt idx="31">
                  <c:v>185.48099999999991</c:v>
                </c:pt>
                <c:pt idx="32">
                  <c:v>179.74799999999991</c:v>
                </c:pt>
                <c:pt idx="33">
                  <c:v>174.20399999999989</c:v>
                </c:pt>
                <c:pt idx="34">
                  <c:v>168.6509999999999</c:v>
                </c:pt>
                <c:pt idx="35">
                  <c:v>163.16099999999989</c:v>
                </c:pt>
                <c:pt idx="36">
                  <c:v>157.66199999999989</c:v>
                </c:pt>
                <c:pt idx="37">
                  <c:v>151.9019999999999</c:v>
                </c:pt>
                <c:pt idx="38">
                  <c:v>146.26799999999992</c:v>
                </c:pt>
                <c:pt idx="39">
                  <c:v>140.63399999999993</c:v>
                </c:pt>
                <c:pt idx="40">
                  <c:v>134.89199999999994</c:v>
                </c:pt>
                <c:pt idx="41">
                  <c:v>129.25799999999995</c:v>
                </c:pt>
                <c:pt idx="42">
                  <c:v>123.82199999999995</c:v>
                </c:pt>
                <c:pt idx="43">
                  <c:v>118.32299999999995</c:v>
                </c:pt>
                <c:pt idx="44">
                  <c:v>112.65299999999995</c:v>
                </c:pt>
                <c:pt idx="45">
                  <c:v>107.09999999999995</c:v>
                </c:pt>
                <c:pt idx="46">
                  <c:v>101.42099999999995</c:v>
                </c:pt>
                <c:pt idx="47">
                  <c:v>95.624999999999943</c:v>
                </c:pt>
                <c:pt idx="48">
                  <c:v>89.972999999999942</c:v>
                </c:pt>
                <c:pt idx="49">
                  <c:v>84.446999999999946</c:v>
                </c:pt>
                <c:pt idx="50">
                  <c:v>78.839999999999947</c:v>
                </c:pt>
                <c:pt idx="51">
                  <c:v>73.30499999999995</c:v>
                </c:pt>
                <c:pt idx="52">
                  <c:v>67.832999999999956</c:v>
                </c:pt>
                <c:pt idx="53">
                  <c:v>62.126999999999953</c:v>
                </c:pt>
                <c:pt idx="54">
                  <c:v>56.483999999999952</c:v>
                </c:pt>
                <c:pt idx="55">
                  <c:v>50.669999999999952</c:v>
                </c:pt>
                <c:pt idx="56">
                  <c:v>45.053999999999952</c:v>
                </c:pt>
                <c:pt idx="57">
                  <c:v>39.356999999999957</c:v>
                </c:pt>
                <c:pt idx="58">
                  <c:v>33.920999999999957</c:v>
                </c:pt>
                <c:pt idx="59">
                  <c:v>28.403999999999957</c:v>
                </c:pt>
                <c:pt idx="60">
                  <c:v>22.742999999999959</c:v>
                </c:pt>
                <c:pt idx="61">
                  <c:v>17.13599999999996</c:v>
                </c:pt>
                <c:pt idx="62">
                  <c:v>11.46599999999996</c:v>
                </c:pt>
                <c:pt idx="63">
                  <c:v>5.6519999999999611</c:v>
                </c:pt>
                <c:pt idx="64">
                  <c:v>1.7999999999961602E-2</c:v>
                </c:pt>
              </c:numCache>
            </c:numRef>
          </c:xVal>
          <c:yVal>
            <c:numRef>
              <c:f>TDK_KF_ST_05_03!$AC$85:$AC$149</c:f>
              <c:numCache>
                <c:formatCode>General</c:formatCode>
                <c:ptCount val="65"/>
                <c:pt idx="0">
                  <c:v>-2.4056949954172069E-2</c:v>
                </c:pt>
                <c:pt idx="1">
                  <c:v>-4.2804738257132158E-2</c:v>
                </c:pt>
                <c:pt idx="2">
                  <c:v>-5.1682377246436317E-2</c:v>
                </c:pt>
                <c:pt idx="3">
                  <c:v>-2.2723208348281787E-2</c:v>
                </c:pt>
                <c:pt idx="4">
                  <c:v>-5.2647373583454282E-2</c:v>
                </c:pt>
                <c:pt idx="5">
                  <c:v>-2.1034298609322377E-2</c:v>
                </c:pt>
                <c:pt idx="6">
                  <c:v>1.202100547129703E-2</c:v>
                </c:pt>
                <c:pt idx="7">
                  <c:v>-8.3400506177099487E-2</c:v>
                </c:pt>
                <c:pt idx="8">
                  <c:v>-1.8703453189800712E-2</c:v>
                </c:pt>
                <c:pt idx="9">
                  <c:v>-7.9275132248426416E-3</c:v>
                </c:pt>
                <c:pt idx="10">
                  <c:v>-6.4162522216236084E-2</c:v>
                </c:pt>
                <c:pt idx="11">
                  <c:v>-6.7756987306609062E-2</c:v>
                </c:pt>
                <c:pt idx="12">
                  <c:v>-1.498982292338269E-2</c:v>
                </c:pt>
                <c:pt idx="13">
                  <c:v>-5.7856945898265622E-2</c:v>
                </c:pt>
                <c:pt idx="14">
                  <c:v>-6.9543773181180768E-2</c:v>
                </c:pt>
                <c:pt idx="15">
                  <c:v>-4.8362932453073881E-2</c:v>
                </c:pt>
                <c:pt idx="16">
                  <c:v>-6.2098442839499057E-2</c:v>
                </c:pt>
                <c:pt idx="17">
                  <c:v>6.1337207782003134E-2</c:v>
                </c:pt>
                <c:pt idx="18">
                  <c:v>6.8485820526746011E-2</c:v>
                </c:pt>
                <c:pt idx="19">
                  <c:v>0.1012491781929441</c:v>
                </c:pt>
                <c:pt idx="20">
                  <c:v>7.8702221708851994E-2</c:v>
                </c:pt>
                <c:pt idx="21">
                  <c:v>0.15922608015304718</c:v>
                </c:pt>
                <c:pt idx="22">
                  <c:v>9.8717342033381783E-2</c:v>
                </c:pt>
                <c:pt idx="23">
                  <c:v>0.1649658594588459</c:v>
                </c:pt>
                <c:pt idx="24">
                  <c:v>0.1369490314407642</c:v>
                </c:pt>
                <c:pt idx="25">
                  <c:v>0.12648938974754742</c:v>
                </c:pt>
                <c:pt idx="26">
                  <c:v>9.7213180539057475E-2</c:v>
                </c:pt>
                <c:pt idx="27">
                  <c:v>6.6443462482311588E-2</c:v>
                </c:pt>
                <c:pt idx="28">
                  <c:v>0.10910302818203377</c:v>
                </c:pt>
                <c:pt idx="29">
                  <c:v>9.0660533835404067E-2</c:v>
                </c:pt>
                <c:pt idx="30">
                  <c:v>3.5969671792003055E-2</c:v>
                </c:pt>
                <c:pt idx="31">
                  <c:v>8.628655491801851E-2</c:v>
                </c:pt>
                <c:pt idx="32">
                  <c:v>3.6160709281062964E-2</c:v>
                </c:pt>
                <c:pt idx="33">
                  <c:v>0.13755423318099247</c:v>
                </c:pt>
                <c:pt idx="34">
                  <c:v>7.4389007245883931E-2</c:v>
                </c:pt>
                <c:pt idx="35">
                  <c:v>0.12983007250926448</c:v>
                </c:pt>
                <c:pt idx="36">
                  <c:v>0.11647695155912174</c:v>
                </c:pt>
                <c:pt idx="37">
                  <c:v>1.9737447851611023E-2</c:v>
                </c:pt>
                <c:pt idx="38">
                  <c:v>0.11463687050883209</c:v>
                </c:pt>
                <c:pt idx="39">
                  <c:v>6.0255729879514774E-2</c:v>
                </c:pt>
                <c:pt idx="40">
                  <c:v>7.0656562268482048E-2</c:v>
                </c:pt>
                <c:pt idx="41">
                  <c:v>2.0632078892589334E-2</c:v>
                </c:pt>
                <c:pt idx="42">
                  <c:v>1.8622120452448598E-2</c:v>
                </c:pt>
                <c:pt idx="43">
                  <c:v>-1.3832634292526791E-2</c:v>
                </c:pt>
                <c:pt idx="44">
                  <c:v>-5.0387088910483158E-2</c:v>
                </c:pt>
                <c:pt idx="45">
                  <c:v>-8.7935878563882852E-4</c:v>
                </c:pt>
                <c:pt idx="46">
                  <c:v>-4.2032411808591519E-2</c:v>
                </c:pt>
                <c:pt idx="47">
                  <c:v>-1.2184789574632759E-2</c:v>
                </c:pt>
                <c:pt idx="48">
                  <c:v>-1.8687467067238117E-2</c:v>
                </c:pt>
                <c:pt idx="49">
                  <c:v>6.143354528103373E-2</c:v>
                </c:pt>
                <c:pt idx="50">
                  <c:v>5.992484928384556E-3</c:v>
                </c:pt>
                <c:pt idx="51">
                  <c:v>5.2890813648161839E-2</c:v>
                </c:pt>
                <c:pt idx="52">
                  <c:v>0.10241957632594278</c:v>
                </c:pt>
                <c:pt idx="53">
                  <c:v>5.3840841382509552E-2</c:v>
                </c:pt>
                <c:pt idx="54">
                  <c:v>-1.3468899514066379E-3</c:v>
                </c:pt>
                <c:pt idx="55">
                  <c:v>-2.9031920964186497E-3</c:v>
                </c:pt>
                <c:pt idx="56">
                  <c:v>5.3374046381371443E-2</c:v>
                </c:pt>
                <c:pt idx="57">
                  <c:v>6.4236987550572167E-3</c:v>
                </c:pt>
                <c:pt idx="58">
                  <c:v>-1.0760863181438651E-2</c:v>
                </c:pt>
                <c:pt idx="59">
                  <c:v>-3.3279663955983807E-2</c:v>
                </c:pt>
                <c:pt idx="60">
                  <c:v>-9.7541273318732635E-2</c:v>
                </c:pt>
                <c:pt idx="61">
                  <c:v>-9.5844039454156871E-2</c:v>
                </c:pt>
                <c:pt idx="62">
                  <c:v>-0.13560110490829835</c:v>
                </c:pt>
                <c:pt idx="63">
                  <c:v>-2.2781773879361644E-2</c:v>
                </c:pt>
                <c:pt idx="64">
                  <c:v>-9.4556983987434506E-2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9BE-4CD3-94ED-2A6E921E76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TDK_KF_ST_05_03!$AA$20:$AA$83</c:f>
              <c:numCache>
                <c:formatCode>General</c:formatCode>
                <c:ptCount val="64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</c:numCache>
            </c:numRef>
          </c:xVal>
          <c:yVal>
            <c:numRef>
              <c:f>TDK_KF_ST_05_03!$AD$20:$AD$83</c:f>
              <c:numCache>
                <c:formatCode>General</c:formatCode>
                <c:ptCount val="64"/>
                <c:pt idx="0">
                  <c:v>-8.9065392955651329E-2</c:v>
                </c:pt>
                <c:pt idx="1">
                  <c:v>9.0917199736899157E-2</c:v>
                </c:pt>
                <c:pt idx="2">
                  <c:v>4.5699454662084804E-3</c:v>
                </c:pt>
                <c:pt idx="3">
                  <c:v>5.9022032211949238E-2</c:v>
                </c:pt>
                <c:pt idx="4">
                  <c:v>6.4858989431183289E-2</c:v>
                </c:pt>
                <c:pt idx="5">
                  <c:v>8.9427158704825871E-2</c:v>
                </c:pt>
                <c:pt idx="6">
                  <c:v>2.3606854065150173E-3</c:v>
                </c:pt>
                <c:pt idx="7">
                  <c:v>0.1320599696937208</c:v>
                </c:pt>
                <c:pt idx="8">
                  <c:v>8.8623608107639029E-2</c:v>
                </c:pt>
                <c:pt idx="9">
                  <c:v>1.0386644733067385E-2</c:v>
                </c:pt>
                <c:pt idx="10">
                  <c:v>-7.4547311166220709E-2</c:v>
                </c:pt>
                <c:pt idx="11">
                  <c:v>4.2081859995981574E-2</c:v>
                </c:pt>
                <c:pt idx="12">
                  <c:v>8.0861811452493271E-2</c:v>
                </c:pt>
                <c:pt idx="13">
                  <c:v>4.9222364590491452E-2</c:v>
                </c:pt>
                <c:pt idx="14">
                  <c:v>2.7817619311605313E-2</c:v>
                </c:pt>
                <c:pt idx="15">
                  <c:v>4.8804828902007102E-2</c:v>
                </c:pt>
                <c:pt idx="16">
                  <c:v>2.5310779186341392E-2</c:v>
                </c:pt>
                <c:pt idx="17">
                  <c:v>8.6556741110740631E-2</c:v>
                </c:pt>
                <c:pt idx="18">
                  <c:v>0.11534308373170177</c:v>
                </c:pt>
                <c:pt idx="19">
                  <c:v>8.704273412359953E-2</c:v>
                </c:pt>
                <c:pt idx="20">
                  <c:v>9.0459861430929323E-3</c:v>
                </c:pt>
                <c:pt idx="21">
                  <c:v>6.3748209903423003E-2</c:v>
                </c:pt>
                <c:pt idx="22">
                  <c:v>2.6174571135570091E-2</c:v>
                </c:pt>
                <c:pt idx="23">
                  <c:v>7.1173045422909809E-2</c:v>
                </c:pt>
                <c:pt idx="24">
                  <c:v>3.3885099846969524E-2</c:v>
                </c:pt>
                <c:pt idx="25">
                  <c:v>-2.7307292504076486E-2</c:v>
                </c:pt>
                <c:pt idx="26">
                  <c:v>8.6579356428103438E-2</c:v>
                </c:pt>
                <c:pt idx="27">
                  <c:v>2.4426652594513598E-3</c:v>
                </c:pt>
                <c:pt idx="28">
                  <c:v>-5.7696399940141418E-3</c:v>
                </c:pt>
                <c:pt idx="29">
                  <c:v>5.2041964116995132E-2</c:v>
                </c:pt>
                <c:pt idx="30">
                  <c:v>4.417255582760049E-2</c:v>
                </c:pt>
                <c:pt idx="31">
                  <c:v>7.3234940395877857E-2</c:v>
                </c:pt>
                <c:pt idx="32">
                  <c:v>5.7808284547320454E-3</c:v>
                </c:pt>
                <c:pt idx="33">
                  <c:v>6.7555799429982244E-2</c:v>
                </c:pt>
                <c:pt idx="34">
                  <c:v>-3.4031808569693567E-2</c:v>
                </c:pt>
                <c:pt idx="35">
                  <c:v>8.5635024691413264E-2</c:v>
                </c:pt>
                <c:pt idx="36">
                  <c:v>8.9868853617332434E-2</c:v>
                </c:pt>
                <c:pt idx="37">
                  <c:v>3.2052016292169583E-2</c:v>
                </c:pt>
                <c:pt idx="38">
                  <c:v>-1.5759014508205382E-2</c:v>
                </c:pt>
                <c:pt idx="39">
                  <c:v>2.3835192703927532E-2</c:v>
                </c:pt>
                <c:pt idx="40">
                  <c:v>-1.2862335521077739E-2</c:v>
                </c:pt>
                <c:pt idx="41">
                  <c:v>1.637129495961176E-2</c:v>
                </c:pt>
                <c:pt idx="42">
                  <c:v>1.0712981164999746E-3</c:v>
                </c:pt>
                <c:pt idx="43">
                  <c:v>8.4848106271124379E-2</c:v>
                </c:pt>
                <c:pt idx="44">
                  <c:v>-5.501890318845426E-2</c:v>
                </c:pt>
                <c:pt idx="45">
                  <c:v>4.9143438224547253E-2</c:v>
                </c:pt>
                <c:pt idx="46">
                  <c:v>7.4763303546717452E-2</c:v>
                </c:pt>
                <c:pt idx="47">
                  <c:v>9.4725846629216903E-2</c:v>
                </c:pt>
                <c:pt idx="48">
                  <c:v>-3.563786123686441E-2</c:v>
                </c:pt>
                <c:pt idx="49">
                  <c:v>5.009310659016819E-2</c:v>
                </c:pt>
                <c:pt idx="50">
                  <c:v>4.9560112859467154E-2</c:v>
                </c:pt>
                <c:pt idx="51">
                  <c:v>2.5059903395572292E-2</c:v>
                </c:pt>
                <c:pt idx="52">
                  <c:v>6.6102573940099774E-2</c:v>
                </c:pt>
                <c:pt idx="53">
                  <c:v>4.9057269215381893E-2</c:v>
                </c:pt>
                <c:pt idx="54">
                  <c:v>2.3451683348696406E-2</c:v>
                </c:pt>
                <c:pt idx="55">
                  <c:v>3.1472827137008608E-2</c:v>
                </c:pt>
                <c:pt idx="56">
                  <c:v>7.8543616199567623E-2</c:v>
                </c:pt>
                <c:pt idx="57">
                  <c:v>-8.5565382598929318E-2</c:v>
                </c:pt>
                <c:pt idx="58">
                  <c:v>4.4425257267846519E-2</c:v>
                </c:pt>
                <c:pt idx="59">
                  <c:v>7.1827516708140138E-2</c:v>
                </c:pt>
                <c:pt idx="60">
                  <c:v>-7.8081400958524227E-2</c:v>
                </c:pt>
                <c:pt idx="61">
                  <c:v>5.0936164628183178E-2</c:v>
                </c:pt>
                <c:pt idx="62">
                  <c:v>4.3898797575934623E-2</c:v>
                </c:pt>
                <c:pt idx="63">
                  <c:v>1.3456112278504406E-2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9BE-4CD3-94ED-2A6E921E7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5224"/>
        <c:axId val="571845616"/>
      </c:scatterChart>
      <c:valAx>
        <c:axId val="5718452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5616"/>
        <c:crosses val="autoZero"/>
        <c:crossBetween val="midCat"/>
      </c:valAx>
      <c:valAx>
        <c:axId val="5718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5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TDK_KF_ST_05_03!$I$20:$I$84</c:f>
              <c:numCache>
                <c:formatCode>General</c:formatCode>
                <c:ptCount val="65"/>
                <c:pt idx="0">
                  <c:v>499</c:v>
                </c:pt>
                <c:pt idx="1">
                  <c:v>873</c:v>
                </c:pt>
                <c:pt idx="2">
                  <c:v>1247</c:v>
                </c:pt>
                <c:pt idx="3">
                  <c:v>1603</c:v>
                </c:pt>
                <c:pt idx="4">
                  <c:v>1934</c:v>
                </c:pt>
                <c:pt idx="5">
                  <c:v>2244</c:v>
                </c:pt>
                <c:pt idx="6">
                  <c:v>2552</c:v>
                </c:pt>
                <c:pt idx="7">
                  <c:v>2811</c:v>
                </c:pt>
                <c:pt idx="8">
                  <c:v>3062</c:v>
                </c:pt>
                <c:pt idx="9">
                  <c:v>3279</c:v>
                </c:pt>
                <c:pt idx="10">
                  <c:v>3468</c:v>
                </c:pt>
                <c:pt idx="11">
                  <c:v>3614</c:v>
                </c:pt>
                <c:pt idx="12">
                  <c:v>3724</c:v>
                </c:pt>
                <c:pt idx="13">
                  <c:v>3800</c:v>
                </c:pt>
                <c:pt idx="14">
                  <c:v>3842</c:v>
                </c:pt>
                <c:pt idx="15">
                  <c:v>3843</c:v>
                </c:pt>
                <c:pt idx="16">
                  <c:v>3810</c:v>
                </c:pt>
                <c:pt idx="17">
                  <c:v>3738</c:v>
                </c:pt>
                <c:pt idx="18">
                  <c:v>3629</c:v>
                </c:pt>
                <c:pt idx="19">
                  <c:v>3474</c:v>
                </c:pt>
                <c:pt idx="20">
                  <c:v>3305</c:v>
                </c:pt>
                <c:pt idx="21">
                  <c:v>3102</c:v>
                </c:pt>
                <c:pt idx="22">
                  <c:v>2857</c:v>
                </c:pt>
                <c:pt idx="23">
                  <c:v>2597</c:v>
                </c:pt>
                <c:pt idx="24">
                  <c:v>2300</c:v>
                </c:pt>
                <c:pt idx="25">
                  <c:v>1974</c:v>
                </c:pt>
                <c:pt idx="26">
                  <c:v>1637</c:v>
                </c:pt>
                <c:pt idx="27">
                  <c:v>1292</c:v>
                </c:pt>
                <c:pt idx="28">
                  <c:v>914</c:v>
                </c:pt>
                <c:pt idx="29">
                  <c:v>555</c:v>
                </c:pt>
                <c:pt idx="30">
                  <c:v>187</c:v>
                </c:pt>
                <c:pt idx="31">
                  <c:v>-198</c:v>
                </c:pt>
                <c:pt idx="32">
                  <c:v>-577</c:v>
                </c:pt>
                <c:pt idx="33">
                  <c:v>-956</c:v>
                </c:pt>
                <c:pt idx="34">
                  <c:v>-1334</c:v>
                </c:pt>
                <c:pt idx="35">
                  <c:v>-1680</c:v>
                </c:pt>
                <c:pt idx="36">
                  <c:v>-2015</c:v>
                </c:pt>
                <c:pt idx="37">
                  <c:v>-2323</c:v>
                </c:pt>
                <c:pt idx="38">
                  <c:v>-2629</c:v>
                </c:pt>
                <c:pt idx="39">
                  <c:v>-2892</c:v>
                </c:pt>
                <c:pt idx="40">
                  <c:v>-3143</c:v>
                </c:pt>
                <c:pt idx="41">
                  <c:v>-3355</c:v>
                </c:pt>
                <c:pt idx="42">
                  <c:v>-3539</c:v>
                </c:pt>
                <c:pt idx="43">
                  <c:v>-3691</c:v>
                </c:pt>
                <c:pt idx="44">
                  <c:v>-3804</c:v>
                </c:pt>
                <c:pt idx="45">
                  <c:v>-3881</c:v>
                </c:pt>
                <c:pt idx="46">
                  <c:v>-3917</c:v>
                </c:pt>
                <c:pt idx="47">
                  <c:v>-3927</c:v>
                </c:pt>
                <c:pt idx="48">
                  <c:v>-3882</c:v>
                </c:pt>
                <c:pt idx="49">
                  <c:v>-3812</c:v>
                </c:pt>
                <c:pt idx="50">
                  <c:v>-3708</c:v>
                </c:pt>
                <c:pt idx="51">
                  <c:v>-3561</c:v>
                </c:pt>
                <c:pt idx="52">
                  <c:v>-3382</c:v>
                </c:pt>
                <c:pt idx="53">
                  <c:v>-3183</c:v>
                </c:pt>
                <c:pt idx="54">
                  <c:v>-2939</c:v>
                </c:pt>
                <c:pt idx="55">
                  <c:v>-2678</c:v>
                </c:pt>
                <c:pt idx="56">
                  <c:v>-2384</c:v>
                </c:pt>
                <c:pt idx="57">
                  <c:v>-2057</c:v>
                </c:pt>
                <c:pt idx="58">
                  <c:v>-1724</c:v>
                </c:pt>
                <c:pt idx="59">
                  <c:v>-1376</c:v>
                </c:pt>
                <c:pt idx="60">
                  <c:v>-1003</c:v>
                </c:pt>
                <c:pt idx="61">
                  <c:v>-642</c:v>
                </c:pt>
                <c:pt idx="62">
                  <c:v>-268</c:v>
                </c:pt>
                <c:pt idx="63">
                  <c:v>113</c:v>
                </c:pt>
                <c:pt idx="64">
                  <c:v>495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B99-441B-8CFB-053D962096EA}"/>
            </c:ext>
          </c:extLst>
        </c:ser>
        <c:ser>
          <c:idx val="1"/>
          <c:order val="1"/>
          <c:tx>
            <c:strRef>
              <c:f>TDK_KF_ST_05_03!$L$19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TDK_KF_ST_05_03!$L$20:$L$84</c:f>
              <c:numCache>
                <c:formatCode>General</c:formatCode>
                <c:ptCount val="65"/>
                <c:pt idx="0">
                  <c:v>495.76340141530875</c:v>
                </c:pt>
                <c:pt idx="1">
                  <c:v>876.38660520882183</c:v>
                </c:pt>
                <c:pt idx="2">
                  <c:v>1253.0495595784043</c:v>
                </c:pt>
                <c:pt idx="3">
                  <c:v>1609.2770653389487</c:v>
                </c:pt>
                <c:pt idx="4">
                  <c:v>1938.7868625934298</c:v>
                </c:pt>
                <c:pt idx="5">
                  <c:v>2250.0498105873999</c:v>
                </c:pt>
                <c:pt idx="6">
                  <c:v>2548.3994964459462</c:v>
                </c:pt>
                <c:pt idx="7">
                  <c:v>2815.6806074653919</c:v>
                </c:pt>
                <c:pt idx="8">
                  <c:v>3059.9741888951289</c:v>
                </c:pt>
                <c:pt idx="9">
                  <c:v>3277.2322813038959</c:v>
                </c:pt>
                <c:pt idx="10">
                  <c:v>3464.2097680109728</c:v>
                </c:pt>
                <c:pt idx="11">
                  <c:v>3611.3857804678851</c:v>
                </c:pt>
                <c:pt idx="12">
                  <c:v>3723.805882081499</c:v>
                </c:pt>
                <c:pt idx="13">
                  <c:v>3797.3745779806322</c:v>
                </c:pt>
                <c:pt idx="14">
                  <c:v>3836.7053292291976</c:v>
                </c:pt>
                <c:pt idx="15">
                  <c:v>3839.7855197139111</c:v>
                </c:pt>
                <c:pt idx="16">
                  <c:v>3804.4351267760212</c:v>
                </c:pt>
                <c:pt idx="17">
                  <c:v>3732.0359700388531</c:v>
                </c:pt>
                <c:pt idx="18">
                  <c:v>3621.4118383652594</c:v>
                </c:pt>
                <c:pt idx="19">
                  <c:v>3474.6062580850089</c:v>
                </c:pt>
                <c:pt idx="20">
                  <c:v>3298.8647388018871</c:v>
                </c:pt>
                <c:pt idx="21">
                  <c:v>3096.2726897500993</c:v>
                </c:pt>
                <c:pt idx="22">
                  <c:v>2856.1954352796988</c:v>
                </c:pt>
                <c:pt idx="23">
                  <c:v>2594.3819975023084</c:v>
                </c:pt>
                <c:pt idx="24">
                  <c:v>2301.3943689995735</c:v>
                </c:pt>
                <c:pt idx="25">
                  <c:v>1976.3678307357302</c:v>
                </c:pt>
                <c:pt idx="26">
                  <c:v>1637.8470343815495</c:v>
                </c:pt>
                <c:pt idx="27">
                  <c:v>1290.8528800470399</c:v>
                </c:pt>
                <c:pt idx="28">
                  <c:v>923.65055768530203</c:v>
                </c:pt>
                <c:pt idx="29">
                  <c:v>560.2594181967703</c:v>
                </c:pt>
                <c:pt idx="30">
                  <c:v>189.5410575031558</c:v>
                </c:pt>
                <c:pt idx="31">
                  <c:v>-192.46844945835994</c:v>
                </c:pt>
                <c:pt idx="32">
                  <c:v>-574.24130678509653</c:v>
                </c:pt>
                <c:pt idx="33">
                  <c:v>-953.81292703144675</c:v>
                </c:pt>
                <c:pt idx="34">
                  <c:v>-1327.8394153385004</c:v>
                </c:pt>
                <c:pt idx="35">
                  <c:v>-1680.071384874645</c:v>
                </c:pt>
                <c:pt idx="36">
                  <c:v>-2014.0000356784378</c:v>
                </c:pt>
                <c:pt idx="37">
                  <c:v>-2321.9492592262159</c:v>
                </c:pt>
                <c:pt idx="38">
                  <c:v>-2622.7246628724115</c:v>
                </c:pt>
                <c:pt idx="39">
                  <c:v>-2891.8649412020068</c:v>
                </c:pt>
                <c:pt idx="40">
                  <c:v>-3136.8413944149688</c:v>
                </c:pt>
                <c:pt idx="41">
                  <c:v>-3355.3000070087264</c:v>
                </c:pt>
                <c:pt idx="42">
                  <c:v>-3542.247978878137</c:v>
                </c:pt>
                <c:pt idx="43">
                  <c:v>-3691.4404113420405</c:v>
                </c:pt>
                <c:pt idx="44">
                  <c:v>-3805.1025066645943</c:v>
                </c:pt>
                <c:pt idx="45">
                  <c:v>-3880.1180118840875</c:v>
                </c:pt>
                <c:pt idx="46">
                  <c:v>-3921.442308909538</c:v>
                </c:pt>
                <c:pt idx="47">
                  <c:v>-3925.890855783206</c:v>
                </c:pt>
                <c:pt idx="48">
                  <c:v>-3892.3827799967867</c:v>
                </c:pt>
                <c:pt idx="49">
                  <c:v>-3821.714420323874</c:v>
                </c:pt>
                <c:pt idx="50">
                  <c:v>-3710.7074982253343</c:v>
                </c:pt>
                <c:pt idx="51">
                  <c:v>-3567.2269516846231</c:v>
                </c:pt>
                <c:pt idx="52">
                  <c:v>-3389.4804451151626</c:v>
                </c:pt>
                <c:pt idx="53">
                  <c:v>-3184.4256304538685</c:v>
                </c:pt>
                <c:pt idx="54">
                  <c:v>-2943.4520922480451</c:v>
                </c:pt>
                <c:pt idx="55">
                  <c:v>-2681.8018242809271</c:v>
                </c:pt>
                <c:pt idx="56">
                  <c:v>-2383.6073232604676</c:v>
                </c:pt>
                <c:pt idx="57">
                  <c:v>-2059.3783167024826</c:v>
                </c:pt>
                <c:pt idx="58">
                  <c:v>-1722.3623284140276</c:v>
                </c:pt>
                <c:pt idx="59">
                  <c:v>-1370.1570313897357</c:v>
                </c:pt>
                <c:pt idx="60">
                  <c:v>-1001.5732975943965</c:v>
                </c:pt>
                <c:pt idx="61">
                  <c:v>-636.21847877284802</c:v>
                </c:pt>
                <c:pt idx="62">
                  <c:v>-260.52346447108016</c:v>
                </c:pt>
                <c:pt idx="63">
                  <c:v>117.83881195344512</c:v>
                </c:pt>
                <c:pt idx="64">
                  <c:v>502.53704576958376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B99-441B-8CFB-053D962096EA}"/>
            </c:ext>
          </c:extLst>
        </c:ser>
        <c:ser>
          <c:idx val="2"/>
          <c:order val="2"/>
          <c:tx>
            <c:strRef>
              <c:f>TDK_KF_ST_05_03!$J$19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TDK_KF_ST_05_03!$J$20:$J$84</c:f>
              <c:numCache>
                <c:formatCode>General</c:formatCode>
                <c:ptCount val="65"/>
                <c:pt idx="0">
                  <c:v>-3783</c:v>
                </c:pt>
                <c:pt idx="1">
                  <c:v>-3718</c:v>
                </c:pt>
                <c:pt idx="2">
                  <c:v>-3607</c:v>
                </c:pt>
                <c:pt idx="3">
                  <c:v>-3467</c:v>
                </c:pt>
                <c:pt idx="4">
                  <c:v>-3300</c:v>
                </c:pt>
                <c:pt idx="5">
                  <c:v>-3092</c:v>
                </c:pt>
                <c:pt idx="6">
                  <c:v>-2855</c:v>
                </c:pt>
                <c:pt idx="7">
                  <c:v>-2598</c:v>
                </c:pt>
                <c:pt idx="8">
                  <c:v>-2307</c:v>
                </c:pt>
                <c:pt idx="9">
                  <c:v>-1989</c:v>
                </c:pt>
                <c:pt idx="10">
                  <c:v>-1642</c:v>
                </c:pt>
                <c:pt idx="11">
                  <c:v>-1298</c:v>
                </c:pt>
                <c:pt idx="12">
                  <c:v>-934</c:v>
                </c:pt>
                <c:pt idx="13">
                  <c:v>-578</c:v>
                </c:pt>
                <c:pt idx="14">
                  <c:v>-211</c:v>
                </c:pt>
                <c:pt idx="15">
                  <c:v>170</c:v>
                </c:pt>
                <c:pt idx="16">
                  <c:v>551</c:v>
                </c:pt>
                <c:pt idx="17">
                  <c:v>921</c:v>
                </c:pt>
                <c:pt idx="18">
                  <c:v>1287</c:v>
                </c:pt>
                <c:pt idx="19">
                  <c:v>1645</c:v>
                </c:pt>
                <c:pt idx="20">
                  <c:v>1981</c:v>
                </c:pt>
                <c:pt idx="21">
                  <c:v>2286</c:v>
                </c:pt>
                <c:pt idx="22">
                  <c:v>2585</c:v>
                </c:pt>
                <c:pt idx="23">
                  <c:v>2849</c:v>
                </c:pt>
                <c:pt idx="24">
                  <c:v>3099</c:v>
                </c:pt>
                <c:pt idx="25">
                  <c:v>3326</c:v>
                </c:pt>
                <c:pt idx="26">
                  <c:v>3506</c:v>
                </c:pt>
                <c:pt idx="27">
                  <c:v>3658</c:v>
                </c:pt>
                <c:pt idx="28">
                  <c:v>3764</c:v>
                </c:pt>
                <c:pt idx="29">
                  <c:v>3848</c:v>
                </c:pt>
                <c:pt idx="30">
                  <c:v>3891</c:v>
                </c:pt>
                <c:pt idx="31">
                  <c:v>3898</c:v>
                </c:pt>
                <c:pt idx="32">
                  <c:v>3859</c:v>
                </c:pt>
                <c:pt idx="33">
                  <c:v>3792</c:v>
                </c:pt>
                <c:pt idx="34">
                  <c:v>3686</c:v>
                </c:pt>
                <c:pt idx="35">
                  <c:v>3543</c:v>
                </c:pt>
                <c:pt idx="36">
                  <c:v>3372</c:v>
                </c:pt>
                <c:pt idx="37">
                  <c:v>3173</c:v>
                </c:pt>
                <c:pt idx="38">
                  <c:v>2934</c:v>
                </c:pt>
                <c:pt idx="39">
                  <c:v>2670</c:v>
                </c:pt>
                <c:pt idx="40">
                  <c:v>2384</c:v>
                </c:pt>
                <c:pt idx="41">
                  <c:v>2065</c:v>
                </c:pt>
                <c:pt idx="42">
                  <c:v>1730</c:v>
                </c:pt>
                <c:pt idx="43">
                  <c:v>1385</c:v>
                </c:pt>
                <c:pt idx="44">
                  <c:v>1020</c:v>
                </c:pt>
                <c:pt idx="45">
                  <c:v>670</c:v>
                </c:pt>
                <c:pt idx="46">
                  <c:v>302</c:v>
                </c:pt>
                <c:pt idx="47">
                  <c:v>-79</c:v>
                </c:pt>
                <c:pt idx="48">
                  <c:v>-457</c:v>
                </c:pt>
                <c:pt idx="49">
                  <c:v>-824</c:v>
                </c:pt>
                <c:pt idx="50">
                  <c:v>-1199</c:v>
                </c:pt>
                <c:pt idx="51">
                  <c:v>-1551</c:v>
                </c:pt>
                <c:pt idx="52">
                  <c:v>-1886</c:v>
                </c:pt>
                <c:pt idx="53">
                  <c:v>-2197</c:v>
                </c:pt>
                <c:pt idx="54">
                  <c:v>-2494</c:v>
                </c:pt>
                <c:pt idx="55">
                  <c:v>-2764</c:v>
                </c:pt>
                <c:pt idx="56">
                  <c:v>-3011</c:v>
                </c:pt>
                <c:pt idx="57">
                  <c:v>-3238</c:v>
                </c:pt>
                <c:pt idx="58">
                  <c:v>-3423</c:v>
                </c:pt>
                <c:pt idx="59">
                  <c:v>-3571</c:v>
                </c:pt>
                <c:pt idx="60">
                  <c:v>-3700</c:v>
                </c:pt>
                <c:pt idx="61">
                  <c:v>-3766</c:v>
                </c:pt>
                <c:pt idx="62">
                  <c:v>-3808</c:v>
                </c:pt>
                <c:pt idx="63">
                  <c:v>-3819</c:v>
                </c:pt>
                <c:pt idx="64">
                  <c:v>-3786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B99-441B-8CFB-053D962096EA}"/>
            </c:ext>
          </c:extLst>
        </c:ser>
        <c:ser>
          <c:idx val="3"/>
          <c:order val="3"/>
          <c:tx>
            <c:strRef>
              <c:f>TDK_KF_ST_05_03!$N$19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TDK_KF_ST_05_03!$AA$20:$AA$84</c:f>
              <c:numCache>
                <c:formatCode>General</c:formatCode>
                <c:ptCount val="65"/>
                <c:pt idx="0">
                  <c:v>3.5999999999999997E-2</c:v>
                </c:pt>
                <c:pt idx="1">
                  <c:v>5.7509999999999994</c:v>
                </c:pt>
                <c:pt idx="2">
                  <c:v>11.546999999999999</c:v>
                </c:pt>
                <c:pt idx="3">
                  <c:v>17.225999999999999</c:v>
                </c:pt>
                <c:pt idx="4">
                  <c:v>22.724999999999998</c:v>
                </c:pt>
                <c:pt idx="5">
                  <c:v>28.223999999999997</c:v>
                </c:pt>
                <c:pt idx="6">
                  <c:v>33.884999999999998</c:v>
                </c:pt>
                <c:pt idx="7">
                  <c:v>39.419999999999995</c:v>
                </c:pt>
                <c:pt idx="8">
                  <c:v>45.044999999999995</c:v>
                </c:pt>
                <c:pt idx="9">
                  <c:v>50.750999999999991</c:v>
                </c:pt>
                <c:pt idx="10">
                  <c:v>56.54699999999999</c:v>
                </c:pt>
                <c:pt idx="11">
                  <c:v>62.17199999999999</c:v>
                </c:pt>
                <c:pt idx="12">
                  <c:v>67.823999999999984</c:v>
                </c:pt>
                <c:pt idx="13">
                  <c:v>73.259999999999991</c:v>
                </c:pt>
                <c:pt idx="14">
                  <c:v>78.776999999999987</c:v>
                </c:pt>
                <c:pt idx="15">
                  <c:v>84.401999999999987</c:v>
                </c:pt>
                <c:pt idx="16">
                  <c:v>90.134999999999991</c:v>
                </c:pt>
                <c:pt idx="17">
                  <c:v>95.777999999999992</c:v>
                </c:pt>
                <c:pt idx="18">
                  <c:v>101.49299999999999</c:v>
                </c:pt>
                <c:pt idx="19">
                  <c:v>107.199</c:v>
                </c:pt>
                <c:pt idx="20">
                  <c:v>112.73399999999999</c:v>
                </c:pt>
                <c:pt idx="21">
                  <c:v>118.161</c:v>
                </c:pt>
                <c:pt idx="22">
                  <c:v>123.795</c:v>
                </c:pt>
                <c:pt idx="23">
                  <c:v>129.303</c:v>
                </c:pt>
                <c:pt idx="24">
                  <c:v>134.93699999999998</c:v>
                </c:pt>
                <c:pt idx="25">
                  <c:v>140.73299999999998</c:v>
                </c:pt>
                <c:pt idx="26">
                  <c:v>146.41199999999998</c:v>
                </c:pt>
                <c:pt idx="27">
                  <c:v>151.96499999999997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168.60599999999997</c:v>
                </c:pt>
                <c:pt idx="31">
                  <c:v>174.23999999999995</c:v>
                </c:pt>
                <c:pt idx="32">
                  <c:v>179.89199999999994</c:v>
                </c:pt>
                <c:pt idx="33">
                  <c:v>185.58899999999994</c:v>
                </c:pt>
                <c:pt idx="34">
                  <c:v>191.33999999999995</c:v>
                </c:pt>
                <c:pt idx="35">
                  <c:v>196.94699999999995</c:v>
                </c:pt>
                <c:pt idx="36">
                  <c:v>202.50899999999996</c:v>
                </c:pt>
                <c:pt idx="37">
                  <c:v>207.93599999999995</c:v>
                </c:pt>
                <c:pt idx="38">
                  <c:v>213.62399999999994</c:v>
                </c:pt>
                <c:pt idx="39">
                  <c:v>219.17699999999994</c:v>
                </c:pt>
                <c:pt idx="40">
                  <c:v>224.79299999999995</c:v>
                </c:pt>
                <c:pt idx="41">
                  <c:v>230.49899999999994</c:v>
                </c:pt>
                <c:pt idx="42">
                  <c:v>236.24999999999994</c:v>
                </c:pt>
                <c:pt idx="43">
                  <c:v>241.89299999999994</c:v>
                </c:pt>
                <c:pt idx="44">
                  <c:v>247.52699999999993</c:v>
                </c:pt>
                <c:pt idx="45">
                  <c:v>252.94499999999994</c:v>
                </c:pt>
                <c:pt idx="46">
                  <c:v>258.50699999999995</c:v>
                </c:pt>
                <c:pt idx="47">
                  <c:v>264.20399999999995</c:v>
                </c:pt>
                <c:pt idx="48">
                  <c:v>269.85599999999994</c:v>
                </c:pt>
                <c:pt idx="49">
                  <c:v>275.48999999999995</c:v>
                </c:pt>
                <c:pt idx="50">
                  <c:v>281.29499999999996</c:v>
                </c:pt>
                <c:pt idx="51">
                  <c:v>286.91999999999996</c:v>
                </c:pt>
                <c:pt idx="52">
                  <c:v>292.55399999999997</c:v>
                </c:pt>
                <c:pt idx="53">
                  <c:v>298.06199999999995</c:v>
                </c:pt>
                <c:pt idx="54">
                  <c:v>303.72299999999996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332.02799999999996</c:v>
                </c:pt>
                <c:pt idx="60">
                  <c:v>337.71599999999995</c:v>
                </c:pt>
                <c:pt idx="61">
                  <c:v>343.21499999999997</c:v>
                </c:pt>
                <c:pt idx="62">
                  <c:v>348.786</c:v>
                </c:pt>
                <c:pt idx="63">
                  <c:v>354.36599999999999</c:v>
                </c:pt>
                <c:pt idx="64">
                  <c:v>360.06299999999999</c:v>
                </c:pt>
              </c:numCache>
            </c:numRef>
          </c:xVal>
          <c:yVal>
            <c:numRef>
              <c:f>TDK_KF_ST_05_03!$N$20:$N$84</c:f>
              <c:numCache>
                <c:formatCode>General</c:formatCode>
                <c:ptCount val="65"/>
                <c:pt idx="0">
                  <c:v>-3784.117218164507</c:v>
                </c:pt>
                <c:pt idx="1">
                  <c:v>-3714.2912866579995</c:v>
                </c:pt>
                <c:pt idx="2">
                  <c:v>-3605.4131120519155</c:v>
                </c:pt>
                <c:pt idx="3">
                  <c:v>-3462.6215922324373</c:v>
                </c:pt>
                <c:pt idx="4">
                  <c:v>-3291.6202633141488</c:v>
                </c:pt>
                <c:pt idx="5">
                  <c:v>-3089.998342628448</c:v>
                </c:pt>
                <c:pt idx="6">
                  <c:v>-2852.4084751099626</c:v>
                </c:pt>
                <c:pt idx="7">
                  <c:v>-2592.8544204362561</c:v>
                </c:pt>
                <c:pt idx="8">
                  <c:v>-2303.9838857593318</c:v>
                </c:pt>
                <c:pt idx="9">
                  <c:v>-1987.947399748233</c:v>
                </c:pt>
                <c:pt idx="10">
                  <c:v>-1646.4125074956157</c:v>
                </c:pt>
                <c:pt idx="11">
                  <c:v>-1298.4726080595358</c:v>
                </c:pt>
                <c:pt idx="12">
                  <c:v>-935.92298590238647</c:v>
                </c:pt>
                <c:pt idx="13">
                  <c:v>-578.26794316697828</c:v>
                </c:pt>
                <c:pt idx="14">
                  <c:v>-209.64708119011252</c:v>
                </c:pt>
                <c:pt idx="15">
                  <c:v>168.51539854795968</c:v>
                </c:pt>
                <c:pt idx="16">
                  <c:v>552.60894749362319</c:v>
                </c:pt>
                <c:pt idx="17">
                  <c:v>925.65443763888356</c:v>
                </c:pt>
                <c:pt idx="18">
                  <c:v>1294.666690428844</c:v>
                </c:pt>
                <c:pt idx="19">
                  <c:v>1650.6295349926593</c:v>
                </c:pt>
                <c:pt idx="20">
                  <c:v>1980.6825282833292</c:v>
                </c:pt>
                <c:pt idx="21">
                  <c:v>2286.7214979208429</c:v>
                </c:pt>
                <c:pt idx="22">
                  <c:v>2583.0680869994912</c:v>
                </c:pt>
                <c:pt idx="23">
                  <c:v>2849.0351129429164</c:v>
                </c:pt>
                <c:pt idx="24">
                  <c:v>3094.212557024428</c:v>
                </c:pt>
                <c:pt idx="25">
                  <c:v>3315.6063518737551</c:v>
                </c:pt>
                <c:pt idx="26">
                  <c:v>3500.0422120864196</c:v>
                </c:pt>
                <c:pt idx="27">
                  <c:v>3647.5384689626203</c:v>
                </c:pt>
                <c:pt idx="28">
                  <c:v>3763.1810064198226</c:v>
                </c:pt>
                <c:pt idx="29">
                  <c:v>3840.2343541802165</c:v>
                </c:pt>
                <c:pt idx="30">
                  <c:v>3882.7600937493476</c:v>
                </c:pt>
                <c:pt idx="31">
                  <c:v>3889.6310153095355</c:v>
                </c:pt>
                <c:pt idx="32">
                  <c:v>3859.1380834801271</c:v>
                </c:pt>
                <c:pt idx="33">
                  <c:v>3790.8099576550003</c:v>
                </c:pt>
                <c:pt idx="34">
                  <c:v>3684.2406732859481</c:v>
                </c:pt>
                <c:pt idx="35">
                  <c:v>3544.9948733825354</c:v>
                </c:pt>
                <c:pt idx="36">
                  <c:v>3373.7096251555149</c:v>
                </c:pt>
                <c:pt idx="37">
                  <c:v>3176.2941431214426</c:v>
                </c:pt>
                <c:pt idx="38">
                  <c:v>2939.2225623917338</c:v>
                </c:pt>
                <c:pt idx="39">
                  <c:v>2680.1983527114094</c:v>
                </c:pt>
                <c:pt idx="40">
                  <c:v>2393.0219213144137</c:v>
                </c:pt>
                <c:pt idx="41">
                  <c:v>2078.1030582308413</c:v>
                </c:pt>
                <c:pt idx="42">
                  <c:v>1740.2490918598282</c:v>
                </c:pt>
                <c:pt idx="43">
                  <c:v>1392.0572325565156</c:v>
                </c:pt>
                <c:pt idx="44">
                  <c:v>1031.3198022227868</c:v>
                </c:pt>
                <c:pt idx="45">
                  <c:v>675.30996083597188</c:v>
                </c:pt>
                <c:pt idx="46">
                  <c:v>303.93476019661244</c:v>
                </c:pt>
                <c:pt idx="47">
                  <c:v>-79.032440580981273</c:v>
                </c:pt>
                <c:pt idx="48">
                  <c:v>-457.85528066300066</c:v>
                </c:pt>
                <c:pt idx="49">
                  <c:v>-830.69210321191451</c:v>
                </c:pt>
                <c:pt idx="50">
                  <c:v>-1206.0460595880504</c:v>
                </c:pt>
                <c:pt idx="51">
                  <c:v>-1557.6446362775407</c:v>
                </c:pt>
                <c:pt idx="52">
                  <c:v>-1894.4198626401676</c:v>
                </c:pt>
                <c:pt idx="53">
                  <c:v>-2205.6581816846851</c:v>
                </c:pt>
                <c:pt idx="54">
                  <c:v>-2503.9480405398472</c:v>
                </c:pt>
                <c:pt idx="55">
                  <c:v>-2770.4244732915668</c:v>
                </c:pt>
                <c:pt idx="56">
                  <c:v>-3020.2340317347262</c:v>
                </c:pt>
                <c:pt idx="57">
                  <c:v>-3241.0713437133004</c:v>
                </c:pt>
                <c:pt idx="58">
                  <c:v>-3424.8974588446622</c:v>
                </c:pt>
                <c:pt idx="59">
                  <c:v>-3574.6582094802352</c:v>
                </c:pt>
                <c:pt idx="60">
                  <c:v>-3690.4729383762942</c:v>
                </c:pt>
                <c:pt idx="61">
                  <c:v>-3767.5711417651596</c:v>
                </c:pt>
                <c:pt idx="62">
                  <c:v>-3809.9869951598967</c:v>
                </c:pt>
                <c:pt idx="63">
                  <c:v>-3816.0615848305306</c:v>
                </c:pt>
                <c:pt idx="64">
                  <c:v>-3784.6125697635957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B99-441B-8CFB-053D96209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8360"/>
        <c:axId val="571846008"/>
      </c:scatterChart>
      <c:valAx>
        <c:axId val="571848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6008"/>
        <c:crosses val="autoZero"/>
        <c:crossBetween val="midCat"/>
      </c:valAx>
      <c:valAx>
        <c:axId val="57184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8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TDK_KF_ST_17_01!$I$85:$I$149</c:f>
              <c:numCache>
                <c:formatCode>General</c:formatCode>
                <c:ptCount val="65"/>
                <c:pt idx="0">
                  <c:v>635</c:v>
                </c:pt>
                <c:pt idx="1">
                  <c:v>226</c:v>
                </c:pt>
                <c:pt idx="2">
                  <c:v>-166</c:v>
                </c:pt>
                <c:pt idx="3">
                  <c:v>-556</c:v>
                </c:pt>
                <c:pt idx="4">
                  <c:v>-944</c:v>
                </c:pt>
                <c:pt idx="5">
                  <c:v>-1333</c:v>
                </c:pt>
                <c:pt idx="6">
                  <c:v>-1711</c:v>
                </c:pt>
                <c:pt idx="7">
                  <c:v>-2082</c:v>
                </c:pt>
                <c:pt idx="8">
                  <c:v>-2416</c:v>
                </c:pt>
                <c:pt idx="9">
                  <c:v>-2733</c:v>
                </c:pt>
                <c:pt idx="10">
                  <c:v>-3013</c:v>
                </c:pt>
                <c:pt idx="11">
                  <c:v>-3262</c:v>
                </c:pt>
                <c:pt idx="12">
                  <c:v>-3490</c:v>
                </c:pt>
                <c:pt idx="13">
                  <c:v>-3689</c:v>
                </c:pt>
                <c:pt idx="14">
                  <c:v>-3838</c:v>
                </c:pt>
                <c:pt idx="15">
                  <c:v>-3960</c:v>
                </c:pt>
                <c:pt idx="16">
                  <c:v>-4048</c:v>
                </c:pt>
                <c:pt idx="17">
                  <c:v>-4077</c:v>
                </c:pt>
                <c:pt idx="18">
                  <c:v>-4087</c:v>
                </c:pt>
                <c:pt idx="19">
                  <c:v>-4048</c:v>
                </c:pt>
                <c:pt idx="20">
                  <c:v>-3973</c:v>
                </c:pt>
                <c:pt idx="21">
                  <c:v>-3855</c:v>
                </c:pt>
                <c:pt idx="22">
                  <c:v>-3707</c:v>
                </c:pt>
                <c:pt idx="23">
                  <c:v>-3509</c:v>
                </c:pt>
                <c:pt idx="24">
                  <c:v>-3293</c:v>
                </c:pt>
                <c:pt idx="25">
                  <c:v>-3032</c:v>
                </c:pt>
                <c:pt idx="26">
                  <c:v>-2757</c:v>
                </c:pt>
                <c:pt idx="27">
                  <c:v>-2459</c:v>
                </c:pt>
                <c:pt idx="28">
                  <c:v>-2122</c:v>
                </c:pt>
                <c:pt idx="29">
                  <c:v>-1777</c:v>
                </c:pt>
                <c:pt idx="30">
                  <c:v>-1406</c:v>
                </c:pt>
                <c:pt idx="31">
                  <c:v>-1010</c:v>
                </c:pt>
                <c:pt idx="32">
                  <c:v>-617</c:v>
                </c:pt>
                <c:pt idx="33">
                  <c:v>-214</c:v>
                </c:pt>
                <c:pt idx="34">
                  <c:v>188</c:v>
                </c:pt>
                <c:pt idx="35">
                  <c:v>567</c:v>
                </c:pt>
                <c:pt idx="36">
                  <c:v>952</c:v>
                </c:pt>
                <c:pt idx="37">
                  <c:v>1350</c:v>
                </c:pt>
                <c:pt idx="38">
                  <c:v>1729</c:v>
                </c:pt>
                <c:pt idx="39">
                  <c:v>2090</c:v>
                </c:pt>
                <c:pt idx="40">
                  <c:v>2433</c:v>
                </c:pt>
                <c:pt idx="41">
                  <c:v>2745</c:v>
                </c:pt>
                <c:pt idx="42">
                  <c:v>3027</c:v>
                </c:pt>
                <c:pt idx="43">
                  <c:v>3285</c:v>
                </c:pt>
                <c:pt idx="44">
                  <c:v>3503</c:v>
                </c:pt>
                <c:pt idx="45">
                  <c:v>3702</c:v>
                </c:pt>
                <c:pt idx="46">
                  <c:v>3856</c:v>
                </c:pt>
                <c:pt idx="47">
                  <c:v>3983</c:v>
                </c:pt>
                <c:pt idx="48">
                  <c:v>4065</c:v>
                </c:pt>
                <c:pt idx="49">
                  <c:v>4105</c:v>
                </c:pt>
                <c:pt idx="50">
                  <c:v>4103</c:v>
                </c:pt>
                <c:pt idx="51">
                  <c:v>4074</c:v>
                </c:pt>
                <c:pt idx="52">
                  <c:v>3999</c:v>
                </c:pt>
                <c:pt idx="53">
                  <c:v>3880</c:v>
                </c:pt>
                <c:pt idx="54">
                  <c:v>3730</c:v>
                </c:pt>
                <c:pt idx="55">
                  <c:v>3535</c:v>
                </c:pt>
                <c:pt idx="56">
                  <c:v>3324</c:v>
                </c:pt>
                <c:pt idx="57">
                  <c:v>3061</c:v>
                </c:pt>
                <c:pt idx="58">
                  <c:v>2782</c:v>
                </c:pt>
                <c:pt idx="59">
                  <c:v>2481</c:v>
                </c:pt>
                <c:pt idx="60">
                  <c:v>2154</c:v>
                </c:pt>
                <c:pt idx="61">
                  <c:v>1795</c:v>
                </c:pt>
                <c:pt idx="62">
                  <c:v>1423</c:v>
                </c:pt>
                <c:pt idx="63">
                  <c:v>1027</c:v>
                </c:pt>
                <c:pt idx="64">
                  <c:v>630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FB-4DC5-B86A-F8F96E19B50E}"/>
            </c:ext>
          </c:extLst>
        </c:ser>
        <c:ser>
          <c:idx val="1"/>
          <c:order val="1"/>
          <c:tx>
            <c:strRef>
              <c:f>TDK_KF_ST_17_01!$L$19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TDK_KF_ST_17_01!$L$85:$L$149</c:f>
              <c:numCache>
                <c:formatCode>General</c:formatCode>
                <c:ptCount val="65"/>
                <c:pt idx="0">
                  <c:v>637.84622710349333</c:v>
                </c:pt>
                <c:pt idx="1">
                  <c:v>237.73355763886352</c:v>
                </c:pt>
                <c:pt idx="2">
                  <c:v>-162.67190515474311</c:v>
                </c:pt>
                <c:pt idx="3">
                  <c:v>-555.08004853717227</c:v>
                </c:pt>
                <c:pt idx="4">
                  <c:v>-938.5366579545755</c:v>
                </c:pt>
                <c:pt idx="5">
                  <c:v>-1334.1396681398705</c:v>
                </c:pt>
                <c:pt idx="6">
                  <c:v>-1715.0265307408802</c:v>
                </c:pt>
                <c:pt idx="7">
                  <c:v>-2076.4087996402341</c:v>
                </c:pt>
                <c:pt idx="8">
                  <c:v>-2419.2148847125559</c:v>
                </c:pt>
                <c:pt idx="9">
                  <c:v>-2733.3575587244286</c:v>
                </c:pt>
                <c:pt idx="10">
                  <c:v>-3015.1109715153721</c:v>
                </c:pt>
                <c:pt idx="11">
                  <c:v>-3265.0933588583398</c:v>
                </c:pt>
                <c:pt idx="12">
                  <c:v>-3493.744281786107</c:v>
                </c:pt>
                <c:pt idx="13">
                  <c:v>-3683.7166471636328</c:v>
                </c:pt>
                <c:pt idx="14">
                  <c:v>-3843.9156414265067</c:v>
                </c:pt>
                <c:pt idx="15">
                  <c:v>-3964.8585019388993</c:v>
                </c:pt>
                <c:pt idx="16">
                  <c:v>-4045.599864401529</c:v>
                </c:pt>
                <c:pt idx="17">
                  <c:v>-4086.6720489675413</c:v>
                </c:pt>
                <c:pt idx="18">
                  <c:v>-4087.9413594574917</c:v>
                </c:pt>
                <c:pt idx="19">
                  <c:v>-4051.5398248506472</c:v>
                </c:pt>
                <c:pt idx="20">
                  <c:v>-3977.9548073585279</c:v>
                </c:pt>
                <c:pt idx="21">
                  <c:v>-3860.5056814485342</c:v>
                </c:pt>
                <c:pt idx="22">
                  <c:v>-3708.6837486478635</c:v>
                </c:pt>
                <c:pt idx="23">
                  <c:v>-3514.1599057308795</c:v>
                </c:pt>
                <c:pt idx="24">
                  <c:v>-3291.4454358999678</c:v>
                </c:pt>
                <c:pt idx="25">
                  <c:v>-3033.9327695889783</c:v>
                </c:pt>
                <c:pt idx="26">
                  <c:v>-2758.846146617363</c:v>
                </c:pt>
                <c:pt idx="27">
                  <c:v>-2455.6198666430846</c:v>
                </c:pt>
                <c:pt idx="28">
                  <c:v>-2124.6962532757707</c:v>
                </c:pt>
                <c:pt idx="29">
                  <c:v>-1771.1772312057103</c:v>
                </c:pt>
                <c:pt idx="30">
                  <c:v>-1399.3177166630965</c:v>
                </c:pt>
                <c:pt idx="31">
                  <c:v>-1005.7126741776575</c:v>
                </c:pt>
                <c:pt idx="32">
                  <c:v>-610.15592636415261</c:v>
                </c:pt>
                <c:pt idx="33">
                  <c:v>-206.04315281699698</c:v>
                </c:pt>
                <c:pt idx="34">
                  <c:v>188.58126317803834</c:v>
                </c:pt>
                <c:pt idx="35">
                  <c:v>575.78307248461556</c:v>
                </c:pt>
                <c:pt idx="36">
                  <c:v>961.62499656950968</c:v>
                </c:pt>
                <c:pt idx="37">
                  <c:v>1352.7057073518504</c:v>
                </c:pt>
                <c:pt idx="38">
                  <c:v>1732.2406354387376</c:v>
                </c:pt>
                <c:pt idx="39">
                  <c:v>2091.2382120079706</c:v>
                </c:pt>
                <c:pt idx="40">
                  <c:v>2432.9494453242082</c:v>
                </c:pt>
                <c:pt idx="41">
                  <c:v>2746.6293125579414</c:v>
                </c:pt>
                <c:pt idx="42">
                  <c:v>3024.5242805047833</c:v>
                </c:pt>
                <c:pt idx="43">
                  <c:v>3275.7746314655974</c:v>
                </c:pt>
                <c:pt idx="44">
                  <c:v>3499.148882533088</c:v>
                </c:pt>
                <c:pt idx="45">
                  <c:v>3692.7695609528032</c:v>
                </c:pt>
                <c:pt idx="46">
                  <c:v>3853.1136140767408</c:v>
                </c:pt>
                <c:pt idx="47">
                  <c:v>3976.6589788668457</c:v>
                </c:pt>
                <c:pt idx="48">
                  <c:v>4057.8436163965221</c:v>
                </c:pt>
                <c:pt idx="49">
                  <c:v>4099.5161063209835</c:v>
                </c:pt>
                <c:pt idx="50">
                  <c:v>4102.5450538731657</c:v>
                </c:pt>
                <c:pt idx="51">
                  <c:v>4067.4861484913308</c:v>
                </c:pt>
                <c:pt idx="52">
                  <c:v>3996.1479447913644</c:v>
                </c:pt>
                <c:pt idx="53">
                  <c:v>3882.366942195812</c:v>
                </c:pt>
                <c:pt idx="54">
                  <c:v>3730.0470567815332</c:v>
                </c:pt>
                <c:pt idx="55">
                  <c:v>3537.7619843181819</c:v>
                </c:pt>
                <c:pt idx="56">
                  <c:v>3317.357627832087</c:v>
                </c:pt>
                <c:pt idx="57">
                  <c:v>3061.8316079460624</c:v>
                </c:pt>
                <c:pt idx="58">
                  <c:v>2786.2638632542025</c:v>
                </c:pt>
                <c:pt idx="59">
                  <c:v>2484.1631320448332</c:v>
                </c:pt>
                <c:pt idx="60">
                  <c:v>2155.3407844866861</c:v>
                </c:pt>
                <c:pt idx="61">
                  <c:v>1799.8482654318907</c:v>
                </c:pt>
                <c:pt idx="62">
                  <c:v>1426.805922737906</c:v>
                </c:pt>
                <c:pt idx="63">
                  <c:v>1029.8903566714528</c:v>
                </c:pt>
                <c:pt idx="64">
                  <c:v>631.35967230336973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AFB-4DC5-B86A-F8F96E19B50E}"/>
            </c:ext>
          </c:extLst>
        </c:ser>
        <c:ser>
          <c:idx val="2"/>
          <c:order val="2"/>
          <c:tx>
            <c:strRef>
              <c:f>TDK_KF_ST_17_01!$J$19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TDK_KF_ST_17_01!$J$85:$J$149</c:f>
              <c:numCache>
                <c:formatCode>General</c:formatCode>
                <c:ptCount val="65"/>
                <c:pt idx="0">
                  <c:v>-4051</c:v>
                </c:pt>
                <c:pt idx="1">
                  <c:v>-4083</c:v>
                </c:pt>
                <c:pt idx="2">
                  <c:v>-4082</c:v>
                </c:pt>
                <c:pt idx="3">
                  <c:v>-4039</c:v>
                </c:pt>
                <c:pt idx="4">
                  <c:v>-3959</c:v>
                </c:pt>
                <c:pt idx="5">
                  <c:v>-3840</c:v>
                </c:pt>
                <c:pt idx="6">
                  <c:v>-3681</c:v>
                </c:pt>
                <c:pt idx="7">
                  <c:v>-3485</c:v>
                </c:pt>
                <c:pt idx="8">
                  <c:v>-3255</c:v>
                </c:pt>
                <c:pt idx="9">
                  <c:v>-2993</c:v>
                </c:pt>
                <c:pt idx="10">
                  <c:v>-2710</c:v>
                </c:pt>
                <c:pt idx="11">
                  <c:v>-2407</c:v>
                </c:pt>
                <c:pt idx="12">
                  <c:v>-2069</c:v>
                </c:pt>
                <c:pt idx="13">
                  <c:v>-1721</c:v>
                </c:pt>
                <c:pt idx="14">
                  <c:v>-1345</c:v>
                </c:pt>
                <c:pt idx="15">
                  <c:v>-958</c:v>
                </c:pt>
                <c:pt idx="16">
                  <c:v>-566</c:v>
                </c:pt>
                <c:pt idx="17">
                  <c:v>-171</c:v>
                </c:pt>
                <c:pt idx="18">
                  <c:v>234</c:v>
                </c:pt>
                <c:pt idx="19">
                  <c:v>614</c:v>
                </c:pt>
                <c:pt idx="20">
                  <c:v>989</c:v>
                </c:pt>
                <c:pt idx="21">
                  <c:v>1384</c:v>
                </c:pt>
                <c:pt idx="22">
                  <c:v>1753</c:v>
                </c:pt>
                <c:pt idx="23">
                  <c:v>2110</c:v>
                </c:pt>
                <c:pt idx="24">
                  <c:v>2446</c:v>
                </c:pt>
                <c:pt idx="25">
                  <c:v>2755</c:v>
                </c:pt>
                <c:pt idx="26">
                  <c:v>3032</c:v>
                </c:pt>
                <c:pt idx="27">
                  <c:v>3280</c:v>
                </c:pt>
                <c:pt idx="28">
                  <c:v>3502</c:v>
                </c:pt>
                <c:pt idx="29">
                  <c:v>3698</c:v>
                </c:pt>
                <c:pt idx="30">
                  <c:v>3850</c:v>
                </c:pt>
                <c:pt idx="31">
                  <c:v>3968</c:v>
                </c:pt>
                <c:pt idx="32">
                  <c:v>4046</c:v>
                </c:pt>
                <c:pt idx="33">
                  <c:v>4088</c:v>
                </c:pt>
                <c:pt idx="34">
                  <c:v>4084</c:v>
                </c:pt>
                <c:pt idx="35">
                  <c:v>4036</c:v>
                </c:pt>
                <c:pt idx="36">
                  <c:v>3968</c:v>
                </c:pt>
                <c:pt idx="37">
                  <c:v>3844</c:v>
                </c:pt>
                <c:pt idx="38">
                  <c:v>3683</c:v>
                </c:pt>
                <c:pt idx="39">
                  <c:v>3485</c:v>
                </c:pt>
                <c:pt idx="40">
                  <c:v>3256</c:v>
                </c:pt>
                <c:pt idx="41">
                  <c:v>2992</c:v>
                </c:pt>
                <c:pt idx="42">
                  <c:v>2711</c:v>
                </c:pt>
                <c:pt idx="43">
                  <c:v>2408</c:v>
                </c:pt>
                <c:pt idx="44">
                  <c:v>2079</c:v>
                </c:pt>
                <c:pt idx="45">
                  <c:v>1720</c:v>
                </c:pt>
                <c:pt idx="46">
                  <c:v>1344</c:v>
                </c:pt>
                <c:pt idx="47">
                  <c:v>950</c:v>
                </c:pt>
                <c:pt idx="48">
                  <c:v>554</c:v>
                </c:pt>
                <c:pt idx="49">
                  <c:v>163</c:v>
                </c:pt>
                <c:pt idx="50">
                  <c:v>-236</c:v>
                </c:pt>
                <c:pt idx="51">
                  <c:v>-627</c:v>
                </c:pt>
                <c:pt idx="52">
                  <c:v>-1002</c:v>
                </c:pt>
                <c:pt idx="53">
                  <c:v>-1399</c:v>
                </c:pt>
                <c:pt idx="54">
                  <c:v>-1768</c:v>
                </c:pt>
                <c:pt idx="55">
                  <c:v>-2125</c:v>
                </c:pt>
                <c:pt idx="56">
                  <c:v>-2461</c:v>
                </c:pt>
                <c:pt idx="57">
                  <c:v>-2772</c:v>
                </c:pt>
                <c:pt idx="58">
                  <c:v>-3046</c:v>
                </c:pt>
                <c:pt idx="59">
                  <c:v>-3293</c:v>
                </c:pt>
                <c:pt idx="60">
                  <c:v>-3516</c:v>
                </c:pt>
                <c:pt idx="61">
                  <c:v>-3698</c:v>
                </c:pt>
                <c:pt idx="62">
                  <c:v>-3860</c:v>
                </c:pt>
                <c:pt idx="63">
                  <c:v>-3973</c:v>
                </c:pt>
                <c:pt idx="64">
                  <c:v>-4050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AFB-4DC5-B86A-F8F96E19B50E}"/>
            </c:ext>
          </c:extLst>
        </c:ser>
        <c:ser>
          <c:idx val="3"/>
          <c:order val="3"/>
          <c:tx>
            <c:strRef>
              <c:f>TDK_KF_ST_17_01!$N$19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TDK_KF_ST_17_01!$N$85:$N$149</c:f>
              <c:numCache>
                <c:formatCode>General</c:formatCode>
                <c:ptCount val="65"/>
                <c:pt idx="0">
                  <c:v>-4041.1733523881016</c:v>
                </c:pt>
                <c:pt idx="1">
                  <c:v>-4078.8513683334309</c:v>
                </c:pt>
                <c:pt idx="2">
                  <c:v>-4077.3080928440891</c:v>
                </c:pt>
                <c:pt idx="3">
                  <c:v>-4037.7897537228505</c:v>
                </c:pt>
                <c:pt idx="4">
                  <c:v>-3961.8782127055742</c:v>
                </c:pt>
                <c:pt idx="5">
                  <c:v>-3842.738738974097</c:v>
                </c:pt>
                <c:pt idx="6">
                  <c:v>-3685.3089923619814</c:v>
                </c:pt>
                <c:pt idx="7">
                  <c:v>-3492.1919523786119</c:v>
                </c:pt>
                <c:pt idx="8">
                  <c:v>-3262.8945539953238</c:v>
                </c:pt>
                <c:pt idx="9">
                  <c:v>-3004.7394491647688</c:v>
                </c:pt>
                <c:pt idx="10">
                  <c:v>-2723.4740909285088</c:v>
                </c:pt>
                <c:pt idx="11">
                  <c:v>-2421.3656297946973</c:v>
                </c:pt>
                <c:pt idx="12">
                  <c:v>-2083.472306949222</c:v>
                </c:pt>
                <c:pt idx="13">
                  <c:v>-1733.7756674785717</c:v>
                </c:pt>
                <c:pt idx="14">
                  <c:v>-1354.50146190285</c:v>
                </c:pt>
                <c:pt idx="15">
                  <c:v>-963.47214019155717</c:v>
                </c:pt>
                <c:pt idx="16">
                  <c:v>-566.66380592650728</c:v>
                </c:pt>
                <c:pt idx="17">
                  <c:v>-164.33486778275952</c:v>
                </c:pt>
                <c:pt idx="18">
                  <c:v>233.80749883761015</c:v>
                </c:pt>
                <c:pt idx="19">
                  <c:v>620.81607208765445</c:v>
                </c:pt>
                <c:pt idx="20">
                  <c:v>1003.3847503349014</c:v>
                </c:pt>
                <c:pt idx="21">
                  <c:v>1397.8321876259272</c:v>
                </c:pt>
                <c:pt idx="22">
                  <c:v>1766.9519239657561</c:v>
                </c:pt>
                <c:pt idx="23">
                  <c:v>2130.4787267862712</c:v>
                </c:pt>
                <c:pt idx="24">
                  <c:v>2461.2883636561464</c:v>
                </c:pt>
                <c:pt idx="25">
                  <c:v>2771.6065664997232</c:v>
                </c:pt>
                <c:pt idx="26">
                  <c:v>3043.4809228031208</c:v>
                </c:pt>
                <c:pt idx="27">
                  <c:v>3289.9850332666706</c:v>
                </c:pt>
                <c:pt idx="28">
                  <c:v>3508.9554016757756</c:v>
                </c:pt>
                <c:pt idx="29">
                  <c:v>3695.5471868224781</c:v>
                </c:pt>
                <c:pt idx="30">
                  <c:v>3846.8693119180393</c:v>
                </c:pt>
                <c:pt idx="31">
                  <c:v>3962.7577310028705</c:v>
                </c:pt>
                <c:pt idx="32">
                  <c:v>4037.3828173550364</c:v>
                </c:pt>
                <c:pt idx="33">
                  <c:v>4072.8649431889812</c:v>
                </c:pt>
                <c:pt idx="34">
                  <c:v>4068.9420029882167</c:v>
                </c:pt>
                <c:pt idx="35">
                  <c:v>4028.1004802374241</c:v>
                </c:pt>
                <c:pt idx="36">
                  <c:v>3949.9780502069407</c:v>
                </c:pt>
                <c:pt idx="37">
                  <c:v>3830.5009037139343</c:v>
                </c:pt>
                <c:pt idx="38">
                  <c:v>3672.2414983636477</c:v>
                </c:pt>
                <c:pt idx="39">
                  <c:v>3479.260293366252</c:v>
                </c:pt>
                <c:pt idx="40">
                  <c:v>3249.8127336779548</c:v>
                </c:pt>
                <c:pt idx="41">
                  <c:v>2991.3452035725495</c:v>
                </c:pt>
                <c:pt idx="42">
                  <c:v>2713.7624431372251</c:v>
                </c:pt>
                <c:pt idx="43">
                  <c:v>2410.4129492888392</c:v>
                </c:pt>
                <c:pt idx="44">
                  <c:v>2081.6400405442014</c:v>
                </c:pt>
                <c:pt idx="45">
                  <c:v>1727.5788767667084</c:v>
                </c:pt>
                <c:pt idx="46">
                  <c:v>1350.7648041556431</c:v>
                </c:pt>
                <c:pt idx="47">
                  <c:v>954.85108366631755</c:v>
                </c:pt>
                <c:pt idx="48">
                  <c:v>560.5557696449913</c:v>
                </c:pt>
                <c:pt idx="49">
                  <c:v>167.20837542469778</c:v>
                </c:pt>
                <c:pt idx="50">
                  <c:v>-236.06514414818091</c:v>
                </c:pt>
                <c:pt idx="51">
                  <c:v>-623.75678090814563</c:v>
                </c:pt>
                <c:pt idx="52">
                  <c:v>-1002.6759058741372</c:v>
                </c:pt>
                <c:pt idx="53">
                  <c:v>-1391.938191557836</c:v>
                </c:pt>
                <c:pt idx="54">
                  <c:v>-1767.3720729724494</c:v>
                </c:pt>
                <c:pt idx="55">
                  <c:v>-2130.1665774153757</c:v>
                </c:pt>
                <c:pt idx="56">
                  <c:v>-2460.4361663583113</c:v>
                </c:pt>
                <c:pt idx="57">
                  <c:v>-2770.9225805584019</c:v>
                </c:pt>
                <c:pt idx="58">
                  <c:v>-3045.2321640557338</c:v>
                </c:pt>
                <c:pt idx="59">
                  <c:v>-3292.342092940461</c:v>
                </c:pt>
                <c:pt idx="60">
                  <c:v>-3511.3176918381737</c:v>
                </c:pt>
                <c:pt idx="61">
                  <c:v>-3700.0824472189825</c:v>
                </c:pt>
                <c:pt idx="62">
                  <c:v>-3852.6062778842124</c:v>
                </c:pt>
                <c:pt idx="63">
                  <c:v>-3969.8070034518623</c:v>
                </c:pt>
                <c:pt idx="64">
                  <c:v>-4044.909659335261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AFB-4DC5-B86A-F8F96E19B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7184"/>
        <c:axId val="571837384"/>
      </c:scatterChart>
      <c:valAx>
        <c:axId val="57184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37384"/>
        <c:crosses val="autoZero"/>
        <c:crossBetween val="midCat"/>
      </c:valAx>
      <c:valAx>
        <c:axId val="57183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TDK_KF_ST_17_01!$AC$20:$AC$84</c:f>
              <c:numCache>
                <c:formatCode>General</c:formatCode>
                <c:ptCount val="65"/>
                <c:pt idx="0">
                  <c:v>2.597312083386577E-2</c:v>
                </c:pt>
                <c:pt idx="1">
                  <c:v>-8.2406034233026837E-2</c:v>
                </c:pt>
                <c:pt idx="2">
                  <c:v>-0.11871923395099948</c:v>
                </c:pt>
                <c:pt idx="3">
                  <c:v>-0.13747267677054253</c:v>
                </c:pt>
                <c:pt idx="4">
                  <c:v>-0.18327500760445758</c:v>
                </c:pt>
                <c:pt idx="5">
                  <c:v>-0.16319292622860004</c:v>
                </c:pt>
                <c:pt idx="6">
                  <c:v>-0.16746469726015789</c:v>
                </c:pt>
                <c:pt idx="7">
                  <c:v>-2.4345443933540878E-2</c:v>
                </c:pt>
                <c:pt idx="8">
                  <c:v>-0.11856877988475389</c:v>
                </c:pt>
                <c:pt idx="9">
                  <c:v>-9.5465420057031736E-2</c:v>
                </c:pt>
                <c:pt idx="10">
                  <c:v>-6.6891759633250558E-2</c:v>
                </c:pt>
                <c:pt idx="11">
                  <c:v>-4.9244485950367789E-2</c:v>
                </c:pt>
                <c:pt idx="12">
                  <c:v>-0.10299068874778072</c:v>
                </c:pt>
                <c:pt idx="13">
                  <c:v>-0.16567324094644675</c:v>
                </c:pt>
                <c:pt idx="14">
                  <c:v>-0.1926949588672926</c:v>
                </c:pt>
                <c:pt idx="15">
                  <c:v>-0.11465037865367833</c:v>
                </c:pt>
                <c:pt idx="16">
                  <c:v>-0.19800608621559945</c:v>
                </c:pt>
                <c:pt idx="17">
                  <c:v>-0.22984577389780725</c:v>
                </c:pt>
                <c:pt idx="18">
                  <c:v>-0.19917216859997211</c:v>
                </c:pt>
                <c:pt idx="19">
                  <c:v>-0.23509425419442209</c:v>
                </c:pt>
                <c:pt idx="20">
                  <c:v>-0.18427273285243473</c:v>
                </c:pt>
                <c:pt idx="21">
                  <c:v>-9.4049251733707706E-2</c:v>
                </c:pt>
                <c:pt idx="22">
                  <c:v>-0.14667008551180061</c:v>
                </c:pt>
                <c:pt idx="23">
                  <c:v>-8.9128593078100948E-2</c:v>
                </c:pt>
                <c:pt idx="24">
                  <c:v>5.4069618742744296E-2</c:v>
                </c:pt>
                <c:pt idx="25">
                  <c:v>8.2192248650216015E-2</c:v>
                </c:pt>
                <c:pt idx="26">
                  <c:v>6.6465939103807159E-2</c:v>
                </c:pt>
                <c:pt idx="27">
                  <c:v>3.6747915248696472E-2</c:v>
                </c:pt>
                <c:pt idx="28">
                  <c:v>0.13117051537872726</c:v>
                </c:pt>
                <c:pt idx="29">
                  <c:v>6.8923844021696823E-2</c:v>
                </c:pt>
                <c:pt idx="30">
                  <c:v>7.6343963864133002E-2</c:v>
                </c:pt>
                <c:pt idx="31">
                  <c:v>8.9768665139331461E-2</c:v>
                </c:pt>
                <c:pt idx="32">
                  <c:v>-9.0879257883614173E-2</c:v>
                </c:pt>
                <c:pt idx="33">
                  <c:v>2.2075330297383289E-2</c:v>
                </c:pt>
                <c:pt idx="34">
                  <c:v>1.156356354692889E-2</c:v>
                </c:pt>
                <c:pt idx="35">
                  <c:v>3.7599697677478616E-2</c:v>
                </c:pt>
                <c:pt idx="36">
                  <c:v>2.5085863548213183E-2</c:v>
                </c:pt>
                <c:pt idx="37">
                  <c:v>9.5680375566246312E-2</c:v>
                </c:pt>
                <c:pt idx="38">
                  <c:v>8.4291014029389544E-2</c:v>
                </c:pt>
                <c:pt idx="39">
                  <c:v>0.17740984136008819</c:v>
                </c:pt>
                <c:pt idx="40">
                  <c:v>0.1658790468909217</c:v>
                </c:pt>
                <c:pt idx="41">
                  <c:v>0.16139036419514241</c:v>
                </c:pt>
                <c:pt idx="42">
                  <c:v>0.24979310716810232</c:v>
                </c:pt>
                <c:pt idx="43">
                  <c:v>0.21187037872061865</c:v>
                </c:pt>
                <c:pt idx="44">
                  <c:v>0.25638930151853856</c:v>
                </c:pt>
                <c:pt idx="45">
                  <c:v>0.20772766494673078</c:v>
                </c:pt>
                <c:pt idx="46">
                  <c:v>7.7095164436968844E-2</c:v>
                </c:pt>
                <c:pt idx="47">
                  <c:v>0.11765841775041963</c:v>
                </c:pt>
                <c:pt idx="48">
                  <c:v>0.11358243962837378</c:v>
                </c:pt>
                <c:pt idx="49">
                  <c:v>2.5997902640028769E-2</c:v>
                </c:pt>
                <c:pt idx="50">
                  <c:v>1.516354977127321E-3</c:v>
                </c:pt>
                <c:pt idx="51">
                  <c:v>-2.3946082471297814E-2</c:v>
                </c:pt>
                <c:pt idx="52">
                  <c:v>-6.7128263353254169E-2</c:v>
                </c:pt>
                <c:pt idx="53">
                  <c:v>-2.792000482372714E-2</c:v>
                </c:pt>
                <c:pt idx="54">
                  <c:v>-0.10337265811608631</c:v>
                </c:pt>
                <c:pt idx="55">
                  <c:v>-8.0791668973859032E-2</c:v>
                </c:pt>
                <c:pt idx="56">
                  <c:v>-0.10267223773644218</c:v>
                </c:pt>
                <c:pt idx="57">
                  <c:v>-1.5720071772250321E-2</c:v>
                </c:pt>
                <c:pt idx="58">
                  <c:v>-2.3030788705682426E-2</c:v>
                </c:pt>
                <c:pt idx="59">
                  <c:v>-5.4324025694540978E-2</c:v>
                </c:pt>
                <c:pt idx="60">
                  <c:v>1.4396463119055625E-2</c:v>
                </c:pt>
                <c:pt idx="61">
                  <c:v>-8.0427280740877904E-3</c:v>
                </c:pt>
                <c:pt idx="62">
                  <c:v>-5.3452595139447112E-2</c:v>
                </c:pt>
                <c:pt idx="63">
                  <c:v>-6.9917527271343261E-2</c:v>
                </c:pt>
                <c:pt idx="64">
                  <c:v>-0.15728640221510659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8D-4CC9-BF81-852CCE5E7E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TDK_KF_ST_17_01!$AA$85:$AA$149</c:f>
              <c:numCache>
                <c:formatCode>General</c:formatCode>
                <c:ptCount val="65"/>
                <c:pt idx="0">
                  <c:v>360.0449999999999</c:v>
                </c:pt>
                <c:pt idx="1">
                  <c:v>354.4199999999999</c:v>
                </c:pt>
                <c:pt idx="2">
                  <c:v>348.82199999999989</c:v>
                </c:pt>
                <c:pt idx="3">
                  <c:v>343.31399999999991</c:v>
                </c:pt>
                <c:pt idx="4">
                  <c:v>337.8599999999999</c:v>
                </c:pt>
                <c:pt idx="5">
                  <c:v>332.09999999999991</c:v>
                </c:pt>
                <c:pt idx="6">
                  <c:v>326.35799999999989</c:v>
                </c:pt>
                <c:pt idx="7">
                  <c:v>320.65199999999987</c:v>
                </c:pt>
                <c:pt idx="8">
                  <c:v>314.90999999999985</c:v>
                </c:pt>
                <c:pt idx="9">
                  <c:v>309.24899999999985</c:v>
                </c:pt>
                <c:pt idx="10">
                  <c:v>303.70499999999987</c:v>
                </c:pt>
                <c:pt idx="11">
                  <c:v>298.24199999999985</c:v>
                </c:pt>
                <c:pt idx="12">
                  <c:v>292.55399999999986</c:v>
                </c:pt>
                <c:pt idx="13">
                  <c:v>287.00099999999986</c:v>
                </c:pt>
                <c:pt idx="14">
                  <c:v>281.24999999999989</c:v>
                </c:pt>
                <c:pt idx="15">
                  <c:v>275.5259999999999</c:v>
                </c:pt>
                <c:pt idx="16">
                  <c:v>269.85599999999988</c:v>
                </c:pt>
                <c:pt idx="17">
                  <c:v>264.18599999999986</c:v>
                </c:pt>
                <c:pt idx="18">
                  <c:v>258.59699999999987</c:v>
                </c:pt>
                <c:pt idx="19">
                  <c:v>253.13399999999987</c:v>
                </c:pt>
                <c:pt idx="20">
                  <c:v>247.65299999999988</c:v>
                </c:pt>
                <c:pt idx="21">
                  <c:v>241.85699999999989</c:v>
                </c:pt>
                <c:pt idx="22">
                  <c:v>236.23199999999989</c:v>
                </c:pt>
                <c:pt idx="23">
                  <c:v>230.41799999999989</c:v>
                </c:pt>
                <c:pt idx="24">
                  <c:v>224.79299999999989</c:v>
                </c:pt>
                <c:pt idx="25">
                  <c:v>219.1049999999999</c:v>
                </c:pt>
                <c:pt idx="26">
                  <c:v>213.6509999999999</c:v>
                </c:pt>
                <c:pt idx="27">
                  <c:v>208.14299999999989</c:v>
                </c:pt>
                <c:pt idx="28">
                  <c:v>202.55399999999989</c:v>
                </c:pt>
                <c:pt idx="29">
                  <c:v>196.92899999999989</c:v>
                </c:pt>
                <c:pt idx="30">
                  <c:v>191.28599999999989</c:v>
                </c:pt>
                <c:pt idx="31">
                  <c:v>185.5259999999999</c:v>
                </c:pt>
                <c:pt idx="32">
                  <c:v>179.8829999999999</c:v>
                </c:pt>
                <c:pt idx="33">
                  <c:v>174.20399999999989</c:v>
                </c:pt>
                <c:pt idx="34">
                  <c:v>168.6869999999999</c:v>
                </c:pt>
                <c:pt idx="35">
                  <c:v>163.25099999999989</c:v>
                </c:pt>
                <c:pt idx="36">
                  <c:v>157.76099999999988</c:v>
                </c:pt>
                <c:pt idx="37">
                  <c:v>152.06399999999988</c:v>
                </c:pt>
                <c:pt idx="38">
                  <c:v>146.33999999999989</c:v>
                </c:pt>
                <c:pt idx="39">
                  <c:v>140.6699999999999</c:v>
                </c:pt>
                <c:pt idx="40">
                  <c:v>134.94599999999991</c:v>
                </c:pt>
                <c:pt idx="41">
                  <c:v>129.29399999999993</c:v>
                </c:pt>
                <c:pt idx="42">
                  <c:v>123.83099999999993</c:v>
                </c:pt>
                <c:pt idx="43">
                  <c:v>118.34999999999994</c:v>
                </c:pt>
                <c:pt idx="44">
                  <c:v>112.81499999999994</c:v>
                </c:pt>
                <c:pt idx="45">
                  <c:v>107.18999999999994</c:v>
                </c:pt>
                <c:pt idx="46">
                  <c:v>101.47499999999994</c:v>
                </c:pt>
                <c:pt idx="47">
                  <c:v>95.678999999999945</c:v>
                </c:pt>
                <c:pt idx="48">
                  <c:v>90.044999999999945</c:v>
                </c:pt>
                <c:pt idx="49">
                  <c:v>84.500999999999948</c:v>
                </c:pt>
                <c:pt idx="50">
                  <c:v>78.839999999999947</c:v>
                </c:pt>
                <c:pt idx="51">
                  <c:v>73.367999999999952</c:v>
                </c:pt>
                <c:pt idx="52">
                  <c:v>67.940999999999946</c:v>
                </c:pt>
                <c:pt idx="53">
                  <c:v>62.225999999999942</c:v>
                </c:pt>
                <c:pt idx="54">
                  <c:v>56.510999999999939</c:v>
                </c:pt>
                <c:pt idx="55">
                  <c:v>50.714999999999939</c:v>
                </c:pt>
                <c:pt idx="56">
                  <c:v>45.10799999999994</c:v>
                </c:pt>
                <c:pt idx="57">
                  <c:v>39.428999999999938</c:v>
                </c:pt>
                <c:pt idx="58">
                  <c:v>33.938999999999936</c:v>
                </c:pt>
                <c:pt idx="59">
                  <c:v>28.430999999999937</c:v>
                </c:pt>
                <c:pt idx="60">
                  <c:v>22.859999999999935</c:v>
                </c:pt>
                <c:pt idx="61">
                  <c:v>17.189999999999934</c:v>
                </c:pt>
                <c:pt idx="62">
                  <c:v>11.519999999999934</c:v>
                </c:pt>
                <c:pt idx="63">
                  <c:v>5.7059999999999347</c:v>
                </c:pt>
                <c:pt idx="64">
                  <c:v>1.7999999999934957E-2</c:v>
                </c:pt>
              </c:numCache>
            </c:numRef>
          </c:xVal>
          <c:yVal>
            <c:numRef>
              <c:f>TDK_KF_ST_17_01!$AC$85:$AC$149</c:f>
              <c:numCache>
                <c:formatCode>General</c:formatCode>
                <c:ptCount val="65"/>
                <c:pt idx="0">
                  <c:v>3.5092945013275312E-3</c:v>
                </c:pt>
                <c:pt idx="1">
                  <c:v>-0.10719751801269695</c:v>
                </c:pt>
                <c:pt idx="2">
                  <c:v>1.466100661116343E-2</c:v>
                </c:pt>
                <c:pt idx="3">
                  <c:v>4.8854174606901779E-2</c:v>
                </c:pt>
                <c:pt idx="4">
                  <c:v>-2.1248833544632362E-2</c:v>
                </c:pt>
                <c:pt idx="5">
                  <c:v>6.9355984863477715E-2</c:v>
                </c:pt>
                <c:pt idx="6">
                  <c:v>9.8440225344972987E-2</c:v>
                </c:pt>
                <c:pt idx="7">
                  <c:v>-3.8140746400870285E-2</c:v>
                </c:pt>
                <c:pt idx="8">
                  <c:v>5.7394698060988958E-2</c:v>
                </c:pt>
                <c:pt idx="9">
                  <c:v>-1.2604623270306092E-2</c:v>
                </c:pt>
                <c:pt idx="10">
                  <c:v>-1.9871040227428693E-2</c:v>
                </c:pt>
                <c:pt idx="11">
                  <c:v>-3.0455308256250646E-2</c:v>
                </c:pt>
                <c:pt idx="12">
                  <c:v>-3.8016269056015517E-2</c:v>
                </c:pt>
                <c:pt idx="13">
                  <c:v>-8.1272573495994038E-2</c:v>
                </c:pt>
                <c:pt idx="14">
                  <c:v>1.4039529772958304E-2</c:v>
                </c:pt>
                <c:pt idx="15">
                  <c:v>5.2567862417106426E-2</c:v>
                </c:pt>
                <c:pt idx="16">
                  <c:v>9.456018828325341E-2</c:v>
                </c:pt>
                <c:pt idx="17">
                  <c:v>0.20315395278981896</c:v>
                </c:pt>
                <c:pt idx="18">
                  <c:v>9.5128597210646149E-2</c:v>
                </c:pt>
                <c:pt idx="19">
                  <c:v>0.17950541472558257</c:v>
                </c:pt>
                <c:pt idx="20">
                  <c:v>0.26473189140145337</c:v>
                </c:pt>
                <c:pt idx="21">
                  <c:v>0.2342008339486199</c:v>
                </c:pt>
                <c:pt idx="22">
                  <c:v>0.23667951751357919</c:v>
                </c:pt>
                <c:pt idx="23">
                  <c:v>0.27096318656367657</c:v>
                </c:pt>
                <c:pt idx="24">
                  <c:v>0.23968133671178293</c:v>
                </c:pt>
                <c:pt idx="25">
                  <c:v>0.20165556360200299</c:v>
                </c:pt>
                <c:pt idx="26">
                  <c:v>0.13045102263077979</c:v>
                </c:pt>
                <c:pt idx="27">
                  <c:v>0.15835152216075699</c:v>
                </c:pt>
                <c:pt idx="28">
                  <c:v>5.0045302791971835E-2</c:v>
                </c:pt>
                <c:pt idx="29">
                  <c:v>8.731407904198818E-2</c:v>
                </c:pt>
                <c:pt idx="30">
                  <c:v>9.9193632937101484E-2</c:v>
                </c:pt>
                <c:pt idx="31">
                  <c:v>6.4587138953754675E-2</c:v>
                </c:pt>
                <c:pt idx="32">
                  <c:v>9.9846054122423311E-2</c:v>
                </c:pt>
                <c:pt idx="33">
                  <c:v>0.12237049312039971</c:v>
                </c:pt>
                <c:pt idx="34">
                  <c:v>3.9282535797951823E-2</c:v>
                </c:pt>
                <c:pt idx="35">
                  <c:v>0.15738567531295189</c:v>
                </c:pt>
                <c:pt idx="36">
                  <c:v>0.20807900021290493</c:v>
                </c:pt>
                <c:pt idx="37">
                  <c:v>0.11475553579313669</c:v>
                </c:pt>
                <c:pt idx="38">
                  <c:v>0.11838114126058485</c:v>
                </c:pt>
                <c:pt idx="39">
                  <c:v>6.5835525362842873E-2</c:v>
                </c:pt>
                <c:pt idx="40">
                  <c:v>5.5800165026880677E-2</c:v>
                </c:pt>
                <c:pt idx="41">
                  <c:v>2.1756393741668489E-2</c:v>
                </c:pt>
                <c:pt idx="42">
                  <c:v>-5.9557430433784475E-2</c:v>
                </c:pt>
                <c:pt idx="43">
                  <c:v>-0.11869762846001208</c:v>
                </c:pt>
                <c:pt idx="44">
                  <c:v>-8.2693113814400476E-2</c:v>
                </c:pt>
                <c:pt idx="45">
                  <c:v>-0.1825259069734102</c:v>
                </c:pt>
                <c:pt idx="46">
                  <c:v>-0.14340787605843275</c:v>
                </c:pt>
                <c:pt idx="47">
                  <c:v>-0.1359811003190714</c:v>
                </c:pt>
                <c:pt idx="48">
                  <c:v>-0.16141865178131809</c:v>
                </c:pt>
                <c:pt idx="49">
                  <c:v>-0.12520738327324921</c:v>
                </c:pt>
                <c:pt idx="50">
                  <c:v>-6.6926186688448297E-2</c:v>
                </c:pt>
                <c:pt idx="51">
                  <c:v>-0.1028902895365178</c:v>
                </c:pt>
                <c:pt idx="52">
                  <c:v>-5.4490145333744522E-2</c:v>
                </c:pt>
                <c:pt idx="53">
                  <c:v>-0.17841659647871211</c:v>
                </c:pt>
                <c:pt idx="54">
                  <c:v>-7.9856064492190626E-2</c:v>
                </c:pt>
                <c:pt idx="55">
                  <c:v>-2.5355864230299119E-2</c:v>
                </c:pt>
                <c:pt idx="56">
                  <c:v>-1.3002924424078799E-2</c:v>
                </c:pt>
                <c:pt idx="57">
                  <c:v>-7.4691458721837023E-2</c:v>
                </c:pt>
                <c:pt idx="58">
                  <c:v>-9.9688742030338062E-2</c:v>
                </c:pt>
                <c:pt idx="59">
                  <c:v>-8.1030156053667923E-2</c:v>
                </c:pt>
                <c:pt idx="60">
                  <c:v>-8.1968969055459695E-2</c:v>
                </c:pt>
                <c:pt idx="61">
                  <c:v>-7.1991270018422426E-2</c:v>
                </c:pt>
                <c:pt idx="62">
                  <c:v>-0.102183972059672</c:v>
                </c:pt>
                <c:pt idx="63">
                  <c:v>-6.0838113980511643E-2</c:v>
                </c:pt>
                <c:pt idx="64">
                  <c:v>-3.6456226434912864E-2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88D-4CC9-BF81-852CCE5E7E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</c:numCache>
            </c:numRef>
          </c:xVal>
          <c:yVal>
            <c:numRef>
              <c:f>TDK_KF_ST_17_01!$AD$20:$AD$83</c:f>
              <c:numCache>
                <c:formatCode>General</c:formatCode>
                <c:ptCount val="64"/>
                <c:pt idx="0">
                  <c:v>-6.2429347268778634E-2</c:v>
                </c:pt>
                <c:pt idx="1">
                  <c:v>2.1567920252515194E-2</c:v>
                </c:pt>
                <c:pt idx="2">
                  <c:v>1.653526189132748E-2</c:v>
                </c:pt>
                <c:pt idx="3">
                  <c:v>6.5481406752120108E-2</c:v>
                </c:pt>
                <c:pt idx="4">
                  <c:v>0.10130603854899789</c:v>
                </c:pt>
                <c:pt idx="5">
                  <c:v>8.216277017493212E-2</c:v>
                </c:pt>
                <c:pt idx="6">
                  <c:v>6.7775955229819829E-2</c:v>
                </c:pt>
                <c:pt idx="7">
                  <c:v>-5.0346014788296145E-2</c:v>
                </c:pt>
                <c:pt idx="8">
                  <c:v>0.1055658554606751</c:v>
                </c:pt>
                <c:pt idx="9">
                  <c:v>7.0109555826732617E-2</c:v>
                </c:pt>
                <c:pt idx="10">
                  <c:v>-1.2964304858940068E-2</c:v>
                </c:pt>
                <c:pt idx="11">
                  <c:v>-0.12917211052834432</c:v>
                </c:pt>
                <c:pt idx="12">
                  <c:v>4.8500543414036201E-2</c:v>
                </c:pt>
                <c:pt idx="13">
                  <c:v>6.2782951409928955E-2</c:v>
                </c:pt>
                <c:pt idx="14">
                  <c:v>0.1257687721788443</c:v>
                </c:pt>
                <c:pt idx="15">
                  <c:v>-1.0557004619570876E-2</c:v>
                </c:pt>
                <c:pt idx="16">
                  <c:v>3.6587434434281363E-2</c:v>
                </c:pt>
                <c:pt idx="17">
                  <c:v>9.3864673578735847E-2</c:v>
                </c:pt>
                <c:pt idx="18">
                  <c:v>5.5764292541539362E-2</c:v>
                </c:pt>
                <c:pt idx="19">
                  <c:v>5.2568347221011891E-2</c:v>
                </c:pt>
                <c:pt idx="20">
                  <c:v>0.10157961903803425</c:v>
                </c:pt>
                <c:pt idx="21">
                  <c:v>-2.4648376726304377E-2</c:v>
                </c:pt>
                <c:pt idx="22">
                  <c:v>8.7112655078016132E-2</c:v>
                </c:pt>
                <c:pt idx="23">
                  <c:v>0.11088498681976944</c:v>
                </c:pt>
                <c:pt idx="24">
                  <c:v>1.7305462841363806E-3</c:v>
                </c:pt>
                <c:pt idx="25">
                  <c:v>-1.6356723287373143E-2</c:v>
                </c:pt>
                <c:pt idx="26">
                  <c:v>5.1915202156777696E-2</c:v>
                </c:pt>
                <c:pt idx="27">
                  <c:v>7.8007620544440215E-2</c:v>
                </c:pt>
                <c:pt idx="28">
                  <c:v>7.6908484834177671E-2</c:v>
                </c:pt>
                <c:pt idx="29">
                  <c:v>8.8461831291255066E-2</c:v>
                </c:pt>
                <c:pt idx="30">
                  <c:v>-3.7061428066181179E-2</c:v>
                </c:pt>
                <c:pt idx="31">
                  <c:v>3.2601827981068254E-2</c:v>
                </c:pt>
                <c:pt idx="32">
                  <c:v>0.19072531200603748</c:v>
                </c:pt>
                <c:pt idx="33">
                  <c:v>4.2511808656371386E-2</c:v>
                </c:pt>
                <c:pt idx="34">
                  <c:v>8.7630069390172594E-2</c:v>
                </c:pt>
                <c:pt idx="35">
                  <c:v>4.9714381364509563E-2</c:v>
                </c:pt>
                <c:pt idx="36">
                  <c:v>2.4959439243758652E-2</c:v>
                </c:pt>
                <c:pt idx="37">
                  <c:v>6.2671146594510674E-2</c:v>
                </c:pt>
                <c:pt idx="38">
                  <c:v>4.6160008601390246E-2</c:v>
                </c:pt>
                <c:pt idx="39">
                  <c:v>2.4245722241914791E-2</c:v>
                </c:pt>
                <c:pt idx="40">
                  <c:v>7.3802289820861233E-2</c:v>
                </c:pt>
                <c:pt idx="41">
                  <c:v>0.10957282236853416</c:v>
                </c:pt>
                <c:pt idx="42">
                  <c:v>-1.3113589654523139E-2</c:v>
                </c:pt>
                <c:pt idx="43">
                  <c:v>2.2330455228001256E-2</c:v>
                </c:pt>
                <c:pt idx="44">
                  <c:v>8.3425898829148082E-3</c:v>
                </c:pt>
                <c:pt idx="45">
                  <c:v>-2.8222250221148215E-2</c:v>
                </c:pt>
                <c:pt idx="46">
                  <c:v>1.8033432773677305E-2</c:v>
                </c:pt>
                <c:pt idx="47">
                  <c:v>8.5495535039399329E-2</c:v>
                </c:pt>
                <c:pt idx="48">
                  <c:v>-1.9022251345120367E-2</c:v>
                </c:pt>
                <c:pt idx="49">
                  <c:v>2.6569959777077656E-2</c:v>
                </c:pt>
                <c:pt idx="50">
                  <c:v>1.2523174795830982E-2</c:v>
                </c:pt>
                <c:pt idx="51">
                  <c:v>-5.7326491024696224E-2</c:v>
                </c:pt>
                <c:pt idx="52">
                  <c:v>2.9111994297238653E-2</c:v>
                </c:pt>
                <c:pt idx="53">
                  <c:v>-2.5353034325235058E-3</c:v>
                </c:pt>
                <c:pt idx="54">
                  <c:v>8.350161788865762E-2</c:v>
                </c:pt>
                <c:pt idx="55">
                  <c:v>6.818704570355294E-2</c:v>
                </c:pt>
                <c:pt idx="56">
                  <c:v>0.16006693579743114</c:v>
                </c:pt>
                <c:pt idx="57">
                  <c:v>-2.2420674628619963E-2</c:v>
                </c:pt>
                <c:pt idx="58">
                  <c:v>0.12147101405065541</c:v>
                </c:pt>
                <c:pt idx="59">
                  <c:v>0.12368001055801869</c:v>
                </c:pt>
                <c:pt idx="60">
                  <c:v>-3.5645296663687986E-2</c:v>
                </c:pt>
                <c:pt idx="61">
                  <c:v>5.6896902680989569E-2</c:v>
                </c:pt>
                <c:pt idx="62">
                  <c:v>6.8113601750610542E-2</c:v>
                </c:pt>
                <c:pt idx="63">
                  <c:v>-3.7279990741353686E-2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88D-4CC9-BF81-852CCE5E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0912"/>
        <c:axId val="571841696"/>
      </c:scatterChart>
      <c:valAx>
        <c:axId val="5718409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1696"/>
        <c:crosses val="autoZero"/>
        <c:crossBetween val="midCat"/>
      </c:valAx>
      <c:valAx>
        <c:axId val="57184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TDK_KF_ST_17_01!$I$20:$I$84</c:f>
              <c:numCache>
                <c:formatCode>General</c:formatCode>
                <c:ptCount val="65"/>
                <c:pt idx="0">
                  <c:v>631</c:v>
                </c:pt>
                <c:pt idx="1">
                  <c:v>1031</c:v>
                </c:pt>
                <c:pt idx="2">
                  <c:v>1426</c:v>
                </c:pt>
                <c:pt idx="3">
                  <c:v>1804</c:v>
                </c:pt>
                <c:pt idx="4">
                  <c:v>2146</c:v>
                </c:pt>
                <c:pt idx="5">
                  <c:v>2472</c:v>
                </c:pt>
                <c:pt idx="6">
                  <c:v>2784</c:v>
                </c:pt>
                <c:pt idx="7">
                  <c:v>3072</c:v>
                </c:pt>
                <c:pt idx="8">
                  <c:v>3319</c:v>
                </c:pt>
                <c:pt idx="9">
                  <c:v>3544</c:v>
                </c:pt>
                <c:pt idx="10">
                  <c:v>3742</c:v>
                </c:pt>
                <c:pt idx="11">
                  <c:v>3891</c:v>
                </c:pt>
                <c:pt idx="12">
                  <c:v>4009</c:v>
                </c:pt>
                <c:pt idx="13">
                  <c:v>4081</c:v>
                </c:pt>
                <c:pt idx="14">
                  <c:v>4118</c:v>
                </c:pt>
                <c:pt idx="15">
                  <c:v>4113</c:v>
                </c:pt>
                <c:pt idx="16">
                  <c:v>4078</c:v>
                </c:pt>
                <c:pt idx="17">
                  <c:v>3998</c:v>
                </c:pt>
                <c:pt idx="18">
                  <c:v>3866</c:v>
                </c:pt>
                <c:pt idx="19">
                  <c:v>3714</c:v>
                </c:pt>
                <c:pt idx="20">
                  <c:v>3519</c:v>
                </c:pt>
                <c:pt idx="21">
                  <c:v>3299</c:v>
                </c:pt>
                <c:pt idx="22">
                  <c:v>3044</c:v>
                </c:pt>
                <c:pt idx="23">
                  <c:v>2756</c:v>
                </c:pt>
                <c:pt idx="24">
                  <c:v>2435</c:v>
                </c:pt>
                <c:pt idx="25">
                  <c:v>2094</c:v>
                </c:pt>
                <c:pt idx="26">
                  <c:v>1735</c:v>
                </c:pt>
                <c:pt idx="27">
                  <c:v>1366</c:v>
                </c:pt>
                <c:pt idx="28">
                  <c:v>968</c:v>
                </c:pt>
                <c:pt idx="29">
                  <c:v>586</c:v>
                </c:pt>
                <c:pt idx="30">
                  <c:v>193</c:v>
                </c:pt>
                <c:pt idx="31">
                  <c:v>-213</c:v>
                </c:pt>
                <c:pt idx="32">
                  <c:v>-604</c:v>
                </c:pt>
                <c:pt idx="33">
                  <c:v>-1013</c:v>
                </c:pt>
                <c:pt idx="34">
                  <c:v>-1403</c:v>
                </c:pt>
                <c:pt idx="35">
                  <c:v>-1780</c:v>
                </c:pt>
                <c:pt idx="36">
                  <c:v>-2125</c:v>
                </c:pt>
                <c:pt idx="37">
                  <c:v>-2454</c:v>
                </c:pt>
                <c:pt idx="38">
                  <c:v>-2761</c:v>
                </c:pt>
                <c:pt idx="39">
                  <c:v>-3043</c:v>
                </c:pt>
                <c:pt idx="40">
                  <c:v>-3302</c:v>
                </c:pt>
                <c:pt idx="41">
                  <c:v>-3520</c:v>
                </c:pt>
                <c:pt idx="42">
                  <c:v>-3718</c:v>
                </c:pt>
                <c:pt idx="43">
                  <c:v>-3869</c:v>
                </c:pt>
                <c:pt idx="44">
                  <c:v>-3987</c:v>
                </c:pt>
                <c:pt idx="45">
                  <c:v>-4057</c:v>
                </c:pt>
                <c:pt idx="46">
                  <c:v>-4098</c:v>
                </c:pt>
                <c:pt idx="47">
                  <c:v>-4090</c:v>
                </c:pt>
                <c:pt idx="48">
                  <c:v>-4050</c:v>
                </c:pt>
                <c:pt idx="49">
                  <c:v>-3975</c:v>
                </c:pt>
                <c:pt idx="50">
                  <c:v>-3851</c:v>
                </c:pt>
                <c:pt idx="51">
                  <c:v>-3694</c:v>
                </c:pt>
                <c:pt idx="52">
                  <c:v>-3503</c:v>
                </c:pt>
                <c:pt idx="53">
                  <c:v>-3283</c:v>
                </c:pt>
                <c:pt idx="54">
                  <c:v>-3038</c:v>
                </c:pt>
                <c:pt idx="55">
                  <c:v>-2746</c:v>
                </c:pt>
                <c:pt idx="56">
                  <c:v>-2430</c:v>
                </c:pt>
                <c:pt idx="57">
                  <c:v>-2079</c:v>
                </c:pt>
                <c:pt idx="58">
                  <c:v>-1722</c:v>
                </c:pt>
                <c:pt idx="59">
                  <c:v>-1350</c:v>
                </c:pt>
                <c:pt idx="60">
                  <c:v>-954</c:v>
                </c:pt>
                <c:pt idx="61">
                  <c:v>-569</c:v>
                </c:pt>
                <c:pt idx="62">
                  <c:v>-179</c:v>
                </c:pt>
                <c:pt idx="63">
                  <c:v>231</c:v>
                </c:pt>
                <c:pt idx="64">
                  <c:v>626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63-430D-91A1-D168552A0BFE}"/>
            </c:ext>
          </c:extLst>
        </c:ser>
        <c:ser>
          <c:idx val="1"/>
          <c:order val="1"/>
          <c:tx>
            <c:strRef>
              <c:f>TDK_KF_ST_17_01!$L$19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TDK_KF_ST_17_01!$L$20:$L$84</c:f>
              <c:numCache>
                <c:formatCode>General</c:formatCode>
                <c:ptCount val="65"/>
                <c:pt idx="0">
                  <c:v>625.49356123927441</c:v>
                </c:pt>
                <c:pt idx="1">
                  <c:v>1032.1644599767403</c:v>
                </c:pt>
                <c:pt idx="2">
                  <c:v>1430.1988257986702</c:v>
                </c:pt>
                <c:pt idx="3">
                  <c:v>1806.6213752627909</c:v>
                </c:pt>
                <c:pt idx="4">
                  <c:v>2151.4469311829957</c:v>
                </c:pt>
                <c:pt idx="5">
                  <c:v>2479.2376547842409</c:v>
                </c:pt>
                <c:pt idx="6">
                  <c:v>2788.8005998281574</c:v>
                </c:pt>
                <c:pt idx="7">
                  <c:v>3068.2057938055664</c:v>
                </c:pt>
                <c:pt idx="8">
                  <c:v>3322.0219534986109</c:v>
                </c:pt>
                <c:pt idx="9">
                  <c:v>3548.6045222557063</c:v>
                </c:pt>
                <c:pt idx="10">
                  <c:v>3741.5293155121385</c:v>
                </c:pt>
                <c:pt idx="11">
                  <c:v>3890.2487842903197</c:v>
                </c:pt>
                <c:pt idx="12">
                  <c:v>4004.9279228917576</c:v>
                </c:pt>
                <c:pt idx="13">
                  <c:v>4077.0839580342954</c:v>
                </c:pt>
                <c:pt idx="14">
                  <c:v>4113.7212791148831</c:v>
                </c:pt>
                <c:pt idx="15">
                  <c:v>4111.5827324821566</c:v>
                </c:pt>
                <c:pt idx="16">
                  <c:v>4068.7906578768193</c:v>
                </c:pt>
                <c:pt idx="17">
                  <c:v>3988.2310490550913</c:v>
                </c:pt>
                <c:pt idx="18">
                  <c:v>3864.0577911212567</c:v>
                </c:pt>
                <c:pt idx="19">
                  <c:v>3705.0005299592276</c:v>
                </c:pt>
                <c:pt idx="20">
                  <c:v>3513.2386330205386</c:v>
                </c:pt>
                <c:pt idx="21">
                  <c:v>3295.7218069487103</c:v>
                </c:pt>
                <c:pt idx="22">
                  <c:v>3038.9966622070292</c:v>
                </c:pt>
                <c:pt idx="23">
                  <c:v>2754.211203760663</c:v>
                </c:pt>
                <c:pt idx="24">
                  <c:v>2439.1354428438904</c:v>
                </c:pt>
                <c:pt idx="25">
                  <c:v>2099.7735006043695</c:v>
                </c:pt>
                <c:pt idx="26">
                  <c:v>1739.9269847092125</c:v>
                </c:pt>
                <c:pt idx="27">
                  <c:v>1365.5559189915466</c:v>
                </c:pt>
                <c:pt idx="28">
                  <c:v>976.17142102528953</c:v>
                </c:pt>
                <c:pt idx="29">
                  <c:v>590.75637573788003</c:v>
                </c:pt>
                <c:pt idx="30">
                  <c:v>199.37199814974912</c:v>
                </c:pt>
                <c:pt idx="31">
                  <c:v>-204.09464563975314</c:v>
                </c:pt>
                <c:pt idx="32">
                  <c:v>-607.44681002195637</c:v>
                </c:pt>
                <c:pt idx="33">
                  <c:v>-1008.5819904165584</c:v>
                </c:pt>
                <c:pt idx="34">
                  <c:v>-1400.2613914575829</c:v>
                </c:pt>
                <c:pt idx="35">
                  <c:v>-1776.2065960971754</c:v>
                </c:pt>
                <c:pt idx="36">
                  <c:v>-2124.1082734780248</c:v>
                </c:pt>
                <c:pt idx="37">
                  <c:v>-2450.195152139966</c:v>
                </c:pt>
                <c:pt idx="38">
                  <c:v>-2761.9377827161306</c:v>
                </c:pt>
                <c:pt idx="39">
                  <c:v>-3042.5997176975884</c:v>
                </c:pt>
                <c:pt idx="40">
                  <c:v>-3298.5738670475598</c:v>
                </c:pt>
                <c:pt idx="41">
                  <c:v>-3526.9073828799046</c:v>
                </c:pt>
                <c:pt idx="42">
                  <c:v>-3716.9320899049317</c:v>
                </c:pt>
                <c:pt idx="43">
                  <c:v>-3871.4879771907972</c:v>
                </c:pt>
                <c:pt idx="44">
                  <c:v>-3986.5022971572844</c:v>
                </c:pt>
                <c:pt idx="45">
                  <c:v>-4061.3014437108995</c:v>
                </c:pt>
                <c:pt idx="46">
                  <c:v>-4099.5143723450983</c:v>
                </c:pt>
                <c:pt idx="47">
                  <c:v>-4098.8466803800347</c:v>
                </c:pt>
                <c:pt idx="48">
                  <c:v>-4058.2968642123901</c:v>
                </c:pt>
                <c:pt idx="49">
                  <c:v>-3978.275387948866</c:v>
                </c:pt>
                <c:pt idx="50">
                  <c:v>-3855.6582914076162</c:v>
                </c:pt>
                <c:pt idx="51">
                  <c:v>-3695.6701126770081</c:v>
                </c:pt>
                <c:pt idx="52">
                  <c:v>-3506.0408398912077</c:v>
                </c:pt>
                <c:pt idx="53">
                  <c:v>-3284.0368450382907</c:v>
                </c:pt>
                <c:pt idx="54">
                  <c:v>-3032.7460690061025</c:v>
                </c:pt>
                <c:pt idx="55">
                  <c:v>-2745.808647615695</c:v>
                </c:pt>
                <c:pt idx="56">
                  <c:v>-2426.9871632647078</c:v>
                </c:pt>
                <c:pt idx="57">
                  <c:v>-2080.4788019527532</c:v>
                </c:pt>
                <c:pt idx="58">
                  <c:v>-1722.0732791092482</c:v>
                </c:pt>
                <c:pt idx="59">
                  <c:v>-1348.1290009555451</c:v>
                </c:pt>
                <c:pt idx="60">
                  <c:v>-955.48511262520412</c:v>
                </c:pt>
                <c:pt idx="61">
                  <c:v>-568.65577488703786</c:v>
                </c:pt>
                <c:pt idx="62">
                  <c:v>-175.90214195941917</c:v>
                </c:pt>
                <c:pt idx="63">
                  <c:v>234.65438207797004</c:v>
                </c:pt>
                <c:pt idx="64">
                  <c:v>635.27969210576464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63-430D-91A1-D168552A0BFE}"/>
            </c:ext>
          </c:extLst>
        </c:ser>
        <c:ser>
          <c:idx val="2"/>
          <c:order val="2"/>
          <c:tx>
            <c:strRef>
              <c:f>TDK_KF_ST_17_01!$J$19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TDK_KF_ST_17_01!$J$20:$J$84</c:f>
              <c:numCache>
                <c:formatCode>General</c:formatCode>
                <c:ptCount val="65"/>
                <c:pt idx="0">
                  <c:v>-4061</c:v>
                </c:pt>
                <c:pt idx="1">
                  <c:v>-3987</c:v>
                </c:pt>
                <c:pt idx="2">
                  <c:v>-3866</c:v>
                </c:pt>
                <c:pt idx="3">
                  <c:v>-3717</c:v>
                </c:pt>
                <c:pt idx="4">
                  <c:v>-3534</c:v>
                </c:pt>
                <c:pt idx="5">
                  <c:v>-3311</c:v>
                </c:pt>
                <c:pt idx="6">
                  <c:v>-3062</c:v>
                </c:pt>
                <c:pt idx="7">
                  <c:v>-2778</c:v>
                </c:pt>
                <c:pt idx="8">
                  <c:v>-2473</c:v>
                </c:pt>
                <c:pt idx="9">
                  <c:v>-2131</c:v>
                </c:pt>
                <c:pt idx="10">
                  <c:v>-1767</c:v>
                </c:pt>
                <c:pt idx="11">
                  <c:v>-1400</c:v>
                </c:pt>
                <c:pt idx="12">
                  <c:v>-1016</c:v>
                </c:pt>
                <c:pt idx="13">
                  <c:v>-643</c:v>
                </c:pt>
                <c:pt idx="14">
                  <c:v>-251</c:v>
                </c:pt>
                <c:pt idx="15">
                  <c:v>157</c:v>
                </c:pt>
                <c:pt idx="16">
                  <c:v>559</c:v>
                </c:pt>
                <c:pt idx="17">
                  <c:v>948</c:v>
                </c:pt>
                <c:pt idx="18">
                  <c:v>1346</c:v>
                </c:pt>
                <c:pt idx="19">
                  <c:v>1720</c:v>
                </c:pt>
                <c:pt idx="20">
                  <c:v>2074</c:v>
                </c:pt>
                <c:pt idx="21">
                  <c:v>2402</c:v>
                </c:pt>
                <c:pt idx="22">
                  <c:v>2710</c:v>
                </c:pt>
                <c:pt idx="23">
                  <c:v>2997</c:v>
                </c:pt>
                <c:pt idx="24">
                  <c:v>3265</c:v>
                </c:pt>
                <c:pt idx="25">
                  <c:v>3494</c:v>
                </c:pt>
                <c:pt idx="26">
                  <c:v>3687</c:v>
                </c:pt>
                <c:pt idx="27">
                  <c:v>3853</c:v>
                </c:pt>
                <c:pt idx="28">
                  <c:v>3972</c:v>
                </c:pt>
                <c:pt idx="29">
                  <c:v>4051</c:v>
                </c:pt>
                <c:pt idx="30">
                  <c:v>4096</c:v>
                </c:pt>
                <c:pt idx="31">
                  <c:v>4101</c:v>
                </c:pt>
                <c:pt idx="32">
                  <c:v>4060</c:v>
                </c:pt>
                <c:pt idx="33">
                  <c:v>3979</c:v>
                </c:pt>
                <c:pt idx="34">
                  <c:v>3860</c:v>
                </c:pt>
                <c:pt idx="35">
                  <c:v>3705</c:v>
                </c:pt>
                <c:pt idx="36">
                  <c:v>3519</c:v>
                </c:pt>
                <c:pt idx="37">
                  <c:v>3301</c:v>
                </c:pt>
                <c:pt idx="38">
                  <c:v>3046</c:v>
                </c:pt>
                <c:pt idx="39">
                  <c:v>2763</c:v>
                </c:pt>
                <c:pt idx="40">
                  <c:v>2460</c:v>
                </c:pt>
                <c:pt idx="41">
                  <c:v>2116</c:v>
                </c:pt>
                <c:pt idx="42">
                  <c:v>1760</c:v>
                </c:pt>
                <c:pt idx="43">
                  <c:v>1388</c:v>
                </c:pt>
                <c:pt idx="44">
                  <c:v>1003</c:v>
                </c:pt>
                <c:pt idx="45">
                  <c:v>625</c:v>
                </c:pt>
                <c:pt idx="46">
                  <c:v>243</c:v>
                </c:pt>
                <c:pt idx="47">
                  <c:v>-168</c:v>
                </c:pt>
                <c:pt idx="48">
                  <c:v>-567</c:v>
                </c:pt>
                <c:pt idx="49">
                  <c:v>-957</c:v>
                </c:pt>
                <c:pt idx="50">
                  <c:v>-1352</c:v>
                </c:pt>
                <c:pt idx="51">
                  <c:v>-1730</c:v>
                </c:pt>
                <c:pt idx="52">
                  <c:v>-2075</c:v>
                </c:pt>
                <c:pt idx="53">
                  <c:v>-2409</c:v>
                </c:pt>
                <c:pt idx="54">
                  <c:v>-2713</c:v>
                </c:pt>
                <c:pt idx="55">
                  <c:v>-2998</c:v>
                </c:pt>
                <c:pt idx="56">
                  <c:v>-3261</c:v>
                </c:pt>
                <c:pt idx="57">
                  <c:v>-3497</c:v>
                </c:pt>
                <c:pt idx="58">
                  <c:v>-3690</c:v>
                </c:pt>
                <c:pt idx="59">
                  <c:v>-3844</c:v>
                </c:pt>
                <c:pt idx="60">
                  <c:v>-3970</c:v>
                </c:pt>
                <c:pt idx="61">
                  <c:v>-4051</c:v>
                </c:pt>
                <c:pt idx="62">
                  <c:v>-4090</c:v>
                </c:pt>
                <c:pt idx="63">
                  <c:v>-4102</c:v>
                </c:pt>
                <c:pt idx="64">
                  <c:v>-4064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663-430D-91A1-D168552A0BFE}"/>
            </c:ext>
          </c:extLst>
        </c:ser>
        <c:ser>
          <c:idx val="3"/>
          <c:order val="3"/>
          <c:tx>
            <c:strRef>
              <c:f>TDK_KF_ST_17_01!$N$19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5.7329999999999997</c:v>
                </c:pt>
                <c:pt idx="2">
                  <c:v>11.546999999999999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28.26</c:v>
                </c:pt>
                <c:pt idx="6">
                  <c:v>33.876000000000005</c:v>
                </c:pt>
                <c:pt idx="7">
                  <c:v>39.42</c:v>
                </c:pt>
                <c:pt idx="8">
                  <c:v>45.036000000000001</c:v>
                </c:pt>
                <c:pt idx="9">
                  <c:v>50.777999999999999</c:v>
                </c:pt>
                <c:pt idx="10">
                  <c:v>56.582999999999998</c:v>
                </c:pt>
                <c:pt idx="11">
                  <c:v>62.135999999999996</c:v>
                </c:pt>
                <c:pt idx="12">
                  <c:v>67.832999999999998</c:v>
                </c:pt>
                <c:pt idx="13">
                  <c:v>73.224000000000004</c:v>
                </c:pt>
                <c:pt idx="14">
                  <c:v>78.768000000000001</c:v>
                </c:pt>
                <c:pt idx="15">
                  <c:v>84.402000000000001</c:v>
                </c:pt>
                <c:pt idx="16">
                  <c:v>90.126000000000005</c:v>
                </c:pt>
                <c:pt idx="17">
                  <c:v>95.697000000000003</c:v>
                </c:pt>
                <c:pt idx="18">
                  <c:v>101.511</c:v>
                </c:pt>
                <c:pt idx="19">
                  <c:v>107.172</c:v>
                </c:pt>
                <c:pt idx="20">
                  <c:v>112.74299999999999</c:v>
                </c:pt>
                <c:pt idx="21">
                  <c:v>118.143</c:v>
                </c:pt>
                <c:pt idx="22">
                  <c:v>123.75</c:v>
                </c:pt>
                <c:pt idx="23">
                  <c:v>129.339</c:v>
                </c:pt>
                <c:pt idx="24">
                  <c:v>135</c:v>
                </c:pt>
                <c:pt idx="25">
                  <c:v>140.66999999999999</c:v>
                </c:pt>
                <c:pt idx="26">
                  <c:v>146.33999999999997</c:v>
                </c:pt>
                <c:pt idx="27">
                  <c:v>151.97399999999996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168.58799999999997</c:v>
                </c:pt>
                <c:pt idx="31">
                  <c:v>174.21299999999997</c:v>
                </c:pt>
                <c:pt idx="32">
                  <c:v>179.86499999999995</c:v>
                </c:pt>
                <c:pt idx="33">
                  <c:v>185.57099999999994</c:v>
                </c:pt>
                <c:pt idx="34">
                  <c:v>191.28599999999994</c:v>
                </c:pt>
                <c:pt idx="35">
                  <c:v>196.97399999999993</c:v>
                </c:pt>
                <c:pt idx="36">
                  <c:v>202.49099999999993</c:v>
                </c:pt>
                <c:pt idx="37">
                  <c:v>207.97199999999992</c:v>
                </c:pt>
                <c:pt idx="38">
                  <c:v>213.60599999999991</c:v>
                </c:pt>
                <c:pt idx="39">
                  <c:v>219.14999999999992</c:v>
                </c:pt>
                <c:pt idx="40">
                  <c:v>224.78399999999991</c:v>
                </c:pt>
                <c:pt idx="41">
                  <c:v>230.53499999999991</c:v>
                </c:pt>
                <c:pt idx="42">
                  <c:v>236.19599999999991</c:v>
                </c:pt>
                <c:pt idx="43">
                  <c:v>241.89299999999992</c:v>
                </c:pt>
                <c:pt idx="44">
                  <c:v>247.51799999999992</c:v>
                </c:pt>
                <c:pt idx="45">
                  <c:v>252.97199999999992</c:v>
                </c:pt>
                <c:pt idx="46">
                  <c:v>258.49799999999993</c:v>
                </c:pt>
                <c:pt idx="47">
                  <c:v>264.22199999999992</c:v>
                </c:pt>
                <c:pt idx="48">
                  <c:v>269.84699999999992</c:v>
                </c:pt>
                <c:pt idx="49">
                  <c:v>275.4899999999999</c:v>
                </c:pt>
                <c:pt idx="50">
                  <c:v>281.2949999999999</c:v>
                </c:pt>
                <c:pt idx="51">
                  <c:v>287.02799999999991</c:v>
                </c:pt>
                <c:pt idx="52">
                  <c:v>292.56299999999993</c:v>
                </c:pt>
                <c:pt idx="53">
                  <c:v>298.08899999999994</c:v>
                </c:pt>
                <c:pt idx="54">
                  <c:v>303.58799999999997</c:v>
                </c:pt>
                <c:pt idx="55">
                  <c:v>309.23099999999994</c:v>
                </c:pt>
                <c:pt idx="56">
                  <c:v>314.96399999999994</c:v>
                </c:pt>
                <c:pt idx="57">
                  <c:v>320.75099999999992</c:v>
                </c:pt>
                <c:pt idx="58">
                  <c:v>326.39399999999989</c:v>
                </c:pt>
                <c:pt idx="59">
                  <c:v>332.01899999999989</c:v>
                </c:pt>
                <c:pt idx="60">
                  <c:v>337.72499999999991</c:v>
                </c:pt>
                <c:pt idx="61">
                  <c:v>343.21499999999992</c:v>
                </c:pt>
                <c:pt idx="62">
                  <c:v>348.71399999999994</c:v>
                </c:pt>
                <c:pt idx="63">
                  <c:v>354.43799999999993</c:v>
                </c:pt>
                <c:pt idx="64">
                  <c:v>360.05399999999992</c:v>
                </c:pt>
              </c:numCache>
            </c:numRef>
          </c:xVal>
          <c:yVal>
            <c:numRef>
              <c:f>TDK_KF_ST_17_01!$N$20:$N$84</c:f>
              <c:numCache>
                <c:formatCode>General</c:formatCode>
                <c:ptCount val="65"/>
                <c:pt idx="0">
                  <c:v>-4058.2445477500942</c:v>
                </c:pt>
                <c:pt idx="1">
                  <c:v>-3982.012841324783</c:v>
                </c:pt>
                <c:pt idx="2">
                  <c:v>-3864.5188667730499</c:v>
                </c:pt>
                <c:pt idx="3">
                  <c:v>-3710.5080810354057</c:v>
                </c:pt>
                <c:pt idx="4">
                  <c:v>-3527.8963870945286</c:v>
                </c:pt>
                <c:pt idx="5">
                  <c:v>-3311.1081897323529</c:v>
                </c:pt>
                <c:pt idx="6">
                  <c:v>-3059.2483877743657</c:v>
                </c:pt>
                <c:pt idx="7">
                  <c:v>-2781.7842222292861</c:v>
                </c:pt>
                <c:pt idx="8">
                  <c:v>-2474.183353754559</c:v>
                </c:pt>
                <c:pt idx="9">
                  <c:v>-2135.1421365193473</c:v>
                </c:pt>
                <c:pt idx="10">
                  <c:v>-1770.614289765879</c:v>
                </c:pt>
                <c:pt idx="11">
                  <c:v>-1404.8704988063419</c:v>
                </c:pt>
                <c:pt idx="12">
                  <c:v>-1015.9845160228475</c:v>
                </c:pt>
                <c:pt idx="13">
                  <c:v>-638.69899659316729</c:v>
                </c:pt>
                <c:pt idx="14">
                  <c:v>-244.87252649598341</c:v>
                </c:pt>
                <c:pt idx="15">
                  <c:v>157.63908304712041</c:v>
                </c:pt>
                <c:pt idx="16">
                  <c:v>564.95644794332145</c:v>
                </c:pt>
                <c:pt idx="17">
                  <c:v>955.96163401056504</c:v>
                </c:pt>
                <c:pt idx="18">
                  <c:v>1354.2760960046855</c:v>
                </c:pt>
                <c:pt idx="19">
                  <c:v>1728.688963312635</c:v>
                </c:pt>
                <c:pt idx="20">
                  <c:v>2080.6356999835575</c:v>
                </c:pt>
                <c:pt idx="21">
                  <c:v>2402.9789756783371</c:v>
                </c:pt>
                <c:pt idx="22">
                  <c:v>2714.9895864221512</c:v>
                </c:pt>
                <c:pt idx="23">
                  <c:v>3000.0586418774997</c:v>
                </c:pt>
                <c:pt idx="24">
                  <c:v>3259.6168613207055</c:v>
                </c:pt>
                <c:pt idx="25">
                  <c:v>3487.6155098628628</c:v>
                </c:pt>
                <c:pt idx="26">
                  <c:v>3681.3826060768283</c:v>
                </c:pt>
                <c:pt idx="27">
                  <c:v>3838.1350472058753</c:v>
                </c:pt>
                <c:pt idx="28">
                  <c:v>3958.1773697534441</c:v>
                </c:pt>
                <c:pt idx="29">
                  <c:v>4037.4172501714193</c:v>
                </c:pt>
                <c:pt idx="30">
                  <c:v>4079.7912678232469</c:v>
                </c:pt>
                <c:pt idx="31">
                  <c:v>4084.3755600461695</c:v>
                </c:pt>
                <c:pt idx="32">
                  <c:v>4049.2489061055235</c:v>
                </c:pt>
                <c:pt idx="33">
                  <c:v>3973.7350343972034</c:v>
                </c:pt>
                <c:pt idx="34">
                  <c:v>3858.5154030817498</c:v>
                </c:pt>
                <c:pt idx="35">
                  <c:v>3705.6393438047494</c:v>
                </c:pt>
                <c:pt idx="36">
                  <c:v>3522.3760539161804</c:v>
                </c:pt>
                <c:pt idx="37">
                  <c:v>3307.8910161891472</c:v>
                </c:pt>
                <c:pt idx="38">
                  <c:v>3055.8148681228195</c:v>
                </c:pt>
                <c:pt idx="39">
                  <c:v>2778.8387497121662</c:v>
                </c:pt>
                <c:pt idx="40">
                  <c:v>2470.6583690949401</c:v>
                </c:pt>
                <c:pt idx="41">
                  <c:v>2131.3946037601013</c:v>
                </c:pt>
                <c:pt idx="42">
                  <c:v>1776.3873654453669</c:v>
                </c:pt>
                <c:pt idx="43">
                  <c:v>1401.5641474922045</c:v>
                </c:pt>
                <c:pt idx="44">
                  <c:v>1017.8130130146014</c:v>
                </c:pt>
                <c:pt idx="45">
                  <c:v>636.27645693021418</c:v>
                </c:pt>
                <c:pt idx="46">
                  <c:v>243.79443300606999</c:v>
                </c:pt>
                <c:pt idx="47">
                  <c:v>-165.13786103357802</c:v>
                </c:pt>
                <c:pt idx="48">
                  <c:v>-565.45250239374059</c:v>
                </c:pt>
                <c:pt idx="49">
                  <c:v>-961.60122195012411</c:v>
                </c:pt>
                <c:pt idx="50">
                  <c:v>-1359.3822412316124</c:v>
                </c:pt>
                <c:pt idx="51">
                  <c:v>-1738.5768107833544</c:v>
                </c:pt>
                <c:pt idx="52">
                  <c:v>-2088.2211486754973</c:v>
                </c:pt>
                <c:pt idx="53">
                  <c:v>-2417.8741749650808</c:v>
                </c:pt>
                <c:pt idx="54">
                  <c:v>-2723.6070975990383</c:v>
                </c:pt>
                <c:pt idx="55">
                  <c:v>-3011.2493258905542</c:v>
                </c:pt>
                <c:pt idx="56">
                  <c:v>-3273.560908368283</c:v>
                </c:pt>
                <c:pt idx="57">
                  <c:v>-3505.1021763656736</c:v>
                </c:pt>
                <c:pt idx="58">
                  <c:v>-3696.4688206185247</c:v>
                </c:pt>
                <c:pt idx="59">
                  <c:v>-3851.5423083391561</c:v>
                </c:pt>
                <c:pt idx="60">
                  <c:v>-3970.9132105547242</c:v>
                </c:pt>
                <c:pt idx="61">
                  <c:v>-4048.5991317303524</c:v>
                </c:pt>
                <c:pt idx="62">
                  <c:v>-4089.1447312835439</c:v>
                </c:pt>
                <c:pt idx="63">
                  <c:v>-4091.3323365443152</c:v>
                </c:pt>
                <c:pt idx="64">
                  <c:v>-4053.7885756350106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663-430D-91A1-D168552A0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35032"/>
        <c:axId val="571836600"/>
      </c:scatterChart>
      <c:valAx>
        <c:axId val="571835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36600"/>
        <c:crosses val="autoZero"/>
        <c:crossBetween val="midCat"/>
      </c:valAx>
      <c:valAx>
        <c:axId val="571836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35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TDK_KF_ST_17_02!$I$85:$I$149</c:f>
              <c:numCache>
                <c:formatCode>General</c:formatCode>
                <c:ptCount val="65"/>
                <c:pt idx="0">
                  <c:v>637</c:v>
                </c:pt>
                <c:pt idx="1">
                  <c:v>230</c:v>
                </c:pt>
                <c:pt idx="2">
                  <c:v>-174</c:v>
                </c:pt>
                <c:pt idx="3">
                  <c:v>-554</c:v>
                </c:pt>
                <c:pt idx="4">
                  <c:v>-946</c:v>
                </c:pt>
                <c:pt idx="5">
                  <c:v>-1347</c:v>
                </c:pt>
                <c:pt idx="6">
                  <c:v>-1718</c:v>
                </c:pt>
                <c:pt idx="7">
                  <c:v>-2086</c:v>
                </c:pt>
                <c:pt idx="8">
                  <c:v>-2423</c:v>
                </c:pt>
                <c:pt idx="9">
                  <c:v>-2735</c:v>
                </c:pt>
                <c:pt idx="10">
                  <c:v>-3020</c:v>
                </c:pt>
                <c:pt idx="11">
                  <c:v>-3271</c:v>
                </c:pt>
                <c:pt idx="12">
                  <c:v>-3503</c:v>
                </c:pt>
                <c:pt idx="13">
                  <c:v>-3692</c:v>
                </c:pt>
                <c:pt idx="14">
                  <c:v>-3844</c:v>
                </c:pt>
                <c:pt idx="15">
                  <c:v>-3967</c:v>
                </c:pt>
                <c:pt idx="16">
                  <c:v>-4043</c:v>
                </c:pt>
                <c:pt idx="17">
                  <c:v>-4092</c:v>
                </c:pt>
                <c:pt idx="18">
                  <c:v>-4088</c:v>
                </c:pt>
                <c:pt idx="19">
                  <c:v>-4049</c:v>
                </c:pt>
                <c:pt idx="20">
                  <c:v>-3973</c:v>
                </c:pt>
                <c:pt idx="21">
                  <c:v>-3859</c:v>
                </c:pt>
                <c:pt idx="22">
                  <c:v>-3709</c:v>
                </c:pt>
                <c:pt idx="23">
                  <c:v>-3514</c:v>
                </c:pt>
                <c:pt idx="24">
                  <c:v>-3291</c:v>
                </c:pt>
                <c:pt idx="25">
                  <c:v>-3035</c:v>
                </c:pt>
                <c:pt idx="26">
                  <c:v>-2761</c:v>
                </c:pt>
                <c:pt idx="27">
                  <c:v>-2457</c:v>
                </c:pt>
                <c:pt idx="28">
                  <c:v>-2127</c:v>
                </c:pt>
                <c:pt idx="29">
                  <c:v>-1770</c:v>
                </c:pt>
                <c:pt idx="30">
                  <c:v>-1402</c:v>
                </c:pt>
                <c:pt idx="31">
                  <c:v>-1016</c:v>
                </c:pt>
                <c:pt idx="32">
                  <c:v>-611</c:v>
                </c:pt>
                <c:pt idx="33">
                  <c:v>-216</c:v>
                </c:pt>
                <c:pt idx="34">
                  <c:v>183</c:v>
                </c:pt>
                <c:pt idx="35">
                  <c:v>572</c:v>
                </c:pt>
                <c:pt idx="36">
                  <c:v>964</c:v>
                </c:pt>
                <c:pt idx="37">
                  <c:v>1356</c:v>
                </c:pt>
                <c:pt idx="38">
                  <c:v>1735</c:v>
                </c:pt>
                <c:pt idx="39">
                  <c:v>2095</c:v>
                </c:pt>
                <c:pt idx="40">
                  <c:v>2442</c:v>
                </c:pt>
                <c:pt idx="41">
                  <c:v>2753</c:v>
                </c:pt>
                <c:pt idx="42">
                  <c:v>3030</c:v>
                </c:pt>
                <c:pt idx="43">
                  <c:v>3287</c:v>
                </c:pt>
                <c:pt idx="44">
                  <c:v>3512</c:v>
                </c:pt>
                <c:pt idx="45">
                  <c:v>3706</c:v>
                </c:pt>
                <c:pt idx="46">
                  <c:v>3866</c:v>
                </c:pt>
                <c:pt idx="47">
                  <c:v>3987</c:v>
                </c:pt>
                <c:pt idx="48">
                  <c:v>4067</c:v>
                </c:pt>
                <c:pt idx="49">
                  <c:v>4106</c:v>
                </c:pt>
                <c:pt idx="50">
                  <c:v>4115</c:v>
                </c:pt>
                <c:pt idx="51">
                  <c:v>4068</c:v>
                </c:pt>
                <c:pt idx="52">
                  <c:v>4001</c:v>
                </c:pt>
                <c:pt idx="53">
                  <c:v>3880</c:v>
                </c:pt>
                <c:pt idx="54">
                  <c:v>3725</c:v>
                </c:pt>
                <c:pt idx="55">
                  <c:v>3534</c:v>
                </c:pt>
                <c:pt idx="56">
                  <c:v>3312</c:v>
                </c:pt>
                <c:pt idx="57">
                  <c:v>3068</c:v>
                </c:pt>
                <c:pt idx="58">
                  <c:v>2784</c:v>
                </c:pt>
                <c:pt idx="59">
                  <c:v>2474</c:v>
                </c:pt>
                <c:pt idx="60">
                  <c:v>2149</c:v>
                </c:pt>
                <c:pt idx="61">
                  <c:v>1792</c:v>
                </c:pt>
                <c:pt idx="62">
                  <c:v>1417</c:v>
                </c:pt>
                <c:pt idx="63">
                  <c:v>1023</c:v>
                </c:pt>
                <c:pt idx="64">
                  <c:v>625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781-4B67-8E28-03E6185C55F5}"/>
            </c:ext>
          </c:extLst>
        </c:ser>
        <c:ser>
          <c:idx val="1"/>
          <c:order val="1"/>
          <c:tx>
            <c:strRef>
              <c:f>TDK_KF_ST_17_02!$L$19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TDK_KF_ST_17_02!$L$85:$L$149</c:f>
              <c:numCache>
                <c:formatCode>General</c:formatCode>
                <c:ptCount val="65"/>
                <c:pt idx="0">
                  <c:v>638.23280092321875</c:v>
                </c:pt>
                <c:pt idx="1">
                  <c:v>238.37221723010956</c:v>
                </c:pt>
                <c:pt idx="2">
                  <c:v>-165.00769203192505</c:v>
                </c:pt>
                <c:pt idx="3">
                  <c:v>-554.6026752230589</c:v>
                </c:pt>
                <c:pt idx="4">
                  <c:v>-948.50850282552312</c:v>
                </c:pt>
                <c:pt idx="5">
                  <c:v>-1344.8753969503989</c:v>
                </c:pt>
                <c:pt idx="6">
                  <c:v>-1719.3660391477038</c:v>
                </c:pt>
                <c:pt idx="7">
                  <c:v>-2082.6751101287891</c:v>
                </c:pt>
                <c:pt idx="8">
                  <c:v>-2423.5193420701071</c:v>
                </c:pt>
                <c:pt idx="9">
                  <c:v>-2737.8781536807628</c:v>
                </c:pt>
                <c:pt idx="10">
                  <c:v>-3018.0617965213942</c:v>
                </c:pt>
                <c:pt idx="11">
                  <c:v>-3271.8552733728675</c:v>
                </c:pt>
                <c:pt idx="12">
                  <c:v>-3499.3275135600011</c:v>
                </c:pt>
                <c:pt idx="13">
                  <c:v>-3691.1924249558092</c:v>
                </c:pt>
                <c:pt idx="14">
                  <c:v>-3849.311658150416</c:v>
                </c:pt>
                <c:pt idx="15">
                  <c:v>-3970.5576962114737</c:v>
                </c:pt>
                <c:pt idx="16">
                  <c:v>-4050.8895952496246</c:v>
                </c:pt>
                <c:pt idx="17">
                  <c:v>-4091.3036079578405</c:v>
                </c:pt>
                <c:pt idx="18">
                  <c:v>-4092.271662766083</c:v>
                </c:pt>
                <c:pt idx="19">
                  <c:v>-4055.7079572882481</c:v>
                </c:pt>
                <c:pt idx="20">
                  <c:v>-3979.6714393076381</c:v>
                </c:pt>
                <c:pt idx="21">
                  <c:v>-3863.7636500414937</c:v>
                </c:pt>
                <c:pt idx="22">
                  <c:v>-3710.6671081333529</c:v>
                </c:pt>
                <c:pt idx="23">
                  <c:v>-3518.1154791407798</c:v>
                </c:pt>
                <c:pt idx="24">
                  <c:v>-3294.0132884744175</c:v>
                </c:pt>
                <c:pt idx="25">
                  <c:v>-3036.9413236551436</c:v>
                </c:pt>
                <c:pt idx="26">
                  <c:v>-2761.0417847060867</c:v>
                </c:pt>
                <c:pt idx="27">
                  <c:v>-2456.8987481153681</c:v>
                </c:pt>
                <c:pt idx="28">
                  <c:v>-2121.6626491377269</c:v>
                </c:pt>
                <c:pt idx="29">
                  <c:v>-1769.7957140582887</c:v>
                </c:pt>
                <c:pt idx="30">
                  <c:v>-1398.0065410890354</c:v>
                </c:pt>
                <c:pt idx="31">
                  <c:v>-1004.5242200845364</c:v>
                </c:pt>
                <c:pt idx="32">
                  <c:v>-606.60044203137193</c:v>
                </c:pt>
                <c:pt idx="33">
                  <c:v>-205.89716154531061</c:v>
                </c:pt>
                <c:pt idx="34">
                  <c:v>191.69695592192272</c:v>
                </c:pt>
                <c:pt idx="35">
                  <c:v>577.97418297496779</c:v>
                </c:pt>
                <c:pt idx="36">
                  <c:v>970.42114421927033</c:v>
                </c:pt>
                <c:pt idx="37">
                  <c:v>1362.2450065309256</c:v>
                </c:pt>
                <c:pt idx="38">
                  <c:v>1740.0381030046869</c:v>
                </c:pt>
                <c:pt idx="39">
                  <c:v>2097.366113469323</c:v>
                </c:pt>
                <c:pt idx="40">
                  <c:v>2437.0110665366333</c:v>
                </c:pt>
                <c:pt idx="41">
                  <c:v>2747.9124028252354</c:v>
                </c:pt>
                <c:pt idx="42">
                  <c:v>3026.5458956736638</c:v>
                </c:pt>
                <c:pt idx="43">
                  <c:v>3280.7448571720897</c:v>
                </c:pt>
                <c:pt idx="44">
                  <c:v>3505.9742671535514</c:v>
                </c:pt>
                <c:pt idx="45">
                  <c:v>3698.7524435215232</c:v>
                </c:pt>
                <c:pt idx="46">
                  <c:v>3858.5075331938388</c:v>
                </c:pt>
                <c:pt idx="47">
                  <c:v>3980.9052881876732</c:v>
                </c:pt>
                <c:pt idx="48">
                  <c:v>4061.465875580825</c:v>
                </c:pt>
                <c:pt idx="49">
                  <c:v>4102.738402066866</c:v>
                </c:pt>
                <c:pt idx="50">
                  <c:v>4105.289763324231</c:v>
                </c:pt>
                <c:pt idx="51">
                  <c:v>4069.7208187715332</c:v>
                </c:pt>
                <c:pt idx="52">
                  <c:v>3996.7556867285844</c:v>
                </c:pt>
                <c:pt idx="53">
                  <c:v>3881.992165213479</c:v>
                </c:pt>
                <c:pt idx="54">
                  <c:v>3728.6771883022925</c:v>
                </c:pt>
                <c:pt idx="55">
                  <c:v>3537.6796028878034</c:v>
                </c:pt>
                <c:pt idx="56">
                  <c:v>3314.0053620511817</c:v>
                </c:pt>
                <c:pt idx="57">
                  <c:v>3064.8289388443732</c:v>
                </c:pt>
                <c:pt idx="58">
                  <c:v>2785.7842213726049</c:v>
                </c:pt>
                <c:pt idx="59">
                  <c:v>2481.6637251236752</c:v>
                </c:pt>
                <c:pt idx="60">
                  <c:v>2148.9507248879186</c:v>
                </c:pt>
                <c:pt idx="61">
                  <c:v>1796.7494602362419</c:v>
                </c:pt>
                <c:pt idx="62">
                  <c:v>1420.1443766052532</c:v>
                </c:pt>
                <c:pt idx="63">
                  <c:v>1023.8549242990006</c:v>
                </c:pt>
                <c:pt idx="64">
                  <c:v>623.52744541648326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781-4B67-8E28-03E6185C55F5}"/>
            </c:ext>
          </c:extLst>
        </c:ser>
        <c:ser>
          <c:idx val="2"/>
          <c:order val="2"/>
          <c:tx>
            <c:strRef>
              <c:f>TDK_KF_ST_17_02!$J$19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TDK_KF_ST_17_02!$J$85:$J$149</c:f>
              <c:numCache>
                <c:formatCode>General</c:formatCode>
                <c:ptCount val="65"/>
                <c:pt idx="0">
                  <c:v>-4052</c:v>
                </c:pt>
                <c:pt idx="1">
                  <c:v>-4091</c:v>
                </c:pt>
                <c:pt idx="2">
                  <c:v>-4088</c:v>
                </c:pt>
                <c:pt idx="3">
                  <c:v>-4044</c:v>
                </c:pt>
                <c:pt idx="4">
                  <c:v>-3962</c:v>
                </c:pt>
                <c:pt idx="5">
                  <c:v>-3840</c:v>
                </c:pt>
                <c:pt idx="6">
                  <c:v>-3683</c:v>
                </c:pt>
                <c:pt idx="7">
                  <c:v>-3486</c:v>
                </c:pt>
                <c:pt idx="8">
                  <c:v>-3255</c:v>
                </c:pt>
                <c:pt idx="9">
                  <c:v>-2996</c:v>
                </c:pt>
                <c:pt idx="10">
                  <c:v>-2714</c:v>
                </c:pt>
                <c:pt idx="11">
                  <c:v>-2410</c:v>
                </c:pt>
                <c:pt idx="12">
                  <c:v>-2069</c:v>
                </c:pt>
                <c:pt idx="13">
                  <c:v>-1717</c:v>
                </c:pt>
                <c:pt idx="14">
                  <c:v>-1347</c:v>
                </c:pt>
                <c:pt idx="15">
                  <c:v>-954</c:v>
                </c:pt>
                <c:pt idx="16">
                  <c:v>-563</c:v>
                </c:pt>
                <c:pt idx="17">
                  <c:v>-165</c:v>
                </c:pt>
                <c:pt idx="18">
                  <c:v>233</c:v>
                </c:pt>
                <c:pt idx="19">
                  <c:v>612</c:v>
                </c:pt>
                <c:pt idx="20">
                  <c:v>1001</c:v>
                </c:pt>
                <c:pt idx="21">
                  <c:v>1380</c:v>
                </c:pt>
                <c:pt idx="22">
                  <c:v>1757</c:v>
                </c:pt>
                <c:pt idx="23">
                  <c:v>2116</c:v>
                </c:pt>
                <c:pt idx="24">
                  <c:v>2453</c:v>
                </c:pt>
                <c:pt idx="25">
                  <c:v>2763</c:v>
                </c:pt>
                <c:pt idx="26">
                  <c:v>3033</c:v>
                </c:pt>
                <c:pt idx="27">
                  <c:v>3282</c:v>
                </c:pt>
                <c:pt idx="28">
                  <c:v>3517</c:v>
                </c:pt>
                <c:pt idx="29">
                  <c:v>3699</c:v>
                </c:pt>
                <c:pt idx="30">
                  <c:v>3854</c:v>
                </c:pt>
                <c:pt idx="31">
                  <c:v>3978</c:v>
                </c:pt>
                <c:pt idx="32">
                  <c:v>4046</c:v>
                </c:pt>
                <c:pt idx="33">
                  <c:v>4086</c:v>
                </c:pt>
                <c:pt idx="34">
                  <c:v>4088</c:v>
                </c:pt>
                <c:pt idx="35">
                  <c:v>4046</c:v>
                </c:pt>
                <c:pt idx="36">
                  <c:v>3968</c:v>
                </c:pt>
                <c:pt idx="37">
                  <c:v>3838</c:v>
                </c:pt>
                <c:pt idx="38">
                  <c:v>3683</c:v>
                </c:pt>
                <c:pt idx="39">
                  <c:v>3490</c:v>
                </c:pt>
                <c:pt idx="40">
                  <c:v>3255</c:v>
                </c:pt>
                <c:pt idx="41">
                  <c:v>2997</c:v>
                </c:pt>
                <c:pt idx="42">
                  <c:v>2716</c:v>
                </c:pt>
                <c:pt idx="43">
                  <c:v>2405</c:v>
                </c:pt>
                <c:pt idx="44">
                  <c:v>2072</c:v>
                </c:pt>
                <c:pt idx="45">
                  <c:v>1718</c:v>
                </c:pt>
                <c:pt idx="46">
                  <c:v>1337</c:v>
                </c:pt>
                <c:pt idx="47">
                  <c:v>942</c:v>
                </c:pt>
                <c:pt idx="48">
                  <c:v>548</c:v>
                </c:pt>
                <c:pt idx="49">
                  <c:v>155</c:v>
                </c:pt>
                <c:pt idx="50">
                  <c:v>-238</c:v>
                </c:pt>
                <c:pt idx="51">
                  <c:v>-629</c:v>
                </c:pt>
                <c:pt idx="52">
                  <c:v>-1012</c:v>
                </c:pt>
                <c:pt idx="53">
                  <c:v>-1400</c:v>
                </c:pt>
                <c:pt idx="54">
                  <c:v>-1775</c:v>
                </c:pt>
                <c:pt idx="55">
                  <c:v>-2133</c:v>
                </c:pt>
                <c:pt idx="56">
                  <c:v>-2466</c:v>
                </c:pt>
                <c:pt idx="57">
                  <c:v>-2767</c:v>
                </c:pt>
                <c:pt idx="58">
                  <c:v>-3056</c:v>
                </c:pt>
                <c:pt idx="59">
                  <c:v>-3296</c:v>
                </c:pt>
                <c:pt idx="60">
                  <c:v>-3519</c:v>
                </c:pt>
                <c:pt idx="61">
                  <c:v>-3708</c:v>
                </c:pt>
                <c:pt idx="62">
                  <c:v>-3860</c:v>
                </c:pt>
                <c:pt idx="63">
                  <c:v>-3978</c:v>
                </c:pt>
                <c:pt idx="64">
                  <c:v>-4053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781-4B67-8E28-03E6185C55F5}"/>
            </c:ext>
          </c:extLst>
        </c:ser>
        <c:ser>
          <c:idx val="3"/>
          <c:order val="3"/>
          <c:tx>
            <c:strRef>
              <c:f>TDK_KF_ST_17_02!$N$19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TDK_KF_ST_17_02!$N$85:$N$149</c:f>
              <c:numCache>
                <c:formatCode>General</c:formatCode>
                <c:ptCount val="65"/>
                <c:pt idx="0">
                  <c:v>-4044.5121690198184</c:v>
                </c:pt>
                <c:pt idx="1">
                  <c:v>-4082.3729537675445</c:v>
                </c:pt>
                <c:pt idx="2">
                  <c:v>-4080.9277813679191</c:v>
                </c:pt>
                <c:pt idx="3">
                  <c:v>-4041.8265366051478</c:v>
                </c:pt>
                <c:pt idx="4">
                  <c:v>-3963.6283484273999</c:v>
                </c:pt>
                <c:pt idx="5">
                  <c:v>-3843.4478974760054</c:v>
                </c:pt>
                <c:pt idx="6">
                  <c:v>-3688.170967578887</c:v>
                </c:pt>
                <c:pt idx="7">
                  <c:v>-3493.7789972055011</c:v>
                </c:pt>
                <c:pt idx="8">
                  <c:v>-3265.5574378006909</c:v>
                </c:pt>
                <c:pt idx="9">
                  <c:v>-3007.1178878956475</c:v>
                </c:pt>
                <c:pt idx="10">
                  <c:v>-2727.4601443429369</c:v>
                </c:pt>
                <c:pt idx="11">
                  <c:v>-2420.5264237418019</c:v>
                </c:pt>
                <c:pt idx="12">
                  <c:v>-2083.7556221387517</c:v>
                </c:pt>
                <c:pt idx="13">
                  <c:v>-1729.5614699163891</c:v>
                </c:pt>
                <c:pt idx="14">
                  <c:v>-1353.9170217192286</c:v>
                </c:pt>
                <c:pt idx="15">
                  <c:v>-960.57879583287342</c:v>
                </c:pt>
                <c:pt idx="16">
                  <c:v>-563.31102658403881</c:v>
                </c:pt>
                <c:pt idx="17">
                  <c:v>-164.40402104827592</c:v>
                </c:pt>
                <c:pt idx="18">
                  <c:v>237.97283013452642</c:v>
                </c:pt>
                <c:pt idx="19">
                  <c:v>622.78137423607984</c:v>
                </c:pt>
                <c:pt idx="20">
                  <c:v>1014.4029568548334</c:v>
                </c:pt>
                <c:pt idx="21">
                  <c:v>1401.0866061362728</c:v>
                </c:pt>
                <c:pt idx="22">
                  <c:v>1772.2182873878262</c:v>
                </c:pt>
                <c:pt idx="23">
                  <c:v>2131.522239138375</c:v>
                </c:pt>
                <c:pt idx="24">
                  <c:v>2464.2430586266373</c:v>
                </c:pt>
                <c:pt idx="25">
                  <c:v>2773.8593257698135</c:v>
                </c:pt>
                <c:pt idx="26">
                  <c:v>3046.4429303976581</c:v>
                </c:pt>
                <c:pt idx="27">
                  <c:v>3293.5343524135492</c:v>
                </c:pt>
                <c:pt idx="28">
                  <c:v>3514.9105957209795</c:v>
                </c:pt>
                <c:pt idx="29">
                  <c:v>3700.1139879123998</c:v>
                </c:pt>
                <c:pt idx="30">
                  <c:v>3851.0885787310308</c:v>
                </c:pt>
                <c:pt idx="31">
                  <c:v>3966.699027323677</c:v>
                </c:pt>
                <c:pt idx="32">
                  <c:v>4041.4759325867744</c:v>
                </c:pt>
                <c:pt idx="33">
                  <c:v>4076.466189477821</c:v>
                </c:pt>
                <c:pt idx="34">
                  <c:v>4072.3852178094867</c:v>
                </c:pt>
                <c:pt idx="35">
                  <c:v>4031.4505681716059</c:v>
                </c:pt>
                <c:pt idx="36">
                  <c:v>3951.5310619508969</c:v>
                </c:pt>
                <c:pt idx="37">
                  <c:v>3830.9702404907812</c:v>
                </c:pt>
                <c:pt idx="38">
                  <c:v>3672.6091454297889</c:v>
                </c:pt>
                <c:pt idx="39">
                  <c:v>3479.867068961446</c:v>
                </c:pt>
                <c:pt idx="40">
                  <c:v>3251.3539316996385</c:v>
                </c:pt>
                <c:pt idx="41">
                  <c:v>2995.0817052104435</c:v>
                </c:pt>
                <c:pt idx="42">
                  <c:v>2716.8557971042824</c:v>
                </c:pt>
                <c:pt idx="43">
                  <c:v>2409.6415278323202</c:v>
                </c:pt>
                <c:pt idx="44">
                  <c:v>2077.0412208294392</c:v>
                </c:pt>
                <c:pt idx="45">
                  <c:v>1722.8716035275756</c:v>
                </c:pt>
                <c:pt idx="46">
                  <c:v>1345.4294349902093</c:v>
                </c:pt>
                <c:pt idx="47">
                  <c:v>950.80326895806184</c:v>
                </c:pt>
                <c:pt idx="48">
                  <c:v>556.66635210253935</c:v>
                </c:pt>
                <c:pt idx="49">
                  <c:v>160.97164047718854</c:v>
                </c:pt>
                <c:pt idx="50">
                  <c:v>-236.28090309937909</c:v>
                </c:pt>
                <c:pt idx="51">
                  <c:v>-626.88938366791831</c:v>
                </c:pt>
                <c:pt idx="52">
                  <c:v>-1011.107688693454</c:v>
                </c:pt>
                <c:pt idx="53">
                  <c:v>-1400.5218709345809</c:v>
                </c:pt>
                <c:pt idx="54">
                  <c:v>-1776.0198125282018</c:v>
                </c:pt>
                <c:pt idx="55">
                  <c:v>-2134.956159679748</c:v>
                </c:pt>
                <c:pt idx="56">
                  <c:v>-2468.9449487991378</c:v>
                </c:pt>
                <c:pt idx="57">
                  <c:v>-2771.214989167866</c:v>
                </c:pt>
                <c:pt idx="58">
                  <c:v>-3048.9893295063566</c:v>
                </c:pt>
                <c:pt idx="59">
                  <c:v>-3297.3609885487067</c:v>
                </c:pt>
                <c:pt idx="60">
                  <c:v>-3518.2249823240404</c:v>
                </c:pt>
                <c:pt idx="61">
                  <c:v>-3704.6272836993194</c:v>
                </c:pt>
                <c:pt idx="62">
                  <c:v>-3858.0873986433144</c:v>
                </c:pt>
                <c:pt idx="63">
                  <c:v>-3974.4978622888261</c:v>
                </c:pt>
                <c:pt idx="64">
                  <c:v>-4049.3614627434999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781-4B67-8E28-03E6185C5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34248"/>
        <c:axId val="571840520"/>
      </c:scatterChart>
      <c:valAx>
        <c:axId val="571834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0520"/>
        <c:crosses val="autoZero"/>
        <c:crossBetween val="midCat"/>
      </c:valAx>
      <c:valAx>
        <c:axId val="57184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34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TDK_KF_ST_17_02!$AC$20:$AC$84</c:f>
              <c:numCache>
                <c:formatCode>General</c:formatCode>
                <c:ptCount val="65"/>
                <c:pt idx="0">
                  <c:v>1.5409348305994173E-2</c:v>
                </c:pt>
                <c:pt idx="1">
                  <c:v>-0.12167226338771808</c:v>
                </c:pt>
                <c:pt idx="2">
                  <c:v>-0.14037537788397536</c:v>
                </c:pt>
                <c:pt idx="3">
                  <c:v>-0.1811336090096205</c:v>
                </c:pt>
                <c:pt idx="4">
                  <c:v>-0.16705645716983852</c:v>
                </c:pt>
                <c:pt idx="5">
                  <c:v>-0.13055676474562361</c:v>
                </c:pt>
                <c:pt idx="6">
                  <c:v>-0.15392304638582033</c:v>
                </c:pt>
                <c:pt idx="7">
                  <c:v>-0.13376570455286441</c:v>
                </c:pt>
                <c:pt idx="8">
                  <c:v>-0.10127741683900382</c:v>
                </c:pt>
                <c:pt idx="9">
                  <c:v>-5.327481273462098E-2</c:v>
                </c:pt>
                <c:pt idx="10">
                  <c:v>-6.8280347430885513E-2</c:v>
                </c:pt>
                <c:pt idx="11">
                  <c:v>-0.12054930497183136</c:v>
                </c:pt>
                <c:pt idx="12">
                  <c:v>-0.12021856618331128</c:v>
                </c:pt>
                <c:pt idx="13">
                  <c:v>-0.18628002527711374</c:v>
                </c:pt>
                <c:pt idx="14">
                  <c:v>-0.1618067634721001</c:v>
                </c:pt>
                <c:pt idx="15">
                  <c:v>-0.19960482784406963</c:v>
                </c:pt>
                <c:pt idx="16">
                  <c:v>-0.21713639743106228</c:v>
                </c:pt>
                <c:pt idx="17">
                  <c:v>-0.26293037863553081</c:v>
                </c:pt>
                <c:pt idx="18">
                  <c:v>-0.22888449482530859</c:v>
                </c:pt>
                <c:pt idx="19">
                  <c:v>-0.19488377884177055</c:v>
                </c:pt>
                <c:pt idx="20">
                  <c:v>-0.31882830534162565</c:v>
                </c:pt>
                <c:pt idx="21">
                  <c:v>-0.10285718658009557</c:v>
                </c:pt>
                <c:pt idx="22">
                  <c:v>-9.2452997497787237E-2</c:v>
                </c:pt>
                <c:pt idx="23">
                  <c:v>-3.7595616403223175E-2</c:v>
                </c:pt>
                <c:pt idx="24">
                  <c:v>-3.1840345513984403E-2</c:v>
                </c:pt>
                <c:pt idx="25">
                  <c:v>0.10118651831868419</c:v>
                </c:pt>
                <c:pt idx="26">
                  <c:v>5.2297616050537954E-2</c:v>
                </c:pt>
                <c:pt idx="27">
                  <c:v>9.2984995352139777E-2</c:v>
                </c:pt>
                <c:pt idx="28">
                  <c:v>0.1061082088879175</c:v>
                </c:pt>
                <c:pt idx="29">
                  <c:v>4.5501317787255857E-2</c:v>
                </c:pt>
                <c:pt idx="30">
                  <c:v>9.1282876964214665E-2</c:v>
                </c:pt>
                <c:pt idx="31">
                  <c:v>5.5181565049110759E-2</c:v>
                </c:pt>
                <c:pt idx="32">
                  <c:v>0.13960348098319741</c:v>
                </c:pt>
                <c:pt idx="33">
                  <c:v>3.6755826759730326E-2</c:v>
                </c:pt>
                <c:pt idx="34">
                  <c:v>3.2220494793165244E-2</c:v>
                </c:pt>
                <c:pt idx="35">
                  <c:v>-1.64608547760281E-3</c:v>
                </c:pt>
                <c:pt idx="36">
                  <c:v>1.4296827523111233E-2</c:v>
                </c:pt>
                <c:pt idx="37">
                  <c:v>-1.4883422947207237E-3</c:v>
                </c:pt>
                <c:pt idx="38">
                  <c:v>0.12406617757409322</c:v>
                </c:pt>
                <c:pt idx="39">
                  <c:v>0.1738938398778771</c:v>
                </c:pt>
                <c:pt idx="40">
                  <c:v>0.14620301675984138</c:v>
                </c:pt>
                <c:pt idx="41">
                  <c:v>0.26217061737429503</c:v>
                </c:pt>
                <c:pt idx="42">
                  <c:v>0.21524085727457987</c:v>
                </c:pt>
                <c:pt idx="43">
                  <c:v>0.21115494345093566</c:v>
                </c:pt>
                <c:pt idx="44">
                  <c:v>0.25518432718351391</c:v>
                </c:pt>
                <c:pt idx="45">
                  <c:v>0.22879229039341453</c:v>
                </c:pt>
                <c:pt idx="46">
                  <c:v>0.14642363957949556</c:v>
                </c:pt>
                <c:pt idx="47">
                  <c:v>0.13756670362681689</c:v>
                </c:pt>
                <c:pt idx="48">
                  <c:v>2.4730842577184831E-2</c:v>
                </c:pt>
                <c:pt idx="49">
                  <c:v>2.1017778578880097E-2</c:v>
                </c:pt>
                <c:pt idx="50">
                  <c:v>5.7016838425170135E-3</c:v>
                </c:pt>
                <c:pt idx="51">
                  <c:v>2.6234691403033139E-2</c:v>
                </c:pt>
                <c:pt idx="52">
                  <c:v>-4.0666530858686656E-2</c:v>
                </c:pt>
                <c:pt idx="53">
                  <c:v>-0.10951039713893351</c:v>
                </c:pt>
                <c:pt idx="54">
                  <c:v>-1.2125014351681784E-2</c:v>
                </c:pt>
                <c:pt idx="55">
                  <c:v>-9.8037357357839028E-2</c:v>
                </c:pt>
                <c:pt idx="56">
                  <c:v>-3.5830557646249872E-2</c:v>
                </c:pt>
                <c:pt idx="57">
                  <c:v>-3.6241241057837215E-3</c:v>
                </c:pt>
                <c:pt idx="58">
                  <c:v>-8.3819811519390441E-2</c:v>
                </c:pt>
                <c:pt idx="59">
                  <c:v>-1.9586690842345433E-2</c:v>
                </c:pt>
                <c:pt idx="60">
                  <c:v>4.3169420317553886E-2</c:v>
                </c:pt>
                <c:pt idx="61">
                  <c:v>6.5590915701250196E-3</c:v>
                </c:pt>
                <c:pt idx="62">
                  <c:v>-7.6217367282993109E-2</c:v>
                </c:pt>
                <c:pt idx="63">
                  <c:v>-5.7608876466872516E-2</c:v>
                </c:pt>
                <c:pt idx="64">
                  <c:v>-7.1909984960598194E-2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11-42CF-8221-6C8F5666341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TDK_KF_ST_17_02!$AA$85:$AA$149</c:f>
              <c:numCache>
                <c:formatCode>General</c:formatCode>
                <c:ptCount val="65"/>
                <c:pt idx="0">
                  <c:v>360.04499999999973</c:v>
                </c:pt>
                <c:pt idx="1">
                  <c:v>354.42899999999975</c:v>
                </c:pt>
                <c:pt idx="2">
                  <c:v>348.79499999999973</c:v>
                </c:pt>
                <c:pt idx="3">
                  <c:v>343.33199999999971</c:v>
                </c:pt>
                <c:pt idx="4">
                  <c:v>337.7339999999997</c:v>
                </c:pt>
                <c:pt idx="5">
                  <c:v>331.96499999999969</c:v>
                </c:pt>
                <c:pt idx="6">
                  <c:v>326.32199999999972</c:v>
                </c:pt>
                <c:pt idx="7">
                  <c:v>320.58899999999971</c:v>
                </c:pt>
                <c:pt idx="8">
                  <c:v>314.8829999999997</c:v>
                </c:pt>
                <c:pt idx="9">
                  <c:v>309.2219999999997</c:v>
                </c:pt>
                <c:pt idx="10">
                  <c:v>303.71399999999971</c:v>
                </c:pt>
                <c:pt idx="11">
                  <c:v>298.16999999999973</c:v>
                </c:pt>
                <c:pt idx="12">
                  <c:v>292.50899999999973</c:v>
                </c:pt>
                <c:pt idx="13">
                  <c:v>286.89299999999974</c:v>
                </c:pt>
                <c:pt idx="14">
                  <c:v>281.20499999999976</c:v>
                </c:pt>
                <c:pt idx="15">
                  <c:v>275.45399999999978</c:v>
                </c:pt>
                <c:pt idx="16">
                  <c:v>269.78399999999976</c:v>
                </c:pt>
                <c:pt idx="17">
                  <c:v>264.16799999999978</c:v>
                </c:pt>
                <c:pt idx="18">
                  <c:v>258.52499999999981</c:v>
                </c:pt>
                <c:pt idx="19">
                  <c:v>253.09799999999981</c:v>
                </c:pt>
                <c:pt idx="20">
                  <c:v>247.49099999999981</c:v>
                </c:pt>
                <c:pt idx="21">
                  <c:v>241.81199999999981</c:v>
                </c:pt>
                <c:pt idx="22">
                  <c:v>236.15999999999983</c:v>
                </c:pt>
                <c:pt idx="23">
                  <c:v>230.41799999999984</c:v>
                </c:pt>
                <c:pt idx="24">
                  <c:v>224.76599999999985</c:v>
                </c:pt>
                <c:pt idx="25">
                  <c:v>219.09599999999986</c:v>
                </c:pt>
                <c:pt idx="26">
                  <c:v>213.63299999999987</c:v>
                </c:pt>
                <c:pt idx="27">
                  <c:v>208.11599999999987</c:v>
                </c:pt>
                <c:pt idx="28">
                  <c:v>202.46399999999988</c:v>
                </c:pt>
                <c:pt idx="29">
                  <c:v>196.87499999999989</c:v>
                </c:pt>
                <c:pt idx="30">
                  <c:v>191.2409999999999</c:v>
                </c:pt>
                <c:pt idx="31">
                  <c:v>185.4899999999999</c:v>
                </c:pt>
                <c:pt idx="32">
                  <c:v>179.81999999999991</c:v>
                </c:pt>
                <c:pt idx="33">
                  <c:v>174.19499999999991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157.64399999999989</c:v>
                </c:pt>
                <c:pt idx="37">
                  <c:v>151.9379999999999</c:v>
                </c:pt>
                <c:pt idx="38">
                  <c:v>146.2409999999999</c:v>
                </c:pt>
                <c:pt idx="39">
                  <c:v>140.5979999999999</c:v>
                </c:pt>
                <c:pt idx="40">
                  <c:v>134.90999999999991</c:v>
                </c:pt>
                <c:pt idx="41">
                  <c:v>129.3119999999999</c:v>
                </c:pt>
                <c:pt idx="42">
                  <c:v>123.8399999999999</c:v>
                </c:pt>
                <c:pt idx="43">
                  <c:v>118.29599999999991</c:v>
                </c:pt>
                <c:pt idx="44">
                  <c:v>112.70699999999991</c:v>
                </c:pt>
                <c:pt idx="45">
                  <c:v>107.09099999999991</c:v>
                </c:pt>
                <c:pt idx="46">
                  <c:v>101.37599999999991</c:v>
                </c:pt>
                <c:pt idx="47">
                  <c:v>95.6069999999999</c:v>
                </c:pt>
                <c:pt idx="48">
                  <c:v>89.9819999999999</c:v>
                </c:pt>
                <c:pt idx="49">
                  <c:v>84.410999999999902</c:v>
                </c:pt>
                <c:pt idx="50">
                  <c:v>78.839999999999904</c:v>
                </c:pt>
                <c:pt idx="51">
                  <c:v>73.331999999999908</c:v>
                </c:pt>
                <c:pt idx="52">
                  <c:v>67.832999999999913</c:v>
                </c:pt>
                <c:pt idx="53">
                  <c:v>62.11799999999991</c:v>
                </c:pt>
                <c:pt idx="54">
                  <c:v>56.402999999999906</c:v>
                </c:pt>
                <c:pt idx="55">
                  <c:v>50.669999999999909</c:v>
                </c:pt>
                <c:pt idx="56">
                  <c:v>44.999999999999908</c:v>
                </c:pt>
                <c:pt idx="57">
                  <c:v>39.473999999999904</c:v>
                </c:pt>
                <c:pt idx="58">
                  <c:v>33.920999999999907</c:v>
                </c:pt>
                <c:pt idx="59">
                  <c:v>28.385999999999907</c:v>
                </c:pt>
                <c:pt idx="60">
                  <c:v>22.760999999999907</c:v>
                </c:pt>
                <c:pt idx="61">
                  <c:v>17.153999999999908</c:v>
                </c:pt>
                <c:pt idx="62">
                  <c:v>11.438999999999908</c:v>
                </c:pt>
                <c:pt idx="63">
                  <c:v>5.6429999999999083</c:v>
                </c:pt>
                <c:pt idx="64">
                  <c:v>-6.3000000000091205E-2</c:v>
                </c:pt>
              </c:numCache>
            </c:numRef>
          </c:xVal>
          <c:yVal>
            <c:numRef>
              <c:f>TDK_KF_ST_17_02!$AC$85:$AC$149</c:f>
              <c:numCache>
                <c:formatCode>General</c:formatCode>
                <c:ptCount val="65"/>
                <c:pt idx="0">
                  <c:v>3.9074281952991896E-2</c:v>
                </c:pt>
                <c:pt idx="1">
                  <c:v>-5.5069000208845864E-2</c:v>
                </c:pt>
                <c:pt idx="2">
                  <c:v>-5.3704431688970544E-2</c:v>
                </c:pt>
                <c:pt idx="3">
                  <c:v>8.1234054960475532E-2</c:v>
                </c:pt>
                <c:pt idx="4">
                  <c:v>0.1010770796711995</c:v>
                </c:pt>
                <c:pt idx="5">
                  <c:v>3.4283059500353374E-2</c:v>
                </c:pt>
                <c:pt idx="6">
                  <c:v>7.1625915612401059E-2</c:v>
                </c:pt>
                <c:pt idx="7">
                  <c:v>-2.5436041694320011E-3</c:v>
                </c:pt>
                <c:pt idx="8">
                  <c:v>1.8649327090429324E-2</c:v>
                </c:pt>
                <c:pt idx="9">
                  <c:v>3.3394512307893365E-2</c:v>
                </c:pt>
                <c:pt idx="10">
                  <c:v>-4.2382743879556983E-2</c:v>
                </c:pt>
                <c:pt idx="11">
                  <c:v>9.6054454215845908E-3</c:v>
                </c:pt>
                <c:pt idx="12">
                  <c:v>-7.8092953434008905E-2</c:v>
                </c:pt>
                <c:pt idx="13">
                  <c:v>-3.6120500514641662E-2</c:v>
                </c:pt>
                <c:pt idx="14">
                  <c:v>6.1546444455586879E-2</c:v>
                </c:pt>
                <c:pt idx="15">
                  <c:v>4.9268062422072489E-2</c:v>
                </c:pt>
                <c:pt idx="16">
                  <c:v>0.13498350880001908</c:v>
                </c:pt>
                <c:pt idx="17">
                  <c:v>0.1275189614403871</c:v>
                </c:pt>
                <c:pt idx="18">
                  <c:v>0.17969425241579984</c:v>
                </c:pt>
                <c:pt idx="19">
                  <c:v>0.24213863918171796</c:v>
                </c:pt>
                <c:pt idx="20">
                  <c:v>0.25822865875915113</c:v>
                </c:pt>
                <c:pt idx="21">
                  <c:v>0.346587585853257</c:v>
                </c:pt>
                <c:pt idx="22">
                  <c:v>0.26433396656173613</c:v>
                </c:pt>
                <c:pt idx="23">
                  <c:v>0.22912477288315358</c:v>
                </c:pt>
                <c:pt idx="24">
                  <c:v>0.16486145764793037</c:v>
                </c:pt>
                <c:pt idx="25">
                  <c:v>0.15017056150102803</c:v>
                </c:pt>
                <c:pt idx="26">
                  <c:v>0.17584592286794987</c:v>
                </c:pt>
                <c:pt idx="27">
                  <c:v>0.14147185012689079</c:v>
                </c:pt>
                <c:pt idx="28">
                  <c:v>8.6997117212092689E-2</c:v>
                </c:pt>
                <c:pt idx="29">
                  <c:v>4.3567888428356127E-2</c:v>
                </c:pt>
                <c:pt idx="30">
                  <c:v>6.994289782696228E-2</c:v>
                </c:pt>
                <c:pt idx="31">
                  <c:v>0.14554705802606804</c:v>
                </c:pt>
                <c:pt idx="32">
                  <c:v>7.8975202746079276E-2</c:v>
                </c:pt>
                <c:pt idx="33">
                  <c:v>0.16022902905868364</c:v>
                </c:pt>
                <c:pt idx="34">
                  <c:v>0.1560791303657254</c:v>
                </c:pt>
                <c:pt idx="35">
                  <c:v>0.13472721494864004</c:v>
                </c:pt>
                <c:pt idx="36">
                  <c:v>0.16317891814446739</c:v>
                </c:pt>
                <c:pt idx="37">
                  <c:v>0.13446095053720342</c:v>
                </c:pt>
                <c:pt idx="38">
                  <c:v>0.14149963631322748</c:v>
                </c:pt>
                <c:pt idx="39">
                  <c:v>0.11289217090740067</c:v>
                </c:pt>
                <c:pt idx="40">
                  <c:v>-1.8349620442279502E-2</c:v>
                </c:pt>
                <c:pt idx="41">
                  <c:v>-3.3850350977900234E-2</c:v>
                </c:pt>
                <c:pt idx="42">
                  <c:v>-4.8054067809275125E-2</c:v>
                </c:pt>
                <c:pt idx="43">
                  <c:v>-0.11907180861581423</c:v>
                </c:pt>
                <c:pt idx="44">
                  <c:v>-0.12780430677352683</c:v>
                </c:pt>
                <c:pt idx="45">
                  <c:v>-0.13846654980285678</c:v>
                </c:pt>
                <c:pt idx="46">
                  <c:v>-0.18969762845897264</c:v>
                </c:pt>
                <c:pt idx="47">
                  <c:v>-0.19343326050129406</c:v>
                </c:pt>
                <c:pt idx="48">
                  <c:v>-0.19362158070656221</c:v>
                </c:pt>
                <c:pt idx="49">
                  <c:v>-0.15634792182670765</c:v>
                </c:pt>
                <c:pt idx="50">
                  <c:v>-9.400101280293427E-2</c:v>
                </c:pt>
                <c:pt idx="51">
                  <c:v>-0.11594645506218626</c:v>
                </c:pt>
                <c:pt idx="52">
                  <c:v>-8.4115466813500461E-2</c:v>
                </c:pt>
                <c:pt idx="53">
                  <c:v>-9.1050067713212002E-2</c:v>
                </c:pt>
                <c:pt idx="54">
                  <c:v>-9.7678715870074484E-2</c:v>
                </c:pt>
                <c:pt idx="55">
                  <c:v>-8.9551133665345617E-2</c:v>
                </c:pt>
                <c:pt idx="56">
                  <c:v>-6.6198828368349893E-2</c:v>
                </c:pt>
                <c:pt idx="57">
                  <c:v>-3.4708742097961931E-3</c:v>
                </c:pt>
                <c:pt idx="58">
                  <c:v>-0.156181457690451</c:v>
                </c:pt>
                <c:pt idx="59">
                  <c:v>-0.13893376626111476</c:v>
                </c:pt>
                <c:pt idx="60">
                  <c:v>-6.1747710913262921E-2</c:v>
                </c:pt>
                <c:pt idx="61">
                  <c:v>-0.13001286088111996</c:v>
                </c:pt>
                <c:pt idx="62">
                  <c:v>-9.3288611463663074E-2</c:v>
                </c:pt>
                <c:pt idx="63">
                  <c:v>-6.0888131994140338E-2</c:v>
                </c:pt>
                <c:pt idx="64">
                  <c:v>-2.0796510589104145E-2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111-42CF-8221-6C8F5666341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</c:numCache>
            </c:numRef>
          </c:xVal>
          <c:yVal>
            <c:numRef>
              <c:f>TDK_KF_ST_17_02!$AD$20:$AD$83</c:f>
              <c:numCache>
                <c:formatCode>General</c:formatCode>
                <c:ptCount val="64"/>
                <c:pt idx="0">
                  <c:v>-3.6205858895098315E-2</c:v>
                </c:pt>
                <c:pt idx="1">
                  <c:v>6.0784131393577745E-2</c:v>
                </c:pt>
                <c:pt idx="2">
                  <c:v>4.7086766420312287E-2</c:v>
                </c:pt>
                <c:pt idx="3">
                  <c:v>5.1120748128500537E-2</c:v>
                </c:pt>
                <c:pt idx="4">
                  <c:v>0.1053087462565756</c:v>
                </c:pt>
                <c:pt idx="5">
                  <c:v>-8.3770015154911448E-3</c:v>
                </c:pt>
                <c:pt idx="6">
                  <c:v>-2.2584113046306697E-3</c:v>
                </c:pt>
                <c:pt idx="7">
                  <c:v>0.13029483034306821</c:v>
                </c:pt>
                <c:pt idx="8">
                  <c:v>3.5078588470653926E-2</c:v>
                </c:pt>
                <c:pt idx="9">
                  <c:v>-3.6276320930724637E-2</c:v>
                </c:pt>
                <c:pt idx="10">
                  <c:v>-2.9398368439188971E-2</c:v>
                </c:pt>
                <c:pt idx="11">
                  <c:v>2.949923725861936E-2</c:v>
                </c:pt>
                <c:pt idx="12">
                  <c:v>3.610309936981082E-2</c:v>
                </c:pt>
                <c:pt idx="13">
                  <c:v>7.0333570214927477E-2</c:v>
                </c:pt>
                <c:pt idx="14">
                  <c:v>6.7805750669165832E-2</c:v>
                </c:pt>
                <c:pt idx="15">
                  <c:v>4.3256906017361985E-2</c:v>
                </c:pt>
                <c:pt idx="16">
                  <c:v>2.3514816724500065E-2</c:v>
                </c:pt>
                <c:pt idx="17">
                  <c:v>6.9497118134236757E-2</c:v>
                </c:pt>
                <c:pt idx="18">
                  <c:v>3.9186866366335948E-2</c:v>
                </c:pt>
                <c:pt idx="19">
                  <c:v>5.6417229038913774E-2</c:v>
                </c:pt>
                <c:pt idx="20">
                  <c:v>0.19102399856809882</c:v>
                </c:pt>
                <c:pt idx="21">
                  <c:v>-1.6214622035718662E-2</c:v>
                </c:pt>
                <c:pt idx="22">
                  <c:v>4.4398929688512112E-2</c:v>
                </c:pt>
                <c:pt idx="23">
                  <c:v>3.7452654253229412E-3</c:v>
                </c:pt>
                <c:pt idx="24">
                  <c:v>1.3490725071704901E-2</c:v>
                </c:pt>
                <c:pt idx="25">
                  <c:v>1.1705652588716475E-2</c:v>
                </c:pt>
                <c:pt idx="26">
                  <c:v>8.920202026268953E-2</c:v>
                </c:pt>
                <c:pt idx="27">
                  <c:v>4.147595518506364E-2</c:v>
                </c:pt>
                <c:pt idx="28">
                  <c:v>5.707070925654989E-2</c:v>
                </c:pt>
                <c:pt idx="29">
                  <c:v>8.9225897161384182E-2</c:v>
                </c:pt>
                <c:pt idx="30">
                  <c:v>6.4796253401510739E-2</c:v>
                </c:pt>
                <c:pt idx="31">
                  <c:v>0.10504746400957288</c:v>
                </c:pt>
                <c:pt idx="32">
                  <c:v>-6.0628278237118138E-2</c:v>
                </c:pt>
                <c:pt idx="33">
                  <c:v>0.10879123126633772</c:v>
                </c:pt>
                <c:pt idx="34">
                  <c:v>3.7722403033797036E-2</c:v>
                </c:pt>
                <c:pt idx="35">
                  <c:v>4.5213973905958937E-2</c:v>
                </c:pt>
                <c:pt idx="36">
                  <c:v>7.2700289688981456E-2</c:v>
                </c:pt>
                <c:pt idx="37">
                  <c:v>0.14296019242161151</c:v>
                </c:pt>
                <c:pt idx="38">
                  <c:v>5.1779745293856649E-2</c:v>
                </c:pt>
                <c:pt idx="39">
                  <c:v>-2.3723278376849066E-2</c:v>
                </c:pt>
                <c:pt idx="40">
                  <c:v>1.865844088808899E-2</c:v>
                </c:pt>
                <c:pt idx="41">
                  <c:v>-3.3045844491141452E-2</c:v>
                </c:pt>
                <c:pt idx="42">
                  <c:v>4.9093109287156267E-2</c:v>
                </c:pt>
                <c:pt idx="43">
                  <c:v>0.13543264240232133</c:v>
                </c:pt>
                <c:pt idx="44">
                  <c:v>3.0443315756372158E-3</c:v>
                </c:pt>
                <c:pt idx="45">
                  <c:v>1.334634878830343E-2</c:v>
                </c:pt>
                <c:pt idx="46">
                  <c:v>3.3270612836304281E-2</c:v>
                </c:pt>
                <c:pt idx="47">
                  <c:v>-1.0047742186429787E-2</c:v>
                </c:pt>
                <c:pt idx="48">
                  <c:v>0.11025266622283425</c:v>
                </c:pt>
                <c:pt idx="49">
                  <c:v>2.8250283843192392E-2</c:v>
                </c:pt>
                <c:pt idx="50">
                  <c:v>5.5844760613069866E-2</c:v>
                </c:pt>
                <c:pt idx="51">
                  <c:v>-6.2355191917674802E-2</c:v>
                </c:pt>
                <c:pt idx="52">
                  <c:v>-3.7426422575322249E-2</c:v>
                </c:pt>
                <c:pt idx="53">
                  <c:v>0.1191158425605181</c:v>
                </c:pt>
                <c:pt idx="54">
                  <c:v>-3.0257729527875199E-2</c:v>
                </c:pt>
                <c:pt idx="55">
                  <c:v>0.13143186966573239</c:v>
                </c:pt>
                <c:pt idx="56">
                  <c:v>5.4479884736679196E-2</c:v>
                </c:pt>
                <c:pt idx="57">
                  <c:v>1.0805199363517204E-3</c:v>
                </c:pt>
                <c:pt idx="58">
                  <c:v>0.1554457271317915</c:v>
                </c:pt>
                <c:pt idx="59">
                  <c:v>5.3869750342698808E-2</c:v>
                </c:pt>
                <c:pt idx="60">
                  <c:v>5.7907659353645613E-2</c:v>
                </c:pt>
                <c:pt idx="61">
                  <c:v>7.4674963390350513E-2</c:v>
                </c:pt>
                <c:pt idx="62">
                  <c:v>2.2512935594022565E-2</c:v>
                </c:pt>
                <c:pt idx="63">
                  <c:v>2.5398762580266521E-3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111-42CF-8221-6C8F56663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2480"/>
        <c:axId val="571842872"/>
      </c:scatterChart>
      <c:valAx>
        <c:axId val="5718424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2872"/>
        <c:crosses val="autoZero"/>
        <c:crossBetween val="midCat"/>
      </c:valAx>
      <c:valAx>
        <c:axId val="57184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2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TDK_KF_ST_17_02!$I$20:$I$84</c:f>
              <c:numCache>
                <c:formatCode>General</c:formatCode>
                <c:ptCount val="65"/>
                <c:pt idx="0">
                  <c:v>635</c:v>
                </c:pt>
                <c:pt idx="1">
                  <c:v>1029</c:v>
                </c:pt>
                <c:pt idx="2">
                  <c:v>1421</c:v>
                </c:pt>
                <c:pt idx="3">
                  <c:v>1793</c:v>
                </c:pt>
                <c:pt idx="4">
                  <c:v>2145</c:v>
                </c:pt>
                <c:pt idx="5">
                  <c:v>2480</c:v>
                </c:pt>
                <c:pt idx="6">
                  <c:v>2783</c:v>
                </c:pt>
                <c:pt idx="7">
                  <c:v>3071</c:v>
                </c:pt>
                <c:pt idx="8">
                  <c:v>3325</c:v>
                </c:pt>
                <c:pt idx="9">
                  <c:v>3551</c:v>
                </c:pt>
                <c:pt idx="10">
                  <c:v>3746</c:v>
                </c:pt>
                <c:pt idx="11">
                  <c:v>3897</c:v>
                </c:pt>
                <c:pt idx="12">
                  <c:v>4013</c:v>
                </c:pt>
                <c:pt idx="13">
                  <c:v>4084</c:v>
                </c:pt>
                <c:pt idx="14">
                  <c:v>4127</c:v>
                </c:pt>
                <c:pt idx="15">
                  <c:v>4127</c:v>
                </c:pt>
                <c:pt idx="16">
                  <c:v>4078</c:v>
                </c:pt>
                <c:pt idx="17">
                  <c:v>4003</c:v>
                </c:pt>
                <c:pt idx="18">
                  <c:v>3882</c:v>
                </c:pt>
                <c:pt idx="19">
                  <c:v>3719</c:v>
                </c:pt>
                <c:pt idx="20">
                  <c:v>3531</c:v>
                </c:pt>
                <c:pt idx="21">
                  <c:v>3302</c:v>
                </c:pt>
                <c:pt idx="22">
                  <c:v>3046</c:v>
                </c:pt>
                <c:pt idx="23">
                  <c:v>2764</c:v>
                </c:pt>
                <c:pt idx="24">
                  <c:v>2453</c:v>
                </c:pt>
                <c:pt idx="25">
                  <c:v>2103</c:v>
                </c:pt>
                <c:pt idx="26">
                  <c:v>1742</c:v>
                </c:pt>
                <c:pt idx="27">
                  <c:v>1361</c:v>
                </c:pt>
                <c:pt idx="28">
                  <c:v>974</c:v>
                </c:pt>
                <c:pt idx="29">
                  <c:v>592</c:v>
                </c:pt>
                <c:pt idx="30">
                  <c:v>194</c:v>
                </c:pt>
                <c:pt idx="31">
                  <c:v>-204</c:v>
                </c:pt>
                <c:pt idx="32">
                  <c:v>-619</c:v>
                </c:pt>
                <c:pt idx="33">
                  <c:v>-1010</c:v>
                </c:pt>
                <c:pt idx="34">
                  <c:v>-1404</c:v>
                </c:pt>
                <c:pt idx="35">
                  <c:v>-1771</c:v>
                </c:pt>
                <c:pt idx="36">
                  <c:v>-2124</c:v>
                </c:pt>
                <c:pt idx="37">
                  <c:v>-2454</c:v>
                </c:pt>
                <c:pt idx="38">
                  <c:v>-2763</c:v>
                </c:pt>
                <c:pt idx="39">
                  <c:v>-3042</c:v>
                </c:pt>
                <c:pt idx="40">
                  <c:v>-3299</c:v>
                </c:pt>
                <c:pt idx="41">
                  <c:v>-3526</c:v>
                </c:pt>
                <c:pt idx="42">
                  <c:v>-3716</c:v>
                </c:pt>
                <c:pt idx="43">
                  <c:v>-3875</c:v>
                </c:pt>
                <c:pt idx="44">
                  <c:v>-3984</c:v>
                </c:pt>
                <c:pt idx="45">
                  <c:v>-4060</c:v>
                </c:pt>
                <c:pt idx="46">
                  <c:v>-4100</c:v>
                </c:pt>
                <c:pt idx="47">
                  <c:v>-4103</c:v>
                </c:pt>
                <c:pt idx="48">
                  <c:v>-4059</c:v>
                </c:pt>
                <c:pt idx="49">
                  <c:v>-3977</c:v>
                </c:pt>
                <c:pt idx="50">
                  <c:v>-3866</c:v>
                </c:pt>
                <c:pt idx="51">
                  <c:v>-3702</c:v>
                </c:pt>
                <c:pt idx="52">
                  <c:v>-3513</c:v>
                </c:pt>
                <c:pt idx="53">
                  <c:v>-3291</c:v>
                </c:pt>
                <c:pt idx="54">
                  <c:v>-3039</c:v>
                </c:pt>
                <c:pt idx="55">
                  <c:v>-2755</c:v>
                </c:pt>
                <c:pt idx="56">
                  <c:v>-2437</c:v>
                </c:pt>
                <c:pt idx="57">
                  <c:v>-2088</c:v>
                </c:pt>
                <c:pt idx="58">
                  <c:v>-1732</c:v>
                </c:pt>
                <c:pt idx="59">
                  <c:v>-1355</c:v>
                </c:pt>
                <c:pt idx="60">
                  <c:v>-957</c:v>
                </c:pt>
                <c:pt idx="61">
                  <c:v>-572</c:v>
                </c:pt>
                <c:pt idx="62">
                  <c:v>-180</c:v>
                </c:pt>
                <c:pt idx="63">
                  <c:v>220</c:v>
                </c:pt>
                <c:pt idx="64">
                  <c:v>627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E72-4D5A-A5BB-BA232555C51A}"/>
            </c:ext>
          </c:extLst>
        </c:ser>
        <c:ser>
          <c:idx val="1"/>
          <c:order val="1"/>
          <c:tx>
            <c:strRef>
              <c:f>TDK_KF_ST_17_02!$L$19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TDK_KF_ST_17_02!$L$20:$L$84</c:f>
              <c:numCache>
                <c:formatCode>General</c:formatCode>
                <c:ptCount val="65"/>
                <c:pt idx="0">
                  <c:v>629.8246954131871</c:v>
                </c:pt>
                <c:pt idx="1">
                  <c:v>1032.6859256944374</c:v>
                </c:pt>
                <c:pt idx="2">
                  <c:v>1425.312515176023</c:v>
                </c:pt>
                <c:pt idx="3">
                  <c:v>1802.6238869200176</c:v>
                </c:pt>
                <c:pt idx="4">
                  <c:v>2150.5476671844713</c:v>
                </c:pt>
                <c:pt idx="5">
                  <c:v>2482.2228793600357</c:v>
                </c:pt>
                <c:pt idx="6">
                  <c:v>2788.0460205311106</c:v>
                </c:pt>
                <c:pt idx="7">
                  <c:v>3070.950810604721</c:v>
                </c:pt>
                <c:pt idx="8">
                  <c:v>3325.3843261577977</c:v>
                </c:pt>
                <c:pt idx="9">
                  <c:v>3550.5861732884305</c:v>
                </c:pt>
                <c:pt idx="10">
                  <c:v>3743.5993297730461</c:v>
                </c:pt>
                <c:pt idx="11">
                  <c:v>3895.8781471188854</c:v>
                </c:pt>
                <c:pt idx="12">
                  <c:v>4010.0587397571712</c:v>
                </c:pt>
                <c:pt idx="13">
                  <c:v>4083.0612515347525</c:v>
                </c:pt>
                <c:pt idx="14">
                  <c:v>4119.8594798112026</c:v>
                </c:pt>
                <c:pt idx="15">
                  <c:v>4117.7367881685886</c:v>
                </c:pt>
                <c:pt idx="16">
                  <c:v>4075.840033557819</c:v>
                </c:pt>
                <c:pt idx="17">
                  <c:v>3995.7058359267048</c:v>
                </c:pt>
                <c:pt idx="18">
                  <c:v>3872.3410862049573</c:v>
                </c:pt>
                <c:pt idx="19">
                  <c:v>3712.8274084937816</c:v>
                </c:pt>
                <c:pt idx="20">
                  <c:v>3522.5417161709706</c:v>
                </c:pt>
                <c:pt idx="21">
                  <c:v>3299.4603898866808</c:v>
                </c:pt>
                <c:pt idx="22">
                  <c:v>3046.1006800464588</c:v>
                </c:pt>
                <c:pt idx="23">
                  <c:v>2764.9618499952239</c:v>
                </c:pt>
                <c:pt idx="24">
                  <c:v>2448.89726745391</c:v>
                </c:pt>
                <c:pt idx="25">
                  <c:v>2107.1834210851894</c:v>
                </c:pt>
                <c:pt idx="26">
                  <c:v>1744.6479720174057</c:v>
                </c:pt>
                <c:pt idx="27">
                  <c:v>1367.3268499588628</c:v>
                </c:pt>
                <c:pt idx="28">
                  <c:v>980.45892932579079</c:v>
                </c:pt>
                <c:pt idx="29">
                  <c:v>595.1254787607329</c:v>
                </c:pt>
                <c:pt idx="30">
                  <c:v>201.86050394829141</c:v>
                </c:pt>
                <c:pt idx="31">
                  <c:v>-197.72380555240801</c:v>
                </c:pt>
                <c:pt idx="32">
                  <c:v>-606.25851701137378</c:v>
                </c:pt>
                <c:pt idx="33">
                  <c:v>-1004.3095389951342</c:v>
                </c:pt>
                <c:pt idx="34">
                  <c:v>-1397.3930430488183</c:v>
                </c:pt>
                <c:pt idx="35">
                  <c:v>-1770.638048908618</c:v>
                </c:pt>
                <c:pt idx="36">
                  <c:v>-2123.3861336930772</c:v>
                </c:pt>
                <c:pt idx="37">
                  <c:v>-2454.3855381852245</c:v>
                </c:pt>
                <c:pt idx="38">
                  <c:v>-2761.3212705844744</c:v>
                </c:pt>
                <c:pt idx="39">
                  <c:v>-3041.1329358846028</c:v>
                </c:pt>
                <c:pt idx="40">
                  <c:v>-3301.6684236602582</c:v>
                </c:pt>
                <c:pt idx="41">
                  <c:v>-3528.6428458234595</c:v>
                </c:pt>
                <c:pt idx="42">
                  <c:v>-3720.4081756673463</c:v>
                </c:pt>
                <c:pt idx="43">
                  <c:v>-3874.8137101844709</c:v>
                </c:pt>
                <c:pt idx="44">
                  <c:v>-3992.1183879480363</c:v>
                </c:pt>
                <c:pt idx="45">
                  <c:v>-4067.2962845101092</c:v>
                </c:pt>
                <c:pt idx="46">
                  <c:v>-4105.7389286444541</c:v>
                </c:pt>
                <c:pt idx="47">
                  <c:v>-4105.5064569296483</c:v>
                </c:pt>
                <c:pt idx="48">
                  <c:v>-4065.5628201051932</c:v>
                </c:pt>
                <c:pt idx="49">
                  <c:v>-3985.6640799524143</c:v>
                </c:pt>
                <c:pt idx="50">
                  <c:v>-3864.7101701482889</c:v>
                </c:pt>
                <c:pt idx="51">
                  <c:v>-3704.7730691384932</c:v>
                </c:pt>
                <c:pt idx="52">
                  <c:v>-3515.8619771116473</c:v>
                </c:pt>
                <c:pt idx="53">
                  <c:v>-3289.1667473398716</c:v>
                </c:pt>
                <c:pt idx="54">
                  <c:v>-3037.9307373827824</c:v>
                </c:pt>
                <c:pt idx="55">
                  <c:v>-2752.5189382372514</c:v>
                </c:pt>
                <c:pt idx="56">
                  <c:v>-2436.012266818062</c:v>
                </c:pt>
                <c:pt idx="57">
                  <c:v>-2089.323251461858</c:v>
                </c:pt>
                <c:pt idx="58">
                  <c:v>-1728.30575993923</c:v>
                </c:pt>
                <c:pt idx="59">
                  <c:v>-1353.3050834391531</c:v>
                </c:pt>
                <c:pt idx="60">
                  <c:v>-958.87428271849979</c:v>
                </c:pt>
                <c:pt idx="61">
                  <c:v>-570.82704546945945</c:v>
                </c:pt>
                <c:pt idx="62">
                  <c:v>-173.58541192530592</c:v>
                </c:pt>
                <c:pt idx="63">
                  <c:v>224.70281284460415</c:v>
                </c:pt>
                <c:pt idx="64">
                  <c:v>631.82164099259296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E72-4D5A-A5BB-BA232555C51A}"/>
            </c:ext>
          </c:extLst>
        </c:ser>
        <c:ser>
          <c:idx val="2"/>
          <c:order val="2"/>
          <c:tx>
            <c:strRef>
              <c:f>TDK_KF_ST_17_02!$J$19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TDK_KF_ST_17_02!$J$20:$J$84</c:f>
              <c:numCache>
                <c:formatCode>General</c:formatCode>
                <c:ptCount val="65"/>
                <c:pt idx="0">
                  <c:v>-4067</c:v>
                </c:pt>
                <c:pt idx="1">
                  <c:v>-3993</c:v>
                </c:pt>
                <c:pt idx="2">
                  <c:v>-3877</c:v>
                </c:pt>
                <c:pt idx="3">
                  <c:v>-3717</c:v>
                </c:pt>
                <c:pt idx="4">
                  <c:v>-3538</c:v>
                </c:pt>
                <c:pt idx="5">
                  <c:v>-3318</c:v>
                </c:pt>
                <c:pt idx="6">
                  <c:v>-3068</c:v>
                </c:pt>
                <c:pt idx="7">
                  <c:v>-2790</c:v>
                </c:pt>
                <c:pt idx="8">
                  <c:v>-2478</c:v>
                </c:pt>
                <c:pt idx="9">
                  <c:v>-2138</c:v>
                </c:pt>
                <c:pt idx="10">
                  <c:v>-1777</c:v>
                </c:pt>
                <c:pt idx="11">
                  <c:v>-1407</c:v>
                </c:pt>
                <c:pt idx="12">
                  <c:v>-1021</c:v>
                </c:pt>
                <c:pt idx="13">
                  <c:v>-645</c:v>
                </c:pt>
                <c:pt idx="14">
                  <c:v>-250</c:v>
                </c:pt>
                <c:pt idx="15">
                  <c:v>154</c:v>
                </c:pt>
                <c:pt idx="16">
                  <c:v>553</c:v>
                </c:pt>
                <c:pt idx="17">
                  <c:v>942</c:v>
                </c:pt>
                <c:pt idx="18">
                  <c:v>1343</c:v>
                </c:pt>
                <c:pt idx="19">
                  <c:v>1721</c:v>
                </c:pt>
                <c:pt idx="20">
                  <c:v>2062</c:v>
                </c:pt>
                <c:pt idx="21">
                  <c:v>2407</c:v>
                </c:pt>
                <c:pt idx="22">
                  <c:v>2713</c:v>
                </c:pt>
                <c:pt idx="23">
                  <c:v>2999</c:v>
                </c:pt>
                <c:pt idx="24">
                  <c:v>3267</c:v>
                </c:pt>
                <c:pt idx="25">
                  <c:v>3503</c:v>
                </c:pt>
                <c:pt idx="26">
                  <c:v>3695</c:v>
                </c:pt>
                <c:pt idx="27">
                  <c:v>3853</c:v>
                </c:pt>
                <c:pt idx="28">
                  <c:v>3978</c:v>
                </c:pt>
                <c:pt idx="29">
                  <c:v>4058</c:v>
                </c:pt>
                <c:pt idx="30">
                  <c:v>4099</c:v>
                </c:pt>
                <c:pt idx="31">
                  <c:v>4100</c:v>
                </c:pt>
                <c:pt idx="32">
                  <c:v>4061</c:v>
                </c:pt>
                <c:pt idx="33">
                  <c:v>3986</c:v>
                </c:pt>
                <c:pt idx="34">
                  <c:v>3873</c:v>
                </c:pt>
                <c:pt idx="35">
                  <c:v>3713</c:v>
                </c:pt>
                <c:pt idx="36">
                  <c:v>3527</c:v>
                </c:pt>
                <c:pt idx="37">
                  <c:v>3311</c:v>
                </c:pt>
                <c:pt idx="38">
                  <c:v>3053</c:v>
                </c:pt>
                <c:pt idx="39">
                  <c:v>2774</c:v>
                </c:pt>
                <c:pt idx="40">
                  <c:v>2463</c:v>
                </c:pt>
                <c:pt idx="41">
                  <c:v>2119</c:v>
                </c:pt>
                <c:pt idx="42">
                  <c:v>1767</c:v>
                </c:pt>
                <c:pt idx="43">
                  <c:v>1398</c:v>
                </c:pt>
                <c:pt idx="44">
                  <c:v>1004</c:v>
                </c:pt>
                <c:pt idx="45">
                  <c:v>625</c:v>
                </c:pt>
                <c:pt idx="46">
                  <c:v>238</c:v>
                </c:pt>
                <c:pt idx="47">
                  <c:v>-161</c:v>
                </c:pt>
                <c:pt idx="48">
                  <c:v>-554</c:v>
                </c:pt>
                <c:pt idx="49">
                  <c:v>-951</c:v>
                </c:pt>
                <c:pt idx="50">
                  <c:v>-1347</c:v>
                </c:pt>
                <c:pt idx="51">
                  <c:v>-1728</c:v>
                </c:pt>
                <c:pt idx="52">
                  <c:v>-2072</c:v>
                </c:pt>
                <c:pt idx="53">
                  <c:v>-2406</c:v>
                </c:pt>
                <c:pt idx="54">
                  <c:v>-2720</c:v>
                </c:pt>
                <c:pt idx="55">
                  <c:v>-2999</c:v>
                </c:pt>
                <c:pt idx="56">
                  <c:v>-3265</c:v>
                </c:pt>
                <c:pt idx="57">
                  <c:v>-3498</c:v>
                </c:pt>
                <c:pt idx="58">
                  <c:v>-3688</c:v>
                </c:pt>
                <c:pt idx="59">
                  <c:v>-3851</c:v>
                </c:pt>
                <c:pt idx="60">
                  <c:v>-3976</c:v>
                </c:pt>
                <c:pt idx="61">
                  <c:v>-4059</c:v>
                </c:pt>
                <c:pt idx="62">
                  <c:v>-4099</c:v>
                </c:pt>
                <c:pt idx="63">
                  <c:v>-4101</c:v>
                </c:pt>
                <c:pt idx="64">
                  <c:v>-4069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E72-4D5A-A5BB-BA232555C51A}"/>
            </c:ext>
          </c:extLst>
        </c:ser>
        <c:ser>
          <c:idx val="3"/>
          <c:order val="3"/>
          <c:tx>
            <c:strRef>
              <c:f>TDK_KF_ST_17_02!$N$19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TDK_KF_ST_17_02!$AA$20:$AA$84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5.7329999999999997</c:v>
                </c:pt>
                <c:pt idx="2">
                  <c:v>11.456999999999999</c:v>
                </c:pt>
                <c:pt idx="3">
                  <c:v>17.162999999999997</c:v>
                </c:pt>
                <c:pt idx="4">
                  <c:v>22.679999999999996</c:v>
                </c:pt>
                <c:pt idx="5">
                  <c:v>28.259999999999994</c:v>
                </c:pt>
                <c:pt idx="6">
                  <c:v>33.794999999999995</c:v>
                </c:pt>
                <c:pt idx="7">
                  <c:v>39.392999999999994</c:v>
                </c:pt>
                <c:pt idx="8">
                  <c:v>45.008999999999993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84.429000000000002</c:v>
                </c:pt>
                <c:pt idx="16">
                  <c:v>90.054000000000002</c:v>
                </c:pt>
                <c:pt idx="17">
                  <c:v>95.625</c:v>
                </c:pt>
                <c:pt idx="18">
                  <c:v>101.42099999999999</c:v>
                </c:pt>
                <c:pt idx="19">
                  <c:v>107.10899999999999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123.70499999999998</c:v>
                </c:pt>
                <c:pt idx="23">
                  <c:v>129.22199999999998</c:v>
                </c:pt>
                <c:pt idx="24">
                  <c:v>134.90099999999998</c:v>
                </c:pt>
                <c:pt idx="25">
                  <c:v>140.60699999999997</c:v>
                </c:pt>
                <c:pt idx="26">
                  <c:v>146.31299999999996</c:v>
                </c:pt>
                <c:pt idx="27">
                  <c:v>151.98299999999995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174.12299999999993</c:v>
                </c:pt>
                <c:pt idx="32">
                  <c:v>179.83799999999994</c:v>
                </c:pt>
                <c:pt idx="33">
                  <c:v>185.48999999999992</c:v>
                </c:pt>
                <c:pt idx="34">
                  <c:v>191.21399999999991</c:v>
                </c:pt>
                <c:pt idx="35">
                  <c:v>196.8479999999999</c:v>
                </c:pt>
                <c:pt idx="36">
                  <c:v>202.42799999999991</c:v>
                </c:pt>
                <c:pt idx="37">
                  <c:v>207.98099999999991</c:v>
                </c:pt>
                <c:pt idx="38">
                  <c:v>213.51599999999991</c:v>
                </c:pt>
                <c:pt idx="39">
                  <c:v>219.02399999999992</c:v>
                </c:pt>
                <c:pt idx="40">
                  <c:v>224.73899999999992</c:v>
                </c:pt>
                <c:pt idx="41">
                  <c:v>230.43599999999992</c:v>
                </c:pt>
                <c:pt idx="42">
                  <c:v>236.12399999999991</c:v>
                </c:pt>
                <c:pt idx="43">
                  <c:v>241.78499999999991</c:v>
                </c:pt>
                <c:pt idx="44">
                  <c:v>247.4909999999999</c:v>
                </c:pt>
                <c:pt idx="45">
                  <c:v>252.95399999999989</c:v>
                </c:pt>
                <c:pt idx="46">
                  <c:v>258.49799999999988</c:v>
                </c:pt>
                <c:pt idx="47">
                  <c:v>264.09599999999989</c:v>
                </c:pt>
                <c:pt idx="48">
                  <c:v>269.73899999999986</c:v>
                </c:pt>
                <c:pt idx="49">
                  <c:v>275.40899999999988</c:v>
                </c:pt>
                <c:pt idx="50">
                  <c:v>281.15999999999985</c:v>
                </c:pt>
                <c:pt idx="51">
                  <c:v>286.91099999999983</c:v>
                </c:pt>
                <c:pt idx="52">
                  <c:v>292.43699999999984</c:v>
                </c:pt>
                <c:pt idx="53">
                  <c:v>298.07999999999981</c:v>
                </c:pt>
                <c:pt idx="54">
                  <c:v>303.56999999999982</c:v>
                </c:pt>
                <c:pt idx="55">
                  <c:v>309.17699999999979</c:v>
                </c:pt>
                <c:pt idx="56">
                  <c:v>314.86499999999978</c:v>
                </c:pt>
                <c:pt idx="57">
                  <c:v>320.65199999999976</c:v>
                </c:pt>
                <c:pt idx="58">
                  <c:v>326.33099999999973</c:v>
                </c:pt>
                <c:pt idx="59">
                  <c:v>331.96499999999975</c:v>
                </c:pt>
                <c:pt idx="60">
                  <c:v>337.68899999999974</c:v>
                </c:pt>
                <c:pt idx="61">
                  <c:v>343.18799999999976</c:v>
                </c:pt>
                <c:pt idx="62">
                  <c:v>348.74099999999976</c:v>
                </c:pt>
                <c:pt idx="63">
                  <c:v>354.28499999999974</c:v>
                </c:pt>
                <c:pt idx="64">
                  <c:v>359.98199999999974</c:v>
                </c:pt>
              </c:numCache>
            </c:numRef>
          </c:xVal>
          <c:yVal>
            <c:numRef>
              <c:f>TDK_KF_ST_17_02!$N$20:$N$84</c:f>
              <c:numCache>
                <c:formatCode>General</c:formatCode>
                <c:ptCount val="65"/>
                <c:pt idx="0">
                  <c:v>-4062.6571010624389</c:v>
                </c:pt>
                <c:pt idx="1">
                  <c:v>-3987.1795642715497</c:v>
                </c:pt>
                <c:pt idx="2">
                  <c:v>-3871.8824413066272</c:v>
                </c:pt>
                <c:pt idx="3">
                  <c:v>-3718.461481437022</c:v>
                </c:pt>
                <c:pt idx="4">
                  <c:v>-3535.0159981169163</c:v>
                </c:pt>
                <c:pt idx="5">
                  <c:v>-3316.1244942538274</c:v>
                </c:pt>
                <c:pt idx="6">
                  <c:v>-3067.90364311962</c:v>
                </c:pt>
                <c:pt idx="7">
                  <c:v>-2787.7335159034033</c:v>
                </c:pt>
                <c:pt idx="8">
                  <c:v>-2479.917686718381</c:v>
                </c:pt>
                <c:pt idx="9">
                  <c:v>-2143.8801871761107</c:v>
                </c:pt>
                <c:pt idx="10">
                  <c:v>-1780.9140539903265</c:v>
                </c:pt>
                <c:pt idx="11">
                  <c:v>-1407.7159715717116</c:v>
                </c:pt>
                <c:pt idx="12">
                  <c:v>-1021.4131444299711</c:v>
                </c:pt>
                <c:pt idx="13">
                  <c:v>-641.10487514269062</c:v>
                </c:pt>
                <c:pt idx="14">
                  <c:v>-247.35054269093996</c:v>
                </c:pt>
                <c:pt idx="15">
                  <c:v>158.98303528208061</c:v>
                </c:pt>
                <c:pt idx="16">
                  <c:v>559.88895928643842</c:v>
                </c:pt>
                <c:pt idx="17">
                  <c:v>951.59738625930061</c:v>
                </c:pt>
                <c:pt idx="18">
                  <c:v>1349.4743887699863</c:v>
                </c:pt>
                <c:pt idx="19">
                  <c:v>1726.4801625483117</c:v>
                </c:pt>
                <c:pt idx="20">
                  <c:v>2076.9824902454193</c:v>
                </c:pt>
                <c:pt idx="21">
                  <c:v>2408.0379530536943</c:v>
                </c:pt>
                <c:pt idx="22">
                  <c:v>2716.0703821458687</c:v>
                </c:pt>
                <c:pt idx="23">
                  <c:v>2998.3265152199383</c:v>
                </c:pt>
                <c:pt idx="24">
                  <c:v>3259.7293690974911</c:v>
                </c:pt>
                <c:pt idx="25">
                  <c:v>3490.0334106217779</c:v>
                </c:pt>
                <c:pt idx="26">
                  <c:v>3685.6355052824761</c:v>
                </c:pt>
                <c:pt idx="27">
                  <c:v>3843.708193634192</c:v>
                </c:pt>
                <c:pt idx="28">
                  <c:v>3963.082046102099</c:v>
                </c:pt>
                <c:pt idx="29">
                  <c:v>4042.5883413227266</c:v>
                </c:pt>
                <c:pt idx="30">
                  <c:v>4085.4097554285549</c:v>
                </c:pt>
                <c:pt idx="31">
                  <c:v>4090.3458185512868</c:v>
                </c:pt>
                <c:pt idx="32">
                  <c:v>4055.1709722456526</c:v>
                </c:pt>
                <c:pt idx="33">
                  <c:v>3980.6051297894201</c:v>
                </c:pt>
                <c:pt idx="34">
                  <c:v>3865.5187337641805</c:v>
                </c:pt>
                <c:pt idx="35">
                  <c:v>3714.4675263081267</c:v>
                </c:pt>
                <c:pt idx="36">
                  <c:v>3529.3687850946358</c:v>
                </c:pt>
                <c:pt idx="37">
                  <c:v>3311.8445165247986</c:v>
                </c:pt>
                <c:pt idx="38">
                  <c:v>3063.9834445350616</c:v>
                </c:pt>
                <c:pt idx="39">
                  <c:v>2788.8643846898826</c:v>
                </c:pt>
                <c:pt idx="40">
                  <c:v>2476.1196763997114</c:v>
                </c:pt>
                <c:pt idx="41">
                  <c:v>2139.7647820718016</c:v>
                </c:pt>
                <c:pt idx="42">
                  <c:v>1782.7671031751372</c:v>
                </c:pt>
                <c:pt idx="43">
                  <c:v>1409.9517597617387</c:v>
                </c:pt>
                <c:pt idx="44">
                  <c:v>1020.1977577341227</c:v>
                </c:pt>
                <c:pt idx="45">
                  <c:v>637.46101954383869</c:v>
                </c:pt>
                <c:pt idx="46">
                  <c:v>243.10003953941066</c:v>
                </c:pt>
                <c:pt idx="47">
                  <c:v>-157.43666002080485</c:v>
                </c:pt>
                <c:pt idx="48">
                  <c:v>-559.69358381887764</c:v>
                </c:pt>
                <c:pt idx="49">
                  <c:v>-958.42705054545479</c:v>
                </c:pt>
                <c:pt idx="50">
                  <c:v>-1353.27062157456</c:v>
                </c:pt>
                <c:pt idx="51">
                  <c:v>-1734.4951297018151</c:v>
                </c:pt>
                <c:pt idx="52">
                  <c:v>-2084.3963884838058</c:v>
                </c:pt>
                <c:pt idx="53">
                  <c:v>-2421.6763716481487</c:v>
                </c:pt>
                <c:pt idx="54">
                  <c:v>-2727.292941834633</c:v>
                </c:pt>
                <c:pt idx="55">
                  <c:v>-3013.5497451123047</c:v>
                </c:pt>
                <c:pt idx="56">
                  <c:v>-3274.4298057731967</c:v>
                </c:pt>
                <c:pt idx="57">
                  <c:v>-3506.7033307267398</c:v>
                </c:pt>
                <c:pt idx="58">
                  <c:v>-3699.8592293452466</c:v>
                </c:pt>
                <c:pt idx="59">
                  <c:v>-3855.5505690134582</c:v>
                </c:pt>
                <c:pt idx="60">
                  <c:v>-3975.5201031101628</c:v>
                </c:pt>
                <c:pt idx="61">
                  <c:v>-4053.3923121378871</c:v>
                </c:pt>
                <c:pt idx="62">
                  <c:v>-4094.1116446775518</c:v>
                </c:pt>
                <c:pt idx="63">
                  <c:v>-4096.374734219291</c:v>
                </c:pt>
                <c:pt idx="64">
                  <c:v>-4058.7187794391948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E72-4D5A-A5BB-BA232555C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39344"/>
        <c:axId val="571843656"/>
      </c:scatterChart>
      <c:valAx>
        <c:axId val="57183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3656"/>
        <c:crosses val="autoZero"/>
        <c:crossBetween val="midCat"/>
      </c:valAx>
      <c:valAx>
        <c:axId val="57184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39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TDK_KF_ST_17_03!$I$85:$I$149</c:f>
              <c:numCache>
                <c:formatCode>General</c:formatCode>
                <c:ptCount val="65"/>
                <c:pt idx="0">
                  <c:v>637</c:v>
                </c:pt>
                <c:pt idx="1">
                  <c:v>224</c:v>
                </c:pt>
                <c:pt idx="2">
                  <c:v>-170</c:v>
                </c:pt>
                <c:pt idx="3">
                  <c:v>-560</c:v>
                </c:pt>
                <c:pt idx="4">
                  <c:v>-957</c:v>
                </c:pt>
                <c:pt idx="5">
                  <c:v>-1346</c:v>
                </c:pt>
                <c:pt idx="6">
                  <c:v>-1720</c:v>
                </c:pt>
                <c:pt idx="7">
                  <c:v>-2076</c:v>
                </c:pt>
                <c:pt idx="8">
                  <c:v>-2423</c:v>
                </c:pt>
                <c:pt idx="9">
                  <c:v>-2741</c:v>
                </c:pt>
                <c:pt idx="10">
                  <c:v>-3018</c:v>
                </c:pt>
                <c:pt idx="11">
                  <c:v>-3267</c:v>
                </c:pt>
                <c:pt idx="12">
                  <c:v>-3498</c:v>
                </c:pt>
                <c:pt idx="13">
                  <c:v>-3688</c:v>
                </c:pt>
                <c:pt idx="14">
                  <c:v>-3847</c:v>
                </c:pt>
                <c:pt idx="15">
                  <c:v>-3965</c:v>
                </c:pt>
                <c:pt idx="16">
                  <c:v>-4046</c:v>
                </c:pt>
                <c:pt idx="17">
                  <c:v>-4083</c:v>
                </c:pt>
                <c:pt idx="18">
                  <c:v>-4082</c:v>
                </c:pt>
                <c:pt idx="19">
                  <c:v>-4050</c:v>
                </c:pt>
                <c:pt idx="20">
                  <c:v>-3975</c:v>
                </c:pt>
                <c:pt idx="21">
                  <c:v>-3857</c:v>
                </c:pt>
                <c:pt idx="22">
                  <c:v>-3709</c:v>
                </c:pt>
                <c:pt idx="23">
                  <c:v>-3515</c:v>
                </c:pt>
                <c:pt idx="24">
                  <c:v>-3286</c:v>
                </c:pt>
                <c:pt idx="25">
                  <c:v>-3036</c:v>
                </c:pt>
                <c:pt idx="26">
                  <c:v>-2765</c:v>
                </c:pt>
                <c:pt idx="27">
                  <c:v>-2455</c:v>
                </c:pt>
                <c:pt idx="28">
                  <c:v>-2120</c:v>
                </c:pt>
                <c:pt idx="29">
                  <c:v>-1777</c:v>
                </c:pt>
                <c:pt idx="30">
                  <c:v>-1401</c:v>
                </c:pt>
                <c:pt idx="31">
                  <c:v>-1010</c:v>
                </c:pt>
                <c:pt idx="32">
                  <c:v>-608</c:v>
                </c:pt>
                <c:pt idx="33">
                  <c:v>-214</c:v>
                </c:pt>
                <c:pt idx="34">
                  <c:v>187</c:v>
                </c:pt>
                <c:pt idx="35">
                  <c:v>568</c:v>
                </c:pt>
                <c:pt idx="36">
                  <c:v>962</c:v>
                </c:pt>
                <c:pt idx="37">
                  <c:v>1353</c:v>
                </c:pt>
                <c:pt idx="38">
                  <c:v>1732</c:v>
                </c:pt>
                <c:pt idx="39">
                  <c:v>2098</c:v>
                </c:pt>
                <c:pt idx="40">
                  <c:v>2436</c:v>
                </c:pt>
                <c:pt idx="41">
                  <c:v>2754</c:v>
                </c:pt>
                <c:pt idx="42">
                  <c:v>3029</c:v>
                </c:pt>
                <c:pt idx="43">
                  <c:v>3284</c:v>
                </c:pt>
                <c:pt idx="44">
                  <c:v>3517</c:v>
                </c:pt>
                <c:pt idx="45">
                  <c:v>3707</c:v>
                </c:pt>
                <c:pt idx="46">
                  <c:v>3862</c:v>
                </c:pt>
                <c:pt idx="47">
                  <c:v>3987</c:v>
                </c:pt>
                <c:pt idx="48">
                  <c:v>4066</c:v>
                </c:pt>
                <c:pt idx="49">
                  <c:v>4106</c:v>
                </c:pt>
                <c:pt idx="50">
                  <c:v>4114</c:v>
                </c:pt>
                <c:pt idx="51">
                  <c:v>4071</c:v>
                </c:pt>
                <c:pt idx="52">
                  <c:v>3996</c:v>
                </c:pt>
                <c:pt idx="53">
                  <c:v>3885</c:v>
                </c:pt>
                <c:pt idx="54">
                  <c:v>3726</c:v>
                </c:pt>
                <c:pt idx="55">
                  <c:v>3542</c:v>
                </c:pt>
                <c:pt idx="56">
                  <c:v>3311</c:v>
                </c:pt>
                <c:pt idx="57">
                  <c:v>3061</c:v>
                </c:pt>
                <c:pt idx="58">
                  <c:v>2780</c:v>
                </c:pt>
                <c:pt idx="59">
                  <c:v>2479</c:v>
                </c:pt>
                <c:pt idx="60">
                  <c:v>2145</c:v>
                </c:pt>
                <c:pt idx="61">
                  <c:v>1793</c:v>
                </c:pt>
                <c:pt idx="62">
                  <c:v>1420</c:v>
                </c:pt>
                <c:pt idx="63">
                  <c:v>1021</c:v>
                </c:pt>
                <c:pt idx="64">
                  <c:v>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DA7-4A3B-BFB5-96F35CF4133D}"/>
            </c:ext>
          </c:extLst>
        </c:ser>
        <c:ser>
          <c:idx val="1"/>
          <c:order val="1"/>
          <c:tx>
            <c:strRef>
              <c:f>TDK_KF_ST_17_03!$L$19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TDK_KF_ST_17_03!$L$85:$L$149</c:f>
              <c:numCache>
                <c:formatCode>General</c:formatCode>
                <c:ptCount val="65"/>
                <c:pt idx="0">
                  <c:v>636.57103454796686</c:v>
                </c:pt>
                <c:pt idx="1">
                  <c:v>232.31487387764722</c:v>
                </c:pt>
                <c:pt idx="2">
                  <c:v>-163.8585451366049</c:v>
                </c:pt>
                <c:pt idx="3">
                  <c:v>-555.89053786473551</c:v>
                </c:pt>
                <c:pt idx="4">
                  <c:v>-954.02645025812308</c:v>
                </c:pt>
                <c:pt idx="5">
                  <c:v>-1343.3988027644687</c:v>
                </c:pt>
                <c:pt idx="6">
                  <c:v>-1718.3880508721129</c:v>
                </c:pt>
                <c:pt idx="7">
                  <c:v>-2080.484351411757</c:v>
                </c:pt>
                <c:pt idx="8">
                  <c:v>-2422.8643875492598</c:v>
                </c:pt>
                <c:pt idx="9">
                  <c:v>-2736.6224403273454</c:v>
                </c:pt>
                <c:pt idx="10">
                  <c:v>-3018.4798135111914</c:v>
                </c:pt>
                <c:pt idx="11">
                  <c:v>-3269.3122517279271</c:v>
                </c:pt>
                <c:pt idx="12">
                  <c:v>-3498.5734051379532</c:v>
                </c:pt>
                <c:pt idx="13">
                  <c:v>-3690.0182936043298</c:v>
                </c:pt>
                <c:pt idx="14">
                  <c:v>-3849.3837174540272</c:v>
                </c:pt>
                <c:pt idx="15">
                  <c:v>-3968.9295257525264</c:v>
                </c:pt>
                <c:pt idx="16">
                  <c:v>-4049.9144743765528</c:v>
                </c:pt>
                <c:pt idx="17">
                  <c:v>-4089.8446888567914</c:v>
                </c:pt>
                <c:pt idx="18">
                  <c:v>-4090.8900067205941</c:v>
                </c:pt>
                <c:pt idx="19">
                  <c:v>-4054.3817992684394</c:v>
                </c:pt>
                <c:pt idx="20">
                  <c:v>-3980.2422330378754</c:v>
                </c:pt>
                <c:pt idx="21">
                  <c:v>-3863.0200524240686</c:v>
                </c:pt>
                <c:pt idx="22">
                  <c:v>-3709.5914600599258</c:v>
                </c:pt>
                <c:pt idx="23">
                  <c:v>-3518.4671958260642</c:v>
                </c:pt>
                <c:pt idx="24">
                  <c:v>-3289.3300180517713</c:v>
                </c:pt>
                <c:pt idx="25">
                  <c:v>-3037.0799451792818</c:v>
                </c:pt>
                <c:pt idx="26">
                  <c:v>-2760.443335781184</c:v>
                </c:pt>
                <c:pt idx="27">
                  <c:v>-2454.8875348474867</c:v>
                </c:pt>
                <c:pt idx="28">
                  <c:v>-2119.685289050653</c:v>
                </c:pt>
                <c:pt idx="29">
                  <c:v>-1770.7744889709854</c:v>
                </c:pt>
                <c:pt idx="30">
                  <c:v>-1394.9386072656214</c:v>
                </c:pt>
                <c:pt idx="31">
                  <c:v>-1003.3797958882194</c:v>
                </c:pt>
                <c:pt idx="32">
                  <c:v>-601.74686951136891</c:v>
                </c:pt>
                <c:pt idx="33">
                  <c:v>-210.78085413578219</c:v>
                </c:pt>
                <c:pt idx="34">
                  <c:v>190.54798743899883</c:v>
                </c:pt>
                <c:pt idx="35">
                  <c:v>578.62918337319729</c:v>
                </c:pt>
                <c:pt idx="36">
                  <c:v>969.06262219850862</c:v>
                </c:pt>
                <c:pt idx="37">
                  <c:v>1361.4103628389516</c:v>
                </c:pt>
                <c:pt idx="38">
                  <c:v>1739.6972984390063</c:v>
                </c:pt>
                <c:pt idx="39">
                  <c:v>2096.9194330112641</c:v>
                </c:pt>
                <c:pt idx="40">
                  <c:v>2436.9856560901858</c:v>
                </c:pt>
                <c:pt idx="41">
                  <c:v>2750.1568344680272</c:v>
                </c:pt>
                <c:pt idx="42">
                  <c:v>3028.0208966831951</c:v>
                </c:pt>
                <c:pt idx="43">
                  <c:v>3279.1997328337447</c:v>
                </c:pt>
                <c:pt idx="44">
                  <c:v>3506.4991813781176</c:v>
                </c:pt>
                <c:pt idx="45">
                  <c:v>3698.1752794865688</c:v>
                </c:pt>
                <c:pt idx="46">
                  <c:v>3857.8465447857916</c:v>
                </c:pt>
                <c:pt idx="47">
                  <c:v>3980.0127131603317</c:v>
                </c:pt>
                <c:pt idx="48">
                  <c:v>4060.9688259463737</c:v>
                </c:pt>
                <c:pt idx="49">
                  <c:v>4101.8702710464322</c:v>
                </c:pt>
                <c:pt idx="50">
                  <c:v>4104.3732044120316</c:v>
                </c:pt>
                <c:pt idx="51">
                  <c:v>4069.5523011394121</c:v>
                </c:pt>
                <c:pt idx="52">
                  <c:v>3994.9775986370746</c:v>
                </c:pt>
                <c:pt idx="53">
                  <c:v>3880.2811298596057</c:v>
                </c:pt>
                <c:pt idx="54">
                  <c:v>3728.1114822317836</c:v>
                </c:pt>
                <c:pt idx="55">
                  <c:v>3538.5245278683624</c:v>
                </c:pt>
                <c:pt idx="56">
                  <c:v>3313.2665303470926</c:v>
                </c:pt>
                <c:pt idx="57">
                  <c:v>3063.2971290279788</c:v>
                </c:pt>
                <c:pt idx="58">
                  <c:v>2786.6113009163514</c:v>
                </c:pt>
                <c:pt idx="59">
                  <c:v>2480.6430939731495</c:v>
                </c:pt>
                <c:pt idx="60">
                  <c:v>2149.0925446146434</c:v>
                </c:pt>
                <c:pt idx="61">
                  <c:v>1795.8688034433258</c:v>
                </c:pt>
                <c:pt idx="62">
                  <c:v>1421.1696277187075</c:v>
                </c:pt>
                <c:pt idx="63">
                  <c:v>1025.6668491329244</c:v>
                </c:pt>
                <c:pt idx="64">
                  <c:v>629.3259955048369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DA7-4A3B-BFB5-96F35CF4133D}"/>
            </c:ext>
          </c:extLst>
        </c:ser>
        <c:ser>
          <c:idx val="2"/>
          <c:order val="2"/>
          <c:tx>
            <c:strRef>
              <c:f>TDK_KF_ST_17_03!$J$19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TDK_KF_ST_17_03!$J$85:$J$149</c:f>
              <c:numCache>
                <c:formatCode>General</c:formatCode>
                <c:ptCount val="65"/>
                <c:pt idx="0">
                  <c:v>-4055</c:v>
                </c:pt>
                <c:pt idx="1">
                  <c:v>-4088</c:v>
                </c:pt>
                <c:pt idx="2">
                  <c:v>-4082</c:v>
                </c:pt>
                <c:pt idx="3">
                  <c:v>-4039</c:v>
                </c:pt>
                <c:pt idx="4">
                  <c:v>-3962</c:v>
                </c:pt>
                <c:pt idx="5">
                  <c:v>-3840</c:v>
                </c:pt>
                <c:pt idx="6">
                  <c:v>-3673</c:v>
                </c:pt>
                <c:pt idx="7">
                  <c:v>-3486</c:v>
                </c:pt>
                <c:pt idx="8">
                  <c:v>-3254</c:v>
                </c:pt>
                <c:pt idx="9">
                  <c:v>-2994</c:v>
                </c:pt>
                <c:pt idx="10">
                  <c:v>-2713</c:v>
                </c:pt>
                <c:pt idx="11">
                  <c:v>-2406</c:v>
                </c:pt>
                <c:pt idx="12">
                  <c:v>-2066</c:v>
                </c:pt>
                <c:pt idx="13">
                  <c:v>-1721</c:v>
                </c:pt>
                <c:pt idx="14">
                  <c:v>-1339</c:v>
                </c:pt>
                <c:pt idx="15">
                  <c:v>-956</c:v>
                </c:pt>
                <c:pt idx="16">
                  <c:v>-561</c:v>
                </c:pt>
                <c:pt idx="17">
                  <c:v>-164</c:v>
                </c:pt>
                <c:pt idx="18">
                  <c:v>229</c:v>
                </c:pt>
                <c:pt idx="19">
                  <c:v>612</c:v>
                </c:pt>
                <c:pt idx="20">
                  <c:v>994</c:v>
                </c:pt>
                <c:pt idx="21">
                  <c:v>1383</c:v>
                </c:pt>
                <c:pt idx="22">
                  <c:v>1758</c:v>
                </c:pt>
                <c:pt idx="23">
                  <c:v>2114</c:v>
                </c:pt>
                <c:pt idx="24">
                  <c:v>2447</c:v>
                </c:pt>
                <c:pt idx="25">
                  <c:v>2758</c:v>
                </c:pt>
                <c:pt idx="26">
                  <c:v>3036</c:v>
                </c:pt>
                <c:pt idx="27">
                  <c:v>3286</c:v>
                </c:pt>
                <c:pt idx="28">
                  <c:v>3512</c:v>
                </c:pt>
                <c:pt idx="29">
                  <c:v>3697</c:v>
                </c:pt>
                <c:pt idx="30">
                  <c:v>3853</c:v>
                </c:pt>
                <c:pt idx="31">
                  <c:v>3974</c:v>
                </c:pt>
                <c:pt idx="32">
                  <c:v>4053</c:v>
                </c:pt>
                <c:pt idx="33">
                  <c:v>4086</c:v>
                </c:pt>
                <c:pt idx="34">
                  <c:v>4085</c:v>
                </c:pt>
                <c:pt idx="35">
                  <c:v>4045</c:v>
                </c:pt>
                <c:pt idx="36">
                  <c:v>3962</c:v>
                </c:pt>
                <c:pt idx="37">
                  <c:v>3845</c:v>
                </c:pt>
                <c:pt idx="38">
                  <c:v>3682</c:v>
                </c:pt>
                <c:pt idx="39">
                  <c:v>3488</c:v>
                </c:pt>
                <c:pt idx="40">
                  <c:v>3257</c:v>
                </c:pt>
                <c:pt idx="41">
                  <c:v>2988</c:v>
                </c:pt>
                <c:pt idx="42">
                  <c:v>2710</c:v>
                </c:pt>
                <c:pt idx="43">
                  <c:v>2409</c:v>
                </c:pt>
                <c:pt idx="44">
                  <c:v>2068</c:v>
                </c:pt>
                <c:pt idx="45">
                  <c:v>1717</c:v>
                </c:pt>
                <c:pt idx="46">
                  <c:v>1337</c:v>
                </c:pt>
                <c:pt idx="47">
                  <c:v>944</c:v>
                </c:pt>
                <c:pt idx="48">
                  <c:v>551</c:v>
                </c:pt>
                <c:pt idx="49">
                  <c:v>158</c:v>
                </c:pt>
                <c:pt idx="50">
                  <c:v>-241</c:v>
                </c:pt>
                <c:pt idx="51">
                  <c:v>-630</c:v>
                </c:pt>
                <c:pt idx="52">
                  <c:v>-1019</c:v>
                </c:pt>
                <c:pt idx="53">
                  <c:v>-1405</c:v>
                </c:pt>
                <c:pt idx="54">
                  <c:v>-1780</c:v>
                </c:pt>
                <c:pt idx="55">
                  <c:v>-2135</c:v>
                </c:pt>
                <c:pt idx="56">
                  <c:v>-2468</c:v>
                </c:pt>
                <c:pt idx="57">
                  <c:v>-2772</c:v>
                </c:pt>
                <c:pt idx="58">
                  <c:v>-3053</c:v>
                </c:pt>
                <c:pt idx="59">
                  <c:v>-3295</c:v>
                </c:pt>
                <c:pt idx="60">
                  <c:v>-3519</c:v>
                </c:pt>
                <c:pt idx="61">
                  <c:v>-3710</c:v>
                </c:pt>
                <c:pt idx="62">
                  <c:v>-3867</c:v>
                </c:pt>
                <c:pt idx="63">
                  <c:v>-3980</c:v>
                </c:pt>
                <c:pt idx="64">
                  <c:v>-4057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DA7-4A3B-BFB5-96F35CF4133D}"/>
            </c:ext>
          </c:extLst>
        </c:ser>
        <c:ser>
          <c:idx val="3"/>
          <c:order val="3"/>
          <c:tx>
            <c:strRef>
              <c:f>TDK_KF_ST_17_03!$N$19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TDK_KF_ST_17_03!$N$85:$N$149</c:f>
              <c:numCache>
                <c:formatCode>General</c:formatCode>
                <c:ptCount val="65"/>
                <c:pt idx="0">
                  <c:v>-4044.2882007588591</c:v>
                </c:pt>
                <c:pt idx="1">
                  <c:v>-4082.147819177645</c:v>
                </c:pt>
                <c:pt idx="2">
                  <c:v>-4080.4405535936899</c:v>
                </c:pt>
                <c:pt idx="3">
                  <c:v>-4041.0172757501409</c:v>
                </c:pt>
                <c:pt idx="4">
                  <c:v>-3961.5370434952733</c:v>
                </c:pt>
                <c:pt idx="5">
                  <c:v>-3843.1507869909269</c:v>
                </c:pt>
                <c:pt idx="6">
                  <c:v>-3687.6679257229766</c:v>
                </c:pt>
                <c:pt idx="7">
                  <c:v>-3493.9597879277298</c:v>
                </c:pt>
                <c:pt idx="8">
                  <c:v>-3264.7086606931721</c:v>
                </c:pt>
                <c:pt idx="9">
                  <c:v>-3006.6827192156647</c:v>
                </c:pt>
                <c:pt idx="10">
                  <c:v>-2725.14271805006</c:v>
                </c:pt>
                <c:pt idx="11">
                  <c:v>-2421.7101341057073</c:v>
                </c:pt>
                <c:pt idx="12">
                  <c:v>-2082.3231104543065</c:v>
                </c:pt>
                <c:pt idx="13">
                  <c:v>-1728.6962774766287</c:v>
                </c:pt>
                <c:pt idx="14">
                  <c:v>-1349.4403971374379</c:v>
                </c:pt>
                <c:pt idx="15">
                  <c:v>-961.02019643317362</c:v>
                </c:pt>
                <c:pt idx="16">
                  <c:v>-560.00323428673369</c:v>
                </c:pt>
                <c:pt idx="17">
                  <c:v>-164.97373764856729</c:v>
                </c:pt>
                <c:pt idx="18">
                  <c:v>237.98581469576951</c:v>
                </c:pt>
                <c:pt idx="19">
                  <c:v>622.73633895897149</c:v>
                </c:pt>
                <c:pt idx="20">
                  <c:v>1006.8350383482797</c:v>
                </c:pt>
                <c:pt idx="21">
                  <c:v>1399.7123673076387</c:v>
                </c:pt>
                <c:pt idx="22">
                  <c:v>1771.9871404403482</c:v>
                </c:pt>
                <c:pt idx="23">
                  <c:v>2129.0388199547965</c:v>
                </c:pt>
                <c:pt idx="24">
                  <c:v>2468.9982337484676</c:v>
                </c:pt>
                <c:pt idx="25">
                  <c:v>2772.5020436993391</c:v>
                </c:pt>
                <c:pt idx="26">
                  <c:v>3045.9703282309783</c:v>
                </c:pt>
                <c:pt idx="27">
                  <c:v>3294.1422883687997</c:v>
                </c:pt>
                <c:pt idx="28">
                  <c:v>3515.3059967796103</c:v>
                </c:pt>
                <c:pt idx="29">
                  <c:v>3698.9422923287038</c:v>
                </c:pt>
                <c:pt idx="30">
                  <c:v>3851.4675284002342</c:v>
                </c:pt>
                <c:pt idx="31">
                  <c:v>3966.2765602676823</c:v>
                </c:pt>
                <c:pt idx="32">
                  <c:v>4041.410541438594</c:v>
                </c:pt>
                <c:pt idx="33">
                  <c:v>4075.4980547385521</c:v>
                </c:pt>
                <c:pt idx="34">
                  <c:v>4071.6001218634674</c:v>
                </c:pt>
                <c:pt idx="35">
                  <c:v>4030.4083115712547</c:v>
                </c:pt>
                <c:pt idx="36">
                  <c:v>3950.8265808785295</c:v>
                </c:pt>
                <c:pt idx="37">
                  <c:v>3830.0934862169779</c:v>
                </c:pt>
                <c:pt idx="38">
                  <c:v>3671.4461271403693</c:v>
                </c:pt>
                <c:pt idx="39">
                  <c:v>3478.64777973018</c:v>
                </c:pt>
                <c:pt idx="40">
                  <c:v>3249.6996293294892</c:v>
                </c:pt>
                <c:pt idx="41">
                  <c:v>2991.1622344426951</c:v>
                </c:pt>
                <c:pt idx="42">
                  <c:v>2713.1314407971754</c:v>
                </c:pt>
                <c:pt idx="43">
                  <c:v>2409.3314619981124</c:v>
                </c:pt>
                <c:pt idx="44">
                  <c:v>2073.4795403942844</c:v>
                </c:pt>
                <c:pt idx="45">
                  <c:v>1720.9433374764269</c:v>
                </c:pt>
                <c:pt idx="46">
                  <c:v>1343.4935420379534</c:v>
                </c:pt>
                <c:pt idx="47">
                  <c:v>949.50154091283082</c:v>
                </c:pt>
                <c:pt idx="48">
                  <c:v>552.85942166509642</c:v>
                </c:pt>
                <c:pt idx="49">
                  <c:v>159.75700835784926</c:v>
                </c:pt>
                <c:pt idx="50">
                  <c:v>-239.35951636622065</c:v>
                </c:pt>
                <c:pt idx="51">
                  <c:v>-623.53667582079413</c:v>
                </c:pt>
                <c:pt idx="52">
                  <c:v>-1016.4736234990543</c:v>
                </c:pt>
                <c:pt idx="53">
                  <c:v>-1404.4612558436004</c:v>
                </c:pt>
                <c:pt idx="54">
                  <c:v>-1776.8475646363611</c:v>
                </c:pt>
                <c:pt idx="55">
                  <c:v>-2133.4896258960507</c:v>
                </c:pt>
                <c:pt idx="56">
                  <c:v>-2470.0709260891522</c:v>
                </c:pt>
                <c:pt idx="57">
                  <c:v>-2773.1328818716279</c:v>
                </c:pt>
                <c:pt idx="58">
                  <c:v>-3048.5203787699143</c:v>
                </c:pt>
                <c:pt idx="59">
                  <c:v>-3298.3860768411405</c:v>
                </c:pt>
                <c:pt idx="60">
                  <c:v>-3518.3682913064599</c:v>
                </c:pt>
                <c:pt idx="61">
                  <c:v>-3705.1881137022956</c:v>
                </c:pt>
                <c:pt idx="62">
                  <c:v>-3857.7683194812071</c:v>
                </c:pt>
                <c:pt idx="63">
                  <c:v>-3973.9646820133116</c:v>
                </c:pt>
                <c:pt idx="64">
                  <c:v>-4048.3103269452686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DA7-4A3B-BFB5-96F35CF41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4048"/>
        <c:axId val="571832680"/>
      </c:scatterChart>
      <c:valAx>
        <c:axId val="57184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32680"/>
        <c:crosses val="autoZero"/>
        <c:crossBetween val="midCat"/>
      </c:valAx>
      <c:valAx>
        <c:axId val="57183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4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TDK_KF_ST_17_03!$AC$20:$AC$84</c:f>
              <c:numCache>
                <c:formatCode>General</c:formatCode>
                <c:ptCount val="65"/>
                <c:pt idx="0">
                  <c:v>-1.7961673777190292E-3</c:v>
                </c:pt>
                <c:pt idx="1">
                  <c:v>-0.10352703927560292</c:v>
                </c:pt>
                <c:pt idx="2">
                  <c:v>-0.16054347660898571</c:v>
                </c:pt>
                <c:pt idx="3">
                  <c:v>-0.15099642392657486</c:v>
                </c:pt>
                <c:pt idx="4">
                  <c:v>-0.13116707339239753</c:v>
                </c:pt>
                <c:pt idx="5">
                  <c:v>-0.153204541684552</c:v>
                </c:pt>
                <c:pt idx="6">
                  <c:v>-0.13417052483780623</c:v>
                </c:pt>
                <c:pt idx="7">
                  <c:v>-0.1346703411548944</c:v>
                </c:pt>
                <c:pt idx="8">
                  <c:v>-0.10524638597885172</c:v>
                </c:pt>
                <c:pt idx="9">
                  <c:v>-9.7162070458892913E-2</c:v>
                </c:pt>
                <c:pt idx="10">
                  <c:v>-9.4385961578211663E-3</c:v>
                </c:pt>
                <c:pt idx="11">
                  <c:v>-0.11954883777787018</c:v>
                </c:pt>
                <c:pt idx="12">
                  <c:v>-0.1499616397218233</c:v>
                </c:pt>
                <c:pt idx="13">
                  <c:v>-0.14877762590126054</c:v>
                </c:pt>
                <c:pt idx="14">
                  <c:v>-0.10684993215082272</c:v>
                </c:pt>
                <c:pt idx="15">
                  <c:v>-0.2176823560455432</c:v>
                </c:pt>
                <c:pt idx="16">
                  <c:v>-0.19517363023867063</c:v>
                </c:pt>
                <c:pt idx="17">
                  <c:v>-0.20895688217734687</c:v>
                </c:pt>
                <c:pt idx="18">
                  <c:v>-0.21989830653106424</c:v>
                </c:pt>
                <c:pt idx="19">
                  <c:v>-0.2058439717258409</c:v>
                </c:pt>
                <c:pt idx="20">
                  <c:v>-0.17662480069881781</c:v>
                </c:pt>
                <c:pt idx="21">
                  <c:v>-0.14972399040426865</c:v>
                </c:pt>
                <c:pt idx="22">
                  <c:v>-0.12659998560638996</c:v>
                </c:pt>
                <c:pt idx="23">
                  <c:v>-1.6981511499494673E-2</c:v>
                </c:pt>
                <c:pt idx="24">
                  <c:v>-4.7673245625503569E-3</c:v>
                </c:pt>
                <c:pt idx="25">
                  <c:v>2.5887731329817143E-2</c:v>
                </c:pt>
                <c:pt idx="26">
                  <c:v>7.8029277024199928E-2</c:v>
                </c:pt>
                <c:pt idx="27">
                  <c:v>6.5734222968728773E-2</c:v>
                </c:pt>
                <c:pt idx="28">
                  <c:v>0.10893467167224458</c:v>
                </c:pt>
                <c:pt idx="29">
                  <c:v>0.13330796146772173</c:v>
                </c:pt>
                <c:pt idx="30">
                  <c:v>0.14047177613696249</c:v>
                </c:pt>
                <c:pt idx="31">
                  <c:v>8.1311817475551607E-2</c:v>
                </c:pt>
                <c:pt idx="32">
                  <c:v>7.4166884428791491E-2</c:v>
                </c:pt>
                <c:pt idx="33">
                  <c:v>4.1999204608799801E-2</c:v>
                </c:pt>
                <c:pt idx="34">
                  <c:v>8.8466970875629158E-3</c:v>
                </c:pt>
                <c:pt idx="35">
                  <c:v>1.8565707424727407E-2</c:v>
                </c:pt>
                <c:pt idx="36">
                  <c:v>3.8269092270354577E-2</c:v>
                </c:pt>
                <c:pt idx="37">
                  <c:v>4.0885755949233271E-2</c:v>
                </c:pt>
                <c:pt idx="38">
                  <c:v>0.12328021091369123</c:v>
                </c:pt>
                <c:pt idx="39">
                  <c:v>0.12026223817790083</c:v>
                </c:pt>
                <c:pt idx="40">
                  <c:v>0.1810800407974682</c:v>
                </c:pt>
                <c:pt idx="41">
                  <c:v>0.19298610552743867</c:v>
                </c:pt>
                <c:pt idx="42">
                  <c:v>0.19690213332657436</c:v>
                </c:pt>
                <c:pt idx="43">
                  <c:v>0.23134827999297158</c:v>
                </c:pt>
                <c:pt idx="44">
                  <c:v>0.23209324145338428</c:v>
                </c:pt>
                <c:pt idx="45">
                  <c:v>0.17407178722785943</c:v>
                </c:pt>
                <c:pt idx="46">
                  <c:v>0.14662401184119744</c:v>
                </c:pt>
                <c:pt idx="47">
                  <c:v>0.11094500396023932</c:v>
                </c:pt>
                <c:pt idx="48">
                  <c:v>2.480160793959385E-2</c:v>
                </c:pt>
                <c:pt idx="49">
                  <c:v>8.3613419949813306E-2</c:v>
                </c:pt>
                <c:pt idx="50">
                  <c:v>1.2100114961810959E-2</c:v>
                </c:pt>
                <c:pt idx="51">
                  <c:v>-3.9610509755902967E-2</c:v>
                </c:pt>
                <c:pt idx="52">
                  <c:v>-3.6070994237206833E-2</c:v>
                </c:pt>
                <c:pt idx="53">
                  <c:v>-4.9584860998777458E-2</c:v>
                </c:pt>
                <c:pt idx="54">
                  <c:v>-9.7029726896778357E-2</c:v>
                </c:pt>
                <c:pt idx="55">
                  <c:v>-7.3381302791062808E-2</c:v>
                </c:pt>
                <c:pt idx="56">
                  <c:v>1.7469093141130543E-2</c:v>
                </c:pt>
                <c:pt idx="57">
                  <c:v>-3.8130438388691346E-2</c:v>
                </c:pt>
                <c:pt idx="58">
                  <c:v>-5.6751073571263078E-2</c:v>
                </c:pt>
                <c:pt idx="59">
                  <c:v>3.6806913797647667E-2</c:v>
                </c:pt>
                <c:pt idx="60">
                  <c:v>-8.1750785076337706E-3</c:v>
                </c:pt>
                <c:pt idx="61">
                  <c:v>-4.323104912737108E-2</c:v>
                </c:pt>
                <c:pt idx="62">
                  <c:v>-1.0842195905922836E-2</c:v>
                </c:pt>
                <c:pt idx="63">
                  <c:v>-8.9810103039894784E-2</c:v>
                </c:pt>
                <c:pt idx="64">
                  <c:v>-0.1028311315419046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523-41B5-A13B-4EC3BAD799C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354.3479999999999</c:v>
                </c:pt>
                <c:pt idx="2">
                  <c:v>348.81299999999987</c:v>
                </c:pt>
                <c:pt idx="3">
                  <c:v>343.31399999999985</c:v>
                </c:pt>
                <c:pt idx="4">
                  <c:v>337.65299999999985</c:v>
                </c:pt>
                <c:pt idx="5">
                  <c:v>331.98299999999983</c:v>
                </c:pt>
                <c:pt idx="6">
                  <c:v>326.33099999999985</c:v>
                </c:pt>
                <c:pt idx="7">
                  <c:v>320.61599999999987</c:v>
                </c:pt>
                <c:pt idx="8">
                  <c:v>314.88299999999987</c:v>
                </c:pt>
                <c:pt idx="9">
                  <c:v>309.23099999999988</c:v>
                </c:pt>
                <c:pt idx="10">
                  <c:v>303.6869999999999</c:v>
                </c:pt>
                <c:pt idx="11">
                  <c:v>298.2059999999999</c:v>
                </c:pt>
                <c:pt idx="12">
                  <c:v>292.49999999999989</c:v>
                </c:pt>
                <c:pt idx="13">
                  <c:v>286.89299999999992</c:v>
                </c:pt>
                <c:pt idx="14">
                  <c:v>281.1509999999999</c:v>
                </c:pt>
                <c:pt idx="15">
                  <c:v>275.47199999999992</c:v>
                </c:pt>
                <c:pt idx="16">
                  <c:v>269.74799999999993</c:v>
                </c:pt>
                <c:pt idx="17">
                  <c:v>264.18599999999992</c:v>
                </c:pt>
                <c:pt idx="18">
                  <c:v>258.53399999999993</c:v>
                </c:pt>
                <c:pt idx="19">
                  <c:v>253.10699999999994</c:v>
                </c:pt>
                <c:pt idx="20">
                  <c:v>247.60799999999995</c:v>
                </c:pt>
                <c:pt idx="21">
                  <c:v>241.83899999999994</c:v>
                </c:pt>
                <c:pt idx="22">
                  <c:v>236.16899999999995</c:v>
                </c:pt>
                <c:pt idx="23">
                  <c:v>230.46299999999997</c:v>
                </c:pt>
                <c:pt idx="24">
                  <c:v>224.68499999999997</c:v>
                </c:pt>
                <c:pt idx="25">
                  <c:v>219.12299999999996</c:v>
                </c:pt>
                <c:pt idx="26">
                  <c:v>213.64199999999997</c:v>
                </c:pt>
                <c:pt idx="27">
                  <c:v>208.09799999999996</c:v>
                </c:pt>
                <c:pt idx="28">
                  <c:v>202.44599999999997</c:v>
                </c:pt>
                <c:pt idx="29">
                  <c:v>196.90199999999996</c:v>
                </c:pt>
                <c:pt idx="30">
                  <c:v>191.20499999999996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174.26699999999997</c:v>
                </c:pt>
                <c:pt idx="34">
                  <c:v>168.65999999999997</c:v>
                </c:pt>
                <c:pt idx="35">
                  <c:v>163.21499999999997</c:v>
                </c:pt>
                <c:pt idx="36">
                  <c:v>157.66199999999998</c:v>
                </c:pt>
                <c:pt idx="37">
                  <c:v>151.94699999999997</c:v>
                </c:pt>
                <c:pt idx="38">
                  <c:v>146.24099999999999</c:v>
                </c:pt>
                <c:pt idx="39">
                  <c:v>140.59799999999998</c:v>
                </c:pt>
                <c:pt idx="40">
                  <c:v>134.90099999999998</c:v>
                </c:pt>
                <c:pt idx="41">
                  <c:v>129.25799999999998</c:v>
                </c:pt>
                <c:pt idx="42">
                  <c:v>123.79499999999999</c:v>
                </c:pt>
                <c:pt idx="43">
                  <c:v>118.31399999999999</c:v>
                </c:pt>
                <c:pt idx="44">
                  <c:v>112.67099999999999</c:v>
                </c:pt>
                <c:pt idx="45">
                  <c:v>107.08199999999999</c:v>
                </c:pt>
                <c:pt idx="46">
                  <c:v>101.36699999999999</c:v>
                </c:pt>
                <c:pt idx="47">
                  <c:v>95.606999999999985</c:v>
                </c:pt>
                <c:pt idx="48">
                  <c:v>89.945999999999984</c:v>
                </c:pt>
                <c:pt idx="49">
                  <c:v>84.410999999999987</c:v>
                </c:pt>
                <c:pt idx="50">
                  <c:v>78.812999999999988</c:v>
                </c:pt>
                <c:pt idx="51">
                  <c:v>73.394999999999982</c:v>
                </c:pt>
                <c:pt idx="52">
                  <c:v>67.769999999999982</c:v>
                </c:pt>
                <c:pt idx="53">
                  <c:v>62.072999999999979</c:v>
                </c:pt>
                <c:pt idx="54">
                  <c:v>56.402999999999977</c:v>
                </c:pt>
                <c:pt idx="55">
                  <c:v>50.705999999999975</c:v>
                </c:pt>
                <c:pt idx="56">
                  <c:v>44.990999999999971</c:v>
                </c:pt>
                <c:pt idx="57">
                  <c:v>39.446999999999974</c:v>
                </c:pt>
                <c:pt idx="58">
                  <c:v>33.938999999999972</c:v>
                </c:pt>
                <c:pt idx="59">
                  <c:v>28.367999999999974</c:v>
                </c:pt>
                <c:pt idx="60">
                  <c:v>22.760999999999974</c:v>
                </c:pt>
                <c:pt idx="61">
                  <c:v>17.135999999999974</c:v>
                </c:pt>
                <c:pt idx="62">
                  <c:v>11.447999999999976</c:v>
                </c:pt>
                <c:pt idx="63">
                  <c:v>5.6609999999999756</c:v>
                </c:pt>
                <c:pt idx="64">
                  <c:v>8.9999999999763602E-3</c:v>
                </c:pt>
              </c:numCache>
            </c:numRef>
          </c:xVal>
          <c:yVal>
            <c:numRef>
              <c:f>TDK_KF_ST_17_03!$AC$85:$AC$149</c:f>
              <c:numCache>
                <c:formatCode>General</c:formatCode>
                <c:ptCount val="65"/>
                <c:pt idx="0">
                  <c:v>4.7176777911829504E-2</c:v>
                </c:pt>
                <c:pt idx="1">
                  <c:v>-5.9169707270200433E-2</c:v>
                </c:pt>
                <c:pt idx="2">
                  <c:v>-2.3541938996913814E-2</c:v>
                </c:pt>
                <c:pt idx="3">
                  <c:v>2.9737895292782923E-3</c:v>
                </c:pt>
                <c:pt idx="4">
                  <c:v>2.9674725330266938E-2</c:v>
                </c:pt>
                <c:pt idx="5">
                  <c:v>2.6259440283524782E-2</c:v>
                </c:pt>
                <c:pt idx="6">
                  <c:v>-2.4292058372736847E-2</c:v>
                </c:pt>
                <c:pt idx="7">
                  <c:v>8.8035477310427268E-2</c:v>
                </c:pt>
                <c:pt idx="8">
                  <c:v>9.5215049347530112E-3</c:v>
                </c:pt>
                <c:pt idx="9">
                  <c:v>-5.5705779607478689E-2</c:v>
                </c:pt>
                <c:pt idx="10">
                  <c:v>-5.8203872567901271E-3</c:v>
                </c:pt>
                <c:pt idx="11">
                  <c:v>-3.5847605308845232E-2</c:v>
                </c:pt>
                <c:pt idx="12">
                  <c:v>-6.6069595526073499E-2</c:v>
                </c:pt>
                <c:pt idx="13">
                  <c:v>4.2889595242058931E-2</c:v>
                </c:pt>
                <c:pt idx="14">
                  <c:v>2.100148438614724E-3</c:v>
                </c:pt>
                <c:pt idx="15">
                  <c:v>7.2059737507800037E-2</c:v>
                </c:pt>
                <c:pt idx="16">
                  <c:v>0.14540950917523787</c:v>
                </c:pt>
                <c:pt idx="17">
                  <c:v>0.10919343091120481</c:v>
                </c:pt>
                <c:pt idx="18">
                  <c:v>0.23140473714983045</c:v>
                </c:pt>
                <c:pt idx="19">
                  <c:v>0.2450441673098851</c:v>
                </c:pt>
                <c:pt idx="20">
                  <c:v>0.25396607923391912</c:v>
                </c:pt>
                <c:pt idx="21">
                  <c:v>0.28031702274165582</c:v>
                </c:pt>
                <c:pt idx="22">
                  <c:v>0.25265560275502708</c:v>
                </c:pt>
                <c:pt idx="23">
                  <c:v>0.22548661666633052</c:v>
                </c:pt>
                <c:pt idx="24">
                  <c:v>0.2811205420725571</c:v>
                </c:pt>
                <c:pt idx="25">
                  <c:v>0.19386282680133604</c:v>
                </c:pt>
                <c:pt idx="26">
                  <c:v>0.18829558422962123</c:v>
                </c:pt>
                <c:pt idx="27">
                  <c:v>0.11057624339696304</c:v>
                </c:pt>
                <c:pt idx="28">
                  <c:v>6.3941491641514858E-2</c:v>
                </c:pt>
                <c:pt idx="29">
                  <c:v>0.12339134011776309</c:v>
                </c:pt>
                <c:pt idx="30">
                  <c:v>0.10278304494121926</c:v>
                </c:pt>
                <c:pt idx="31">
                  <c:v>9.1647646881170886E-2</c:v>
                </c:pt>
                <c:pt idx="32">
                  <c:v>8.9666399512537964E-2</c:v>
                </c:pt>
                <c:pt idx="33">
                  <c:v>6.3638068854601215E-2</c:v>
                </c:pt>
                <c:pt idx="34">
                  <c:v>8.3475020037781178E-2</c:v>
                </c:pt>
                <c:pt idx="35">
                  <c:v>0.1993520578516268</c:v>
                </c:pt>
                <c:pt idx="36">
                  <c:v>0.15493780814489355</c:v>
                </c:pt>
                <c:pt idx="37">
                  <c:v>0.19915850820999026</c:v>
                </c:pt>
                <c:pt idx="38">
                  <c:v>0.17559369549098847</c:v>
                </c:pt>
                <c:pt idx="39">
                  <c:v>6.5351726155967071E-2</c:v>
                </c:pt>
                <c:pt idx="40">
                  <c:v>7.6749197749080622E-2</c:v>
                </c:pt>
                <c:pt idx="41">
                  <c:v>-7.1564521007985604E-2</c:v>
                </c:pt>
                <c:pt idx="42">
                  <c:v>-5.2377529067399564E-2</c:v>
                </c:pt>
                <c:pt idx="43">
                  <c:v>-6.3575350683919396E-2</c:v>
                </c:pt>
                <c:pt idx="44">
                  <c:v>-0.17082687484565895</c:v>
                </c:pt>
                <c:pt idx="45">
                  <c:v>-0.14320142034989658</c:v>
                </c:pt>
                <c:pt idx="46">
                  <c:v>-0.1572013385830644</c:v>
                </c:pt>
                <c:pt idx="47">
                  <c:v>-0.16077533270971855</c:v>
                </c:pt>
                <c:pt idx="48">
                  <c:v>-0.10847309163655439</c:v>
                </c:pt>
                <c:pt idx="49">
                  <c:v>-0.10859812379003131</c:v>
                </c:pt>
                <c:pt idx="50">
                  <c:v>-0.10409419577035806</c:v>
                </c:pt>
                <c:pt idx="51">
                  <c:v>-0.18092418640588903</c:v>
                </c:pt>
                <c:pt idx="52">
                  <c:v>-0.12863464769668553</c:v>
                </c:pt>
                <c:pt idx="53">
                  <c:v>-8.3643748222698378E-2</c:v>
                </c:pt>
                <c:pt idx="54">
                  <c:v>-0.15110262615742442</c:v>
                </c:pt>
                <c:pt idx="55">
                  <c:v>-8.8027791125185217E-2</c:v>
                </c:pt>
                <c:pt idx="56">
                  <c:v>-8.5614205152339196E-2</c:v>
                </c:pt>
                <c:pt idx="57">
                  <c:v>-9.3098405093172687E-2</c:v>
                </c:pt>
                <c:pt idx="58">
                  <c:v>-0.18650778109975619</c:v>
                </c:pt>
                <c:pt idx="59">
                  <c:v>-5.6122605076133425E-2</c:v>
                </c:pt>
                <c:pt idx="60">
                  <c:v>-0.11060759346185733</c:v>
                </c:pt>
                <c:pt idx="61">
                  <c:v>-0.11320461750762689</c:v>
                </c:pt>
                <c:pt idx="62">
                  <c:v>-9.8883900786628232E-2</c:v>
                </c:pt>
                <c:pt idx="63">
                  <c:v>-0.11593015709255194</c:v>
                </c:pt>
                <c:pt idx="64">
                  <c:v>-6.3285034156327136E-2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523-41B5-A13B-4EC3BAD799C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TDK_KF_ST_17_03!$AA$20:$AA$83</c:f>
              <c:numCache>
                <c:formatCode>General</c:formatCode>
                <c:ptCount val="64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</c:numCache>
            </c:numRef>
          </c:xVal>
          <c:yVal>
            <c:numRef>
              <c:f>TDK_KF_ST_17_03!$AD$20:$AD$83</c:f>
              <c:numCache>
                <c:formatCode>General</c:formatCode>
                <c:ptCount val="64"/>
                <c:pt idx="0">
                  <c:v>-6.1488866778608105E-2</c:v>
                </c:pt>
                <c:pt idx="1">
                  <c:v>-1.2403117816949027E-2</c:v>
                </c:pt>
                <c:pt idx="2">
                  <c:v>6.1659575822357482E-2</c:v>
                </c:pt>
                <c:pt idx="3">
                  <c:v>3.7791806418947971E-2</c:v>
                </c:pt>
                <c:pt idx="4">
                  <c:v>2.0559479930540192E-2</c:v>
                </c:pt>
                <c:pt idx="5">
                  <c:v>9.7081936608418573E-2</c:v>
                </c:pt>
                <c:pt idx="6">
                  <c:v>-5.233725626194996E-2</c:v>
                </c:pt>
                <c:pt idx="7">
                  <c:v>4.1571936061721715E-2</c:v>
                </c:pt>
                <c:pt idx="8">
                  <c:v>1.9632180826512524E-2</c:v>
                </c:pt>
                <c:pt idx="9">
                  <c:v>9.1342793337076955E-3</c:v>
                </c:pt>
                <c:pt idx="10">
                  <c:v>-0.14166402999960326</c:v>
                </c:pt>
                <c:pt idx="11">
                  <c:v>3.5905089555171799E-2</c:v>
                </c:pt>
                <c:pt idx="12">
                  <c:v>2.132699202513777E-2</c:v>
                </c:pt>
                <c:pt idx="13">
                  <c:v>-3.2146560504628496E-2</c:v>
                </c:pt>
                <c:pt idx="14">
                  <c:v>2.7557363804646684E-3</c:v>
                </c:pt>
                <c:pt idx="15">
                  <c:v>0.10908423225551189</c:v>
                </c:pt>
                <c:pt idx="16">
                  <c:v>8.6700538602116239E-2</c:v>
                </c:pt>
                <c:pt idx="17">
                  <c:v>4.8181549467628315E-2</c:v>
                </c:pt>
                <c:pt idx="18">
                  <c:v>6.2696967947999838E-2</c:v>
                </c:pt>
                <c:pt idx="19">
                  <c:v>6.2642551375944322E-2</c:v>
                </c:pt>
                <c:pt idx="20">
                  <c:v>5.7979258531588584E-3</c:v>
                </c:pt>
                <c:pt idx="21">
                  <c:v>8.6148639720349252E-2</c:v>
                </c:pt>
                <c:pt idx="22">
                  <c:v>7.42224565389904E-2</c:v>
                </c:pt>
                <c:pt idx="23">
                  <c:v>-5.4583009508490932E-2</c:v>
                </c:pt>
                <c:pt idx="24">
                  <c:v>8.1516522311630979E-2</c:v>
                </c:pt>
                <c:pt idx="25">
                  <c:v>3.9463994826149928E-2</c:v>
                </c:pt>
                <c:pt idx="26">
                  <c:v>9.7564418466788538E-2</c:v>
                </c:pt>
                <c:pt idx="27">
                  <c:v>0.13342428524126149</c:v>
                </c:pt>
                <c:pt idx="28">
                  <c:v>4.6003136472648976E-2</c:v>
                </c:pt>
                <c:pt idx="29">
                  <c:v>6.6044096383905071E-2</c:v>
                </c:pt>
                <c:pt idx="30">
                  <c:v>-5.6996756099181312E-2</c:v>
                </c:pt>
                <c:pt idx="31">
                  <c:v>-1.7673748620950391E-2</c:v>
                </c:pt>
                <c:pt idx="32">
                  <c:v>1.5499515083746473E-2</c:v>
                </c:pt>
                <c:pt idx="33">
                  <c:v>4.9648442272371085E-2</c:v>
                </c:pt>
                <c:pt idx="34">
                  <c:v>9.3936347853656343E-2</c:v>
                </c:pt>
                <c:pt idx="35">
                  <c:v>0.10482563269303569</c:v>
                </c:pt>
                <c:pt idx="36">
                  <c:v>2.5672399371160282E-2</c:v>
                </c:pt>
                <c:pt idx="37">
                  <c:v>6.9690487447729765E-2</c:v>
                </c:pt>
                <c:pt idx="38">
                  <c:v>6.5015373315929992E-2</c:v>
                </c:pt>
                <c:pt idx="39">
                  <c:v>7.3600588623435215E-2</c:v>
                </c:pt>
                <c:pt idx="40">
                  <c:v>0.1000405012750889</c:v>
                </c:pt>
                <c:pt idx="41">
                  <c:v>3.2500511138891852E-2</c:v>
                </c:pt>
                <c:pt idx="42">
                  <c:v>5.5753469428452718E-2</c:v>
                </c:pt>
                <c:pt idx="43">
                  <c:v>4.8968742748684235E-2</c:v>
                </c:pt>
                <c:pt idx="44">
                  <c:v>2.1872837780534837E-2</c:v>
                </c:pt>
                <c:pt idx="45">
                  <c:v>7.0972380082025666E-2</c:v>
                </c:pt>
                <c:pt idx="46">
                  <c:v>8.4780725308633009E-2</c:v>
                </c:pt>
                <c:pt idx="47">
                  <c:v>-1.7515730490345049E-3</c:v>
                </c:pt>
                <c:pt idx="48">
                  <c:v>0.12060790123564402</c:v>
                </c:pt>
                <c:pt idx="49">
                  <c:v>-1.1553682442013269E-2</c:v>
                </c:pt>
                <c:pt idx="50">
                  <c:v>-9.9999665231962354E-3</c:v>
                </c:pt>
                <c:pt idx="51">
                  <c:v>8.2500104997961898E-2</c:v>
                </c:pt>
                <c:pt idx="52">
                  <c:v>-2.9998601288866666E-2</c:v>
                </c:pt>
                <c:pt idx="53">
                  <c:v>1.3737255689932226E-2</c:v>
                </c:pt>
                <c:pt idx="54">
                  <c:v>9.1209339639988229E-2</c:v>
                </c:pt>
                <c:pt idx="55">
                  <c:v>1.7675523183584119E-2</c:v>
                </c:pt>
                <c:pt idx="56">
                  <c:v>-7.9475882063775316E-3</c:v>
                </c:pt>
                <c:pt idx="57">
                  <c:v>0.12616591569911861</c:v>
                </c:pt>
                <c:pt idx="58">
                  <c:v>3.2459015198526231E-2</c:v>
                </c:pt>
                <c:pt idx="59">
                  <c:v>-1.0547473514122885E-2</c:v>
                </c:pt>
                <c:pt idx="60">
                  <c:v>3.7849803837900708E-2</c:v>
                </c:pt>
                <c:pt idx="61">
                  <c:v>4.6204838656649372E-2</c:v>
                </c:pt>
                <c:pt idx="62">
                  <c:v>-1.2699743090990978E-2</c:v>
                </c:pt>
                <c:pt idx="63">
                  <c:v>3.0640395769694351E-2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523-41B5-A13B-4EC3BAD79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44440"/>
        <c:axId val="571844832"/>
      </c:scatterChart>
      <c:valAx>
        <c:axId val="57184444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4832"/>
        <c:crosses val="autoZero"/>
        <c:crossBetween val="midCat"/>
      </c:valAx>
      <c:valAx>
        <c:axId val="57184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44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TDK_KF_ST_17_03!$I$19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TDK_KF_ST_17_03!$I$20:$I$84</c:f>
              <c:numCache>
                <c:formatCode>General</c:formatCode>
                <c:ptCount val="65"/>
                <c:pt idx="0">
                  <c:v>634</c:v>
                </c:pt>
                <c:pt idx="1">
                  <c:v>1026</c:v>
                </c:pt>
                <c:pt idx="2">
                  <c:v>1419</c:v>
                </c:pt>
                <c:pt idx="3">
                  <c:v>1796</c:v>
                </c:pt>
                <c:pt idx="4">
                  <c:v>2147</c:v>
                </c:pt>
                <c:pt idx="5">
                  <c:v>2475</c:v>
                </c:pt>
                <c:pt idx="6">
                  <c:v>2783</c:v>
                </c:pt>
                <c:pt idx="7">
                  <c:v>3065</c:v>
                </c:pt>
                <c:pt idx="8">
                  <c:v>3321</c:v>
                </c:pt>
                <c:pt idx="9">
                  <c:v>3554</c:v>
                </c:pt>
                <c:pt idx="10">
                  <c:v>3747</c:v>
                </c:pt>
                <c:pt idx="11">
                  <c:v>3900</c:v>
                </c:pt>
                <c:pt idx="12">
                  <c:v>4016</c:v>
                </c:pt>
                <c:pt idx="13">
                  <c:v>4086</c:v>
                </c:pt>
                <c:pt idx="14">
                  <c:v>4124</c:v>
                </c:pt>
                <c:pt idx="15">
                  <c:v>4127</c:v>
                </c:pt>
                <c:pt idx="16">
                  <c:v>4083</c:v>
                </c:pt>
                <c:pt idx="17">
                  <c:v>4002</c:v>
                </c:pt>
                <c:pt idx="18">
                  <c:v>3881</c:v>
                </c:pt>
                <c:pt idx="19">
                  <c:v>3726</c:v>
                </c:pt>
                <c:pt idx="20">
                  <c:v>3531</c:v>
                </c:pt>
                <c:pt idx="21">
                  <c:v>3303</c:v>
                </c:pt>
                <c:pt idx="22">
                  <c:v>3053</c:v>
                </c:pt>
                <c:pt idx="23">
                  <c:v>2765</c:v>
                </c:pt>
                <c:pt idx="24">
                  <c:v>2447</c:v>
                </c:pt>
                <c:pt idx="25">
                  <c:v>2105</c:v>
                </c:pt>
                <c:pt idx="26">
                  <c:v>1743</c:v>
                </c:pt>
                <c:pt idx="27">
                  <c:v>1365</c:v>
                </c:pt>
                <c:pt idx="28">
                  <c:v>977</c:v>
                </c:pt>
                <c:pt idx="29">
                  <c:v>587</c:v>
                </c:pt>
                <c:pt idx="30">
                  <c:v>190</c:v>
                </c:pt>
                <c:pt idx="31">
                  <c:v>-207</c:v>
                </c:pt>
                <c:pt idx="32">
                  <c:v>-610</c:v>
                </c:pt>
                <c:pt idx="33">
                  <c:v>-1008</c:v>
                </c:pt>
                <c:pt idx="34">
                  <c:v>-1399</c:v>
                </c:pt>
                <c:pt idx="35">
                  <c:v>-1775</c:v>
                </c:pt>
                <c:pt idx="36">
                  <c:v>-2122</c:v>
                </c:pt>
                <c:pt idx="37">
                  <c:v>-2452</c:v>
                </c:pt>
                <c:pt idx="38">
                  <c:v>-2763</c:v>
                </c:pt>
                <c:pt idx="39">
                  <c:v>-3046</c:v>
                </c:pt>
                <c:pt idx="40">
                  <c:v>-3298</c:v>
                </c:pt>
                <c:pt idx="41">
                  <c:v>-3528</c:v>
                </c:pt>
                <c:pt idx="42">
                  <c:v>-3719</c:v>
                </c:pt>
                <c:pt idx="43">
                  <c:v>-3869</c:v>
                </c:pt>
                <c:pt idx="44">
                  <c:v>-3989</c:v>
                </c:pt>
                <c:pt idx="45">
                  <c:v>-4060</c:v>
                </c:pt>
                <c:pt idx="46">
                  <c:v>-4101</c:v>
                </c:pt>
                <c:pt idx="47">
                  <c:v>-4100</c:v>
                </c:pt>
                <c:pt idx="48">
                  <c:v>-4061</c:v>
                </c:pt>
                <c:pt idx="49">
                  <c:v>-3985</c:v>
                </c:pt>
                <c:pt idx="50">
                  <c:v>-3860</c:v>
                </c:pt>
                <c:pt idx="51">
                  <c:v>-3707</c:v>
                </c:pt>
                <c:pt idx="52">
                  <c:v>-3515</c:v>
                </c:pt>
                <c:pt idx="53">
                  <c:v>-3287</c:v>
                </c:pt>
                <c:pt idx="54">
                  <c:v>-3036</c:v>
                </c:pt>
                <c:pt idx="55">
                  <c:v>-2751</c:v>
                </c:pt>
                <c:pt idx="56">
                  <c:v>-2433</c:v>
                </c:pt>
                <c:pt idx="57">
                  <c:v>-2090</c:v>
                </c:pt>
                <c:pt idx="58">
                  <c:v>-1727</c:v>
                </c:pt>
                <c:pt idx="59">
                  <c:v>-1346</c:v>
                </c:pt>
                <c:pt idx="60">
                  <c:v>-964</c:v>
                </c:pt>
                <c:pt idx="61">
                  <c:v>-575</c:v>
                </c:pt>
                <c:pt idx="62">
                  <c:v>-177</c:v>
                </c:pt>
                <c:pt idx="63">
                  <c:v>220</c:v>
                </c:pt>
                <c:pt idx="64">
                  <c:v>624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8D-445A-BB4B-7FB7228B2D7E}"/>
            </c:ext>
          </c:extLst>
        </c:ser>
        <c:ser>
          <c:idx val="1"/>
          <c:order val="1"/>
          <c:tx>
            <c:strRef>
              <c:f>TDK_KF_ST_17_03!$L$19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TDK_KF_ST_17_03!$L$20:$L$84</c:f>
              <c:numCache>
                <c:formatCode>General</c:formatCode>
                <c:ptCount val="65"/>
                <c:pt idx="0">
                  <c:v>629.52244610605499</c:v>
                </c:pt>
                <c:pt idx="1">
                  <c:v>1027.4489785114856</c:v>
                </c:pt>
                <c:pt idx="2">
                  <c:v>1423.9559441287734</c:v>
                </c:pt>
                <c:pt idx="3">
                  <c:v>1802.5659728134349</c:v>
                </c:pt>
                <c:pt idx="4">
                  <c:v>2151.1241700374185</c:v>
                </c:pt>
                <c:pt idx="5">
                  <c:v>2482.3299598044164</c:v>
                </c:pt>
                <c:pt idx="6">
                  <c:v>2788.2341645546303</c:v>
                </c:pt>
                <c:pt idx="7">
                  <c:v>3068.6244908420026</c:v>
                </c:pt>
                <c:pt idx="8">
                  <c:v>3324.5797402441617</c:v>
                </c:pt>
                <c:pt idx="9">
                  <c:v>3552.6498963308595</c:v>
                </c:pt>
                <c:pt idx="10">
                  <c:v>3742.999177541667</c:v>
                </c:pt>
                <c:pt idx="11">
                  <c:v>3896.8513356434455</c:v>
                </c:pt>
                <c:pt idx="12">
                  <c:v>4010.5108298347332</c:v>
                </c:pt>
                <c:pt idx="13">
                  <c:v>4083.7099949670214</c:v>
                </c:pt>
                <c:pt idx="14">
                  <c:v>4120.6043129175359</c:v>
                </c:pt>
                <c:pt idx="15">
                  <c:v>4118.5263392110264</c:v>
                </c:pt>
                <c:pt idx="16">
                  <c:v>4077.4642473224171</c:v>
                </c:pt>
                <c:pt idx="17">
                  <c:v>3995.8197260943498</c:v>
                </c:pt>
                <c:pt idx="18">
                  <c:v>3872.4330441250481</c:v>
                </c:pt>
                <c:pt idx="19">
                  <c:v>3713.5836037297026</c:v>
                </c:pt>
                <c:pt idx="20">
                  <c:v>3525.3036613759632</c:v>
                </c:pt>
                <c:pt idx="21">
                  <c:v>3299.7953426471317</c:v>
                </c:pt>
                <c:pt idx="22">
                  <c:v>3048.1047913319831</c:v>
                </c:pt>
                <c:pt idx="23">
                  <c:v>2766.10231336479</c:v>
                </c:pt>
                <c:pt idx="24">
                  <c:v>2448.9936763998003</c:v>
                </c:pt>
                <c:pt idx="25">
                  <c:v>2104.4119123594137</c:v>
                </c:pt>
                <c:pt idx="26">
                  <c:v>1747.5064665305683</c:v>
                </c:pt>
                <c:pt idx="27">
                  <c:v>1368.3913033957515</c:v>
                </c:pt>
                <c:pt idx="28">
                  <c:v>984.62180004998277</c:v>
                </c:pt>
                <c:pt idx="29">
                  <c:v>596.09471510357139</c:v>
                </c:pt>
                <c:pt idx="30">
                  <c:v>201.47839496616368</c:v>
                </c:pt>
                <c:pt idx="31">
                  <c:v>-198.81819660170049</c:v>
                </c:pt>
                <c:pt idx="32">
                  <c:v>-601.64985720644938</c:v>
                </c:pt>
                <c:pt idx="33">
                  <c:v>-1001.1089531071389</c:v>
                </c:pt>
                <c:pt idx="34">
                  <c:v>-1396.1760130671912</c:v>
                </c:pt>
                <c:pt idx="35">
                  <c:v>-1770.6970037967401</c:v>
                </c:pt>
                <c:pt idx="36">
                  <c:v>-2119.6232856641504</c:v>
                </c:pt>
                <c:pt idx="37">
                  <c:v>-2455.5860879750007</c:v>
                </c:pt>
                <c:pt idx="38">
                  <c:v>-2762.007315130917</c:v>
                </c:pt>
                <c:pt idx="39">
                  <c:v>-3045.7229154162992</c:v>
                </c:pt>
                <c:pt idx="40">
                  <c:v>-3301.9441995639586</c:v>
                </c:pt>
                <c:pt idx="41">
                  <c:v>-3529.2734632731303</c:v>
                </c:pt>
                <c:pt idx="42">
                  <c:v>-3722.9180952856982</c:v>
                </c:pt>
                <c:pt idx="43">
                  <c:v>-3876.4267138648197</c:v>
                </c:pt>
                <c:pt idx="44">
                  <c:v>-3991.664961723382</c:v>
                </c:pt>
                <c:pt idx="45">
                  <c:v>-4067.696686004087</c:v>
                </c:pt>
                <c:pt idx="46">
                  <c:v>-4105.9639271128835</c:v>
                </c:pt>
                <c:pt idx="47">
                  <c:v>-4105.7339092021157</c:v>
                </c:pt>
                <c:pt idx="48">
                  <c:v>-4065.5947479091874</c:v>
                </c:pt>
                <c:pt idx="49">
                  <c:v>-3985.842274381218</c:v>
                </c:pt>
                <c:pt idx="50">
                  <c:v>-3864.1741263778263</c:v>
                </c:pt>
                <c:pt idx="51">
                  <c:v>-3705.1181134809917</c:v>
                </c:pt>
                <c:pt idx="52">
                  <c:v>-3515.5281884984661</c:v>
                </c:pt>
                <c:pt idx="53">
                  <c:v>-3288.7098056227724</c:v>
                </c:pt>
                <c:pt idx="54">
                  <c:v>-3037.7889365850997</c:v>
                </c:pt>
                <c:pt idx="55">
                  <c:v>-2749.4170074940976</c:v>
                </c:pt>
                <c:pt idx="56">
                  <c:v>-2436.7531555022724</c:v>
                </c:pt>
                <c:pt idx="57">
                  <c:v>-2088.3816491986663</c:v>
                </c:pt>
                <c:pt idx="58">
                  <c:v>-1724.9041186077532</c:v>
                </c:pt>
                <c:pt idx="59">
                  <c:v>-1347.8700720136924</c:v>
                </c:pt>
                <c:pt idx="60">
                  <c:v>-962.64691153841818</c:v>
                </c:pt>
                <c:pt idx="61">
                  <c:v>-570.76410498144139</c:v>
                </c:pt>
                <c:pt idx="62">
                  <c:v>-174.74992288928098</c:v>
                </c:pt>
                <c:pt idx="63">
                  <c:v>227.48104048403562</c:v>
                </c:pt>
                <c:pt idx="64">
                  <c:v>631.44418073107465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88D-445A-BB4B-7FB7228B2D7E}"/>
            </c:ext>
          </c:extLst>
        </c:ser>
        <c:ser>
          <c:idx val="2"/>
          <c:order val="2"/>
          <c:tx>
            <c:strRef>
              <c:f>TDK_KF_ST_17_03!$J$19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TDK_KF_ST_17_03!$J$20:$J$84</c:f>
              <c:numCache>
                <c:formatCode>General</c:formatCode>
                <c:ptCount val="65"/>
                <c:pt idx="0">
                  <c:v>-4067</c:v>
                </c:pt>
                <c:pt idx="1">
                  <c:v>-3996</c:v>
                </c:pt>
                <c:pt idx="2">
                  <c:v>-3879</c:v>
                </c:pt>
                <c:pt idx="3">
                  <c:v>-3718</c:v>
                </c:pt>
                <c:pt idx="4">
                  <c:v>-3535</c:v>
                </c:pt>
                <c:pt idx="5">
                  <c:v>-3314</c:v>
                </c:pt>
                <c:pt idx="6">
                  <c:v>-3066</c:v>
                </c:pt>
                <c:pt idx="7">
                  <c:v>-2790</c:v>
                </c:pt>
                <c:pt idx="8">
                  <c:v>-2478</c:v>
                </c:pt>
                <c:pt idx="9">
                  <c:v>-2140</c:v>
                </c:pt>
                <c:pt idx="10">
                  <c:v>-1776</c:v>
                </c:pt>
                <c:pt idx="11">
                  <c:v>-1407</c:v>
                </c:pt>
                <c:pt idx="12">
                  <c:v>-1025</c:v>
                </c:pt>
                <c:pt idx="13">
                  <c:v>-643</c:v>
                </c:pt>
                <c:pt idx="14">
                  <c:v>-245</c:v>
                </c:pt>
                <c:pt idx="15">
                  <c:v>151</c:v>
                </c:pt>
                <c:pt idx="16">
                  <c:v>549</c:v>
                </c:pt>
                <c:pt idx="17">
                  <c:v>948</c:v>
                </c:pt>
                <c:pt idx="18">
                  <c:v>1345</c:v>
                </c:pt>
                <c:pt idx="19">
                  <c:v>1723</c:v>
                </c:pt>
                <c:pt idx="20">
                  <c:v>2069</c:v>
                </c:pt>
                <c:pt idx="21">
                  <c:v>2404</c:v>
                </c:pt>
                <c:pt idx="22">
                  <c:v>2713</c:v>
                </c:pt>
                <c:pt idx="23">
                  <c:v>3001</c:v>
                </c:pt>
                <c:pt idx="24">
                  <c:v>3263</c:v>
                </c:pt>
                <c:pt idx="25">
                  <c:v>3503</c:v>
                </c:pt>
                <c:pt idx="26">
                  <c:v>3695</c:v>
                </c:pt>
                <c:pt idx="27">
                  <c:v>3856</c:v>
                </c:pt>
                <c:pt idx="28">
                  <c:v>3974</c:v>
                </c:pt>
                <c:pt idx="29">
                  <c:v>4062</c:v>
                </c:pt>
                <c:pt idx="30">
                  <c:v>4099</c:v>
                </c:pt>
                <c:pt idx="31">
                  <c:v>4101</c:v>
                </c:pt>
                <c:pt idx="32">
                  <c:v>4065</c:v>
                </c:pt>
                <c:pt idx="33">
                  <c:v>3991</c:v>
                </c:pt>
                <c:pt idx="34">
                  <c:v>3869</c:v>
                </c:pt>
                <c:pt idx="35">
                  <c:v>3719</c:v>
                </c:pt>
                <c:pt idx="36">
                  <c:v>3530</c:v>
                </c:pt>
                <c:pt idx="37">
                  <c:v>3302</c:v>
                </c:pt>
                <c:pt idx="38">
                  <c:v>3053</c:v>
                </c:pt>
                <c:pt idx="39">
                  <c:v>2775</c:v>
                </c:pt>
                <c:pt idx="40">
                  <c:v>2460</c:v>
                </c:pt>
                <c:pt idx="41">
                  <c:v>2126</c:v>
                </c:pt>
                <c:pt idx="42">
                  <c:v>1765</c:v>
                </c:pt>
                <c:pt idx="43">
                  <c:v>1391</c:v>
                </c:pt>
                <c:pt idx="44">
                  <c:v>1011</c:v>
                </c:pt>
                <c:pt idx="45">
                  <c:v>629</c:v>
                </c:pt>
                <c:pt idx="46">
                  <c:v>240</c:v>
                </c:pt>
                <c:pt idx="47">
                  <c:v>-159</c:v>
                </c:pt>
                <c:pt idx="48">
                  <c:v>-555</c:v>
                </c:pt>
                <c:pt idx="49">
                  <c:v>-957</c:v>
                </c:pt>
                <c:pt idx="50">
                  <c:v>-1347</c:v>
                </c:pt>
                <c:pt idx="51">
                  <c:v>-1724</c:v>
                </c:pt>
                <c:pt idx="52">
                  <c:v>-2074</c:v>
                </c:pt>
                <c:pt idx="53">
                  <c:v>-2409</c:v>
                </c:pt>
                <c:pt idx="54">
                  <c:v>-2709</c:v>
                </c:pt>
                <c:pt idx="55">
                  <c:v>-3003</c:v>
                </c:pt>
                <c:pt idx="56">
                  <c:v>-3264</c:v>
                </c:pt>
                <c:pt idx="57">
                  <c:v>-3498</c:v>
                </c:pt>
                <c:pt idx="58">
                  <c:v>-3690</c:v>
                </c:pt>
                <c:pt idx="59">
                  <c:v>-3854</c:v>
                </c:pt>
                <c:pt idx="60">
                  <c:v>-3971</c:v>
                </c:pt>
                <c:pt idx="61">
                  <c:v>-4052</c:v>
                </c:pt>
                <c:pt idx="62">
                  <c:v>-4100</c:v>
                </c:pt>
                <c:pt idx="63">
                  <c:v>-4103</c:v>
                </c:pt>
                <c:pt idx="64">
                  <c:v>-4071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88D-445A-BB4B-7FB7228B2D7E}"/>
            </c:ext>
          </c:extLst>
        </c:ser>
        <c:ser>
          <c:idx val="3"/>
          <c:order val="3"/>
          <c:tx>
            <c:strRef>
              <c:f>TDK_KF_ST_17_03!$N$19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TDK_KF_ST_17_03!$AA$20:$AA$84</c:f>
              <c:numCache>
                <c:formatCode>General</c:formatCode>
                <c:ptCount val="65"/>
                <c:pt idx="0">
                  <c:v>8.9999999999999993E-3</c:v>
                </c:pt>
                <c:pt idx="1">
                  <c:v>5.6609999999999996</c:v>
                </c:pt>
                <c:pt idx="2">
                  <c:v>11.439</c:v>
                </c:pt>
                <c:pt idx="3">
                  <c:v>17.163</c:v>
                </c:pt>
                <c:pt idx="4">
                  <c:v>22.689</c:v>
                </c:pt>
                <c:pt idx="5">
                  <c:v>28.259999999999998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44.981999999999992</c:v>
                </c:pt>
                <c:pt idx="9">
                  <c:v>50.74199999999999</c:v>
                </c:pt>
                <c:pt idx="10">
                  <c:v>56.438999999999993</c:v>
                </c:pt>
                <c:pt idx="11">
                  <c:v>62.153999999999996</c:v>
                </c:pt>
                <c:pt idx="12">
                  <c:v>67.778999999999996</c:v>
                </c:pt>
                <c:pt idx="13">
                  <c:v>73.215000000000003</c:v>
                </c:pt>
                <c:pt idx="14">
                  <c:v>78.768000000000001</c:v>
                </c:pt>
                <c:pt idx="15">
                  <c:v>84.411000000000001</c:v>
                </c:pt>
                <c:pt idx="16">
                  <c:v>89.972999999999999</c:v>
                </c:pt>
                <c:pt idx="17">
                  <c:v>95.661000000000001</c:v>
                </c:pt>
                <c:pt idx="18">
                  <c:v>101.44800000000001</c:v>
                </c:pt>
                <c:pt idx="19">
                  <c:v>107.10900000000001</c:v>
                </c:pt>
                <c:pt idx="20">
                  <c:v>112.59</c:v>
                </c:pt>
                <c:pt idx="21">
                  <c:v>118.188</c:v>
                </c:pt>
                <c:pt idx="22">
                  <c:v>123.678</c:v>
                </c:pt>
                <c:pt idx="23">
                  <c:v>129.21299999999999</c:v>
                </c:pt>
                <c:pt idx="24">
                  <c:v>134.91</c:v>
                </c:pt>
                <c:pt idx="25">
                  <c:v>140.661</c:v>
                </c:pt>
                <c:pt idx="26">
                  <c:v>146.27699999999999</c:v>
                </c:pt>
                <c:pt idx="27">
                  <c:v>151.97399999999999</c:v>
                </c:pt>
                <c:pt idx="28">
                  <c:v>157.54499999999999</c:v>
                </c:pt>
                <c:pt idx="29">
                  <c:v>163.053</c:v>
                </c:pt>
                <c:pt idx="30">
                  <c:v>168.57</c:v>
                </c:pt>
                <c:pt idx="31">
                  <c:v>174.14099999999999</c:v>
                </c:pt>
                <c:pt idx="32">
                  <c:v>179.77499999999998</c:v>
                </c:pt>
                <c:pt idx="33">
                  <c:v>185.44499999999996</c:v>
                </c:pt>
                <c:pt idx="34">
                  <c:v>191.19599999999997</c:v>
                </c:pt>
                <c:pt idx="35">
                  <c:v>196.84799999999996</c:v>
                </c:pt>
                <c:pt idx="36">
                  <c:v>202.36499999999995</c:v>
                </c:pt>
                <c:pt idx="37">
                  <c:v>207.99899999999994</c:v>
                </c:pt>
                <c:pt idx="38">
                  <c:v>213.52499999999995</c:v>
                </c:pt>
                <c:pt idx="39">
                  <c:v>219.11399999999995</c:v>
                </c:pt>
                <c:pt idx="40">
                  <c:v>224.73899999999995</c:v>
                </c:pt>
                <c:pt idx="41">
                  <c:v>230.44499999999994</c:v>
                </c:pt>
                <c:pt idx="42">
                  <c:v>236.19599999999994</c:v>
                </c:pt>
                <c:pt idx="43">
                  <c:v>241.83899999999994</c:v>
                </c:pt>
                <c:pt idx="44">
                  <c:v>247.44599999999994</c:v>
                </c:pt>
                <c:pt idx="45">
                  <c:v>252.96299999999994</c:v>
                </c:pt>
                <c:pt idx="46">
                  <c:v>258.47999999999996</c:v>
                </c:pt>
                <c:pt idx="47">
                  <c:v>264.10499999999996</c:v>
                </c:pt>
                <c:pt idx="48">
                  <c:v>269.75699999999995</c:v>
                </c:pt>
                <c:pt idx="49">
                  <c:v>275.40899999999993</c:v>
                </c:pt>
                <c:pt idx="50">
                  <c:v>281.18699999999995</c:v>
                </c:pt>
                <c:pt idx="51">
                  <c:v>286.90199999999993</c:v>
                </c:pt>
                <c:pt idx="52">
                  <c:v>292.44599999999991</c:v>
                </c:pt>
                <c:pt idx="53">
                  <c:v>298.08899999999988</c:v>
                </c:pt>
                <c:pt idx="54">
                  <c:v>303.56999999999988</c:v>
                </c:pt>
                <c:pt idx="55">
                  <c:v>309.23099999999988</c:v>
                </c:pt>
                <c:pt idx="56">
                  <c:v>314.84699999999987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332.03699999999986</c:v>
                </c:pt>
                <c:pt idx="60">
                  <c:v>337.62599999999986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TDK_KF_ST_17_03!$N$20:$N$84</c:f>
              <c:numCache>
                <c:formatCode>General</c:formatCode>
                <c:ptCount val="65"/>
                <c:pt idx="0">
                  <c:v>-4062.5200671075836</c:v>
                </c:pt>
                <c:pt idx="1">
                  <c:v>-3988.0998655057178</c:v>
                </c:pt>
                <c:pt idx="2">
                  <c:v>-3871.8929109845194</c:v>
                </c:pt>
                <c:pt idx="3">
                  <c:v>-3717.9248007016381</c:v>
                </c:pt>
                <c:pt idx="4">
                  <c:v>-3534.0444477756851</c:v>
                </c:pt>
                <c:pt idx="5">
                  <c:v>-3315.3815171111819</c:v>
                </c:pt>
                <c:pt idx="6">
                  <c:v>-3067.0748437305865</c:v>
                </c:pt>
                <c:pt idx="7">
                  <c:v>-2789.6647463504846</c:v>
                </c:pt>
                <c:pt idx="8">
                  <c:v>-2480.4904886721588</c:v>
                </c:pt>
                <c:pt idx="9">
                  <c:v>-2140.1138979427251</c:v>
                </c:pt>
                <c:pt idx="10">
                  <c:v>-1782.1765485464468</c:v>
                </c:pt>
                <c:pt idx="11">
                  <c:v>-1405.4178179535329</c:v>
                </c:pt>
                <c:pt idx="12">
                  <c:v>-1020.9317672510959</c:v>
                </c:pt>
                <c:pt idx="13">
                  <c:v>-639.99141502199632</c:v>
                </c:pt>
                <c:pt idx="14">
                  <c:v>-244.95101834188159</c:v>
                </c:pt>
                <c:pt idx="15">
                  <c:v>158.80099871684635</c:v>
                </c:pt>
                <c:pt idx="16">
                  <c:v>555.23647134722216</c:v>
                </c:pt>
                <c:pt idx="17">
                  <c:v>955.17426801289071</c:v>
                </c:pt>
                <c:pt idx="18">
                  <c:v>1352.3447009872341</c:v>
                </c:pt>
                <c:pt idx="19">
                  <c:v>1727.498848977071</c:v>
                </c:pt>
                <c:pt idx="20">
                  <c:v>2074.642003809272</c:v>
                </c:pt>
                <c:pt idx="21">
                  <c:v>2409.5193705054062</c:v>
                </c:pt>
                <c:pt idx="22">
                  <c:v>2715.5567191369255</c:v>
                </c:pt>
                <c:pt idx="23">
                  <c:v>2998.7927066214361</c:v>
                </c:pt>
                <c:pt idx="24">
                  <c:v>3260.9977254100836</c:v>
                </c:pt>
                <c:pt idx="25">
                  <c:v>3492.9070645819384</c:v>
                </c:pt>
                <c:pt idx="26">
                  <c:v>3685.3533323553656</c:v>
                </c:pt>
                <c:pt idx="27">
                  <c:v>3844.312767305159</c:v>
                </c:pt>
                <c:pt idx="28">
                  <c:v>3962.9330182029476</c:v>
                </c:pt>
                <c:pt idx="29">
                  <c:v>4043.304404353391</c:v>
                </c:pt>
                <c:pt idx="30">
                  <c:v>4086.2699015288981</c:v>
                </c:pt>
                <c:pt idx="31">
                  <c:v>4091.1298711428162</c:v>
                </c:pt>
                <c:pt idx="32">
                  <c:v>4056.6270786454561</c:v>
                </c:pt>
                <c:pt idx="33">
                  <c:v>3982.222144109051</c:v>
                </c:pt>
                <c:pt idx="34">
                  <c:v>3866.8384508073445</c:v>
                </c:pt>
                <c:pt idx="35">
                  <c:v>3715.3960948267409</c:v>
                </c:pt>
                <c:pt idx="36">
                  <c:v>3532.613387126039</c:v>
                </c:pt>
                <c:pt idx="37">
                  <c:v>3312.0906108961376</c:v>
                </c:pt>
                <c:pt idx="38">
                  <c:v>3064.6002817801032</c:v>
                </c:pt>
                <c:pt idx="39">
                  <c:v>2785.233480864159</c:v>
                </c:pt>
                <c:pt idx="40">
                  <c:v>2477.249063466395</c:v>
                </c:pt>
                <c:pt idx="41">
                  <c:v>2140.3876874955463</c:v>
                </c:pt>
                <c:pt idx="42">
                  <c:v>1779.3400367118618</c:v>
                </c:pt>
                <c:pt idx="43">
                  <c:v>1407.5717599847976</c:v>
                </c:pt>
                <c:pt idx="44">
                  <c:v>1024.5963329894439</c:v>
                </c:pt>
                <c:pt idx="45">
                  <c:v>638.12927292649726</c:v>
                </c:pt>
                <c:pt idx="46">
                  <c:v>245.70842782818127</c:v>
                </c:pt>
                <c:pt idx="47">
                  <c:v>-156.7486041375308</c:v>
                </c:pt>
                <c:pt idx="48">
                  <c:v>-559.63828661734249</c:v>
                </c:pt>
                <c:pt idx="49">
                  <c:v>-957.10593366268893</c:v>
                </c:pt>
                <c:pt idx="50">
                  <c:v>-1353.7971514997603</c:v>
                </c:pt>
                <c:pt idx="51">
                  <c:v>-1732.6485178311298</c:v>
                </c:pt>
                <c:pt idx="52">
                  <c:v>-2083.7357502127784</c:v>
                </c:pt>
                <c:pt idx="53">
                  <c:v>-2421.0420748283082</c:v>
                </c:pt>
                <c:pt idx="54">
                  <c:v>-2726.2112259221826</c:v>
                </c:pt>
                <c:pt idx="55">
                  <c:v>-3015.1773219325764</c:v>
                </c:pt>
                <c:pt idx="56">
                  <c:v>-3272.7621561603451</c:v>
                </c:pt>
                <c:pt idx="57">
                  <c:v>-3506.2643724124327</c:v>
                </c:pt>
                <c:pt idx="58">
                  <c:v>-3700.6039151838268</c:v>
                </c:pt>
                <c:pt idx="59">
                  <c:v>-3856.7995824581476</c:v>
                </c:pt>
                <c:pt idx="60">
                  <c:v>-3974.061740791693</c:v>
                </c:pt>
                <c:pt idx="61">
                  <c:v>-4053.1015117151364</c:v>
                </c:pt>
                <c:pt idx="62">
                  <c:v>-4093.9789917754233</c:v>
                </c:pt>
                <c:pt idx="63">
                  <c:v>-4096.438933577645</c:v>
                </c:pt>
                <c:pt idx="64">
                  <c:v>-4059.2302878090495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88D-445A-BB4B-7FB7228B2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33072"/>
        <c:axId val="571833464"/>
      </c:scatterChart>
      <c:valAx>
        <c:axId val="571833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33464"/>
        <c:crosses val="autoZero"/>
        <c:crossBetween val="midCat"/>
      </c:valAx>
      <c:valAx>
        <c:axId val="57183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33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TDK_KF_ST_08_01!$I$85:$I$149</c:f>
              <c:numCache>
                <c:formatCode>General</c:formatCode>
                <c:ptCount val="65"/>
                <c:pt idx="0">
                  <c:v>539</c:v>
                </c:pt>
                <c:pt idx="1">
                  <c:v>125</c:v>
                </c:pt>
                <c:pt idx="2">
                  <c:v>-265</c:v>
                </c:pt>
                <c:pt idx="3">
                  <c:v>-652</c:v>
                </c:pt>
                <c:pt idx="4">
                  <c:v>-1050</c:v>
                </c:pt>
                <c:pt idx="5">
                  <c:v>-1436</c:v>
                </c:pt>
                <c:pt idx="6">
                  <c:v>-1809</c:v>
                </c:pt>
                <c:pt idx="7">
                  <c:v>-2171</c:v>
                </c:pt>
                <c:pt idx="8">
                  <c:v>-2507</c:v>
                </c:pt>
                <c:pt idx="9">
                  <c:v>-2812</c:v>
                </c:pt>
                <c:pt idx="10">
                  <c:v>-3098</c:v>
                </c:pt>
                <c:pt idx="11">
                  <c:v>-3337</c:v>
                </c:pt>
                <c:pt idx="12">
                  <c:v>-3561</c:v>
                </c:pt>
                <c:pt idx="13">
                  <c:v>-3749</c:v>
                </c:pt>
                <c:pt idx="14">
                  <c:v>-3902</c:v>
                </c:pt>
                <c:pt idx="15">
                  <c:v>-4015</c:v>
                </c:pt>
                <c:pt idx="16">
                  <c:v>-4095</c:v>
                </c:pt>
                <c:pt idx="17">
                  <c:v>-4125</c:v>
                </c:pt>
                <c:pt idx="18">
                  <c:v>-4122</c:v>
                </c:pt>
                <c:pt idx="19">
                  <c:v>-4071</c:v>
                </c:pt>
                <c:pt idx="20">
                  <c:v>-3988</c:v>
                </c:pt>
                <c:pt idx="21">
                  <c:v>-3866</c:v>
                </c:pt>
                <c:pt idx="22">
                  <c:v>-3708</c:v>
                </c:pt>
                <c:pt idx="23">
                  <c:v>-3504</c:v>
                </c:pt>
                <c:pt idx="24">
                  <c:v>-3277</c:v>
                </c:pt>
                <c:pt idx="25">
                  <c:v>-3018</c:v>
                </c:pt>
                <c:pt idx="26">
                  <c:v>-2733</c:v>
                </c:pt>
                <c:pt idx="27">
                  <c:v>-2426</c:v>
                </c:pt>
                <c:pt idx="28">
                  <c:v>-2087</c:v>
                </c:pt>
                <c:pt idx="29">
                  <c:v>-1730</c:v>
                </c:pt>
                <c:pt idx="30">
                  <c:v>-1365</c:v>
                </c:pt>
                <c:pt idx="31">
                  <c:v>-958</c:v>
                </c:pt>
                <c:pt idx="32">
                  <c:v>-567</c:v>
                </c:pt>
                <c:pt idx="33">
                  <c:v>-170</c:v>
                </c:pt>
                <c:pt idx="34">
                  <c:v>237</c:v>
                </c:pt>
                <c:pt idx="35">
                  <c:v>620</c:v>
                </c:pt>
                <c:pt idx="36">
                  <c:v>1003</c:v>
                </c:pt>
                <c:pt idx="37">
                  <c:v>1400</c:v>
                </c:pt>
                <c:pt idx="38">
                  <c:v>1783</c:v>
                </c:pt>
                <c:pt idx="39">
                  <c:v>2131</c:v>
                </c:pt>
                <c:pt idx="40">
                  <c:v>2466</c:v>
                </c:pt>
                <c:pt idx="41">
                  <c:v>2778</c:v>
                </c:pt>
                <c:pt idx="42">
                  <c:v>3047</c:v>
                </c:pt>
                <c:pt idx="43">
                  <c:v>3303</c:v>
                </c:pt>
                <c:pt idx="44">
                  <c:v>3521</c:v>
                </c:pt>
                <c:pt idx="45">
                  <c:v>3715</c:v>
                </c:pt>
                <c:pt idx="46">
                  <c:v>3858</c:v>
                </c:pt>
                <c:pt idx="47">
                  <c:v>3977</c:v>
                </c:pt>
                <c:pt idx="48">
                  <c:v>4056</c:v>
                </c:pt>
                <c:pt idx="49">
                  <c:v>4083</c:v>
                </c:pt>
                <c:pt idx="50">
                  <c:v>4081</c:v>
                </c:pt>
                <c:pt idx="51">
                  <c:v>4046</c:v>
                </c:pt>
                <c:pt idx="52">
                  <c:v>3959</c:v>
                </c:pt>
                <c:pt idx="53">
                  <c:v>3834</c:v>
                </c:pt>
                <c:pt idx="54">
                  <c:v>3677</c:v>
                </c:pt>
                <c:pt idx="55">
                  <c:v>3478</c:v>
                </c:pt>
                <c:pt idx="56">
                  <c:v>3243</c:v>
                </c:pt>
                <c:pt idx="57">
                  <c:v>2989</c:v>
                </c:pt>
                <c:pt idx="58">
                  <c:v>2716</c:v>
                </c:pt>
                <c:pt idx="59">
                  <c:v>2392</c:v>
                </c:pt>
                <c:pt idx="60">
                  <c:v>2058</c:v>
                </c:pt>
                <c:pt idx="61">
                  <c:v>1701</c:v>
                </c:pt>
                <c:pt idx="62">
                  <c:v>1319</c:v>
                </c:pt>
                <c:pt idx="63">
                  <c:v>928</c:v>
                </c:pt>
                <c:pt idx="64">
                  <c:v>527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BC0-40EC-B89E-5C6F6439BC74}"/>
            </c:ext>
          </c:extLst>
        </c:ser>
        <c:ser>
          <c:idx val="1"/>
          <c:order val="1"/>
          <c:tx>
            <c:strRef>
              <c:f>TDK_KF_ST_08_01!$L$19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TDK_KF_ST_08_01!$L$85:$L$149</c:f>
              <c:numCache>
                <c:formatCode>General</c:formatCode>
                <c:ptCount val="65"/>
                <c:pt idx="0">
                  <c:v>542.60940205640918</c:v>
                </c:pt>
                <c:pt idx="1">
                  <c:v>134.06244051192238</c:v>
                </c:pt>
                <c:pt idx="2">
                  <c:v>-261.21291926795948</c:v>
                </c:pt>
                <c:pt idx="3">
                  <c:v>-653.61597341954814</c:v>
                </c:pt>
                <c:pt idx="4">
                  <c:v>-1045.7883555422375</c:v>
                </c:pt>
                <c:pt idx="5">
                  <c:v>-1437.2886008102889</c:v>
                </c:pt>
                <c:pt idx="6">
                  <c:v>-1810.0044507965297</c:v>
                </c:pt>
                <c:pt idx="7">
                  <c:v>-2172.4520942053423</c:v>
                </c:pt>
                <c:pt idx="8">
                  <c:v>-2511.5459237759619</c:v>
                </c:pt>
                <c:pt idx="9">
                  <c:v>-2819.0217889900332</c:v>
                </c:pt>
                <c:pt idx="10">
                  <c:v>-3094.059036038147</c:v>
                </c:pt>
                <c:pt idx="11">
                  <c:v>-3342.3018453220348</c:v>
                </c:pt>
                <c:pt idx="12">
                  <c:v>-3563.1360645251466</c:v>
                </c:pt>
                <c:pt idx="13">
                  <c:v>-3751.0655424189858</c:v>
                </c:pt>
                <c:pt idx="14">
                  <c:v>-3901.297570420681</c:v>
                </c:pt>
                <c:pt idx="15">
                  <c:v>-4016.6825089154086</c:v>
                </c:pt>
                <c:pt idx="16">
                  <c:v>-4090.169772930552</c:v>
                </c:pt>
                <c:pt idx="17">
                  <c:v>-4123.2728071711899</c:v>
                </c:pt>
                <c:pt idx="18">
                  <c:v>-4117.2626585884082</c:v>
                </c:pt>
                <c:pt idx="19">
                  <c:v>-4073.7908461430702</c:v>
                </c:pt>
                <c:pt idx="20">
                  <c:v>-3992.7381430522464</c:v>
                </c:pt>
                <c:pt idx="21">
                  <c:v>-3868.3964570081603</c:v>
                </c:pt>
                <c:pt idx="22">
                  <c:v>-3707.6052255169225</c:v>
                </c:pt>
                <c:pt idx="23">
                  <c:v>-3508.7797664191853</c:v>
                </c:pt>
                <c:pt idx="24">
                  <c:v>-3277.7833482552132</c:v>
                </c:pt>
                <c:pt idx="25">
                  <c:v>-3019.7397502625781</c:v>
                </c:pt>
                <c:pt idx="26">
                  <c:v>-2735.7617528385294</c:v>
                </c:pt>
                <c:pt idx="27">
                  <c:v>-2426.5264642680531</c:v>
                </c:pt>
                <c:pt idx="28">
                  <c:v>-2090.4550009970048</c:v>
                </c:pt>
                <c:pt idx="29">
                  <c:v>-1731.6920745093325</c:v>
                </c:pt>
                <c:pt idx="30">
                  <c:v>-1356.939720028096</c:v>
                </c:pt>
                <c:pt idx="31">
                  <c:v>-959.84666248431381</c:v>
                </c:pt>
                <c:pt idx="32">
                  <c:v>-562.18242257755196</c:v>
                </c:pt>
                <c:pt idx="33">
                  <c:v>-164.4189381093428</c:v>
                </c:pt>
                <c:pt idx="34">
                  <c:v>237.28384609806309</c:v>
                </c:pt>
                <c:pt idx="35">
                  <c:v>624.41969211931723</c:v>
                </c:pt>
                <c:pt idx="36">
                  <c:v>1010.126158222287</c:v>
                </c:pt>
                <c:pt idx="37">
                  <c:v>1403.9052214931403</c:v>
                </c:pt>
                <c:pt idx="38">
                  <c:v>1780.3970110978964</c:v>
                </c:pt>
                <c:pt idx="39">
                  <c:v>2135.6853475781254</c:v>
                </c:pt>
                <c:pt idx="40">
                  <c:v>2468.9062738003381</c:v>
                </c:pt>
                <c:pt idx="41">
                  <c:v>2777.515399568857</c:v>
                </c:pt>
                <c:pt idx="42">
                  <c:v>3051.385466806229</c:v>
                </c:pt>
                <c:pt idx="43">
                  <c:v>3298.3832412865945</c:v>
                </c:pt>
                <c:pt idx="44">
                  <c:v>3520.055364513868</c:v>
                </c:pt>
                <c:pt idx="45">
                  <c:v>3706.8523612772265</c:v>
                </c:pt>
                <c:pt idx="46">
                  <c:v>3858.1571299808056</c:v>
                </c:pt>
                <c:pt idx="47">
                  <c:v>3974.5452549554925</c:v>
                </c:pt>
                <c:pt idx="48">
                  <c:v>4048.4833901322781</c:v>
                </c:pt>
                <c:pt idx="49">
                  <c:v>4082.4808467818693</c:v>
                </c:pt>
                <c:pt idx="50">
                  <c:v>4077.9862908178466</c:v>
                </c:pt>
                <c:pt idx="51">
                  <c:v>4036.1151556971695</c:v>
                </c:pt>
                <c:pt idx="52">
                  <c:v>3956.4556735848973</c:v>
                </c:pt>
                <c:pt idx="53">
                  <c:v>3833.8630018513745</c:v>
                </c:pt>
                <c:pt idx="54">
                  <c:v>3674.2999658530662</c:v>
                </c:pt>
                <c:pt idx="55">
                  <c:v>3477.2050935039683</c:v>
                </c:pt>
                <c:pt idx="56">
                  <c:v>3249.1180600582679</c:v>
                </c:pt>
                <c:pt idx="57">
                  <c:v>2991.180071122817</c:v>
                </c:pt>
                <c:pt idx="58">
                  <c:v>2707.8770848735389</c:v>
                </c:pt>
                <c:pt idx="59">
                  <c:v>2399.1190220559079</c:v>
                </c:pt>
                <c:pt idx="60">
                  <c:v>2061.6737878642834</c:v>
                </c:pt>
                <c:pt idx="61">
                  <c:v>1704.6881023224748</c:v>
                </c:pt>
                <c:pt idx="62">
                  <c:v>1323.7684778074979</c:v>
                </c:pt>
                <c:pt idx="63">
                  <c:v>928.76882695723032</c:v>
                </c:pt>
                <c:pt idx="64">
                  <c:v>525.51968459026534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BC0-40EC-B89E-5C6F6439BC74}"/>
            </c:ext>
          </c:extLst>
        </c:ser>
        <c:ser>
          <c:idx val="2"/>
          <c:order val="2"/>
          <c:tx>
            <c:strRef>
              <c:f>TDK_KF_ST_08_01!$J$19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TDK_KF_ST_08_01!$J$85:$J$149</c:f>
              <c:numCache>
                <c:formatCode>General</c:formatCode>
                <c:ptCount val="65"/>
                <c:pt idx="0">
                  <c:v>-4040</c:v>
                </c:pt>
                <c:pt idx="1">
                  <c:v>-4074</c:v>
                </c:pt>
                <c:pt idx="2">
                  <c:v>-4070</c:v>
                </c:pt>
                <c:pt idx="3">
                  <c:v>-4032</c:v>
                </c:pt>
                <c:pt idx="4">
                  <c:v>-3944</c:v>
                </c:pt>
                <c:pt idx="5">
                  <c:v>-3821</c:v>
                </c:pt>
                <c:pt idx="6">
                  <c:v>-3657</c:v>
                </c:pt>
                <c:pt idx="7">
                  <c:v>-3460</c:v>
                </c:pt>
                <c:pt idx="8">
                  <c:v>-3229</c:v>
                </c:pt>
                <c:pt idx="9">
                  <c:v>-2963</c:v>
                </c:pt>
                <c:pt idx="10">
                  <c:v>-2681</c:v>
                </c:pt>
                <c:pt idx="11">
                  <c:v>-2372</c:v>
                </c:pt>
                <c:pt idx="12">
                  <c:v>-2032</c:v>
                </c:pt>
                <c:pt idx="13">
                  <c:v>-1672</c:v>
                </c:pt>
                <c:pt idx="14">
                  <c:v>-1305</c:v>
                </c:pt>
                <c:pt idx="15">
                  <c:v>-912</c:v>
                </c:pt>
                <c:pt idx="16">
                  <c:v>-512</c:v>
                </c:pt>
                <c:pt idx="17">
                  <c:v>-120</c:v>
                </c:pt>
                <c:pt idx="18">
                  <c:v>270</c:v>
                </c:pt>
                <c:pt idx="19">
                  <c:v>657</c:v>
                </c:pt>
                <c:pt idx="20">
                  <c:v>1036</c:v>
                </c:pt>
                <c:pt idx="21">
                  <c:v>1429</c:v>
                </c:pt>
                <c:pt idx="22">
                  <c:v>1798</c:v>
                </c:pt>
                <c:pt idx="23">
                  <c:v>2155</c:v>
                </c:pt>
                <c:pt idx="24">
                  <c:v>2489</c:v>
                </c:pt>
                <c:pt idx="25">
                  <c:v>2782</c:v>
                </c:pt>
                <c:pt idx="26">
                  <c:v>3064</c:v>
                </c:pt>
                <c:pt idx="27">
                  <c:v>3315</c:v>
                </c:pt>
                <c:pt idx="28">
                  <c:v>3529</c:v>
                </c:pt>
                <c:pt idx="29">
                  <c:v>3714</c:v>
                </c:pt>
                <c:pt idx="30">
                  <c:v>3872</c:v>
                </c:pt>
                <c:pt idx="31">
                  <c:v>3980</c:v>
                </c:pt>
                <c:pt idx="32">
                  <c:v>4056</c:v>
                </c:pt>
                <c:pt idx="33">
                  <c:v>4090</c:v>
                </c:pt>
                <c:pt idx="34">
                  <c:v>4081</c:v>
                </c:pt>
                <c:pt idx="35">
                  <c:v>4039</c:v>
                </c:pt>
                <c:pt idx="36">
                  <c:v>3958</c:v>
                </c:pt>
                <c:pt idx="37">
                  <c:v>3835</c:v>
                </c:pt>
                <c:pt idx="38">
                  <c:v>3677</c:v>
                </c:pt>
                <c:pt idx="39">
                  <c:v>3477</c:v>
                </c:pt>
                <c:pt idx="40">
                  <c:v>3244</c:v>
                </c:pt>
                <c:pt idx="41">
                  <c:v>2991</c:v>
                </c:pt>
                <c:pt idx="42">
                  <c:v>2704</c:v>
                </c:pt>
                <c:pt idx="43">
                  <c:v>2397</c:v>
                </c:pt>
                <c:pt idx="44">
                  <c:v>2063</c:v>
                </c:pt>
                <c:pt idx="45">
                  <c:v>1702</c:v>
                </c:pt>
                <c:pt idx="46">
                  <c:v>1335</c:v>
                </c:pt>
                <c:pt idx="47">
                  <c:v>934</c:v>
                </c:pt>
                <c:pt idx="48">
                  <c:v>539</c:v>
                </c:pt>
                <c:pt idx="49">
                  <c:v>153</c:v>
                </c:pt>
                <c:pt idx="50">
                  <c:v>-247</c:v>
                </c:pt>
                <c:pt idx="51">
                  <c:v>-631</c:v>
                </c:pt>
                <c:pt idx="52">
                  <c:v>-1011</c:v>
                </c:pt>
                <c:pt idx="53">
                  <c:v>-1404</c:v>
                </c:pt>
                <c:pt idx="54">
                  <c:v>-1783</c:v>
                </c:pt>
                <c:pt idx="55">
                  <c:v>-2137</c:v>
                </c:pt>
                <c:pt idx="56">
                  <c:v>-2463</c:v>
                </c:pt>
                <c:pt idx="57">
                  <c:v>-2772</c:v>
                </c:pt>
                <c:pt idx="58">
                  <c:v>-3049</c:v>
                </c:pt>
                <c:pt idx="59">
                  <c:v>-3295</c:v>
                </c:pt>
                <c:pt idx="60">
                  <c:v>-3520</c:v>
                </c:pt>
                <c:pt idx="61">
                  <c:v>-3705</c:v>
                </c:pt>
                <c:pt idx="62">
                  <c:v>-3854</c:v>
                </c:pt>
                <c:pt idx="63">
                  <c:v>-3973</c:v>
                </c:pt>
                <c:pt idx="64">
                  <c:v>-4048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BC0-40EC-B89E-5C6F6439BC74}"/>
            </c:ext>
          </c:extLst>
        </c:ser>
        <c:ser>
          <c:idx val="3"/>
          <c:order val="3"/>
          <c:tx>
            <c:strRef>
              <c:f>TDK_KF_ST_08_01!$N$19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TDK_KF_ST_08_01!$N$85:$N$149</c:f>
              <c:numCache>
                <c:formatCode>General</c:formatCode>
                <c:ptCount val="65"/>
                <c:pt idx="0">
                  <c:v>-4042.1152243454253</c:v>
                </c:pt>
                <c:pt idx="1">
                  <c:v>-4075.6661759019112</c:v>
                </c:pt>
                <c:pt idx="2">
                  <c:v>-4069.5517197995723</c:v>
                </c:pt>
                <c:pt idx="3">
                  <c:v>-4025.8492145954274</c:v>
                </c:pt>
                <c:pt idx="4">
                  <c:v>-3943.5194129162105</c:v>
                </c:pt>
                <c:pt idx="5">
                  <c:v>-3820.3583578202092</c:v>
                </c:pt>
                <c:pt idx="6">
                  <c:v>-3661.3692726591953</c:v>
                </c:pt>
                <c:pt idx="7">
                  <c:v>-3462.3980987178538</c:v>
                </c:pt>
                <c:pt idx="8">
                  <c:v>-3229.5352109560768</c:v>
                </c:pt>
                <c:pt idx="9">
                  <c:v>-2970.4189858674808</c:v>
                </c:pt>
                <c:pt idx="10">
                  <c:v>-2689.0542478457478</c:v>
                </c:pt>
                <c:pt idx="11">
                  <c:v>-2380.8582874172362</c:v>
                </c:pt>
                <c:pt idx="12">
                  <c:v>-2044.3634082713234</c:v>
                </c:pt>
                <c:pt idx="13">
                  <c:v>-1685.1936823859264</c:v>
                </c:pt>
                <c:pt idx="14">
                  <c:v>-1312.5030192013041</c:v>
                </c:pt>
                <c:pt idx="15">
                  <c:v>-915.88442056222391</c:v>
                </c:pt>
                <c:pt idx="16">
                  <c:v>-517.50719660986385</c:v>
                </c:pt>
                <c:pt idx="17">
                  <c:v>-122.33518555776183</c:v>
                </c:pt>
                <c:pt idx="18">
                  <c:v>279.133056634767</c:v>
                </c:pt>
                <c:pt idx="19">
                  <c:v>664.02288731964768</c:v>
                </c:pt>
                <c:pt idx="20">
                  <c:v>1046.6699587607793</c:v>
                </c:pt>
                <c:pt idx="21">
                  <c:v>1437.7294939538683</c:v>
                </c:pt>
                <c:pt idx="22">
                  <c:v>1809.1022868331438</c:v>
                </c:pt>
                <c:pt idx="23">
                  <c:v>2165.4256687714037</c:v>
                </c:pt>
                <c:pt idx="24">
                  <c:v>2496.5911641282592</c:v>
                </c:pt>
                <c:pt idx="25">
                  <c:v>2798.251916364643</c:v>
                </c:pt>
                <c:pt idx="26">
                  <c:v>3071.4237161926135</c:v>
                </c:pt>
                <c:pt idx="27">
                  <c:v>3316.1051219878213</c:v>
                </c:pt>
                <c:pt idx="28">
                  <c:v>3532.5993693385726</c:v>
                </c:pt>
                <c:pt idx="29">
                  <c:v>3716.7911107920399</c:v>
                </c:pt>
                <c:pt idx="30">
                  <c:v>3864.8188498461759</c:v>
                </c:pt>
                <c:pt idx="31">
                  <c:v>3977.7625353589533</c:v>
                </c:pt>
                <c:pt idx="32">
                  <c:v>4049.3334046149107</c:v>
                </c:pt>
                <c:pt idx="33">
                  <c:v>4081.5627315666929</c:v>
                </c:pt>
                <c:pt idx="34">
                  <c:v>4075.1381398207814</c:v>
                </c:pt>
                <c:pt idx="35">
                  <c:v>4031.7433308066543</c:v>
                </c:pt>
                <c:pt idx="36">
                  <c:v>3951.0171285505699</c:v>
                </c:pt>
                <c:pt idx="37">
                  <c:v>3827.5507708857558</c:v>
                </c:pt>
                <c:pt idx="38">
                  <c:v>3666.9164500400238</c:v>
                </c:pt>
                <c:pt idx="39">
                  <c:v>3471.9237950692504</c:v>
                </c:pt>
                <c:pt idx="40">
                  <c:v>3243.9092572834197</c:v>
                </c:pt>
                <c:pt idx="41">
                  <c:v>2984.9535055183501</c:v>
                </c:pt>
                <c:pt idx="42">
                  <c:v>2705.8688258494853</c:v>
                </c:pt>
                <c:pt idx="43">
                  <c:v>2400.6206112527434</c:v>
                </c:pt>
                <c:pt idx="44">
                  <c:v>2064.4872026259586</c:v>
                </c:pt>
                <c:pt idx="45">
                  <c:v>1709.5582657450752</c:v>
                </c:pt>
                <c:pt idx="46">
                  <c:v>1337.0004948061437</c:v>
                </c:pt>
                <c:pt idx="47">
                  <c:v>940.30674486911585</c:v>
                </c:pt>
                <c:pt idx="48">
                  <c:v>544.80646805674644</c:v>
                </c:pt>
                <c:pt idx="49">
                  <c:v>153.64727133558233</c:v>
                </c:pt>
                <c:pt idx="50">
                  <c:v>-246.58051718096465</c:v>
                </c:pt>
                <c:pt idx="51">
                  <c:v>-631.12043413600986</c:v>
                </c:pt>
                <c:pt idx="52">
                  <c:v>-1014.9271281315928</c:v>
                </c:pt>
                <c:pt idx="53">
                  <c:v>-1406.1930060391148</c:v>
                </c:pt>
                <c:pt idx="54">
                  <c:v>-1779.2110418550192</c:v>
                </c:pt>
                <c:pt idx="55">
                  <c:v>-2136.2795964415977</c:v>
                </c:pt>
                <c:pt idx="56">
                  <c:v>-2466.9408505261072</c:v>
                </c:pt>
                <c:pt idx="57">
                  <c:v>-2771.8863012822535</c:v>
                </c:pt>
                <c:pt idx="58">
                  <c:v>-3047.415079607882</c:v>
                </c:pt>
                <c:pt idx="59">
                  <c:v>-3294.5290553351178</c:v>
                </c:pt>
                <c:pt idx="60">
                  <c:v>-3514.5044345764522</c:v>
                </c:pt>
                <c:pt idx="61">
                  <c:v>-3700.2632560725397</c:v>
                </c:pt>
                <c:pt idx="62">
                  <c:v>-3852.9197326442254</c:v>
                </c:pt>
                <c:pt idx="63">
                  <c:v>-3967.192673392557</c:v>
                </c:pt>
                <c:pt idx="64">
                  <c:v>-4041.4969793900491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BC0-40EC-B89E-5C6F6439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36992"/>
        <c:axId val="571837776"/>
      </c:scatterChart>
      <c:valAx>
        <c:axId val="57183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37776"/>
        <c:crosses val="autoZero"/>
        <c:crossBetween val="midCat"/>
      </c:valAx>
      <c:valAx>
        <c:axId val="57183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36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TDK_KF_ST_08_01!$AC$20:$AC$84</c:f>
              <c:numCache>
                <c:formatCode>General</c:formatCode>
                <c:ptCount val="65"/>
                <c:pt idx="0">
                  <c:v>-4.4387406805383764E-2</c:v>
                </c:pt>
                <c:pt idx="1">
                  <c:v>-0.10634177402765133</c:v>
                </c:pt>
                <c:pt idx="2">
                  <c:v>-6.6142896591067313E-2</c:v>
                </c:pt>
                <c:pt idx="3">
                  <c:v>-8.3478973158708669E-2</c:v>
                </c:pt>
                <c:pt idx="4">
                  <c:v>-0.10526432401496066</c:v>
                </c:pt>
                <c:pt idx="5">
                  <c:v>-7.8571591230989668E-2</c:v>
                </c:pt>
                <c:pt idx="6">
                  <c:v>-7.1633186070961585E-2</c:v>
                </c:pt>
                <c:pt idx="7">
                  <c:v>-1.1264307884054858E-2</c:v>
                </c:pt>
                <c:pt idx="8">
                  <c:v>5.7939211556849557E-2</c:v>
                </c:pt>
                <c:pt idx="9">
                  <c:v>-2.4784664476669604E-2</c:v>
                </c:pt>
                <c:pt idx="10">
                  <c:v>2.4639120656175351E-2</c:v>
                </c:pt>
                <c:pt idx="11">
                  <c:v>0.1314006964952199</c:v>
                </c:pt>
                <c:pt idx="12">
                  <c:v>5.6560189838819497E-2</c:v>
                </c:pt>
                <c:pt idx="13">
                  <c:v>7.7204887866344052E-2</c:v>
                </c:pt>
                <c:pt idx="14">
                  <c:v>5.3041557821842389E-3</c:v>
                </c:pt>
                <c:pt idx="15">
                  <c:v>4.1156745925974292E-3</c:v>
                </c:pt>
                <c:pt idx="16">
                  <c:v>9.8302246475725497E-3</c:v>
                </c:pt>
                <c:pt idx="17">
                  <c:v>-6.1723479357681299E-2</c:v>
                </c:pt>
                <c:pt idx="18">
                  <c:v>-0.12322447101365697</c:v>
                </c:pt>
                <c:pt idx="19">
                  <c:v>-0.13581266154419325</c:v>
                </c:pt>
                <c:pt idx="20">
                  <c:v>-5.9218464261093118E-2</c:v>
                </c:pt>
                <c:pt idx="21">
                  <c:v>-3.5610740133051877E-3</c:v>
                </c:pt>
                <c:pt idx="22">
                  <c:v>-6.9878199049938416E-2</c:v>
                </c:pt>
                <c:pt idx="23">
                  <c:v>-1.7374228297910577E-2</c:v>
                </c:pt>
                <c:pt idx="24">
                  <c:v>4.6993620875269926E-2</c:v>
                </c:pt>
                <c:pt idx="25">
                  <c:v>2.6307364549609247E-2</c:v>
                </c:pt>
                <c:pt idx="26">
                  <c:v>4.3360624157458005E-2</c:v>
                </c:pt>
                <c:pt idx="27">
                  <c:v>9.0153137236143266E-2</c:v>
                </c:pt>
                <c:pt idx="28">
                  <c:v>4.2071628302778663E-2</c:v>
                </c:pt>
                <c:pt idx="29">
                  <c:v>7.9607736902971737E-2</c:v>
                </c:pt>
                <c:pt idx="30">
                  <c:v>0.12535292485895866</c:v>
                </c:pt>
                <c:pt idx="31">
                  <c:v>-1.7784741982580954E-2</c:v>
                </c:pt>
                <c:pt idx="32">
                  <c:v>7.4768825233491043E-3</c:v>
                </c:pt>
                <c:pt idx="33">
                  <c:v>2.3637105435170724E-2</c:v>
                </c:pt>
                <c:pt idx="34">
                  <c:v>9.7037435950255713E-3</c:v>
                </c:pt>
                <c:pt idx="35">
                  <c:v>-3.9725136438619302E-2</c:v>
                </c:pt>
                <c:pt idx="36">
                  <c:v>-0.14641222552660338</c:v>
                </c:pt>
                <c:pt idx="37">
                  <c:v>-8.6071178971565132E-3</c:v>
                </c:pt>
                <c:pt idx="38">
                  <c:v>-1.6014070813241688E-3</c:v>
                </c:pt>
                <c:pt idx="39">
                  <c:v>6.8509663505778917E-2</c:v>
                </c:pt>
                <c:pt idx="40">
                  <c:v>5.7606093190884167E-2</c:v>
                </c:pt>
                <c:pt idx="41">
                  <c:v>0.12736601576889939</c:v>
                </c:pt>
                <c:pt idx="42">
                  <c:v>0.11768855862462146</c:v>
                </c:pt>
                <c:pt idx="43">
                  <c:v>6.9193453141025429E-2</c:v>
                </c:pt>
                <c:pt idx="44">
                  <c:v>0.1344209655246118</c:v>
                </c:pt>
                <c:pt idx="45">
                  <c:v>6.7613352297598794E-2</c:v>
                </c:pt>
                <c:pt idx="46">
                  <c:v>-3.6726047038428078E-2</c:v>
                </c:pt>
                <c:pt idx="47">
                  <c:v>-0.10302854995057942</c:v>
                </c:pt>
                <c:pt idx="48">
                  <c:v>-7.8140602008147653E-2</c:v>
                </c:pt>
                <c:pt idx="49">
                  <c:v>-0.17223566366817522</c:v>
                </c:pt>
                <c:pt idx="50">
                  <c:v>-0.16374690080721166</c:v>
                </c:pt>
                <c:pt idx="51">
                  <c:v>-0.22424869859497676</c:v>
                </c:pt>
                <c:pt idx="52">
                  <c:v>-0.20065944031495064</c:v>
                </c:pt>
                <c:pt idx="53">
                  <c:v>-7.2845139650780766E-2</c:v>
                </c:pt>
                <c:pt idx="54">
                  <c:v>-4.3714071104488994E-2</c:v>
                </c:pt>
                <c:pt idx="55">
                  <c:v>-0.15235775167082011</c:v>
                </c:pt>
                <c:pt idx="56">
                  <c:v>-9.3246659418355193E-2</c:v>
                </c:pt>
                <c:pt idx="57">
                  <c:v>3.3741759563156393E-2</c:v>
                </c:pt>
                <c:pt idx="58">
                  <c:v>-3.8128733033772733E-2</c:v>
                </c:pt>
                <c:pt idx="59">
                  <c:v>6.448735033467301E-2</c:v>
                </c:pt>
                <c:pt idx="60">
                  <c:v>5.2840622421911121E-2</c:v>
                </c:pt>
                <c:pt idx="61">
                  <c:v>2.1080352033720828E-2</c:v>
                </c:pt>
                <c:pt idx="62">
                  <c:v>1.3291826127158402E-2</c:v>
                </c:pt>
                <c:pt idx="63">
                  <c:v>-0.10894787330346389</c:v>
                </c:pt>
                <c:pt idx="64">
                  <c:v>-8.1531034059423746E-2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E65-494D-A492-83B4ADDC643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TDK_KF_ST_08_01!$AA$85:$AA$149</c:f>
              <c:numCache>
                <c:formatCode>General</c:formatCode>
                <c:ptCount val="65"/>
                <c:pt idx="0">
                  <c:v>360.06300000000005</c:v>
                </c:pt>
                <c:pt idx="1">
                  <c:v>354.33900000000006</c:v>
                </c:pt>
                <c:pt idx="2">
                  <c:v>348.82200000000006</c:v>
                </c:pt>
                <c:pt idx="3">
                  <c:v>343.31400000000008</c:v>
                </c:pt>
                <c:pt idx="4">
                  <c:v>337.72500000000008</c:v>
                </c:pt>
                <c:pt idx="5">
                  <c:v>332.00100000000009</c:v>
                </c:pt>
                <c:pt idx="6">
                  <c:v>326.3490000000001</c:v>
                </c:pt>
                <c:pt idx="7">
                  <c:v>320.5800000000001</c:v>
                </c:pt>
                <c:pt idx="8">
                  <c:v>314.83800000000008</c:v>
                </c:pt>
                <c:pt idx="9">
                  <c:v>309.22200000000009</c:v>
                </c:pt>
                <c:pt idx="10">
                  <c:v>303.72300000000007</c:v>
                </c:pt>
                <c:pt idx="11">
                  <c:v>298.18800000000005</c:v>
                </c:pt>
                <c:pt idx="12">
                  <c:v>292.55400000000003</c:v>
                </c:pt>
                <c:pt idx="13">
                  <c:v>286.87500000000006</c:v>
                </c:pt>
                <c:pt idx="14">
                  <c:v>281.24100000000004</c:v>
                </c:pt>
                <c:pt idx="15">
                  <c:v>275.44500000000005</c:v>
                </c:pt>
                <c:pt idx="16">
                  <c:v>269.75700000000006</c:v>
                </c:pt>
                <c:pt idx="17">
                  <c:v>264.18600000000004</c:v>
                </c:pt>
                <c:pt idx="18">
                  <c:v>258.54300000000006</c:v>
                </c:pt>
                <c:pt idx="19">
                  <c:v>253.09800000000007</c:v>
                </c:pt>
                <c:pt idx="20">
                  <c:v>247.59900000000007</c:v>
                </c:pt>
                <c:pt idx="21">
                  <c:v>241.83000000000007</c:v>
                </c:pt>
                <c:pt idx="22">
                  <c:v>236.14200000000008</c:v>
                </c:pt>
                <c:pt idx="23">
                  <c:v>230.40900000000008</c:v>
                </c:pt>
                <c:pt idx="24">
                  <c:v>224.73900000000009</c:v>
                </c:pt>
                <c:pt idx="25">
                  <c:v>219.16800000000009</c:v>
                </c:pt>
                <c:pt idx="26">
                  <c:v>213.64200000000008</c:v>
                </c:pt>
                <c:pt idx="27">
                  <c:v>208.11600000000007</c:v>
                </c:pt>
                <c:pt idx="28">
                  <c:v>202.51800000000006</c:v>
                </c:pt>
                <c:pt idx="29">
                  <c:v>196.87500000000006</c:v>
                </c:pt>
                <c:pt idx="30">
                  <c:v>191.24100000000007</c:v>
                </c:pt>
                <c:pt idx="31">
                  <c:v>185.47200000000007</c:v>
                </c:pt>
                <c:pt idx="32">
                  <c:v>179.82900000000006</c:v>
                </c:pt>
                <c:pt idx="33">
                  <c:v>174.25800000000007</c:v>
                </c:pt>
                <c:pt idx="34">
                  <c:v>168.65100000000007</c:v>
                </c:pt>
                <c:pt idx="35">
                  <c:v>163.21500000000006</c:v>
                </c:pt>
                <c:pt idx="36">
                  <c:v>157.71600000000007</c:v>
                </c:pt>
                <c:pt idx="37">
                  <c:v>151.95600000000007</c:v>
                </c:pt>
                <c:pt idx="38">
                  <c:v>146.24100000000007</c:v>
                </c:pt>
                <c:pt idx="39">
                  <c:v>140.58000000000007</c:v>
                </c:pt>
                <c:pt idx="40">
                  <c:v>134.93700000000007</c:v>
                </c:pt>
                <c:pt idx="41">
                  <c:v>129.30300000000008</c:v>
                </c:pt>
                <c:pt idx="42">
                  <c:v>123.83100000000009</c:v>
                </c:pt>
                <c:pt idx="43">
                  <c:v>118.33200000000009</c:v>
                </c:pt>
                <c:pt idx="44">
                  <c:v>112.68900000000009</c:v>
                </c:pt>
                <c:pt idx="45">
                  <c:v>107.06400000000009</c:v>
                </c:pt>
                <c:pt idx="46">
                  <c:v>101.42100000000009</c:v>
                </c:pt>
                <c:pt idx="47">
                  <c:v>95.616000000000099</c:v>
                </c:pt>
                <c:pt idx="48">
                  <c:v>89.964000000000098</c:v>
                </c:pt>
                <c:pt idx="49">
                  <c:v>84.447000000000102</c:v>
                </c:pt>
                <c:pt idx="50">
                  <c:v>78.822000000000102</c:v>
                </c:pt>
                <c:pt idx="51">
                  <c:v>73.386000000000109</c:v>
                </c:pt>
                <c:pt idx="52">
                  <c:v>67.878000000000114</c:v>
                </c:pt>
                <c:pt idx="53">
                  <c:v>62.118000000000116</c:v>
                </c:pt>
                <c:pt idx="54">
                  <c:v>56.42100000000012</c:v>
                </c:pt>
                <c:pt idx="55">
                  <c:v>50.697000000000124</c:v>
                </c:pt>
                <c:pt idx="56">
                  <c:v>45.063000000000123</c:v>
                </c:pt>
                <c:pt idx="57">
                  <c:v>39.465000000000124</c:v>
                </c:pt>
                <c:pt idx="58">
                  <c:v>33.930000000000128</c:v>
                </c:pt>
                <c:pt idx="59">
                  <c:v>28.395000000000127</c:v>
                </c:pt>
                <c:pt idx="60">
                  <c:v>22.761000000000127</c:v>
                </c:pt>
                <c:pt idx="61">
                  <c:v>17.136000000000127</c:v>
                </c:pt>
                <c:pt idx="62">
                  <c:v>11.403000000000127</c:v>
                </c:pt>
                <c:pt idx="63">
                  <c:v>5.6610000000001266</c:v>
                </c:pt>
                <c:pt idx="64">
                  <c:v>-6.2999999999872713E-2</c:v>
                </c:pt>
              </c:numCache>
            </c:numRef>
          </c:xVal>
          <c:yVal>
            <c:numRef>
              <c:f>TDK_KF_ST_08_01!$AC$85:$AC$149</c:f>
              <c:numCache>
                <c:formatCode>General</c:formatCode>
                <c:ptCount val="65"/>
                <c:pt idx="0">
                  <c:v>4.1385170241767355E-2</c:v>
                </c:pt>
                <c:pt idx="1">
                  <c:v>-3.90774148206674E-2</c:v>
                </c:pt>
                <c:pt idx="2">
                  <c:v>3.015339352424462E-2</c:v>
                </c:pt>
                <c:pt idx="3">
                  <c:v>0.11127759308078566</c:v>
                </c:pt>
                <c:pt idx="4">
                  <c:v>1.0967584432421518E-2</c:v>
                </c:pt>
                <c:pt idx="5">
                  <c:v>7.4343151238508653E-2</c:v>
                </c:pt>
                <c:pt idx="6">
                  <c:v>2.6934485110871265E-2</c:v>
                </c:pt>
                <c:pt idx="7">
                  <c:v>2.6342673104011283E-2</c:v>
                </c:pt>
                <c:pt idx="8">
                  <c:v>5.8127730468413574E-2</c:v>
                </c:pt>
                <c:pt idx="9">
                  <c:v>-1.1107713531828267E-3</c:v>
                </c:pt>
                <c:pt idx="10">
                  <c:v>-0.13533940333707051</c:v>
                </c:pt>
                <c:pt idx="11">
                  <c:v>-8.2963025883088903E-2</c:v>
                </c:pt>
                <c:pt idx="12">
                  <c:v>-0.17025291231090023</c:v>
                </c:pt>
                <c:pt idx="13">
                  <c:v>-0.19933823377124327</c:v>
                </c:pt>
                <c:pt idx="14">
                  <c:v>-0.1504127484549258</c:v>
                </c:pt>
                <c:pt idx="15">
                  <c:v>-9.8130981943882034E-2</c:v>
                </c:pt>
                <c:pt idx="16">
                  <c:v>-0.13571943554870813</c:v>
                </c:pt>
                <c:pt idx="17">
                  <c:v>-8.2112282255366154E-2</c:v>
                </c:pt>
                <c:pt idx="18">
                  <c:v>8.7558238748727035E-2</c:v>
                </c:pt>
                <c:pt idx="19">
                  <c:v>5.1694303770887018E-2</c:v>
                </c:pt>
                <c:pt idx="20">
                  <c:v>9.5410999792392204E-2</c:v>
                </c:pt>
                <c:pt idx="21">
                  <c:v>7.8296507769977097E-2</c:v>
                </c:pt>
                <c:pt idx="22">
                  <c:v>0.12587529027970845</c:v>
                </c:pt>
                <c:pt idx="23">
                  <c:v>8.0994523980763233E-2</c:v>
                </c:pt>
                <c:pt idx="24">
                  <c:v>7.7800399866816861E-2</c:v>
                </c:pt>
                <c:pt idx="25">
                  <c:v>0.15752920850198393</c:v>
                </c:pt>
                <c:pt idx="26">
                  <c:v>5.3507014231371386E-2</c:v>
                </c:pt>
                <c:pt idx="27">
                  <c:v>2.1945934764318054E-2</c:v>
                </c:pt>
                <c:pt idx="28">
                  <c:v>6.7634300466750119E-3</c:v>
                </c:pt>
                <c:pt idx="29">
                  <c:v>2.0811403053528466E-2</c:v>
                </c:pt>
                <c:pt idx="30">
                  <c:v>0.10117017989844612</c:v>
                </c:pt>
                <c:pt idx="31">
                  <c:v>-3.8303478337127217E-3</c:v>
                </c:pt>
                <c:pt idx="32">
                  <c:v>8.2422942164612323E-2</c:v>
                </c:pt>
                <c:pt idx="33">
                  <c:v>0.10088464647171236</c:v>
                </c:pt>
                <c:pt idx="34">
                  <c:v>3.5231322174809065E-2</c:v>
                </c:pt>
                <c:pt idx="35">
                  <c:v>0.1016095941217543</c:v>
                </c:pt>
                <c:pt idx="36">
                  <c:v>0.14438937247683725</c:v>
                </c:pt>
                <c:pt idx="37">
                  <c:v>0.11024660132153485</c:v>
                </c:pt>
                <c:pt idx="38">
                  <c:v>5.2428100120181398E-2</c:v>
                </c:pt>
                <c:pt idx="39">
                  <c:v>0.11688581583425162</c:v>
                </c:pt>
                <c:pt idx="40">
                  <c:v>5.8844615190537297E-2</c:v>
                </c:pt>
                <c:pt idx="41">
                  <c:v>8.1610558437688496E-2</c:v>
                </c:pt>
                <c:pt idx="42">
                  <c:v>5.3555063157702421E-2</c:v>
                </c:pt>
                <c:pt idx="43">
                  <c:v>-4.1530027512280299E-2</c:v>
                </c:pt>
                <c:pt idx="44">
                  <c:v>1.8237467514708783E-2</c:v>
                </c:pt>
                <c:pt idx="45">
                  <c:v>-9.474376215236191E-2</c:v>
                </c:pt>
                <c:pt idx="46">
                  <c:v>2.9333403584089979E-2</c:v>
                </c:pt>
                <c:pt idx="47">
                  <c:v>-3.2563674742164039E-2</c:v>
                </c:pt>
                <c:pt idx="48">
                  <c:v>-2.7578608113898895E-2</c:v>
                </c:pt>
                <c:pt idx="49">
                  <c:v>6.223070722121804E-2</c:v>
                </c:pt>
                <c:pt idx="50">
                  <c:v>7.178544295415179E-2</c:v>
                </c:pt>
                <c:pt idx="51">
                  <c:v>0.10012563633151217</c:v>
                </c:pt>
                <c:pt idx="52">
                  <c:v>0.13976216193746893</c:v>
                </c:pt>
                <c:pt idx="53">
                  <c:v>0.10557381365099872</c:v>
                </c:pt>
                <c:pt idx="54">
                  <c:v>4.1030939895719598E-2</c:v>
                </c:pt>
                <c:pt idx="55">
                  <c:v>6.4119289975671734E-2</c:v>
                </c:pt>
                <c:pt idx="56">
                  <c:v>5.2009141353984489E-2</c:v>
                </c:pt>
                <c:pt idx="57">
                  <c:v>2.889250014029443E-2</c:v>
                </c:pt>
                <c:pt idx="58">
                  <c:v>0.11075752595552757</c:v>
                </c:pt>
                <c:pt idx="59">
                  <c:v>-5.4494781139201365E-2</c:v>
                </c:pt>
                <c:pt idx="60">
                  <c:v>-6.5021550929532879E-2</c:v>
                </c:pt>
                <c:pt idx="61">
                  <c:v>-6.777019515873306E-2</c:v>
                </c:pt>
                <c:pt idx="62">
                  <c:v>-7.203243981495433E-2</c:v>
                </c:pt>
                <c:pt idx="63">
                  <c:v>-4.3217523344208253E-2</c:v>
                </c:pt>
                <c:pt idx="64">
                  <c:v>-1.369144194484484E-2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E65-494D-A492-83B4ADDC643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</c:numCache>
            </c:numRef>
          </c:xVal>
          <c:yVal>
            <c:numRef>
              <c:f>TDK_KF_ST_08_01!$AD$20:$AD$83</c:f>
              <c:numCache>
                <c:formatCode>General</c:formatCode>
                <c:ptCount val="64"/>
                <c:pt idx="0">
                  <c:v>3.0695964860538924E-2</c:v>
                </c:pt>
                <c:pt idx="1">
                  <c:v>6.3124250683443073E-2</c:v>
                </c:pt>
                <c:pt idx="2">
                  <c:v>-5.8895432238870171E-3</c:v>
                </c:pt>
                <c:pt idx="3">
                  <c:v>1.5708777999975609E-2</c:v>
                </c:pt>
                <c:pt idx="4">
                  <c:v>4.0242773085427785E-2</c:v>
                </c:pt>
                <c:pt idx="5">
                  <c:v>2.4076810091788303E-2</c:v>
                </c:pt>
                <c:pt idx="6">
                  <c:v>0.18239071202648915</c:v>
                </c:pt>
                <c:pt idx="7">
                  <c:v>4.0156808024349289E-2</c:v>
                </c:pt>
                <c:pt idx="8">
                  <c:v>-5.9300702028650676E-3</c:v>
                </c:pt>
                <c:pt idx="9">
                  <c:v>8.8903954452341338E-2</c:v>
                </c:pt>
                <c:pt idx="10">
                  <c:v>1.6391819239544247E-2</c:v>
                </c:pt>
                <c:pt idx="11">
                  <c:v>-2.5826882844221188E-2</c:v>
                </c:pt>
                <c:pt idx="12">
                  <c:v>8.3201972098649435E-2</c:v>
                </c:pt>
                <c:pt idx="13">
                  <c:v>2.2920748465168117E-2</c:v>
                </c:pt>
                <c:pt idx="14">
                  <c:v>6.6481287171967551E-2</c:v>
                </c:pt>
                <c:pt idx="15">
                  <c:v>5.8115032628620611E-2</c:v>
                </c:pt>
                <c:pt idx="16">
                  <c:v>-3.7408832761471444E-2</c:v>
                </c:pt>
                <c:pt idx="17">
                  <c:v>2.915980461551726E-2</c:v>
                </c:pt>
                <c:pt idx="18">
                  <c:v>0.15255787459774695</c:v>
                </c:pt>
                <c:pt idx="19">
                  <c:v>4.1068899391831337E-2</c:v>
                </c:pt>
                <c:pt idx="20">
                  <c:v>7.7455931775801901E-2</c:v>
                </c:pt>
                <c:pt idx="21">
                  <c:v>-3.7968953498975111E-2</c:v>
                </c:pt>
                <c:pt idx="22">
                  <c:v>0.12343326220764084</c:v>
                </c:pt>
                <c:pt idx="23">
                  <c:v>9.8984786735599073E-2</c:v>
                </c:pt>
                <c:pt idx="24">
                  <c:v>1.1850994315267371E-2</c:v>
                </c:pt>
                <c:pt idx="25">
                  <c:v>9.057845128464237E-2</c:v>
                </c:pt>
                <c:pt idx="26">
                  <c:v>9.0674759627233925E-3</c:v>
                </c:pt>
                <c:pt idx="27">
                  <c:v>2.0093464085391588E-2</c:v>
                </c:pt>
                <c:pt idx="28">
                  <c:v>0.10231774417405859</c:v>
                </c:pt>
                <c:pt idx="29">
                  <c:v>2.2001857218782561E-2</c:v>
                </c:pt>
                <c:pt idx="30">
                  <c:v>-9.0121602684149593E-2</c:v>
                </c:pt>
                <c:pt idx="31">
                  <c:v>0.11866938845429331</c:v>
                </c:pt>
                <c:pt idx="32">
                  <c:v>7.4946059641263219E-2</c:v>
                </c:pt>
                <c:pt idx="33">
                  <c:v>-2.7467453268883446E-2</c:v>
                </c:pt>
                <c:pt idx="34">
                  <c:v>9.1466436303420551E-2</c:v>
                </c:pt>
                <c:pt idx="35">
                  <c:v>6.0536539492147767E-2</c:v>
                </c:pt>
                <c:pt idx="36">
                  <c:v>0.15317565557327839</c:v>
                </c:pt>
                <c:pt idx="37">
                  <c:v>3.0553052661474567E-2</c:v>
                </c:pt>
                <c:pt idx="38">
                  <c:v>5.5108421312695555E-2</c:v>
                </c:pt>
                <c:pt idx="39">
                  <c:v>8.9019544996205013E-2</c:v>
                </c:pt>
                <c:pt idx="40">
                  <c:v>2.0194306675932694E-2</c:v>
                </c:pt>
                <c:pt idx="41">
                  <c:v>-4.6371491788136154E-2</c:v>
                </c:pt>
                <c:pt idx="42">
                  <c:v>8.1867316550869873E-3</c:v>
                </c:pt>
                <c:pt idx="43">
                  <c:v>9.1030546289516678E-3</c:v>
                </c:pt>
                <c:pt idx="44">
                  <c:v>-3.9009965732219598E-2</c:v>
                </c:pt>
                <c:pt idx="45">
                  <c:v>-1.5919048526711777E-2</c:v>
                </c:pt>
                <c:pt idx="46">
                  <c:v>0.12428428578715511</c:v>
                </c:pt>
                <c:pt idx="47">
                  <c:v>2.0916267695213264E-2</c:v>
                </c:pt>
                <c:pt idx="48">
                  <c:v>-5.7578833540560481E-2</c:v>
                </c:pt>
                <c:pt idx="49">
                  <c:v>7.4104681724293187E-2</c:v>
                </c:pt>
                <c:pt idx="50">
                  <c:v>1.3334152352285855E-2</c:v>
                </c:pt>
                <c:pt idx="51">
                  <c:v>2.4910464823733491E-2</c:v>
                </c:pt>
                <c:pt idx="52">
                  <c:v>3.0406528004050415E-2</c:v>
                </c:pt>
                <c:pt idx="53">
                  <c:v>-1.0117886232308138E-2</c:v>
                </c:pt>
                <c:pt idx="54">
                  <c:v>-9.1625332232581513E-2</c:v>
                </c:pt>
                <c:pt idx="55">
                  <c:v>0.15124698031763728</c:v>
                </c:pt>
                <c:pt idx="56">
                  <c:v>0.15137438988676877</c:v>
                </c:pt>
                <c:pt idx="57">
                  <c:v>-7.39908645914511E-3</c:v>
                </c:pt>
                <c:pt idx="58">
                  <c:v>6.5063218144643997E-2</c:v>
                </c:pt>
                <c:pt idx="59">
                  <c:v>9.8558009038356431E-3</c:v>
                </c:pt>
                <c:pt idx="60">
                  <c:v>-4.1873037989489603E-2</c:v>
                </c:pt>
                <c:pt idx="61">
                  <c:v>9.0197241047064836E-2</c:v>
                </c:pt>
                <c:pt idx="62">
                  <c:v>1.6861567397086219E-2</c:v>
                </c:pt>
                <c:pt idx="63">
                  <c:v>6.9870458482796494E-2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E65-494D-A492-83B4ADDC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38168"/>
        <c:axId val="571838560"/>
      </c:scatterChart>
      <c:valAx>
        <c:axId val="5718381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38560"/>
        <c:crosses val="autoZero"/>
        <c:crossBetween val="midCat"/>
      </c:valAx>
      <c:valAx>
        <c:axId val="57183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1838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TDK_KF_ST_08_01!$I$20:$I$84</c:f>
              <c:numCache>
                <c:formatCode>General</c:formatCode>
                <c:ptCount val="65"/>
                <c:pt idx="0">
                  <c:v>532</c:v>
                </c:pt>
                <c:pt idx="1">
                  <c:v>930</c:v>
                </c:pt>
                <c:pt idx="2">
                  <c:v>1326</c:v>
                </c:pt>
                <c:pt idx="3">
                  <c:v>1707</c:v>
                </c:pt>
                <c:pt idx="4">
                  <c:v>2055</c:v>
                </c:pt>
                <c:pt idx="5">
                  <c:v>2391</c:v>
                </c:pt>
                <c:pt idx="6">
                  <c:v>2699</c:v>
                </c:pt>
                <c:pt idx="7">
                  <c:v>2991</c:v>
                </c:pt>
                <c:pt idx="8">
                  <c:v>3254</c:v>
                </c:pt>
                <c:pt idx="9">
                  <c:v>3481</c:v>
                </c:pt>
                <c:pt idx="10">
                  <c:v>3682</c:v>
                </c:pt>
                <c:pt idx="11">
                  <c:v>3845</c:v>
                </c:pt>
                <c:pt idx="12">
                  <c:v>3964</c:v>
                </c:pt>
                <c:pt idx="13">
                  <c:v>4050</c:v>
                </c:pt>
                <c:pt idx="14">
                  <c:v>4094</c:v>
                </c:pt>
                <c:pt idx="15">
                  <c:v>4091</c:v>
                </c:pt>
                <c:pt idx="16">
                  <c:v>4067</c:v>
                </c:pt>
                <c:pt idx="17">
                  <c:v>3992</c:v>
                </c:pt>
                <c:pt idx="18">
                  <c:v>3880</c:v>
                </c:pt>
                <c:pt idx="19">
                  <c:v>3720</c:v>
                </c:pt>
                <c:pt idx="20">
                  <c:v>3535</c:v>
                </c:pt>
                <c:pt idx="21">
                  <c:v>3316</c:v>
                </c:pt>
                <c:pt idx="22">
                  <c:v>3070</c:v>
                </c:pt>
                <c:pt idx="23">
                  <c:v>2792</c:v>
                </c:pt>
                <c:pt idx="24">
                  <c:v>2478</c:v>
                </c:pt>
                <c:pt idx="25">
                  <c:v>2140</c:v>
                </c:pt>
                <c:pt idx="26">
                  <c:v>1779</c:v>
                </c:pt>
                <c:pt idx="27">
                  <c:v>1407</c:v>
                </c:pt>
                <c:pt idx="28">
                  <c:v>1023</c:v>
                </c:pt>
                <c:pt idx="29">
                  <c:v>635</c:v>
                </c:pt>
                <c:pt idx="30">
                  <c:v>238</c:v>
                </c:pt>
                <c:pt idx="31">
                  <c:v>-152</c:v>
                </c:pt>
                <c:pt idx="32">
                  <c:v>-559</c:v>
                </c:pt>
                <c:pt idx="33">
                  <c:v>-962</c:v>
                </c:pt>
                <c:pt idx="34">
                  <c:v>-1356</c:v>
                </c:pt>
                <c:pt idx="35">
                  <c:v>-1731</c:v>
                </c:pt>
                <c:pt idx="36">
                  <c:v>-2083</c:v>
                </c:pt>
                <c:pt idx="37">
                  <c:v>-2420</c:v>
                </c:pt>
                <c:pt idx="38">
                  <c:v>-2729</c:v>
                </c:pt>
                <c:pt idx="39">
                  <c:v>-3019</c:v>
                </c:pt>
                <c:pt idx="40">
                  <c:v>-3279</c:v>
                </c:pt>
                <c:pt idx="41">
                  <c:v>-3516</c:v>
                </c:pt>
                <c:pt idx="42">
                  <c:v>-3714</c:v>
                </c:pt>
                <c:pt idx="43">
                  <c:v>-3884</c:v>
                </c:pt>
                <c:pt idx="44">
                  <c:v>-4003</c:v>
                </c:pt>
                <c:pt idx="45">
                  <c:v>-4086</c:v>
                </c:pt>
                <c:pt idx="46">
                  <c:v>-4130</c:v>
                </c:pt>
                <c:pt idx="47">
                  <c:v>-4127</c:v>
                </c:pt>
                <c:pt idx="48">
                  <c:v>-4099</c:v>
                </c:pt>
                <c:pt idx="49">
                  <c:v>-4027</c:v>
                </c:pt>
                <c:pt idx="50">
                  <c:v>-3914</c:v>
                </c:pt>
                <c:pt idx="51">
                  <c:v>-3762</c:v>
                </c:pt>
                <c:pt idx="52">
                  <c:v>-3574</c:v>
                </c:pt>
                <c:pt idx="53">
                  <c:v>-3358</c:v>
                </c:pt>
                <c:pt idx="54">
                  <c:v>-3107</c:v>
                </c:pt>
                <c:pt idx="55">
                  <c:v>-2835</c:v>
                </c:pt>
                <c:pt idx="56">
                  <c:v>-2519</c:v>
                </c:pt>
                <c:pt idx="57">
                  <c:v>-2171</c:v>
                </c:pt>
                <c:pt idx="58">
                  <c:v>-1815</c:v>
                </c:pt>
                <c:pt idx="59">
                  <c:v>-1443</c:v>
                </c:pt>
                <c:pt idx="60">
                  <c:v>-1054</c:v>
                </c:pt>
                <c:pt idx="61">
                  <c:v>-669</c:v>
                </c:pt>
                <c:pt idx="62">
                  <c:v>-274</c:v>
                </c:pt>
                <c:pt idx="63">
                  <c:v>120</c:v>
                </c:pt>
                <c:pt idx="64">
                  <c:v>528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DE3-4B74-A14A-FDE7CD70B651}"/>
            </c:ext>
          </c:extLst>
        </c:ser>
        <c:ser>
          <c:idx val="1"/>
          <c:order val="1"/>
          <c:tx>
            <c:strRef>
              <c:f>TDK_KF_ST_08_01!$L$19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TDK_KF_ST_08_01!$L$20:$L$84</c:f>
              <c:numCache>
                <c:formatCode>General</c:formatCode>
                <c:ptCount val="65"/>
                <c:pt idx="0">
                  <c:v>529.00017996249767</c:v>
                </c:pt>
                <c:pt idx="1">
                  <c:v>930.78124443680986</c:v>
                </c:pt>
                <c:pt idx="2">
                  <c:v>1326.2487585380281</c:v>
                </c:pt>
                <c:pt idx="3">
                  <c:v>1707.6516701128644</c:v>
                </c:pt>
                <c:pt idx="4">
                  <c:v>2058.9867171629394</c:v>
                </c:pt>
                <c:pt idx="5">
                  <c:v>2394.1919325226686</c:v>
                </c:pt>
                <c:pt idx="6">
                  <c:v>2705.1212885307209</c:v>
                </c:pt>
                <c:pt idx="7">
                  <c:v>2990.5387856036923</c:v>
                </c:pt>
                <c:pt idx="8">
                  <c:v>3254.0562199233423</c:v>
                </c:pt>
                <c:pt idx="9">
                  <c:v>3487.0062477949373</c:v>
                </c:pt>
                <c:pt idx="10">
                  <c:v>3682.8745658845455</c:v>
                </c:pt>
                <c:pt idx="11">
                  <c:v>3843.6033078659416</c:v>
                </c:pt>
                <c:pt idx="12">
                  <c:v>3963.1370031596448</c:v>
                </c:pt>
                <c:pt idx="13">
                  <c:v>4044.6296407743616</c:v>
                </c:pt>
                <c:pt idx="14">
                  <c:v>4088.4001852709594</c:v>
                </c:pt>
                <c:pt idx="15">
                  <c:v>4093.8719778541504</c:v>
                </c:pt>
                <c:pt idx="16">
                  <c:v>4059.1849646099031</c:v>
                </c:pt>
                <c:pt idx="17">
                  <c:v>3985.6029381105081</c:v>
                </c:pt>
                <c:pt idx="18">
                  <c:v>3869.8717183250556</c:v>
                </c:pt>
                <c:pt idx="19">
                  <c:v>3716.6142624952745</c:v>
                </c:pt>
                <c:pt idx="20">
                  <c:v>3533.1820224953358</c:v>
                </c:pt>
                <c:pt idx="21">
                  <c:v>3315.6726472184582</c:v>
                </c:pt>
                <c:pt idx="22">
                  <c:v>3066.9360333721047</c:v>
                </c:pt>
                <c:pt idx="23">
                  <c:v>2791.6637006029114</c:v>
                </c:pt>
                <c:pt idx="24">
                  <c:v>2480.7436525615385</c:v>
                </c:pt>
                <c:pt idx="25">
                  <c:v>2140.3835554532302</c:v>
                </c:pt>
                <c:pt idx="26">
                  <c:v>1781.7512028940805</c:v>
                </c:pt>
                <c:pt idx="27">
                  <c:v>1412.5869588415794</c:v>
                </c:pt>
                <c:pt idx="28">
                  <c:v>1027.289827506344</c:v>
                </c:pt>
                <c:pt idx="29">
                  <c:v>641.47701700508981</c:v>
                </c:pt>
                <c:pt idx="30">
                  <c:v>248.29920964281865</c:v>
                </c:pt>
                <c:pt idx="31">
                  <c:v>-151.23876708345173</c:v>
                </c:pt>
                <c:pt idx="32">
                  <c:v>-555.31496351054739</c:v>
                </c:pt>
                <c:pt idx="33">
                  <c:v>-957.35128484250856</c:v>
                </c:pt>
                <c:pt idx="34">
                  <c:v>-1355.6618704201387</c:v>
                </c:pt>
                <c:pt idx="35">
                  <c:v>-1733.3818030468215</c:v>
                </c:pt>
                <c:pt idx="36">
                  <c:v>-2090.4687779138903</c:v>
                </c:pt>
                <c:pt idx="37">
                  <c:v>-2421.4963853015265</c:v>
                </c:pt>
                <c:pt idx="38">
                  <c:v>-2733.4010399472413</c:v>
                </c:pt>
                <c:pt idx="39">
                  <c:v>-3019.4644276217477</c:v>
                </c:pt>
                <c:pt idx="40">
                  <c:v>-3281.4941878399313</c:v>
                </c:pt>
                <c:pt idx="41">
                  <c:v>-3518.2498967431247</c:v>
                </c:pt>
                <c:pt idx="42">
                  <c:v>-3715.3463822878302</c:v>
                </c:pt>
                <c:pt idx="43">
                  <c:v>-3877.9613741752296</c:v>
                </c:pt>
                <c:pt idx="44">
                  <c:v>-4000.6010958823663</c:v>
                </c:pt>
                <c:pt idx="45">
                  <c:v>-4082.353690981985</c:v>
                </c:pt>
                <c:pt idx="46">
                  <c:v>-4128.0302773939493</c:v>
                </c:pt>
                <c:pt idx="47">
                  <c:v>-4134.7120029614689</c:v>
                </c:pt>
                <c:pt idx="48">
                  <c:v>-4101.9132482410696</c:v>
                </c:pt>
                <c:pt idx="49">
                  <c:v>-4028.8370066058751</c:v>
                </c:pt>
                <c:pt idx="50">
                  <c:v>-3913.874294864399</c:v>
                </c:pt>
                <c:pt idx="51">
                  <c:v>-3762.1722235125203</c:v>
                </c:pt>
                <c:pt idx="52">
                  <c:v>-3576.2098789728279</c:v>
                </c:pt>
                <c:pt idx="53">
                  <c:v>-3357.6057258821743</c:v>
                </c:pt>
                <c:pt idx="54">
                  <c:v>-3109.4920709305075</c:v>
                </c:pt>
                <c:pt idx="55">
                  <c:v>-2832.5533426189945</c:v>
                </c:pt>
                <c:pt idx="56">
                  <c:v>-2520.1330105527222</c:v>
                </c:pt>
                <c:pt idx="57">
                  <c:v>-2176.9449967886217</c:v>
                </c:pt>
                <c:pt idx="58">
                  <c:v>-1815.767872701364</c:v>
                </c:pt>
                <c:pt idx="59">
                  <c:v>-1445.7242901223326</c:v>
                </c:pt>
                <c:pt idx="60">
                  <c:v>-1055.1902135395965</c:v>
                </c:pt>
                <c:pt idx="61">
                  <c:v>-669.1216567128788</c:v>
                </c:pt>
                <c:pt idx="62">
                  <c:v>-273.22266557532419</c:v>
                </c:pt>
                <c:pt idx="63">
                  <c:v>129.56979930961509</c:v>
                </c:pt>
                <c:pt idx="64">
                  <c:v>535.41498382156647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DE3-4B74-A14A-FDE7CD70B651}"/>
            </c:ext>
          </c:extLst>
        </c:ser>
        <c:ser>
          <c:idx val="2"/>
          <c:order val="2"/>
          <c:tx>
            <c:strRef>
              <c:f>TDK_KF_ST_08_01!$J$19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TDK_KF_ST_08_01!$J$20:$J$84</c:f>
              <c:numCache>
                <c:formatCode>General</c:formatCode>
                <c:ptCount val="65"/>
                <c:pt idx="0">
                  <c:v>-4058</c:v>
                </c:pt>
                <c:pt idx="1">
                  <c:v>-3987</c:v>
                </c:pt>
                <c:pt idx="2">
                  <c:v>-3865</c:v>
                </c:pt>
                <c:pt idx="3">
                  <c:v>-3716</c:v>
                </c:pt>
                <c:pt idx="4">
                  <c:v>-3532</c:v>
                </c:pt>
                <c:pt idx="5">
                  <c:v>-3314</c:v>
                </c:pt>
                <c:pt idx="6">
                  <c:v>-3064</c:v>
                </c:pt>
                <c:pt idx="7">
                  <c:v>-2790</c:v>
                </c:pt>
                <c:pt idx="8">
                  <c:v>-2474</c:v>
                </c:pt>
                <c:pt idx="9">
                  <c:v>-2141</c:v>
                </c:pt>
                <c:pt idx="10">
                  <c:v>-1786</c:v>
                </c:pt>
                <c:pt idx="11">
                  <c:v>-1404</c:v>
                </c:pt>
                <c:pt idx="12">
                  <c:v>-1031</c:v>
                </c:pt>
                <c:pt idx="13">
                  <c:v>-645</c:v>
                </c:pt>
                <c:pt idx="14">
                  <c:v>-259</c:v>
                </c:pt>
                <c:pt idx="15">
                  <c:v>144</c:v>
                </c:pt>
                <c:pt idx="16">
                  <c:v>549</c:v>
                </c:pt>
                <c:pt idx="17">
                  <c:v>938</c:v>
                </c:pt>
                <c:pt idx="18">
                  <c:v>1331</c:v>
                </c:pt>
                <c:pt idx="19">
                  <c:v>1706</c:v>
                </c:pt>
                <c:pt idx="20">
                  <c:v>2061</c:v>
                </c:pt>
                <c:pt idx="21">
                  <c:v>2397</c:v>
                </c:pt>
                <c:pt idx="22">
                  <c:v>2703</c:v>
                </c:pt>
                <c:pt idx="23">
                  <c:v>2988</c:v>
                </c:pt>
                <c:pt idx="24">
                  <c:v>3254</c:v>
                </c:pt>
                <c:pt idx="25">
                  <c:v>3489</c:v>
                </c:pt>
                <c:pt idx="26">
                  <c:v>3685</c:v>
                </c:pt>
                <c:pt idx="27">
                  <c:v>3846</c:v>
                </c:pt>
                <c:pt idx="28">
                  <c:v>3962</c:v>
                </c:pt>
                <c:pt idx="29">
                  <c:v>4049</c:v>
                </c:pt>
                <c:pt idx="30">
                  <c:v>4097</c:v>
                </c:pt>
                <c:pt idx="31">
                  <c:v>4097</c:v>
                </c:pt>
                <c:pt idx="32">
                  <c:v>4071</c:v>
                </c:pt>
                <c:pt idx="33">
                  <c:v>3994</c:v>
                </c:pt>
                <c:pt idx="34">
                  <c:v>3870</c:v>
                </c:pt>
                <c:pt idx="35">
                  <c:v>3725</c:v>
                </c:pt>
                <c:pt idx="36">
                  <c:v>3549</c:v>
                </c:pt>
                <c:pt idx="37">
                  <c:v>3328</c:v>
                </c:pt>
                <c:pt idx="38">
                  <c:v>3079</c:v>
                </c:pt>
                <c:pt idx="39">
                  <c:v>2803</c:v>
                </c:pt>
                <c:pt idx="40">
                  <c:v>2498</c:v>
                </c:pt>
                <c:pt idx="41">
                  <c:v>2154</c:v>
                </c:pt>
                <c:pt idx="42">
                  <c:v>1803</c:v>
                </c:pt>
                <c:pt idx="43">
                  <c:v>1435</c:v>
                </c:pt>
                <c:pt idx="44">
                  <c:v>1045</c:v>
                </c:pt>
                <c:pt idx="45">
                  <c:v>670</c:v>
                </c:pt>
                <c:pt idx="46">
                  <c:v>282</c:v>
                </c:pt>
                <c:pt idx="47">
                  <c:v>-116</c:v>
                </c:pt>
                <c:pt idx="48">
                  <c:v>-516</c:v>
                </c:pt>
                <c:pt idx="49">
                  <c:v>-908</c:v>
                </c:pt>
                <c:pt idx="50">
                  <c:v>-1306</c:v>
                </c:pt>
                <c:pt idx="51">
                  <c:v>-1678</c:v>
                </c:pt>
                <c:pt idx="52">
                  <c:v>-2034</c:v>
                </c:pt>
                <c:pt idx="53">
                  <c:v>-2380</c:v>
                </c:pt>
                <c:pt idx="54">
                  <c:v>-2689</c:v>
                </c:pt>
                <c:pt idx="55">
                  <c:v>-2966</c:v>
                </c:pt>
                <c:pt idx="56">
                  <c:v>-3230</c:v>
                </c:pt>
                <c:pt idx="57">
                  <c:v>-3472</c:v>
                </c:pt>
                <c:pt idx="58">
                  <c:v>-3666</c:v>
                </c:pt>
                <c:pt idx="59">
                  <c:v>-3836</c:v>
                </c:pt>
                <c:pt idx="60">
                  <c:v>-3961</c:v>
                </c:pt>
                <c:pt idx="61">
                  <c:v>-4036</c:v>
                </c:pt>
                <c:pt idx="62">
                  <c:v>-4081</c:v>
                </c:pt>
                <c:pt idx="63">
                  <c:v>-4093</c:v>
                </c:pt>
                <c:pt idx="64">
                  <c:v>-4058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DE3-4B74-A14A-FDE7CD70B651}"/>
            </c:ext>
          </c:extLst>
        </c:ser>
        <c:ser>
          <c:idx val="3"/>
          <c:order val="3"/>
          <c:tx>
            <c:strRef>
              <c:f>TDK_KF_ST_08_01!$N$19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17.163</c:v>
                </c:pt>
                <c:pt idx="4">
                  <c:v>22.68</c:v>
                </c:pt>
                <c:pt idx="5">
                  <c:v>28.250999999999998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45.026999999999994</c:v>
                </c:pt>
                <c:pt idx="9">
                  <c:v>50.759999999999991</c:v>
                </c:pt>
                <c:pt idx="10">
                  <c:v>56.429999999999993</c:v>
                </c:pt>
                <c:pt idx="11">
                  <c:v>62.144999999999996</c:v>
                </c:pt>
                <c:pt idx="12">
                  <c:v>67.706999999999994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84.374999999999986</c:v>
                </c:pt>
                <c:pt idx="16">
                  <c:v>90.044999999999987</c:v>
                </c:pt>
                <c:pt idx="17">
                  <c:v>95.651999999999987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140.65199999999999</c:v>
                </c:pt>
                <c:pt idx="26">
                  <c:v>146.34899999999999</c:v>
                </c:pt>
                <c:pt idx="27">
                  <c:v>151.93799999999999</c:v>
                </c:pt>
                <c:pt idx="28">
                  <c:v>157.56299999999999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174.12300000000002</c:v>
                </c:pt>
                <c:pt idx="32">
                  <c:v>179.76600000000002</c:v>
                </c:pt>
                <c:pt idx="33">
                  <c:v>185.45400000000001</c:v>
                </c:pt>
                <c:pt idx="34">
                  <c:v>191.22300000000001</c:v>
                </c:pt>
                <c:pt idx="35">
                  <c:v>196.88400000000001</c:v>
                </c:pt>
                <c:pt idx="36">
                  <c:v>202.48200000000003</c:v>
                </c:pt>
                <c:pt idx="37">
                  <c:v>207.97200000000004</c:v>
                </c:pt>
                <c:pt idx="38">
                  <c:v>213.51600000000005</c:v>
                </c:pt>
                <c:pt idx="39">
                  <c:v>219.05100000000004</c:v>
                </c:pt>
                <c:pt idx="40">
                  <c:v>224.67600000000004</c:v>
                </c:pt>
                <c:pt idx="41">
                  <c:v>230.46300000000005</c:v>
                </c:pt>
                <c:pt idx="42">
                  <c:v>236.12400000000005</c:v>
                </c:pt>
                <c:pt idx="43">
                  <c:v>241.84800000000004</c:v>
                </c:pt>
                <c:pt idx="44">
                  <c:v>247.49100000000004</c:v>
                </c:pt>
                <c:pt idx="45">
                  <c:v>252.93600000000004</c:v>
                </c:pt>
                <c:pt idx="46">
                  <c:v>258.50700000000006</c:v>
                </c:pt>
                <c:pt idx="47">
                  <c:v>264.15000000000003</c:v>
                </c:pt>
                <c:pt idx="48">
                  <c:v>269.74800000000005</c:v>
                </c:pt>
                <c:pt idx="49">
                  <c:v>275.42700000000002</c:v>
                </c:pt>
                <c:pt idx="50">
                  <c:v>281.214</c:v>
                </c:pt>
                <c:pt idx="51">
                  <c:v>286.90199999999999</c:v>
                </c:pt>
                <c:pt idx="52">
                  <c:v>292.51799999999997</c:v>
                </c:pt>
                <c:pt idx="53">
                  <c:v>298.09799999999996</c:v>
                </c:pt>
                <c:pt idx="54">
                  <c:v>303.63299999999998</c:v>
                </c:pt>
                <c:pt idx="55">
                  <c:v>309.16800000000001</c:v>
                </c:pt>
                <c:pt idx="56">
                  <c:v>314.86500000000001</c:v>
                </c:pt>
                <c:pt idx="57">
                  <c:v>320.661</c:v>
                </c:pt>
                <c:pt idx="58">
                  <c:v>326.39400000000001</c:v>
                </c:pt>
                <c:pt idx="59">
                  <c:v>331.99200000000002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348.72300000000001</c:v>
                </c:pt>
                <c:pt idx="63">
                  <c:v>354.33000000000004</c:v>
                </c:pt>
                <c:pt idx="64">
                  <c:v>360.00000000000006</c:v>
                </c:pt>
              </c:numCache>
            </c:numRef>
          </c:xVal>
          <c:yVal>
            <c:numRef>
              <c:f>TDK_KF_ST_08_01!$N$20:$N$84</c:f>
              <c:numCache>
                <c:formatCode>General</c:formatCode>
                <c:ptCount val="65"/>
                <c:pt idx="0">
                  <c:v>-4054.2678595282109</c:v>
                </c:pt>
                <c:pt idx="1">
                  <c:v>-3979.7012086022373</c:v>
                </c:pt>
                <c:pt idx="2">
                  <c:v>-3864.9399747227703</c:v>
                </c:pt>
                <c:pt idx="3">
                  <c:v>-3711.8323931652067</c:v>
                </c:pt>
                <c:pt idx="4">
                  <c:v>-3529.2514371657435</c:v>
                </c:pt>
                <c:pt idx="5">
                  <c:v>-3311.7502154902445</c:v>
                </c:pt>
                <c:pt idx="6">
                  <c:v>-3064.2774085757319</c:v>
                </c:pt>
                <c:pt idx="7">
                  <c:v>-2788.1693619222824</c:v>
                </c:pt>
                <c:pt idx="8">
                  <c:v>-2477.8345649302551</c:v>
                </c:pt>
                <c:pt idx="9">
                  <c:v>-2140.3884679983435</c:v>
                </c:pt>
                <c:pt idx="10">
                  <c:v>-1785.598087472855</c:v>
                </c:pt>
                <c:pt idx="11">
                  <c:v>-1410.3356966453237</c:v>
                </c:pt>
                <c:pt idx="12">
                  <c:v>-1031.6338208328152</c:v>
                </c:pt>
                <c:pt idx="13">
                  <c:v>-646.39316898879235</c:v>
                </c:pt>
                <c:pt idx="14">
                  <c:v>-255.803160519362</c:v>
                </c:pt>
                <c:pt idx="15">
                  <c:v>146.7868563195436</c:v>
                </c:pt>
                <c:pt idx="16">
                  <c:v>549.87775165764333</c:v>
                </c:pt>
                <c:pt idx="17">
                  <c:v>943.23226331157173</c:v>
                </c:pt>
                <c:pt idx="18">
                  <c:v>1338.5199436164746</c:v>
                </c:pt>
                <c:pt idx="19">
                  <c:v>1716.1996580889447</c:v>
                </c:pt>
                <c:pt idx="20">
                  <c:v>2065.2718391601979</c:v>
                </c:pt>
                <c:pt idx="21">
                  <c:v>2396.8130287354379</c:v>
                </c:pt>
                <c:pt idx="22">
                  <c:v>2705.9761688375916</c:v>
                </c:pt>
                <c:pt idx="23">
                  <c:v>2987.6779020521167</c:v>
                </c:pt>
                <c:pt idx="24">
                  <c:v>3249.3732539258153</c:v>
                </c:pt>
                <c:pt idx="25">
                  <c:v>3482.3767769817614</c:v>
                </c:pt>
                <c:pt idx="26">
                  <c:v>3678.7000346876166</c:v>
                </c:pt>
                <c:pt idx="27">
                  <c:v>3836.0636320091198</c:v>
                </c:pt>
                <c:pt idx="28">
                  <c:v>3957.6798140315054</c:v>
                </c:pt>
                <c:pt idx="29">
                  <c:v>4039.6973852157089</c:v>
                </c:pt>
                <c:pt idx="30">
                  <c:v>4084.8073349808292</c:v>
                </c:pt>
                <c:pt idx="31">
                  <c:v>4092.1509270465194</c:v>
                </c:pt>
                <c:pt idx="32">
                  <c:v>4060.295245387967</c:v>
                </c:pt>
                <c:pt idx="33">
                  <c:v>3988.4338173519864</c:v>
                </c:pt>
                <c:pt idx="34">
                  <c:v>3875.5083770603851</c:v>
                </c:pt>
                <c:pt idx="35">
                  <c:v>3726.5962273596815</c:v>
                </c:pt>
                <c:pt idx="36">
                  <c:v>3543.6554802136925</c:v>
                </c:pt>
                <c:pt idx="37">
                  <c:v>3331.4635893271211</c:v>
                </c:pt>
                <c:pt idx="38">
                  <c:v>3086.2339449297915</c:v>
                </c:pt>
                <c:pt idx="39">
                  <c:v>2812.6531019547747</c:v>
                </c:pt>
                <c:pt idx="40">
                  <c:v>2507.8196695988686</c:v>
                </c:pt>
                <c:pt idx="41">
                  <c:v>2169.0832931964515</c:v>
                </c:pt>
                <c:pt idx="42">
                  <c:v>1816.348758537697</c:v>
                </c:pt>
                <c:pt idx="43">
                  <c:v>1441.7275507873533</c:v>
                </c:pt>
                <c:pt idx="44">
                  <c:v>1058.3492549040125</c:v>
                </c:pt>
                <c:pt idx="45">
                  <c:v>678.68227627507065</c:v>
                </c:pt>
                <c:pt idx="46">
                  <c:v>283.93899670230519</c:v>
                </c:pt>
                <c:pt idx="47">
                  <c:v>-118.60841975290329</c:v>
                </c:pt>
                <c:pt idx="48">
                  <c:v>-516.81041877007294</c:v>
                </c:pt>
                <c:pt idx="49">
                  <c:v>-915.71463246394865</c:v>
                </c:pt>
                <c:pt idx="50">
                  <c:v>-1312.9350075999387</c:v>
                </c:pt>
                <c:pt idx="51">
                  <c:v>-1690.348880982529</c:v>
                </c:pt>
                <c:pt idx="52">
                  <c:v>-2046.6828313870326</c:v>
                </c:pt>
                <c:pt idx="53">
                  <c:v>-2381.2985126370027</c:v>
                </c:pt>
                <c:pt idx="54">
                  <c:v>-2690.9505484947981</c:v>
                </c:pt>
                <c:pt idx="55">
                  <c:v>-2975.5361952364765</c:v>
                </c:pt>
                <c:pt idx="56">
                  <c:v>-3239.4813082929081</c:v>
                </c:pt>
                <c:pt idx="57">
                  <c:v>-3475.1966711266614</c:v>
                </c:pt>
                <c:pt idx="58">
                  <c:v>-3673.4436752625647</c:v>
                </c:pt>
                <c:pt idx="59">
                  <c:v>-3831.6177147274807</c:v>
                </c:pt>
                <c:pt idx="60">
                  <c:v>-3955.1040121287442</c:v>
                </c:pt>
                <c:pt idx="61">
                  <c:v>-4037.1923193562634</c:v>
                </c:pt>
                <c:pt idx="62">
                  <c:v>-4082.5460883106507</c:v>
                </c:pt>
                <c:pt idx="63">
                  <c:v>-4089.6148240052939</c:v>
                </c:pt>
                <c:pt idx="64">
                  <c:v>-4057.0167112276972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DE3-4B74-A14A-FDE7CD70B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947648"/>
        <c:axId val="577953920"/>
      </c:scatterChart>
      <c:valAx>
        <c:axId val="57794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53920"/>
        <c:crosses val="autoZero"/>
        <c:crossBetween val="midCat"/>
      </c:valAx>
      <c:valAx>
        <c:axId val="57795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4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TDK_KF_ST_08_02!$I$85:$I$149</c:f>
              <c:numCache>
                <c:formatCode>General</c:formatCode>
                <c:ptCount val="65"/>
                <c:pt idx="0">
                  <c:v>537</c:v>
                </c:pt>
                <c:pt idx="1">
                  <c:v>125</c:v>
                </c:pt>
                <c:pt idx="2">
                  <c:v>-269</c:v>
                </c:pt>
                <c:pt idx="3">
                  <c:v>-657</c:v>
                </c:pt>
                <c:pt idx="4">
                  <c:v>-1049</c:v>
                </c:pt>
                <c:pt idx="5">
                  <c:v>-1447</c:v>
                </c:pt>
                <c:pt idx="6">
                  <c:v>-1814</c:v>
                </c:pt>
                <c:pt idx="7">
                  <c:v>-2173</c:v>
                </c:pt>
                <c:pt idx="8">
                  <c:v>-2504</c:v>
                </c:pt>
                <c:pt idx="9">
                  <c:v>-2817</c:v>
                </c:pt>
                <c:pt idx="10">
                  <c:v>-3101</c:v>
                </c:pt>
                <c:pt idx="11">
                  <c:v>-3340</c:v>
                </c:pt>
                <c:pt idx="12">
                  <c:v>-3564</c:v>
                </c:pt>
                <c:pt idx="13">
                  <c:v>-3751</c:v>
                </c:pt>
                <c:pt idx="14">
                  <c:v>-3903</c:v>
                </c:pt>
                <c:pt idx="15">
                  <c:v>-4020</c:v>
                </c:pt>
                <c:pt idx="16">
                  <c:v>-4091</c:v>
                </c:pt>
                <c:pt idx="17">
                  <c:v>-4123</c:v>
                </c:pt>
                <c:pt idx="18">
                  <c:v>-4119</c:v>
                </c:pt>
                <c:pt idx="19">
                  <c:v>-4071</c:v>
                </c:pt>
                <c:pt idx="20">
                  <c:v>-4000</c:v>
                </c:pt>
                <c:pt idx="21">
                  <c:v>-3870</c:v>
                </c:pt>
                <c:pt idx="22">
                  <c:v>-3708</c:v>
                </c:pt>
                <c:pt idx="23">
                  <c:v>-3508</c:v>
                </c:pt>
                <c:pt idx="24">
                  <c:v>-3276</c:v>
                </c:pt>
                <c:pt idx="25">
                  <c:v>-3021</c:v>
                </c:pt>
                <c:pt idx="26">
                  <c:v>-2740</c:v>
                </c:pt>
                <c:pt idx="27">
                  <c:v>-2426</c:v>
                </c:pt>
                <c:pt idx="28">
                  <c:v>-2082</c:v>
                </c:pt>
                <c:pt idx="29">
                  <c:v>-1735</c:v>
                </c:pt>
                <c:pt idx="30">
                  <c:v>-1357</c:v>
                </c:pt>
                <c:pt idx="31">
                  <c:v>-962</c:v>
                </c:pt>
                <c:pt idx="32">
                  <c:v>-564</c:v>
                </c:pt>
                <c:pt idx="33">
                  <c:v>-161</c:v>
                </c:pt>
                <c:pt idx="34">
                  <c:v>237</c:v>
                </c:pt>
                <c:pt idx="35">
                  <c:v>620</c:v>
                </c:pt>
                <c:pt idx="36">
                  <c:v>1013</c:v>
                </c:pt>
                <c:pt idx="37">
                  <c:v>1404</c:v>
                </c:pt>
                <c:pt idx="38">
                  <c:v>1777</c:v>
                </c:pt>
                <c:pt idx="39">
                  <c:v>2137</c:v>
                </c:pt>
                <c:pt idx="40">
                  <c:v>2469</c:v>
                </c:pt>
                <c:pt idx="41">
                  <c:v>2782</c:v>
                </c:pt>
                <c:pt idx="42">
                  <c:v>3057</c:v>
                </c:pt>
                <c:pt idx="43">
                  <c:v>3306</c:v>
                </c:pt>
                <c:pt idx="44">
                  <c:v>3535</c:v>
                </c:pt>
                <c:pt idx="45">
                  <c:v>3713</c:v>
                </c:pt>
                <c:pt idx="46">
                  <c:v>3865</c:v>
                </c:pt>
                <c:pt idx="47">
                  <c:v>3980</c:v>
                </c:pt>
                <c:pt idx="48">
                  <c:v>4060</c:v>
                </c:pt>
                <c:pt idx="49">
                  <c:v>4090</c:v>
                </c:pt>
                <c:pt idx="50">
                  <c:v>4085</c:v>
                </c:pt>
                <c:pt idx="51">
                  <c:v>4040</c:v>
                </c:pt>
                <c:pt idx="52">
                  <c:v>3960</c:v>
                </c:pt>
                <c:pt idx="53">
                  <c:v>3836</c:v>
                </c:pt>
                <c:pt idx="54">
                  <c:v>3684</c:v>
                </c:pt>
                <c:pt idx="55">
                  <c:v>3481</c:v>
                </c:pt>
                <c:pt idx="56">
                  <c:v>3247</c:v>
                </c:pt>
                <c:pt idx="57">
                  <c:v>2981</c:v>
                </c:pt>
                <c:pt idx="58">
                  <c:v>2701</c:v>
                </c:pt>
                <c:pt idx="59">
                  <c:v>2396</c:v>
                </c:pt>
                <c:pt idx="60">
                  <c:v>2056</c:v>
                </c:pt>
                <c:pt idx="61">
                  <c:v>1705</c:v>
                </c:pt>
                <c:pt idx="62">
                  <c:v>1327</c:v>
                </c:pt>
                <c:pt idx="63">
                  <c:v>924</c:v>
                </c:pt>
                <c:pt idx="64">
                  <c:v>530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CB3-4C61-B77E-F5BE923A3E2E}"/>
            </c:ext>
          </c:extLst>
        </c:ser>
        <c:ser>
          <c:idx val="1"/>
          <c:order val="1"/>
          <c:tx>
            <c:strRef>
              <c:f>TDK_KF_ST_08_02!$L$19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TDK_KF_ST_08_02!$L$85:$L$149</c:f>
              <c:numCache>
                <c:formatCode>General</c:formatCode>
                <c:ptCount val="65"/>
                <c:pt idx="0">
                  <c:v>539.63271216223984</c:v>
                </c:pt>
                <c:pt idx="1">
                  <c:v>132.66679904964221</c:v>
                </c:pt>
                <c:pt idx="2">
                  <c:v>-266.7847648849575</c:v>
                </c:pt>
                <c:pt idx="3">
                  <c:v>-654.33534835327191</c:v>
                </c:pt>
                <c:pt idx="4">
                  <c:v>-1049.3055462359428</c:v>
                </c:pt>
                <c:pt idx="5">
                  <c:v>-1441.6254263267183</c:v>
                </c:pt>
                <c:pt idx="6">
                  <c:v>-1815.0677013907641</c:v>
                </c:pt>
                <c:pt idx="7">
                  <c:v>-2172.086556002223</c:v>
                </c:pt>
                <c:pt idx="8">
                  <c:v>-2510.0180219822601</c:v>
                </c:pt>
                <c:pt idx="9">
                  <c:v>-2819.8715285199678</c:v>
                </c:pt>
                <c:pt idx="10">
                  <c:v>-3097.7808441213815</c:v>
                </c:pt>
                <c:pt idx="11">
                  <c:v>-3344.5062620052663</c:v>
                </c:pt>
                <c:pt idx="12">
                  <c:v>-3567.4670871683143</c:v>
                </c:pt>
                <c:pt idx="13">
                  <c:v>-3754.930798692094</c:v>
                </c:pt>
                <c:pt idx="14">
                  <c:v>-3904.9808810028285</c:v>
                </c:pt>
                <c:pt idx="15">
                  <c:v>-4019.1022961791978</c:v>
                </c:pt>
                <c:pt idx="16">
                  <c:v>-4093.0192549667918</c:v>
                </c:pt>
                <c:pt idx="17">
                  <c:v>-4125.9868201147401</c:v>
                </c:pt>
                <c:pt idx="18">
                  <c:v>-4119.9862090404886</c:v>
                </c:pt>
                <c:pt idx="19">
                  <c:v>-4076.3046141641694</c:v>
                </c:pt>
                <c:pt idx="20">
                  <c:v>-3994.2364100782361</c:v>
                </c:pt>
                <c:pt idx="21">
                  <c:v>-3870.4752542233969</c:v>
                </c:pt>
                <c:pt idx="22">
                  <c:v>-3708.5717787769531</c:v>
                </c:pt>
                <c:pt idx="23">
                  <c:v>-3510.9944361296298</c:v>
                </c:pt>
                <c:pt idx="24">
                  <c:v>-3276.6541151418014</c:v>
                </c:pt>
                <c:pt idx="25">
                  <c:v>-3021.0972239674211</c:v>
                </c:pt>
                <c:pt idx="26">
                  <c:v>-2737.321649029087</c:v>
                </c:pt>
                <c:pt idx="27">
                  <c:v>-2425.2124720865891</c:v>
                </c:pt>
                <c:pt idx="28">
                  <c:v>-2089.8066451565678</c:v>
                </c:pt>
                <c:pt idx="29">
                  <c:v>-1733.595845437063</c:v>
                </c:pt>
                <c:pt idx="30">
                  <c:v>-1356.1437913204093</c:v>
                </c:pt>
                <c:pt idx="31">
                  <c:v>-958.06538554813187</c:v>
                </c:pt>
                <c:pt idx="32">
                  <c:v>-558.76816403329462</c:v>
                </c:pt>
                <c:pt idx="33">
                  <c:v>-156.14600270368666</c:v>
                </c:pt>
                <c:pt idx="34">
                  <c:v>238.77420453581692</c:v>
                </c:pt>
                <c:pt idx="35">
                  <c:v>626.20469108630027</c:v>
                </c:pt>
                <c:pt idx="36">
                  <c:v>1019.6925680245117</c:v>
                </c:pt>
                <c:pt idx="37">
                  <c:v>1408.0704985190916</c:v>
                </c:pt>
                <c:pt idx="38">
                  <c:v>1780.6814628899992</c:v>
                </c:pt>
                <c:pt idx="39">
                  <c:v>2137.4223208765743</c:v>
                </c:pt>
                <c:pt idx="40">
                  <c:v>2472.4592578266825</c:v>
                </c:pt>
                <c:pt idx="41">
                  <c:v>2779.3132350382075</c:v>
                </c:pt>
                <c:pt idx="42">
                  <c:v>3055.1712026384293</c:v>
                </c:pt>
                <c:pt idx="43">
                  <c:v>3303.373130037483</c:v>
                </c:pt>
                <c:pt idx="44">
                  <c:v>3522.9560207080062</c:v>
                </c:pt>
                <c:pt idx="45">
                  <c:v>3709.3736393409054</c:v>
                </c:pt>
                <c:pt idx="46">
                  <c:v>3863.2570555503357</c:v>
                </c:pt>
                <c:pt idx="47">
                  <c:v>3977.997596120505</c:v>
                </c:pt>
                <c:pt idx="48">
                  <c:v>4052.1170322889352</c:v>
                </c:pt>
                <c:pt idx="49">
                  <c:v>4086.039424267663</c:v>
                </c:pt>
                <c:pt idx="50">
                  <c:v>4081.2898095299015</c:v>
                </c:pt>
                <c:pt idx="51">
                  <c:v>4038.9115171323951</c:v>
                </c:pt>
                <c:pt idx="52">
                  <c:v>3958.5100665524224</c:v>
                </c:pt>
                <c:pt idx="53">
                  <c:v>3836.6699195665124</c:v>
                </c:pt>
                <c:pt idx="54">
                  <c:v>3677.4316856551127</c:v>
                </c:pt>
                <c:pt idx="55">
                  <c:v>3480.8615783791379</c:v>
                </c:pt>
                <c:pt idx="56">
                  <c:v>3249.576598079409</c:v>
                </c:pt>
                <c:pt idx="57">
                  <c:v>2988.9497162508933</c:v>
                </c:pt>
                <c:pt idx="58">
                  <c:v>2708.3251500912629</c:v>
                </c:pt>
                <c:pt idx="59">
                  <c:v>2399.1668905815127</c:v>
                </c:pt>
                <c:pt idx="60">
                  <c:v>2060.2019880076537</c:v>
                </c:pt>
                <c:pt idx="61">
                  <c:v>1704.5154181207588</c:v>
                </c:pt>
                <c:pt idx="62">
                  <c:v>1326.8818038589766</c:v>
                </c:pt>
                <c:pt idx="63">
                  <c:v>925.97008279498596</c:v>
                </c:pt>
                <c:pt idx="64">
                  <c:v>524.89140658227927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CB3-4C61-B77E-F5BE923A3E2E}"/>
            </c:ext>
          </c:extLst>
        </c:ser>
        <c:ser>
          <c:idx val="2"/>
          <c:order val="2"/>
          <c:tx>
            <c:strRef>
              <c:f>TDK_KF_ST_08_02!$J$19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TDK_KF_ST_08_02!$J$85:$J$149</c:f>
              <c:numCache>
                <c:formatCode>General</c:formatCode>
                <c:ptCount val="65"/>
                <c:pt idx="0">
                  <c:v>-4043</c:v>
                </c:pt>
                <c:pt idx="1">
                  <c:v>-4078</c:v>
                </c:pt>
                <c:pt idx="2">
                  <c:v>-4074</c:v>
                </c:pt>
                <c:pt idx="3">
                  <c:v>-4035</c:v>
                </c:pt>
                <c:pt idx="4">
                  <c:v>-3946</c:v>
                </c:pt>
                <c:pt idx="5">
                  <c:v>-3825</c:v>
                </c:pt>
                <c:pt idx="6">
                  <c:v>-3656</c:v>
                </c:pt>
                <c:pt idx="7">
                  <c:v>-3465</c:v>
                </c:pt>
                <c:pt idx="8">
                  <c:v>-3230</c:v>
                </c:pt>
                <c:pt idx="9">
                  <c:v>-2966</c:v>
                </c:pt>
                <c:pt idx="10">
                  <c:v>-2679</c:v>
                </c:pt>
                <c:pt idx="11">
                  <c:v>-2370</c:v>
                </c:pt>
                <c:pt idx="12">
                  <c:v>-2036</c:v>
                </c:pt>
                <c:pt idx="13">
                  <c:v>-1675</c:v>
                </c:pt>
                <c:pt idx="14">
                  <c:v>-1302</c:v>
                </c:pt>
                <c:pt idx="15">
                  <c:v>-914</c:v>
                </c:pt>
                <c:pt idx="16">
                  <c:v>-516</c:v>
                </c:pt>
                <c:pt idx="17">
                  <c:v>-125</c:v>
                </c:pt>
                <c:pt idx="18">
                  <c:v>272</c:v>
                </c:pt>
                <c:pt idx="19">
                  <c:v>656</c:v>
                </c:pt>
                <c:pt idx="20">
                  <c:v>1035</c:v>
                </c:pt>
                <c:pt idx="21">
                  <c:v>1424</c:v>
                </c:pt>
                <c:pt idx="22">
                  <c:v>1803</c:v>
                </c:pt>
                <c:pt idx="23">
                  <c:v>2157</c:v>
                </c:pt>
                <c:pt idx="24">
                  <c:v>2492</c:v>
                </c:pt>
                <c:pt idx="25">
                  <c:v>2789</c:v>
                </c:pt>
                <c:pt idx="26">
                  <c:v>3067</c:v>
                </c:pt>
                <c:pt idx="27">
                  <c:v>3319</c:v>
                </c:pt>
                <c:pt idx="28">
                  <c:v>3536</c:v>
                </c:pt>
                <c:pt idx="29">
                  <c:v>3719</c:v>
                </c:pt>
                <c:pt idx="30">
                  <c:v>3869</c:v>
                </c:pt>
                <c:pt idx="31">
                  <c:v>3984</c:v>
                </c:pt>
                <c:pt idx="32">
                  <c:v>4060</c:v>
                </c:pt>
                <c:pt idx="33">
                  <c:v>4089</c:v>
                </c:pt>
                <c:pt idx="34">
                  <c:v>4086</c:v>
                </c:pt>
                <c:pt idx="35">
                  <c:v>4042</c:v>
                </c:pt>
                <c:pt idx="36">
                  <c:v>3958</c:v>
                </c:pt>
                <c:pt idx="37">
                  <c:v>3842</c:v>
                </c:pt>
                <c:pt idx="38">
                  <c:v>3681</c:v>
                </c:pt>
                <c:pt idx="39">
                  <c:v>3477</c:v>
                </c:pt>
                <c:pt idx="40">
                  <c:v>3250</c:v>
                </c:pt>
                <c:pt idx="41">
                  <c:v>2986</c:v>
                </c:pt>
                <c:pt idx="42">
                  <c:v>2708</c:v>
                </c:pt>
                <c:pt idx="43">
                  <c:v>2403</c:v>
                </c:pt>
                <c:pt idx="44">
                  <c:v>2061</c:v>
                </c:pt>
                <c:pt idx="45">
                  <c:v>1711</c:v>
                </c:pt>
                <c:pt idx="46">
                  <c:v>1328</c:v>
                </c:pt>
                <c:pt idx="47">
                  <c:v>936</c:v>
                </c:pt>
                <c:pt idx="48">
                  <c:v>547</c:v>
                </c:pt>
                <c:pt idx="49">
                  <c:v>152</c:v>
                </c:pt>
                <c:pt idx="50">
                  <c:v>-249</c:v>
                </c:pt>
                <c:pt idx="51">
                  <c:v>-629</c:v>
                </c:pt>
                <c:pt idx="52">
                  <c:v>-1017</c:v>
                </c:pt>
                <c:pt idx="53">
                  <c:v>-1405</c:v>
                </c:pt>
                <c:pt idx="54">
                  <c:v>-1768</c:v>
                </c:pt>
                <c:pt idx="55">
                  <c:v>-2134</c:v>
                </c:pt>
                <c:pt idx="56">
                  <c:v>-2469</c:v>
                </c:pt>
                <c:pt idx="57">
                  <c:v>-2780</c:v>
                </c:pt>
                <c:pt idx="58">
                  <c:v>-3055</c:v>
                </c:pt>
                <c:pt idx="59">
                  <c:v>-3299</c:v>
                </c:pt>
                <c:pt idx="60">
                  <c:v>-3521</c:v>
                </c:pt>
                <c:pt idx="61">
                  <c:v>-3707</c:v>
                </c:pt>
                <c:pt idx="62">
                  <c:v>-3865</c:v>
                </c:pt>
                <c:pt idx="63">
                  <c:v>-3975</c:v>
                </c:pt>
                <c:pt idx="64">
                  <c:v>-4047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CB3-4C61-B77E-F5BE923A3E2E}"/>
            </c:ext>
          </c:extLst>
        </c:ser>
        <c:ser>
          <c:idx val="3"/>
          <c:order val="3"/>
          <c:tx>
            <c:strRef>
              <c:f>TDK_KF_ST_08_02!$N$19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TDK_KF_ST_08_02!$N$85:$N$149</c:f>
              <c:numCache>
                <c:formatCode>General</c:formatCode>
                <c:ptCount val="65"/>
                <c:pt idx="0">
                  <c:v>-4045.8990570505807</c:v>
                </c:pt>
                <c:pt idx="1">
                  <c:v>-4079.0682601720596</c:v>
                </c:pt>
                <c:pt idx="2">
                  <c:v>-4072.5586927384825</c:v>
                </c:pt>
                <c:pt idx="3">
                  <c:v>-4029.1407356256564</c:v>
                </c:pt>
                <c:pt idx="4">
                  <c:v>-3946.0898208191375</c:v>
                </c:pt>
                <c:pt idx="5">
                  <c:v>-3822.3686865529385</c:v>
                </c:pt>
                <c:pt idx="6">
                  <c:v>-3662.6949903865484</c:v>
                </c:pt>
                <c:pt idx="7">
                  <c:v>-3466.636636875568</c:v>
                </c:pt>
                <c:pt idx="8">
                  <c:v>-3235.0024408467752</c:v>
                </c:pt>
                <c:pt idx="9">
                  <c:v>-2974.2960823105568</c:v>
                </c:pt>
                <c:pt idx="10">
                  <c:v>-2689.9856984033627</c:v>
                </c:pt>
                <c:pt idx="11">
                  <c:v>-2383.5561468836281</c:v>
                </c:pt>
                <c:pt idx="12">
                  <c:v>-2043.5498091647846</c:v>
                </c:pt>
                <c:pt idx="13">
                  <c:v>-1684.5857586343902</c:v>
                </c:pt>
                <c:pt idx="14">
                  <c:v>-1311.5596540223153</c:v>
                </c:pt>
                <c:pt idx="15">
                  <c:v>-918.98244375892432</c:v>
                </c:pt>
                <c:pt idx="16">
                  <c:v>-518.46763998742972</c:v>
                </c:pt>
                <c:pt idx="17">
                  <c:v>-125.59399017285145</c:v>
                </c:pt>
                <c:pt idx="18">
                  <c:v>278.71033179027535</c:v>
                </c:pt>
                <c:pt idx="19">
                  <c:v>664.49885917861855</c:v>
                </c:pt>
                <c:pt idx="20">
                  <c:v>1050.5012834486004</c:v>
                </c:pt>
                <c:pt idx="21">
                  <c:v>1438.7246395964369</c:v>
                </c:pt>
                <c:pt idx="22">
                  <c:v>1812.0717518981621</c:v>
                </c:pt>
                <c:pt idx="23">
                  <c:v>2165.8243646752999</c:v>
                </c:pt>
                <c:pt idx="24">
                  <c:v>2501.3475363656185</c:v>
                </c:pt>
                <c:pt idx="25">
                  <c:v>2799.7064183400721</c:v>
                </c:pt>
                <c:pt idx="26">
                  <c:v>3072.6928298488701</c:v>
                </c:pt>
                <c:pt idx="27">
                  <c:v>3319.5195523180782</c:v>
                </c:pt>
                <c:pt idx="28">
                  <c:v>3535.3753852635377</c:v>
                </c:pt>
                <c:pt idx="29">
                  <c:v>3718.3267407882249</c:v>
                </c:pt>
                <c:pt idx="30">
                  <c:v>3867.5432239468264</c:v>
                </c:pt>
                <c:pt idx="31">
                  <c:v>3980.7387343741466</c:v>
                </c:pt>
                <c:pt idx="32">
                  <c:v>4052.4960066437698</c:v>
                </c:pt>
                <c:pt idx="33">
                  <c:v>4084.7419210488606</c:v>
                </c:pt>
                <c:pt idx="34">
                  <c:v>4078.1907639084516</c:v>
                </c:pt>
                <c:pt idx="35">
                  <c:v>4034.8711998296326</c:v>
                </c:pt>
                <c:pt idx="36">
                  <c:v>3952.247063910479</c:v>
                </c:pt>
                <c:pt idx="37">
                  <c:v>3830.0914234065672</c:v>
                </c:pt>
                <c:pt idx="38">
                  <c:v>3671.2591760535011</c:v>
                </c:pt>
                <c:pt idx="39">
                  <c:v>3475.7912248548632</c:v>
                </c:pt>
                <c:pt idx="40">
                  <c:v>3246.664070795076</c:v>
                </c:pt>
                <c:pt idx="41">
                  <c:v>2989.3357074208757</c:v>
                </c:pt>
                <c:pt idx="42">
                  <c:v>2708.3620033133234</c:v>
                </c:pt>
                <c:pt idx="43">
                  <c:v>2401.3977896620145</c:v>
                </c:pt>
                <c:pt idx="44">
                  <c:v>2068.2968579145213</c:v>
                </c:pt>
                <c:pt idx="45">
                  <c:v>1714.4181773171542</c:v>
                </c:pt>
                <c:pt idx="46">
                  <c:v>1335.094678901509</c:v>
                </c:pt>
                <c:pt idx="47">
                  <c:v>943.04216456515917</c:v>
                </c:pt>
                <c:pt idx="48">
                  <c:v>546.04368888743193</c:v>
                </c:pt>
                <c:pt idx="49">
                  <c:v>152.70577644729647</c:v>
                </c:pt>
                <c:pt idx="50">
                  <c:v>-245.87255249356545</c:v>
                </c:pt>
                <c:pt idx="51">
                  <c:v>-632.58442683108581</c:v>
                </c:pt>
                <c:pt idx="52">
                  <c:v>-1017.8776870817396</c:v>
                </c:pt>
                <c:pt idx="53">
                  <c:v>-1405.7383372020176</c:v>
                </c:pt>
                <c:pt idx="54">
                  <c:v>-1777.9279533111962</c:v>
                </c:pt>
                <c:pt idx="55">
                  <c:v>-2134.2990179744543</c:v>
                </c:pt>
                <c:pt idx="56">
                  <c:v>-2469.519007107745</c:v>
                </c:pt>
                <c:pt idx="57">
                  <c:v>-2776.98414142908</c:v>
                </c:pt>
                <c:pt idx="58">
                  <c:v>-3049.4616099262767</c:v>
                </c:pt>
                <c:pt idx="59">
                  <c:v>-3296.8019724906994</c:v>
                </c:pt>
                <c:pt idx="60">
                  <c:v>-3517.644167344843</c:v>
                </c:pt>
                <c:pt idx="61">
                  <c:v>-3702.6842730410644</c:v>
                </c:pt>
                <c:pt idx="62">
                  <c:v>-3854.3248952240278</c:v>
                </c:pt>
                <c:pt idx="63">
                  <c:v>-3970.5352250217315</c:v>
                </c:pt>
                <c:pt idx="64">
                  <c:v>-4044.5186494922768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CB3-4C61-B77E-F5BE923A3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948824"/>
        <c:axId val="577955880"/>
      </c:scatterChart>
      <c:valAx>
        <c:axId val="577948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55880"/>
        <c:crosses val="autoZero"/>
        <c:crossBetween val="midCat"/>
      </c:valAx>
      <c:valAx>
        <c:axId val="57795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48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TDK_KF_ST_08_02!$AC$20:$AC$84</c:f>
              <c:numCache>
                <c:formatCode>General</c:formatCode>
                <c:ptCount val="65"/>
                <c:pt idx="0">
                  <c:v>7.0330280964781652E-2</c:v>
                </c:pt>
                <c:pt idx="1">
                  <c:v>-0.10461502932092159</c:v>
                </c:pt>
                <c:pt idx="2">
                  <c:v>-9.9638555778859939E-2</c:v>
                </c:pt>
                <c:pt idx="3">
                  <c:v>-7.1074672040595033E-2</c:v>
                </c:pt>
                <c:pt idx="4">
                  <c:v>-7.1925912139892745E-2</c:v>
                </c:pt>
                <c:pt idx="5">
                  <c:v>-0.14475442577934672</c:v>
                </c:pt>
                <c:pt idx="6">
                  <c:v>-7.8300803186216683E-2</c:v>
                </c:pt>
                <c:pt idx="7">
                  <c:v>1.8284192058018789E-2</c:v>
                </c:pt>
                <c:pt idx="8">
                  <c:v>4.769496157977926E-2</c:v>
                </c:pt>
                <c:pt idx="9">
                  <c:v>6.6308058154056937E-2</c:v>
                </c:pt>
                <c:pt idx="10">
                  <c:v>3.7503467158060744E-2</c:v>
                </c:pt>
                <c:pt idx="11">
                  <c:v>6.3458679085442782E-2</c:v>
                </c:pt>
                <c:pt idx="12">
                  <c:v>7.6213528501540395E-2</c:v>
                </c:pt>
                <c:pt idx="13">
                  <c:v>0.1029890898889505</c:v>
                </c:pt>
                <c:pt idx="14">
                  <c:v>3.6696531617252504E-2</c:v>
                </c:pt>
                <c:pt idx="15">
                  <c:v>-3.5354792944900737E-2</c:v>
                </c:pt>
                <c:pt idx="16">
                  <c:v>-4.0620798438553152E-2</c:v>
                </c:pt>
                <c:pt idx="17">
                  <c:v>1.6311516376191548E-2</c:v>
                </c:pt>
                <c:pt idx="18">
                  <c:v>-7.5403805089536036E-2</c:v>
                </c:pt>
                <c:pt idx="19">
                  <c:v>-8.6286003484005391E-2</c:v>
                </c:pt>
                <c:pt idx="20">
                  <c:v>-7.0640699225648973E-2</c:v>
                </c:pt>
                <c:pt idx="21">
                  <c:v>-4.8231357231941274E-2</c:v>
                </c:pt>
                <c:pt idx="22">
                  <c:v>-1.1452782499134173E-2</c:v>
                </c:pt>
                <c:pt idx="23">
                  <c:v>3.8141995201158352E-2</c:v>
                </c:pt>
                <c:pt idx="24">
                  <c:v>2.8551012911293583E-2</c:v>
                </c:pt>
                <c:pt idx="25">
                  <c:v>4.719528471338208E-2</c:v>
                </c:pt>
                <c:pt idx="26">
                  <c:v>2.6039069868772913E-2</c:v>
                </c:pt>
                <c:pt idx="27">
                  <c:v>5.6743993229673606E-2</c:v>
                </c:pt>
                <c:pt idx="28">
                  <c:v>7.7440767228381446E-2</c:v>
                </c:pt>
                <c:pt idx="29">
                  <c:v>8.6737416204130113E-2</c:v>
                </c:pt>
                <c:pt idx="30">
                  <c:v>9.089079071264905E-2</c:v>
                </c:pt>
                <c:pt idx="31">
                  <c:v>6.7542989505398054E-3</c:v>
                </c:pt>
                <c:pt idx="32">
                  <c:v>-1.7895983019315054E-2</c:v>
                </c:pt>
                <c:pt idx="33">
                  <c:v>2.3942842997939806E-2</c:v>
                </c:pt>
                <c:pt idx="34">
                  <c:v>-2.2575947602092583E-2</c:v>
                </c:pt>
                <c:pt idx="35">
                  <c:v>4.3116096827873207E-3</c:v>
                </c:pt>
                <c:pt idx="36">
                  <c:v>6.0572546610217159E-2</c:v>
                </c:pt>
                <c:pt idx="37">
                  <c:v>1.9551786250588066E-2</c:v>
                </c:pt>
                <c:pt idx="38">
                  <c:v>-2.3513869472367332E-2</c:v>
                </c:pt>
                <c:pt idx="39">
                  <c:v>-2.5066625829595068E-3</c:v>
                </c:pt>
                <c:pt idx="40">
                  <c:v>0.12743145691933933</c:v>
                </c:pt>
                <c:pt idx="41">
                  <c:v>8.3071118036770031E-2</c:v>
                </c:pt>
                <c:pt idx="42">
                  <c:v>5.8183777939291303E-2</c:v>
                </c:pt>
                <c:pt idx="43">
                  <c:v>8.6260917954774641E-2</c:v>
                </c:pt>
                <c:pt idx="44">
                  <c:v>6.7474509991797049E-2</c:v>
                </c:pt>
                <c:pt idx="45">
                  <c:v>5.3779919266787601E-3</c:v>
                </c:pt>
                <c:pt idx="46">
                  <c:v>5.6075292824289136E-3</c:v>
                </c:pt>
                <c:pt idx="47">
                  <c:v>-6.9037599064984079E-2</c:v>
                </c:pt>
                <c:pt idx="48">
                  <c:v>-0.12741471378791402</c:v>
                </c:pt>
                <c:pt idx="49">
                  <c:v>-0.10895338232631957</c:v>
                </c:pt>
                <c:pt idx="50">
                  <c:v>-0.14716492229518963</c:v>
                </c:pt>
                <c:pt idx="51">
                  <c:v>-0.17811564264451363</c:v>
                </c:pt>
                <c:pt idx="52">
                  <c:v>-0.16620354989225916</c:v>
                </c:pt>
                <c:pt idx="53">
                  <c:v>-0.16867975027525972</c:v>
                </c:pt>
                <c:pt idx="54">
                  <c:v>-0.12518770673790414</c:v>
                </c:pt>
                <c:pt idx="55">
                  <c:v>-0.10480789267450064</c:v>
                </c:pt>
                <c:pt idx="56">
                  <c:v>-5.3276400821630432E-2</c:v>
                </c:pt>
                <c:pt idx="57">
                  <c:v>-3.4886274735754341E-2</c:v>
                </c:pt>
                <c:pt idx="58">
                  <c:v>-8.4586894099061283E-3</c:v>
                </c:pt>
                <c:pt idx="59">
                  <c:v>7.7548397247937828E-2</c:v>
                </c:pt>
                <c:pt idx="60">
                  <c:v>4.2609887481376063E-2</c:v>
                </c:pt>
                <c:pt idx="61">
                  <c:v>7.0375502357933328E-3</c:v>
                </c:pt>
                <c:pt idx="62">
                  <c:v>-1.6417197389273497E-4</c:v>
                </c:pt>
                <c:pt idx="63">
                  <c:v>-3.98334850517017E-2</c:v>
                </c:pt>
                <c:pt idx="64">
                  <c:v>-6.4060214464632281E-2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92-4E29-B42F-7AD1D74BA3D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354.32999999999993</c:v>
                </c:pt>
                <c:pt idx="2">
                  <c:v>348.7589999999999</c:v>
                </c:pt>
                <c:pt idx="3">
                  <c:v>343.32299999999992</c:v>
                </c:pt>
                <c:pt idx="4">
                  <c:v>337.69799999999992</c:v>
                </c:pt>
                <c:pt idx="5">
                  <c:v>331.96499999999992</c:v>
                </c:pt>
                <c:pt idx="6">
                  <c:v>326.30399999999992</c:v>
                </c:pt>
                <c:pt idx="7">
                  <c:v>320.62499999999994</c:v>
                </c:pt>
                <c:pt idx="8">
                  <c:v>314.90999999999997</c:v>
                </c:pt>
                <c:pt idx="9">
                  <c:v>309.25799999999998</c:v>
                </c:pt>
                <c:pt idx="10">
                  <c:v>303.70499999999998</c:v>
                </c:pt>
                <c:pt idx="11">
                  <c:v>298.20599999999996</c:v>
                </c:pt>
                <c:pt idx="12">
                  <c:v>292.51799999999997</c:v>
                </c:pt>
                <c:pt idx="13">
                  <c:v>286.84799999999996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269.76599999999996</c:v>
                </c:pt>
                <c:pt idx="17">
                  <c:v>264.23099999999994</c:v>
                </c:pt>
                <c:pt idx="18">
                  <c:v>258.55199999999996</c:v>
                </c:pt>
                <c:pt idx="19">
                  <c:v>253.09799999999996</c:v>
                </c:pt>
                <c:pt idx="20">
                  <c:v>247.55399999999995</c:v>
                </c:pt>
                <c:pt idx="21">
                  <c:v>241.82999999999996</c:v>
                </c:pt>
                <c:pt idx="22">
                  <c:v>236.11499999999995</c:v>
                </c:pt>
                <c:pt idx="23">
                  <c:v>230.42699999999996</c:v>
                </c:pt>
                <c:pt idx="24">
                  <c:v>224.68499999999997</c:v>
                </c:pt>
                <c:pt idx="25">
                  <c:v>219.17699999999996</c:v>
                </c:pt>
                <c:pt idx="26">
                  <c:v>213.65999999999997</c:v>
                </c:pt>
                <c:pt idx="27">
                  <c:v>208.08899999999997</c:v>
                </c:pt>
                <c:pt idx="28">
                  <c:v>202.50899999999996</c:v>
                </c:pt>
                <c:pt idx="29">
                  <c:v>196.91099999999994</c:v>
                </c:pt>
                <c:pt idx="30">
                  <c:v>191.24099999999996</c:v>
                </c:pt>
                <c:pt idx="31">
                  <c:v>185.46299999999997</c:v>
                </c:pt>
                <c:pt idx="32">
                  <c:v>179.80199999999996</c:v>
                </c:pt>
                <c:pt idx="33">
                  <c:v>174.16799999999998</c:v>
                </c:pt>
                <c:pt idx="34">
                  <c:v>168.65999999999997</c:v>
                </c:pt>
                <c:pt idx="35">
                  <c:v>163.22399999999996</c:v>
                </c:pt>
                <c:pt idx="36">
                  <c:v>157.61699999999996</c:v>
                </c:pt>
                <c:pt idx="37">
                  <c:v>151.93799999999996</c:v>
                </c:pt>
                <c:pt idx="38">
                  <c:v>146.28599999999997</c:v>
                </c:pt>
                <c:pt idx="39">
                  <c:v>140.60699999999997</c:v>
                </c:pt>
                <c:pt idx="40">
                  <c:v>134.93699999999998</c:v>
                </c:pt>
                <c:pt idx="41">
                  <c:v>129.33899999999997</c:v>
                </c:pt>
                <c:pt idx="42">
                  <c:v>123.83099999999997</c:v>
                </c:pt>
                <c:pt idx="43">
                  <c:v>118.30499999999998</c:v>
                </c:pt>
                <c:pt idx="44">
                  <c:v>112.71599999999998</c:v>
                </c:pt>
                <c:pt idx="45">
                  <c:v>107.10899999999998</c:v>
                </c:pt>
                <c:pt idx="46">
                  <c:v>101.36699999999998</c:v>
                </c:pt>
                <c:pt idx="47">
                  <c:v>95.633999999999972</c:v>
                </c:pt>
                <c:pt idx="48">
                  <c:v>89.96399999999997</c:v>
                </c:pt>
                <c:pt idx="49">
                  <c:v>84.419999999999973</c:v>
                </c:pt>
                <c:pt idx="50">
                  <c:v>78.821999999999974</c:v>
                </c:pt>
                <c:pt idx="51">
                  <c:v>73.35899999999998</c:v>
                </c:pt>
                <c:pt idx="52">
                  <c:v>67.832999999999984</c:v>
                </c:pt>
                <c:pt idx="53">
                  <c:v>62.126999999999981</c:v>
                </c:pt>
                <c:pt idx="54">
                  <c:v>56.447999999999979</c:v>
                </c:pt>
                <c:pt idx="55">
                  <c:v>50.741999999999976</c:v>
                </c:pt>
                <c:pt idx="56">
                  <c:v>45.035999999999973</c:v>
                </c:pt>
                <c:pt idx="57">
                  <c:v>39.392999999999972</c:v>
                </c:pt>
                <c:pt idx="58">
                  <c:v>33.920999999999971</c:v>
                </c:pt>
                <c:pt idx="59">
                  <c:v>28.385999999999971</c:v>
                </c:pt>
                <c:pt idx="60">
                  <c:v>22.733999999999973</c:v>
                </c:pt>
                <c:pt idx="61">
                  <c:v>17.135999999999974</c:v>
                </c:pt>
                <c:pt idx="62">
                  <c:v>11.456999999999976</c:v>
                </c:pt>
                <c:pt idx="63">
                  <c:v>5.6339999999999764</c:v>
                </c:pt>
                <c:pt idx="64">
                  <c:v>-5.4000000000023363E-2</c:v>
                </c:pt>
              </c:numCache>
            </c:numRef>
          </c:xVal>
          <c:yVal>
            <c:numRef>
              <c:f>TDK_KF_ST_08_02!$AC$85:$AC$149</c:f>
              <c:numCache>
                <c:formatCode>General</c:formatCode>
                <c:ptCount val="65"/>
                <c:pt idx="0">
                  <c:v>3.9988487706693832E-2</c:v>
                </c:pt>
                <c:pt idx="1">
                  <c:v>-3.5293345260868136E-2</c:v>
                </c:pt>
                <c:pt idx="2">
                  <c:v>3.8292933184720823E-2</c:v>
                </c:pt>
                <c:pt idx="3">
                  <c:v>3.8026878622247295E-2</c:v>
                </c:pt>
                <c:pt idx="4">
                  <c:v>5.7156241100017269E-2</c:v>
                </c:pt>
                <c:pt idx="5">
                  <c:v>-1.504656436429741E-2</c:v>
                </c:pt>
                <c:pt idx="6">
                  <c:v>2.3418078175723167E-3</c:v>
                </c:pt>
                <c:pt idx="7">
                  <c:v>-5.9402519029276846E-3</c:v>
                </c:pt>
                <c:pt idx="8">
                  <c:v>2.7596141531262219E-2</c:v>
                </c:pt>
                <c:pt idx="9">
                  <c:v>-5.9746672842550197E-2</c:v>
                </c:pt>
                <c:pt idx="10">
                  <c:v>-0.16668832616602458</c:v>
                </c:pt>
                <c:pt idx="11">
                  <c:v>-0.14917193713262122</c:v>
                </c:pt>
                <c:pt idx="12">
                  <c:v>-0.10770410869184843</c:v>
                </c:pt>
                <c:pt idx="13">
                  <c:v>-0.14689682339837873</c:v>
                </c:pt>
                <c:pt idx="14">
                  <c:v>-0.16960573070639384</c:v>
                </c:pt>
                <c:pt idx="15">
                  <c:v>-0.12451410409329355</c:v>
                </c:pt>
                <c:pt idx="16">
                  <c:v>-8.4288861254776748E-2</c:v>
                </c:pt>
                <c:pt idx="17">
                  <c:v>-5.8511688549231167E-2</c:v>
                </c:pt>
                <c:pt idx="18">
                  <c:v>4.5425528420025785E-2</c:v>
                </c:pt>
                <c:pt idx="19">
                  <c:v>6.3350142580929969E-2</c:v>
                </c:pt>
                <c:pt idx="20">
                  <c:v>0.19450644766553182</c:v>
                </c:pt>
                <c:pt idx="21">
                  <c:v>0.16228522478795071</c:v>
                </c:pt>
                <c:pt idx="22">
                  <c:v>8.9116292294477262E-2</c:v>
                </c:pt>
                <c:pt idx="23">
                  <c:v>6.8845720120350506E-2</c:v>
                </c:pt>
                <c:pt idx="24">
                  <c:v>9.110678562271346E-2</c:v>
                </c:pt>
                <c:pt idx="25">
                  <c:v>0.10757050059322637</c:v>
                </c:pt>
                <c:pt idx="26">
                  <c:v>8.4696652847810583E-2</c:v>
                </c:pt>
                <c:pt idx="27">
                  <c:v>2.1140819001715272E-2</c:v>
                </c:pt>
                <c:pt idx="28">
                  <c:v>-8.7573388265525409E-2</c:v>
                </c:pt>
                <c:pt idx="29">
                  <c:v>2.6919930598751307E-2</c:v>
                </c:pt>
                <c:pt idx="30">
                  <c:v>1.8765604536298497E-2</c:v>
                </c:pt>
                <c:pt idx="31">
                  <c:v>5.7308090590709071E-2</c:v>
                </c:pt>
                <c:pt idx="32">
                  <c:v>7.2441192957796829E-2</c:v>
                </c:pt>
                <c:pt idx="33">
                  <c:v>7.9005849246556181E-2</c:v>
                </c:pt>
                <c:pt idx="34">
                  <c:v>4.4332676922408609E-2</c:v>
                </c:pt>
                <c:pt idx="35">
                  <c:v>0.11347133906926388</c:v>
                </c:pt>
                <c:pt idx="36">
                  <c:v>0.12326011175628082</c:v>
                </c:pt>
                <c:pt idx="37">
                  <c:v>0.12471134526131777</c:v>
                </c:pt>
                <c:pt idx="38">
                  <c:v>0.1215808560393441</c:v>
                </c:pt>
                <c:pt idx="39">
                  <c:v>3.294170506512728E-2</c:v>
                </c:pt>
                <c:pt idx="40">
                  <c:v>9.0059368825933461E-2</c:v>
                </c:pt>
                <c:pt idx="41">
                  <c:v>-3.0371720995589158E-2</c:v>
                </c:pt>
                <c:pt idx="42">
                  <c:v>1.4501972298077703E-2</c:v>
                </c:pt>
                <c:pt idx="43">
                  <c:v>3.8934392322829581E-2</c:v>
                </c:pt>
                <c:pt idx="44">
                  <c:v>-0.12282366638916642</c:v>
                </c:pt>
                <c:pt idx="45">
                  <c:v>-6.802023019815806E-3</c:v>
                </c:pt>
                <c:pt idx="46">
                  <c:v>-3.624730298948009E-2</c:v>
                </c:pt>
                <c:pt idx="47">
                  <c:v>-2.9625670286762329E-2</c:v>
                </c:pt>
                <c:pt idx="48">
                  <c:v>7.754722453645968E-2</c:v>
                </c:pt>
                <c:pt idx="49">
                  <c:v>7.1428521047479876E-2</c:v>
                </c:pt>
                <c:pt idx="50">
                  <c:v>4.543126327703817E-2</c:v>
                </c:pt>
                <c:pt idx="51">
                  <c:v>0.13876152926405894</c:v>
                </c:pt>
                <c:pt idx="52">
                  <c:v>0.10223962118207908</c:v>
                </c:pt>
                <c:pt idx="53">
                  <c:v>8.7529270016972305E-2</c:v>
                </c:pt>
                <c:pt idx="54">
                  <c:v>0.23995223830530676</c:v>
                </c:pt>
                <c:pt idx="55">
                  <c:v>7.0048823368082935E-2</c:v>
                </c:pt>
                <c:pt idx="56">
                  <c:v>3.8314906713679875E-2</c:v>
                </c:pt>
                <c:pt idx="57">
                  <c:v>-6.5260223552684238E-2</c:v>
                </c:pt>
                <c:pt idx="58">
                  <c:v>-0.10035995967783862</c:v>
                </c:pt>
                <c:pt idx="59">
                  <c:v>-4.0518771316445878E-2</c:v>
                </c:pt>
                <c:pt idx="60">
                  <c:v>-7.5972863567749016E-2</c:v>
                </c:pt>
                <c:pt idx="61">
                  <c:v>-3.5010520563794501E-2</c:v>
                </c:pt>
                <c:pt idx="62">
                  <c:v>-7.6458383585286782E-2</c:v>
                </c:pt>
                <c:pt idx="63">
                  <c:v>-8.1729945268496529E-2</c:v>
                </c:pt>
                <c:pt idx="64">
                  <c:v>1.6664212507684795E-2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192-4E29-B42F-7AD1D74BA3D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</c:numCache>
            </c:numRef>
          </c:xVal>
          <c:yVal>
            <c:numRef>
              <c:f>TDK_KF_ST_08_02!$AD$20:$AD$83</c:f>
              <c:numCache>
                <c:formatCode>General</c:formatCode>
                <c:ptCount val="64"/>
                <c:pt idx="0">
                  <c:v>-5.3666068457096858E-2</c:v>
                </c:pt>
                <c:pt idx="1">
                  <c:v>2.2885084052425064E-2</c:v>
                </c:pt>
                <c:pt idx="2">
                  <c:v>2.3180172193573156E-2</c:v>
                </c:pt>
                <c:pt idx="3">
                  <c:v>3.6064151476800532E-2</c:v>
                </c:pt>
                <c:pt idx="4">
                  <c:v>-4.0469514278562713E-3</c:v>
                </c:pt>
                <c:pt idx="5">
                  <c:v>0.10423565446290084</c:v>
                </c:pt>
                <c:pt idx="6">
                  <c:v>-2.2059156491621934E-2</c:v>
                </c:pt>
                <c:pt idx="7">
                  <c:v>-8.3544415610703027E-2</c:v>
                </c:pt>
                <c:pt idx="8">
                  <c:v>-9.3800548660993854E-3</c:v>
                </c:pt>
                <c:pt idx="9">
                  <c:v>3.7407652140259984E-3</c:v>
                </c:pt>
                <c:pt idx="10">
                  <c:v>0.20244877114724602</c:v>
                </c:pt>
                <c:pt idx="11">
                  <c:v>2.4070590931529523E-2</c:v>
                </c:pt>
                <c:pt idx="12">
                  <c:v>2.6026092680538682E-2</c:v>
                </c:pt>
                <c:pt idx="13">
                  <c:v>3.5772439375108434E-2</c:v>
                </c:pt>
                <c:pt idx="14">
                  <c:v>8.7347316597856661E-3</c:v>
                </c:pt>
                <c:pt idx="15">
                  <c:v>0.10678331399238061</c:v>
                </c:pt>
                <c:pt idx="16">
                  <c:v>0.11816802297501283</c:v>
                </c:pt>
                <c:pt idx="17">
                  <c:v>-4.5937186662953877E-2</c:v>
                </c:pt>
                <c:pt idx="18">
                  <c:v>3.9156502100055945E-2</c:v>
                </c:pt>
                <c:pt idx="19">
                  <c:v>7.9483980464189585E-2</c:v>
                </c:pt>
                <c:pt idx="20">
                  <c:v>-5.2182967163517446E-2</c:v>
                </c:pt>
                <c:pt idx="21">
                  <c:v>8.7165749554770855E-2</c:v>
                </c:pt>
                <c:pt idx="22">
                  <c:v>2.5954754797211876E-2</c:v>
                </c:pt>
                <c:pt idx="23">
                  <c:v>-6.8513716196747509E-2</c:v>
                </c:pt>
                <c:pt idx="24">
                  <c:v>6.1508355914639878E-2</c:v>
                </c:pt>
                <c:pt idx="25">
                  <c:v>-1.4253579648254799E-2</c:v>
                </c:pt>
                <c:pt idx="26">
                  <c:v>9.5541786170571186E-2</c:v>
                </c:pt>
                <c:pt idx="27">
                  <c:v>6.7967352031644168E-2</c:v>
                </c:pt>
                <c:pt idx="28">
                  <c:v>4.5819344527899375E-2</c:v>
                </c:pt>
                <c:pt idx="29">
                  <c:v>2.6733922865133763E-2</c:v>
                </c:pt>
                <c:pt idx="30">
                  <c:v>-4.6558113790240441E-2</c:v>
                </c:pt>
                <c:pt idx="31">
                  <c:v>7.2251550296016376E-2</c:v>
                </c:pt>
                <c:pt idx="32">
                  <c:v>9.0337175977111883E-2</c:v>
                </c:pt>
                <c:pt idx="33">
                  <c:v>3.3365247592769265E-2</c:v>
                </c:pt>
                <c:pt idx="34">
                  <c:v>4.134155213839108E-2</c:v>
                </c:pt>
                <c:pt idx="35">
                  <c:v>2.2608320915963986E-2</c:v>
                </c:pt>
                <c:pt idx="36">
                  <c:v>-0.14814593487574257</c:v>
                </c:pt>
                <c:pt idx="37">
                  <c:v>1.5890327511272062E-3</c:v>
                </c:pt>
                <c:pt idx="38">
                  <c:v>0.10821052232017792</c:v>
                </c:pt>
                <c:pt idx="39">
                  <c:v>0.11007716317618588</c:v>
                </c:pt>
                <c:pt idx="40">
                  <c:v>-3.6324671296625866E-2</c:v>
                </c:pt>
                <c:pt idx="41">
                  <c:v>-1.4225397916419524E-2</c:v>
                </c:pt>
                <c:pt idx="42">
                  <c:v>3.0932514355185958E-2</c:v>
                </c:pt>
                <c:pt idx="43">
                  <c:v>7.602430683317607E-2</c:v>
                </c:pt>
                <c:pt idx="44">
                  <c:v>0.12703193767373477</c:v>
                </c:pt>
                <c:pt idx="45">
                  <c:v>5.7972150654251209E-2</c:v>
                </c:pt>
                <c:pt idx="46">
                  <c:v>3.9817999137596871E-2</c:v>
                </c:pt>
                <c:pt idx="47">
                  <c:v>1.0525910515752912E-2</c:v>
                </c:pt>
                <c:pt idx="48">
                  <c:v>4.3125852533137277E-2</c:v>
                </c:pt>
                <c:pt idx="49">
                  <c:v>-1.5560721766973984E-2</c:v>
                </c:pt>
                <c:pt idx="50">
                  <c:v>-2.2440808411204216E-2</c:v>
                </c:pt>
                <c:pt idx="51">
                  <c:v>3.1218819246134899E-2</c:v>
                </c:pt>
                <c:pt idx="52">
                  <c:v>5.8499441200410729E-2</c:v>
                </c:pt>
                <c:pt idx="53">
                  <c:v>1.9507813142638497E-2</c:v>
                </c:pt>
                <c:pt idx="54">
                  <c:v>-4.1500619428120444E-2</c:v>
                </c:pt>
                <c:pt idx="55">
                  <c:v>4.5061219831950439E-2</c:v>
                </c:pt>
                <c:pt idx="56">
                  <c:v>8.0872542352892651E-2</c:v>
                </c:pt>
                <c:pt idx="57">
                  <c:v>2.8946022832826657E-2</c:v>
                </c:pt>
                <c:pt idx="58">
                  <c:v>1.0800497227478445E-2</c:v>
                </c:pt>
                <c:pt idx="59">
                  <c:v>-9.2594961612235238E-2</c:v>
                </c:pt>
                <c:pt idx="60">
                  <c:v>1.4546353618641206E-2</c:v>
                </c:pt>
                <c:pt idx="61">
                  <c:v>3.0989328386453963E-2</c:v>
                </c:pt>
                <c:pt idx="62">
                  <c:v>3.8457105158613558E-2</c:v>
                </c:pt>
                <c:pt idx="63">
                  <c:v>4.5401397908335639E-3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92-4E29-B42F-7AD1D74B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946864"/>
        <c:axId val="577957448"/>
      </c:scatterChart>
      <c:valAx>
        <c:axId val="5779468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57448"/>
        <c:crosses val="autoZero"/>
        <c:crossBetween val="midCat"/>
      </c:valAx>
      <c:valAx>
        <c:axId val="57795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46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TDK_KF_ST_08_02!$I$20:$I$84</c:f>
              <c:numCache>
                <c:formatCode>General</c:formatCode>
                <c:ptCount val="65"/>
                <c:pt idx="0">
                  <c:v>538</c:v>
                </c:pt>
                <c:pt idx="1">
                  <c:v>930</c:v>
                </c:pt>
                <c:pt idx="2">
                  <c:v>1327</c:v>
                </c:pt>
                <c:pt idx="3">
                  <c:v>1712</c:v>
                </c:pt>
                <c:pt idx="4">
                  <c:v>2061</c:v>
                </c:pt>
                <c:pt idx="5">
                  <c:v>2391</c:v>
                </c:pt>
                <c:pt idx="6">
                  <c:v>2707</c:v>
                </c:pt>
                <c:pt idx="7">
                  <c:v>2993</c:v>
                </c:pt>
                <c:pt idx="8">
                  <c:v>3256</c:v>
                </c:pt>
                <c:pt idx="9">
                  <c:v>3494</c:v>
                </c:pt>
                <c:pt idx="10">
                  <c:v>3689</c:v>
                </c:pt>
                <c:pt idx="11">
                  <c:v>3849</c:v>
                </c:pt>
                <c:pt idx="12">
                  <c:v>3976</c:v>
                </c:pt>
                <c:pt idx="13">
                  <c:v>4055</c:v>
                </c:pt>
                <c:pt idx="14">
                  <c:v>4099</c:v>
                </c:pt>
                <c:pt idx="15">
                  <c:v>4108</c:v>
                </c:pt>
                <c:pt idx="16">
                  <c:v>4070</c:v>
                </c:pt>
                <c:pt idx="17">
                  <c:v>3994</c:v>
                </c:pt>
                <c:pt idx="18">
                  <c:v>3885</c:v>
                </c:pt>
                <c:pt idx="19">
                  <c:v>3731</c:v>
                </c:pt>
                <c:pt idx="20">
                  <c:v>3540</c:v>
                </c:pt>
                <c:pt idx="21">
                  <c:v>3318</c:v>
                </c:pt>
                <c:pt idx="22">
                  <c:v>3075</c:v>
                </c:pt>
                <c:pt idx="23">
                  <c:v>2798</c:v>
                </c:pt>
                <c:pt idx="24">
                  <c:v>2477</c:v>
                </c:pt>
                <c:pt idx="25">
                  <c:v>2142</c:v>
                </c:pt>
                <c:pt idx="26">
                  <c:v>1783</c:v>
                </c:pt>
                <c:pt idx="27">
                  <c:v>1409</c:v>
                </c:pt>
                <c:pt idx="28">
                  <c:v>1021</c:v>
                </c:pt>
                <c:pt idx="29">
                  <c:v>636</c:v>
                </c:pt>
                <c:pt idx="30">
                  <c:v>242</c:v>
                </c:pt>
                <c:pt idx="31">
                  <c:v>-153</c:v>
                </c:pt>
                <c:pt idx="32">
                  <c:v>-558</c:v>
                </c:pt>
                <c:pt idx="33">
                  <c:v>-961</c:v>
                </c:pt>
                <c:pt idx="34">
                  <c:v>-1358</c:v>
                </c:pt>
                <c:pt idx="35">
                  <c:v>-1739</c:v>
                </c:pt>
                <c:pt idx="36">
                  <c:v>-2094</c:v>
                </c:pt>
                <c:pt idx="37">
                  <c:v>-2425</c:v>
                </c:pt>
                <c:pt idx="38">
                  <c:v>-2731</c:v>
                </c:pt>
                <c:pt idx="39">
                  <c:v>-3022</c:v>
                </c:pt>
                <c:pt idx="40">
                  <c:v>-3284</c:v>
                </c:pt>
                <c:pt idx="41">
                  <c:v>-3520</c:v>
                </c:pt>
                <c:pt idx="42">
                  <c:v>-3722</c:v>
                </c:pt>
                <c:pt idx="43">
                  <c:v>-3877</c:v>
                </c:pt>
                <c:pt idx="44">
                  <c:v>-4005</c:v>
                </c:pt>
                <c:pt idx="45">
                  <c:v>-4086</c:v>
                </c:pt>
                <c:pt idx="46">
                  <c:v>-4133</c:v>
                </c:pt>
                <c:pt idx="47">
                  <c:v>-4136</c:v>
                </c:pt>
                <c:pt idx="48">
                  <c:v>-4108</c:v>
                </c:pt>
                <c:pt idx="49">
                  <c:v>-4031</c:v>
                </c:pt>
                <c:pt idx="50">
                  <c:v>-3917</c:v>
                </c:pt>
                <c:pt idx="51">
                  <c:v>-3766</c:v>
                </c:pt>
                <c:pt idx="52">
                  <c:v>-3578</c:v>
                </c:pt>
                <c:pt idx="53">
                  <c:v>-3359</c:v>
                </c:pt>
                <c:pt idx="54">
                  <c:v>-3114</c:v>
                </c:pt>
                <c:pt idx="55">
                  <c:v>-2834</c:v>
                </c:pt>
                <c:pt idx="56">
                  <c:v>-2519</c:v>
                </c:pt>
                <c:pt idx="57">
                  <c:v>-2182</c:v>
                </c:pt>
                <c:pt idx="58">
                  <c:v>-1815</c:v>
                </c:pt>
                <c:pt idx="59">
                  <c:v>-1444</c:v>
                </c:pt>
                <c:pt idx="60">
                  <c:v>-1056</c:v>
                </c:pt>
                <c:pt idx="61">
                  <c:v>-671</c:v>
                </c:pt>
                <c:pt idx="62">
                  <c:v>-276</c:v>
                </c:pt>
                <c:pt idx="63">
                  <c:v>122</c:v>
                </c:pt>
                <c:pt idx="64">
                  <c:v>528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5C-4F48-996D-23338039AE0D}"/>
            </c:ext>
          </c:extLst>
        </c:ser>
        <c:ser>
          <c:idx val="1"/>
          <c:order val="1"/>
          <c:tx>
            <c:strRef>
              <c:f>TDK_KF_ST_08_02!$L$19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TDK_KF_ST_08_02!$L$20:$L$84</c:f>
              <c:numCache>
                <c:formatCode>General</c:formatCode>
                <c:ptCount val="65"/>
                <c:pt idx="0">
                  <c:v>529.37082022242839</c:v>
                </c:pt>
                <c:pt idx="1">
                  <c:v>934.19898741608029</c:v>
                </c:pt>
                <c:pt idx="2">
                  <c:v>1330.1250146192951</c:v>
                </c:pt>
                <c:pt idx="3">
                  <c:v>1713.7196201772501</c:v>
                </c:pt>
                <c:pt idx="4">
                  <c:v>2064.791017724579</c:v>
                </c:pt>
                <c:pt idx="5">
                  <c:v>2400.2783398697406</c:v>
                </c:pt>
                <c:pt idx="6">
                  <c:v>2711.4411015887895</c:v>
                </c:pt>
                <c:pt idx="7">
                  <c:v>2995.2766012881448</c:v>
                </c:pt>
                <c:pt idx="8">
                  <c:v>3258.3416656397171</c:v>
                </c:pt>
                <c:pt idx="9">
                  <c:v>3492.033931367027</c:v>
                </c:pt>
                <c:pt idx="10">
                  <c:v>3690.1886784447738</c:v>
                </c:pt>
                <c:pt idx="11">
                  <c:v>3848.3114597052327</c:v>
                </c:pt>
                <c:pt idx="12">
                  <c:v>3969.7760325475779</c:v>
                </c:pt>
                <c:pt idx="13">
                  <c:v>4050.72799782731</c:v>
                </c:pt>
                <c:pt idx="14">
                  <c:v>4094.7674651961061</c:v>
                </c:pt>
                <c:pt idx="15">
                  <c:v>4099.8937995283604</c:v>
                </c:pt>
                <c:pt idx="16">
                  <c:v>4065.2562949111793</c:v>
                </c:pt>
                <c:pt idx="17">
                  <c:v>3992.2821616056358</c:v>
                </c:pt>
                <c:pt idx="18">
                  <c:v>3874.7671608189412</c:v>
                </c:pt>
                <c:pt idx="19">
                  <c:v>3724.2969774575949</c:v>
                </c:pt>
                <c:pt idx="20">
                  <c:v>3537.7725855886615</c:v>
                </c:pt>
                <c:pt idx="21">
                  <c:v>3319.0926018454311</c:v>
                </c:pt>
                <c:pt idx="22">
                  <c:v>3074.5307538487923</c:v>
                </c:pt>
                <c:pt idx="23">
                  <c:v>2796.362454742828</c:v>
                </c:pt>
                <c:pt idx="24">
                  <c:v>2483.5270125673701</c:v>
                </c:pt>
                <c:pt idx="25">
                  <c:v>2145.954026504251</c:v>
                </c:pt>
                <c:pt idx="26">
                  <c:v>1785.233238804796</c:v>
                </c:pt>
                <c:pt idx="27">
                  <c:v>1412.5822228322279</c:v>
                </c:pt>
                <c:pt idx="28">
                  <c:v>1025.4629589289027</c:v>
                </c:pt>
                <c:pt idx="29">
                  <c:v>641.64010394887816</c:v>
                </c:pt>
                <c:pt idx="30">
                  <c:v>249.24407613159275</c:v>
                </c:pt>
                <c:pt idx="31">
                  <c:v>-151.44359415188609</c:v>
                </c:pt>
                <c:pt idx="32">
                  <c:v>-557.30481385920814</c:v>
                </c:pt>
                <c:pt idx="33">
                  <c:v>-958.54686926795398</c:v>
                </c:pt>
                <c:pt idx="34">
                  <c:v>-1359.1723305648325</c:v>
                </c:pt>
                <c:pt idx="35">
                  <c:v>-1737.854411324533</c:v>
                </c:pt>
                <c:pt idx="36">
                  <c:v>-2089.6396307193413</c:v>
                </c:pt>
                <c:pt idx="37">
                  <c:v>-2424.9276947638632</c:v>
                </c:pt>
                <c:pt idx="38">
                  <c:v>-2735.6779928562541</c:v>
                </c:pt>
                <c:pt idx="39">
                  <c:v>-3023.0246565903312</c:v>
                </c:pt>
                <c:pt idx="40">
                  <c:v>-3288.0929048677149</c:v>
                </c:pt>
                <c:pt idx="41">
                  <c:v>-3519.2467100409194</c:v>
                </c:pt>
                <c:pt idx="42">
                  <c:v>-3721.0322296388699</c:v>
                </c:pt>
                <c:pt idx="43">
                  <c:v>-3882.3631041954945</c:v>
                </c:pt>
                <c:pt idx="44">
                  <c:v>-4005.4247072044086</c:v>
                </c:pt>
                <c:pt idx="45">
                  <c:v>-4086.7845606184369</c:v>
                </c:pt>
                <c:pt idx="46">
                  <c:v>-4132.5625908001666</c:v>
                </c:pt>
                <c:pt idx="47">
                  <c:v>-4139.3182677376317</c:v>
                </c:pt>
                <c:pt idx="48">
                  <c:v>-4105.87084714096</c:v>
                </c:pt>
                <c:pt idx="49">
                  <c:v>-4032.330436942299</c:v>
                </c:pt>
                <c:pt idx="50">
                  <c:v>-3918.9580811473129</c:v>
                </c:pt>
                <c:pt idx="51">
                  <c:v>-3767.3135131447575</c:v>
                </c:pt>
                <c:pt idx="52">
                  <c:v>-3580.701056875766</c:v>
                </c:pt>
                <c:pt idx="53">
                  <c:v>-3361.9389782102435</c:v>
                </c:pt>
                <c:pt idx="54">
                  <c:v>-3114.0506629201304</c:v>
                </c:pt>
                <c:pt idx="55">
                  <c:v>-2835.4917976581214</c:v>
                </c:pt>
                <c:pt idx="56">
                  <c:v>-2519.6023988753932</c:v>
                </c:pt>
                <c:pt idx="57">
                  <c:v>-2179.6347779838875</c:v>
                </c:pt>
                <c:pt idx="58">
                  <c:v>-1818.0455526913902</c:v>
                </c:pt>
                <c:pt idx="59">
                  <c:v>-1448.1783911018574</c:v>
                </c:pt>
                <c:pt idx="60">
                  <c:v>-1056.5729197059707</c:v>
                </c:pt>
                <c:pt idx="61">
                  <c:v>-668.11861974492297</c:v>
                </c:pt>
                <c:pt idx="62">
                  <c:v>-273.00439842774995</c:v>
                </c:pt>
                <c:pt idx="63">
                  <c:v>127.70480891124613</c:v>
                </c:pt>
                <c:pt idx="64">
                  <c:v>535.36806367706436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5C-4F48-996D-23338039AE0D}"/>
            </c:ext>
          </c:extLst>
        </c:ser>
        <c:ser>
          <c:idx val="2"/>
          <c:order val="2"/>
          <c:tx>
            <c:strRef>
              <c:f>TDK_KF_ST_08_02!$J$19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TDK_KF_ST_08_02!$J$20:$J$84</c:f>
              <c:numCache>
                <c:formatCode>General</c:formatCode>
                <c:ptCount val="65"/>
                <c:pt idx="0">
                  <c:v>-4058</c:v>
                </c:pt>
                <c:pt idx="1">
                  <c:v>-3985</c:v>
                </c:pt>
                <c:pt idx="2">
                  <c:v>-3874</c:v>
                </c:pt>
                <c:pt idx="3">
                  <c:v>-3719</c:v>
                </c:pt>
                <c:pt idx="4">
                  <c:v>-3534</c:v>
                </c:pt>
                <c:pt idx="5">
                  <c:v>-3319</c:v>
                </c:pt>
                <c:pt idx="6">
                  <c:v>-3071</c:v>
                </c:pt>
                <c:pt idx="7">
                  <c:v>-2790</c:v>
                </c:pt>
                <c:pt idx="8">
                  <c:v>-2479</c:v>
                </c:pt>
                <c:pt idx="9">
                  <c:v>-2143</c:v>
                </c:pt>
                <c:pt idx="10">
                  <c:v>-1785</c:v>
                </c:pt>
                <c:pt idx="11">
                  <c:v>-1415</c:v>
                </c:pt>
                <c:pt idx="12">
                  <c:v>-1031</c:v>
                </c:pt>
                <c:pt idx="13">
                  <c:v>-645</c:v>
                </c:pt>
                <c:pt idx="14">
                  <c:v>-255</c:v>
                </c:pt>
                <c:pt idx="15">
                  <c:v>145</c:v>
                </c:pt>
                <c:pt idx="16">
                  <c:v>545</c:v>
                </c:pt>
                <c:pt idx="17">
                  <c:v>940</c:v>
                </c:pt>
                <c:pt idx="18">
                  <c:v>1338</c:v>
                </c:pt>
                <c:pt idx="19">
                  <c:v>1708</c:v>
                </c:pt>
                <c:pt idx="20">
                  <c:v>2063</c:v>
                </c:pt>
                <c:pt idx="21">
                  <c:v>2396</c:v>
                </c:pt>
                <c:pt idx="22">
                  <c:v>2705</c:v>
                </c:pt>
                <c:pt idx="23">
                  <c:v>2997</c:v>
                </c:pt>
                <c:pt idx="24">
                  <c:v>3250</c:v>
                </c:pt>
                <c:pt idx="25">
                  <c:v>3487</c:v>
                </c:pt>
                <c:pt idx="26">
                  <c:v>3685</c:v>
                </c:pt>
                <c:pt idx="27">
                  <c:v>3847</c:v>
                </c:pt>
                <c:pt idx="28">
                  <c:v>3973</c:v>
                </c:pt>
                <c:pt idx="29">
                  <c:v>4056</c:v>
                </c:pt>
                <c:pt idx="30">
                  <c:v>4095</c:v>
                </c:pt>
                <c:pt idx="31">
                  <c:v>4102</c:v>
                </c:pt>
                <c:pt idx="32">
                  <c:v>4074</c:v>
                </c:pt>
                <c:pt idx="33">
                  <c:v>3993</c:v>
                </c:pt>
                <c:pt idx="34">
                  <c:v>3879</c:v>
                </c:pt>
                <c:pt idx="35">
                  <c:v>3730</c:v>
                </c:pt>
                <c:pt idx="36">
                  <c:v>3547</c:v>
                </c:pt>
                <c:pt idx="37">
                  <c:v>3331</c:v>
                </c:pt>
                <c:pt idx="38">
                  <c:v>3086</c:v>
                </c:pt>
                <c:pt idx="39">
                  <c:v>2813</c:v>
                </c:pt>
                <c:pt idx="40">
                  <c:v>2490</c:v>
                </c:pt>
                <c:pt idx="41">
                  <c:v>2167</c:v>
                </c:pt>
                <c:pt idx="42">
                  <c:v>1808</c:v>
                </c:pt>
                <c:pt idx="43">
                  <c:v>1431</c:v>
                </c:pt>
                <c:pt idx="44">
                  <c:v>1049</c:v>
                </c:pt>
                <c:pt idx="45">
                  <c:v>675</c:v>
                </c:pt>
                <c:pt idx="46">
                  <c:v>279</c:v>
                </c:pt>
                <c:pt idx="47">
                  <c:v>-115</c:v>
                </c:pt>
                <c:pt idx="48">
                  <c:v>-517</c:v>
                </c:pt>
                <c:pt idx="49">
                  <c:v>-917</c:v>
                </c:pt>
                <c:pt idx="50">
                  <c:v>-1305</c:v>
                </c:pt>
                <c:pt idx="51">
                  <c:v>-1680</c:v>
                </c:pt>
                <c:pt idx="52">
                  <c:v>-2037</c:v>
                </c:pt>
                <c:pt idx="53">
                  <c:v>-2370</c:v>
                </c:pt>
                <c:pt idx="54">
                  <c:v>-2684</c:v>
                </c:pt>
                <c:pt idx="55">
                  <c:v>-2969</c:v>
                </c:pt>
                <c:pt idx="56">
                  <c:v>-3240</c:v>
                </c:pt>
                <c:pt idx="57">
                  <c:v>-3478</c:v>
                </c:pt>
                <c:pt idx="58">
                  <c:v>-3668</c:v>
                </c:pt>
                <c:pt idx="59">
                  <c:v>-3836</c:v>
                </c:pt>
                <c:pt idx="60">
                  <c:v>-3961</c:v>
                </c:pt>
                <c:pt idx="61">
                  <c:v>-4047</c:v>
                </c:pt>
                <c:pt idx="62">
                  <c:v>-4090</c:v>
                </c:pt>
                <c:pt idx="63">
                  <c:v>-4094</c:v>
                </c:pt>
                <c:pt idx="64">
                  <c:v>-4061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05C-4F48-996D-23338039AE0D}"/>
            </c:ext>
          </c:extLst>
        </c:ser>
        <c:ser>
          <c:idx val="3"/>
          <c:order val="3"/>
          <c:tx>
            <c:strRef>
              <c:f>TDK_KF_ST_08_02!$N$19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44.991</c:v>
                </c:pt>
                <c:pt idx="9">
                  <c:v>50.732999999999997</c:v>
                </c:pt>
                <c:pt idx="10">
                  <c:v>56.465999999999994</c:v>
                </c:pt>
                <c:pt idx="11">
                  <c:v>62.081999999999994</c:v>
                </c:pt>
                <c:pt idx="12">
                  <c:v>67.724999999999994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84.419999999999987</c:v>
                </c:pt>
                <c:pt idx="16">
                  <c:v>90.035999999999987</c:v>
                </c:pt>
                <c:pt idx="17">
                  <c:v>95.597999999999985</c:v>
                </c:pt>
                <c:pt idx="18">
                  <c:v>101.44799999999998</c:v>
                </c:pt>
                <c:pt idx="19">
                  <c:v>107.04599999999998</c:v>
                </c:pt>
                <c:pt idx="20">
                  <c:v>112.65299999999998</c:v>
                </c:pt>
                <c:pt idx="21">
                  <c:v>118.21499999999997</c:v>
                </c:pt>
                <c:pt idx="22">
                  <c:v>123.65999999999997</c:v>
                </c:pt>
                <c:pt idx="23">
                  <c:v>129.21299999999997</c:v>
                </c:pt>
                <c:pt idx="24">
                  <c:v>134.90999999999997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151.96499999999995</c:v>
                </c:pt>
                <c:pt idx="28">
                  <c:v>157.60799999999995</c:v>
                </c:pt>
                <c:pt idx="29">
                  <c:v>163.06199999999995</c:v>
                </c:pt>
                <c:pt idx="30">
                  <c:v>168.55199999999996</c:v>
                </c:pt>
                <c:pt idx="31">
                  <c:v>174.12299999999996</c:v>
                </c:pt>
                <c:pt idx="32">
                  <c:v>179.78399999999996</c:v>
                </c:pt>
                <c:pt idx="33">
                  <c:v>185.45399999999995</c:v>
                </c:pt>
                <c:pt idx="34">
                  <c:v>191.24999999999994</c:v>
                </c:pt>
                <c:pt idx="35">
                  <c:v>196.91999999999993</c:v>
                </c:pt>
                <c:pt idx="36">
                  <c:v>202.42799999999994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224.73899999999992</c:v>
                </c:pt>
                <c:pt idx="41">
                  <c:v>230.38199999999992</c:v>
                </c:pt>
                <c:pt idx="42">
                  <c:v>236.16899999999993</c:v>
                </c:pt>
                <c:pt idx="43">
                  <c:v>241.84799999999993</c:v>
                </c:pt>
                <c:pt idx="44">
                  <c:v>247.50899999999993</c:v>
                </c:pt>
                <c:pt idx="45">
                  <c:v>252.92699999999994</c:v>
                </c:pt>
                <c:pt idx="46">
                  <c:v>258.50699999999995</c:v>
                </c:pt>
                <c:pt idx="47">
                  <c:v>264.09599999999995</c:v>
                </c:pt>
                <c:pt idx="48">
                  <c:v>269.79299999999995</c:v>
                </c:pt>
                <c:pt idx="49">
                  <c:v>275.47199999999992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292.49099999999993</c:v>
                </c:pt>
                <c:pt idx="53">
                  <c:v>298.07099999999991</c:v>
                </c:pt>
                <c:pt idx="54">
                  <c:v>303.59699999999992</c:v>
                </c:pt>
                <c:pt idx="55">
                  <c:v>309.15899999999993</c:v>
                </c:pt>
                <c:pt idx="56">
                  <c:v>314.90999999999991</c:v>
                </c:pt>
                <c:pt idx="57">
                  <c:v>320.64299999999992</c:v>
                </c:pt>
                <c:pt idx="58">
                  <c:v>326.37599999999992</c:v>
                </c:pt>
                <c:pt idx="59">
                  <c:v>331.96499999999992</c:v>
                </c:pt>
                <c:pt idx="60">
                  <c:v>337.67099999999994</c:v>
                </c:pt>
                <c:pt idx="61">
                  <c:v>343.18799999999993</c:v>
                </c:pt>
                <c:pt idx="62">
                  <c:v>348.71399999999994</c:v>
                </c:pt>
                <c:pt idx="63">
                  <c:v>354.28499999999997</c:v>
                </c:pt>
                <c:pt idx="64">
                  <c:v>359.97299999999996</c:v>
                </c:pt>
              </c:numCache>
            </c:numRef>
          </c:xVal>
          <c:yVal>
            <c:numRef>
              <c:f>TDK_KF_ST_08_02!$N$20:$N$84</c:f>
              <c:numCache>
                <c:formatCode>General</c:formatCode>
                <c:ptCount val="65"/>
                <c:pt idx="0">
                  <c:v>-4058.573657351988</c:v>
                </c:pt>
                <c:pt idx="1">
                  <c:v>-3983.5923423930581</c:v>
                </c:pt>
                <c:pt idx="2">
                  <c:v>-3868.7233474802647</c:v>
                </c:pt>
                <c:pt idx="3">
                  <c:v>-3714.6588374552116</c:v>
                </c:pt>
                <c:pt idx="4">
                  <c:v>-3532.0652229133248</c:v>
                </c:pt>
                <c:pt idx="5">
                  <c:v>-3314.2516283618197</c:v>
                </c:pt>
                <c:pt idx="6">
                  <c:v>-3066.4446799236621</c:v>
                </c:pt>
                <c:pt idx="7">
                  <c:v>-2791.8645774775005</c:v>
                </c:pt>
                <c:pt idx="8">
                  <c:v>-2482.3360213289475</c:v>
                </c:pt>
                <c:pt idx="9">
                  <c:v>-2144.1617652607342</c:v>
                </c:pt>
                <c:pt idx="10">
                  <c:v>-1785.0700625409249</c:v>
                </c:pt>
                <c:pt idx="11">
                  <c:v>-1415.9824601940497</c:v>
                </c:pt>
                <c:pt idx="12">
                  <c:v>-1031.4438968449767</c:v>
                </c:pt>
                <c:pt idx="13">
                  <c:v>-648.34236616978524</c:v>
                </c:pt>
                <c:pt idx="14">
                  <c:v>-254.17584152685308</c:v>
                </c:pt>
                <c:pt idx="15">
                  <c:v>150.09606379867543</c:v>
                </c:pt>
                <c:pt idx="16">
                  <c:v>549.73236367162269</c:v>
                </c:pt>
                <c:pt idx="17">
                  <c:v>940.35647879337807</c:v>
                </c:pt>
                <c:pt idx="18">
                  <c:v>1341.6130807621923</c:v>
                </c:pt>
                <c:pt idx="19">
                  <c:v>1712.5880470281295</c:v>
                </c:pt>
                <c:pt idx="20">
                  <c:v>2067.8200957559825</c:v>
                </c:pt>
                <c:pt idx="21">
                  <c:v>2400.7022504656265</c:v>
                </c:pt>
                <c:pt idx="22">
                  <c:v>2704.7502262961671</c:v>
                </c:pt>
                <c:pt idx="23">
                  <c:v>2989.7216969220995</c:v>
                </c:pt>
                <c:pt idx="24">
                  <c:v>3252.9561722679491</c:v>
                </c:pt>
                <c:pt idx="25">
                  <c:v>3484.1183540359389</c:v>
                </c:pt>
                <c:pt idx="26">
                  <c:v>3681.7759634238937</c:v>
                </c:pt>
                <c:pt idx="27">
                  <c:v>3840.5477428790073</c:v>
                </c:pt>
                <c:pt idx="28">
                  <c:v>3962.4480481142236</c:v>
                </c:pt>
                <c:pt idx="29">
                  <c:v>4043.8459039190466</c:v>
                </c:pt>
                <c:pt idx="30">
                  <c:v>4088.870711871215</c:v>
                </c:pt>
                <c:pt idx="31">
                  <c:v>4096.2836054521877</c:v>
                </c:pt>
                <c:pt idx="32">
                  <c:v>4064.2515902514378</c:v>
                </c:pt>
                <c:pt idx="33">
                  <c:v>3992.5047111504</c:v>
                </c:pt>
                <c:pt idx="34">
                  <c:v>3878.866897556547</c:v>
                </c:pt>
                <c:pt idx="35">
                  <c:v>3729.3852346554013</c:v>
                </c:pt>
                <c:pt idx="36">
                  <c:v>3549.280888255742</c:v>
                </c:pt>
                <c:pt idx="37">
                  <c:v>3334.5949751684352</c:v>
                </c:pt>
                <c:pt idx="38">
                  <c:v>3090.3614491633739</c:v>
                </c:pt>
                <c:pt idx="39">
                  <c:v>2815.6842213836317</c:v>
                </c:pt>
                <c:pt idx="40">
                  <c:v>2507.0080204889337</c:v>
                </c:pt>
                <c:pt idx="41">
                  <c:v>2176.4202228164836</c:v>
                </c:pt>
                <c:pt idx="42">
                  <c:v>1815.563764379252</c:v>
                </c:pt>
                <c:pt idx="43">
                  <c:v>1443.4680574480176</c:v>
                </c:pt>
                <c:pt idx="44">
                  <c:v>1058.4797297653427</c:v>
                </c:pt>
                <c:pt idx="45">
                  <c:v>680.32293293673411</c:v>
                </c:pt>
                <c:pt idx="46">
                  <c:v>284.5620298302531</c:v>
                </c:pt>
                <c:pt idx="47">
                  <c:v>-114.52243230415968</c:v>
                </c:pt>
                <c:pt idx="48">
                  <c:v>-520.16237555750956</c:v>
                </c:pt>
                <c:pt idx="49">
                  <c:v>-919.40626898884216</c:v>
                </c:pt>
                <c:pt idx="50">
                  <c:v>-1310.8450463033948</c:v>
                </c:pt>
                <c:pt idx="51">
                  <c:v>-1688.7564532549868</c:v>
                </c:pt>
                <c:pt idx="52">
                  <c:v>-2046.7107308345348</c:v>
                </c:pt>
                <c:pt idx="53">
                  <c:v>-2381.7719809517885</c:v>
                </c:pt>
                <c:pt idx="54">
                  <c:v>-2691.3768912635928</c:v>
                </c:pt>
                <c:pt idx="55">
                  <c:v>-2977.7591620033168</c:v>
                </c:pt>
                <c:pt idx="56">
                  <c:v>-3244.3915495338924</c:v>
                </c:pt>
                <c:pt idx="57">
                  <c:v>-3477.7230259471194</c:v>
                </c:pt>
                <c:pt idx="58">
                  <c:v>-3676.3057518072574</c:v>
                </c:pt>
                <c:pt idx="59">
                  <c:v>-3834.5544627585664</c:v>
                </c:pt>
                <c:pt idx="60">
                  <c:v>-3958.5417275388313</c:v>
                </c:pt>
                <c:pt idx="61">
                  <c:v>-4041.1772723949953</c:v>
                </c:pt>
                <c:pt idx="62">
                  <c:v>-4086.4620455522436</c:v>
                </c:pt>
                <c:pt idx="63">
                  <c:v>-4093.7144919858174</c:v>
                </c:pt>
                <c:pt idx="64">
                  <c:v>-4061.2711636453005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05C-4F48-996D-23338039A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949216"/>
        <c:axId val="577957056"/>
      </c:scatterChart>
      <c:valAx>
        <c:axId val="57794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57056"/>
        <c:crosses val="autoZero"/>
        <c:crossBetween val="midCat"/>
      </c:valAx>
      <c:valAx>
        <c:axId val="57795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4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TDK_KF_ST_08_03!$I$85:$I$149</c:f>
              <c:numCache>
                <c:formatCode>General</c:formatCode>
                <c:ptCount val="65"/>
                <c:pt idx="0">
                  <c:v>534</c:v>
                </c:pt>
                <c:pt idx="1">
                  <c:v>131</c:v>
                </c:pt>
                <c:pt idx="2">
                  <c:v>-263</c:v>
                </c:pt>
                <c:pt idx="3">
                  <c:v>-655</c:v>
                </c:pt>
                <c:pt idx="4">
                  <c:v>-1047</c:v>
                </c:pt>
                <c:pt idx="5">
                  <c:v>-1438</c:v>
                </c:pt>
                <c:pt idx="6">
                  <c:v>-1805</c:v>
                </c:pt>
                <c:pt idx="7">
                  <c:v>-2173</c:v>
                </c:pt>
                <c:pt idx="8">
                  <c:v>-2510</c:v>
                </c:pt>
                <c:pt idx="9">
                  <c:v>-2818</c:v>
                </c:pt>
                <c:pt idx="10">
                  <c:v>-3097</c:v>
                </c:pt>
                <c:pt idx="11">
                  <c:v>-3341</c:v>
                </c:pt>
                <c:pt idx="12">
                  <c:v>-3565</c:v>
                </c:pt>
                <c:pt idx="13">
                  <c:v>-3759</c:v>
                </c:pt>
                <c:pt idx="14">
                  <c:v>-3900</c:v>
                </c:pt>
                <c:pt idx="15">
                  <c:v>-4016</c:v>
                </c:pt>
                <c:pt idx="16">
                  <c:v>-4085</c:v>
                </c:pt>
                <c:pt idx="17">
                  <c:v>-4126</c:v>
                </c:pt>
                <c:pt idx="18">
                  <c:v>-4122</c:v>
                </c:pt>
                <c:pt idx="19">
                  <c:v>-4080</c:v>
                </c:pt>
                <c:pt idx="20">
                  <c:v>-3991</c:v>
                </c:pt>
                <c:pt idx="21">
                  <c:v>-3865</c:v>
                </c:pt>
                <c:pt idx="22">
                  <c:v>-3706</c:v>
                </c:pt>
                <c:pt idx="23">
                  <c:v>-3505</c:v>
                </c:pt>
                <c:pt idx="24">
                  <c:v>-3281</c:v>
                </c:pt>
                <c:pt idx="25">
                  <c:v>-3014</c:v>
                </c:pt>
                <c:pt idx="26">
                  <c:v>-2734</c:v>
                </c:pt>
                <c:pt idx="27">
                  <c:v>-2426</c:v>
                </c:pt>
                <c:pt idx="28">
                  <c:v>-2089</c:v>
                </c:pt>
                <c:pt idx="29">
                  <c:v>-1728</c:v>
                </c:pt>
                <c:pt idx="30">
                  <c:v>-1354</c:v>
                </c:pt>
                <c:pt idx="31">
                  <c:v>-956</c:v>
                </c:pt>
                <c:pt idx="32">
                  <c:v>-560</c:v>
                </c:pt>
                <c:pt idx="33">
                  <c:v>-167</c:v>
                </c:pt>
                <c:pt idx="34">
                  <c:v>232</c:v>
                </c:pt>
                <c:pt idx="35">
                  <c:v>628</c:v>
                </c:pt>
                <c:pt idx="36">
                  <c:v>1010</c:v>
                </c:pt>
                <c:pt idx="37">
                  <c:v>1412</c:v>
                </c:pt>
                <c:pt idx="38">
                  <c:v>1778</c:v>
                </c:pt>
                <c:pt idx="39">
                  <c:v>2132</c:v>
                </c:pt>
                <c:pt idx="40">
                  <c:v>2473</c:v>
                </c:pt>
                <c:pt idx="41">
                  <c:v>2777</c:v>
                </c:pt>
                <c:pt idx="42">
                  <c:v>3053</c:v>
                </c:pt>
                <c:pt idx="43">
                  <c:v>3305</c:v>
                </c:pt>
                <c:pt idx="44">
                  <c:v>3525</c:v>
                </c:pt>
                <c:pt idx="45">
                  <c:v>3716</c:v>
                </c:pt>
                <c:pt idx="46">
                  <c:v>3863</c:v>
                </c:pt>
                <c:pt idx="47">
                  <c:v>3980</c:v>
                </c:pt>
                <c:pt idx="48">
                  <c:v>4054</c:v>
                </c:pt>
                <c:pt idx="49">
                  <c:v>4090</c:v>
                </c:pt>
                <c:pt idx="50">
                  <c:v>4084</c:v>
                </c:pt>
                <c:pt idx="51">
                  <c:v>4043</c:v>
                </c:pt>
                <c:pt idx="52">
                  <c:v>3961</c:v>
                </c:pt>
                <c:pt idx="53">
                  <c:v>3834</c:v>
                </c:pt>
                <c:pt idx="54">
                  <c:v>3682</c:v>
                </c:pt>
                <c:pt idx="55">
                  <c:v>3478</c:v>
                </c:pt>
                <c:pt idx="56">
                  <c:v>3246</c:v>
                </c:pt>
                <c:pt idx="57">
                  <c:v>2991</c:v>
                </c:pt>
                <c:pt idx="58">
                  <c:v>2704</c:v>
                </c:pt>
                <c:pt idx="59">
                  <c:v>2393</c:v>
                </c:pt>
                <c:pt idx="60">
                  <c:v>2060</c:v>
                </c:pt>
                <c:pt idx="61">
                  <c:v>1700</c:v>
                </c:pt>
                <c:pt idx="62">
                  <c:v>1321</c:v>
                </c:pt>
                <c:pt idx="63">
                  <c:v>931</c:v>
                </c:pt>
                <c:pt idx="64">
                  <c:v>525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854-4B94-86E4-FB0ECBD0D765}"/>
            </c:ext>
          </c:extLst>
        </c:ser>
        <c:ser>
          <c:idx val="1"/>
          <c:order val="1"/>
          <c:tx>
            <c:strRef>
              <c:f>TDK_KF_ST_08_03!$L$19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TDK_KF_ST_08_03!$L$85:$L$149</c:f>
              <c:numCache>
                <c:formatCode>General</c:formatCode>
                <c:ptCount val="65"/>
                <c:pt idx="0">
                  <c:v>539.01589550941026</c:v>
                </c:pt>
                <c:pt idx="1">
                  <c:v>137.906012184963</c:v>
                </c:pt>
                <c:pt idx="2">
                  <c:v>-262.1418622375553</c:v>
                </c:pt>
                <c:pt idx="3">
                  <c:v>-652.87623731196902</c:v>
                </c:pt>
                <c:pt idx="4">
                  <c:v>-1045.3197158921328</c:v>
                </c:pt>
                <c:pt idx="5">
                  <c:v>-1440.125742444412</c:v>
                </c:pt>
                <c:pt idx="6">
                  <c:v>-1812.4050393550738</c:v>
                </c:pt>
                <c:pt idx="7">
                  <c:v>-2173.3449384278915</c:v>
                </c:pt>
                <c:pt idx="8">
                  <c:v>-2511.6289761791481</c:v>
                </c:pt>
                <c:pt idx="9">
                  <c:v>-2816.5429652079179</c:v>
                </c:pt>
                <c:pt idx="10">
                  <c:v>-3095.0993209797598</c:v>
                </c:pt>
                <c:pt idx="11">
                  <c:v>-3343.5351663794659</c:v>
                </c:pt>
                <c:pt idx="12">
                  <c:v>-3566.4989399670985</c:v>
                </c:pt>
                <c:pt idx="13">
                  <c:v>-3752.3534332189279</c:v>
                </c:pt>
                <c:pt idx="14">
                  <c:v>-3904.6581189656531</c:v>
                </c:pt>
                <c:pt idx="15">
                  <c:v>-4018.4577837147685</c:v>
                </c:pt>
                <c:pt idx="16">
                  <c:v>-4091.583668685621</c:v>
                </c:pt>
                <c:pt idx="17">
                  <c:v>-4125.2756399202954</c:v>
                </c:pt>
                <c:pt idx="18">
                  <c:v>-4119.0948165328746</c:v>
                </c:pt>
                <c:pt idx="19">
                  <c:v>-4075.5348978260904</c:v>
                </c:pt>
                <c:pt idx="20">
                  <c:v>-3993.7123251816411</c:v>
                </c:pt>
                <c:pt idx="21">
                  <c:v>-3868.2947280719472</c:v>
                </c:pt>
                <c:pt idx="22">
                  <c:v>-3708.9049444001671</c:v>
                </c:pt>
                <c:pt idx="23">
                  <c:v>-3509.1958579006241</c:v>
                </c:pt>
                <c:pt idx="24">
                  <c:v>-3279.4437545029082</c:v>
                </c:pt>
                <c:pt idx="25">
                  <c:v>-3016.8475163294925</c:v>
                </c:pt>
                <c:pt idx="26">
                  <c:v>-2736.6317747010849</c:v>
                </c:pt>
                <c:pt idx="27">
                  <c:v>-2427.6945376051426</c:v>
                </c:pt>
                <c:pt idx="28">
                  <c:v>-2089.1849089361426</c:v>
                </c:pt>
                <c:pt idx="29">
                  <c:v>-1728.3170129860546</c:v>
                </c:pt>
                <c:pt idx="30">
                  <c:v>-1353.1591769668339</c:v>
                </c:pt>
                <c:pt idx="31">
                  <c:v>-956.31106816081854</c:v>
                </c:pt>
                <c:pt idx="32">
                  <c:v>-556.398692082156</c:v>
                </c:pt>
                <c:pt idx="33">
                  <c:v>-158.97342194005256</c:v>
                </c:pt>
                <c:pt idx="34">
                  <c:v>238.47472409203755</c:v>
                </c:pt>
                <c:pt idx="35">
                  <c:v>630.31744622987685</c:v>
                </c:pt>
                <c:pt idx="36">
                  <c:v>1016.7954211575386</c:v>
                </c:pt>
                <c:pt idx="37">
                  <c:v>1408.2287924789514</c:v>
                </c:pt>
                <c:pt idx="38">
                  <c:v>1778.4472649665956</c:v>
                </c:pt>
                <c:pt idx="39">
                  <c:v>2137.9827689133785</c:v>
                </c:pt>
                <c:pt idx="40">
                  <c:v>2473.416742998781</c:v>
                </c:pt>
                <c:pt idx="41">
                  <c:v>2781.0512823733939</c:v>
                </c:pt>
                <c:pt idx="42">
                  <c:v>3054.5070920794356</c:v>
                </c:pt>
                <c:pt idx="43">
                  <c:v>3303.0490000043606</c:v>
                </c:pt>
                <c:pt idx="44">
                  <c:v>3521.5591598189144</c:v>
                </c:pt>
                <c:pt idx="45">
                  <c:v>3710.7568723363374</c:v>
                </c:pt>
                <c:pt idx="46">
                  <c:v>3862.2262974580863</c:v>
                </c:pt>
                <c:pt idx="47">
                  <c:v>3977.1404650278932</c:v>
                </c:pt>
                <c:pt idx="48">
                  <c:v>4050.6190573463605</c:v>
                </c:pt>
                <c:pt idx="49">
                  <c:v>4084.9434943433371</c:v>
                </c:pt>
                <c:pt idx="50">
                  <c:v>4080.3310302563314</c:v>
                </c:pt>
                <c:pt idx="51">
                  <c:v>4037.4198027089233</c:v>
                </c:pt>
                <c:pt idx="52">
                  <c:v>3956.3618680346631</c:v>
                </c:pt>
                <c:pt idx="53">
                  <c:v>3834.9591990216877</c:v>
                </c:pt>
                <c:pt idx="54">
                  <c:v>3675.8036822519471</c:v>
                </c:pt>
                <c:pt idx="55">
                  <c:v>3480.1161669014473</c:v>
                </c:pt>
                <c:pt idx="56">
                  <c:v>3246.1310545082883</c:v>
                </c:pt>
                <c:pt idx="57">
                  <c:v>2989.600394132322</c:v>
                </c:pt>
                <c:pt idx="58">
                  <c:v>2707.6963217140769</c:v>
                </c:pt>
                <c:pt idx="59">
                  <c:v>2398.5785675082511</c:v>
                </c:pt>
                <c:pt idx="60">
                  <c:v>2061.3262073274182</c:v>
                </c:pt>
                <c:pt idx="61">
                  <c:v>1705.1852941278596</c:v>
                </c:pt>
                <c:pt idx="62">
                  <c:v>1325.2061556363126</c:v>
                </c:pt>
                <c:pt idx="63">
                  <c:v>931.21634521623162</c:v>
                </c:pt>
                <c:pt idx="64">
                  <c:v>523.25541584254574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854-4B94-86E4-FB0ECBD0D765}"/>
            </c:ext>
          </c:extLst>
        </c:ser>
        <c:ser>
          <c:idx val="2"/>
          <c:order val="2"/>
          <c:tx>
            <c:strRef>
              <c:f>TDK_KF_ST_08_03!$J$19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TDK_KF_ST_08_03!$J$85:$J$149</c:f>
              <c:numCache>
                <c:formatCode>General</c:formatCode>
                <c:ptCount val="65"/>
                <c:pt idx="0">
                  <c:v>-4047</c:v>
                </c:pt>
                <c:pt idx="1">
                  <c:v>-4081</c:v>
                </c:pt>
                <c:pt idx="2">
                  <c:v>-4077</c:v>
                </c:pt>
                <c:pt idx="3">
                  <c:v>-4033</c:v>
                </c:pt>
                <c:pt idx="4">
                  <c:v>-3948</c:v>
                </c:pt>
                <c:pt idx="5">
                  <c:v>-3825</c:v>
                </c:pt>
                <c:pt idx="6">
                  <c:v>-3659</c:v>
                </c:pt>
                <c:pt idx="7">
                  <c:v>-3457</c:v>
                </c:pt>
                <c:pt idx="8">
                  <c:v>-3231</c:v>
                </c:pt>
                <c:pt idx="9">
                  <c:v>-2969</c:v>
                </c:pt>
                <c:pt idx="10">
                  <c:v>-2684</c:v>
                </c:pt>
                <c:pt idx="11">
                  <c:v>-2373</c:v>
                </c:pt>
                <c:pt idx="12">
                  <c:v>-2037</c:v>
                </c:pt>
                <c:pt idx="13">
                  <c:v>-1681</c:v>
                </c:pt>
                <c:pt idx="14">
                  <c:v>-1301</c:v>
                </c:pt>
                <c:pt idx="15">
                  <c:v>-909</c:v>
                </c:pt>
                <c:pt idx="16">
                  <c:v>-517</c:v>
                </c:pt>
                <c:pt idx="17">
                  <c:v>-117</c:v>
                </c:pt>
                <c:pt idx="18">
                  <c:v>280</c:v>
                </c:pt>
                <c:pt idx="19">
                  <c:v>662</c:v>
                </c:pt>
                <c:pt idx="20">
                  <c:v>1037</c:v>
                </c:pt>
                <c:pt idx="21">
                  <c:v>1429</c:v>
                </c:pt>
                <c:pt idx="22">
                  <c:v>1799</c:v>
                </c:pt>
                <c:pt idx="23">
                  <c:v>2156</c:v>
                </c:pt>
                <c:pt idx="24">
                  <c:v>2490</c:v>
                </c:pt>
                <c:pt idx="25">
                  <c:v>2794</c:v>
                </c:pt>
                <c:pt idx="26">
                  <c:v>3069</c:v>
                </c:pt>
                <c:pt idx="27">
                  <c:v>3316</c:v>
                </c:pt>
                <c:pt idx="28">
                  <c:v>3530</c:v>
                </c:pt>
                <c:pt idx="29">
                  <c:v>3724</c:v>
                </c:pt>
                <c:pt idx="30">
                  <c:v>3873</c:v>
                </c:pt>
                <c:pt idx="31">
                  <c:v>3983</c:v>
                </c:pt>
                <c:pt idx="32">
                  <c:v>4058</c:v>
                </c:pt>
                <c:pt idx="33">
                  <c:v>4091</c:v>
                </c:pt>
                <c:pt idx="34">
                  <c:v>4083</c:v>
                </c:pt>
                <c:pt idx="35">
                  <c:v>4044</c:v>
                </c:pt>
                <c:pt idx="36">
                  <c:v>3965</c:v>
                </c:pt>
                <c:pt idx="37">
                  <c:v>3841</c:v>
                </c:pt>
                <c:pt idx="38">
                  <c:v>3685</c:v>
                </c:pt>
                <c:pt idx="39">
                  <c:v>3480</c:v>
                </c:pt>
                <c:pt idx="40">
                  <c:v>3247</c:v>
                </c:pt>
                <c:pt idx="41">
                  <c:v>2988</c:v>
                </c:pt>
                <c:pt idx="42">
                  <c:v>2704</c:v>
                </c:pt>
                <c:pt idx="43">
                  <c:v>2397</c:v>
                </c:pt>
                <c:pt idx="44">
                  <c:v>2065</c:v>
                </c:pt>
                <c:pt idx="45">
                  <c:v>1702</c:v>
                </c:pt>
                <c:pt idx="46">
                  <c:v>1330</c:v>
                </c:pt>
                <c:pt idx="47">
                  <c:v>939</c:v>
                </c:pt>
                <c:pt idx="48">
                  <c:v>548</c:v>
                </c:pt>
                <c:pt idx="49">
                  <c:v>154</c:v>
                </c:pt>
                <c:pt idx="50">
                  <c:v>-244</c:v>
                </c:pt>
                <c:pt idx="51">
                  <c:v>-638</c:v>
                </c:pt>
                <c:pt idx="52">
                  <c:v>-1021</c:v>
                </c:pt>
                <c:pt idx="53">
                  <c:v>-1402</c:v>
                </c:pt>
                <c:pt idx="54">
                  <c:v>-1779</c:v>
                </c:pt>
                <c:pt idx="55">
                  <c:v>-2130</c:v>
                </c:pt>
                <c:pt idx="56">
                  <c:v>-2474</c:v>
                </c:pt>
                <c:pt idx="57">
                  <c:v>-2775</c:v>
                </c:pt>
                <c:pt idx="58">
                  <c:v>-3050</c:v>
                </c:pt>
                <c:pt idx="59">
                  <c:v>-3302</c:v>
                </c:pt>
                <c:pt idx="60">
                  <c:v>-3522</c:v>
                </c:pt>
                <c:pt idx="61">
                  <c:v>-3706</c:v>
                </c:pt>
                <c:pt idx="62">
                  <c:v>-3859</c:v>
                </c:pt>
                <c:pt idx="63">
                  <c:v>-3972</c:v>
                </c:pt>
                <c:pt idx="64">
                  <c:v>-4049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854-4B94-86E4-FB0ECBD0D765}"/>
            </c:ext>
          </c:extLst>
        </c:ser>
        <c:ser>
          <c:idx val="3"/>
          <c:order val="3"/>
          <c:tx>
            <c:strRef>
              <c:f>TDK_KF_ST_08_03!$N$19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TDK_KF_ST_08_03!$N$85:$N$149</c:f>
              <c:numCache>
                <c:formatCode>General</c:formatCode>
                <c:ptCount val="65"/>
                <c:pt idx="0">
                  <c:v>-4047.4574637084511</c:v>
                </c:pt>
                <c:pt idx="1">
                  <c:v>-4080.0883357015491</c:v>
                </c:pt>
                <c:pt idx="2">
                  <c:v>-4073.7516989586961</c:v>
                </c:pt>
                <c:pt idx="3">
                  <c:v>-4029.9718637769947</c:v>
                </c:pt>
                <c:pt idx="4">
                  <c:v>-3947.4195291713127</c:v>
                </c:pt>
                <c:pt idx="5">
                  <c:v>-3822.8901140371927</c:v>
                </c:pt>
                <c:pt idx="6">
                  <c:v>-3663.63603774901</c:v>
                </c:pt>
                <c:pt idx="7">
                  <c:v>-3465.1793718771469</c:v>
                </c:pt>
                <c:pt idx="8">
                  <c:v>-3232.7591771806178</c:v>
                </c:pt>
                <c:pt idx="9">
                  <c:v>-2976.0336806916371</c:v>
                </c:pt>
                <c:pt idx="10">
                  <c:v>-2691.3034571125977</c:v>
                </c:pt>
                <c:pt idx="11">
                  <c:v>-2382.807378959616</c:v>
                </c:pt>
                <c:pt idx="12">
                  <c:v>-2042.6735795583393</c:v>
                </c:pt>
                <c:pt idx="13">
                  <c:v>-1687.1017682733318</c:v>
                </c:pt>
                <c:pt idx="14">
                  <c:v>-1308.6570532792323</c:v>
                </c:pt>
                <c:pt idx="15">
                  <c:v>-916.57332957886979</c:v>
                </c:pt>
                <c:pt idx="16">
                  <c:v>-521.06186075808807</c:v>
                </c:pt>
                <c:pt idx="17">
                  <c:v>-118.56146500256052</c:v>
                </c:pt>
                <c:pt idx="18">
                  <c:v>280.0039114263667</c:v>
                </c:pt>
                <c:pt idx="19">
                  <c:v>665.17269387710178</c:v>
                </c:pt>
                <c:pt idx="20">
                  <c:v>1050.5673857354864</c:v>
                </c:pt>
                <c:pt idx="21">
                  <c:v>1443.6149014829743</c:v>
                </c:pt>
                <c:pt idx="22">
                  <c:v>1811.0339218183142</c:v>
                </c:pt>
                <c:pt idx="23">
                  <c:v>2168.6756188843437</c:v>
                </c:pt>
                <c:pt idx="24">
                  <c:v>2497.9493386090885</c:v>
                </c:pt>
                <c:pt idx="25">
                  <c:v>2804.5479595115335</c:v>
                </c:pt>
                <c:pt idx="26">
                  <c:v>3073.7315071664366</c:v>
                </c:pt>
                <c:pt idx="27">
                  <c:v>3318.236558318787</c:v>
                </c:pt>
                <c:pt idx="28">
                  <c:v>3536.2546005504764</c:v>
                </c:pt>
                <c:pt idx="29">
                  <c:v>3721.2425950723296</c:v>
                </c:pt>
                <c:pt idx="30">
                  <c:v>3869.0687440709694</c:v>
                </c:pt>
                <c:pt idx="31">
                  <c:v>3981.6288942514889</c:v>
                </c:pt>
                <c:pt idx="32">
                  <c:v>4053.2469220957196</c:v>
                </c:pt>
                <c:pt idx="33">
                  <c:v>4085.0471811767325</c:v>
                </c:pt>
                <c:pt idx="34">
                  <c:v>4078.5441401668195</c:v>
                </c:pt>
                <c:pt idx="35">
                  <c:v>4034.4774179833466</c:v>
                </c:pt>
                <c:pt idx="36">
                  <c:v>3953.190137099461</c:v>
                </c:pt>
                <c:pt idx="37">
                  <c:v>3830.128589149138</c:v>
                </c:pt>
                <c:pt idx="38">
                  <c:v>3672.3367068960501</c:v>
                </c:pt>
                <c:pt idx="39">
                  <c:v>3475.3219448868686</c:v>
                </c:pt>
                <c:pt idx="40">
                  <c:v>3245.675105534518</c:v>
                </c:pt>
                <c:pt idx="41">
                  <c:v>2987.304046134409</c:v>
                </c:pt>
                <c:pt idx="42">
                  <c:v>2708.4949125274566</c:v>
                </c:pt>
                <c:pt idx="43">
                  <c:v>2400.9892815190983</c:v>
                </c:pt>
                <c:pt idx="44">
                  <c:v>2069.4908133284603</c:v>
                </c:pt>
                <c:pt idx="45">
                  <c:v>1709.8248390681094</c:v>
                </c:pt>
                <c:pt idx="46">
                  <c:v>1335.7414415983126</c:v>
                </c:pt>
                <c:pt idx="47">
                  <c:v>943.05738997010167</c:v>
                </c:pt>
                <c:pt idx="48">
                  <c:v>550.47973012512887</c:v>
                </c:pt>
                <c:pt idx="49">
                  <c:v>157.1503072637212</c:v>
                </c:pt>
                <c:pt idx="50">
                  <c:v>-245.9446014655735</c:v>
                </c:pt>
                <c:pt idx="51">
                  <c:v>-635.85701579734928</c:v>
                </c:pt>
                <c:pt idx="52">
                  <c:v>-1022.3667058491133</c:v>
                </c:pt>
                <c:pt idx="53">
                  <c:v>-1407.7307673060739</c:v>
                </c:pt>
                <c:pt idx="54">
                  <c:v>-1779.3164696364463</c:v>
                </c:pt>
                <c:pt idx="55">
                  <c:v>-2134.0396044330732</c:v>
                </c:pt>
                <c:pt idx="56">
                  <c:v>-2472.9246506938407</c:v>
                </c:pt>
                <c:pt idx="57">
                  <c:v>-2775.5107772781344</c:v>
                </c:pt>
                <c:pt idx="58">
                  <c:v>-3049.5065030146047</c:v>
                </c:pt>
                <c:pt idx="59">
                  <c:v>-3296.9651381354006</c:v>
                </c:pt>
                <c:pt idx="60">
                  <c:v>-3516.9604594676625</c:v>
                </c:pt>
                <c:pt idx="61">
                  <c:v>-3702.572043466771</c:v>
                </c:pt>
                <c:pt idx="62">
                  <c:v>-3855.3178947763536</c:v>
                </c:pt>
                <c:pt idx="63">
                  <c:v>-3969.9196802019469</c:v>
                </c:pt>
                <c:pt idx="64">
                  <c:v>-4045.5689943381331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854-4B94-86E4-FB0ECBD0D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952352"/>
        <c:axId val="577950392"/>
      </c:scatterChart>
      <c:valAx>
        <c:axId val="57795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50392"/>
        <c:crosses val="autoZero"/>
        <c:crossBetween val="midCat"/>
      </c:valAx>
      <c:valAx>
        <c:axId val="57795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5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TDK_KF_ST_08_03!$AC$20:$AC$84</c:f>
              <c:numCache>
                <c:formatCode>General</c:formatCode>
                <c:ptCount val="65"/>
                <c:pt idx="0">
                  <c:v>3.4110819858183275E-2</c:v>
                </c:pt>
                <c:pt idx="1">
                  <c:v>-0.12246523814547761</c:v>
                </c:pt>
                <c:pt idx="2">
                  <c:v>-0.10262014239042472</c:v>
                </c:pt>
                <c:pt idx="3">
                  <c:v>-4.7498818421818356E-2</c:v>
                </c:pt>
                <c:pt idx="4">
                  <c:v>-8.8090603230032372E-2</c:v>
                </c:pt>
                <c:pt idx="5">
                  <c:v>-9.1591455218924978E-2</c:v>
                </c:pt>
                <c:pt idx="6">
                  <c:v>-8.080141204177238E-2</c:v>
                </c:pt>
                <c:pt idx="7">
                  <c:v>-2.2066289276985174E-2</c:v>
                </c:pt>
                <c:pt idx="8">
                  <c:v>5.0123840839752631E-2</c:v>
                </c:pt>
                <c:pt idx="9">
                  <c:v>3.8847922579350325E-2</c:v>
                </c:pt>
                <c:pt idx="10">
                  <c:v>6.5906679058322482E-2</c:v>
                </c:pt>
                <c:pt idx="11">
                  <c:v>0.13677966417824194</c:v>
                </c:pt>
                <c:pt idx="12">
                  <c:v>5.5517493867085932E-2</c:v>
                </c:pt>
                <c:pt idx="13">
                  <c:v>7.6229431358626698E-2</c:v>
                </c:pt>
                <c:pt idx="14">
                  <c:v>6.8121468332734025E-2</c:v>
                </c:pt>
                <c:pt idx="15">
                  <c:v>-4.4248291952555974E-2</c:v>
                </c:pt>
                <c:pt idx="16">
                  <c:v>-9.0950379348583965E-2</c:v>
                </c:pt>
                <c:pt idx="17">
                  <c:v>-2.6137870625461801E-2</c:v>
                </c:pt>
                <c:pt idx="18">
                  <c:v>-9.1227911856847754E-2</c:v>
                </c:pt>
                <c:pt idx="19">
                  <c:v>-9.8173547652933735E-2</c:v>
                </c:pt>
                <c:pt idx="20">
                  <c:v>-7.9874416309479557E-2</c:v>
                </c:pt>
                <c:pt idx="21">
                  <c:v>-5.479524262794655E-2</c:v>
                </c:pt>
                <c:pt idx="22">
                  <c:v>-5.5484016019320848E-2</c:v>
                </c:pt>
                <c:pt idx="23">
                  <c:v>5.196657966081375E-3</c:v>
                </c:pt>
                <c:pt idx="24">
                  <c:v>1.941887067027892E-2</c:v>
                </c:pt>
                <c:pt idx="25">
                  <c:v>2.3057201265345384E-2</c:v>
                </c:pt>
                <c:pt idx="26">
                  <c:v>5.8835918569798196E-2</c:v>
                </c:pt>
                <c:pt idx="27">
                  <c:v>8.6078421334633504E-2</c:v>
                </c:pt>
                <c:pt idx="28">
                  <c:v>6.6075422301537401E-2</c:v>
                </c:pt>
                <c:pt idx="29">
                  <c:v>1.2553882268861116E-2</c:v>
                </c:pt>
                <c:pt idx="30">
                  <c:v>0.12563238014843137</c:v>
                </c:pt>
                <c:pt idx="31">
                  <c:v>2.8118466638744621E-2</c:v>
                </c:pt>
                <c:pt idx="32">
                  <c:v>-3.5638995020548236E-2</c:v>
                </c:pt>
                <c:pt idx="33">
                  <c:v>1.495254188466788E-2</c:v>
                </c:pt>
                <c:pt idx="34">
                  <c:v>1.8945318872198413E-2</c:v>
                </c:pt>
                <c:pt idx="35">
                  <c:v>-1.3381636772265892E-2</c:v>
                </c:pt>
                <c:pt idx="36">
                  <c:v>-1.4120602866370291E-2</c:v>
                </c:pt>
                <c:pt idx="37">
                  <c:v>1.737013376964569E-2</c:v>
                </c:pt>
                <c:pt idx="38">
                  <c:v>8.0388183621380449E-3</c:v>
                </c:pt>
                <c:pt idx="39">
                  <c:v>9.1444367226813483E-2</c:v>
                </c:pt>
                <c:pt idx="40">
                  <c:v>6.263730006517676E-2</c:v>
                </c:pt>
                <c:pt idx="41">
                  <c:v>5.5805526273132955E-2</c:v>
                </c:pt>
                <c:pt idx="42">
                  <c:v>8.4092904931196699E-2</c:v>
                </c:pt>
                <c:pt idx="43">
                  <c:v>9.392489538848281E-2</c:v>
                </c:pt>
                <c:pt idx="44">
                  <c:v>7.5633411372706405E-2</c:v>
                </c:pt>
                <c:pt idx="45">
                  <c:v>1.0858904991266627E-2</c:v>
                </c:pt>
                <c:pt idx="46">
                  <c:v>-1.4589246501429898E-2</c:v>
                </c:pt>
                <c:pt idx="47">
                  <c:v>-7.6854206387451995E-2</c:v>
                </c:pt>
                <c:pt idx="48">
                  <c:v>-7.948980974248343E-2</c:v>
                </c:pt>
                <c:pt idx="49">
                  <c:v>-0.15051787431889352</c:v>
                </c:pt>
                <c:pt idx="50">
                  <c:v>-0.1408086243476987</c:v>
                </c:pt>
                <c:pt idx="51">
                  <c:v>-0.17532007396073368</c:v>
                </c:pt>
                <c:pt idx="52">
                  <c:v>-0.15912757957647727</c:v>
                </c:pt>
                <c:pt idx="53">
                  <c:v>-0.10610110817600571</c:v>
                </c:pt>
                <c:pt idx="54">
                  <c:v>-7.4432688676324688E-2</c:v>
                </c:pt>
                <c:pt idx="55">
                  <c:v>-5.706214149591915E-2</c:v>
                </c:pt>
                <c:pt idx="56">
                  <c:v>-6.3185097934479018E-2</c:v>
                </c:pt>
                <c:pt idx="57">
                  <c:v>5.2944466356564135E-2</c:v>
                </c:pt>
                <c:pt idx="58">
                  <c:v>3.7661975537503167E-2</c:v>
                </c:pt>
                <c:pt idx="59">
                  <c:v>-3.5803310851122205E-2</c:v>
                </c:pt>
                <c:pt idx="60">
                  <c:v>7.3066101114250159E-2</c:v>
                </c:pt>
                <c:pt idx="61">
                  <c:v>1.8493870408974544E-2</c:v>
                </c:pt>
                <c:pt idx="62">
                  <c:v>3.8369106300308431E-2</c:v>
                </c:pt>
                <c:pt idx="63">
                  <c:v>-1.162694520991181E-2</c:v>
                </c:pt>
                <c:pt idx="64">
                  <c:v>-0.1062604972037775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69-4377-BE6E-4C206EC71EE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TDK_KF_ST_08_03!$AA$85:$AA$149</c:f>
              <c:numCache>
                <c:formatCode>General</c:formatCode>
                <c:ptCount val="65"/>
                <c:pt idx="0">
                  <c:v>359.99999999999989</c:v>
                </c:pt>
                <c:pt idx="1">
                  <c:v>354.3839999999999</c:v>
                </c:pt>
                <c:pt idx="2">
                  <c:v>348.80399999999992</c:v>
                </c:pt>
                <c:pt idx="3">
                  <c:v>343.32299999999992</c:v>
                </c:pt>
                <c:pt idx="4">
                  <c:v>337.73399999999992</c:v>
                </c:pt>
                <c:pt idx="5">
                  <c:v>331.96499999999992</c:v>
                </c:pt>
                <c:pt idx="6">
                  <c:v>326.32199999999995</c:v>
                </c:pt>
                <c:pt idx="7">
                  <c:v>320.57999999999993</c:v>
                </c:pt>
                <c:pt idx="8">
                  <c:v>314.85599999999994</c:v>
                </c:pt>
                <c:pt idx="9">
                  <c:v>309.29399999999993</c:v>
                </c:pt>
                <c:pt idx="10">
                  <c:v>303.73199999999991</c:v>
                </c:pt>
                <c:pt idx="11">
                  <c:v>298.19699999999989</c:v>
                </c:pt>
                <c:pt idx="12">
                  <c:v>292.5089999999999</c:v>
                </c:pt>
                <c:pt idx="13">
                  <c:v>286.89299999999992</c:v>
                </c:pt>
                <c:pt idx="14">
                  <c:v>281.17799999999994</c:v>
                </c:pt>
                <c:pt idx="15">
                  <c:v>275.45399999999995</c:v>
                </c:pt>
                <c:pt idx="16">
                  <c:v>269.81099999999998</c:v>
                </c:pt>
                <c:pt idx="17">
                  <c:v>264.14099999999996</c:v>
                </c:pt>
                <c:pt idx="18">
                  <c:v>258.54299999999995</c:v>
                </c:pt>
                <c:pt idx="19">
                  <c:v>253.09799999999996</c:v>
                </c:pt>
                <c:pt idx="20">
                  <c:v>247.56299999999996</c:v>
                </c:pt>
                <c:pt idx="21">
                  <c:v>241.76699999999997</c:v>
                </c:pt>
                <c:pt idx="22">
                  <c:v>236.14199999999997</c:v>
                </c:pt>
                <c:pt idx="23">
                  <c:v>230.39099999999996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213.65099999999998</c:v>
                </c:pt>
                <c:pt idx="27">
                  <c:v>208.13399999999999</c:v>
                </c:pt>
                <c:pt idx="28">
                  <c:v>202.5</c:v>
                </c:pt>
                <c:pt idx="29">
                  <c:v>196.83</c:v>
                </c:pt>
                <c:pt idx="30">
                  <c:v>191.19600000000003</c:v>
                </c:pt>
                <c:pt idx="31">
                  <c:v>185.43600000000004</c:v>
                </c:pt>
                <c:pt idx="32">
                  <c:v>179.76600000000005</c:v>
                </c:pt>
                <c:pt idx="33">
                  <c:v>174.20400000000004</c:v>
                </c:pt>
                <c:pt idx="34">
                  <c:v>168.66000000000003</c:v>
                </c:pt>
                <c:pt idx="35">
                  <c:v>163.16100000000003</c:v>
                </c:pt>
                <c:pt idx="36">
                  <c:v>157.65300000000002</c:v>
                </c:pt>
                <c:pt idx="37">
                  <c:v>151.92900000000003</c:v>
                </c:pt>
                <c:pt idx="38">
                  <c:v>146.31300000000005</c:v>
                </c:pt>
                <c:pt idx="39">
                  <c:v>140.58900000000006</c:v>
                </c:pt>
                <c:pt idx="40">
                  <c:v>134.91000000000005</c:v>
                </c:pt>
                <c:pt idx="41">
                  <c:v>129.29400000000004</c:v>
                </c:pt>
                <c:pt idx="42">
                  <c:v>123.83100000000005</c:v>
                </c:pt>
                <c:pt idx="43">
                  <c:v>118.29600000000005</c:v>
                </c:pt>
                <c:pt idx="44">
                  <c:v>112.73400000000005</c:v>
                </c:pt>
                <c:pt idx="45">
                  <c:v>107.03700000000005</c:v>
                </c:pt>
                <c:pt idx="46">
                  <c:v>101.37600000000005</c:v>
                </c:pt>
                <c:pt idx="47">
                  <c:v>95.634000000000043</c:v>
                </c:pt>
                <c:pt idx="48">
                  <c:v>90.027000000000044</c:v>
                </c:pt>
                <c:pt idx="49">
                  <c:v>84.483000000000047</c:v>
                </c:pt>
                <c:pt idx="50">
                  <c:v>78.822000000000045</c:v>
                </c:pt>
                <c:pt idx="51">
                  <c:v>73.31400000000005</c:v>
                </c:pt>
                <c:pt idx="52">
                  <c:v>67.770000000000053</c:v>
                </c:pt>
                <c:pt idx="53">
                  <c:v>62.100000000000051</c:v>
                </c:pt>
                <c:pt idx="54">
                  <c:v>56.430000000000049</c:v>
                </c:pt>
                <c:pt idx="55">
                  <c:v>50.751000000000047</c:v>
                </c:pt>
                <c:pt idx="56">
                  <c:v>44.982000000000049</c:v>
                </c:pt>
                <c:pt idx="57">
                  <c:v>39.429000000000052</c:v>
                </c:pt>
                <c:pt idx="58">
                  <c:v>33.930000000000049</c:v>
                </c:pt>
                <c:pt idx="59">
                  <c:v>28.395000000000049</c:v>
                </c:pt>
                <c:pt idx="60">
                  <c:v>22.770000000000049</c:v>
                </c:pt>
                <c:pt idx="61">
                  <c:v>17.16300000000005</c:v>
                </c:pt>
                <c:pt idx="62">
                  <c:v>11.44800000000005</c:v>
                </c:pt>
                <c:pt idx="63">
                  <c:v>5.7240000000000508</c:v>
                </c:pt>
                <c:pt idx="64">
                  <c:v>-6.2999999999949097E-2</c:v>
                </c:pt>
              </c:numCache>
            </c:numRef>
          </c:xVal>
          <c:yVal>
            <c:numRef>
              <c:f>TDK_KF_ST_08_03!$AC$85:$AC$149</c:f>
              <c:numCache>
                <c:formatCode>General</c:formatCode>
                <c:ptCount val="65"/>
                <c:pt idx="0">
                  <c:v>2.2989204234249883E-2</c:v>
                </c:pt>
                <c:pt idx="1">
                  <c:v>-3.1652711908236597E-3</c:v>
                </c:pt>
                <c:pt idx="2">
                  <c:v>8.2296105830380384E-2</c:v>
                </c:pt>
                <c:pt idx="3">
                  <c:v>6.3238510792245961E-2</c:v>
                </c:pt>
                <c:pt idx="4">
                  <c:v>5.6312888207230571E-2</c:v>
                </c:pt>
                <c:pt idx="5">
                  <c:v>0.10296044950280248</c:v>
                </c:pt>
                <c:pt idx="6">
                  <c:v>0.11561624492759393</c:v>
                </c:pt>
                <c:pt idx="7">
                  <c:v>-2.0732068638608325E-2</c:v>
                </c:pt>
                <c:pt idx="8">
                  <c:v>2.2677505627655137E-2</c:v>
                </c:pt>
                <c:pt idx="9">
                  <c:v>-7.7953871908505334E-2</c:v>
                </c:pt>
                <c:pt idx="10">
                  <c:v>-0.1046044703277289</c:v>
                </c:pt>
                <c:pt idx="11">
                  <c:v>-0.11412913211324849</c:v>
                </c:pt>
                <c:pt idx="12">
                  <c:v>-9.2898695036751633E-2</c:v>
                </c:pt>
                <c:pt idx="13">
                  <c:v>-0.15967738801361975</c:v>
                </c:pt>
                <c:pt idx="14">
                  <c:v>-0.13099476088456186</c:v>
                </c:pt>
                <c:pt idx="15">
                  <c:v>-0.14981567173254007</c:v>
                </c:pt>
                <c:pt idx="16">
                  <c:v>-9.9996581605125812E-2</c:v>
                </c:pt>
                <c:pt idx="17">
                  <c:v>-7.6220599386942922E-2</c:v>
                </c:pt>
                <c:pt idx="18">
                  <c:v>-4.7971039162405305E-2</c:v>
                </c:pt>
                <c:pt idx="19">
                  <c:v>8.0449132301509962E-3</c:v>
                </c:pt>
                <c:pt idx="20">
                  <c:v>0.13486706490519396</c:v>
                </c:pt>
                <c:pt idx="21">
                  <c:v>0.14387373234339407</c:v>
                </c:pt>
                <c:pt idx="22">
                  <c:v>0.10935673101866428</c:v>
                </c:pt>
                <c:pt idx="23">
                  <c:v>0.10369849450296442</c:v>
                </c:pt>
                <c:pt idx="24">
                  <c:v>9.2659382990717631E-2</c:v>
                </c:pt>
                <c:pt idx="25">
                  <c:v>7.8438383025201119E-2</c:v>
                </c:pt>
                <c:pt idx="26">
                  <c:v>1.9434793021304131E-2</c:v>
                </c:pt>
                <c:pt idx="27">
                  <c:v>6.801445982119958E-3</c:v>
                </c:pt>
                <c:pt idx="28">
                  <c:v>5.2911375214875989E-2</c:v>
                </c:pt>
                <c:pt idx="29">
                  <c:v>-7.0910592941970663E-3</c:v>
                </c:pt>
                <c:pt idx="30">
                  <c:v>7.1321820788625701E-3</c:v>
                </c:pt>
                <c:pt idx="31">
                  <c:v>5.2598077429593104E-3</c:v>
                </c:pt>
                <c:pt idx="32">
                  <c:v>5.4138072300617068E-2</c:v>
                </c:pt>
                <c:pt idx="33">
                  <c:v>0.12081920135611313</c:v>
                </c:pt>
                <c:pt idx="34">
                  <c:v>0.10464661544693854</c:v>
                </c:pt>
                <c:pt idx="35">
                  <c:v>6.2654158369497281E-2</c:v>
                </c:pt>
                <c:pt idx="36">
                  <c:v>0.14242354409179825</c:v>
                </c:pt>
                <c:pt idx="37">
                  <c:v>1.343047455480928E-2</c:v>
                </c:pt>
                <c:pt idx="38">
                  <c:v>9.4298052730266591E-2</c:v>
                </c:pt>
                <c:pt idx="39">
                  <c:v>0.11930655831071135</c:v>
                </c:pt>
                <c:pt idx="40">
                  <c:v>3.3943641510774114E-2</c:v>
                </c:pt>
                <c:pt idx="41">
                  <c:v>7.1299651662513952E-2</c:v>
                </c:pt>
                <c:pt idx="42">
                  <c:v>-3.6397384452868664E-3</c:v>
                </c:pt>
                <c:pt idx="43">
                  <c:v>-2.4343792515253426E-2</c:v>
                </c:pt>
                <c:pt idx="44">
                  <c:v>-3.3771127789933075E-2</c:v>
                </c:pt>
                <c:pt idx="45">
                  <c:v>-7.7010719125169658E-2</c:v>
                </c:pt>
                <c:pt idx="46">
                  <c:v>-1.8395389969171561E-2</c:v>
                </c:pt>
                <c:pt idx="47">
                  <c:v>4.2977543937183782E-3</c:v>
                </c:pt>
                <c:pt idx="48">
                  <c:v>3.4367718386533852E-2</c:v>
                </c:pt>
                <c:pt idx="49">
                  <c:v>3.3102830412488515E-2</c:v>
                </c:pt>
                <c:pt idx="50">
                  <c:v>0.11312393488960026</c:v>
                </c:pt>
                <c:pt idx="51">
                  <c:v>6.5930766197226376E-2</c:v>
                </c:pt>
                <c:pt idx="52">
                  <c:v>0.11647906131314301</c:v>
                </c:pt>
                <c:pt idx="53">
                  <c:v>0.14822862102644763</c:v>
                </c:pt>
                <c:pt idx="54">
                  <c:v>0.11185603182055104</c:v>
                </c:pt>
                <c:pt idx="55">
                  <c:v>9.3419172551520546E-2</c:v>
                </c:pt>
                <c:pt idx="56">
                  <c:v>3.5185919966956192E-2</c:v>
                </c:pt>
                <c:pt idx="57">
                  <c:v>5.3376211789021966E-2</c:v>
                </c:pt>
                <c:pt idx="58">
                  <c:v>-2.310918892463576E-2</c:v>
                </c:pt>
                <c:pt idx="59">
                  <c:v>-9.9986373406249385E-2</c:v>
                </c:pt>
                <c:pt idx="60">
                  <c:v>-6.2849687470542648E-2</c:v>
                </c:pt>
                <c:pt idx="61">
                  <c:v>-0.11195674954823787</c:v>
                </c:pt>
                <c:pt idx="62">
                  <c:v>-0.11217796481993503</c:v>
                </c:pt>
                <c:pt idx="63">
                  <c:v>-6.0978308801286296E-2</c:v>
                </c:pt>
                <c:pt idx="64">
                  <c:v>-4.2139228170565701E-2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E69-4377-BE6E-4C206EC71EE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</c:numCache>
            </c:numRef>
          </c:xVal>
          <c:yVal>
            <c:numRef>
              <c:f>TDK_KF_ST_08_03!$AD$20:$AD$83</c:f>
              <c:numCache>
                <c:formatCode>General</c:formatCode>
                <c:ptCount val="64"/>
                <c:pt idx="0">
                  <c:v>-7.6250048028748976E-2</c:v>
                </c:pt>
                <c:pt idx="1">
                  <c:v>6.148692934419131E-2</c:v>
                </c:pt>
                <c:pt idx="2">
                  <c:v>-9.5578224295103098E-3</c:v>
                </c:pt>
                <c:pt idx="3">
                  <c:v>-6.445793112641951E-2</c:v>
                </c:pt>
                <c:pt idx="4">
                  <c:v>2.5240915759489724E-2</c:v>
                </c:pt>
                <c:pt idx="5">
                  <c:v>-8.3949181873244072E-3</c:v>
                </c:pt>
                <c:pt idx="6">
                  <c:v>5.7692223117136621E-2</c:v>
                </c:pt>
                <c:pt idx="7">
                  <c:v>7.5442501066007139E-2</c:v>
                </c:pt>
                <c:pt idx="8">
                  <c:v>-1.493792087279644E-2</c:v>
                </c:pt>
                <c:pt idx="9">
                  <c:v>5.4571249972170222E-2</c:v>
                </c:pt>
                <c:pt idx="10">
                  <c:v>4.5949352762228557E-2</c:v>
                </c:pt>
                <c:pt idx="11">
                  <c:v>1.1448956848205682E-2</c:v>
                </c:pt>
                <c:pt idx="12">
                  <c:v>6.0961567446057074E-2</c:v>
                </c:pt>
                <c:pt idx="13">
                  <c:v>-1.0298665161400322E-2</c:v>
                </c:pt>
                <c:pt idx="14">
                  <c:v>4.5002466556866239E-2</c:v>
                </c:pt>
                <c:pt idx="15">
                  <c:v>7.7351122365044489E-2</c:v>
                </c:pt>
                <c:pt idx="16">
                  <c:v>0.12531809773511782</c:v>
                </c:pt>
                <c:pt idx="17">
                  <c:v>3.0435625019180179E-2</c:v>
                </c:pt>
                <c:pt idx="18">
                  <c:v>7.2832521887676194E-2</c:v>
                </c:pt>
                <c:pt idx="19">
                  <c:v>2.1162828527764077E-2</c:v>
                </c:pt>
                <c:pt idx="20">
                  <c:v>4.6103288519546481E-2</c:v>
                </c:pt>
                <c:pt idx="21">
                  <c:v>3.0451450112693124E-2</c:v>
                </c:pt>
                <c:pt idx="22">
                  <c:v>5.1844277574033981E-2</c:v>
                </c:pt>
                <c:pt idx="23">
                  <c:v>6.6102993696432577E-2</c:v>
                </c:pt>
                <c:pt idx="24">
                  <c:v>1.4524770840495194E-2</c:v>
                </c:pt>
                <c:pt idx="25">
                  <c:v>9.6249357045365969E-2</c:v>
                </c:pt>
                <c:pt idx="26">
                  <c:v>3.5462134160468395E-2</c:v>
                </c:pt>
                <c:pt idx="27">
                  <c:v>-7.2647946779824224E-2</c:v>
                </c:pt>
                <c:pt idx="28">
                  <c:v>7.6348121790260848E-2</c:v>
                </c:pt>
                <c:pt idx="29">
                  <c:v>5.0100276100636165E-2</c:v>
                </c:pt>
                <c:pt idx="30">
                  <c:v>-2.0985764701492826E-2</c:v>
                </c:pt>
                <c:pt idx="31">
                  <c:v>9.2700734717368505E-2</c:v>
                </c:pt>
                <c:pt idx="32">
                  <c:v>8.9777067321165305E-2</c:v>
                </c:pt>
                <c:pt idx="33">
                  <c:v>-9.69273414170857E-3</c:v>
                </c:pt>
                <c:pt idx="34">
                  <c:v>-1.1813136793335843E-2</c:v>
                </c:pt>
                <c:pt idx="35">
                  <c:v>6.2905774780688262E-3</c:v>
                </c:pt>
                <c:pt idx="36">
                  <c:v>6.703197808124628E-2</c:v>
                </c:pt>
                <c:pt idx="37">
                  <c:v>-1.0568687787525732E-2</c:v>
                </c:pt>
                <c:pt idx="38">
                  <c:v>1.1395974659166086E-2</c:v>
                </c:pt>
                <c:pt idx="39">
                  <c:v>-1.3005984201612364E-2</c:v>
                </c:pt>
                <c:pt idx="40">
                  <c:v>3.0022082925540872E-2</c:v>
                </c:pt>
                <c:pt idx="41">
                  <c:v>4.7892968229831467E-2</c:v>
                </c:pt>
                <c:pt idx="42">
                  <c:v>2.5263826087467578E-2</c:v>
                </c:pt>
                <c:pt idx="43">
                  <c:v>4.9948836954911258E-2</c:v>
                </c:pt>
                <c:pt idx="44">
                  <c:v>5.9233653532487551E-2</c:v>
                </c:pt>
                <c:pt idx="45">
                  <c:v>-2.8139917611156307E-3</c:v>
                </c:pt>
                <c:pt idx="46">
                  <c:v>-3.3381792660975407E-2</c:v>
                </c:pt>
                <c:pt idx="47">
                  <c:v>6.3360700050907326E-4</c:v>
                </c:pt>
                <c:pt idx="48">
                  <c:v>-2.0506771862642381E-2</c:v>
                </c:pt>
                <c:pt idx="49">
                  <c:v>7.022025863534509E-4</c:v>
                </c:pt>
                <c:pt idx="50">
                  <c:v>9.8138634631368404E-3</c:v>
                </c:pt>
                <c:pt idx="51">
                  <c:v>1.5642685947113932E-2</c:v>
                </c:pt>
                <c:pt idx="52">
                  <c:v>6.6228884539725641E-2</c:v>
                </c:pt>
                <c:pt idx="53">
                  <c:v>-8.0280239372427786E-3</c:v>
                </c:pt>
                <c:pt idx="54">
                  <c:v>-3.0171781651404217E-2</c:v>
                </c:pt>
                <c:pt idx="55">
                  <c:v>-2.0891730412586185E-2</c:v>
                </c:pt>
                <c:pt idx="56">
                  <c:v>8.5862603562134154E-2</c:v>
                </c:pt>
                <c:pt idx="57">
                  <c:v>-7.367653499517246E-2</c:v>
                </c:pt>
                <c:pt idx="58">
                  <c:v>7.7954269390090758E-2</c:v>
                </c:pt>
                <c:pt idx="59">
                  <c:v>0.13876376035392468</c:v>
                </c:pt>
                <c:pt idx="60">
                  <c:v>-1.6753212907019588E-2</c:v>
                </c:pt>
                <c:pt idx="61">
                  <c:v>4.4744640383271417E-2</c:v>
                </c:pt>
                <c:pt idx="62">
                  <c:v>4.3926999530071953E-2</c:v>
                </c:pt>
                <c:pt idx="63">
                  <c:v>8.4616740190881501E-3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E69-4377-BE6E-4C206EC71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955096"/>
        <c:axId val="577953136"/>
      </c:scatterChart>
      <c:valAx>
        <c:axId val="5779550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53136"/>
        <c:crosses val="autoZero"/>
        <c:crossBetween val="midCat"/>
      </c:valAx>
      <c:valAx>
        <c:axId val="57795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55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TDK_KF_ST_08_03!$I$19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929</c:v>
                </c:pt>
                <c:pt idx="2">
                  <c:v>1330</c:v>
                </c:pt>
                <c:pt idx="3">
                  <c:v>1708</c:v>
                </c:pt>
                <c:pt idx="4">
                  <c:v>2063</c:v>
                </c:pt>
                <c:pt idx="5">
                  <c:v>2392</c:v>
                </c:pt>
                <c:pt idx="6">
                  <c:v>2706</c:v>
                </c:pt>
                <c:pt idx="7">
                  <c:v>2994</c:v>
                </c:pt>
                <c:pt idx="8">
                  <c:v>3257</c:v>
                </c:pt>
                <c:pt idx="9">
                  <c:v>3493</c:v>
                </c:pt>
                <c:pt idx="10">
                  <c:v>3686</c:v>
                </c:pt>
                <c:pt idx="11">
                  <c:v>3853</c:v>
                </c:pt>
                <c:pt idx="12">
                  <c:v>3972</c:v>
                </c:pt>
                <c:pt idx="13">
                  <c:v>4053</c:v>
                </c:pt>
                <c:pt idx="14">
                  <c:v>4100</c:v>
                </c:pt>
                <c:pt idx="15">
                  <c:v>4101</c:v>
                </c:pt>
                <c:pt idx="16">
                  <c:v>4072</c:v>
                </c:pt>
                <c:pt idx="17">
                  <c:v>3991</c:v>
                </c:pt>
                <c:pt idx="18">
                  <c:v>3879</c:v>
                </c:pt>
                <c:pt idx="19">
                  <c:v>3732</c:v>
                </c:pt>
                <c:pt idx="20">
                  <c:v>3541</c:v>
                </c:pt>
                <c:pt idx="21">
                  <c:v>3322</c:v>
                </c:pt>
                <c:pt idx="22">
                  <c:v>3072</c:v>
                </c:pt>
                <c:pt idx="23">
                  <c:v>2798</c:v>
                </c:pt>
                <c:pt idx="24">
                  <c:v>2482</c:v>
                </c:pt>
                <c:pt idx="25">
                  <c:v>2141</c:v>
                </c:pt>
                <c:pt idx="26">
                  <c:v>1783</c:v>
                </c:pt>
                <c:pt idx="27">
                  <c:v>1412</c:v>
                </c:pt>
                <c:pt idx="28">
                  <c:v>1021</c:v>
                </c:pt>
                <c:pt idx="29">
                  <c:v>640</c:v>
                </c:pt>
                <c:pt idx="30">
                  <c:v>239</c:v>
                </c:pt>
                <c:pt idx="31">
                  <c:v>-160</c:v>
                </c:pt>
                <c:pt idx="32">
                  <c:v>-559</c:v>
                </c:pt>
                <c:pt idx="33">
                  <c:v>-964</c:v>
                </c:pt>
                <c:pt idx="34">
                  <c:v>-1358</c:v>
                </c:pt>
                <c:pt idx="35">
                  <c:v>-1739</c:v>
                </c:pt>
                <c:pt idx="36">
                  <c:v>-2090</c:v>
                </c:pt>
                <c:pt idx="37">
                  <c:v>-2425</c:v>
                </c:pt>
                <c:pt idx="38">
                  <c:v>-2735</c:v>
                </c:pt>
                <c:pt idx="39">
                  <c:v>-3023</c:v>
                </c:pt>
                <c:pt idx="40">
                  <c:v>-3290</c:v>
                </c:pt>
                <c:pt idx="41">
                  <c:v>-3520</c:v>
                </c:pt>
                <c:pt idx="42">
                  <c:v>-3723</c:v>
                </c:pt>
                <c:pt idx="43">
                  <c:v>-3881</c:v>
                </c:pt>
                <c:pt idx="44">
                  <c:v>-4005</c:v>
                </c:pt>
                <c:pt idx="45">
                  <c:v>-4089</c:v>
                </c:pt>
                <c:pt idx="46">
                  <c:v>-4134</c:v>
                </c:pt>
                <c:pt idx="47">
                  <c:v>-4135</c:v>
                </c:pt>
                <c:pt idx="48">
                  <c:v>-4109</c:v>
                </c:pt>
                <c:pt idx="49">
                  <c:v>-4038</c:v>
                </c:pt>
                <c:pt idx="50">
                  <c:v>-3919</c:v>
                </c:pt>
                <c:pt idx="51">
                  <c:v>-3768</c:v>
                </c:pt>
                <c:pt idx="52">
                  <c:v>-3584</c:v>
                </c:pt>
                <c:pt idx="53">
                  <c:v>-3360</c:v>
                </c:pt>
                <c:pt idx="54">
                  <c:v>-3113</c:v>
                </c:pt>
                <c:pt idx="55">
                  <c:v>-2835</c:v>
                </c:pt>
                <c:pt idx="56">
                  <c:v>-2519</c:v>
                </c:pt>
                <c:pt idx="57">
                  <c:v>-2173</c:v>
                </c:pt>
                <c:pt idx="58">
                  <c:v>-1819</c:v>
                </c:pt>
                <c:pt idx="59">
                  <c:v>-1449</c:v>
                </c:pt>
                <c:pt idx="60">
                  <c:v>-1053</c:v>
                </c:pt>
                <c:pt idx="61">
                  <c:v>-670</c:v>
                </c:pt>
                <c:pt idx="62">
                  <c:v>-273</c:v>
                </c:pt>
                <c:pt idx="63">
                  <c:v>129</c:v>
                </c:pt>
                <c:pt idx="64">
                  <c:v>523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C54-427D-9B75-A9DD44B52453}"/>
            </c:ext>
          </c:extLst>
        </c:ser>
        <c:ser>
          <c:idx val="1"/>
          <c:order val="1"/>
          <c:tx>
            <c:strRef>
              <c:f>TDK_KF_ST_08_03!$L$19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TDK_KF_ST_08_03!$L$20:$L$84</c:f>
              <c:numCache>
                <c:formatCode>General</c:formatCode>
                <c:ptCount val="65"/>
                <c:pt idx="0">
                  <c:v>526.3004158014611</c:v>
                </c:pt>
                <c:pt idx="1">
                  <c:v>932.5080314371786</c:v>
                </c:pt>
                <c:pt idx="2">
                  <c:v>1333.4354888746172</c:v>
                </c:pt>
                <c:pt idx="3">
                  <c:v>1706.9562287217825</c:v>
                </c:pt>
                <c:pt idx="4">
                  <c:v>2065.6713412732543</c:v>
                </c:pt>
                <c:pt idx="5">
                  <c:v>2399.0459917022545</c:v>
                </c:pt>
                <c:pt idx="6">
                  <c:v>2710.3348646083182</c:v>
                </c:pt>
                <c:pt idx="7">
                  <c:v>2996.0652100735947</c:v>
                </c:pt>
                <c:pt idx="8">
                  <c:v>3257.49583897719</c:v>
                </c:pt>
                <c:pt idx="9">
                  <c:v>3489.9636315957596</c:v>
                </c:pt>
                <c:pt idx="10">
                  <c:v>3690.1737264116637</c:v>
                </c:pt>
                <c:pt idx="11">
                  <c:v>3850.0945771224337</c:v>
                </c:pt>
                <c:pt idx="12">
                  <c:v>3970.7474532612432</c:v>
                </c:pt>
                <c:pt idx="13">
                  <c:v>4050.7139969573368</c:v>
                </c:pt>
                <c:pt idx="14">
                  <c:v>4094.6155438960736</c:v>
                </c:pt>
                <c:pt idx="15">
                  <c:v>4099.8362783364928</c:v>
                </c:pt>
                <c:pt idx="16">
                  <c:v>4065.2511625698421</c:v>
                </c:pt>
                <c:pt idx="17">
                  <c:v>3991.5508376533076</c:v>
                </c:pt>
                <c:pt idx="18">
                  <c:v>3875.8527731277886</c:v>
                </c:pt>
                <c:pt idx="19">
                  <c:v>3722.1513749234341</c:v>
                </c:pt>
                <c:pt idx="20">
                  <c:v>3536.8082122404626</c:v>
                </c:pt>
                <c:pt idx="21">
                  <c:v>3320.2331297027658</c:v>
                </c:pt>
                <c:pt idx="22">
                  <c:v>3073.2230145851881</c:v>
                </c:pt>
                <c:pt idx="23">
                  <c:v>2796.7793258797028</c:v>
                </c:pt>
                <c:pt idx="24">
                  <c:v>2483.4294928486188</c:v>
                </c:pt>
                <c:pt idx="25">
                  <c:v>2143.0513931863029</c:v>
                </c:pt>
                <c:pt idx="26">
                  <c:v>1787.9433540408415</c:v>
                </c:pt>
                <c:pt idx="27">
                  <c:v>1414.750491872534</c:v>
                </c:pt>
                <c:pt idx="28">
                  <c:v>1025.7638031153651</c:v>
                </c:pt>
                <c:pt idx="29">
                  <c:v>641.24834251861671</c:v>
                </c:pt>
                <c:pt idx="30">
                  <c:v>248.13683257384443</c:v>
                </c:pt>
                <c:pt idx="31">
                  <c:v>-157.15575426979802</c:v>
                </c:pt>
                <c:pt idx="32">
                  <c:v>-560.48025346940778</c:v>
                </c:pt>
                <c:pt idx="33">
                  <c:v>-961.75005902622604</c:v>
                </c:pt>
                <c:pt idx="34">
                  <c:v>-1356.2507209187133</c:v>
                </c:pt>
                <c:pt idx="35">
                  <c:v>-1739.2681662917989</c:v>
                </c:pt>
                <c:pt idx="36">
                  <c:v>-2089.4094871959878</c:v>
                </c:pt>
                <c:pt idx="37">
                  <c:v>-2425.8798537214607</c:v>
                </c:pt>
                <c:pt idx="38">
                  <c:v>-2738.635349932149</c:v>
                </c:pt>
                <c:pt idx="39">
                  <c:v>-3025.8591860476399</c:v>
                </c:pt>
                <c:pt idx="40">
                  <c:v>-3288.8052787950319</c:v>
                </c:pt>
                <c:pt idx="41">
                  <c:v>-3523.1277099381314</c:v>
                </c:pt>
                <c:pt idx="42">
                  <c:v>-3723.0649740332819</c:v>
                </c:pt>
                <c:pt idx="43">
                  <c:v>-3882.4332825137512</c:v>
                </c:pt>
                <c:pt idx="44">
                  <c:v>-4005.151768281979</c:v>
                </c:pt>
                <c:pt idx="45">
                  <c:v>-4088.1116572980068</c:v>
                </c:pt>
                <c:pt idx="46">
                  <c:v>-4133.78226870448</c:v>
                </c:pt>
                <c:pt idx="47">
                  <c:v>-4140.526974512828</c:v>
                </c:pt>
                <c:pt idx="48">
                  <c:v>-4107.4829527729098</c:v>
                </c:pt>
                <c:pt idx="49">
                  <c:v>-4034.6721254600184</c:v>
                </c:pt>
                <c:pt idx="50">
                  <c:v>-3919.4512495758954</c:v>
                </c:pt>
                <c:pt idx="51">
                  <c:v>-3768.39240200317</c:v>
                </c:pt>
                <c:pt idx="52">
                  <c:v>-3583.0327722041034</c:v>
                </c:pt>
                <c:pt idx="53">
                  <c:v>-3362.5301886290322</c:v>
                </c:pt>
                <c:pt idx="54">
                  <c:v>-3114.9587651229367</c:v>
                </c:pt>
                <c:pt idx="55">
                  <c:v>-2835.3861404081072</c:v>
                </c:pt>
                <c:pt idx="56">
                  <c:v>-2519.8539342940185</c:v>
                </c:pt>
                <c:pt idx="57">
                  <c:v>-2179.2207745326405</c:v>
                </c:pt>
                <c:pt idx="58">
                  <c:v>-1823.3173254104311</c:v>
                </c:pt>
                <c:pt idx="59">
                  <c:v>-1444.4558293407065</c:v>
                </c:pt>
                <c:pt idx="60">
                  <c:v>-1055.7704809559693</c:v>
                </c:pt>
                <c:pt idx="61">
                  <c:v>-669.13317933837573</c:v>
                </c:pt>
                <c:pt idx="62">
                  <c:v>-273.30438962224252</c:v>
                </c:pt>
                <c:pt idx="63">
                  <c:v>132.65613440504501</c:v>
                </c:pt>
                <c:pt idx="64">
                  <c:v>533.92687703466981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C54-427D-9B75-A9DD44B52453}"/>
            </c:ext>
          </c:extLst>
        </c:ser>
        <c:ser>
          <c:idx val="2"/>
          <c:order val="2"/>
          <c:tx>
            <c:strRef>
              <c:f>TDK_KF_ST_08_03!$J$19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TDK_KF_ST_08_03!$J$20:$J$84</c:f>
              <c:numCache>
                <c:formatCode>General</c:formatCode>
                <c:ptCount val="65"/>
                <c:pt idx="0">
                  <c:v>-4065</c:v>
                </c:pt>
                <c:pt idx="1">
                  <c:v>-3991</c:v>
                </c:pt>
                <c:pt idx="2">
                  <c:v>-3871</c:v>
                </c:pt>
                <c:pt idx="3">
                  <c:v>-3723</c:v>
                </c:pt>
                <c:pt idx="4">
                  <c:v>-3537</c:v>
                </c:pt>
                <c:pt idx="5">
                  <c:v>-3316</c:v>
                </c:pt>
                <c:pt idx="6">
                  <c:v>-3072</c:v>
                </c:pt>
                <c:pt idx="7">
                  <c:v>-2793</c:v>
                </c:pt>
                <c:pt idx="8">
                  <c:v>-2481</c:v>
                </c:pt>
                <c:pt idx="9">
                  <c:v>-2149</c:v>
                </c:pt>
                <c:pt idx="10">
                  <c:v>-1781</c:v>
                </c:pt>
                <c:pt idx="11">
                  <c:v>-1405</c:v>
                </c:pt>
                <c:pt idx="12">
                  <c:v>-1027</c:v>
                </c:pt>
                <c:pt idx="13">
                  <c:v>-646</c:v>
                </c:pt>
                <c:pt idx="14">
                  <c:v>-254</c:v>
                </c:pt>
                <c:pt idx="15">
                  <c:v>145</c:v>
                </c:pt>
                <c:pt idx="16">
                  <c:v>542</c:v>
                </c:pt>
                <c:pt idx="17">
                  <c:v>940</c:v>
                </c:pt>
                <c:pt idx="18">
                  <c:v>1332</c:v>
                </c:pt>
                <c:pt idx="19">
                  <c:v>1714</c:v>
                </c:pt>
                <c:pt idx="20">
                  <c:v>2066</c:v>
                </c:pt>
                <c:pt idx="21">
                  <c:v>2397</c:v>
                </c:pt>
                <c:pt idx="22">
                  <c:v>2702</c:v>
                </c:pt>
                <c:pt idx="23">
                  <c:v>2994</c:v>
                </c:pt>
                <c:pt idx="24">
                  <c:v>3257</c:v>
                </c:pt>
                <c:pt idx="25">
                  <c:v>3490</c:v>
                </c:pt>
                <c:pt idx="26">
                  <c:v>3685</c:v>
                </c:pt>
                <c:pt idx="27">
                  <c:v>3856</c:v>
                </c:pt>
                <c:pt idx="28">
                  <c:v>3970</c:v>
                </c:pt>
                <c:pt idx="29">
                  <c:v>4051</c:v>
                </c:pt>
                <c:pt idx="30">
                  <c:v>4105</c:v>
                </c:pt>
                <c:pt idx="31">
                  <c:v>4100</c:v>
                </c:pt>
                <c:pt idx="32">
                  <c:v>4070</c:v>
                </c:pt>
                <c:pt idx="33">
                  <c:v>3997</c:v>
                </c:pt>
                <c:pt idx="34">
                  <c:v>3882</c:v>
                </c:pt>
                <c:pt idx="35">
                  <c:v>3732</c:v>
                </c:pt>
                <c:pt idx="36">
                  <c:v>3554</c:v>
                </c:pt>
                <c:pt idx="37">
                  <c:v>3332</c:v>
                </c:pt>
                <c:pt idx="38">
                  <c:v>3084</c:v>
                </c:pt>
                <c:pt idx="39">
                  <c:v>2802</c:v>
                </c:pt>
                <c:pt idx="40">
                  <c:v>2502</c:v>
                </c:pt>
                <c:pt idx="41">
                  <c:v>2164</c:v>
                </c:pt>
                <c:pt idx="42">
                  <c:v>1805</c:v>
                </c:pt>
                <c:pt idx="43">
                  <c:v>1436</c:v>
                </c:pt>
                <c:pt idx="44">
                  <c:v>1055</c:v>
                </c:pt>
                <c:pt idx="45">
                  <c:v>675</c:v>
                </c:pt>
                <c:pt idx="46">
                  <c:v>281</c:v>
                </c:pt>
                <c:pt idx="47">
                  <c:v>-114</c:v>
                </c:pt>
                <c:pt idx="48">
                  <c:v>-517</c:v>
                </c:pt>
                <c:pt idx="49">
                  <c:v>-910</c:v>
                </c:pt>
                <c:pt idx="50">
                  <c:v>-1308</c:v>
                </c:pt>
                <c:pt idx="51">
                  <c:v>-1681</c:v>
                </c:pt>
                <c:pt idx="52">
                  <c:v>-2038</c:v>
                </c:pt>
                <c:pt idx="53">
                  <c:v>-2377</c:v>
                </c:pt>
                <c:pt idx="54">
                  <c:v>-2688</c:v>
                </c:pt>
                <c:pt idx="55">
                  <c:v>-2977</c:v>
                </c:pt>
                <c:pt idx="56">
                  <c:v>-3240</c:v>
                </c:pt>
                <c:pt idx="57">
                  <c:v>-3478</c:v>
                </c:pt>
                <c:pt idx="58">
                  <c:v>-3672</c:v>
                </c:pt>
                <c:pt idx="59">
                  <c:v>-3839</c:v>
                </c:pt>
                <c:pt idx="60">
                  <c:v>-3963</c:v>
                </c:pt>
                <c:pt idx="61">
                  <c:v>-4041</c:v>
                </c:pt>
                <c:pt idx="62">
                  <c:v>-4083</c:v>
                </c:pt>
                <c:pt idx="63">
                  <c:v>-4096</c:v>
                </c:pt>
                <c:pt idx="64">
                  <c:v>-4059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C54-427D-9B75-A9DD44B52453}"/>
            </c:ext>
          </c:extLst>
        </c:ser>
        <c:ser>
          <c:idx val="3"/>
          <c:order val="3"/>
          <c:tx>
            <c:strRef>
              <c:f>TDK_KF_ST_08_03!$N$19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TDK_KF_ST_08_03!$AA$20:$AA$84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5.6970000000000001</c:v>
                </c:pt>
                <c:pt idx="2">
                  <c:v>11.501999999999999</c:v>
                </c:pt>
                <c:pt idx="3">
                  <c:v>17.099999999999998</c:v>
                </c:pt>
                <c:pt idx="4">
                  <c:v>22.724999999999998</c:v>
                </c:pt>
                <c:pt idx="5">
                  <c:v>28.259999999999998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44.981999999999992</c:v>
                </c:pt>
                <c:pt idx="9">
                  <c:v>50.687999999999988</c:v>
                </c:pt>
                <c:pt idx="10">
                  <c:v>56.474999999999987</c:v>
                </c:pt>
                <c:pt idx="11">
                  <c:v>62.16299999999999</c:v>
                </c:pt>
                <c:pt idx="12">
                  <c:v>67.787999999999982</c:v>
                </c:pt>
                <c:pt idx="13">
                  <c:v>73.214999999999975</c:v>
                </c:pt>
                <c:pt idx="14">
                  <c:v>78.740999999999971</c:v>
                </c:pt>
                <c:pt idx="15">
                  <c:v>84.428999999999974</c:v>
                </c:pt>
                <c:pt idx="16">
                  <c:v>90.035999999999973</c:v>
                </c:pt>
                <c:pt idx="17">
                  <c:v>95.642999999999972</c:v>
                </c:pt>
                <c:pt idx="18">
                  <c:v>101.40299999999998</c:v>
                </c:pt>
                <c:pt idx="19">
                  <c:v>107.11799999999998</c:v>
                </c:pt>
                <c:pt idx="20">
                  <c:v>112.67999999999998</c:v>
                </c:pt>
                <c:pt idx="21">
                  <c:v>118.18799999999997</c:v>
                </c:pt>
                <c:pt idx="22">
                  <c:v>123.68699999999997</c:v>
                </c:pt>
                <c:pt idx="23">
                  <c:v>129.20399999999998</c:v>
                </c:pt>
                <c:pt idx="24">
                  <c:v>134.90999999999997</c:v>
                </c:pt>
                <c:pt idx="25">
                  <c:v>140.65199999999996</c:v>
                </c:pt>
                <c:pt idx="26">
                  <c:v>146.28599999999994</c:v>
                </c:pt>
                <c:pt idx="27">
                  <c:v>151.92899999999995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168.56099999999992</c:v>
                </c:pt>
                <c:pt idx="31">
                  <c:v>174.19499999999991</c:v>
                </c:pt>
                <c:pt idx="32">
                  <c:v>179.81999999999991</c:v>
                </c:pt>
                <c:pt idx="33">
                  <c:v>185.4899999999999</c:v>
                </c:pt>
                <c:pt idx="34">
                  <c:v>191.19599999999988</c:v>
                </c:pt>
                <c:pt idx="35">
                  <c:v>196.92899999999989</c:v>
                </c:pt>
                <c:pt idx="36">
                  <c:v>202.40999999999988</c:v>
                </c:pt>
                <c:pt idx="37">
                  <c:v>207.98099999999988</c:v>
                </c:pt>
                <c:pt idx="38">
                  <c:v>213.53399999999988</c:v>
                </c:pt>
                <c:pt idx="39">
                  <c:v>219.08699999999988</c:v>
                </c:pt>
                <c:pt idx="40">
                  <c:v>224.72999999999988</c:v>
                </c:pt>
                <c:pt idx="41">
                  <c:v>230.45399999999987</c:v>
                </c:pt>
                <c:pt idx="42">
                  <c:v>236.19599999999986</c:v>
                </c:pt>
                <c:pt idx="43">
                  <c:v>241.80299999999986</c:v>
                </c:pt>
                <c:pt idx="44">
                  <c:v>247.42799999999986</c:v>
                </c:pt>
                <c:pt idx="45">
                  <c:v>252.93599999999986</c:v>
                </c:pt>
                <c:pt idx="46">
                  <c:v>258.50699999999989</c:v>
                </c:pt>
                <c:pt idx="47">
                  <c:v>264.09599999999989</c:v>
                </c:pt>
                <c:pt idx="48">
                  <c:v>269.74799999999988</c:v>
                </c:pt>
                <c:pt idx="49">
                  <c:v>275.39999999999986</c:v>
                </c:pt>
                <c:pt idx="50">
                  <c:v>281.19599999999986</c:v>
                </c:pt>
                <c:pt idx="51">
                  <c:v>286.85699999999986</c:v>
                </c:pt>
                <c:pt idx="52">
                  <c:v>292.45499999999987</c:v>
                </c:pt>
                <c:pt idx="53">
                  <c:v>298.07999999999987</c:v>
                </c:pt>
                <c:pt idx="54">
                  <c:v>303.59699999999987</c:v>
                </c:pt>
                <c:pt idx="55">
                  <c:v>309.17699999999985</c:v>
                </c:pt>
                <c:pt idx="56">
                  <c:v>314.91899999999987</c:v>
                </c:pt>
                <c:pt idx="57">
                  <c:v>320.66099999999989</c:v>
                </c:pt>
                <c:pt idx="58">
                  <c:v>326.30399999999986</c:v>
                </c:pt>
                <c:pt idx="59">
                  <c:v>332.02799999999985</c:v>
                </c:pt>
                <c:pt idx="60">
                  <c:v>337.68899999999985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354.35699999999986</c:v>
                </c:pt>
                <c:pt idx="64">
                  <c:v>359.95499999999987</c:v>
                </c:pt>
              </c:numCache>
            </c:numRef>
          </c:xVal>
          <c:yVal>
            <c:numRef>
              <c:f>TDK_KF_ST_08_03!$N$20:$N$84</c:f>
              <c:numCache>
                <c:formatCode>General</c:formatCode>
                <c:ptCount val="65"/>
                <c:pt idx="0">
                  <c:v>-4059.329517542405</c:v>
                </c:pt>
                <c:pt idx="1">
                  <c:v>-3984.5027850871602</c:v>
                </c:pt>
                <c:pt idx="2">
                  <c:v>-3868.2325673530841</c:v>
                </c:pt>
                <c:pt idx="3">
                  <c:v>-3718.5314765884018</c:v>
                </c:pt>
                <c:pt idx="4">
                  <c:v>-3532.4001309493101</c:v>
                </c:pt>
                <c:pt idx="5">
                  <c:v>-3316.042203002221</c:v>
                </c:pt>
                <c:pt idx="6">
                  <c:v>-3068.346532604498</c:v>
                </c:pt>
                <c:pt idx="7">
                  <c:v>-2791.9535468961412</c:v>
                </c:pt>
                <c:pt idx="8">
                  <c:v>-2484.3355054679391</c:v>
                </c:pt>
                <c:pt idx="9">
                  <c:v>-2148.3386505470071</c:v>
                </c:pt>
                <c:pt idx="10">
                  <c:v>-1785.8436855018795</c:v>
                </c:pt>
                <c:pt idx="11">
                  <c:v>-1411.7862907183371</c:v>
                </c:pt>
                <c:pt idx="12">
                  <c:v>-1028.1782751172211</c:v>
                </c:pt>
                <c:pt idx="13">
                  <c:v>-648.63527639522465</c:v>
                </c:pt>
                <c:pt idx="14">
                  <c:v>-256.20051011533593</c:v>
                </c:pt>
                <c:pt idx="15">
                  <c:v>150.2076941863364</c:v>
                </c:pt>
                <c:pt idx="16">
                  <c:v>549.42232283141527</c:v>
                </c:pt>
                <c:pt idx="17">
                  <c:v>943.40624515822901</c:v>
                </c:pt>
                <c:pt idx="18">
                  <c:v>1338.7373001463111</c:v>
                </c:pt>
                <c:pt idx="19">
                  <c:v>1717.6652444896306</c:v>
                </c:pt>
                <c:pt idx="20">
                  <c:v>2070.1222886580495</c:v>
                </c:pt>
                <c:pt idx="21">
                  <c:v>2399.9981423512577</c:v>
                </c:pt>
                <c:pt idx="22">
                  <c:v>2707.2714291629159</c:v>
                </c:pt>
                <c:pt idx="23">
                  <c:v>2990.5528654118152</c:v>
                </c:pt>
                <c:pt idx="24">
                  <c:v>3254.4149749306384</c:v>
                </c:pt>
                <c:pt idx="25">
                  <c:v>3487.4362474978002</c:v>
                </c:pt>
                <c:pt idx="26">
                  <c:v>3682.1284912182077</c:v>
                </c:pt>
                <c:pt idx="27">
                  <c:v>3841.5291488251805</c:v>
                </c:pt>
                <c:pt idx="28">
                  <c:v>3964.2497941383072</c:v>
                </c:pt>
                <c:pt idx="29">
                  <c:v>4045.8665121586264</c:v>
                </c:pt>
                <c:pt idx="30">
                  <c:v>4090.9605897184078</c:v>
                </c:pt>
                <c:pt idx="31">
                  <c:v>4098.1692901999113</c:v>
                </c:pt>
                <c:pt idx="32">
                  <c:v>4065.9290231693471</c:v>
                </c:pt>
                <c:pt idx="33">
                  <c:v>3993.8662986076456</c:v>
                </c:pt>
                <c:pt idx="34">
                  <c:v>3881.9569244350851</c:v>
                </c:pt>
                <c:pt idx="35">
                  <c:v>3730.8395705116345</c:v>
                </c:pt>
                <c:pt idx="36">
                  <c:v>3551.4995703868435</c:v>
                </c:pt>
                <c:pt idx="37">
                  <c:v>3336.0003246859551</c:v>
                </c:pt>
                <c:pt idx="38">
                  <c:v>3089.8863411441152</c:v>
                </c:pt>
                <c:pt idx="39">
                  <c:v>2814.8218814655484</c:v>
                </c:pt>
                <c:pt idx="40">
                  <c:v>2508.2986596927094</c:v>
                </c:pt>
                <c:pt idx="41">
                  <c:v>2172.6014370635671</c:v>
                </c:pt>
                <c:pt idx="42">
                  <c:v>1814.1288077372942</c:v>
                </c:pt>
                <c:pt idx="43">
                  <c:v>1446.5276991091075</c:v>
                </c:pt>
                <c:pt idx="44">
                  <c:v>1063.8774012773158</c:v>
                </c:pt>
                <c:pt idx="45">
                  <c:v>679.26366816994062</c:v>
                </c:pt>
                <c:pt idx="46">
                  <c:v>283.91159239635829</c:v>
                </c:pt>
                <c:pt idx="47">
                  <c:v>-115.38487182651187</c:v>
                </c:pt>
                <c:pt idx="48">
                  <c:v>-518.03162218318471</c:v>
                </c:pt>
                <c:pt idx="49">
                  <c:v>-915.62485753686656</c:v>
                </c:pt>
                <c:pt idx="50">
                  <c:v>-1314.0552751784833</c:v>
                </c:pt>
                <c:pt idx="51">
                  <c:v>-1690.2566247696129</c:v>
                </c:pt>
                <c:pt idx="52">
                  <c:v>-2046.0665622551339</c:v>
                </c:pt>
                <c:pt idx="53">
                  <c:v>-2383.9282727057725</c:v>
                </c:pt>
                <c:pt idx="54">
                  <c:v>-2693.0224665515702</c:v>
                </c:pt>
                <c:pt idx="55">
                  <c:v>-2980.2619445207329</c:v>
                </c:pt>
                <c:pt idx="56">
                  <c:v>-3246.3366161567592</c:v>
                </c:pt>
                <c:pt idx="57">
                  <c:v>-3479.8449912633751</c:v>
                </c:pt>
                <c:pt idx="58">
                  <c:v>-3675.3294375186028</c:v>
                </c:pt>
                <c:pt idx="59">
                  <c:v>-3837.2339810705148</c:v>
                </c:pt>
                <c:pt idx="60">
                  <c:v>-3959.7413287315744</c:v>
                </c:pt>
                <c:pt idx="61">
                  <c:v>-4041.6823134671445</c:v>
                </c:pt>
                <c:pt idx="62">
                  <c:v>-4086.7747564112406</c:v>
                </c:pt>
                <c:pt idx="63">
                  <c:v>-4093.5323624781608</c:v>
                </c:pt>
                <c:pt idx="64">
                  <c:v>-4061.0518370847903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C54-427D-9B75-A9DD44B5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956664"/>
        <c:axId val="577957840"/>
      </c:scatterChart>
      <c:valAx>
        <c:axId val="577956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57840"/>
        <c:crosses val="autoZero"/>
        <c:crossBetween val="midCat"/>
      </c:valAx>
      <c:valAx>
        <c:axId val="57795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956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uth_Hochschule/Eigene_Dateien_Masterthesis/Messdaten_und_Histogramme/04_0h_Messung/0h_125C_Stressteile_TDK_experim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s"/>
      <sheetName val="Ergebnisse"/>
      <sheetName val="TDK_KF_ST_10_01"/>
      <sheetName val="TDK_KF_ST_10_02"/>
      <sheetName val="TDK_KF_ST_10_03"/>
      <sheetName val="TDK_FF_ST_oU_01"/>
      <sheetName val="TDK_FF_ST_mU_01"/>
      <sheetName val="TDK_KF_ST_19_01"/>
      <sheetName val="TDK_KF_ST_19_02"/>
      <sheetName val="TDK_KF_ST_19_03"/>
      <sheetName val="TDK_FF_ST_oU_02"/>
      <sheetName val="TDK_FF_ST_mU_02"/>
      <sheetName val="TDK_KF_ST_14_01"/>
      <sheetName val="TDK_KF_ST_14_02"/>
      <sheetName val="TDK_KF_ST_14_03"/>
      <sheetName val="TDK_FF_ST_oU_03"/>
      <sheetName val="TDK_FF_ST_mU_03"/>
      <sheetName val="TDK_KF_ST_23_01"/>
      <sheetName val="TDK_KF_ST_23_02"/>
      <sheetName val="TDK_KF_ST_23_03"/>
      <sheetName val="TDK_FF_ST_oU_04"/>
      <sheetName val="TDK_FF_ST_mU_04"/>
      <sheetName val="TDK_KF_ST_07_01"/>
      <sheetName val="TDK_KF_ST_07_02"/>
      <sheetName val="TDK_KF_ST_07_03"/>
      <sheetName val="TDK_FF_ST_oU_05"/>
      <sheetName val="TDK_FF_ST_mU_05"/>
      <sheetName val="TDK_KF_ST_11_01"/>
      <sheetName val="TDK_KF_ST_11_02"/>
      <sheetName val="TDK_KF_ST_11_03"/>
      <sheetName val="TDK_FF_ST_oU_06"/>
      <sheetName val="TDK_FF_ST_mU_06"/>
      <sheetName val="TDK_KF_ST_05_01"/>
      <sheetName val="TDK_KF_ST_05_02"/>
      <sheetName val="TDK_KF_ST_05_03"/>
      <sheetName val="TDK_FF_ST_oU_07"/>
      <sheetName val="TDK_FF_ST_mU_07"/>
      <sheetName val="TDK_KF_ST_17_01"/>
      <sheetName val="TDK_KF_ST_17_02"/>
      <sheetName val="TDK_KF_ST_17_03"/>
      <sheetName val="TDK_FF_ST_oU_08"/>
      <sheetName val="TDK_FF_ST_mU_08"/>
      <sheetName val="TDK_KF_ST_08_01"/>
      <sheetName val="TDK_KF_ST_08_02"/>
      <sheetName val="TDK_KF_ST_08_03"/>
      <sheetName val="TDK_FF_ST_oU_09"/>
      <sheetName val="TDK_FF_ST_mU_09"/>
      <sheetName val="0h_125C_Stressteile_TDK_experi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0">
          <cell r="Z20">
            <v>0</v>
          </cell>
          <cell r="AC20">
            <v>0.24619771779146049</v>
          </cell>
          <cell r="AD20">
            <v>-0.23910003898001975</v>
          </cell>
        </row>
        <row r="21">
          <cell r="Z21">
            <v>5.8409999999999993</v>
          </cell>
          <cell r="AC21">
            <v>-5.7051446046434862E-2</v>
          </cell>
          <cell r="AD21">
            <v>-7.9223267099015615E-3</v>
          </cell>
        </row>
        <row r="22">
          <cell r="Z22">
            <v>11.600999999999999</v>
          </cell>
          <cell r="AC22">
            <v>-0.10597204785375425</v>
          </cell>
          <cell r="AD22">
            <v>2.242987026300014E-2</v>
          </cell>
        </row>
        <row r="23">
          <cell r="Z23">
            <v>17.279999999999998</v>
          </cell>
          <cell r="AC23">
            <v>-0.1014254500935543</v>
          </cell>
          <cell r="AD23">
            <v>1.6037633511558624E-3</v>
          </cell>
        </row>
        <row r="24">
          <cell r="Z24">
            <v>22.814999999999998</v>
          </cell>
          <cell r="AC24">
            <v>-5.312450503350874E-2</v>
          </cell>
          <cell r="AD24">
            <v>-2.1100062475966297E-2</v>
          </cell>
        </row>
        <row r="25">
          <cell r="Z25">
            <v>28.295999999999999</v>
          </cell>
          <cell r="AC25">
            <v>-5.8060533927978497E-2</v>
          </cell>
          <cell r="AD25">
            <v>2.0675581071465388E-3</v>
          </cell>
        </row>
        <row r="26">
          <cell r="Z26">
            <v>33.975000000000001</v>
          </cell>
          <cell r="AC26">
            <v>1.0477280367453545E-3</v>
          </cell>
          <cell r="AD26">
            <v>2.7931235681606381E-3</v>
          </cell>
        </row>
        <row r="27">
          <cell r="Z27">
            <v>39.536999999999999</v>
          </cell>
          <cell r="AC27">
            <v>-6.401525225211202E-2</v>
          </cell>
          <cell r="AD27">
            <v>4.9353832249437346E-2</v>
          </cell>
        </row>
        <row r="28">
          <cell r="Z28">
            <v>45.170999999999999</v>
          </cell>
          <cell r="AC28">
            <v>4.166271805399191E-2</v>
          </cell>
          <cell r="AD28">
            <v>-3.0907299568397661E-2</v>
          </cell>
        </row>
        <row r="29">
          <cell r="Z29">
            <v>50.994</v>
          </cell>
          <cell r="AC29">
            <v>1.936346873813477E-2</v>
          </cell>
          <cell r="AD29">
            <v>-2.5024347706434469E-2</v>
          </cell>
        </row>
        <row r="30">
          <cell r="Z30">
            <v>56.664000000000001</v>
          </cell>
          <cell r="AC30">
            <v>2.1955335362051187E-2</v>
          </cell>
          <cell r="AD30">
            <v>3.3225648687135845E-2</v>
          </cell>
        </row>
        <row r="31">
          <cell r="Z31">
            <v>62.271000000000001</v>
          </cell>
          <cell r="AC31">
            <v>5.5425033584270977E-3</v>
          </cell>
          <cell r="AD31">
            <v>5.4646441764838016E-2</v>
          </cell>
        </row>
        <row r="32">
          <cell r="Z32">
            <v>67.887</v>
          </cell>
          <cell r="AC32">
            <v>1.5981533349815891E-2</v>
          </cell>
          <cell r="AD32">
            <v>-1.0319222023440489E-3</v>
          </cell>
        </row>
        <row r="33">
          <cell r="Z33">
            <v>73.305000000000007</v>
          </cell>
          <cell r="AC33">
            <v>5.4273976633453458E-2</v>
          </cell>
          <cell r="AD33">
            <v>-2.5074594657823468E-2</v>
          </cell>
        </row>
        <row r="34">
          <cell r="Z34">
            <v>78.885000000000005</v>
          </cell>
          <cell r="AC34">
            <v>3.8705134826713561E-2</v>
          </cell>
          <cell r="AD34">
            <v>-4.2548082910258245E-2</v>
          </cell>
        </row>
        <row r="35">
          <cell r="Z35">
            <v>84.555000000000007</v>
          </cell>
          <cell r="AC35">
            <v>-5.5808048155199685E-2</v>
          </cell>
          <cell r="AD35">
            <v>5.0338508969019813E-2</v>
          </cell>
        </row>
        <row r="36">
          <cell r="Z36">
            <v>90.18</v>
          </cell>
          <cell r="AC36">
            <v>-0.10691338295197284</v>
          </cell>
          <cell r="AD36">
            <v>0.15125142702470384</v>
          </cell>
        </row>
        <row r="37">
          <cell r="Z37">
            <v>95.87700000000001</v>
          </cell>
          <cell r="AC37">
            <v>-9.3786830486578765E-2</v>
          </cell>
          <cell r="AD37">
            <v>-3.6977005866987156E-3</v>
          </cell>
        </row>
        <row r="38">
          <cell r="Z38">
            <v>101.57400000000001</v>
          </cell>
          <cell r="AC38">
            <v>-0.11998801715560603</v>
          </cell>
          <cell r="AD38">
            <v>4.3540798453818752E-2</v>
          </cell>
        </row>
        <row r="39">
          <cell r="Z39">
            <v>107.27100000000002</v>
          </cell>
          <cell r="AC39">
            <v>-0.10758983830129409</v>
          </cell>
          <cell r="AD39">
            <v>5.4043568562889277E-3</v>
          </cell>
        </row>
        <row r="40">
          <cell r="Z40">
            <v>112.74300000000001</v>
          </cell>
          <cell r="AC40">
            <v>-0.14588866266025491</v>
          </cell>
          <cell r="AD40">
            <v>-1.0181692818292731E-2</v>
          </cell>
        </row>
        <row r="41">
          <cell r="Z41">
            <v>118.242</v>
          </cell>
          <cell r="AC41">
            <v>-0.16135443943367989</v>
          </cell>
          <cell r="AD41">
            <v>0.1203672950962158</v>
          </cell>
        </row>
        <row r="42">
          <cell r="Z42">
            <v>123.89400000000001</v>
          </cell>
          <cell r="AC42">
            <v>-5.8132807986737589E-2</v>
          </cell>
          <cell r="AD42">
            <v>-5.5520314480617117E-3</v>
          </cell>
        </row>
        <row r="43">
          <cell r="Z43">
            <v>129.45600000000002</v>
          </cell>
          <cell r="AC43">
            <v>-3.7256392004053396E-2</v>
          </cell>
          <cell r="AD43">
            <v>-4.7587894160074029E-2</v>
          </cell>
        </row>
        <row r="44">
          <cell r="Z44">
            <v>135.14400000000001</v>
          </cell>
          <cell r="AC44">
            <v>-5.5480769460530155E-2</v>
          </cell>
          <cell r="AD44">
            <v>3.4790708494512046E-2</v>
          </cell>
        </row>
        <row r="45">
          <cell r="Z45">
            <v>140.85</v>
          </cell>
          <cell r="AC45">
            <v>-2.3419097297789904E-3</v>
          </cell>
          <cell r="AD45">
            <v>-3.5268106025739598E-2</v>
          </cell>
        </row>
        <row r="46">
          <cell r="Z46">
            <v>146.50199999999998</v>
          </cell>
          <cell r="AC46">
            <v>2.9668965194986185E-2</v>
          </cell>
          <cell r="AD46">
            <v>4.0831638814040616E-3</v>
          </cell>
        </row>
        <row r="47">
          <cell r="Z47">
            <v>152.12699999999998</v>
          </cell>
          <cell r="AC47">
            <v>9.7229509156790073E-2</v>
          </cell>
          <cell r="AD47">
            <v>8.6673655826530194E-4</v>
          </cell>
        </row>
        <row r="48">
          <cell r="Z48">
            <v>157.69799999999998</v>
          </cell>
          <cell r="AC48">
            <v>6.3841809690302398E-2</v>
          </cell>
          <cell r="AD48">
            <v>4.8142333012549443E-2</v>
          </cell>
        </row>
        <row r="49">
          <cell r="Z49">
            <v>163.18799999999999</v>
          </cell>
          <cell r="AC49">
            <v>0.11088867986097739</v>
          </cell>
          <cell r="AD49">
            <v>-2.3252845667968813E-2</v>
          </cell>
        </row>
        <row r="50">
          <cell r="Z50">
            <v>168.714</v>
          </cell>
          <cell r="AC50">
            <v>7.5091647273268336E-2</v>
          </cell>
          <cell r="AD50">
            <v>3.7460147638114449E-2</v>
          </cell>
        </row>
        <row r="51">
          <cell r="Z51">
            <v>174.321</v>
          </cell>
          <cell r="AC51">
            <v>7.5194390155417068E-2</v>
          </cell>
          <cell r="AD51">
            <v>-5.1357914211109801E-3</v>
          </cell>
        </row>
        <row r="52">
          <cell r="Z52">
            <v>180</v>
          </cell>
          <cell r="AC52">
            <v>7.933771453792815E-2</v>
          </cell>
          <cell r="AD52">
            <v>8.6508588318849888E-3</v>
          </cell>
        </row>
        <row r="53">
          <cell r="Z53">
            <v>185.70599999999999</v>
          </cell>
          <cell r="AC53">
            <v>8.2456197856032531E-2</v>
          </cell>
          <cell r="AD53">
            <v>2.4769782434276522E-2</v>
          </cell>
        </row>
        <row r="54">
          <cell r="Z54">
            <v>191.36699999999999</v>
          </cell>
          <cell r="AC54">
            <v>1.8120775221717622E-2</v>
          </cell>
          <cell r="AD54">
            <v>2.573112502906838E-2</v>
          </cell>
        </row>
        <row r="55">
          <cell r="Z55">
            <v>197.03699999999998</v>
          </cell>
          <cell r="AC55">
            <v>-1.4153940843641521E-2</v>
          </cell>
          <cell r="AD55">
            <v>8.8501881482443423E-2</v>
          </cell>
        </row>
        <row r="56">
          <cell r="Z56">
            <v>202.51799999999997</v>
          </cell>
          <cell r="AC56">
            <v>4.7504135532676628E-3</v>
          </cell>
          <cell r="AD56">
            <v>4.5407466763606408E-2</v>
          </cell>
        </row>
        <row r="57">
          <cell r="Z57">
            <v>208.06199999999998</v>
          </cell>
          <cell r="AC57">
            <v>7.3828981416141914E-2</v>
          </cell>
          <cell r="AD57">
            <v>-7.3783605239725603E-3</v>
          </cell>
        </row>
        <row r="58">
          <cell r="Z58">
            <v>213.71399999999997</v>
          </cell>
          <cell r="AC58">
            <v>5.83847814598073E-2</v>
          </cell>
          <cell r="AD58">
            <v>8.3086372710567957E-2</v>
          </cell>
        </row>
        <row r="59">
          <cell r="Z59">
            <v>219.26699999999997</v>
          </cell>
          <cell r="AC59">
            <v>-6.2985256445529103E-3</v>
          </cell>
          <cell r="AD59">
            <v>0.13604614296315276</v>
          </cell>
        </row>
        <row r="60">
          <cell r="Z60">
            <v>224.90099999999995</v>
          </cell>
          <cell r="AC60">
            <v>0.14143525978897742</v>
          </cell>
          <cell r="AD60">
            <v>2.4007867111151882E-2</v>
          </cell>
        </row>
        <row r="61">
          <cell r="Z61">
            <v>230.60699999999994</v>
          </cell>
          <cell r="AC61">
            <v>0.10842642451839879</v>
          </cell>
          <cell r="AD61">
            <v>2.0556782870187362E-2</v>
          </cell>
        </row>
        <row r="62">
          <cell r="Z62">
            <v>236.34899999999993</v>
          </cell>
          <cell r="AC62">
            <v>0.14232275385393223</v>
          </cell>
          <cell r="AD62">
            <v>-1.3377842978457011E-2</v>
          </cell>
        </row>
        <row r="63">
          <cell r="Z63">
            <v>241.98299999999992</v>
          </cell>
          <cell r="AC63">
            <v>6.0226962617463187E-2</v>
          </cell>
          <cell r="AD63">
            <v>6.04066632554634E-2</v>
          </cell>
        </row>
        <row r="64">
          <cell r="Z64">
            <v>247.6169999999999</v>
          </cell>
          <cell r="AC64">
            <v>9.2776351695817993E-2</v>
          </cell>
          <cell r="AD64">
            <v>-1.4546650189117827E-3</v>
          </cell>
        </row>
        <row r="65">
          <cell r="Z65">
            <v>253.0079999999999</v>
          </cell>
          <cell r="AC65">
            <v>3.2739655157371317E-2</v>
          </cell>
          <cell r="AD65">
            <v>4.5128394136554562E-2</v>
          </cell>
        </row>
        <row r="66">
          <cell r="Z66">
            <v>258.56999999999988</v>
          </cell>
          <cell r="AC66">
            <v>7.8259862248103218E-2</v>
          </cell>
          <cell r="AD66">
            <v>-3.6362457595089381E-2</v>
          </cell>
        </row>
        <row r="67">
          <cell r="Z67">
            <v>264.33899999999988</v>
          </cell>
          <cell r="AC67">
            <v>-1.6217928204582677E-3</v>
          </cell>
          <cell r="AD67">
            <v>8.8605147046223465E-2</v>
          </cell>
        </row>
        <row r="68">
          <cell r="Z68">
            <v>269.99999999999989</v>
          </cell>
          <cell r="AC68">
            <v>-8.4787012525566752E-2</v>
          </cell>
          <cell r="AD68">
            <v>6.0297571912940384E-2</v>
          </cell>
        </row>
        <row r="69">
          <cell r="Z69">
            <v>275.6699999999999</v>
          </cell>
          <cell r="AC69">
            <v>-3.4250023462675472E-2</v>
          </cell>
          <cell r="AD69">
            <v>5.0297350316895972E-2</v>
          </cell>
        </row>
        <row r="70">
          <cell r="Z70">
            <v>281.42099999999988</v>
          </cell>
          <cell r="AC70">
            <v>-8.0791663380921364E-2</v>
          </cell>
          <cell r="AD70">
            <v>1.3079534537041582E-2</v>
          </cell>
        </row>
        <row r="71">
          <cell r="Z71">
            <v>287.01899999999989</v>
          </cell>
          <cell r="AC71">
            <v>-8.0449046012631698E-2</v>
          </cell>
          <cell r="AD71">
            <v>1.6430349750862661E-2</v>
          </cell>
        </row>
        <row r="72">
          <cell r="Z72">
            <v>292.6169999999999</v>
          </cell>
          <cell r="AC72">
            <v>-4.141636528294157E-2</v>
          </cell>
          <cell r="AD72">
            <v>-6.0458038174715512E-2</v>
          </cell>
        </row>
        <row r="73">
          <cell r="Z73">
            <v>298.12499999999989</v>
          </cell>
          <cell r="AC73">
            <v>-8.7429438413550997E-2</v>
          </cell>
          <cell r="AD73">
            <v>4.193468030183567E-2</v>
          </cell>
        </row>
        <row r="74">
          <cell r="Z74">
            <v>303.76799999999986</v>
          </cell>
          <cell r="AC74">
            <v>-7.8330231912502768E-2</v>
          </cell>
          <cell r="AD74">
            <v>4.132325598936859E-2</v>
          </cell>
        </row>
        <row r="75">
          <cell r="Z75">
            <v>309.38399999999984</v>
          </cell>
          <cell r="AC75">
            <v>-5.630217428421247E-2</v>
          </cell>
          <cell r="AD75">
            <v>9.3506177542565183E-2</v>
          </cell>
        </row>
        <row r="76">
          <cell r="Z76">
            <v>315.11699999999985</v>
          </cell>
          <cell r="AC76">
            <v>3.2495739348632924E-2</v>
          </cell>
          <cell r="AD76">
            <v>3.7711079591986163E-2</v>
          </cell>
        </row>
        <row r="77">
          <cell r="Z77">
            <v>320.84999999999985</v>
          </cell>
          <cell r="AC77">
            <v>-3.8379615480721441E-3</v>
          </cell>
          <cell r="AD77">
            <v>1.3469951995887186E-2</v>
          </cell>
        </row>
        <row r="78">
          <cell r="Z78">
            <v>326.54699999999985</v>
          </cell>
          <cell r="AC78">
            <v>3.8357248699810498E-2</v>
          </cell>
          <cell r="AD78">
            <v>-3.1851101921688496E-2</v>
          </cell>
        </row>
        <row r="79">
          <cell r="Z79">
            <v>332.16299999999984</v>
          </cell>
          <cell r="AC79">
            <v>-1.3034332443510266E-2</v>
          </cell>
          <cell r="AD79">
            <v>3.6406437530104085E-2</v>
          </cell>
        </row>
        <row r="80">
          <cell r="Z80">
            <v>337.81499999999983</v>
          </cell>
          <cell r="AC80">
            <v>5.3088806624600693E-2</v>
          </cell>
          <cell r="AD80">
            <v>1.6680401378152965E-3</v>
          </cell>
        </row>
        <row r="81">
          <cell r="Z81">
            <v>343.25099999999981</v>
          </cell>
          <cell r="AC81">
            <v>-9.1420338463308326E-3</v>
          </cell>
          <cell r="AD81">
            <v>3.2516437267531728E-2</v>
          </cell>
        </row>
        <row r="82">
          <cell r="Z82">
            <v>348.88499999999982</v>
          </cell>
          <cell r="AC82">
            <v>-1.134223309651361E-2</v>
          </cell>
          <cell r="AD82">
            <v>2.6202882665586458E-2</v>
          </cell>
        </row>
        <row r="83">
          <cell r="Z83">
            <v>354.53699999999981</v>
          </cell>
          <cell r="AC83">
            <v>-2.0802355419675678E-2</v>
          </cell>
          <cell r="AD83">
            <v>4.0810010623204107E-2</v>
          </cell>
        </row>
        <row r="84">
          <cell r="Z84">
            <v>360.17099999999982</v>
          </cell>
          <cell r="AC84">
            <v>-6.9668187946660964E-2</v>
          </cell>
        </row>
        <row r="85">
          <cell r="Z85">
            <v>360.17099999999982</v>
          </cell>
          <cell r="AC85">
            <v>2.9634783415929178E-2</v>
          </cell>
        </row>
        <row r="86">
          <cell r="Z86">
            <v>354.68099999999981</v>
          </cell>
          <cell r="AC86">
            <v>2.0007655203528429E-2</v>
          </cell>
        </row>
        <row r="87">
          <cell r="Z87">
            <v>349.06499999999983</v>
          </cell>
          <cell r="AC87">
            <v>1.4860649569072848E-2</v>
          </cell>
        </row>
        <row r="88">
          <cell r="Z88">
            <v>343.47599999999983</v>
          </cell>
          <cell r="AC88">
            <v>2.3374403421200896E-2</v>
          </cell>
        </row>
        <row r="89">
          <cell r="Z89">
            <v>337.9409999999998</v>
          </cell>
          <cell r="AC89">
            <v>5.4756846762415989E-2</v>
          </cell>
        </row>
        <row r="90">
          <cell r="Z90">
            <v>332.3519999999998</v>
          </cell>
          <cell r="AC90">
            <v>2.337210508659382E-2</v>
          </cell>
        </row>
        <row r="91">
          <cell r="Z91">
            <v>326.79899999999981</v>
          </cell>
          <cell r="AC91">
            <v>6.5061467781220017E-3</v>
          </cell>
        </row>
        <row r="92">
          <cell r="Z92">
            <v>321.0659999999998</v>
          </cell>
          <cell r="AC92">
            <v>9.631990447815042E-3</v>
          </cell>
        </row>
        <row r="93">
          <cell r="Z93">
            <v>315.28799999999978</v>
          </cell>
          <cell r="AC93">
            <v>7.0206818940619087E-2</v>
          </cell>
        </row>
        <row r="94">
          <cell r="Z94">
            <v>309.5999999999998</v>
          </cell>
          <cell r="AC94">
            <v>3.7204003258352714E-2</v>
          </cell>
        </row>
        <row r="95">
          <cell r="Z95">
            <v>304.01999999999981</v>
          </cell>
          <cell r="AC95">
            <v>-3.7006975923134178E-2</v>
          </cell>
        </row>
        <row r="96">
          <cell r="Z96">
            <v>298.32299999999981</v>
          </cell>
          <cell r="AC96">
            <v>-4.5494758111715328E-2</v>
          </cell>
        </row>
        <row r="97">
          <cell r="Z97">
            <v>292.82399999999978</v>
          </cell>
          <cell r="AC97">
            <v>-0.10187440345765708</v>
          </cell>
        </row>
        <row r="98">
          <cell r="Z98">
            <v>287.29799999999977</v>
          </cell>
          <cell r="AC98">
            <v>-6.4018696261769037E-2</v>
          </cell>
        </row>
        <row r="99">
          <cell r="Z99">
            <v>281.62799999999976</v>
          </cell>
          <cell r="AC99">
            <v>-6.7712128843879782E-2</v>
          </cell>
        </row>
        <row r="100">
          <cell r="Z100">
            <v>275.87699999999978</v>
          </cell>
          <cell r="AC100">
            <v>1.6047326854220501E-2</v>
          </cell>
        </row>
        <row r="101">
          <cell r="Z101">
            <v>270.18899999999979</v>
          </cell>
          <cell r="AC101">
            <v>-2.4489440612626368E-2</v>
          </cell>
        </row>
        <row r="102">
          <cell r="Z102">
            <v>264.50999999999982</v>
          </cell>
          <cell r="AC102">
            <v>8.6983354225765197E-2</v>
          </cell>
        </row>
        <row r="103">
          <cell r="Z103">
            <v>258.85799999999983</v>
          </cell>
          <cell r="AC103">
            <v>4.1897404653013837E-2</v>
          </cell>
        </row>
        <row r="104">
          <cell r="Z104">
            <v>253.25099999999983</v>
          </cell>
          <cell r="AC104">
            <v>7.7868049293925878E-2</v>
          </cell>
        </row>
        <row r="105">
          <cell r="Z105">
            <v>247.74299999999982</v>
          </cell>
          <cell r="AC105">
            <v>9.1321686676906211E-2</v>
          </cell>
        </row>
        <row r="106">
          <cell r="Z106">
            <v>242.21699999999981</v>
          </cell>
          <cell r="AC106">
            <v>0.12063362587292659</v>
          </cell>
        </row>
        <row r="107">
          <cell r="Z107">
            <v>236.62799999999982</v>
          </cell>
          <cell r="AC107">
            <v>0.12894491087547522</v>
          </cell>
        </row>
        <row r="108">
          <cell r="Z108">
            <v>230.84999999999982</v>
          </cell>
          <cell r="AC108">
            <v>0.12898320738858615</v>
          </cell>
        </row>
        <row r="109">
          <cell r="Z109">
            <v>225.07199999999983</v>
          </cell>
          <cell r="AC109">
            <v>0.1654431269001293</v>
          </cell>
        </row>
        <row r="110">
          <cell r="Z110">
            <v>219.43799999999985</v>
          </cell>
          <cell r="AC110">
            <v>0.12974761731859985</v>
          </cell>
        </row>
        <row r="111">
          <cell r="Z111">
            <v>213.92099999999985</v>
          </cell>
          <cell r="AC111">
            <v>0.14147115417037526</v>
          </cell>
        </row>
        <row r="112">
          <cell r="Z112">
            <v>208.25099999999986</v>
          </cell>
          <cell r="AC112">
            <v>6.6450620892169354E-2</v>
          </cell>
        </row>
        <row r="113">
          <cell r="Z113">
            <v>202.76999999999987</v>
          </cell>
          <cell r="AC113">
            <v>5.0157880316874071E-2</v>
          </cell>
        </row>
        <row r="114">
          <cell r="Z114">
            <v>197.32499999999987</v>
          </cell>
          <cell r="AC114">
            <v>7.4347940638801902E-2</v>
          </cell>
        </row>
        <row r="115">
          <cell r="Z115">
            <v>191.63699999999989</v>
          </cell>
          <cell r="AC115">
            <v>4.3851900250786002E-2</v>
          </cell>
        </row>
        <row r="116">
          <cell r="Z116">
            <v>185.9129999999999</v>
          </cell>
          <cell r="AC116">
            <v>0.10722598029030905</v>
          </cell>
        </row>
        <row r="117">
          <cell r="Z117">
            <v>180.2339999999999</v>
          </cell>
          <cell r="AC117">
            <v>8.7988573369813139E-2</v>
          </cell>
        </row>
        <row r="118">
          <cell r="Z118">
            <v>174.4919999999999</v>
          </cell>
          <cell r="AC118">
            <v>7.0058598734306088E-2</v>
          </cell>
        </row>
        <row r="119">
          <cell r="Z119">
            <v>168.97499999999991</v>
          </cell>
          <cell r="AC119">
            <v>0.11255179491138279</v>
          </cell>
        </row>
        <row r="120">
          <cell r="Z120">
            <v>163.38599999999991</v>
          </cell>
          <cell r="AC120">
            <v>8.7635834193008577E-2</v>
          </cell>
        </row>
        <row r="121">
          <cell r="Z121">
            <v>157.8959999999999</v>
          </cell>
          <cell r="AC121">
            <v>0.11198414270285184</v>
          </cell>
        </row>
        <row r="122">
          <cell r="Z122">
            <v>152.37899999999991</v>
          </cell>
          <cell r="AC122">
            <v>9.8096245715055375E-2</v>
          </cell>
        </row>
        <row r="123">
          <cell r="Z123">
            <v>146.78999999999991</v>
          </cell>
          <cell r="AC123">
            <v>3.3752129076390247E-2</v>
          </cell>
        </row>
        <row r="124">
          <cell r="Z124">
            <v>141.0749999999999</v>
          </cell>
          <cell r="AC124">
            <v>-3.7610015755518589E-2</v>
          </cell>
        </row>
        <row r="125">
          <cell r="Z125">
            <v>135.35099999999991</v>
          </cell>
          <cell r="AC125">
            <v>-2.0690060966018109E-2</v>
          </cell>
        </row>
        <row r="126">
          <cell r="Z126">
            <v>129.63599999999991</v>
          </cell>
          <cell r="AC126">
            <v>-8.4844286164127425E-2</v>
          </cell>
        </row>
        <row r="127">
          <cell r="Z127">
            <v>124.05599999999991</v>
          </cell>
          <cell r="AC127">
            <v>-6.3684839434799301E-2</v>
          </cell>
        </row>
        <row r="128">
          <cell r="Z128">
            <v>118.45799999999991</v>
          </cell>
          <cell r="AC128">
            <v>-4.0987144337464088E-2</v>
          </cell>
        </row>
        <row r="129">
          <cell r="Z129">
            <v>112.98599999999992</v>
          </cell>
          <cell r="AC129">
            <v>-0.15607035547854764</v>
          </cell>
        </row>
        <row r="130">
          <cell r="Z130">
            <v>107.50499999999992</v>
          </cell>
          <cell r="AC130">
            <v>-0.10218548144500517</v>
          </cell>
        </row>
        <row r="131">
          <cell r="Z131">
            <v>101.83499999999992</v>
          </cell>
          <cell r="AC131">
            <v>-7.6447218701787278E-2</v>
          </cell>
        </row>
        <row r="132">
          <cell r="Z132">
            <v>96.110999999999919</v>
          </cell>
          <cell r="AC132">
            <v>-9.7484531073277481E-2</v>
          </cell>
        </row>
        <row r="133">
          <cell r="Z133">
            <v>90.404999999999916</v>
          </cell>
          <cell r="AC133">
            <v>4.4338044072731009E-2</v>
          </cell>
        </row>
        <row r="134">
          <cell r="Z134">
            <v>84.761999999999915</v>
          </cell>
          <cell r="AC134">
            <v>-5.4695391861798726E-3</v>
          </cell>
        </row>
        <row r="135">
          <cell r="Z135">
            <v>79.163999999999916</v>
          </cell>
          <cell r="AC135">
            <v>-3.8429480835446839E-3</v>
          </cell>
        </row>
        <row r="136">
          <cell r="Z136">
            <v>73.538999999999916</v>
          </cell>
          <cell r="AC136">
            <v>2.919938197562999E-2</v>
          </cell>
        </row>
        <row r="137">
          <cell r="Z137">
            <v>68.084999999999923</v>
          </cell>
          <cell r="AC137">
            <v>1.4949611147471842E-2</v>
          </cell>
        </row>
        <row r="138">
          <cell r="Z138">
            <v>62.58599999999992</v>
          </cell>
          <cell r="AC138">
            <v>6.0188945123265114E-2</v>
          </cell>
        </row>
        <row r="139">
          <cell r="Z139">
            <v>56.843999999999923</v>
          </cell>
          <cell r="AC139">
            <v>5.5180984049187032E-2</v>
          </cell>
        </row>
        <row r="140">
          <cell r="Z140">
            <v>51.12899999999992</v>
          </cell>
          <cell r="AC140">
            <v>-5.6608789682996985E-3</v>
          </cell>
        </row>
        <row r="141">
          <cell r="Z141">
            <v>45.377999999999922</v>
          </cell>
          <cell r="AC141">
            <v>1.0755418485594248E-2</v>
          </cell>
        </row>
        <row r="142">
          <cell r="Z142">
            <v>39.734999999999921</v>
          </cell>
          <cell r="AC142">
            <v>-1.4661420002674674E-2</v>
          </cell>
        </row>
        <row r="143">
          <cell r="Z143">
            <v>34.208999999999918</v>
          </cell>
          <cell r="AC143">
            <v>3.8408516049059926E-3</v>
          </cell>
        </row>
        <row r="144">
          <cell r="Z144">
            <v>28.475999999999917</v>
          </cell>
          <cell r="AC144">
            <v>-5.5992975820831958E-2</v>
          </cell>
        </row>
        <row r="145">
          <cell r="Z145">
            <v>23.01299999999992</v>
          </cell>
          <cell r="AC145">
            <v>-7.4224567509475037E-2</v>
          </cell>
        </row>
        <row r="146">
          <cell r="Z146">
            <v>17.504999999999921</v>
          </cell>
          <cell r="AC146">
            <v>-9.9821686742398441E-2</v>
          </cell>
        </row>
        <row r="147">
          <cell r="Z147">
            <v>11.897999999999922</v>
          </cell>
          <cell r="AC147">
            <v>-8.3542177590754108E-2</v>
          </cell>
        </row>
        <row r="148">
          <cell r="Z148">
            <v>6.0659999999999217</v>
          </cell>
          <cell r="AC148">
            <v>-6.4973772756336423E-2</v>
          </cell>
        </row>
        <row r="149">
          <cell r="Z149">
            <v>0.3869999999999223</v>
          </cell>
          <cell r="AC149">
            <v>7.0976788114407441E-3</v>
          </cell>
        </row>
      </sheetData>
      <sheetData sheetId="6">
        <row r="20">
          <cell r="Z20">
            <v>0</v>
          </cell>
          <cell r="AC20">
            <v>0.24282539461682973</v>
          </cell>
          <cell r="AD20">
            <v>-0.32500178327321372</v>
          </cell>
        </row>
        <row r="21">
          <cell r="Z21">
            <v>5.9219999999999997</v>
          </cell>
          <cell r="AC21">
            <v>-6.2323475957297703E-3</v>
          </cell>
          <cell r="AD21">
            <v>-6.8182579306649949E-2</v>
          </cell>
        </row>
        <row r="22">
          <cell r="Z22">
            <v>11.628</v>
          </cell>
          <cell r="AC22">
            <v>-0.13296645842235932</v>
          </cell>
          <cell r="AD22">
            <v>-1.25749375143549E-2</v>
          </cell>
        </row>
        <row r="23">
          <cell r="Z23">
            <v>17.324999999999999</v>
          </cell>
          <cell r="AC23">
            <v>-0.15852599394493083</v>
          </cell>
          <cell r="AD23">
            <v>0.10512040398069544</v>
          </cell>
        </row>
        <row r="24">
          <cell r="Z24">
            <v>22.779</v>
          </cell>
          <cell r="AC24">
            <v>-9.0930548294128499E-2</v>
          </cell>
          <cell r="AD24">
            <v>3.9680869590036139E-2</v>
          </cell>
        </row>
        <row r="25">
          <cell r="Z25">
            <v>28.332000000000001</v>
          </cell>
          <cell r="AC25">
            <v>-6.7045056839056372E-2</v>
          </cell>
          <cell r="AD25">
            <v>-6.2224704619492144E-2</v>
          </cell>
        </row>
        <row r="26">
          <cell r="Z26">
            <v>33.984000000000002</v>
          </cell>
          <cell r="AC26">
            <v>-3.7965591153998446E-2</v>
          </cell>
          <cell r="AD26">
            <v>-8.5617518616977861E-2</v>
          </cell>
        </row>
        <row r="27">
          <cell r="Z27">
            <v>39.564</v>
          </cell>
          <cell r="AC27">
            <v>-5.8276194840097162E-2</v>
          </cell>
          <cell r="AD27">
            <v>4.6209195371240241E-2</v>
          </cell>
        </row>
        <row r="28">
          <cell r="Z28">
            <v>45.189</v>
          </cell>
          <cell r="AC28">
            <v>2.4993893731242167E-2</v>
          </cell>
          <cell r="AD28">
            <v>-3.5331346855194568E-2</v>
          </cell>
        </row>
        <row r="29">
          <cell r="Z29">
            <v>50.921999999999997</v>
          </cell>
          <cell r="AC29">
            <v>-1.4551760959221838E-2</v>
          </cell>
          <cell r="AD29">
            <v>0.13239589327138646</v>
          </cell>
        </row>
        <row r="30">
          <cell r="Z30">
            <v>56.637</v>
          </cell>
          <cell r="AC30">
            <v>5.5634078847390356E-2</v>
          </cell>
          <cell r="AD30">
            <v>1.0092658279489797E-2</v>
          </cell>
        </row>
        <row r="31">
          <cell r="Z31">
            <v>62.289000000000001</v>
          </cell>
          <cell r="AC31">
            <v>5.3477015078826184E-2</v>
          </cell>
          <cell r="AD31">
            <v>3.8842522265483126E-2</v>
          </cell>
        </row>
        <row r="32">
          <cell r="Z32">
            <v>67.896000000000001</v>
          </cell>
          <cell r="AC32">
            <v>7.6037906378999764E-2</v>
          </cell>
          <cell r="AD32">
            <v>1.4535659451112792E-2</v>
          </cell>
        </row>
        <row r="33">
          <cell r="Z33">
            <v>73.296000000000006</v>
          </cell>
          <cell r="AC33">
            <v>-6.0968885900436476E-2</v>
          </cell>
          <cell r="AD33">
            <v>9.3529295388307787E-2</v>
          </cell>
        </row>
        <row r="34">
          <cell r="Z34">
            <v>78.894000000000005</v>
          </cell>
          <cell r="AC34">
            <v>2.3213341995869996E-2</v>
          </cell>
          <cell r="AD34">
            <v>-2.4255337591782222E-2</v>
          </cell>
        </row>
        <row r="35">
          <cell r="Z35">
            <v>84.564000000000007</v>
          </cell>
          <cell r="AC35">
            <v>5.4858468175453368E-2</v>
          </cell>
          <cell r="AD35">
            <v>-2.304741912715258E-2</v>
          </cell>
        </row>
        <row r="36">
          <cell r="Z36">
            <v>90.216000000000008</v>
          </cell>
          <cell r="AC36">
            <v>-0.1007252829891172</v>
          </cell>
          <cell r="AD36">
            <v>2.370441250128863E-2</v>
          </cell>
        </row>
        <row r="37">
          <cell r="Z37">
            <v>95.859000000000009</v>
          </cell>
          <cell r="AC37">
            <v>-9.1657413091496664E-2</v>
          </cell>
          <cell r="AD37">
            <v>2.5444386724046808E-2</v>
          </cell>
        </row>
        <row r="38">
          <cell r="Z38">
            <v>101.64600000000002</v>
          </cell>
          <cell r="AC38">
            <v>-0.18276368168341151</v>
          </cell>
          <cell r="AD38">
            <v>9.0841257488094129E-2</v>
          </cell>
        </row>
        <row r="39">
          <cell r="Z39">
            <v>107.25300000000001</v>
          </cell>
          <cell r="AC39">
            <v>-0.13006648403987242</v>
          </cell>
          <cell r="AD39">
            <v>-8.489147608560188E-2</v>
          </cell>
        </row>
        <row r="40">
          <cell r="Z40">
            <v>112.76100000000001</v>
          </cell>
          <cell r="AC40">
            <v>-0.16946230333557821</v>
          </cell>
          <cell r="AD40">
            <v>0.13858287315078144</v>
          </cell>
        </row>
        <row r="41">
          <cell r="Z41">
            <v>118.242</v>
          </cell>
          <cell r="AC41">
            <v>-0.11528057095181055</v>
          </cell>
          <cell r="AD41">
            <v>2.9025036863188802E-2</v>
          </cell>
        </row>
        <row r="42">
          <cell r="Z42">
            <v>123.84</v>
          </cell>
          <cell r="AC42">
            <v>-0.10654944010988743</v>
          </cell>
          <cell r="AD42">
            <v>-2.8980214320029063E-3</v>
          </cell>
        </row>
        <row r="43">
          <cell r="Z43">
            <v>129.447</v>
          </cell>
          <cell r="AC43">
            <v>-0.1288742690211393</v>
          </cell>
          <cell r="AD43">
            <v>7.6862223050227385E-2</v>
          </cell>
        </row>
        <row r="44">
          <cell r="Z44">
            <v>135.08099999999999</v>
          </cell>
          <cell r="AC44">
            <v>-5.3607315686036827E-2</v>
          </cell>
          <cell r="AD44">
            <v>3.102127029848134E-3</v>
          </cell>
        </row>
        <row r="45">
          <cell r="Z45">
            <v>140.79599999999999</v>
          </cell>
          <cell r="AC45">
            <v>-0.11157432873812922</v>
          </cell>
          <cell r="AD45">
            <v>9.494880003921935E-2</v>
          </cell>
        </row>
        <row r="46">
          <cell r="Z46">
            <v>146.565</v>
          </cell>
          <cell r="AC46">
            <v>-7.9599892394583094E-2</v>
          </cell>
          <cell r="AD46">
            <v>9.6141400244732722E-2</v>
          </cell>
        </row>
        <row r="47">
          <cell r="Z47">
            <v>152.10900000000001</v>
          </cell>
          <cell r="AC47">
            <v>-6.2094521396716118E-4</v>
          </cell>
          <cell r="AD47">
            <v>-4.6346851164003056E-3</v>
          </cell>
        </row>
        <row r="48">
          <cell r="Z48">
            <v>157.69800000000001</v>
          </cell>
          <cell r="AC48">
            <v>4.4378601320062216E-2</v>
          </cell>
          <cell r="AD48">
            <v>4.1709114602525688E-2</v>
          </cell>
        </row>
        <row r="49">
          <cell r="Z49">
            <v>163.15200000000002</v>
          </cell>
          <cell r="AC49">
            <v>3.2258187330199917E-2</v>
          </cell>
          <cell r="AD49">
            <v>-1.5981358943207624E-2</v>
          </cell>
        </row>
        <row r="50">
          <cell r="Z50">
            <v>168.71400000000003</v>
          </cell>
          <cell r="AC50">
            <v>2.6464941879709158E-2</v>
          </cell>
          <cell r="AD50">
            <v>1.0187749781522371E-2</v>
          </cell>
        </row>
        <row r="51">
          <cell r="Z51">
            <v>174.35700000000003</v>
          </cell>
          <cell r="AC51">
            <v>0.11464058048551351</v>
          </cell>
          <cell r="AD51">
            <v>-8.1746533614648342E-3</v>
          </cell>
        </row>
        <row r="52">
          <cell r="Z52">
            <v>179.99100000000001</v>
          </cell>
          <cell r="AC52">
            <v>-3.3153871524433498E-2</v>
          </cell>
          <cell r="AD52">
            <v>9.4880190304706957E-2</v>
          </cell>
        </row>
        <row r="53">
          <cell r="Z53">
            <v>185.733</v>
          </cell>
          <cell r="AC53">
            <v>1.8660497078542448E-2</v>
          </cell>
          <cell r="AD53">
            <v>-2.7383549766852866E-3</v>
          </cell>
        </row>
        <row r="54">
          <cell r="Z54">
            <v>191.43899999999999</v>
          </cell>
          <cell r="AC54">
            <v>3.5117853177524694E-2</v>
          </cell>
          <cell r="AD54">
            <v>-2.4303288215662633E-2</v>
          </cell>
        </row>
        <row r="55">
          <cell r="Z55">
            <v>197.07299999999998</v>
          </cell>
          <cell r="AC55">
            <v>-3.964158950395813E-2</v>
          </cell>
          <cell r="AD55">
            <v>6.0372083168203972E-2</v>
          </cell>
        </row>
        <row r="56">
          <cell r="Z56">
            <v>202.52699999999999</v>
          </cell>
          <cell r="AC56">
            <v>6.368297036203785E-3</v>
          </cell>
          <cell r="AD56">
            <v>1.3603746568918496E-2</v>
          </cell>
        </row>
        <row r="57">
          <cell r="Z57">
            <v>208.02599999999998</v>
          </cell>
          <cell r="AC57">
            <v>1.9984970469039354E-2</v>
          </cell>
          <cell r="AD57">
            <v>7.6175022318238916E-2</v>
          </cell>
        </row>
        <row r="58">
          <cell r="Z58">
            <v>213.72299999999998</v>
          </cell>
          <cell r="AC58">
            <v>7.7441337466268578E-3</v>
          </cell>
          <cell r="AD58">
            <v>9.5642595022894739E-2</v>
          </cell>
        </row>
        <row r="59">
          <cell r="Z59">
            <v>219.31199999999998</v>
          </cell>
          <cell r="AC59">
            <v>3.1691553143133433E-2</v>
          </cell>
          <cell r="AD59">
            <v>1.3083362212540806E-2</v>
          </cell>
        </row>
        <row r="60">
          <cell r="Z60">
            <v>224.84699999999998</v>
          </cell>
          <cell r="AC60">
            <v>-2.1938204950174622E-2</v>
          </cell>
          <cell r="AD60">
            <v>9.228218267364241E-2</v>
          </cell>
        </row>
        <row r="61">
          <cell r="Z61">
            <v>230.65199999999999</v>
          </cell>
          <cell r="AC61">
            <v>4.5338735162374633E-2</v>
          </cell>
          <cell r="AD61">
            <v>7.7907016646463489E-2</v>
          </cell>
        </row>
        <row r="62">
          <cell r="Z62">
            <v>236.33099999999999</v>
          </cell>
          <cell r="AC62">
            <v>5.3861674460023323E-2</v>
          </cell>
          <cell r="AD62">
            <v>6.3163113743087251E-2</v>
          </cell>
        </row>
        <row r="63">
          <cell r="Z63">
            <v>242.01</v>
          </cell>
          <cell r="AC63">
            <v>0.13012225247132392</v>
          </cell>
          <cell r="AD63">
            <v>-5.686191691552267E-3</v>
          </cell>
        </row>
        <row r="64">
          <cell r="Z64">
            <v>247.572</v>
          </cell>
          <cell r="AC64">
            <v>6.7301925545280028E-2</v>
          </cell>
          <cell r="AD64">
            <v>2.6602967470125805E-2</v>
          </cell>
        </row>
        <row r="65">
          <cell r="Z65">
            <v>252.999</v>
          </cell>
          <cell r="AC65">
            <v>-9.2671111178503907E-3</v>
          </cell>
          <cell r="AD65">
            <v>4.9071982058080721E-2</v>
          </cell>
        </row>
        <row r="66">
          <cell r="Z66">
            <v>258.55200000000002</v>
          </cell>
          <cell r="AC66">
            <v>2.9981561783642974E-3</v>
          </cell>
          <cell r="AD66">
            <v>8.0794318762400508E-4</v>
          </cell>
        </row>
        <row r="67">
          <cell r="Z67">
            <v>264.36600000000004</v>
          </cell>
          <cell r="AC67">
            <v>1.84067594338444E-2</v>
          </cell>
          <cell r="AD67">
            <v>-2.6000954210019245E-2</v>
          </cell>
        </row>
        <row r="68">
          <cell r="Z68">
            <v>269.94600000000003</v>
          </cell>
          <cell r="AC68">
            <v>-2.2000087523679213E-2</v>
          </cell>
          <cell r="AD68">
            <v>6.3586954902405068E-2</v>
          </cell>
        </row>
        <row r="69">
          <cell r="Z69">
            <v>275.697</v>
          </cell>
          <cell r="AC69">
            <v>-0.12714461973155267</v>
          </cell>
          <cell r="AD69">
            <v>8.2589227480696081E-2</v>
          </cell>
        </row>
        <row r="70">
          <cell r="Z70">
            <v>281.33999999999997</v>
          </cell>
          <cell r="AC70">
            <v>-5.6401161891528773E-2</v>
          </cell>
          <cell r="AD70">
            <v>1.0655081507309205E-2</v>
          </cell>
        </row>
        <row r="71">
          <cell r="Z71">
            <v>287.02799999999996</v>
          </cell>
          <cell r="AC71">
            <v>-0.14522089311577702</v>
          </cell>
          <cell r="AD71">
            <v>0.10237670533234677</v>
          </cell>
        </row>
        <row r="72">
          <cell r="Z72">
            <v>292.62599999999998</v>
          </cell>
          <cell r="AC72">
            <v>-0.13174942584055316</v>
          </cell>
          <cell r="AD72">
            <v>3.8875022382796942E-2</v>
          </cell>
        </row>
        <row r="73">
          <cell r="Z73">
            <v>298.15199999999999</v>
          </cell>
          <cell r="AC73">
            <v>-7.191681904367897E-2</v>
          </cell>
          <cell r="AD73">
            <v>5.6145025477121635E-2</v>
          </cell>
        </row>
        <row r="74">
          <cell r="Z74">
            <v>303.74099999999999</v>
          </cell>
          <cell r="AC74">
            <v>-8.9873455951192227E-2</v>
          </cell>
          <cell r="AD74">
            <v>4.0214295922623933E-2</v>
          </cell>
        </row>
        <row r="75">
          <cell r="Z75">
            <v>309.375</v>
          </cell>
          <cell r="AC75">
            <v>-0.10646611874335576</v>
          </cell>
          <cell r="AD75">
            <v>9.4306331742700422E-2</v>
          </cell>
        </row>
        <row r="76">
          <cell r="Z76">
            <v>315.05399999999997</v>
          </cell>
          <cell r="AC76">
            <v>-7.1961373674866991E-3</v>
          </cell>
          <cell r="AD76">
            <v>-2.3806629994737705E-2</v>
          </cell>
        </row>
        <row r="77">
          <cell r="Z77">
            <v>320.88599999999997</v>
          </cell>
          <cell r="AC77">
            <v>-4.1666087159910603E-2</v>
          </cell>
          <cell r="AD77">
            <v>-1.3570240542264855E-2</v>
          </cell>
        </row>
        <row r="78">
          <cell r="Z78">
            <v>326.59199999999998</v>
          </cell>
          <cell r="AC78">
            <v>-3.9700090825363077E-2</v>
          </cell>
          <cell r="AD78">
            <v>4.670843175358641E-2</v>
          </cell>
        </row>
        <row r="79">
          <cell r="Z79">
            <v>332.09999999999997</v>
          </cell>
          <cell r="AC79">
            <v>-4.3708312941191707E-2</v>
          </cell>
          <cell r="AD79">
            <v>0.13399570670367211</v>
          </cell>
        </row>
        <row r="80">
          <cell r="Z80">
            <v>337.81499999999994</v>
          </cell>
          <cell r="AC80">
            <v>5.0712860960288708E-2</v>
          </cell>
          <cell r="AD80">
            <v>-3.1709527833868378E-2</v>
          </cell>
        </row>
        <row r="81">
          <cell r="Z81">
            <v>343.25999999999993</v>
          </cell>
          <cell r="AC81">
            <v>2.2647701464677539E-2</v>
          </cell>
          <cell r="AD81">
            <v>-1.6591323181273765E-2</v>
          </cell>
        </row>
        <row r="82">
          <cell r="Z82">
            <v>348.79499999999996</v>
          </cell>
          <cell r="AC82">
            <v>-5.6379413571335135E-2</v>
          </cell>
          <cell r="AD82">
            <v>-2.5662590594606627E-2</v>
          </cell>
        </row>
        <row r="83">
          <cell r="Z83">
            <v>354.54599999999994</v>
          </cell>
          <cell r="AC83">
            <v>-7.305826635649737E-2</v>
          </cell>
          <cell r="AD83">
            <v>2.7110090970836609E-3</v>
          </cell>
        </row>
        <row r="84">
          <cell r="Z84">
            <v>360.19799999999992</v>
          </cell>
          <cell r="AC84">
            <v>-0.10590751013393174</v>
          </cell>
        </row>
        <row r="85">
          <cell r="Z85">
            <v>360.19799999999992</v>
          </cell>
          <cell r="AC85">
            <v>-6.5565639256988106E-3</v>
          </cell>
        </row>
        <row r="86">
          <cell r="Z86">
            <v>354.68099999999993</v>
          </cell>
          <cell r="AC86">
            <v>-7.0347257259413709E-2</v>
          </cell>
        </row>
        <row r="87">
          <cell r="Z87">
            <v>349.07399999999996</v>
          </cell>
          <cell r="AC87">
            <v>-8.2042004165941762E-2</v>
          </cell>
        </row>
        <row r="88">
          <cell r="Z88">
            <v>343.47599999999994</v>
          </cell>
          <cell r="AC88">
            <v>6.0563782834037738E-3</v>
          </cell>
        </row>
        <row r="89">
          <cell r="Z89">
            <v>337.96799999999996</v>
          </cell>
          <cell r="AC89">
            <v>1.900333312642033E-2</v>
          </cell>
        </row>
        <row r="90">
          <cell r="Z90">
            <v>332.37899999999996</v>
          </cell>
          <cell r="AC90">
            <v>9.0287393762480406E-2</v>
          </cell>
        </row>
        <row r="91">
          <cell r="Z91">
            <v>326.77199999999993</v>
          </cell>
          <cell r="AC91">
            <v>7.0083409282233333E-3</v>
          </cell>
        </row>
        <row r="92">
          <cell r="Z92">
            <v>321.02999999999992</v>
          </cell>
          <cell r="AC92">
            <v>-5.5236327702175458E-2</v>
          </cell>
        </row>
        <row r="93">
          <cell r="Z93">
            <v>315.23399999999992</v>
          </cell>
          <cell r="AC93">
            <v>-3.1002767362224404E-2</v>
          </cell>
        </row>
        <row r="94">
          <cell r="Z94">
            <v>309.59999999999991</v>
          </cell>
          <cell r="AC94">
            <v>-1.2159787000655342E-2</v>
          </cell>
        </row>
        <row r="95">
          <cell r="Z95">
            <v>303.97499999999991</v>
          </cell>
          <cell r="AC95">
            <v>-4.9659160028568294E-2</v>
          </cell>
        </row>
        <row r="96">
          <cell r="Z96">
            <v>298.31399999999991</v>
          </cell>
          <cell r="AC96">
            <v>-1.5771793566557335E-2</v>
          </cell>
        </row>
        <row r="97">
          <cell r="Z97">
            <v>292.81499999999988</v>
          </cell>
          <cell r="AC97">
            <v>-9.2874403457756216E-2</v>
          </cell>
        </row>
        <row r="98">
          <cell r="Z98">
            <v>287.28899999999987</v>
          </cell>
          <cell r="AC98">
            <v>-4.2844187783430243E-2</v>
          </cell>
        </row>
        <row r="99">
          <cell r="Z99">
            <v>281.59199999999987</v>
          </cell>
          <cell r="AC99">
            <v>-4.5746080384219567E-2</v>
          </cell>
        </row>
        <row r="100">
          <cell r="Z100">
            <v>275.8769999999999</v>
          </cell>
          <cell r="AC100">
            <v>-4.4555392250856585E-2</v>
          </cell>
        </row>
        <row r="101">
          <cell r="Z101">
            <v>270.17999999999989</v>
          </cell>
          <cell r="AC101">
            <v>4.1586867378725856E-2</v>
          </cell>
        </row>
        <row r="102">
          <cell r="Z102">
            <v>264.52799999999991</v>
          </cell>
          <cell r="AC102">
            <v>-7.5941947761748452E-3</v>
          </cell>
        </row>
        <row r="103">
          <cell r="Z103">
            <v>258.91199999999992</v>
          </cell>
          <cell r="AC103">
            <v>3.8060993659883025E-3</v>
          </cell>
        </row>
        <row r="104">
          <cell r="Z104">
            <v>253.24199999999993</v>
          </cell>
          <cell r="AC104">
            <v>3.980487094023033E-2</v>
          </cell>
        </row>
        <row r="105">
          <cell r="Z105">
            <v>247.74299999999994</v>
          </cell>
          <cell r="AC105">
            <v>9.3904893015405833E-2</v>
          </cell>
        </row>
        <row r="106">
          <cell r="Z106">
            <v>242.25299999999993</v>
          </cell>
          <cell r="AC106">
            <v>0.12443606077977165</v>
          </cell>
        </row>
        <row r="107">
          <cell r="Z107">
            <v>236.54699999999994</v>
          </cell>
          <cell r="AC107">
            <v>0.11702478820311057</v>
          </cell>
        </row>
        <row r="108">
          <cell r="Z108">
            <v>230.83199999999994</v>
          </cell>
          <cell r="AC108">
            <v>0.12324575180883812</v>
          </cell>
        </row>
        <row r="109">
          <cell r="Z109">
            <v>225.08099999999993</v>
          </cell>
          <cell r="AC109">
            <v>7.0343977723467788E-2</v>
          </cell>
        </row>
        <row r="110">
          <cell r="Z110">
            <v>219.53699999999992</v>
          </cell>
          <cell r="AC110">
            <v>4.4774915355674239E-2</v>
          </cell>
        </row>
        <row r="111">
          <cell r="Z111">
            <v>213.87599999999992</v>
          </cell>
          <cell r="AC111">
            <v>0.1033867287695216</v>
          </cell>
        </row>
        <row r="112">
          <cell r="Z112">
            <v>208.19699999999992</v>
          </cell>
          <cell r="AC112">
            <v>9.615999278727827E-2</v>
          </cell>
        </row>
        <row r="113">
          <cell r="Z113">
            <v>202.74299999999991</v>
          </cell>
          <cell r="AC113">
            <v>1.997204360512228E-2</v>
          </cell>
        </row>
        <row r="114">
          <cell r="Z114">
            <v>197.3069999999999</v>
          </cell>
          <cell r="AC114">
            <v>2.0730493664245842E-2</v>
          </cell>
        </row>
        <row r="115">
          <cell r="Z115">
            <v>191.63699999999992</v>
          </cell>
          <cell r="AC115">
            <v>1.0814564961862061E-2</v>
          </cell>
        </row>
        <row r="116">
          <cell r="Z116">
            <v>185.90399999999991</v>
          </cell>
          <cell r="AC116">
            <v>1.5922142101857162E-2</v>
          </cell>
        </row>
        <row r="117">
          <cell r="Z117">
            <v>180.20699999999991</v>
          </cell>
          <cell r="AC117">
            <v>6.1726318780273459E-2</v>
          </cell>
        </row>
        <row r="118">
          <cell r="Z118">
            <v>174.51899999999992</v>
          </cell>
          <cell r="AC118">
            <v>0.10646592712404868</v>
          </cell>
        </row>
        <row r="119">
          <cell r="Z119">
            <v>168.93899999999991</v>
          </cell>
          <cell r="AC119">
            <v>3.6652691661231529E-2</v>
          </cell>
        </row>
        <row r="120">
          <cell r="Z120">
            <v>163.3769999999999</v>
          </cell>
          <cell r="AC120">
            <v>1.6276828386992293E-2</v>
          </cell>
        </row>
        <row r="121">
          <cell r="Z121">
            <v>157.8959999999999</v>
          </cell>
          <cell r="AC121">
            <v>8.6087715922587904E-2</v>
          </cell>
        </row>
        <row r="122">
          <cell r="Z122">
            <v>152.35199999999989</v>
          </cell>
          <cell r="AC122">
            <v>-5.2556303303674667E-3</v>
          </cell>
        </row>
        <row r="123">
          <cell r="Z123">
            <v>146.78099999999989</v>
          </cell>
          <cell r="AC123">
            <v>1.6541507850149628E-2</v>
          </cell>
        </row>
        <row r="124">
          <cell r="Z124">
            <v>141.0209999999999</v>
          </cell>
          <cell r="AC124">
            <v>-1.6625528698909875E-2</v>
          </cell>
        </row>
        <row r="125">
          <cell r="Z125">
            <v>135.3599999999999</v>
          </cell>
          <cell r="AC125">
            <v>-5.0505188656188693E-2</v>
          </cell>
        </row>
        <row r="126">
          <cell r="Z126">
            <v>129.6989999999999</v>
          </cell>
          <cell r="AC126">
            <v>-5.2012045970911913E-2</v>
          </cell>
        </row>
        <row r="127">
          <cell r="Z127">
            <v>124.1099999999999</v>
          </cell>
          <cell r="AC127">
            <v>-0.10944746154189033</v>
          </cell>
        </row>
        <row r="128">
          <cell r="Z128">
            <v>118.4669999999999</v>
          </cell>
          <cell r="AC128">
            <v>-8.6255534088621744E-2</v>
          </cell>
        </row>
        <row r="129">
          <cell r="Z129">
            <v>112.9859999999999</v>
          </cell>
          <cell r="AC129">
            <v>-3.0879430184796774E-2</v>
          </cell>
        </row>
        <row r="130">
          <cell r="Z130">
            <v>107.50499999999991</v>
          </cell>
          <cell r="AC130">
            <v>-0.2149579601254743</v>
          </cell>
        </row>
        <row r="131">
          <cell r="Z131">
            <v>101.79899999999991</v>
          </cell>
          <cell r="AC131">
            <v>-9.1922424195317376E-2</v>
          </cell>
        </row>
        <row r="132">
          <cell r="Z132">
            <v>96.092999999999904</v>
          </cell>
          <cell r="AC132">
            <v>-6.6213026367449856E-2</v>
          </cell>
        </row>
        <row r="133">
          <cell r="Z133">
            <v>90.476999999999904</v>
          </cell>
          <cell r="AC133">
            <v>-7.7020870487828574E-2</v>
          </cell>
        </row>
        <row r="134">
          <cell r="Z134">
            <v>84.7259999999999</v>
          </cell>
          <cell r="AC134">
            <v>3.1811049048300788E-2</v>
          </cell>
        </row>
        <row r="135">
          <cell r="Z135">
            <v>79.082999999999899</v>
          </cell>
          <cell r="AC135">
            <v>-1.0419955959122262E-3</v>
          </cell>
        </row>
        <row r="136">
          <cell r="Z136">
            <v>73.520999999999901</v>
          </cell>
          <cell r="AC136">
            <v>3.2560409487871311E-2</v>
          </cell>
        </row>
        <row r="137">
          <cell r="Z137">
            <v>68.084999999999894</v>
          </cell>
          <cell r="AC137">
            <v>9.0573565830112557E-2</v>
          </cell>
        </row>
        <row r="138">
          <cell r="Z138">
            <v>62.567999999999898</v>
          </cell>
          <cell r="AC138">
            <v>9.231953734430931E-2</v>
          </cell>
        </row>
        <row r="139">
          <cell r="Z139">
            <v>56.906999999999897</v>
          </cell>
          <cell r="AC139">
            <v>6.5726737126880153E-2</v>
          </cell>
        </row>
        <row r="140">
          <cell r="Z140">
            <v>51.137999999999899</v>
          </cell>
          <cell r="AC140">
            <v>0.11784413231216462</v>
          </cell>
        </row>
        <row r="141">
          <cell r="Z141">
            <v>45.3599999999999</v>
          </cell>
          <cell r="AC141">
            <v>-1.03374531239524E-2</v>
          </cell>
        </row>
        <row r="142">
          <cell r="Z142">
            <v>39.806999999999903</v>
          </cell>
          <cell r="AC142">
            <v>-1.206699946885692E-2</v>
          </cell>
        </row>
        <row r="143">
          <cell r="Z143">
            <v>34.163999999999902</v>
          </cell>
          <cell r="AC143">
            <v>-0.12358310977097631</v>
          </cell>
        </row>
        <row r="144">
          <cell r="Z144">
            <v>28.484999999999904</v>
          </cell>
          <cell r="AC144">
            <v>-0.12926976145854852</v>
          </cell>
        </row>
        <row r="145">
          <cell r="Z145">
            <v>23.039999999999903</v>
          </cell>
          <cell r="AC145">
            <v>-5.1249678704092361E-2</v>
          </cell>
        </row>
        <row r="146">
          <cell r="Z146">
            <v>17.567999999999905</v>
          </cell>
          <cell r="AC146">
            <v>-5.3405589964235389E-2</v>
          </cell>
        </row>
        <row r="147">
          <cell r="Z147">
            <v>11.870999999999906</v>
          </cell>
          <cell r="AC147">
            <v>-0.14554139593671422</v>
          </cell>
        </row>
        <row r="148">
          <cell r="Z148">
            <v>6.1199999999999068</v>
          </cell>
          <cell r="AC148">
            <v>-7.4414926902379719E-2</v>
          </cell>
        </row>
        <row r="149">
          <cell r="Z149">
            <v>0.42299999999990767</v>
          </cell>
          <cell r="AC149">
            <v>-8.2176388656383992E-2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24"/>
  <sheetViews>
    <sheetView zoomScale="80" zoomScaleNormal="80" workbookViewId="0">
      <selection activeCell="N9" sqref="N9"/>
    </sheetView>
  </sheetViews>
  <sheetFormatPr baseColWidth="10" defaultColWidth="11.42578125" defaultRowHeight="18.75" x14ac:dyDescent="0.3"/>
  <cols>
    <col min="1" max="1" width="2.140625" style="63" customWidth="1"/>
    <col min="2" max="2" width="17.28515625" style="63" bestFit="1" customWidth="1"/>
    <col min="3" max="3" width="19.28515625" style="63" bestFit="1" customWidth="1"/>
    <col min="4" max="5" width="11.42578125" style="63"/>
    <col min="6" max="6" width="15.42578125" style="63" customWidth="1"/>
    <col min="7" max="9" width="11.42578125" style="63"/>
    <col min="10" max="10" width="24.42578125" style="63" customWidth="1"/>
    <col min="11" max="16384" width="11.42578125" style="63"/>
  </cols>
  <sheetData>
    <row r="1" spans="2:10" ht="11.25" customHeight="1" thickBot="1" x14ac:dyDescent="0.35"/>
    <row r="2" spans="2:10" ht="19.5" thickBot="1" x14ac:dyDescent="0.35">
      <c r="B2" s="64"/>
      <c r="C2" s="65"/>
      <c r="D2" s="66" t="s">
        <v>59</v>
      </c>
      <c r="E2" s="67" t="s">
        <v>101</v>
      </c>
      <c r="H2" s="68"/>
    </row>
    <row r="3" spans="2:10" x14ac:dyDescent="0.3">
      <c r="B3" s="97" t="s">
        <v>102</v>
      </c>
      <c r="C3" s="69" t="s">
        <v>103</v>
      </c>
      <c r="D3" s="70">
        <v>6</v>
      </c>
      <c r="E3" s="71">
        <v>4</v>
      </c>
    </row>
    <row r="4" spans="2:10" x14ac:dyDescent="0.3">
      <c r="B4" s="98"/>
      <c r="C4" s="72" t="s">
        <v>104</v>
      </c>
      <c r="D4" s="73">
        <v>6</v>
      </c>
      <c r="E4" s="74">
        <v>3</v>
      </c>
    </row>
    <row r="5" spans="2:10" x14ac:dyDescent="0.3">
      <c r="B5" s="75" t="s">
        <v>105</v>
      </c>
      <c r="C5" s="72">
        <v>125</v>
      </c>
      <c r="D5" s="73">
        <v>15</v>
      </c>
      <c r="E5" s="74">
        <v>9</v>
      </c>
    </row>
    <row r="6" spans="2:10" x14ac:dyDescent="0.3">
      <c r="B6" s="75" t="s">
        <v>106</v>
      </c>
      <c r="C6" s="72">
        <v>150</v>
      </c>
      <c r="D6" s="73">
        <v>15</v>
      </c>
      <c r="E6" s="74">
        <v>9</v>
      </c>
    </row>
    <row r="7" spans="2:10" ht="19.5" thickBot="1" x14ac:dyDescent="0.35">
      <c r="B7" s="76" t="s">
        <v>107</v>
      </c>
      <c r="C7" s="77">
        <v>175</v>
      </c>
      <c r="D7" s="78">
        <v>0</v>
      </c>
      <c r="E7" s="79">
        <v>0</v>
      </c>
      <c r="F7" s="63" t="s">
        <v>108</v>
      </c>
    </row>
    <row r="8" spans="2:10" ht="19.5" thickBot="1" x14ac:dyDescent="0.35">
      <c r="B8" s="99" t="s">
        <v>109</v>
      </c>
      <c r="C8" s="100"/>
      <c r="D8" s="66">
        <f>SUM(D3:D7)</f>
        <v>42</v>
      </c>
      <c r="E8" s="67">
        <f>SUM(E3:E7)</f>
        <v>25</v>
      </c>
    </row>
    <row r="10" spans="2:10" x14ac:dyDescent="0.3">
      <c r="B10" s="80" t="s">
        <v>110</v>
      </c>
      <c r="C10" s="80"/>
      <c r="D10" s="80"/>
      <c r="E10" s="80"/>
      <c r="F10" s="80"/>
      <c r="G10" s="81"/>
      <c r="H10" s="81"/>
      <c r="I10" s="81"/>
      <c r="J10" s="81"/>
    </row>
    <row r="11" spans="2:10" x14ac:dyDescent="0.3">
      <c r="B11" s="101" t="s">
        <v>111</v>
      </c>
      <c r="C11" s="101"/>
      <c r="D11" s="101"/>
      <c r="E11" s="101"/>
      <c r="F11" s="101"/>
      <c r="G11" s="102"/>
      <c r="H11" s="102"/>
      <c r="I11" s="102"/>
      <c r="J11" s="102"/>
    </row>
    <row r="12" spans="2:10" x14ac:dyDescent="0.3">
      <c r="B12" s="101" t="s">
        <v>112</v>
      </c>
      <c r="C12" s="101"/>
      <c r="D12" s="101"/>
      <c r="E12" s="101"/>
      <c r="F12" s="101"/>
      <c r="G12" s="102"/>
      <c r="H12" s="102"/>
      <c r="I12" s="102"/>
      <c r="J12" s="102"/>
    </row>
    <row r="13" spans="2:10" x14ac:dyDescent="0.3">
      <c r="B13" s="80"/>
      <c r="C13" s="101" t="s">
        <v>113</v>
      </c>
      <c r="D13" s="101"/>
      <c r="E13" s="101"/>
      <c r="F13" s="101"/>
      <c r="G13" s="103" t="s">
        <v>114</v>
      </c>
      <c r="H13" s="103"/>
      <c r="I13" s="103"/>
      <c r="J13" s="103"/>
    </row>
    <row r="14" spans="2:10" x14ac:dyDescent="0.3">
      <c r="B14" s="82"/>
      <c r="C14" s="101" t="s">
        <v>115</v>
      </c>
      <c r="D14" s="101"/>
      <c r="E14" s="101"/>
      <c r="F14" s="101"/>
      <c r="G14" s="103" t="s">
        <v>114</v>
      </c>
      <c r="H14" s="103"/>
      <c r="I14" s="103"/>
      <c r="J14" s="103"/>
    </row>
    <row r="15" spans="2:10" x14ac:dyDescent="0.3">
      <c r="B15" s="82"/>
      <c r="C15" s="101" t="s">
        <v>113</v>
      </c>
      <c r="D15" s="101"/>
      <c r="E15" s="101"/>
      <c r="F15" s="101"/>
      <c r="G15" s="103" t="s">
        <v>116</v>
      </c>
      <c r="H15" s="103"/>
      <c r="I15" s="103"/>
      <c r="J15" s="103"/>
    </row>
    <row r="16" spans="2:10" x14ac:dyDescent="0.3">
      <c r="B16" s="82"/>
      <c r="C16" s="101" t="s">
        <v>115</v>
      </c>
      <c r="D16" s="101"/>
      <c r="E16" s="101"/>
      <c r="F16" s="101"/>
      <c r="G16" s="103" t="s">
        <v>116</v>
      </c>
      <c r="H16" s="103"/>
      <c r="I16" s="103"/>
      <c r="J16" s="103"/>
    </row>
    <row r="17" spans="2:10" x14ac:dyDescent="0.3">
      <c r="B17" s="82"/>
      <c r="C17" s="80"/>
      <c r="D17" s="80"/>
      <c r="E17" s="80"/>
      <c r="F17" s="80"/>
      <c r="G17" s="83"/>
      <c r="H17" s="83"/>
      <c r="I17" s="83"/>
      <c r="J17" s="83"/>
    </row>
    <row r="18" spans="2:10" x14ac:dyDescent="0.3">
      <c r="B18" s="101" t="s">
        <v>117</v>
      </c>
      <c r="C18" s="101"/>
      <c r="D18" s="101"/>
      <c r="E18" s="101"/>
      <c r="F18" s="101"/>
      <c r="G18" s="103" t="s">
        <v>118</v>
      </c>
      <c r="H18" s="103"/>
      <c r="I18" s="103"/>
      <c r="J18" s="103"/>
    </row>
    <row r="19" spans="2:10" x14ac:dyDescent="0.3">
      <c r="B19" s="101" t="s">
        <v>119</v>
      </c>
      <c r="C19" s="101"/>
      <c r="D19" s="101"/>
      <c r="E19" s="101"/>
      <c r="F19" s="101"/>
      <c r="G19" s="103" t="s">
        <v>120</v>
      </c>
      <c r="H19" s="103"/>
      <c r="I19" s="103"/>
      <c r="J19" s="103"/>
    </row>
    <row r="20" spans="2:10" x14ac:dyDescent="0.3">
      <c r="B20" s="101" t="s">
        <v>121</v>
      </c>
      <c r="C20" s="101"/>
      <c r="D20" s="101"/>
      <c r="E20" s="101"/>
      <c r="F20" s="101"/>
      <c r="G20" s="103" t="s">
        <v>122</v>
      </c>
      <c r="H20" s="103"/>
      <c r="I20" s="103"/>
      <c r="J20" s="103"/>
    </row>
    <row r="21" spans="2:10" x14ac:dyDescent="0.3">
      <c r="B21" s="101" t="s">
        <v>123</v>
      </c>
      <c r="C21" s="101"/>
      <c r="D21" s="101"/>
      <c r="E21" s="101"/>
      <c r="F21" s="101"/>
      <c r="G21" s="103" t="s">
        <v>124</v>
      </c>
      <c r="H21" s="103"/>
      <c r="I21" s="103"/>
      <c r="J21" s="103"/>
    </row>
    <row r="22" spans="2:10" x14ac:dyDescent="0.3">
      <c r="B22" s="80"/>
      <c r="C22" s="80"/>
      <c r="D22" s="80"/>
      <c r="E22" s="80"/>
      <c r="F22" s="80"/>
      <c r="G22" s="103" t="s">
        <v>125</v>
      </c>
      <c r="H22" s="103"/>
      <c r="I22" s="103"/>
      <c r="J22" s="103"/>
    </row>
    <row r="23" spans="2:10" x14ac:dyDescent="0.3">
      <c r="B23" s="101" t="s">
        <v>126</v>
      </c>
      <c r="C23" s="101"/>
      <c r="D23" s="101"/>
      <c r="E23" s="101"/>
      <c r="F23" s="101"/>
      <c r="G23" s="103" t="s">
        <v>127</v>
      </c>
      <c r="H23" s="103"/>
      <c r="I23" s="103"/>
      <c r="J23" s="103"/>
    </row>
    <row r="24" spans="2:10" x14ac:dyDescent="0.3">
      <c r="B24" s="101" t="s">
        <v>128</v>
      </c>
      <c r="C24" s="101"/>
      <c r="D24" s="101"/>
      <c r="E24" s="101"/>
      <c r="F24" s="101"/>
      <c r="G24" s="103" t="s">
        <v>129</v>
      </c>
      <c r="H24" s="103"/>
      <c r="I24" s="103"/>
      <c r="J24" s="103"/>
    </row>
  </sheetData>
  <mergeCells count="27">
    <mergeCell ref="B24:F24"/>
    <mergeCell ref="G24:J24"/>
    <mergeCell ref="B20:F20"/>
    <mergeCell ref="G20:J20"/>
    <mergeCell ref="B21:F21"/>
    <mergeCell ref="G21:J21"/>
    <mergeCell ref="G22:J22"/>
    <mergeCell ref="B23:F23"/>
    <mergeCell ref="G23:J23"/>
    <mergeCell ref="C16:F16"/>
    <mergeCell ref="G16:J16"/>
    <mergeCell ref="B18:F18"/>
    <mergeCell ref="G18:J18"/>
    <mergeCell ref="B19:F19"/>
    <mergeCell ref="G19:J19"/>
    <mergeCell ref="C13:F13"/>
    <mergeCell ref="G13:J13"/>
    <mergeCell ref="C14:F14"/>
    <mergeCell ref="G14:J14"/>
    <mergeCell ref="C15:F15"/>
    <mergeCell ref="G15:J15"/>
    <mergeCell ref="B3:B4"/>
    <mergeCell ref="B8:C8"/>
    <mergeCell ref="B11:F11"/>
    <mergeCell ref="G11:J11"/>
    <mergeCell ref="B12:F12"/>
    <mergeCell ref="G12:J12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P96"/>
  <sheetViews>
    <sheetView tabSelected="1" zoomScale="90" zoomScaleNormal="90" workbookViewId="0"/>
  </sheetViews>
  <sheetFormatPr baseColWidth="10" defaultRowHeight="15" x14ac:dyDescent="0.25"/>
  <cols>
    <col min="1" max="1" width="3" customWidth="1"/>
    <col min="2" max="2" width="17.140625" customWidth="1"/>
    <col min="3" max="3" width="21.42578125" bestFit="1" customWidth="1"/>
    <col min="4" max="4" width="3" bestFit="1" customWidth="1"/>
    <col min="5" max="6" width="11.42578125" style="55"/>
    <col min="7" max="7" width="3.42578125" style="55" customWidth="1"/>
    <col min="8" max="8" width="22" bestFit="1" customWidth="1"/>
    <col min="9" max="9" width="3" bestFit="1" customWidth="1"/>
    <col min="12" max="12" width="3.42578125" customWidth="1"/>
    <col min="16" max="16" width="14" bestFit="1" customWidth="1"/>
  </cols>
  <sheetData>
    <row r="1" spans="2:16" ht="15.75" thickBot="1" x14ac:dyDescent="0.3"/>
    <row r="2" spans="2:16" ht="15" customHeight="1" x14ac:dyDescent="0.25">
      <c r="C2" s="107" t="s">
        <v>192</v>
      </c>
      <c r="D2" s="108"/>
      <c r="E2" s="108"/>
      <c r="F2" s="108"/>
      <c r="G2" s="108"/>
      <c r="H2" s="108"/>
      <c r="I2" s="108"/>
      <c r="J2" s="108"/>
      <c r="K2" s="109"/>
      <c r="N2" s="54" t="s">
        <v>130</v>
      </c>
      <c r="O2" s="88" t="s">
        <v>131</v>
      </c>
      <c r="P2" s="88" t="s">
        <v>59</v>
      </c>
    </row>
    <row r="3" spans="2:16" ht="15.75" customHeight="1" thickBot="1" x14ac:dyDescent="0.3">
      <c r="C3" s="110"/>
      <c r="D3" s="111"/>
      <c r="E3" s="111"/>
      <c r="F3" s="111"/>
      <c r="G3" s="111"/>
      <c r="H3" s="111"/>
      <c r="I3" s="111"/>
      <c r="J3" s="111"/>
      <c r="K3" s="112"/>
      <c r="O3" s="88" t="s">
        <v>101</v>
      </c>
      <c r="P3" s="88" t="s">
        <v>101</v>
      </c>
    </row>
    <row r="4" spans="2:16" x14ac:dyDescent="0.25">
      <c r="E4" s="114" t="s">
        <v>101</v>
      </c>
      <c r="F4" s="114"/>
      <c r="J4" s="114" t="s">
        <v>101</v>
      </c>
      <c r="K4" s="114"/>
      <c r="O4" s="88" t="s">
        <v>136</v>
      </c>
      <c r="P4" s="88" t="s">
        <v>138</v>
      </c>
    </row>
    <row r="5" spans="2:16" x14ac:dyDescent="0.25">
      <c r="E5" s="115" t="s">
        <v>98</v>
      </c>
      <c r="F5" s="115"/>
      <c r="J5" s="115" t="s">
        <v>98</v>
      </c>
      <c r="K5" s="115"/>
      <c r="O5" s="88" t="s">
        <v>137</v>
      </c>
      <c r="P5" s="88" t="s">
        <v>139</v>
      </c>
    </row>
    <row r="6" spans="2:16" ht="15.75" thickBot="1" x14ac:dyDescent="0.3">
      <c r="E6" s="113" t="s">
        <v>99</v>
      </c>
      <c r="F6" s="113"/>
      <c r="J6" s="113" t="s">
        <v>100</v>
      </c>
      <c r="K6" s="113"/>
      <c r="O6" s="88" t="s">
        <v>132</v>
      </c>
      <c r="P6" s="88" t="s">
        <v>140</v>
      </c>
    </row>
    <row r="7" spans="2:16" ht="15.75" thickBot="1" x14ac:dyDescent="0.3">
      <c r="C7" s="62" t="s">
        <v>96</v>
      </c>
      <c r="E7" s="56" t="s">
        <v>55</v>
      </c>
      <c r="F7" s="57" t="s">
        <v>61</v>
      </c>
      <c r="H7" s="62" t="s">
        <v>96</v>
      </c>
      <c r="J7" s="56" t="s">
        <v>55</v>
      </c>
      <c r="K7" s="57" t="s">
        <v>61</v>
      </c>
      <c r="O7" s="88" t="s">
        <v>133</v>
      </c>
      <c r="P7" s="88" t="s">
        <v>141</v>
      </c>
    </row>
    <row r="8" spans="2:16" x14ac:dyDescent="0.25">
      <c r="B8" s="104" t="s">
        <v>194</v>
      </c>
      <c r="C8" s="90" t="s">
        <v>147</v>
      </c>
      <c r="D8" s="50">
        <v>1</v>
      </c>
      <c r="E8" s="59">
        <f ca="1">INDIRECT("'"&amp;C8&amp;"'!"&amp;"U5",TRUE)</f>
        <v>10</v>
      </c>
      <c r="F8" s="84">
        <f ca="1">MAX(INDIRECT("'"&amp;C8&amp;"'!"&amp;"R3",TRUE),ABS(INDIRECT("'"&amp;C8&amp;"'!"&amp;"R4",TRUE)))</f>
        <v>0.18143622897568079</v>
      </c>
      <c r="H8" s="49" t="s">
        <v>148</v>
      </c>
      <c r="I8" s="50">
        <v>1</v>
      </c>
      <c r="J8" s="59">
        <f ca="1">INDIRECT("'"&amp;H8&amp;"'!"&amp;"U5",TRUE)</f>
        <v>10</v>
      </c>
      <c r="K8" s="84">
        <f ca="1">MAX(INDIRECT("'"&amp;H8&amp;"'!"&amp;"R3",TRUE),ABS(INDIRECT("'"&amp;H8&amp;"'!"&amp;"R4",TRUE)))</f>
        <v>0.19132247913929845</v>
      </c>
      <c r="O8" s="88" t="s">
        <v>134</v>
      </c>
      <c r="P8" s="88" t="s">
        <v>142</v>
      </c>
    </row>
    <row r="9" spans="2:16" x14ac:dyDescent="0.25">
      <c r="B9" s="105"/>
      <c r="C9" s="90" t="s">
        <v>149</v>
      </c>
      <c r="D9" s="51">
        <v>2</v>
      </c>
      <c r="E9" s="60">
        <f t="shared" ref="E9:E16" ca="1" si="0">INDIRECT("'"&amp;C9&amp;"'!"&amp;"U5",TRUE)</f>
        <v>19</v>
      </c>
      <c r="F9" s="85">
        <f t="shared" ref="F9:F16" ca="1" si="1">MAX(INDIRECT("'"&amp;C9&amp;"'!"&amp;"R3",TRUE),ABS(INDIRECT("'"&amp;C9&amp;"'!"&amp;"R4",TRUE)))</f>
        <v>0.23654865086130528</v>
      </c>
      <c r="H9" s="49" t="s">
        <v>157</v>
      </c>
      <c r="I9" s="51">
        <v>2</v>
      </c>
      <c r="J9" s="60">
        <f t="shared" ref="J9:J16" ca="1" si="2">INDIRECT("'"&amp;H9&amp;"'!"&amp;"U5",TRUE)</f>
        <v>19</v>
      </c>
      <c r="K9" s="85">
        <f t="shared" ref="K9:K16" ca="1" si="3">MAX(INDIRECT("'"&amp;H9&amp;"'!"&amp;"R3",TRUE),ABS(INDIRECT("'"&amp;H9&amp;"'!"&amp;"R4",TRUE)))</f>
        <v>0.23226663438850892</v>
      </c>
      <c r="O9" s="88" t="s">
        <v>135</v>
      </c>
      <c r="P9" s="88" t="s">
        <v>143</v>
      </c>
    </row>
    <row r="10" spans="2:16" x14ac:dyDescent="0.25">
      <c r="B10" s="105"/>
      <c r="C10" s="90" t="s">
        <v>150</v>
      </c>
      <c r="D10" s="51">
        <v>3</v>
      </c>
      <c r="E10" s="60">
        <f t="shared" ca="1" si="0"/>
        <v>14</v>
      </c>
      <c r="F10" s="85">
        <f t="shared" ca="1" si="1"/>
        <v>0.32291153467389222</v>
      </c>
      <c r="H10" s="49" t="s">
        <v>158</v>
      </c>
      <c r="I10" s="51">
        <v>3</v>
      </c>
      <c r="J10" s="60">
        <f t="shared" ca="1" si="2"/>
        <v>14</v>
      </c>
      <c r="K10" s="85">
        <f t="shared" ca="1" si="3"/>
        <v>0.39730222211881028</v>
      </c>
      <c r="O10" s="88" t="s">
        <v>144</v>
      </c>
      <c r="P10" s="88" t="s">
        <v>99</v>
      </c>
    </row>
    <row r="11" spans="2:16" x14ac:dyDescent="0.25">
      <c r="B11" s="105"/>
      <c r="C11" s="90" t="s">
        <v>151</v>
      </c>
      <c r="D11" s="51">
        <v>4</v>
      </c>
      <c r="E11" s="60">
        <f t="shared" ca="1" si="0"/>
        <v>23</v>
      </c>
      <c r="F11" s="85">
        <f t="shared" ca="1" si="1"/>
        <v>0.28418408168616338</v>
      </c>
      <c r="H11" s="49" t="s">
        <v>159</v>
      </c>
      <c r="I11" s="51">
        <v>4</v>
      </c>
      <c r="J11" s="60">
        <f t="shared" ca="1" si="2"/>
        <v>23</v>
      </c>
      <c r="K11" s="85">
        <f t="shared" ca="1" si="3"/>
        <v>0.25725928557211475</v>
      </c>
      <c r="O11" s="88" t="s">
        <v>145</v>
      </c>
      <c r="P11" s="88" t="s">
        <v>100</v>
      </c>
    </row>
    <row r="12" spans="2:16" x14ac:dyDescent="0.25">
      <c r="B12" s="105"/>
      <c r="C12" s="90" t="s">
        <v>152</v>
      </c>
      <c r="D12" s="51">
        <v>5</v>
      </c>
      <c r="E12" s="60">
        <f t="shared" ca="1" si="0"/>
        <v>7</v>
      </c>
      <c r="F12" s="85">
        <f t="shared" ca="1" si="1"/>
        <v>0.23615194683088703</v>
      </c>
      <c r="H12" s="49" t="s">
        <v>160</v>
      </c>
      <c r="I12" s="51">
        <v>5</v>
      </c>
      <c r="J12" s="60">
        <f t="shared" ca="1" si="2"/>
        <v>7</v>
      </c>
      <c r="K12" s="85">
        <f t="shared" ca="1" si="3"/>
        <v>0.28062662505186609</v>
      </c>
    </row>
    <row r="13" spans="2:16" x14ac:dyDescent="0.25">
      <c r="B13" s="105"/>
      <c r="C13" s="90" t="s">
        <v>153</v>
      </c>
      <c r="D13" s="51">
        <v>6</v>
      </c>
      <c r="E13" s="60">
        <f t="shared" ca="1" si="0"/>
        <v>11</v>
      </c>
      <c r="F13" s="85">
        <f t="shared" ca="1" si="1"/>
        <v>0.31590649445082519</v>
      </c>
      <c r="H13" s="49" t="s">
        <v>161</v>
      </c>
      <c r="I13" s="51">
        <v>6</v>
      </c>
      <c r="J13" s="60">
        <f t="shared" ca="1" si="2"/>
        <v>11</v>
      </c>
      <c r="K13" s="85">
        <f t="shared" ca="1" si="3"/>
        <v>0.31946562936019873</v>
      </c>
    </row>
    <row r="14" spans="2:16" x14ac:dyDescent="0.25">
      <c r="B14" s="105"/>
      <c r="C14" s="90" t="s">
        <v>154</v>
      </c>
      <c r="D14" s="51">
        <v>7</v>
      </c>
      <c r="E14" s="60">
        <f t="shared" ca="1" si="0"/>
        <v>5</v>
      </c>
      <c r="F14" s="85">
        <f t="shared" ca="1" si="1"/>
        <v>0.1832849214801513</v>
      </c>
      <c r="H14" s="49" t="s">
        <v>162</v>
      </c>
      <c r="I14" s="51">
        <v>7</v>
      </c>
      <c r="J14" s="60">
        <f t="shared" ca="1" si="2"/>
        <v>5</v>
      </c>
      <c r="K14" s="85">
        <f t="shared" ca="1" si="3"/>
        <v>0.25788784937049058</v>
      </c>
    </row>
    <row r="15" spans="2:16" x14ac:dyDescent="0.25">
      <c r="B15" s="105"/>
      <c r="C15" s="90" t="s">
        <v>155</v>
      </c>
      <c r="D15" s="51">
        <v>8</v>
      </c>
      <c r="E15" s="60">
        <f t="shared" ca="1" si="0"/>
        <v>17</v>
      </c>
      <c r="F15" s="85">
        <f t="shared" ca="1" si="1"/>
        <v>0.2649392344328021</v>
      </c>
      <c r="H15" s="49" t="s">
        <v>163</v>
      </c>
      <c r="I15" s="51">
        <v>8</v>
      </c>
      <c r="J15" s="60">
        <f t="shared" ca="1" si="2"/>
        <v>17</v>
      </c>
      <c r="K15" s="85">
        <f t="shared" ca="1" si="3"/>
        <v>0.29780970496102555</v>
      </c>
    </row>
    <row r="16" spans="2:16" ht="15.75" thickBot="1" x14ac:dyDescent="0.3">
      <c r="B16" s="106"/>
      <c r="C16" s="90" t="s">
        <v>156</v>
      </c>
      <c r="D16" s="52">
        <v>9</v>
      </c>
      <c r="E16" s="61">
        <f t="shared" ca="1" si="0"/>
        <v>8</v>
      </c>
      <c r="F16" s="86">
        <f t="shared" ca="1" si="1"/>
        <v>0.2514940090046025</v>
      </c>
      <c r="H16" s="49" t="s">
        <v>164</v>
      </c>
      <c r="I16" s="52">
        <v>9</v>
      </c>
      <c r="J16" s="61">
        <f t="shared" ca="1" si="2"/>
        <v>8</v>
      </c>
      <c r="K16" s="86">
        <f t="shared" ca="1" si="3"/>
        <v>0.2800773013666813</v>
      </c>
    </row>
    <row r="17" spans="2:11" x14ac:dyDescent="0.25">
      <c r="E17" s="53" t="s">
        <v>97</v>
      </c>
      <c r="F17" s="58">
        <f ca="1">AVERAGE(F8:F16)</f>
        <v>0.25298412248847885</v>
      </c>
      <c r="J17" s="54" t="s">
        <v>97</v>
      </c>
      <c r="K17" s="54">
        <f ca="1">AVERAGE(K8:K16)</f>
        <v>0.27933530348099939</v>
      </c>
    </row>
    <row r="18" spans="2:11" ht="15.75" thickBot="1" x14ac:dyDescent="0.3"/>
    <row r="19" spans="2:11" x14ac:dyDescent="0.25">
      <c r="B19" s="104" t="s">
        <v>48</v>
      </c>
      <c r="C19" s="90" t="s">
        <v>147</v>
      </c>
      <c r="D19" s="50">
        <v>1</v>
      </c>
      <c r="E19" s="59">
        <f ca="1">INDIRECT("'"&amp;C19&amp;"'!"&amp;"U5",TRUE)</f>
        <v>10</v>
      </c>
      <c r="F19" s="84">
        <f ca="1">MAX(INDIRECT("'"&amp;C19&amp;"'!"&amp;"R7",TRUE),ABS(INDIRECT("'"&amp;C19&amp;"'!"&amp;"R8",TRUE)))</f>
        <v>0.1312118956567474</v>
      </c>
      <c r="H19" s="49" t="s">
        <v>148</v>
      </c>
      <c r="I19" s="50">
        <v>1</v>
      </c>
      <c r="J19" s="59">
        <f ca="1">INDIRECT("'"&amp;H19&amp;"'!"&amp;"U5",TRUE)</f>
        <v>10</v>
      </c>
      <c r="K19" s="84">
        <f ca="1">MAX(INDIRECT("'"&amp;H19&amp;"'!"&amp;"R7",TRUE),ABS(INDIRECT("'"&amp;H19&amp;"'!"&amp;"R8",TRUE)))</f>
        <v>0.12913206621470863</v>
      </c>
    </row>
    <row r="20" spans="2:11" x14ac:dyDescent="0.25">
      <c r="B20" s="105"/>
      <c r="C20" s="90" t="s">
        <v>149</v>
      </c>
      <c r="D20" s="51">
        <v>2</v>
      </c>
      <c r="E20" s="60">
        <f t="shared" ref="E20:E27" ca="1" si="4">INDIRECT("'"&amp;C20&amp;"'!"&amp;"U5",TRUE)</f>
        <v>19</v>
      </c>
      <c r="F20" s="85">
        <f t="shared" ref="F20:F27" ca="1" si="5">MAX(INDIRECT("'"&amp;C20&amp;"'!"&amp;"R7",TRUE),ABS(INDIRECT("'"&amp;C20&amp;"'!"&amp;"R8",TRUE)))</f>
        <v>0.13264079808470797</v>
      </c>
      <c r="H20" s="49" t="s">
        <v>157</v>
      </c>
      <c r="I20" s="51">
        <v>2</v>
      </c>
      <c r="J20" s="60">
        <f t="shared" ref="J20:J27" ca="1" si="6">INDIRECT("'"&amp;H20&amp;"'!"&amp;"U5",TRUE)</f>
        <v>19</v>
      </c>
      <c r="K20" s="85">
        <f t="shared" ref="K20:K27" ca="1" si="7">MAX(INDIRECT("'"&amp;H20&amp;"'!"&amp;"R7",TRUE),ABS(INDIRECT("'"&amp;H20&amp;"'!"&amp;"R8",TRUE)))</f>
        <v>0.11769656587750887</v>
      </c>
    </row>
    <row r="21" spans="2:11" x14ac:dyDescent="0.25">
      <c r="B21" s="105"/>
      <c r="C21" s="90" t="s">
        <v>150</v>
      </c>
      <c r="D21" s="51">
        <v>3</v>
      </c>
      <c r="E21" s="60">
        <f t="shared" ca="1" si="4"/>
        <v>14</v>
      </c>
      <c r="F21" s="85">
        <f t="shared" ca="1" si="5"/>
        <v>0.10540947377992893</v>
      </c>
      <c r="H21" s="49" t="s">
        <v>158</v>
      </c>
      <c r="I21" s="51">
        <v>3</v>
      </c>
      <c r="J21" s="60">
        <f t="shared" ca="1" si="6"/>
        <v>14</v>
      </c>
      <c r="K21" s="85">
        <f t="shared" ca="1" si="7"/>
        <v>0.19334223814811224</v>
      </c>
    </row>
    <row r="22" spans="2:11" x14ac:dyDescent="0.25">
      <c r="B22" s="105"/>
      <c r="C22" s="90" t="s">
        <v>151</v>
      </c>
      <c r="D22" s="51">
        <v>4</v>
      </c>
      <c r="E22" s="60">
        <f t="shared" ca="1" si="4"/>
        <v>23</v>
      </c>
      <c r="F22" s="85">
        <f t="shared" ca="1" si="5"/>
        <v>0.16211924635297237</v>
      </c>
      <c r="H22" s="49" t="s">
        <v>159</v>
      </c>
      <c r="I22" s="51">
        <v>4</v>
      </c>
      <c r="J22" s="60">
        <f t="shared" ca="1" si="6"/>
        <v>23</v>
      </c>
      <c r="K22" s="85">
        <f t="shared" ca="1" si="7"/>
        <v>0.14844676130485368</v>
      </c>
    </row>
    <row r="23" spans="2:11" x14ac:dyDescent="0.25">
      <c r="B23" s="105"/>
      <c r="C23" s="90" t="s">
        <v>152</v>
      </c>
      <c r="D23" s="51">
        <v>5</v>
      </c>
      <c r="E23" s="60">
        <f t="shared" ca="1" si="4"/>
        <v>7</v>
      </c>
      <c r="F23" s="85">
        <f t="shared" ca="1" si="5"/>
        <v>0.11477288076196146</v>
      </c>
      <c r="H23" s="49" t="s">
        <v>160</v>
      </c>
      <c r="I23" s="51">
        <v>5</v>
      </c>
      <c r="J23" s="60">
        <f t="shared" ca="1" si="6"/>
        <v>7</v>
      </c>
      <c r="K23" s="85">
        <f t="shared" ca="1" si="7"/>
        <v>0.11698315544731486</v>
      </c>
    </row>
    <row r="24" spans="2:11" x14ac:dyDescent="0.25">
      <c r="B24" s="105"/>
      <c r="C24" s="90" t="s">
        <v>153</v>
      </c>
      <c r="D24" s="51">
        <v>6</v>
      </c>
      <c r="E24" s="60">
        <f t="shared" ca="1" si="4"/>
        <v>11</v>
      </c>
      <c r="F24" s="85">
        <f t="shared" ca="1" si="5"/>
        <v>0.17561743834382071</v>
      </c>
      <c r="H24" s="49" t="s">
        <v>161</v>
      </c>
      <c r="I24" s="51">
        <v>6</v>
      </c>
      <c r="J24" s="60">
        <f t="shared" ca="1" si="6"/>
        <v>11</v>
      </c>
      <c r="K24" s="85">
        <f t="shared" ca="1" si="7"/>
        <v>0.18094119330112335</v>
      </c>
    </row>
    <row r="25" spans="2:11" x14ac:dyDescent="0.25">
      <c r="B25" s="105"/>
      <c r="C25" s="90" t="s">
        <v>154</v>
      </c>
      <c r="D25" s="51">
        <v>7</v>
      </c>
      <c r="E25" s="60">
        <f t="shared" ca="1" si="4"/>
        <v>5</v>
      </c>
      <c r="F25" s="85">
        <f t="shared" ca="1" si="5"/>
        <v>0.18679549233851844</v>
      </c>
      <c r="H25" s="49" t="s">
        <v>162</v>
      </c>
      <c r="I25" s="51">
        <v>7</v>
      </c>
      <c r="J25" s="60">
        <f t="shared" ca="1" si="6"/>
        <v>5</v>
      </c>
      <c r="K25" s="85">
        <f t="shared" ca="1" si="7"/>
        <v>8.8218641576588652E-2</v>
      </c>
    </row>
    <row r="26" spans="2:11" x14ac:dyDescent="0.25">
      <c r="B26" s="105"/>
      <c r="C26" s="90" t="s">
        <v>155</v>
      </c>
      <c r="D26" s="51">
        <v>8</v>
      </c>
      <c r="E26" s="60">
        <f t="shared" ca="1" si="4"/>
        <v>17</v>
      </c>
      <c r="F26" s="85">
        <f t="shared" ca="1" si="5"/>
        <v>0.18607597545297949</v>
      </c>
      <c r="H26" s="49" t="s">
        <v>163</v>
      </c>
      <c r="I26" s="51">
        <v>8</v>
      </c>
      <c r="J26" s="60">
        <f t="shared" ca="1" si="6"/>
        <v>17</v>
      </c>
      <c r="K26" s="85">
        <f t="shared" ca="1" si="7"/>
        <v>0.10603447260876919</v>
      </c>
    </row>
    <row r="27" spans="2:11" ht="15.75" thickBot="1" x14ac:dyDescent="0.3">
      <c r="B27" s="106"/>
      <c r="C27" s="90" t="s">
        <v>156</v>
      </c>
      <c r="D27" s="52">
        <v>9</v>
      </c>
      <c r="E27" s="61">
        <f t="shared" ca="1" si="4"/>
        <v>8</v>
      </c>
      <c r="F27" s="86">
        <f t="shared" ca="1" si="5"/>
        <v>0.13710953109185198</v>
      </c>
      <c r="H27" s="49" t="s">
        <v>164</v>
      </c>
      <c r="I27" s="52">
        <v>9</v>
      </c>
      <c r="J27" s="61">
        <f t="shared" ca="1" si="6"/>
        <v>8</v>
      </c>
      <c r="K27" s="86">
        <f t="shared" ca="1" si="7"/>
        <v>0.19444473823182307</v>
      </c>
    </row>
    <row r="28" spans="2:11" x14ac:dyDescent="0.25">
      <c r="E28" s="53" t="s">
        <v>97</v>
      </c>
      <c r="F28" s="58">
        <f ca="1">AVERAGE(F19:F27)</f>
        <v>0.14797252576260986</v>
      </c>
      <c r="J28" s="54" t="s">
        <v>97</v>
      </c>
      <c r="K28" s="54">
        <f ca="1">AVERAGE(K19:K27)</f>
        <v>0.14169331474564473</v>
      </c>
    </row>
    <row r="29" spans="2:11" x14ac:dyDescent="0.25">
      <c r="E29" s="53"/>
      <c r="F29" s="58"/>
      <c r="J29" s="54"/>
      <c r="K29" s="54"/>
    </row>
    <row r="30" spans="2:11" x14ac:dyDescent="0.25">
      <c r="B30" s="134" t="s">
        <v>201</v>
      </c>
      <c r="C30" s="134"/>
      <c r="D30" s="134"/>
      <c r="E30" s="134"/>
      <c r="F30" s="134"/>
      <c r="J30" s="54"/>
      <c r="K30" s="54"/>
    </row>
    <row r="31" spans="2:11" ht="15.75" thickBot="1" x14ac:dyDescent="0.3">
      <c r="B31" s="134"/>
      <c r="C31" s="134"/>
      <c r="D31" s="134"/>
      <c r="E31" s="134"/>
      <c r="F31" s="134"/>
    </row>
    <row r="32" spans="2:11" x14ac:dyDescent="0.25">
      <c r="B32" s="116" t="s">
        <v>202</v>
      </c>
      <c r="C32" s="49" t="s">
        <v>148</v>
      </c>
      <c r="D32" s="50">
        <v>1</v>
      </c>
      <c r="E32" s="59">
        <f ca="1">INDIRECT("'"&amp;C32&amp;"'!"&amp;"U5",TRUE)</f>
        <v>10</v>
      </c>
      <c r="F32" s="91">
        <f ca="1">INDIRECT("'"&amp;C32&amp;"'!"&amp;"M11",TRUE)</f>
        <v>-8.7169792816918796E-5</v>
      </c>
      <c r="H32" s="96"/>
      <c r="I32" s="9"/>
      <c r="J32" s="96"/>
      <c r="K32" s="96"/>
    </row>
    <row r="33" spans="2:11" x14ac:dyDescent="0.25">
      <c r="B33" s="117"/>
      <c r="C33" s="49" t="s">
        <v>157</v>
      </c>
      <c r="D33" s="51">
        <v>2</v>
      </c>
      <c r="E33" s="60">
        <f t="shared" ref="E33:E40" ca="1" si="8">INDIRECT("'"&amp;C33&amp;"'!"&amp;"U5",TRUE)</f>
        <v>19</v>
      </c>
      <c r="F33" s="92">
        <f t="shared" ref="F33:F40" ca="1" si="9">INDIRECT("'"&amp;C33&amp;"'!"&amp;"M11",TRUE)</f>
        <v>-2.8763267523514353E-4</v>
      </c>
      <c r="H33" s="96"/>
      <c r="I33" s="9"/>
      <c r="J33" s="96"/>
      <c r="K33" s="96"/>
    </row>
    <row r="34" spans="2:11" x14ac:dyDescent="0.25">
      <c r="B34" s="117"/>
      <c r="C34" s="49" t="s">
        <v>158</v>
      </c>
      <c r="D34" s="51">
        <v>3</v>
      </c>
      <c r="E34" s="60">
        <f t="shared" ca="1" si="8"/>
        <v>14</v>
      </c>
      <c r="F34" s="92">
        <f t="shared" ca="1" si="9"/>
        <v>7.2619652088750934E-5</v>
      </c>
      <c r="H34" s="96"/>
      <c r="I34" s="9"/>
      <c r="J34" s="96"/>
      <c r="K34" s="96"/>
    </row>
    <row r="35" spans="2:11" x14ac:dyDescent="0.25">
      <c r="B35" s="117"/>
      <c r="C35" s="49" t="s">
        <v>159</v>
      </c>
      <c r="D35" s="51">
        <v>4</v>
      </c>
      <c r="E35" s="60">
        <f t="shared" ca="1" si="8"/>
        <v>23</v>
      </c>
      <c r="F35" s="92">
        <f t="shared" ca="1" si="9"/>
        <v>-5.3448129427343674E-4</v>
      </c>
      <c r="H35" s="96"/>
      <c r="I35" s="9"/>
      <c r="J35" s="96"/>
      <c r="K35" s="96"/>
    </row>
    <row r="36" spans="2:11" x14ac:dyDescent="0.25">
      <c r="B36" s="117"/>
      <c r="C36" s="49" t="s">
        <v>160</v>
      </c>
      <c r="D36" s="51">
        <v>5</v>
      </c>
      <c r="E36" s="60">
        <f t="shared" ca="1" si="8"/>
        <v>7</v>
      </c>
      <c r="F36" s="92">
        <f t="shared" ca="1" si="9"/>
        <v>-7.7838020081302326E-5</v>
      </c>
      <c r="H36" s="96"/>
      <c r="I36" s="9"/>
      <c r="J36" s="96"/>
      <c r="K36" s="96"/>
    </row>
    <row r="37" spans="2:11" x14ac:dyDescent="0.25">
      <c r="B37" s="117"/>
      <c r="C37" s="49" t="s">
        <v>161</v>
      </c>
      <c r="D37" s="51">
        <v>6</v>
      </c>
      <c r="E37" s="60">
        <f t="shared" ca="1" si="8"/>
        <v>11</v>
      </c>
      <c r="F37" s="92">
        <f t="shared" ca="1" si="9"/>
        <v>-7.8819292567655058E-5</v>
      </c>
      <c r="H37" s="96"/>
      <c r="I37" s="9"/>
      <c r="J37" s="96"/>
      <c r="K37" s="96"/>
    </row>
    <row r="38" spans="2:11" x14ac:dyDescent="0.25">
      <c r="B38" s="117"/>
      <c r="C38" s="49" t="s">
        <v>162</v>
      </c>
      <c r="D38" s="51">
        <v>7</v>
      </c>
      <c r="E38" s="60">
        <f t="shared" ca="1" si="8"/>
        <v>5</v>
      </c>
      <c r="F38" s="92">
        <f t="shared" ca="1" si="9"/>
        <v>-1.0959522547239684E-4</v>
      </c>
      <c r="H38" s="96"/>
      <c r="I38" s="9"/>
      <c r="J38" s="96"/>
      <c r="K38" s="96"/>
    </row>
    <row r="39" spans="2:11" x14ac:dyDescent="0.25">
      <c r="B39" s="117"/>
      <c r="C39" s="49" t="s">
        <v>163</v>
      </c>
      <c r="D39" s="51">
        <v>8</v>
      </c>
      <c r="E39" s="60">
        <f t="shared" ca="1" si="8"/>
        <v>17</v>
      </c>
      <c r="F39" s="92">
        <f t="shared" ca="1" si="9"/>
        <v>-6.4891649297249375E-5</v>
      </c>
      <c r="H39" s="96"/>
      <c r="I39" s="9"/>
      <c r="J39" s="96"/>
      <c r="K39" s="96"/>
    </row>
    <row r="40" spans="2:11" ht="15.75" thickBot="1" x14ac:dyDescent="0.3">
      <c r="B40" s="118"/>
      <c r="C40" s="49" t="s">
        <v>164</v>
      </c>
      <c r="D40" s="52">
        <v>9</v>
      </c>
      <c r="E40" s="93">
        <f t="shared" ca="1" si="8"/>
        <v>8</v>
      </c>
      <c r="F40" s="94">
        <f t="shared" ca="1" si="9"/>
        <v>-1.279140073779906E-4</v>
      </c>
      <c r="H40" s="9"/>
      <c r="I40" s="9"/>
      <c r="J40" s="95"/>
      <c r="K40" s="95"/>
    </row>
    <row r="41" spans="2:11" x14ac:dyDescent="0.25">
      <c r="E41" s="53" t="s">
        <v>97</v>
      </c>
      <c r="F41" s="58">
        <f ca="1">AVERAGE(F32:F40)</f>
        <v>-1.4396914500370471E-4</v>
      </c>
      <c r="H41" s="9"/>
      <c r="I41" s="9"/>
      <c r="J41" s="95"/>
      <c r="K41" s="95"/>
    </row>
    <row r="42" spans="2:11" ht="15.75" thickBot="1" x14ac:dyDescent="0.3">
      <c r="H42" s="9"/>
      <c r="I42" s="9"/>
      <c r="J42" s="9"/>
      <c r="K42" s="9"/>
    </row>
    <row r="43" spans="2:11" x14ac:dyDescent="0.25">
      <c r="B43" s="116" t="s">
        <v>203</v>
      </c>
      <c r="C43" s="49" t="s">
        <v>148</v>
      </c>
      <c r="D43" s="50">
        <v>1</v>
      </c>
      <c r="E43" s="59">
        <f ca="1">INDIRECT("'"&amp;C43&amp;"'!"&amp;"U5",TRUE)</f>
        <v>10</v>
      </c>
      <c r="F43" s="91">
        <f ca="1">INDIRECT("'"&amp;C43&amp;"'!"&amp;"M12",TRUE)</f>
        <v>1.0023152614955084</v>
      </c>
      <c r="H43" s="96"/>
      <c r="I43" s="9"/>
      <c r="J43" s="96"/>
      <c r="K43" s="96"/>
    </row>
    <row r="44" spans="2:11" x14ac:dyDescent="0.25">
      <c r="B44" s="117"/>
      <c r="C44" s="49" t="s">
        <v>157</v>
      </c>
      <c r="D44" s="51">
        <v>2</v>
      </c>
      <c r="E44" s="60">
        <f t="shared" ref="E44:E51" ca="1" si="10">INDIRECT("'"&amp;C44&amp;"'!"&amp;"U5",TRUE)</f>
        <v>19</v>
      </c>
      <c r="F44" s="92">
        <f t="shared" ref="F44:F51" ca="1" si="11">INDIRECT("'"&amp;C44&amp;"'!"&amp;"M12",TRUE)</f>
        <v>1.0039827336555205</v>
      </c>
      <c r="H44" s="96"/>
      <c r="I44" s="9"/>
      <c r="J44" s="96"/>
      <c r="K44" s="96"/>
    </row>
    <row r="45" spans="2:11" x14ac:dyDescent="0.25">
      <c r="B45" s="117"/>
      <c r="C45" s="49" t="s">
        <v>158</v>
      </c>
      <c r="D45" s="51">
        <v>3</v>
      </c>
      <c r="E45" s="60">
        <f t="shared" ca="1" si="10"/>
        <v>14</v>
      </c>
      <c r="F45" s="92">
        <f t="shared" ca="1" si="11"/>
        <v>1.0018488270616128</v>
      </c>
      <c r="H45" s="96"/>
      <c r="I45" s="9"/>
      <c r="J45" s="96"/>
      <c r="K45" s="96"/>
    </row>
    <row r="46" spans="2:11" x14ac:dyDescent="0.25">
      <c r="B46" s="117"/>
      <c r="C46" s="49" t="s">
        <v>159</v>
      </c>
      <c r="D46" s="51">
        <v>4</v>
      </c>
      <c r="E46" s="60">
        <f t="shared" ca="1" si="10"/>
        <v>23</v>
      </c>
      <c r="F46" s="92">
        <f t="shared" ca="1" si="11"/>
        <v>1.0026682416670152</v>
      </c>
      <c r="H46" s="96"/>
      <c r="I46" s="9"/>
      <c r="J46" s="96"/>
      <c r="K46" s="96"/>
    </row>
    <row r="47" spans="2:11" x14ac:dyDescent="0.25">
      <c r="B47" s="117"/>
      <c r="C47" s="49" t="s">
        <v>160</v>
      </c>
      <c r="D47" s="51">
        <v>5</v>
      </c>
      <c r="E47" s="60">
        <f t="shared" ca="1" si="10"/>
        <v>7</v>
      </c>
      <c r="F47" s="92">
        <f t="shared" ca="1" si="11"/>
        <v>1.0012820592100855</v>
      </c>
      <c r="H47" s="96"/>
      <c r="I47" s="9"/>
      <c r="J47" s="96"/>
      <c r="K47" s="96"/>
    </row>
    <row r="48" spans="2:11" x14ac:dyDescent="0.25">
      <c r="B48" s="117"/>
      <c r="C48" s="49" t="s">
        <v>161</v>
      </c>
      <c r="D48" s="51">
        <v>6</v>
      </c>
      <c r="E48" s="60">
        <f t="shared" ca="1" si="10"/>
        <v>11</v>
      </c>
      <c r="F48" s="92">
        <f t="shared" ca="1" si="11"/>
        <v>1.0012884599436036</v>
      </c>
      <c r="H48" s="96"/>
      <c r="I48" s="9"/>
      <c r="J48" s="96"/>
      <c r="K48" s="96"/>
    </row>
    <row r="49" spans="2:11" x14ac:dyDescent="0.25">
      <c r="B49" s="117"/>
      <c r="C49" s="49" t="s">
        <v>162</v>
      </c>
      <c r="D49" s="51">
        <v>7</v>
      </c>
      <c r="E49" s="60">
        <f t="shared" ca="1" si="10"/>
        <v>5</v>
      </c>
      <c r="F49" s="92">
        <f t="shared" ca="1" si="11"/>
        <v>1.0030070036284593</v>
      </c>
      <c r="H49" s="96"/>
      <c r="I49" s="9"/>
      <c r="J49" s="96"/>
      <c r="K49" s="96"/>
    </row>
    <row r="50" spans="2:11" x14ac:dyDescent="0.25">
      <c r="B50" s="117"/>
      <c r="C50" s="49" t="s">
        <v>163</v>
      </c>
      <c r="D50" s="51">
        <v>8</v>
      </c>
      <c r="E50" s="60">
        <f t="shared" ca="1" si="10"/>
        <v>17</v>
      </c>
      <c r="F50" s="92">
        <f t="shared" ca="1" si="11"/>
        <v>1.0021952535233196</v>
      </c>
      <c r="H50" s="96"/>
      <c r="I50" s="9"/>
      <c r="J50" s="96"/>
      <c r="K50" s="96"/>
    </row>
    <row r="51" spans="2:11" ht="15.75" thickBot="1" x14ac:dyDescent="0.3">
      <c r="B51" s="118"/>
      <c r="C51" s="49" t="s">
        <v>164</v>
      </c>
      <c r="D51" s="52">
        <v>9</v>
      </c>
      <c r="E51" s="93">
        <f t="shared" ca="1" si="10"/>
        <v>8</v>
      </c>
      <c r="F51" s="94">
        <f t="shared" ca="1" si="11"/>
        <v>1.0026804690463329</v>
      </c>
      <c r="H51" s="9"/>
      <c r="I51" s="9"/>
      <c r="J51" s="95"/>
      <c r="K51" s="95"/>
    </row>
    <row r="52" spans="2:11" x14ac:dyDescent="0.25">
      <c r="E52" s="53" t="s">
        <v>97</v>
      </c>
      <c r="F52" s="58">
        <f ca="1">AVERAGE(F43:F51)</f>
        <v>1.002363145470162</v>
      </c>
      <c r="H52" s="9"/>
      <c r="I52" s="9"/>
      <c r="J52" s="95"/>
      <c r="K52" s="95"/>
    </row>
    <row r="53" spans="2:11" ht="15.75" thickBot="1" x14ac:dyDescent="0.3">
      <c r="H53" s="9"/>
      <c r="I53" s="9"/>
      <c r="J53" s="9"/>
      <c r="K53" s="9"/>
    </row>
    <row r="54" spans="2:11" x14ac:dyDescent="0.25">
      <c r="B54" s="116" t="s">
        <v>204</v>
      </c>
      <c r="C54" s="49" t="s">
        <v>148</v>
      </c>
      <c r="D54" s="50">
        <v>1</v>
      </c>
      <c r="E54" s="59">
        <f ca="1">INDIRECT("'"&amp;C54&amp;"'!"&amp;"U5",TRUE)</f>
        <v>10</v>
      </c>
      <c r="F54" s="91">
        <f ca="1">INDIRECT("'"&amp;C54&amp;"'!"&amp;"M13",TRUE)</f>
        <v>-173.16728564773211</v>
      </c>
      <c r="H54" s="96"/>
      <c r="I54" s="9"/>
      <c r="J54" s="96"/>
      <c r="K54" s="96"/>
    </row>
    <row r="55" spans="2:11" x14ac:dyDescent="0.25">
      <c r="B55" s="117"/>
      <c r="C55" s="49" t="s">
        <v>157</v>
      </c>
      <c r="D55" s="51">
        <v>2</v>
      </c>
      <c r="E55" s="60">
        <f t="shared" ref="E55:E62" ca="1" si="12">INDIRECT("'"&amp;C55&amp;"'!"&amp;"U5",TRUE)</f>
        <v>19</v>
      </c>
      <c r="F55" s="92">
        <f t="shared" ref="F55:F62" ca="1" si="13">INDIRECT("'"&amp;C55&amp;"'!"&amp;"M13",TRUE)</f>
        <v>-172.50744691700083</v>
      </c>
      <c r="H55" s="96"/>
      <c r="I55" s="9"/>
      <c r="J55" s="96"/>
      <c r="K55" s="96"/>
    </row>
    <row r="56" spans="2:11" x14ac:dyDescent="0.25">
      <c r="B56" s="117"/>
      <c r="C56" s="49" t="s">
        <v>158</v>
      </c>
      <c r="D56" s="51">
        <v>3</v>
      </c>
      <c r="E56" s="60">
        <f t="shared" ca="1" si="12"/>
        <v>14</v>
      </c>
      <c r="F56" s="92">
        <f t="shared" ca="1" si="13"/>
        <v>-172.24776456305784</v>
      </c>
      <c r="H56" s="96"/>
      <c r="I56" s="9"/>
      <c r="J56" s="96"/>
      <c r="K56" s="96"/>
    </row>
    <row r="57" spans="2:11" x14ac:dyDescent="0.25">
      <c r="B57" s="117"/>
      <c r="C57" s="49" t="s">
        <v>159</v>
      </c>
      <c r="D57" s="51">
        <v>4</v>
      </c>
      <c r="E57" s="60">
        <f t="shared" ca="1" si="12"/>
        <v>23</v>
      </c>
      <c r="F57" s="92">
        <f t="shared" ca="1" si="13"/>
        <v>-172.33073838060261</v>
      </c>
      <c r="H57" s="96"/>
      <c r="I57" s="9"/>
      <c r="J57" s="96"/>
      <c r="K57" s="96"/>
    </row>
    <row r="58" spans="2:11" x14ac:dyDescent="0.25">
      <c r="B58" s="117"/>
      <c r="C58" s="49" t="s">
        <v>160</v>
      </c>
      <c r="D58" s="51">
        <v>5</v>
      </c>
      <c r="E58" s="60">
        <f t="shared" ca="1" si="12"/>
        <v>7</v>
      </c>
      <c r="F58" s="92">
        <f t="shared" ca="1" si="13"/>
        <v>-173.54096338095161</v>
      </c>
      <c r="H58" s="96"/>
      <c r="I58" s="9"/>
      <c r="J58" s="96"/>
      <c r="K58" s="96"/>
    </row>
    <row r="59" spans="2:11" x14ac:dyDescent="0.25">
      <c r="B59" s="117"/>
      <c r="C59" s="49" t="s">
        <v>161</v>
      </c>
      <c r="D59" s="51">
        <v>6</v>
      </c>
      <c r="E59" s="60">
        <f t="shared" ca="1" si="12"/>
        <v>11</v>
      </c>
      <c r="F59" s="92">
        <f t="shared" ca="1" si="13"/>
        <v>-172.36289288599664</v>
      </c>
    </row>
    <row r="60" spans="2:11" x14ac:dyDescent="0.25">
      <c r="B60" s="117"/>
      <c r="C60" s="49" t="s">
        <v>162</v>
      </c>
      <c r="D60" s="51">
        <v>7</v>
      </c>
      <c r="E60" s="60">
        <f t="shared" ca="1" si="12"/>
        <v>5</v>
      </c>
      <c r="F60" s="92">
        <f t="shared" ca="1" si="13"/>
        <v>-172.54049567185962</v>
      </c>
    </row>
    <row r="61" spans="2:11" x14ac:dyDescent="0.25">
      <c r="B61" s="117"/>
      <c r="C61" s="49" t="s">
        <v>163</v>
      </c>
      <c r="D61" s="51">
        <v>8</v>
      </c>
      <c r="E61" s="60">
        <f t="shared" ca="1" si="12"/>
        <v>17</v>
      </c>
      <c r="F61" s="92">
        <f t="shared" ca="1" si="13"/>
        <v>-172.14518053882338</v>
      </c>
    </row>
    <row r="62" spans="2:11" ht="15.75" thickBot="1" x14ac:dyDescent="0.3">
      <c r="B62" s="118"/>
      <c r="C62" s="49" t="s">
        <v>164</v>
      </c>
      <c r="D62" s="52">
        <v>9</v>
      </c>
      <c r="E62" s="93">
        <f t="shared" ca="1" si="12"/>
        <v>8</v>
      </c>
      <c r="F62" s="94">
        <f t="shared" ca="1" si="13"/>
        <v>-172.52501345641031</v>
      </c>
    </row>
    <row r="63" spans="2:11" x14ac:dyDescent="0.25">
      <c r="E63" s="53" t="s">
        <v>97</v>
      </c>
      <c r="F63" s="58">
        <f ca="1">AVERAGE(F54:F62)</f>
        <v>-172.59642016027055</v>
      </c>
    </row>
    <row r="64" spans="2:11" ht="15.75" thickBot="1" x14ac:dyDescent="0.3">
      <c r="E64" s="53"/>
      <c r="F64" s="58"/>
    </row>
    <row r="65" spans="2:6" x14ac:dyDescent="0.25">
      <c r="B65" s="116" t="s">
        <v>199</v>
      </c>
      <c r="C65" s="49" t="s">
        <v>148</v>
      </c>
      <c r="D65" s="50">
        <v>1</v>
      </c>
      <c r="E65" s="59">
        <f ca="1">INDIRECT("'"&amp;C65&amp;"'!"&amp;"U5",TRUE)</f>
        <v>10</v>
      </c>
      <c r="F65" s="84">
        <f ca="1">INDIRECT("'"&amp;C65&amp;"'!"&amp;"R11",TRUE)</f>
        <v>1.0032372877746667</v>
      </c>
    </row>
    <row r="66" spans="2:6" x14ac:dyDescent="0.25">
      <c r="B66" s="117"/>
      <c r="C66" s="49" t="s">
        <v>157</v>
      </c>
      <c r="D66" s="51">
        <v>2</v>
      </c>
      <c r="E66" s="60">
        <f t="shared" ref="E66:E73" ca="1" si="14">INDIRECT("'"&amp;C66&amp;"'!"&amp;"U5",TRUE)</f>
        <v>19</v>
      </c>
      <c r="F66" s="92">
        <f t="shared" ref="F66:F73" ca="1" si="15">INDIRECT("'"&amp;C66&amp;"'!"&amp;"R11",TRUE)</f>
        <v>1.0044177239691725</v>
      </c>
    </row>
    <row r="67" spans="2:6" x14ac:dyDescent="0.25">
      <c r="B67" s="117"/>
      <c r="C67" s="49" t="s">
        <v>158</v>
      </c>
      <c r="D67" s="51">
        <v>3</v>
      </c>
      <c r="E67" s="60">
        <f t="shared" ca="1" si="14"/>
        <v>14</v>
      </c>
      <c r="F67" s="92">
        <f t="shared" ca="1" si="15"/>
        <v>1.0014752336355124</v>
      </c>
    </row>
    <row r="68" spans="2:6" x14ac:dyDescent="0.25">
      <c r="B68" s="117"/>
      <c r="C68" s="49" t="s">
        <v>159</v>
      </c>
      <c r="D68" s="51">
        <v>4</v>
      </c>
      <c r="E68" s="60">
        <f t="shared" ca="1" si="14"/>
        <v>23</v>
      </c>
      <c r="F68" s="92">
        <f t="shared" ca="1" si="15"/>
        <v>1.0009984210071412</v>
      </c>
    </row>
    <row r="69" spans="2:6" x14ac:dyDescent="0.25">
      <c r="B69" s="117"/>
      <c r="C69" s="49" t="s">
        <v>160</v>
      </c>
      <c r="D69" s="51">
        <v>5</v>
      </c>
      <c r="E69" s="60">
        <f t="shared" ca="1" si="14"/>
        <v>7</v>
      </c>
      <c r="F69" s="92">
        <f t="shared" ca="1" si="15"/>
        <v>1.0026473582350426</v>
      </c>
    </row>
    <row r="70" spans="2:6" x14ac:dyDescent="0.25">
      <c r="B70" s="117"/>
      <c r="C70" s="49" t="s">
        <v>161</v>
      </c>
      <c r="D70" s="51">
        <v>6</v>
      </c>
      <c r="E70" s="60">
        <f t="shared" ca="1" si="14"/>
        <v>11</v>
      </c>
      <c r="F70" s="92">
        <f t="shared" ca="1" si="15"/>
        <v>1.0017260410430024</v>
      </c>
    </row>
    <row r="71" spans="2:6" x14ac:dyDescent="0.25">
      <c r="B71" s="117"/>
      <c r="C71" s="49" t="s">
        <v>162</v>
      </c>
      <c r="D71" s="51">
        <v>7</v>
      </c>
      <c r="E71" s="60">
        <f t="shared" ca="1" si="14"/>
        <v>5</v>
      </c>
      <c r="F71" s="92">
        <f t="shared" ca="1" si="15"/>
        <v>1.0024761089443914</v>
      </c>
    </row>
    <row r="72" spans="2:6" x14ac:dyDescent="0.25">
      <c r="B72" s="117"/>
      <c r="C72" s="49" t="s">
        <v>163</v>
      </c>
      <c r="D72" s="51">
        <v>8</v>
      </c>
      <c r="E72" s="60">
        <f t="shared" ca="1" si="14"/>
        <v>17</v>
      </c>
      <c r="F72" s="92">
        <f t="shared" ca="1" si="15"/>
        <v>1.0016048266771294</v>
      </c>
    </row>
    <row r="73" spans="2:6" ht="15.75" thickBot="1" x14ac:dyDescent="0.3">
      <c r="B73" s="118"/>
      <c r="C73" s="49" t="s">
        <v>164</v>
      </c>
      <c r="D73" s="52">
        <v>9</v>
      </c>
      <c r="E73" s="93">
        <f t="shared" ca="1" si="14"/>
        <v>8</v>
      </c>
      <c r="F73" s="94">
        <f t="shared" ca="1" si="15"/>
        <v>1.0035063597295553</v>
      </c>
    </row>
    <row r="74" spans="2:6" x14ac:dyDescent="0.25">
      <c r="E74" s="53" t="s">
        <v>97</v>
      </c>
      <c r="F74" s="58">
        <f ca="1">AVERAGE(F65:F73)</f>
        <v>1.0024543734461793</v>
      </c>
    </row>
    <row r="75" spans="2:6" ht="15.75" thickBot="1" x14ac:dyDescent="0.3"/>
    <row r="76" spans="2:6" x14ac:dyDescent="0.25">
      <c r="B76" s="116" t="s">
        <v>200</v>
      </c>
      <c r="C76" s="49" t="s">
        <v>148</v>
      </c>
      <c r="D76" s="50">
        <v>1</v>
      </c>
      <c r="E76" s="59">
        <f ca="1">INDIRECT("'"&amp;C76&amp;"'!"&amp;"U5",TRUE)</f>
        <v>10</v>
      </c>
      <c r="F76" s="84">
        <f ca="1">INDIRECT("'"&amp;C76&amp;"'!"&amp;"R12",TRUE)</f>
        <v>-1.0043081754373868</v>
      </c>
    </row>
    <row r="77" spans="2:6" x14ac:dyDescent="0.25">
      <c r="B77" s="117"/>
      <c r="C77" s="49" t="s">
        <v>157</v>
      </c>
      <c r="D77" s="51">
        <v>2</v>
      </c>
      <c r="E77" s="60">
        <f t="shared" ref="E77:E84" ca="1" si="16">INDIRECT("'"&amp;C77&amp;"'!"&amp;"U5",TRUE)</f>
        <v>19</v>
      </c>
      <c r="F77" s="92">
        <f t="shared" ref="F77:F84" ca="1" si="17">INDIRECT("'"&amp;C77&amp;"'!"&amp;"R12",TRUE)</f>
        <v>-1.0056631676219094</v>
      </c>
    </row>
    <row r="78" spans="2:6" x14ac:dyDescent="0.25">
      <c r="B78" s="117"/>
      <c r="C78" s="49" t="s">
        <v>158</v>
      </c>
      <c r="D78" s="51">
        <v>3</v>
      </c>
      <c r="E78" s="60">
        <f t="shared" ca="1" si="16"/>
        <v>14</v>
      </c>
      <c r="F78" s="92">
        <f t="shared" ca="1" si="17"/>
        <v>-1.0033944660092959</v>
      </c>
    </row>
    <row r="79" spans="2:6" x14ac:dyDescent="0.25">
      <c r="B79" s="117"/>
      <c r="C79" s="49" t="s">
        <v>159</v>
      </c>
      <c r="D79" s="51">
        <v>4</v>
      </c>
      <c r="E79" s="60">
        <f t="shared" ca="1" si="16"/>
        <v>23</v>
      </c>
      <c r="F79" s="92">
        <f t="shared" ca="1" si="17"/>
        <v>-1.0054553520136942</v>
      </c>
    </row>
    <row r="80" spans="2:6" x14ac:dyDescent="0.25">
      <c r="B80" s="117"/>
      <c r="C80" s="49" t="s">
        <v>160</v>
      </c>
      <c r="D80" s="51">
        <v>5</v>
      </c>
      <c r="E80" s="60">
        <f t="shared" ca="1" si="16"/>
        <v>7</v>
      </c>
      <c r="F80" s="92">
        <f t="shared" ca="1" si="17"/>
        <v>-1.0037354204132969</v>
      </c>
    </row>
    <row r="81" spans="2:6" x14ac:dyDescent="0.25">
      <c r="B81" s="117"/>
      <c r="C81" s="49" t="s">
        <v>161</v>
      </c>
      <c r="D81" s="51">
        <v>6</v>
      </c>
      <c r="E81" s="60">
        <f t="shared" ca="1" si="16"/>
        <v>11</v>
      </c>
      <c r="F81" s="92">
        <f t="shared" ca="1" si="17"/>
        <v>-1.0039388803550549</v>
      </c>
    </row>
    <row r="82" spans="2:6" x14ac:dyDescent="0.25">
      <c r="B82" s="117"/>
      <c r="C82" s="49" t="s">
        <v>162</v>
      </c>
      <c r="D82" s="51">
        <v>7</v>
      </c>
      <c r="E82" s="60">
        <f t="shared" ca="1" si="16"/>
        <v>5</v>
      </c>
      <c r="F82" s="92">
        <f t="shared" ca="1" si="17"/>
        <v>-1.0051428238614863</v>
      </c>
    </row>
    <row r="83" spans="2:6" x14ac:dyDescent="0.25">
      <c r="B83" s="117"/>
      <c r="C83" s="49" t="s">
        <v>163</v>
      </c>
      <c r="D83" s="51">
        <v>8</v>
      </c>
      <c r="E83" s="60">
        <f t="shared" ca="1" si="16"/>
        <v>17</v>
      </c>
      <c r="F83" s="92">
        <f t="shared" ca="1" si="17"/>
        <v>-1.0042206304571084</v>
      </c>
    </row>
    <row r="84" spans="2:6" ht="15.75" thickBot="1" x14ac:dyDescent="0.3">
      <c r="B84" s="118"/>
      <c r="C84" s="49" t="s">
        <v>164</v>
      </c>
      <c r="D84" s="52">
        <v>9</v>
      </c>
      <c r="E84" s="93">
        <f t="shared" ca="1" si="16"/>
        <v>8</v>
      </c>
      <c r="F84" s="94">
        <f t="shared" ca="1" si="17"/>
        <v>-1.0063856665213813</v>
      </c>
    </row>
    <row r="85" spans="2:6" x14ac:dyDescent="0.25">
      <c r="E85" s="53" t="s">
        <v>97</v>
      </c>
      <c r="F85" s="58">
        <f ca="1">AVERAGE(F76:F84)</f>
        <v>-1.0046938425211795</v>
      </c>
    </row>
    <row r="96" spans="2:6" ht="15" customHeight="1" x14ac:dyDescent="0.25"/>
  </sheetData>
  <mergeCells count="15">
    <mergeCell ref="B76:B84"/>
    <mergeCell ref="B30:F31"/>
    <mergeCell ref="B32:B40"/>
    <mergeCell ref="B43:B51"/>
    <mergeCell ref="B54:B62"/>
    <mergeCell ref="B65:B73"/>
    <mergeCell ref="B8:B16"/>
    <mergeCell ref="B19:B27"/>
    <mergeCell ref="C2:K3"/>
    <mergeCell ref="E6:F6"/>
    <mergeCell ref="J6:K6"/>
    <mergeCell ref="E4:F4"/>
    <mergeCell ref="E5:F5"/>
    <mergeCell ref="J4:K4"/>
    <mergeCell ref="J5:K5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19.933530745350375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196</v>
      </c>
      <c r="R3" s="143">
        <f ca="1">MAX(AC21:AC149)</f>
        <v>0.10920653338203579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-20.554859446127427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197</v>
      </c>
      <c r="R4" s="147">
        <f ca="1">MIN(AC21:AC149)</f>
        <v>-0.18143622897568079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10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3867.602359778602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-3863.0567719338105</v>
      </c>
      <c r="L7" s="151" t="s">
        <v>15</v>
      </c>
      <c r="M7" s="152">
        <f ca="1">SUM(M20:M84)</f>
        <v>9.8054886031581786E-4</v>
      </c>
      <c r="N7" s="151" t="s">
        <v>15</v>
      </c>
      <c r="O7" s="89">
        <f ca="1">SUM(M85:M149)</f>
        <v>3.1457343660931881E-4</v>
      </c>
      <c r="Q7" s="143" t="s">
        <v>196</v>
      </c>
      <c r="R7" s="143">
        <f ca="1">MAX(AD21:AD83)</f>
        <v>0.1312118956567474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-8.6907787067048048E-2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-173.10976257785663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-173.02828285530941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-8.1479722547224284E-2</v>
      </c>
      <c r="L11" s="157" t="s">
        <v>210</v>
      </c>
      <c r="M11" s="158">
        <f>(M6+O6)/2</f>
        <v>0</v>
      </c>
      <c r="N11" s="159"/>
      <c r="O11" s="159"/>
      <c r="Q11" s="143" t="s">
        <v>196</v>
      </c>
      <c r="R11" s="143">
        <f ca="1">MAX(W20:W149)</f>
        <v>1.0040149787245816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</v>
      </c>
      <c r="N12" s="162"/>
      <c r="O12" s="162"/>
      <c r="Q12" s="147" t="s">
        <v>197</v>
      </c>
      <c r="R12" s="147">
        <f ca="1">MIN(W20:W149)</f>
        <v>-1.0045651995959068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-173</v>
      </c>
      <c r="N13" s="165"/>
      <c r="O13" s="165"/>
    </row>
    <row r="14" spans="1:24" x14ac:dyDescent="0.25">
      <c r="I14" s="9" t="s">
        <v>165</v>
      </c>
      <c r="L14" s="9"/>
      <c r="M14" s="9"/>
      <c r="N14" s="9"/>
      <c r="O14" s="9"/>
    </row>
    <row r="15" spans="1:24" x14ac:dyDescent="0.25">
      <c r="I15" s="9" t="s">
        <v>166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167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13484</v>
      </c>
      <c r="D20" s="26">
        <v>11337</v>
      </c>
      <c r="E20" s="26">
        <v>13017</v>
      </c>
      <c r="F20" s="26">
        <v>15180</v>
      </c>
      <c r="G20" s="27"/>
      <c r="H20" s="7"/>
      <c r="I20" s="28">
        <f>C20-E20</f>
        <v>467</v>
      </c>
      <c r="J20" s="27">
        <f>D20-F20</f>
        <v>-3843</v>
      </c>
      <c r="K20" s="7"/>
      <c r="L20" s="171">
        <f>$M$3*SIN(2*PI()/$M$4*($Z20+$M$5))+$M$6</f>
        <v>-0.12186934340514755</v>
      </c>
      <c r="M20" s="27">
        <f ca="1">(W20-L20)^2</f>
        <v>8.5264757692944321E-6</v>
      </c>
      <c r="N20" s="44"/>
      <c r="O20" s="44"/>
      <c r="P20" s="7"/>
      <c r="Q20" s="28">
        <f ca="1">I20-$J$4</f>
        <v>487.55485944612741</v>
      </c>
      <c r="R20" s="27">
        <f ca="1">J20-$J$3</f>
        <v>-3862.9335307453503</v>
      </c>
      <c r="S20" s="7"/>
      <c r="T20" s="28">
        <f ca="1">Q20/$J$7</f>
        <v>-0.12620960245480989</v>
      </c>
      <c r="U20" s="27">
        <f ca="1">R20/$J$6</f>
        <v>-0.99879283633658789</v>
      </c>
      <c r="V20" s="7"/>
      <c r="W20" s="28">
        <f ca="1">(T20-U20*SIN(-$J$11*PI()/180))/(COS(-$J$11*PI()/180))</f>
        <v>-0.12478935637931297</v>
      </c>
      <c r="X20" s="27">
        <f ca="1">IF(MOD(ATAN2(U20,W20)*180/PI()-$J$9+360,360)&gt;5,MOD(ATAN2(U20,W20)*180/PI()-$J$9+360,360)-360,MOD(ATAN2(U20,W20)*180/PI()-$J$9+360,360))</f>
        <v>0.23140417693446125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0.23140417693446125</v>
      </c>
      <c r="AD20" s="27">
        <f ca="1">INDIRECT("AC"&amp;AE20)-AC20</f>
        <v>-0.36117581218430672</v>
      </c>
      <c r="AE20" s="7">
        <v>149</v>
      </c>
    </row>
    <row r="21" spans="1:31" s="26" customFormat="1" x14ac:dyDescent="0.25">
      <c r="A21" s="26">
        <v>1</v>
      </c>
      <c r="B21" s="26">
        <v>658</v>
      </c>
      <c r="C21" s="26">
        <v>13672</v>
      </c>
      <c r="D21" s="26">
        <v>11368</v>
      </c>
      <c r="E21" s="26">
        <v>12829</v>
      </c>
      <c r="F21" s="26">
        <v>15147</v>
      </c>
      <c r="G21" s="27"/>
      <c r="H21" s="7"/>
      <c r="I21" s="28">
        <f t="shared" ref="I21:J84" si="1">C21-E21</f>
        <v>843</v>
      </c>
      <c r="J21" s="27">
        <f t="shared" si="1"/>
        <v>-3779</v>
      </c>
      <c r="K21" s="7"/>
      <c r="L21" s="171">
        <f t="shared" ref="L21:L84" si="2">$M$3*SIN(2*PI()/$M$4*($Z21+$M$5))+$M$6</f>
        <v>-0.22362438097403795</v>
      </c>
      <c r="M21" s="27">
        <f t="shared" ref="M21:M84" ca="1" si="3">(W21-L21)^2</f>
        <v>2.1878721820021429E-6</v>
      </c>
      <c r="N21" s="44"/>
      <c r="O21" s="44"/>
      <c r="P21" s="7"/>
      <c r="Q21" s="28">
        <f t="shared" ref="Q21:Q84" ca="1" si="4">I21-$J$4</f>
        <v>863.55485944612747</v>
      </c>
      <c r="R21" s="27">
        <f t="shared" ref="R21:R84" ca="1" si="5">J21-$J$3</f>
        <v>-3798.9335307453503</v>
      </c>
      <c r="S21" s="7"/>
      <c r="T21" s="28">
        <f t="shared" ref="T21:T84" ca="1" si="6">Q21/$J$7</f>
        <v>-0.22354185051591666</v>
      </c>
      <c r="U21" s="27">
        <f t="shared" ref="U21:U84" ca="1" si="7">R21/$J$6</f>
        <v>-0.98224511657470837</v>
      </c>
      <c r="V21" s="7"/>
      <c r="W21" s="28">
        <f t="shared" ref="W21:W84" ca="1" si="8">(T21-U21*SIN(-$J$11*PI()/180))/(COS(-$J$11*PI()/180))</f>
        <v>-0.22214523521313331</v>
      </c>
      <c r="X21" s="27">
        <f ca="1">MOD(ATAN2(U21,W21)*180/PI()-$J$9+360,360)</f>
        <v>5.8534285876921786</v>
      </c>
      <c r="Y21" s="7"/>
      <c r="Z21" s="28">
        <f>360/40000*B21+Z20</f>
        <v>5.9219999999999997</v>
      </c>
      <c r="AA21" s="27">
        <f t="shared" ref="AA21:AA84" si="9">Z21*PI()/180</f>
        <v>0.10335839830310418</v>
      </c>
      <c r="AB21" s="7"/>
      <c r="AC21" s="28">
        <f t="shared" ca="1" si="0"/>
        <v>-6.8571412307821156E-2</v>
      </c>
      <c r="AD21" s="27">
        <f t="shared" ref="AD21:AD83" ca="1" si="10">INDIRECT("AC"&amp;AE21)-AC21</f>
        <v>-6.5010262545326825E-2</v>
      </c>
      <c r="AE21" s="7">
        <v>148</v>
      </c>
    </row>
    <row r="22" spans="1:31" s="26" customFormat="1" x14ac:dyDescent="0.25">
      <c r="A22" s="26">
        <v>2</v>
      </c>
      <c r="B22" s="26">
        <v>632</v>
      </c>
      <c r="C22" s="26">
        <v>13851</v>
      </c>
      <c r="D22" s="26">
        <v>11421</v>
      </c>
      <c r="E22" s="26">
        <v>12643</v>
      </c>
      <c r="F22" s="26">
        <v>15096</v>
      </c>
      <c r="G22" s="27"/>
      <c r="H22" s="7"/>
      <c r="I22" s="28">
        <f t="shared" si="1"/>
        <v>1208</v>
      </c>
      <c r="J22" s="27">
        <f t="shared" si="1"/>
        <v>-3675</v>
      </c>
      <c r="K22" s="7"/>
      <c r="L22" s="171">
        <f t="shared" si="2"/>
        <v>-0.31912472123221297</v>
      </c>
      <c r="M22" s="27">
        <f t="shared" ca="1" si="3"/>
        <v>6.0338435996316765E-6</v>
      </c>
      <c r="N22" s="44"/>
      <c r="O22" s="44"/>
      <c r="P22" s="7"/>
      <c r="Q22" s="28">
        <f t="shared" ca="1" si="4"/>
        <v>1228.5548594461275</v>
      </c>
      <c r="R22" s="27">
        <f t="shared" ca="1" si="5"/>
        <v>-3694.9335307453503</v>
      </c>
      <c r="S22" s="7"/>
      <c r="T22" s="28">
        <f t="shared" ca="1" si="6"/>
        <v>-0.31802661259651233</v>
      </c>
      <c r="U22" s="27">
        <f t="shared" ca="1" si="7"/>
        <v>-0.95535507196165426</v>
      </c>
      <c r="V22" s="7"/>
      <c r="W22" s="28">
        <f t="shared" ca="1" si="8"/>
        <v>-0.31666833290793855</v>
      </c>
      <c r="X22" s="27">
        <f t="shared" ref="X22:X83" ca="1" si="11">MOD(ATAN2(U22,W22)*180/PI()-$J$9+360,360)</f>
        <v>11.448399119780845</v>
      </c>
      <c r="Y22" s="7"/>
      <c r="Z22" s="28">
        <f t="shared" ref="Z22:Z85" si="12">360/40000*B22+Z21</f>
        <v>11.61</v>
      </c>
      <c r="AA22" s="27">
        <f t="shared" si="9"/>
        <v>0.20263272615654165</v>
      </c>
      <c r="AB22" s="7"/>
      <c r="AC22" s="28">
        <f t="shared" ca="1" si="0"/>
        <v>-0.16160088021915442</v>
      </c>
      <c r="AD22" s="27">
        <f t="shared" ca="1" si="10"/>
        <v>2.9207719252472231E-2</v>
      </c>
      <c r="AE22" s="7">
        <v>147</v>
      </c>
    </row>
    <row r="23" spans="1:31" s="26" customFormat="1" x14ac:dyDescent="0.25">
      <c r="A23" s="26">
        <v>3</v>
      </c>
      <c r="B23" s="26">
        <v>634</v>
      </c>
      <c r="C23" s="26">
        <v>14027</v>
      </c>
      <c r="D23" s="26">
        <v>11491</v>
      </c>
      <c r="E23" s="26">
        <v>12462</v>
      </c>
      <c r="F23" s="26">
        <v>15021</v>
      </c>
      <c r="G23" s="27"/>
      <c r="H23" s="7"/>
      <c r="I23" s="28">
        <f t="shared" si="1"/>
        <v>1565</v>
      </c>
      <c r="J23" s="27">
        <f t="shared" si="1"/>
        <v>-3530</v>
      </c>
      <c r="K23" s="7"/>
      <c r="L23" s="171">
        <f t="shared" si="2"/>
        <v>-0.41176885436428451</v>
      </c>
      <c r="M23" s="27">
        <f t="shared" ca="1" si="3"/>
        <v>6.9340020691289885E-6</v>
      </c>
      <c r="N23" s="44"/>
      <c r="O23" s="44"/>
      <c r="P23" s="7"/>
      <c r="Q23" s="28">
        <f t="shared" ca="1" si="4"/>
        <v>1585.5548594461275</v>
      </c>
      <c r="R23" s="27">
        <f t="shared" ca="1" si="5"/>
        <v>-3549.9335307453503</v>
      </c>
      <c r="S23" s="7"/>
      <c r="T23" s="28">
        <f t="shared" ca="1" si="6"/>
        <v>-0.41044047578219084</v>
      </c>
      <c r="U23" s="27">
        <f t="shared" ca="1" si="7"/>
        <v>-0.91786414437614616</v>
      </c>
      <c r="V23" s="7"/>
      <c r="W23" s="28">
        <f t="shared" ca="1" si="8"/>
        <v>-0.40913560502760388</v>
      </c>
      <c r="X23" s="27">
        <f t="shared" ca="1" si="11"/>
        <v>17.134563771024318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-0.18143622897568079</v>
      </c>
      <c r="AD23" s="27">
        <f t="shared" ca="1" si="10"/>
        <v>6.0671092993121789E-2</v>
      </c>
      <c r="AE23" s="7">
        <v>146</v>
      </c>
    </row>
    <row r="24" spans="1:31" s="26" customFormat="1" x14ac:dyDescent="0.25">
      <c r="A24" s="26">
        <v>4</v>
      </c>
      <c r="B24" s="26">
        <v>610</v>
      </c>
      <c r="C24" s="26">
        <v>14198</v>
      </c>
      <c r="D24" s="26">
        <v>11575</v>
      </c>
      <c r="E24" s="26">
        <v>12298</v>
      </c>
      <c r="F24" s="26">
        <v>14936</v>
      </c>
      <c r="G24" s="27"/>
      <c r="H24" s="7"/>
      <c r="I24" s="28">
        <f t="shared" si="1"/>
        <v>1900</v>
      </c>
      <c r="J24" s="27">
        <f t="shared" si="1"/>
        <v>-3361</v>
      </c>
      <c r="K24" s="7"/>
      <c r="L24" s="171">
        <f t="shared" si="2"/>
        <v>-0.4970648304882026</v>
      </c>
      <c r="M24" s="27">
        <f t="shared" ca="1" si="3"/>
        <v>1.3181483701699318E-6</v>
      </c>
      <c r="N24" s="44"/>
      <c r="O24" s="44"/>
      <c r="P24" s="7"/>
      <c r="Q24" s="28">
        <f t="shared" ca="1" si="4"/>
        <v>1920.5548594461275</v>
      </c>
      <c r="R24" s="27">
        <f t="shared" ca="1" si="5"/>
        <v>-3380.9335307453503</v>
      </c>
      <c r="S24" s="7"/>
      <c r="T24" s="28">
        <f t="shared" ca="1" si="6"/>
        <v>-0.49715936700684715</v>
      </c>
      <c r="U24" s="27">
        <f t="shared" ca="1" si="7"/>
        <v>-0.87416782187993314</v>
      </c>
      <c r="V24" s="7"/>
      <c r="W24" s="28">
        <f t="shared" ca="1" si="8"/>
        <v>-0.49591672406013509</v>
      </c>
      <c r="X24" s="27">
        <f t="shared" ca="1" si="11"/>
        <v>22.676070042717413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-0.1299299572825845</v>
      </c>
      <c r="AD24" s="27">
        <f t="shared" ca="1" si="10"/>
        <v>3.1155354883111386E-2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14354</v>
      </c>
      <c r="D25" s="26">
        <v>11679</v>
      </c>
      <c r="E25" s="26">
        <v>12144</v>
      </c>
      <c r="F25" s="26">
        <v>14836</v>
      </c>
      <c r="G25" s="27"/>
      <c r="H25" s="7"/>
      <c r="I25" s="28">
        <f t="shared" si="1"/>
        <v>2210</v>
      </c>
      <c r="J25" s="27">
        <f t="shared" si="1"/>
        <v>-3157</v>
      </c>
      <c r="K25" s="7"/>
      <c r="L25" s="171">
        <f t="shared" si="2"/>
        <v>-0.57767243376568944</v>
      </c>
      <c r="M25" s="27">
        <f t="shared" ca="1" si="3"/>
        <v>2.054311646716468E-6</v>
      </c>
      <c r="N25" s="44"/>
      <c r="O25" s="44"/>
      <c r="P25" s="7"/>
      <c r="Q25" s="28">
        <f t="shared" ca="1" si="4"/>
        <v>2230.5548594461275</v>
      </c>
      <c r="R25" s="27">
        <f t="shared" ca="1" si="5"/>
        <v>-3176.9335307453503</v>
      </c>
      <c r="S25" s="7"/>
      <c r="T25" s="28">
        <f t="shared" ca="1" si="6"/>
        <v>-0.5774066991848873</v>
      </c>
      <c r="U25" s="27">
        <f t="shared" ca="1" si="7"/>
        <v>-0.82142196513894239</v>
      </c>
      <c r="V25" s="7"/>
      <c r="W25" s="28">
        <f t="shared" ca="1" si="8"/>
        <v>-0.57623914675789356</v>
      </c>
      <c r="X25" s="27">
        <f t="shared" ca="1" si="11"/>
        <v>28.159966506252943</v>
      </c>
      <c r="Y25" s="7"/>
      <c r="Z25" s="28">
        <f t="shared" si="12"/>
        <v>28.286999999999999</v>
      </c>
      <c r="AA25" s="27">
        <f t="shared" si="9"/>
        <v>0.493701285511636</v>
      </c>
      <c r="AB25" s="7"/>
      <c r="AC25" s="28">
        <f t="shared" ca="1" si="0"/>
        <v>-0.12703349374705653</v>
      </c>
      <c r="AD25" s="27">
        <f t="shared" ca="1" si="10"/>
        <v>4.4174377349719407E-3</v>
      </c>
      <c r="AE25" s="7">
        <v>144</v>
      </c>
    </row>
    <row r="26" spans="1:31" s="26" customFormat="1" x14ac:dyDescent="0.25">
      <c r="A26" s="26">
        <v>6</v>
      </c>
      <c r="B26" s="26">
        <v>630</v>
      </c>
      <c r="C26" s="26">
        <v>14507</v>
      </c>
      <c r="D26" s="26">
        <v>11797</v>
      </c>
      <c r="E26" s="26">
        <v>11992</v>
      </c>
      <c r="F26" s="26">
        <v>14720</v>
      </c>
      <c r="G26" s="27"/>
      <c r="H26" s="7"/>
      <c r="I26" s="28">
        <f t="shared" si="1"/>
        <v>2515</v>
      </c>
      <c r="J26" s="27">
        <f t="shared" si="1"/>
        <v>-2923</v>
      </c>
      <c r="K26" s="7"/>
      <c r="L26" s="171">
        <f t="shared" si="2"/>
        <v>-0.65549244110106342</v>
      </c>
      <c r="M26" s="27">
        <f t="shared" ca="1" si="3"/>
        <v>4.5861924114288977E-8</v>
      </c>
      <c r="N26" s="44"/>
      <c r="O26" s="44"/>
      <c r="P26" s="7"/>
      <c r="Q26" s="28">
        <f t="shared" ca="1" si="4"/>
        <v>2535.5548594461275</v>
      </c>
      <c r="R26" s="27">
        <f t="shared" ca="1" si="5"/>
        <v>-2942.9335307453503</v>
      </c>
      <c r="S26" s="7"/>
      <c r="T26" s="28">
        <f t="shared" ca="1" si="6"/>
        <v>-0.65635971955360417</v>
      </c>
      <c r="U26" s="27">
        <f t="shared" ca="1" si="7"/>
        <v>-0.76091936475957067</v>
      </c>
      <c r="V26" s="7"/>
      <c r="W26" s="28">
        <f t="shared" ca="1" si="8"/>
        <v>-0.65527828712815073</v>
      </c>
      <c r="X26" s="27">
        <f t="shared" ca="1" si="11"/>
        <v>33.843692430600072</v>
      </c>
      <c r="Y26" s="7"/>
      <c r="Z26" s="28">
        <f t="shared" si="12"/>
        <v>33.957000000000001</v>
      </c>
      <c r="AA26" s="27">
        <f t="shared" si="9"/>
        <v>0.59266145409971449</v>
      </c>
      <c r="AB26" s="7"/>
      <c r="AC26" s="28">
        <f t="shared" ca="1" si="0"/>
        <v>-0.11330756939992881</v>
      </c>
      <c r="AD26" s="27">
        <f t="shared" ca="1" si="10"/>
        <v>-4.6940924808311024E-2</v>
      </c>
      <c r="AE26" s="7">
        <v>143</v>
      </c>
    </row>
    <row r="27" spans="1:31" s="26" customFormat="1" x14ac:dyDescent="0.25">
      <c r="A27" s="26">
        <v>7</v>
      </c>
      <c r="B27" s="26">
        <v>625</v>
      </c>
      <c r="C27" s="26">
        <v>14637</v>
      </c>
      <c r="D27" s="26">
        <v>11924</v>
      </c>
      <c r="E27" s="26">
        <v>11849</v>
      </c>
      <c r="F27" s="26">
        <v>14583</v>
      </c>
      <c r="G27" s="27"/>
      <c r="H27" s="7"/>
      <c r="I27" s="28">
        <f t="shared" si="1"/>
        <v>2788</v>
      </c>
      <c r="J27" s="27">
        <f t="shared" si="1"/>
        <v>-2659</v>
      </c>
      <c r="K27" s="7"/>
      <c r="L27" s="171">
        <f t="shared" si="2"/>
        <v>-0.72635878021187239</v>
      </c>
      <c r="M27" s="27">
        <f t="shared" ca="1" si="3"/>
        <v>9.854945729571087E-8</v>
      </c>
      <c r="N27" s="44"/>
      <c r="O27" s="44"/>
      <c r="P27" s="7"/>
      <c r="Q27" s="28">
        <f t="shared" ca="1" si="4"/>
        <v>2808.5548594461275</v>
      </c>
      <c r="R27" s="27">
        <f t="shared" ca="1" si="5"/>
        <v>-2678.9335307453503</v>
      </c>
      <c r="S27" s="7"/>
      <c r="T27" s="28">
        <f t="shared" ca="1" si="6"/>
        <v>-0.72702914434265253</v>
      </c>
      <c r="U27" s="27">
        <f t="shared" ca="1" si="7"/>
        <v>-0.69266002074181787</v>
      </c>
      <c r="V27" s="7"/>
      <c r="W27" s="28">
        <f t="shared" ca="1" si="8"/>
        <v>-0.7260448543332072</v>
      </c>
      <c r="X27" s="27">
        <f t="shared" ca="1" si="11"/>
        <v>39.457792842694516</v>
      </c>
      <c r="Y27" s="7"/>
      <c r="Z27" s="28">
        <f t="shared" si="12"/>
        <v>39.582000000000001</v>
      </c>
      <c r="AA27" s="27">
        <f t="shared" si="9"/>
        <v>0.69083622452439553</v>
      </c>
      <c r="AB27" s="7"/>
      <c r="AC27" s="28">
        <f t="shared" ca="1" si="0"/>
        <v>-0.12420715730548437</v>
      </c>
      <c r="AD27" s="27">
        <f t="shared" ca="1" si="10"/>
        <v>7.2464579673365392E-2</v>
      </c>
      <c r="AE27" s="7">
        <v>142</v>
      </c>
    </row>
    <row r="28" spans="1:31" s="26" customFormat="1" x14ac:dyDescent="0.25">
      <c r="A28" s="26">
        <v>8</v>
      </c>
      <c r="B28" s="26">
        <v>625</v>
      </c>
      <c r="C28" s="26">
        <v>14761</v>
      </c>
      <c r="D28" s="26">
        <v>12065</v>
      </c>
      <c r="E28" s="26">
        <v>11724</v>
      </c>
      <c r="F28" s="26">
        <v>14432</v>
      </c>
      <c r="G28" s="27"/>
      <c r="H28" s="7"/>
      <c r="I28" s="28">
        <f t="shared" si="1"/>
        <v>3037</v>
      </c>
      <c r="J28" s="27">
        <f t="shared" si="1"/>
        <v>-2367</v>
      </c>
      <c r="K28" s="7"/>
      <c r="L28" s="171">
        <f t="shared" si="2"/>
        <v>-0.79022988720114151</v>
      </c>
      <c r="M28" s="27">
        <f t="shared" ca="1" si="3"/>
        <v>1.4373711139273386E-7</v>
      </c>
      <c r="N28" s="44"/>
      <c r="O28" s="44"/>
      <c r="P28" s="7"/>
      <c r="Q28" s="28">
        <f t="shared" ca="1" si="4"/>
        <v>3057.5548594461275</v>
      </c>
      <c r="R28" s="27">
        <f t="shared" ca="1" si="5"/>
        <v>-2386.9335307453503</v>
      </c>
      <c r="S28" s="7"/>
      <c r="T28" s="28">
        <f t="shared" ca="1" si="6"/>
        <v>-0.79148587244694923</v>
      </c>
      <c r="U28" s="27">
        <f t="shared" ca="1" si="7"/>
        <v>-0.61716104932824289</v>
      </c>
      <c r="V28" s="7"/>
      <c r="W28" s="28">
        <f t="shared" ca="1" si="8"/>
        <v>-0.79060901397597116</v>
      </c>
      <c r="X28" s="27">
        <f t="shared" ca="1" si="11"/>
        <v>45.133639469403136</v>
      </c>
      <c r="Y28" s="7"/>
      <c r="Z28" s="28">
        <f t="shared" si="12"/>
        <v>45.207000000000001</v>
      </c>
      <c r="AA28" s="27">
        <f t="shared" si="9"/>
        <v>0.78901099494907656</v>
      </c>
      <c r="AB28" s="7"/>
      <c r="AC28" s="28">
        <f t="shared" ca="1" si="0"/>
        <v>-7.3360530596865203E-2</v>
      </c>
      <c r="AD28" s="27">
        <f t="shared" ca="1" si="10"/>
        <v>3.6766742474398484E-2</v>
      </c>
      <c r="AE28" s="7">
        <v>141</v>
      </c>
    </row>
    <row r="29" spans="1:31" s="26" customFormat="1" x14ac:dyDescent="0.25">
      <c r="A29" s="26">
        <v>9</v>
      </c>
      <c r="B29" s="26">
        <v>632</v>
      </c>
      <c r="C29" s="26">
        <v>14872</v>
      </c>
      <c r="D29" s="26">
        <v>12228</v>
      </c>
      <c r="E29" s="26">
        <v>11612</v>
      </c>
      <c r="F29" s="26">
        <v>14275</v>
      </c>
      <c r="G29" s="27"/>
      <c r="H29" s="7"/>
      <c r="I29" s="28">
        <f t="shared" si="1"/>
        <v>3260</v>
      </c>
      <c r="J29" s="27">
        <f t="shared" si="1"/>
        <v>-2047</v>
      </c>
      <c r="K29" s="7"/>
      <c r="L29" s="171">
        <f t="shared" si="2"/>
        <v>-0.84707554488232994</v>
      </c>
      <c r="M29" s="27">
        <f t="shared" ca="1" si="3"/>
        <v>1.8974950285601969E-6</v>
      </c>
      <c r="N29" s="44"/>
      <c r="O29" s="44"/>
      <c r="P29" s="7"/>
      <c r="Q29" s="28">
        <f t="shared" ca="1" si="4"/>
        <v>3280.5548594461275</v>
      </c>
      <c r="R29" s="27">
        <f t="shared" ca="1" si="5"/>
        <v>-2066.9335307453503</v>
      </c>
      <c r="S29" s="7"/>
      <c r="T29" s="28">
        <f t="shared" ca="1" si="6"/>
        <v>-0.84921217914276526</v>
      </c>
      <c r="U29" s="27">
        <f t="shared" ca="1" si="7"/>
        <v>-0.53442245051884552</v>
      </c>
      <c r="V29" s="7"/>
      <c r="W29" s="28">
        <f t="shared" ca="1" si="8"/>
        <v>-0.84845304080920603</v>
      </c>
      <c r="X29" s="27">
        <f t="shared" ca="1" si="11"/>
        <v>50.903812725929981</v>
      </c>
      <c r="Y29" s="7"/>
      <c r="Z29" s="28">
        <f t="shared" si="12"/>
        <v>50.895000000000003</v>
      </c>
      <c r="AA29" s="27">
        <f t="shared" si="9"/>
        <v>0.88828532280251404</v>
      </c>
      <c r="AB29" s="7"/>
      <c r="AC29" s="28">
        <f t="shared" ca="1" si="0"/>
        <v>8.8127259299781713E-3</v>
      </c>
      <c r="AD29" s="27">
        <f t="shared" ca="1" si="10"/>
        <v>-3.4847740051269227E-2</v>
      </c>
      <c r="AE29" s="7">
        <v>140</v>
      </c>
    </row>
    <row r="30" spans="1:31" s="26" customFormat="1" x14ac:dyDescent="0.25">
      <c r="A30" s="26">
        <v>10</v>
      </c>
      <c r="B30" s="26">
        <v>643</v>
      </c>
      <c r="C30" s="26">
        <v>14972</v>
      </c>
      <c r="D30" s="26">
        <v>12397</v>
      </c>
      <c r="E30" s="26">
        <v>11519</v>
      </c>
      <c r="F30" s="26">
        <v>14107</v>
      </c>
      <c r="G30" s="27"/>
      <c r="H30" s="7"/>
      <c r="I30" s="28">
        <f t="shared" si="1"/>
        <v>3453</v>
      </c>
      <c r="J30" s="27">
        <f t="shared" si="1"/>
        <v>-1710</v>
      </c>
      <c r="K30" s="7"/>
      <c r="L30" s="171">
        <f t="shared" si="2"/>
        <v>-0.89634719122608741</v>
      </c>
      <c r="M30" s="27">
        <f t="shared" ca="1" si="3"/>
        <v>4.7971884441511687E-6</v>
      </c>
      <c r="N30" s="44"/>
      <c r="O30" s="44"/>
      <c r="P30" s="7"/>
      <c r="Q30" s="28">
        <f t="shared" ca="1" si="4"/>
        <v>3473.5548594461275</v>
      </c>
      <c r="R30" s="27">
        <f t="shared" ca="1" si="5"/>
        <v>-1729.9335307453505</v>
      </c>
      <c r="S30" s="7"/>
      <c r="T30" s="28">
        <f t="shared" ca="1" si="6"/>
        <v>-0.89917261498264189</v>
      </c>
      <c r="U30" s="27">
        <f t="shared" ca="1" si="7"/>
        <v>-0.44728836364769908</v>
      </c>
      <c r="V30" s="7"/>
      <c r="W30" s="28">
        <f t="shared" ca="1" si="8"/>
        <v>-0.89853743971522082</v>
      </c>
      <c r="X30" s="27">
        <f t="shared" ca="1" si="11"/>
        <v>56.645823317774727</v>
      </c>
      <c r="Y30" s="7"/>
      <c r="Z30" s="28">
        <f t="shared" si="12"/>
        <v>56.682000000000002</v>
      </c>
      <c r="AA30" s="27">
        <f t="shared" si="9"/>
        <v>0.98928752661542585</v>
      </c>
      <c r="AB30" s="7"/>
      <c r="AC30" s="28">
        <f t="shared" ca="1" si="0"/>
        <v>-3.6176682225274703E-2</v>
      </c>
      <c r="AD30" s="27">
        <f t="shared" ca="1" si="10"/>
        <v>8.8505842766039677E-2</v>
      </c>
      <c r="AE30" s="7">
        <v>139</v>
      </c>
    </row>
    <row r="31" spans="1:31" s="26" customFormat="1" x14ac:dyDescent="0.25">
      <c r="A31" s="26">
        <v>11</v>
      </c>
      <c r="B31" s="26">
        <v>622</v>
      </c>
      <c r="C31" s="26">
        <v>15052</v>
      </c>
      <c r="D31" s="26">
        <v>12573</v>
      </c>
      <c r="E31" s="26">
        <v>11445</v>
      </c>
      <c r="F31" s="26">
        <v>13934</v>
      </c>
      <c r="G31" s="27"/>
      <c r="H31" s="7"/>
      <c r="I31" s="28">
        <f t="shared" si="1"/>
        <v>3607</v>
      </c>
      <c r="J31" s="27">
        <f t="shared" si="1"/>
        <v>-1361</v>
      </c>
      <c r="K31" s="7"/>
      <c r="L31" s="171">
        <f t="shared" si="2"/>
        <v>-0.93532058784492589</v>
      </c>
      <c r="M31" s="27">
        <f t="shared" ca="1" si="3"/>
        <v>1.0304233352975416E-5</v>
      </c>
      <c r="N31" s="44"/>
      <c r="O31" s="44"/>
      <c r="P31" s="7"/>
      <c r="Q31" s="28">
        <f t="shared" ca="1" si="4"/>
        <v>3627.5548594461275</v>
      </c>
      <c r="R31" s="27">
        <f t="shared" ca="1" si="5"/>
        <v>-1380.9335307453505</v>
      </c>
      <c r="S31" s="7"/>
      <c r="T31" s="28">
        <f t="shared" ca="1" si="6"/>
        <v>-0.93903741870979729</v>
      </c>
      <c r="U31" s="27">
        <f t="shared" ca="1" si="7"/>
        <v>-0.35705157932120019</v>
      </c>
      <c r="V31" s="7"/>
      <c r="W31" s="28">
        <f t="shared" ca="1" si="8"/>
        <v>-0.93853060861635018</v>
      </c>
      <c r="X31" s="27">
        <f t="shared" ca="1" si="11"/>
        <v>62.281105926948896</v>
      </c>
      <c r="Y31" s="7"/>
      <c r="Z31" s="28">
        <f t="shared" si="12"/>
        <v>62.28</v>
      </c>
      <c r="AA31" s="27">
        <f t="shared" si="9"/>
        <v>1.0869910581420685</v>
      </c>
      <c r="AB31" s="7"/>
      <c r="AC31" s="28">
        <f t="shared" ca="1" si="0"/>
        <v>1.1059269488953305E-3</v>
      </c>
      <c r="AD31" s="27">
        <f t="shared" ca="1" si="10"/>
        <v>-1.2724366728022574E-2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15108</v>
      </c>
      <c r="D32" s="26">
        <v>12756</v>
      </c>
      <c r="E32" s="26">
        <v>11385</v>
      </c>
      <c r="F32" s="26">
        <v>13756</v>
      </c>
      <c r="G32" s="27"/>
      <c r="H32" s="7"/>
      <c r="I32" s="28">
        <f t="shared" si="1"/>
        <v>3723</v>
      </c>
      <c r="J32" s="27">
        <f t="shared" si="1"/>
        <v>-1000</v>
      </c>
      <c r="K32" s="7"/>
      <c r="L32" s="171">
        <f t="shared" si="2"/>
        <v>-0.96537253315891036</v>
      </c>
      <c r="M32" s="27">
        <f t="shared" ca="1" si="3"/>
        <v>1.1014944390468494E-5</v>
      </c>
      <c r="N32" s="44"/>
      <c r="O32" s="44"/>
      <c r="P32" s="7"/>
      <c r="Q32" s="28">
        <f t="shared" ca="1" si="4"/>
        <v>3743.5548594461275</v>
      </c>
      <c r="R32" s="27">
        <f t="shared" ca="1" si="5"/>
        <v>-1019.9335307453504</v>
      </c>
      <c r="S32" s="7"/>
      <c r="T32" s="28">
        <f t="shared" ca="1" si="6"/>
        <v>-0.96906545268609612</v>
      </c>
      <c r="U32" s="27">
        <f t="shared" ca="1" si="7"/>
        <v>-0.26371209753934882</v>
      </c>
      <c r="V32" s="7"/>
      <c r="W32" s="28">
        <f t="shared" ca="1" si="8"/>
        <v>-0.96869141013621285</v>
      </c>
      <c r="X32" s="27">
        <f t="shared" ca="1" si="11"/>
        <v>67.88087808076591</v>
      </c>
      <c r="Y32" s="7"/>
      <c r="Z32" s="28">
        <f t="shared" si="12"/>
        <v>67.878</v>
      </c>
      <c r="AA32" s="27">
        <f t="shared" si="9"/>
        <v>1.1846945896687109</v>
      </c>
      <c r="AB32" s="7"/>
      <c r="AC32" s="28">
        <f t="shared" ca="1" si="0"/>
        <v>2.8780807659103402E-3</v>
      </c>
      <c r="AD32" s="27">
        <f t="shared" ca="1" si="10"/>
        <v>1.2532040897326624E-2</v>
      </c>
      <c r="AE32" s="7">
        <v>137</v>
      </c>
    </row>
    <row r="33" spans="1:31" s="26" customFormat="1" x14ac:dyDescent="0.25">
      <c r="A33" s="26">
        <v>13</v>
      </c>
      <c r="B33" s="26">
        <v>602</v>
      </c>
      <c r="C33" s="26">
        <v>15145</v>
      </c>
      <c r="D33" s="26">
        <v>12932</v>
      </c>
      <c r="E33" s="26">
        <v>11346</v>
      </c>
      <c r="F33" s="26">
        <v>13577</v>
      </c>
      <c r="G33" s="27"/>
      <c r="H33" s="7"/>
      <c r="I33" s="28">
        <f t="shared" si="1"/>
        <v>3799</v>
      </c>
      <c r="J33" s="27">
        <f t="shared" si="1"/>
        <v>-645</v>
      </c>
      <c r="K33" s="7"/>
      <c r="L33" s="171">
        <f t="shared" si="2"/>
        <v>-0.98569170390905136</v>
      </c>
      <c r="M33" s="27">
        <f t="shared" ca="1" si="3"/>
        <v>7.8612756218344748E-6</v>
      </c>
      <c r="N33" s="44"/>
      <c r="O33" s="44"/>
      <c r="P33" s="7"/>
      <c r="Q33" s="28">
        <f t="shared" ca="1" si="4"/>
        <v>3819.5548594461275</v>
      </c>
      <c r="R33" s="27">
        <f t="shared" ca="1" si="5"/>
        <v>-664.93353074535037</v>
      </c>
      <c r="S33" s="7"/>
      <c r="T33" s="28">
        <f t="shared" ca="1" si="6"/>
        <v>-0.98873899218780925</v>
      </c>
      <c r="U33" s="27">
        <f t="shared" ca="1" si="7"/>
        <v>-0.17192396448517369</v>
      </c>
      <c r="V33" s="7"/>
      <c r="W33" s="28">
        <f t="shared" ca="1" si="8"/>
        <v>-0.988495500553217</v>
      </c>
      <c r="X33" s="27">
        <f t="shared" ca="1" si="11"/>
        <v>73.243297184901792</v>
      </c>
      <c r="Y33" s="7"/>
      <c r="Z33" s="28">
        <f t="shared" si="12"/>
        <v>73.295999999999992</v>
      </c>
      <c r="AA33" s="27">
        <f t="shared" si="9"/>
        <v>1.2792565285417636</v>
      </c>
      <c r="AB33" s="7"/>
      <c r="AC33" s="28">
        <f t="shared" ca="1" si="0"/>
        <v>-5.2702815098200517E-2</v>
      </c>
      <c r="AD33" s="27">
        <f t="shared" ca="1" si="10"/>
        <v>6.8531028376767722E-2</v>
      </c>
      <c r="AE33" s="7">
        <v>136</v>
      </c>
    </row>
    <row r="34" spans="1:31" s="26" customFormat="1" x14ac:dyDescent="0.25">
      <c r="A34" s="26">
        <v>14</v>
      </c>
      <c r="B34" s="26">
        <v>619</v>
      </c>
      <c r="C34" s="26">
        <v>15172</v>
      </c>
      <c r="D34" s="26">
        <v>13118</v>
      </c>
      <c r="E34" s="26">
        <v>11322</v>
      </c>
      <c r="F34" s="26">
        <v>13388</v>
      </c>
      <c r="G34" s="27"/>
      <c r="H34" s="7"/>
      <c r="I34" s="28">
        <f t="shared" si="1"/>
        <v>3850</v>
      </c>
      <c r="J34" s="27">
        <f t="shared" si="1"/>
        <v>-270</v>
      </c>
      <c r="K34" s="7"/>
      <c r="L34" s="171">
        <f t="shared" si="2"/>
        <v>-0.99739943792178054</v>
      </c>
      <c r="M34" s="27">
        <f t="shared" ca="1" si="3"/>
        <v>1.967757538004282E-5</v>
      </c>
      <c r="N34" s="44"/>
      <c r="O34" s="44"/>
      <c r="P34" s="7"/>
      <c r="Q34" s="28">
        <f t="shared" ca="1" si="4"/>
        <v>3870.5548594461275</v>
      </c>
      <c r="R34" s="27">
        <f t="shared" ca="1" si="5"/>
        <v>-289.93353074535037</v>
      </c>
      <c r="S34" s="7"/>
      <c r="T34" s="28">
        <f t="shared" ca="1" si="6"/>
        <v>-1.0019409726429063</v>
      </c>
      <c r="U34" s="27">
        <f t="shared" ca="1" si="7"/>
        <v>-7.4964669005411252E-2</v>
      </c>
      <c r="V34" s="7"/>
      <c r="W34" s="28">
        <f t="shared" ca="1" si="8"/>
        <v>-1.0018353792401529</v>
      </c>
      <c r="X34" s="27">
        <f t="shared" ca="1" si="11"/>
        <v>78.830447158668107</v>
      </c>
      <c r="Y34" s="7"/>
      <c r="Z34" s="28">
        <f t="shared" si="12"/>
        <v>78.86699999999999</v>
      </c>
      <c r="AA34" s="27">
        <f t="shared" si="9"/>
        <v>1.3764888211703676</v>
      </c>
      <c r="AB34" s="7"/>
      <c r="AC34" s="28">
        <f t="shared" ca="1" si="0"/>
        <v>-3.6552841331882746E-2</v>
      </c>
      <c r="AD34" s="27">
        <f t="shared" ca="1" si="10"/>
        <v>2.1476018243703265E-2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15181</v>
      </c>
      <c r="D35" s="26">
        <v>13315</v>
      </c>
      <c r="E35" s="26">
        <v>11321</v>
      </c>
      <c r="F35" s="26">
        <v>13201</v>
      </c>
      <c r="G35" s="27"/>
      <c r="H35" s="7"/>
      <c r="I35" s="28">
        <f t="shared" si="1"/>
        <v>3860</v>
      </c>
      <c r="J35" s="27">
        <f t="shared" si="1"/>
        <v>114</v>
      </c>
      <c r="K35" s="7"/>
      <c r="L35" s="171">
        <f t="shared" si="2"/>
        <v>-0.99963598660198083</v>
      </c>
      <c r="M35" s="27">
        <f t="shared" ca="1" si="3"/>
        <v>2.4297140739489051E-5</v>
      </c>
      <c r="N35" s="44"/>
      <c r="O35" s="44"/>
      <c r="P35" s="7"/>
      <c r="Q35" s="28">
        <f t="shared" ca="1" si="4"/>
        <v>3880.5548594461275</v>
      </c>
      <c r="R35" s="27">
        <f t="shared" ca="1" si="5"/>
        <v>94.066469254649633</v>
      </c>
      <c r="S35" s="7"/>
      <c r="T35" s="28">
        <f t="shared" ca="1" si="6"/>
        <v>-1.0045295962615526</v>
      </c>
      <c r="U35" s="27">
        <f t="shared" ca="1" si="7"/>
        <v>2.4321649565865504E-2</v>
      </c>
      <c r="V35" s="7"/>
      <c r="W35" s="28">
        <f t="shared" ca="1" si="8"/>
        <v>-1.0045651995959068</v>
      </c>
      <c r="X35" s="27">
        <f t="shared" ca="1" si="11"/>
        <v>84.496686673876184</v>
      </c>
      <c r="Y35" s="7"/>
      <c r="Z35" s="28">
        <f t="shared" si="12"/>
        <v>84.545999999999992</v>
      </c>
      <c r="AA35" s="27">
        <f t="shared" si="9"/>
        <v>1.4756060693911257</v>
      </c>
      <c r="AB35" s="7"/>
      <c r="AC35" s="28">
        <f t="shared" ca="1" si="0"/>
        <v>-4.9313326123808565E-2</v>
      </c>
      <c r="AD35" s="27">
        <f t="shared" ca="1" si="10"/>
        <v>6.2744522507969691E-2</v>
      </c>
      <c r="AE35" s="7">
        <v>134</v>
      </c>
    </row>
    <row r="36" spans="1:31" s="26" customFormat="1" x14ac:dyDescent="0.25">
      <c r="A36" s="26">
        <v>16</v>
      </c>
      <c r="B36" s="26">
        <v>634</v>
      </c>
      <c r="C36" s="26">
        <v>15163</v>
      </c>
      <c r="D36" s="26">
        <v>13501</v>
      </c>
      <c r="E36" s="26">
        <v>11332</v>
      </c>
      <c r="F36" s="26">
        <v>13006</v>
      </c>
      <c r="G36" s="27"/>
      <c r="H36" s="7"/>
      <c r="I36" s="28">
        <f t="shared" si="1"/>
        <v>3831</v>
      </c>
      <c r="J36" s="27">
        <f t="shared" si="1"/>
        <v>495</v>
      </c>
      <c r="K36" s="7"/>
      <c r="L36" s="171">
        <f t="shared" si="2"/>
        <v>-0.9920005439003039</v>
      </c>
      <c r="M36" s="27">
        <f t="shared" ca="1" si="3"/>
        <v>2.7016403922176932E-5</v>
      </c>
      <c r="N36" s="44"/>
      <c r="O36" s="44"/>
      <c r="P36" s="7"/>
      <c r="Q36" s="28">
        <f t="shared" ca="1" si="4"/>
        <v>3851.5548594461275</v>
      </c>
      <c r="R36" s="27">
        <f t="shared" ca="1" si="5"/>
        <v>475.06646925464963</v>
      </c>
      <c r="S36" s="7"/>
      <c r="T36" s="28">
        <f t="shared" ca="1" si="6"/>
        <v>-0.99702258776747787</v>
      </c>
      <c r="U36" s="27">
        <f t="shared" ca="1" si="7"/>
        <v>0.12283229377330415</v>
      </c>
      <c r="V36" s="7"/>
      <c r="W36" s="28">
        <f t="shared" ca="1" si="8"/>
        <v>-0.99719827455148013</v>
      </c>
      <c r="X36" s="27">
        <f t="shared" ca="1" si="11"/>
        <v>90.131935424675532</v>
      </c>
      <c r="Y36" s="7"/>
      <c r="Z36" s="28">
        <f t="shared" si="12"/>
        <v>90.251999999999995</v>
      </c>
      <c r="AA36" s="27">
        <f t="shared" si="9"/>
        <v>1.5751945565099224</v>
      </c>
      <c r="AB36" s="7"/>
      <c r="AC36" s="28">
        <f t="shared" ca="1" si="0"/>
        <v>-0.12006457532446291</v>
      </c>
      <c r="AD36" s="27">
        <f t="shared" ca="1" si="10"/>
        <v>4.4163724085706235E-2</v>
      </c>
      <c r="AE36" s="7">
        <v>133</v>
      </c>
    </row>
    <row r="37" spans="1:31" s="26" customFormat="1" x14ac:dyDescent="0.25">
      <c r="A37" s="26">
        <v>17</v>
      </c>
      <c r="B37" s="26">
        <v>630</v>
      </c>
      <c r="C37" s="26">
        <v>15130</v>
      </c>
      <c r="D37" s="26">
        <v>13689</v>
      </c>
      <c r="E37" s="26">
        <v>11363</v>
      </c>
      <c r="F37" s="26">
        <v>12819</v>
      </c>
      <c r="G37" s="27"/>
      <c r="H37" s="7"/>
      <c r="I37" s="28">
        <f t="shared" si="1"/>
        <v>3767</v>
      </c>
      <c r="J37" s="27">
        <f t="shared" si="1"/>
        <v>870</v>
      </c>
      <c r="K37" s="7"/>
      <c r="L37" s="171">
        <f t="shared" si="2"/>
        <v>-0.97467540044569634</v>
      </c>
      <c r="M37" s="27">
        <f t="shared" ca="1" si="3"/>
        <v>3.7131364723026548E-5</v>
      </c>
      <c r="N37" s="44"/>
      <c r="O37" s="44"/>
      <c r="P37" s="7"/>
      <c r="Q37" s="28">
        <f t="shared" ca="1" si="4"/>
        <v>3787.5548594461275</v>
      </c>
      <c r="R37" s="27">
        <f t="shared" ca="1" si="5"/>
        <v>850.06646925464963</v>
      </c>
      <c r="S37" s="7"/>
      <c r="T37" s="28">
        <f t="shared" ca="1" si="6"/>
        <v>-0.98045539660814063</v>
      </c>
      <c r="U37" s="27">
        <f t="shared" ca="1" si="7"/>
        <v>0.2197915892530666</v>
      </c>
      <c r="V37" s="7"/>
      <c r="W37" s="28">
        <f t="shared" ca="1" si="8"/>
        <v>-0.9807689515222876</v>
      </c>
      <c r="X37" s="27">
        <f t="shared" ca="1" si="11"/>
        <v>95.741125656562872</v>
      </c>
      <c r="Y37" s="7"/>
      <c r="Z37" s="28">
        <f t="shared" si="12"/>
        <v>95.921999999999997</v>
      </c>
      <c r="AA37" s="27">
        <f t="shared" si="9"/>
        <v>1.6741547250980009</v>
      </c>
      <c r="AB37" s="7"/>
      <c r="AC37" s="28">
        <f t="shared" ca="1" si="0"/>
        <v>-0.18087434343712516</v>
      </c>
      <c r="AD37" s="27">
        <f t="shared" ca="1" si="10"/>
        <v>1.4250124590390101E-2</v>
      </c>
      <c r="AE37" s="7">
        <v>132</v>
      </c>
    </row>
    <row r="38" spans="1:31" s="26" customFormat="1" x14ac:dyDescent="0.25">
      <c r="A38" s="26">
        <v>18</v>
      </c>
      <c r="B38" s="26">
        <v>626</v>
      </c>
      <c r="C38" s="26">
        <v>15079</v>
      </c>
      <c r="D38" s="26">
        <v>13878</v>
      </c>
      <c r="E38" s="26">
        <v>11419</v>
      </c>
      <c r="F38" s="26">
        <v>12637</v>
      </c>
      <c r="G38" s="27"/>
      <c r="H38" s="7"/>
      <c r="I38" s="28">
        <f t="shared" si="1"/>
        <v>3660</v>
      </c>
      <c r="J38" s="27">
        <f t="shared" si="1"/>
        <v>1241</v>
      </c>
      <c r="K38" s="7"/>
      <c r="L38" s="171">
        <f t="shared" si="2"/>
        <v>-0.94801307368296706</v>
      </c>
      <c r="M38" s="27">
        <f t="shared" ca="1" si="3"/>
        <v>2.697754481892006E-5</v>
      </c>
      <c r="N38" s="44"/>
      <c r="O38" s="44"/>
      <c r="P38" s="7"/>
      <c r="Q38" s="28">
        <f t="shared" ca="1" si="4"/>
        <v>3680.5548594461275</v>
      </c>
      <c r="R38" s="27">
        <f t="shared" ca="1" si="5"/>
        <v>1221.0664692546495</v>
      </c>
      <c r="S38" s="7"/>
      <c r="T38" s="28">
        <f t="shared" ca="1" si="6"/>
        <v>-0.95275712388862355</v>
      </c>
      <c r="U38" s="27">
        <f t="shared" ca="1" si="7"/>
        <v>0.31571665224771156</v>
      </c>
      <c r="V38" s="7"/>
      <c r="W38" s="28">
        <f t="shared" ca="1" si="8"/>
        <v>-0.95320706490542018</v>
      </c>
      <c r="X38" s="27">
        <f t="shared" ca="1" si="11"/>
        <v>101.43541710532327</v>
      </c>
      <c r="Y38" s="7"/>
      <c r="Z38" s="28">
        <f t="shared" si="12"/>
        <v>101.556</v>
      </c>
      <c r="AA38" s="27">
        <f t="shared" si="9"/>
        <v>1.7724865751553611</v>
      </c>
      <c r="AB38" s="7"/>
      <c r="AC38" s="28">
        <f t="shared" ca="1" si="0"/>
        <v>-0.12058289467672978</v>
      </c>
      <c r="AD38" s="27">
        <f t="shared" ca="1" si="10"/>
        <v>4.1020401905086601E-2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15014</v>
      </c>
      <c r="D39" s="26">
        <v>14058</v>
      </c>
      <c r="E39" s="26">
        <v>11492</v>
      </c>
      <c r="F39" s="26">
        <v>12461</v>
      </c>
      <c r="G39" s="27"/>
      <c r="H39" s="7"/>
      <c r="I39" s="28">
        <f t="shared" si="1"/>
        <v>3522</v>
      </c>
      <c r="J39" s="27">
        <f t="shared" si="1"/>
        <v>1597</v>
      </c>
      <c r="K39" s="7"/>
      <c r="L39" s="171">
        <f t="shared" si="2"/>
        <v>-0.9119984494125235</v>
      </c>
      <c r="M39" s="27">
        <f t="shared" ca="1" si="3"/>
        <v>3.1544759395549971E-5</v>
      </c>
      <c r="N39" s="44"/>
      <c r="O39" s="44"/>
      <c r="P39" s="7"/>
      <c r="Q39" s="28">
        <f t="shared" ca="1" si="4"/>
        <v>3542.5548594461275</v>
      </c>
      <c r="R39" s="27">
        <f t="shared" ca="1" si="5"/>
        <v>1577.0664692546495</v>
      </c>
      <c r="S39" s="7"/>
      <c r="T39" s="28">
        <f t="shared" ca="1" si="6"/>
        <v>-0.91703411795130241</v>
      </c>
      <c r="U39" s="27">
        <f t="shared" ca="1" si="7"/>
        <v>0.40776334342316606</v>
      </c>
      <c r="V39" s="7"/>
      <c r="W39" s="28">
        <f t="shared" ca="1" si="8"/>
        <v>-0.91761492156108349</v>
      </c>
      <c r="X39" s="27">
        <f t="shared" ca="1" si="11"/>
        <v>107.06883570425299</v>
      </c>
      <c r="Y39" s="7"/>
      <c r="Z39" s="28">
        <f t="shared" si="12"/>
        <v>107.217</v>
      </c>
      <c r="AA39" s="27">
        <f t="shared" si="9"/>
        <v>1.8712896641107604</v>
      </c>
      <c r="AB39" s="7"/>
      <c r="AC39" s="28">
        <f t="shared" ca="1" si="0"/>
        <v>-0.14816429574700862</v>
      </c>
      <c r="AD39" s="27">
        <f t="shared" ca="1" si="10"/>
        <v>1.0663680681759047E-2</v>
      </c>
      <c r="AE39" s="7">
        <v>130</v>
      </c>
    </row>
    <row r="40" spans="1:31" s="26" customFormat="1" x14ac:dyDescent="0.25">
      <c r="A40" s="26">
        <v>20</v>
      </c>
      <c r="B40" s="26">
        <v>613</v>
      </c>
      <c r="C40" s="26">
        <v>14926</v>
      </c>
      <c r="D40" s="26">
        <v>14220</v>
      </c>
      <c r="E40" s="26">
        <v>11568</v>
      </c>
      <c r="F40" s="26">
        <v>12289</v>
      </c>
      <c r="G40" s="27"/>
      <c r="H40" s="7"/>
      <c r="I40" s="28">
        <f t="shared" si="1"/>
        <v>3358</v>
      </c>
      <c r="J40" s="27">
        <f t="shared" si="1"/>
        <v>1931</v>
      </c>
      <c r="K40" s="7"/>
      <c r="L40" s="171">
        <f t="shared" si="2"/>
        <v>-0.86833735042404558</v>
      </c>
      <c r="M40" s="27">
        <f t="shared" ca="1" si="3"/>
        <v>4.8259563163435319E-5</v>
      </c>
      <c r="N40" s="44"/>
      <c r="O40" s="44"/>
      <c r="P40" s="7"/>
      <c r="Q40" s="28">
        <f t="shared" ca="1" si="4"/>
        <v>3378.5548594461275</v>
      </c>
      <c r="R40" s="27">
        <f t="shared" ca="1" si="5"/>
        <v>1911.0664692546495</v>
      </c>
      <c r="S40" s="7"/>
      <c r="T40" s="28">
        <f t="shared" ca="1" si="6"/>
        <v>-0.87458069060550048</v>
      </c>
      <c r="U40" s="27">
        <f t="shared" ca="1" si="7"/>
        <v>0.49412175593047447</v>
      </c>
      <c r="V40" s="7"/>
      <c r="W40" s="28">
        <f t="shared" ca="1" si="8"/>
        <v>-0.87528426075623178</v>
      </c>
      <c r="X40" s="27">
        <f t="shared" ca="1" si="11"/>
        <v>112.55567148854436</v>
      </c>
      <c r="Y40" s="7"/>
      <c r="Z40" s="28">
        <f t="shared" si="12"/>
        <v>112.73399999999999</v>
      </c>
      <c r="AA40" s="27">
        <f t="shared" si="9"/>
        <v>1.9675794789432874</v>
      </c>
      <c r="AB40" s="7"/>
      <c r="AC40" s="28">
        <f t="shared" ca="1" si="0"/>
        <v>-0.17832851145563211</v>
      </c>
      <c r="AD40" s="27">
        <f t="shared" ca="1" si="10"/>
        <v>4.455474989433128E-2</v>
      </c>
      <c r="AE40" s="7">
        <v>129</v>
      </c>
    </row>
    <row r="41" spans="1:31" s="26" customFormat="1" x14ac:dyDescent="0.25">
      <c r="A41" s="26">
        <v>21</v>
      </c>
      <c r="B41" s="26">
        <v>613</v>
      </c>
      <c r="C41" s="26">
        <v>14822</v>
      </c>
      <c r="D41" s="26">
        <v>14378</v>
      </c>
      <c r="E41" s="26">
        <v>11668</v>
      </c>
      <c r="F41" s="26">
        <v>12132</v>
      </c>
      <c r="G41" s="27"/>
      <c r="H41" s="7"/>
      <c r="I41" s="28">
        <f t="shared" si="1"/>
        <v>3154</v>
      </c>
      <c r="J41" s="27">
        <f t="shared" si="1"/>
        <v>2246</v>
      </c>
      <c r="K41" s="7"/>
      <c r="L41" s="171">
        <f t="shared" si="2"/>
        <v>-0.81663148195346968</v>
      </c>
      <c r="M41" s="27">
        <f t="shared" ca="1" si="3"/>
        <v>3.5529072871669024E-5</v>
      </c>
      <c r="N41" s="44"/>
      <c r="O41" s="44"/>
      <c r="P41" s="7"/>
      <c r="Q41" s="28">
        <f t="shared" ca="1" si="4"/>
        <v>3174.5548594461275</v>
      </c>
      <c r="R41" s="27">
        <f t="shared" ca="1" si="5"/>
        <v>2226.0664692546497</v>
      </c>
      <c r="S41" s="7"/>
      <c r="T41" s="28">
        <f t="shared" ca="1" si="6"/>
        <v>-0.82177276878511274</v>
      </c>
      <c r="U41" s="27">
        <f t="shared" ca="1" si="7"/>
        <v>0.57556756413347498</v>
      </c>
      <c r="V41" s="7"/>
      <c r="W41" s="28">
        <f t="shared" ca="1" si="8"/>
        <v>-0.82259210883926526</v>
      </c>
      <c r="X41" s="27">
        <f t="shared" ca="1" si="11"/>
        <v>118.09023880192547</v>
      </c>
      <c r="Y41" s="7"/>
      <c r="Z41" s="28">
        <f t="shared" si="12"/>
        <v>118.25099999999999</v>
      </c>
      <c r="AA41" s="27">
        <f t="shared" si="9"/>
        <v>2.0638692937758143</v>
      </c>
      <c r="AB41" s="7"/>
      <c r="AC41" s="28">
        <f t="shared" ca="1" si="0"/>
        <v>-0.16076119807452471</v>
      </c>
      <c r="AD41" s="27">
        <f t="shared" ca="1" si="10"/>
        <v>7.9137821864804891E-2</v>
      </c>
      <c r="AE41" s="7">
        <v>128</v>
      </c>
    </row>
    <row r="42" spans="1:31" s="26" customFormat="1" x14ac:dyDescent="0.25">
      <c r="A42" s="26">
        <v>22</v>
      </c>
      <c r="B42" s="26">
        <v>626</v>
      </c>
      <c r="C42" s="26">
        <v>14716</v>
      </c>
      <c r="D42" s="26">
        <v>14544</v>
      </c>
      <c r="E42" s="26">
        <v>11798</v>
      </c>
      <c r="F42" s="26">
        <v>11992</v>
      </c>
      <c r="G42" s="27"/>
      <c r="H42" s="7"/>
      <c r="I42" s="28">
        <f t="shared" si="1"/>
        <v>2918</v>
      </c>
      <c r="J42" s="27">
        <f t="shared" si="1"/>
        <v>2552</v>
      </c>
      <c r="K42" s="7"/>
      <c r="L42" s="171">
        <f t="shared" si="2"/>
        <v>-0.75602485400718999</v>
      </c>
      <c r="M42" s="27">
        <f t="shared" ca="1" si="3"/>
        <v>3.1227864370622845E-5</v>
      </c>
      <c r="N42" s="44"/>
      <c r="O42" s="44"/>
      <c r="P42" s="7"/>
      <c r="Q42" s="28">
        <f t="shared" ca="1" si="4"/>
        <v>2938.5548594461275</v>
      </c>
      <c r="R42" s="27">
        <f t="shared" ca="1" si="5"/>
        <v>2532.0664692546497</v>
      </c>
      <c r="S42" s="7"/>
      <c r="T42" s="28">
        <f t="shared" ca="1" si="6"/>
        <v>-0.76068125138505638</v>
      </c>
      <c r="U42" s="27">
        <f t="shared" ca="1" si="7"/>
        <v>0.65468634924496116</v>
      </c>
      <c r="V42" s="7"/>
      <c r="W42" s="28">
        <f t="shared" ca="1" si="8"/>
        <v>-0.76161304372932925</v>
      </c>
      <c r="X42" s="27">
        <f t="shared" ca="1" si="11"/>
        <v>123.79227993510142</v>
      </c>
      <c r="Y42" s="7"/>
      <c r="Z42" s="28">
        <f t="shared" si="12"/>
        <v>123.88499999999999</v>
      </c>
      <c r="AA42" s="27">
        <f t="shared" si="9"/>
        <v>2.1622011438331752</v>
      </c>
      <c r="AB42" s="7"/>
      <c r="AC42" s="28">
        <f t="shared" ca="1" si="0"/>
        <v>-9.2720064898571763E-2</v>
      </c>
      <c r="AD42" s="27">
        <f t="shared" ca="1" si="10"/>
        <v>-2.8357799891836066E-2</v>
      </c>
      <c r="AE42" s="7">
        <v>127</v>
      </c>
    </row>
    <row r="43" spans="1:31" s="26" customFormat="1" x14ac:dyDescent="0.25">
      <c r="A43" s="26">
        <v>23</v>
      </c>
      <c r="B43" s="26">
        <v>620</v>
      </c>
      <c r="C43" s="26">
        <v>14589</v>
      </c>
      <c r="D43" s="26">
        <v>14673</v>
      </c>
      <c r="E43" s="26">
        <v>11926</v>
      </c>
      <c r="F43" s="26">
        <v>11848</v>
      </c>
      <c r="G43" s="27"/>
      <c r="H43" s="7"/>
      <c r="I43" s="28">
        <f t="shared" si="1"/>
        <v>2663</v>
      </c>
      <c r="J43" s="27">
        <f t="shared" si="1"/>
        <v>2825</v>
      </c>
      <c r="K43" s="7"/>
      <c r="L43" s="171">
        <f t="shared" si="2"/>
        <v>-0.68879755322219427</v>
      </c>
      <c r="M43" s="27">
        <f t="shared" ca="1" si="3"/>
        <v>4.7691477997206772E-5</v>
      </c>
      <c r="N43" s="44"/>
      <c r="O43" s="44"/>
      <c r="P43" s="7"/>
      <c r="Q43" s="28">
        <f t="shared" ca="1" si="4"/>
        <v>2683.5548594461275</v>
      </c>
      <c r="R43" s="27">
        <f t="shared" ca="1" si="5"/>
        <v>2805.0664692546497</v>
      </c>
      <c r="S43" s="7"/>
      <c r="T43" s="28">
        <f t="shared" ca="1" si="6"/>
        <v>-0.69467134910957173</v>
      </c>
      <c r="U43" s="27">
        <f t="shared" ca="1" si="7"/>
        <v>0.72527271635422819</v>
      </c>
      <c r="V43" s="7"/>
      <c r="W43" s="28">
        <f t="shared" ca="1" si="8"/>
        <v>-0.69570345490099095</v>
      </c>
      <c r="X43" s="27">
        <f t="shared" ca="1" si="11"/>
        <v>129.30186519207234</v>
      </c>
      <c r="Y43" s="7"/>
      <c r="Z43" s="28">
        <f t="shared" si="12"/>
        <v>129.465</v>
      </c>
      <c r="AA43" s="27">
        <f t="shared" si="9"/>
        <v>2.2595905160944585</v>
      </c>
      <c r="AB43" s="7"/>
      <c r="AC43" s="28">
        <f t="shared" ca="1" si="0"/>
        <v>-0.163134807927662</v>
      </c>
      <c r="AD43" s="27">
        <f t="shared" ca="1" si="10"/>
        <v>1.2193954096062498E-2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14440</v>
      </c>
      <c r="D44" s="26">
        <v>14801</v>
      </c>
      <c r="E44" s="26">
        <v>12066</v>
      </c>
      <c r="F44" s="26">
        <v>11721</v>
      </c>
      <c r="G44" s="27"/>
      <c r="H44" s="7"/>
      <c r="I44" s="28">
        <f t="shared" si="1"/>
        <v>2374</v>
      </c>
      <c r="J44" s="27">
        <f t="shared" si="1"/>
        <v>3080</v>
      </c>
      <c r="K44" s="7"/>
      <c r="L44" s="171">
        <f t="shared" si="2"/>
        <v>-0.61405104710221103</v>
      </c>
      <c r="M44" s="27">
        <f t="shared" ca="1" si="3"/>
        <v>4.8092439851277294E-5</v>
      </c>
      <c r="N44" s="44"/>
      <c r="O44" s="44"/>
      <c r="P44" s="7"/>
      <c r="Q44" s="28">
        <f t="shared" ca="1" si="4"/>
        <v>2394.5548594461275</v>
      </c>
      <c r="R44" s="27">
        <f t="shared" ca="1" si="5"/>
        <v>3060.0664692546497</v>
      </c>
      <c r="S44" s="7"/>
      <c r="T44" s="28">
        <f t="shared" ca="1" si="6"/>
        <v>-0.61986012653068923</v>
      </c>
      <c r="U44" s="27">
        <f t="shared" ca="1" si="7"/>
        <v>0.79120503728046665</v>
      </c>
      <c r="V44" s="7"/>
      <c r="W44" s="28">
        <f t="shared" ca="1" si="8"/>
        <v>-0.62098591839526884</v>
      </c>
      <c r="X44" s="27">
        <f t="shared" ca="1" si="11"/>
        <v>134.98277945246127</v>
      </c>
      <c r="Y44" s="7"/>
      <c r="Z44" s="28">
        <f t="shared" si="12"/>
        <v>135.11699999999999</v>
      </c>
      <c r="AA44" s="27">
        <f t="shared" si="9"/>
        <v>2.358236525417178</v>
      </c>
      <c r="AB44" s="7"/>
      <c r="AC44" s="28">
        <f t="shared" ca="1" si="0"/>
        <v>-0.13422054753871748</v>
      </c>
      <c r="AD44" s="27">
        <f t="shared" ca="1" si="10"/>
        <v>9.2909640047452058E-2</v>
      </c>
      <c r="AE44" s="7">
        <v>125</v>
      </c>
    </row>
    <row r="45" spans="1:31" s="26" customFormat="1" x14ac:dyDescent="0.25">
      <c r="A45" s="26">
        <v>25</v>
      </c>
      <c r="B45" s="26">
        <v>637</v>
      </c>
      <c r="C45" s="26">
        <v>14273</v>
      </c>
      <c r="D45" s="26">
        <v>14906</v>
      </c>
      <c r="E45" s="26">
        <v>12221</v>
      </c>
      <c r="F45" s="26">
        <v>11603</v>
      </c>
      <c r="G45" s="27"/>
      <c r="H45" s="7"/>
      <c r="I45" s="28">
        <f t="shared" si="1"/>
        <v>2052</v>
      </c>
      <c r="J45" s="27">
        <f t="shared" si="1"/>
        <v>3303</v>
      </c>
      <c r="K45" s="7"/>
      <c r="L45" s="171">
        <f t="shared" si="2"/>
        <v>-0.5321376304173836</v>
      </c>
      <c r="M45" s="27">
        <f t="shared" ca="1" si="3"/>
        <v>3.1097560991253672E-5</v>
      </c>
      <c r="N45" s="44"/>
      <c r="O45" s="44"/>
      <c r="P45" s="7"/>
      <c r="Q45" s="28">
        <f t="shared" ca="1" si="4"/>
        <v>2072.5548594461275</v>
      </c>
      <c r="R45" s="27">
        <f t="shared" ca="1" si="5"/>
        <v>3283.0664692546497</v>
      </c>
      <c r="S45" s="7"/>
      <c r="T45" s="28">
        <f t="shared" ca="1" si="6"/>
        <v>-0.53650644601027331</v>
      </c>
      <c r="U45" s="27">
        <f t="shared" ca="1" si="7"/>
        <v>0.84886349832576546</v>
      </c>
      <c r="V45" s="7"/>
      <c r="W45" s="28">
        <f t="shared" ca="1" si="8"/>
        <v>-0.53771414913350513</v>
      </c>
      <c r="X45" s="27">
        <f t="shared" ca="1" si="11"/>
        <v>140.75747303000389</v>
      </c>
      <c r="Y45" s="7"/>
      <c r="Z45" s="28">
        <f t="shared" si="12"/>
        <v>140.85</v>
      </c>
      <c r="AA45" s="27">
        <f t="shared" si="9"/>
        <v>2.458296251434013</v>
      </c>
      <c r="AB45" s="7"/>
      <c r="AC45" s="28">
        <f t="shared" ca="1" si="0"/>
        <v>-9.2526969996100661E-2</v>
      </c>
      <c r="AD45" s="27">
        <f t="shared" ca="1" si="10"/>
        <v>8.9253284880896899E-3</v>
      </c>
      <c r="AE45" s="7">
        <v>124</v>
      </c>
    </row>
    <row r="46" spans="1:31" s="26" customFormat="1" x14ac:dyDescent="0.25">
      <c r="A46" s="26">
        <v>26</v>
      </c>
      <c r="B46" s="26">
        <v>635</v>
      </c>
      <c r="C46" s="26">
        <v>14112</v>
      </c>
      <c r="D46" s="26">
        <v>15007</v>
      </c>
      <c r="E46" s="26">
        <v>12396</v>
      </c>
      <c r="F46" s="26">
        <v>11512</v>
      </c>
      <c r="G46" s="27"/>
      <c r="H46" s="7"/>
      <c r="I46" s="28">
        <f t="shared" si="1"/>
        <v>1716</v>
      </c>
      <c r="J46" s="27">
        <f t="shared" si="1"/>
        <v>3495</v>
      </c>
      <c r="K46" s="7"/>
      <c r="L46" s="171">
        <f t="shared" si="2"/>
        <v>-0.44518225536945832</v>
      </c>
      <c r="M46" s="27">
        <f t="shared" ca="1" si="3"/>
        <v>3.1636679613143092E-5</v>
      </c>
      <c r="N46" s="44"/>
      <c r="O46" s="44"/>
      <c r="P46" s="7"/>
      <c r="Q46" s="28">
        <f t="shared" ca="1" si="4"/>
        <v>1736.5548594461275</v>
      </c>
      <c r="R46" s="27">
        <f t="shared" ca="1" si="5"/>
        <v>3475.0664692546497</v>
      </c>
      <c r="S46" s="7"/>
      <c r="T46" s="28">
        <f t="shared" ca="1" si="6"/>
        <v>-0.44952869242375232</v>
      </c>
      <c r="U46" s="27">
        <f t="shared" ca="1" si="7"/>
        <v>0.8985066576114038</v>
      </c>
      <c r="V46" s="7"/>
      <c r="W46" s="28">
        <f t="shared" ca="1" si="8"/>
        <v>-0.45080690465747114</v>
      </c>
      <c r="X46" s="27">
        <f t="shared" ca="1" si="11"/>
        <v>146.46551175484717</v>
      </c>
      <c r="Y46" s="7"/>
      <c r="Z46" s="28">
        <f t="shared" si="12"/>
        <v>146.565</v>
      </c>
      <c r="AA46" s="27">
        <f t="shared" si="9"/>
        <v>2.5580418181854889</v>
      </c>
      <c r="AB46" s="7"/>
      <c r="AC46" s="28">
        <f t="shared" ca="1" si="0"/>
        <v>-9.9488245152826948E-2</v>
      </c>
      <c r="AD46" s="27">
        <f t="shared" ca="1" si="10"/>
        <v>0.1312118956567474</v>
      </c>
      <c r="AE46" s="7">
        <v>123</v>
      </c>
    </row>
    <row r="47" spans="1:31" s="26" customFormat="1" x14ac:dyDescent="0.25">
      <c r="A47" s="26">
        <v>27</v>
      </c>
      <c r="B47" s="26">
        <v>619</v>
      </c>
      <c r="C47" s="26">
        <v>13936</v>
      </c>
      <c r="D47" s="26">
        <v>15087</v>
      </c>
      <c r="E47" s="26">
        <v>12569</v>
      </c>
      <c r="F47" s="26">
        <v>11438</v>
      </c>
      <c r="G47" s="27"/>
      <c r="H47" s="7"/>
      <c r="I47" s="28">
        <f t="shared" si="1"/>
        <v>1367</v>
      </c>
      <c r="J47" s="27">
        <f t="shared" si="1"/>
        <v>3649</v>
      </c>
      <c r="K47" s="7"/>
      <c r="L47" s="171">
        <f t="shared" si="2"/>
        <v>-0.35615095095829508</v>
      </c>
      <c r="M47" s="27">
        <f t="shared" ca="1" si="3"/>
        <v>1.9092729336758464E-5</v>
      </c>
      <c r="N47" s="44"/>
      <c r="O47" s="44"/>
      <c r="P47" s="7"/>
      <c r="Q47" s="28">
        <f t="shared" ca="1" si="4"/>
        <v>1387.5548594461275</v>
      </c>
      <c r="R47" s="27">
        <f t="shared" ca="1" si="5"/>
        <v>3629.0664692546497</v>
      </c>
      <c r="S47" s="7"/>
      <c r="T47" s="28">
        <f t="shared" ca="1" si="6"/>
        <v>-0.35918572813299099</v>
      </c>
      <c r="U47" s="27">
        <f t="shared" ca="1" si="7"/>
        <v>0.93832460828842623</v>
      </c>
      <c r="V47" s="7"/>
      <c r="W47" s="28">
        <f t="shared" ca="1" si="8"/>
        <v>-0.36052047373964757</v>
      </c>
      <c r="X47" s="27">
        <f t="shared" ca="1" si="11"/>
        <v>152.09212744764318</v>
      </c>
      <c r="Y47" s="7"/>
      <c r="Z47" s="28">
        <f t="shared" si="12"/>
        <v>152.136</v>
      </c>
      <c r="AA47" s="27">
        <f t="shared" si="9"/>
        <v>2.6552741108140929</v>
      </c>
      <c r="AB47" s="7"/>
      <c r="AC47" s="28">
        <f t="shared" ca="1" si="0"/>
        <v>-4.3872552356816641E-2</v>
      </c>
      <c r="AD47" s="27">
        <f t="shared" ca="1" si="10"/>
        <v>8.0270119322136679E-2</v>
      </c>
      <c r="AE47" s="7">
        <v>122</v>
      </c>
    </row>
    <row r="48" spans="1:31" s="26" customFormat="1" x14ac:dyDescent="0.25">
      <c r="A48" s="26">
        <v>28</v>
      </c>
      <c r="B48" s="26">
        <v>619</v>
      </c>
      <c r="C48" s="26">
        <v>13757</v>
      </c>
      <c r="D48" s="26">
        <v>15146</v>
      </c>
      <c r="E48" s="26">
        <v>12750</v>
      </c>
      <c r="F48" s="26">
        <v>11377</v>
      </c>
      <c r="G48" s="27"/>
      <c r="H48" s="7"/>
      <c r="I48" s="28">
        <f t="shared" si="1"/>
        <v>1007</v>
      </c>
      <c r="J48" s="27">
        <f t="shared" si="1"/>
        <v>3769</v>
      </c>
      <c r="K48" s="7"/>
      <c r="L48" s="171">
        <f t="shared" si="2"/>
        <v>-0.2637552050769118</v>
      </c>
      <c r="M48" s="27">
        <f t="shared" ca="1" si="3"/>
        <v>1.3096055943119906E-5</v>
      </c>
      <c r="N48" s="44"/>
      <c r="O48" s="44"/>
      <c r="P48" s="7"/>
      <c r="Q48" s="28">
        <f t="shared" ca="1" si="4"/>
        <v>1027.5548594461275</v>
      </c>
      <c r="R48" s="27">
        <f t="shared" ca="1" si="5"/>
        <v>3749.0664692546497</v>
      </c>
      <c r="S48" s="7"/>
      <c r="T48" s="28">
        <f t="shared" ca="1" si="6"/>
        <v>-0.26599527786171856</v>
      </c>
      <c r="U48" s="27">
        <f t="shared" ca="1" si="7"/>
        <v>0.96935158284195022</v>
      </c>
      <c r="V48" s="7"/>
      <c r="W48" s="28">
        <f t="shared" ca="1" si="8"/>
        <v>-0.26737405239935025</v>
      </c>
      <c r="X48" s="27">
        <f t="shared" ca="1" si="11"/>
        <v>157.68942930160051</v>
      </c>
      <c r="Y48" s="7"/>
      <c r="Z48" s="28">
        <f t="shared" si="12"/>
        <v>157.70699999999999</v>
      </c>
      <c r="AA48" s="27">
        <f t="shared" si="9"/>
        <v>2.7525064034426974</v>
      </c>
      <c r="AB48" s="7"/>
      <c r="AC48" s="28">
        <f t="shared" ca="1" si="0"/>
        <v>-1.7570698399481444E-2</v>
      </c>
      <c r="AD48" s="27">
        <f t="shared" ca="1" si="10"/>
        <v>-6.7871800606553734E-3</v>
      </c>
      <c r="AE48" s="7">
        <v>121</v>
      </c>
    </row>
    <row r="49" spans="1:31" s="26" customFormat="1" x14ac:dyDescent="0.25">
      <c r="A49" s="26">
        <v>29</v>
      </c>
      <c r="B49" s="26">
        <v>605</v>
      </c>
      <c r="C49" s="26">
        <v>13583</v>
      </c>
      <c r="D49" s="26">
        <v>15192</v>
      </c>
      <c r="E49" s="26">
        <v>12934</v>
      </c>
      <c r="F49" s="26">
        <v>11336</v>
      </c>
      <c r="G49" s="27"/>
      <c r="H49" s="7"/>
      <c r="I49" s="28">
        <f t="shared" si="1"/>
        <v>649</v>
      </c>
      <c r="J49" s="27">
        <f t="shared" si="1"/>
        <v>3856</v>
      </c>
      <c r="K49" s="7"/>
      <c r="L49" s="171">
        <f t="shared" si="2"/>
        <v>-0.17103497273025564</v>
      </c>
      <c r="M49" s="27">
        <f t="shared" ca="1" si="3"/>
        <v>1.3677050890768063E-5</v>
      </c>
      <c r="N49" s="44"/>
      <c r="O49" s="44"/>
      <c r="P49" s="7"/>
      <c r="Q49" s="28">
        <f t="shared" ca="1" si="4"/>
        <v>669.55485944612747</v>
      </c>
      <c r="R49" s="27">
        <f t="shared" ca="1" si="5"/>
        <v>3836.0664692546497</v>
      </c>
      <c r="S49" s="7"/>
      <c r="T49" s="28">
        <f t="shared" ca="1" si="6"/>
        <v>-0.1733225523141754</v>
      </c>
      <c r="U49" s="27">
        <f t="shared" ca="1" si="7"/>
        <v>0.99184613939325517</v>
      </c>
      <c r="V49" s="7"/>
      <c r="W49" s="28">
        <f t="shared" ca="1" si="8"/>
        <v>-0.17473322243663947</v>
      </c>
      <c r="X49" s="27">
        <f t="shared" ca="1" si="11"/>
        <v>163.11850340910041</v>
      </c>
      <c r="Y49" s="7"/>
      <c r="Z49" s="28">
        <f t="shared" si="12"/>
        <v>163.15199999999999</v>
      </c>
      <c r="AA49" s="27">
        <f t="shared" si="9"/>
        <v>2.8475395812137885</v>
      </c>
      <c r="AB49" s="7"/>
      <c r="AC49" s="28">
        <f t="shared" ca="1" si="0"/>
        <v>-3.349659089957413E-2</v>
      </c>
      <c r="AD49" s="27">
        <f t="shared" ca="1" si="10"/>
        <v>0.12191500674529721</v>
      </c>
      <c r="AE49" s="7">
        <v>120</v>
      </c>
    </row>
    <row r="50" spans="1:31" s="26" customFormat="1" x14ac:dyDescent="0.25">
      <c r="A50" s="26">
        <v>30</v>
      </c>
      <c r="B50" s="26">
        <v>612</v>
      </c>
      <c r="C50" s="26">
        <v>13397</v>
      </c>
      <c r="D50" s="26">
        <v>15214</v>
      </c>
      <c r="E50" s="26">
        <v>13114</v>
      </c>
      <c r="F50" s="26">
        <v>11313</v>
      </c>
      <c r="G50" s="27"/>
      <c r="H50" s="7"/>
      <c r="I50" s="28">
        <f t="shared" si="1"/>
        <v>283</v>
      </c>
      <c r="J50" s="27">
        <f t="shared" si="1"/>
        <v>3901</v>
      </c>
      <c r="K50" s="7"/>
      <c r="L50" s="171">
        <f t="shared" si="2"/>
        <v>-7.5674875051195037E-2</v>
      </c>
      <c r="M50" s="27">
        <f t="shared" ca="1" si="3"/>
        <v>1.8759062388149871E-5</v>
      </c>
      <c r="N50" s="44"/>
      <c r="O50" s="44"/>
      <c r="P50" s="7"/>
      <c r="Q50" s="28">
        <f t="shared" ca="1" si="4"/>
        <v>303.55485944612741</v>
      </c>
      <c r="R50" s="27">
        <f t="shared" ca="1" si="5"/>
        <v>3881.0664692546497</v>
      </c>
      <c r="S50" s="7"/>
      <c r="T50" s="28">
        <f t="shared" ca="1" si="6"/>
        <v>-7.8578927871715082E-2</v>
      </c>
      <c r="U50" s="27">
        <f t="shared" ca="1" si="7"/>
        <v>1.0034812548508265</v>
      </c>
      <c r="V50" s="7"/>
      <c r="W50" s="28">
        <f t="shared" ca="1" si="8"/>
        <v>-8.0006048378152742E-2</v>
      </c>
      <c r="X50" s="27">
        <f t="shared" ca="1" si="11"/>
        <v>168.55129891988145</v>
      </c>
      <c r="Y50" s="7"/>
      <c r="Z50" s="28">
        <f t="shared" si="12"/>
        <v>168.66</v>
      </c>
      <c r="AA50" s="27">
        <f t="shared" si="9"/>
        <v>2.943672316413636</v>
      </c>
      <c r="AB50" s="7"/>
      <c r="AC50" s="28">
        <f t="shared" ca="1" si="0"/>
        <v>-0.10870108011854995</v>
      </c>
      <c r="AD50" s="27">
        <f t="shared" ca="1" si="10"/>
        <v>8.7562822441356047E-2</v>
      </c>
      <c r="AE50" s="7">
        <v>119</v>
      </c>
    </row>
    <row r="51" spans="1:31" s="26" customFormat="1" x14ac:dyDescent="0.25">
      <c r="A51" s="26">
        <v>31</v>
      </c>
      <c r="B51" s="26">
        <v>632</v>
      </c>
      <c r="C51" s="26">
        <v>13200</v>
      </c>
      <c r="D51" s="26">
        <v>15217</v>
      </c>
      <c r="E51" s="26">
        <v>13308</v>
      </c>
      <c r="F51" s="26">
        <v>11304</v>
      </c>
      <c r="G51" s="27"/>
      <c r="H51" s="7"/>
      <c r="I51" s="28">
        <f t="shared" si="1"/>
        <v>-108</v>
      </c>
      <c r="J51" s="27">
        <f t="shared" si="1"/>
        <v>3913</v>
      </c>
      <c r="K51" s="7"/>
      <c r="L51" s="171">
        <f t="shared" si="2"/>
        <v>2.352486792323686E-2</v>
      </c>
      <c r="M51" s="27">
        <f t="shared" ca="1" si="3"/>
        <v>5.3825985139747316E-6</v>
      </c>
      <c r="N51" s="44"/>
      <c r="O51" s="44"/>
      <c r="P51" s="7"/>
      <c r="Q51" s="28">
        <f t="shared" ca="1" si="4"/>
        <v>-87.445140553872577</v>
      </c>
      <c r="R51" s="27">
        <f t="shared" ca="1" si="5"/>
        <v>3893.0664692546497</v>
      </c>
      <c r="S51" s="7"/>
      <c r="T51" s="28">
        <f t="shared" ca="1" si="6"/>
        <v>2.2636255617361364E-2</v>
      </c>
      <c r="U51" s="27">
        <f t="shared" ca="1" si="7"/>
        <v>1.006583952306179</v>
      </c>
      <c r="V51" s="7"/>
      <c r="W51" s="28">
        <f t="shared" ca="1" si="8"/>
        <v>2.1204825140447126E-2</v>
      </c>
      <c r="X51" s="27">
        <f t="shared" ca="1" si="11"/>
        <v>174.3165842316015</v>
      </c>
      <c r="Y51" s="7"/>
      <c r="Z51" s="28">
        <f t="shared" si="12"/>
        <v>174.34799999999998</v>
      </c>
      <c r="AA51" s="27">
        <f t="shared" si="9"/>
        <v>3.0429466442670736</v>
      </c>
      <c r="AB51" s="7"/>
      <c r="AC51" s="28">
        <f t="shared" ca="1" si="0"/>
        <v>-3.1415768398488808E-2</v>
      </c>
      <c r="AD51" s="27">
        <f t="shared" ca="1" si="10"/>
        <v>-1.1641667512037657E-2</v>
      </c>
      <c r="AE51" s="7">
        <v>118</v>
      </c>
    </row>
    <row r="52" spans="1:31" s="26" customFormat="1" x14ac:dyDescent="0.25">
      <c r="A52" s="26">
        <v>32</v>
      </c>
      <c r="B52" s="26">
        <v>626</v>
      </c>
      <c r="C52" s="26">
        <v>13011</v>
      </c>
      <c r="D52" s="26">
        <v>15202</v>
      </c>
      <c r="E52" s="26">
        <v>13496</v>
      </c>
      <c r="F52" s="26">
        <v>11319</v>
      </c>
      <c r="G52" s="27"/>
      <c r="H52" s="7"/>
      <c r="I52" s="28">
        <f t="shared" si="1"/>
        <v>-485</v>
      </c>
      <c r="J52" s="27">
        <f t="shared" si="1"/>
        <v>3883</v>
      </c>
      <c r="K52" s="7"/>
      <c r="L52" s="171">
        <f t="shared" si="2"/>
        <v>0.12155751982643066</v>
      </c>
      <c r="M52" s="27">
        <f t="shared" ca="1" si="3"/>
        <v>7.5650015585168387E-6</v>
      </c>
      <c r="N52" s="44"/>
      <c r="O52" s="44"/>
      <c r="P52" s="7"/>
      <c r="Q52" s="28">
        <f t="shared" ca="1" si="4"/>
        <v>-464.44514055387259</v>
      </c>
      <c r="R52" s="27">
        <f t="shared" ca="1" si="5"/>
        <v>3863.0664692546497</v>
      </c>
      <c r="S52" s="7"/>
      <c r="T52" s="28">
        <f t="shared" ca="1" si="6"/>
        <v>0.12022736604033278</v>
      </c>
      <c r="U52" s="27">
        <f t="shared" ca="1" si="7"/>
        <v>0.99882720866779806</v>
      </c>
      <c r="V52" s="7"/>
      <c r="W52" s="28">
        <f t="shared" ca="1" si="8"/>
        <v>0.11880706503521579</v>
      </c>
      <c r="X52" s="27">
        <f t="shared" ca="1" si="11"/>
        <v>179.89302799860559</v>
      </c>
      <c r="Y52" s="7"/>
      <c r="Z52" s="28">
        <f t="shared" si="12"/>
        <v>179.98199999999997</v>
      </c>
      <c r="AA52" s="27">
        <f t="shared" si="9"/>
        <v>3.1412784943244341</v>
      </c>
      <c r="AB52" s="7"/>
      <c r="AC52" s="28">
        <f t="shared" ca="1" si="0"/>
        <v>-8.897200139438155E-2</v>
      </c>
      <c r="AD52" s="27">
        <f t="shared" ca="1" si="10"/>
        <v>8.4425776957488097E-2</v>
      </c>
      <c r="AE52" s="7">
        <v>117</v>
      </c>
    </row>
    <row r="53" spans="1:31" s="26" customFormat="1" x14ac:dyDescent="0.25">
      <c r="A53" s="26">
        <v>33</v>
      </c>
      <c r="B53" s="26">
        <v>638</v>
      </c>
      <c r="C53" s="26">
        <v>12816</v>
      </c>
      <c r="D53" s="26">
        <v>15169</v>
      </c>
      <c r="E53" s="26">
        <v>13687</v>
      </c>
      <c r="F53" s="26">
        <v>11348</v>
      </c>
      <c r="G53" s="27"/>
      <c r="H53" s="7"/>
      <c r="I53" s="28">
        <f t="shared" si="1"/>
        <v>-871</v>
      </c>
      <c r="J53" s="27">
        <f t="shared" si="1"/>
        <v>3821</v>
      </c>
      <c r="K53" s="7"/>
      <c r="L53" s="171">
        <f t="shared" si="2"/>
        <v>0.22025481600803132</v>
      </c>
      <c r="M53" s="27">
        <f t="shared" ca="1" si="3"/>
        <v>2.2619597172096161E-6</v>
      </c>
      <c r="N53" s="44"/>
      <c r="O53" s="44"/>
      <c r="P53" s="7"/>
      <c r="Q53" s="28">
        <f t="shared" ca="1" si="4"/>
        <v>-850.44514055387253</v>
      </c>
      <c r="R53" s="27">
        <f t="shared" ca="1" si="5"/>
        <v>3801.0664692546497</v>
      </c>
      <c r="S53" s="7"/>
      <c r="T53" s="28">
        <f t="shared" ca="1" si="6"/>
        <v>0.22014823772008599</v>
      </c>
      <c r="U53" s="27">
        <f t="shared" ca="1" si="7"/>
        <v>0.98279660514847733</v>
      </c>
      <c r="V53" s="7"/>
      <c r="W53" s="28">
        <f t="shared" ca="1" si="8"/>
        <v>0.21875083471918175</v>
      </c>
      <c r="X53" s="27">
        <f t="shared" ca="1" si="11"/>
        <v>185.65810142739724</v>
      </c>
      <c r="Y53" s="7"/>
      <c r="Z53" s="28">
        <f t="shared" si="12"/>
        <v>185.72399999999996</v>
      </c>
      <c r="AA53" s="27">
        <f t="shared" si="9"/>
        <v>3.2414952999739479</v>
      </c>
      <c r="AB53" s="7"/>
      <c r="AC53" s="28">
        <f t="shared" ca="1" si="0"/>
        <v>-6.5898572602719696E-2</v>
      </c>
      <c r="AD53" s="27">
        <f t="shared" ca="1" si="10"/>
        <v>3.5182714733650755E-2</v>
      </c>
      <c r="AE53" s="7">
        <v>116</v>
      </c>
    </row>
    <row r="54" spans="1:31" s="26" customFormat="1" x14ac:dyDescent="0.25">
      <c r="A54" s="26">
        <v>34</v>
      </c>
      <c r="B54" s="26">
        <v>635</v>
      </c>
      <c r="C54" s="26">
        <v>12632</v>
      </c>
      <c r="D54" s="26">
        <v>15125</v>
      </c>
      <c r="E54" s="26">
        <v>13874</v>
      </c>
      <c r="F54" s="26">
        <v>11401</v>
      </c>
      <c r="G54" s="27"/>
      <c r="H54" s="7"/>
      <c r="I54" s="28">
        <f t="shared" si="1"/>
        <v>-1242</v>
      </c>
      <c r="J54" s="27">
        <f t="shared" si="1"/>
        <v>3724</v>
      </c>
      <c r="K54" s="7"/>
      <c r="L54" s="171">
        <f t="shared" si="2"/>
        <v>0.31629484318674428</v>
      </c>
      <c r="M54" s="27">
        <f t="shared" ca="1" si="3"/>
        <v>2.161808209029723E-6</v>
      </c>
      <c r="N54" s="44"/>
      <c r="O54" s="44"/>
      <c r="P54" s="7"/>
      <c r="Q54" s="28">
        <f t="shared" ca="1" si="4"/>
        <v>-1221.4451405538725</v>
      </c>
      <c r="R54" s="27">
        <f t="shared" ca="1" si="5"/>
        <v>3704.0664692546497</v>
      </c>
      <c r="S54" s="7"/>
      <c r="T54" s="28">
        <f t="shared" ca="1" si="6"/>
        <v>0.31618617397186954</v>
      </c>
      <c r="U54" s="27">
        <f t="shared" ca="1" si="7"/>
        <v>0.95771646738437877</v>
      </c>
      <c r="V54" s="7"/>
      <c r="W54" s="28">
        <f t="shared" ca="1" si="8"/>
        <v>0.31482453430456009</v>
      </c>
      <c r="X54" s="27">
        <f t="shared" ca="1" si="11"/>
        <v>191.30670572894041</v>
      </c>
      <c r="Y54" s="7"/>
      <c r="Z54" s="28">
        <f t="shared" si="12"/>
        <v>191.43899999999996</v>
      </c>
      <c r="AA54" s="27">
        <f t="shared" si="9"/>
        <v>3.3412408667254239</v>
      </c>
      <c r="AB54" s="7"/>
      <c r="AC54" s="28">
        <f t="shared" ca="1" si="0"/>
        <v>-0.13229427105954983</v>
      </c>
      <c r="AD54" s="27">
        <f t="shared" ca="1" si="10"/>
        <v>5.1160383380619123E-2</v>
      </c>
      <c r="AE54" s="7">
        <v>115</v>
      </c>
    </row>
    <row r="55" spans="1:31" s="26" customFormat="1" x14ac:dyDescent="0.25">
      <c r="A55" s="26">
        <v>35</v>
      </c>
      <c r="B55" s="26">
        <v>617</v>
      </c>
      <c r="C55" s="26">
        <v>12465</v>
      </c>
      <c r="D55" s="26">
        <v>15055</v>
      </c>
      <c r="E55" s="26">
        <v>14058</v>
      </c>
      <c r="F55" s="26">
        <v>11476</v>
      </c>
      <c r="G55" s="27"/>
      <c r="H55" s="7"/>
      <c r="I55" s="28">
        <f t="shared" si="1"/>
        <v>-1593</v>
      </c>
      <c r="J55" s="27">
        <f t="shared" si="1"/>
        <v>3579</v>
      </c>
      <c r="K55" s="7"/>
      <c r="L55" s="171">
        <f t="shared" si="2"/>
        <v>0.40660908410262392</v>
      </c>
      <c r="M55" s="27">
        <f t="shared" ca="1" si="3"/>
        <v>7.5768915658051203E-7</v>
      </c>
      <c r="N55" s="44"/>
      <c r="O55" s="44"/>
      <c r="P55" s="7"/>
      <c r="Q55" s="28">
        <f t="shared" ca="1" si="4"/>
        <v>-1572.4451405538725</v>
      </c>
      <c r="R55" s="27">
        <f t="shared" ca="1" si="5"/>
        <v>3559.0664692546497</v>
      </c>
      <c r="S55" s="7"/>
      <c r="T55" s="28">
        <f t="shared" ca="1" si="6"/>
        <v>0.40704686298636017</v>
      </c>
      <c r="U55" s="27">
        <f t="shared" ca="1" si="7"/>
        <v>0.92022553979887056</v>
      </c>
      <c r="V55" s="7"/>
      <c r="W55" s="28">
        <f t="shared" ca="1" si="8"/>
        <v>0.40573863068251431</v>
      </c>
      <c r="X55" s="27">
        <f t="shared" ca="1" si="11"/>
        <v>196.90302831366</v>
      </c>
      <c r="Y55" s="7"/>
      <c r="Z55" s="28">
        <f t="shared" si="12"/>
        <v>196.99199999999996</v>
      </c>
      <c r="AA55" s="27">
        <f t="shared" si="9"/>
        <v>3.4381590000886693</v>
      </c>
      <c r="AB55" s="7"/>
      <c r="AC55" s="28">
        <f t="shared" ca="1" si="0"/>
        <v>-8.8971686339959888E-2</v>
      </c>
      <c r="AD55" s="27">
        <f t="shared" ca="1" si="10"/>
        <v>-1.3377542256307606E-3</v>
      </c>
      <c r="AE55" s="7">
        <v>114</v>
      </c>
    </row>
    <row r="56" spans="1:31" s="26" customFormat="1" x14ac:dyDescent="0.25">
      <c r="A56" s="26">
        <v>36</v>
      </c>
      <c r="B56" s="26">
        <v>617</v>
      </c>
      <c r="C56" s="26">
        <v>12293</v>
      </c>
      <c r="D56" s="26">
        <v>14972</v>
      </c>
      <c r="E56" s="26">
        <v>14223</v>
      </c>
      <c r="F56" s="26">
        <v>11559</v>
      </c>
      <c r="G56" s="27"/>
      <c r="H56" s="7"/>
      <c r="I56" s="28">
        <f t="shared" si="1"/>
        <v>-1930</v>
      </c>
      <c r="J56" s="27">
        <f t="shared" si="1"/>
        <v>3413</v>
      </c>
      <c r="K56" s="7"/>
      <c r="L56" s="171">
        <f t="shared" si="2"/>
        <v>0.49310698392248647</v>
      </c>
      <c r="M56" s="27">
        <f t="shared" ca="1" si="3"/>
        <v>4.9860600888883084E-9</v>
      </c>
      <c r="N56" s="44"/>
      <c r="O56" s="44"/>
      <c r="P56" s="7"/>
      <c r="Q56" s="28">
        <f t="shared" ca="1" si="4"/>
        <v>-1909.4451405538725</v>
      </c>
      <c r="R56" s="27">
        <f t="shared" ca="1" si="5"/>
        <v>3393.0664692546497</v>
      </c>
      <c r="S56" s="7"/>
      <c r="T56" s="28">
        <f t="shared" ca="1" si="6"/>
        <v>0.49428347893474572</v>
      </c>
      <c r="U56" s="27">
        <f t="shared" ca="1" si="7"/>
        <v>0.87730489166649572</v>
      </c>
      <c r="V56" s="7"/>
      <c r="W56" s="28">
        <f t="shared" ca="1" si="8"/>
        <v>0.49303637188322341</v>
      </c>
      <c r="X56" s="27">
        <f t="shared" ca="1" si="11"/>
        <v>202.44530370997904</v>
      </c>
      <c r="Y56" s="7"/>
      <c r="Z56" s="28">
        <f t="shared" si="12"/>
        <v>202.54499999999996</v>
      </c>
      <c r="AA56" s="27">
        <f t="shared" si="9"/>
        <v>3.5350771334519138</v>
      </c>
      <c r="AB56" s="7"/>
      <c r="AC56" s="28">
        <f t="shared" ca="1" si="0"/>
        <v>-9.9696290020915512E-2</v>
      </c>
      <c r="AD56" s="27">
        <f t="shared" ca="1" si="10"/>
        <v>5.2424609956005952E-2</v>
      </c>
      <c r="AE56" s="7">
        <v>113</v>
      </c>
    </row>
    <row r="57" spans="1:31" s="26" customFormat="1" x14ac:dyDescent="0.25">
      <c r="A57" s="26">
        <v>37</v>
      </c>
      <c r="B57" s="26">
        <v>612</v>
      </c>
      <c r="C57" s="26">
        <v>12136</v>
      </c>
      <c r="D57" s="26">
        <v>14872</v>
      </c>
      <c r="E57" s="26">
        <v>14381</v>
      </c>
      <c r="F57" s="26">
        <v>11663</v>
      </c>
      <c r="G57" s="27"/>
      <c r="H57" s="7"/>
      <c r="I57" s="28">
        <f t="shared" si="1"/>
        <v>-2245</v>
      </c>
      <c r="J57" s="27">
        <f t="shared" si="1"/>
        <v>3209</v>
      </c>
      <c r="K57" s="7"/>
      <c r="L57" s="171">
        <f t="shared" si="2"/>
        <v>0.57433392655993731</v>
      </c>
      <c r="M57" s="27">
        <f t="shared" ca="1" si="3"/>
        <v>1.0187659958078109E-7</v>
      </c>
      <c r="N57" s="44"/>
      <c r="O57" s="44"/>
      <c r="P57" s="7"/>
      <c r="Q57" s="28">
        <f t="shared" ca="1" si="4"/>
        <v>-2224.4451405538725</v>
      </c>
      <c r="R57" s="27">
        <f t="shared" ca="1" si="5"/>
        <v>3189.0664692546497</v>
      </c>
      <c r="S57" s="7"/>
      <c r="T57" s="28">
        <f t="shared" ca="1" si="6"/>
        <v>0.57582512292210908</v>
      </c>
      <c r="U57" s="27">
        <f t="shared" ca="1" si="7"/>
        <v>0.82455903492550497</v>
      </c>
      <c r="V57" s="7"/>
      <c r="W57" s="28">
        <f t="shared" ca="1" si="8"/>
        <v>0.57465310769907429</v>
      </c>
      <c r="X57" s="27">
        <f t="shared" ca="1" si="11"/>
        <v>207.98324105967947</v>
      </c>
      <c r="Y57" s="7"/>
      <c r="Z57" s="28">
        <f t="shared" si="12"/>
        <v>208.05299999999997</v>
      </c>
      <c r="AA57" s="27">
        <f t="shared" si="9"/>
        <v>3.6312098686517618</v>
      </c>
      <c r="AB57" s="7"/>
      <c r="AC57" s="28">
        <f t="shared" ca="1" si="0"/>
        <v>-6.9758940320497231E-2</v>
      </c>
      <c r="AD57" s="27">
        <f t="shared" ca="1" si="10"/>
        <v>8.5759395937571981E-2</v>
      </c>
      <c r="AE57" s="7">
        <v>112</v>
      </c>
    </row>
    <row r="58" spans="1:31" s="26" customFormat="1" x14ac:dyDescent="0.25">
      <c r="A58" s="26">
        <v>38</v>
      </c>
      <c r="B58" s="26">
        <v>621</v>
      </c>
      <c r="C58" s="26">
        <v>11982</v>
      </c>
      <c r="D58" s="26">
        <v>14750</v>
      </c>
      <c r="E58" s="26">
        <v>14526</v>
      </c>
      <c r="F58" s="26">
        <v>11773</v>
      </c>
      <c r="G58" s="27"/>
      <c r="H58" s="7"/>
      <c r="I58" s="28">
        <f t="shared" si="1"/>
        <v>-2544</v>
      </c>
      <c r="J58" s="27">
        <f t="shared" si="1"/>
        <v>2977</v>
      </c>
      <c r="K58" s="7"/>
      <c r="L58" s="171">
        <f t="shared" si="2"/>
        <v>0.65133061730844954</v>
      </c>
      <c r="M58" s="27">
        <f t="shared" ca="1" si="3"/>
        <v>6.524110057464949E-7</v>
      </c>
      <c r="N58" s="44"/>
      <c r="O58" s="44"/>
      <c r="P58" s="7"/>
      <c r="Q58" s="28">
        <f t="shared" ca="1" si="4"/>
        <v>-2523.4451405538725</v>
      </c>
      <c r="R58" s="27">
        <f t="shared" ca="1" si="5"/>
        <v>2957.0664692546497</v>
      </c>
      <c r="S58" s="7"/>
      <c r="T58" s="28">
        <f t="shared" ca="1" si="6"/>
        <v>0.65322496911963823</v>
      </c>
      <c r="U58" s="27">
        <f t="shared" ca="1" si="7"/>
        <v>0.76457355078869194</v>
      </c>
      <c r="V58" s="7"/>
      <c r="W58" s="28">
        <f t="shared" ca="1" si="8"/>
        <v>0.6521383369415813</v>
      </c>
      <c r="X58" s="27">
        <f t="shared" ca="1" si="11"/>
        <v>213.57207999669765</v>
      </c>
      <c r="Y58" s="7"/>
      <c r="Z58" s="28">
        <f t="shared" si="12"/>
        <v>213.64199999999997</v>
      </c>
      <c r="AA58" s="27">
        <f t="shared" si="9"/>
        <v>3.7287563205457248</v>
      </c>
      <c r="AB58" s="7"/>
      <c r="AC58" s="28">
        <f t="shared" ca="1" si="0"/>
        <v>-6.9920003302314626E-2</v>
      </c>
      <c r="AD58" s="27">
        <f t="shared" ca="1" si="10"/>
        <v>5.3234476796831132E-2</v>
      </c>
      <c r="AE58" s="7">
        <v>111</v>
      </c>
    </row>
    <row r="59" spans="1:31" s="26" customFormat="1" x14ac:dyDescent="0.25">
      <c r="A59" s="26">
        <v>39</v>
      </c>
      <c r="B59" s="26">
        <v>624</v>
      </c>
      <c r="C59" s="26">
        <v>11842</v>
      </c>
      <c r="D59" s="26">
        <v>14617</v>
      </c>
      <c r="E59" s="26">
        <v>14661</v>
      </c>
      <c r="F59" s="26">
        <v>11904</v>
      </c>
      <c r="G59" s="27"/>
      <c r="H59" s="7"/>
      <c r="I59" s="28">
        <f t="shared" si="1"/>
        <v>-2819</v>
      </c>
      <c r="J59" s="27">
        <f t="shared" si="1"/>
        <v>2713</v>
      </c>
      <c r="K59" s="7"/>
      <c r="L59" s="171">
        <f t="shared" si="2"/>
        <v>0.72246050845516441</v>
      </c>
      <c r="M59" s="27">
        <f t="shared" ca="1" si="3"/>
        <v>9.2567670070455E-7</v>
      </c>
      <c r="N59" s="44"/>
      <c r="O59" s="44"/>
      <c r="P59" s="7"/>
      <c r="Q59" s="28">
        <f t="shared" ca="1" si="4"/>
        <v>-2798.4451405538725</v>
      </c>
      <c r="R59" s="27">
        <f t="shared" ca="1" si="5"/>
        <v>2693.0664692546497</v>
      </c>
      <c r="S59" s="7"/>
      <c r="T59" s="28">
        <f t="shared" ca="1" si="6"/>
        <v>0.72441211863241572</v>
      </c>
      <c r="U59" s="27">
        <f t="shared" ca="1" si="7"/>
        <v>0.69631420677093914</v>
      </c>
      <c r="V59" s="7"/>
      <c r="W59" s="28">
        <f t="shared" ca="1" si="8"/>
        <v>0.72342262939387458</v>
      </c>
      <c r="X59" s="27">
        <f t="shared" ca="1" si="11"/>
        <v>219.20363395760114</v>
      </c>
      <c r="Y59" s="7"/>
      <c r="Z59" s="28">
        <f t="shared" si="12"/>
        <v>219.25799999999998</v>
      </c>
      <c r="AA59" s="27">
        <f t="shared" si="9"/>
        <v>3.8267740113377267</v>
      </c>
      <c r="AB59" s="7"/>
      <c r="AC59" s="28">
        <f t="shared" ca="1" si="0"/>
        <v>-5.4366042398839909E-2</v>
      </c>
      <c r="AD59" s="27">
        <f t="shared" ca="1" si="10"/>
        <v>7.5075470667087529E-2</v>
      </c>
      <c r="AE59" s="7">
        <v>110</v>
      </c>
    </row>
    <row r="60" spans="1:31" s="26" customFormat="1" x14ac:dyDescent="0.25">
      <c r="A60" s="26">
        <v>40</v>
      </c>
      <c r="B60" s="26">
        <v>627</v>
      </c>
      <c r="C60" s="26">
        <v>11722</v>
      </c>
      <c r="D60" s="26">
        <v>14481</v>
      </c>
      <c r="E60" s="26">
        <v>14793</v>
      </c>
      <c r="F60" s="26">
        <v>12058</v>
      </c>
      <c r="G60" s="27"/>
      <c r="H60" s="7"/>
      <c r="I60" s="28">
        <f t="shared" si="1"/>
        <v>-3071</v>
      </c>
      <c r="J60" s="27">
        <f t="shared" si="1"/>
        <v>2423</v>
      </c>
      <c r="K60" s="7"/>
      <c r="L60" s="171">
        <f t="shared" si="2"/>
        <v>0.78694579114910357</v>
      </c>
      <c r="M60" s="27">
        <f t="shared" ca="1" si="3"/>
        <v>3.3009452755124431E-6</v>
      </c>
      <c r="N60" s="44"/>
      <c r="O60" s="44"/>
      <c r="P60" s="7"/>
      <c r="Q60" s="28">
        <f t="shared" ca="1" si="4"/>
        <v>-3050.4451405538725</v>
      </c>
      <c r="R60" s="27">
        <f t="shared" ca="1" si="5"/>
        <v>2403.0664692546497</v>
      </c>
      <c r="S60" s="7"/>
      <c r="T60" s="28">
        <f t="shared" ca="1" si="6"/>
        <v>0.78964543382230645</v>
      </c>
      <c r="U60" s="27">
        <f t="shared" ca="1" si="7"/>
        <v>0.62133235159992284</v>
      </c>
      <c r="V60" s="7"/>
      <c r="W60" s="28">
        <f t="shared" ca="1" si="8"/>
        <v>0.7887626415214547</v>
      </c>
      <c r="X60" s="27">
        <f t="shared" ca="1" si="11"/>
        <v>224.88118167329503</v>
      </c>
      <c r="Y60" s="7"/>
      <c r="Z60" s="28">
        <f t="shared" si="12"/>
        <v>224.90099999999998</v>
      </c>
      <c r="AA60" s="27">
        <f t="shared" si="9"/>
        <v>3.9252629410277664</v>
      </c>
      <c r="AB60" s="7"/>
      <c r="AC60" s="28">
        <f t="shared" ca="1" si="0"/>
        <v>-1.9818326704950096E-2</v>
      </c>
      <c r="AD60" s="27">
        <f t="shared" ca="1" si="10"/>
        <v>2.3806862304923015E-2</v>
      </c>
      <c r="AE60" s="7">
        <v>109</v>
      </c>
    </row>
    <row r="61" spans="1:31" s="26" customFormat="1" x14ac:dyDescent="0.25">
      <c r="A61" s="26">
        <v>41</v>
      </c>
      <c r="B61" s="26">
        <v>637</v>
      </c>
      <c r="C61" s="26">
        <v>11609</v>
      </c>
      <c r="D61" s="26">
        <v>14317</v>
      </c>
      <c r="E61" s="26">
        <v>14905</v>
      </c>
      <c r="F61" s="26">
        <v>12211</v>
      </c>
      <c r="G61" s="27"/>
      <c r="H61" s="7"/>
      <c r="I61" s="28">
        <f t="shared" si="1"/>
        <v>-3296</v>
      </c>
      <c r="J61" s="27">
        <f t="shared" si="1"/>
        <v>2106</v>
      </c>
      <c r="K61" s="7"/>
      <c r="L61" s="171">
        <f t="shared" si="2"/>
        <v>0.84464574284445038</v>
      </c>
      <c r="M61" s="27">
        <f t="shared" ca="1" si="3"/>
        <v>6.1382424988300844E-6</v>
      </c>
      <c r="N61" s="44"/>
      <c r="O61" s="44"/>
      <c r="P61" s="7"/>
      <c r="Q61" s="28">
        <f t="shared" ca="1" si="4"/>
        <v>-3275.4451405538725</v>
      </c>
      <c r="R61" s="27">
        <f t="shared" ca="1" si="5"/>
        <v>2086.0664692546497</v>
      </c>
      <c r="S61" s="7"/>
      <c r="T61" s="28">
        <f t="shared" ca="1" si="6"/>
        <v>0.84788946524185171</v>
      </c>
      <c r="U61" s="27">
        <f t="shared" ca="1" si="7"/>
        <v>0.53936942715436365</v>
      </c>
      <c r="V61" s="7"/>
      <c r="W61" s="28">
        <f t="shared" ca="1" si="8"/>
        <v>0.8471232905228675</v>
      </c>
      <c r="X61" s="27">
        <f t="shared" ca="1" si="11"/>
        <v>230.62456498653762</v>
      </c>
      <c r="Y61" s="7"/>
      <c r="Z61" s="28">
        <f t="shared" si="12"/>
        <v>230.63399999999999</v>
      </c>
      <c r="AA61" s="27">
        <f t="shared" si="9"/>
        <v>4.0253226670446018</v>
      </c>
      <c r="AB61" s="7"/>
      <c r="AC61" s="28">
        <f t="shared" ca="1" si="0"/>
        <v>-9.4350134623653048E-3</v>
      </c>
      <c r="AD61" s="27">
        <f t="shared" ca="1" si="10"/>
        <v>-1.9374551257840267E-2</v>
      </c>
      <c r="AE61" s="7">
        <v>108</v>
      </c>
    </row>
    <row r="62" spans="1:31" s="26" customFormat="1" x14ac:dyDescent="0.25">
      <c r="A62" s="26">
        <v>42</v>
      </c>
      <c r="B62" s="26">
        <v>633</v>
      </c>
      <c r="C62" s="26">
        <v>11508</v>
      </c>
      <c r="D62" s="26">
        <v>14143</v>
      </c>
      <c r="E62" s="26">
        <v>14994</v>
      </c>
      <c r="F62" s="26">
        <v>12377</v>
      </c>
      <c r="G62" s="27"/>
      <c r="H62" s="7"/>
      <c r="I62" s="28">
        <f t="shared" si="1"/>
        <v>-3486</v>
      </c>
      <c r="J62" s="27">
        <f t="shared" si="1"/>
        <v>1766</v>
      </c>
      <c r="K62" s="7"/>
      <c r="L62" s="171">
        <f t="shared" si="2"/>
        <v>0.89361436252784343</v>
      </c>
      <c r="M62" s="27">
        <f t="shared" ca="1" si="3"/>
        <v>7.9402341526190761E-6</v>
      </c>
      <c r="N62" s="44"/>
      <c r="O62" s="44"/>
      <c r="P62" s="7"/>
      <c r="Q62" s="28">
        <f t="shared" ca="1" si="4"/>
        <v>-3465.4451405538725</v>
      </c>
      <c r="R62" s="27">
        <f t="shared" ca="1" si="5"/>
        <v>1746.0664692546495</v>
      </c>
      <c r="S62" s="7"/>
      <c r="T62" s="28">
        <f t="shared" ca="1" si="6"/>
        <v>0.89707331399613444</v>
      </c>
      <c r="U62" s="27">
        <f t="shared" ca="1" si="7"/>
        <v>0.45145966591937897</v>
      </c>
      <c r="V62" s="7"/>
      <c r="W62" s="28">
        <f t="shared" ca="1" si="8"/>
        <v>0.89643220463708573</v>
      </c>
      <c r="X62" s="27">
        <f t="shared" ca="1" si="11"/>
        <v>236.37910074819001</v>
      </c>
      <c r="Y62" s="7"/>
      <c r="Z62" s="28">
        <f t="shared" si="12"/>
        <v>236.33099999999999</v>
      </c>
      <c r="AA62" s="27">
        <f t="shared" si="9"/>
        <v>4.1247540745307187</v>
      </c>
      <c r="AB62" s="7"/>
      <c r="AC62" s="28">
        <f t="shared" ca="1" si="0"/>
        <v>4.8100748190023523E-2</v>
      </c>
      <c r="AD62" s="27">
        <f t="shared" ca="1" si="10"/>
        <v>-6.884191916412874E-3</v>
      </c>
      <c r="AE62" s="7">
        <v>107</v>
      </c>
    </row>
    <row r="63" spans="1:31" s="26" customFormat="1" x14ac:dyDescent="0.25">
      <c r="A63" s="26">
        <v>43</v>
      </c>
      <c r="B63" s="26">
        <v>626</v>
      </c>
      <c r="C63" s="26">
        <v>11434</v>
      </c>
      <c r="D63" s="26">
        <v>13976</v>
      </c>
      <c r="E63" s="26">
        <v>15078</v>
      </c>
      <c r="F63" s="26">
        <v>12556</v>
      </c>
      <c r="G63" s="27"/>
      <c r="H63" s="7"/>
      <c r="I63" s="28">
        <f t="shared" si="1"/>
        <v>-3644</v>
      </c>
      <c r="J63" s="27">
        <f t="shared" si="1"/>
        <v>1420</v>
      </c>
      <c r="K63" s="7"/>
      <c r="L63" s="171">
        <f t="shared" si="2"/>
        <v>0.93336133780223318</v>
      </c>
      <c r="M63" s="27">
        <f t="shared" ca="1" si="3"/>
        <v>1.6796744455653807E-5</v>
      </c>
      <c r="N63" s="44"/>
      <c r="O63" s="44"/>
      <c r="P63" s="7"/>
      <c r="Q63" s="28">
        <f t="shared" ca="1" si="4"/>
        <v>-3623.4451405538725</v>
      </c>
      <c r="R63" s="27">
        <f t="shared" ca="1" si="5"/>
        <v>1400.0664692546495</v>
      </c>
      <c r="S63" s="7"/>
      <c r="T63" s="28">
        <f t="shared" ca="1" si="6"/>
        <v>0.93797356717074842</v>
      </c>
      <c r="U63" s="27">
        <f t="shared" ca="1" si="7"/>
        <v>0.36199855595671815</v>
      </c>
      <c r="V63" s="7"/>
      <c r="W63" s="28">
        <f t="shared" ca="1" si="8"/>
        <v>0.93745972095363006</v>
      </c>
      <c r="X63" s="27">
        <f t="shared" ca="1" si="11"/>
        <v>241.99577536806589</v>
      </c>
      <c r="Y63" s="7"/>
      <c r="Z63" s="28">
        <f t="shared" si="12"/>
        <v>241.96499999999997</v>
      </c>
      <c r="AA63" s="27">
        <f t="shared" si="9"/>
        <v>4.2230859245880792</v>
      </c>
      <c r="AB63" s="7"/>
      <c r="AC63" s="28">
        <f t="shared" ca="1" si="0"/>
        <v>3.0775368065917519E-2</v>
      </c>
      <c r="AD63" s="27">
        <f t="shared" ca="1" si="10"/>
        <v>7.8431165316118268E-2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11378</v>
      </c>
      <c r="D64" s="26">
        <v>13793</v>
      </c>
      <c r="E64" s="26">
        <v>15136</v>
      </c>
      <c r="F64" s="26">
        <v>12733</v>
      </c>
      <c r="G64" s="27"/>
      <c r="H64" s="7"/>
      <c r="I64" s="28">
        <f t="shared" si="1"/>
        <v>-3758</v>
      </c>
      <c r="J64" s="27">
        <f t="shared" si="1"/>
        <v>1060</v>
      </c>
      <c r="K64" s="7"/>
      <c r="L64" s="171">
        <f t="shared" si="2"/>
        <v>0.96400728948305825</v>
      </c>
      <c r="M64" s="27">
        <f t="shared" ca="1" si="3"/>
        <v>9.5798919302143067E-6</v>
      </c>
      <c r="N64" s="44"/>
      <c r="O64" s="44"/>
      <c r="P64" s="7"/>
      <c r="Q64" s="28">
        <f t="shared" ca="1" si="4"/>
        <v>-3737.4451405538725</v>
      </c>
      <c r="R64" s="27">
        <f t="shared" ca="1" si="5"/>
        <v>1040.0664692546495</v>
      </c>
      <c r="S64" s="7"/>
      <c r="T64" s="28">
        <f t="shared" ca="1" si="6"/>
        <v>0.96748387642331801</v>
      </c>
      <c r="U64" s="27">
        <f t="shared" ca="1" si="7"/>
        <v>0.26891763229614624</v>
      </c>
      <c r="V64" s="7"/>
      <c r="W64" s="28">
        <f t="shared" ca="1" si="8"/>
        <v>0.967102429533236</v>
      </c>
      <c r="X64" s="27">
        <f t="shared" ca="1" si="11"/>
        <v>247.57035869752997</v>
      </c>
      <c r="Y64" s="7"/>
      <c r="Z64" s="28">
        <f t="shared" si="12"/>
        <v>247.58099999999996</v>
      </c>
      <c r="AA64" s="27">
        <f t="shared" si="9"/>
        <v>4.3211036153800801</v>
      </c>
      <c r="AB64" s="7"/>
      <c r="AC64" s="28">
        <f t="shared" ca="1" si="0"/>
        <v>-1.0641302469991842E-2</v>
      </c>
      <c r="AD64" s="27">
        <f t="shared" ca="1" si="10"/>
        <v>5.1762927281600923E-2</v>
      </c>
      <c r="AE64" s="7">
        <v>105</v>
      </c>
    </row>
    <row r="65" spans="1:31" s="26" customFormat="1" x14ac:dyDescent="0.25">
      <c r="A65" s="26">
        <v>45</v>
      </c>
      <c r="B65" s="26">
        <v>604</v>
      </c>
      <c r="C65" s="26">
        <v>11335</v>
      </c>
      <c r="D65" s="26">
        <v>13612</v>
      </c>
      <c r="E65" s="26">
        <v>15174</v>
      </c>
      <c r="F65" s="26">
        <v>12914</v>
      </c>
      <c r="G65" s="27"/>
      <c r="H65" s="7"/>
      <c r="I65" s="28">
        <f t="shared" si="1"/>
        <v>-3839</v>
      </c>
      <c r="J65" s="27">
        <f t="shared" si="1"/>
        <v>698</v>
      </c>
      <c r="K65" s="7"/>
      <c r="L65" s="171">
        <f t="shared" si="2"/>
        <v>0.98485923211444193</v>
      </c>
      <c r="M65" s="27">
        <f t="shared" ca="1" si="3"/>
        <v>1.1183505126588663E-5</v>
      </c>
      <c r="N65" s="44"/>
      <c r="O65" s="44"/>
      <c r="P65" s="7"/>
      <c r="Q65" s="28">
        <f t="shared" ca="1" si="4"/>
        <v>-3818.4451405538725</v>
      </c>
      <c r="R65" s="27">
        <f t="shared" ca="1" si="5"/>
        <v>678.06646925464963</v>
      </c>
      <c r="S65" s="7"/>
      <c r="T65" s="28">
        <f t="shared" ca="1" si="6"/>
        <v>0.9884517277343543</v>
      </c>
      <c r="U65" s="27">
        <f t="shared" ca="1" si="7"/>
        <v>0.17531959239301556</v>
      </c>
      <c r="V65" s="7"/>
      <c r="W65" s="28">
        <f t="shared" ca="1" si="8"/>
        <v>0.98820340691947062</v>
      </c>
      <c r="X65" s="27">
        <f t="shared" ca="1" si="11"/>
        <v>253.04945605409932</v>
      </c>
      <c r="Y65" s="7"/>
      <c r="Z65" s="28">
        <f t="shared" si="12"/>
        <v>253.01699999999997</v>
      </c>
      <c r="AA65" s="27">
        <f t="shared" si="9"/>
        <v>4.4159797135184915</v>
      </c>
      <c r="AB65" s="7"/>
      <c r="AC65" s="28">
        <f t="shared" ca="1" si="0"/>
        <v>3.2456054099355924E-2</v>
      </c>
      <c r="AD65" s="27">
        <f t="shared" ca="1" si="10"/>
        <v>4.5971668745607985E-3</v>
      </c>
      <c r="AE65" s="7">
        <v>104</v>
      </c>
    </row>
    <row r="66" spans="1:31" s="26" customFormat="1" x14ac:dyDescent="0.25">
      <c r="A66" s="26">
        <v>46</v>
      </c>
      <c r="B66" s="26">
        <v>623</v>
      </c>
      <c r="C66" s="26">
        <v>11308</v>
      </c>
      <c r="D66" s="26">
        <v>13424</v>
      </c>
      <c r="E66" s="26">
        <v>15197</v>
      </c>
      <c r="F66" s="26">
        <v>13099</v>
      </c>
      <c r="G66" s="27"/>
      <c r="H66" s="7"/>
      <c r="I66" s="28">
        <f t="shared" si="1"/>
        <v>-3889</v>
      </c>
      <c r="J66" s="27">
        <f t="shared" si="1"/>
        <v>325</v>
      </c>
      <c r="K66" s="7"/>
      <c r="L66" s="171">
        <f t="shared" si="2"/>
        <v>0.99708480074608019</v>
      </c>
      <c r="M66" s="27">
        <f t="shared" ca="1" si="3"/>
        <v>1.7630650784713976E-5</v>
      </c>
      <c r="N66" s="44"/>
      <c r="O66" s="44"/>
      <c r="P66" s="7"/>
      <c r="Q66" s="28">
        <f t="shared" ca="1" si="4"/>
        <v>-3868.4451405538725</v>
      </c>
      <c r="R66" s="27">
        <f t="shared" ca="1" si="5"/>
        <v>305.06646925464963</v>
      </c>
      <c r="S66" s="7"/>
      <c r="T66" s="28">
        <f t="shared" ca="1" si="6"/>
        <v>1.0013948458275865</v>
      </c>
      <c r="U66" s="27">
        <f t="shared" ca="1" si="7"/>
        <v>7.8877413155811843E-2</v>
      </c>
      <c r="V66" s="7"/>
      <c r="W66" s="28">
        <f t="shared" ca="1" si="8"/>
        <v>1.0012836875967484</v>
      </c>
      <c r="X66" s="27">
        <f t="shared" ca="1" si="11"/>
        <v>258.6055156635158</v>
      </c>
      <c r="Y66" s="7"/>
      <c r="Z66" s="28">
        <f t="shared" si="12"/>
        <v>258.62399999999997</v>
      </c>
      <c r="AA66" s="27">
        <f t="shared" si="9"/>
        <v>4.5138403246778145</v>
      </c>
      <c r="AB66" s="7"/>
      <c r="AC66" s="28">
        <f t="shared" ca="1" si="0"/>
        <v>-1.8484336484164032E-2</v>
      </c>
      <c r="AD66" s="27">
        <f t="shared" ca="1" si="10"/>
        <v>8.5699572688099579E-2</v>
      </c>
      <c r="AE66" s="7">
        <v>103</v>
      </c>
    </row>
    <row r="67" spans="1:31" s="26" customFormat="1" x14ac:dyDescent="0.25">
      <c r="A67" s="26">
        <v>47</v>
      </c>
      <c r="B67" s="26">
        <v>631</v>
      </c>
      <c r="C67" s="26">
        <v>11291</v>
      </c>
      <c r="D67" s="26">
        <v>13219</v>
      </c>
      <c r="E67" s="26">
        <v>15190</v>
      </c>
      <c r="F67" s="26">
        <v>13282</v>
      </c>
      <c r="G67" s="27"/>
      <c r="H67" s="7"/>
      <c r="I67" s="28">
        <f t="shared" si="1"/>
        <v>-3899</v>
      </c>
      <c r="J67" s="27">
        <f t="shared" si="1"/>
        <v>-63</v>
      </c>
      <c r="K67" s="7"/>
      <c r="L67" s="171">
        <f t="shared" si="2"/>
        <v>0.99974142004626532</v>
      </c>
      <c r="M67" s="27">
        <f t="shared" ca="1" si="3"/>
        <v>1.8263303777012108E-5</v>
      </c>
      <c r="N67" s="44"/>
      <c r="O67" s="44"/>
      <c r="P67" s="7"/>
      <c r="Q67" s="28">
        <f t="shared" ca="1" si="4"/>
        <v>-3878.4451405538725</v>
      </c>
      <c r="R67" s="27">
        <f t="shared" ca="1" si="5"/>
        <v>-82.933530745350367</v>
      </c>
      <c r="S67" s="7"/>
      <c r="T67" s="28">
        <f t="shared" ca="1" si="6"/>
        <v>1.0039834694462331</v>
      </c>
      <c r="U67" s="27">
        <f t="shared" ca="1" si="7"/>
        <v>-2.1443137900582374E-2</v>
      </c>
      <c r="V67" s="7"/>
      <c r="W67" s="28">
        <f t="shared" ca="1" si="8"/>
        <v>1.0040149787245816</v>
      </c>
      <c r="X67" s="27">
        <f t="shared" ca="1" si="11"/>
        <v>264.33326479090033</v>
      </c>
      <c r="Y67" s="7"/>
      <c r="Z67" s="28">
        <f t="shared" si="12"/>
        <v>264.30299999999994</v>
      </c>
      <c r="AA67" s="27">
        <f t="shared" si="9"/>
        <v>4.6129575728985719</v>
      </c>
      <c r="AB67" s="7"/>
      <c r="AC67" s="28">
        <f t="shared" ca="1" si="0"/>
        <v>3.0264790900389471E-2</v>
      </c>
      <c r="AD67" s="27">
        <f t="shared" ca="1" si="10"/>
        <v>-3.4330647991112073E-2</v>
      </c>
      <c r="AE67" s="7">
        <v>102</v>
      </c>
    </row>
    <row r="68" spans="1:31" s="26" customFormat="1" x14ac:dyDescent="0.25">
      <c r="A68" s="26">
        <v>48</v>
      </c>
      <c r="B68" s="26">
        <v>635</v>
      </c>
      <c r="C68" s="26">
        <v>11315</v>
      </c>
      <c r="D68" s="26">
        <v>13039</v>
      </c>
      <c r="E68" s="26">
        <v>15189</v>
      </c>
      <c r="F68" s="26">
        <v>13484</v>
      </c>
      <c r="G68" s="27"/>
      <c r="H68" s="7"/>
      <c r="I68" s="28">
        <f t="shared" si="1"/>
        <v>-3874</v>
      </c>
      <c r="J68" s="27">
        <f t="shared" si="1"/>
        <v>-445</v>
      </c>
      <c r="K68" s="7"/>
      <c r="L68" s="171">
        <f t="shared" si="2"/>
        <v>0.99250781627836915</v>
      </c>
      <c r="M68" s="27">
        <f t="shared" ca="1" si="3"/>
        <v>2.6791551463311256E-5</v>
      </c>
      <c r="N68" s="44"/>
      <c r="O68" s="44"/>
      <c r="P68" s="7"/>
      <c r="Q68" s="28">
        <f t="shared" ca="1" si="4"/>
        <v>-3853.4451405538725</v>
      </c>
      <c r="R68" s="27">
        <f t="shared" ca="1" si="5"/>
        <v>-464.93353074535037</v>
      </c>
      <c r="S68" s="7"/>
      <c r="T68" s="28">
        <f t="shared" ca="1" si="6"/>
        <v>0.99751191039961695</v>
      </c>
      <c r="U68" s="27">
        <f t="shared" ca="1" si="7"/>
        <v>-0.12021234022930039</v>
      </c>
      <c r="V68" s="7"/>
      <c r="W68" s="28">
        <f t="shared" ca="1" si="8"/>
        <v>0.99768387186764862</v>
      </c>
      <c r="X68" s="27">
        <f t="shared" ca="1" si="11"/>
        <v>269.98029062065984</v>
      </c>
      <c r="Y68" s="7"/>
      <c r="Z68" s="28">
        <f t="shared" si="12"/>
        <v>270.01799999999992</v>
      </c>
      <c r="AA68" s="27">
        <f t="shared" si="9"/>
        <v>4.7127031396500465</v>
      </c>
      <c r="AB68" s="7"/>
      <c r="AC68" s="28">
        <f t="shared" ca="1" si="0"/>
        <v>-3.7709379340071791E-2</v>
      </c>
      <c r="AD68" s="27">
        <f t="shared" ca="1" si="10"/>
        <v>8.5544616594575018E-2</v>
      </c>
      <c r="AE68" s="7">
        <v>101</v>
      </c>
    </row>
    <row r="69" spans="1:31" s="26" customFormat="1" x14ac:dyDescent="0.25">
      <c r="A69" s="26">
        <v>49</v>
      </c>
      <c r="B69" s="26">
        <v>624</v>
      </c>
      <c r="C69" s="26">
        <v>11347</v>
      </c>
      <c r="D69" s="26">
        <v>12853</v>
      </c>
      <c r="E69" s="26">
        <v>15152</v>
      </c>
      <c r="F69" s="26">
        <v>13667</v>
      </c>
      <c r="G69" s="27"/>
      <c r="H69" s="7"/>
      <c r="I69" s="28">
        <f t="shared" si="1"/>
        <v>-3805</v>
      </c>
      <c r="J69" s="27">
        <f t="shared" si="1"/>
        <v>-814</v>
      </c>
      <c r="K69" s="7"/>
      <c r="L69" s="171">
        <f t="shared" si="2"/>
        <v>0.97578714131247635</v>
      </c>
      <c r="M69" s="27">
        <f t="shared" ca="1" si="3"/>
        <v>1.7396308792058059E-5</v>
      </c>
      <c r="N69" s="44"/>
      <c r="O69" s="44"/>
      <c r="P69" s="7"/>
      <c r="Q69" s="28">
        <f t="shared" ca="1" si="4"/>
        <v>-3784.4451405538725</v>
      </c>
      <c r="R69" s="27">
        <f t="shared" ca="1" si="5"/>
        <v>-833.93353074535037</v>
      </c>
      <c r="S69" s="7"/>
      <c r="T69" s="28">
        <f t="shared" ca="1" si="6"/>
        <v>0.97965040743095633</v>
      </c>
      <c r="U69" s="27">
        <f t="shared" ca="1" si="7"/>
        <v>-0.21562028698138663</v>
      </c>
      <c r="V69" s="7"/>
      <c r="W69" s="28">
        <f t="shared" ca="1" si="8"/>
        <v>0.97995802956224498</v>
      </c>
      <c r="X69" s="27">
        <f t="shared" ca="1" si="11"/>
        <v>275.51882740450515</v>
      </c>
      <c r="Y69" s="7"/>
      <c r="Z69" s="28">
        <f t="shared" si="12"/>
        <v>275.6339999999999</v>
      </c>
      <c r="AA69" s="27">
        <f t="shared" si="9"/>
        <v>4.8107208304420483</v>
      </c>
      <c r="AB69" s="7"/>
      <c r="AC69" s="28">
        <f t="shared" ca="1" si="0"/>
        <v>-0.11517259549475511</v>
      </c>
      <c r="AD69" s="27">
        <f t="shared" ca="1" si="10"/>
        <v>4.9752999600798375E-2</v>
      </c>
      <c r="AE69" s="7">
        <v>100</v>
      </c>
    </row>
    <row r="70" spans="1:31" s="26" customFormat="1" x14ac:dyDescent="0.25">
      <c r="A70" s="26">
        <v>50</v>
      </c>
      <c r="B70" s="26">
        <v>637</v>
      </c>
      <c r="C70" s="26">
        <v>11400</v>
      </c>
      <c r="D70" s="26">
        <v>12660</v>
      </c>
      <c r="E70" s="26">
        <v>15099</v>
      </c>
      <c r="F70" s="26">
        <v>13855</v>
      </c>
      <c r="G70" s="27"/>
      <c r="H70" s="7"/>
      <c r="I70" s="28">
        <f t="shared" si="1"/>
        <v>-3699</v>
      </c>
      <c r="J70" s="27">
        <f t="shared" si="1"/>
        <v>-1195</v>
      </c>
      <c r="K70" s="7"/>
      <c r="L70" s="171">
        <f t="shared" si="2"/>
        <v>0.94905765504409434</v>
      </c>
      <c r="M70" s="27">
        <f t="shared" ca="1" si="3"/>
        <v>1.2967398732377129E-5</v>
      </c>
      <c r="N70" s="44"/>
      <c r="O70" s="44"/>
      <c r="P70" s="7"/>
      <c r="Q70" s="28">
        <f t="shared" ca="1" si="4"/>
        <v>-3678.4451405538725</v>
      </c>
      <c r="R70" s="27">
        <f t="shared" ca="1" si="5"/>
        <v>-1214.9335307453505</v>
      </c>
      <c r="S70" s="7"/>
      <c r="T70" s="28">
        <f t="shared" ca="1" si="6"/>
        <v>0.95221099707330392</v>
      </c>
      <c r="U70" s="27">
        <f t="shared" ca="1" si="7"/>
        <v>-0.31413093118882535</v>
      </c>
      <c r="V70" s="7"/>
      <c r="W70" s="28">
        <f t="shared" ca="1" si="8"/>
        <v>0.95265868249919339</v>
      </c>
      <c r="X70" s="27">
        <f t="shared" ca="1" si="11"/>
        <v>281.35928573283729</v>
      </c>
      <c r="Y70" s="7"/>
      <c r="Z70" s="28">
        <f t="shared" si="12"/>
        <v>281.3669999999999</v>
      </c>
      <c r="AA70" s="27">
        <f t="shared" si="9"/>
        <v>4.9107805564588833</v>
      </c>
      <c r="AB70" s="7"/>
      <c r="AC70" s="28">
        <f t="shared" ca="1" si="0"/>
        <v>-7.7142671626120318E-3</v>
      </c>
      <c r="AD70" s="27">
        <f t="shared" ca="1" si="10"/>
        <v>-5.9105843067811747E-2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11468</v>
      </c>
      <c r="D71" s="26">
        <v>12480</v>
      </c>
      <c r="E71" s="26">
        <v>15030</v>
      </c>
      <c r="F71" s="26">
        <v>14029</v>
      </c>
      <c r="G71" s="27"/>
      <c r="H71" s="7"/>
      <c r="I71" s="28">
        <f t="shared" si="1"/>
        <v>-3562</v>
      </c>
      <c r="J71" s="27">
        <f t="shared" si="1"/>
        <v>-1549</v>
      </c>
      <c r="K71" s="7"/>
      <c r="L71" s="171">
        <f t="shared" si="2"/>
        <v>0.91315459765272333</v>
      </c>
      <c r="M71" s="27">
        <f t="shared" ca="1" si="3"/>
        <v>1.738947329392542E-5</v>
      </c>
      <c r="N71" s="44"/>
      <c r="O71" s="44"/>
      <c r="P71" s="7"/>
      <c r="Q71" s="28">
        <f t="shared" ca="1" si="4"/>
        <v>-3541.4451405538725</v>
      </c>
      <c r="R71" s="27">
        <f t="shared" ca="1" si="5"/>
        <v>-1568.9335307453505</v>
      </c>
      <c r="S71" s="7"/>
      <c r="T71" s="28">
        <f t="shared" ca="1" si="6"/>
        <v>0.91674685349784746</v>
      </c>
      <c r="U71" s="27">
        <f t="shared" ca="1" si="7"/>
        <v>-0.40566050612172105</v>
      </c>
      <c r="V71" s="7"/>
      <c r="W71" s="28">
        <f t="shared" ca="1" si="8"/>
        <v>0.91732466639243559</v>
      </c>
      <c r="X71" s="27">
        <f t="shared" ca="1" si="11"/>
        <v>286.96579763317379</v>
      </c>
      <c r="Y71" s="7"/>
      <c r="Z71" s="28">
        <f t="shared" si="12"/>
        <v>287.05499999999989</v>
      </c>
      <c r="AA71" s="27">
        <f t="shared" si="9"/>
        <v>5.0100548843123205</v>
      </c>
      <c r="AB71" s="7"/>
      <c r="AC71" s="28">
        <f t="shared" ca="1" si="0"/>
        <v>-8.9202366826100388E-2</v>
      </c>
      <c r="AD71" s="27">
        <f t="shared" ca="1" si="10"/>
        <v>8.0174531913712599E-3</v>
      </c>
      <c r="AE71" s="7">
        <v>98</v>
      </c>
    </row>
    <row r="72" spans="1:31" s="26" customFormat="1" x14ac:dyDescent="0.25">
      <c r="A72" s="26">
        <v>52</v>
      </c>
      <c r="B72" s="26">
        <v>617</v>
      </c>
      <c r="C72" s="26">
        <v>11551</v>
      </c>
      <c r="D72" s="26">
        <v>12312</v>
      </c>
      <c r="E72" s="26">
        <v>14945</v>
      </c>
      <c r="F72" s="26">
        <v>14200</v>
      </c>
      <c r="G72" s="27"/>
      <c r="H72" s="7"/>
      <c r="I72" s="28">
        <f t="shared" si="1"/>
        <v>-3394</v>
      </c>
      <c r="J72" s="27">
        <f t="shared" si="1"/>
        <v>-1888</v>
      </c>
      <c r="K72" s="7"/>
      <c r="L72" s="171">
        <f t="shared" si="2"/>
        <v>0.86942595373473563</v>
      </c>
      <c r="M72" s="27">
        <f t="shared" ca="1" si="3"/>
        <v>2.0561144512696963E-5</v>
      </c>
      <c r="N72" s="44"/>
      <c r="O72" s="44"/>
      <c r="P72" s="7"/>
      <c r="Q72" s="28">
        <f t="shared" ca="1" si="4"/>
        <v>-3373.4451405538725</v>
      </c>
      <c r="R72" s="27">
        <f t="shared" ca="1" si="5"/>
        <v>-1907.9335307453505</v>
      </c>
      <c r="S72" s="7"/>
      <c r="T72" s="28">
        <f t="shared" ca="1" si="6"/>
        <v>0.87325797670458705</v>
      </c>
      <c r="U72" s="27">
        <f t="shared" ca="1" si="7"/>
        <v>-0.49331170923542633</v>
      </c>
      <c r="V72" s="7"/>
      <c r="W72" s="28">
        <f t="shared" ca="1" si="8"/>
        <v>0.87396039355820854</v>
      </c>
      <c r="X72" s="27">
        <f t="shared" ca="1" si="11"/>
        <v>292.55255487193915</v>
      </c>
      <c r="Y72" s="7"/>
      <c r="Z72" s="28">
        <f t="shared" si="12"/>
        <v>292.60799999999989</v>
      </c>
      <c r="AA72" s="27">
        <f t="shared" si="9"/>
        <v>5.1069730176755659</v>
      </c>
      <c r="AB72" s="7"/>
      <c r="AC72" s="28">
        <f t="shared" ca="1" si="0"/>
        <v>-5.5445128060739535E-2</v>
      </c>
      <c r="AD72" s="27">
        <f t="shared" ca="1" si="10"/>
        <v>-8.6907787067048048E-2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11647</v>
      </c>
      <c r="D73" s="26">
        <v>12154</v>
      </c>
      <c r="E73" s="26">
        <v>14845</v>
      </c>
      <c r="F73" s="26">
        <v>14356</v>
      </c>
      <c r="G73" s="27"/>
      <c r="H73" s="7"/>
      <c r="I73" s="28">
        <f t="shared" si="1"/>
        <v>-3198</v>
      </c>
      <c r="J73" s="27">
        <f t="shared" si="1"/>
        <v>-2202</v>
      </c>
      <c r="K73" s="7"/>
      <c r="L73" s="171">
        <f t="shared" si="2"/>
        <v>0.81798911376878114</v>
      </c>
      <c r="M73" s="27">
        <f t="shared" ca="1" si="3"/>
        <v>2.8618874616573643E-5</v>
      </c>
      <c r="N73" s="44"/>
      <c r="O73" s="44"/>
      <c r="P73" s="7"/>
      <c r="Q73" s="28">
        <f t="shared" ca="1" si="4"/>
        <v>-3177.4451405538725</v>
      </c>
      <c r="R73" s="27">
        <f t="shared" ca="1" si="5"/>
        <v>-2221.9335307453503</v>
      </c>
      <c r="S73" s="7"/>
      <c r="T73" s="28">
        <f t="shared" ca="1" si="6"/>
        <v>0.82252095377911649</v>
      </c>
      <c r="U73" s="27">
        <f t="shared" ca="1" si="7"/>
        <v>-0.57449895931714734</v>
      </c>
      <c r="V73" s="7"/>
      <c r="W73" s="28">
        <f t="shared" ca="1" si="8"/>
        <v>0.82333877493717056</v>
      </c>
      <c r="X73" s="27">
        <f t="shared" ca="1" si="11"/>
        <v>298.01584145928211</v>
      </c>
      <c r="Y73" s="7"/>
      <c r="Z73" s="28">
        <f t="shared" si="12"/>
        <v>298.11599999999987</v>
      </c>
      <c r="AA73" s="27">
        <f t="shared" si="9"/>
        <v>5.2031057528754125</v>
      </c>
      <c r="AB73" s="7"/>
      <c r="AC73" s="28">
        <f t="shared" ca="1" si="0"/>
        <v>-0.10015854071775721</v>
      </c>
      <c r="AD73" s="27">
        <f t="shared" ca="1" si="10"/>
        <v>5.822234725025055E-2</v>
      </c>
      <c r="AE73" s="7">
        <v>96</v>
      </c>
    </row>
    <row r="74" spans="1:31" s="26" customFormat="1" x14ac:dyDescent="0.25">
      <c r="A74" s="26">
        <v>54</v>
      </c>
      <c r="B74" s="26">
        <v>624</v>
      </c>
      <c r="C74" s="26">
        <v>11775</v>
      </c>
      <c r="D74" s="26">
        <v>12010</v>
      </c>
      <c r="E74" s="26">
        <v>14735</v>
      </c>
      <c r="F74" s="26">
        <v>14513</v>
      </c>
      <c r="G74" s="27"/>
      <c r="H74" s="7"/>
      <c r="I74" s="28">
        <f t="shared" si="1"/>
        <v>-2960</v>
      </c>
      <c r="J74" s="27">
        <f t="shared" si="1"/>
        <v>-2503</v>
      </c>
      <c r="K74" s="7"/>
      <c r="L74" s="171">
        <f t="shared" si="2"/>
        <v>0.75777001752063444</v>
      </c>
      <c r="M74" s="27">
        <f t="shared" ca="1" si="3"/>
        <v>1.6565946773848426E-5</v>
      </c>
      <c r="N74" s="44"/>
      <c r="O74" s="44"/>
      <c r="P74" s="7"/>
      <c r="Q74" s="28">
        <f t="shared" ca="1" si="4"/>
        <v>-2939.4451405538725</v>
      </c>
      <c r="R74" s="27">
        <f t="shared" ca="1" si="5"/>
        <v>-2522.9335307453503</v>
      </c>
      <c r="S74" s="7"/>
      <c r="T74" s="28">
        <f t="shared" ca="1" si="6"/>
        <v>0.76091171165533078</v>
      </c>
      <c r="U74" s="27">
        <f t="shared" ca="1" si="7"/>
        <v>-0.65232495382223665</v>
      </c>
      <c r="V74" s="7"/>
      <c r="W74" s="28">
        <f t="shared" ca="1" si="8"/>
        <v>0.76184014611489881</v>
      </c>
      <c r="X74" s="27">
        <f t="shared" ca="1" si="11"/>
        <v>303.68152460527097</v>
      </c>
      <c r="Y74" s="7"/>
      <c r="Z74" s="28">
        <f t="shared" si="12"/>
        <v>303.73199999999986</v>
      </c>
      <c r="AA74" s="27">
        <f t="shared" si="9"/>
        <v>5.3011234436674144</v>
      </c>
      <c r="AB74" s="7"/>
      <c r="AC74" s="28">
        <f t="shared" ca="1" si="0"/>
        <v>-5.0475394728891843E-2</v>
      </c>
      <c r="AD74" s="27">
        <f t="shared" ca="1" si="10"/>
        <v>7.4246578897941617E-2</v>
      </c>
      <c r="AE74" s="7">
        <v>95</v>
      </c>
    </row>
    <row r="75" spans="1:31" s="26" customFormat="1" x14ac:dyDescent="0.25">
      <c r="A75" s="26">
        <v>55</v>
      </c>
      <c r="B75" s="26">
        <v>633</v>
      </c>
      <c r="C75" s="26">
        <v>11906</v>
      </c>
      <c r="D75" s="26">
        <v>11871</v>
      </c>
      <c r="E75" s="26">
        <v>14601</v>
      </c>
      <c r="F75" s="26">
        <v>14655</v>
      </c>
      <c r="G75" s="27"/>
      <c r="H75" s="7"/>
      <c r="I75" s="28">
        <f t="shared" si="1"/>
        <v>-2695</v>
      </c>
      <c r="J75" s="27">
        <f t="shared" si="1"/>
        <v>-2784</v>
      </c>
      <c r="K75" s="7"/>
      <c r="L75" s="171">
        <f t="shared" si="2"/>
        <v>0.68925291910019637</v>
      </c>
      <c r="M75" s="27">
        <f t="shared" ca="1" si="3"/>
        <v>1.6744083399815853E-5</v>
      </c>
      <c r="N75" s="44"/>
      <c r="O75" s="44"/>
      <c r="P75" s="7"/>
      <c r="Q75" s="28">
        <f t="shared" ca="1" si="4"/>
        <v>-2674.4451405538725</v>
      </c>
      <c r="R75" s="27">
        <f t="shared" ca="1" si="5"/>
        <v>-2803.9335307453503</v>
      </c>
      <c r="S75" s="7"/>
      <c r="T75" s="28">
        <f t="shared" ca="1" si="6"/>
        <v>0.69231318576119971</v>
      </c>
      <c r="U75" s="27">
        <f t="shared" ca="1" si="7"/>
        <v>-0.72497978590173873</v>
      </c>
      <c r="V75" s="7"/>
      <c r="W75" s="28">
        <f t="shared" ca="1" si="8"/>
        <v>0.69334487259453326</v>
      </c>
      <c r="X75" s="27">
        <f t="shared" ca="1" si="11"/>
        <v>309.3875000292652</v>
      </c>
      <c r="Y75" s="7"/>
      <c r="Z75" s="28">
        <f t="shared" si="12"/>
        <v>309.42899999999986</v>
      </c>
      <c r="AA75" s="27">
        <f t="shared" si="9"/>
        <v>5.4005548511535313</v>
      </c>
      <c r="AB75" s="7"/>
      <c r="AC75" s="28">
        <f t="shared" ca="1" si="0"/>
        <v>-4.1499970734662384E-2</v>
      </c>
      <c r="AD75" s="27">
        <f t="shared" ca="1" si="10"/>
        <v>-1.6432862703823048E-2</v>
      </c>
      <c r="AE75" s="7">
        <v>94</v>
      </c>
    </row>
    <row r="76" spans="1:31" s="26" customFormat="1" x14ac:dyDescent="0.25">
      <c r="A76" s="26">
        <v>56</v>
      </c>
      <c r="B76" s="26">
        <v>627</v>
      </c>
      <c r="C76" s="26">
        <v>12046</v>
      </c>
      <c r="D76" s="26">
        <v>11739</v>
      </c>
      <c r="E76" s="26">
        <v>14454</v>
      </c>
      <c r="F76" s="26">
        <v>14776</v>
      </c>
      <c r="G76" s="27"/>
      <c r="H76" s="7"/>
      <c r="I76" s="28">
        <f t="shared" si="1"/>
        <v>-2408</v>
      </c>
      <c r="J76" s="27">
        <f t="shared" si="1"/>
        <v>-3037</v>
      </c>
      <c r="K76" s="7"/>
      <c r="L76" s="171">
        <f t="shared" si="2"/>
        <v>0.61467074596173743</v>
      </c>
      <c r="M76" s="27">
        <f t="shared" ca="1" si="3"/>
        <v>2.0012917911459987E-5</v>
      </c>
      <c r="N76" s="44"/>
      <c r="O76" s="44"/>
      <c r="P76" s="7"/>
      <c r="Q76" s="28">
        <f t="shared" ca="1" si="4"/>
        <v>-2387.4451405538725</v>
      </c>
      <c r="R76" s="27">
        <f t="shared" ca="1" si="5"/>
        <v>-3056.9335307453503</v>
      </c>
      <c r="S76" s="7"/>
      <c r="T76" s="28">
        <f t="shared" ca="1" si="6"/>
        <v>0.61801968790604633</v>
      </c>
      <c r="U76" s="27">
        <f t="shared" ca="1" si="7"/>
        <v>-0.7903949905854184</v>
      </c>
      <c r="V76" s="7"/>
      <c r="W76" s="28">
        <f t="shared" ca="1" si="8"/>
        <v>0.61914432595000857</v>
      </c>
      <c r="X76" s="27">
        <f t="shared" ca="1" si="11"/>
        <v>315.03690957446338</v>
      </c>
      <c r="Y76" s="7"/>
      <c r="Z76" s="28">
        <f t="shared" si="12"/>
        <v>315.07199999999983</v>
      </c>
      <c r="AA76" s="27">
        <f t="shared" si="9"/>
        <v>5.4990437808435706</v>
      </c>
      <c r="AB76" s="7"/>
      <c r="AC76" s="28">
        <f t="shared" ca="1" si="0"/>
        <v>-3.5090425536452585E-2</v>
      </c>
      <c r="AD76" s="27">
        <f t="shared" ca="1" si="10"/>
        <v>7.3039517351389804E-2</v>
      </c>
      <c r="AE76" s="7">
        <v>93</v>
      </c>
    </row>
    <row r="77" spans="1:31" s="26" customFormat="1" x14ac:dyDescent="0.25">
      <c r="A77" s="26">
        <v>57</v>
      </c>
      <c r="B77" s="26">
        <v>636</v>
      </c>
      <c r="C77" s="26">
        <v>12205</v>
      </c>
      <c r="D77" s="26">
        <v>11628</v>
      </c>
      <c r="E77" s="26">
        <v>14294</v>
      </c>
      <c r="F77" s="26">
        <v>14890</v>
      </c>
      <c r="G77" s="27"/>
      <c r="H77" s="7"/>
      <c r="I77" s="28">
        <f t="shared" si="1"/>
        <v>-2089</v>
      </c>
      <c r="J77" s="27">
        <f t="shared" si="1"/>
        <v>-3262</v>
      </c>
      <c r="K77" s="7"/>
      <c r="L77" s="171">
        <f t="shared" si="2"/>
        <v>0.53293535019952476</v>
      </c>
      <c r="M77" s="27">
        <f t="shared" ca="1" si="3"/>
        <v>1.3797731231058906E-5</v>
      </c>
      <c r="N77" s="44"/>
      <c r="O77" s="44"/>
      <c r="P77" s="7"/>
      <c r="Q77" s="28">
        <f t="shared" ca="1" si="4"/>
        <v>-2068.4451405538725</v>
      </c>
      <c r="R77" s="27">
        <f t="shared" ca="1" si="5"/>
        <v>-3281.9335307453503</v>
      </c>
      <c r="S77" s="7"/>
      <c r="T77" s="28">
        <f t="shared" ca="1" si="6"/>
        <v>0.53544259447122444</v>
      </c>
      <c r="U77" s="27">
        <f t="shared" ca="1" si="7"/>
        <v>-0.84857056787327589</v>
      </c>
      <c r="V77" s="7"/>
      <c r="W77" s="28">
        <f t="shared" ca="1" si="8"/>
        <v>0.5366498799451398</v>
      </c>
      <c r="X77" s="27">
        <f t="shared" ca="1" si="11"/>
        <v>320.79983394299484</v>
      </c>
      <c r="Y77" s="7"/>
      <c r="Z77" s="28">
        <f t="shared" si="12"/>
        <v>320.79599999999982</v>
      </c>
      <c r="AA77" s="27">
        <f t="shared" si="9"/>
        <v>5.5989464272277267</v>
      </c>
      <c r="AB77" s="7"/>
      <c r="AC77" s="28">
        <f t="shared" ca="1" si="0"/>
        <v>3.8339429950156045E-3</v>
      </c>
      <c r="AD77" s="27">
        <f t="shared" ca="1" si="10"/>
        <v>6.0836388399820862E-4</v>
      </c>
      <c r="AE77" s="7">
        <v>92</v>
      </c>
    </row>
    <row r="78" spans="1:31" s="26" customFormat="1" x14ac:dyDescent="0.25">
      <c r="A78" s="26">
        <v>58</v>
      </c>
      <c r="B78" s="26">
        <v>643</v>
      </c>
      <c r="C78" s="26">
        <v>12365</v>
      </c>
      <c r="D78" s="26">
        <v>11524</v>
      </c>
      <c r="E78" s="26">
        <v>14117</v>
      </c>
      <c r="F78" s="26">
        <v>14976</v>
      </c>
      <c r="G78" s="27"/>
      <c r="H78" s="7"/>
      <c r="I78" s="28">
        <f t="shared" si="1"/>
        <v>-1752</v>
      </c>
      <c r="J78" s="27">
        <f t="shared" si="1"/>
        <v>-3452</v>
      </c>
      <c r="K78" s="7"/>
      <c r="L78" s="171">
        <f t="shared" si="2"/>
        <v>0.44490092263863357</v>
      </c>
      <c r="M78" s="27">
        <f t="shared" ca="1" si="3"/>
        <v>2.0995776231126862E-5</v>
      </c>
      <c r="N78" s="44"/>
      <c r="O78" s="44"/>
      <c r="P78" s="7"/>
      <c r="Q78" s="28">
        <f t="shared" ca="1" si="4"/>
        <v>-1731.4451405538725</v>
      </c>
      <c r="R78" s="27">
        <f t="shared" ca="1" si="5"/>
        <v>-3471.9335307453503</v>
      </c>
      <c r="S78" s="7"/>
      <c r="T78" s="28">
        <f t="shared" ca="1" si="6"/>
        <v>0.44820597852283883</v>
      </c>
      <c r="U78" s="27">
        <f t="shared" ca="1" si="7"/>
        <v>-0.89769661091635555</v>
      </c>
      <c r="V78" s="7"/>
      <c r="W78" s="28">
        <f t="shared" ca="1" si="8"/>
        <v>0.44948303745944795</v>
      </c>
      <c r="X78" s="27">
        <f t="shared" ca="1" si="11"/>
        <v>326.5123109860408</v>
      </c>
      <c r="Y78" s="7"/>
      <c r="Z78" s="28">
        <f t="shared" si="12"/>
        <v>326.5829999999998</v>
      </c>
      <c r="AA78" s="27">
        <f t="shared" si="9"/>
        <v>5.6999486310406384</v>
      </c>
      <c r="AB78" s="7"/>
      <c r="AC78" s="28">
        <f t="shared" ca="1" si="0"/>
        <v>-7.0689013958997293E-2</v>
      </c>
      <c r="AD78" s="27">
        <f t="shared" ca="1" si="10"/>
        <v>2.9783848568342819E-2</v>
      </c>
      <c r="AE78" s="7">
        <v>91</v>
      </c>
    </row>
    <row r="79" spans="1:31" s="26" customFormat="1" x14ac:dyDescent="0.25">
      <c r="A79" s="26">
        <v>59</v>
      </c>
      <c r="B79" s="26">
        <v>622</v>
      </c>
      <c r="C79" s="26">
        <v>12549</v>
      </c>
      <c r="D79" s="26">
        <v>11454</v>
      </c>
      <c r="E79" s="26">
        <v>13954</v>
      </c>
      <c r="F79" s="26">
        <v>15066</v>
      </c>
      <c r="G79" s="27"/>
      <c r="H79" s="7"/>
      <c r="I79" s="28">
        <f t="shared" si="1"/>
        <v>-1405</v>
      </c>
      <c r="J79" s="27">
        <f t="shared" si="1"/>
        <v>-3612</v>
      </c>
      <c r="K79" s="7"/>
      <c r="L79" s="171">
        <f t="shared" si="2"/>
        <v>0.35541694281117558</v>
      </c>
      <c r="M79" s="27">
        <f t="shared" ca="1" si="3"/>
        <v>1.8486518331830103E-5</v>
      </c>
      <c r="N79" s="44"/>
      <c r="O79" s="44"/>
      <c r="P79" s="7"/>
      <c r="Q79" s="28">
        <f t="shared" ca="1" si="4"/>
        <v>-1384.4451405538725</v>
      </c>
      <c r="R79" s="27">
        <f t="shared" ca="1" si="5"/>
        <v>-3631.9335307453503</v>
      </c>
      <c r="S79" s="7"/>
      <c r="T79" s="28">
        <f t="shared" ca="1" si="6"/>
        <v>0.3583807389558068</v>
      </c>
      <c r="U79" s="27">
        <f t="shared" ca="1" si="7"/>
        <v>-0.93906591032105424</v>
      </c>
      <c r="V79" s="7"/>
      <c r="W79" s="28">
        <f t="shared" ca="1" si="8"/>
        <v>0.35971653794697966</v>
      </c>
      <c r="X79" s="27">
        <f t="shared" ca="1" si="11"/>
        <v>332.15003386595197</v>
      </c>
      <c r="Y79" s="7"/>
      <c r="Z79" s="28">
        <f t="shared" si="12"/>
        <v>332.18099999999981</v>
      </c>
      <c r="AA79" s="27">
        <f t="shared" si="9"/>
        <v>5.7976521625672808</v>
      </c>
      <c r="AB79" s="7"/>
      <c r="AC79" s="28">
        <f t="shared" ca="1" si="0"/>
        <v>-3.0966134047844207E-2</v>
      </c>
      <c r="AD79" s="27">
        <f t="shared" ca="1" si="10"/>
        <v>3.1497268362670638E-2</v>
      </c>
      <c r="AE79" s="7">
        <v>90</v>
      </c>
    </row>
    <row r="80" spans="1:31" s="26" customFormat="1" x14ac:dyDescent="0.25">
      <c r="A80" s="26">
        <v>60</v>
      </c>
      <c r="B80" s="26">
        <v>621</v>
      </c>
      <c r="C80" s="26">
        <v>12724</v>
      </c>
      <c r="D80" s="26">
        <v>11390</v>
      </c>
      <c r="E80" s="26">
        <v>13768</v>
      </c>
      <c r="F80" s="26">
        <v>15120</v>
      </c>
      <c r="G80" s="27"/>
      <c r="H80" s="7"/>
      <c r="I80" s="28">
        <f t="shared" si="1"/>
        <v>-1044</v>
      </c>
      <c r="J80" s="27">
        <f t="shared" si="1"/>
        <v>-3730</v>
      </c>
      <c r="K80" s="7"/>
      <c r="L80" s="171">
        <f t="shared" si="2"/>
        <v>0.26269442413239324</v>
      </c>
      <c r="M80" s="27">
        <f t="shared" ca="1" si="3"/>
        <v>1.3076139177135867E-5</v>
      </c>
      <c r="N80" s="44"/>
      <c r="O80" s="44"/>
      <c r="P80" s="7"/>
      <c r="Q80" s="28">
        <f t="shared" ca="1" si="4"/>
        <v>-1023.4451405538725</v>
      </c>
      <c r="R80" s="27">
        <f t="shared" ca="1" si="5"/>
        <v>-3749.9335307453503</v>
      </c>
      <c r="S80" s="7"/>
      <c r="T80" s="28">
        <f t="shared" ca="1" si="6"/>
        <v>0.26493142632266969</v>
      </c>
      <c r="U80" s="27">
        <f t="shared" ca="1" si="7"/>
        <v>-0.96957576863201944</v>
      </c>
      <c r="V80" s="7"/>
      <c r="W80" s="28">
        <f t="shared" ca="1" si="8"/>
        <v>0.26631051859702437</v>
      </c>
      <c r="X80" s="27">
        <f t="shared" ca="1" si="11"/>
        <v>337.75124809313297</v>
      </c>
      <c r="Y80" s="7"/>
      <c r="Z80" s="28">
        <f t="shared" si="12"/>
        <v>337.76999999999981</v>
      </c>
      <c r="AA80" s="27">
        <f t="shared" si="9"/>
        <v>5.8951986144612434</v>
      </c>
      <c r="AB80" s="7"/>
      <c r="AC80" s="28">
        <f t="shared" ca="1" si="0"/>
        <v>-1.8751906866839363E-2</v>
      </c>
      <c r="AD80" s="27">
        <f t="shared" ca="1" si="10"/>
        <v>-4.8469507935919864E-3</v>
      </c>
      <c r="AE80" s="7">
        <v>89</v>
      </c>
    </row>
    <row r="81" spans="1:31" s="26" customFormat="1" x14ac:dyDescent="0.25">
      <c r="A81" s="26">
        <v>61</v>
      </c>
      <c r="B81" s="26">
        <v>614</v>
      </c>
      <c r="C81" s="26">
        <v>12907</v>
      </c>
      <c r="D81" s="26">
        <v>11351</v>
      </c>
      <c r="E81" s="26">
        <v>13587</v>
      </c>
      <c r="F81" s="26">
        <v>15166</v>
      </c>
      <c r="G81" s="27"/>
      <c r="H81" s="7"/>
      <c r="I81" s="28">
        <f t="shared" si="1"/>
        <v>-680</v>
      </c>
      <c r="J81" s="27">
        <f t="shared" si="1"/>
        <v>-3815</v>
      </c>
      <c r="K81" s="7"/>
      <c r="L81" s="171">
        <f t="shared" si="2"/>
        <v>0.16855819423828713</v>
      </c>
      <c r="M81" s="27">
        <f t="shared" ca="1" si="3"/>
        <v>1.2656398710717456E-5</v>
      </c>
      <c r="N81" s="44"/>
      <c r="O81" s="44"/>
      <c r="P81" s="7"/>
      <c r="Q81" s="28">
        <f t="shared" ca="1" si="4"/>
        <v>-659.44514055387253</v>
      </c>
      <c r="R81" s="27">
        <f t="shared" ca="1" si="5"/>
        <v>-3834.9335307453503</v>
      </c>
      <c r="S81" s="7"/>
      <c r="T81" s="28">
        <f t="shared" ca="1" si="6"/>
        <v>0.17070552660393867</v>
      </c>
      <c r="U81" s="27">
        <f t="shared" ca="1" si="7"/>
        <v>-0.9915532089407656</v>
      </c>
      <c r="V81" s="7"/>
      <c r="W81" s="28">
        <f t="shared" ca="1" si="8"/>
        <v>0.17211577750656315</v>
      </c>
      <c r="X81" s="27">
        <f t="shared" ca="1" si="11"/>
        <v>343.26236786736013</v>
      </c>
      <c r="Y81" s="7"/>
      <c r="Z81" s="28">
        <f t="shared" si="12"/>
        <v>343.29599999999982</v>
      </c>
      <c r="AA81" s="27">
        <f t="shared" si="9"/>
        <v>5.9916455089264513</v>
      </c>
      <c r="AB81" s="7"/>
      <c r="AC81" s="28">
        <f t="shared" ca="1" si="0"/>
        <v>-3.3632132639695556E-2</v>
      </c>
      <c r="AD81" s="27">
        <f t="shared" ca="1" si="10"/>
        <v>2.8438269911589487E-2</v>
      </c>
      <c r="AE81" s="7">
        <v>88</v>
      </c>
    </row>
    <row r="82" spans="1:31" s="26" customFormat="1" x14ac:dyDescent="0.25">
      <c r="A82" s="26">
        <v>62</v>
      </c>
      <c r="B82" s="26">
        <v>613</v>
      </c>
      <c r="C82" s="26">
        <v>13092</v>
      </c>
      <c r="D82" s="26">
        <v>11328</v>
      </c>
      <c r="E82" s="26">
        <v>13405</v>
      </c>
      <c r="F82" s="26">
        <v>15193</v>
      </c>
      <c r="G82" s="27"/>
      <c r="H82" s="7"/>
      <c r="I82" s="28">
        <f t="shared" si="1"/>
        <v>-313</v>
      </c>
      <c r="J82" s="27">
        <f t="shared" si="1"/>
        <v>-3865</v>
      </c>
      <c r="K82" s="7"/>
      <c r="L82" s="171">
        <f t="shared" si="2"/>
        <v>7.3011911767442608E-2</v>
      </c>
      <c r="M82" s="27">
        <f t="shared" ca="1" si="3"/>
        <v>1.6971660492759976E-5</v>
      </c>
      <c r="N82" s="44"/>
      <c r="O82" s="44"/>
      <c r="P82" s="7"/>
      <c r="Q82" s="28">
        <f t="shared" ca="1" si="4"/>
        <v>-292.44514055387259</v>
      </c>
      <c r="R82" s="27">
        <f t="shared" ca="1" si="5"/>
        <v>-3884.9335307453503</v>
      </c>
      <c r="S82" s="7"/>
      <c r="T82" s="28">
        <f t="shared" ca="1" si="6"/>
        <v>7.5703039799613722E-2</v>
      </c>
      <c r="U82" s="27">
        <f t="shared" ca="1" si="7"/>
        <v>-1.0044811150047339</v>
      </c>
      <c r="V82" s="7"/>
      <c r="W82" s="28">
        <f t="shared" ca="1" si="8"/>
        <v>7.7131579289556496E-2</v>
      </c>
      <c r="X82" s="27">
        <f t="shared" ca="1" si="11"/>
        <v>348.71878040686681</v>
      </c>
      <c r="Y82" s="7"/>
      <c r="Z82" s="28">
        <f t="shared" si="12"/>
        <v>348.81299999999982</v>
      </c>
      <c r="AA82" s="27">
        <f t="shared" si="9"/>
        <v>6.0879353237589777</v>
      </c>
      <c r="AB82" s="7"/>
      <c r="AC82" s="28">
        <f t="shared" ca="1" si="0"/>
        <v>-9.4219593133004764E-2</v>
      </c>
      <c r="AD82" s="27">
        <f t="shared" ca="1" si="10"/>
        <v>-4.6601113439805886E-3</v>
      </c>
      <c r="AE82" s="7">
        <v>87</v>
      </c>
    </row>
    <row r="83" spans="1:31" s="26" customFormat="1" x14ac:dyDescent="0.25">
      <c r="A83" s="26">
        <v>63</v>
      </c>
      <c r="B83" s="26">
        <v>630</v>
      </c>
      <c r="C83" s="26">
        <v>13277</v>
      </c>
      <c r="D83" s="26">
        <v>11317</v>
      </c>
      <c r="E83" s="26">
        <v>13209</v>
      </c>
      <c r="F83" s="26">
        <v>15186</v>
      </c>
      <c r="G83" s="27"/>
      <c r="H83" s="7"/>
      <c r="I83" s="28">
        <f t="shared" si="1"/>
        <v>68</v>
      </c>
      <c r="J83" s="27">
        <f t="shared" si="1"/>
        <v>-3869</v>
      </c>
      <c r="K83" s="7"/>
      <c r="L83" s="171">
        <f t="shared" si="2"/>
        <v>-2.5880342860873123E-2</v>
      </c>
      <c r="M83" s="27">
        <f t="shared" ca="1" si="3"/>
        <v>1.9243429254638553E-5</v>
      </c>
      <c r="N83" s="44"/>
      <c r="O83" s="44"/>
      <c r="P83" s="7"/>
      <c r="Q83" s="28">
        <f t="shared" ca="1" si="4"/>
        <v>88.554859446127423</v>
      </c>
      <c r="R83" s="27">
        <f t="shared" ca="1" si="5"/>
        <v>-3888.9335307453503</v>
      </c>
      <c r="S83" s="7"/>
      <c r="T83" s="28">
        <f t="shared" ca="1" si="6"/>
        <v>-2.2923520070816272E-2</v>
      </c>
      <c r="U83" s="27">
        <f t="shared" ca="1" si="7"/>
        <v>-1.0055153474898515</v>
      </c>
      <c r="V83" s="7"/>
      <c r="W83" s="28">
        <f t="shared" ca="1" si="8"/>
        <v>-2.1493609537016001E-2</v>
      </c>
      <c r="X83" s="27">
        <f t="shared" ca="1" si="11"/>
        <v>354.33431434859853</v>
      </c>
      <c r="Y83" s="7"/>
      <c r="Z83" s="28">
        <f t="shared" si="12"/>
        <v>354.48299999999983</v>
      </c>
      <c r="AA83" s="27">
        <f t="shared" si="9"/>
        <v>6.1868954923470563</v>
      </c>
      <c r="AB83" s="7"/>
      <c r="AC83" s="28">
        <f t="shared" ca="1" si="0"/>
        <v>-0.14868565140130841</v>
      </c>
      <c r="AD83" s="27">
        <f t="shared" ca="1" si="10"/>
        <v>4.5723211335598535E-2</v>
      </c>
      <c r="AE83" s="7">
        <v>86</v>
      </c>
    </row>
    <row r="84" spans="1:31" s="26" customFormat="1" x14ac:dyDescent="0.25">
      <c r="A84" s="26">
        <v>64</v>
      </c>
      <c r="B84" s="26">
        <v>640</v>
      </c>
      <c r="C84" s="26">
        <v>13471</v>
      </c>
      <c r="D84" s="26">
        <v>11331</v>
      </c>
      <c r="E84" s="26">
        <v>13011</v>
      </c>
      <c r="F84" s="26">
        <v>15170</v>
      </c>
      <c r="G84" s="27"/>
      <c r="H84" s="7"/>
      <c r="I84" s="28">
        <f t="shared" si="1"/>
        <v>460</v>
      </c>
      <c r="J84" s="27">
        <f t="shared" si="1"/>
        <v>-3839</v>
      </c>
      <c r="K84" s="7"/>
      <c r="L84" s="171">
        <f t="shared" si="2"/>
        <v>-0.12607777192631342</v>
      </c>
      <c r="M84" s="27">
        <f t="shared" ca="1" si="3"/>
        <v>9.6036965035609262E-6</v>
      </c>
      <c r="N84" s="44"/>
      <c r="O84" s="44"/>
      <c r="P84" s="7"/>
      <c r="Q84" s="28">
        <f t="shared" ca="1" si="4"/>
        <v>480.55485944612741</v>
      </c>
      <c r="R84" s="27">
        <f t="shared" ca="1" si="5"/>
        <v>-3858.9335307453503</v>
      </c>
      <c r="S84" s="7"/>
      <c r="T84" s="28">
        <f t="shared" ca="1" si="6"/>
        <v>-0.12439756592175737</v>
      </c>
      <c r="U84" s="27">
        <f t="shared" ca="1" si="7"/>
        <v>-0.99775860385147042</v>
      </c>
      <c r="V84" s="7"/>
      <c r="W84" s="28">
        <f t="shared" ca="1" si="8"/>
        <v>-0.12297878878606226</v>
      </c>
      <c r="X84" s="27">
        <f ca="1">IF(MOD(ATAN2(U84,W84)*180/PI()-$J$9+360,360)&lt;355,MOD(ATAN2(U84,W84)*180/PI()-$J$9+360,360)+360,MOD(ATAN2(U84,W84)*180/PI()-$J$9+360,360))</f>
        <v>360.13631785794485</v>
      </c>
      <c r="Y84" s="7"/>
      <c r="Z84" s="28">
        <f t="shared" si="12"/>
        <v>360.24299999999982</v>
      </c>
      <c r="AA84" s="27">
        <f t="shared" si="9"/>
        <v>6.2874264572619296</v>
      </c>
      <c r="AB84" s="7"/>
      <c r="AC84" s="28">
        <f t="shared" ref="AC84:AC147" ca="1" si="13">X84-Z84</f>
        <v>-0.10668214205497861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13429</v>
      </c>
      <c r="D85" s="26">
        <v>11294</v>
      </c>
      <c r="E85" s="26">
        <v>12970</v>
      </c>
      <c r="F85" s="26">
        <v>15127</v>
      </c>
      <c r="G85" s="27"/>
      <c r="H85" s="7"/>
      <c r="I85" s="28">
        <f t="shared" ref="I85:J148" si="14">C85-E85</f>
        <v>459</v>
      </c>
      <c r="J85" s="27">
        <f t="shared" si="14"/>
        <v>-3833</v>
      </c>
      <c r="K85" s="7"/>
      <c r="L85" s="171">
        <f>$O$3*SIN(2*PI()/$O$4*($Z85+$O$5))+$O$6</f>
        <v>-0.12607777192631342</v>
      </c>
      <c r="M85" s="27">
        <f t="shared" ref="M85:M148" ca="1" si="15">(W85-L85)^2</f>
        <v>1.1260317163687324E-5</v>
      </c>
      <c r="N85" s="44"/>
      <c r="O85" s="44"/>
      <c r="P85" s="7"/>
      <c r="Q85" s="28">
        <f t="shared" ref="Q85:Q148" ca="1" si="16">I85-$J$4</f>
        <v>479.55485944612741</v>
      </c>
      <c r="R85" s="27">
        <f t="shared" ref="R85:R148" ca="1" si="17">J85-$J$3</f>
        <v>-3852.9335307453503</v>
      </c>
      <c r="S85" s="7"/>
      <c r="T85" s="28">
        <f t="shared" ref="T85:T148" ca="1" si="18">Q85/$J$7</f>
        <v>-0.12413870355989272</v>
      </c>
      <c r="U85" s="27">
        <f t="shared" ref="U85:U148" ca="1" si="19">R85/$J$6</f>
        <v>-0.99620725512379416</v>
      </c>
      <c r="V85" s="7"/>
      <c r="W85" s="28">
        <f t="shared" ref="W85:W148" ca="1" si="20">(T85-U85*SIN(-$J$11*PI()/180))/(COS(-$J$11*PI()/180))</f>
        <v>-0.12272213232056203</v>
      </c>
      <c r="X85" s="27">
        <f ca="1">IF(MOD(ATAN2(U85,W85)*180/PI()-$J$9+360,360)&lt;355,MOD(ATAN2(U85,W85)*180/PI()-$J$9+360,360)+360,MOD(ATAN2(U85,W85)*180/PI()-$J$9+360,360))</f>
        <v>360.13261016227125</v>
      </c>
      <c r="Y85" s="7"/>
      <c r="Z85" s="28">
        <f t="shared" si="12"/>
        <v>360.24299999999982</v>
      </c>
      <c r="AA85" s="27">
        <f t="shared" ref="AA85:AA148" si="21">Z85*PI()/180</f>
        <v>6.2874264572619296</v>
      </c>
      <c r="AB85" s="7"/>
      <c r="AC85" s="28">
        <f t="shared" ca="1" si="13"/>
        <v>-0.11038983772857591</v>
      </c>
      <c r="AD85" s="27"/>
      <c r="AE85" s="7"/>
    </row>
    <row r="86" spans="1:31" s="26" customFormat="1" x14ac:dyDescent="0.25">
      <c r="A86" s="26">
        <v>1</v>
      </c>
      <c r="B86" s="26">
        <v>-612</v>
      </c>
      <c r="C86" s="26">
        <v>13241</v>
      </c>
      <c r="D86" s="26">
        <v>11277</v>
      </c>
      <c r="E86" s="26">
        <v>13153</v>
      </c>
      <c r="F86" s="26">
        <v>15139</v>
      </c>
      <c r="G86" s="27"/>
      <c r="H86" s="7"/>
      <c r="I86" s="28">
        <f t="shared" si="14"/>
        <v>88</v>
      </c>
      <c r="J86" s="27">
        <f t="shared" si="14"/>
        <v>-3862</v>
      </c>
      <c r="K86" s="7"/>
      <c r="L86" s="171">
        <f t="shared" ref="L86:L149" si="22">$O$3*SIN(2*PI()/$O$4*($Z86+$O$5))+$O$6</f>
        <v>-3.0276834884104865E-2</v>
      </c>
      <c r="M86" s="27">
        <f t="shared" ca="1" si="15"/>
        <v>1.2984484523142568E-5</v>
      </c>
      <c r="N86" s="44"/>
      <c r="O86" s="44"/>
      <c r="P86" s="7"/>
      <c r="Q86" s="28">
        <f t="shared" ca="1" si="16"/>
        <v>108.55485944612742</v>
      </c>
      <c r="R86" s="27">
        <f t="shared" ca="1" si="17"/>
        <v>-3881.9335307453503</v>
      </c>
      <c r="S86" s="7"/>
      <c r="T86" s="28">
        <f t="shared" ca="1" si="18"/>
        <v>-2.8100767308109186E-2</v>
      </c>
      <c r="U86" s="27">
        <f t="shared" ca="1" si="19"/>
        <v>-1.0037054406408958</v>
      </c>
      <c r="V86" s="7"/>
      <c r="W86" s="28">
        <f t="shared" ca="1" si="20"/>
        <v>-2.6673435860524133E-2</v>
      </c>
      <c r="X86" s="27">
        <f ca="1">MOD(ATAN2(U86,W86)*180/PI()-$J$9+360,360)</f>
        <v>354.63203755993413</v>
      </c>
      <c r="Y86" s="7"/>
      <c r="Z86" s="28">
        <f t="shared" ref="Z86:Z149" si="23">360/40000*B86+Z85</f>
        <v>354.73499999999984</v>
      </c>
      <c r="AA86" s="27">
        <f t="shared" si="21"/>
        <v>6.1912937220620821</v>
      </c>
      <c r="AB86" s="7"/>
      <c r="AC86" s="28">
        <f t="shared" ca="1" si="13"/>
        <v>-0.10296244006570987</v>
      </c>
      <c r="AD86" s="27"/>
      <c r="AE86" s="7"/>
    </row>
    <row r="87" spans="1:31" s="26" customFormat="1" x14ac:dyDescent="0.25">
      <c r="A87" s="26">
        <v>2</v>
      </c>
      <c r="B87" s="26">
        <v>-622</v>
      </c>
      <c r="C87" s="26">
        <v>13058</v>
      </c>
      <c r="D87" s="26">
        <v>11290</v>
      </c>
      <c r="E87" s="26">
        <v>13348</v>
      </c>
      <c r="F87" s="26">
        <v>15137</v>
      </c>
      <c r="G87" s="27"/>
      <c r="H87" s="7"/>
      <c r="I87" s="28">
        <f t="shared" si="14"/>
        <v>-290</v>
      </c>
      <c r="J87" s="27">
        <f t="shared" si="14"/>
        <v>-3847</v>
      </c>
      <c r="K87" s="7"/>
      <c r="L87" s="171">
        <f t="shared" si="22"/>
        <v>6.7371000132361109E-2</v>
      </c>
      <c r="M87" s="27">
        <f t="shared" ca="1" si="15"/>
        <v>1.4440914595555043E-5</v>
      </c>
      <c r="N87" s="44"/>
      <c r="O87" s="44"/>
      <c r="P87" s="7"/>
      <c r="Q87" s="28">
        <f t="shared" ca="1" si="16"/>
        <v>-269.44514055387259</v>
      </c>
      <c r="R87" s="27">
        <f t="shared" ca="1" si="17"/>
        <v>-3866.9335307453503</v>
      </c>
      <c r="S87" s="7"/>
      <c r="T87" s="28">
        <f t="shared" ca="1" si="18"/>
        <v>6.9749205476726875E-2</v>
      </c>
      <c r="U87" s="27">
        <f t="shared" ca="1" si="19"/>
        <v>-0.99982706882170536</v>
      </c>
      <c r="V87" s="7"/>
      <c r="W87" s="28">
        <f t="shared" ca="1" si="20"/>
        <v>7.1171120471976032E-2</v>
      </c>
      <c r="X87" s="27">
        <f ca="1">MOD(ATAN2(U87,W87)*180/PI()-$J$9+360,360)</f>
        <v>349.03812029552284</v>
      </c>
      <c r="Y87" s="7"/>
      <c r="Z87" s="28">
        <f t="shared" si="23"/>
        <v>349.13699999999983</v>
      </c>
      <c r="AA87" s="27">
        <f t="shared" si="21"/>
        <v>6.0935901905354388</v>
      </c>
      <c r="AB87" s="7"/>
      <c r="AC87" s="28">
        <f t="shared" ca="1" si="13"/>
        <v>-9.8879704476985353E-2</v>
      </c>
      <c r="AD87" s="27"/>
      <c r="AE87" s="7"/>
    </row>
    <row r="88" spans="1:31" s="26" customFormat="1" x14ac:dyDescent="0.25">
      <c r="A88" s="26">
        <v>3</v>
      </c>
      <c r="B88" s="26">
        <v>-625</v>
      </c>
      <c r="C88" s="26">
        <v>12869</v>
      </c>
      <c r="D88" s="26">
        <v>11310</v>
      </c>
      <c r="E88" s="26">
        <v>13530</v>
      </c>
      <c r="F88" s="26">
        <v>15112</v>
      </c>
      <c r="G88" s="27"/>
      <c r="H88" s="7"/>
      <c r="I88" s="28">
        <f t="shared" si="14"/>
        <v>-661</v>
      </c>
      <c r="J88" s="27">
        <f t="shared" si="14"/>
        <v>-3802</v>
      </c>
      <c r="K88" s="7"/>
      <c r="L88" s="171">
        <f t="shared" si="22"/>
        <v>0.1648410350689499</v>
      </c>
      <c r="M88" s="27">
        <f t="shared" ca="1" si="15"/>
        <v>5.5298935971516762E-6</v>
      </c>
      <c r="N88" s="44"/>
      <c r="O88" s="44"/>
      <c r="P88" s="7"/>
      <c r="Q88" s="28">
        <f t="shared" ca="1" si="16"/>
        <v>-640.44514055387253</v>
      </c>
      <c r="R88" s="27">
        <f t="shared" ca="1" si="17"/>
        <v>-3821.9335307453503</v>
      </c>
      <c r="S88" s="7"/>
      <c r="T88" s="28">
        <f t="shared" ca="1" si="18"/>
        <v>0.16578714172851039</v>
      </c>
      <c r="U88" s="27">
        <f t="shared" ca="1" si="19"/>
        <v>-0.98819195336413379</v>
      </c>
      <c r="V88" s="7"/>
      <c r="W88" s="28">
        <f t="shared" ca="1" si="20"/>
        <v>0.16719260764855523</v>
      </c>
      <c r="X88" s="27">
        <f t="shared" ref="X88:X148" ca="1" si="24">MOD(ATAN2(U88,W88)*180/PI()-$J$9+360,360)</f>
        <v>343.50680613727172</v>
      </c>
      <c r="Y88" s="7"/>
      <c r="Z88" s="28">
        <f t="shared" si="23"/>
        <v>343.51199999999983</v>
      </c>
      <c r="AA88" s="27">
        <f t="shared" si="21"/>
        <v>5.995415420110759</v>
      </c>
      <c r="AB88" s="7"/>
      <c r="AC88" s="28">
        <f t="shared" ca="1" si="13"/>
        <v>-5.193862728106069E-3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12684</v>
      </c>
      <c r="D89" s="26">
        <v>11347</v>
      </c>
      <c r="E89" s="26">
        <v>13713</v>
      </c>
      <c r="F89" s="26">
        <v>15067</v>
      </c>
      <c r="G89" s="27"/>
      <c r="H89" s="7"/>
      <c r="I89" s="28">
        <f t="shared" si="14"/>
        <v>-1029</v>
      </c>
      <c r="J89" s="27">
        <f t="shared" si="14"/>
        <v>-3720</v>
      </c>
      <c r="K89" s="7"/>
      <c r="L89" s="171">
        <f t="shared" si="22"/>
        <v>0.25966187574449473</v>
      </c>
      <c r="M89" s="27">
        <f t="shared" ca="1" si="15"/>
        <v>7.6287907626411809E-6</v>
      </c>
      <c r="N89" s="44"/>
      <c r="O89" s="44"/>
      <c r="P89" s="7"/>
      <c r="Q89" s="28">
        <f t="shared" ca="1" si="16"/>
        <v>-1008.4451405538725</v>
      </c>
      <c r="R89" s="27">
        <f t="shared" ca="1" si="17"/>
        <v>-3739.9335307453503</v>
      </c>
      <c r="S89" s="7"/>
      <c r="T89" s="28">
        <f t="shared" ca="1" si="18"/>
        <v>0.2610484908947</v>
      </c>
      <c r="U89" s="27">
        <f t="shared" ca="1" si="19"/>
        <v>-0.96699018741922582</v>
      </c>
      <c r="V89" s="7"/>
      <c r="W89" s="28">
        <f t="shared" ca="1" si="20"/>
        <v>0.26242390231254964</v>
      </c>
      <c r="X89" s="27">
        <f t="shared" ca="1" si="24"/>
        <v>337.92640114233939</v>
      </c>
      <c r="Y89" s="7"/>
      <c r="Z89" s="28">
        <f t="shared" si="23"/>
        <v>337.94999999999982</v>
      </c>
      <c r="AA89" s="27">
        <f t="shared" si="21"/>
        <v>5.8983402071148339</v>
      </c>
      <c r="AB89" s="7"/>
      <c r="AC89" s="28">
        <f t="shared" ca="1" si="13"/>
        <v>-2.3598857660431349E-2</v>
      </c>
      <c r="AD89" s="27"/>
      <c r="AE89" s="7"/>
    </row>
    <row r="90" spans="1:31" s="26" customFormat="1" x14ac:dyDescent="0.25">
      <c r="A90" s="26">
        <v>5</v>
      </c>
      <c r="B90" s="26">
        <v>-620</v>
      </c>
      <c r="C90" s="26">
        <v>12506</v>
      </c>
      <c r="D90" s="26">
        <v>11405</v>
      </c>
      <c r="E90" s="26">
        <v>13892</v>
      </c>
      <c r="F90" s="26">
        <v>15009</v>
      </c>
      <c r="G90" s="27"/>
      <c r="H90" s="7"/>
      <c r="I90" s="28">
        <f t="shared" si="14"/>
        <v>-1386</v>
      </c>
      <c r="J90" s="27">
        <f t="shared" si="14"/>
        <v>-3604</v>
      </c>
      <c r="K90" s="7"/>
      <c r="L90" s="171">
        <f t="shared" si="22"/>
        <v>0.35233171977941813</v>
      </c>
      <c r="M90" s="27">
        <f t="shared" ca="1" si="15"/>
        <v>6.0687670888862525E-6</v>
      </c>
      <c r="N90" s="44"/>
      <c r="O90" s="44"/>
      <c r="P90" s="7"/>
      <c r="Q90" s="28">
        <f t="shared" ca="1" si="16"/>
        <v>-1365.4451405538725</v>
      </c>
      <c r="R90" s="27">
        <f t="shared" ca="1" si="17"/>
        <v>-3623.9335307453503</v>
      </c>
      <c r="S90" s="7"/>
      <c r="T90" s="28">
        <f t="shared" ca="1" si="18"/>
        <v>0.35346235408037852</v>
      </c>
      <c r="U90" s="27">
        <f t="shared" ca="1" si="19"/>
        <v>-0.9369974453508193</v>
      </c>
      <c r="V90" s="7"/>
      <c r="W90" s="28">
        <f t="shared" ca="1" si="20"/>
        <v>0.35479520655407032</v>
      </c>
      <c r="X90" s="27">
        <f t="shared" ca="1" si="24"/>
        <v>332.37053113431466</v>
      </c>
      <c r="Y90" s="7"/>
      <c r="Z90" s="28">
        <f t="shared" si="23"/>
        <v>332.36999999999983</v>
      </c>
      <c r="AA90" s="27">
        <f t="shared" si="21"/>
        <v>5.800950834853551</v>
      </c>
      <c r="AB90" s="7"/>
      <c r="AC90" s="28">
        <f t="shared" ca="1" si="13"/>
        <v>5.3113431482643136E-4</v>
      </c>
      <c r="AD90" s="27"/>
      <c r="AE90" s="7"/>
    </row>
    <row r="91" spans="1:31" s="26" customFormat="1" x14ac:dyDescent="0.25">
      <c r="A91" s="26">
        <v>6</v>
      </c>
      <c r="B91" s="26">
        <v>-622</v>
      </c>
      <c r="C91" s="26">
        <v>12324</v>
      </c>
      <c r="D91" s="26">
        <v>11478</v>
      </c>
      <c r="E91" s="26">
        <v>14057</v>
      </c>
      <c r="F91" s="26">
        <v>14925</v>
      </c>
      <c r="G91" s="27"/>
      <c r="H91" s="7"/>
      <c r="I91" s="28">
        <f t="shared" si="14"/>
        <v>-1733</v>
      </c>
      <c r="J91" s="27">
        <f t="shared" si="14"/>
        <v>-3447</v>
      </c>
      <c r="K91" s="7"/>
      <c r="L91" s="171">
        <f t="shared" si="22"/>
        <v>0.44194428321224261</v>
      </c>
      <c r="M91" s="27">
        <f t="shared" ca="1" si="15"/>
        <v>6.8566780636531874E-6</v>
      </c>
      <c r="N91" s="44"/>
      <c r="O91" s="44"/>
      <c r="P91" s="7"/>
      <c r="Q91" s="28">
        <f t="shared" ca="1" si="16"/>
        <v>-1712.4451405538725</v>
      </c>
      <c r="R91" s="27">
        <f t="shared" ca="1" si="17"/>
        <v>-3466.9335307453503</v>
      </c>
      <c r="S91" s="7"/>
      <c r="T91" s="28">
        <f t="shared" ca="1" si="18"/>
        <v>0.44328759364741055</v>
      </c>
      <c r="U91" s="27">
        <f t="shared" ca="1" si="19"/>
        <v>-0.89640382030995869</v>
      </c>
      <c r="V91" s="7"/>
      <c r="W91" s="28">
        <f t="shared" ca="1" si="20"/>
        <v>0.4445628091455977</v>
      </c>
      <c r="X91" s="27">
        <f t="shared" ca="1" si="24"/>
        <v>326.73109483460917</v>
      </c>
      <c r="Y91" s="7"/>
      <c r="Z91" s="28">
        <f t="shared" si="23"/>
        <v>326.77199999999982</v>
      </c>
      <c r="AA91" s="27">
        <f t="shared" si="21"/>
        <v>5.7032473033269069</v>
      </c>
      <c r="AB91" s="7"/>
      <c r="AC91" s="28">
        <f t="shared" ca="1" si="13"/>
        <v>-4.0905165390654474E-2</v>
      </c>
      <c r="AD91" s="27"/>
      <c r="AE91" s="7"/>
    </row>
    <row r="92" spans="1:31" s="26" customFormat="1" x14ac:dyDescent="0.25">
      <c r="A92" s="26">
        <v>7</v>
      </c>
      <c r="B92" s="26">
        <v>-642</v>
      </c>
      <c r="C92" s="26">
        <v>12170</v>
      </c>
      <c r="D92" s="26">
        <v>11584</v>
      </c>
      <c r="E92" s="26">
        <v>14240</v>
      </c>
      <c r="F92" s="26">
        <v>14841</v>
      </c>
      <c r="G92" s="27"/>
      <c r="H92" s="7"/>
      <c r="I92" s="28">
        <f t="shared" si="14"/>
        <v>-2070</v>
      </c>
      <c r="J92" s="27">
        <f t="shared" si="14"/>
        <v>-3257</v>
      </c>
      <c r="K92" s="7"/>
      <c r="L92" s="171">
        <f t="shared" si="22"/>
        <v>0.5300080687163975</v>
      </c>
      <c r="M92" s="27">
        <f t="shared" ca="1" si="15"/>
        <v>2.9638477328483995E-6</v>
      </c>
      <c r="N92" s="44"/>
      <c r="O92" s="44"/>
      <c r="P92" s="7"/>
      <c r="Q92" s="28">
        <f t="shared" ca="1" si="16"/>
        <v>-2049.4451405538725</v>
      </c>
      <c r="R92" s="27">
        <f t="shared" ca="1" si="17"/>
        <v>-3276.9335307453503</v>
      </c>
      <c r="S92" s="7"/>
      <c r="T92" s="28">
        <f t="shared" ca="1" si="18"/>
        <v>0.53052420959579616</v>
      </c>
      <c r="U92" s="27">
        <f t="shared" ca="1" si="19"/>
        <v>-0.84727777726687903</v>
      </c>
      <c r="V92" s="7"/>
      <c r="W92" s="28">
        <f t="shared" ca="1" si="20"/>
        <v>0.5317296516312896</v>
      </c>
      <c r="X92" s="27">
        <f t="shared" ca="1" si="24"/>
        <v>320.99844230687881</v>
      </c>
      <c r="Y92" s="7"/>
      <c r="Z92" s="28">
        <f t="shared" si="23"/>
        <v>320.9939999999998</v>
      </c>
      <c r="AA92" s="27">
        <f t="shared" si="21"/>
        <v>5.602402179146674</v>
      </c>
      <c r="AB92" s="7"/>
      <c r="AC92" s="28">
        <f t="shared" ca="1" si="13"/>
        <v>4.4423068790138132E-3</v>
      </c>
      <c r="AD92" s="27"/>
      <c r="AE92" s="7"/>
    </row>
    <row r="93" spans="1:31" s="26" customFormat="1" x14ac:dyDescent="0.25">
      <c r="A93" s="26">
        <v>8</v>
      </c>
      <c r="B93" s="26">
        <v>-637</v>
      </c>
      <c r="C93" s="26">
        <v>12016</v>
      </c>
      <c r="D93" s="26">
        <v>11699</v>
      </c>
      <c r="E93" s="26">
        <v>14400</v>
      </c>
      <c r="F93" s="26">
        <v>14734</v>
      </c>
      <c r="G93" s="27"/>
      <c r="H93" s="7"/>
      <c r="I93" s="28">
        <f t="shared" si="14"/>
        <v>-2384</v>
      </c>
      <c r="J93" s="27">
        <f t="shared" si="14"/>
        <v>-3035</v>
      </c>
      <c r="K93" s="7"/>
      <c r="L93" s="171">
        <f t="shared" si="22"/>
        <v>0.61206546725196276</v>
      </c>
      <c r="M93" s="27">
        <f t="shared" ca="1" si="15"/>
        <v>7.4895237382072672E-7</v>
      </c>
      <c r="N93" s="44"/>
      <c r="O93" s="44"/>
      <c r="P93" s="7"/>
      <c r="Q93" s="28">
        <f t="shared" ca="1" si="16"/>
        <v>-2363.4451405538725</v>
      </c>
      <c r="R93" s="27">
        <f t="shared" ca="1" si="17"/>
        <v>-3054.9335307453503</v>
      </c>
      <c r="S93" s="7"/>
      <c r="T93" s="28">
        <f t="shared" ca="1" si="18"/>
        <v>0.61180699122129489</v>
      </c>
      <c r="U93" s="27">
        <f t="shared" ca="1" si="19"/>
        <v>-0.78987787434285972</v>
      </c>
      <c r="V93" s="7"/>
      <c r="W93" s="28">
        <f t="shared" ca="1" si="20"/>
        <v>0.612930887597125</v>
      </c>
      <c r="X93" s="27">
        <f t="shared" ca="1" si="24"/>
        <v>315.29894909181473</v>
      </c>
      <c r="Y93" s="7"/>
      <c r="Z93" s="28">
        <f t="shared" si="23"/>
        <v>315.2609999999998</v>
      </c>
      <c r="AA93" s="27">
        <f t="shared" si="21"/>
        <v>5.5023424531298399</v>
      </c>
      <c r="AB93" s="7"/>
      <c r="AC93" s="28">
        <f t="shared" ca="1" si="13"/>
        <v>3.7949091814937219E-2</v>
      </c>
      <c r="AD93" s="27"/>
      <c r="AE93" s="7"/>
    </row>
    <row r="94" spans="1:31" s="26" customFormat="1" x14ac:dyDescent="0.25">
      <c r="A94" s="26">
        <v>9</v>
      </c>
      <c r="B94" s="26">
        <v>-627</v>
      </c>
      <c r="C94" s="26">
        <v>11860</v>
      </c>
      <c r="D94" s="26">
        <v>11815</v>
      </c>
      <c r="E94" s="26">
        <v>14537</v>
      </c>
      <c r="F94" s="26">
        <v>14597</v>
      </c>
      <c r="G94" s="27"/>
      <c r="H94" s="7"/>
      <c r="I94" s="28">
        <f t="shared" si="14"/>
        <v>-2677</v>
      </c>
      <c r="J94" s="27">
        <f t="shared" si="14"/>
        <v>-2782</v>
      </c>
      <c r="K94" s="7"/>
      <c r="L94" s="171">
        <f t="shared" si="22"/>
        <v>0.68685921673690997</v>
      </c>
      <c r="M94" s="27">
        <f t="shared" ca="1" si="15"/>
        <v>3.3320605041882375E-6</v>
      </c>
      <c r="N94" s="44"/>
      <c r="O94" s="44"/>
      <c r="P94" s="7"/>
      <c r="Q94" s="28">
        <f t="shared" ca="1" si="16"/>
        <v>-2656.4451405538725</v>
      </c>
      <c r="R94" s="27">
        <f t="shared" ca="1" si="17"/>
        <v>-2801.9335307453503</v>
      </c>
      <c r="S94" s="7"/>
      <c r="T94" s="28">
        <f t="shared" ca="1" si="18"/>
        <v>0.6876536632476361</v>
      </c>
      <c r="U94" s="27">
        <f t="shared" ca="1" si="19"/>
        <v>-0.72446266965917994</v>
      </c>
      <c r="V94" s="7"/>
      <c r="W94" s="28">
        <f t="shared" ca="1" si="20"/>
        <v>0.68868460998336078</v>
      </c>
      <c r="X94" s="27">
        <f t="shared" ca="1" si="24"/>
        <v>309.56006716656134</v>
      </c>
      <c r="Y94" s="7"/>
      <c r="Z94" s="28">
        <f t="shared" si="23"/>
        <v>309.61799999999982</v>
      </c>
      <c r="AA94" s="27">
        <f t="shared" si="21"/>
        <v>5.4038535234397997</v>
      </c>
      <c r="AB94" s="7"/>
      <c r="AC94" s="28">
        <f t="shared" ca="1" si="13"/>
        <v>-5.7932833438485432E-2</v>
      </c>
      <c r="AD94" s="27"/>
      <c r="AE94" s="7"/>
    </row>
    <row r="95" spans="1:31" s="26" customFormat="1" x14ac:dyDescent="0.25">
      <c r="A95" s="26">
        <v>10</v>
      </c>
      <c r="B95" s="26">
        <v>-631</v>
      </c>
      <c r="C95" s="26">
        <v>11731</v>
      </c>
      <c r="D95" s="26">
        <v>11951</v>
      </c>
      <c r="E95" s="26">
        <v>14670</v>
      </c>
      <c r="F95" s="26">
        <v>14461</v>
      </c>
      <c r="G95" s="27"/>
      <c r="H95" s="7"/>
      <c r="I95" s="28">
        <f t="shared" si="14"/>
        <v>-2939</v>
      </c>
      <c r="J95" s="27">
        <f t="shared" si="14"/>
        <v>-2510</v>
      </c>
      <c r="K95" s="7"/>
      <c r="L95" s="171">
        <f t="shared" si="22"/>
        <v>0.75540762616496249</v>
      </c>
      <c r="M95" s="27">
        <f t="shared" ca="1" si="15"/>
        <v>9.9795845321469339E-7</v>
      </c>
      <c r="N95" s="44"/>
      <c r="O95" s="44"/>
      <c r="P95" s="7"/>
      <c r="Q95" s="28">
        <f t="shared" ca="1" si="16"/>
        <v>-2918.4451405538725</v>
      </c>
      <c r="R95" s="27">
        <f t="shared" ca="1" si="17"/>
        <v>-2529.9335307453503</v>
      </c>
      <c r="S95" s="7"/>
      <c r="T95" s="28">
        <f t="shared" ca="1" si="18"/>
        <v>0.75547560205617326</v>
      </c>
      <c r="U95" s="27">
        <f t="shared" ca="1" si="19"/>
        <v>-0.65413486067119231</v>
      </c>
      <c r="V95" s="7"/>
      <c r="W95" s="28">
        <f t="shared" ca="1" si="20"/>
        <v>0.75640660487004818</v>
      </c>
      <c r="X95" s="27">
        <f t="shared" ca="1" si="24"/>
        <v>303.9627711841689</v>
      </c>
      <c r="Y95" s="7"/>
      <c r="Z95" s="28">
        <f t="shared" si="23"/>
        <v>303.93899999999985</v>
      </c>
      <c r="AA95" s="27">
        <f t="shared" si="21"/>
        <v>5.3047362752190423</v>
      </c>
      <c r="AB95" s="7"/>
      <c r="AC95" s="28">
        <f t="shared" ca="1" si="13"/>
        <v>2.3771184169049775E-2</v>
      </c>
      <c r="AD95" s="27"/>
      <c r="AE95" s="7"/>
    </row>
    <row r="96" spans="1:31" s="26" customFormat="1" x14ac:dyDescent="0.25">
      <c r="A96" s="26">
        <v>11</v>
      </c>
      <c r="B96" s="26">
        <v>-621</v>
      </c>
      <c r="C96" s="26">
        <v>11610</v>
      </c>
      <c r="D96" s="26">
        <v>12102</v>
      </c>
      <c r="E96" s="26">
        <v>14785</v>
      </c>
      <c r="F96" s="26">
        <v>14312</v>
      </c>
      <c r="G96" s="27"/>
      <c r="H96" s="7"/>
      <c r="I96" s="28">
        <f t="shared" si="14"/>
        <v>-3175</v>
      </c>
      <c r="J96" s="27">
        <f t="shared" si="14"/>
        <v>-2210</v>
      </c>
      <c r="K96" s="7"/>
      <c r="L96" s="171">
        <f t="shared" si="22"/>
        <v>0.81563300347436518</v>
      </c>
      <c r="M96" s="27">
        <f t="shared" ca="1" si="15"/>
        <v>3.0795780659324669E-6</v>
      </c>
      <c r="N96" s="44"/>
      <c r="O96" s="44"/>
      <c r="P96" s="7"/>
      <c r="Q96" s="28">
        <f t="shared" ca="1" si="16"/>
        <v>-3154.4451405538725</v>
      </c>
      <c r="R96" s="27">
        <f t="shared" ca="1" si="17"/>
        <v>-2229.9335307453503</v>
      </c>
      <c r="S96" s="7"/>
      <c r="T96" s="28">
        <f t="shared" ca="1" si="18"/>
        <v>0.81656711945622962</v>
      </c>
      <c r="U96" s="27">
        <f t="shared" ca="1" si="19"/>
        <v>-0.57656742428738228</v>
      </c>
      <c r="V96" s="7"/>
      <c r="W96" s="28">
        <f t="shared" ca="1" si="20"/>
        <v>0.81738787613810249</v>
      </c>
      <c r="X96" s="27">
        <f t="shared" ca="1" si="24"/>
        <v>298.30806380653235</v>
      </c>
      <c r="Y96" s="7"/>
      <c r="Z96" s="28">
        <f t="shared" si="23"/>
        <v>298.34999999999985</v>
      </c>
      <c r="AA96" s="27">
        <f t="shared" si="21"/>
        <v>5.2071898233250797</v>
      </c>
      <c r="AB96" s="7"/>
      <c r="AC96" s="28">
        <f t="shared" ca="1" si="13"/>
        <v>-4.1936193467506655E-2</v>
      </c>
      <c r="AD96" s="27"/>
      <c r="AE96" s="7"/>
    </row>
    <row r="97" spans="1:31" s="26" customFormat="1" x14ac:dyDescent="0.25">
      <c r="A97" s="26">
        <v>12</v>
      </c>
      <c r="B97" s="26">
        <v>-616</v>
      </c>
      <c r="C97" s="26">
        <v>11508</v>
      </c>
      <c r="D97" s="26">
        <v>12260</v>
      </c>
      <c r="E97" s="26">
        <v>14885</v>
      </c>
      <c r="F97" s="26">
        <v>14147</v>
      </c>
      <c r="G97" s="27"/>
      <c r="H97" s="7"/>
      <c r="I97" s="28">
        <f t="shared" si="14"/>
        <v>-3377</v>
      </c>
      <c r="J97" s="27">
        <f t="shared" si="14"/>
        <v>-1887</v>
      </c>
      <c r="K97" s="7"/>
      <c r="L97" s="171">
        <f t="shared" si="22"/>
        <v>0.86771340561946864</v>
      </c>
      <c r="M97" s="27">
        <f t="shared" ca="1" si="15"/>
        <v>3.4075522403742625E-6</v>
      </c>
      <c r="N97" s="44"/>
      <c r="O97" s="44"/>
      <c r="P97" s="7"/>
      <c r="Q97" s="28">
        <f t="shared" ca="1" si="16"/>
        <v>-3356.4451405538725</v>
      </c>
      <c r="R97" s="27">
        <f t="shared" ca="1" si="17"/>
        <v>-1906.9335307453505</v>
      </c>
      <c r="S97" s="7"/>
      <c r="T97" s="28">
        <f t="shared" ca="1" si="18"/>
        <v>0.868857316552888</v>
      </c>
      <c r="U97" s="27">
        <f t="shared" ca="1" si="19"/>
        <v>-0.49305315111414699</v>
      </c>
      <c r="V97" s="7"/>
      <c r="W97" s="28">
        <f t="shared" ca="1" si="20"/>
        <v>0.86955936126367417</v>
      </c>
      <c r="X97" s="27">
        <f t="shared" ca="1" si="24"/>
        <v>292.66364708487208</v>
      </c>
      <c r="Y97" s="7"/>
      <c r="Z97" s="28">
        <f t="shared" si="23"/>
        <v>292.80599999999987</v>
      </c>
      <c r="AA97" s="27">
        <f t="shared" si="21"/>
        <v>5.1104287695945141</v>
      </c>
      <c r="AB97" s="7"/>
      <c r="AC97" s="28">
        <f t="shared" ca="1" si="13"/>
        <v>-0.14235291512778758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11435</v>
      </c>
      <c r="D98" s="26">
        <v>12434</v>
      </c>
      <c r="E98" s="26">
        <v>14977</v>
      </c>
      <c r="F98" s="26">
        <v>13992</v>
      </c>
      <c r="G98" s="27"/>
      <c r="H98" s="7"/>
      <c r="I98" s="28">
        <f t="shared" si="14"/>
        <v>-3542</v>
      </c>
      <c r="J98" s="27">
        <f t="shared" si="14"/>
        <v>-1558</v>
      </c>
      <c r="K98" s="7"/>
      <c r="L98" s="171">
        <f t="shared" si="22"/>
        <v>0.91148226492363316</v>
      </c>
      <c r="M98" s="27">
        <f t="shared" ca="1" si="15"/>
        <v>4.4683641008048602E-7</v>
      </c>
      <c r="N98" s="44"/>
      <c r="O98" s="44"/>
      <c r="P98" s="7"/>
      <c r="Q98" s="28">
        <f t="shared" ca="1" si="16"/>
        <v>-3521.4451405538725</v>
      </c>
      <c r="R98" s="27">
        <f t="shared" ca="1" si="17"/>
        <v>-1577.9335307453505</v>
      </c>
      <c r="S98" s="7"/>
      <c r="T98" s="28">
        <f t="shared" ca="1" si="18"/>
        <v>0.9115696062605545</v>
      </c>
      <c r="U98" s="27">
        <f t="shared" ca="1" si="19"/>
        <v>-0.40798752921323539</v>
      </c>
      <c r="V98" s="7"/>
      <c r="W98" s="28">
        <f t="shared" ca="1" si="20"/>
        <v>0.91215072315724277</v>
      </c>
      <c r="X98" s="27">
        <f t="shared" ca="1" si="24"/>
        <v>287.20781508636514</v>
      </c>
      <c r="Y98" s="7"/>
      <c r="Z98" s="28">
        <f t="shared" si="23"/>
        <v>287.28899999999987</v>
      </c>
      <c r="AA98" s="27">
        <f t="shared" si="21"/>
        <v>5.0141389547619868</v>
      </c>
      <c r="AB98" s="7"/>
      <c r="AC98" s="28">
        <f t="shared" ca="1" si="13"/>
        <v>-8.1184913634729128E-2</v>
      </c>
      <c r="AD98" s="27"/>
      <c r="AE98" s="7"/>
    </row>
    <row r="99" spans="1:31" s="26" customFormat="1" x14ac:dyDescent="0.25">
      <c r="A99" s="26">
        <v>14</v>
      </c>
      <c r="B99" s="26">
        <v>-639</v>
      </c>
      <c r="C99" s="26">
        <v>11360</v>
      </c>
      <c r="D99" s="26">
        <v>12611</v>
      </c>
      <c r="E99" s="26">
        <v>15044</v>
      </c>
      <c r="F99" s="26">
        <v>13809</v>
      </c>
      <c r="G99" s="27"/>
      <c r="H99" s="7"/>
      <c r="I99" s="28">
        <f t="shared" si="14"/>
        <v>-3684</v>
      </c>
      <c r="J99" s="27">
        <f t="shared" si="14"/>
        <v>-1198</v>
      </c>
      <c r="K99" s="7"/>
      <c r="L99" s="171">
        <f t="shared" si="22"/>
        <v>0.94811300223575734</v>
      </c>
      <c r="M99" s="27">
        <f t="shared" ca="1" si="15"/>
        <v>4.4068884069252306E-7</v>
      </c>
      <c r="N99" s="44"/>
      <c r="O99" s="44"/>
      <c r="P99" s="7"/>
      <c r="Q99" s="28">
        <f t="shared" ca="1" si="16"/>
        <v>-3663.4451405538725</v>
      </c>
      <c r="R99" s="27">
        <f t="shared" ca="1" si="17"/>
        <v>-1217.9335307453505</v>
      </c>
      <c r="S99" s="7"/>
      <c r="T99" s="28">
        <f t="shared" ca="1" si="18"/>
        <v>0.94832806164533423</v>
      </c>
      <c r="U99" s="27">
        <f t="shared" ca="1" si="19"/>
        <v>-0.31490660555266342</v>
      </c>
      <c r="V99" s="7"/>
      <c r="W99" s="28">
        <f t="shared" ca="1" si="20"/>
        <v>0.94877684622397485</v>
      </c>
      <c r="X99" s="27">
        <f t="shared" ca="1" si="24"/>
        <v>281.47117988976947</v>
      </c>
      <c r="Y99" s="7"/>
      <c r="Z99" s="28">
        <f t="shared" si="23"/>
        <v>281.5379999999999</v>
      </c>
      <c r="AA99" s="27">
        <f t="shared" si="21"/>
        <v>4.9137650694797941</v>
      </c>
      <c r="AB99" s="7"/>
      <c r="AC99" s="28">
        <f t="shared" ca="1" si="13"/>
        <v>-6.6820110230423779E-2</v>
      </c>
      <c r="AD99" s="27"/>
      <c r="AE99" s="7"/>
    </row>
    <row r="100" spans="1:31" s="26" customFormat="1" x14ac:dyDescent="0.25">
      <c r="A100" s="26">
        <v>15</v>
      </c>
      <c r="B100" s="26">
        <v>-630</v>
      </c>
      <c r="C100" s="26">
        <v>11307</v>
      </c>
      <c r="D100" s="26">
        <v>12798</v>
      </c>
      <c r="E100" s="26">
        <v>15100</v>
      </c>
      <c r="F100" s="26">
        <v>13629</v>
      </c>
      <c r="G100" s="27"/>
      <c r="H100" s="7"/>
      <c r="I100" s="28">
        <f t="shared" si="14"/>
        <v>-3793</v>
      </c>
      <c r="J100" s="27">
        <f t="shared" si="14"/>
        <v>-831</v>
      </c>
      <c r="K100" s="7"/>
      <c r="L100" s="171">
        <f t="shared" si="22"/>
        <v>0.9748857285435284</v>
      </c>
      <c r="M100" s="27">
        <f t="shared" ca="1" si="15"/>
        <v>3.8895740889142967E-6</v>
      </c>
      <c r="N100" s="44"/>
      <c r="O100" s="44"/>
      <c r="P100" s="7"/>
      <c r="Q100" s="28">
        <f t="shared" ca="1" si="16"/>
        <v>-3772.4451405538725</v>
      </c>
      <c r="R100" s="27">
        <f t="shared" ca="1" si="17"/>
        <v>-850.93353074535037</v>
      </c>
      <c r="S100" s="7"/>
      <c r="T100" s="28">
        <f t="shared" ca="1" si="18"/>
        <v>0.97654405908858066</v>
      </c>
      <c r="U100" s="27">
        <f t="shared" ca="1" si="19"/>
        <v>-0.22001577504313588</v>
      </c>
      <c r="V100" s="7"/>
      <c r="W100" s="28">
        <f t="shared" ca="1" si="20"/>
        <v>0.9768579288601581</v>
      </c>
      <c r="X100" s="27">
        <f t="shared" ca="1" si="24"/>
        <v>275.80258040410592</v>
      </c>
      <c r="Y100" s="7"/>
      <c r="Z100" s="28">
        <f t="shared" si="23"/>
        <v>275.86799999999988</v>
      </c>
      <c r="AA100" s="27">
        <f t="shared" si="21"/>
        <v>4.8148049008917146</v>
      </c>
      <c r="AB100" s="7"/>
      <c r="AC100" s="28">
        <f t="shared" ca="1" si="13"/>
        <v>-6.5419595893956739E-2</v>
      </c>
      <c r="AD100" s="27"/>
      <c r="AE100" s="7"/>
    </row>
    <row r="101" spans="1:31" s="26" customFormat="1" x14ac:dyDescent="0.25">
      <c r="A101" s="26">
        <v>16</v>
      </c>
      <c r="B101" s="26">
        <v>-628</v>
      </c>
      <c r="C101" s="26">
        <v>11276</v>
      </c>
      <c r="D101" s="26">
        <v>12983</v>
      </c>
      <c r="E101" s="26">
        <v>15131</v>
      </c>
      <c r="F101" s="26">
        <v>13445</v>
      </c>
      <c r="G101" s="27"/>
      <c r="H101" s="7"/>
      <c r="I101" s="28">
        <f t="shared" si="14"/>
        <v>-3855</v>
      </c>
      <c r="J101" s="27">
        <f t="shared" si="14"/>
        <v>-462</v>
      </c>
      <c r="K101" s="7"/>
      <c r="L101" s="171">
        <f t="shared" si="22"/>
        <v>0.99207966298995354</v>
      </c>
      <c r="M101" s="27">
        <f t="shared" ca="1" si="15"/>
        <v>4.7896062229888137E-7</v>
      </c>
      <c r="N101" s="44"/>
      <c r="O101" s="44"/>
      <c r="P101" s="7"/>
      <c r="Q101" s="28">
        <f t="shared" ca="1" si="16"/>
        <v>-3834.4451405538725</v>
      </c>
      <c r="R101" s="27">
        <f t="shared" ca="1" si="17"/>
        <v>-481.93353074535037</v>
      </c>
      <c r="S101" s="7"/>
      <c r="T101" s="28">
        <f t="shared" ca="1" si="18"/>
        <v>0.99259352552418867</v>
      </c>
      <c r="U101" s="27">
        <f t="shared" ca="1" si="19"/>
        <v>-0.12460782829104962</v>
      </c>
      <c r="V101" s="7"/>
      <c r="W101" s="28">
        <f t="shared" ca="1" si="20"/>
        <v>0.99277173280023201</v>
      </c>
      <c r="X101" s="27">
        <f t="shared" ca="1" si="24"/>
        <v>270.2638352372544</v>
      </c>
      <c r="Y101" s="7"/>
      <c r="Z101" s="28">
        <f t="shared" si="23"/>
        <v>270.21599999999989</v>
      </c>
      <c r="AA101" s="27">
        <f t="shared" si="21"/>
        <v>4.7161588915689956</v>
      </c>
      <c r="AB101" s="7"/>
      <c r="AC101" s="28">
        <f t="shared" ca="1" si="13"/>
        <v>4.7835237254503227E-2</v>
      </c>
      <c r="AD101" s="27"/>
      <c r="AE101" s="7"/>
    </row>
    <row r="102" spans="1:31" s="26" customFormat="1" x14ac:dyDescent="0.25">
      <c r="A102" s="26">
        <v>17</v>
      </c>
      <c r="B102" s="26">
        <v>-633</v>
      </c>
      <c r="C102" s="26">
        <v>11252</v>
      </c>
      <c r="D102" s="26">
        <v>13167</v>
      </c>
      <c r="E102" s="26">
        <v>15138</v>
      </c>
      <c r="F102" s="26">
        <v>13242</v>
      </c>
      <c r="G102" s="27"/>
      <c r="H102" s="7"/>
      <c r="I102" s="28">
        <f t="shared" si="14"/>
        <v>-3886</v>
      </c>
      <c r="J102" s="27">
        <f t="shared" si="14"/>
        <v>-75</v>
      </c>
      <c r="K102" s="7"/>
      <c r="L102" s="171">
        <f t="shared" si="22"/>
        <v>0.99964858940632828</v>
      </c>
      <c r="M102" s="27">
        <f t="shared" ca="1" si="15"/>
        <v>1.0112062753615583E-6</v>
      </c>
      <c r="N102" s="44"/>
      <c r="O102" s="44"/>
      <c r="P102" s="7"/>
      <c r="Q102" s="28">
        <f t="shared" ca="1" si="16"/>
        <v>-3865.4451405538725</v>
      </c>
      <c r="R102" s="27">
        <f t="shared" ca="1" si="17"/>
        <v>-94.933530745350367</v>
      </c>
      <c r="S102" s="7"/>
      <c r="T102" s="28">
        <f t="shared" ca="1" si="18"/>
        <v>1.0006182587419927</v>
      </c>
      <c r="U102" s="27">
        <f t="shared" ca="1" si="19"/>
        <v>-2.4545835355934773E-2</v>
      </c>
      <c r="V102" s="7"/>
      <c r="W102" s="28">
        <f t="shared" ca="1" si="20"/>
        <v>1.0006541769337776</v>
      </c>
      <c r="X102" s="27">
        <f t="shared" ca="1" si="24"/>
        <v>264.51493414290917</v>
      </c>
      <c r="Y102" s="7"/>
      <c r="Z102" s="28">
        <f t="shared" si="23"/>
        <v>264.51899999999989</v>
      </c>
      <c r="AA102" s="27">
        <f t="shared" si="21"/>
        <v>4.6167274840828787</v>
      </c>
      <c r="AB102" s="7"/>
      <c r="AC102" s="28">
        <f t="shared" ca="1" si="13"/>
        <v>-4.0658570907226022E-3</v>
      </c>
      <c r="AD102" s="27"/>
      <c r="AE102" s="7"/>
    </row>
    <row r="103" spans="1:31" s="26" customFormat="1" x14ac:dyDescent="0.25">
      <c r="A103" s="26">
        <v>18</v>
      </c>
      <c r="B103" s="26">
        <v>-630</v>
      </c>
      <c r="C103" s="26">
        <v>11267</v>
      </c>
      <c r="D103" s="26">
        <v>13367</v>
      </c>
      <c r="E103" s="26">
        <v>15144</v>
      </c>
      <c r="F103" s="26">
        <v>13064</v>
      </c>
      <c r="G103" s="27"/>
      <c r="H103" s="7"/>
      <c r="I103" s="28">
        <f t="shared" si="14"/>
        <v>-3877</v>
      </c>
      <c r="J103" s="27">
        <f t="shared" si="14"/>
        <v>303</v>
      </c>
      <c r="K103" s="7"/>
      <c r="L103" s="171">
        <f t="shared" si="22"/>
        <v>0.99737674664193721</v>
      </c>
      <c r="M103" s="27">
        <f t="shared" ca="1" si="15"/>
        <v>6.5396126865945147E-7</v>
      </c>
      <c r="N103" s="44"/>
      <c r="O103" s="44"/>
      <c r="P103" s="7"/>
      <c r="Q103" s="28">
        <f t="shared" ca="1" si="16"/>
        <v>-3856.4451405538725</v>
      </c>
      <c r="R103" s="27">
        <f t="shared" ca="1" si="17"/>
        <v>283.06646925464963</v>
      </c>
      <c r="S103" s="7"/>
      <c r="T103" s="28">
        <f t="shared" ca="1" si="18"/>
        <v>0.99828849748521087</v>
      </c>
      <c r="U103" s="27">
        <f t="shared" ca="1" si="19"/>
        <v>7.3189134487665786E-2</v>
      </c>
      <c r="V103" s="7"/>
      <c r="W103" s="28">
        <f t="shared" ca="1" si="20"/>
        <v>0.99818542535975996</v>
      </c>
      <c r="X103" s="27">
        <f t="shared" ca="1" si="24"/>
        <v>258.91621523620381</v>
      </c>
      <c r="Y103" s="7"/>
      <c r="Z103" s="28">
        <f t="shared" si="23"/>
        <v>258.84899999999988</v>
      </c>
      <c r="AA103" s="27">
        <f t="shared" si="21"/>
        <v>4.5177673154948002</v>
      </c>
      <c r="AB103" s="7"/>
      <c r="AC103" s="28">
        <f t="shared" ca="1" si="13"/>
        <v>6.7215236203935547E-2</v>
      </c>
      <c r="AD103" s="27"/>
      <c r="AE103" s="7"/>
    </row>
    <row r="104" spans="1:31" s="26" customFormat="1" x14ac:dyDescent="0.25">
      <c r="A104" s="26">
        <v>19</v>
      </c>
      <c r="B104" s="26">
        <v>-622</v>
      </c>
      <c r="C104" s="26">
        <v>11286</v>
      </c>
      <c r="D104" s="26">
        <v>13545</v>
      </c>
      <c r="E104" s="26">
        <v>15110</v>
      </c>
      <c r="F104" s="26">
        <v>12866</v>
      </c>
      <c r="G104" s="27"/>
      <c r="H104" s="7"/>
      <c r="I104" s="28">
        <f t="shared" si="14"/>
        <v>-3824</v>
      </c>
      <c r="J104" s="27">
        <f t="shared" si="14"/>
        <v>679</v>
      </c>
      <c r="K104" s="7"/>
      <c r="L104" s="171">
        <f t="shared" si="22"/>
        <v>0.98555901461439721</v>
      </c>
      <c r="M104" s="27">
        <f t="shared" ca="1" si="15"/>
        <v>1.5167422056529753E-6</v>
      </c>
      <c r="N104" s="44"/>
      <c r="O104" s="44"/>
      <c r="P104" s="7"/>
      <c r="Q104" s="28">
        <f t="shared" ca="1" si="16"/>
        <v>-3803.4451405538725</v>
      </c>
      <c r="R104" s="27">
        <f t="shared" ca="1" si="17"/>
        <v>659.06646925464963</v>
      </c>
      <c r="S104" s="7"/>
      <c r="T104" s="28">
        <f t="shared" ca="1" si="18"/>
        <v>0.98456879230638461</v>
      </c>
      <c r="U104" s="27">
        <f t="shared" ca="1" si="19"/>
        <v>0.17040698808870761</v>
      </c>
      <c r="V104" s="7"/>
      <c r="W104" s="28">
        <f t="shared" ca="1" si="20"/>
        <v>0.98432745373256758</v>
      </c>
      <c r="X104" s="27">
        <f t="shared" ca="1" si="24"/>
        <v>253.28805322097378</v>
      </c>
      <c r="Y104" s="7"/>
      <c r="Z104" s="28">
        <f t="shared" si="23"/>
        <v>253.25099999999986</v>
      </c>
      <c r="AA104" s="27">
        <f t="shared" si="21"/>
        <v>4.4200637839681569</v>
      </c>
      <c r="AB104" s="7"/>
      <c r="AC104" s="28">
        <f t="shared" ca="1" si="13"/>
        <v>3.7053220973916723E-2</v>
      </c>
      <c r="AD104" s="27"/>
      <c r="AE104" s="7"/>
    </row>
    <row r="105" spans="1:31" s="26" customFormat="1" x14ac:dyDescent="0.25">
      <c r="A105" s="26">
        <v>20</v>
      </c>
      <c r="B105" s="26">
        <v>-608</v>
      </c>
      <c r="C105" s="26">
        <v>11322</v>
      </c>
      <c r="D105" s="26">
        <v>13727</v>
      </c>
      <c r="E105" s="26">
        <v>15071</v>
      </c>
      <c r="F105" s="26">
        <v>12687</v>
      </c>
      <c r="G105" s="27"/>
      <c r="H105" s="7"/>
      <c r="I105" s="28">
        <f t="shared" si="14"/>
        <v>-3749</v>
      </c>
      <c r="J105" s="27">
        <f t="shared" si="14"/>
        <v>1040</v>
      </c>
      <c r="K105" s="7"/>
      <c r="L105" s="171">
        <f t="shared" si="22"/>
        <v>0.96492033230306096</v>
      </c>
      <c r="M105" s="27">
        <f t="shared" ca="1" si="15"/>
        <v>1.9687603829245613E-8</v>
      </c>
      <c r="N105" s="44"/>
      <c r="O105" s="44"/>
      <c r="P105" s="7"/>
      <c r="Q105" s="28">
        <f t="shared" ca="1" si="16"/>
        <v>-3728.4451405538725</v>
      </c>
      <c r="R105" s="27">
        <f t="shared" ca="1" si="17"/>
        <v>1020.0664692546496</v>
      </c>
      <c r="S105" s="7"/>
      <c r="T105" s="28">
        <f t="shared" ca="1" si="18"/>
        <v>0.96515411516653615</v>
      </c>
      <c r="U105" s="27">
        <f t="shared" ca="1" si="19"/>
        <v>0.26374646987055894</v>
      </c>
      <c r="V105" s="7"/>
      <c r="W105" s="28">
        <f t="shared" ca="1" si="20"/>
        <v>0.96478001978106365</v>
      </c>
      <c r="X105" s="27">
        <f t="shared" ca="1" si="24"/>
        <v>247.82012162481146</v>
      </c>
      <c r="Y105" s="7"/>
      <c r="Z105" s="28">
        <f t="shared" si="23"/>
        <v>247.77899999999985</v>
      </c>
      <c r="AA105" s="27">
        <f t="shared" si="21"/>
        <v>4.3245593672990275</v>
      </c>
      <c r="AB105" s="7"/>
      <c r="AC105" s="28">
        <f t="shared" ca="1" si="13"/>
        <v>4.1121624811609081E-2</v>
      </c>
      <c r="AD105" s="27"/>
      <c r="AE105" s="7"/>
    </row>
    <row r="106" spans="1:31" s="26" customFormat="1" x14ac:dyDescent="0.25">
      <c r="A106" s="26">
        <v>21</v>
      </c>
      <c r="B106" s="26">
        <v>-618</v>
      </c>
      <c r="C106" s="26">
        <v>11381</v>
      </c>
      <c r="D106" s="26">
        <v>13907</v>
      </c>
      <c r="E106" s="26">
        <v>15017</v>
      </c>
      <c r="F106" s="26">
        <v>12514</v>
      </c>
      <c r="G106" s="27"/>
      <c r="H106" s="7"/>
      <c r="I106" s="28">
        <f t="shared" si="14"/>
        <v>-3636</v>
      </c>
      <c r="J106" s="27">
        <f t="shared" si="14"/>
        <v>1393</v>
      </c>
      <c r="K106" s="7"/>
      <c r="L106" s="171">
        <f t="shared" si="22"/>
        <v>0.93493099760278631</v>
      </c>
      <c r="M106" s="27">
        <f t="shared" ca="1" si="15"/>
        <v>2.1879013119182399E-7</v>
      </c>
      <c r="N106" s="44"/>
      <c r="O106" s="44"/>
      <c r="P106" s="7"/>
      <c r="Q106" s="28">
        <f t="shared" ca="1" si="16"/>
        <v>-3615.4451405538725</v>
      </c>
      <c r="R106" s="27">
        <f t="shared" ca="1" si="17"/>
        <v>1373.0664692546495</v>
      </c>
      <c r="S106" s="7"/>
      <c r="T106" s="28">
        <f t="shared" ca="1" si="18"/>
        <v>0.93590266827583124</v>
      </c>
      <c r="U106" s="27">
        <f t="shared" ca="1" si="19"/>
        <v>0.35501748668217525</v>
      </c>
      <c r="V106" s="7"/>
      <c r="W106" s="28">
        <f t="shared" ca="1" si="20"/>
        <v>0.93539874767621423</v>
      </c>
      <c r="X106" s="27">
        <f t="shared" ca="1" si="24"/>
        <v>242.32620653338188</v>
      </c>
      <c r="Y106" s="7"/>
      <c r="Z106" s="28">
        <f t="shared" si="23"/>
        <v>242.21699999999984</v>
      </c>
      <c r="AA106" s="27">
        <f t="shared" si="21"/>
        <v>4.2274841543031023</v>
      </c>
      <c r="AB106" s="7"/>
      <c r="AC106" s="28">
        <f t="shared" ca="1" si="13"/>
        <v>0.10920653338203579</v>
      </c>
      <c r="AD106" s="27"/>
      <c r="AE106" s="7"/>
    </row>
    <row r="107" spans="1:31" s="26" customFormat="1" x14ac:dyDescent="0.25">
      <c r="A107" s="26">
        <v>22</v>
      </c>
      <c r="B107" s="26">
        <v>-629</v>
      </c>
      <c r="C107" s="26">
        <v>11466</v>
      </c>
      <c r="D107" s="26">
        <v>14088</v>
      </c>
      <c r="E107" s="26">
        <v>14949</v>
      </c>
      <c r="F107" s="26">
        <v>12340</v>
      </c>
      <c r="G107" s="27"/>
      <c r="H107" s="7"/>
      <c r="I107" s="28">
        <f t="shared" si="14"/>
        <v>-3483</v>
      </c>
      <c r="J107" s="27">
        <f t="shared" si="14"/>
        <v>1748</v>
      </c>
      <c r="K107" s="7"/>
      <c r="L107" s="171">
        <f t="shared" si="22"/>
        <v>0.89537004084949512</v>
      </c>
      <c r="M107" s="27">
        <f t="shared" ca="1" si="15"/>
        <v>8.5377562184368551E-8</v>
      </c>
      <c r="N107" s="44"/>
      <c r="O107" s="44"/>
      <c r="P107" s="7"/>
      <c r="Q107" s="28">
        <f t="shared" ca="1" si="16"/>
        <v>-3462.4451405538725</v>
      </c>
      <c r="R107" s="27">
        <f t="shared" ca="1" si="17"/>
        <v>1728.0664692546495</v>
      </c>
      <c r="S107" s="7"/>
      <c r="T107" s="28">
        <f t="shared" ca="1" si="18"/>
        <v>0.89629672691054041</v>
      </c>
      <c r="U107" s="27">
        <f t="shared" ca="1" si="19"/>
        <v>0.44680561973635041</v>
      </c>
      <c r="V107" s="7"/>
      <c r="W107" s="28">
        <f t="shared" ca="1" si="20"/>
        <v>0.89566223524058497</v>
      </c>
      <c r="X107" s="27">
        <f t="shared" ca="1" si="24"/>
        <v>236.59721655627345</v>
      </c>
      <c r="Y107" s="7"/>
      <c r="Z107" s="28">
        <f t="shared" si="23"/>
        <v>236.55599999999984</v>
      </c>
      <c r="AA107" s="27">
        <f t="shared" si="21"/>
        <v>4.1286810653477035</v>
      </c>
      <c r="AB107" s="7"/>
      <c r="AC107" s="28">
        <f t="shared" ca="1" si="13"/>
        <v>4.1216556273610649E-2</v>
      </c>
      <c r="AD107" s="27"/>
      <c r="AE107" s="7"/>
    </row>
    <row r="108" spans="1:31" s="26" customFormat="1" x14ac:dyDescent="0.25">
      <c r="A108" s="26">
        <v>23</v>
      </c>
      <c r="B108" s="26">
        <v>-633</v>
      </c>
      <c r="C108" s="26">
        <v>11554</v>
      </c>
      <c r="D108" s="26">
        <v>14256</v>
      </c>
      <c r="E108" s="26">
        <v>14846</v>
      </c>
      <c r="F108" s="26">
        <v>12169</v>
      </c>
      <c r="G108" s="27"/>
      <c r="H108" s="7"/>
      <c r="I108" s="28">
        <f t="shared" si="14"/>
        <v>-3292</v>
      </c>
      <c r="J108" s="27">
        <f t="shared" si="14"/>
        <v>2087</v>
      </c>
      <c r="K108" s="7"/>
      <c r="L108" s="171">
        <f t="shared" si="22"/>
        <v>0.8467414436762013</v>
      </c>
      <c r="M108" s="27">
        <f t="shared" ca="1" si="15"/>
        <v>4.1811416600200705E-7</v>
      </c>
      <c r="N108" s="44"/>
      <c r="O108" s="44"/>
      <c r="P108" s="7"/>
      <c r="Q108" s="28">
        <f t="shared" ca="1" si="16"/>
        <v>-3271.4451405538725</v>
      </c>
      <c r="R108" s="27">
        <f t="shared" ca="1" si="17"/>
        <v>2067.0664692546497</v>
      </c>
      <c r="S108" s="7"/>
      <c r="T108" s="28">
        <f t="shared" ca="1" si="18"/>
        <v>0.84685401579439312</v>
      </c>
      <c r="U108" s="27">
        <f t="shared" ca="1" si="19"/>
        <v>0.53445682285005569</v>
      </c>
      <c r="V108" s="7"/>
      <c r="W108" s="28">
        <f t="shared" ca="1" si="20"/>
        <v>0.84609482619576792</v>
      </c>
      <c r="X108" s="27">
        <f t="shared" ca="1" si="24"/>
        <v>230.83019043527963</v>
      </c>
      <c r="Y108" s="7"/>
      <c r="Z108" s="28">
        <f t="shared" si="23"/>
        <v>230.85899999999984</v>
      </c>
      <c r="AA108" s="27">
        <f t="shared" si="21"/>
        <v>4.0292496578615866</v>
      </c>
      <c r="AB108" s="7"/>
      <c r="AC108" s="28">
        <f t="shared" ca="1" si="13"/>
        <v>-2.8809564720205572E-2</v>
      </c>
      <c r="AD108" s="27"/>
      <c r="AE108" s="7"/>
    </row>
    <row r="109" spans="1:31" s="26" customFormat="1" x14ac:dyDescent="0.25">
      <c r="A109" s="26">
        <v>24</v>
      </c>
      <c r="B109" s="26">
        <v>-632</v>
      </c>
      <c r="C109" s="26">
        <v>11667</v>
      </c>
      <c r="D109" s="26">
        <v>14408</v>
      </c>
      <c r="E109" s="26">
        <v>14737</v>
      </c>
      <c r="F109" s="26">
        <v>12011</v>
      </c>
      <c r="G109" s="27"/>
      <c r="H109" s="7"/>
      <c r="I109" s="28">
        <f t="shared" si="14"/>
        <v>-3070</v>
      </c>
      <c r="J109" s="27">
        <f t="shared" si="14"/>
        <v>2397</v>
      </c>
      <c r="K109" s="7"/>
      <c r="L109" s="171">
        <f t="shared" si="22"/>
        <v>0.78984469103994359</v>
      </c>
      <c r="M109" s="27">
        <f t="shared" ca="1" si="15"/>
        <v>1.7724984770004073E-6</v>
      </c>
      <c r="N109" s="44"/>
      <c r="O109" s="44"/>
      <c r="P109" s="7"/>
      <c r="Q109" s="28">
        <f t="shared" ca="1" si="16"/>
        <v>-3049.4451405538725</v>
      </c>
      <c r="R109" s="27">
        <f t="shared" ca="1" si="17"/>
        <v>2377.0664692546497</v>
      </c>
      <c r="S109" s="7"/>
      <c r="T109" s="28">
        <f t="shared" ca="1" si="18"/>
        <v>0.78938657146044178</v>
      </c>
      <c r="U109" s="27">
        <f t="shared" ca="1" si="19"/>
        <v>0.61460984044665934</v>
      </c>
      <c r="V109" s="7"/>
      <c r="W109" s="28">
        <f t="shared" ca="1" si="20"/>
        <v>0.78851333891634878</v>
      </c>
      <c r="X109" s="27">
        <f t="shared" ca="1" si="24"/>
        <v>225.17498853559982</v>
      </c>
      <c r="Y109" s="7"/>
      <c r="Z109" s="28">
        <f t="shared" si="23"/>
        <v>225.17099999999985</v>
      </c>
      <c r="AA109" s="27">
        <f t="shared" si="21"/>
        <v>3.929975330008149</v>
      </c>
      <c r="AB109" s="7"/>
      <c r="AC109" s="28">
        <f t="shared" ca="1" si="13"/>
        <v>3.98853559997292E-3</v>
      </c>
      <c r="AD109" s="27"/>
      <c r="AE109" s="7"/>
    </row>
    <row r="110" spans="1:31" s="26" customFormat="1" x14ac:dyDescent="0.25">
      <c r="A110" s="26">
        <v>25</v>
      </c>
      <c r="B110" s="26">
        <v>-637</v>
      </c>
      <c r="C110" s="26">
        <v>11794</v>
      </c>
      <c r="D110" s="26">
        <v>14559</v>
      </c>
      <c r="E110" s="26">
        <v>14616</v>
      </c>
      <c r="F110" s="26">
        <v>11867</v>
      </c>
      <c r="G110" s="27"/>
      <c r="H110" s="7"/>
      <c r="I110" s="28">
        <f t="shared" si="14"/>
        <v>-2822</v>
      </c>
      <c r="J110" s="27">
        <f t="shared" si="14"/>
        <v>2692</v>
      </c>
      <c r="K110" s="7"/>
      <c r="L110" s="171">
        <f t="shared" si="22"/>
        <v>0.7246290751358111</v>
      </c>
      <c r="M110" s="27">
        <f t="shared" ca="1" si="15"/>
        <v>1.7819907069351911E-7</v>
      </c>
      <c r="N110" s="44"/>
      <c r="O110" s="44"/>
      <c r="P110" s="7"/>
      <c r="Q110" s="28">
        <f t="shared" ca="1" si="16"/>
        <v>-2801.4451405538725</v>
      </c>
      <c r="R110" s="27">
        <f t="shared" ca="1" si="17"/>
        <v>2672.0664692546497</v>
      </c>
      <c r="S110" s="7"/>
      <c r="T110" s="28">
        <f t="shared" ca="1" si="18"/>
        <v>0.72518870571800964</v>
      </c>
      <c r="U110" s="27">
        <f t="shared" ca="1" si="19"/>
        <v>0.6908844862240725</v>
      </c>
      <c r="V110" s="7"/>
      <c r="W110" s="28">
        <f t="shared" ca="1" si="20"/>
        <v>0.72420693881814402</v>
      </c>
      <c r="X110" s="27">
        <f t="shared" ca="1" si="24"/>
        <v>219.45870942826809</v>
      </c>
      <c r="Y110" s="7"/>
      <c r="Z110" s="28">
        <f t="shared" si="23"/>
        <v>219.43799999999985</v>
      </c>
      <c r="AA110" s="27">
        <f t="shared" si="21"/>
        <v>3.829915603991314</v>
      </c>
      <c r="AB110" s="7"/>
      <c r="AC110" s="28">
        <f t="shared" ca="1" si="13"/>
        <v>2.0709428268247621E-2</v>
      </c>
      <c r="AD110" s="27"/>
      <c r="AE110" s="7"/>
    </row>
    <row r="111" spans="1:31" s="26" customFormat="1" x14ac:dyDescent="0.25">
      <c r="A111" s="26">
        <v>26</v>
      </c>
      <c r="B111" s="26">
        <v>-618</v>
      </c>
      <c r="C111" s="26">
        <v>11927</v>
      </c>
      <c r="D111" s="26">
        <v>14690</v>
      </c>
      <c r="E111" s="26">
        <v>14476</v>
      </c>
      <c r="F111" s="26">
        <v>11737</v>
      </c>
      <c r="G111" s="27"/>
      <c r="H111" s="7"/>
      <c r="I111" s="28">
        <f t="shared" si="14"/>
        <v>-2549</v>
      </c>
      <c r="J111" s="27">
        <f t="shared" si="14"/>
        <v>2953</v>
      </c>
      <c r="K111" s="7"/>
      <c r="L111" s="171">
        <f t="shared" si="22"/>
        <v>0.65442414512551506</v>
      </c>
      <c r="M111" s="27">
        <f t="shared" ca="1" si="15"/>
        <v>9.6564118061625141E-7</v>
      </c>
      <c r="N111" s="44"/>
      <c r="O111" s="44"/>
      <c r="P111" s="7"/>
      <c r="Q111" s="28">
        <f t="shared" ca="1" si="16"/>
        <v>-2528.4451405538725</v>
      </c>
      <c r="R111" s="27">
        <f t="shared" ca="1" si="17"/>
        <v>2933.0664692546497</v>
      </c>
      <c r="S111" s="7"/>
      <c r="T111" s="28">
        <f t="shared" ca="1" si="18"/>
        <v>0.65451928092896139</v>
      </c>
      <c r="U111" s="27">
        <f t="shared" ca="1" si="19"/>
        <v>0.75836815587798712</v>
      </c>
      <c r="V111" s="7"/>
      <c r="W111" s="28">
        <f t="shared" ca="1" si="20"/>
        <v>0.65344147469214675</v>
      </c>
      <c r="X111" s="27">
        <f t="shared" ca="1" si="24"/>
        <v>213.85931447349435</v>
      </c>
      <c r="Y111" s="7"/>
      <c r="Z111" s="28">
        <f t="shared" si="23"/>
        <v>213.87599999999983</v>
      </c>
      <c r="AA111" s="27">
        <f t="shared" si="21"/>
        <v>3.7328403909953893</v>
      </c>
      <c r="AB111" s="7"/>
      <c r="AC111" s="28">
        <f t="shared" ca="1" si="13"/>
        <v>-1.6685526505483494E-2</v>
      </c>
      <c r="AD111" s="27"/>
      <c r="AE111" s="7"/>
    </row>
    <row r="112" spans="1:31" s="26" customFormat="1" x14ac:dyDescent="0.25">
      <c r="A112" s="26">
        <v>27</v>
      </c>
      <c r="B112" s="26">
        <v>-630</v>
      </c>
      <c r="C112" s="26">
        <v>12078</v>
      </c>
      <c r="D112" s="26">
        <v>14802</v>
      </c>
      <c r="E112" s="26">
        <v>14328</v>
      </c>
      <c r="F112" s="26">
        <v>11614</v>
      </c>
      <c r="G112" s="27"/>
      <c r="H112" s="7"/>
      <c r="I112" s="28">
        <f t="shared" si="14"/>
        <v>-2250</v>
      </c>
      <c r="J112" s="27">
        <f t="shared" si="14"/>
        <v>3188</v>
      </c>
      <c r="K112" s="7"/>
      <c r="L112" s="171">
        <f t="shared" si="22"/>
        <v>0.57651788422264183</v>
      </c>
      <c r="M112" s="27">
        <f t="shared" ca="1" si="15"/>
        <v>3.1667839206099383E-7</v>
      </c>
      <c r="N112" s="44"/>
      <c r="O112" s="44"/>
      <c r="P112" s="7"/>
      <c r="Q112" s="28">
        <f t="shared" ca="1" si="16"/>
        <v>-2229.4451405538725</v>
      </c>
      <c r="R112" s="27">
        <f t="shared" ca="1" si="17"/>
        <v>3168.0664692546497</v>
      </c>
      <c r="S112" s="7"/>
      <c r="T112" s="28">
        <f t="shared" ca="1" si="18"/>
        <v>0.57711943473143235</v>
      </c>
      <c r="U112" s="27">
        <f t="shared" ca="1" si="19"/>
        <v>0.81912931437863823</v>
      </c>
      <c r="V112" s="7"/>
      <c r="W112" s="28">
        <f t="shared" ca="1" si="20"/>
        <v>0.57595514237058087</v>
      </c>
      <c r="X112" s="27">
        <f t="shared" ca="1" si="24"/>
        <v>208.22200045561692</v>
      </c>
      <c r="Y112" s="7"/>
      <c r="Z112" s="28">
        <f t="shared" si="23"/>
        <v>208.20599999999985</v>
      </c>
      <c r="AA112" s="27">
        <f t="shared" si="21"/>
        <v>3.6338802224073112</v>
      </c>
      <c r="AB112" s="7"/>
      <c r="AC112" s="28">
        <f t="shared" ca="1" si="13"/>
        <v>1.6000455617074749E-2</v>
      </c>
      <c r="AD112" s="27"/>
      <c r="AE112" s="7"/>
    </row>
    <row r="113" spans="1:31" s="26" customFormat="1" x14ac:dyDescent="0.25">
      <c r="A113" s="26">
        <v>28</v>
      </c>
      <c r="B113" s="26">
        <v>-605</v>
      </c>
      <c r="C113" s="26">
        <v>12239</v>
      </c>
      <c r="D113" s="26">
        <v>14914</v>
      </c>
      <c r="E113" s="26">
        <v>14178</v>
      </c>
      <c r="F113" s="26">
        <v>11522</v>
      </c>
      <c r="G113" s="27"/>
      <c r="H113" s="7"/>
      <c r="I113" s="28">
        <f t="shared" si="14"/>
        <v>-1939</v>
      </c>
      <c r="J113" s="27">
        <f t="shared" si="14"/>
        <v>3392</v>
      </c>
      <c r="K113" s="7"/>
      <c r="L113" s="171">
        <f t="shared" si="22"/>
        <v>0.49638317673585469</v>
      </c>
      <c r="M113" s="27">
        <f t="shared" ca="1" si="15"/>
        <v>1.0187262298607577E-6</v>
      </c>
      <c r="N113" s="44"/>
      <c r="O113" s="44"/>
      <c r="P113" s="7"/>
      <c r="Q113" s="28">
        <f t="shared" ca="1" si="16"/>
        <v>-1918.4451405538725</v>
      </c>
      <c r="R113" s="27">
        <f t="shared" ca="1" si="17"/>
        <v>3372.0664692546497</v>
      </c>
      <c r="S113" s="7"/>
      <c r="T113" s="28">
        <f t="shared" ca="1" si="18"/>
        <v>0.49661324019152758</v>
      </c>
      <c r="U113" s="27">
        <f t="shared" ca="1" si="19"/>
        <v>0.87187517111962909</v>
      </c>
      <c r="V113" s="7"/>
      <c r="W113" s="28">
        <f t="shared" ca="1" si="20"/>
        <v>0.49537385704920395</v>
      </c>
      <c r="X113" s="27">
        <f t="shared" ca="1" si="24"/>
        <v>202.71372831993494</v>
      </c>
      <c r="Y113" s="7"/>
      <c r="Z113" s="28">
        <f t="shared" si="23"/>
        <v>202.76099999999985</v>
      </c>
      <c r="AA113" s="27">
        <f t="shared" si="21"/>
        <v>3.5388470446362197</v>
      </c>
      <c r="AB113" s="7"/>
      <c r="AC113" s="28">
        <f t="shared" ca="1" si="13"/>
        <v>-4.727168006490956E-2</v>
      </c>
      <c r="AD113" s="27"/>
      <c r="AE113" s="7"/>
    </row>
    <row r="114" spans="1:31" s="26" customFormat="1" x14ac:dyDescent="0.25">
      <c r="A114" s="26">
        <v>29</v>
      </c>
      <c r="B114" s="26">
        <v>-605</v>
      </c>
      <c r="C114" s="26">
        <v>12399</v>
      </c>
      <c r="D114" s="26">
        <v>14992</v>
      </c>
      <c r="E114" s="26">
        <v>14007</v>
      </c>
      <c r="F114" s="26">
        <v>11433</v>
      </c>
      <c r="G114" s="27"/>
      <c r="H114" s="7"/>
      <c r="I114" s="28">
        <f t="shared" si="14"/>
        <v>-1608</v>
      </c>
      <c r="J114" s="27">
        <f t="shared" si="14"/>
        <v>3559</v>
      </c>
      <c r="K114" s="7"/>
      <c r="L114" s="171">
        <f t="shared" si="22"/>
        <v>0.41176885436428223</v>
      </c>
      <c r="M114" s="27">
        <f t="shared" ca="1" si="15"/>
        <v>4.5793024040058786E-6</v>
      </c>
      <c r="N114" s="44"/>
      <c r="O114" s="44"/>
      <c r="P114" s="7"/>
      <c r="Q114" s="28">
        <f t="shared" ca="1" si="16"/>
        <v>-1587.4451405538725</v>
      </c>
      <c r="R114" s="27">
        <f t="shared" ca="1" si="17"/>
        <v>3539.0664692546497</v>
      </c>
      <c r="S114" s="7"/>
      <c r="T114" s="28">
        <f t="shared" ca="1" si="18"/>
        <v>0.41092979841432986</v>
      </c>
      <c r="U114" s="27">
        <f t="shared" ca="1" si="19"/>
        <v>0.91505437737328321</v>
      </c>
      <c r="V114" s="7"/>
      <c r="W114" s="28">
        <f t="shared" ca="1" si="20"/>
        <v>0.40962892389718619</v>
      </c>
      <c r="X114" s="27">
        <f t="shared" ca="1" si="24"/>
        <v>197.22569055943427</v>
      </c>
      <c r="Y114" s="7"/>
      <c r="Z114" s="28">
        <f t="shared" si="23"/>
        <v>197.31599999999986</v>
      </c>
      <c r="AA114" s="27">
        <f t="shared" si="21"/>
        <v>3.443813866865129</v>
      </c>
      <c r="AB114" s="7"/>
      <c r="AC114" s="28">
        <f t="shared" ca="1" si="13"/>
        <v>-9.0309440565590648E-2</v>
      </c>
      <c r="AD114" s="27"/>
      <c r="AE114" s="7"/>
    </row>
    <row r="115" spans="1:31" s="26" customFormat="1" x14ac:dyDescent="0.25">
      <c r="A115" s="26">
        <v>30</v>
      </c>
      <c r="B115" s="26">
        <v>-638</v>
      </c>
      <c r="C115" s="26">
        <v>12581</v>
      </c>
      <c r="D115" s="26">
        <v>15056</v>
      </c>
      <c r="E115" s="26">
        <v>13827</v>
      </c>
      <c r="F115" s="26">
        <v>11360</v>
      </c>
      <c r="G115" s="27"/>
      <c r="H115" s="7"/>
      <c r="I115" s="28">
        <f t="shared" si="14"/>
        <v>-1246</v>
      </c>
      <c r="J115" s="27">
        <f t="shared" si="14"/>
        <v>3696</v>
      </c>
      <c r="K115" s="7"/>
      <c r="L115" s="171">
        <f t="shared" si="22"/>
        <v>0.31852919281073155</v>
      </c>
      <c r="M115" s="27">
        <f t="shared" ca="1" si="15"/>
        <v>7.0698162524376489E-6</v>
      </c>
      <c r="N115" s="44"/>
      <c r="O115" s="44"/>
      <c r="P115" s="7"/>
      <c r="Q115" s="28">
        <f t="shared" ca="1" si="16"/>
        <v>-1225.4451405538725</v>
      </c>
      <c r="R115" s="27">
        <f t="shared" ca="1" si="17"/>
        <v>3676.0664692546497</v>
      </c>
      <c r="S115" s="7"/>
      <c r="T115" s="28">
        <f t="shared" ca="1" si="18"/>
        <v>0.31722162341932814</v>
      </c>
      <c r="U115" s="27">
        <f t="shared" ca="1" si="19"/>
        <v>0.95047683998855648</v>
      </c>
      <c r="V115" s="7"/>
      <c r="W115" s="28">
        <f t="shared" ca="1" si="20"/>
        <v>0.31587028020358598</v>
      </c>
      <c r="X115" s="27">
        <f t="shared" ca="1" si="24"/>
        <v>191.49286611232094</v>
      </c>
      <c r="Y115" s="7"/>
      <c r="Z115" s="28">
        <f t="shared" si="23"/>
        <v>191.57399999999987</v>
      </c>
      <c r="AA115" s="27">
        <f t="shared" si="21"/>
        <v>3.3435970612156147</v>
      </c>
      <c r="AB115" s="7"/>
      <c r="AC115" s="28">
        <f t="shared" ca="1" si="13"/>
        <v>-8.1133887678930705E-2</v>
      </c>
      <c r="AD115" s="27"/>
      <c r="AE115" s="7"/>
    </row>
    <row r="116" spans="1:31" s="26" customFormat="1" x14ac:dyDescent="0.25">
      <c r="A116" s="26">
        <v>31</v>
      </c>
      <c r="B116" s="26">
        <v>-625</v>
      </c>
      <c r="C116" s="26">
        <v>12763</v>
      </c>
      <c r="D116" s="26">
        <v>15116</v>
      </c>
      <c r="E116" s="26">
        <v>13648</v>
      </c>
      <c r="F116" s="26">
        <v>11313</v>
      </c>
      <c r="G116" s="27"/>
      <c r="H116" s="7"/>
      <c r="I116" s="28">
        <f t="shared" si="14"/>
        <v>-885</v>
      </c>
      <c r="J116" s="27">
        <f t="shared" si="14"/>
        <v>3803</v>
      </c>
      <c r="K116" s="7"/>
      <c r="L116" s="171">
        <f t="shared" si="22"/>
        <v>0.22408366108899092</v>
      </c>
      <c r="M116" s="27">
        <f t="shared" ca="1" si="15"/>
        <v>2.897250502167162E-6</v>
      </c>
      <c r="N116" s="44"/>
      <c r="O116" s="44"/>
      <c r="P116" s="7"/>
      <c r="Q116" s="28">
        <f t="shared" ca="1" si="16"/>
        <v>-864.44514055387253</v>
      </c>
      <c r="R116" s="27">
        <f t="shared" ca="1" si="17"/>
        <v>3783.0664692546497</v>
      </c>
      <c r="S116" s="7"/>
      <c r="T116" s="28">
        <f t="shared" ca="1" si="18"/>
        <v>0.22377231078619103</v>
      </c>
      <c r="U116" s="27">
        <f t="shared" ca="1" si="19"/>
        <v>0.97814255896544866</v>
      </c>
      <c r="V116" s="7"/>
      <c r="W116" s="28">
        <f t="shared" ca="1" si="20"/>
        <v>0.22238152992419569</v>
      </c>
      <c r="X116" s="27">
        <f t="shared" ca="1" si="24"/>
        <v>185.9182841421308</v>
      </c>
      <c r="Y116" s="7"/>
      <c r="Z116" s="28">
        <f t="shared" si="23"/>
        <v>185.94899999999987</v>
      </c>
      <c r="AA116" s="27">
        <f t="shared" si="21"/>
        <v>3.2454222907909336</v>
      </c>
      <c r="AB116" s="7"/>
      <c r="AC116" s="28">
        <f t="shared" ca="1" si="13"/>
        <v>-3.0715857869068941E-2</v>
      </c>
      <c r="AD116" s="27"/>
      <c r="AE116" s="7"/>
    </row>
    <row r="117" spans="1:31" s="26" customFormat="1" x14ac:dyDescent="0.25">
      <c r="A117" s="26">
        <v>32</v>
      </c>
      <c r="B117" s="26">
        <v>-637</v>
      </c>
      <c r="C117" s="26">
        <v>12950</v>
      </c>
      <c r="D117" s="26">
        <v>15145</v>
      </c>
      <c r="E117" s="26">
        <v>13455</v>
      </c>
      <c r="F117" s="26">
        <v>11276</v>
      </c>
      <c r="G117" s="27"/>
      <c r="H117" s="7"/>
      <c r="I117" s="28">
        <f t="shared" si="14"/>
        <v>-505</v>
      </c>
      <c r="J117" s="27">
        <f t="shared" si="14"/>
        <v>3869</v>
      </c>
      <c r="K117" s="7"/>
      <c r="L117" s="171">
        <f t="shared" si="22"/>
        <v>0.12561027936335534</v>
      </c>
      <c r="M117" s="27">
        <f t="shared" ca="1" si="15"/>
        <v>2.6270385201646513E-6</v>
      </c>
      <c r="N117" s="44"/>
      <c r="O117" s="44"/>
      <c r="P117" s="7"/>
      <c r="Q117" s="28">
        <f t="shared" ca="1" si="16"/>
        <v>-484.44514055387259</v>
      </c>
      <c r="R117" s="27">
        <f t="shared" ca="1" si="17"/>
        <v>3849.0664692546497</v>
      </c>
      <c r="S117" s="7"/>
      <c r="T117" s="28">
        <f t="shared" ca="1" si="18"/>
        <v>0.1254046132776257</v>
      </c>
      <c r="U117" s="27">
        <f t="shared" ca="1" si="19"/>
        <v>0.99520739496988686</v>
      </c>
      <c r="V117" s="7"/>
      <c r="W117" s="28">
        <f t="shared" ca="1" si="20"/>
        <v>0.1239894652098619</v>
      </c>
      <c r="X117" s="27">
        <f t="shared" ca="1" si="24"/>
        <v>180.21145377556297</v>
      </c>
      <c r="Y117" s="7"/>
      <c r="Z117" s="28">
        <f t="shared" si="23"/>
        <v>180.21599999999987</v>
      </c>
      <c r="AA117" s="27">
        <f t="shared" si="21"/>
        <v>3.1453625647740986</v>
      </c>
      <c r="AB117" s="7"/>
      <c r="AC117" s="28">
        <f t="shared" ca="1" si="13"/>
        <v>-4.5462244368934535E-3</v>
      </c>
      <c r="AD117" s="27"/>
      <c r="AE117" s="7"/>
    </row>
    <row r="118" spans="1:31" s="26" customFormat="1" x14ac:dyDescent="0.25">
      <c r="A118" s="26">
        <v>33</v>
      </c>
      <c r="B118" s="26">
        <v>-632</v>
      </c>
      <c r="C118" s="26">
        <v>13146</v>
      </c>
      <c r="D118" s="26">
        <v>15160</v>
      </c>
      <c r="E118" s="26">
        <v>13265</v>
      </c>
      <c r="F118" s="26">
        <v>11264</v>
      </c>
      <c r="G118" s="27"/>
      <c r="H118" s="7"/>
      <c r="I118" s="28">
        <f t="shared" si="14"/>
        <v>-119</v>
      </c>
      <c r="J118" s="27">
        <f t="shared" si="14"/>
        <v>3896</v>
      </c>
      <c r="K118" s="7"/>
      <c r="L118" s="171">
        <f t="shared" si="22"/>
        <v>2.6665469890586088E-2</v>
      </c>
      <c r="M118" s="27">
        <f t="shared" ca="1" si="15"/>
        <v>6.795954247331801E-6</v>
      </c>
      <c r="N118" s="44"/>
      <c r="O118" s="44"/>
      <c r="P118" s="7"/>
      <c r="Q118" s="28">
        <f t="shared" ca="1" si="16"/>
        <v>-98.445140553872577</v>
      </c>
      <c r="R118" s="27">
        <f t="shared" ca="1" si="17"/>
        <v>3876.0664692546497</v>
      </c>
      <c r="S118" s="7"/>
      <c r="T118" s="28">
        <f t="shared" ca="1" si="18"/>
        <v>2.5483741597872468E-2</v>
      </c>
      <c r="U118" s="27">
        <f t="shared" ca="1" si="19"/>
        <v>1.0021884642444299</v>
      </c>
      <c r="V118" s="7"/>
      <c r="W118" s="28">
        <f t="shared" ca="1" si="20"/>
        <v>2.4058564781585801E-2</v>
      </c>
      <c r="X118" s="27">
        <f t="shared" ca="1" si="24"/>
        <v>174.48494256408935</v>
      </c>
      <c r="Y118" s="7"/>
      <c r="Z118" s="28">
        <f t="shared" si="23"/>
        <v>174.52799999999988</v>
      </c>
      <c r="AA118" s="27">
        <f t="shared" si="21"/>
        <v>3.0460882369206614</v>
      </c>
      <c r="AB118" s="7"/>
      <c r="AC118" s="28">
        <f t="shared" ca="1" si="13"/>
        <v>-4.3057435910526465E-2</v>
      </c>
      <c r="AD118" s="27"/>
      <c r="AE118" s="7"/>
    </row>
    <row r="119" spans="1:31" s="26" customFormat="1" x14ac:dyDescent="0.25">
      <c r="A119" s="26">
        <v>34</v>
      </c>
      <c r="B119" s="26">
        <v>-627</v>
      </c>
      <c r="C119" s="26">
        <v>13340</v>
      </c>
      <c r="D119" s="26">
        <v>15163</v>
      </c>
      <c r="E119" s="26">
        <v>13079</v>
      </c>
      <c r="F119" s="26">
        <v>11272</v>
      </c>
      <c r="G119" s="27"/>
      <c r="H119" s="7"/>
      <c r="I119" s="28">
        <f t="shared" si="14"/>
        <v>261</v>
      </c>
      <c r="J119" s="27">
        <f t="shared" si="14"/>
        <v>3891</v>
      </c>
      <c r="K119" s="7"/>
      <c r="L119" s="171">
        <f t="shared" si="22"/>
        <v>-7.1758571265863588E-2</v>
      </c>
      <c r="M119" s="27">
        <f t="shared" ca="1" si="15"/>
        <v>6.4964959452675375E-6</v>
      </c>
      <c r="N119" s="44"/>
      <c r="O119" s="44"/>
      <c r="P119" s="7"/>
      <c r="Q119" s="28">
        <f t="shared" ca="1" si="16"/>
        <v>281.55485944612741</v>
      </c>
      <c r="R119" s="27">
        <f t="shared" ca="1" si="17"/>
        <v>3871.0664692546497</v>
      </c>
      <c r="S119" s="7"/>
      <c r="T119" s="28">
        <f t="shared" ca="1" si="18"/>
        <v>-7.2883955910692882E-2</v>
      </c>
      <c r="U119" s="27">
        <f t="shared" ca="1" si="19"/>
        <v>1.000895673638033</v>
      </c>
      <c r="V119" s="7"/>
      <c r="W119" s="28">
        <f t="shared" ca="1" si="20"/>
        <v>-7.4307393728348478E-2</v>
      </c>
      <c r="X119" s="27">
        <f t="shared" ca="1" si="24"/>
        <v>168.86386174232268</v>
      </c>
      <c r="Y119" s="7"/>
      <c r="Z119" s="28">
        <f t="shared" si="23"/>
        <v>168.88499999999988</v>
      </c>
      <c r="AA119" s="27">
        <f t="shared" si="21"/>
        <v>2.9475993072306208</v>
      </c>
      <c r="AB119" s="7"/>
      <c r="AC119" s="28">
        <f t="shared" ca="1" si="13"/>
        <v>-2.1138257677193906E-2</v>
      </c>
      <c r="AD119" s="27"/>
      <c r="AE119" s="7"/>
    </row>
    <row r="120" spans="1:31" s="26" customFormat="1" x14ac:dyDescent="0.25">
      <c r="A120" s="26">
        <v>35</v>
      </c>
      <c r="B120" s="26">
        <v>-607</v>
      </c>
      <c r="C120" s="26">
        <v>13515</v>
      </c>
      <c r="D120" s="26">
        <v>15137</v>
      </c>
      <c r="E120" s="26">
        <v>12895</v>
      </c>
      <c r="F120" s="26">
        <v>11293</v>
      </c>
      <c r="G120" s="27"/>
      <c r="H120" s="7"/>
      <c r="I120" s="28">
        <f t="shared" si="14"/>
        <v>620</v>
      </c>
      <c r="J120" s="27">
        <f t="shared" si="14"/>
        <v>3844</v>
      </c>
      <c r="K120" s="7"/>
      <c r="L120" s="171">
        <f t="shared" si="22"/>
        <v>-0.16639013913195952</v>
      </c>
      <c r="M120" s="27">
        <f t="shared" ca="1" si="15"/>
        <v>6.9164987852674031E-7</v>
      </c>
      <c r="N120" s="44"/>
      <c r="O120" s="44"/>
      <c r="P120" s="7"/>
      <c r="Q120" s="28">
        <f t="shared" ca="1" si="16"/>
        <v>640.55485944612747</v>
      </c>
      <c r="R120" s="27">
        <f t="shared" ca="1" si="17"/>
        <v>3824.0664692546497</v>
      </c>
      <c r="S120" s="7"/>
      <c r="T120" s="28">
        <f t="shared" ca="1" si="18"/>
        <v>-0.16581554382010069</v>
      </c>
      <c r="U120" s="27">
        <f t="shared" ca="1" si="19"/>
        <v>0.98874344193790276</v>
      </c>
      <c r="V120" s="7"/>
      <c r="W120" s="28">
        <f t="shared" ca="1" si="20"/>
        <v>-0.16722179403546622</v>
      </c>
      <c r="X120" s="27">
        <f t="shared" ca="1" si="24"/>
        <v>163.51041841584561</v>
      </c>
      <c r="Y120" s="7"/>
      <c r="Z120" s="28">
        <f t="shared" si="23"/>
        <v>163.42199999999988</v>
      </c>
      <c r="AA120" s="27">
        <f t="shared" si="21"/>
        <v>2.8522519701941706</v>
      </c>
      <c r="AB120" s="7"/>
      <c r="AC120" s="28">
        <f t="shared" ca="1" si="13"/>
        <v>8.8418415845723075E-2</v>
      </c>
      <c r="AD120" s="27"/>
      <c r="AE120" s="7"/>
    </row>
    <row r="121" spans="1:31" s="26" customFormat="1" x14ac:dyDescent="0.25">
      <c r="A121" s="26">
        <v>36</v>
      </c>
      <c r="B121" s="26">
        <v>-620</v>
      </c>
      <c r="C121" s="26">
        <v>13702</v>
      </c>
      <c r="D121" s="26">
        <v>15091</v>
      </c>
      <c r="E121" s="26">
        <v>12707</v>
      </c>
      <c r="F121" s="26">
        <v>11333</v>
      </c>
      <c r="G121" s="27"/>
      <c r="H121" s="7"/>
      <c r="I121" s="28">
        <f t="shared" si="14"/>
        <v>995</v>
      </c>
      <c r="J121" s="27">
        <f t="shared" si="14"/>
        <v>3758</v>
      </c>
      <c r="K121" s="7"/>
      <c r="L121" s="171">
        <f t="shared" si="22"/>
        <v>-0.26148171422427058</v>
      </c>
      <c r="M121" s="27">
        <f t="shared" ca="1" si="15"/>
        <v>7.7392016721606234E-6</v>
      </c>
      <c r="N121" s="44"/>
      <c r="O121" s="44"/>
      <c r="P121" s="7"/>
      <c r="Q121" s="28">
        <f t="shared" ca="1" si="16"/>
        <v>1015.5548594461275</v>
      </c>
      <c r="R121" s="27">
        <f t="shared" ca="1" si="17"/>
        <v>3738.0664692546497</v>
      </c>
      <c r="S121" s="7"/>
      <c r="T121" s="28">
        <f t="shared" ca="1" si="18"/>
        <v>-0.26288892951934278</v>
      </c>
      <c r="U121" s="27">
        <f t="shared" ca="1" si="19"/>
        <v>0.96650744350787721</v>
      </c>
      <c r="V121" s="7"/>
      <c r="W121" s="28">
        <f t="shared" ca="1" si="20"/>
        <v>-0.26426365629271137</v>
      </c>
      <c r="X121" s="27">
        <f t="shared" ca="1" si="24"/>
        <v>157.81764212153973</v>
      </c>
      <c r="Y121" s="7"/>
      <c r="Z121" s="28">
        <f t="shared" si="23"/>
        <v>157.84199999999987</v>
      </c>
      <c r="AA121" s="27">
        <f t="shared" si="21"/>
        <v>2.7548625979328873</v>
      </c>
      <c r="AB121" s="7"/>
      <c r="AC121" s="28">
        <f t="shared" ca="1" si="13"/>
        <v>-2.4357878460136817E-2</v>
      </c>
      <c r="AD121" s="27"/>
      <c r="AE121" s="7"/>
    </row>
    <row r="122" spans="1:31" s="26" customFormat="1" x14ac:dyDescent="0.25">
      <c r="A122" s="26">
        <v>37</v>
      </c>
      <c r="B122" s="26">
        <v>-609</v>
      </c>
      <c r="C122" s="26">
        <v>13876</v>
      </c>
      <c r="D122" s="26">
        <v>15034</v>
      </c>
      <c r="E122" s="26">
        <v>12533</v>
      </c>
      <c r="F122" s="26">
        <v>11390</v>
      </c>
      <c r="G122" s="27"/>
      <c r="H122" s="7"/>
      <c r="I122" s="28">
        <f t="shared" si="14"/>
        <v>1343</v>
      </c>
      <c r="J122" s="27">
        <f t="shared" si="14"/>
        <v>3644</v>
      </c>
      <c r="K122" s="7"/>
      <c r="L122" s="171">
        <f t="shared" si="22"/>
        <v>-0.35247872236216471</v>
      </c>
      <c r="M122" s="27">
        <f t="shared" ca="1" si="15"/>
        <v>3.3386961850808107E-6</v>
      </c>
      <c r="N122" s="44"/>
      <c r="O122" s="44"/>
      <c r="P122" s="7"/>
      <c r="Q122" s="28">
        <f t="shared" ca="1" si="16"/>
        <v>1363.5548594461275</v>
      </c>
      <c r="R122" s="27">
        <f t="shared" ca="1" si="17"/>
        <v>3624.0664692546497</v>
      </c>
      <c r="S122" s="7"/>
      <c r="T122" s="28">
        <f t="shared" ca="1" si="18"/>
        <v>-0.35297303144823949</v>
      </c>
      <c r="U122" s="27">
        <f t="shared" ca="1" si="19"/>
        <v>0.93703181768202937</v>
      </c>
      <c r="V122" s="7"/>
      <c r="W122" s="28">
        <f t="shared" ca="1" si="20"/>
        <v>-0.35430593230770485</v>
      </c>
      <c r="X122" s="27">
        <f t="shared" ca="1" si="24"/>
        <v>152.3973975669652</v>
      </c>
      <c r="Y122" s="7"/>
      <c r="Z122" s="28">
        <f t="shared" si="23"/>
        <v>152.36099999999988</v>
      </c>
      <c r="AA122" s="27">
        <f t="shared" si="21"/>
        <v>2.6592011016310781</v>
      </c>
      <c r="AB122" s="7"/>
      <c r="AC122" s="28">
        <f t="shared" ca="1" si="13"/>
        <v>3.6397566965320038E-2</v>
      </c>
      <c r="AD122" s="27"/>
      <c r="AE122" s="7"/>
    </row>
    <row r="123" spans="1:31" s="26" customFormat="1" x14ac:dyDescent="0.25">
      <c r="A123" s="26">
        <v>38</v>
      </c>
      <c r="B123" s="26">
        <v>-624</v>
      </c>
      <c r="C123" s="26">
        <v>14049</v>
      </c>
      <c r="D123" s="26">
        <v>14956</v>
      </c>
      <c r="E123" s="26">
        <v>12359</v>
      </c>
      <c r="F123" s="26">
        <v>11466</v>
      </c>
      <c r="G123" s="27"/>
      <c r="H123" s="7"/>
      <c r="I123" s="28">
        <f t="shared" si="14"/>
        <v>1690</v>
      </c>
      <c r="J123" s="27">
        <f t="shared" si="14"/>
        <v>3490</v>
      </c>
      <c r="K123" s="7"/>
      <c r="L123" s="171">
        <f t="shared" si="22"/>
        <v>-0.4423669554463488</v>
      </c>
      <c r="M123" s="27">
        <f t="shared" ca="1" si="15"/>
        <v>2.9161796299016626E-6</v>
      </c>
      <c r="N123" s="44"/>
      <c r="O123" s="44"/>
      <c r="P123" s="7"/>
      <c r="Q123" s="28">
        <f t="shared" ca="1" si="16"/>
        <v>1710.5548594461275</v>
      </c>
      <c r="R123" s="27">
        <f t="shared" ca="1" si="17"/>
        <v>3470.0664692546497</v>
      </c>
      <c r="S123" s="7"/>
      <c r="T123" s="28">
        <f t="shared" ca="1" si="18"/>
        <v>-0.44279827101527153</v>
      </c>
      <c r="U123" s="27">
        <f t="shared" ca="1" si="19"/>
        <v>0.89721386700500694</v>
      </c>
      <c r="V123" s="7"/>
      <c r="W123" s="28">
        <f t="shared" ca="1" si="20"/>
        <v>-0.44407463797829133</v>
      </c>
      <c r="X123" s="27">
        <f t="shared" ca="1" si="24"/>
        <v>146.77672365050381</v>
      </c>
      <c r="Y123" s="7"/>
      <c r="Z123" s="28">
        <f t="shared" si="23"/>
        <v>146.74499999999989</v>
      </c>
      <c r="AA123" s="27">
        <f t="shared" si="21"/>
        <v>2.5611834108390767</v>
      </c>
      <c r="AB123" s="7"/>
      <c r="AC123" s="28">
        <f t="shared" ca="1" si="13"/>
        <v>3.1723650503920453E-2</v>
      </c>
      <c r="AD123" s="27"/>
      <c r="AE123" s="7"/>
    </row>
    <row r="124" spans="1:31" s="26" customFormat="1" x14ac:dyDescent="0.25">
      <c r="A124" s="26">
        <v>39</v>
      </c>
      <c r="B124" s="26">
        <v>-635</v>
      </c>
      <c r="C124" s="26">
        <v>14220</v>
      </c>
      <c r="D124" s="26">
        <v>14860</v>
      </c>
      <c r="E124" s="26">
        <v>12185</v>
      </c>
      <c r="F124" s="26">
        <v>11560</v>
      </c>
      <c r="G124" s="27"/>
      <c r="H124" s="7"/>
      <c r="I124" s="28">
        <f t="shared" si="14"/>
        <v>2035</v>
      </c>
      <c r="J124" s="27">
        <f t="shared" si="14"/>
        <v>3300</v>
      </c>
      <c r="K124" s="7"/>
      <c r="L124" s="171">
        <f t="shared" si="22"/>
        <v>-0.52947515466851391</v>
      </c>
      <c r="M124" s="27">
        <f t="shared" ca="1" si="15"/>
        <v>1.4724309395049807E-5</v>
      </c>
      <c r="N124" s="44"/>
      <c r="O124" s="44"/>
      <c r="P124" s="7"/>
      <c r="Q124" s="28">
        <f t="shared" ca="1" si="16"/>
        <v>2055.5548594461275</v>
      </c>
      <c r="R124" s="27">
        <f t="shared" ca="1" si="17"/>
        <v>3280.0664692546497</v>
      </c>
      <c r="S124" s="7"/>
      <c r="T124" s="28">
        <f t="shared" ca="1" si="18"/>
        <v>-0.53210578585857427</v>
      </c>
      <c r="U124" s="27">
        <f t="shared" ca="1" si="19"/>
        <v>0.84808782396192728</v>
      </c>
      <c r="V124" s="7"/>
      <c r="W124" s="28">
        <f t="shared" ca="1" si="20"/>
        <v>-0.53331238145293125</v>
      </c>
      <c r="X124" s="27">
        <f t="shared" ca="1" si="24"/>
        <v>140.94639835849188</v>
      </c>
      <c r="Y124" s="7"/>
      <c r="Z124" s="28">
        <f t="shared" si="23"/>
        <v>141.02999999999989</v>
      </c>
      <c r="AA124" s="27">
        <f t="shared" si="21"/>
        <v>2.4614378440876008</v>
      </c>
      <c r="AB124" s="7"/>
      <c r="AC124" s="28">
        <f t="shared" ca="1" si="13"/>
        <v>-8.3601641508010971E-2</v>
      </c>
      <c r="AD124" s="27"/>
      <c r="AE124" s="7"/>
    </row>
    <row r="125" spans="1:31" s="26" customFormat="1" x14ac:dyDescent="0.25">
      <c r="A125" s="26">
        <v>40</v>
      </c>
      <c r="B125" s="26">
        <v>-639</v>
      </c>
      <c r="C125" s="26">
        <v>14372</v>
      </c>
      <c r="D125" s="26">
        <v>14743</v>
      </c>
      <c r="E125" s="26">
        <v>12023</v>
      </c>
      <c r="F125" s="26">
        <v>11667</v>
      </c>
      <c r="G125" s="27"/>
      <c r="H125" s="7"/>
      <c r="I125" s="28">
        <f t="shared" si="14"/>
        <v>2349</v>
      </c>
      <c r="J125" s="27">
        <f t="shared" si="14"/>
        <v>3076</v>
      </c>
      <c r="K125" s="7"/>
      <c r="L125" s="171">
        <f t="shared" si="22"/>
        <v>-0.61181699767536635</v>
      </c>
      <c r="M125" s="27">
        <f t="shared" ca="1" si="15"/>
        <v>7.2677924682631946E-6</v>
      </c>
      <c r="N125" s="44"/>
      <c r="O125" s="44"/>
      <c r="P125" s="7"/>
      <c r="Q125" s="28">
        <f t="shared" ca="1" si="16"/>
        <v>2369.5548594461275</v>
      </c>
      <c r="R125" s="27">
        <f t="shared" ca="1" si="17"/>
        <v>3056.0664692546497</v>
      </c>
      <c r="S125" s="7"/>
      <c r="T125" s="28">
        <f t="shared" ca="1" si="18"/>
        <v>-0.613388567484073</v>
      </c>
      <c r="U125" s="27">
        <f t="shared" ca="1" si="19"/>
        <v>0.79017080479534918</v>
      </c>
      <c r="V125" s="7"/>
      <c r="W125" s="28">
        <f t="shared" ca="1" si="20"/>
        <v>-0.61451288203272725</v>
      </c>
      <c r="X125" s="27">
        <f t="shared" ca="1" si="24"/>
        <v>135.23768909250862</v>
      </c>
      <c r="Y125" s="7"/>
      <c r="Z125" s="28">
        <f t="shared" si="23"/>
        <v>135.27899999999988</v>
      </c>
      <c r="AA125" s="27">
        <f t="shared" si="21"/>
        <v>2.3610639588054068</v>
      </c>
      <c r="AB125" s="7"/>
      <c r="AC125" s="28">
        <f t="shared" ca="1" si="13"/>
        <v>-4.1310907491265425E-2</v>
      </c>
      <c r="AD125" s="27"/>
      <c r="AE125" s="7"/>
    </row>
    <row r="126" spans="1:31" s="26" customFormat="1" x14ac:dyDescent="0.25">
      <c r="A126" s="26">
        <v>41</v>
      </c>
      <c r="B126" s="26">
        <v>-627</v>
      </c>
      <c r="C126" s="26">
        <v>14524</v>
      </c>
      <c r="D126" s="26">
        <v>14620</v>
      </c>
      <c r="E126" s="26">
        <v>11881</v>
      </c>
      <c r="F126" s="26">
        <v>11798</v>
      </c>
      <c r="G126" s="27"/>
      <c r="H126" s="7"/>
      <c r="I126" s="28">
        <f t="shared" si="14"/>
        <v>2643</v>
      </c>
      <c r="J126" s="27">
        <f t="shared" si="14"/>
        <v>2822</v>
      </c>
      <c r="K126" s="7"/>
      <c r="L126" s="171">
        <f t="shared" si="22"/>
        <v>-0.68663085487910702</v>
      </c>
      <c r="M126" s="27">
        <f t="shared" ca="1" si="15"/>
        <v>1.5165139995668042E-5</v>
      </c>
      <c r="N126" s="44"/>
      <c r="O126" s="44"/>
      <c r="P126" s="7"/>
      <c r="Q126" s="28">
        <f t="shared" ca="1" si="16"/>
        <v>2663.5548594461275</v>
      </c>
      <c r="R126" s="27">
        <f t="shared" ca="1" si="17"/>
        <v>2802.0664692546497</v>
      </c>
      <c r="S126" s="7"/>
      <c r="T126" s="28">
        <f t="shared" ca="1" si="18"/>
        <v>-0.68949410187227889</v>
      </c>
      <c r="U126" s="27">
        <f t="shared" ca="1" si="19"/>
        <v>0.72449704199039011</v>
      </c>
      <c r="V126" s="7"/>
      <c r="W126" s="28">
        <f t="shared" ca="1" si="20"/>
        <v>-0.69052509934956185</v>
      </c>
      <c r="X126" s="27">
        <f t="shared" ca="1" si="24"/>
        <v>129.48505914616828</v>
      </c>
      <c r="Y126" s="7"/>
      <c r="Z126" s="28">
        <f t="shared" si="23"/>
        <v>129.63599999999988</v>
      </c>
      <c r="AA126" s="27">
        <f t="shared" si="21"/>
        <v>2.262575029115367</v>
      </c>
      <c r="AB126" s="7"/>
      <c r="AC126" s="28">
        <f t="shared" ca="1" si="13"/>
        <v>-0.1509408538315995</v>
      </c>
      <c r="AD126" s="27"/>
      <c r="AE126" s="7"/>
    </row>
    <row r="127" spans="1:31" s="26" customFormat="1" x14ac:dyDescent="0.25">
      <c r="A127" s="26">
        <v>42</v>
      </c>
      <c r="B127" s="26">
        <v>-621</v>
      </c>
      <c r="C127" s="26">
        <v>14647</v>
      </c>
      <c r="D127" s="26">
        <v>14479</v>
      </c>
      <c r="E127" s="26">
        <v>11744</v>
      </c>
      <c r="F127" s="26">
        <v>11928</v>
      </c>
      <c r="G127" s="27"/>
      <c r="H127" s="7"/>
      <c r="I127" s="28">
        <f t="shared" si="14"/>
        <v>2903</v>
      </c>
      <c r="J127" s="27">
        <f t="shared" si="14"/>
        <v>2551</v>
      </c>
      <c r="K127" s="7"/>
      <c r="L127" s="171">
        <f t="shared" si="22"/>
        <v>-0.75417115802441392</v>
      </c>
      <c r="M127" s="27">
        <f t="shared" ca="1" si="15"/>
        <v>1.2663482062454288E-5</v>
      </c>
      <c r="N127" s="44"/>
      <c r="O127" s="44"/>
      <c r="P127" s="7"/>
      <c r="Q127" s="28">
        <f t="shared" ca="1" si="16"/>
        <v>2923.5548594461275</v>
      </c>
      <c r="R127" s="27">
        <f t="shared" ca="1" si="17"/>
        <v>2531.0664692546497</v>
      </c>
      <c r="S127" s="7"/>
      <c r="T127" s="28">
        <f t="shared" ca="1" si="18"/>
        <v>-0.75679831595708669</v>
      </c>
      <c r="U127" s="27">
        <f t="shared" ca="1" si="19"/>
        <v>0.65442779112368177</v>
      </c>
      <c r="V127" s="7"/>
      <c r="W127" s="28">
        <f t="shared" ca="1" si="20"/>
        <v>-0.75772973668203192</v>
      </c>
      <c r="X127" s="27">
        <f t="shared" ca="1" si="24"/>
        <v>123.92592213520948</v>
      </c>
      <c r="Y127" s="7"/>
      <c r="Z127" s="28">
        <f t="shared" si="23"/>
        <v>124.04699999999988</v>
      </c>
      <c r="AA127" s="27">
        <f t="shared" si="21"/>
        <v>2.165028577221404</v>
      </c>
      <c r="AB127" s="7"/>
      <c r="AC127" s="28">
        <f t="shared" ca="1" si="13"/>
        <v>-0.12107786479040783</v>
      </c>
      <c r="AD127" s="27"/>
      <c r="AE127" s="7"/>
    </row>
    <row r="128" spans="1:31" s="26" customFormat="1" x14ac:dyDescent="0.25">
      <c r="A128" s="26">
        <v>43</v>
      </c>
      <c r="B128" s="26">
        <v>-618</v>
      </c>
      <c r="C128" s="26">
        <v>14768</v>
      </c>
      <c r="D128" s="26">
        <v>14340</v>
      </c>
      <c r="E128" s="26">
        <v>11638</v>
      </c>
      <c r="F128" s="26">
        <v>12085</v>
      </c>
      <c r="G128" s="27"/>
      <c r="H128" s="7"/>
      <c r="I128" s="28">
        <f t="shared" si="14"/>
        <v>3130</v>
      </c>
      <c r="J128" s="27">
        <f t="shared" si="14"/>
        <v>2255</v>
      </c>
      <c r="K128" s="7"/>
      <c r="L128" s="171">
        <f t="shared" si="22"/>
        <v>-0.81426751813358322</v>
      </c>
      <c r="M128" s="27">
        <f t="shared" ca="1" si="15"/>
        <v>4.4740582473445467E-6</v>
      </c>
      <c r="N128" s="44"/>
      <c r="O128" s="44"/>
      <c r="P128" s="7"/>
      <c r="Q128" s="28">
        <f t="shared" ca="1" si="16"/>
        <v>3150.5548594461275</v>
      </c>
      <c r="R128" s="27">
        <f t="shared" ca="1" si="17"/>
        <v>2235.0664692546497</v>
      </c>
      <c r="S128" s="7"/>
      <c r="T128" s="28">
        <f t="shared" ca="1" si="18"/>
        <v>-0.8155600721003613</v>
      </c>
      <c r="U128" s="27">
        <f t="shared" ca="1" si="19"/>
        <v>0.57789458722498932</v>
      </c>
      <c r="V128" s="7"/>
      <c r="W128" s="28">
        <f t="shared" ca="1" si="20"/>
        <v>-0.81638271510959859</v>
      </c>
      <c r="X128" s="27">
        <f t="shared" ca="1" si="24"/>
        <v>118.40337662379017</v>
      </c>
      <c r="Y128" s="7"/>
      <c r="Z128" s="28">
        <f t="shared" si="23"/>
        <v>118.48499999999989</v>
      </c>
      <c r="AA128" s="27">
        <f t="shared" si="21"/>
        <v>2.0679533642254793</v>
      </c>
      <c r="AB128" s="7"/>
      <c r="AC128" s="28">
        <f t="shared" ca="1" si="13"/>
        <v>-8.1623376209719822E-2</v>
      </c>
      <c r="AD128" s="27"/>
      <c r="AE128" s="7"/>
    </row>
    <row r="129" spans="1:31" s="26" customFormat="1" x14ac:dyDescent="0.25">
      <c r="A129" s="26">
        <v>44</v>
      </c>
      <c r="B129" s="26">
        <v>-609</v>
      </c>
      <c r="C129" s="26">
        <v>14867</v>
      </c>
      <c r="D129" s="26">
        <v>14178</v>
      </c>
      <c r="E129" s="26">
        <v>11531</v>
      </c>
      <c r="F129" s="26">
        <v>12235</v>
      </c>
      <c r="G129" s="27"/>
      <c r="H129" s="7"/>
      <c r="I129" s="28">
        <f t="shared" si="14"/>
        <v>3336</v>
      </c>
      <c r="J129" s="27">
        <f t="shared" si="14"/>
        <v>1943</v>
      </c>
      <c r="K129" s="7"/>
      <c r="L129" s="171">
        <f t="shared" si="22"/>
        <v>-0.86599049508897663</v>
      </c>
      <c r="M129" s="27">
        <f t="shared" ca="1" si="15"/>
        <v>1.2983052141657319E-5</v>
      </c>
      <c r="N129" s="44"/>
      <c r="O129" s="44"/>
      <c r="P129" s="7"/>
      <c r="Q129" s="28">
        <f t="shared" ca="1" si="16"/>
        <v>3356.5548594461275</v>
      </c>
      <c r="R129" s="27">
        <f t="shared" ca="1" si="17"/>
        <v>1923.0664692546495</v>
      </c>
      <c r="S129" s="7"/>
      <c r="T129" s="28">
        <f t="shared" ca="1" si="18"/>
        <v>-0.86888571864447828</v>
      </c>
      <c r="U129" s="27">
        <f t="shared" ca="1" si="19"/>
        <v>0.49722445338582688</v>
      </c>
      <c r="V129" s="7"/>
      <c r="W129" s="28">
        <f t="shared" ca="1" si="20"/>
        <v>-0.86959369535286113</v>
      </c>
      <c r="X129" s="27">
        <f t="shared" ca="1" si="24"/>
        <v>112.87022623843859</v>
      </c>
      <c r="Y129" s="7"/>
      <c r="Z129" s="28">
        <f t="shared" si="23"/>
        <v>113.00399999999989</v>
      </c>
      <c r="AA129" s="27">
        <f t="shared" si="21"/>
        <v>1.9722918679236703</v>
      </c>
      <c r="AB129" s="7"/>
      <c r="AC129" s="28">
        <f t="shared" ca="1" si="13"/>
        <v>-0.13377376156130083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14957</v>
      </c>
      <c r="D130" s="26">
        <v>14017</v>
      </c>
      <c r="E130" s="26">
        <v>11451</v>
      </c>
      <c r="F130" s="26">
        <v>12403</v>
      </c>
      <c r="G130" s="27"/>
      <c r="H130" s="7"/>
      <c r="I130" s="28">
        <f t="shared" si="14"/>
        <v>3506</v>
      </c>
      <c r="J130" s="27">
        <f t="shared" si="14"/>
        <v>1614</v>
      </c>
      <c r="K130" s="7"/>
      <c r="L130" s="171">
        <f t="shared" si="22"/>
        <v>-0.90972952056823675</v>
      </c>
      <c r="M130" s="27">
        <f t="shared" ca="1" si="15"/>
        <v>1.4061373494702891E-5</v>
      </c>
      <c r="N130" s="44"/>
      <c r="O130" s="44"/>
      <c r="P130" s="7"/>
      <c r="Q130" s="28">
        <f t="shared" ca="1" si="16"/>
        <v>3526.5548594461275</v>
      </c>
      <c r="R130" s="27">
        <f t="shared" ca="1" si="17"/>
        <v>1594.0664692546495</v>
      </c>
      <c r="S130" s="7"/>
      <c r="T130" s="28">
        <f t="shared" ca="1" si="18"/>
        <v>-0.91289232016146804</v>
      </c>
      <c r="U130" s="27">
        <f t="shared" ca="1" si="19"/>
        <v>0.41215883148491528</v>
      </c>
      <c r="V130" s="7"/>
      <c r="W130" s="28">
        <f t="shared" ca="1" si="20"/>
        <v>-0.91347937036452231</v>
      </c>
      <c r="X130" s="27">
        <f t="shared" ca="1" si="24"/>
        <v>107.39449938493465</v>
      </c>
      <c r="Y130" s="7"/>
      <c r="Z130" s="28">
        <f t="shared" si="23"/>
        <v>107.5319999999999</v>
      </c>
      <c r="AA130" s="27">
        <f t="shared" si="21"/>
        <v>1.8767874512545408</v>
      </c>
      <c r="AB130" s="7"/>
      <c r="AC130" s="28">
        <f t="shared" ca="1" si="13"/>
        <v>-0.13750061506524958</v>
      </c>
      <c r="AD130" s="27"/>
      <c r="AE130" s="7"/>
    </row>
    <row r="131" spans="1:31" s="26" customFormat="1" x14ac:dyDescent="0.25">
      <c r="A131" s="26">
        <v>46</v>
      </c>
      <c r="B131" s="26">
        <v>-640</v>
      </c>
      <c r="C131" s="26">
        <v>15022</v>
      </c>
      <c r="D131" s="26">
        <v>13838</v>
      </c>
      <c r="E131" s="26">
        <v>11378</v>
      </c>
      <c r="F131" s="26">
        <v>12584</v>
      </c>
      <c r="G131" s="27"/>
      <c r="H131" s="7"/>
      <c r="I131" s="28">
        <f t="shared" si="14"/>
        <v>3644</v>
      </c>
      <c r="J131" s="27">
        <f t="shared" si="14"/>
        <v>1254</v>
      </c>
      <c r="K131" s="7"/>
      <c r="L131" s="171">
        <f t="shared" si="22"/>
        <v>-0.94680663579855939</v>
      </c>
      <c r="M131" s="27">
        <f t="shared" ca="1" si="15"/>
        <v>5.1230118733494588E-6</v>
      </c>
      <c r="N131" s="44"/>
      <c r="O131" s="44"/>
      <c r="P131" s="7"/>
      <c r="Q131" s="28">
        <f t="shared" ca="1" si="16"/>
        <v>3664.5548594461275</v>
      </c>
      <c r="R131" s="27">
        <f t="shared" ca="1" si="17"/>
        <v>1234.0664692546495</v>
      </c>
      <c r="S131" s="7"/>
      <c r="T131" s="28">
        <f t="shared" ca="1" si="18"/>
        <v>-0.94861532609878918</v>
      </c>
      <c r="U131" s="27">
        <f t="shared" ca="1" si="19"/>
        <v>0.31907790782434331</v>
      </c>
      <c r="V131" s="7"/>
      <c r="W131" s="28">
        <f t="shared" ca="1" si="20"/>
        <v>-0.94907004293678032</v>
      </c>
      <c r="X131" s="27">
        <f t="shared" ca="1" si="24"/>
        <v>101.69243750722825</v>
      </c>
      <c r="Y131" s="7"/>
      <c r="Z131" s="28">
        <f t="shared" si="23"/>
        <v>101.77199999999989</v>
      </c>
      <c r="AA131" s="27">
        <f t="shared" si="21"/>
        <v>1.776256486339667</v>
      </c>
      <c r="AB131" s="7"/>
      <c r="AC131" s="28">
        <f t="shared" ca="1" si="13"/>
        <v>-7.9562492771643178E-2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15072</v>
      </c>
      <c r="D132" s="26">
        <v>13641</v>
      </c>
      <c r="E132" s="26">
        <v>11321</v>
      </c>
      <c r="F132" s="26">
        <v>12763</v>
      </c>
      <c r="G132" s="27"/>
      <c r="H132" s="7"/>
      <c r="I132" s="28">
        <f t="shared" si="14"/>
        <v>3751</v>
      </c>
      <c r="J132" s="27">
        <f t="shared" si="14"/>
        <v>878</v>
      </c>
      <c r="K132" s="7"/>
      <c r="L132" s="171">
        <f t="shared" si="22"/>
        <v>-0.97407476984949415</v>
      </c>
      <c r="M132" s="27">
        <f t="shared" ca="1" si="15"/>
        <v>6.5296666347655664E-6</v>
      </c>
      <c r="N132" s="44"/>
      <c r="O132" s="44"/>
      <c r="P132" s="7"/>
      <c r="Q132" s="28">
        <f t="shared" ca="1" si="16"/>
        <v>3771.5548594461275</v>
      </c>
      <c r="R132" s="27">
        <f t="shared" ca="1" si="17"/>
        <v>858.06646925464963</v>
      </c>
      <c r="S132" s="7"/>
      <c r="T132" s="28">
        <f t="shared" ca="1" si="18"/>
        <v>-0.97631359881830626</v>
      </c>
      <c r="U132" s="27">
        <f t="shared" ca="1" si="19"/>
        <v>0.22186005422330154</v>
      </c>
      <c r="V132" s="7"/>
      <c r="W132" s="28">
        <f t="shared" ca="1" si="20"/>
        <v>-0.97663009108854915</v>
      </c>
      <c r="X132" s="27">
        <f t="shared" ca="1" si="24"/>
        <v>95.908375781153154</v>
      </c>
      <c r="Y132" s="7"/>
      <c r="Z132" s="28">
        <f t="shared" si="23"/>
        <v>96.074999999999889</v>
      </c>
      <c r="AA132" s="27">
        <f t="shared" si="21"/>
        <v>1.6768250788535501</v>
      </c>
      <c r="AB132" s="7"/>
      <c r="AC132" s="28">
        <f t="shared" ca="1" si="13"/>
        <v>-0.16662421884673506</v>
      </c>
      <c r="AD132" s="27"/>
      <c r="AE132" s="7"/>
    </row>
    <row r="133" spans="1:31" s="26" customFormat="1" x14ac:dyDescent="0.25">
      <c r="A133" s="26">
        <v>48</v>
      </c>
      <c r="B133" s="26">
        <v>-623</v>
      </c>
      <c r="C133" s="26">
        <v>15110</v>
      </c>
      <c r="D133" s="26">
        <v>13464</v>
      </c>
      <c r="E133" s="26">
        <v>11293</v>
      </c>
      <c r="F133" s="26">
        <v>12953</v>
      </c>
      <c r="G133" s="27"/>
      <c r="H133" s="7"/>
      <c r="I133" s="28">
        <f t="shared" si="14"/>
        <v>3817</v>
      </c>
      <c r="J133" s="27">
        <f t="shared" si="14"/>
        <v>511</v>
      </c>
      <c r="K133" s="7"/>
      <c r="L133" s="171">
        <f t="shared" si="22"/>
        <v>-0.99151760631825914</v>
      </c>
      <c r="M133" s="27">
        <f t="shared" ca="1" si="15"/>
        <v>4.2538014380143718E-6</v>
      </c>
      <c r="N133" s="44"/>
      <c r="O133" s="44"/>
      <c r="P133" s="7"/>
      <c r="Q133" s="28">
        <f t="shared" ca="1" si="16"/>
        <v>3837.5548594461275</v>
      </c>
      <c r="R133" s="27">
        <f t="shared" ca="1" si="17"/>
        <v>491.06646925464963</v>
      </c>
      <c r="S133" s="7"/>
      <c r="T133" s="28">
        <f t="shared" ca="1" si="18"/>
        <v>-0.99339851470137286</v>
      </c>
      <c r="U133" s="27">
        <f t="shared" ca="1" si="19"/>
        <v>0.12696922371377403</v>
      </c>
      <c r="V133" s="7"/>
      <c r="W133" s="28">
        <f t="shared" ca="1" si="20"/>
        <v>-0.99358008090913641</v>
      </c>
      <c r="X133" s="27">
        <f t="shared" ca="1" si="24"/>
        <v>90.392099148761133</v>
      </c>
      <c r="Y133" s="7"/>
      <c r="Z133" s="28">
        <f t="shared" si="23"/>
        <v>90.46799999999989</v>
      </c>
      <c r="AA133" s="27">
        <f t="shared" si="21"/>
        <v>1.5789644676942283</v>
      </c>
      <c r="AB133" s="7"/>
      <c r="AC133" s="28">
        <f t="shared" ca="1" si="13"/>
        <v>-7.5900851238756673E-2</v>
      </c>
      <c r="AD133" s="27"/>
      <c r="AE133" s="7"/>
    </row>
    <row r="134" spans="1:31" s="26" customFormat="1" x14ac:dyDescent="0.25">
      <c r="A134" s="26">
        <v>49</v>
      </c>
      <c r="B134" s="26">
        <v>-633</v>
      </c>
      <c r="C134" s="26">
        <v>15116</v>
      </c>
      <c r="D134" s="26">
        <v>13270</v>
      </c>
      <c r="E134" s="26">
        <v>11274</v>
      </c>
      <c r="F134" s="26">
        <v>13137</v>
      </c>
      <c r="G134" s="27"/>
      <c r="H134" s="7"/>
      <c r="I134" s="28">
        <f t="shared" si="14"/>
        <v>3842</v>
      </c>
      <c r="J134" s="27">
        <f t="shared" si="14"/>
        <v>133</v>
      </c>
      <c r="K134" s="7"/>
      <c r="L134" s="171">
        <f t="shared" si="22"/>
        <v>-0.99952233075046348</v>
      </c>
      <c r="M134" s="27">
        <f t="shared" ca="1" si="15"/>
        <v>1.5235578183880364E-7</v>
      </c>
      <c r="N134" s="44"/>
      <c r="O134" s="44"/>
      <c r="P134" s="7"/>
      <c r="Q134" s="28">
        <f t="shared" ca="1" si="16"/>
        <v>3862.5548594461275</v>
      </c>
      <c r="R134" s="27">
        <f t="shared" ca="1" si="17"/>
        <v>113.06646925464963</v>
      </c>
      <c r="S134" s="7"/>
      <c r="T134" s="28">
        <f t="shared" ca="1" si="18"/>
        <v>-0.99987007374798897</v>
      </c>
      <c r="U134" s="27">
        <f t="shared" ca="1" si="19"/>
        <v>2.9234253870173466E-2</v>
      </c>
      <c r="V134" s="7"/>
      <c r="W134" s="28">
        <f t="shared" ca="1" si="20"/>
        <v>-0.99991265853814815</v>
      </c>
      <c r="X134" s="27">
        <f t="shared" ca="1" si="24"/>
        <v>84.784431196384048</v>
      </c>
      <c r="Y134" s="7"/>
      <c r="Z134" s="28">
        <f t="shared" si="23"/>
        <v>84.770999999999887</v>
      </c>
      <c r="AA134" s="27">
        <f t="shared" si="21"/>
        <v>1.4795330602081109</v>
      </c>
      <c r="AB134" s="7"/>
      <c r="AC134" s="28">
        <f t="shared" ca="1" si="13"/>
        <v>1.3431196384161126E-2</v>
      </c>
      <c r="AD134" s="27"/>
      <c r="AE134" s="7"/>
    </row>
    <row r="135" spans="1:31" s="26" customFormat="1" x14ac:dyDescent="0.25">
      <c r="A135" s="26">
        <v>50</v>
      </c>
      <c r="B135" s="26">
        <v>-630</v>
      </c>
      <c r="C135" s="26">
        <v>15124</v>
      </c>
      <c r="D135" s="26">
        <v>13082</v>
      </c>
      <c r="E135" s="26">
        <v>11283</v>
      </c>
      <c r="F135" s="26">
        <v>13334</v>
      </c>
      <c r="G135" s="27"/>
      <c r="H135" s="7"/>
      <c r="I135" s="28">
        <f t="shared" si="14"/>
        <v>3841</v>
      </c>
      <c r="J135" s="27">
        <f t="shared" si="14"/>
        <v>-252</v>
      </c>
      <c r="K135" s="7"/>
      <c r="L135" s="171">
        <f t="shared" si="22"/>
        <v>-0.99768546577441286</v>
      </c>
      <c r="M135" s="27">
        <f t="shared" ca="1" si="15"/>
        <v>3.3370825224595883E-6</v>
      </c>
      <c r="N135" s="44"/>
      <c r="O135" s="44"/>
      <c r="P135" s="7"/>
      <c r="Q135" s="28">
        <f t="shared" ca="1" si="16"/>
        <v>3861.5548594461275</v>
      </c>
      <c r="R135" s="27">
        <f t="shared" ca="1" si="17"/>
        <v>-271.93353074535037</v>
      </c>
      <c r="S135" s="7"/>
      <c r="T135" s="28">
        <f t="shared" ca="1" si="18"/>
        <v>-0.99961121138612441</v>
      </c>
      <c r="U135" s="27">
        <f t="shared" ca="1" si="19"/>
        <v>-7.0310622822382651E-2</v>
      </c>
      <c r="V135" s="7"/>
      <c r="W135" s="28">
        <f t="shared" ca="1" si="20"/>
        <v>-0.9995122341019409</v>
      </c>
      <c r="X135" s="27">
        <f t="shared" ca="1" si="24"/>
        <v>79.085923176911706</v>
      </c>
      <c r="Y135" s="7"/>
      <c r="Z135" s="28">
        <f t="shared" si="23"/>
        <v>79.100999999999885</v>
      </c>
      <c r="AA135" s="27">
        <f t="shared" si="21"/>
        <v>1.3805728916200326</v>
      </c>
      <c r="AB135" s="7"/>
      <c r="AC135" s="28">
        <f t="shared" ca="1" si="13"/>
        <v>-1.5076823088179481E-2</v>
      </c>
      <c r="AD135" s="27"/>
      <c r="AE135" s="7"/>
    </row>
    <row r="136" spans="1:31" s="26" customFormat="1" x14ac:dyDescent="0.25">
      <c r="A136" s="26">
        <v>51</v>
      </c>
      <c r="B136" s="26">
        <v>-620</v>
      </c>
      <c r="C136" s="26">
        <v>15098</v>
      </c>
      <c r="D136" s="26">
        <v>12898</v>
      </c>
      <c r="E136" s="26">
        <v>11304</v>
      </c>
      <c r="F136" s="26">
        <v>13522</v>
      </c>
      <c r="G136" s="27"/>
      <c r="H136" s="7"/>
      <c r="I136" s="28">
        <f t="shared" si="14"/>
        <v>3794</v>
      </c>
      <c r="J136" s="27">
        <f t="shared" si="14"/>
        <v>-624</v>
      </c>
      <c r="K136" s="7"/>
      <c r="L136" s="171">
        <f t="shared" si="22"/>
        <v>-0.98634602839594787</v>
      </c>
      <c r="M136" s="27">
        <f t="shared" ca="1" si="15"/>
        <v>7.4456291706921422E-7</v>
      </c>
      <c r="N136" s="44"/>
      <c r="O136" s="44"/>
      <c r="P136" s="7"/>
      <c r="Q136" s="28">
        <f t="shared" ca="1" si="16"/>
        <v>3814.5548594461275</v>
      </c>
      <c r="R136" s="27">
        <f t="shared" ca="1" si="17"/>
        <v>-643.93353074535037</v>
      </c>
      <c r="S136" s="7"/>
      <c r="T136" s="28">
        <f t="shared" ca="1" si="18"/>
        <v>-0.98744468037848598</v>
      </c>
      <c r="U136" s="27">
        <f t="shared" ca="1" si="19"/>
        <v>-0.166494243938307</v>
      </c>
      <c r="V136" s="7"/>
      <c r="W136" s="28">
        <f t="shared" ca="1" si="20"/>
        <v>-0.9872089089885383</v>
      </c>
      <c r="X136" s="27">
        <f t="shared" ca="1" si="24"/>
        <v>73.536828213278454</v>
      </c>
      <c r="Y136" s="7"/>
      <c r="Z136" s="28">
        <f t="shared" si="23"/>
        <v>73.520999999999887</v>
      </c>
      <c r="AA136" s="27">
        <f t="shared" si="21"/>
        <v>1.2831835193587489</v>
      </c>
      <c r="AB136" s="7"/>
      <c r="AC136" s="28">
        <f t="shared" ca="1" si="13"/>
        <v>1.5828213278567205E-2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15053</v>
      </c>
      <c r="D137" s="26">
        <v>12716</v>
      </c>
      <c r="E137" s="26">
        <v>11343</v>
      </c>
      <c r="F137" s="26">
        <v>13699</v>
      </c>
      <c r="G137" s="27"/>
      <c r="H137" s="7"/>
      <c r="I137" s="28">
        <f t="shared" si="14"/>
        <v>3710</v>
      </c>
      <c r="J137" s="27">
        <f t="shared" si="14"/>
        <v>-983</v>
      </c>
      <c r="K137" s="7"/>
      <c r="L137" s="171">
        <f t="shared" si="22"/>
        <v>-0.96618733151755498</v>
      </c>
      <c r="M137" s="27">
        <f t="shared" ca="1" si="15"/>
        <v>7.3082786234393414E-7</v>
      </c>
      <c r="N137" s="44"/>
      <c r="O137" s="44"/>
      <c r="P137" s="7"/>
      <c r="Q137" s="28">
        <f t="shared" ca="1" si="16"/>
        <v>3730.5548594461275</v>
      </c>
      <c r="R137" s="27">
        <f t="shared" ca="1" si="17"/>
        <v>-1002.9335307453504</v>
      </c>
      <c r="S137" s="7"/>
      <c r="T137" s="28">
        <f t="shared" ca="1" si="18"/>
        <v>-0.96570024198185578</v>
      </c>
      <c r="U137" s="27">
        <f t="shared" ca="1" si="19"/>
        <v>-0.2593166094775996</v>
      </c>
      <c r="V137" s="7"/>
      <c r="W137" s="28">
        <f t="shared" ca="1" si="20"/>
        <v>-0.96533244681050734</v>
      </c>
      <c r="X137" s="27">
        <f t="shared" ca="1" si="24"/>
        <v>68.07341012166313</v>
      </c>
      <c r="Y137" s="7"/>
      <c r="Z137" s="28">
        <f t="shared" si="23"/>
        <v>68.057999999999893</v>
      </c>
      <c r="AA137" s="27">
        <f t="shared" si="21"/>
        <v>1.1878361823222989</v>
      </c>
      <c r="AB137" s="7"/>
      <c r="AC137" s="28">
        <f t="shared" ca="1" si="13"/>
        <v>1.5410121663236964E-2</v>
      </c>
      <c r="AD137" s="27"/>
      <c r="AE137" s="7"/>
    </row>
    <row r="138" spans="1:31" s="26" customFormat="1" x14ac:dyDescent="0.25">
      <c r="A138" s="26">
        <v>53</v>
      </c>
      <c r="B138" s="26">
        <v>-617</v>
      </c>
      <c r="C138" s="26">
        <v>15001</v>
      </c>
      <c r="D138" s="26">
        <v>12534</v>
      </c>
      <c r="E138" s="26">
        <v>11401</v>
      </c>
      <c r="F138" s="26">
        <v>13877</v>
      </c>
      <c r="G138" s="27"/>
      <c r="H138" s="7"/>
      <c r="I138" s="28">
        <f t="shared" si="14"/>
        <v>3600</v>
      </c>
      <c r="J138" s="27">
        <f t="shared" si="14"/>
        <v>-1343</v>
      </c>
      <c r="K138" s="7"/>
      <c r="L138" s="171">
        <f t="shared" si="22"/>
        <v>-0.93670274704111367</v>
      </c>
      <c r="M138" s="27">
        <f t="shared" ca="1" si="15"/>
        <v>5.0362919250623407E-10</v>
      </c>
      <c r="N138" s="44"/>
      <c r="O138" s="44"/>
      <c r="P138" s="7"/>
      <c r="Q138" s="28">
        <f t="shared" ca="1" si="16"/>
        <v>3620.5548594461275</v>
      </c>
      <c r="R138" s="27">
        <f t="shared" ca="1" si="17"/>
        <v>-1362.9335307453505</v>
      </c>
      <c r="S138" s="7"/>
      <c r="T138" s="28">
        <f t="shared" ca="1" si="18"/>
        <v>-0.93722538217674478</v>
      </c>
      <c r="U138" s="27">
        <f t="shared" ca="1" si="19"/>
        <v>-0.35239753313817157</v>
      </c>
      <c r="V138" s="7"/>
      <c r="W138" s="28">
        <f t="shared" ca="1" si="20"/>
        <v>-0.93672518872537547</v>
      </c>
      <c r="X138" s="27">
        <f t="shared" ca="1" si="24"/>
        <v>62.493381560220769</v>
      </c>
      <c r="Y138" s="7"/>
      <c r="Z138" s="28">
        <f t="shared" si="23"/>
        <v>62.504999999999896</v>
      </c>
      <c r="AA138" s="27">
        <f t="shared" si="21"/>
        <v>1.0909180489590538</v>
      </c>
      <c r="AB138" s="7"/>
      <c r="AC138" s="28">
        <f t="shared" ca="1" si="13"/>
        <v>-1.1618439779127243E-2</v>
      </c>
      <c r="AD138" s="27"/>
      <c r="AE138" s="7"/>
    </row>
    <row r="139" spans="1:31" s="26" customFormat="1" x14ac:dyDescent="0.25">
      <c r="A139" s="26">
        <v>54</v>
      </c>
      <c r="B139" s="26">
        <v>-631</v>
      </c>
      <c r="C139" s="26">
        <v>14927</v>
      </c>
      <c r="D139" s="26">
        <v>12366</v>
      </c>
      <c r="E139" s="26">
        <v>11481</v>
      </c>
      <c r="F139" s="26">
        <v>14055</v>
      </c>
      <c r="G139" s="27"/>
      <c r="H139" s="7"/>
      <c r="I139" s="28">
        <f t="shared" si="14"/>
        <v>3446</v>
      </c>
      <c r="J139" s="27">
        <f t="shared" si="14"/>
        <v>-1689</v>
      </c>
      <c r="K139" s="7"/>
      <c r="L139" s="171">
        <f t="shared" si="22"/>
        <v>-0.89745862628586326</v>
      </c>
      <c r="M139" s="27">
        <f t="shared" ca="1" si="15"/>
        <v>5.2635515810334355E-7</v>
      </c>
      <c r="N139" s="44"/>
      <c r="O139" s="44"/>
      <c r="P139" s="7"/>
      <c r="Q139" s="28">
        <f t="shared" ca="1" si="16"/>
        <v>3466.5548594461275</v>
      </c>
      <c r="R139" s="27">
        <f t="shared" ca="1" si="17"/>
        <v>-1708.9335307453505</v>
      </c>
      <c r="S139" s="7"/>
      <c r="T139" s="28">
        <f t="shared" ca="1" si="18"/>
        <v>-0.89736057844958927</v>
      </c>
      <c r="U139" s="27">
        <f t="shared" ca="1" si="19"/>
        <v>-0.44185864310083239</v>
      </c>
      <c r="V139" s="7"/>
      <c r="W139" s="28">
        <f t="shared" ca="1" si="20"/>
        <v>-0.89673312290330509</v>
      </c>
      <c r="X139" s="27">
        <f t="shared" ca="1" si="24"/>
        <v>56.878329160540659</v>
      </c>
      <c r="Y139" s="7"/>
      <c r="Z139" s="28">
        <f t="shared" si="23"/>
        <v>56.825999999999894</v>
      </c>
      <c r="AA139" s="27">
        <f t="shared" si="21"/>
        <v>0.9918008007382958</v>
      </c>
      <c r="AB139" s="7"/>
      <c r="AC139" s="28">
        <f t="shared" ca="1" si="13"/>
        <v>5.2329160540764974E-2</v>
      </c>
      <c r="AD139" s="27"/>
      <c r="AE139" s="7"/>
    </row>
    <row r="140" spans="1:31" s="26" customFormat="1" x14ac:dyDescent="0.25">
      <c r="A140" s="26">
        <v>55</v>
      </c>
      <c r="B140" s="26">
        <v>-629</v>
      </c>
      <c r="C140" s="26">
        <v>14844</v>
      </c>
      <c r="D140" s="26">
        <v>12197</v>
      </c>
      <c r="E140" s="26">
        <v>11578</v>
      </c>
      <c r="F140" s="26">
        <v>14229</v>
      </c>
      <c r="G140" s="27"/>
      <c r="H140" s="7"/>
      <c r="I140" s="28">
        <f t="shared" si="14"/>
        <v>3266</v>
      </c>
      <c r="J140" s="27">
        <f t="shared" si="14"/>
        <v>-2032</v>
      </c>
      <c r="K140" s="7"/>
      <c r="L140" s="171">
        <f t="shared" si="22"/>
        <v>-0.84957063545792877</v>
      </c>
      <c r="M140" s="27">
        <f t="shared" ca="1" si="15"/>
        <v>1.9456611197652459E-7</v>
      </c>
      <c r="N140" s="44"/>
      <c r="O140" s="44"/>
      <c r="P140" s="7"/>
      <c r="Q140" s="28">
        <f t="shared" ca="1" si="16"/>
        <v>3286.5548594461275</v>
      </c>
      <c r="R140" s="27">
        <f t="shared" ca="1" si="17"/>
        <v>-2051.9335307453503</v>
      </c>
      <c r="S140" s="7"/>
      <c r="T140" s="28">
        <f t="shared" ca="1" si="18"/>
        <v>-0.85076535331395309</v>
      </c>
      <c r="U140" s="27">
        <f t="shared" ca="1" si="19"/>
        <v>-0.53054407869965503</v>
      </c>
      <c r="V140" s="7"/>
      <c r="W140" s="28">
        <f t="shared" ca="1" si="20"/>
        <v>-0.85001173194621282</v>
      </c>
      <c r="X140" s="27">
        <f t="shared" ca="1" si="24"/>
        <v>51.138964985878602</v>
      </c>
      <c r="Y140" s="7"/>
      <c r="Z140" s="28">
        <f t="shared" si="23"/>
        <v>51.164999999999893</v>
      </c>
      <c r="AA140" s="27">
        <f t="shared" si="21"/>
        <v>0.89299771178289689</v>
      </c>
      <c r="AB140" s="7"/>
      <c r="AC140" s="28">
        <f t="shared" ca="1" si="13"/>
        <v>-2.6035014121291056E-2</v>
      </c>
      <c r="AD140" s="27"/>
      <c r="AE140" s="7"/>
    </row>
    <row r="141" spans="1:31" s="26" customFormat="1" x14ac:dyDescent="0.25">
      <c r="A141" s="26">
        <v>56</v>
      </c>
      <c r="B141" s="26">
        <v>-643</v>
      </c>
      <c r="C141" s="26">
        <v>14721</v>
      </c>
      <c r="D141" s="26">
        <v>12034</v>
      </c>
      <c r="E141" s="26">
        <v>11683</v>
      </c>
      <c r="F141" s="26">
        <v>14384</v>
      </c>
      <c r="G141" s="27"/>
      <c r="H141" s="7"/>
      <c r="I141" s="28">
        <f t="shared" si="14"/>
        <v>3038</v>
      </c>
      <c r="J141" s="27">
        <f t="shared" si="14"/>
        <v>-2350</v>
      </c>
      <c r="K141" s="7"/>
      <c r="L141" s="171">
        <f t="shared" si="22"/>
        <v>-0.79205530603084795</v>
      </c>
      <c r="M141" s="27">
        <f t="shared" ca="1" si="15"/>
        <v>1.3951830030343362E-6</v>
      </c>
      <c r="N141" s="44"/>
      <c r="O141" s="44"/>
      <c r="P141" s="7"/>
      <c r="Q141" s="28">
        <f t="shared" ca="1" si="16"/>
        <v>3058.5548594461275</v>
      </c>
      <c r="R141" s="27">
        <f t="shared" ca="1" si="17"/>
        <v>-2369.9335307453503</v>
      </c>
      <c r="S141" s="7"/>
      <c r="T141" s="28">
        <f t="shared" ca="1" si="18"/>
        <v>-0.79174473480881391</v>
      </c>
      <c r="U141" s="27">
        <f t="shared" ca="1" si="19"/>
        <v>-0.61276556126649362</v>
      </c>
      <c r="V141" s="7"/>
      <c r="W141" s="28">
        <f t="shared" ca="1" si="20"/>
        <v>-0.79087412738092477</v>
      </c>
      <c r="X141" s="27">
        <f t="shared" ca="1" si="24"/>
        <v>45.341406211877427</v>
      </c>
      <c r="Y141" s="7"/>
      <c r="Z141" s="28">
        <f t="shared" si="23"/>
        <v>45.377999999999894</v>
      </c>
      <c r="AA141" s="27">
        <f t="shared" si="21"/>
        <v>0.79199550796998497</v>
      </c>
      <c r="AB141" s="7"/>
      <c r="AC141" s="28">
        <f t="shared" ca="1" si="13"/>
        <v>-3.6593788122466719E-2</v>
      </c>
      <c r="AD141" s="27"/>
      <c r="AE141" s="7"/>
    </row>
    <row r="142" spans="1:31" s="26" customFormat="1" x14ac:dyDescent="0.25">
      <c r="A142" s="26">
        <v>57</v>
      </c>
      <c r="B142" s="26">
        <v>-627</v>
      </c>
      <c r="C142" s="26">
        <v>14586</v>
      </c>
      <c r="D142" s="26">
        <v>11882</v>
      </c>
      <c r="E142" s="26">
        <v>11798</v>
      </c>
      <c r="F142" s="26">
        <v>14520</v>
      </c>
      <c r="G142" s="27"/>
      <c r="H142" s="7"/>
      <c r="I142" s="28">
        <f t="shared" si="14"/>
        <v>2788</v>
      </c>
      <c r="J142" s="27">
        <f t="shared" si="14"/>
        <v>-2638</v>
      </c>
      <c r="K142" s="7"/>
      <c r="L142" s="171">
        <f t="shared" si="22"/>
        <v>-0.72819156443617084</v>
      </c>
      <c r="M142" s="27">
        <f t="shared" ca="1" si="15"/>
        <v>4.575272015104932E-6</v>
      </c>
      <c r="N142" s="44"/>
      <c r="O142" s="44"/>
      <c r="P142" s="7"/>
      <c r="Q142" s="28">
        <f t="shared" ca="1" si="16"/>
        <v>2808.5548594461275</v>
      </c>
      <c r="R142" s="27">
        <f t="shared" ca="1" si="17"/>
        <v>-2657.9335307453503</v>
      </c>
      <c r="S142" s="7"/>
      <c r="T142" s="28">
        <f t="shared" ca="1" si="18"/>
        <v>-0.72702914434265253</v>
      </c>
      <c r="U142" s="27">
        <f t="shared" ca="1" si="19"/>
        <v>-0.68723030019495113</v>
      </c>
      <c r="V142" s="7"/>
      <c r="W142" s="28">
        <f t="shared" ca="1" si="20"/>
        <v>-0.72605257588662109</v>
      </c>
      <c r="X142" s="27">
        <f t="shared" ca="1" si="24"/>
        <v>39.683257422367774</v>
      </c>
      <c r="Y142" s="7"/>
      <c r="Z142" s="28">
        <f t="shared" si="23"/>
        <v>39.734999999999893</v>
      </c>
      <c r="AA142" s="27">
        <f t="shared" si="21"/>
        <v>0.693506578279945</v>
      </c>
      <c r="AB142" s="7"/>
      <c r="AC142" s="28">
        <f t="shared" ca="1" si="13"/>
        <v>-5.174257763211898E-2</v>
      </c>
      <c r="AD142" s="27"/>
      <c r="AE142" s="7"/>
    </row>
    <row r="143" spans="1:31" s="26" customFormat="1" x14ac:dyDescent="0.25">
      <c r="A143" s="26">
        <v>58</v>
      </c>
      <c r="B143" s="26">
        <v>-621</v>
      </c>
      <c r="C143" s="26">
        <v>14455</v>
      </c>
      <c r="D143" s="26">
        <v>11752</v>
      </c>
      <c r="E143" s="26">
        <v>11942</v>
      </c>
      <c r="F143" s="26">
        <v>14658</v>
      </c>
      <c r="G143" s="27"/>
      <c r="H143" s="7"/>
      <c r="I143" s="28">
        <f t="shared" si="14"/>
        <v>2513</v>
      </c>
      <c r="J143" s="27">
        <f t="shared" si="14"/>
        <v>-2906</v>
      </c>
      <c r="K143" s="7"/>
      <c r="L143" s="171">
        <f t="shared" si="22"/>
        <v>-0.6579800333334147</v>
      </c>
      <c r="M143" s="27">
        <f t="shared" ca="1" si="15"/>
        <v>1.0324787081607234E-5</v>
      </c>
      <c r="N143" s="44"/>
      <c r="O143" s="44"/>
      <c r="P143" s="7"/>
      <c r="Q143" s="28">
        <f t="shared" ca="1" si="16"/>
        <v>2533.5548594461275</v>
      </c>
      <c r="R143" s="27">
        <f t="shared" ca="1" si="17"/>
        <v>-2925.9335307453503</v>
      </c>
      <c r="S143" s="7"/>
      <c r="T143" s="28">
        <f t="shared" ca="1" si="18"/>
        <v>-0.65584199482987493</v>
      </c>
      <c r="U143" s="27">
        <f t="shared" ca="1" si="19"/>
        <v>-0.7565238766978214</v>
      </c>
      <c r="V143" s="7"/>
      <c r="W143" s="28">
        <f t="shared" ca="1" si="20"/>
        <v>-0.6547668126622489</v>
      </c>
      <c r="X143" s="27">
        <f t="shared" ca="1" si="24"/>
        <v>33.985751505791654</v>
      </c>
      <c r="Y143" s="7"/>
      <c r="Z143" s="28">
        <f t="shared" si="23"/>
        <v>34.145999999999894</v>
      </c>
      <c r="AA143" s="27">
        <f t="shared" si="21"/>
        <v>0.59596012638598195</v>
      </c>
      <c r="AB143" s="7"/>
      <c r="AC143" s="28">
        <f t="shared" ca="1" si="13"/>
        <v>-0.16024849420823983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14305</v>
      </c>
      <c r="D144" s="26">
        <v>11638</v>
      </c>
      <c r="E144" s="26">
        <v>12091</v>
      </c>
      <c r="F144" s="26">
        <v>14778</v>
      </c>
      <c r="G144" s="27"/>
      <c r="H144" s="7"/>
      <c r="I144" s="28">
        <f t="shared" si="14"/>
        <v>2214</v>
      </c>
      <c r="J144" s="27">
        <f t="shared" si="14"/>
        <v>-3140</v>
      </c>
      <c r="K144" s="7"/>
      <c r="L144" s="171">
        <f t="shared" si="22"/>
        <v>-0.5803618888650619</v>
      </c>
      <c r="M144" s="27">
        <f t="shared" ca="1" si="15"/>
        <v>9.4928126045024857E-6</v>
      </c>
      <c r="N144" s="44"/>
      <c r="O144" s="44"/>
      <c r="P144" s="7"/>
      <c r="Q144" s="28">
        <f t="shared" ca="1" si="16"/>
        <v>2234.5548594461275</v>
      </c>
      <c r="R144" s="27">
        <f t="shared" ca="1" si="17"/>
        <v>-3159.9335307453503</v>
      </c>
      <c r="S144" s="7"/>
      <c r="T144" s="28">
        <f t="shared" ca="1" si="18"/>
        <v>-0.57844214863234589</v>
      </c>
      <c r="U144" s="27">
        <f t="shared" ca="1" si="19"/>
        <v>-0.81702647707719323</v>
      </c>
      <c r="V144" s="7"/>
      <c r="W144" s="28">
        <f t="shared" ca="1" si="20"/>
        <v>-0.57728084803370272</v>
      </c>
      <c r="X144" s="27">
        <f t="shared" ca="1" si="24"/>
        <v>28.353383943987808</v>
      </c>
      <c r="Y144" s="7"/>
      <c r="Z144" s="28">
        <f t="shared" si="23"/>
        <v>28.475999999999893</v>
      </c>
      <c r="AA144" s="27">
        <f t="shared" si="21"/>
        <v>0.49699995779790335</v>
      </c>
      <c r="AB144" s="7"/>
      <c r="AC144" s="28">
        <f t="shared" ca="1" si="13"/>
        <v>-0.12261605601208458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14160</v>
      </c>
      <c r="D145" s="26">
        <v>11544</v>
      </c>
      <c r="E145" s="26">
        <v>12253</v>
      </c>
      <c r="F145" s="26">
        <v>14886</v>
      </c>
      <c r="G145" s="27"/>
      <c r="H145" s="7"/>
      <c r="I145" s="28">
        <f t="shared" si="14"/>
        <v>1907</v>
      </c>
      <c r="J145" s="27">
        <f t="shared" si="14"/>
        <v>-3342</v>
      </c>
      <c r="K145" s="7"/>
      <c r="L145" s="171">
        <f t="shared" si="22"/>
        <v>-0.50006045876028771</v>
      </c>
      <c r="M145" s="27">
        <f t="shared" ca="1" si="15"/>
        <v>5.4042773626384662E-6</v>
      </c>
      <c r="N145" s="44"/>
      <c r="O145" s="44"/>
      <c r="P145" s="7"/>
      <c r="Q145" s="28">
        <f t="shared" ca="1" si="16"/>
        <v>1927.5548594461275</v>
      </c>
      <c r="R145" s="27">
        <f t="shared" ca="1" si="17"/>
        <v>-3361.9335307453503</v>
      </c>
      <c r="S145" s="7"/>
      <c r="T145" s="28">
        <f t="shared" ca="1" si="18"/>
        <v>-0.49897140353989966</v>
      </c>
      <c r="U145" s="27">
        <f t="shared" ca="1" si="19"/>
        <v>-0.86925521757562518</v>
      </c>
      <c r="V145" s="7"/>
      <c r="W145" s="28">
        <f t="shared" ca="1" si="20"/>
        <v>-0.4977357485928392</v>
      </c>
      <c r="X145" s="27">
        <f t="shared" ca="1" si="24"/>
        <v>22.905225397600418</v>
      </c>
      <c r="Y145" s="7"/>
      <c r="Z145" s="28">
        <f t="shared" si="23"/>
        <v>23.003999999999891</v>
      </c>
      <c r="AA145" s="27">
        <f t="shared" si="21"/>
        <v>0.40149554112877367</v>
      </c>
      <c r="AB145" s="7"/>
      <c r="AC145" s="28">
        <f t="shared" ca="1" si="13"/>
        <v>-9.877460239947311E-2</v>
      </c>
      <c r="AD145" s="27"/>
      <c r="AE145" s="7"/>
    </row>
    <row r="146" spans="1:31" s="26" customFormat="1" x14ac:dyDescent="0.25">
      <c r="A146" s="26">
        <v>61</v>
      </c>
      <c r="B146" s="26">
        <v>-604</v>
      </c>
      <c r="C146" s="26">
        <v>13990</v>
      </c>
      <c r="D146" s="26">
        <v>11451</v>
      </c>
      <c r="E146" s="26">
        <v>12409</v>
      </c>
      <c r="F146" s="26">
        <v>14965</v>
      </c>
      <c r="G146" s="27"/>
      <c r="H146" s="7"/>
      <c r="I146" s="28">
        <f t="shared" si="14"/>
        <v>1581</v>
      </c>
      <c r="J146" s="27">
        <f t="shared" si="14"/>
        <v>-3514</v>
      </c>
      <c r="K146" s="7"/>
      <c r="L146" s="171">
        <f t="shared" si="22"/>
        <v>-0.41577291412094602</v>
      </c>
      <c r="M146" s="27">
        <f t="shared" ca="1" si="15"/>
        <v>6.1982277964662584E-6</v>
      </c>
      <c r="N146" s="44"/>
      <c r="O146" s="44"/>
      <c r="P146" s="7"/>
      <c r="Q146" s="28">
        <f t="shared" ca="1" si="16"/>
        <v>1601.5548594461275</v>
      </c>
      <c r="R146" s="27">
        <f t="shared" ca="1" si="17"/>
        <v>-3533.9335307453503</v>
      </c>
      <c r="S146" s="7"/>
      <c r="T146" s="28">
        <f t="shared" ca="1" si="18"/>
        <v>-0.41458227357202515</v>
      </c>
      <c r="U146" s="27">
        <f t="shared" ca="1" si="19"/>
        <v>-0.91372721443567628</v>
      </c>
      <c r="V146" s="7"/>
      <c r="W146" s="28">
        <f t="shared" ca="1" si="20"/>
        <v>-0.41328329009381537</v>
      </c>
      <c r="X146" s="27">
        <f t="shared" ca="1" si="24"/>
        <v>17.447234864017332</v>
      </c>
      <c r="Y146" s="7"/>
      <c r="Z146" s="28">
        <f t="shared" si="23"/>
        <v>17.567999999999891</v>
      </c>
      <c r="AA146" s="27">
        <f t="shared" si="21"/>
        <v>0.30661944299036192</v>
      </c>
      <c r="AB146" s="7"/>
      <c r="AC146" s="28">
        <f t="shared" ca="1" si="13"/>
        <v>-0.120765135982559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13812</v>
      </c>
      <c r="D147" s="26">
        <v>11382</v>
      </c>
      <c r="E147" s="26">
        <v>12589</v>
      </c>
      <c r="F147" s="26">
        <v>15038</v>
      </c>
      <c r="G147" s="27"/>
      <c r="H147" s="7"/>
      <c r="I147" s="28">
        <f t="shared" si="14"/>
        <v>1223</v>
      </c>
      <c r="J147" s="27">
        <f t="shared" si="14"/>
        <v>-3656</v>
      </c>
      <c r="K147" s="7"/>
      <c r="L147" s="171">
        <f t="shared" si="22"/>
        <v>-0.32358715238034746</v>
      </c>
      <c r="M147" s="27">
        <f t="shared" ca="1" si="15"/>
        <v>9.1741985649310371E-6</v>
      </c>
      <c r="N147" s="44"/>
      <c r="O147" s="44"/>
      <c r="P147" s="7"/>
      <c r="Q147" s="28">
        <f t="shared" ca="1" si="16"/>
        <v>1243.5548594461275</v>
      </c>
      <c r="R147" s="27">
        <f t="shared" ca="1" si="17"/>
        <v>-3675.9335307453503</v>
      </c>
      <c r="S147" s="7"/>
      <c r="T147" s="28">
        <f t="shared" ca="1" si="18"/>
        <v>-0.32190954802448202</v>
      </c>
      <c r="U147" s="27">
        <f t="shared" ca="1" si="19"/>
        <v>-0.9504424676573463</v>
      </c>
      <c r="V147" s="7"/>
      <c r="W147" s="28">
        <f t="shared" ca="1" si="20"/>
        <v>-0.32055825842959068</v>
      </c>
      <c r="X147" s="27">
        <f t="shared" ca="1" si="24"/>
        <v>11.74760683903321</v>
      </c>
      <c r="Y147" s="7"/>
      <c r="Z147" s="28">
        <f t="shared" si="23"/>
        <v>11.879999999999892</v>
      </c>
      <c r="AA147" s="27">
        <f t="shared" si="21"/>
        <v>0.20734511513692447</v>
      </c>
      <c r="AB147" s="7"/>
      <c r="AC147" s="28">
        <f t="shared" ca="1" si="13"/>
        <v>-0.13239316096668219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13617</v>
      </c>
      <c r="D148" s="26">
        <v>11323</v>
      </c>
      <c r="E148" s="26">
        <v>12767</v>
      </c>
      <c r="F148" s="26">
        <v>15084</v>
      </c>
      <c r="G148" s="27"/>
      <c r="H148" s="7"/>
      <c r="I148" s="28">
        <f t="shared" si="14"/>
        <v>850</v>
      </c>
      <c r="J148" s="27">
        <f t="shared" si="14"/>
        <v>-3761</v>
      </c>
      <c r="K148" s="7"/>
      <c r="L148" s="171">
        <f t="shared" si="22"/>
        <v>-0.22745018820125901</v>
      </c>
      <c r="M148" s="27">
        <f t="shared" ca="1" si="15"/>
        <v>1.2154260834636939E-5</v>
      </c>
      <c r="N148" s="44"/>
      <c r="O148" s="44"/>
      <c r="P148" s="7"/>
      <c r="Q148" s="28">
        <f t="shared" ca="1" si="16"/>
        <v>870.55485944612747</v>
      </c>
      <c r="R148" s="27">
        <f t="shared" ca="1" si="17"/>
        <v>-3780.9335307453503</v>
      </c>
      <c r="S148" s="7"/>
      <c r="T148" s="28">
        <f t="shared" ca="1" si="18"/>
        <v>-0.22535388704896919</v>
      </c>
      <c r="U148" s="27">
        <f t="shared" ca="1" si="19"/>
        <v>-0.97759107039167981</v>
      </c>
      <c r="V148" s="7"/>
      <c r="W148" s="28">
        <f t="shared" ca="1" si="20"/>
        <v>-0.22396389205281766</v>
      </c>
      <c r="X148" s="27">
        <f t="shared" ca="1" si="24"/>
        <v>6.0134183251467448</v>
      </c>
      <c r="Y148" s="7"/>
      <c r="Z148" s="28">
        <f t="shared" si="23"/>
        <v>6.1469999999998928</v>
      </c>
      <c r="AA148" s="27">
        <f t="shared" si="21"/>
        <v>0.10728538912008957</v>
      </c>
      <c r="AB148" s="7"/>
      <c r="AC148" s="28">
        <f t="shared" ref="AC148:AC149" ca="1" si="25">X148-Z148</f>
        <v>-0.13358167485314798</v>
      </c>
      <c r="AD148" s="27"/>
      <c r="AE148" s="7"/>
    </row>
    <row r="149" spans="1:31" s="26" customFormat="1" x14ac:dyDescent="0.25">
      <c r="A149" s="26">
        <v>64</v>
      </c>
      <c r="B149" s="26">
        <v>-641</v>
      </c>
      <c r="C149" s="26">
        <v>13432</v>
      </c>
      <c r="D149" s="26">
        <v>11295</v>
      </c>
      <c r="E149" s="26">
        <v>12966</v>
      </c>
      <c r="F149" s="26">
        <v>15121</v>
      </c>
      <c r="G149" s="27"/>
      <c r="H149" s="7"/>
      <c r="I149" s="28">
        <f t="shared" ref="I149:J149" si="26">C149-E149</f>
        <v>466</v>
      </c>
      <c r="J149" s="27">
        <f t="shared" si="26"/>
        <v>-3826</v>
      </c>
      <c r="K149" s="7"/>
      <c r="L149" s="171">
        <f t="shared" si="22"/>
        <v>-0.12841481270106478</v>
      </c>
      <c r="M149" s="27">
        <f t="shared" ref="M149" ca="1" si="27">(W149-L149)^2</f>
        <v>1.5039412684903567E-5</v>
      </c>
      <c r="N149" s="44"/>
      <c r="O149" s="44"/>
      <c r="P149" s="7"/>
      <c r="Q149" s="28">
        <f t="shared" ref="Q149" ca="1" si="28">I149-$J$4</f>
        <v>486.55485944612741</v>
      </c>
      <c r="R149" s="27">
        <f t="shared" ref="R149" ca="1" si="29">J149-$J$3</f>
        <v>-3845.9335307453503</v>
      </c>
      <c r="S149" s="7"/>
      <c r="T149" s="28">
        <f t="shared" ref="T149" ca="1" si="30">Q149/$J$7</f>
        <v>-0.12595074009294524</v>
      </c>
      <c r="U149" s="27">
        <f t="shared" ref="U149" ca="1" si="31">R149/$J$6</f>
        <v>-0.99439734827483861</v>
      </c>
      <c r="V149" s="7"/>
      <c r="W149" s="28">
        <f t="shared" ref="W149" ca="1" si="32">(T149-U149*SIN(-$J$11*PI()/180))/(COS(-$J$11*PI()/180))</f>
        <v>-0.12453674453702955</v>
      </c>
      <c r="X149" s="27">
        <f ca="1">IF(MOD(ATAN2(U149,W149)*180/PI()-$J$9+360,360)&gt;5,MOD(ATAN2(U149,W149)*180/PI()-$J$9+360,360)-360,MOD(ATAN2(U149,W149)*180/PI()-$J$9+360,360))</f>
        <v>0.24822836475004806</v>
      </c>
      <c r="Y149" s="7"/>
      <c r="Z149" s="28">
        <f t="shared" si="23"/>
        <v>0.37799999999989353</v>
      </c>
      <c r="AA149" s="27">
        <f t="shared" ref="AA149" si="33">Z149*PI()/180</f>
        <v>6.5973445725367071E-3</v>
      </c>
      <c r="AB149" s="7"/>
      <c r="AC149" s="28">
        <f t="shared" ca="1" si="25"/>
        <v>-0.12977163524984547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40027</v>
      </c>
    </row>
    <row r="155" spans="1:31" x14ac:dyDescent="0.25">
      <c r="A155" t="s">
        <v>81</v>
      </c>
      <c r="B155">
        <v>40027</v>
      </c>
    </row>
    <row r="156" spans="1:31" x14ac:dyDescent="0.25">
      <c r="A156" s="31" t="s">
        <v>92</v>
      </c>
      <c r="B156" s="31">
        <v>-39985</v>
      </c>
    </row>
    <row r="157" spans="1:31" x14ac:dyDescent="0.25">
      <c r="A157" t="s">
        <v>87</v>
      </c>
      <c r="B157">
        <v>-39985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19.933530745350375</v>
      </c>
      <c r="L3" s="144" t="s">
        <v>1</v>
      </c>
      <c r="M3" s="145">
        <v>1.0040855668993705</v>
      </c>
      <c r="N3" s="146" t="s">
        <v>18</v>
      </c>
      <c r="O3" s="144">
        <v>1.0005449560916464</v>
      </c>
      <c r="Q3" s="143" t="s">
        <v>196</v>
      </c>
      <c r="R3" s="143">
        <f ca="1">MAX(AC21:AC149)</f>
        <v>0.13356903969086886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-20.554859446127427</v>
      </c>
      <c r="L4" s="146" t="s">
        <v>5</v>
      </c>
      <c r="M4" s="148">
        <v>359.97452633696986</v>
      </c>
      <c r="N4" s="146" t="s">
        <v>21</v>
      </c>
      <c r="O4" s="146">
        <v>359.91185629979498</v>
      </c>
      <c r="Q4" s="147" t="s">
        <v>197</v>
      </c>
      <c r="R4" s="147">
        <f ca="1">MIN(AC21:AC149)</f>
        <v>-0.19132247913929845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-173.17369470732828</v>
      </c>
      <c r="N5" s="149" t="s">
        <v>24</v>
      </c>
      <c r="O5" s="149">
        <v>-173.16087658813592</v>
      </c>
      <c r="Q5" s="8"/>
      <c r="R5" s="8"/>
      <c r="T5" s="45" t="s">
        <v>55</v>
      </c>
      <c r="U5" s="47">
        <v>10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3867.602359778602</v>
      </c>
      <c r="L6" s="149" t="s">
        <v>12</v>
      </c>
      <c r="M6" s="150">
        <v>-1.3171823778025332E-4</v>
      </c>
      <c r="N6" s="149" t="s">
        <v>26</v>
      </c>
      <c r="O6" s="149">
        <v>-4.2621347853584279E-5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-3863.0567719338105</v>
      </c>
      <c r="L7" s="151" t="s">
        <v>15</v>
      </c>
      <c r="M7" s="152">
        <f ca="1">SUM(M20:M84)</f>
        <v>6.1298156743294649E-5</v>
      </c>
      <c r="N7" s="151" t="s">
        <v>15</v>
      </c>
      <c r="O7" s="89">
        <f ca="1">SUM(M85:M149)</f>
        <v>3.6896657798527739E-5</v>
      </c>
      <c r="Q7" s="143" t="s">
        <v>196</v>
      </c>
      <c r="R7" s="143">
        <f ca="1">MAX(AD21:AD83)</f>
        <v>0.12913206621470863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-9.1819210138275764E-2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-173.10976257785663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-173.02828285530941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-8.1479722547224284E-2</v>
      </c>
      <c r="L11" s="157" t="s">
        <v>210</v>
      </c>
      <c r="M11" s="158">
        <f>(M6+O6)/2</f>
        <v>-8.7169792816918796E-5</v>
      </c>
      <c r="N11" s="159"/>
      <c r="O11" s="159"/>
      <c r="Q11" s="143" t="s">
        <v>196</v>
      </c>
      <c r="R11" s="143">
        <f ca="1">MAX(W20:W149)</f>
        <v>1.0032372877746667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1.0023152614955084</v>
      </c>
      <c r="N12" s="162"/>
      <c r="O12" s="162"/>
      <c r="Q12" s="147" t="s">
        <v>197</v>
      </c>
      <c r="R12" s="147">
        <f ca="1">MIN(W20:W149)</f>
        <v>-1.0043081754373868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-173.16728564773211</v>
      </c>
      <c r="N13" s="165"/>
      <c r="O13" s="165"/>
    </row>
    <row r="14" spans="1:24" x14ac:dyDescent="0.25">
      <c r="I14" s="9" t="s">
        <v>165</v>
      </c>
      <c r="L14" s="9"/>
      <c r="M14" s="9"/>
      <c r="N14" s="9"/>
      <c r="O14" s="9"/>
    </row>
    <row r="15" spans="1:24" x14ac:dyDescent="0.25">
      <c r="I15" s="9" t="s">
        <v>166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167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13477</v>
      </c>
      <c r="D20" s="26">
        <v>11333</v>
      </c>
      <c r="E20" s="26">
        <v>13012</v>
      </c>
      <c r="F20" s="26">
        <v>15174</v>
      </c>
      <c r="G20" s="27"/>
      <c r="H20" s="7"/>
      <c r="I20" s="28">
        <f>C20-E20</f>
        <v>465</v>
      </c>
      <c r="J20" s="27">
        <f>D20-F20</f>
        <v>-3841</v>
      </c>
      <c r="K20" s="7"/>
      <c r="L20" s="171">
        <f>$M$3*SIN(2*PI()/$M$4*($Z20+$M$5))+$M$6</f>
        <v>-0.11926392974967996</v>
      </c>
      <c r="M20" s="27">
        <f ca="1">(W20-L20)^2</f>
        <v>2.5084438863415808E-5</v>
      </c>
      <c r="N20" s="44"/>
      <c r="O20" s="44"/>
      <c r="P20" s="7"/>
      <c r="Q20" s="28">
        <f ca="1">I20-$J$4</f>
        <v>485.55485944612741</v>
      </c>
      <c r="R20" s="27">
        <f ca="1">J20-$J$3</f>
        <v>-3860.9335307453503</v>
      </c>
      <c r="S20" s="7"/>
      <c r="T20" s="28">
        <f ca="1">Q20/$J$7</f>
        <v>-0.12569187773108059</v>
      </c>
      <c r="U20" s="27">
        <f ca="1">R20/$J$6</f>
        <v>-0.9982757200940291</v>
      </c>
      <c r="V20" s="7"/>
      <c r="W20" s="28">
        <f ca="1">(T20-U20*SIN(-$J$11*PI()/180))/(COS(-$J$11*PI()/180))</f>
        <v>-0.12427236651811538</v>
      </c>
      <c r="X20" s="27">
        <f ca="1">IF(MOD(ATAN2(U20,W20)*180/PI()-$J$9+360,360)&gt;5,MOD(ATAN2(U20,W20)*180/PI()-$J$9+360,360)-360,MOD(ATAN2(U20,W20)*180/PI()-$J$9+360,360))</f>
        <v>0.2058375209131782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0.2058375209131782</v>
      </c>
      <c r="AD20" s="27">
        <f ca="1">INDIRECT("AC"&amp;AE20)-AC20</f>
        <v>-0.27639587643795061</v>
      </c>
      <c r="AE20" s="7">
        <v>149</v>
      </c>
    </row>
    <row r="21" spans="1:31" s="26" customFormat="1" x14ac:dyDescent="0.25">
      <c r="A21" s="26">
        <v>1</v>
      </c>
      <c r="B21" s="26">
        <v>660</v>
      </c>
      <c r="C21" s="26">
        <v>13667</v>
      </c>
      <c r="D21" s="26">
        <v>11367</v>
      </c>
      <c r="E21" s="26">
        <v>12827</v>
      </c>
      <c r="F21" s="26">
        <v>15144</v>
      </c>
      <c r="G21" s="27"/>
      <c r="H21" s="7"/>
      <c r="I21" s="28">
        <f t="shared" ref="I21:J84" si="1">C21-E21</f>
        <v>840</v>
      </c>
      <c r="J21" s="27">
        <f t="shared" si="1"/>
        <v>-3777</v>
      </c>
      <c r="K21" s="7"/>
      <c r="L21" s="171">
        <f t="shared" ref="L21:L84" si="2">$M$3*SIN(2*PI()/$M$4*($Z21+$M$5))+$M$6</f>
        <v>-0.22180724669510873</v>
      </c>
      <c r="M21" s="27">
        <f t="shared" ref="M21:M84" ca="1" si="3">(W21-L21)^2</f>
        <v>1.9172485341437972E-7</v>
      </c>
      <c r="N21" s="44"/>
      <c r="O21" s="44"/>
      <c r="P21" s="7"/>
      <c r="Q21" s="28">
        <f t="shared" ref="Q21:Q84" ca="1" si="4">I21-$J$4</f>
        <v>860.55485944612747</v>
      </c>
      <c r="R21" s="27">
        <f t="shared" ref="R21:R84" ca="1" si="5">J21-$J$3</f>
        <v>-3796.9335307453503</v>
      </c>
      <c r="S21" s="7"/>
      <c r="T21" s="28">
        <f t="shared" ref="T21:T84" ca="1" si="6">Q21/$J$7</f>
        <v>-0.22276526343032274</v>
      </c>
      <c r="U21" s="27">
        <f t="shared" ref="U21:U84" ca="1" si="7">R21/$J$6</f>
        <v>-0.98172800033214969</v>
      </c>
      <c r="V21" s="7"/>
      <c r="W21" s="28">
        <f t="shared" ref="W21:W84" ca="1" si="8">(T21-U21*SIN(-$J$11*PI()/180))/(COS(-$J$11*PI()/180))</f>
        <v>-0.22136938272831724</v>
      </c>
      <c r="X21" s="27">
        <f ca="1">MOD(ATAN2(U21,W21)*180/PI()-$J$9+360,360)</f>
        <v>5.8168396148270176</v>
      </c>
      <c r="Y21" s="7"/>
      <c r="Z21" s="28">
        <f>360/40000*B21+Z20</f>
        <v>5.9399999999999995</v>
      </c>
      <c r="AA21" s="27">
        <f t="shared" ref="AA21:AA84" si="9">Z21*PI()/180</f>
        <v>0.10367255756846316</v>
      </c>
      <c r="AB21" s="7"/>
      <c r="AC21" s="28">
        <f t="shared" ca="1" si="0"/>
        <v>-0.12316038517298189</v>
      </c>
      <c r="AD21" s="27">
        <f t="shared" ref="AD21:AD83" ca="1" si="10">INDIRECT("AC"&amp;AE21)-AC21</f>
        <v>-1.8604501342168511E-2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13848</v>
      </c>
      <c r="D22" s="26">
        <v>11417</v>
      </c>
      <c r="E22" s="26">
        <v>12637</v>
      </c>
      <c r="F22" s="26">
        <v>15090</v>
      </c>
      <c r="G22" s="27"/>
      <c r="H22" s="7"/>
      <c r="I22" s="28">
        <f t="shared" si="1"/>
        <v>1211</v>
      </c>
      <c r="J22" s="27">
        <f t="shared" si="1"/>
        <v>-3673</v>
      </c>
      <c r="K22" s="7"/>
      <c r="L22" s="171">
        <f t="shared" si="2"/>
        <v>-0.31883042780984583</v>
      </c>
      <c r="M22" s="27">
        <f t="shared" ca="1" si="3"/>
        <v>1.9175925088299957E-6</v>
      </c>
      <c r="N22" s="44"/>
      <c r="O22" s="44"/>
      <c r="P22" s="7"/>
      <c r="Q22" s="28">
        <f t="shared" ca="1" si="4"/>
        <v>1231.5548594461275</v>
      </c>
      <c r="R22" s="27">
        <f t="shared" ca="1" si="5"/>
        <v>-3692.9335307453503</v>
      </c>
      <c r="S22" s="7"/>
      <c r="T22" s="28">
        <f t="shared" ca="1" si="6"/>
        <v>-0.3188031996821063</v>
      </c>
      <c r="U22" s="27">
        <f t="shared" ca="1" si="7"/>
        <v>-0.95483795571909558</v>
      </c>
      <c r="V22" s="7"/>
      <c r="W22" s="28">
        <f t="shared" ca="1" si="8"/>
        <v>-0.31744565616483356</v>
      </c>
      <c r="X22" s="27">
        <f t="shared" ref="X22:X83" ca="1" si="11">MOD(ATAN2(U22,W22)*180/PI()-$J$9+360,360)</f>
        <v>11.4996775208607</v>
      </c>
      <c r="Y22" s="7"/>
      <c r="Z22" s="28">
        <f t="shared" ref="Z22:Z85" si="12">360/40000*B22+Z21</f>
        <v>11.690999999999999</v>
      </c>
      <c r="AA22" s="27">
        <f t="shared" si="9"/>
        <v>0.20404644285065704</v>
      </c>
      <c r="AB22" s="7"/>
      <c r="AC22" s="28">
        <f t="shared" ca="1" si="0"/>
        <v>-0.19132247913929845</v>
      </c>
      <c r="AD22" s="27">
        <f t="shared" ca="1" si="10"/>
        <v>2.1496976884563423E-2</v>
      </c>
      <c r="AE22" s="7">
        <v>147</v>
      </c>
    </row>
    <row r="23" spans="1:31" s="26" customFormat="1" x14ac:dyDescent="0.25">
      <c r="A23" s="26">
        <v>3</v>
      </c>
      <c r="B23" s="26">
        <v>617</v>
      </c>
      <c r="C23" s="26">
        <v>14022</v>
      </c>
      <c r="D23" s="26">
        <v>11488</v>
      </c>
      <c r="E23" s="26">
        <v>12463</v>
      </c>
      <c r="F23" s="26">
        <v>15018</v>
      </c>
      <c r="G23" s="27"/>
      <c r="H23" s="7"/>
      <c r="I23" s="28">
        <f t="shared" si="1"/>
        <v>1559</v>
      </c>
      <c r="J23" s="27">
        <f t="shared" si="1"/>
        <v>-3530</v>
      </c>
      <c r="K23" s="7"/>
      <c r="L23" s="171">
        <f t="shared" si="2"/>
        <v>-0.40947879091535527</v>
      </c>
      <c r="M23" s="27">
        <f t="shared" ca="1" si="3"/>
        <v>3.5961874296976498E-6</v>
      </c>
      <c r="N23" s="44"/>
      <c r="O23" s="44"/>
      <c r="P23" s="7"/>
      <c r="Q23" s="28">
        <f t="shared" ca="1" si="4"/>
        <v>1579.5548594461275</v>
      </c>
      <c r="R23" s="27">
        <f t="shared" ca="1" si="5"/>
        <v>-3549.9335307453503</v>
      </c>
      <c r="S23" s="7"/>
      <c r="T23" s="28">
        <f t="shared" ca="1" si="6"/>
        <v>-0.40888730161100295</v>
      </c>
      <c r="U23" s="27">
        <f t="shared" ca="1" si="7"/>
        <v>-0.91786414437614616</v>
      </c>
      <c r="V23" s="7"/>
      <c r="W23" s="28">
        <f t="shared" ca="1" si="8"/>
        <v>-0.40758242928589278</v>
      </c>
      <c r="X23" s="27">
        <f t="shared" ca="1" si="11"/>
        <v>17.0536298214368</v>
      </c>
      <c r="Y23" s="7"/>
      <c r="Z23" s="28">
        <f t="shared" si="12"/>
        <v>17.244</v>
      </c>
      <c r="AA23" s="27">
        <f t="shared" si="9"/>
        <v>0.30096457621390216</v>
      </c>
      <c r="AB23" s="7"/>
      <c r="AC23" s="28">
        <f t="shared" ca="1" si="0"/>
        <v>-0.19037017856319949</v>
      </c>
      <c r="AD23" s="27">
        <f t="shared" ca="1" si="10"/>
        <v>6.5454435196279803E-2</v>
      </c>
      <c r="AE23" s="7">
        <v>146</v>
      </c>
    </row>
    <row r="24" spans="1:31" s="26" customFormat="1" x14ac:dyDescent="0.25">
      <c r="A24" s="26">
        <v>4</v>
      </c>
      <c r="B24" s="26">
        <v>615</v>
      </c>
      <c r="C24" s="26">
        <v>14195</v>
      </c>
      <c r="D24" s="26">
        <v>11572</v>
      </c>
      <c r="E24" s="26">
        <v>12295</v>
      </c>
      <c r="F24" s="26">
        <v>14934</v>
      </c>
      <c r="G24" s="27"/>
      <c r="H24" s="7"/>
      <c r="I24" s="28">
        <f t="shared" si="1"/>
        <v>1900</v>
      </c>
      <c r="J24" s="27">
        <f t="shared" si="1"/>
        <v>-3362</v>
      </c>
      <c r="K24" s="7"/>
      <c r="L24" s="171">
        <f t="shared" si="2"/>
        <v>-0.49601028607704889</v>
      </c>
      <c r="M24" s="27">
        <f t="shared" ca="1" si="3"/>
        <v>8.822790408190223E-9</v>
      </c>
      <c r="N24" s="44"/>
      <c r="O24" s="44"/>
      <c r="P24" s="7"/>
      <c r="Q24" s="28">
        <f t="shared" ca="1" si="4"/>
        <v>1920.5548594461275</v>
      </c>
      <c r="R24" s="27">
        <f t="shared" ca="1" si="5"/>
        <v>-3381.9335307453503</v>
      </c>
      <c r="S24" s="7"/>
      <c r="T24" s="28">
        <f t="shared" ca="1" si="6"/>
        <v>-0.49715936700684715</v>
      </c>
      <c r="U24" s="27">
        <f t="shared" ca="1" si="7"/>
        <v>-0.87442638000121253</v>
      </c>
      <c r="V24" s="7"/>
      <c r="W24" s="28">
        <f t="shared" ca="1" si="8"/>
        <v>-0.4959163563671154</v>
      </c>
      <c r="X24" s="27">
        <f t="shared" ca="1" si="11"/>
        <v>22.668780266038993</v>
      </c>
      <c r="Y24" s="7"/>
      <c r="Z24" s="28">
        <f t="shared" si="12"/>
        <v>22.779</v>
      </c>
      <c r="AA24" s="27">
        <f t="shared" si="9"/>
        <v>0.39756855031178834</v>
      </c>
      <c r="AB24" s="7"/>
      <c r="AC24" s="28">
        <f t="shared" ca="1" si="0"/>
        <v>-0.11021973396100648</v>
      </c>
      <c r="AD24" s="27">
        <f t="shared" ca="1" si="10"/>
        <v>-3.1920486664198222E-2</v>
      </c>
      <c r="AE24" s="7">
        <v>145</v>
      </c>
    </row>
    <row r="25" spans="1:31" s="26" customFormat="1" x14ac:dyDescent="0.25">
      <c r="A25" s="26">
        <v>5</v>
      </c>
      <c r="B25" s="26">
        <v>617</v>
      </c>
      <c r="C25" s="26">
        <v>14358</v>
      </c>
      <c r="D25" s="26">
        <v>11684</v>
      </c>
      <c r="E25" s="26">
        <v>12142</v>
      </c>
      <c r="F25" s="26">
        <v>14840</v>
      </c>
      <c r="G25" s="27"/>
      <c r="H25" s="7"/>
      <c r="I25" s="28">
        <f t="shared" si="1"/>
        <v>2216</v>
      </c>
      <c r="J25" s="27">
        <f t="shared" si="1"/>
        <v>-3156</v>
      </c>
      <c r="K25" s="7"/>
      <c r="L25" s="171">
        <f t="shared" si="2"/>
        <v>-0.57817499772181213</v>
      </c>
      <c r="M25" s="27">
        <f t="shared" ca="1" si="3"/>
        <v>1.4615904687374658E-7</v>
      </c>
      <c r="N25" s="44"/>
      <c r="O25" s="44"/>
      <c r="P25" s="7"/>
      <c r="Q25" s="28">
        <f t="shared" ca="1" si="4"/>
        <v>2236.5548594461275</v>
      </c>
      <c r="R25" s="27">
        <f t="shared" ca="1" si="5"/>
        <v>-3175.9335307453503</v>
      </c>
      <c r="S25" s="7"/>
      <c r="T25" s="28">
        <f t="shared" ca="1" si="6"/>
        <v>-0.57895987335607513</v>
      </c>
      <c r="U25" s="27">
        <f t="shared" ca="1" si="7"/>
        <v>-0.82116340701766299</v>
      </c>
      <c r="V25" s="7"/>
      <c r="W25" s="28">
        <f t="shared" ca="1" si="8"/>
        <v>-0.57779269019262425</v>
      </c>
      <c r="X25" s="27">
        <f t="shared" ca="1" si="11"/>
        <v>28.241013716538816</v>
      </c>
      <c r="Y25" s="7"/>
      <c r="Z25" s="28">
        <f t="shared" si="12"/>
        <v>28.332000000000001</v>
      </c>
      <c r="AA25" s="27">
        <f t="shared" si="9"/>
        <v>0.49448668367503346</v>
      </c>
      <c r="AB25" s="7"/>
      <c r="AC25" s="28">
        <f t="shared" ca="1" si="0"/>
        <v>-9.0986283461184314E-2</v>
      </c>
      <c r="AD25" s="27">
        <f t="shared" ca="1" si="10"/>
        <v>-3.1629772550854085E-2</v>
      </c>
      <c r="AE25" s="7">
        <v>144</v>
      </c>
    </row>
    <row r="26" spans="1:31" s="26" customFormat="1" x14ac:dyDescent="0.25">
      <c r="A26" s="26">
        <v>6</v>
      </c>
      <c r="B26" s="26">
        <v>621</v>
      </c>
      <c r="C26" s="26">
        <v>14504</v>
      </c>
      <c r="D26" s="26">
        <v>11796</v>
      </c>
      <c r="E26" s="26">
        <v>11992</v>
      </c>
      <c r="F26" s="26">
        <v>14720</v>
      </c>
      <c r="G26" s="27"/>
      <c r="H26" s="7"/>
      <c r="I26" s="28">
        <f t="shared" si="1"/>
        <v>2512</v>
      </c>
      <c r="J26" s="27">
        <f t="shared" si="1"/>
        <v>-2924</v>
      </c>
      <c r="K26" s="7"/>
      <c r="L26" s="171">
        <f t="shared" si="2"/>
        <v>-0.65539174847917114</v>
      </c>
      <c r="M26" s="27">
        <f t="shared" ca="1" si="3"/>
        <v>7.9284228233211486E-7</v>
      </c>
      <c r="N26" s="44"/>
      <c r="O26" s="44"/>
      <c r="P26" s="7"/>
      <c r="Q26" s="28">
        <f t="shared" ca="1" si="4"/>
        <v>2532.5548594461275</v>
      </c>
      <c r="R26" s="27">
        <f t="shared" ca="1" si="5"/>
        <v>-2943.9335307453503</v>
      </c>
      <c r="S26" s="7"/>
      <c r="T26" s="28">
        <f t="shared" ca="1" si="6"/>
        <v>-0.65558313246801025</v>
      </c>
      <c r="U26" s="27">
        <f t="shared" ca="1" si="7"/>
        <v>-0.76117792288085007</v>
      </c>
      <c r="V26" s="7"/>
      <c r="W26" s="28">
        <f t="shared" ca="1" si="8"/>
        <v>-0.65450133156427559</v>
      </c>
      <c r="X26" s="27">
        <f t="shared" ca="1" si="11"/>
        <v>33.800460780049775</v>
      </c>
      <c r="Y26" s="7"/>
      <c r="Z26" s="28">
        <f t="shared" si="12"/>
        <v>33.920999999999999</v>
      </c>
      <c r="AA26" s="27">
        <f t="shared" si="9"/>
        <v>0.5920331355689965</v>
      </c>
      <c r="AB26" s="7"/>
      <c r="AC26" s="28">
        <f t="shared" ca="1" si="0"/>
        <v>-0.12053921995022421</v>
      </c>
      <c r="AD26" s="27">
        <f t="shared" ca="1" si="10"/>
        <v>5.1986814111607771E-2</v>
      </c>
      <c r="AE26" s="7">
        <v>143</v>
      </c>
    </row>
    <row r="27" spans="1:31" s="26" customFormat="1" x14ac:dyDescent="0.25">
      <c r="A27" s="26">
        <v>7</v>
      </c>
      <c r="B27" s="26">
        <v>627</v>
      </c>
      <c r="C27" s="26">
        <v>14641</v>
      </c>
      <c r="D27" s="26">
        <v>11923</v>
      </c>
      <c r="E27" s="26">
        <v>11853</v>
      </c>
      <c r="F27" s="26">
        <v>14583</v>
      </c>
      <c r="G27" s="27"/>
      <c r="H27" s="7"/>
      <c r="I27" s="28">
        <f t="shared" si="1"/>
        <v>2788</v>
      </c>
      <c r="J27" s="27">
        <f t="shared" si="1"/>
        <v>-2660</v>
      </c>
      <c r="K27" s="7"/>
      <c r="L27" s="171">
        <f t="shared" si="2"/>
        <v>-0.72703076261430799</v>
      </c>
      <c r="M27" s="27">
        <f t="shared" ca="1" si="3"/>
        <v>9.7274029712731623E-7</v>
      </c>
      <c r="N27" s="44"/>
      <c r="O27" s="44"/>
      <c r="P27" s="7"/>
      <c r="Q27" s="28">
        <f t="shared" ca="1" si="4"/>
        <v>2808.5548594461275</v>
      </c>
      <c r="R27" s="27">
        <f t="shared" ca="1" si="5"/>
        <v>-2679.9335307453503</v>
      </c>
      <c r="S27" s="7"/>
      <c r="T27" s="28">
        <f t="shared" ca="1" si="6"/>
        <v>-0.72702914434265253</v>
      </c>
      <c r="U27" s="27">
        <f t="shared" ca="1" si="7"/>
        <v>-0.69291857886309727</v>
      </c>
      <c r="V27" s="7"/>
      <c r="W27" s="28">
        <f t="shared" ca="1" si="8"/>
        <v>-0.7260444866401875</v>
      </c>
      <c r="X27" s="27">
        <f t="shared" ca="1" si="11"/>
        <v>39.447098320225905</v>
      </c>
      <c r="Y27" s="7"/>
      <c r="Z27" s="28">
        <f t="shared" si="12"/>
        <v>39.564</v>
      </c>
      <c r="AA27" s="27">
        <f t="shared" si="9"/>
        <v>0.69052206525903659</v>
      </c>
      <c r="AB27" s="7"/>
      <c r="AC27" s="28">
        <f t="shared" ca="1" si="0"/>
        <v>-0.11690167977409516</v>
      </c>
      <c r="AD27" s="27">
        <f t="shared" ca="1" si="10"/>
        <v>4.8286643659459116E-2</v>
      </c>
      <c r="AE27" s="7">
        <v>142</v>
      </c>
    </row>
    <row r="28" spans="1:31" s="26" customFormat="1" x14ac:dyDescent="0.25">
      <c r="A28" s="26">
        <v>8</v>
      </c>
      <c r="B28" s="26">
        <v>624</v>
      </c>
      <c r="C28" s="26">
        <v>14762</v>
      </c>
      <c r="D28" s="26">
        <v>12070</v>
      </c>
      <c r="E28" s="26">
        <v>11726</v>
      </c>
      <c r="F28" s="26">
        <v>14435</v>
      </c>
      <c r="G28" s="27"/>
      <c r="H28" s="7"/>
      <c r="I28" s="28">
        <f t="shared" si="1"/>
        <v>3036</v>
      </c>
      <c r="J28" s="27">
        <f t="shared" si="1"/>
        <v>-2365</v>
      </c>
      <c r="K28" s="7"/>
      <c r="L28" s="171">
        <f t="shared" si="2"/>
        <v>-0.79133224744179032</v>
      </c>
      <c r="M28" s="27">
        <f t="shared" ca="1" si="3"/>
        <v>9.6306883017413086E-7</v>
      </c>
      <c r="N28" s="44"/>
      <c r="O28" s="44"/>
      <c r="P28" s="7"/>
      <c r="Q28" s="28">
        <f t="shared" ca="1" si="4"/>
        <v>3056.5548594461275</v>
      </c>
      <c r="R28" s="27">
        <f t="shared" ca="1" si="5"/>
        <v>-2384.9335307453503</v>
      </c>
      <c r="S28" s="7"/>
      <c r="T28" s="28">
        <f t="shared" ca="1" si="6"/>
        <v>-0.79122701008508456</v>
      </c>
      <c r="U28" s="27">
        <f t="shared" ca="1" si="7"/>
        <v>-0.6166439330856841</v>
      </c>
      <c r="V28" s="7"/>
      <c r="W28" s="28">
        <f t="shared" ca="1" si="8"/>
        <v>-0.79035088673839216</v>
      </c>
      <c r="X28" s="27">
        <f t="shared" ca="1" si="11"/>
        <v>45.147859350808289</v>
      </c>
      <c r="Y28" s="7"/>
      <c r="Z28" s="28">
        <f t="shared" si="12"/>
        <v>45.18</v>
      </c>
      <c r="AA28" s="27">
        <f t="shared" si="9"/>
        <v>0.7885397560510381</v>
      </c>
      <c r="AB28" s="7"/>
      <c r="AC28" s="28">
        <f t="shared" ca="1" si="0"/>
        <v>-3.2140649191710224E-2</v>
      </c>
      <c r="AD28" s="27">
        <f t="shared" ca="1" si="10"/>
        <v>-8.1964854178373514E-2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14879</v>
      </c>
      <c r="D29" s="26">
        <v>12233</v>
      </c>
      <c r="E29" s="26">
        <v>11617</v>
      </c>
      <c r="F29" s="26">
        <v>14278</v>
      </c>
      <c r="G29" s="27"/>
      <c r="H29" s="7"/>
      <c r="I29" s="28">
        <f t="shared" si="1"/>
        <v>3262</v>
      </c>
      <c r="J29" s="27">
        <f t="shared" si="1"/>
        <v>-2045</v>
      </c>
      <c r="K29" s="7"/>
      <c r="L29" s="171">
        <f t="shared" si="2"/>
        <v>-0.84913385257557639</v>
      </c>
      <c r="M29" s="27">
        <f t="shared" ca="1" si="3"/>
        <v>2.6357890416882904E-8</v>
      </c>
      <c r="N29" s="44"/>
      <c r="O29" s="44"/>
      <c r="P29" s="7"/>
      <c r="Q29" s="28">
        <f t="shared" ca="1" si="4"/>
        <v>3282.5548594461275</v>
      </c>
      <c r="R29" s="27">
        <f t="shared" ca="1" si="5"/>
        <v>-2064.9335307453503</v>
      </c>
      <c r="S29" s="7"/>
      <c r="T29" s="28">
        <f t="shared" ca="1" si="6"/>
        <v>-0.8497299038664945</v>
      </c>
      <c r="U29" s="27">
        <f t="shared" ca="1" si="7"/>
        <v>-0.53390533427628684</v>
      </c>
      <c r="V29" s="7"/>
      <c r="W29" s="28">
        <f t="shared" ca="1" si="8"/>
        <v>-0.84897150144248246</v>
      </c>
      <c r="X29" s="27">
        <f t="shared" ca="1" si="11"/>
        <v>50.944596358754097</v>
      </c>
      <c r="Y29" s="7"/>
      <c r="Z29" s="28">
        <f t="shared" si="12"/>
        <v>50.912999999999997</v>
      </c>
      <c r="AA29" s="27">
        <f t="shared" si="9"/>
        <v>0.88859948206787287</v>
      </c>
      <c r="AB29" s="7"/>
      <c r="AC29" s="28">
        <f t="shared" ca="1" si="0"/>
        <v>3.1596358754100606E-2</v>
      </c>
      <c r="AD29" s="27">
        <f t="shared" ca="1" si="10"/>
        <v>-9.1819210138275764E-2</v>
      </c>
      <c r="AE29" s="7">
        <v>140</v>
      </c>
    </row>
    <row r="30" spans="1:31" s="26" customFormat="1" x14ac:dyDescent="0.25">
      <c r="A30" s="26">
        <v>10</v>
      </c>
      <c r="B30" s="26">
        <v>644</v>
      </c>
      <c r="C30" s="26">
        <v>14981</v>
      </c>
      <c r="D30" s="26">
        <v>12404</v>
      </c>
      <c r="E30" s="26">
        <v>11525</v>
      </c>
      <c r="F30" s="26">
        <v>14112</v>
      </c>
      <c r="G30" s="27"/>
      <c r="H30" s="7"/>
      <c r="I30" s="28">
        <f t="shared" si="1"/>
        <v>3456</v>
      </c>
      <c r="J30" s="27">
        <f t="shared" si="1"/>
        <v>-1708</v>
      </c>
      <c r="K30" s="7"/>
      <c r="L30" s="171">
        <f t="shared" si="2"/>
        <v>-0.89893391629933406</v>
      </c>
      <c r="M30" s="27">
        <f t="shared" ca="1" si="3"/>
        <v>1.4504418816881391E-7</v>
      </c>
      <c r="N30" s="44"/>
      <c r="O30" s="44"/>
      <c r="P30" s="7"/>
      <c r="Q30" s="28">
        <f t="shared" ca="1" si="4"/>
        <v>3476.5548594461275</v>
      </c>
      <c r="R30" s="27">
        <f t="shared" ca="1" si="5"/>
        <v>-1727.9335307453505</v>
      </c>
      <c r="S30" s="7"/>
      <c r="T30" s="28">
        <f t="shared" ca="1" si="6"/>
        <v>-0.89994920206823581</v>
      </c>
      <c r="U30" s="27">
        <f t="shared" ca="1" si="7"/>
        <v>-0.44677124740514035</v>
      </c>
      <c r="V30" s="7"/>
      <c r="W30" s="28">
        <f t="shared" ca="1" si="8"/>
        <v>-0.89931476297211566</v>
      </c>
      <c r="X30" s="27">
        <f t="shared" ca="1" si="11"/>
        <v>56.692001755035051</v>
      </c>
      <c r="Y30" s="7"/>
      <c r="Z30" s="28">
        <f t="shared" si="12"/>
        <v>56.708999999999996</v>
      </c>
      <c r="AA30" s="27">
        <f t="shared" si="9"/>
        <v>0.98975876551346431</v>
      </c>
      <c r="AB30" s="7"/>
      <c r="AC30" s="28">
        <f t="shared" ca="1" si="0"/>
        <v>-1.6998244964945286E-2</v>
      </c>
      <c r="AD30" s="27">
        <f t="shared" ca="1" si="10"/>
        <v>4.9729095951413171E-2</v>
      </c>
      <c r="AE30" s="7">
        <v>139</v>
      </c>
    </row>
    <row r="31" spans="1:31" s="26" customFormat="1" x14ac:dyDescent="0.25">
      <c r="A31" s="26">
        <v>11</v>
      </c>
      <c r="B31" s="26">
        <v>613</v>
      </c>
      <c r="C31" s="26">
        <v>15044</v>
      </c>
      <c r="D31" s="26">
        <v>12570</v>
      </c>
      <c r="E31" s="26">
        <v>11443</v>
      </c>
      <c r="F31" s="26">
        <v>13932</v>
      </c>
      <c r="G31" s="27"/>
      <c r="H31" s="7"/>
      <c r="I31" s="28">
        <f t="shared" si="1"/>
        <v>3601</v>
      </c>
      <c r="J31" s="27">
        <f t="shared" si="1"/>
        <v>-1362</v>
      </c>
      <c r="K31" s="7"/>
      <c r="L31" s="171">
        <f t="shared" si="2"/>
        <v>-0.93780525066151987</v>
      </c>
      <c r="M31" s="27">
        <f t="shared" ca="1" si="3"/>
        <v>6.8589118911800416E-7</v>
      </c>
      <c r="N31" s="44"/>
      <c r="O31" s="44"/>
      <c r="P31" s="7"/>
      <c r="Q31" s="28">
        <f t="shared" ca="1" si="4"/>
        <v>3621.5548594461275</v>
      </c>
      <c r="R31" s="27">
        <f t="shared" ca="1" si="5"/>
        <v>-1381.9335307453505</v>
      </c>
      <c r="S31" s="7"/>
      <c r="T31" s="28">
        <f t="shared" ca="1" si="6"/>
        <v>-0.93748424453860935</v>
      </c>
      <c r="U31" s="27">
        <f t="shared" ca="1" si="7"/>
        <v>-0.35731013744247953</v>
      </c>
      <c r="V31" s="7"/>
      <c r="W31" s="28">
        <f t="shared" ca="1" si="8"/>
        <v>-0.93697706518161938</v>
      </c>
      <c r="X31" s="27">
        <f t="shared" ca="1" si="11"/>
        <v>62.23573634586063</v>
      </c>
      <c r="Y31" s="7"/>
      <c r="Z31" s="28">
        <f t="shared" si="12"/>
        <v>62.225999999999999</v>
      </c>
      <c r="AA31" s="27">
        <f t="shared" si="9"/>
        <v>1.0860485803459916</v>
      </c>
      <c r="AB31" s="7"/>
      <c r="AC31" s="28">
        <f t="shared" ca="1" si="0"/>
        <v>9.7363458606309905E-3</v>
      </c>
      <c r="AD31" s="27">
        <f t="shared" ca="1" si="10"/>
        <v>0.12383269383023787</v>
      </c>
      <c r="AE31" s="7">
        <v>138</v>
      </c>
    </row>
    <row r="32" spans="1:31" s="26" customFormat="1" x14ac:dyDescent="0.25">
      <c r="A32" s="26">
        <v>12</v>
      </c>
      <c r="B32" s="26">
        <v>630</v>
      </c>
      <c r="C32" s="26">
        <v>15106</v>
      </c>
      <c r="D32" s="26">
        <v>12754</v>
      </c>
      <c r="E32" s="26">
        <v>11384</v>
      </c>
      <c r="F32" s="26">
        <v>13755</v>
      </c>
      <c r="G32" s="27"/>
      <c r="H32" s="7"/>
      <c r="I32" s="28">
        <f t="shared" si="1"/>
        <v>3722</v>
      </c>
      <c r="J32" s="27">
        <f t="shared" si="1"/>
        <v>-1001</v>
      </c>
      <c r="K32" s="7"/>
      <c r="L32" s="171">
        <f t="shared" si="2"/>
        <v>-0.96869856290101142</v>
      </c>
      <c r="M32" s="27">
        <f t="shared" ca="1" si="3"/>
        <v>7.0959946075755713E-8</v>
      </c>
      <c r="N32" s="44"/>
      <c r="O32" s="44"/>
      <c r="P32" s="7"/>
      <c r="Q32" s="28">
        <f t="shared" ca="1" si="4"/>
        <v>3742.5548594461275</v>
      </c>
      <c r="R32" s="27">
        <f t="shared" ca="1" si="5"/>
        <v>-1020.9335307453504</v>
      </c>
      <c r="S32" s="7"/>
      <c r="T32" s="28">
        <f t="shared" ca="1" si="6"/>
        <v>-0.96880659032423155</v>
      </c>
      <c r="U32" s="27">
        <f t="shared" ca="1" si="7"/>
        <v>-0.26397065566062816</v>
      </c>
      <c r="V32" s="7"/>
      <c r="W32" s="28">
        <f t="shared" ca="1" si="8"/>
        <v>-0.96843217981957463</v>
      </c>
      <c r="X32" s="27">
        <f t="shared" ca="1" si="11"/>
        <v>67.862750761759855</v>
      </c>
      <c r="Y32" s="7"/>
      <c r="Z32" s="28">
        <f t="shared" si="12"/>
        <v>67.896000000000001</v>
      </c>
      <c r="AA32" s="27">
        <f t="shared" si="9"/>
        <v>1.1850087489340699</v>
      </c>
      <c r="AB32" s="7"/>
      <c r="AC32" s="28">
        <f t="shared" ca="1" si="0"/>
        <v>-3.3249238240145473E-2</v>
      </c>
      <c r="AD32" s="27">
        <f t="shared" ca="1" si="10"/>
        <v>2.9025395964723089E-2</v>
      </c>
      <c r="AE32" s="7">
        <v>137</v>
      </c>
    </row>
    <row r="33" spans="1:31" s="26" customFormat="1" x14ac:dyDescent="0.25">
      <c r="A33" s="26">
        <v>13</v>
      </c>
      <c r="B33" s="26">
        <v>601</v>
      </c>
      <c r="C33" s="26">
        <v>15152</v>
      </c>
      <c r="D33" s="26">
        <v>12936</v>
      </c>
      <c r="E33" s="26">
        <v>11349</v>
      </c>
      <c r="F33" s="26">
        <v>13577</v>
      </c>
      <c r="G33" s="27"/>
      <c r="H33" s="7"/>
      <c r="I33" s="28">
        <f t="shared" si="1"/>
        <v>3803</v>
      </c>
      <c r="J33" s="27">
        <f t="shared" si="1"/>
        <v>-641</v>
      </c>
      <c r="K33" s="7"/>
      <c r="L33" s="171">
        <f t="shared" si="2"/>
        <v>-0.98933871495529335</v>
      </c>
      <c r="M33" s="27">
        <f t="shared" ca="1" si="3"/>
        <v>3.7522349345319496E-8</v>
      </c>
      <c r="N33" s="44"/>
      <c r="O33" s="44"/>
      <c r="P33" s="7"/>
      <c r="Q33" s="28">
        <f t="shared" ca="1" si="4"/>
        <v>3823.5548594461275</v>
      </c>
      <c r="R33" s="27">
        <f t="shared" ca="1" si="5"/>
        <v>-660.93353074535037</v>
      </c>
      <c r="S33" s="7"/>
      <c r="T33" s="28">
        <f t="shared" ca="1" si="6"/>
        <v>-0.98977444163526784</v>
      </c>
      <c r="U33" s="27">
        <f t="shared" ca="1" si="7"/>
        <v>-0.17088973200005622</v>
      </c>
      <c r="V33" s="7"/>
      <c r="W33" s="28">
        <f t="shared" ca="1" si="8"/>
        <v>-0.98953242181976986</v>
      </c>
      <c r="X33" s="27">
        <f t="shared" ca="1" si="11"/>
        <v>73.311572790824641</v>
      </c>
      <c r="Y33" s="7"/>
      <c r="Z33" s="28">
        <f t="shared" si="12"/>
        <v>73.305000000000007</v>
      </c>
      <c r="AA33" s="27">
        <f t="shared" si="9"/>
        <v>1.2794136081744434</v>
      </c>
      <c r="AB33" s="7"/>
      <c r="AC33" s="28">
        <f t="shared" ca="1" si="0"/>
        <v>6.5727908246344668E-3</v>
      </c>
      <c r="AD33" s="27">
        <f t="shared" ca="1" si="10"/>
        <v>-6.2181164194043959E-3</v>
      </c>
      <c r="AE33" s="7">
        <v>136</v>
      </c>
    </row>
    <row r="34" spans="1:31" s="26" customFormat="1" x14ac:dyDescent="0.25">
      <c r="A34" s="26">
        <v>14</v>
      </c>
      <c r="B34" s="26">
        <v>618</v>
      </c>
      <c r="C34" s="26">
        <v>15168</v>
      </c>
      <c r="D34" s="26">
        <v>13113</v>
      </c>
      <c r="E34" s="26">
        <v>11318</v>
      </c>
      <c r="F34" s="26">
        <v>13385</v>
      </c>
      <c r="G34" s="27"/>
      <c r="H34" s="7"/>
      <c r="I34" s="28">
        <f t="shared" si="1"/>
        <v>3850</v>
      </c>
      <c r="J34" s="27">
        <f t="shared" si="1"/>
        <v>-272</v>
      </c>
      <c r="K34" s="7"/>
      <c r="L34" s="171">
        <f t="shared" si="2"/>
        <v>-1.0013733254601223</v>
      </c>
      <c r="M34" s="27">
        <f t="shared" ca="1" si="3"/>
        <v>2.1281466063443075E-7</v>
      </c>
      <c r="N34" s="44"/>
      <c r="O34" s="44"/>
      <c r="P34" s="7"/>
      <c r="Q34" s="28">
        <f t="shared" ca="1" si="4"/>
        <v>3870.5548594461275</v>
      </c>
      <c r="R34" s="27">
        <f t="shared" ca="1" si="5"/>
        <v>-291.93353074535037</v>
      </c>
      <c r="S34" s="7"/>
      <c r="T34" s="28">
        <f t="shared" ca="1" si="6"/>
        <v>-1.0019409726429063</v>
      </c>
      <c r="U34" s="27">
        <f t="shared" ca="1" si="7"/>
        <v>-7.5481785247969987E-2</v>
      </c>
      <c r="V34" s="7"/>
      <c r="W34" s="28">
        <f t="shared" ca="1" si="8"/>
        <v>-1.0018346438541132</v>
      </c>
      <c r="X34" s="27">
        <f t="shared" ca="1" si="11"/>
        <v>78.801035510092561</v>
      </c>
      <c r="Y34" s="7"/>
      <c r="Z34" s="28">
        <f t="shared" si="12"/>
        <v>78.867000000000004</v>
      </c>
      <c r="AA34" s="27">
        <f t="shared" si="9"/>
        <v>1.3764888211703679</v>
      </c>
      <c r="AB34" s="7"/>
      <c r="AC34" s="28">
        <f t="shared" ca="1" si="0"/>
        <v>-6.5964489907443635E-2</v>
      </c>
      <c r="AD34" s="27">
        <f t="shared" ca="1" si="10"/>
        <v>1.3963656437013583E-2</v>
      </c>
      <c r="AE34" s="7">
        <v>135</v>
      </c>
    </row>
    <row r="35" spans="1:31" s="26" customFormat="1" x14ac:dyDescent="0.25">
      <c r="A35" s="26">
        <v>15</v>
      </c>
      <c r="B35" s="26">
        <v>637</v>
      </c>
      <c r="C35" s="26">
        <v>15177</v>
      </c>
      <c r="D35" s="26">
        <v>13317</v>
      </c>
      <c r="E35" s="26">
        <v>11318</v>
      </c>
      <c r="F35" s="26">
        <v>13198</v>
      </c>
      <c r="G35" s="27"/>
      <c r="H35" s="7"/>
      <c r="I35" s="28">
        <f t="shared" si="1"/>
        <v>3859</v>
      </c>
      <c r="J35" s="27">
        <f t="shared" si="1"/>
        <v>119</v>
      </c>
      <c r="K35" s="7"/>
      <c r="L35" s="171">
        <f t="shared" si="2"/>
        <v>-1.0039089146738922</v>
      </c>
      <c r="M35" s="27">
        <f t="shared" ca="1" si="3"/>
        <v>1.594091572663015E-7</v>
      </c>
      <c r="N35" s="44"/>
      <c r="O35" s="44"/>
      <c r="P35" s="7"/>
      <c r="Q35" s="28">
        <f t="shared" ca="1" si="4"/>
        <v>3879.5548594461275</v>
      </c>
      <c r="R35" s="27">
        <f t="shared" ca="1" si="5"/>
        <v>99.066469254649633</v>
      </c>
      <c r="S35" s="7"/>
      <c r="T35" s="28">
        <f t="shared" ca="1" si="6"/>
        <v>-1.0042707338996879</v>
      </c>
      <c r="U35" s="27">
        <f t="shared" ca="1" si="7"/>
        <v>2.5614440172262335E-2</v>
      </c>
      <c r="V35" s="7"/>
      <c r="W35" s="28">
        <f t="shared" ca="1" si="8"/>
        <v>-1.0043081754373868</v>
      </c>
      <c r="X35" s="27">
        <f t="shared" ca="1" si="11"/>
        <v>84.570749614011504</v>
      </c>
      <c r="Y35" s="7"/>
      <c r="Z35" s="28">
        <f t="shared" si="12"/>
        <v>84.600000000000009</v>
      </c>
      <c r="AA35" s="27">
        <f t="shared" si="9"/>
        <v>1.4765485471872031</v>
      </c>
      <c r="AB35" s="7"/>
      <c r="AC35" s="28">
        <f t="shared" ca="1" si="0"/>
        <v>-2.925038598850449E-2</v>
      </c>
      <c r="AD35" s="27">
        <f t="shared" ca="1" si="10"/>
        <v>-4.0746942846041634E-2</v>
      </c>
      <c r="AE35" s="7">
        <v>134</v>
      </c>
    </row>
    <row r="36" spans="1:31" s="26" customFormat="1" x14ac:dyDescent="0.25">
      <c r="A36" s="26">
        <v>16</v>
      </c>
      <c r="B36" s="26">
        <v>625</v>
      </c>
      <c r="C36" s="26">
        <v>15165</v>
      </c>
      <c r="D36" s="26">
        <v>13501</v>
      </c>
      <c r="E36" s="26">
        <v>11332</v>
      </c>
      <c r="F36" s="26">
        <v>13010</v>
      </c>
      <c r="G36" s="27"/>
      <c r="H36" s="7"/>
      <c r="I36" s="28">
        <f t="shared" si="1"/>
        <v>3833</v>
      </c>
      <c r="J36" s="27">
        <f t="shared" si="1"/>
        <v>491</v>
      </c>
      <c r="K36" s="7"/>
      <c r="L36" s="171">
        <f t="shared" si="2"/>
        <v>-0.99663563330933325</v>
      </c>
      <c r="M36" s="27">
        <f t="shared" ca="1" si="3"/>
        <v>1.1640159688193474E-6</v>
      </c>
      <c r="N36" s="44"/>
      <c r="O36" s="44"/>
      <c r="P36" s="7"/>
      <c r="Q36" s="28">
        <f t="shared" ca="1" si="4"/>
        <v>3853.5548594461275</v>
      </c>
      <c r="R36" s="27">
        <f t="shared" ca="1" si="5"/>
        <v>471.06646925464963</v>
      </c>
      <c r="S36" s="7"/>
      <c r="T36" s="28">
        <f t="shared" ca="1" si="6"/>
        <v>-0.99754031249120723</v>
      </c>
      <c r="U36" s="27">
        <f t="shared" ca="1" si="7"/>
        <v>0.12179806128818668</v>
      </c>
      <c r="V36" s="7"/>
      <c r="W36" s="28">
        <f t="shared" ca="1" si="8"/>
        <v>-0.99771452902663837</v>
      </c>
      <c r="X36" s="27">
        <f t="shared" ca="1" si="11"/>
        <v>90.069824684312721</v>
      </c>
      <c r="Y36" s="7"/>
      <c r="Z36" s="28">
        <f t="shared" si="12"/>
        <v>90.225000000000009</v>
      </c>
      <c r="AA36" s="27">
        <f t="shared" si="9"/>
        <v>1.574723317611884</v>
      </c>
      <c r="AB36" s="7"/>
      <c r="AC36" s="28">
        <f t="shared" ca="1" si="0"/>
        <v>-0.15517531568728771</v>
      </c>
      <c r="AD36" s="27">
        <f t="shared" ca="1" si="10"/>
        <v>0.11950311350909715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15126</v>
      </c>
      <c r="D37" s="26">
        <v>13685</v>
      </c>
      <c r="E37" s="26">
        <v>11362</v>
      </c>
      <c r="F37" s="26">
        <v>12817</v>
      </c>
      <c r="G37" s="27"/>
      <c r="H37" s="7"/>
      <c r="I37" s="28">
        <f t="shared" si="1"/>
        <v>3764</v>
      </c>
      <c r="J37" s="27">
        <f t="shared" si="1"/>
        <v>868</v>
      </c>
      <c r="K37" s="7"/>
      <c r="L37" s="171">
        <f t="shared" si="2"/>
        <v>-0.97962552962595217</v>
      </c>
      <c r="M37" s="27">
        <f t="shared" ca="1" si="3"/>
        <v>1.3402821380009069E-7</v>
      </c>
      <c r="N37" s="44"/>
      <c r="O37" s="44"/>
      <c r="P37" s="7"/>
      <c r="Q37" s="28">
        <f t="shared" ca="1" si="4"/>
        <v>3784.5548594461275</v>
      </c>
      <c r="R37" s="27">
        <f t="shared" ca="1" si="5"/>
        <v>848.06646925464963</v>
      </c>
      <c r="S37" s="7"/>
      <c r="T37" s="28">
        <f t="shared" ca="1" si="6"/>
        <v>-0.9796788095225466</v>
      </c>
      <c r="U37" s="27">
        <f t="shared" ca="1" si="7"/>
        <v>0.21927447301050787</v>
      </c>
      <c r="V37" s="7"/>
      <c r="W37" s="28">
        <f t="shared" ca="1" si="8"/>
        <v>-0.97999162826539254</v>
      </c>
      <c r="X37" s="27">
        <f t="shared" ca="1" si="11"/>
        <v>95.722034116722284</v>
      </c>
      <c r="Y37" s="7"/>
      <c r="Z37" s="28">
        <f t="shared" si="12"/>
        <v>95.88600000000001</v>
      </c>
      <c r="AA37" s="27">
        <f t="shared" si="9"/>
        <v>1.6735264065672828</v>
      </c>
      <c r="AB37" s="7"/>
      <c r="AC37" s="28">
        <f t="shared" ca="1" si="0"/>
        <v>-0.16396588327772577</v>
      </c>
      <c r="AD37" s="27">
        <f t="shared" ca="1" si="10"/>
        <v>3.9062440641544072E-3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15080</v>
      </c>
      <c r="D38" s="26">
        <v>13880</v>
      </c>
      <c r="E38" s="26">
        <v>11420</v>
      </c>
      <c r="F38" s="26">
        <v>12638</v>
      </c>
      <c r="G38" s="27"/>
      <c r="H38" s="7"/>
      <c r="I38" s="28">
        <f t="shared" si="1"/>
        <v>3660</v>
      </c>
      <c r="J38" s="27">
        <f t="shared" si="1"/>
        <v>1242</v>
      </c>
      <c r="K38" s="7"/>
      <c r="L38" s="171">
        <f t="shared" si="2"/>
        <v>-0.95296052562274547</v>
      </c>
      <c r="M38" s="27">
        <f t="shared" ca="1" si="3"/>
        <v>6.0963054646557664E-8</v>
      </c>
      <c r="N38" s="44"/>
      <c r="O38" s="44"/>
      <c r="P38" s="7"/>
      <c r="Q38" s="28">
        <f t="shared" ca="1" si="4"/>
        <v>3680.5548594461275</v>
      </c>
      <c r="R38" s="27">
        <f t="shared" ca="1" si="5"/>
        <v>1222.0664692546495</v>
      </c>
      <c r="S38" s="7"/>
      <c r="T38" s="28">
        <f t="shared" ca="1" si="6"/>
        <v>-0.95275712388862355</v>
      </c>
      <c r="U38" s="27">
        <f t="shared" ca="1" si="7"/>
        <v>0.31597521036899096</v>
      </c>
      <c r="V38" s="7"/>
      <c r="W38" s="28">
        <f t="shared" ca="1" si="8"/>
        <v>-0.95320743259843987</v>
      </c>
      <c r="X38" s="27">
        <f t="shared" ca="1" si="11"/>
        <v>101.44941448300176</v>
      </c>
      <c r="Y38" s="7"/>
      <c r="Z38" s="28">
        <f t="shared" si="12"/>
        <v>101.56500000000001</v>
      </c>
      <c r="AA38" s="27">
        <f t="shared" si="9"/>
        <v>1.7726436547880411</v>
      </c>
      <c r="AB38" s="7"/>
      <c r="AC38" s="28">
        <f t="shared" ca="1" si="0"/>
        <v>-0.11558551699825159</v>
      </c>
      <c r="AD38" s="27">
        <f t="shared" ca="1" si="10"/>
        <v>6.0243291983255176E-2</v>
      </c>
      <c r="AE38" s="7">
        <v>131</v>
      </c>
    </row>
    <row r="39" spans="1:31" s="26" customFormat="1" x14ac:dyDescent="0.25">
      <c r="A39" s="26">
        <v>19</v>
      </c>
      <c r="B39" s="26">
        <v>639</v>
      </c>
      <c r="C39" s="26">
        <v>15009</v>
      </c>
      <c r="D39" s="26">
        <v>14054</v>
      </c>
      <c r="E39" s="26">
        <v>11486</v>
      </c>
      <c r="F39" s="26">
        <v>12452</v>
      </c>
      <c r="G39" s="27"/>
      <c r="H39" s="7"/>
      <c r="I39" s="28">
        <f t="shared" si="1"/>
        <v>3523</v>
      </c>
      <c r="J39" s="27">
        <f t="shared" si="1"/>
        <v>1602</v>
      </c>
      <c r="K39" s="7"/>
      <c r="L39" s="171">
        <f t="shared" si="2"/>
        <v>-0.91642576262084952</v>
      </c>
      <c r="M39" s="27">
        <f t="shared" ca="1" si="3"/>
        <v>2.1020941035497299E-6</v>
      </c>
      <c r="N39" s="44"/>
      <c r="O39" s="44"/>
      <c r="P39" s="7"/>
      <c r="Q39" s="28">
        <f t="shared" ca="1" si="4"/>
        <v>3543.5548594461275</v>
      </c>
      <c r="R39" s="27">
        <f t="shared" ca="1" si="5"/>
        <v>1582.0664692546495</v>
      </c>
      <c r="S39" s="7"/>
      <c r="T39" s="28">
        <f t="shared" ca="1" si="6"/>
        <v>-0.91729298031316708</v>
      </c>
      <c r="U39" s="27">
        <f t="shared" ca="1" si="7"/>
        <v>0.40905613402956287</v>
      </c>
      <c r="V39" s="7"/>
      <c r="W39" s="28">
        <f t="shared" ca="1" si="8"/>
        <v>-0.91787562264980049</v>
      </c>
      <c r="X39" s="27">
        <f t="shared" ca="1" si="11"/>
        <v>107.13015870691476</v>
      </c>
      <c r="Y39" s="7"/>
      <c r="Z39" s="28">
        <f t="shared" si="12"/>
        <v>107.31600000000002</v>
      </c>
      <c r="AA39" s="27">
        <f t="shared" si="9"/>
        <v>1.8730175400702349</v>
      </c>
      <c r="AB39" s="7"/>
      <c r="AC39" s="28">
        <f t="shared" ca="1" si="0"/>
        <v>-0.18584129308526087</v>
      </c>
      <c r="AD39" s="27">
        <f t="shared" ca="1" si="10"/>
        <v>8.013909663534946E-2</v>
      </c>
      <c r="AE39" s="7">
        <v>130</v>
      </c>
    </row>
    <row r="40" spans="1:31" s="26" customFormat="1" x14ac:dyDescent="0.25">
      <c r="A40" s="26">
        <v>20</v>
      </c>
      <c r="B40" s="26">
        <v>603</v>
      </c>
      <c r="C40" s="26">
        <v>14920</v>
      </c>
      <c r="D40" s="26">
        <v>14215</v>
      </c>
      <c r="E40" s="26">
        <v>11565</v>
      </c>
      <c r="F40" s="26">
        <v>12285</v>
      </c>
      <c r="G40" s="27"/>
      <c r="H40" s="7"/>
      <c r="I40" s="28">
        <f t="shared" si="1"/>
        <v>3355</v>
      </c>
      <c r="J40" s="27">
        <f t="shared" si="1"/>
        <v>1930</v>
      </c>
      <c r="K40" s="7"/>
      <c r="L40" s="171">
        <f t="shared" si="2"/>
        <v>-0.87348157927378223</v>
      </c>
      <c r="M40" s="27">
        <f t="shared" ca="1" si="3"/>
        <v>1.0521136600351019E-6</v>
      </c>
      <c r="N40" s="44"/>
      <c r="O40" s="44"/>
      <c r="P40" s="7"/>
      <c r="Q40" s="28">
        <f t="shared" ca="1" si="4"/>
        <v>3375.5548594461275</v>
      </c>
      <c r="R40" s="27">
        <f t="shared" ca="1" si="5"/>
        <v>1910.0664692546495</v>
      </c>
      <c r="S40" s="7"/>
      <c r="T40" s="28">
        <f t="shared" ca="1" si="6"/>
        <v>-0.87380410351990656</v>
      </c>
      <c r="U40" s="27">
        <f t="shared" ca="1" si="7"/>
        <v>0.49386319780919513</v>
      </c>
      <c r="V40" s="7"/>
      <c r="W40" s="28">
        <f t="shared" ca="1" si="8"/>
        <v>-0.87450730519235653</v>
      </c>
      <c r="X40" s="27">
        <f t="shared" ca="1" si="11"/>
        <v>112.56461651556731</v>
      </c>
      <c r="Y40" s="7"/>
      <c r="Z40" s="28">
        <f t="shared" si="12"/>
        <v>112.74300000000002</v>
      </c>
      <c r="AA40" s="27">
        <f t="shared" si="9"/>
        <v>1.9677365585759674</v>
      </c>
      <c r="AB40" s="7"/>
      <c r="AC40" s="28">
        <f t="shared" ca="1" si="0"/>
        <v>-0.17838348443271457</v>
      </c>
      <c r="AD40" s="27">
        <f t="shared" ca="1" si="10"/>
        <v>1.4960381945982704E-2</v>
      </c>
      <c r="AE40" s="7">
        <v>129</v>
      </c>
    </row>
    <row r="41" spans="1:31" s="26" customFormat="1" x14ac:dyDescent="0.25">
      <c r="A41" s="26">
        <v>21</v>
      </c>
      <c r="B41" s="26">
        <v>608</v>
      </c>
      <c r="C41" s="26">
        <v>14819</v>
      </c>
      <c r="D41" s="26">
        <v>14374</v>
      </c>
      <c r="E41" s="26">
        <v>11666</v>
      </c>
      <c r="F41" s="26">
        <v>12130</v>
      </c>
      <c r="G41" s="27"/>
      <c r="H41" s="7"/>
      <c r="I41" s="28">
        <f t="shared" si="1"/>
        <v>3153</v>
      </c>
      <c r="J41" s="27">
        <f t="shared" si="1"/>
        <v>2244</v>
      </c>
      <c r="K41" s="7"/>
      <c r="L41" s="171">
        <f t="shared" si="2"/>
        <v>-0.82225419204025163</v>
      </c>
      <c r="M41" s="27">
        <f t="shared" ca="1" si="3"/>
        <v>6.1338327661620232E-9</v>
      </c>
      <c r="N41" s="44"/>
      <c r="O41" s="44"/>
      <c r="P41" s="7"/>
      <c r="Q41" s="28">
        <f t="shared" ca="1" si="4"/>
        <v>3173.5548594461275</v>
      </c>
      <c r="R41" s="27">
        <f t="shared" ca="1" si="5"/>
        <v>2224.0664692546497</v>
      </c>
      <c r="S41" s="7"/>
      <c r="T41" s="28">
        <f t="shared" ca="1" si="6"/>
        <v>-0.82151390642324817</v>
      </c>
      <c r="U41" s="27">
        <f t="shared" ca="1" si="7"/>
        <v>0.57505044789091631</v>
      </c>
      <c r="V41" s="7"/>
      <c r="W41" s="28">
        <f t="shared" ca="1" si="8"/>
        <v>-0.82233251082960745</v>
      </c>
      <c r="X41" s="27">
        <f t="shared" ca="1" si="11"/>
        <v>118.07454401283712</v>
      </c>
      <c r="Y41" s="7"/>
      <c r="Z41" s="28">
        <f t="shared" si="12"/>
        <v>118.21500000000002</v>
      </c>
      <c r="AA41" s="27">
        <f t="shared" si="9"/>
        <v>2.0632409752450966</v>
      </c>
      <c r="AB41" s="7"/>
      <c r="AC41" s="28">
        <f t="shared" ca="1" si="0"/>
        <v>-0.14045598716289476</v>
      </c>
      <c r="AD41" s="27">
        <f t="shared" ca="1" si="10"/>
        <v>0.10735404700616868</v>
      </c>
      <c r="AE41" s="7">
        <v>128</v>
      </c>
    </row>
    <row r="42" spans="1:31" s="26" customFormat="1" x14ac:dyDescent="0.25">
      <c r="A42" s="26">
        <v>22</v>
      </c>
      <c r="B42" s="26">
        <v>623</v>
      </c>
      <c r="C42" s="26">
        <v>14707</v>
      </c>
      <c r="D42" s="26">
        <v>14526</v>
      </c>
      <c r="E42" s="26">
        <v>11788</v>
      </c>
      <c r="F42" s="26">
        <v>11985</v>
      </c>
      <c r="G42" s="27"/>
      <c r="H42" s="7"/>
      <c r="I42" s="28">
        <f t="shared" si="1"/>
        <v>2919</v>
      </c>
      <c r="J42" s="27">
        <f t="shared" si="1"/>
        <v>2541</v>
      </c>
      <c r="K42" s="7"/>
      <c r="L42" s="171">
        <f t="shared" si="2"/>
        <v>-0.76199377475175245</v>
      </c>
      <c r="M42" s="27">
        <f t="shared" ca="1" si="3"/>
        <v>1.5854089114607968E-8</v>
      </c>
      <c r="N42" s="44"/>
      <c r="O42" s="44"/>
      <c r="P42" s="7"/>
      <c r="Q42" s="28">
        <f t="shared" ca="1" si="4"/>
        <v>2939.5548594461275</v>
      </c>
      <c r="R42" s="27">
        <f t="shared" ca="1" si="5"/>
        <v>2521.0664692546497</v>
      </c>
      <c r="S42" s="7"/>
      <c r="T42" s="28">
        <f t="shared" ca="1" si="6"/>
        <v>-0.76094011374692105</v>
      </c>
      <c r="U42" s="27">
        <f t="shared" ca="1" si="7"/>
        <v>0.65184220991088815</v>
      </c>
      <c r="V42" s="7"/>
      <c r="W42" s="28">
        <f t="shared" ca="1" si="8"/>
        <v>-0.76186786172973087</v>
      </c>
      <c r="X42" s="27">
        <f t="shared" ca="1" si="11"/>
        <v>123.65954070938955</v>
      </c>
      <c r="Y42" s="7"/>
      <c r="Z42" s="28">
        <f t="shared" si="12"/>
        <v>123.82200000000002</v>
      </c>
      <c r="AA42" s="27">
        <f t="shared" si="9"/>
        <v>2.1611015864044192</v>
      </c>
      <c r="AB42" s="7"/>
      <c r="AC42" s="28">
        <f t="shared" ca="1" si="0"/>
        <v>-0.16245929061047093</v>
      </c>
      <c r="AD42" s="27">
        <f t="shared" ca="1" si="10"/>
        <v>4.7811044787295032E-2</v>
      </c>
      <c r="AE42" s="7">
        <v>127</v>
      </c>
    </row>
    <row r="43" spans="1:31" s="26" customFormat="1" x14ac:dyDescent="0.25">
      <c r="A43" s="26">
        <v>23</v>
      </c>
      <c r="B43" s="26">
        <v>625</v>
      </c>
      <c r="C43" s="26">
        <v>14575</v>
      </c>
      <c r="D43" s="26">
        <v>14668</v>
      </c>
      <c r="E43" s="26">
        <v>11916</v>
      </c>
      <c r="F43" s="26">
        <v>11842</v>
      </c>
      <c r="G43" s="27"/>
      <c r="H43" s="7"/>
      <c r="I43" s="28">
        <f t="shared" si="1"/>
        <v>2659</v>
      </c>
      <c r="J43" s="27">
        <f t="shared" si="1"/>
        <v>2826</v>
      </c>
      <c r="K43" s="7"/>
      <c r="L43" s="171">
        <f t="shared" si="2"/>
        <v>-0.69421410026388186</v>
      </c>
      <c r="M43" s="27">
        <f t="shared" ca="1" si="3"/>
        <v>2.0636290066920816E-7</v>
      </c>
      <c r="N43" s="44"/>
      <c r="O43" s="44"/>
      <c r="P43" s="7"/>
      <c r="Q43" s="28">
        <f t="shared" ca="1" si="4"/>
        <v>2679.5548594461275</v>
      </c>
      <c r="R43" s="27">
        <f t="shared" ca="1" si="5"/>
        <v>2806.0664692546497</v>
      </c>
      <c r="S43" s="7"/>
      <c r="T43" s="28">
        <f t="shared" ca="1" si="6"/>
        <v>-0.69363589966211314</v>
      </c>
      <c r="U43" s="27">
        <f t="shared" ca="1" si="7"/>
        <v>0.72553127447550758</v>
      </c>
      <c r="V43" s="7"/>
      <c r="W43" s="28">
        <f t="shared" ca="1" si="8"/>
        <v>-0.69466837209953669</v>
      </c>
      <c r="X43" s="27">
        <f t="shared" ca="1" si="11"/>
        <v>129.35468315568187</v>
      </c>
      <c r="Y43" s="7"/>
      <c r="Z43" s="28">
        <f t="shared" si="12"/>
        <v>129.447</v>
      </c>
      <c r="AA43" s="27">
        <f t="shared" si="9"/>
        <v>2.2592763568290999</v>
      </c>
      <c r="AB43" s="7"/>
      <c r="AC43" s="28">
        <f t="shared" ca="1" si="0"/>
        <v>-9.2316844318133917E-2</v>
      </c>
      <c r="AD43" s="27">
        <f t="shared" ca="1" si="10"/>
        <v>-8.5768716263885381E-2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14439</v>
      </c>
      <c r="D44" s="26">
        <v>14797</v>
      </c>
      <c r="E44" s="26">
        <v>12066</v>
      </c>
      <c r="F44" s="26">
        <v>11720</v>
      </c>
      <c r="G44" s="27"/>
      <c r="H44" s="7"/>
      <c r="I44" s="28">
        <f t="shared" si="1"/>
        <v>2373</v>
      </c>
      <c r="J44" s="27">
        <f t="shared" si="1"/>
        <v>3077</v>
      </c>
      <c r="K44" s="7"/>
      <c r="L44" s="171">
        <f t="shared" si="2"/>
        <v>-0.61962496223933894</v>
      </c>
      <c r="M44" s="27">
        <f t="shared" ca="1" si="3"/>
        <v>1.2121799781526894E-6</v>
      </c>
      <c r="N44" s="44"/>
      <c r="O44" s="44"/>
      <c r="P44" s="7"/>
      <c r="Q44" s="28">
        <f t="shared" ca="1" si="4"/>
        <v>2393.5548594461275</v>
      </c>
      <c r="R44" s="27">
        <f t="shared" ca="1" si="5"/>
        <v>3057.0664692546497</v>
      </c>
      <c r="S44" s="7"/>
      <c r="T44" s="28">
        <f t="shared" ca="1" si="6"/>
        <v>-0.61960126416882455</v>
      </c>
      <c r="U44" s="27">
        <f t="shared" ca="1" si="7"/>
        <v>0.79042936291662858</v>
      </c>
      <c r="V44" s="7"/>
      <c r="W44" s="28">
        <f t="shared" ca="1" si="8"/>
        <v>-0.62072595269259123</v>
      </c>
      <c r="X44" s="27">
        <f t="shared" ca="1" si="11"/>
        <v>134.96713580030956</v>
      </c>
      <c r="Y44" s="7"/>
      <c r="Z44" s="28">
        <f t="shared" si="12"/>
        <v>135.08099999999999</v>
      </c>
      <c r="AA44" s="27">
        <f t="shared" si="9"/>
        <v>2.3576082068864599</v>
      </c>
      <c r="AB44" s="7"/>
      <c r="AC44" s="28">
        <f t="shared" ca="1" si="0"/>
        <v>-0.11386419969042549</v>
      </c>
      <c r="AD44" s="27">
        <f t="shared" ca="1" si="10"/>
        <v>0.11606694458802735</v>
      </c>
      <c r="AE44" s="7">
        <v>125</v>
      </c>
    </row>
    <row r="45" spans="1:31" s="26" customFormat="1" x14ac:dyDescent="0.25">
      <c r="A45" s="26">
        <v>25</v>
      </c>
      <c r="B45" s="26">
        <v>638</v>
      </c>
      <c r="C45" s="26">
        <v>14268</v>
      </c>
      <c r="D45" s="26">
        <v>14898</v>
      </c>
      <c r="E45" s="26">
        <v>12223</v>
      </c>
      <c r="F45" s="26">
        <v>11607</v>
      </c>
      <c r="G45" s="27"/>
      <c r="H45" s="7"/>
      <c r="I45" s="28">
        <f t="shared" si="1"/>
        <v>2045</v>
      </c>
      <c r="J45" s="27">
        <f t="shared" si="1"/>
        <v>3291</v>
      </c>
      <c r="K45" s="7"/>
      <c r="L45" s="171">
        <f t="shared" si="2"/>
        <v>-0.53745181588400226</v>
      </c>
      <c r="M45" s="27">
        <f t="shared" ca="1" si="3"/>
        <v>2.4152809926428396E-6</v>
      </c>
      <c r="N45" s="44"/>
      <c r="O45" s="44"/>
      <c r="P45" s="7"/>
      <c r="Q45" s="28">
        <f t="shared" ca="1" si="4"/>
        <v>2065.5548594461275</v>
      </c>
      <c r="R45" s="27">
        <f t="shared" ca="1" si="5"/>
        <v>3271.0664692546497</v>
      </c>
      <c r="S45" s="7"/>
      <c r="T45" s="28">
        <f t="shared" ca="1" si="6"/>
        <v>-0.5346944094772208</v>
      </c>
      <c r="U45" s="27">
        <f t="shared" ca="1" si="7"/>
        <v>0.84576080087041305</v>
      </c>
      <c r="V45" s="7"/>
      <c r="W45" s="28">
        <f t="shared" ca="1" si="8"/>
        <v>-0.53589769845193902</v>
      </c>
      <c r="X45" s="27">
        <f t="shared" ca="1" si="11"/>
        <v>140.75027211973753</v>
      </c>
      <c r="Y45" s="7"/>
      <c r="Z45" s="28">
        <f t="shared" si="12"/>
        <v>140.82299999999998</v>
      </c>
      <c r="AA45" s="27">
        <f t="shared" si="9"/>
        <v>2.4578250125359742</v>
      </c>
      <c r="AB45" s="7"/>
      <c r="AC45" s="28">
        <f t="shared" ca="1" si="0"/>
        <v>-7.2727880262448252E-2</v>
      </c>
      <c r="AD45" s="27">
        <f t="shared" ca="1" si="10"/>
        <v>9.7683885912260848E-3</v>
      </c>
      <c r="AE45" s="7">
        <v>124</v>
      </c>
    </row>
    <row r="46" spans="1:31" s="26" customFormat="1" x14ac:dyDescent="0.25">
      <c r="A46" s="26">
        <v>26</v>
      </c>
      <c r="B46" s="26">
        <v>631</v>
      </c>
      <c r="C46" s="26">
        <v>14113</v>
      </c>
      <c r="D46" s="26">
        <v>15002</v>
      </c>
      <c r="E46" s="26">
        <v>12391</v>
      </c>
      <c r="F46" s="26">
        <v>11510</v>
      </c>
      <c r="G46" s="27"/>
      <c r="H46" s="7"/>
      <c r="I46" s="28">
        <f t="shared" si="1"/>
        <v>1722</v>
      </c>
      <c r="J46" s="27">
        <f t="shared" si="1"/>
        <v>3492</v>
      </c>
      <c r="K46" s="7"/>
      <c r="L46" s="171">
        <f t="shared" si="2"/>
        <v>-0.45087279428924065</v>
      </c>
      <c r="M46" s="27">
        <f t="shared" ca="1" si="3"/>
        <v>2.2087400012827433E-6</v>
      </c>
      <c r="N46" s="44"/>
      <c r="O46" s="44"/>
      <c r="P46" s="7"/>
      <c r="Q46" s="28">
        <f t="shared" ca="1" si="4"/>
        <v>1742.5548594461275</v>
      </c>
      <c r="R46" s="27">
        <f t="shared" ca="1" si="5"/>
        <v>3472.0664692546497</v>
      </c>
      <c r="S46" s="7"/>
      <c r="T46" s="28">
        <f t="shared" ca="1" si="6"/>
        <v>-0.45108186659494021</v>
      </c>
      <c r="U46" s="27">
        <f t="shared" ca="1" si="7"/>
        <v>0.89773098324756573</v>
      </c>
      <c r="V46" s="7"/>
      <c r="W46" s="28">
        <f t="shared" ca="1" si="8"/>
        <v>-0.45235897732012303</v>
      </c>
      <c r="X46" s="27">
        <f t="shared" ca="1" si="11"/>
        <v>146.36661773001038</v>
      </c>
      <c r="Y46" s="7"/>
      <c r="Z46" s="28">
        <f t="shared" si="12"/>
        <v>146.50199999999998</v>
      </c>
      <c r="AA46" s="27">
        <f t="shared" si="9"/>
        <v>2.5569422607567325</v>
      </c>
      <c r="AB46" s="7"/>
      <c r="AC46" s="28">
        <f t="shared" ca="1" si="0"/>
        <v>-0.13538226998960567</v>
      </c>
      <c r="AD46" s="27">
        <f t="shared" ca="1" si="10"/>
        <v>0.10044970327916758</v>
      </c>
      <c r="AE46" s="7">
        <v>123</v>
      </c>
    </row>
    <row r="47" spans="1:31" s="26" customFormat="1" x14ac:dyDescent="0.25">
      <c r="A47" s="26">
        <v>27</v>
      </c>
      <c r="B47" s="26">
        <v>627</v>
      </c>
      <c r="C47" s="26">
        <v>13938</v>
      </c>
      <c r="D47" s="26">
        <v>15086</v>
      </c>
      <c r="E47" s="26">
        <v>12572</v>
      </c>
      <c r="F47" s="26">
        <v>11440</v>
      </c>
      <c r="G47" s="27"/>
      <c r="H47" s="7"/>
      <c r="I47" s="28">
        <f t="shared" si="1"/>
        <v>1366</v>
      </c>
      <c r="J47" s="27">
        <f t="shared" si="1"/>
        <v>3646</v>
      </c>
      <c r="K47" s="7"/>
      <c r="L47" s="171">
        <f t="shared" si="2"/>
        <v>-0.36045756357838649</v>
      </c>
      <c r="M47" s="27">
        <f t="shared" ca="1" si="3"/>
        <v>3.8830886402959509E-8</v>
      </c>
      <c r="N47" s="44"/>
      <c r="O47" s="44"/>
      <c r="P47" s="7"/>
      <c r="Q47" s="28">
        <f t="shared" ca="1" si="4"/>
        <v>1386.5548594461275</v>
      </c>
      <c r="R47" s="27">
        <f t="shared" ca="1" si="5"/>
        <v>3626.0664692546497</v>
      </c>
      <c r="S47" s="7"/>
      <c r="T47" s="28">
        <f t="shared" ca="1" si="6"/>
        <v>-0.35892686577112637</v>
      </c>
      <c r="U47" s="27">
        <f t="shared" ca="1" si="7"/>
        <v>0.93754893392458816</v>
      </c>
      <c r="V47" s="7"/>
      <c r="W47" s="28">
        <f t="shared" ca="1" si="8"/>
        <v>-0.36026050803696996</v>
      </c>
      <c r="X47" s="27">
        <f t="shared" ca="1" si="11"/>
        <v>152.09010064110169</v>
      </c>
      <c r="Y47" s="7"/>
      <c r="Z47" s="28">
        <f t="shared" si="12"/>
        <v>152.14499999999998</v>
      </c>
      <c r="AA47" s="27">
        <f t="shared" si="9"/>
        <v>2.6554311904467722</v>
      </c>
      <c r="AB47" s="7"/>
      <c r="AC47" s="28">
        <f t="shared" ca="1" si="0"/>
        <v>-5.4899358898296668E-2</v>
      </c>
      <c r="AD47" s="27">
        <f t="shared" ca="1" si="10"/>
        <v>2.3716605337966712E-2</v>
      </c>
      <c r="AE47" s="7">
        <v>122</v>
      </c>
    </row>
    <row r="48" spans="1:31" s="26" customFormat="1" x14ac:dyDescent="0.25">
      <c r="A48" s="26">
        <v>28</v>
      </c>
      <c r="B48" s="26">
        <v>618</v>
      </c>
      <c r="C48" s="26">
        <v>13752</v>
      </c>
      <c r="D48" s="26">
        <v>15139</v>
      </c>
      <c r="E48" s="26">
        <v>12745</v>
      </c>
      <c r="F48" s="26">
        <v>11373</v>
      </c>
      <c r="G48" s="27"/>
      <c r="H48" s="7"/>
      <c r="I48" s="28">
        <f t="shared" si="1"/>
        <v>1007</v>
      </c>
      <c r="J48" s="27">
        <f t="shared" si="1"/>
        <v>3766</v>
      </c>
      <c r="K48" s="7"/>
      <c r="L48" s="171">
        <f t="shared" si="2"/>
        <v>-0.26791792096157996</v>
      </c>
      <c r="M48" s="27">
        <f t="shared" ca="1" si="3"/>
        <v>2.96994089809014E-7</v>
      </c>
      <c r="N48" s="44"/>
      <c r="O48" s="44"/>
      <c r="P48" s="7"/>
      <c r="Q48" s="28">
        <f t="shared" ca="1" si="4"/>
        <v>1027.5548594461275</v>
      </c>
      <c r="R48" s="27">
        <f t="shared" ca="1" si="5"/>
        <v>3746.0664692546497</v>
      </c>
      <c r="S48" s="7"/>
      <c r="T48" s="28">
        <f t="shared" ca="1" si="6"/>
        <v>-0.26599527786171856</v>
      </c>
      <c r="U48" s="27">
        <f t="shared" ca="1" si="7"/>
        <v>0.96857590847811215</v>
      </c>
      <c r="V48" s="7"/>
      <c r="W48" s="28">
        <f t="shared" ca="1" si="8"/>
        <v>-0.26737294932029115</v>
      </c>
      <c r="X48" s="27">
        <f t="shared" ca="1" si="11"/>
        <v>157.6777291350902</v>
      </c>
      <c r="Y48" s="7"/>
      <c r="Z48" s="28">
        <f t="shared" si="12"/>
        <v>157.70699999999999</v>
      </c>
      <c r="AA48" s="27">
        <f t="shared" si="9"/>
        <v>2.7525064034426974</v>
      </c>
      <c r="AB48" s="7"/>
      <c r="AC48" s="28">
        <f t="shared" ca="1" si="0"/>
        <v>-2.9270864909790362E-2</v>
      </c>
      <c r="AD48" s="27">
        <f t="shared" ca="1" si="10"/>
        <v>1.9491154380574471E-2</v>
      </c>
      <c r="AE48" s="7">
        <v>121</v>
      </c>
    </row>
    <row r="49" spans="1:31" s="26" customFormat="1" x14ac:dyDescent="0.25">
      <c r="A49" s="26">
        <v>29</v>
      </c>
      <c r="B49" s="26">
        <v>604</v>
      </c>
      <c r="C49" s="26">
        <v>13573</v>
      </c>
      <c r="D49" s="26">
        <v>15176</v>
      </c>
      <c r="E49" s="26">
        <v>12921</v>
      </c>
      <c r="F49" s="26">
        <v>11329</v>
      </c>
      <c r="G49" s="27"/>
      <c r="H49" s="7"/>
      <c r="I49" s="28">
        <f t="shared" si="1"/>
        <v>652</v>
      </c>
      <c r="J49" s="27">
        <f t="shared" si="1"/>
        <v>3847</v>
      </c>
      <c r="K49" s="7"/>
      <c r="L49" s="171">
        <f t="shared" si="2"/>
        <v>-0.17503131167355956</v>
      </c>
      <c r="M49" s="27">
        <f t="shared" ca="1" si="3"/>
        <v>2.2580496279126051E-7</v>
      </c>
      <c r="N49" s="44"/>
      <c r="O49" s="44"/>
      <c r="P49" s="7"/>
      <c r="Q49" s="28">
        <f t="shared" ca="1" si="4"/>
        <v>672.55485944612747</v>
      </c>
      <c r="R49" s="27">
        <f t="shared" ca="1" si="5"/>
        <v>3827.0664692546497</v>
      </c>
      <c r="S49" s="7"/>
      <c r="T49" s="28">
        <f t="shared" ca="1" si="6"/>
        <v>-0.17409913939976934</v>
      </c>
      <c r="U49" s="27">
        <f t="shared" ca="1" si="7"/>
        <v>0.98951911630174083</v>
      </c>
      <c r="V49" s="7"/>
      <c r="W49" s="28">
        <f t="shared" ca="1" si="8"/>
        <v>-0.17550650107031759</v>
      </c>
      <c r="X49" s="27">
        <f t="shared" ca="1" si="11"/>
        <v>163.05206720539093</v>
      </c>
      <c r="Y49" s="7"/>
      <c r="Z49" s="28">
        <f t="shared" si="12"/>
        <v>163.143</v>
      </c>
      <c r="AA49" s="27">
        <f t="shared" si="9"/>
        <v>2.8473825015811087</v>
      </c>
      <c r="AB49" s="7"/>
      <c r="AC49" s="28">
        <f t="shared" ca="1" si="0"/>
        <v>-9.0932794609074108E-2</v>
      </c>
      <c r="AD49" s="27">
        <f t="shared" ca="1" si="10"/>
        <v>5.6601991367699611E-3</v>
      </c>
      <c r="AE49" s="7">
        <v>120</v>
      </c>
    </row>
    <row r="50" spans="1:31" s="26" customFormat="1" x14ac:dyDescent="0.25">
      <c r="A50" s="26">
        <v>30</v>
      </c>
      <c r="B50" s="26">
        <v>623</v>
      </c>
      <c r="C50" s="26">
        <v>13388</v>
      </c>
      <c r="D50" s="26">
        <v>15208</v>
      </c>
      <c r="E50" s="26">
        <v>13114</v>
      </c>
      <c r="F50" s="26">
        <v>11308</v>
      </c>
      <c r="G50" s="27"/>
      <c r="H50" s="7"/>
      <c r="I50" s="28">
        <f t="shared" si="1"/>
        <v>274</v>
      </c>
      <c r="J50" s="27">
        <f t="shared" si="1"/>
        <v>3900</v>
      </c>
      <c r="K50" s="7"/>
      <c r="L50" s="171">
        <f t="shared" si="2"/>
        <v>-7.7583666537397511E-2</v>
      </c>
      <c r="M50" s="27">
        <f t="shared" ca="1" si="3"/>
        <v>8.5101612389633318E-9</v>
      </c>
      <c r="N50" s="44"/>
      <c r="O50" s="44"/>
      <c r="P50" s="7"/>
      <c r="Q50" s="28">
        <f t="shared" ca="1" si="4"/>
        <v>294.55485944612741</v>
      </c>
      <c r="R50" s="27">
        <f t="shared" ca="1" si="5"/>
        <v>3880.0664692546497</v>
      </c>
      <c r="S50" s="7"/>
      <c r="T50" s="28">
        <f t="shared" ca="1" si="6"/>
        <v>-7.6249166614933278E-2</v>
      </c>
      <c r="U50" s="27">
        <f t="shared" ca="1" si="7"/>
        <v>1.0032226967295472</v>
      </c>
      <c r="V50" s="7"/>
      <c r="W50" s="28">
        <f t="shared" ca="1" si="8"/>
        <v>-7.7675917072566492E-2</v>
      </c>
      <c r="X50" s="27">
        <f t="shared" ca="1" si="11"/>
        <v>168.68238994632668</v>
      </c>
      <c r="Y50" s="7"/>
      <c r="Z50" s="28">
        <f t="shared" si="12"/>
        <v>168.75</v>
      </c>
      <c r="AA50" s="27">
        <f t="shared" si="9"/>
        <v>2.9452431127404313</v>
      </c>
      <c r="AB50" s="7"/>
      <c r="AC50" s="28">
        <f t="shared" ca="1" si="0"/>
        <v>-6.7610053673320181E-2</v>
      </c>
      <c r="AD50" s="27">
        <f t="shared" ca="1" si="10"/>
        <v>2.9882764814459506E-2</v>
      </c>
      <c r="AE50" s="7">
        <v>119</v>
      </c>
    </row>
    <row r="51" spans="1:31" s="26" customFormat="1" x14ac:dyDescent="0.25">
      <c r="A51" s="26">
        <v>31</v>
      </c>
      <c r="B51" s="26">
        <v>628</v>
      </c>
      <c r="C51" s="26">
        <v>13195</v>
      </c>
      <c r="D51" s="26">
        <v>15215</v>
      </c>
      <c r="E51" s="26">
        <v>13305</v>
      </c>
      <c r="F51" s="26">
        <v>11303</v>
      </c>
      <c r="G51" s="27"/>
      <c r="H51" s="7"/>
      <c r="I51" s="28">
        <f t="shared" si="1"/>
        <v>-110</v>
      </c>
      <c r="J51" s="27">
        <f t="shared" si="1"/>
        <v>3912</v>
      </c>
      <c r="K51" s="7"/>
      <c r="L51" s="171">
        <f t="shared" si="2"/>
        <v>2.1393713744199187E-2</v>
      </c>
      <c r="M51" s="27">
        <f t="shared" ca="1" si="3"/>
        <v>1.0837549517347606E-7</v>
      </c>
      <c r="N51" s="44"/>
      <c r="O51" s="44"/>
      <c r="P51" s="7"/>
      <c r="Q51" s="28">
        <f t="shared" ca="1" si="4"/>
        <v>-89.445140553872577</v>
      </c>
      <c r="R51" s="27">
        <f t="shared" ca="1" si="5"/>
        <v>3892.0664692546497</v>
      </c>
      <c r="S51" s="7"/>
      <c r="T51" s="28">
        <f t="shared" ca="1" si="6"/>
        <v>2.3153980341090657E-2</v>
      </c>
      <c r="U51" s="27">
        <f t="shared" ca="1" si="7"/>
        <v>1.0063253941848997</v>
      </c>
      <c r="V51" s="7"/>
      <c r="W51" s="28">
        <f t="shared" ca="1" si="8"/>
        <v>2.1722918080703851E-2</v>
      </c>
      <c r="X51" s="27">
        <f t="shared" ca="1" si="11"/>
        <v>174.34637875088242</v>
      </c>
      <c r="Y51" s="7"/>
      <c r="Z51" s="28">
        <f t="shared" si="12"/>
        <v>174.40199999999999</v>
      </c>
      <c r="AA51" s="27">
        <f t="shared" si="9"/>
        <v>3.0438891220631503</v>
      </c>
      <c r="AB51" s="7"/>
      <c r="AC51" s="28">
        <f t="shared" ca="1" si="0"/>
        <v>-5.5621249117564275E-2</v>
      </c>
      <c r="AD51" s="27">
        <f t="shared" ca="1" si="10"/>
        <v>3.673411488168199E-2</v>
      </c>
      <c r="AE51" s="7">
        <v>118</v>
      </c>
    </row>
    <row r="52" spans="1:31" s="26" customFormat="1" x14ac:dyDescent="0.25">
      <c r="A52" s="26">
        <v>32</v>
      </c>
      <c r="B52" s="26">
        <v>623</v>
      </c>
      <c r="C52" s="26">
        <v>13013</v>
      </c>
      <c r="D52" s="26">
        <v>15206</v>
      </c>
      <c r="E52" s="26">
        <v>13506</v>
      </c>
      <c r="F52" s="26">
        <v>11323</v>
      </c>
      <c r="G52" s="27"/>
      <c r="H52" s="7"/>
      <c r="I52" s="28">
        <f t="shared" si="1"/>
        <v>-493</v>
      </c>
      <c r="J52" s="27">
        <f t="shared" si="1"/>
        <v>3883</v>
      </c>
      <c r="K52" s="7"/>
      <c r="L52" s="171">
        <f t="shared" si="2"/>
        <v>0.1193787499991172</v>
      </c>
      <c r="M52" s="27">
        <f t="shared" ca="1" si="3"/>
        <v>2.2476486897566979E-6</v>
      </c>
      <c r="N52" s="44"/>
      <c r="O52" s="44"/>
      <c r="P52" s="7"/>
      <c r="Q52" s="28">
        <f t="shared" ca="1" si="4"/>
        <v>-472.44514055387259</v>
      </c>
      <c r="R52" s="27">
        <f t="shared" ca="1" si="5"/>
        <v>3863.0664692546497</v>
      </c>
      <c r="S52" s="7"/>
      <c r="T52" s="28">
        <f t="shared" ca="1" si="6"/>
        <v>0.12229826493524995</v>
      </c>
      <c r="U52" s="27">
        <f t="shared" ca="1" si="7"/>
        <v>0.99882720866779806</v>
      </c>
      <c r="V52" s="7"/>
      <c r="W52" s="28">
        <f t="shared" ca="1" si="8"/>
        <v>0.12087796602416385</v>
      </c>
      <c r="X52" s="27">
        <f t="shared" ca="1" si="11"/>
        <v>180.01013529139607</v>
      </c>
      <c r="Y52" s="7"/>
      <c r="Z52" s="28">
        <f t="shared" si="12"/>
        <v>180.00899999999999</v>
      </c>
      <c r="AA52" s="27">
        <f t="shared" si="9"/>
        <v>3.1417497332224724</v>
      </c>
      <c r="AB52" s="7"/>
      <c r="AC52" s="28">
        <f t="shared" ca="1" si="0"/>
        <v>1.1352913960820388E-3</v>
      </c>
      <c r="AD52" s="27">
        <f t="shared" ca="1" si="10"/>
        <v>-7.9271736990790487E-2</v>
      </c>
      <c r="AE52" s="7">
        <v>117</v>
      </c>
    </row>
    <row r="53" spans="1:31" s="26" customFormat="1" x14ac:dyDescent="0.25">
      <c r="A53" s="26">
        <v>33</v>
      </c>
      <c r="B53" s="26">
        <v>638</v>
      </c>
      <c r="C53" s="26">
        <v>12809</v>
      </c>
      <c r="D53" s="26">
        <v>15163</v>
      </c>
      <c r="E53" s="26">
        <v>13677</v>
      </c>
      <c r="F53" s="26">
        <v>11342</v>
      </c>
      <c r="G53" s="27"/>
      <c r="H53" s="7"/>
      <c r="I53" s="28">
        <f t="shared" si="1"/>
        <v>-868</v>
      </c>
      <c r="J53" s="27">
        <f t="shared" si="1"/>
        <v>3821</v>
      </c>
      <c r="K53" s="7"/>
      <c r="L53" s="171">
        <f t="shared" si="2"/>
        <v>0.21852983061891437</v>
      </c>
      <c r="M53" s="27">
        <f t="shared" ca="1" si="3"/>
        <v>3.0867332614094302E-7</v>
      </c>
      <c r="N53" s="44"/>
      <c r="O53" s="44"/>
      <c r="P53" s="7"/>
      <c r="Q53" s="28">
        <f t="shared" ca="1" si="4"/>
        <v>-847.44514055387253</v>
      </c>
      <c r="R53" s="27">
        <f t="shared" ca="1" si="5"/>
        <v>3801.0664692546497</v>
      </c>
      <c r="S53" s="7"/>
      <c r="T53" s="28">
        <f t="shared" ca="1" si="6"/>
        <v>0.21937165063449204</v>
      </c>
      <c r="U53" s="27">
        <f t="shared" ca="1" si="7"/>
        <v>0.98279660514847733</v>
      </c>
      <c r="V53" s="7"/>
      <c r="W53" s="28">
        <f t="shared" ca="1" si="8"/>
        <v>0.21797424684832623</v>
      </c>
      <c r="X53" s="27">
        <f t="shared" ca="1" si="11"/>
        <v>185.61495721625226</v>
      </c>
      <c r="Y53" s="7"/>
      <c r="Z53" s="28">
        <f t="shared" si="12"/>
        <v>185.75099999999998</v>
      </c>
      <c r="AA53" s="27">
        <f t="shared" si="9"/>
        <v>3.2419665388719863</v>
      </c>
      <c r="AB53" s="7"/>
      <c r="AC53" s="28">
        <f t="shared" ca="1" si="0"/>
        <v>-0.13604278374771184</v>
      </c>
      <c r="AD53" s="27">
        <f t="shared" ca="1" si="10"/>
        <v>6.2925899148353892E-2</v>
      </c>
      <c r="AE53" s="7">
        <v>116</v>
      </c>
    </row>
    <row r="54" spans="1:31" s="26" customFormat="1" x14ac:dyDescent="0.25">
      <c r="A54" s="26">
        <v>34</v>
      </c>
      <c r="B54" s="26">
        <v>630</v>
      </c>
      <c r="C54" s="26">
        <v>12634</v>
      </c>
      <c r="D54" s="26">
        <v>15119</v>
      </c>
      <c r="E54" s="26">
        <v>13876</v>
      </c>
      <c r="F54" s="26">
        <v>11403</v>
      </c>
      <c r="G54" s="27"/>
      <c r="H54" s="7"/>
      <c r="I54" s="28">
        <f t="shared" si="1"/>
        <v>-1242</v>
      </c>
      <c r="J54" s="27">
        <f t="shared" si="1"/>
        <v>3716</v>
      </c>
      <c r="K54" s="7"/>
      <c r="L54" s="171">
        <f t="shared" si="2"/>
        <v>0.31428818235536321</v>
      </c>
      <c r="M54" s="27">
        <f t="shared" ca="1" si="3"/>
        <v>2.9083747197458172E-7</v>
      </c>
      <c r="N54" s="44"/>
      <c r="O54" s="44"/>
      <c r="P54" s="7"/>
      <c r="Q54" s="28">
        <f t="shared" ca="1" si="4"/>
        <v>-1221.4451405538725</v>
      </c>
      <c r="R54" s="27">
        <f t="shared" ca="1" si="5"/>
        <v>3696.0664692546497</v>
      </c>
      <c r="S54" s="7"/>
      <c r="T54" s="28">
        <f t="shared" ca="1" si="6"/>
        <v>0.31618617397186954</v>
      </c>
      <c r="U54" s="27">
        <f t="shared" ca="1" si="7"/>
        <v>0.95564800241414383</v>
      </c>
      <c r="V54" s="7"/>
      <c r="W54" s="28">
        <f t="shared" ca="1" si="8"/>
        <v>0.31482747584871779</v>
      </c>
      <c r="X54" s="27">
        <f t="shared" ca="1" si="11"/>
        <v>191.34364803305402</v>
      </c>
      <c r="Y54" s="7"/>
      <c r="Z54" s="28">
        <f t="shared" si="12"/>
        <v>191.42099999999996</v>
      </c>
      <c r="AA54" s="27">
        <f t="shared" si="9"/>
        <v>3.3409267074600644</v>
      </c>
      <c r="AB54" s="7"/>
      <c r="AC54" s="28">
        <f t="shared" ca="1" si="0"/>
        <v>-7.7351966945940376E-2</v>
      </c>
      <c r="AD54" s="27">
        <f t="shared" ca="1" si="10"/>
        <v>-1.8193932372241761E-2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12453</v>
      </c>
      <c r="D55" s="26">
        <v>15045</v>
      </c>
      <c r="E55" s="26">
        <v>14051</v>
      </c>
      <c r="F55" s="26">
        <v>11472</v>
      </c>
      <c r="G55" s="27"/>
      <c r="H55" s="7"/>
      <c r="I55" s="28">
        <f t="shared" si="1"/>
        <v>-1598</v>
      </c>
      <c r="J55" s="27">
        <f t="shared" si="1"/>
        <v>3573</v>
      </c>
      <c r="K55" s="7"/>
      <c r="L55" s="171">
        <f t="shared" si="2"/>
        <v>0.40682526937596392</v>
      </c>
      <c r="M55" s="27">
        <f t="shared" ca="1" si="3"/>
        <v>4.4049859020167608E-8</v>
      </c>
      <c r="N55" s="44"/>
      <c r="O55" s="44"/>
      <c r="P55" s="7"/>
      <c r="Q55" s="28">
        <f t="shared" ca="1" si="4"/>
        <v>-1577.4451405538725</v>
      </c>
      <c r="R55" s="27">
        <f t="shared" ca="1" si="5"/>
        <v>3553.0664692546497</v>
      </c>
      <c r="S55" s="7"/>
      <c r="T55" s="28">
        <f t="shared" ca="1" si="6"/>
        <v>0.40834117479568338</v>
      </c>
      <c r="U55" s="27">
        <f t="shared" ca="1" si="7"/>
        <v>0.91867419107119441</v>
      </c>
      <c r="V55" s="7"/>
      <c r="W55" s="28">
        <f t="shared" ca="1" si="8"/>
        <v>0.40703514995872508</v>
      </c>
      <c r="X55" s="27">
        <f t="shared" ca="1" si="11"/>
        <v>197.0063627372009</v>
      </c>
      <c r="Y55" s="7"/>
      <c r="Z55" s="28">
        <f t="shared" si="12"/>
        <v>197.08199999999997</v>
      </c>
      <c r="AA55" s="27">
        <f t="shared" si="9"/>
        <v>3.4397297964154636</v>
      </c>
      <c r="AB55" s="7"/>
      <c r="AC55" s="28">
        <f t="shared" ca="1" si="0"/>
        <v>-7.563726279906291E-2</v>
      </c>
      <c r="AD55" s="27">
        <f t="shared" ca="1" si="10"/>
        <v>4.6957283159287044E-2</v>
      </c>
      <c r="AE55" s="7">
        <v>114</v>
      </c>
    </row>
    <row r="56" spans="1:31" s="26" customFormat="1" x14ac:dyDescent="0.25">
      <c r="A56" s="26">
        <v>36</v>
      </c>
      <c r="B56" s="26">
        <v>607</v>
      </c>
      <c r="C56" s="26">
        <v>12289</v>
      </c>
      <c r="D56" s="26">
        <v>14970</v>
      </c>
      <c r="E56" s="26">
        <v>14219</v>
      </c>
      <c r="F56" s="26">
        <v>11560</v>
      </c>
      <c r="G56" s="27"/>
      <c r="H56" s="7"/>
      <c r="I56" s="28">
        <f t="shared" si="1"/>
        <v>-1930</v>
      </c>
      <c r="J56" s="27">
        <f t="shared" si="1"/>
        <v>3410</v>
      </c>
      <c r="K56" s="7"/>
      <c r="L56" s="171">
        <f t="shared" si="2"/>
        <v>0.49237123426730045</v>
      </c>
      <c r="M56" s="27">
        <f t="shared" ca="1" si="3"/>
        <v>4.4387666365024765E-7</v>
      </c>
      <c r="N56" s="44"/>
      <c r="O56" s="44"/>
      <c r="P56" s="7"/>
      <c r="Q56" s="28">
        <f t="shared" ca="1" si="4"/>
        <v>-1909.4451405538725</v>
      </c>
      <c r="R56" s="27">
        <f t="shared" ca="1" si="5"/>
        <v>3390.0664692546497</v>
      </c>
      <c r="S56" s="7"/>
      <c r="T56" s="28">
        <f t="shared" ca="1" si="6"/>
        <v>0.49428347893474572</v>
      </c>
      <c r="U56" s="27">
        <f t="shared" ca="1" si="7"/>
        <v>0.87652921730265765</v>
      </c>
      <c r="V56" s="7"/>
      <c r="W56" s="28">
        <f t="shared" ca="1" si="8"/>
        <v>0.49303747496228256</v>
      </c>
      <c r="X56" s="27">
        <f t="shared" ca="1" si="11"/>
        <v>202.46700914810413</v>
      </c>
      <c r="Y56" s="7"/>
      <c r="Z56" s="28">
        <f t="shared" si="12"/>
        <v>202.54499999999996</v>
      </c>
      <c r="AA56" s="27">
        <f t="shared" si="9"/>
        <v>3.5350771334519138</v>
      </c>
      <c r="AB56" s="7"/>
      <c r="AC56" s="28">
        <f t="shared" ca="1" si="0"/>
        <v>-7.7990851895833657E-2</v>
      </c>
      <c r="AD56" s="27">
        <f t="shared" ca="1" si="10"/>
        <v>2.9141236929632441E-2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12125</v>
      </c>
      <c r="D57" s="26">
        <v>14861</v>
      </c>
      <c r="E57" s="26">
        <v>14369</v>
      </c>
      <c r="F57" s="26">
        <v>11650</v>
      </c>
      <c r="G57" s="27"/>
      <c r="H57" s="7"/>
      <c r="I57" s="28">
        <f t="shared" si="1"/>
        <v>-2244</v>
      </c>
      <c r="J57" s="27">
        <f t="shared" si="1"/>
        <v>3211</v>
      </c>
      <c r="K57" s="7"/>
      <c r="L57" s="171">
        <f t="shared" si="2"/>
        <v>0.57383088538568361</v>
      </c>
      <c r="M57" s="27">
        <f t="shared" ca="1" si="3"/>
        <v>3.1654610715091223E-7</v>
      </c>
      <c r="N57" s="44"/>
      <c r="O57" s="44"/>
      <c r="P57" s="7"/>
      <c r="Q57" s="28">
        <f t="shared" ca="1" si="4"/>
        <v>-2223.4451405538725</v>
      </c>
      <c r="R57" s="27">
        <f t="shared" ca="1" si="5"/>
        <v>3191.0664692546497</v>
      </c>
      <c r="S57" s="7"/>
      <c r="T57" s="28">
        <f t="shared" ca="1" si="6"/>
        <v>0.57556626056024451</v>
      </c>
      <c r="U57" s="27">
        <f t="shared" ca="1" si="7"/>
        <v>0.82507615116806365</v>
      </c>
      <c r="V57" s="7"/>
      <c r="W57" s="28">
        <f t="shared" ca="1" si="8"/>
        <v>0.57439350968941649</v>
      </c>
      <c r="X57" s="27">
        <f t="shared" ca="1" si="11"/>
        <v>207.95425203857872</v>
      </c>
      <c r="Y57" s="7"/>
      <c r="Z57" s="28">
        <f t="shared" si="12"/>
        <v>208.03499999999997</v>
      </c>
      <c r="AA57" s="27">
        <f t="shared" si="9"/>
        <v>3.6308957093864032</v>
      </c>
      <c r="AB57" s="7"/>
      <c r="AC57" s="28">
        <f t="shared" ca="1" si="0"/>
        <v>-8.0747961421252512E-2</v>
      </c>
      <c r="AD57" s="27">
        <f t="shared" ca="1" si="10"/>
        <v>-2.0045552406401157E-2</v>
      </c>
      <c r="AE57" s="7">
        <v>112</v>
      </c>
    </row>
    <row r="58" spans="1:31" s="26" customFormat="1" x14ac:dyDescent="0.25">
      <c r="A58" s="26">
        <v>38</v>
      </c>
      <c r="B58" s="26">
        <v>624</v>
      </c>
      <c r="C58" s="26">
        <v>11976</v>
      </c>
      <c r="D58" s="26">
        <v>14744</v>
      </c>
      <c r="E58" s="26">
        <v>14519</v>
      </c>
      <c r="F58" s="26">
        <v>11770</v>
      </c>
      <c r="G58" s="27"/>
      <c r="H58" s="7"/>
      <c r="I58" s="28">
        <f t="shared" si="1"/>
        <v>-2543</v>
      </c>
      <c r="J58" s="27">
        <f t="shared" si="1"/>
        <v>2974</v>
      </c>
      <c r="K58" s="7"/>
      <c r="L58" s="171">
        <f t="shared" si="2"/>
        <v>0.65170539937314476</v>
      </c>
      <c r="M58" s="27">
        <f t="shared" ca="1" si="3"/>
        <v>3.0687340049454122E-8</v>
      </c>
      <c r="N58" s="44"/>
      <c r="O58" s="44"/>
      <c r="P58" s="7"/>
      <c r="Q58" s="28">
        <f t="shared" ca="1" si="4"/>
        <v>-2522.4451405538725</v>
      </c>
      <c r="R58" s="27">
        <f t="shared" ca="1" si="5"/>
        <v>2954.0664692546497</v>
      </c>
      <c r="S58" s="7"/>
      <c r="T58" s="28">
        <f t="shared" ca="1" si="6"/>
        <v>0.65296610675777356</v>
      </c>
      <c r="U58" s="27">
        <f t="shared" ca="1" si="7"/>
        <v>0.76379787642485386</v>
      </c>
      <c r="V58" s="7"/>
      <c r="W58" s="28">
        <f t="shared" ca="1" si="8"/>
        <v>0.65188057739702177</v>
      </c>
      <c r="X58" s="27">
        <f t="shared" ca="1" si="11"/>
        <v>213.58961179451762</v>
      </c>
      <c r="Y58" s="7"/>
      <c r="Z58" s="28">
        <f t="shared" si="12"/>
        <v>213.65099999999995</v>
      </c>
      <c r="AA58" s="27">
        <f t="shared" si="9"/>
        <v>3.7289134001784041</v>
      </c>
      <c r="AB58" s="7"/>
      <c r="AC58" s="28">
        <f t="shared" ca="1" si="0"/>
        <v>-6.1388205482330704E-2</v>
      </c>
      <c r="AD58" s="27">
        <f t="shared" ca="1" si="10"/>
        <v>3.3191532958880998E-2</v>
      </c>
      <c r="AE58" s="7">
        <v>111</v>
      </c>
    </row>
    <row r="59" spans="1:31" s="26" customFormat="1" x14ac:dyDescent="0.25">
      <c r="A59" s="26">
        <v>39</v>
      </c>
      <c r="B59" s="26">
        <v>625</v>
      </c>
      <c r="C59" s="26">
        <v>11848</v>
      </c>
      <c r="D59" s="26">
        <v>14624</v>
      </c>
      <c r="E59" s="26">
        <v>14670</v>
      </c>
      <c r="F59" s="26">
        <v>11908</v>
      </c>
      <c r="G59" s="27"/>
      <c r="H59" s="7"/>
      <c r="I59" s="28">
        <f t="shared" si="1"/>
        <v>-2822</v>
      </c>
      <c r="J59" s="27">
        <f t="shared" si="1"/>
        <v>2716</v>
      </c>
      <c r="K59" s="7"/>
      <c r="L59" s="171">
        <f t="shared" si="2"/>
        <v>0.72343090657333475</v>
      </c>
      <c r="M59" s="27">
        <f t="shared" ca="1" si="3"/>
        <v>5.886075204265726E-7</v>
      </c>
      <c r="N59" s="44"/>
      <c r="O59" s="44"/>
      <c r="P59" s="7"/>
      <c r="Q59" s="28">
        <f t="shared" ca="1" si="4"/>
        <v>-2801.4451405538725</v>
      </c>
      <c r="R59" s="27">
        <f t="shared" ca="1" si="5"/>
        <v>2696.0664692546497</v>
      </c>
      <c r="S59" s="7"/>
      <c r="T59" s="28">
        <f t="shared" ca="1" si="6"/>
        <v>0.72518870571800964</v>
      </c>
      <c r="U59" s="27">
        <f t="shared" ca="1" si="7"/>
        <v>0.69708988113477721</v>
      </c>
      <c r="V59" s="7"/>
      <c r="W59" s="28">
        <f t="shared" ca="1" si="8"/>
        <v>0.72419811418567093</v>
      </c>
      <c r="X59" s="27">
        <f t="shared" ca="1" si="11"/>
        <v>219.20243278321641</v>
      </c>
      <c r="Y59" s="7"/>
      <c r="Z59" s="28">
        <f t="shared" si="12"/>
        <v>219.27599999999995</v>
      </c>
      <c r="AA59" s="27">
        <f t="shared" si="9"/>
        <v>3.8270881706030853</v>
      </c>
      <c r="AB59" s="7"/>
      <c r="AC59" s="28">
        <f t="shared" ca="1" si="0"/>
        <v>-7.3567216783544609E-2</v>
      </c>
      <c r="AD59" s="27">
        <f t="shared" ca="1" si="10"/>
        <v>6.6046096012371436E-2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11717</v>
      </c>
      <c r="D60" s="26">
        <v>14477</v>
      </c>
      <c r="E60" s="26">
        <v>14788</v>
      </c>
      <c r="F60" s="26">
        <v>12052</v>
      </c>
      <c r="G60" s="27"/>
      <c r="H60" s="7"/>
      <c r="I60" s="28">
        <f t="shared" si="1"/>
        <v>-3071</v>
      </c>
      <c r="J60" s="27">
        <f t="shared" si="1"/>
        <v>2425</v>
      </c>
      <c r="K60" s="7"/>
      <c r="L60" s="171">
        <f t="shared" si="2"/>
        <v>0.7881871246879748</v>
      </c>
      <c r="M60" s="27">
        <f t="shared" ca="1" si="3"/>
        <v>3.3037371232179367E-7</v>
      </c>
      <c r="N60" s="44"/>
      <c r="O60" s="44"/>
      <c r="P60" s="7"/>
      <c r="Q60" s="28">
        <f t="shared" ca="1" si="4"/>
        <v>-3050.4451405538725</v>
      </c>
      <c r="R60" s="27">
        <f t="shared" ca="1" si="5"/>
        <v>2405.0664692546497</v>
      </c>
      <c r="S60" s="7"/>
      <c r="T60" s="28">
        <f t="shared" ca="1" si="6"/>
        <v>0.78964543382230645</v>
      </c>
      <c r="U60" s="27">
        <f t="shared" ca="1" si="7"/>
        <v>0.62184946784248163</v>
      </c>
      <c r="V60" s="7"/>
      <c r="W60" s="28">
        <f t="shared" ca="1" si="8"/>
        <v>0.7887619061354153</v>
      </c>
      <c r="X60" s="27">
        <f t="shared" ca="1" si="11"/>
        <v>224.85798325584187</v>
      </c>
      <c r="Y60" s="7"/>
      <c r="Z60" s="28">
        <f t="shared" si="12"/>
        <v>224.90099999999995</v>
      </c>
      <c r="AA60" s="27">
        <f t="shared" si="9"/>
        <v>3.9252629410277664</v>
      </c>
      <c r="AB60" s="7"/>
      <c r="AC60" s="28">
        <f t="shared" ca="1" si="0"/>
        <v>-4.3016744158080655E-2</v>
      </c>
      <c r="AD60" s="27">
        <f t="shared" ca="1" si="10"/>
        <v>6.3356858195902532E-2</v>
      </c>
      <c r="AE60" s="7">
        <v>109</v>
      </c>
    </row>
    <row r="61" spans="1:31" s="26" customFormat="1" x14ac:dyDescent="0.25">
      <c r="A61" s="26">
        <v>41</v>
      </c>
      <c r="B61" s="26">
        <v>641</v>
      </c>
      <c r="C61" s="26">
        <v>11601</v>
      </c>
      <c r="D61" s="26">
        <v>14309</v>
      </c>
      <c r="E61" s="26">
        <v>14897</v>
      </c>
      <c r="F61" s="26">
        <v>12207</v>
      </c>
      <c r="G61" s="27"/>
      <c r="H61" s="7"/>
      <c r="I61" s="28">
        <f t="shared" si="1"/>
        <v>-3296</v>
      </c>
      <c r="J61" s="27">
        <f t="shared" si="1"/>
        <v>2102</v>
      </c>
      <c r="K61" s="7"/>
      <c r="L61" s="171">
        <f t="shared" si="2"/>
        <v>0.84670898157541308</v>
      </c>
      <c r="M61" s="27">
        <f t="shared" ca="1" si="3"/>
        <v>1.7287277517511958E-7</v>
      </c>
      <c r="N61" s="44"/>
      <c r="O61" s="44"/>
      <c r="P61" s="7"/>
      <c r="Q61" s="28">
        <f t="shared" ca="1" si="4"/>
        <v>-3275.4451405538725</v>
      </c>
      <c r="R61" s="27">
        <f t="shared" ca="1" si="5"/>
        <v>2082.0664692546497</v>
      </c>
      <c r="S61" s="7"/>
      <c r="T61" s="28">
        <f t="shared" ca="1" si="6"/>
        <v>0.84788946524185171</v>
      </c>
      <c r="U61" s="27">
        <f t="shared" ca="1" si="7"/>
        <v>0.53833519466924618</v>
      </c>
      <c r="V61" s="7"/>
      <c r="W61" s="28">
        <f t="shared" ca="1" si="8"/>
        <v>0.84712476129494629</v>
      </c>
      <c r="X61" s="27">
        <f t="shared" ca="1" si="11"/>
        <v>230.67441074128328</v>
      </c>
      <c r="Y61" s="7"/>
      <c r="Z61" s="28">
        <f t="shared" si="12"/>
        <v>230.66999999999996</v>
      </c>
      <c r="AA61" s="27">
        <f t="shared" si="9"/>
        <v>4.0259509855753191</v>
      </c>
      <c r="AB61" s="7"/>
      <c r="AC61" s="28">
        <f t="shared" ca="1" si="0"/>
        <v>4.41074128332275E-3</v>
      </c>
      <c r="AD61" s="27">
        <f t="shared" ca="1" si="10"/>
        <v>5.4261644122163943E-2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11505</v>
      </c>
      <c r="D62" s="26">
        <v>14140</v>
      </c>
      <c r="E62" s="26">
        <v>14991</v>
      </c>
      <c r="F62" s="26">
        <v>12376</v>
      </c>
      <c r="G62" s="27"/>
      <c r="H62" s="7"/>
      <c r="I62" s="28">
        <f t="shared" si="1"/>
        <v>-3486</v>
      </c>
      <c r="J62" s="27">
        <f t="shared" si="1"/>
        <v>1764</v>
      </c>
      <c r="K62" s="7"/>
      <c r="L62" s="171">
        <f t="shared" si="2"/>
        <v>0.89629652615685274</v>
      </c>
      <c r="M62" s="27">
        <f t="shared" ca="1" si="3"/>
        <v>1.8608742911411533E-8</v>
      </c>
      <c r="N62" s="44"/>
      <c r="O62" s="44"/>
      <c r="P62" s="7"/>
      <c r="Q62" s="28">
        <f t="shared" ca="1" si="4"/>
        <v>-3465.4451405538725</v>
      </c>
      <c r="R62" s="27">
        <f t="shared" ca="1" si="5"/>
        <v>1744.0664692546495</v>
      </c>
      <c r="S62" s="7"/>
      <c r="T62" s="28">
        <f t="shared" ca="1" si="6"/>
        <v>0.89707331399613444</v>
      </c>
      <c r="U62" s="27">
        <f t="shared" ca="1" si="7"/>
        <v>0.45094254967682024</v>
      </c>
      <c r="V62" s="7"/>
      <c r="W62" s="28">
        <f t="shared" ca="1" si="8"/>
        <v>0.89643294002312524</v>
      </c>
      <c r="X62" s="27">
        <f t="shared" ca="1" si="11"/>
        <v>236.40549046732758</v>
      </c>
      <c r="Y62" s="7"/>
      <c r="Z62" s="28">
        <f t="shared" si="12"/>
        <v>236.39399999999995</v>
      </c>
      <c r="AA62" s="27">
        <f t="shared" si="9"/>
        <v>4.1258536319594743</v>
      </c>
      <c r="AB62" s="7"/>
      <c r="AC62" s="28">
        <f t="shared" ca="1" si="0"/>
        <v>1.1490467327632814E-2</v>
      </c>
      <c r="AD62" s="27">
        <f t="shared" ca="1" si="10"/>
        <v>1.7934519796398263E-2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11425</v>
      </c>
      <c r="D63" s="26">
        <v>13968</v>
      </c>
      <c r="E63" s="26">
        <v>15066</v>
      </c>
      <c r="F63" s="26">
        <v>12548</v>
      </c>
      <c r="G63" s="27"/>
      <c r="H63" s="7"/>
      <c r="I63" s="28">
        <f t="shared" si="1"/>
        <v>-3641</v>
      </c>
      <c r="J63" s="27">
        <f t="shared" si="1"/>
        <v>1420</v>
      </c>
      <c r="K63" s="7"/>
      <c r="L63" s="171">
        <f t="shared" si="2"/>
        <v>0.93614794665166112</v>
      </c>
      <c r="M63" s="27">
        <f t="shared" ca="1" si="3"/>
        <v>2.8642451604788522E-7</v>
      </c>
      <c r="N63" s="44"/>
      <c r="O63" s="44"/>
      <c r="P63" s="7"/>
      <c r="Q63" s="28">
        <f t="shared" ca="1" si="4"/>
        <v>-3620.4451405538725</v>
      </c>
      <c r="R63" s="27">
        <f t="shared" ca="1" si="5"/>
        <v>1400.0664692546495</v>
      </c>
      <c r="S63" s="7"/>
      <c r="T63" s="28">
        <f t="shared" ca="1" si="6"/>
        <v>0.93719698008515451</v>
      </c>
      <c r="U63" s="27">
        <f t="shared" ca="1" si="7"/>
        <v>0.36199855595671815</v>
      </c>
      <c r="V63" s="7"/>
      <c r="W63" s="28">
        <f t="shared" ca="1" si="8"/>
        <v>0.93668313308277451</v>
      </c>
      <c r="X63" s="27">
        <f t="shared" ca="1" si="11"/>
        <v>241.97981414363016</v>
      </c>
      <c r="Y63" s="7"/>
      <c r="Z63" s="28">
        <f t="shared" si="12"/>
        <v>241.99199999999996</v>
      </c>
      <c r="AA63" s="27">
        <f t="shared" si="9"/>
        <v>4.2235571634861175</v>
      </c>
      <c r="AB63" s="7"/>
      <c r="AC63" s="28">
        <f t="shared" ca="1" si="0"/>
        <v>-1.2185856369796966E-2</v>
      </c>
      <c r="AD63" s="27">
        <f t="shared" ca="1" si="10"/>
        <v>9.7428656648617107E-2</v>
      </c>
      <c r="AE63" s="7">
        <v>106</v>
      </c>
    </row>
    <row r="64" spans="1:31" s="26" customFormat="1" x14ac:dyDescent="0.25">
      <c r="A64" s="26">
        <v>44</v>
      </c>
      <c r="B64" s="26">
        <v>625</v>
      </c>
      <c r="C64" s="26">
        <v>11377</v>
      </c>
      <c r="D64" s="26">
        <v>13790</v>
      </c>
      <c r="E64" s="26">
        <v>15132</v>
      </c>
      <c r="F64" s="26">
        <v>12734</v>
      </c>
      <c r="G64" s="27"/>
      <c r="H64" s="7"/>
      <c r="I64" s="28">
        <f t="shared" si="1"/>
        <v>-3755</v>
      </c>
      <c r="J64" s="27">
        <f t="shared" si="1"/>
        <v>1056</v>
      </c>
      <c r="K64" s="7"/>
      <c r="L64" s="171">
        <f t="shared" si="2"/>
        <v>0.96719447801969849</v>
      </c>
      <c r="M64" s="27">
        <f t="shared" ca="1" si="3"/>
        <v>7.519761522231367E-7</v>
      </c>
      <c r="N64" s="44"/>
      <c r="O64" s="44"/>
      <c r="P64" s="7"/>
      <c r="Q64" s="28">
        <f t="shared" ca="1" si="4"/>
        <v>-3734.4451405538725</v>
      </c>
      <c r="R64" s="27">
        <f t="shared" ca="1" si="5"/>
        <v>1036.0664692546495</v>
      </c>
      <c r="S64" s="7"/>
      <c r="T64" s="28">
        <f t="shared" ca="1" si="6"/>
        <v>0.9667072893377241</v>
      </c>
      <c r="U64" s="27">
        <f t="shared" ca="1" si="7"/>
        <v>0.26788339981102877</v>
      </c>
      <c r="V64" s="7"/>
      <c r="W64" s="28">
        <f t="shared" ca="1" si="8"/>
        <v>0.96632731243445935</v>
      </c>
      <c r="X64" s="27">
        <f t="shared" ca="1" si="11"/>
        <v>247.6154271706904</v>
      </c>
      <c r="Y64" s="7"/>
      <c r="Z64" s="28">
        <f t="shared" si="12"/>
        <v>247.61699999999996</v>
      </c>
      <c r="AA64" s="27">
        <f t="shared" si="9"/>
        <v>4.3217319339107982</v>
      </c>
      <c r="AB64" s="7"/>
      <c r="AC64" s="28">
        <f t="shared" ca="1" si="0"/>
        <v>-1.5728293095662593E-3</v>
      </c>
      <c r="AD64" s="27">
        <f t="shared" ca="1" si="10"/>
        <v>7.1481389447342281E-2</v>
      </c>
      <c r="AE64" s="7">
        <v>105</v>
      </c>
    </row>
    <row r="65" spans="1:31" s="26" customFormat="1" x14ac:dyDescent="0.25">
      <c r="A65" s="26">
        <v>45</v>
      </c>
      <c r="B65" s="26">
        <v>600</v>
      </c>
      <c r="C65" s="26">
        <v>11333</v>
      </c>
      <c r="D65" s="26">
        <v>13612</v>
      </c>
      <c r="E65" s="26">
        <v>15173</v>
      </c>
      <c r="F65" s="26">
        <v>12914</v>
      </c>
      <c r="G65" s="27"/>
      <c r="H65" s="7"/>
      <c r="I65" s="28">
        <f t="shared" si="1"/>
        <v>-3840</v>
      </c>
      <c r="J65" s="27">
        <f t="shared" si="1"/>
        <v>698</v>
      </c>
      <c r="K65" s="7"/>
      <c r="L65" s="171">
        <f t="shared" si="2"/>
        <v>0.98823645124891768</v>
      </c>
      <c r="M65" s="27">
        <f t="shared" ca="1" si="3"/>
        <v>5.0993901982505205E-8</v>
      </c>
      <c r="N65" s="44"/>
      <c r="O65" s="44"/>
      <c r="P65" s="7"/>
      <c r="Q65" s="28">
        <f t="shared" ca="1" si="4"/>
        <v>-3819.4451405538725</v>
      </c>
      <c r="R65" s="27">
        <f t="shared" ca="1" si="5"/>
        <v>678.06646925464963</v>
      </c>
      <c r="S65" s="7"/>
      <c r="T65" s="28">
        <f t="shared" ca="1" si="6"/>
        <v>0.98871059009621898</v>
      </c>
      <c r="U65" s="27">
        <f t="shared" ca="1" si="7"/>
        <v>0.17531959239301556</v>
      </c>
      <c r="V65" s="7"/>
      <c r="W65" s="28">
        <f t="shared" ca="1" si="8"/>
        <v>0.98846226954308913</v>
      </c>
      <c r="X65" s="27">
        <f t="shared" ca="1" si="11"/>
        <v>253.05203689170526</v>
      </c>
      <c r="Y65" s="7"/>
      <c r="Z65" s="28">
        <f t="shared" si="12"/>
        <v>253.01699999999997</v>
      </c>
      <c r="AA65" s="27">
        <f t="shared" si="9"/>
        <v>4.4159797135184915</v>
      </c>
      <c r="AB65" s="7"/>
      <c r="AC65" s="28">
        <f t="shared" ca="1" si="0"/>
        <v>3.5036891705289008E-2</v>
      </c>
      <c r="AD65" s="27">
        <f t="shared" ca="1" si="10"/>
        <v>1.6079045957923199E-2</v>
      </c>
      <c r="AE65" s="7">
        <v>104</v>
      </c>
    </row>
    <row r="66" spans="1:31" s="26" customFormat="1" x14ac:dyDescent="0.25">
      <c r="A66" s="26">
        <v>46</v>
      </c>
      <c r="B66" s="26">
        <v>617</v>
      </c>
      <c r="C66" s="26">
        <v>11304</v>
      </c>
      <c r="D66" s="26">
        <v>13425</v>
      </c>
      <c r="E66" s="26">
        <v>15191</v>
      </c>
      <c r="F66" s="26">
        <v>13094</v>
      </c>
      <c r="G66" s="27"/>
      <c r="H66" s="7"/>
      <c r="I66" s="28">
        <f t="shared" si="1"/>
        <v>-3887</v>
      </c>
      <c r="J66" s="27">
        <f t="shared" si="1"/>
        <v>331</v>
      </c>
      <c r="K66" s="7"/>
      <c r="L66" s="171">
        <f t="shared" si="2"/>
        <v>1.0007228667065615</v>
      </c>
      <c r="M66" s="27">
        <f t="shared" ca="1" si="3"/>
        <v>1.6719499697942765E-9</v>
      </c>
      <c r="N66" s="44"/>
      <c r="O66" s="44"/>
      <c r="P66" s="7"/>
      <c r="Q66" s="28">
        <f t="shared" ca="1" si="4"/>
        <v>-3866.4451405538725</v>
      </c>
      <c r="R66" s="27">
        <f t="shared" ca="1" si="5"/>
        <v>311.06646925464963</v>
      </c>
      <c r="S66" s="7"/>
      <c r="T66" s="28">
        <f t="shared" ca="1" si="6"/>
        <v>1.0008771211038574</v>
      </c>
      <c r="U66" s="27">
        <f t="shared" ca="1" si="7"/>
        <v>8.0428761883488048E-2</v>
      </c>
      <c r="V66" s="7"/>
      <c r="W66" s="28">
        <f t="shared" ca="1" si="8"/>
        <v>1.0007637561913931</v>
      </c>
      <c r="X66" s="27">
        <f t="shared" ca="1" si="11"/>
        <v>258.51492641969185</v>
      </c>
      <c r="Y66" s="7"/>
      <c r="Z66" s="28">
        <f t="shared" si="12"/>
        <v>258.57</v>
      </c>
      <c r="AA66" s="27">
        <f t="shared" si="9"/>
        <v>4.5128978468817378</v>
      </c>
      <c r="AB66" s="7"/>
      <c r="AC66" s="28">
        <f t="shared" ca="1" si="0"/>
        <v>-5.5073580308146575E-2</v>
      </c>
      <c r="AD66" s="27">
        <f t="shared" ca="1" si="10"/>
        <v>0.12913206621470863</v>
      </c>
      <c r="AE66" s="7">
        <v>103</v>
      </c>
    </row>
    <row r="67" spans="1:31" s="26" customFormat="1" x14ac:dyDescent="0.25">
      <c r="A67" s="26">
        <v>47</v>
      </c>
      <c r="B67" s="26">
        <v>637</v>
      </c>
      <c r="C67" s="26">
        <v>11293</v>
      </c>
      <c r="D67" s="26">
        <v>13217</v>
      </c>
      <c r="E67" s="26">
        <v>15189</v>
      </c>
      <c r="F67" s="26">
        <v>13277</v>
      </c>
      <c r="G67" s="27"/>
      <c r="H67" s="7"/>
      <c r="I67" s="28">
        <f t="shared" si="1"/>
        <v>-3896</v>
      </c>
      <c r="J67" s="27">
        <f t="shared" si="1"/>
        <v>-60</v>
      </c>
      <c r="K67" s="7"/>
      <c r="L67" s="171">
        <f t="shared" si="2"/>
        <v>1.0037565837464035</v>
      </c>
      <c r="M67" s="27">
        <f t="shared" ca="1" si="3"/>
        <v>2.6966830626210148E-7</v>
      </c>
      <c r="N67" s="44"/>
      <c r="O67" s="44"/>
      <c r="P67" s="7"/>
      <c r="Q67" s="28">
        <f t="shared" ca="1" si="4"/>
        <v>-3875.4451405538725</v>
      </c>
      <c r="R67" s="27">
        <f t="shared" ca="1" si="5"/>
        <v>-79.933530745350367</v>
      </c>
      <c r="S67" s="7"/>
      <c r="T67" s="28">
        <f t="shared" ca="1" si="6"/>
        <v>1.003206882360639</v>
      </c>
      <c r="U67" s="27">
        <f t="shared" ca="1" si="7"/>
        <v>-2.0667463536744275E-2</v>
      </c>
      <c r="V67" s="7"/>
      <c r="W67" s="28">
        <f t="shared" ca="1" si="8"/>
        <v>1.0032372877746667</v>
      </c>
      <c r="X67" s="27">
        <f t="shared" ca="1" si="11"/>
        <v>264.28993298742887</v>
      </c>
      <c r="Y67" s="7"/>
      <c r="Z67" s="28">
        <f t="shared" si="12"/>
        <v>264.303</v>
      </c>
      <c r="AA67" s="27">
        <f t="shared" si="9"/>
        <v>4.6129575728985728</v>
      </c>
      <c r="AB67" s="7"/>
      <c r="AC67" s="28">
        <f t="shared" ca="1" si="0"/>
        <v>-1.3067012571127634E-2</v>
      </c>
      <c r="AD67" s="27">
        <f t="shared" ca="1" si="10"/>
        <v>-3.9222092450017954E-2</v>
      </c>
      <c r="AE67" s="7">
        <v>102</v>
      </c>
    </row>
    <row r="68" spans="1:31" s="26" customFormat="1" x14ac:dyDescent="0.25">
      <c r="A68" s="26">
        <v>48</v>
      </c>
      <c r="B68" s="26">
        <v>629</v>
      </c>
      <c r="C68" s="26">
        <v>11316</v>
      </c>
      <c r="D68" s="26">
        <v>13043</v>
      </c>
      <c r="E68" s="26">
        <v>15187</v>
      </c>
      <c r="F68" s="26">
        <v>13482</v>
      </c>
      <c r="G68" s="27"/>
      <c r="H68" s="7"/>
      <c r="I68" s="28">
        <f t="shared" si="1"/>
        <v>-3871</v>
      </c>
      <c r="J68" s="27">
        <f t="shared" si="1"/>
        <v>-439</v>
      </c>
      <c r="K68" s="7"/>
      <c r="L68" s="171">
        <f t="shared" si="2"/>
        <v>0.99689651964720816</v>
      </c>
      <c r="M68" s="27">
        <f t="shared" ca="1" si="3"/>
        <v>7.3242641179193639E-11</v>
      </c>
      <c r="N68" s="44"/>
      <c r="O68" s="44"/>
      <c r="P68" s="7"/>
      <c r="Q68" s="28">
        <f t="shared" ca="1" si="4"/>
        <v>-3850.4451405538725</v>
      </c>
      <c r="R68" s="27">
        <f t="shared" ca="1" si="5"/>
        <v>-458.93353074535037</v>
      </c>
      <c r="S68" s="7"/>
      <c r="T68" s="28">
        <f t="shared" ca="1" si="6"/>
        <v>0.99673532331402293</v>
      </c>
      <c r="U68" s="27">
        <f t="shared" ca="1" si="7"/>
        <v>-0.11866099150162419</v>
      </c>
      <c r="V68" s="7"/>
      <c r="W68" s="28">
        <f t="shared" ca="1" si="8"/>
        <v>0.99690507783867477</v>
      </c>
      <c r="X68" s="27">
        <f t="shared" ca="1" si="11"/>
        <v>269.89770662921308</v>
      </c>
      <c r="Y68" s="7"/>
      <c r="Z68" s="28">
        <f t="shared" si="12"/>
        <v>269.964</v>
      </c>
      <c r="AA68" s="27">
        <f t="shared" si="9"/>
        <v>4.7117606618539716</v>
      </c>
      <c r="AB68" s="7"/>
      <c r="AC68" s="28">
        <f t="shared" ca="1" si="0"/>
        <v>-6.6293370786922878E-2</v>
      </c>
      <c r="AD68" s="27">
        <f t="shared" ca="1" si="10"/>
        <v>7.0410286032881686E-2</v>
      </c>
      <c r="AE68" s="7">
        <v>101</v>
      </c>
    </row>
    <row r="69" spans="1:31" s="26" customFormat="1" x14ac:dyDescent="0.25">
      <c r="A69" s="26">
        <v>49</v>
      </c>
      <c r="B69" s="26">
        <v>633</v>
      </c>
      <c r="C69" s="26">
        <v>11350</v>
      </c>
      <c r="D69" s="26">
        <v>12855</v>
      </c>
      <c r="E69" s="26">
        <v>15155</v>
      </c>
      <c r="F69" s="26">
        <v>13671</v>
      </c>
      <c r="G69" s="27"/>
      <c r="H69" s="7"/>
      <c r="I69" s="28">
        <f t="shared" si="1"/>
        <v>-3805</v>
      </c>
      <c r="J69" s="27">
        <f t="shared" si="1"/>
        <v>-816</v>
      </c>
      <c r="K69" s="7"/>
      <c r="L69" s="171">
        <f t="shared" si="2"/>
        <v>0.98017364937359353</v>
      </c>
      <c r="M69" s="27">
        <f t="shared" ca="1" si="3"/>
        <v>4.6175316240394889E-8</v>
      </c>
      <c r="N69" s="44"/>
      <c r="O69" s="44"/>
      <c r="P69" s="7"/>
      <c r="Q69" s="28">
        <f t="shared" ca="1" si="4"/>
        <v>-3784.4451405538725</v>
      </c>
      <c r="R69" s="27">
        <f t="shared" ca="1" si="5"/>
        <v>-835.93353074535037</v>
      </c>
      <c r="S69" s="7"/>
      <c r="T69" s="28">
        <f t="shared" ca="1" si="6"/>
        <v>0.97965040743095633</v>
      </c>
      <c r="U69" s="27">
        <f t="shared" ca="1" si="7"/>
        <v>-0.21613740322394537</v>
      </c>
      <c r="V69" s="7"/>
      <c r="W69" s="28">
        <f t="shared" ca="1" si="8"/>
        <v>0.97995876494828449</v>
      </c>
      <c r="X69" s="27">
        <f t="shared" ca="1" si="11"/>
        <v>275.54765354359586</v>
      </c>
      <c r="Y69" s="7"/>
      <c r="Z69" s="28">
        <f t="shared" si="12"/>
        <v>275.661</v>
      </c>
      <c r="AA69" s="27">
        <f t="shared" si="9"/>
        <v>4.8111920693400885</v>
      </c>
      <c r="AB69" s="7"/>
      <c r="AC69" s="28">
        <f t="shared" ca="1" si="0"/>
        <v>-0.11334645640414465</v>
      </c>
      <c r="AD69" s="27">
        <f t="shared" ca="1" si="10"/>
        <v>2.4128764532974856E-2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11400</v>
      </c>
      <c r="D70" s="26">
        <v>12660</v>
      </c>
      <c r="E70" s="26">
        <v>15099</v>
      </c>
      <c r="F70" s="26">
        <v>13853</v>
      </c>
      <c r="G70" s="27"/>
      <c r="H70" s="7"/>
      <c r="I70" s="28">
        <f t="shared" si="1"/>
        <v>-3699</v>
      </c>
      <c r="J70" s="27">
        <f t="shared" si="1"/>
        <v>-1193</v>
      </c>
      <c r="K70" s="7"/>
      <c r="L70" s="171">
        <f t="shared" si="2"/>
        <v>0.9534696103957272</v>
      </c>
      <c r="M70" s="27">
        <f t="shared" ca="1" si="3"/>
        <v>6.587972842776908E-7</v>
      </c>
      <c r="N70" s="44"/>
      <c r="O70" s="44"/>
      <c r="P70" s="7"/>
      <c r="Q70" s="28">
        <f t="shared" ca="1" si="4"/>
        <v>-3678.4451405538725</v>
      </c>
      <c r="R70" s="27">
        <f t="shared" ca="1" si="5"/>
        <v>-1212.9335307453505</v>
      </c>
      <c r="S70" s="7"/>
      <c r="T70" s="28">
        <f t="shared" ca="1" si="6"/>
        <v>0.95221099707330392</v>
      </c>
      <c r="U70" s="27">
        <f t="shared" ca="1" si="7"/>
        <v>-0.31361381494626661</v>
      </c>
      <c r="V70" s="7"/>
      <c r="W70" s="28">
        <f t="shared" ca="1" si="8"/>
        <v>0.95265794711315388</v>
      </c>
      <c r="X70" s="27">
        <f t="shared" ca="1" si="11"/>
        <v>281.33124336846981</v>
      </c>
      <c r="Y70" s="7"/>
      <c r="Z70" s="28">
        <f t="shared" si="12"/>
        <v>281.41199999999998</v>
      </c>
      <c r="AA70" s="27">
        <f t="shared" si="9"/>
        <v>4.9115659546222821</v>
      </c>
      <c r="AB70" s="7"/>
      <c r="AC70" s="28">
        <f t="shared" ca="1" si="0"/>
        <v>-8.0756631530164213E-2</v>
      </c>
      <c r="AD70" s="27">
        <f t="shared" ca="1" si="10"/>
        <v>2.5888148403339528E-2</v>
      </c>
      <c r="AE70" s="7">
        <v>99</v>
      </c>
    </row>
    <row r="71" spans="1:31" s="26" customFormat="1" x14ac:dyDescent="0.25">
      <c r="A71" s="26">
        <v>51</v>
      </c>
      <c r="B71" s="26">
        <v>625</v>
      </c>
      <c r="C71" s="26">
        <v>11471</v>
      </c>
      <c r="D71" s="26">
        <v>12488</v>
      </c>
      <c r="E71" s="26">
        <v>15036</v>
      </c>
      <c r="F71" s="26">
        <v>14038</v>
      </c>
      <c r="G71" s="27"/>
      <c r="H71" s="7"/>
      <c r="I71" s="28">
        <f t="shared" si="1"/>
        <v>-3565</v>
      </c>
      <c r="J71" s="27">
        <f t="shared" si="1"/>
        <v>-1550</v>
      </c>
      <c r="K71" s="7"/>
      <c r="L71" s="171">
        <f t="shared" si="2"/>
        <v>0.91806069017903258</v>
      </c>
      <c r="M71" s="27">
        <f t="shared" ca="1" si="3"/>
        <v>1.6754103911573748E-9</v>
      </c>
      <c r="N71" s="44"/>
      <c r="O71" s="44"/>
      <c r="P71" s="7"/>
      <c r="Q71" s="28">
        <f t="shared" ca="1" si="4"/>
        <v>-3544.4451405538725</v>
      </c>
      <c r="R71" s="27">
        <f t="shared" ca="1" si="5"/>
        <v>-1569.9335307453505</v>
      </c>
      <c r="S71" s="7"/>
      <c r="T71" s="28">
        <f t="shared" ca="1" si="6"/>
        <v>0.91752344058344137</v>
      </c>
      <c r="U71" s="27">
        <f t="shared" ca="1" si="7"/>
        <v>-0.40591906424300045</v>
      </c>
      <c r="V71" s="7"/>
      <c r="W71" s="28">
        <f t="shared" ca="1" si="8"/>
        <v>0.91810162195631084</v>
      </c>
      <c r="X71" s="27">
        <f t="shared" ca="1" si="11"/>
        <v>286.96135911126726</v>
      </c>
      <c r="Y71" s="7"/>
      <c r="Z71" s="28">
        <f t="shared" si="12"/>
        <v>287.03699999999998</v>
      </c>
      <c r="AA71" s="27">
        <f t="shared" si="9"/>
        <v>5.0097407250469628</v>
      </c>
      <c r="AB71" s="7"/>
      <c r="AC71" s="28">
        <f t="shared" ca="1" si="0"/>
        <v>-7.5640888732721123E-2</v>
      </c>
      <c r="AD71" s="27">
        <f t="shared" ca="1" si="10"/>
        <v>-5.1888848754572336E-2</v>
      </c>
      <c r="AE71" s="7">
        <v>98</v>
      </c>
    </row>
    <row r="72" spans="1:31" s="26" customFormat="1" x14ac:dyDescent="0.25">
      <c r="A72" s="26">
        <v>52</v>
      </c>
      <c r="B72" s="26">
        <v>617</v>
      </c>
      <c r="C72" s="26">
        <v>11545</v>
      </c>
      <c r="D72" s="26">
        <v>12309</v>
      </c>
      <c r="E72" s="26">
        <v>14941</v>
      </c>
      <c r="F72" s="26">
        <v>14193</v>
      </c>
      <c r="G72" s="27"/>
      <c r="H72" s="7"/>
      <c r="I72" s="28">
        <f t="shared" si="1"/>
        <v>-3396</v>
      </c>
      <c r="J72" s="27">
        <f t="shared" si="1"/>
        <v>-1884</v>
      </c>
      <c r="K72" s="7"/>
      <c r="L72" s="171">
        <f t="shared" si="2"/>
        <v>0.8744284420035191</v>
      </c>
      <c r="M72" s="27">
        <f t="shared" ca="1" si="3"/>
        <v>2.3238213136642263E-9</v>
      </c>
      <c r="N72" s="44"/>
      <c r="O72" s="44"/>
      <c r="P72" s="7"/>
      <c r="Q72" s="28">
        <f t="shared" ca="1" si="4"/>
        <v>-3375.4451405538725</v>
      </c>
      <c r="R72" s="27">
        <f t="shared" ca="1" si="5"/>
        <v>-1903.9335307453505</v>
      </c>
      <c r="S72" s="7"/>
      <c r="T72" s="28">
        <f t="shared" ca="1" si="6"/>
        <v>0.87377570142831629</v>
      </c>
      <c r="U72" s="27">
        <f t="shared" ca="1" si="7"/>
        <v>-0.49227747675030886</v>
      </c>
      <c r="V72" s="7"/>
      <c r="W72" s="28">
        <f t="shared" ca="1" si="8"/>
        <v>0.87447664803336667</v>
      </c>
      <c r="X72" s="27">
        <f t="shared" ca="1" si="11"/>
        <v>292.48664297769062</v>
      </c>
      <c r="Y72" s="7"/>
      <c r="Z72" s="28">
        <f t="shared" si="12"/>
        <v>292.58999999999997</v>
      </c>
      <c r="AA72" s="27">
        <f t="shared" si="9"/>
        <v>5.1066588584102082</v>
      </c>
      <c r="AB72" s="7"/>
      <c r="AC72" s="28">
        <f t="shared" ca="1" si="0"/>
        <v>-0.1033570223093534</v>
      </c>
      <c r="AD72" s="27">
        <f t="shared" ca="1" si="10"/>
        <v>3.1175896355648547E-2</v>
      </c>
      <c r="AE72" s="7">
        <v>97</v>
      </c>
    </row>
    <row r="73" spans="1:31" s="26" customFormat="1" x14ac:dyDescent="0.25">
      <c r="A73" s="26">
        <v>53</v>
      </c>
      <c r="B73" s="26">
        <v>619</v>
      </c>
      <c r="C73" s="26">
        <v>11652</v>
      </c>
      <c r="D73" s="26">
        <v>12153</v>
      </c>
      <c r="E73" s="26">
        <v>14844</v>
      </c>
      <c r="F73" s="26">
        <v>14359</v>
      </c>
      <c r="G73" s="27"/>
      <c r="H73" s="7"/>
      <c r="I73" s="28">
        <f t="shared" si="1"/>
        <v>-3192</v>
      </c>
      <c r="J73" s="27">
        <f t="shared" si="1"/>
        <v>-2206</v>
      </c>
      <c r="K73" s="7"/>
      <c r="L73" s="171">
        <f t="shared" si="2"/>
        <v>0.82240572328240613</v>
      </c>
      <c r="M73" s="27">
        <f t="shared" ca="1" si="3"/>
        <v>3.827319239970145E-7</v>
      </c>
      <c r="N73" s="44"/>
      <c r="O73" s="44"/>
      <c r="P73" s="7"/>
      <c r="Q73" s="28">
        <f t="shared" ca="1" si="4"/>
        <v>-3171.4451405538725</v>
      </c>
      <c r="R73" s="27">
        <f t="shared" ca="1" si="5"/>
        <v>-2225.9335307453503</v>
      </c>
      <c r="S73" s="7"/>
      <c r="T73" s="28">
        <f t="shared" ca="1" si="6"/>
        <v>0.82096777960792855</v>
      </c>
      <c r="U73" s="27">
        <f t="shared" ca="1" si="7"/>
        <v>-0.57553319180226481</v>
      </c>
      <c r="V73" s="7"/>
      <c r="W73" s="28">
        <f t="shared" ca="1" si="8"/>
        <v>0.82178706996753825</v>
      </c>
      <c r="X73" s="27">
        <f t="shared" ca="1" si="11"/>
        <v>298.1149875176219</v>
      </c>
      <c r="Y73" s="7"/>
      <c r="Z73" s="28">
        <f t="shared" si="12"/>
        <v>298.161</v>
      </c>
      <c r="AA73" s="27">
        <f t="shared" si="9"/>
        <v>5.2038911510388131</v>
      </c>
      <c r="AB73" s="7"/>
      <c r="AC73" s="28">
        <f t="shared" ca="1" si="0"/>
        <v>-4.6012482378102959E-2</v>
      </c>
      <c r="AD73" s="27">
        <f t="shared" ca="1" si="10"/>
        <v>-1.6344673230321405E-2</v>
      </c>
      <c r="AE73" s="7">
        <v>96</v>
      </c>
    </row>
    <row r="74" spans="1:31" s="26" customFormat="1" x14ac:dyDescent="0.25">
      <c r="A74" s="26">
        <v>54</v>
      </c>
      <c r="B74" s="26">
        <v>627</v>
      </c>
      <c r="C74" s="26">
        <v>11773</v>
      </c>
      <c r="D74" s="26">
        <v>12004</v>
      </c>
      <c r="E74" s="26">
        <v>14727</v>
      </c>
      <c r="F74" s="26">
        <v>14512</v>
      </c>
      <c r="G74" s="27"/>
      <c r="H74" s="7"/>
      <c r="I74" s="28">
        <f t="shared" si="1"/>
        <v>-2954</v>
      </c>
      <c r="J74" s="27">
        <f t="shared" si="1"/>
        <v>-2508</v>
      </c>
      <c r="K74" s="7"/>
      <c r="L74" s="171">
        <f t="shared" si="2"/>
        <v>0.76179041817462767</v>
      </c>
      <c r="M74" s="27">
        <f t="shared" ca="1" si="3"/>
        <v>2.2548305989875352E-6</v>
      </c>
      <c r="N74" s="44"/>
      <c r="O74" s="44"/>
      <c r="P74" s="7"/>
      <c r="Q74" s="28">
        <f t="shared" ca="1" si="4"/>
        <v>-2933.4451405538725</v>
      </c>
      <c r="R74" s="27">
        <f t="shared" ca="1" si="5"/>
        <v>-2527.9335307453503</v>
      </c>
      <c r="S74" s="7"/>
      <c r="T74" s="28">
        <f t="shared" ca="1" si="6"/>
        <v>0.75935853748414295</v>
      </c>
      <c r="U74" s="27">
        <f t="shared" ca="1" si="7"/>
        <v>-0.65361774442863352</v>
      </c>
      <c r="V74" s="7"/>
      <c r="W74" s="28">
        <f t="shared" ca="1" si="8"/>
        <v>0.76028880883828631</v>
      </c>
      <c r="X74" s="27">
        <f t="shared" ca="1" si="11"/>
        <v>303.79530103418733</v>
      </c>
      <c r="Y74" s="7"/>
      <c r="Z74" s="28">
        <f t="shared" si="12"/>
        <v>303.80399999999997</v>
      </c>
      <c r="AA74" s="27">
        <f t="shared" si="9"/>
        <v>5.3023800807288524</v>
      </c>
      <c r="AB74" s="7"/>
      <c r="AC74" s="28">
        <f t="shared" ca="1" si="0"/>
        <v>-8.6989658126412905E-3</v>
      </c>
      <c r="AD74" s="27">
        <f t="shared" ca="1" si="10"/>
        <v>-3.7004364365998299E-2</v>
      </c>
      <c r="AE74" s="7">
        <v>95</v>
      </c>
    </row>
    <row r="75" spans="1:31" s="26" customFormat="1" x14ac:dyDescent="0.25">
      <c r="A75" s="26">
        <v>55</v>
      </c>
      <c r="B75" s="26">
        <v>624</v>
      </c>
      <c r="C75" s="26">
        <v>11906</v>
      </c>
      <c r="D75" s="26">
        <v>11870</v>
      </c>
      <c r="E75" s="26">
        <v>14601</v>
      </c>
      <c r="F75" s="26">
        <v>14650</v>
      </c>
      <c r="G75" s="27"/>
      <c r="H75" s="7"/>
      <c r="I75" s="28">
        <f t="shared" si="1"/>
        <v>-2695</v>
      </c>
      <c r="J75" s="27">
        <f t="shared" si="1"/>
        <v>-2780</v>
      </c>
      <c r="K75" s="7"/>
      <c r="L75" s="171">
        <f t="shared" si="2"/>
        <v>0.69413127544947995</v>
      </c>
      <c r="M75" s="27">
        <f t="shared" ca="1" si="3"/>
        <v>6.2074485216246262E-7</v>
      </c>
      <c r="N75" s="44"/>
      <c r="O75" s="44"/>
      <c r="P75" s="7"/>
      <c r="Q75" s="28">
        <f t="shared" ca="1" si="4"/>
        <v>-2674.4451405538725</v>
      </c>
      <c r="R75" s="27">
        <f t="shared" ca="1" si="5"/>
        <v>-2799.9335307453503</v>
      </c>
      <c r="S75" s="7"/>
      <c r="T75" s="28">
        <f t="shared" ca="1" si="6"/>
        <v>0.69231318576119971</v>
      </c>
      <c r="U75" s="27">
        <f t="shared" ca="1" si="7"/>
        <v>-0.72394555341662126</v>
      </c>
      <c r="V75" s="7"/>
      <c r="W75" s="28">
        <f t="shared" ca="1" si="8"/>
        <v>0.69334340182245435</v>
      </c>
      <c r="X75" s="27">
        <f t="shared" ca="1" si="11"/>
        <v>309.34670280548244</v>
      </c>
      <c r="Y75" s="7"/>
      <c r="Z75" s="28">
        <f t="shared" si="12"/>
        <v>309.41999999999996</v>
      </c>
      <c r="AA75" s="27">
        <f t="shared" si="9"/>
        <v>5.4003977715208533</v>
      </c>
      <c r="AB75" s="7"/>
      <c r="AC75" s="28">
        <f t="shared" ca="1" si="0"/>
        <v>-7.3297194517522257E-2</v>
      </c>
      <c r="AD75" s="27">
        <f t="shared" ca="1" si="10"/>
        <v>1.8462947757029724E-2</v>
      </c>
      <c r="AE75" s="7">
        <v>94</v>
      </c>
    </row>
    <row r="76" spans="1:31" s="26" customFormat="1" x14ac:dyDescent="0.25">
      <c r="A76" s="26">
        <v>56</v>
      </c>
      <c r="B76" s="26">
        <v>628</v>
      </c>
      <c r="C76" s="26">
        <v>12046</v>
      </c>
      <c r="D76" s="26">
        <v>11736</v>
      </c>
      <c r="E76" s="26">
        <v>14451</v>
      </c>
      <c r="F76" s="26">
        <v>14777</v>
      </c>
      <c r="G76" s="27"/>
      <c r="H76" s="7"/>
      <c r="I76" s="28">
        <f t="shared" si="1"/>
        <v>-2405</v>
      </c>
      <c r="J76" s="27">
        <f t="shared" si="1"/>
        <v>-3041</v>
      </c>
      <c r="K76" s="7"/>
      <c r="L76" s="171">
        <f t="shared" si="2"/>
        <v>0.61930998394823622</v>
      </c>
      <c r="M76" s="27">
        <f t="shared" ca="1" si="3"/>
        <v>8.850577831434469E-7</v>
      </c>
      <c r="N76" s="44"/>
      <c r="O76" s="44"/>
      <c r="P76" s="7"/>
      <c r="Q76" s="28">
        <f t="shared" ca="1" si="4"/>
        <v>-2384.4451405538725</v>
      </c>
      <c r="R76" s="27">
        <f t="shared" ca="1" si="5"/>
        <v>-3060.9335307453503</v>
      </c>
      <c r="S76" s="7"/>
      <c r="T76" s="28">
        <f t="shared" ca="1" si="6"/>
        <v>0.61724310082045242</v>
      </c>
      <c r="U76" s="27">
        <f t="shared" ca="1" si="7"/>
        <v>-0.79142922307053587</v>
      </c>
      <c r="V76" s="7"/>
      <c r="W76" s="28">
        <f t="shared" ca="1" si="8"/>
        <v>0.61836920885123192</v>
      </c>
      <c r="X76" s="27">
        <f t="shared" ca="1" si="11"/>
        <v>315.10810232840208</v>
      </c>
      <c r="Y76" s="7"/>
      <c r="Z76" s="28">
        <f t="shared" si="12"/>
        <v>315.07199999999995</v>
      </c>
      <c r="AA76" s="27">
        <f t="shared" si="9"/>
        <v>5.4990437808435733</v>
      </c>
      <c r="AB76" s="7"/>
      <c r="AC76" s="28">
        <f t="shared" ca="1" si="0"/>
        <v>3.6102328402137118E-2</v>
      </c>
      <c r="AD76" s="27">
        <f t="shared" ca="1" si="10"/>
        <v>-5.8067373611947914E-2</v>
      </c>
      <c r="AE76" s="7">
        <v>93</v>
      </c>
    </row>
    <row r="77" spans="1:31" s="26" customFormat="1" x14ac:dyDescent="0.25">
      <c r="A77" s="26">
        <v>57</v>
      </c>
      <c r="B77" s="26">
        <v>640</v>
      </c>
      <c r="C77" s="26">
        <v>12204</v>
      </c>
      <c r="D77" s="26">
        <v>11626</v>
      </c>
      <c r="E77" s="26">
        <v>14293</v>
      </c>
      <c r="F77" s="26">
        <v>14888</v>
      </c>
      <c r="G77" s="27"/>
      <c r="H77" s="7"/>
      <c r="I77" s="28">
        <f t="shared" si="1"/>
        <v>-2089</v>
      </c>
      <c r="J77" s="27">
        <f t="shared" si="1"/>
        <v>-3262</v>
      </c>
      <c r="K77" s="7"/>
      <c r="L77" s="171">
        <f t="shared" si="2"/>
        <v>0.53686652137760094</v>
      </c>
      <c r="M77" s="27">
        <f t="shared" ca="1" si="3"/>
        <v>4.6933510258814627E-8</v>
      </c>
      <c r="N77" s="44"/>
      <c r="O77" s="44"/>
      <c r="P77" s="7"/>
      <c r="Q77" s="28">
        <f t="shared" ca="1" si="4"/>
        <v>-2068.4451405538725</v>
      </c>
      <c r="R77" s="27">
        <f t="shared" ca="1" si="5"/>
        <v>-3281.9335307453503</v>
      </c>
      <c r="S77" s="7"/>
      <c r="T77" s="28">
        <f t="shared" ca="1" si="6"/>
        <v>0.53544259447122444</v>
      </c>
      <c r="U77" s="27">
        <f t="shared" ca="1" si="7"/>
        <v>-0.84857056787327589</v>
      </c>
      <c r="V77" s="7"/>
      <c r="W77" s="28">
        <f t="shared" ca="1" si="8"/>
        <v>0.5366498799451398</v>
      </c>
      <c r="X77" s="27">
        <f t="shared" ca="1" si="11"/>
        <v>320.79983394299484</v>
      </c>
      <c r="Y77" s="7"/>
      <c r="Z77" s="28">
        <f t="shared" si="12"/>
        <v>320.83199999999994</v>
      </c>
      <c r="AA77" s="27">
        <f t="shared" si="9"/>
        <v>5.5995747457584466</v>
      </c>
      <c r="AB77" s="7"/>
      <c r="AC77" s="28">
        <f t="shared" ca="1" si="0"/>
        <v>-3.2166057005099447E-2</v>
      </c>
      <c r="AD77" s="27">
        <f t="shared" ca="1" si="10"/>
        <v>4.429027872407687E-2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12366</v>
      </c>
      <c r="D78" s="26">
        <v>11528</v>
      </c>
      <c r="E78" s="26">
        <v>14121</v>
      </c>
      <c r="F78" s="26">
        <v>14978</v>
      </c>
      <c r="G78" s="27"/>
      <c r="H78" s="7"/>
      <c r="I78" s="28">
        <f t="shared" si="1"/>
        <v>-1755</v>
      </c>
      <c r="J78" s="27">
        <f t="shared" si="1"/>
        <v>-3450</v>
      </c>
      <c r="K78" s="7"/>
      <c r="L78" s="171">
        <f t="shared" si="2"/>
        <v>0.44998694235087272</v>
      </c>
      <c r="M78" s="27">
        <f t="shared" ca="1" si="3"/>
        <v>7.3955493551306327E-8</v>
      </c>
      <c r="N78" s="44"/>
      <c r="O78" s="44"/>
      <c r="P78" s="7"/>
      <c r="Q78" s="28">
        <f t="shared" ca="1" si="4"/>
        <v>-1734.4451405538725</v>
      </c>
      <c r="R78" s="27">
        <f t="shared" ca="1" si="5"/>
        <v>-3469.9335307453503</v>
      </c>
      <c r="S78" s="7"/>
      <c r="T78" s="28">
        <f t="shared" ca="1" si="6"/>
        <v>0.44898256560843275</v>
      </c>
      <c r="U78" s="27">
        <f t="shared" ca="1" si="7"/>
        <v>-0.89717949467379676</v>
      </c>
      <c r="V78" s="7"/>
      <c r="W78" s="28">
        <f t="shared" ca="1" si="8"/>
        <v>0.450258889944264</v>
      </c>
      <c r="X78" s="27">
        <f t="shared" ca="1" si="11"/>
        <v>326.45949889563121</v>
      </c>
      <c r="Y78" s="7"/>
      <c r="Z78" s="28">
        <f t="shared" si="12"/>
        <v>326.52899999999994</v>
      </c>
      <c r="AA78" s="27">
        <f t="shared" si="9"/>
        <v>5.6990061532445626</v>
      </c>
      <c r="AB78" s="7"/>
      <c r="AC78" s="28">
        <f t="shared" ca="1" si="0"/>
        <v>-6.9501104368725919E-2</v>
      </c>
      <c r="AD78" s="27">
        <f t="shared" ca="1" si="10"/>
        <v>3.7337807979156423E-2</v>
      </c>
      <c r="AE78" s="7">
        <v>91</v>
      </c>
    </row>
    <row r="79" spans="1:31" s="26" customFormat="1" x14ac:dyDescent="0.25">
      <c r="A79" s="26">
        <v>59</v>
      </c>
      <c r="B79" s="26">
        <v>631</v>
      </c>
      <c r="C79" s="26">
        <v>12546</v>
      </c>
      <c r="D79" s="26">
        <v>11450</v>
      </c>
      <c r="E79" s="26">
        <v>13947</v>
      </c>
      <c r="F79" s="26">
        <v>15059</v>
      </c>
      <c r="G79" s="27"/>
      <c r="H79" s="7"/>
      <c r="I79" s="28">
        <f t="shared" si="1"/>
        <v>-1401</v>
      </c>
      <c r="J79" s="27">
        <f t="shared" si="1"/>
        <v>-3609</v>
      </c>
      <c r="K79" s="7"/>
      <c r="L79" s="171">
        <f t="shared" si="2"/>
        <v>0.35895487396329134</v>
      </c>
      <c r="M79" s="27">
        <f t="shared" ca="1" si="3"/>
        <v>7.5564286605064373E-8</v>
      </c>
      <c r="N79" s="44"/>
      <c r="O79" s="44"/>
      <c r="P79" s="7"/>
      <c r="Q79" s="28">
        <f t="shared" ca="1" si="4"/>
        <v>-1380.4451405538725</v>
      </c>
      <c r="R79" s="27">
        <f t="shared" ca="1" si="5"/>
        <v>-3628.9335307453503</v>
      </c>
      <c r="S79" s="7"/>
      <c r="T79" s="28">
        <f t="shared" ca="1" si="6"/>
        <v>0.35734528950834821</v>
      </c>
      <c r="U79" s="27">
        <f t="shared" ca="1" si="7"/>
        <v>-0.93829023595721606</v>
      </c>
      <c r="V79" s="7"/>
      <c r="W79" s="28">
        <f t="shared" ca="1" si="8"/>
        <v>0.3586799843734465</v>
      </c>
      <c r="X79" s="27">
        <f t="shared" ca="1" si="11"/>
        <v>332.18941894105399</v>
      </c>
      <c r="Y79" s="7"/>
      <c r="Z79" s="28">
        <f t="shared" si="12"/>
        <v>332.20799999999991</v>
      </c>
      <c r="AA79" s="27">
        <f t="shared" si="9"/>
        <v>5.7981234014653209</v>
      </c>
      <c r="AB79" s="7"/>
      <c r="AC79" s="28">
        <f t="shared" ca="1" si="0"/>
        <v>-1.8581058945926543E-2</v>
      </c>
      <c r="AD79" s="27">
        <f t="shared" ca="1" si="10"/>
        <v>1.5496971961113104E-2</v>
      </c>
      <c r="AE79" s="7">
        <v>90</v>
      </c>
    </row>
    <row r="80" spans="1:31" s="26" customFormat="1" x14ac:dyDescent="0.25">
      <c r="A80" s="26">
        <v>60</v>
      </c>
      <c r="B80" s="26">
        <v>620</v>
      </c>
      <c r="C80" s="26">
        <v>12728</v>
      </c>
      <c r="D80" s="26">
        <v>11394</v>
      </c>
      <c r="E80" s="26">
        <v>13771</v>
      </c>
      <c r="F80" s="26">
        <v>15123</v>
      </c>
      <c r="G80" s="27"/>
      <c r="H80" s="7"/>
      <c r="I80" s="28">
        <f t="shared" si="1"/>
        <v>-1043</v>
      </c>
      <c r="J80" s="27">
        <f t="shared" si="1"/>
        <v>-3729</v>
      </c>
      <c r="K80" s="7"/>
      <c r="L80" s="171">
        <f t="shared" si="2"/>
        <v>0.26607081206438782</v>
      </c>
      <c r="M80" s="27">
        <f t="shared" ca="1" si="3"/>
        <v>3.8117814174357876E-10</v>
      </c>
      <c r="N80" s="44"/>
      <c r="O80" s="44"/>
      <c r="P80" s="7"/>
      <c r="Q80" s="28">
        <f t="shared" ca="1" si="4"/>
        <v>-1022.4451405538725</v>
      </c>
      <c r="R80" s="27">
        <f t="shared" ca="1" si="5"/>
        <v>-3748.9335307453503</v>
      </c>
      <c r="S80" s="7"/>
      <c r="T80" s="28">
        <f t="shared" ca="1" si="6"/>
        <v>0.26467256396080502</v>
      </c>
      <c r="U80" s="27">
        <f t="shared" ca="1" si="7"/>
        <v>-0.96931721051074005</v>
      </c>
      <c r="V80" s="7"/>
      <c r="W80" s="28">
        <f t="shared" ca="1" si="8"/>
        <v>0.26605128828038616</v>
      </c>
      <c r="X80" s="27">
        <f t="shared" ca="1" si="11"/>
        <v>337.76159333583701</v>
      </c>
      <c r="Y80" s="7"/>
      <c r="Z80" s="28">
        <f t="shared" si="12"/>
        <v>337.7879999999999</v>
      </c>
      <c r="AA80" s="27">
        <f t="shared" si="9"/>
        <v>5.8955127737266038</v>
      </c>
      <c r="AB80" s="7"/>
      <c r="AC80" s="28">
        <f t="shared" ca="1" si="0"/>
        <v>-2.6406664162891502E-2</v>
      </c>
      <c r="AD80" s="27">
        <f t="shared" ca="1" si="10"/>
        <v>2.7674227157547193E-2</v>
      </c>
      <c r="AE80" s="7">
        <v>89</v>
      </c>
    </row>
    <row r="81" spans="1:31" s="26" customFormat="1" x14ac:dyDescent="0.25">
      <c r="A81" s="26">
        <v>61</v>
      </c>
      <c r="B81" s="26">
        <v>608</v>
      </c>
      <c r="C81" s="26">
        <v>12905</v>
      </c>
      <c r="D81" s="26">
        <v>11354</v>
      </c>
      <c r="E81" s="26">
        <v>13590</v>
      </c>
      <c r="F81" s="26">
        <v>15168</v>
      </c>
      <c r="G81" s="27"/>
      <c r="H81" s="7"/>
      <c r="I81" s="28">
        <f t="shared" si="1"/>
        <v>-685</v>
      </c>
      <c r="J81" s="27">
        <f t="shared" si="1"/>
        <v>-3814</v>
      </c>
      <c r="K81" s="7"/>
      <c r="L81" s="171">
        <f t="shared" si="2"/>
        <v>0.17252844189372007</v>
      </c>
      <c r="M81" s="27">
        <f t="shared" ca="1" si="3"/>
        <v>7.7665626779008436E-7</v>
      </c>
      <c r="N81" s="44"/>
      <c r="O81" s="44"/>
      <c r="P81" s="7"/>
      <c r="Q81" s="28">
        <f t="shared" ca="1" si="4"/>
        <v>-664.44514055387253</v>
      </c>
      <c r="R81" s="27">
        <f t="shared" ca="1" si="5"/>
        <v>-3833.9335307453503</v>
      </c>
      <c r="S81" s="7"/>
      <c r="T81" s="28">
        <f t="shared" ca="1" si="6"/>
        <v>0.17199983841326189</v>
      </c>
      <c r="U81" s="27">
        <f t="shared" ca="1" si="7"/>
        <v>-0.9912946508194862</v>
      </c>
      <c r="V81" s="7"/>
      <c r="W81" s="28">
        <f t="shared" ca="1" si="8"/>
        <v>0.17340972293163595</v>
      </c>
      <c r="X81" s="27">
        <f t="shared" ca="1" si="11"/>
        <v>343.18726565185318</v>
      </c>
      <c r="Y81" s="7"/>
      <c r="Z81" s="28">
        <f t="shared" si="12"/>
        <v>343.25999999999988</v>
      </c>
      <c r="AA81" s="27">
        <f t="shared" si="9"/>
        <v>5.9910171903957332</v>
      </c>
      <c r="AB81" s="7"/>
      <c r="AC81" s="28">
        <f t="shared" ca="1" si="0"/>
        <v>-7.2734348146695993E-2</v>
      </c>
      <c r="AD81" s="27">
        <f t="shared" ca="1" si="10"/>
        <v>4.4523526306136318E-2</v>
      </c>
      <c r="AE81" s="7">
        <v>88</v>
      </c>
    </row>
    <row r="82" spans="1:31" s="26" customFormat="1" x14ac:dyDescent="0.25">
      <c r="A82" s="26">
        <v>62</v>
      </c>
      <c r="B82" s="26">
        <v>623</v>
      </c>
      <c r="C82" s="26">
        <v>13088</v>
      </c>
      <c r="D82" s="26">
        <v>11320</v>
      </c>
      <c r="E82" s="26">
        <v>13397</v>
      </c>
      <c r="F82" s="26">
        <v>15181</v>
      </c>
      <c r="G82" s="27"/>
      <c r="H82" s="7"/>
      <c r="I82" s="28">
        <f t="shared" si="1"/>
        <v>-309</v>
      </c>
      <c r="J82" s="27">
        <f t="shared" si="1"/>
        <v>-3861</v>
      </c>
      <c r="K82" s="7"/>
      <c r="L82" s="171">
        <f t="shared" si="2"/>
        <v>7.5053061148712727E-2</v>
      </c>
      <c r="M82" s="27">
        <f t="shared" ca="1" si="3"/>
        <v>1.0849240485325635E-6</v>
      </c>
      <c r="N82" s="44"/>
      <c r="O82" s="44"/>
      <c r="P82" s="7"/>
      <c r="Q82" s="28">
        <f t="shared" ca="1" si="4"/>
        <v>-288.44514055387259</v>
      </c>
      <c r="R82" s="27">
        <f t="shared" ca="1" si="5"/>
        <v>-3880.9335307453503</v>
      </c>
      <c r="S82" s="7"/>
      <c r="T82" s="28">
        <f t="shared" ca="1" si="6"/>
        <v>7.4667590352155144E-2</v>
      </c>
      <c r="U82" s="27">
        <f t="shared" ca="1" si="7"/>
        <v>-1.0034468825196166</v>
      </c>
      <c r="V82" s="7"/>
      <c r="W82" s="28">
        <f t="shared" ca="1" si="8"/>
        <v>7.6094658023003622E-2</v>
      </c>
      <c r="X82" s="27">
        <f t="shared" ca="1" si="11"/>
        <v>348.77313642718673</v>
      </c>
      <c r="Y82" s="7"/>
      <c r="Z82" s="28">
        <f t="shared" si="12"/>
        <v>348.86699999999985</v>
      </c>
      <c r="AA82" s="27">
        <f t="shared" si="9"/>
        <v>6.0888778015550544</v>
      </c>
      <c r="AB82" s="7"/>
      <c r="AC82" s="28">
        <f t="shared" ca="1" si="0"/>
        <v>-9.38635728131203E-2</v>
      </c>
      <c r="AD82" s="27">
        <f t="shared" ca="1" si="10"/>
        <v>3.9438989548898462E-2</v>
      </c>
      <c r="AE82" s="7">
        <v>87</v>
      </c>
    </row>
    <row r="83" spans="1:31" s="26" customFormat="1" x14ac:dyDescent="0.25">
      <c r="A83" s="26">
        <v>63</v>
      </c>
      <c r="B83" s="26">
        <v>627</v>
      </c>
      <c r="C83" s="26">
        <v>13278</v>
      </c>
      <c r="D83" s="26">
        <v>11317</v>
      </c>
      <c r="E83" s="26">
        <v>13205</v>
      </c>
      <c r="F83" s="26">
        <v>15187</v>
      </c>
      <c r="G83" s="27"/>
      <c r="H83" s="7"/>
      <c r="I83" s="28">
        <f t="shared" si="1"/>
        <v>73</v>
      </c>
      <c r="J83" s="27">
        <f t="shared" si="1"/>
        <v>-3870</v>
      </c>
      <c r="K83" s="7"/>
      <c r="L83" s="171">
        <f t="shared" si="2"/>
        <v>-2.3772628859035028E-2</v>
      </c>
      <c r="M83" s="27">
        <f t="shared" ca="1" si="3"/>
        <v>9.7037058244476056E-7</v>
      </c>
      <c r="N83" s="44"/>
      <c r="O83" s="44"/>
      <c r="P83" s="7"/>
      <c r="Q83" s="28">
        <f t="shared" ca="1" si="4"/>
        <v>93.554859446127423</v>
      </c>
      <c r="R83" s="27">
        <f t="shared" ca="1" si="5"/>
        <v>-3889.9335307453503</v>
      </c>
      <c r="S83" s="7"/>
      <c r="T83" s="28">
        <f t="shared" ca="1" si="6"/>
        <v>-2.4217831880139502E-2</v>
      </c>
      <c r="U83" s="27">
        <f t="shared" ca="1" si="7"/>
        <v>-1.0057739056111308</v>
      </c>
      <c r="V83" s="7"/>
      <c r="W83" s="28">
        <f t="shared" ca="1" si="8"/>
        <v>-2.2787554962088834E-2</v>
      </c>
      <c r="X83" s="27">
        <f t="shared" ca="1" si="11"/>
        <v>354.40767593667636</v>
      </c>
      <c r="Y83" s="7"/>
      <c r="Z83" s="28">
        <f t="shared" si="12"/>
        <v>354.50999999999982</v>
      </c>
      <c r="AA83" s="27">
        <f t="shared" si="9"/>
        <v>6.1873667312450946</v>
      </c>
      <c r="AB83" s="7"/>
      <c r="AC83" s="28">
        <f t="shared" ca="1" si="0"/>
        <v>-0.102324063323465</v>
      </c>
      <c r="AD83" s="27">
        <f t="shared" ca="1" si="10"/>
        <v>-4.5120418587316635E-3</v>
      </c>
      <c r="AE83" s="7">
        <v>86</v>
      </c>
    </row>
    <row r="84" spans="1:31" s="26" customFormat="1" x14ac:dyDescent="0.25">
      <c r="A84" s="26">
        <v>64</v>
      </c>
      <c r="B84" s="26">
        <v>629</v>
      </c>
      <c r="C84" s="26">
        <v>13467</v>
      </c>
      <c r="D84" s="26">
        <v>11331</v>
      </c>
      <c r="E84" s="26">
        <v>13012</v>
      </c>
      <c r="F84" s="26">
        <v>15170</v>
      </c>
      <c r="G84" s="27"/>
      <c r="H84" s="7"/>
      <c r="I84" s="28">
        <f t="shared" si="1"/>
        <v>455</v>
      </c>
      <c r="J84" s="27">
        <f t="shared" si="1"/>
        <v>-3839</v>
      </c>
      <c r="K84" s="7"/>
      <c r="L84" s="171">
        <f t="shared" si="2"/>
        <v>-0.12268226594330763</v>
      </c>
      <c r="M84" s="27">
        <f t="shared" ca="1" si="3"/>
        <v>9.9558543355886179E-7</v>
      </c>
      <c r="N84" s="44"/>
      <c r="O84" s="44"/>
      <c r="P84" s="7"/>
      <c r="Q84" s="28">
        <f t="shared" ca="1" si="4"/>
        <v>475.55485944612741</v>
      </c>
      <c r="R84" s="27">
        <f t="shared" ca="1" si="5"/>
        <v>-3858.9335307453503</v>
      </c>
      <c r="S84" s="7"/>
      <c r="T84" s="28">
        <f t="shared" ca="1" si="6"/>
        <v>-0.12310325411243414</v>
      </c>
      <c r="U84" s="27">
        <f t="shared" ca="1" si="7"/>
        <v>-0.99775860385147042</v>
      </c>
      <c r="V84" s="7"/>
      <c r="W84" s="28">
        <f t="shared" ca="1" si="8"/>
        <v>-0.12168447566796974</v>
      </c>
      <c r="X84" s="27">
        <f ca="1">IF(MOD(ATAN2(U84,W84)*180/PI()-$J$9+360,360)&lt;355,MOD(ATAN2(U84,W84)*180/PI()-$J$9+360,360)+360,MOD(ATAN2(U84,W84)*180/PI()-$J$9+360,360))</f>
        <v>360.06309333213034</v>
      </c>
      <c r="Y84" s="7"/>
      <c r="Z84" s="28">
        <f t="shared" si="12"/>
        <v>360.17099999999982</v>
      </c>
      <c r="AA84" s="27">
        <f t="shared" si="9"/>
        <v>6.2861698202004934</v>
      </c>
      <c r="AB84" s="7"/>
      <c r="AC84" s="28">
        <f t="shared" ref="AC84:AC147" ca="1" si="13">X84-Z84</f>
        <v>-0.10790666786948577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13420</v>
      </c>
      <c r="D85" s="26">
        <v>11285</v>
      </c>
      <c r="E85" s="26">
        <v>12963</v>
      </c>
      <c r="F85" s="26">
        <v>15110</v>
      </c>
      <c r="G85" s="27"/>
      <c r="H85" s="7"/>
      <c r="I85" s="28">
        <f t="shared" ref="I85:J148" si="14">C85-E85</f>
        <v>457</v>
      </c>
      <c r="J85" s="27">
        <f t="shared" si="14"/>
        <v>-3825</v>
      </c>
      <c r="K85" s="7"/>
      <c r="L85" s="171">
        <f>$O$3*SIN(2*PI()/$O$4*($Z85+$O$5))+$O$6</f>
        <v>-0.12294761068005697</v>
      </c>
      <c r="M85" s="27">
        <f t="shared" ref="M85:M148" ca="1" si="15">(W85-L85)^2</f>
        <v>5.4798792128669281E-7</v>
      </c>
      <c r="N85" s="44"/>
      <c r="O85" s="44"/>
      <c r="P85" s="7"/>
      <c r="Q85" s="28">
        <f t="shared" ref="Q85:Q148" ca="1" si="16">I85-$J$4</f>
        <v>477.55485944612741</v>
      </c>
      <c r="R85" s="27">
        <f t="shared" ref="R85:R148" ca="1" si="17">J85-$J$3</f>
        <v>-3844.9335307453503</v>
      </c>
      <c r="S85" s="7"/>
      <c r="T85" s="28">
        <f t="shared" ref="T85:T148" ca="1" si="18">Q85/$J$7</f>
        <v>-0.12362097883616344</v>
      </c>
      <c r="U85" s="27">
        <f t="shared" ref="U85:U148" ca="1" si="19">R85/$J$6</f>
        <v>-0.99413879015355922</v>
      </c>
      <c r="V85" s="7"/>
      <c r="W85" s="28">
        <f t="shared" ref="W85:W148" ca="1" si="20">(T85-U85*SIN(-$J$11*PI()/180))/(COS(-$J$11*PI()/180))</f>
        <v>-0.12220734861748271</v>
      </c>
      <c r="X85" s="27">
        <f ca="1">IF(MOD(ATAN2(U85,W85)*180/PI()-$J$9+360,360)&lt;355,MOD(ATAN2(U85,W85)*180/PI()-$J$9+360,360)+360,MOD(ATAN2(U85,W85)*180/PI()-$J$9+360,360))</f>
        <v>360.11785062205632</v>
      </c>
      <c r="Y85" s="7"/>
      <c r="Z85" s="28">
        <f t="shared" si="12"/>
        <v>360.17099999999982</v>
      </c>
      <c r="AA85" s="27">
        <f t="shared" ref="AA85:AA148" si="21">Z85*PI()/180</f>
        <v>6.2861698202004934</v>
      </c>
      <c r="AB85" s="7"/>
      <c r="AC85" s="28">
        <f t="shared" ca="1" si="13"/>
        <v>-5.3149377943498166E-2</v>
      </c>
      <c r="AD85" s="27"/>
      <c r="AE85" s="7"/>
    </row>
    <row r="86" spans="1:31" s="26" customFormat="1" x14ac:dyDescent="0.25">
      <c r="A86" s="26">
        <v>1</v>
      </c>
      <c r="B86" s="26">
        <v>-610</v>
      </c>
      <c r="C86" s="26">
        <v>13237</v>
      </c>
      <c r="D86" s="26">
        <v>11274</v>
      </c>
      <c r="E86" s="26">
        <v>13153</v>
      </c>
      <c r="F86" s="26">
        <v>15133</v>
      </c>
      <c r="G86" s="27"/>
      <c r="H86" s="7"/>
      <c r="I86" s="28">
        <f t="shared" si="14"/>
        <v>84</v>
      </c>
      <c r="J86" s="27">
        <f t="shared" si="14"/>
        <v>-3859</v>
      </c>
      <c r="K86" s="7"/>
      <c r="L86" s="171">
        <f t="shared" ref="L86:L149" si="22">$O$3*SIN(2*PI()/$O$4*($Z86+$O$5))+$O$6</f>
        <v>-2.7361150490363743E-2</v>
      </c>
      <c r="M86" s="27">
        <f t="shared" ca="1" si="15"/>
        <v>2.9654976877061405E-6</v>
      </c>
      <c r="N86" s="44"/>
      <c r="O86" s="44"/>
      <c r="P86" s="7"/>
      <c r="Q86" s="28">
        <f t="shared" ca="1" si="16"/>
        <v>104.55485944612742</v>
      </c>
      <c r="R86" s="27">
        <f t="shared" ca="1" si="17"/>
        <v>-3878.9335307453503</v>
      </c>
      <c r="S86" s="7"/>
      <c r="T86" s="28">
        <f t="shared" ca="1" si="18"/>
        <v>-2.7065317860650601E-2</v>
      </c>
      <c r="U86" s="27">
        <f t="shared" ca="1" si="19"/>
        <v>-1.0029297662770578</v>
      </c>
      <c r="V86" s="7"/>
      <c r="W86" s="28">
        <f t="shared" ca="1" si="20"/>
        <v>-2.5639088445109235E-2</v>
      </c>
      <c r="X86" s="27">
        <f ca="1">MOD(ATAN2(U86,W86)*180/PI()-$J$9+360,360)</f>
        <v>354.57416389481762</v>
      </c>
      <c r="Y86" s="7"/>
      <c r="Z86" s="28">
        <f t="shared" ref="Z86:Z149" si="23">360/40000*B86+Z85</f>
        <v>354.68099999999981</v>
      </c>
      <c r="AA86" s="27">
        <f t="shared" si="21"/>
        <v>6.1903512442660045</v>
      </c>
      <c r="AB86" s="7"/>
      <c r="AC86" s="28">
        <f t="shared" ca="1" si="13"/>
        <v>-0.10683610518219666</v>
      </c>
      <c r="AD86" s="27"/>
      <c r="AE86" s="7"/>
    </row>
    <row r="87" spans="1:31" s="26" customFormat="1" x14ac:dyDescent="0.25">
      <c r="A87" s="26">
        <v>2</v>
      </c>
      <c r="B87" s="26">
        <v>-618</v>
      </c>
      <c r="C87" s="26">
        <v>13045</v>
      </c>
      <c r="D87" s="26">
        <v>11278</v>
      </c>
      <c r="E87" s="26">
        <v>13333</v>
      </c>
      <c r="F87" s="26">
        <v>15122</v>
      </c>
      <c r="G87" s="27"/>
      <c r="H87" s="7"/>
      <c r="I87" s="28">
        <f t="shared" si="14"/>
        <v>-288</v>
      </c>
      <c r="J87" s="27">
        <f t="shared" si="14"/>
        <v>-3844</v>
      </c>
      <c r="K87" s="7"/>
      <c r="L87" s="171">
        <f t="shared" si="22"/>
        <v>6.9730680325375299E-2</v>
      </c>
      <c r="M87" s="27">
        <f t="shared" ca="1" si="15"/>
        <v>8.4936834732511594E-7</v>
      </c>
      <c r="N87" s="44"/>
      <c r="O87" s="44"/>
      <c r="P87" s="7"/>
      <c r="Q87" s="28">
        <f t="shared" ca="1" si="16"/>
        <v>-267.44514055387259</v>
      </c>
      <c r="R87" s="27">
        <f t="shared" ca="1" si="17"/>
        <v>-3863.9335307453503</v>
      </c>
      <c r="S87" s="7"/>
      <c r="T87" s="28">
        <f t="shared" ca="1" si="18"/>
        <v>6.9231480752997593E-2</v>
      </c>
      <c r="U87" s="27">
        <f t="shared" ca="1" si="19"/>
        <v>-0.99905139445786728</v>
      </c>
      <c r="V87" s="7"/>
      <c r="W87" s="28">
        <f t="shared" ca="1" si="20"/>
        <v>7.0652292145679876E-2</v>
      </c>
      <c r="X87" s="27">
        <f ca="1">MOD(ATAN2(U87,W87)*180/PI()-$J$9+360,360)</f>
        <v>349.06457541673558</v>
      </c>
      <c r="Y87" s="7"/>
      <c r="Z87" s="28">
        <f t="shared" si="23"/>
        <v>349.1189999999998</v>
      </c>
      <c r="AA87" s="27">
        <f t="shared" si="21"/>
        <v>6.0932760312700793</v>
      </c>
      <c r="AB87" s="7"/>
      <c r="AC87" s="28">
        <f t="shared" ca="1" si="13"/>
        <v>-5.4424583264221837E-2</v>
      </c>
      <c r="AD87" s="27"/>
      <c r="AE87" s="7"/>
    </row>
    <row r="88" spans="1:31" s="26" customFormat="1" x14ac:dyDescent="0.25">
      <c r="A88" s="26">
        <v>3</v>
      </c>
      <c r="B88" s="26">
        <v>-628</v>
      </c>
      <c r="C88" s="26">
        <v>12858</v>
      </c>
      <c r="D88" s="26">
        <v>11302</v>
      </c>
      <c r="E88" s="26">
        <v>13524</v>
      </c>
      <c r="F88" s="26">
        <v>15106</v>
      </c>
      <c r="G88" s="27"/>
      <c r="H88" s="7"/>
      <c r="I88" s="28">
        <f t="shared" si="14"/>
        <v>-666</v>
      </c>
      <c r="J88" s="27">
        <f t="shared" si="14"/>
        <v>-3804</v>
      </c>
      <c r="K88" s="7"/>
      <c r="L88" s="171">
        <f t="shared" si="22"/>
        <v>0.16771517983566681</v>
      </c>
      <c r="M88" s="27">
        <f t="shared" ca="1" si="15"/>
        <v>5.9671966035740788E-7</v>
      </c>
      <c r="N88" s="44"/>
      <c r="O88" s="44"/>
      <c r="P88" s="7"/>
      <c r="Q88" s="28">
        <f t="shared" ca="1" si="16"/>
        <v>-645.44514055387253</v>
      </c>
      <c r="R88" s="27">
        <f t="shared" ca="1" si="17"/>
        <v>-3823.9335307453503</v>
      </c>
      <c r="S88" s="7"/>
      <c r="T88" s="28">
        <f t="shared" ca="1" si="18"/>
        <v>0.16708145353783363</v>
      </c>
      <c r="U88" s="27">
        <f t="shared" ca="1" si="19"/>
        <v>-0.98870906960669258</v>
      </c>
      <c r="V88" s="7"/>
      <c r="W88" s="28">
        <f t="shared" ca="1" si="20"/>
        <v>0.16848765615268721</v>
      </c>
      <c r="X88" s="27">
        <f t="shared" ref="X88:X148" ca="1" si="24">MOD(ATAN2(U88,W88)*180/PI()-$J$9+360,360)</f>
        <v>343.43878917815925</v>
      </c>
      <c r="Y88" s="7"/>
      <c r="Z88" s="28">
        <f t="shared" si="23"/>
        <v>343.46699999999981</v>
      </c>
      <c r="AA88" s="27">
        <f t="shared" si="21"/>
        <v>5.9946300219473603</v>
      </c>
      <c r="AB88" s="7"/>
      <c r="AC88" s="28">
        <f t="shared" ca="1" si="13"/>
        <v>-2.8210821840559674E-2</v>
      </c>
      <c r="AD88" s="27"/>
      <c r="AE88" s="7"/>
    </row>
    <row r="89" spans="1:31" s="26" customFormat="1" x14ac:dyDescent="0.25">
      <c r="A89" s="26">
        <v>4</v>
      </c>
      <c r="B89" s="26">
        <v>-611</v>
      </c>
      <c r="C89" s="26">
        <v>12685</v>
      </c>
      <c r="D89" s="26">
        <v>11347</v>
      </c>
      <c r="E89" s="26">
        <v>13711</v>
      </c>
      <c r="F89" s="26">
        <v>15067</v>
      </c>
      <c r="G89" s="27"/>
      <c r="H89" s="7"/>
      <c r="I89" s="28">
        <f t="shared" si="14"/>
        <v>-1026</v>
      </c>
      <c r="J89" s="27">
        <f t="shared" si="14"/>
        <v>-3720</v>
      </c>
      <c r="K89" s="7"/>
      <c r="L89" s="171">
        <f t="shared" si="22"/>
        <v>0.26148913223380266</v>
      </c>
      <c r="M89" s="27">
        <f t="shared" ca="1" si="15"/>
        <v>2.5021610893426092E-8</v>
      </c>
      <c r="N89" s="44"/>
      <c r="O89" s="44"/>
      <c r="P89" s="7"/>
      <c r="Q89" s="28">
        <f t="shared" ca="1" si="16"/>
        <v>-1005.4451405538725</v>
      </c>
      <c r="R89" s="27">
        <f t="shared" ca="1" si="17"/>
        <v>-3739.9335307453503</v>
      </c>
      <c r="S89" s="7"/>
      <c r="T89" s="28">
        <f t="shared" ca="1" si="18"/>
        <v>0.26027190380910609</v>
      </c>
      <c r="U89" s="27">
        <f t="shared" ca="1" si="19"/>
        <v>-0.96699018741922582</v>
      </c>
      <c r="V89" s="7"/>
      <c r="W89" s="28">
        <f t="shared" ca="1" si="20"/>
        <v>0.26164731444169415</v>
      </c>
      <c r="X89" s="27">
        <f t="shared" ca="1" si="24"/>
        <v>337.96926756299445</v>
      </c>
      <c r="Y89" s="7"/>
      <c r="Z89" s="28">
        <f t="shared" si="23"/>
        <v>337.96799999999979</v>
      </c>
      <c r="AA89" s="27">
        <f t="shared" si="21"/>
        <v>5.8986543663801916</v>
      </c>
      <c r="AB89" s="7"/>
      <c r="AC89" s="28">
        <f t="shared" ca="1" si="13"/>
        <v>1.267562994655691E-3</v>
      </c>
      <c r="AD89" s="27"/>
      <c r="AE89" s="7"/>
    </row>
    <row r="90" spans="1:31" s="26" customFormat="1" x14ac:dyDescent="0.25">
      <c r="A90" s="26">
        <v>5</v>
      </c>
      <c r="B90" s="26">
        <v>-622</v>
      </c>
      <c r="C90" s="26">
        <v>12499</v>
      </c>
      <c r="D90" s="26">
        <v>11399</v>
      </c>
      <c r="E90" s="26">
        <v>13883</v>
      </c>
      <c r="F90" s="26">
        <v>14997</v>
      </c>
      <c r="G90" s="27"/>
      <c r="H90" s="7"/>
      <c r="I90" s="28">
        <f t="shared" si="14"/>
        <v>-1384</v>
      </c>
      <c r="J90" s="27">
        <f t="shared" si="14"/>
        <v>-3598</v>
      </c>
      <c r="K90" s="7"/>
      <c r="L90" s="171">
        <f t="shared" si="22"/>
        <v>0.354472283230579</v>
      </c>
      <c r="M90" s="27">
        <f t="shared" ca="1" si="15"/>
        <v>3.8812184319716202E-8</v>
      </c>
      <c r="N90" s="44"/>
      <c r="O90" s="44"/>
      <c r="P90" s="7"/>
      <c r="Q90" s="28">
        <f t="shared" ca="1" si="16"/>
        <v>-1363.4451405538725</v>
      </c>
      <c r="R90" s="27">
        <f t="shared" ca="1" si="17"/>
        <v>-3617.9335307453503</v>
      </c>
      <c r="S90" s="7"/>
      <c r="T90" s="28">
        <f t="shared" ca="1" si="18"/>
        <v>0.35294462935664922</v>
      </c>
      <c r="U90" s="27">
        <f t="shared" ca="1" si="19"/>
        <v>-0.93544609662314304</v>
      </c>
      <c r="V90" s="7"/>
      <c r="W90" s="28">
        <f t="shared" ca="1" si="20"/>
        <v>0.35427527514871504</v>
      </c>
      <c r="X90" s="27">
        <f t="shared" ca="1" si="24"/>
        <v>332.36691591301496</v>
      </c>
      <c r="Y90" s="7"/>
      <c r="Z90" s="28">
        <f t="shared" si="23"/>
        <v>332.36999999999978</v>
      </c>
      <c r="AA90" s="27">
        <f t="shared" si="21"/>
        <v>5.8009508348535492</v>
      </c>
      <c r="AB90" s="7"/>
      <c r="AC90" s="28">
        <f t="shared" ca="1" si="13"/>
        <v>-3.0840869848134389E-3</v>
      </c>
      <c r="AD90" s="27"/>
      <c r="AE90" s="7"/>
    </row>
    <row r="91" spans="1:31" s="26" customFormat="1" x14ac:dyDescent="0.25">
      <c r="A91" s="26">
        <v>6</v>
      </c>
      <c r="B91" s="26">
        <v>-620</v>
      </c>
      <c r="C91" s="26">
        <v>12320</v>
      </c>
      <c r="D91" s="26">
        <v>11471</v>
      </c>
      <c r="E91" s="26">
        <v>14050</v>
      </c>
      <c r="F91" s="26">
        <v>14916</v>
      </c>
      <c r="G91" s="27"/>
      <c r="H91" s="7"/>
      <c r="I91" s="28">
        <f t="shared" si="14"/>
        <v>-1730</v>
      </c>
      <c r="J91" s="27">
        <f t="shared" si="14"/>
        <v>-3445</v>
      </c>
      <c r="K91" s="7"/>
      <c r="L91" s="171">
        <f t="shared" si="22"/>
        <v>0.44379051890863475</v>
      </c>
      <c r="M91" s="27">
        <f t="shared" ca="1" si="15"/>
        <v>2.5331289635230976E-11</v>
      </c>
      <c r="N91" s="44"/>
      <c r="O91" s="44"/>
      <c r="P91" s="7"/>
      <c r="Q91" s="28">
        <f t="shared" ca="1" si="16"/>
        <v>-1709.4451405538725</v>
      </c>
      <c r="R91" s="27">
        <f t="shared" ca="1" si="17"/>
        <v>-3464.9335307453503</v>
      </c>
      <c r="S91" s="7"/>
      <c r="T91" s="28">
        <f t="shared" ca="1" si="18"/>
        <v>0.44251100656181663</v>
      </c>
      <c r="U91" s="27">
        <f t="shared" ca="1" si="19"/>
        <v>-0.89588670406740001</v>
      </c>
      <c r="V91" s="7"/>
      <c r="W91" s="28">
        <f t="shared" ca="1" si="20"/>
        <v>0.44378548588870281</v>
      </c>
      <c r="X91" s="27">
        <f t="shared" ca="1" si="24"/>
        <v>326.75783670361022</v>
      </c>
      <c r="Y91" s="7"/>
      <c r="Z91" s="28">
        <f t="shared" si="23"/>
        <v>326.78999999999979</v>
      </c>
      <c r="AA91" s="27">
        <f t="shared" si="21"/>
        <v>5.7035614625922664</v>
      </c>
      <c r="AB91" s="7"/>
      <c r="AC91" s="28">
        <f t="shared" ca="1" si="13"/>
        <v>-3.2163296389569496E-2</v>
      </c>
      <c r="AD91" s="27"/>
      <c r="AE91" s="7"/>
    </row>
    <row r="92" spans="1:31" s="26" customFormat="1" x14ac:dyDescent="0.25">
      <c r="A92" s="26">
        <v>7</v>
      </c>
      <c r="B92" s="26">
        <v>-637</v>
      </c>
      <c r="C92" s="26">
        <v>12163</v>
      </c>
      <c r="D92" s="26">
        <v>11575</v>
      </c>
      <c r="E92" s="26">
        <v>14228</v>
      </c>
      <c r="F92" s="26">
        <v>14833</v>
      </c>
      <c r="G92" s="27"/>
      <c r="H92" s="7"/>
      <c r="I92" s="28">
        <f t="shared" si="14"/>
        <v>-2065</v>
      </c>
      <c r="J92" s="27">
        <f t="shared" si="14"/>
        <v>-3258</v>
      </c>
      <c r="K92" s="7"/>
      <c r="L92" s="171">
        <f t="shared" si="22"/>
        <v>0.5311669979943392</v>
      </c>
      <c r="M92" s="27">
        <f t="shared" ca="1" si="15"/>
        <v>5.3478767937537264E-7</v>
      </c>
      <c r="N92" s="44"/>
      <c r="O92" s="44"/>
      <c r="P92" s="7"/>
      <c r="Q92" s="28">
        <f t="shared" ca="1" si="16"/>
        <v>-2044.4451405538725</v>
      </c>
      <c r="R92" s="27">
        <f t="shared" ca="1" si="17"/>
        <v>-3277.9335307453503</v>
      </c>
      <c r="S92" s="7"/>
      <c r="T92" s="28">
        <f t="shared" ca="1" si="18"/>
        <v>0.52922989778647289</v>
      </c>
      <c r="U92" s="27">
        <f t="shared" ca="1" si="19"/>
        <v>-0.84753633538815842</v>
      </c>
      <c r="V92" s="7"/>
      <c r="W92" s="28">
        <f t="shared" ca="1" si="20"/>
        <v>0.53043570620621672</v>
      </c>
      <c r="X92" s="27">
        <f t="shared" ca="1" si="24"/>
        <v>321.06912422171877</v>
      </c>
      <c r="Y92" s="7"/>
      <c r="Z92" s="28">
        <f t="shared" si="23"/>
        <v>321.05699999999979</v>
      </c>
      <c r="AA92" s="27">
        <f t="shared" si="21"/>
        <v>5.6035017365754305</v>
      </c>
      <c r="AB92" s="7"/>
      <c r="AC92" s="28">
        <f t="shared" ca="1" si="13"/>
        <v>1.2124221718977424E-2</v>
      </c>
      <c r="AD92" s="27"/>
      <c r="AE92" s="7"/>
    </row>
    <row r="93" spans="1:31" s="26" customFormat="1" x14ac:dyDescent="0.25">
      <c r="A93" s="26">
        <v>8</v>
      </c>
      <c r="B93" s="26">
        <v>-646</v>
      </c>
      <c r="C93" s="26">
        <v>11997</v>
      </c>
      <c r="D93" s="26">
        <v>11683</v>
      </c>
      <c r="E93" s="26">
        <v>14383</v>
      </c>
      <c r="F93" s="26">
        <v>14712</v>
      </c>
      <c r="G93" s="27"/>
      <c r="H93" s="7"/>
      <c r="I93" s="28">
        <f t="shared" si="14"/>
        <v>-2386</v>
      </c>
      <c r="J93" s="27">
        <f t="shared" si="14"/>
        <v>-3029</v>
      </c>
      <c r="K93" s="7"/>
      <c r="L93" s="171">
        <f t="shared" si="22"/>
        <v>0.61434416155499361</v>
      </c>
      <c r="M93" s="27">
        <f t="shared" ca="1" si="15"/>
        <v>8.0596380436411107E-7</v>
      </c>
      <c r="N93" s="44"/>
      <c r="O93" s="44"/>
      <c r="P93" s="7"/>
      <c r="Q93" s="28">
        <f t="shared" ca="1" si="16"/>
        <v>-2365.4451405538725</v>
      </c>
      <c r="R93" s="27">
        <f t="shared" ca="1" si="17"/>
        <v>-3048.9335307453503</v>
      </c>
      <c r="S93" s="7"/>
      <c r="T93" s="28">
        <f t="shared" ca="1" si="18"/>
        <v>0.61232471594502413</v>
      </c>
      <c r="U93" s="27">
        <f t="shared" ca="1" si="19"/>
        <v>-0.78832652561518346</v>
      </c>
      <c r="V93" s="7"/>
      <c r="W93" s="28">
        <f t="shared" ca="1" si="20"/>
        <v>0.61344640668624373</v>
      </c>
      <c r="X93" s="27">
        <f t="shared" ca="1" si="24"/>
        <v>315.22103495478996</v>
      </c>
      <c r="Y93" s="7"/>
      <c r="Z93" s="28">
        <f t="shared" si="23"/>
        <v>315.24299999999977</v>
      </c>
      <c r="AA93" s="27">
        <f t="shared" si="21"/>
        <v>5.5020282938644796</v>
      </c>
      <c r="AB93" s="7"/>
      <c r="AC93" s="28">
        <f t="shared" ca="1" si="13"/>
        <v>-2.1965045209810796E-2</v>
      </c>
      <c r="AD93" s="27"/>
      <c r="AE93" s="7"/>
    </row>
    <row r="94" spans="1:31" s="26" customFormat="1" x14ac:dyDescent="0.25">
      <c r="A94" s="26">
        <v>9</v>
      </c>
      <c r="B94" s="26">
        <v>-630</v>
      </c>
      <c r="C94" s="26">
        <v>11858</v>
      </c>
      <c r="D94" s="26">
        <v>11816</v>
      </c>
      <c r="E94" s="26">
        <v>14537</v>
      </c>
      <c r="F94" s="26">
        <v>14596</v>
      </c>
      <c r="G94" s="27"/>
      <c r="H94" s="7"/>
      <c r="I94" s="28">
        <f t="shared" si="14"/>
        <v>-2679</v>
      </c>
      <c r="J94" s="27">
        <f t="shared" si="14"/>
        <v>-2780</v>
      </c>
      <c r="K94" s="7"/>
      <c r="L94" s="171">
        <f t="shared" si="22"/>
        <v>0.68937672579891307</v>
      </c>
      <c r="M94" s="27">
        <f t="shared" ca="1" si="15"/>
        <v>3.0669099888704397E-8</v>
      </c>
      <c r="N94" s="44"/>
      <c r="O94" s="44"/>
      <c r="P94" s="7"/>
      <c r="Q94" s="28">
        <f t="shared" ca="1" si="16"/>
        <v>-2658.4451405538725</v>
      </c>
      <c r="R94" s="27">
        <f t="shared" ca="1" si="17"/>
        <v>-2799.9335307453503</v>
      </c>
      <c r="S94" s="7"/>
      <c r="T94" s="28">
        <f t="shared" ca="1" si="18"/>
        <v>0.68817138797136534</v>
      </c>
      <c r="U94" s="27">
        <f t="shared" ca="1" si="19"/>
        <v>-0.72394555341662126</v>
      </c>
      <c r="V94" s="7"/>
      <c r="W94" s="28">
        <f t="shared" ca="1" si="20"/>
        <v>0.6892015998445582</v>
      </c>
      <c r="X94" s="27">
        <f t="shared" ca="1" si="24"/>
        <v>309.51816575323926</v>
      </c>
      <c r="Y94" s="7"/>
      <c r="Z94" s="28">
        <f t="shared" si="23"/>
        <v>309.57299999999975</v>
      </c>
      <c r="AA94" s="27">
        <f t="shared" si="21"/>
        <v>5.4030681252764019</v>
      </c>
      <c r="AB94" s="7"/>
      <c r="AC94" s="28">
        <f t="shared" ca="1" si="13"/>
        <v>-5.4834246760492533E-2</v>
      </c>
      <c r="AD94" s="27"/>
      <c r="AE94" s="7"/>
    </row>
    <row r="95" spans="1:31" s="26" customFormat="1" x14ac:dyDescent="0.25">
      <c r="A95" s="26">
        <v>10</v>
      </c>
      <c r="B95" s="26">
        <v>-624</v>
      </c>
      <c r="C95" s="26">
        <v>11729</v>
      </c>
      <c r="D95" s="26">
        <v>11953</v>
      </c>
      <c r="E95" s="26">
        <v>14671</v>
      </c>
      <c r="F95" s="26">
        <v>14461</v>
      </c>
      <c r="G95" s="27"/>
      <c r="H95" s="7"/>
      <c r="I95" s="28">
        <f t="shared" si="14"/>
        <v>-2942</v>
      </c>
      <c r="J95" s="27">
        <f t="shared" si="14"/>
        <v>-2508</v>
      </c>
      <c r="K95" s="7"/>
      <c r="L95" s="171">
        <f t="shared" si="22"/>
        <v>0.75704359803382737</v>
      </c>
      <c r="M95" s="27">
        <f t="shared" ca="1" si="15"/>
        <v>1.9281911038816345E-8</v>
      </c>
      <c r="N95" s="44"/>
      <c r="O95" s="44"/>
      <c r="P95" s="7"/>
      <c r="Q95" s="28">
        <f t="shared" ca="1" si="16"/>
        <v>-2921.4451405538725</v>
      </c>
      <c r="R95" s="27">
        <f t="shared" ca="1" si="17"/>
        <v>-2527.9335307453503</v>
      </c>
      <c r="S95" s="7"/>
      <c r="T95" s="28">
        <f t="shared" ca="1" si="18"/>
        <v>0.75625218914176717</v>
      </c>
      <c r="U95" s="27">
        <f t="shared" ca="1" si="19"/>
        <v>-0.65361774442863352</v>
      </c>
      <c r="V95" s="7"/>
      <c r="W95" s="28">
        <f t="shared" ca="1" si="20"/>
        <v>0.75718245735486422</v>
      </c>
      <c r="X95" s="27">
        <f t="shared" ca="1" si="24"/>
        <v>303.91129666982113</v>
      </c>
      <c r="Y95" s="7"/>
      <c r="Z95" s="28">
        <f t="shared" si="23"/>
        <v>303.95699999999977</v>
      </c>
      <c r="AA95" s="27">
        <f t="shared" si="21"/>
        <v>5.3050504344844001</v>
      </c>
      <c r="AB95" s="7"/>
      <c r="AC95" s="28">
        <f t="shared" ca="1" si="13"/>
        <v>-4.570333017863959E-2</v>
      </c>
      <c r="AD95" s="27"/>
      <c r="AE95" s="7"/>
    </row>
    <row r="96" spans="1:31" s="26" customFormat="1" x14ac:dyDescent="0.25">
      <c r="A96" s="26">
        <v>11</v>
      </c>
      <c r="B96" s="26">
        <v>-625</v>
      </c>
      <c r="C96" s="26">
        <v>11607</v>
      </c>
      <c r="D96" s="26">
        <v>12097</v>
      </c>
      <c r="E96" s="26">
        <v>14778</v>
      </c>
      <c r="F96" s="26">
        <v>14301</v>
      </c>
      <c r="G96" s="27"/>
      <c r="H96" s="7"/>
      <c r="I96" s="28">
        <f t="shared" si="14"/>
        <v>-3171</v>
      </c>
      <c r="J96" s="27">
        <f t="shared" si="14"/>
        <v>-2204</v>
      </c>
      <c r="K96" s="7"/>
      <c r="L96" s="171">
        <f t="shared" si="22"/>
        <v>0.81752968442222662</v>
      </c>
      <c r="M96" s="27">
        <f t="shared" ca="1" si="15"/>
        <v>1.39113753694366E-6</v>
      </c>
      <c r="N96" s="44"/>
      <c r="O96" s="44"/>
      <c r="P96" s="7"/>
      <c r="Q96" s="28">
        <f t="shared" ca="1" si="16"/>
        <v>-3150.4451405538725</v>
      </c>
      <c r="R96" s="27">
        <f t="shared" ca="1" si="17"/>
        <v>-2223.9335307453503</v>
      </c>
      <c r="S96" s="7"/>
      <c r="T96" s="28">
        <f t="shared" ca="1" si="18"/>
        <v>0.81553167000877103</v>
      </c>
      <c r="U96" s="27">
        <f t="shared" ca="1" si="19"/>
        <v>-0.57501607555970613</v>
      </c>
      <c r="V96" s="7"/>
      <c r="W96" s="28">
        <f t="shared" ca="1" si="20"/>
        <v>0.81635021948551012</v>
      </c>
      <c r="X96" s="27">
        <f t="shared" ca="1" si="24"/>
        <v>298.26964284439134</v>
      </c>
      <c r="Y96" s="7"/>
      <c r="Z96" s="28">
        <f t="shared" si="23"/>
        <v>298.33199999999977</v>
      </c>
      <c r="AA96" s="27">
        <f t="shared" si="21"/>
        <v>5.2068756640597185</v>
      </c>
      <c r="AB96" s="7"/>
      <c r="AC96" s="28">
        <f t="shared" ca="1" si="13"/>
        <v>-6.2357155608424364E-2</v>
      </c>
      <c r="AD96" s="27"/>
      <c r="AE96" s="7"/>
    </row>
    <row r="97" spans="1:31" s="26" customFormat="1" x14ac:dyDescent="0.25">
      <c r="A97" s="26">
        <v>12</v>
      </c>
      <c r="B97" s="26">
        <v>-612</v>
      </c>
      <c r="C97" s="26">
        <v>11511</v>
      </c>
      <c r="D97" s="26">
        <v>12262</v>
      </c>
      <c r="E97" s="26">
        <v>14883</v>
      </c>
      <c r="F97" s="26">
        <v>14153</v>
      </c>
      <c r="G97" s="27"/>
      <c r="H97" s="7"/>
      <c r="I97" s="28">
        <f t="shared" si="14"/>
        <v>-3372</v>
      </c>
      <c r="J97" s="27">
        <f t="shared" si="14"/>
        <v>-1891</v>
      </c>
      <c r="K97" s="7"/>
      <c r="L97" s="171">
        <f t="shared" si="22"/>
        <v>0.86912775363953065</v>
      </c>
      <c r="M97" s="27">
        <f t="shared" ca="1" si="15"/>
        <v>7.4172524615477751E-7</v>
      </c>
      <c r="N97" s="44"/>
      <c r="O97" s="44"/>
      <c r="P97" s="7"/>
      <c r="Q97" s="28">
        <f t="shared" ca="1" si="16"/>
        <v>-3351.4451405538725</v>
      </c>
      <c r="R97" s="27">
        <f t="shared" ca="1" si="17"/>
        <v>-1910.9335307453505</v>
      </c>
      <c r="S97" s="7"/>
      <c r="T97" s="28">
        <f t="shared" ca="1" si="18"/>
        <v>0.86756300474356474</v>
      </c>
      <c r="U97" s="27">
        <f t="shared" ca="1" si="19"/>
        <v>-0.49408738359926446</v>
      </c>
      <c r="V97" s="7"/>
      <c r="W97" s="28">
        <f t="shared" ca="1" si="20"/>
        <v>0.86826651891766049</v>
      </c>
      <c r="X97" s="27">
        <f t="shared" ca="1" si="24"/>
        <v>292.75181887404608</v>
      </c>
      <c r="Y97" s="7"/>
      <c r="Z97" s="28">
        <f t="shared" si="23"/>
        <v>292.82399999999978</v>
      </c>
      <c r="AA97" s="27">
        <f t="shared" si="21"/>
        <v>5.1107429288598718</v>
      </c>
      <c r="AB97" s="7"/>
      <c r="AC97" s="28">
        <f t="shared" ca="1" si="13"/>
        <v>-7.218112595370485E-2</v>
      </c>
      <c r="AD97" s="27"/>
      <c r="AE97" s="7"/>
    </row>
    <row r="98" spans="1:31" s="26" customFormat="1" x14ac:dyDescent="0.25">
      <c r="A98" s="26">
        <v>13</v>
      </c>
      <c r="B98" s="26">
        <v>-607</v>
      </c>
      <c r="C98" s="26">
        <v>11434</v>
      </c>
      <c r="D98" s="26">
        <v>12430</v>
      </c>
      <c r="E98" s="26">
        <v>14974</v>
      </c>
      <c r="F98" s="26">
        <v>13989</v>
      </c>
      <c r="G98" s="27"/>
      <c r="H98" s="7"/>
      <c r="I98" s="28">
        <f t="shared" si="14"/>
        <v>-3540</v>
      </c>
      <c r="J98" s="27">
        <f t="shared" si="14"/>
        <v>-1559</v>
      </c>
      <c r="K98" s="7"/>
      <c r="L98" s="171">
        <f t="shared" si="22"/>
        <v>0.91237336070791619</v>
      </c>
      <c r="M98" s="27">
        <f t="shared" ca="1" si="15"/>
        <v>5.4759275526211671E-7</v>
      </c>
      <c r="N98" s="44"/>
      <c r="O98" s="44"/>
      <c r="P98" s="7"/>
      <c r="Q98" s="28">
        <f t="shared" ca="1" si="16"/>
        <v>-3519.4451405538725</v>
      </c>
      <c r="R98" s="27">
        <f t="shared" ca="1" si="17"/>
        <v>-1578.9335307453505</v>
      </c>
      <c r="S98" s="7"/>
      <c r="T98" s="28">
        <f t="shared" ca="1" si="18"/>
        <v>0.91105188153682526</v>
      </c>
      <c r="U98" s="27">
        <f t="shared" ca="1" si="19"/>
        <v>-0.40824608733451473</v>
      </c>
      <c r="V98" s="7"/>
      <c r="W98" s="28">
        <f t="shared" ca="1" si="20"/>
        <v>0.91163336560302555</v>
      </c>
      <c r="X98" s="27">
        <f t="shared" ca="1" si="24"/>
        <v>287.23347026251247</v>
      </c>
      <c r="Y98" s="7"/>
      <c r="Z98" s="28">
        <f t="shared" si="23"/>
        <v>287.36099999999976</v>
      </c>
      <c r="AA98" s="27">
        <f t="shared" si="21"/>
        <v>5.0153955918234212</v>
      </c>
      <c r="AB98" s="7"/>
      <c r="AC98" s="28">
        <f t="shared" ca="1" si="13"/>
        <v>-0.12752973748729346</v>
      </c>
      <c r="AD98" s="27"/>
      <c r="AE98" s="7"/>
    </row>
    <row r="99" spans="1:31" s="26" customFormat="1" x14ac:dyDescent="0.25">
      <c r="A99" s="26">
        <v>14</v>
      </c>
      <c r="B99" s="26">
        <v>-640</v>
      </c>
      <c r="C99" s="26">
        <v>11359</v>
      </c>
      <c r="D99" s="26">
        <v>12608</v>
      </c>
      <c r="E99" s="26">
        <v>15042</v>
      </c>
      <c r="F99" s="26">
        <v>13811</v>
      </c>
      <c r="G99" s="27"/>
      <c r="H99" s="7"/>
      <c r="I99" s="28">
        <f t="shared" si="14"/>
        <v>-3683</v>
      </c>
      <c r="J99" s="27">
        <f t="shared" si="14"/>
        <v>-1203</v>
      </c>
      <c r="K99" s="7"/>
      <c r="L99" s="171">
        <f t="shared" si="22"/>
        <v>0.94898229089376651</v>
      </c>
      <c r="M99" s="27">
        <f t="shared" ca="1" si="15"/>
        <v>2.1387741715998801E-7</v>
      </c>
      <c r="N99" s="44"/>
      <c r="O99" s="44"/>
      <c r="P99" s="7"/>
      <c r="Q99" s="28">
        <f t="shared" ca="1" si="16"/>
        <v>-3662.4451405538725</v>
      </c>
      <c r="R99" s="27">
        <f t="shared" ca="1" si="17"/>
        <v>-1222.9335307453505</v>
      </c>
      <c r="S99" s="7"/>
      <c r="T99" s="28">
        <f t="shared" ca="1" si="18"/>
        <v>0.94806919928346955</v>
      </c>
      <c r="U99" s="27">
        <f t="shared" ca="1" si="19"/>
        <v>-0.31619939615906023</v>
      </c>
      <c r="V99" s="7"/>
      <c r="W99" s="28">
        <f t="shared" ca="1" si="20"/>
        <v>0.94851982206545482</v>
      </c>
      <c r="X99" s="27">
        <f t="shared" ca="1" si="24"/>
        <v>281.54613151687295</v>
      </c>
      <c r="Y99" s="7"/>
      <c r="Z99" s="28">
        <f t="shared" si="23"/>
        <v>281.60099999999977</v>
      </c>
      <c r="AA99" s="27">
        <f t="shared" si="21"/>
        <v>4.9148646269085479</v>
      </c>
      <c r="AB99" s="7"/>
      <c r="AC99" s="28">
        <f t="shared" ca="1" si="13"/>
        <v>-5.4868483126824685E-2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11302</v>
      </c>
      <c r="D100" s="26">
        <v>12792</v>
      </c>
      <c r="E100" s="26">
        <v>15089</v>
      </c>
      <c r="F100" s="26">
        <v>13620</v>
      </c>
      <c r="G100" s="27"/>
      <c r="H100" s="7"/>
      <c r="I100" s="28">
        <f t="shared" si="14"/>
        <v>-3787</v>
      </c>
      <c r="J100" s="27">
        <f t="shared" si="14"/>
        <v>-828</v>
      </c>
      <c r="K100" s="7"/>
      <c r="L100" s="171">
        <f t="shared" si="22"/>
        <v>0.97589947653168196</v>
      </c>
      <c r="M100" s="27">
        <f t="shared" ca="1" si="15"/>
        <v>3.5500920891957628E-7</v>
      </c>
      <c r="N100" s="44"/>
      <c r="O100" s="44"/>
      <c r="P100" s="7"/>
      <c r="Q100" s="28">
        <f t="shared" ca="1" si="16"/>
        <v>-3766.4451405538725</v>
      </c>
      <c r="R100" s="27">
        <f t="shared" ca="1" si="17"/>
        <v>-847.93353074535037</v>
      </c>
      <c r="S100" s="7"/>
      <c r="T100" s="28">
        <f t="shared" ca="1" si="18"/>
        <v>0.97499088491739272</v>
      </c>
      <c r="U100" s="27">
        <f t="shared" ca="1" si="19"/>
        <v>-0.21924010067929778</v>
      </c>
      <c r="V100" s="7"/>
      <c r="W100" s="28">
        <f t="shared" ca="1" si="20"/>
        <v>0.97530365003938779</v>
      </c>
      <c r="X100" s="27">
        <f t="shared" ca="1" si="24"/>
        <v>275.7787823081286</v>
      </c>
      <c r="Y100" s="7"/>
      <c r="Z100" s="28">
        <f t="shared" si="23"/>
        <v>275.86799999999977</v>
      </c>
      <c r="AA100" s="27">
        <f t="shared" si="21"/>
        <v>4.8148049008917129</v>
      </c>
      <c r="AB100" s="7"/>
      <c r="AC100" s="28">
        <f t="shared" ca="1" si="13"/>
        <v>-8.9217691871169791E-2</v>
      </c>
      <c r="AD100" s="27"/>
      <c r="AE100" s="7"/>
    </row>
    <row r="101" spans="1:31" s="26" customFormat="1" x14ac:dyDescent="0.25">
      <c r="A101" s="26">
        <v>16</v>
      </c>
      <c r="B101" s="26">
        <v>-636</v>
      </c>
      <c r="C101" s="26">
        <v>11270</v>
      </c>
      <c r="D101" s="26">
        <v>12978</v>
      </c>
      <c r="E101" s="26">
        <v>15124</v>
      </c>
      <c r="F101" s="26">
        <v>13432</v>
      </c>
      <c r="G101" s="27"/>
      <c r="H101" s="7"/>
      <c r="I101" s="28">
        <f t="shared" si="14"/>
        <v>-3854</v>
      </c>
      <c r="J101" s="27">
        <f t="shared" si="14"/>
        <v>-454</v>
      </c>
      <c r="K101" s="7"/>
      <c r="L101" s="171">
        <f t="shared" si="22"/>
        <v>0.99302978613415471</v>
      </c>
      <c r="M101" s="27">
        <f t="shared" ca="1" si="15"/>
        <v>2.7025182207263961E-7</v>
      </c>
      <c r="N101" s="44"/>
      <c r="O101" s="44"/>
      <c r="P101" s="7"/>
      <c r="Q101" s="28">
        <f t="shared" ca="1" si="16"/>
        <v>-3833.4451405538725</v>
      </c>
      <c r="R101" s="27">
        <f t="shared" ca="1" si="17"/>
        <v>-473.93353074535037</v>
      </c>
      <c r="S101" s="7"/>
      <c r="T101" s="28">
        <f t="shared" ca="1" si="18"/>
        <v>0.99233466316232399</v>
      </c>
      <c r="U101" s="27">
        <f t="shared" ca="1" si="19"/>
        <v>-0.12253936332081469</v>
      </c>
      <c r="V101" s="7"/>
      <c r="W101" s="28">
        <f t="shared" ca="1" si="20"/>
        <v>0.9925099286324558</v>
      </c>
      <c r="X101" s="27">
        <f t="shared" ca="1" si="24"/>
        <v>270.14811691524574</v>
      </c>
      <c r="Y101" s="7"/>
      <c r="Z101" s="28">
        <f t="shared" si="23"/>
        <v>270.14399999999978</v>
      </c>
      <c r="AA101" s="27">
        <f t="shared" si="21"/>
        <v>4.7149022545075576</v>
      </c>
      <c r="AB101" s="7"/>
      <c r="AC101" s="28">
        <f t="shared" ca="1" si="13"/>
        <v>4.1169152459588076E-3</v>
      </c>
      <c r="AD101" s="27"/>
      <c r="AE101" s="7"/>
    </row>
    <row r="102" spans="1:31" s="26" customFormat="1" x14ac:dyDescent="0.25">
      <c r="A102" s="26">
        <v>17</v>
      </c>
      <c r="B102" s="26">
        <v>-631</v>
      </c>
      <c r="C102" s="26">
        <v>11258</v>
      </c>
      <c r="D102" s="26">
        <v>13176</v>
      </c>
      <c r="E102" s="26">
        <v>15140</v>
      </c>
      <c r="F102" s="26">
        <v>13244</v>
      </c>
      <c r="G102" s="27"/>
      <c r="H102" s="7"/>
      <c r="I102" s="28">
        <f t="shared" si="14"/>
        <v>-3882</v>
      </c>
      <c r="J102" s="27">
        <f t="shared" si="14"/>
        <v>-68</v>
      </c>
      <c r="K102" s="7"/>
      <c r="L102" s="171">
        <f t="shared" si="22"/>
        <v>1.0002342043430346</v>
      </c>
      <c r="M102" s="27">
        <f t="shared" ca="1" si="15"/>
        <v>3.8198797169686745E-7</v>
      </c>
      <c r="N102" s="44"/>
      <c r="O102" s="44"/>
      <c r="P102" s="7"/>
      <c r="Q102" s="28">
        <f t="shared" ca="1" si="16"/>
        <v>-3861.4451405538725</v>
      </c>
      <c r="R102" s="27">
        <f t="shared" ca="1" si="17"/>
        <v>-87.933530745350367</v>
      </c>
      <c r="S102" s="7"/>
      <c r="T102" s="28">
        <f t="shared" ca="1" si="18"/>
        <v>0.99958280929453402</v>
      </c>
      <c r="U102" s="27">
        <f t="shared" ca="1" si="19"/>
        <v>-2.2735928506979208E-2</v>
      </c>
      <c r="V102" s="7"/>
      <c r="W102" s="28">
        <f t="shared" ca="1" si="20"/>
        <v>0.99961615258816539</v>
      </c>
      <c r="X102" s="27">
        <f t="shared" ca="1" si="24"/>
        <v>264.41271089497866</v>
      </c>
      <c r="Y102" s="7"/>
      <c r="Z102" s="28">
        <f t="shared" si="23"/>
        <v>264.4649999999998</v>
      </c>
      <c r="AA102" s="27">
        <f t="shared" si="21"/>
        <v>4.6157850062868002</v>
      </c>
      <c r="AB102" s="7"/>
      <c r="AC102" s="28">
        <f t="shared" ca="1" si="13"/>
        <v>-5.2289105021145588E-2</v>
      </c>
      <c r="AD102" s="27"/>
      <c r="AE102" s="7"/>
    </row>
    <row r="103" spans="1:31" s="26" customFormat="1" x14ac:dyDescent="0.25">
      <c r="A103" s="26">
        <v>18</v>
      </c>
      <c r="B103" s="26">
        <v>-623</v>
      </c>
      <c r="C103" s="26">
        <v>11257</v>
      </c>
      <c r="D103" s="26">
        <v>13355</v>
      </c>
      <c r="E103" s="26">
        <v>15135</v>
      </c>
      <c r="F103" s="26">
        <v>13053</v>
      </c>
      <c r="G103" s="27"/>
      <c r="H103" s="7"/>
      <c r="I103" s="28">
        <f t="shared" si="14"/>
        <v>-3878</v>
      </c>
      <c r="J103" s="27">
        <f t="shared" si="14"/>
        <v>302</v>
      </c>
      <c r="K103" s="7"/>
      <c r="L103" s="171">
        <f t="shared" si="22"/>
        <v>0.99770959780640045</v>
      </c>
      <c r="M103" s="27">
        <f t="shared" ca="1" si="15"/>
        <v>5.4031007224575406E-7</v>
      </c>
      <c r="N103" s="44"/>
      <c r="O103" s="44"/>
      <c r="P103" s="7"/>
      <c r="Q103" s="28">
        <f t="shared" ca="1" si="16"/>
        <v>-3857.4451405538725</v>
      </c>
      <c r="R103" s="27">
        <f t="shared" ca="1" si="17"/>
        <v>282.06646925464963</v>
      </c>
      <c r="S103" s="7"/>
      <c r="T103" s="28">
        <f t="shared" ca="1" si="18"/>
        <v>0.99854735984707554</v>
      </c>
      <c r="U103" s="27">
        <f t="shared" ca="1" si="19"/>
        <v>7.2930576366386418E-2</v>
      </c>
      <c r="V103" s="7"/>
      <c r="W103" s="28">
        <f t="shared" ca="1" si="20"/>
        <v>0.99844465567639828</v>
      </c>
      <c r="X103" s="27">
        <f t="shared" ca="1" si="24"/>
        <v>258.9320584859064</v>
      </c>
      <c r="Y103" s="7"/>
      <c r="Z103" s="28">
        <f t="shared" si="23"/>
        <v>258.85799999999983</v>
      </c>
      <c r="AA103" s="27">
        <f t="shared" si="21"/>
        <v>4.5179243951274781</v>
      </c>
      <c r="AB103" s="7"/>
      <c r="AC103" s="28">
        <f t="shared" ca="1" si="13"/>
        <v>7.4058485906562055E-2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11282</v>
      </c>
      <c r="D104" s="26">
        <v>13544</v>
      </c>
      <c r="E104" s="26">
        <v>15108</v>
      </c>
      <c r="F104" s="26">
        <v>12865</v>
      </c>
      <c r="G104" s="27"/>
      <c r="H104" s="7"/>
      <c r="I104" s="28">
        <f t="shared" si="14"/>
        <v>-3826</v>
      </c>
      <c r="J104" s="27">
        <f t="shared" si="14"/>
        <v>679</v>
      </c>
      <c r="K104" s="7"/>
      <c r="L104" s="171">
        <f t="shared" si="22"/>
        <v>0.98560575448867849</v>
      </c>
      <c r="M104" s="27">
        <f t="shared" ca="1" si="15"/>
        <v>5.7847510469875089E-7</v>
      </c>
      <c r="N104" s="44"/>
      <c r="O104" s="44"/>
      <c r="P104" s="7"/>
      <c r="Q104" s="28">
        <f t="shared" ca="1" si="16"/>
        <v>-3805.4451405538725</v>
      </c>
      <c r="R104" s="27">
        <f t="shared" ca="1" si="17"/>
        <v>659.06646925464963</v>
      </c>
      <c r="S104" s="7"/>
      <c r="T104" s="28">
        <f t="shared" ca="1" si="18"/>
        <v>0.98508651703011396</v>
      </c>
      <c r="U104" s="27">
        <f t="shared" ca="1" si="19"/>
        <v>0.17040698808870761</v>
      </c>
      <c r="V104" s="7"/>
      <c r="W104" s="28">
        <f t="shared" ca="1" si="20"/>
        <v>0.98484517897980461</v>
      </c>
      <c r="X104" s="27">
        <f t="shared" ca="1" si="24"/>
        <v>253.29311593766306</v>
      </c>
      <c r="Y104" s="7"/>
      <c r="Z104" s="28">
        <f t="shared" si="23"/>
        <v>253.24199999999985</v>
      </c>
      <c r="AA104" s="27">
        <f t="shared" si="21"/>
        <v>4.4199067043354772</v>
      </c>
      <c r="AB104" s="7"/>
      <c r="AC104" s="28">
        <f t="shared" ca="1" si="13"/>
        <v>5.1115937663212208E-2</v>
      </c>
      <c r="AD104" s="27"/>
      <c r="AE104" s="7"/>
    </row>
    <row r="105" spans="1:31" s="26" customFormat="1" x14ac:dyDescent="0.25">
      <c r="A105" s="26">
        <v>20</v>
      </c>
      <c r="B105" s="26">
        <v>-605</v>
      </c>
      <c r="C105" s="26">
        <v>11323</v>
      </c>
      <c r="D105" s="26">
        <v>13728</v>
      </c>
      <c r="E105" s="26">
        <v>15073</v>
      </c>
      <c r="F105" s="26">
        <v>12691</v>
      </c>
      <c r="G105" s="27"/>
      <c r="H105" s="7"/>
      <c r="I105" s="28">
        <f t="shared" si="14"/>
        <v>-3750</v>
      </c>
      <c r="J105" s="27">
        <f t="shared" si="14"/>
        <v>1037</v>
      </c>
      <c r="K105" s="7"/>
      <c r="L105" s="171">
        <f t="shared" si="22"/>
        <v>0.96483001934483104</v>
      </c>
      <c r="M105" s="27">
        <f t="shared" ca="1" si="15"/>
        <v>4.4085779488913486E-8</v>
      </c>
      <c r="N105" s="44"/>
      <c r="O105" s="44"/>
      <c r="P105" s="7"/>
      <c r="Q105" s="28">
        <f t="shared" ca="1" si="16"/>
        <v>-3729.4451405538725</v>
      </c>
      <c r="R105" s="27">
        <f t="shared" ca="1" si="17"/>
        <v>1017.0664692546496</v>
      </c>
      <c r="S105" s="7"/>
      <c r="T105" s="28">
        <f t="shared" ca="1" si="18"/>
        <v>0.96541297752840083</v>
      </c>
      <c r="U105" s="27">
        <f t="shared" ca="1" si="19"/>
        <v>0.26297079550672081</v>
      </c>
      <c r="V105" s="7"/>
      <c r="W105" s="28">
        <f t="shared" ca="1" si="20"/>
        <v>0.96503998548374137</v>
      </c>
      <c r="X105" s="27">
        <f t="shared" ca="1" si="24"/>
        <v>247.86690856013763</v>
      </c>
      <c r="Y105" s="7"/>
      <c r="Z105" s="28">
        <f t="shared" si="23"/>
        <v>247.79699999999985</v>
      </c>
      <c r="AA105" s="27">
        <f t="shared" si="21"/>
        <v>4.3248735265643861</v>
      </c>
      <c r="AB105" s="7"/>
      <c r="AC105" s="28">
        <f t="shared" ca="1" si="13"/>
        <v>6.9908560137776021E-2</v>
      </c>
      <c r="AD105" s="27"/>
      <c r="AE105" s="7"/>
    </row>
    <row r="106" spans="1:31" s="26" customFormat="1" x14ac:dyDescent="0.25">
      <c r="A106" s="26">
        <v>21</v>
      </c>
      <c r="B106" s="26">
        <v>-621</v>
      </c>
      <c r="C106" s="26">
        <v>11380</v>
      </c>
      <c r="D106" s="26">
        <v>13903</v>
      </c>
      <c r="E106" s="26">
        <v>15015</v>
      </c>
      <c r="F106" s="26">
        <v>12508</v>
      </c>
      <c r="G106" s="27"/>
      <c r="H106" s="7"/>
      <c r="I106" s="28">
        <f t="shared" si="14"/>
        <v>-3635</v>
      </c>
      <c r="J106" s="27">
        <f t="shared" si="14"/>
        <v>1395</v>
      </c>
      <c r="K106" s="7"/>
      <c r="L106" s="171">
        <f t="shared" si="22"/>
        <v>0.93444670944061292</v>
      </c>
      <c r="M106" s="27">
        <f t="shared" ca="1" si="15"/>
        <v>4.7947346650453509E-7</v>
      </c>
      <c r="N106" s="44"/>
      <c r="O106" s="44"/>
      <c r="P106" s="7"/>
      <c r="Q106" s="28">
        <f t="shared" ca="1" si="16"/>
        <v>-3614.4451405538725</v>
      </c>
      <c r="R106" s="27">
        <f t="shared" ca="1" si="17"/>
        <v>1375.0664692546495</v>
      </c>
      <c r="S106" s="7"/>
      <c r="T106" s="28">
        <f t="shared" ca="1" si="18"/>
        <v>0.93564380591396656</v>
      </c>
      <c r="U106" s="27">
        <f t="shared" ca="1" si="19"/>
        <v>0.35553460292473399</v>
      </c>
      <c r="V106" s="7"/>
      <c r="W106" s="28">
        <f t="shared" ca="1" si="20"/>
        <v>0.93513914966655631</v>
      </c>
      <c r="X106" s="27">
        <f t="shared" ca="1" si="24"/>
        <v>242.29324280027868</v>
      </c>
      <c r="Y106" s="7"/>
      <c r="Z106" s="28">
        <f t="shared" si="23"/>
        <v>242.20799999999986</v>
      </c>
      <c r="AA106" s="27">
        <f t="shared" si="21"/>
        <v>4.2273270746704235</v>
      </c>
      <c r="AB106" s="7"/>
      <c r="AC106" s="28">
        <f t="shared" ca="1" si="13"/>
        <v>8.5242800278820141E-2</v>
      </c>
      <c r="AD106" s="27"/>
      <c r="AE106" s="7"/>
    </row>
    <row r="107" spans="1:31" s="26" customFormat="1" x14ac:dyDescent="0.25">
      <c r="A107" s="26">
        <v>22</v>
      </c>
      <c r="B107" s="26">
        <v>-623</v>
      </c>
      <c r="C107" s="26">
        <v>11465</v>
      </c>
      <c r="D107" s="26">
        <v>14087</v>
      </c>
      <c r="E107" s="26">
        <v>14945</v>
      </c>
      <c r="F107" s="26">
        <v>12343</v>
      </c>
      <c r="G107" s="27"/>
      <c r="H107" s="7"/>
      <c r="I107" s="28">
        <f t="shared" si="14"/>
        <v>-3480</v>
      </c>
      <c r="J107" s="27">
        <f t="shared" si="14"/>
        <v>1744</v>
      </c>
      <c r="K107" s="7"/>
      <c r="L107" s="171">
        <f t="shared" si="22"/>
        <v>0.89503368177792542</v>
      </c>
      <c r="M107" s="27">
        <f t="shared" ca="1" si="15"/>
        <v>2.1480899431863321E-8</v>
      </c>
      <c r="N107" s="44"/>
      <c r="O107" s="44"/>
      <c r="P107" s="7"/>
      <c r="Q107" s="28">
        <f t="shared" ca="1" si="16"/>
        <v>-3459.4451405538725</v>
      </c>
      <c r="R107" s="27">
        <f t="shared" ca="1" si="17"/>
        <v>1724.0664692546495</v>
      </c>
      <c r="S107" s="7"/>
      <c r="T107" s="28">
        <f t="shared" ca="1" si="18"/>
        <v>0.89552013982494649</v>
      </c>
      <c r="U107" s="27">
        <f t="shared" ca="1" si="19"/>
        <v>0.44577138725123294</v>
      </c>
      <c r="V107" s="7"/>
      <c r="W107" s="28">
        <f t="shared" ca="1" si="20"/>
        <v>0.89488711814180832</v>
      </c>
      <c r="X107" s="27">
        <f t="shared" ca="1" si="24"/>
        <v>236.63042498712389</v>
      </c>
      <c r="Y107" s="7"/>
      <c r="Z107" s="28">
        <f t="shared" si="23"/>
        <v>236.60099999999986</v>
      </c>
      <c r="AA107" s="27">
        <f t="shared" si="21"/>
        <v>4.1294664635111014</v>
      </c>
      <c r="AB107" s="7"/>
      <c r="AC107" s="28">
        <f t="shared" ca="1" si="13"/>
        <v>2.9424987124031077E-2</v>
      </c>
      <c r="AD107" s="27"/>
      <c r="AE107" s="7"/>
    </row>
    <row r="108" spans="1:31" s="26" customFormat="1" x14ac:dyDescent="0.25">
      <c r="A108" s="26">
        <v>23</v>
      </c>
      <c r="B108" s="26">
        <v>-639</v>
      </c>
      <c r="C108" s="26">
        <v>11555</v>
      </c>
      <c r="D108" s="26">
        <v>14255</v>
      </c>
      <c r="E108" s="26">
        <v>14849</v>
      </c>
      <c r="F108" s="26">
        <v>12173</v>
      </c>
      <c r="G108" s="27"/>
      <c r="H108" s="7"/>
      <c r="I108" s="28">
        <f t="shared" si="14"/>
        <v>-3294</v>
      </c>
      <c r="J108" s="27">
        <f t="shared" si="14"/>
        <v>2082</v>
      </c>
      <c r="K108" s="7"/>
      <c r="L108" s="171">
        <f t="shared" si="22"/>
        <v>0.84571018350806704</v>
      </c>
      <c r="M108" s="27">
        <f t="shared" ca="1" si="15"/>
        <v>8.1758921386680678E-7</v>
      </c>
      <c r="N108" s="44"/>
      <c r="O108" s="44"/>
      <c r="P108" s="7"/>
      <c r="Q108" s="28">
        <f t="shared" ca="1" si="16"/>
        <v>-3273.4451405538725</v>
      </c>
      <c r="R108" s="27">
        <f t="shared" ca="1" si="17"/>
        <v>2062.0664692546497</v>
      </c>
      <c r="S108" s="7"/>
      <c r="T108" s="28">
        <f t="shared" ca="1" si="18"/>
        <v>0.84737174051812247</v>
      </c>
      <c r="U108" s="27">
        <f t="shared" ca="1" si="19"/>
        <v>0.53316403224365894</v>
      </c>
      <c r="V108" s="7"/>
      <c r="W108" s="28">
        <f t="shared" ca="1" si="20"/>
        <v>0.84661438990810345</v>
      </c>
      <c r="X108" s="27">
        <f t="shared" ca="1" si="24"/>
        <v>230.90867238540534</v>
      </c>
      <c r="Y108" s="7"/>
      <c r="Z108" s="28">
        <f t="shared" si="23"/>
        <v>230.84999999999985</v>
      </c>
      <c r="AA108" s="27">
        <f t="shared" si="21"/>
        <v>4.0290925782289069</v>
      </c>
      <c r="AB108" s="7"/>
      <c r="AC108" s="28">
        <f t="shared" ca="1" si="13"/>
        <v>5.8672385405486693E-2</v>
      </c>
      <c r="AD108" s="27"/>
      <c r="AE108" s="7"/>
    </row>
    <row r="109" spans="1:31" s="26" customFormat="1" x14ac:dyDescent="0.25">
      <c r="A109" s="26">
        <v>24</v>
      </c>
      <c r="B109" s="26">
        <v>-637</v>
      </c>
      <c r="C109" s="26">
        <v>11673</v>
      </c>
      <c r="D109" s="26">
        <v>14417</v>
      </c>
      <c r="E109" s="26">
        <v>14744</v>
      </c>
      <c r="F109" s="26">
        <v>12016</v>
      </c>
      <c r="G109" s="27"/>
      <c r="H109" s="7"/>
      <c r="I109" s="28">
        <f t="shared" si="14"/>
        <v>-3071</v>
      </c>
      <c r="J109" s="27">
        <f t="shared" si="14"/>
        <v>2401</v>
      </c>
      <c r="K109" s="7"/>
      <c r="L109" s="171">
        <f t="shared" si="22"/>
        <v>0.78806252263603549</v>
      </c>
      <c r="M109" s="27">
        <f t="shared" ca="1" si="15"/>
        <v>5.0155875802258232E-7</v>
      </c>
      <c r="N109" s="44"/>
      <c r="O109" s="44"/>
      <c r="P109" s="7"/>
      <c r="Q109" s="28">
        <f t="shared" ca="1" si="16"/>
        <v>-3050.4451405538725</v>
      </c>
      <c r="R109" s="27">
        <f t="shared" ca="1" si="17"/>
        <v>2381.0664692546497</v>
      </c>
      <c r="S109" s="7"/>
      <c r="T109" s="28">
        <f t="shared" ca="1" si="18"/>
        <v>0.78964543382230645</v>
      </c>
      <c r="U109" s="27">
        <f t="shared" ca="1" si="19"/>
        <v>0.61564407293177681</v>
      </c>
      <c r="V109" s="7"/>
      <c r="W109" s="28">
        <f t="shared" ca="1" si="20"/>
        <v>0.7887707307678884</v>
      </c>
      <c r="X109" s="27">
        <f t="shared" ca="1" si="24"/>
        <v>225.13734011403767</v>
      </c>
      <c r="Y109" s="7"/>
      <c r="Z109" s="28">
        <f t="shared" si="23"/>
        <v>225.11699999999985</v>
      </c>
      <c r="AA109" s="27">
        <f t="shared" si="21"/>
        <v>3.9290328522120723</v>
      </c>
      <c r="AB109" s="7"/>
      <c r="AC109" s="28">
        <f t="shared" ca="1" si="13"/>
        <v>2.0340114037821877E-2</v>
      </c>
      <c r="AD109" s="27"/>
      <c r="AE109" s="7"/>
    </row>
    <row r="110" spans="1:31" s="26" customFormat="1" x14ac:dyDescent="0.25">
      <c r="A110" s="26">
        <v>25</v>
      </c>
      <c r="B110" s="26">
        <v>-629</v>
      </c>
      <c r="C110" s="26">
        <v>11786</v>
      </c>
      <c r="D110" s="26">
        <v>14553</v>
      </c>
      <c r="E110" s="26">
        <v>14607</v>
      </c>
      <c r="F110" s="26">
        <v>11861</v>
      </c>
      <c r="G110" s="27"/>
      <c r="H110" s="7"/>
      <c r="I110" s="28">
        <f t="shared" si="14"/>
        <v>-2821</v>
      </c>
      <c r="J110" s="27">
        <f t="shared" si="14"/>
        <v>2692</v>
      </c>
      <c r="K110" s="7"/>
      <c r="L110" s="171">
        <f t="shared" si="22"/>
        <v>0.72339645867653757</v>
      </c>
      <c r="M110" s="27">
        <f t="shared" ca="1" si="15"/>
        <v>3.0428188615116932E-7</v>
      </c>
      <c r="N110" s="44"/>
      <c r="O110" s="44"/>
      <c r="P110" s="7"/>
      <c r="Q110" s="28">
        <f t="shared" ca="1" si="16"/>
        <v>-2800.4451405538725</v>
      </c>
      <c r="R110" s="27">
        <f t="shared" ca="1" si="17"/>
        <v>2672.0664692546497</v>
      </c>
      <c r="S110" s="7"/>
      <c r="T110" s="28">
        <f t="shared" ca="1" si="18"/>
        <v>0.72492984335614508</v>
      </c>
      <c r="U110" s="27">
        <f t="shared" ca="1" si="19"/>
        <v>0.6908844862240725</v>
      </c>
      <c r="V110" s="7"/>
      <c r="W110" s="28">
        <f t="shared" ca="1" si="20"/>
        <v>0.7239480761945255</v>
      </c>
      <c r="X110" s="27">
        <f t="shared" ca="1" si="24"/>
        <v>219.44847887922867</v>
      </c>
      <c r="Y110" s="7"/>
      <c r="Z110" s="28">
        <f t="shared" si="23"/>
        <v>219.45599999999985</v>
      </c>
      <c r="AA110" s="27">
        <f t="shared" si="21"/>
        <v>3.8302297632566731</v>
      </c>
      <c r="AB110" s="7"/>
      <c r="AC110" s="28">
        <f t="shared" ca="1" si="13"/>
        <v>-7.5211207711731731E-3</v>
      </c>
      <c r="AD110" s="27"/>
      <c r="AE110" s="7"/>
    </row>
    <row r="111" spans="1:31" s="26" customFormat="1" x14ac:dyDescent="0.25">
      <c r="A111" s="26">
        <v>26</v>
      </c>
      <c r="B111" s="26">
        <v>-613</v>
      </c>
      <c r="C111" s="26">
        <v>11916</v>
      </c>
      <c r="D111" s="26">
        <v>14678</v>
      </c>
      <c r="E111" s="26">
        <v>14467</v>
      </c>
      <c r="F111" s="26">
        <v>11728</v>
      </c>
      <c r="G111" s="27"/>
      <c r="H111" s="7"/>
      <c r="I111" s="28">
        <f t="shared" si="14"/>
        <v>-2551</v>
      </c>
      <c r="J111" s="27">
        <f t="shared" si="14"/>
        <v>2950</v>
      </c>
      <c r="K111" s="7"/>
      <c r="L111" s="171">
        <f t="shared" si="22"/>
        <v>0.65357687873663906</v>
      </c>
      <c r="M111" s="27">
        <f t="shared" ca="1" si="15"/>
        <v>1.4701417987686307E-7</v>
      </c>
      <c r="N111" s="44"/>
      <c r="O111" s="44"/>
      <c r="P111" s="7"/>
      <c r="Q111" s="28">
        <f t="shared" ca="1" si="16"/>
        <v>-2530.4451405538725</v>
      </c>
      <c r="R111" s="27">
        <f t="shared" ca="1" si="17"/>
        <v>2930.0664692546497</v>
      </c>
      <c r="S111" s="7"/>
      <c r="T111" s="28">
        <f t="shared" ca="1" si="18"/>
        <v>0.65503700565269074</v>
      </c>
      <c r="U111" s="27">
        <f t="shared" ca="1" si="19"/>
        <v>0.75759248151414904</v>
      </c>
      <c r="V111" s="7"/>
      <c r="W111" s="28">
        <f t="shared" ca="1" si="20"/>
        <v>0.65396030301844299</v>
      </c>
      <c r="X111" s="27">
        <f t="shared" ca="1" si="24"/>
        <v>213.9108033274764</v>
      </c>
      <c r="Y111" s="7"/>
      <c r="Z111" s="28">
        <f t="shared" si="23"/>
        <v>213.93899999999985</v>
      </c>
      <c r="AA111" s="27">
        <f t="shared" si="21"/>
        <v>3.7339399484241458</v>
      </c>
      <c r="AB111" s="7"/>
      <c r="AC111" s="28">
        <f t="shared" ca="1" si="13"/>
        <v>-2.8196672523449706E-2</v>
      </c>
      <c r="AD111" s="27"/>
      <c r="AE111" s="7"/>
    </row>
    <row r="112" spans="1:31" s="26" customFormat="1" x14ac:dyDescent="0.25">
      <c r="A112" s="26">
        <v>27</v>
      </c>
      <c r="B112" s="26">
        <v>-634</v>
      </c>
      <c r="C112" s="26">
        <v>12080</v>
      </c>
      <c r="D112" s="26">
        <v>14803</v>
      </c>
      <c r="E112" s="26">
        <v>14324</v>
      </c>
      <c r="F112" s="26">
        <v>11613</v>
      </c>
      <c r="G112" s="27"/>
      <c r="H112" s="7"/>
      <c r="I112" s="28">
        <f t="shared" si="14"/>
        <v>-2244</v>
      </c>
      <c r="J112" s="27">
        <f t="shared" si="14"/>
        <v>3190</v>
      </c>
      <c r="K112" s="7"/>
      <c r="L112" s="171">
        <f t="shared" si="22"/>
        <v>0.57500038944134746</v>
      </c>
      <c r="M112" s="27">
        <f t="shared" ca="1" si="15"/>
        <v>3.5899054685009982E-7</v>
      </c>
      <c r="N112" s="44"/>
      <c r="O112" s="44"/>
      <c r="P112" s="7"/>
      <c r="Q112" s="28">
        <f t="shared" ca="1" si="16"/>
        <v>-2223.4451405538725</v>
      </c>
      <c r="R112" s="27">
        <f t="shared" ca="1" si="17"/>
        <v>3170.0664692546497</v>
      </c>
      <c r="S112" s="7"/>
      <c r="T112" s="28">
        <f t="shared" ca="1" si="18"/>
        <v>0.57556626056024451</v>
      </c>
      <c r="U112" s="27">
        <f t="shared" ca="1" si="19"/>
        <v>0.81964643062119702</v>
      </c>
      <c r="V112" s="7"/>
      <c r="W112" s="28">
        <f t="shared" ca="1" si="20"/>
        <v>0.57440123124283049</v>
      </c>
      <c r="X112" s="27">
        <f t="shared" ca="1" si="24"/>
        <v>208.13220648617221</v>
      </c>
      <c r="Y112" s="7"/>
      <c r="Z112" s="28">
        <f t="shared" si="23"/>
        <v>208.23299999999986</v>
      </c>
      <c r="AA112" s="27">
        <f t="shared" si="21"/>
        <v>3.6343514613053496</v>
      </c>
      <c r="AB112" s="7"/>
      <c r="AC112" s="28">
        <f t="shared" ca="1" si="13"/>
        <v>-0.10079351382765367</v>
      </c>
      <c r="AD112" s="27"/>
      <c r="AE112" s="7"/>
    </row>
    <row r="113" spans="1:31" s="26" customFormat="1" x14ac:dyDescent="0.25">
      <c r="A113" s="26">
        <v>28</v>
      </c>
      <c r="B113" s="26">
        <v>-606</v>
      </c>
      <c r="C113" s="26">
        <v>12228</v>
      </c>
      <c r="D113" s="26">
        <v>14900</v>
      </c>
      <c r="E113" s="26">
        <v>14166</v>
      </c>
      <c r="F113" s="26">
        <v>11512</v>
      </c>
      <c r="G113" s="27"/>
      <c r="H113" s="7"/>
      <c r="I113" s="28">
        <f t="shared" si="14"/>
        <v>-1938</v>
      </c>
      <c r="J113" s="27">
        <f t="shared" si="14"/>
        <v>3388</v>
      </c>
      <c r="K113" s="7"/>
      <c r="L113" s="171">
        <f t="shared" si="22"/>
        <v>0.49455369310351915</v>
      </c>
      <c r="M113" s="27">
        <f t="shared" ca="1" si="15"/>
        <v>3.167124299484273E-7</v>
      </c>
      <c r="N113" s="44"/>
      <c r="O113" s="44"/>
      <c r="P113" s="7"/>
      <c r="Q113" s="28">
        <f t="shared" ca="1" si="16"/>
        <v>-1917.4451405538725</v>
      </c>
      <c r="R113" s="27">
        <f t="shared" ca="1" si="17"/>
        <v>3368.0664692546497</v>
      </c>
      <c r="S113" s="7"/>
      <c r="T113" s="28">
        <f t="shared" ca="1" si="18"/>
        <v>0.49635437782966291</v>
      </c>
      <c r="U113" s="27">
        <f t="shared" ca="1" si="19"/>
        <v>0.87084093863451162</v>
      </c>
      <c r="V113" s="7"/>
      <c r="W113" s="28">
        <f t="shared" ca="1" si="20"/>
        <v>0.49511646519766422</v>
      </c>
      <c r="X113" s="27">
        <f t="shared" ca="1" si="24"/>
        <v>202.73015038503365</v>
      </c>
      <c r="Y113" s="7"/>
      <c r="Z113" s="28">
        <f t="shared" si="23"/>
        <v>202.77899999999985</v>
      </c>
      <c r="AA113" s="27">
        <f t="shared" si="21"/>
        <v>3.5391612039015792</v>
      </c>
      <c r="AB113" s="7"/>
      <c r="AC113" s="28">
        <f t="shared" ca="1" si="13"/>
        <v>-4.8849614966201216E-2</v>
      </c>
      <c r="AD113" s="27"/>
      <c r="AE113" s="7"/>
    </row>
    <row r="114" spans="1:31" s="26" customFormat="1" x14ac:dyDescent="0.25">
      <c r="A114" s="26">
        <v>29</v>
      </c>
      <c r="B114" s="26">
        <v>-608</v>
      </c>
      <c r="C114" s="26">
        <v>12388</v>
      </c>
      <c r="D114" s="26">
        <v>14980</v>
      </c>
      <c r="E114" s="26">
        <v>13999</v>
      </c>
      <c r="F114" s="26">
        <v>11423</v>
      </c>
      <c r="G114" s="27"/>
      <c r="H114" s="7"/>
      <c r="I114" s="28">
        <f t="shared" si="14"/>
        <v>-1611</v>
      </c>
      <c r="J114" s="27">
        <f t="shared" si="14"/>
        <v>3557</v>
      </c>
      <c r="K114" s="7"/>
      <c r="L114" s="171">
        <f t="shared" si="22"/>
        <v>0.40933969403965842</v>
      </c>
      <c r="M114" s="27">
        <f t="shared" ca="1" si="15"/>
        <v>1.1375355458846836E-6</v>
      </c>
      <c r="N114" s="44"/>
      <c r="O114" s="44"/>
      <c r="P114" s="7"/>
      <c r="Q114" s="28">
        <f t="shared" ca="1" si="16"/>
        <v>-1590.4451405538725</v>
      </c>
      <c r="R114" s="27">
        <f t="shared" ca="1" si="17"/>
        <v>3537.0664692546497</v>
      </c>
      <c r="S114" s="7"/>
      <c r="T114" s="28">
        <f t="shared" ca="1" si="18"/>
        <v>0.41170638549992378</v>
      </c>
      <c r="U114" s="27">
        <f t="shared" ca="1" si="19"/>
        <v>0.91453726113072453</v>
      </c>
      <c r="V114" s="7"/>
      <c r="W114" s="28">
        <f t="shared" ca="1" si="20"/>
        <v>0.41040624715408108</v>
      </c>
      <c r="X114" s="27">
        <f t="shared" ca="1" si="24"/>
        <v>197.27832002036007</v>
      </c>
      <c r="Y114" s="7"/>
      <c r="Z114" s="28">
        <f t="shared" si="23"/>
        <v>197.30699999999985</v>
      </c>
      <c r="AA114" s="27">
        <f t="shared" si="21"/>
        <v>3.4436567872324493</v>
      </c>
      <c r="AB114" s="7"/>
      <c r="AC114" s="28">
        <f t="shared" ca="1" si="13"/>
        <v>-2.8679979639775866E-2</v>
      </c>
      <c r="AD114" s="27"/>
      <c r="AE114" s="7"/>
    </row>
    <row r="115" spans="1:31" s="26" customFormat="1" x14ac:dyDescent="0.25">
      <c r="A115" s="26">
        <v>30</v>
      </c>
      <c r="B115" s="26">
        <v>-638</v>
      </c>
      <c r="C115" s="26">
        <v>12583</v>
      </c>
      <c r="D115" s="26">
        <v>15059</v>
      </c>
      <c r="E115" s="26">
        <v>13828</v>
      </c>
      <c r="F115" s="26">
        <v>11361</v>
      </c>
      <c r="G115" s="27"/>
      <c r="H115" s="7"/>
      <c r="I115" s="28">
        <f t="shared" si="14"/>
        <v>-1245</v>
      </c>
      <c r="J115" s="27">
        <f t="shared" si="14"/>
        <v>3698</v>
      </c>
      <c r="K115" s="7"/>
      <c r="L115" s="171">
        <f t="shared" si="22"/>
        <v>0.31592143701729725</v>
      </c>
      <c r="M115" s="27">
        <f t="shared" ca="1" si="15"/>
        <v>9.6568560247241534E-8</v>
      </c>
      <c r="N115" s="44"/>
      <c r="O115" s="44"/>
      <c r="P115" s="7"/>
      <c r="Q115" s="28">
        <f t="shared" ca="1" si="16"/>
        <v>-1224.4451405538725</v>
      </c>
      <c r="R115" s="27">
        <f t="shared" ca="1" si="17"/>
        <v>3678.0664692546497</v>
      </c>
      <c r="S115" s="7"/>
      <c r="T115" s="28">
        <f t="shared" ca="1" si="18"/>
        <v>0.31696276105746346</v>
      </c>
      <c r="U115" s="27">
        <f t="shared" ca="1" si="19"/>
        <v>0.95099395623111516</v>
      </c>
      <c r="V115" s="7"/>
      <c r="W115" s="28">
        <f t="shared" ca="1" si="20"/>
        <v>0.31561068219392802</v>
      </c>
      <c r="X115" s="27">
        <f t="shared" ca="1" si="24"/>
        <v>191.46945410068167</v>
      </c>
      <c r="Y115" s="7"/>
      <c r="Z115" s="28">
        <f t="shared" si="23"/>
        <v>191.56499999999986</v>
      </c>
      <c r="AA115" s="27">
        <f t="shared" si="21"/>
        <v>3.3434399815829345</v>
      </c>
      <c r="AB115" s="7"/>
      <c r="AC115" s="28">
        <f t="shared" ca="1" si="13"/>
        <v>-9.5545899318182137E-2</v>
      </c>
      <c r="AD115" s="27"/>
      <c r="AE115" s="7"/>
    </row>
    <row r="116" spans="1:31" s="26" customFormat="1" x14ac:dyDescent="0.25">
      <c r="A116" s="26">
        <v>31</v>
      </c>
      <c r="B116" s="26">
        <v>-623</v>
      </c>
      <c r="C116" s="26">
        <v>12756</v>
      </c>
      <c r="D116" s="26">
        <v>15101</v>
      </c>
      <c r="E116" s="26">
        <v>13638</v>
      </c>
      <c r="F116" s="26">
        <v>11301</v>
      </c>
      <c r="G116" s="27"/>
      <c r="H116" s="7"/>
      <c r="I116" s="28">
        <f t="shared" si="14"/>
        <v>-882</v>
      </c>
      <c r="J116" s="27">
        <f t="shared" si="14"/>
        <v>3800</v>
      </c>
      <c r="K116" s="7"/>
      <c r="L116" s="171">
        <f t="shared" si="22"/>
        <v>0.22163099494202906</v>
      </c>
      <c r="M116" s="27">
        <f t="shared" ca="1" si="15"/>
        <v>6.224930005620742E-10</v>
      </c>
      <c r="N116" s="44"/>
      <c r="O116" s="44"/>
      <c r="P116" s="7"/>
      <c r="Q116" s="28">
        <f t="shared" ca="1" si="16"/>
        <v>-861.44514055387253</v>
      </c>
      <c r="R116" s="27">
        <f t="shared" ca="1" si="17"/>
        <v>3780.0664692546497</v>
      </c>
      <c r="S116" s="7"/>
      <c r="T116" s="28">
        <f t="shared" ca="1" si="18"/>
        <v>0.22299572370059709</v>
      </c>
      <c r="U116" s="27">
        <f t="shared" ca="1" si="19"/>
        <v>0.97736688460161059</v>
      </c>
      <c r="V116" s="7"/>
      <c r="W116" s="28">
        <f t="shared" ca="1" si="20"/>
        <v>0.22160604513239929</v>
      </c>
      <c r="X116" s="27">
        <f t="shared" ca="1" si="24"/>
        <v>185.8848831154005</v>
      </c>
      <c r="Y116" s="7"/>
      <c r="Z116" s="28">
        <f t="shared" si="23"/>
        <v>185.95799999999986</v>
      </c>
      <c r="AA116" s="27">
        <f t="shared" si="21"/>
        <v>3.2455793704236124</v>
      </c>
      <c r="AB116" s="7"/>
      <c r="AC116" s="28">
        <f t="shared" ca="1" si="13"/>
        <v>-7.3116884599357945E-2</v>
      </c>
      <c r="AD116" s="27"/>
      <c r="AE116" s="7"/>
    </row>
    <row r="117" spans="1:31" s="26" customFormat="1" x14ac:dyDescent="0.25">
      <c r="A117" s="26">
        <v>32</v>
      </c>
      <c r="B117" s="26">
        <v>-639</v>
      </c>
      <c r="C117" s="26">
        <v>12942</v>
      </c>
      <c r="D117" s="26">
        <v>15132</v>
      </c>
      <c r="E117" s="26">
        <v>13441</v>
      </c>
      <c r="F117" s="26">
        <v>11266</v>
      </c>
      <c r="G117" s="27"/>
      <c r="H117" s="7"/>
      <c r="I117" s="28">
        <f t="shared" si="14"/>
        <v>-499</v>
      </c>
      <c r="J117" s="27">
        <f t="shared" si="14"/>
        <v>3866</v>
      </c>
      <c r="K117" s="7"/>
      <c r="L117" s="171">
        <f t="shared" si="22"/>
        <v>0.12272244287692492</v>
      </c>
      <c r="M117" s="27">
        <f t="shared" ca="1" si="15"/>
        <v>8.1253690470590841E-8</v>
      </c>
      <c r="N117" s="44"/>
      <c r="O117" s="44"/>
      <c r="P117" s="7"/>
      <c r="Q117" s="28">
        <f t="shared" ca="1" si="16"/>
        <v>-478.44514055387259</v>
      </c>
      <c r="R117" s="27">
        <f t="shared" ca="1" si="17"/>
        <v>3846.0664692546497</v>
      </c>
      <c r="S117" s="7"/>
      <c r="T117" s="28">
        <f t="shared" ca="1" si="18"/>
        <v>0.12385143910643782</v>
      </c>
      <c r="U117" s="27">
        <f t="shared" ca="1" si="19"/>
        <v>0.99443172060604879</v>
      </c>
      <c r="V117" s="7"/>
      <c r="W117" s="28">
        <f t="shared" ca="1" si="20"/>
        <v>0.12243739254720999</v>
      </c>
      <c r="X117" s="27">
        <f t="shared" ca="1" si="24"/>
        <v>180.12886355440514</v>
      </c>
      <c r="Y117" s="7"/>
      <c r="Z117" s="28">
        <f t="shared" si="23"/>
        <v>180.20699999999985</v>
      </c>
      <c r="AA117" s="27">
        <f t="shared" si="21"/>
        <v>3.1452054851414188</v>
      </c>
      <c r="AB117" s="7"/>
      <c r="AC117" s="28">
        <f t="shared" ca="1" si="13"/>
        <v>-7.8136445594708448E-2</v>
      </c>
      <c r="AD117" s="27"/>
      <c r="AE117" s="7"/>
    </row>
    <row r="118" spans="1:31" s="26" customFormat="1" x14ac:dyDescent="0.25">
      <c r="A118" s="26">
        <v>33</v>
      </c>
      <c r="B118" s="26">
        <v>-632</v>
      </c>
      <c r="C118" s="26">
        <v>13136</v>
      </c>
      <c r="D118" s="26">
        <v>15150</v>
      </c>
      <c r="E118" s="26">
        <v>13256</v>
      </c>
      <c r="F118" s="26">
        <v>11255</v>
      </c>
      <c r="G118" s="27"/>
      <c r="H118" s="7"/>
      <c r="I118" s="28">
        <f t="shared" si="14"/>
        <v>-120</v>
      </c>
      <c r="J118" s="27">
        <f t="shared" si="14"/>
        <v>3895</v>
      </c>
      <c r="K118" s="7"/>
      <c r="L118" s="171">
        <f t="shared" si="22"/>
        <v>2.3677607116410058E-2</v>
      </c>
      <c r="M118" s="27">
        <f t="shared" ca="1" si="15"/>
        <v>4.0984065205903169E-7</v>
      </c>
      <c r="N118" s="44"/>
      <c r="O118" s="44"/>
      <c r="P118" s="7"/>
      <c r="Q118" s="28">
        <f t="shared" ca="1" si="16"/>
        <v>-99.445140553872577</v>
      </c>
      <c r="R118" s="27">
        <f t="shared" ca="1" si="17"/>
        <v>3875.0664692546497</v>
      </c>
      <c r="S118" s="7"/>
      <c r="T118" s="28">
        <f t="shared" ca="1" si="18"/>
        <v>2.5742603959737112E-2</v>
      </c>
      <c r="U118" s="27">
        <f t="shared" ca="1" si="19"/>
        <v>1.0019299061231504</v>
      </c>
      <c r="V118" s="7"/>
      <c r="W118" s="28">
        <f t="shared" ca="1" si="20"/>
        <v>2.4317795098224019E-2</v>
      </c>
      <c r="X118" s="27">
        <f t="shared" ca="1" si="24"/>
        <v>174.50011286576398</v>
      </c>
      <c r="Y118" s="7"/>
      <c r="Z118" s="28">
        <f t="shared" si="23"/>
        <v>174.51899999999986</v>
      </c>
      <c r="AA118" s="27">
        <f t="shared" si="21"/>
        <v>3.0459311572879813</v>
      </c>
      <c r="AB118" s="7"/>
      <c r="AC118" s="28">
        <f t="shared" ca="1" si="13"/>
        <v>-1.8887134235882286E-2</v>
      </c>
      <c r="AD118" s="27"/>
      <c r="AE118" s="7"/>
    </row>
    <row r="119" spans="1:31" s="26" customFormat="1" x14ac:dyDescent="0.25">
      <c r="A119" s="26">
        <v>34</v>
      </c>
      <c r="B119" s="26">
        <v>-621</v>
      </c>
      <c r="C119" s="26">
        <v>13333</v>
      </c>
      <c r="D119" s="26">
        <v>15156</v>
      </c>
      <c r="E119" s="26">
        <v>13074</v>
      </c>
      <c r="F119" s="26">
        <v>11266</v>
      </c>
      <c r="G119" s="27"/>
      <c r="H119" s="7"/>
      <c r="I119" s="28">
        <f t="shared" si="14"/>
        <v>259</v>
      </c>
      <c r="J119" s="27">
        <f t="shared" si="14"/>
        <v>3890</v>
      </c>
      <c r="K119" s="7"/>
      <c r="L119" s="171">
        <f t="shared" si="22"/>
        <v>-7.3876508081133371E-2</v>
      </c>
      <c r="M119" s="27">
        <f t="shared" ca="1" si="15"/>
        <v>7.6051119596477791E-9</v>
      </c>
      <c r="N119" s="44"/>
      <c r="O119" s="44"/>
      <c r="P119" s="7"/>
      <c r="Q119" s="28">
        <f t="shared" ca="1" si="16"/>
        <v>279.55485944612741</v>
      </c>
      <c r="R119" s="27">
        <f t="shared" ca="1" si="17"/>
        <v>3870.0664692546497</v>
      </c>
      <c r="S119" s="7"/>
      <c r="T119" s="28">
        <f t="shared" ca="1" si="18"/>
        <v>-7.2366231186963587E-2</v>
      </c>
      <c r="U119" s="27">
        <f t="shared" ca="1" si="19"/>
        <v>1.0006371155167535</v>
      </c>
      <c r="V119" s="7"/>
      <c r="W119" s="28">
        <f t="shared" ca="1" si="20"/>
        <v>-7.3789300788091747E-2</v>
      </c>
      <c r="X119" s="27">
        <f t="shared" ca="1" si="24"/>
        <v>168.892272711141</v>
      </c>
      <c r="Y119" s="7"/>
      <c r="Z119" s="28">
        <f t="shared" si="23"/>
        <v>168.92999999999986</v>
      </c>
      <c r="AA119" s="27">
        <f t="shared" si="21"/>
        <v>2.9483847053940186</v>
      </c>
      <c r="AB119" s="7"/>
      <c r="AC119" s="28">
        <f t="shared" ca="1" si="13"/>
        <v>-3.7727288858860675E-2</v>
      </c>
      <c r="AD119" s="27"/>
      <c r="AE119" s="7"/>
    </row>
    <row r="120" spans="1:31" s="26" customFormat="1" x14ac:dyDescent="0.25">
      <c r="A120" s="26">
        <v>35</v>
      </c>
      <c r="B120" s="26">
        <v>-620</v>
      </c>
      <c r="C120" s="26">
        <v>13519</v>
      </c>
      <c r="D120" s="26">
        <v>15127</v>
      </c>
      <c r="E120" s="26">
        <v>12883</v>
      </c>
      <c r="F120" s="26">
        <v>11288</v>
      </c>
      <c r="G120" s="27"/>
      <c r="H120" s="7"/>
      <c r="I120" s="28">
        <f t="shared" si="14"/>
        <v>636</v>
      </c>
      <c r="J120" s="27">
        <f t="shared" si="14"/>
        <v>3839</v>
      </c>
      <c r="K120" s="7"/>
      <c r="L120" s="171">
        <f t="shared" si="22"/>
        <v>-0.17057338275218042</v>
      </c>
      <c r="M120" s="27">
        <f t="shared" ca="1" si="15"/>
        <v>6.2153481909950191E-7</v>
      </c>
      <c r="N120" s="44"/>
      <c r="O120" s="44"/>
      <c r="P120" s="7"/>
      <c r="Q120" s="28">
        <f t="shared" ca="1" si="16"/>
        <v>656.55485944612747</v>
      </c>
      <c r="R120" s="27">
        <f t="shared" ca="1" si="17"/>
        <v>3819.0664692546497</v>
      </c>
      <c r="S120" s="7"/>
      <c r="T120" s="28">
        <f t="shared" ca="1" si="18"/>
        <v>-0.16995734160993503</v>
      </c>
      <c r="U120" s="27">
        <f t="shared" ca="1" si="19"/>
        <v>0.98745065133150589</v>
      </c>
      <c r="V120" s="7"/>
      <c r="W120" s="28">
        <f t="shared" ca="1" si="20"/>
        <v>-0.1713617575482638</v>
      </c>
      <c r="X120" s="27">
        <f t="shared" ca="1" si="24"/>
        <v>163.26472740452755</v>
      </c>
      <c r="Y120" s="7"/>
      <c r="Z120" s="28">
        <f t="shared" si="23"/>
        <v>163.34999999999985</v>
      </c>
      <c r="AA120" s="27">
        <f t="shared" si="21"/>
        <v>2.8509953331327349</v>
      </c>
      <c r="AB120" s="7"/>
      <c r="AC120" s="28">
        <f t="shared" ca="1" si="13"/>
        <v>-8.5272595472304147E-2</v>
      </c>
      <c r="AD120" s="27"/>
      <c r="AE120" s="7"/>
    </row>
    <row r="121" spans="1:31" s="26" customFormat="1" x14ac:dyDescent="0.25">
      <c r="A121" s="26">
        <v>36</v>
      </c>
      <c r="B121" s="26">
        <v>-608</v>
      </c>
      <c r="C121" s="26">
        <v>13694</v>
      </c>
      <c r="D121" s="26">
        <v>15084</v>
      </c>
      <c r="E121" s="26">
        <v>12702</v>
      </c>
      <c r="F121" s="26">
        <v>11324</v>
      </c>
      <c r="G121" s="27"/>
      <c r="H121" s="7"/>
      <c r="I121" s="28">
        <f t="shared" si="14"/>
        <v>992</v>
      </c>
      <c r="J121" s="27">
        <f t="shared" si="14"/>
        <v>3760</v>
      </c>
      <c r="K121" s="7"/>
      <c r="L121" s="171">
        <f t="shared" si="22"/>
        <v>-0.26383408248594764</v>
      </c>
      <c r="M121" s="27">
        <f t="shared" ca="1" si="15"/>
        <v>1.199089228736967E-7</v>
      </c>
      <c r="N121" s="44"/>
      <c r="O121" s="44"/>
      <c r="P121" s="7"/>
      <c r="Q121" s="28">
        <f t="shared" ca="1" si="16"/>
        <v>1012.5548594461275</v>
      </c>
      <c r="R121" s="27">
        <f t="shared" ca="1" si="17"/>
        <v>3740.0664692546497</v>
      </c>
      <c r="S121" s="7"/>
      <c r="T121" s="28">
        <f t="shared" ca="1" si="18"/>
        <v>-0.26211234243374887</v>
      </c>
      <c r="U121" s="27">
        <f t="shared" ca="1" si="19"/>
        <v>0.96702455975043589</v>
      </c>
      <c r="V121" s="7"/>
      <c r="W121" s="28">
        <f t="shared" ca="1" si="20"/>
        <v>-0.26348780380789527</v>
      </c>
      <c r="X121" s="27">
        <f t="shared" ca="1" si="24"/>
        <v>157.86822028947063</v>
      </c>
      <c r="Y121" s="7"/>
      <c r="Z121" s="28">
        <f t="shared" si="23"/>
        <v>157.87799999999984</v>
      </c>
      <c r="AA121" s="27">
        <f t="shared" si="21"/>
        <v>2.755490916463605</v>
      </c>
      <c r="AB121" s="7"/>
      <c r="AC121" s="28">
        <f t="shared" ca="1" si="13"/>
        <v>-9.7797105292158903E-3</v>
      </c>
      <c r="AD121" s="27"/>
      <c r="AE121" s="7"/>
    </row>
    <row r="122" spans="1:31" s="26" customFormat="1" x14ac:dyDescent="0.25">
      <c r="A122" s="26">
        <v>37</v>
      </c>
      <c r="B122" s="26">
        <v>-618</v>
      </c>
      <c r="C122" s="26">
        <v>13871</v>
      </c>
      <c r="D122" s="26">
        <v>15025</v>
      </c>
      <c r="E122" s="26">
        <v>12521</v>
      </c>
      <c r="F122" s="26">
        <v>11384</v>
      </c>
      <c r="G122" s="27"/>
      <c r="H122" s="7"/>
      <c r="I122" s="28">
        <f t="shared" si="14"/>
        <v>1350</v>
      </c>
      <c r="J122" s="27">
        <f t="shared" si="14"/>
        <v>3641</v>
      </c>
      <c r="K122" s="7"/>
      <c r="L122" s="171">
        <f t="shared" si="22"/>
        <v>-0.35615889921877597</v>
      </c>
      <c r="M122" s="27">
        <f t="shared" ca="1" si="15"/>
        <v>1.7666574833875843E-9</v>
      </c>
      <c r="N122" s="44"/>
      <c r="O122" s="44"/>
      <c r="P122" s="7"/>
      <c r="Q122" s="28">
        <f t="shared" ca="1" si="16"/>
        <v>1370.5548594461275</v>
      </c>
      <c r="R122" s="27">
        <f t="shared" ca="1" si="17"/>
        <v>3621.0664692546497</v>
      </c>
      <c r="S122" s="7"/>
      <c r="T122" s="28">
        <f t="shared" ca="1" si="18"/>
        <v>-0.354785067981292</v>
      </c>
      <c r="U122" s="27">
        <f t="shared" ca="1" si="19"/>
        <v>0.93625614331819129</v>
      </c>
      <c r="V122" s="7"/>
      <c r="W122" s="28">
        <f t="shared" ca="1" si="20"/>
        <v>-0.35611686759397526</v>
      </c>
      <c r="X122" s="27">
        <f t="shared" ca="1" si="24"/>
        <v>152.2848172464395</v>
      </c>
      <c r="Y122" s="7"/>
      <c r="Z122" s="28">
        <f t="shared" si="23"/>
        <v>152.31599999999983</v>
      </c>
      <c r="AA122" s="27">
        <f t="shared" si="21"/>
        <v>2.6584157034676799</v>
      </c>
      <c r="AB122" s="7"/>
      <c r="AC122" s="28">
        <f t="shared" ca="1" si="13"/>
        <v>-3.1182753560329957E-2</v>
      </c>
      <c r="AD122" s="27"/>
      <c r="AE122" s="7"/>
    </row>
    <row r="123" spans="1:31" s="26" customFormat="1" x14ac:dyDescent="0.25">
      <c r="A123" s="26">
        <v>38</v>
      </c>
      <c r="B123" s="26">
        <v>-616</v>
      </c>
      <c r="C123" s="26">
        <v>14044</v>
      </c>
      <c r="D123" s="26">
        <v>14950</v>
      </c>
      <c r="E123" s="26">
        <v>12352</v>
      </c>
      <c r="F123" s="26">
        <v>11462</v>
      </c>
      <c r="G123" s="27"/>
      <c r="H123" s="7"/>
      <c r="I123" s="28">
        <f t="shared" si="14"/>
        <v>1692</v>
      </c>
      <c r="J123" s="27">
        <f t="shared" si="14"/>
        <v>3488</v>
      </c>
      <c r="K123" s="7"/>
      <c r="L123" s="171">
        <f t="shared" si="22"/>
        <v>-0.44484720501181119</v>
      </c>
      <c r="M123" s="27">
        <f t="shared" ca="1" si="15"/>
        <v>6.5319691012221159E-8</v>
      </c>
      <c r="N123" s="44"/>
      <c r="O123" s="44"/>
      <c r="P123" s="7"/>
      <c r="Q123" s="28">
        <f t="shared" ca="1" si="16"/>
        <v>1712.5548594461275</v>
      </c>
      <c r="R123" s="27">
        <f t="shared" ca="1" si="17"/>
        <v>3468.0664692546497</v>
      </c>
      <c r="S123" s="7"/>
      <c r="T123" s="28">
        <f t="shared" ca="1" si="18"/>
        <v>-0.44331599573900082</v>
      </c>
      <c r="U123" s="27">
        <f t="shared" ca="1" si="19"/>
        <v>0.89669675076244826</v>
      </c>
      <c r="V123" s="7"/>
      <c r="W123" s="28">
        <f t="shared" ca="1" si="20"/>
        <v>-0.44459162783948897</v>
      </c>
      <c r="X123" s="27">
        <f t="shared" ca="1" si="24"/>
        <v>146.73706743328938</v>
      </c>
      <c r="Y123" s="7"/>
      <c r="Z123" s="28">
        <f t="shared" si="23"/>
        <v>146.77199999999982</v>
      </c>
      <c r="AA123" s="27">
        <f t="shared" si="21"/>
        <v>2.5616546497371142</v>
      </c>
      <c r="AB123" s="7"/>
      <c r="AC123" s="28">
        <f t="shared" ca="1" si="13"/>
        <v>-3.4932566710438095E-2</v>
      </c>
      <c r="AD123" s="27"/>
      <c r="AE123" s="7"/>
    </row>
    <row r="124" spans="1:31" s="26" customFormat="1" x14ac:dyDescent="0.25">
      <c r="A124" s="26">
        <v>39</v>
      </c>
      <c r="B124" s="26">
        <v>-641</v>
      </c>
      <c r="C124" s="26">
        <v>14217</v>
      </c>
      <c r="D124" s="26">
        <v>14854</v>
      </c>
      <c r="E124" s="26">
        <v>12184</v>
      </c>
      <c r="F124" s="26">
        <v>11558</v>
      </c>
      <c r="G124" s="27"/>
      <c r="H124" s="7"/>
      <c r="I124" s="28">
        <f t="shared" si="14"/>
        <v>2033</v>
      </c>
      <c r="J124" s="27">
        <f t="shared" si="14"/>
        <v>3296</v>
      </c>
      <c r="K124" s="7"/>
      <c r="L124" s="171">
        <f t="shared" si="22"/>
        <v>-0.5327031193921522</v>
      </c>
      <c r="M124" s="27">
        <f t="shared" ca="1" si="15"/>
        <v>8.1118918248547346E-9</v>
      </c>
      <c r="N124" s="44"/>
      <c r="O124" s="44"/>
      <c r="P124" s="7"/>
      <c r="Q124" s="28">
        <f t="shared" ca="1" si="16"/>
        <v>2053.5548594461275</v>
      </c>
      <c r="R124" s="27">
        <f t="shared" ca="1" si="17"/>
        <v>3276.0664692546497</v>
      </c>
      <c r="S124" s="7"/>
      <c r="T124" s="28">
        <f t="shared" ca="1" si="18"/>
        <v>-0.53158806113484502</v>
      </c>
      <c r="U124" s="27">
        <f t="shared" ca="1" si="19"/>
        <v>0.84705359147680981</v>
      </c>
      <c r="V124" s="7"/>
      <c r="W124" s="28">
        <f t="shared" ca="1" si="20"/>
        <v>-0.53279318543361542</v>
      </c>
      <c r="X124" s="27">
        <f t="shared" ca="1" si="24"/>
        <v>140.94004050832859</v>
      </c>
      <c r="Y124" s="7"/>
      <c r="Z124" s="28">
        <f t="shared" si="23"/>
        <v>141.00299999999982</v>
      </c>
      <c r="AA124" s="27">
        <f t="shared" si="21"/>
        <v>2.4609666051895611</v>
      </c>
      <c r="AB124" s="7"/>
      <c r="AC124" s="28">
        <f t="shared" ca="1" si="13"/>
        <v>-6.2959491671222167E-2</v>
      </c>
      <c r="AD124" s="27"/>
      <c r="AE124" s="7"/>
    </row>
    <row r="125" spans="1:31" s="26" customFormat="1" x14ac:dyDescent="0.25">
      <c r="A125" s="26">
        <v>40</v>
      </c>
      <c r="B125" s="26">
        <v>-628</v>
      </c>
      <c r="C125" s="26">
        <v>14367</v>
      </c>
      <c r="D125" s="26">
        <v>14747</v>
      </c>
      <c r="E125" s="26">
        <v>12024</v>
      </c>
      <c r="F125" s="26">
        <v>11666</v>
      </c>
      <c r="G125" s="27"/>
      <c r="H125" s="7"/>
      <c r="I125" s="28">
        <f t="shared" si="14"/>
        <v>2343</v>
      </c>
      <c r="J125" s="27">
        <f t="shared" si="14"/>
        <v>3081</v>
      </c>
      <c r="K125" s="7"/>
      <c r="L125" s="171">
        <f t="shared" si="22"/>
        <v>-0.61354769790945907</v>
      </c>
      <c r="M125" s="27">
        <f t="shared" ca="1" si="15"/>
        <v>3.4357551917535436E-7</v>
      </c>
      <c r="N125" s="44"/>
      <c r="O125" s="44"/>
      <c r="P125" s="7"/>
      <c r="Q125" s="28">
        <f t="shared" ca="1" si="16"/>
        <v>2363.5548594461275</v>
      </c>
      <c r="R125" s="27">
        <f t="shared" ca="1" si="17"/>
        <v>3061.0664692546497</v>
      </c>
      <c r="S125" s="7"/>
      <c r="T125" s="28">
        <f t="shared" ca="1" si="18"/>
        <v>-0.61183539331288517</v>
      </c>
      <c r="U125" s="27">
        <f t="shared" ca="1" si="19"/>
        <v>0.79146359540174605</v>
      </c>
      <c r="V125" s="7"/>
      <c r="W125" s="28">
        <f t="shared" ca="1" si="20"/>
        <v>-0.61296154475611486</v>
      </c>
      <c r="X125" s="27">
        <f t="shared" ca="1" si="24"/>
        <v>135.35320274489743</v>
      </c>
      <c r="Y125" s="7"/>
      <c r="Z125" s="28">
        <f t="shared" si="23"/>
        <v>135.35099999999983</v>
      </c>
      <c r="AA125" s="27">
        <f t="shared" si="21"/>
        <v>2.3623205958668416</v>
      </c>
      <c r="AB125" s="7"/>
      <c r="AC125" s="28">
        <f t="shared" ca="1" si="13"/>
        <v>2.2027448976018604E-3</v>
      </c>
      <c r="AD125" s="27"/>
      <c r="AE125" s="7"/>
    </row>
    <row r="126" spans="1:31" s="26" customFormat="1" x14ac:dyDescent="0.25">
      <c r="A126" s="26">
        <v>41</v>
      </c>
      <c r="B126" s="26">
        <v>-633</v>
      </c>
      <c r="C126" s="26">
        <v>14519</v>
      </c>
      <c r="D126" s="26">
        <v>14618</v>
      </c>
      <c r="E126" s="26">
        <v>11878</v>
      </c>
      <c r="F126" s="26">
        <v>11799</v>
      </c>
      <c r="G126" s="27"/>
      <c r="H126" s="7"/>
      <c r="I126" s="28">
        <f t="shared" si="14"/>
        <v>2641</v>
      </c>
      <c r="J126" s="27">
        <f t="shared" si="14"/>
        <v>2819</v>
      </c>
      <c r="K126" s="7"/>
      <c r="L126" s="171">
        <f t="shared" si="22"/>
        <v>-0.68899436154391613</v>
      </c>
      <c r="M126" s="27">
        <f t="shared" ca="1" si="15"/>
        <v>1.0239607943973399E-6</v>
      </c>
      <c r="N126" s="44"/>
      <c r="O126" s="44"/>
      <c r="P126" s="7"/>
      <c r="Q126" s="28">
        <f t="shared" ca="1" si="16"/>
        <v>2661.5548594461275</v>
      </c>
      <c r="R126" s="27">
        <f t="shared" ca="1" si="17"/>
        <v>2799.0664692546497</v>
      </c>
      <c r="S126" s="7"/>
      <c r="T126" s="28">
        <f t="shared" ca="1" si="18"/>
        <v>-0.68897637714854953</v>
      </c>
      <c r="U126" s="27">
        <f t="shared" ca="1" si="19"/>
        <v>0.72372136762655204</v>
      </c>
      <c r="V126" s="7"/>
      <c r="W126" s="28">
        <f t="shared" ca="1" si="20"/>
        <v>-0.69000627102326562</v>
      </c>
      <c r="X126" s="27">
        <f t="shared" ca="1" si="24"/>
        <v>129.47591443941781</v>
      </c>
      <c r="Y126" s="7"/>
      <c r="Z126" s="28">
        <f t="shared" si="23"/>
        <v>129.65399999999983</v>
      </c>
      <c r="AA126" s="27">
        <f t="shared" si="21"/>
        <v>2.2628891883807252</v>
      </c>
      <c r="AB126" s="7"/>
      <c r="AC126" s="28">
        <f t="shared" ca="1" si="13"/>
        <v>-0.1780855605820193</v>
      </c>
      <c r="AD126" s="27"/>
      <c r="AE126" s="7"/>
    </row>
    <row r="127" spans="1:31" s="26" customFormat="1" x14ac:dyDescent="0.25">
      <c r="A127" s="26">
        <v>42</v>
      </c>
      <c r="B127" s="26">
        <v>-618</v>
      </c>
      <c r="C127" s="26">
        <v>14644</v>
      </c>
      <c r="D127" s="26">
        <v>14480</v>
      </c>
      <c r="E127" s="26">
        <v>11744</v>
      </c>
      <c r="F127" s="26">
        <v>11927</v>
      </c>
      <c r="G127" s="27"/>
      <c r="H127" s="7"/>
      <c r="I127" s="28">
        <f t="shared" si="14"/>
        <v>2900</v>
      </c>
      <c r="J127" s="27">
        <f t="shared" si="14"/>
        <v>2553</v>
      </c>
      <c r="K127" s="7"/>
      <c r="L127" s="171">
        <f t="shared" si="22"/>
        <v>-0.75608950179291834</v>
      </c>
      <c r="M127" s="27">
        <f t="shared" ca="1" si="15"/>
        <v>7.4715694085899834E-7</v>
      </c>
      <c r="N127" s="44"/>
      <c r="O127" s="44"/>
      <c r="P127" s="7"/>
      <c r="Q127" s="28">
        <f t="shared" ca="1" si="16"/>
        <v>2920.5548594461275</v>
      </c>
      <c r="R127" s="27">
        <f t="shared" ca="1" si="17"/>
        <v>2533.0664692546497</v>
      </c>
      <c r="S127" s="7"/>
      <c r="T127" s="28">
        <f t="shared" ca="1" si="18"/>
        <v>-0.75602172887149277</v>
      </c>
      <c r="U127" s="27">
        <f t="shared" ca="1" si="19"/>
        <v>0.65494490736624056</v>
      </c>
      <c r="V127" s="7"/>
      <c r="W127" s="28">
        <f t="shared" ca="1" si="20"/>
        <v>-0.75695388419721577</v>
      </c>
      <c r="X127" s="27">
        <f t="shared" ca="1" si="24"/>
        <v>123.97735175417665</v>
      </c>
      <c r="Y127" s="7"/>
      <c r="Z127" s="28">
        <f t="shared" si="23"/>
        <v>124.09199999999983</v>
      </c>
      <c r="AA127" s="27">
        <f t="shared" si="21"/>
        <v>2.1658139753848005</v>
      </c>
      <c r="AB127" s="7"/>
      <c r="AC127" s="28">
        <f t="shared" ca="1" si="13"/>
        <v>-0.1146482458231759</v>
      </c>
      <c r="AD127" s="27"/>
      <c r="AE127" s="7"/>
    </row>
    <row r="128" spans="1:31" s="26" customFormat="1" x14ac:dyDescent="0.25">
      <c r="A128" s="26">
        <v>43</v>
      </c>
      <c r="B128" s="26">
        <v>-629</v>
      </c>
      <c r="C128" s="26">
        <v>14753</v>
      </c>
      <c r="D128" s="26">
        <v>14332</v>
      </c>
      <c r="E128" s="26">
        <v>11628</v>
      </c>
      <c r="F128" s="26">
        <v>12081</v>
      </c>
      <c r="G128" s="27"/>
      <c r="H128" s="7"/>
      <c r="I128" s="28">
        <f t="shared" si="14"/>
        <v>3125</v>
      </c>
      <c r="J128" s="27">
        <f t="shared" si="14"/>
        <v>2251</v>
      </c>
      <c r="K128" s="7"/>
      <c r="L128" s="171">
        <f t="shared" si="22"/>
        <v>-0.8170614779839751</v>
      </c>
      <c r="M128" s="27">
        <f t="shared" ca="1" si="15"/>
        <v>3.8988349253865445E-6</v>
      </c>
      <c r="N128" s="44"/>
      <c r="O128" s="44"/>
      <c r="P128" s="7"/>
      <c r="Q128" s="28">
        <f t="shared" ca="1" si="16"/>
        <v>3145.5548594461275</v>
      </c>
      <c r="R128" s="27">
        <f t="shared" ca="1" si="17"/>
        <v>2231.0664692546497</v>
      </c>
      <c r="S128" s="7"/>
      <c r="T128" s="28">
        <f t="shared" ca="1" si="18"/>
        <v>-0.81426576029103803</v>
      </c>
      <c r="U128" s="27">
        <f t="shared" ca="1" si="19"/>
        <v>0.57686035473987185</v>
      </c>
      <c r="V128" s="7"/>
      <c r="W128" s="28">
        <f t="shared" ca="1" si="20"/>
        <v>-0.81508693121942721</v>
      </c>
      <c r="X128" s="27">
        <f t="shared" ca="1" si="24"/>
        <v>118.3978980598431</v>
      </c>
      <c r="Y128" s="7"/>
      <c r="Z128" s="28">
        <f t="shared" si="23"/>
        <v>118.43099999999983</v>
      </c>
      <c r="AA128" s="27">
        <f t="shared" si="21"/>
        <v>2.0670108864294012</v>
      </c>
      <c r="AB128" s="7"/>
      <c r="AC128" s="28">
        <f t="shared" ca="1" si="13"/>
        <v>-3.3101940156726073E-2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14861</v>
      </c>
      <c r="D129" s="26">
        <v>14172</v>
      </c>
      <c r="E129" s="26">
        <v>11529</v>
      </c>
      <c r="F129" s="26">
        <v>12235</v>
      </c>
      <c r="G129" s="27"/>
      <c r="H129" s="7"/>
      <c r="I129" s="28">
        <f t="shared" si="14"/>
        <v>3332</v>
      </c>
      <c r="J129" s="27">
        <f t="shared" si="14"/>
        <v>1937</v>
      </c>
      <c r="K129" s="7"/>
      <c r="L129" s="171">
        <f t="shared" si="22"/>
        <v>-0.86819081580361446</v>
      </c>
      <c r="M129" s="27">
        <f t="shared" ca="1" si="15"/>
        <v>1.3338776424056095E-7</v>
      </c>
      <c r="N129" s="44"/>
      <c r="O129" s="44"/>
      <c r="P129" s="7"/>
      <c r="Q129" s="28">
        <f t="shared" ca="1" si="16"/>
        <v>3352.5548594461275</v>
      </c>
      <c r="R129" s="27">
        <f t="shared" ca="1" si="17"/>
        <v>1917.0664692546495</v>
      </c>
      <c r="S129" s="7"/>
      <c r="T129" s="28">
        <f t="shared" ca="1" si="18"/>
        <v>-0.86785026919701969</v>
      </c>
      <c r="U129" s="27">
        <f t="shared" ca="1" si="19"/>
        <v>0.49567310465815068</v>
      </c>
      <c r="V129" s="7"/>
      <c r="W129" s="28">
        <f t="shared" ca="1" si="20"/>
        <v>-0.86855603870026876</v>
      </c>
      <c r="X129" s="27">
        <f t="shared" ca="1" si="24"/>
        <v>112.8225768975131</v>
      </c>
      <c r="Y129" s="7"/>
      <c r="Z129" s="28">
        <f t="shared" si="23"/>
        <v>112.98599999999983</v>
      </c>
      <c r="AA129" s="27">
        <f t="shared" si="21"/>
        <v>1.9719777086583103</v>
      </c>
      <c r="AB129" s="7"/>
      <c r="AC129" s="28">
        <f t="shared" ca="1" si="13"/>
        <v>-0.16342310248673186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14950</v>
      </c>
      <c r="D130" s="26">
        <v>14013</v>
      </c>
      <c r="E130" s="26">
        <v>11447</v>
      </c>
      <c r="F130" s="26">
        <v>12400</v>
      </c>
      <c r="G130" s="27"/>
      <c r="H130" s="7"/>
      <c r="I130" s="28">
        <f t="shared" si="14"/>
        <v>3503</v>
      </c>
      <c r="J130" s="27">
        <f t="shared" si="14"/>
        <v>1613</v>
      </c>
      <c r="K130" s="7"/>
      <c r="L130" s="171">
        <f t="shared" si="22"/>
        <v>-0.91174093350655783</v>
      </c>
      <c r="M130" s="27">
        <f t="shared" ca="1" si="15"/>
        <v>9.2444627888351809E-7</v>
      </c>
      <c r="N130" s="44"/>
      <c r="O130" s="44"/>
      <c r="P130" s="7"/>
      <c r="Q130" s="28">
        <f t="shared" ca="1" si="16"/>
        <v>3523.5548594461275</v>
      </c>
      <c r="R130" s="27">
        <f t="shared" ca="1" si="17"/>
        <v>1593.0664692546495</v>
      </c>
      <c r="S130" s="7"/>
      <c r="T130" s="28">
        <f t="shared" ca="1" si="18"/>
        <v>-0.91211573307587412</v>
      </c>
      <c r="U130" s="27">
        <f t="shared" ca="1" si="19"/>
        <v>0.41190027336363594</v>
      </c>
      <c r="V130" s="7"/>
      <c r="W130" s="28">
        <f t="shared" ca="1" si="20"/>
        <v>-0.91270241480064707</v>
      </c>
      <c r="X130" s="27">
        <f t="shared" ca="1" si="24"/>
        <v>107.39929780354993</v>
      </c>
      <c r="Y130" s="7"/>
      <c r="Z130" s="28">
        <f t="shared" si="23"/>
        <v>107.50499999999984</v>
      </c>
      <c r="AA130" s="27">
        <f t="shared" si="21"/>
        <v>1.8763162123565011</v>
      </c>
      <c r="AB130" s="7"/>
      <c r="AC130" s="28">
        <f t="shared" ca="1" si="13"/>
        <v>-0.10570219644991141</v>
      </c>
      <c r="AD130" s="27"/>
      <c r="AE130" s="7"/>
    </row>
    <row r="131" spans="1:31" s="26" customFormat="1" x14ac:dyDescent="0.25">
      <c r="A131" s="26">
        <v>46</v>
      </c>
      <c r="B131" s="26">
        <v>-635</v>
      </c>
      <c r="C131" s="26">
        <v>15016</v>
      </c>
      <c r="D131" s="26">
        <v>13834</v>
      </c>
      <c r="E131" s="26">
        <v>11375</v>
      </c>
      <c r="F131" s="26">
        <v>12578</v>
      </c>
      <c r="G131" s="27"/>
      <c r="H131" s="7"/>
      <c r="I131" s="28">
        <f t="shared" si="14"/>
        <v>3641</v>
      </c>
      <c r="J131" s="27">
        <f t="shared" si="14"/>
        <v>1256</v>
      </c>
      <c r="K131" s="7"/>
      <c r="L131" s="171">
        <f t="shared" si="22"/>
        <v>-0.94826264535948923</v>
      </c>
      <c r="M131" s="27">
        <f t="shared" ca="1" si="15"/>
        <v>9.9509285925941387E-10</v>
      </c>
      <c r="N131" s="44"/>
      <c r="O131" s="44"/>
      <c r="P131" s="7"/>
      <c r="Q131" s="28">
        <f t="shared" ca="1" si="16"/>
        <v>3661.5548594461275</v>
      </c>
      <c r="R131" s="27">
        <f t="shared" ca="1" si="17"/>
        <v>1236.0664692546495</v>
      </c>
      <c r="S131" s="7"/>
      <c r="T131" s="28">
        <f t="shared" ca="1" si="18"/>
        <v>-0.94783873901319526</v>
      </c>
      <c r="U131" s="27">
        <f t="shared" ca="1" si="19"/>
        <v>0.31959502406690204</v>
      </c>
      <c r="V131" s="7"/>
      <c r="W131" s="28">
        <f t="shared" ca="1" si="20"/>
        <v>-0.94829419045196428</v>
      </c>
      <c r="X131" s="27">
        <f t="shared" ca="1" si="24"/>
        <v>101.73465777498484</v>
      </c>
      <c r="Y131" s="7"/>
      <c r="Z131" s="28">
        <f t="shared" si="23"/>
        <v>101.78999999999984</v>
      </c>
      <c r="AA131" s="27">
        <f t="shared" si="21"/>
        <v>1.776570645605025</v>
      </c>
      <c r="AB131" s="7"/>
      <c r="AC131" s="28">
        <f t="shared" ca="1" si="13"/>
        <v>-5.5342225014996416E-2</v>
      </c>
      <c r="AD131" s="27"/>
      <c r="AE131" s="7"/>
    </row>
    <row r="132" spans="1:31" s="26" customFormat="1" x14ac:dyDescent="0.25">
      <c r="A132" s="26">
        <v>47</v>
      </c>
      <c r="B132" s="26">
        <v>-635</v>
      </c>
      <c r="C132" s="26">
        <v>15069</v>
      </c>
      <c r="D132" s="26">
        <v>13639</v>
      </c>
      <c r="E132" s="26">
        <v>11320</v>
      </c>
      <c r="F132" s="26">
        <v>12761</v>
      </c>
      <c r="G132" s="27"/>
      <c r="H132" s="7"/>
      <c r="I132" s="28">
        <f t="shared" si="14"/>
        <v>3749</v>
      </c>
      <c r="J132" s="27">
        <f t="shared" si="14"/>
        <v>878</v>
      </c>
      <c r="K132" s="7"/>
      <c r="L132" s="171">
        <f t="shared" si="22"/>
        <v>-0.97535355270506341</v>
      </c>
      <c r="M132" s="27">
        <f t="shared" ca="1" si="15"/>
        <v>5.7579737574342543E-7</v>
      </c>
      <c r="N132" s="44"/>
      <c r="O132" s="44"/>
      <c r="P132" s="7"/>
      <c r="Q132" s="28">
        <f t="shared" ca="1" si="16"/>
        <v>3769.5548594461275</v>
      </c>
      <c r="R132" s="27">
        <f t="shared" ca="1" si="17"/>
        <v>858.06646925464963</v>
      </c>
      <c r="S132" s="7"/>
      <c r="T132" s="28">
        <f t="shared" ca="1" si="18"/>
        <v>-0.97579587409457691</v>
      </c>
      <c r="U132" s="27">
        <f t="shared" ca="1" si="19"/>
        <v>0.22186005422330154</v>
      </c>
      <c r="V132" s="7"/>
      <c r="W132" s="28">
        <f t="shared" ca="1" si="20"/>
        <v>-0.976112365841312</v>
      </c>
      <c r="X132" s="27">
        <f t="shared" ca="1" si="24"/>
        <v>95.914940360786261</v>
      </c>
      <c r="Y132" s="7"/>
      <c r="Z132" s="28">
        <f t="shared" si="23"/>
        <v>96.074999999999832</v>
      </c>
      <c r="AA132" s="27">
        <f t="shared" si="21"/>
        <v>1.6768250788535493</v>
      </c>
      <c r="AB132" s="7"/>
      <c r="AC132" s="28">
        <f t="shared" ca="1" si="13"/>
        <v>-0.16005963921357136</v>
      </c>
      <c r="AD132" s="27"/>
      <c r="AE132" s="7"/>
    </row>
    <row r="133" spans="1:31" s="26" customFormat="1" x14ac:dyDescent="0.25">
      <c r="A133" s="26">
        <v>48</v>
      </c>
      <c r="B133" s="26">
        <v>-635</v>
      </c>
      <c r="C133" s="26">
        <v>15102</v>
      </c>
      <c r="D133" s="26">
        <v>13456</v>
      </c>
      <c r="E133" s="26">
        <v>11288</v>
      </c>
      <c r="F133" s="26">
        <v>12950</v>
      </c>
      <c r="G133" s="27"/>
      <c r="H133" s="7"/>
      <c r="I133" s="28">
        <f t="shared" si="14"/>
        <v>3814</v>
      </c>
      <c r="J133" s="27">
        <f t="shared" si="14"/>
        <v>506</v>
      </c>
      <c r="K133" s="7"/>
      <c r="L133" s="171">
        <f t="shared" si="22"/>
        <v>-0.99274421486007036</v>
      </c>
      <c r="M133" s="27">
        <f t="shared" ca="1" si="15"/>
        <v>3.2993206423895946E-9</v>
      </c>
      <c r="N133" s="44"/>
      <c r="O133" s="44"/>
      <c r="P133" s="7"/>
      <c r="Q133" s="28">
        <f t="shared" ca="1" si="16"/>
        <v>3834.5548594461275</v>
      </c>
      <c r="R133" s="27">
        <f t="shared" ca="1" si="17"/>
        <v>486.06646925464963</v>
      </c>
      <c r="S133" s="7"/>
      <c r="T133" s="28">
        <f t="shared" ca="1" si="18"/>
        <v>-0.99262192761577894</v>
      </c>
      <c r="U133" s="27">
        <f t="shared" ca="1" si="19"/>
        <v>0.12567643310737719</v>
      </c>
      <c r="V133" s="7"/>
      <c r="W133" s="28">
        <f t="shared" ca="1" si="20"/>
        <v>-0.99280165457318237</v>
      </c>
      <c r="X133" s="27">
        <f t="shared" ca="1" si="24"/>
        <v>90.324327797821638</v>
      </c>
      <c r="Y133" s="7"/>
      <c r="Z133" s="28">
        <f t="shared" si="23"/>
        <v>90.359999999999829</v>
      </c>
      <c r="AA133" s="27">
        <f t="shared" si="21"/>
        <v>1.5770795121020731</v>
      </c>
      <c r="AB133" s="7"/>
      <c r="AC133" s="28">
        <f t="shared" ca="1" si="13"/>
        <v>-3.567220217819056E-2</v>
      </c>
      <c r="AD133" s="27"/>
      <c r="AE133" s="7"/>
    </row>
    <row r="134" spans="1:31" s="26" customFormat="1" x14ac:dyDescent="0.25">
      <c r="A134" s="26">
        <v>49</v>
      </c>
      <c r="B134" s="26">
        <v>-620</v>
      </c>
      <c r="C134" s="26">
        <v>15116</v>
      </c>
      <c r="D134" s="26">
        <v>13265</v>
      </c>
      <c r="E134" s="26">
        <v>11273</v>
      </c>
      <c r="F134" s="26">
        <v>13137</v>
      </c>
      <c r="G134" s="27"/>
      <c r="H134" s="7"/>
      <c r="I134" s="28">
        <f t="shared" si="14"/>
        <v>3843</v>
      </c>
      <c r="J134" s="27">
        <f t="shared" si="14"/>
        <v>128</v>
      </c>
      <c r="K134" s="7"/>
      <c r="L134" s="171">
        <f t="shared" si="22"/>
        <v>-1.0001987084415287</v>
      </c>
      <c r="M134" s="27">
        <f t="shared" ca="1" si="15"/>
        <v>8.4249386470814546E-10</v>
      </c>
      <c r="N134" s="44"/>
      <c r="O134" s="44"/>
      <c r="P134" s="7"/>
      <c r="Q134" s="28">
        <f t="shared" ca="1" si="16"/>
        <v>3863.5548594461275</v>
      </c>
      <c r="R134" s="27">
        <f t="shared" ca="1" si="17"/>
        <v>108.06646925464963</v>
      </c>
      <c r="S134" s="7"/>
      <c r="T134" s="28">
        <f t="shared" ca="1" si="18"/>
        <v>-1.0001289361098535</v>
      </c>
      <c r="U134" s="27">
        <f t="shared" ca="1" si="19"/>
        <v>2.7941463263776636E-2</v>
      </c>
      <c r="V134" s="7"/>
      <c r="W134" s="28">
        <f t="shared" ca="1" si="20"/>
        <v>-1.0001696826966682</v>
      </c>
      <c r="X134" s="27">
        <f t="shared" ca="1" si="24"/>
        <v>84.710002671165284</v>
      </c>
      <c r="Y134" s="7"/>
      <c r="Z134" s="28">
        <f t="shared" si="23"/>
        <v>84.779999999999831</v>
      </c>
      <c r="AA134" s="27">
        <f t="shared" si="21"/>
        <v>1.4796901398407898</v>
      </c>
      <c r="AB134" s="7"/>
      <c r="AC134" s="28">
        <f t="shared" ca="1" si="13"/>
        <v>-6.9997328834546124E-2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15113</v>
      </c>
      <c r="D135" s="26">
        <v>13075</v>
      </c>
      <c r="E135" s="26">
        <v>11276</v>
      </c>
      <c r="F135" s="26">
        <v>13328</v>
      </c>
      <c r="G135" s="27"/>
      <c r="H135" s="7"/>
      <c r="I135" s="28">
        <f t="shared" si="14"/>
        <v>3837</v>
      </c>
      <c r="J135" s="27">
        <f t="shared" si="14"/>
        <v>-253</v>
      </c>
      <c r="K135" s="7"/>
      <c r="L135" s="171">
        <f t="shared" si="22"/>
        <v>-0.99807059276768206</v>
      </c>
      <c r="M135" s="27">
        <f t="shared" ca="1" si="15"/>
        <v>1.646924264503051E-7</v>
      </c>
      <c r="N135" s="44"/>
      <c r="O135" s="44"/>
      <c r="P135" s="7"/>
      <c r="Q135" s="28">
        <f t="shared" ca="1" si="16"/>
        <v>3857.5548594461275</v>
      </c>
      <c r="R135" s="27">
        <f t="shared" ca="1" si="17"/>
        <v>-272.93353074535037</v>
      </c>
      <c r="S135" s="7"/>
      <c r="T135" s="28">
        <f t="shared" ca="1" si="18"/>
        <v>-0.99857576193866582</v>
      </c>
      <c r="U135" s="27">
        <f t="shared" ca="1" si="19"/>
        <v>-7.0569180943662019E-2</v>
      </c>
      <c r="V135" s="7"/>
      <c r="W135" s="28">
        <f t="shared" ca="1" si="20"/>
        <v>-0.99847641591444714</v>
      </c>
      <c r="X135" s="27">
        <f t="shared" ca="1" si="24"/>
        <v>79.066999166529399</v>
      </c>
      <c r="Y135" s="7"/>
      <c r="Z135" s="28">
        <f t="shared" si="23"/>
        <v>79.118999999999829</v>
      </c>
      <c r="AA135" s="27">
        <f t="shared" si="21"/>
        <v>1.3808870508853905</v>
      </c>
      <c r="AB135" s="7"/>
      <c r="AC135" s="28">
        <f t="shared" ca="1" si="13"/>
        <v>-5.2000833470430052E-2</v>
      </c>
      <c r="AD135" s="27"/>
      <c r="AE135" s="7"/>
    </row>
    <row r="136" spans="1:31" s="26" customFormat="1" x14ac:dyDescent="0.25">
      <c r="A136" s="26">
        <v>51</v>
      </c>
      <c r="B136" s="26">
        <v>-623</v>
      </c>
      <c r="C136" s="26">
        <v>15095</v>
      </c>
      <c r="D136" s="26">
        <v>12897</v>
      </c>
      <c r="E136" s="26">
        <v>11305</v>
      </c>
      <c r="F136" s="26">
        <v>13522</v>
      </c>
      <c r="G136" s="27"/>
      <c r="H136" s="7"/>
      <c r="I136" s="28">
        <f t="shared" si="14"/>
        <v>3790</v>
      </c>
      <c r="J136" s="27">
        <f t="shared" si="14"/>
        <v>-625</v>
      </c>
      <c r="K136" s="7"/>
      <c r="L136" s="171">
        <f t="shared" si="22"/>
        <v>-0.98636176367329498</v>
      </c>
      <c r="M136" s="27">
        <f t="shared" ca="1" si="15"/>
        <v>3.5597452723230621E-8</v>
      </c>
      <c r="N136" s="44"/>
      <c r="O136" s="44"/>
      <c r="P136" s="7"/>
      <c r="Q136" s="28">
        <f t="shared" ca="1" si="16"/>
        <v>3810.5548594461275</v>
      </c>
      <c r="R136" s="27">
        <f t="shared" ca="1" si="17"/>
        <v>-644.93353074535037</v>
      </c>
      <c r="S136" s="7"/>
      <c r="T136" s="28">
        <f t="shared" ca="1" si="18"/>
        <v>-0.98640923093102739</v>
      </c>
      <c r="U136" s="27">
        <f t="shared" ca="1" si="19"/>
        <v>-0.16675280205958637</v>
      </c>
      <c r="V136" s="7"/>
      <c r="W136" s="28">
        <f t="shared" ca="1" si="20"/>
        <v>-0.98617309080104454</v>
      </c>
      <c r="X136" s="27">
        <f t="shared" ca="1" si="24"/>
        <v>73.51235467440506</v>
      </c>
      <c r="Y136" s="7"/>
      <c r="Z136" s="28">
        <f t="shared" si="23"/>
        <v>73.51199999999983</v>
      </c>
      <c r="AA136" s="27">
        <f t="shared" si="21"/>
        <v>1.2830264397260684</v>
      </c>
      <c r="AB136" s="7"/>
      <c r="AC136" s="28">
        <f t="shared" ca="1" si="13"/>
        <v>3.5467440523007099E-4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15056</v>
      </c>
      <c r="D137" s="26">
        <v>12715</v>
      </c>
      <c r="E137" s="26">
        <v>11346</v>
      </c>
      <c r="F137" s="26">
        <v>13700</v>
      </c>
      <c r="G137" s="27"/>
      <c r="H137" s="7"/>
      <c r="I137" s="28">
        <f t="shared" si="14"/>
        <v>3710</v>
      </c>
      <c r="J137" s="27">
        <f t="shared" si="14"/>
        <v>-985</v>
      </c>
      <c r="K137" s="7"/>
      <c r="L137" s="171">
        <f t="shared" si="22"/>
        <v>-0.96587005077661559</v>
      </c>
      <c r="M137" s="27">
        <f t="shared" ca="1" si="15"/>
        <v>2.8980925807086371E-7</v>
      </c>
      <c r="N137" s="44"/>
      <c r="O137" s="44"/>
      <c r="P137" s="7"/>
      <c r="Q137" s="28">
        <f t="shared" ca="1" si="16"/>
        <v>3730.5548594461275</v>
      </c>
      <c r="R137" s="27">
        <f t="shared" ca="1" si="17"/>
        <v>-1004.9335307453504</v>
      </c>
      <c r="S137" s="7"/>
      <c r="T137" s="28">
        <f t="shared" ca="1" si="18"/>
        <v>-0.96570024198185578</v>
      </c>
      <c r="U137" s="27">
        <f t="shared" ca="1" si="19"/>
        <v>-0.25983372572015834</v>
      </c>
      <c r="V137" s="7"/>
      <c r="W137" s="28">
        <f t="shared" ca="1" si="20"/>
        <v>-0.96533171142446783</v>
      </c>
      <c r="X137" s="27">
        <f t="shared" ca="1" si="24"/>
        <v>68.044776157724414</v>
      </c>
      <c r="Y137" s="7"/>
      <c r="Z137" s="28">
        <f t="shared" si="23"/>
        <v>68.048999999999836</v>
      </c>
      <c r="AA137" s="27">
        <f t="shared" si="21"/>
        <v>1.1876791026896183</v>
      </c>
      <c r="AB137" s="7"/>
      <c r="AC137" s="28">
        <f t="shared" ca="1" si="13"/>
        <v>-4.2238422754223848E-3</v>
      </c>
      <c r="AD137" s="27"/>
      <c r="AE137" s="7"/>
    </row>
    <row r="138" spans="1:31" s="26" customFormat="1" x14ac:dyDescent="0.25">
      <c r="A138" s="26">
        <v>53</v>
      </c>
      <c r="B138" s="26">
        <v>-620</v>
      </c>
      <c r="C138" s="26">
        <v>15008</v>
      </c>
      <c r="D138" s="26">
        <v>12544</v>
      </c>
      <c r="E138" s="26">
        <v>11403</v>
      </c>
      <c r="F138" s="26">
        <v>13881</v>
      </c>
      <c r="G138" s="27"/>
      <c r="H138" s="7"/>
      <c r="I138" s="28">
        <f t="shared" si="14"/>
        <v>3605</v>
      </c>
      <c r="J138" s="27">
        <f t="shared" si="14"/>
        <v>-1337</v>
      </c>
      <c r="K138" s="7"/>
      <c r="L138" s="171">
        <f t="shared" si="22"/>
        <v>-0.93587918611497301</v>
      </c>
      <c r="M138" s="27">
        <f t="shared" ca="1" si="15"/>
        <v>4.5904000346167383E-6</v>
      </c>
      <c r="N138" s="44"/>
      <c r="O138" s="44"/>
      <c r="P138" s="7"/>
      <c r="Q138" s="28">
        <f t="shared" ca="1" si="16"/>
        <v>3625.5548594461275</v>
      </c>
      <c r="R138" s="27">
        <f t="shared" ca="1" si="17"/>
        <v>-1356.9335307453505</v>
      </c>
      <c r="S138" s="7"/>
      <c r="T138" s="28">
        <f t="shared" ca="1" si="18"/>
        <v>-0.93851969398606794</v>
      </c>
      <c r="U138" s="27">
        <f t="shared" ca="1" si="19"/>
        <v>-0.35084618441049537</v>
      </c>
      <c r="V138" s="7"/>
      <c r="W138" s="28">
        <f t="shared" ca="1" si="20"/>
        <v>-0.93802170800158624</v>
      </c>
      <c r="X138" s="27">
        <f t="shared" ca="1" si="24"/>
        <v>62.602569039690707</v>
      </c>
      <c r="Y138" s="7"/>
      <c r="Z138" s="28">
        <f t="shared" si="23"/>
        <v>62.468999999999838</v>
      </c>
      <c r="AA138" s="27">
        <f t="shared" si="21"/>
        <v>1.090289730428335</v>
      </c>
      <c r="AB138" s="7"/>
      <c r="AC138" s="28">
        <f t="shared" ca="1" si="13"/>
        <v>0.13356903969086886</v>
      </c>
      <c r="AD138" s="27"/>
      <c r="AE138" s="7"/>
    </row>
    <row r="139" spans="1:31" s="26" customFormat="1" x14ac:dyDescent="0.25">
      <c r="A139" s="26">
        <v>54</v>
      </c>
      <c r="B139" s="26">
        <v>-616</v>
      </c>
      <c r="C139" s="26">
        <v>14930</v>
      </c>
      <c r="D139" s="26">
        <v>12370</v>
      </c>
      <c r="E139" s="26">
        <v>11480</v>
      </c>
      <c r="F139" s="26">
        <v>14055</v>
      </c>
      <c r="G139" s="27"/>
      <c r="H139" s="7"/>
      <c r="I139" s="28">
        <f t="shared" si="14"/>
        <v>3450</v>
      </c>
      <c r="J139" s="27">
        <f t="shared" si="14"/>
        <v>-1685</v>
      </c>
      <c r="K139" s="7"/>
      <c r="L139" s="171">
        <f t="shared" si="22"/>
        <v>-0.89729331011239355</v>
      </c>
      <c r="M139" s="27">
        <f t="shared" ca="1" si="15"/>
        <v>2.272753615464706E-7</v>
      </c>
      <c r="N139" s="44"/>
      <c r="O139" s="44"/>
      <c r="P139" s="7"/>
      <c r="Q139" s="28">
        <f t="shared" ca="1" si="16"/>
        <v>3470.5548594461275</v>
      </c>
      <c r="R139" s="27">
        <f t="shared" ca="1" si="17"/>
        <v>-1704.9335307453505</v>
      </c>
      <c r="S139" s="7"/>
      <c r="T139" s="28">
        <f t="shared" ca="1" si="18"/>
        <v>-0.89839602789704787</v>
      </c>
      <c r="U139" s="27">
        <f t="shared" ca="1" si="19"/>
        <v>-0.44082441061571492</v>
      </c>
      <c r="V139" s="7"/>
      <c r="W139" s="28">
        <f t="shared" ca="1" si="20"/>
        <v>-0.89777004416985795</v>
      </c>
      <c r="X139" s="27">
        <f t="shared" ca="1" si="24"/>
        <v>56.957730850986309</v>
      </c>
      <c r="Y139" s="7"/>
      <c r="Z139" s="28">
        <f t="shared" si="23"/>
        <v>56.924999999999841</v>
      </c>
      <c r="AA139" s="27">
        <f t="shared" si="21"/>
        <v>0.99352867669776923</v>
      </c>
      <c r="AB139" s="7"/>
      <c r="AC139" s="28">
        <f t="shared" ca="1" si="13"/>
        <v>3.2730850986467885E-2</v>
      </c>
      <c r="AD139" s="27"/>
      <c r="AE139" s="7"/>
    </row>
    <row r="140" spans="1:31" s="26" customFormat="1" x14ac:dyDescent="0.25">
      <c r="A140" s="26">
        <v>55</v>
      </c>
      <c r="B140" s="26">
        <v>-643</v>
      </c>
      <c r="C140" s="26">
        <v>14837</v>
      </c>
      <c r="D140" s="26">
        <v>12193</v>
      </c>
      <c r="E140" s="26">
        <v>11574</v>
      </c>
      <c r="F140" s="26">
        <v>14228</v>
      </c>
      <c r="G140" s="27"/>
      <c r="H140" s="7"/>
      <c r="I140" s="28">
        <f t="shared" si="14"/>
        <v>3263</v>
      </c>
      <c r="J140" s="27">
        <f t="shared" si="14"/>
        <v>-2035</v>
      </c>
      <c r="K140" s="7"/>
      <c r="L140" s="171">
        <f t="shared" si="22"/>
        <v>-0.84806426834643944</v>
      </c>
      <c r="M140" s="27">
        <f t="shared" ca="1" si="15"/>
        <v>1.3683680523572686E-6</v>
      </c>
      <c r="N140" s="44"/>
      <c r="O140" s="44"/>
      <c r="P140" s="7"/>
      <c r="Q140" s="28">
        <f t="shared" ca="1" si="16"/>
        <v>3283.5548594461275</v>
      </c>
      <c r="R140" s="27">
        <f t="shared" ca="1" si="17"/>
        <v>-2054.9335307453503</v>
      </c>
      <c r="S140" s="7"/>
      <c r="T140" s="28">
        <f t="shared" ca="1" si="18"/>
        <v>-0.84998876622835917</v>
      </c>
      <c r="U140" s="27">
        <f t="shared" ca="1" si="19"/>
        <v>-0.53131975306349311</v>
      </c>
      <c r="V140" s="7"/>
      <c r="W140" s="28">
        <f t="shared" ca="1" si="20"/>
        <v>-0.84923404099629807</v>
      </c>
      <c r="X140" s="27">
        <f t="shared" ca="1" si="24"/>
        <v>51.077777148615667</v>
      </c>
      <c r="Y140" s="7"/>
      <c r="Z140" s="28">
        <f t="shared" si="23"/>
        <v>51.137999999999842</v>
      </c>
      <c r="AA140" s="27">
        <f t="shared" si="21"/>
        <v>0.89252647288485742</v>
      </c>
      <c r="AB140" s="7"/>
      <c r="AC140" s="28">
        <f t="shared" ca="1" si="13"/>
        <v>-6.0222851384175158E-2</v>
      </c>
      <c r="AD140" s="27"/>
      <c r="AE140" s="7"/>
    </row>
    <row r="141" spans="1:31" s="26" customFormat="1" x14ac:dyDescent="0.25">
      <c r="A141" s="26">
        <v>56</v>
      </c>
      <c r="B141" s="26">
        <v>-635</v>
      </c>
      <c r="C141" s="26">
        <v>14720</v>
      </c>
      <c r="D141" s="26">
        <v>12034</v>
      </c>
      <c r="E141" s="26">
        <v>11683</v>
      </c>
      <c r="F141" s="26">
        <v>14386</v>
      </c>
      <c r="G141" s="27"/>
      <c r="H141" s="7"/>
      <c r="I141" s="28">
        <f t="shared" si="14"/>
        <v>3037</v>
      </c>
      <c r="J141" s="27">
        <f t="shared" si="14"/>
        <v>-2352</v>
      </c>
      <c r="K141" s="7"/>
      <c r="L141" s="171">
        <f t="shared" si="22"/>
        <v>-0.79095820127890981</v>
      </c>
      <c r="M141" s="27">
        <f t="shared" ca="1" si="15"/>
        <v>1.1811038010294479E-7</v>
      </c>
      <c r="N141" s="44"/>
      <c r="O141" s="44"/>
      <c r="P141" s="7"/>
      <c r="Q141" s="28">
        <f t="shared" ca="1" si="16"/>
        <v>3057.5548594461275</v>
      </c>
      <c r="R141" s="27">
        <f t="shared" ca="1" si="17"/>
        <v>-2371.9335307453503</v>
      </c>
      <c r="S141" s="7"/>
      <c r="T141" s="28">
        <f t="shared" ca="1" si="18"/>
        <v>-0.79148587244694923</v>
      </c>
      <c r="U141" s="27">
        <f t="shared" ca="1" si="19"/>
        <v>-0.6132826775090523</v>
      </c>
      <c r="V141" s="7"/>
      <c r="W141" s="28">
        <f t="shared" ca="1" si="20"/>
        <v>-0.79061452937126686</v>
      </c>
      <c r="X141" s="27">
        <f t="shared" ca="1" si="24"/>
        <v>45.308894496629762</v>
      </c>
      <c r="Y141" s="7"/>
      <c r="Z141" s="28">
        <f t="shared" si="23"/>
        <v>45.422999999999845</v>
      </c>
      <c r="AA141" s="27">
        <f t="shared" si="21"/>
        <v>0.79278090613338159</v>
      </c>
      <c r="AB141" s="7"/>
      <c r="AC141" s="28">
        <f t="shared" ca="1" si="13"/>
        <v>-0.11410550337008374</v>
      </c>
      <c r="AD141" s="27"/>
      <c r="AE141" s="7"/>
    </row>
    <row r="142" spans="1:31" s="26" customFormat="1" x14ac:dyDescent="0.25">
      <c r="A142" s="26">
        <v>57</v>
      </c>
      <c r="B142" s="26">
        <v>-624</v>
      </c>
      <c r="C142" s="26">
        <v>14580</v>
      </c>
      <c r="D142" s="26">
        <v>11879</v>
      </c>
      <c r="E142" s="26">
        <v>11794</v>
      </c>
      <c r="F142" s="26">
        <v>14510</v>
      </c>
      <c r="G142" s="27"/>
      <c r="H142" s="7"/>
      <c r="I142" s="28">
        <f t="shared" si="14"/>
        <v>2786</v>
      </c>
      <c r="J142" s="27">
        <f t="shared" si="14"/>
        <v>-2631</v>
      </c>
      <c r="K142" s="7"/>
      <c r="L142" s="171">
        <f t="shared" si="22"/>
        <v>-0.72717477784437956</v>
      </c>
      <c r="M142" s="27">
        <f t="shared" ca="1" si="15"/>
        <v>2.6809260053884263E-6</v>
      </c>
      <c r="N142" s="44"/>
      <c r="O142" s="44"/>
      <c r="P142" s="7"/>
      <c r="Q142" s="28">
        <f t="shared" ca="1" si="16"/>
        <v>2806.5548594461275</v>
      </c>
      <c r="R142" s="27">
        <f t="shared" ca="1" si="17"/>
        <v>-2650.9335307453503</v>
      </c>
      <c r="S142" s="7"/>
      <c r="T142" s="28">
        <f t="shared" ca="1" si="18"/>
        <v>-0.72651141961892318</v>
      </c>
      <c r="U142" s="27">
        <f t="shared" ca="1" si="19"/>
        <v>-0.68542039334599558</v>
      </c>
      <c r="V142" s="7"/>
      <c r="W142" s="28">
        <f t="shared" ca="1" si="20"/>
        <v>-0.72553742449052205</v>
      </c>
      <c r="X142" s="27">
        <f t="shared" ca="1" si="24"/>
        <v>39.73838496388521</v>
      </c>
      <c r="Y142" s="7"/>
      <c r="Z142" s="28">
        <f t="shared" si="23"/>
        <v>39.806999999999846</v>
      </c>
      <c r="AA142" s="27">
        <f t="shared" si="21"/>
        <v>0.69476321534138008</v>
      </c>
      <c r="AB142" s="7"/>
      <c r="AC142" s="28">
        <f t="shared" ca="1" si="13"/>
        <v>-6.8615036114636041E-2</v>
      </c>
      <c r="AD142" s="27"/>
      <c r="AE142" s="7"/>
    </row>
    <row r="143" spans="1:31" s="26" customFormat="1" x14ac:dyDescent="0.25">
      <c r="A143" s="26">
        <v>58</v>
      </c>
      <c r="B143" s="26">
        <v>-626</v>
      </c>
      <c r="C143" s="26">
        <v>14461</v>
      </c>
      <c r="D143" s="26">
        <v>11757</v>
      </c>
      <c r="E143" s="26">
        <v>11940</v>
      </c>
      <c r="F143" s="26">
        <v>14660</v>
      </c>
      <c r="G143" s="27"/>
      <c r="H143" s="7"/>
      <c r="I143" s="28">
        <f t="shared" si="14"/>
        <v>2521</v>
      </c>
      <c r="J143" s="27">
        <f t="shared" si="14"/>
        <v>-2903</v>
      </c>
      <c r="K143" s="7"/>
      <c r="L143" s="171">
        <f t="shared" si="22"/>
        <v>-0.65617029749365963</v>
      </c>
      <c r="M143" s="27">
        <f t="shared" ca="1" si="15"/>
        <v>4.4691796969956538E-7</v>
      </c>
      <c r="N143" s="44"/>
      <c r="O143" s="44"/>
      <c r="P143" s="7"/>
      <c r="Q143" s="28">
        <f t="shared" ca="1" si="16"/>
        <v>2541.5548594461275</v>
      </c>
      <c r="R143" s="27">
        <f t="shared" ca="1" si="17"/>
        <v>-2922.9335307453503</v>
      </c>
      <c r="S143" s="7"/>
      <c r="T143" s="28">
        <f t="shared" ca="1" si="18"/>
        <v>-0.65791289372479211</v>
      </c>
      <c r="U143" s="27">
        <f t="shared" ca="1" si="19"/>
        <v>-0.75574820233398332</v>
      </c>
      <c r="V143" s="7"/>
      <c r="W143" s="28">
        <f t="shared" ca="1" si="20"/>
        <v>-0.65683881673025613</v>
      </c>
      <c r="X143" s="27">
        <f t="shared" ca="1" si="24"/>
        <v>34.104447594161229</v>
      </c>
      <c r="Y143" s="7"/>
      <c r="Z143" s="28">
        <f t="shared" si="23"/>
        <v>34.172999999999845</v>
      </c>
      <c r="AA143" s="27">
        <f t="shared" si="21"/>
        <v>0.59643136528401952</v>
      </c>
      <c r="AB143" s="7"/>
      <c r="AC143" s="28">
        <f t="shared" ca="1" si="13"/>
        <v>-6.8552405838616437E-2</v>
      </c>
      <c r="AD143" s="27"/>
      <c r="AE143" s="7"/>
    </row>
    <row r="144" spans="1:31" s="26" customFormat="1" x14ac:dyDescent="0.25">
      <c r="A144" s="26">
        <v>59</v>
      </c>
      <c r="B144" s="26">
        <v>-633</v>
      </c>
      <c r="C144" s="26">
        <v>14304</v>
      </c>
      <c r="D144" s="26">
        <v>11635</v>
      </c>
      <c r="E144" s="26">
        <v>12090</v>
      </c>
      <c r="F144" s="26">
        <v>14775</v>
      </c>
      <c r="G144" s="27"/>
      <c r="H144" s="7"/>
      <c r="I144" s="28">
        <f t="shared" si="14"/>
        <v>2214</v>
      </c>
      <c r="J144" s="27">
        <f t="shared" si="14"/>
        <v>-3140</v>
      </c>
      <c r="K144" s="7"/>
      <c r="L144" s="171">
        <f t="shared" si="22"/>
        <v>-0.57792565114429484</v>
      </c>
      <c r="M144" s="27">
        <f t="shared" ca="1" si="15"/>
        <v>4.1577105142927135E-7</v>
      </c>
      <c r="N144" s="44"/>
      <c r="O144" s="44"/>
      <c r="P144" s="7"/>
      <c r="Q144" s="28">
        <f t="shared" ca="1" si="16"/>
        <v>2234.5548594461275</v>
      </c>
      <c r="R144" s="27">
        <f t="shared" ca="1" si="17"/>
        <v>-3159.9335307453503</v>
      </c>
      <c r="S144" s="7"/>
      <c r="T144" s="28">
        <f t="shared" ca="1" si="18"/>
        <v>-0.57844214863234589</v>
      </c>
      <c r="U144" s="27">
        <f t="shared" ca="1" si="19"/>
        <v>-0.81702647707719323</v>
      </c>
      <c r="V144" s="7"/>
      <c r="W144" s="28">
        <f t="shared" ca="1" si="20"/>
        <v>-0.57728084803370272</v>
      </c>
      <c r="X144" s="27">
        <f t="shared" ca="1" si="24"/>
        <v>28.353383943987808</v>
      </c>
      <c r="Y144" s="7"/>
      <c r="Z144" s="28">
        <f t="shared" si="23"/>
        <v>28.475999999999846</v>
      </c>
      <c r="AA144" s="27">
        <f t="shared" si="21"/>
        <v>0.49699995779790257</v>
      </c>
      <c r="AB144" s="7"/>
      <c r="AC144" s="28">
        <f t="shared" ca="1" si="13"/>
        <v>-0.1226160560120384</v>
      </c>
      <c r="AD144" s="27"/>
      <c r="AE144" s="7"/>
    </row>
    <row r="145" spans="1:31" s="26" customFormat="1" x14ac:dyDescent="0.25">
      <c r="A145" s="26">
        <v>60</v>
      </c>
      <c r="B145" s="26">
        <v>-604</v>
      </c>
      <c r="C145" s="26">
        <v>14155</v>
      </c>
      <c r="D145" s="26">
        <v>11540</v>
      </c>
      <c r="E145" s="26">
        <v>12248</v>
      </c>
      <c r="F145" s="26">
        <v>14883</v>
      </c>
      <c r="G145" s="27"/>
      <c r="H145" s="7"/>
      <c r="I145" s="28">
        <f t="shared" si="14"/>
        <v>1907</v>
      </c>
      <c r="J145" s="27">
        <f t="shared" si="14"/>
        <v>-3343</v>
      </c>
      <c r="K145" s="7"/>
      <c r="L145" s="171">
        <f t="shared" si="22"/>
        <v>-0.49792915649450775</v>
      </c>
      <c r="M145" s="27">
        <f t="shared" ca="1" si="15"/>
        <v>3.7548981096806547E-8</v>
      </c>
      <c r="N145" s="44"/>
      <c r="O145" s="44"/>
      <c r="P145" s="7"/>
      <c r="Q145" s="28">
        <f t="shared" ca="1" si="16"/>
        <v>1927.5548594461275</v>
      </c>
      <c r="R145" s="27">
        <f t="shared" ca="1" si="17"/>
        <v>-3362.9335307453503</v>
      </c>
      <c r="S145" s="7"/>
      <c r="T145" s="28">
        <f t="shared" ca="1" si="18"/>
        <v>-0.49897140353989966</v>
      </c>
      <c r="U145" s="27">
        <f t="shared" ca="1" si="19"/>
        <v>-0.86951377569690458</v>
      </c>
      <c r="V145" s="7"/>
      <c r="W145" s="28">
        <f t="shared" ca="1" si="20"/>
        <v>-0.49773538089981945</v>
      </c>
      <c r="X145" s="27">
        <f t="shared" ca="1" si="24"/>
        <v>22.897859779374642</v>
      </c>
      <c r="Y145" s="7"/>
      <c r="Z145" s="28">
        <f t="shared" si="23"/>
        <v>23.039999999999846</v>
      </c>
      <c r="AA145" s="27">
        <f t="shared" si="21"/>
        <v>0.40212385965949082</v>
      </c>
      <c r="AB145" s="7"/>
      <c r="AC145" s="28">
        <f t="shared" ca="1" si="13"/>
        <v>-0.14214022062520471</v>
      </c>
      <c r="AD145" s="27"/>
      <c r="AE145" s="7"/>
    </row>
    <row r="146" spans="1:31" s="26" customFormat="1" x14ac:dyDescent="0.25">
      <c r="A146" s="26">
        <v>61</v>
      </c>
      <c r="B146" s="26">
        <v>-607</v>
      </c>
      <c r="C146" s="26">
        <v>13988</v>
      </c>
      <c r="D146" s="26">
        <v>11451</v>
      </c>
      <c r="E146" s="26">
        <v>12408</v>
      </c>
      <c r="F146" s="26">
        <v>14962</v>
      </c>
      <c r="G146" s="27"/>
      <c r="H146" s="7"/>
      <c r="I146" s="28">
        <f t="shared" si="14"/>
        <v>1580</v>
      </c>
      <c r="J146" s="27">
        <f t="shared" si="14"/>
        <v>-3511</v>
      </c>
      <c r="K146" s="7"/>
      <c r="L146" s="171">
        <f t="shared" si="22"/>
        <v>-0.41302260041679295</v>
      </c>
      <c r="M146" s="27">
        <f t="shared" ca="1" si="15"/>
        <v>8.5856762510348479E-12</v>
      </c>
      <c r="N146" s="44"/>
      <c r="O146" s="44"/>
      <c r="P146" s="7"/>
      <c r="Q146" s="28">
        <f t="shared" ca="1" si="16"/>
        <v>1600.5548594461275</v>
      </c>
      <c r="R146" s="27">
        <f t="shared" ca="1" si="17"/>
        <v>-3530.9335307453503</v>
      </c>
      <c r="S146" s="7"/>
      <c r="T146" s="28">
        <f t="shared" ca="1" si="18"/>
        <v>-0.41432341121016053</v>
      </c>
      <c r="U146" s="27">
        <f t="shared" ca="1" si="19"/>
        <v>-0.91295154007183821</v>
      </c>
      <c r="V146" s="7"/>
      <c r="W146" s="28">
        <f t="shared" ca="1" si="20"/>
        <v>-0.413025530549256</v>
      </c>
      <c r="X146" s="27">
        <f t="shared" ca="1" si="24"/>
        <v>17.452084256632929</v>
      </c>
      <c r="Y146" s="7"/>
      <c r="Z146" s="28">
        <f t="shared" si="23"/>
        <v>17.576999999999849</v>
      </c>
      <c r="AA146" s="27">
        <f t="shared" si="21"/>
        <v>0.30677652262304067</v>
      </c>
      <c r="AB146" s="7"/>
      <c r="AC146" s="28">
        <f t="shared" ca="1" si="13"/>
        <v>-0.12491574336691968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13798</v>
      </c>
      <c r="D147" s="26">
        <v>11372</v>
      </c>
      <c r="E147" s="26">
        <v>12580</v>
      </c>
      <c r="F147" s="26">
        <v>15023</v>
      </c>
      <c r="G147" s="27"/>
      <c r="H147" s="7"/>
      <c r="I147" s="28">
        <f t="shared" si="14"/>
        <v>1218</v>
      </c>
      <c r="J147" s="27">
        <f t="shared" si="14"/>
        <v>-3651</v>
      </c>
      <c r="K147" s="7"/>
      <c r="L147" s="171">
        <f t="shared" si="22"/>
        <v>-0.32034436546672235</v>
      </c>
      <c r="M147" s="27">
        <f t="shared" ca="1" si="15"/>
        <v>1.1633384622742954E-6</v>
      </c>
      <c r="N147" s="44"/>
      <c r="O147" s="44"/>
      <c r="P147" s="7"/>
      <c r="Q147" s="28">
        <f t="shared" ca="1" si="16"/>
        <v>1238.5548594461275</v>
      </c>
      <c r="R147" s="27">
        <f t="shared" ca="1" si="17"/>
        <v>-3670.9335307453503</v>
      </c>
      <c r="S147" s="7"/>
      <c r="T147" s="28">
        <f t="shared" ca="1" si="18"/>
        <v>-0.32061523621515881</v>
      </c>
      <c r="U147" s="27">
        <f t="shared" ca="1" si="19"/>
        <v>-0.94914967705094944</v>
      </c>
      <c r="V147" s="7"/>
      <c r="W147" s="28">
        <f t="shared" ca="1" si="20"/>
        <v>-0.3192657837765967</v>
      </c>
      <c r="X147" s="27">
        <f t="shared" ca="1" si="24"/>
        <v>11.701174497745114</v>
      </c>
      <c r="Y147" s="7"/>
      <c r="Z147" s="28">
        <f t="shared" si="23"/>
        <v>11.870999999999849</v>
      </c>
      <c r="AA147" s="27">
        <f t="shared" si="21"/>
        <v>0.20718803550424422</v>
      </c>
      <c r="AB147" s="7"/>
      <c r="AC147" s="28">
        <f t="shared" ca="1" si="13"/>
        <v>-0.16982550225473503</v>
      </c>
      <c r="AD147" s="27"/>
      <c r="AE147" s="7"/>
    </row>
    <row r="148" spans="1:31" s="26" customFormat="1" x14ac:dyDescent="0.25">
      <c r="A148" s="26">
        <v>63</v>
      </c>
      <c r="B148" s="26">
        <v>-642</v>
      </c>
      <c r="C148" s="26">
        <v>13618</v>
      </c>
      <c r="D148" s="26">
        <v>11327</v>
      </c>
      <c r="E148" s="26">
        <v>12773</v>
      </c>
      <c r="F148" s="26">
        <v>15085</v>
      </c>
      <c r="G148" s="27"/>
      <c r="H148" s="7"/>
      <c r="I148" s="28">
        <f t="shared" si="14"/>
        <v>845</v>
      </c>
      <c r="J148" s="27">
        <f t="shared" si="14"/>
        <v>-3758</v>
      </c>
      <c r="K148" s="7"/>
      <c r="L148" s="171">
        <f t="shared" si="22"/>
        <v>-0.22326473641386049</v>
      </c>
      <c r="M148" s="27">
        <f t="shared" ca="1" si="15"/>
        <v>3.5290063024993269E-7</v>
      </c>
      <c r="N148" s="44"/>
      <c r="O148" s="44"/>
      <c r="P148" s="7"/>
      <c r="Q148" s="28">
        <f t="shared" ca="1" si="16"/>
        <v>865.55485944612747</v>
      </c>
      <c r="R148" s="27">
        <f t="shared" ca="1" si="17"/>
        <v>-3777.9335307453503</v>
      </c>
      <c r="S148" s="7"/>
      <c r="T148" s="28">
        <f t="shared" ca="1" si="18"/>
        <v>-0.22405957523964595</v>
      </c>
      <c r="U148" s="27">
        <f t="shared" ca="1" si="19"/>
        <v>-0.97681539602784173</v>
      </c>
      <c r="V148" s="7"/>
      <c r="W148" s="28">
        <f t="shared" ca="1" si="20"/>
        <v>-0.22267068201378426</v>
      </c>
      <c r="X148" s="27">
        <f t="shared" ca="1" si="24"/>
        <v>5.9512351134846995</v>
      </c>
      <c r="Y148" s="7"/>
      <c r="Z148" s="28">
        <f t="shared" si="23"/>
        <v>6.0929999999998499</v>
      </c>
      <c r="AA148" s="27">
        <f t="shared" si="21"/>
        <v>0.10634291132401189</v>
      </c>
      <c r="AB148" s="7"/>
      <c r="AC148" s="28">
        <f t="shared" ref="AC148:AC149" ca="1" si="25">X148-Z148</f>
        <v>-0.1417648865151504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13430</v>
      </c>
      <c r="D149" s="26">
        <v>11290</v>
      </c>
      <c r="E149" s="26">
        <v>12958</v>
      </c>
      <c r="F149" s="26">
        <v>15117</v>
      </c>
      <c r="G149" s="27"/>
      <c r="H149" s="7"/>
      <c r="I149" s="28">
        <f t="shared" ref="I149:J149" si="26">C149-E149</f>
        <v>472</v>
      </c>
      <c r="J149" s="27">
        <f t="shared" si="26"/>
        <v>-3827</v>
      </c>
      <c r="K149" s="7"/>
      <c r="L149" s="171">
        <f t="shared" si="22"/>
        <v>-0.12547559894599122</v>
      </c>
      <c r="M149" s="27">
        <f t="shared" ref="M149" ca="1" si="27">(W149-L149)^2</f>
        <v>3.7693907173732943E-7</v>
      </c>
      <c r="N149" s="44"/>
      <c r="O149" s="44"/>
      <c r="P149" s="7"/>
      <c r="Q149" s="28">
        <f t="shared" ref="Q149" ca="1" si="28">I149-$J$4</f>
        <v>492.55485944612741</v>
      </c>
      <c r="R149" s="27">
        <f t="shared" ref="R149" ca="1" si="29">J149-$J$3</f>
        <v>-3846.9335307453503</v>
      </c>
      <c r="S149" s="7"/>
      <c r="T149" s="28">
        <f t="shared" ref="T149" ca="1" si="30">Q149/$J$7</f>
        <v>-0.12750391426413313</v>
      </c>
      <c r="U149" s="27">
        <f t="shared" ref="U149" ca="1" si="31">R149/$J$6</f>
        <v>-0.99465590639611801</v>
      </c>
      <c r="V149" s="7"/>
      <c r="W149" s="28">
        <f t="shared" ref="W149" ca="1" si="32">(T149-U149*SIN(-$J$11*PI()/180))/(COS(-$J$11*PI()/180))</f>
        <v>-0.12608955258572091</v>
      </c>
      <c r="X149" s="27">
        <f ca="1">IF(MOD(ATAN2(U149,W149)*180/PI()-$J$9+360,360)&gt;5,MOD(ATAN2(U149,W149)*180/PI()-$J$9+360,360)-360,MOD(ATAN2(U149,W149)*180/PI()-$J$9+360,360))</f>
        <v>0.33444164447507774</v>
      </c>
      <c r="Y149" s="7"/>
      <c r="Z149" s="28">
        <f t="shared" si="23"/>
        <v>0.40499999999985015</v>
      </c>
      <c r="AA149" s="27">
        <f t="shared" ref="AA149" si="33">Z149*PI()/180</f>
        <v>7.0685834705744187E-3</v>
      </c>
      <c r="AB149" s="7"/>
      <c r="AC149" s="28">
        <f t="shared" ca="1" si="25"/>
        <v>-7.0558355524772409E-2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40019</v>
      </c>
    </row>
    <row r="155" spans="1:31" x14ac:dyDescent="0.25">
      <c r="A155" t="s">
        <v>81</v>
      </c>
      <c r="B155">
        <v>40019</v>
      </c>
    </row>
    <row r="156" spans="1:31" x14ac:dyDescent="0.25">
      <c r="A156" s="31" t="s">
        <v>92</v>
      </c>
      <c r="B156" s="31">
        <v>-39974</v>
      </c>
    </row>
    <row r="157" spans="1:31" x14ac:dyDescent="0.25">
      <c r="A157" t="s">
        <v>87</v>
      </c>
      <c r="B157">
        <v>-39974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8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20.85786126262245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196</v>
      </c>
      <c r="R3" s="143">
        <f ca="1">MAX(AC21:AC149)</f>
        <v>0.23133805001080532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-21.886602764519438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197</v>
      </c>
      <c r="R4" s="147">
        <f ca="1">MIN(AC21:AC149)</f>
        <v>-0.23654865086130528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193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19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3812.2318847746378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-3840.2296148943474</v>
      </c>
      <c r="L7" s="151" t="s">
        <v>15</v>
      </c>
      <c r="M7" s="152">
        <f ca="1">SUM(M20:M84)</f>
        <v>3.5078558903796036E-3</v>
      </c>
      <c r="N7" s="151" t="s">
        <v>15</v>
      </c>
      <c r="O7" s="89">
        <f ca="1">SUM(M85:M149)</f>
        <v>2.7582846409162686E-3</v>
      </c>
      <c r="Q7" s="143" t="s">
        <v>196</v>
      </c>
      <c r="R7" s="143">
        <f ca="1">MAX(AD21:AD83)</f>
        <v>0.13264079808470797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-0.12954160435916151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-172.46614776850598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-172.04734357185021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-0.41880419665576102</v>
      </c>
      <c r="L11" s="157" t="s">
        <v>210</v>
      </c>
      <c r="M11" s="158">
        <f>(M6+O6)/2</f>
        <v>0</v>
      </c>
      <c r="N11" s="159"/>
      <c r="O11" s="159"/>
      <c r="Q11" s="143" t="s">
        <v>196</v>
      </c>
      <c r="R11" s="143">
        <f ca="1">MAX(W20:W149)</f>
        <v>1.0038355504857051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</v>
      </c>
      <c r="N12" s="162"/>
      <c r="O12" s="162"/>
      <c r="Q12" s="147" t="s">
        <v>197</v>
      </c>
      <c r="R12" s="147">
        <f ca="1">MIN(W20:W149)</f>
        <v>-1.0061283786025852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-173</v>
      </c>
      <c r="N13" s="165"/>
      <c r="O13" s="165"/>
    </row>
    <row r="14" spans="1:24" x14ac:dyDescent="0.25">
      <c r="I14" s="9" t="s">
        <v>168</v>
      </c>
      <c r="L14" s="9"/>
      <c r="M14" s="9"/>
      <c r="N14" s="9"/>
      <c r="O14" s="9"/>
    </row>
    <row r="15" spans="1:24" x14ac:dyDescent="0.25">
      <c r="I15" s="9" t="s">
        <v>169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13511</v>
      </c>
      <c r="D20" s="26">
        <v>11355</v>
      </c>
      <c r="E20" s="26">
        <v>13007</v>
      </c>
      <c r="F20" s="26">
        <v>15145</v>
      </c>
      <c r="G20" s="27"/>
      <c r="H20" s="7"/>
      <c r="I20" s="28">
        <f>C20-E20</f>
        <v>504</v>
      </c>
      <c r="J20" s="27">
        <f>D20-F20</f>
        <v>-3790</v>
      </c>
      <c r="K20" s="7"/>
      <c r="L20" s="171">
        <f>$M$3*SIN(2*PI()/$M$4*($Z20+$M$5))+$M$6</f>
        <v>-0.12186934340514755</v>
      </c>
      <c r="M20" s="27">
        <f ca="1">(W20-L20)^2</f>
        <v>6.0353552486142024E-5</v>
      </c>
      <c r="N20" s="44"/>
      <c r="O20" s="44"/>
      <c r="P20" s="7"/>
      <c r="Q20" s="28">
        <f ca="1">I20-$J$4</f>
        <v>525.88660276451947</v>
      </c>
      <c r="R20" s="27">
        <f ca="1">J20-$J$3</f>
        <v>-3810.8578612626225</v>
      </c>
      <c r="S20" s="7"/>
      <c r="T20" s="28">
        <f ca="1">Q20/$J$7</f>
        <v>-0.13694144764804322</v>
      </c>
      <c r="U20" s="27">
        <f ca="1">R20/$J$6</f>
        <v>-0.99963957504329604</v>
      </c>
      <c r="V20" s="7"/>
      <c r="W20" s="28">
        <f ca="1">(T20-U20*SIN(-$J$11*PI()/180))/(COS(-$J$11*PI()/180))</f>
        <v>-0.12963809829162337</v>
      </c>
      <c r="X20" s="27">
        <f ca="1">IF(MOD(ATAN2(U20,W20)*180/PI()-$J$9+360,360)&gt;5,MOD(ATAN2(U20,W20)*180/PI()-$J$9+360,360)-360,MOD(ATAN2(U20,W20)*180/PI()-$J$9+360,360))</f>
        <v>-0.14469806153363152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-0.14469806153363152</v>
      </c>
      <c r="AD20" s="27">
        <f ca="1">INDIRECT("AC"&amp;AE20)-AC20</f>
        <v>6.6555606705474446E-2</v>
      </c>
      <c r="AE20" s="7">
        <v>149</v>
      </c>
    </row>
    <row r="21" spans="1:31" s="26" customFormat="1" x14ac:dyDescent="0.25">
      <c r="A21" s="26">
        <v>1</v>
      </c>
      <c r="B21" s="26">
        <v>585</v>
      </c>
      <c r="C21" s="26">
        <v>13686</v>
      </c>
      <c r="D21" s="26">
        <v>11389</v>
      </c>
      <c r="E21" s="26">
        <v>12829</v>
      </c>
      <c r="F21" s="26">
        <v>15113</v>
      </c>
      <c r="G21" s="27"/>
      <c r="H21" s="7"/>
      <c r="I21" s="28">
        <f t="shared" ref="I21:J84" si="1">C21-E21</f>
        <v>857</v>
      </c>
      <c r="J21" s="27">
        <f t="shared" si="1"/>
        <v>-3724</v>
      </c>
      <c r="K21" s="7"/>
      <c r="L21" s="171">
        <f t="shared" ref="L21:L84" si="2">$M$3*SIN(2*PI()/$M$4*($Z21+$M$5))+$M$6</f>
        <v>-0.21243350338771955</v>
      </c>
      <c r="M21" s="27">
        <f t="shared" ref="M21:M84" ca="1" si="3">(W21-L21)^2</f>
        <v>8.5658486801608205E-5</v>
      </c>
      <c r="N21" s="44"/>
      <c r="O21" s="44"/>
      <c r="P21" s="7"/>
      <c r="Q21" s="28">
        <f t="shared" ref="Q21:Q84" ca="1" si="4">I21-$J$4</f>
        <v>878.88660276451947</v>
      </c>
      <c r="R21" s="27">
        <f t="shared" ref="R21:R84" ca="1" si="5">J21-$J$3</f>
        <v>-3744.8578612626225</v>
      </c>
      <c r="S21" s="7"/>
      <c r="T21" s="28">
        <f t="shared" ref="T21:T84" ca="1" si="6">Q21/$J$7</f>
        <v>-0.22886303447995765</v>
      </c>
      <c r="U21" s="27">
        <f t="shared" ref="U21:U84" ca="1" si="7">R21/$J$6</f>
        <v>-0.98232688211304908</v>
      </c>
      <c r="V21" s="7"/>
      <c r="W21" s="28">
        <f t="shared" ref="W21:W84" ca="1" si="8">(T21-U21*SIN(-$J$11*PI()/180))/(COS(-$J$11*PI()/180))</f>
        <v>-0.22168869040914749</v>
      </c>
      <c r="X21" s="27">
        <f ca="1">MOD(ATAN2(U21,W21)*180/PI()-$J$9+360,360)</f>
        <v>5.1834519809809194</v>
      </c>
      <c r="Y21" s="7"/>
      <c r="Z21" s="28">
        <f>360/40000*B21+Z20</f>
        <v>5.2649999999999997</v>
      </c>
      <c r="AA21" s="27">
        <f t="shared" ref="AA21:AA84" si="9">Z21*PI()/180</f>
        <v>9.1891585117501451E-2</v>
      </c>
      <c r="AB21" s="7"/>
      <c r="AC21" s="28">
        <f t="shared" ca="1" si="0"/>
        <v>-8.1548019019080265E-2</v>
      </c>
      <c r="AD21" s="27">
        <f t="shared" ref="AD21:AD83" ca="1" si="10">INDIRECT("AC"&amp;AE21)-AC21</f>
        <v>-7.9920665635161647E-2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13877</v>
      </c>
      <c r="D22" s="26">
        <v>11450</v>
      </c>
      <c r="E22" s="26">
        <v>12655</v>
      </c>
      <c r="F22" s="26">
        <v>15071</v>
      </c>
      <c r="G22" s="27"/>
      <c r="H22" s="7"/>
      <c r="I22" s="28">
        <f t="shared" si="1"/>
        <v>1222</v>
      </c>
      <c r="J22" s="27">
        <f t="shared" si="1"/>
        <v>-3621</v>
      </c>
      <c r="K22" s="7"/>
      <c r="L22" s="171">
        <f t="shared" si="2"/>
        <v>-0.30943194163509047</v>
      </c>
      <c r="M22" s="27">
        <f t="shared" ca="1" si="3"/>
        <v>5.6297739978212453E-5</v>
      </c>
      <c r="N22" s="44"/>
      <c r="O22" s="44"/>
      <c r="P22" s="7"/>
      <c r="Q22" s="28">
        <f t="shared" ca="1" si="4"/>
        <v>1243.8866027645195</v>
      </c>
      <c r="R22" s="27">
        <f t="shared" ca="1" si="5"/>
        <v>-3641.8578612626225</v>
      </c>
      <c r="S22" s="7"/>
      <c r="T22" s="28">
        <f t="shared" ca="1" si="6"/>
        <v>-0.32390943446196546</v>
      </c>
      <c r="U22" s="27">
        <f t="shared" ca="1" si="7"/>
        <v>-0.9553085886006939</v>
      </c>
      <c r="V22" s="7"/>
      <c r="W22" s="28">
        <f t="shared" ca="1" si="8"/>
        <v>-0.31693512362530052</v>
      </c>
      <c r="X22" s="27">
        <f t="shared" ref="X22:X83" ca="1" si="11">MOD(ATAN2(U22,W22)*180/PI()-$J$9+360,360)</f>
        <v>10.820032666028283</v>
      </c>
      <c r="Y22" s="7"/>
      <c r="Z22" s="28">
        <f t="shared" ref="Z22:Z85" si="12">360/40000*B22+Z21</f>
        <v>11.024999999999999</v>
      </c>
      <c r="AA22" s="27">
        <f t="shared" si="9"/>
        <v>0.1924225500323748</v>
      </c>
      <c r="AB22" s="7"/>
      <c r="AC22" s="28">
        <f t="shared" ca="1" si="0"/>
        <v>-0.20496733397171596</v>
      </c>
      <c r="AD22" s="27">
        <f t="shared" ca="1" si="10"/>
        <v>-3.1581316889589317E-2</v>
      </c>
      <c r="AE22" s="7">
        <v>147</v>
      </c>
    </row>
    <row r="23" spans="1:31" s="26" customFormat="1" x14ac:dyDescent="0.25">
      <c r="A23" s="26">
        <v>3</v>
      </c>
      <c r="B23" s="26">
        <v>633</v>
      </c>
      <c r="C23" s="26">
        <v>14051</v>
      </c>
      <c r="D23" s="26">
        <v>11513</v>
      </c>
      <c r="E23" s="26">
        <v>12470</v>
      </c>
      <c r="F23" s="26">
        <v>14995</v>
      </c>
      <c r="G23" s="27"/>
      <c r="H23" s="7"/>
      <c r="I23" s="28">
        <f t="shared" si="1"/>
        <v>1581</v>
      </c>
      <c r="J23" s="27">
        <f t="shared" si="1"/>
        <v>-3482</v>
      </c>
      <c r="K23" s="7"/>
      <c r="L23" s="171">
        <f t="shared" si="2"/>
        <v>-0.40229933621277458</v>
      </c>
      <c r="M23" s="27">
        <f t="shared" ca="1" si="3"/>
        <v>7.037195478027739E-5</v>
      </c>
      <c r="N23" s="44"/>
      <c r="O23" s="44"/>
      <c r="P23" s="7"/>
      <c r="Q23" s="28">
        <f t="shared" ca="1" si="4"/>
        <v>1602.8866027645195</v>
      </c>
      <c r="R23" s="27">
        <f t="shared" ca="1" si="5"/>
        <v>-3502.8578612626225</v>
      </c>
      <c r="S23" s="7"/>
      <c r="T23" s="28">
        <f t="shared" ca="1" si="6"/>
        <v>-0.41739342786892658</v>
      </c>
      <c r="U23" s="27">
        <f t="shared" ca="1" si="7"/>
        <v>-0.91884700803547681</v>
      </c>
      <c r="V23" s="7"/>
      <c r="W23" s="28">
        <f t="shared" ca="1" si="8"/>
        <v>-0.41068813557742012</v>
      </c>
      <c r="X23" s="27">
        <f t="shared" ca="1" si="11"/>
        <v>16.548895272762024</v>
      </c>
      <c r="Y23" s="7"/>
      <c r="Z23" s="28">
        <f t="shared" si="12"/>
        <v>16.721999999999998</v>
      </c>
      <c r="AA23" s="27">
        <f t="shared" si="9"/>
        <v>0.29185395751849175</v>
      </c>
      <c r="AB23" s="7"/>
      <c r="AC23" s="28">
        <f t="shared" ca="1" si="0"/>
        <v>-0.17310472723797332</v>
      </c>
      <c r="AD23" s="27">
        <f t="shared" ca="1" si="10"/>
        <v>5.1212785131035332E-2</v>
      </c>
      <c r="AE23" s="7">
        <v>146</v>
      </c>
    </row>
    <row r="24" spans="1:31" s="26" customFormat="1" x14ac:dyDescent="0.25">
      <c r="A24" s="26">
        <v>4</v>
      </c>
      <c r="B24" s="26">
        <v>629</v>
      </c>
      <c r="C24" s="26">
        <v>14220</v>
      </c>
      <c r="D24" s="26">
        <v>11592</v>
      </c>
      <c r="E24" s="26">
        <v>12297</v>
      </c>
      <c r="F24" s="26">
        <v>14905</v>
      </c>
      <c r="G24" s="27"/>
      <c r="H24" s="7"/>
      <c r="I24" s="28">
        <f t="shared" si="1"/>
        <v>1923</v>
      </c>
      <c r="J24" s="27">
        <f t="shared" si="1"/>
        <v>-3313</v>
      </c>
      <c r="K24" s="7"/>
      <c r="L24" s="171">
        <f t="shared" si="2"/>
        <v>-0.49064523766933721</v>
      </c>
      <c r="M24" s="27">
        <f t="shared" ca="1" si="3"/>
        <v>8.8858817608570537E-5</v>
      </c>
      <c r="N24" s="44"/>
      <c r="O24" s="44"/>
      <c r="P24" s="7"/>
      <c r="Q24" s="28">
        <f t="shared" ca="1" si="4"/>
        <v>1944.8866027645195</v>
      </c>
      <c r="R24" s="27">
        <f t="shared" ca="1" si="5"/>
        <v>-3333.8578612626225</v>
      </c>
      <c r="S24" s="7"/>
      <c r="T24" s="28">
        <f t="shared" ca="1" si="6"/>
        <v>-0.5064506026465887</v>
      </c>
      <c r="U24" s="27">
        <f t="shared" ca="1" si="7"/>
        <v>-0.87451602159287467</v>
      </c>
      <c r="V24" s="7"/>
      <c r="W24" s="28">
        <f t="shared" ca="1" si="8"/>
        <v>-0.50007173317978915</v>
      </c>
      <c r="X24" s="27">
        <f t="shared" ca="1" si="11"/>
        <v>22.228228212340753</v>
      </c>
      <c r="Y24" s="7"/>
      <c r="Z24" s="28">
        <f t="shared" si="12"/>
        <v>22.382999999999996</v>
      </c>
      <c r="AA24" s="27">
        <f t="shared" si="9"/>
        <v>0.39065704647389071</v>
      </c>
      <c r="AB24" s="7"/>
      <c r="AC24" s="28">
        <f t="shared" ca="1" si="0"/>
        <v>-0.15477178765924293</v>
      </c>
      <c r="AD24" s="27">
        <f t="shared" ca="1" si="10"/>
        <v>-3.2401014692517549E-2</v>
      </c>
      <c r="AE24" s="7">
        <v>145</v>
      </c>
    </row>
    <row r="25" spans="1:31" s="26" customFormat="1" x14ac:dyDescent="0.25">
      <c r="A25" s="26">
        <v>5</v>
      </c>
      <c r="B25" s="26">
        <v>627</v>
      </c>
      <c r="C25" s="26">
        <v>14382</v>
      </c>
      <c r="D25" s="26">
        <v>11701</v>
      </c>
      <c r="E25" s="26">
        <v>12143</v>
      </c>
      <c r="F25" s="26">
        <v>14807</v>
      </c>
      <c r="G25" s="27"/>
      <c r="H25" s="7"/>
      <c r="I25" s="28">
        <f t="shared" si="1"/>
        <v>2239</v>
      </c>
      <c r="J25" s="27">
        <f t="shared" si="1"/>
        <v>-3106</v>
      </c>
      <c r="K25" s="7"/>
      <c r="L25" s="171">
        <f t="shared" si="2"/>
        <v>-0.5739480966888949</v>
      </c>
      <c r="M25" s="27">
        <f t="shared" ca="1" si="3"/>
        <v>7.7607054434826862E-5</v>
      </c>
      <c r="N25" s="44"/>
      <c r="O25" s="44"/>
      <c r="P25" s="7"/>
      <c r="Q25" s="28">
        <f t="shared" ca="1" si="4"/>
        <v>2260.8866027645195</v>
      </c>
      <c r="R25" s="27">
        <f t="shared" ca="1" si="5"/>
        <v>-3126.8578612626225</v>
      </c>
      <c r="S25" s="7"/>
      <c r="T25" s="28">
        <f t="shared" ca="1" si="6"/>
        <v>-0.58873734893238172</v>
      </c>
      <c r="U25" s="27">
        <f t="shared" ca="1" si="7"/>
        <v>-0.8202171210389182</v>
      </c>
      <c r="V25" s="7"/>
      <c r="W25" s="28">
        <f t="shared" ca="1" si="8"/>
        <v>-0.58275758330474414</v>
      </c>
      <c r="X25" s="27">
        <f t="shared" ca="1" si="11"/>
        <v>27.85963150286193</v>
      </c>
      <c r="Y25" s="7"/>
      <c r="Z25" s="28">
        <f t="shared" si="12"/>
        <v>28.025999999999996</v>
      </c>
      <c r="AA25" s="27">
        <f t="shared" si="9"/>
        <v>0.48914597616393068</v>
      </c>
      <c r="AB25" s="7"/>
      <c r="AC25" s="28">
        <f t="shared" ca="1" si="0"/>
        <v>-0.16636849713806612</v>
      </c>
      <c r="AD25" s="27">
        <f t="shared" ca="1" si="10"/>
        <v>4.4000779032625559E-2</v>
      </c>
      <c r="AE25" s="7">
        <v>144</v>
      </c>
    </row>
    <row r="26" spans="1:31" s="26" customFormat="1" x14ac:dyDescent="0.25">
      <c r="A26" s="26">
        <v>6</v>
      </c>
      <c r="B26" s="26">
        <v>624</v>
      </c>
      <c r="C26" s="26">
        <v>14528</v>
      </c>
      <c r="D26" s="26">
        <v>11819</v>
      </c>
      <c r="E26" s="26">
        <v>11992</v>
      </c>
      <c r="F26" s="26">
        <v>14686</v>
      </c>
      <c r="G26" s="27"/>
      <c r="H26" s="7"/>
      <c r="I26" s="28">
        <f t="shared" si="1"/>
        <v>2536</v>
      </c>
      <c r="J26" s="27">
        <f t="shared" si="1"/>
        <v>-2867</v>
      </c>
      <c r="K26" s="7"/>
      <c r="L26" s="171">
        <f t="shared" si="2"/>
        <v>-0.65133061730844999</v>
      </c>
      <c r="M26" s="27">
        <f t="shared" ca="1" si="3"/>
        <v>8.5126835292680927E-5</v>
      </c>
      <c r="N26" s="44"/>
      <c r="O26" s="44"/>
      <c r="P26" s="7"/>
      <c r="Q26" s="28">
        <f t="shared" ca="1" si="4"/>
        <v>2557.8866027645195</v>
      </c>
      <c r="R26" s="27">
        <f t="shared" ca="1" si="5"/>
        <v>-2887.8578612626225</v>
      </c>
      <c r="S26" s="7"/>
      <c r="T26" s="28">
        <f t="shared" ca="1" si="6"/>
        <v>-0.66607647439719364</v>
      </c>
      <c r="U26" s="27">
        <f t="shared" ca="1" si="7"/>
        <v>-0.75752418754908446</v>
      </c>
      <c r="V26" s="7"/>
      <c r="W26" s="28">
        <f t="shared" ca="1" si="8"/>
        <v>-0.66055703781115205</v>
      </c>
      <c r="X26" s="27">
        <f t="shared" ca="1" si="11"/>
        <v>33.55440178537151</v>
      </c>
      <c r="Y26" s="7"/>
      <c r="Z26" s="28">
        <f t="shared" si="12"/>
        <v>33.641999999999996</v>
      </c>
      <c r="AA26" s="27">
        <f t="shared" si="9"/>
        <v>0.58716366695593225</v>
      </c>
      <c r="AB26" s="7"/>
      <c r="AC26" s="28">
        <f t="shared" ca="1" si="0"/>
        <v>-8.7598214628485493E-2</v>
      </c>
      <c r="AD26" s="27">
        <f t="shared" ca="1" si="10"/>
        <v>3.0340753286914435E-2</v>
      </c>
      <c r="AE26" s="7">
        <v>143</v>
      </c>
    </row>
    <row r="27" spans="1:31" s="26" customFormat="1" x14ac:dyDescent="0.25">
      <c r="A27" s="26">
        <v>7</v>
      </c>
      <c r="B27" s="26">
        <v>608</v>
      </c>
      <c r="C27" s="26">
        <v>14668</v>
      </c>
      <c r="D27" s="26">
        <v>11941</v>
      </c>
      <c r="E27" s="26">
        <v>11861</v>
      </c>
      <c r="F27" s="26">
        <v>14560</v>
      </c>
      <c r="G27" s="27"/>
      <c r="H27" s="7"/>
      <c r="I27" s="28">
        <f t="shared" si="1"/>
        <v>2807</v>
      </c>
      <c r="J27" s="27">
        <f t="shared" si="1"/>
        <v>-2619</v>
      </c>
      <c r="K27" s="7"/>
      <c r="L27" s="171">
        <f t="shared" si="2"/>
        <v>-0.72072052019758603</v>
      </c>
      <c r="M27" s="27">
        <f t="shared" ca="1" si="3"/>
        <v>1.1843140757968655E-4</v>
      </c>
      <c r="N27" s="44"/>
      <c r="O27" s="44"/>
      <c r="P27" s="7"/>
      <c r="Q27" s="28">
        <f t="shared" ca="1" si="4"/>
        <v>2828.8866027645195</v>
      </c>
      <c r="R27" s="27">
        <f t="shared" ca="1" si="5"/>
        <v>-2639.8578612626225</v>
      </c>
      <c r="S27" s="7"/>
      <c r="T27" s="28">
        <f t="shared" ca="1" si="6"/>
        <v>-0.73664517137013641</v>
      </c>
      <c r="U27" s="27">
        <f t="shared" ca="1" si="7"/>
        <v>-0.69247043229603522</v>
      </c>
      <c r="V27" s="7"/>
      <c r="W27" s="28">
        <f t="shared" ca="1" si="8"/>
        <v>-0.73160313971586777</v>
      </c>
      <c r="X27" s="27">
        <f t="shared" ca="1" si="11"/>
        <v>39.040206100677892</v>
      </c>
      <c r="Y27" s="7"/>
      <c r="Z27" s="28">
        <f t="shared" si="12"/>
        <v>39.113999999999997</v>
      </c>
      <c r="AA27" s="27">
        <f t="shared" si="9"/>
        <v>0.68266808362506204</v>
      </c>
      <c r="AB27" s="7"/>
      <c r="AC27" s="28">
        <f t="shared" ca="1" si="0"/>
        <v>-7.3793899322105005E-2</v>
      </c>
      <c r="AD27" s="27">
        <f t="shared" ca="1" si="10"/>
        <v>-3.95033197802519E-3</v>
      </c>
      <c r="AE27" s="7">
        <v>142</v>
      </c>
    </row>
    <row r="28" spans="1:31" s="26" customFormat="1" x14ac:dyDescent="0.25">
      <c r="A28" s="26">
        <v>8</v>
      </c>
      <c r="B28" s="26">
        <v>615</v>
      </c>
      <c r="C28" s="26">
        <v>14780</v>
      </c>
      <c r="D28" s="26">
        <v>12080</v>
      </c>
      <c r="E28" s="26">
        <v>11734</v>
      </c>
      <c r="F28" s="26">
        <v>14413</v>
      </c>
      <c r="G28" s="27"/>
      <c r="H28" s="7"/>
      <c r="I28" s="28">
        <f t="shared" si="1"/>
        <v>3046</v>
      </c>
      <c r="J28" s="27">
        <f t="shared" si="1"/>
        <v>-2333</v>
      </c>
      <c r="K28" s="7"/>
      <c r="L28" s="171">
        <f t="shared" si="2"/>
        <v>-0.78422438329118405</v>
      </c>
      <c r="M28" s="27">
        <f t="shared" ca="1" si="3"/>
        <v>1.0332036449361443E-4</v>
      </c>
      <c r="N28" s="44"/>
      <c r="O28" s="44"/>
      <c r="P28" s="7"/>
      <c r="Q28" s="28">
        <f t="shared" ca="1" si="4"/>
        <v>3067.8866027645195</v>
      </c>
      <c r="R28" s="27">
        <f t="shared" ca="1" si="5"/>
        <v>-2353.8578612626225</v>
      </c>
      <c r="S28" s="7"/>
      <c r="T28" s="28">
        <f t="shared" ca="1" si="6"/>
        <v>-0.79888103327616344</v>
      </c>
      <c r="U28" s="27">
        <f t="shared" ca="1" si="7"/>
        <v>-0.61744876293163165</v>
      </c>
      <c r="V28" s="7"/>
      <c r="W28" s="28">
        <f t="shared" ca="1" si="8"/>
        <v>-0.79438904582830816</v>
      </c>
      <c r="X28" s="27">
        <f t="shared" ca="1" si="11"/>
        <v>44.609566336251874</v>
      </c>
      <c r="Y28" s="7"/>
      <c r="Z28" s="28">
        <f t="shared" si="12"/>
        <v>44.648999999999994</v>
      </c>
      <c r="AA28" s="27">
        <f t="shared" si="9"/>
        <v>0.77927205772294805</v>
      </c>
      <c r="AB28" s="7"/>
      <c r="AC28" s="28">
        <f t="shared" ca="1" si="0"/>
        <v>-3.9433663748120296E-2</v>
      </c>
      <c r="AD28" s="27">
        <f t="shared" ca="1" si="10"/>
        <v>3.8085896445281264E-3</v>
      </c>
      <c r="AE28" s="7">
        <v>141</v>
      </c>
    </row>
    <row r="29" spans="1:31" s="26" customFormat="1" x14ac:dyDescent="0.25">
      <c r="A29" s="26">
        <v>9</v>
      </c>
      <c r="B29" s="26">
        <v>630</v>
      </c>
      <c r="C29" s="26">
        <v>14891</v>
      </c>
      <c r="D29" s="26">
        <v>12237</v>
      </c>
      <c r="E29" s="26">
        <v>11630</v>
      </c>
      <c r="F29" s="26">
        <v>14259</v>
      </c>
      <c r="G29" s="27"/>
      <c r="H29" s="7"/>
      <c r="I29" s="28">
        <f t="shared" si="1"/>
        <v>3261</v>
      </c>
      <c r="J29" s="27">
        <f t="shared" si="1"/>
        <v>-2022</v>
      </c>
      <c r="K29" s="7"/>
      <c r="L29" s="171">
        <f t="shared" si="2"/>
        <v>-0.84168988614740481</v>
      </c>
      <c r="M29" s="27">
        <f t="shared" ca="1" si="3"/>
        <v>8.6177950508780596E-5</v>
      </c>
      <c r="N29" s="44"/>
      <c r="O29" s="44"/>
      <c r="P29" s="7"/>
      <c r="Q29" s="28">
        <f t="shared" ca="1" si="4"/>
        <v>3282.8866027645195</v>
      </c>
      <c r="R29" s="27">
        <f t="shared" ca="1" si="5"/>
        <v>-2042.8578612626225</v>
      </c>
      <c r="S29" s="7"/>
      <c r="T29" s="28">
        <f t="shared" ca="1" si="6"/>
        <v>-0.85486726888200371</v>
      </c>
      <c r="U29" s="27">
        <f t="shared" ca="1" si="7"/>
        <v>-0.53586925533607388</v>
      </c>
      <c r="V29" s="7"/>
      <c r="W29" s="28">
        <f t="shared" ca="1" si="8"/>
        <v>-0.85097309413326727</v>
      </c>
      <c r="X29" s="27">
        <f t="shared" ca="1" si="11"/>
        <v>50.266972282154654</v>
      </c>
      <c r="Y29" s="7"/>
      <c r="Z29" s="28">
        <f t="shared" si="12"/>
        <v>50.318999999999996</v>
      </c>
      <c r="AA29" s="27">
        <f t="shared" si="9"/>
        <v>0.8782322263110266</v>
      </c>
      <c r="AB29" s="7"/>
      <c r="AC29" s="28">
        <f t="shared" ca="1" si="0"/>
        <v>-5.2027717845341215E-2</v>
      </c>
      <c r="AD29" s="27">
        <f t="shared" ca="1" si="10"/>
        <v>-2.5187498983846979E-2</v>
      </c>
      <c r="AE29" s="7">
        <v>140</v>
      </c>
    </row>
    <row r="30" spans="1:31" s="26" customFormat="1" x14ac:dyDescent="0.25">
      <c r="A30" s="26">
        <v>10</v>
      </c>
      <c r="B30" s="26">
        <v>630</v>
      </c>
      <c r="C30" s="26">
        <v>14984</v>
      </c>
      <c r="D30" s="26">
        <v>12403</v>
      </c>
      <c r="E30" s="26">
        <v>11539</v>
      </c>
      <c r="F30" s="26">
        <v>14093</v>
      </c>
      <c r="G30" s="27"/>
      <c r="H30" s="7"/>
      <c r="I30" s="28">
        <f t="shared" si="1"/>
        <v>3445</v>
      </c>
      <c r="J30" s="27">
        <f t="shared" si="1"/>
        <v>-1690</v>
      </c>
      <c r="K30" s="7"/>
      <c r="L30" s="171">
        <f t="shared" si="2"/>
        <v>-0.89091934784930327</v>
      </c>
      <c r="M30" s="27">
        <f t="shared" ca="1" si="3"/>
        <v>7.4053094034899405E-5</v>
      </c>
      <c r="N30" s="44"/>
      <c r="O30" s="44"/>
      <c r="P30" s="7"/>
      <c r="Q30" s="28">
        <f t="shared" ca="1" si="4"/>
        <v>3466.8866027645195</v>
      </c>
      <c r="R30" s="27">
        <f t="shared" ca="1" si="5"/>
        <v>-1710.8578612626225</v>
      </c>
      <c r="S30" s="7"/>
      <c r="T30" s="28">
        <f t="shared" ca="1" si="6"/>
        <v>-0.90278107051676926</v>
      </c>
      <c r="U30" s="27">
        <f t="shared" ca="1" si="7"/>
        <v>-0.44878116362634662</v>
      </c>
      <c r="V30" s="7"/>
      <c r="W30" s="28">
        <f t="shared" ca="1" si="8"/>
        <v>-0.89952475859109238</v>
      </c>
      <c r="X30" s="27">
        <f t="shared" ca="1" si="11"/>
        <v>55.951117709863638</v>
      </c>
      <c r="Y30" s="7"/>
      <c r="Z30" s="28">
        <f t="shared" si="12"/>
        <v>55.988999999999997</v>
      </c>
      <c r="AA30" s="27">
        <f t="shared" si="9"/>
        <v>0.97719239489910514</v>
      </c>
      <c r="AB30" s="7"/>
      <c r="AC30" s="28">
        <f t="shared" ca="1" si="0"/>
        <v>-3.7882290136359131E-2</v>
      </c>
      <c r="AD30" s="27">
        <f t="shared" ca="1" si="10"/>
        <v>5.0733542456200098E-2</v>
      </c>
      <c r="AE30" s="7">
        <v>139</v>
      </c>
    </row>
    <row r="31" spans="1:31" s="26" customFormat="1" x14ac:dyDescent="0.25">
      <c r="A31" s="26">
        <v>11</v>
      </c>
      <c r="B31" s="26">
        <v>636</v>
      </c>
      <c r="C31" s="26">
        <v>15064</v>
      </c>
      <c r="D31" s="26">
        <v>12581</v>
      </c>
      <c r="E31" s="26">
        <v>11462</v>
      </c>
      <c r="F31" s="26">
        <v>13918</v>
      </c>
      <c r="G31" s="27"/>
      <c r="H31" s="7"/>
      <c r="I31" s="28">
        <f t="shared" si="1"/>
        <v>3602</v>
      </c>
      <c r="J31" s="27">
        <f t="shared" si="1"/>
        <v>-1337</v>
      </c>
      <c r="K31" s="7"/>
      <c r="L31" s="171">
        <f t="shared" si="2"/>
        <v>-0.93177362269273722</v>
      </c>
      <c r="M31" s="27">
        <f t="shared" ca="1" si="3"/>
        <v>8.6714251344172251E-5</v>
      </c>
      <c r="N31" s="44"/>
      <c r="O31" s="44"/>
      <c r="P31" s="7"/>
      <c r="Q31" s="28">
        <f t="shared" ca="1" si="4"/>
        <v>3623.8866027645195</v>
      </c>
      <c r="R31" s="27">
        <f t="shared" ca="1" si="5"/>
        <v>-1357.8578612626225</v>
      </c>
      <c r="S31" s="7"/>
      <c r="T31" s="28">
        <f t="shared" ca="1" si="6"/>
        <v>-0.94366404256382463</v>
      </c>
      <c r="U31" s="27">
        <f t="shared" ca="1" si="7"/>
        <v>-0.35618448780244988</v>
      </c>
      <c r="V31" s="7"/>
      <c r="W31" s="28">
        <f t="shared" ca="1" si="8"/>
        <v>-0.94108567141169119</v>
      </c>
      <c r="X31" s="27">
        <f t="shared" ca="1" si="11"/>
        <v>61.735368892199233</v>
      </c>
      <c r="Y31" s="7"/>
      <c r="Z31" s="28">
        <f t="shared" si="12"/>
        <v>61.712999999999994</v>
      </c>
      <c r="AA31" s="27">
        <f t="shared" si="9"/>
        <v>1.0770950412832605</v>
      </c>
      <c r="AB31" s="7"/>
      <c r="AC31" s="28">
        <f t="shared" ca="1" si="0"/>
        <v>2.2368892199239099E-2</v>
      </c>
      <c r="AD31" s="27">
        <f t="shared" ca="1" si="10"/>
        <v>-3.4220059953305793E-2</v>
      </c>
      <c r="AE31" s="7">
        <v>138</v>
      </c>
    </row>
    <row r="32" spans="1:31" s="26" customFormat="1" x14ac:dyDescent="0.25">
      <c r="A32" s="26">
        <v>12</v>
      </c>
      <c r="B32" s="26">
        <v>635</v>
      </c>
      <c r="C32" s="26">
        <v>15116</v>
      </c>
      <c r="D32" s="26">
        <v>12754</v>
      </c>
      <c r="E32" s="26">
        <v>11399</v>
      </c>
      <c r="F32" s="26">
        <v>13730</v>
      </c>
      <c r="G32" s="27"/>
      <c r="H32" s="7"/>
      <c r="I32" s="28">
        <f t="shared" si="1"/>
        <v>3717</v>
      </c>
      <c r="J32" s="27">
        <f t="shared" si="1"/>
        <v>-976</v>
      </c>
      <c r="K32" s="7"/>
      <c r="L32" s="171">
        <f t="shared" si="2"/>
        <v>-0.96329387079738094</v>
      </c>
      <c r="M32" s="27">
        <f t="shared" ca="1" si="3"/>
        <v>7.1080320579519559E-5</v>
      </c>
      <c r="N32" s="44"/>
      <c r="O32" s="44"/>
      <c r="P32" s="7"/>
      <c r="Q32" s="28">
        <f t="shared" ca="1" si="4"/>
        <v>3738.8866027645195</v>
      </c>
      <c r="R32" s="27">
        <f t="shared" ca="1" si="5"/>
        <v>-996.85786126262246</v>
      </c>
      <c r="S32" s="7"/>
      <c r="T32" s="28">
        <f t="shared" ca="1" si="6"/>
        <v>-0.97361016858555316</v>
      </c>
      <c r="U32" s="27">
        <f t="shared" ca="1" si="7"/>
        <v>-0.26148930374458379</v>
      </c>
      <c r="V32" s="7"/>
      <c r="W32" s="28">
        <f t="shared" ca="1" si="8"/>
        <v>-0.97172478537288931</v>
      </c>
      <c r="X32" s="27">
        <f t="shared" ca="1" si="11"/>
        <v>67.404746918025239</v>
      </c>
      <c r="Y32" s="7"/>
      <c r="Z32" s="28">
        <f t="shared" si="12"/>
        <v>67.427999999999997</v>
      </c>
      <c r="AA32" s="27">
        <f t="shared" si="9"/>
        <v>1.1768406080347364</v>
      </c>
      <c r="AB32" s="7"/>
      <c r="AC32" s="28">
        <f t="shared" ca="1" si="0"/>
        <v>-2.3253081974758061E-2</v>
      </c>
      <c r="AD32" s="27">
        <f t="shared" ca="1" si="10"/>
        <v>1.5403874012250185E-2</v>
      </c>
      <c r="AE32" s="7">
        <v>137</v>
      </c>
    </row>
    <row r="33" spans="1:31" s="26" customFormat="1" x14ac:dyDescent="0.25">
      <c r="A33" s="26">
        <v>13</v>
      </c>
      <c r="B33" s="26">
        <v>614</v>
      </c>
      <c r="C33" s="26">
        <v>15167</v>
      </c>
      <c r="D33" s="26">
        <v>12941</v>
      </c>
      <c r="E33" s="26">
        <v>11369</v>
      </c>
      <c r="F33" s="26">
        <v>13560</v>
      </c>
      <c r="G33" s="27"/>
      <c r="H33" s="7"/>
      <c r="I33" s="28">
        <f t="shared" si="1"/>
        <v>3798</v>
      </c>
      <c r="J33" s="27">
        <f t="shared" si="1"/>
        <v>-619</v>
      </c>
      <c r="K33" s="7"/>
      <c r="L33" s="171">
        <f t="shared" si="2"/>
        <v>-0.98466802194595149</v>
      </c>
      <c r="M33" s="27">
        <f t="shared" ca="1" si="3"/>
        <v>7.8045456015157251E-5</v>
      </c>
      <c r="N33" s="44"/>
      <c r="O33" s="44"/>
      <c r="P33" s="7"/>
      <c r="Q33" s="28">
        <f t="shared" ca="1" si="4"/>
        <v>3819.8866027645195</v>
      </c>
      <c r="R33" s="27">
        <f t="shared" ca="1" si="5"/>
        <v>-639.85786126262246</v>
      </c>
      <c r="S33" s="7"/>
      <c r="T33" s="28">
        <f t="shared" ca="1" si="6"/>
        <v>-0.99470265734868368</v>
      </c>
      <c r="U33" s="27">
        <f t="shared" ca="1" si="7"/>
        <v>-0.1678433738037024</v>
      </c>
      <c r="V33" s="7"/>
      <c r="W33" s="28">
        <f t="shared" ca="1" si="8"/>
        <v>-0.99350235587755931</v>
      </c>
      <c r="X33" s="27">
        <f t="shared" ca="1" si="11"/>
        <v>72.877079518044752</v>
      </c>
      <c r="Y33" s="7"/>
      <c r="Z33" s="28">
        <f t="shared" si="12"/>
        <v>72.953999999999994</v>
      </c>
      <c r="AA33" s="27">
        <f t="shared" si="9"/>
        <v>1.273287502499943</v>
      </c>
      <c r="AB33" s="7"/>
      <c r="AC33" s="28">
        <f t="shared" ca="1" si="0"/>
        <v>-7.6920481955241371E-2</v>
      </c>
      <c r="AD33" s="27">
        <f t="shared" ca="1" si="10"/>
        <v>8.2354987188750783E-2</v>
      </c>
      <c r="AE33" s="7">
        <v>136</v>
      </c>
    </row>
    <row r="34" spans="1:31" s="26" customFormat="1" x14ac:dyDescent="0.25">
      <c r="A34" s="26">
        <v>14</v>
      </c>
      <c r="B34" s="26">
        <v>635</v>
      </c>
      <c r="C34" s="26">
        <v>15188</v>
      </c>
      <c r="D34" s="26">
        <v>13132</v>
      </c>
      <c r="E34" s="26">
        <v>11348</v>
      </c>
      <c r="F34" s="26">
        <v>13372</v>
      </c>
      <c r="G34" s="27"/>
      <c r="H34" s="7"/>
      <c r="I34" s="28">
        <f t="shared" si="1"/>
        <v>3840</v>
      </c>
      <c r="J34" s="27">
        <f t="shared" si="1"/>
        <v>-240</v>
      </c>
      <c r="K34" s="7"/>
      <c r="L34" s="171">
        <f t="shared" si="2"/>
        <v>-0.99714442017522231</v>
      </c>
      <c r="M34" s="27">
        <f t="shared" ca="1" si="3"/>
        <v>6.4348879896406443E-5</v>
      </c>
      <c r="N34" s="44"/>
      <c r="O34" s="44"/>
      <c r="P34" s="7"/>
      <c r="Q34" s="28">
        <f t="shared" ca="1" si="4"/>
        <v>3861.8866027645195</v>
      </c>
      <c r="R34" s="27">
        <f t="shared" ca="1" si="5"/>
        <v>-260.85786126262246</v>
      </c>
      <c r="S34" s="7"/>
      <c r="T34" s="28">
        <f t="shared" ca="1" si="6"/>
        <v>-1.0056395033740106</v>
      </c>
      <c r="U34" s="27">
        <f t="shared" ca="1" si="7"/>
        <v>-6.8426546219405332E-2</v>
      </c>
      <c r="V34" s="7"/>
      <c r="W34" s="28">
        <f t="shared" ca="1" si="8"/>
        <v>-1.0051661955333588</v>
      </c>
      <c r="X34" s="27">
        <f t="shared" ca="1" si="11"/>
        <v>78.571754068995347</v>
      </c>
      <c r="Y34" s="7"/>
      <c r="Z34" s="28">
        <f t="shared" si="12"/>
        <v>78.668999999999997</v>
      </c>
      <c r="AA34" s="27">
        <f t="shared" si="9"/>
        <v>1.373033069251419</v>
      </c>
      <c r="AB34" s="7"/>
      <c r="AC34" s="28">
        <f t="shared" ca="1" si="0"/>
        <v>-9.7245931004650288E-2</v>
      </c>
      <c r="AD34" s="27">
        <f t="shared" ca="1" si="10"/>
        <v>4.692408503892409E-2</v>
      </c>
      <c r="AE34" s="7">
        <v>135</v>
      </c>
    </row>
    <row r="35" spans="1:31" s="26" customFormat="1" x14ac:dyDescent="0.25">
      <c r="A35" s="26">
        <v>15</v>
      </c>
      <c r="B35" s="26">
        <v>602</v>
      </c>
      <c r="C35" s="26">
        <v>15183</v>
      </c>
      <c r="D35" s="26">
        <v>13311</v>
      </c>
      <c r="E35" s="26">
        <v>11342</v>
      </c>
      <c r="F35" s="26">
        <v>13185</v>
      </c>
      <c r="G35" s="27"/>
      <c r="H35" s="7"/>
      <c r="I35" s="28">
        <f t="shared" si="1"/>
        <v>3841</v>
      </c>
      <c r="J35" s="27">
        <f t="shared" si="1"/>
        <v>126</v>
      </c>
      <c r="K35" s="7"/>
      <c r="L35" s="171">
        <f t="shared" si="2"/>
        <v>-0.99982004214769049</v>
      </c>
      <c r="M35" s="27">
        <f t="shared" ca="1" si="3"/>
        <v>3.9795108828153467E-5</v>
      </c>
      <c r="N35" s="44"/>
      <c r="O35" s="44"/>
      <c r="P35" s="7"/>
      <c r="Q35" s="28">
        <f t="shared" ca="1" si="4"/>
        <v>3862.8866027645195</v>
      </c>
      <c r="R35" s="27">
        <f t="shared" ca="1" si="5"/>
        <v>105.14213873737755</v>
      </c>
      <c r="S35" s="7"/>
      <c r="T35" s="28">
        <f t="shared" ca="1" si="6"/>
        <v>-1.0058999044698518</v>
      </c>
      <c r="U35" s="27">
        <f t="shared" ca="1" si="7"/>
        <v>2.7580205484691572E-2</v>
      </c>
      <c r="V35" s="7"/>
      <c r="W35" s="28">
        <f t="shared" ca="1" si="8"/>
        <v>-1.0061283786025852</v>
      </c>
      <c r="X35" s="27">
        <f t="shared" ca="1" si="11"/>
        <v>84.036358662115845</v>
      </c>
      <c r="Y35" s="7"/>
      <c r="Z35" s="28">
        <f t="shared" si="12"/>
        <v>84.086999999999989</v>
      </c>
      <c r="AA35" s="27">
        <f t="shared" si="9"/>
        <v>1.4675950081244717</v>
      </c>
      <c r="AB35" s="7"/>
      <c r="AC35" s="28">
        <f t="shared" ca="1" si="0"/>
        <v>-5.0641337884144377E-2</v>
      </c>
      <c r="AD35" s="27">
        <f t="shared" ca="1" si="10"/>
        <v>2.8375288654132191E-2</v>
      </c>
      <c r="AE35" s="7">
        <v>134</v>
      </c>
    </row>
    <row r="36" spans="1:31" s="26" customFormat="1" x14ac:dyDescent="0.25">
      <c r="A36" s="26">
        <v>16</v>
      </c>
      <c r="B36" s="26">
        <v>616</v>
      </c>
      <c r="C36" s="26">
        <v>15173</v>
      </c>
      <c r="D36" s="26">
        <v>13495</v>
      </c>
      <c r="E36" s="26">
        <v>11356</v>
      </c>
      <c r="F36" s="26">
        <v>13001</v>
      </c>
      <c r="G36" s="27"/>
      <c r="H36" s="7"/>
      <c r="I36" s="28">
        <f t="shared" si="1"/>
        <v>3817</v>
      </c>
      <c r="J36" s="27">
        <f t="shared" si="1"/>
        <v>494</v>
      </c>
      <c r="K36" s="7"/>
      <c r="L36" s="171">
        <f t="shared" si="2"/>
        <v>-0.99331043322180557</v>
      </c>
      <c r="M36" s="27">
        <f t="shared" ca="1" si="3"/>
        <v>5.2907613257911257E-5</v>
      </c>
      <c r="N36" s="44"/>
      <c r="O36" s="44"/>
      <c r="P36" s="7"/>
      <c r="Q36" s="28">
        <f t="shared" ca="1" si="4"/>
        <v>3838.8866027645195</v>
      </c>
      <c r="R36" s="27">
        <f t="shared" ca="1" si="5"/>
        <v>473.14213873737754</v>
      </c>
      <c r="S36" s="7"/>
      <c r="T36" s="28">
        <f t="shared" ca="1" si="6"/>
        <v>-0.9996502781696649</v>
      </c>
      <c r="U36" s="27">
        <f t="shared" ca="1" si="7"/>
        <v>0.1241115842472808</v>
      </c>
      <c r="V36" s="7"/>
      <c r="W36" s="28">
        <f t="shared" ca="1" si="8"/>
        <v>-1.0005841951960464</v>
      </c>
      <c r="X36" s="27">
        <f t="shared" ca="1" si="11"/>
        <v>89.536950410883151</v>
      </c>
      <c r="Y36" s="7"/>
      <c r="Z36" s="28">
        <f t="shared" si="12"/>
        <v>89.630999999999986</v>
      </c>
      <c r="AA36" s="27">
        <f t="shared" si="9"/>
        <v>1.5643560618550374</v>
      </c>
      <c r="AB36" s="7"/>
      <c r="AC36" s="28">
        <f t="shared" ca="1" si="0"/>
        <v>-9.4049589116835364E-2</v>
      </c>
      <c r="AD36" s="27">
        <f t="shared" ca="1" si="10"/>
        <v>1.8553360736021318E-2</v>
      </c>
      <c r="AE36" s="7">
        <v>133</v>
      </c>
    </row>
    <row r="37" spans="1:31" s="26" customFormat="1" x14ac:dyDescent="0.25">
      <c r="A37" s="26">
        <v>17</v>
      </c>
      <c r="B37" s="26">
        <v>623</v>
      </c>
      <c r="C37" s="26">
        <v>15145</v>
      </c>
      <c r="D37" s="26">
        <v>13682</v>
      </c>
      <c r="E37" s="26">
        <v>11394</v>
      </c>
      <c r="F37" s="26">
        <v>12820</v>
      </c>
      <c r="G37" s="27"/>
      <c r="H37" s="7"/>
      <c r="I37" s="28">
        <f t="shared" si="1"/>
        <v>3751</v>
      </c>
      <c r="J37" s="27">
        <f t="shared" si="1"/>
        <v>862</v>
      </c>
      <c r="K37" s="7"/>
      <c r="L37" s="171">
        <f t="shared" si="2"/>
        <v>-0.97727552341701773</v>
      </c>
      <c r="M37" s="27">
        <f t="shared" ca="1" si="3"/>
        <v>4.6612710322780345E-5</v>
      </c>
      <c r="N37" s="44"/>
      <c r="O37" s="44"/>
      <c r="P37" s="7"/>
      <c r="Q37" s="28">
        <f t="shared" ca="1" si="4"/>
        <v>3772.8866027645195</v>
      </c>
      <c r="R37" s="27">
        <f t="shared" ca="1" si="5"/>
        <v>841.14213873737754</v>
      </c>
      <c r="S37" s="7"/>
      <c r="T37" s="28">
        <f t="shared" ca="1" si="6"/>
        <v>-0.98246380584415116</v>
      </c>
      <c r="U37" s="27">
        <f t="shared" ca="1" si="7"/>
        <v>0.22064296300987005</v>
      </c>
      <c r="V37" s="7"/>
      <c r="W37" s="28">
        <f t="shared" ca="1" si="8"/>
        <v>-0.98410287358547843</v>
      </c>
      <c r="X37" s="27">
        <f t="shared" ca="1" si="11"/>
        <v>95.103289352362196</v>
      </c>
      <c r="Y37" s="7"/>
      <c r="Z37" s="28">
        <f t="shared" si="12"/>
        <v>95.237999999999985</v>
      </c>
      <c r="AA37" s="27">
        <f t="shared" si="9"/>
        <v>1.6622166730143593</v>
      </c>
      <c r="AB37" s="7"/>
      <c r="AC37" s="28">
        <f t="shared" ca="1" si="0"/>
        <v>-0.13471064763778884</v>
      </c>
      <c r="AD37" s="27">
        <f t="shared" ca="1" si="10"/>
        <v>-2.0894694591603979E-2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15089</v>
      </c>
      <c r="D38" s="26">
        <v>13872</v>
      </c>
      <c r="E38" s="26">
        <v>11449</v>
      </c>
      <c r="F38" s="26">
        <v>12639</v>
      </c>
      <c r="G38" s="27"/>
      <c r="H38" s="7"/>
      <c r="I38" s="28">
        <f t="shared" si="1"/>
        <v>3640</v>
      </c>
      <c r="J38" s="27">
        <f t="shared" si="1"/>
        <v>1233</v>
      </c>
      <c r="K38" s="7"/>
      <c r="L38" s="171">
        <f t="shared" si="2"/>
        <v>-0.95126125494254998</v>
      </c>
      <c r="M38" s="27">
        <f t="shared" ca="1" si="3"/>
        <v>2.160099375408484E-5</v>
      </c>
      <c r="N38" s="44"/>
      <c r="O38" s="44"/>
      <c r="P38" s="7"/>
      <c r="Q38" s="28">
        <f t="shared" ca="1" si="4"/>
        <v>3661.8866027645195</v>
      </c>
      <c r="R38" s="27">
        <f t="shared" ca="1" si="5"/>
        <v>1212.1421387373775</v>
      </c>
      <c r="S38" s="7"/>
      <c r="T38" s="28">
        <f t="shared" ca="1" si="6"/>
        <v>-0.95355928420578717</v>
      </c>
      <c r="U38" s="27">
        <f t="shared" ca="1" si="7"/>
        <v>0.31796128236019777</v>
      </c>
      <c r="V38" s="7"/>
      <c r="W38" s="28">
        <f t="shared" ca="1" si="8"/>
        <v>-0.95590894186768649</v>
      </c>
      <c r="X38" s="27">
        <f t="shared" ca="1" si="11"/>
        <v>100.86467451718431</v>
      </c>
      <c r="Y38" s="7"/>
      <c r="Z38" s="28">
        <f t="shared" si="12"/>
        <v>100.96199999999999</v>
      </c>
      <c r="AA38" s="27">
        <f t="shared" si="9"/>
        <v>1.7621193193985147</v>
      </c>
      <c r="AB38" s="7"/>
      <c r="AC38" s="28">
        <f t="shared" ca="1" si="0"/>
        <v>-9.7325482815676878E-2</v>
      </c>
      <c r="AD38" s="27">
        <f t="shared" ca="1" si="10"/>
        <v>-2.6655103530629276E-2</v>
      </c>
      <c r="AE38" s="7">
        <v>131</v>
      </c>
    </row>
    <row r="39" spans="1:31" s="26" customFormat="1" x14ac:dyDescent="0.25">
      <c r="A39" s="26">
        <v>19</v>
      </c>
      <c r="B39" s="26">
        <v>637</v>
      </c>
      <c r="C39" s="26">
        <v>15013</v>
      </c>
      <c r="D39" s="26">
        <v>14037</v>
      </c>
      <c r="E39" s="26">
        <v>11515</v>
      </c>
      <c r="F39" s="26">
        <v>12453</v>
      </c>
      <c r="G39" s="27"/>
      <c r="H39" s="7"/>
      <c r="I39" s="28">
        <f t="shared" si="1"/>
        <v>3498</v>
      </c>
      <c r="J39" s="27">
        <f t="shared" si="1"/>
        <v>1584</v>
      </c>
      <c r="K39" s="7"/>
      <c r="L39" s="171">
        <f t="shared" si="2"/>
        <v>-0.91569766641355044</v>
      </c>
      <c r="M39" s="27">
        <f t="shared" ca="1" si="3"/>
        <v>1.5259537102836803E-5</v>
      </c>
      <c r="N39" s="44"/>
      <c r="O39" s="44"/>
      <c r="P39" s="7"/>
      <c r="Q39" s="28">
        <f t="shared" ca="1" si="4"/>
        <v>3519.8866027645195</v>
      </c>
      <c r="R39" s="27">
        <f t="shared" ca="1" si="5"/>
        <v>1563.1421387373775</v>
      </c>
      <c r="S39" s="7"/>
      <c r="T39" s="28">
        <f t="shared" ca="1" si="6"/>
        <v>-0.91658232859634847</v>
      </c>
      <c r="U39" s="27">
        <f t="shared" ca="1" si="7"/>
        <v>0.4100333311256022</v>
      </c>
      <c r="V39" s="7"/>
      <c r="W39" s="28">
        <f t="shared" ca="1" si="8"/>
        <v>-0.91960401216154009</v>
      </c>
      <c r="X39" s="27">
        <f t="shared" ca="1" si="11"/>
        <v>106.4972994793913</v>
      </c>
      <c r="Y39" s="7"/>
      <c r="Z39" s="28">
        <f t="shared" si="12"/>
        <v>106.69499999999999</v>
      </c>
      <c r="AA39" s="27">
        <f t="shared" si="9"/>
        <v>1.8621790454153495</v>
      </c>
      <c r="AB39" s="7"/>
      <c r="AC39" s="28">
        <f t="shared" ca="1" si="0"/>
        <v>-0.19770052060869148</v>
      </c>
      <c r="AD39" s="27">
        <f t="shared" ca="1" si="10"/>
        <v>0.1055779327422357</v>
      </c>
      <c r="AE39" s="7">
        <v>130</v>
      </c>
    </row>
    <row r="40" spans="1:31" s="26" customFormat="1" x14ac:dyDescent="0.25">
      <c r="A40" s="26">
        <v>20</v>
      </c>
      <c r="B40" s="26">
        <v>627</v>
      </c>
      <c r="C40" s="26">
        <v>14932</v>
      </c>
      <c r="D40" s="26">
        <v>14215</v>
      </c>
      <c r="E40" s="26">
        <v>11608</v>
      </c>
      <c r="F40" s="26">
        <v>12289</v>
      </c>
      <c r="G40" s="27"/>
      <c r="H40" s="7"/>
      <c r="I40" s="28">
        <f t="shared" si="1"/>
        <v>3324</v>
      </c>
      <c r="J40" s="27">
        <f t="shared" si="1"/>
        <v>1926</v>
      </c>
      <c r="K40" s="7"/>
      <c r="L40" s="171">
        <f t="shared" si="2"/>
        <v>-0.87174450992522245</v>
      </c>
      <c r="M40" s="27">
        <f t="shared" ca="1" si="3"/>
        <v>1.0267269895820138E-5</v>
      </c>
      <c r="N40" s="44"/>
      <c r="O40" s="44"/>
      <c r="P40" s="7"/>
      <c r="Q40" s="28">
        <f t="shared" ca="1" si="4"/>
        <v>3345.8866027645195</v>
      </c>
      <c r="R40" s="27">
        <f t="shared" ca="1" si="5"/>
        <v>1905.1421387373775</v>
      </c>
      <c r="S40" s="7"/>
      <c r="T40" s="28">
        <f t="shared" ca="1" si="6"/>
        <v>-0.87127253791999404</v>
      </c>
      <c r="U40" s="27">
        <f t="shared" ca="1" si="7"/>
        <v>0.49974455812779106</v>
      </c>
      <c r="V40" s="7"/>
      <c r="W40" s="28">
        <f t="shared" ca="1" si="8"/>
        <v>-0.87494876801342636</v>
      </c>
      <c r="X40" s="27">
        <f t="shared" ca="1" si="11"/>
        <v>112.19986302307859</v>
      </c>
      <c r="Y40" s="7"/>
      <c r="Z40" s="28">
        <f t="shared" si="12"/>
        <v>112.33799999999999</v>
      </c>
      <c r="AA40" s="27">
        <f t="shared" si="9"/>
        <v>1.9606679751053899</v>
      </c>
      <c r="AB40" s="7"/>
      <c r="AC40" s="28">
        <f t="shared" ca="1" si="0"/>
        <v>-0.13813697692140181</v>
      </c>
      <c r="AD40" s="27">
        <f t="shared" ca="1" si="10"/>
        <v>3.4567967888975204E-2</v>
      </c>
      <c r="AE40" s="7">
        <v>129</v>
      </c>
    </row>
    <row r="41" spans="1:31" s="26" customFormat="1" x14ac:dyDescent="0.25">
      <c r="A41" s="26">
        <v>21</v>
      </c>
      <c r="B41" s="26">
        <v>630</v>
      </c>
      <c r="C41" s="26">
        <v>14822</v>
      </c>
      <c r="D41" s="26">
        <v>14381</v>
      </c>
      <c r="E41" s="26">
        <v>11709</v>
      </c>
      <c r="F41" s="26">
        <v>12126</v>
      </c>
      <c r="G41" s="27"/>
      <c r="H41" s="7"/>
      <c r="I41" s="28">
        <f t="shared" si="1"/>
        <v>3113</v>
      </c>
      <c r="J41" s="27">
        <f t="shared" si="1"/>
        <v>2255</v>
      </c>
      <c r="K41" s="7"/>
      <c r="L41" s="171">
        <f t="shared" si="2"/>
        <v>-0.81907194992574717</v>
      </c>
      <c r="M41" s="27">
        <f t="shared" ca="1" si="3"/>
        <v>2.4384370373928338E-6</v>
      </c>
      <c r="N41" s="44"/>
      <c r="O41" s="44"/>
      <c r="P41" s="7"/>
      <c r="Q41" s="28">
        <f t="shared" ca="1" si="4"/>
        <v>3134.8866027645195</v>
      </c>
      <c r="R41" s="27">
        <f t="shared" ca="1" si="5"/>
        <v>2234.1421387373775</v>
      </c>
      <c r="S41" s="7"/>
      <c r="T41" s="28">
        <f t="shared" ca="1" si="6"/>
        <v>-0.81632790669751831</v>
      </c>
      <c r="U41" s="27">
        <f t="shared" ca="1" si="7"/>
        <v>0.58604570924977983</v>
      </c>
      <c r="V41" s="7"/>
      <c r="W41" s="28">
        <f t="shared" ca="1" si="8"/>
        <v>-0.82063349948864706</v>
      </c>
      <c r="X41" s="27">
        <f t="shared" ca="1" si="11"/>
        <v>117.99822764318759</v>
      </c>
      <c r="Y41" s="7"/>
      <c r="Z41" s="28">
        <f t="shared" si="12"/>
        <v>118.008</v>
      </c>
      <c r="AA41" s="27">
        <f t="shared" si="9"/>
        <v>2.0596281436934682</v>
      </c>
      <c r="AB41" s="7"/>
      <c r="AC41" s="28">
        <f t="shared" ca="1" si="0"/>
        <v>-9.7723568124052917E-3</v>
      </c>
      <c r="AD41" s="27">
        <f t="shared" ca="1" si="10"/>
        <v>-1.11581218167629E-2</v>
      </c>
      <c r="AE41" s="7">
        <v>128</v>
      </c>
    </row>
    <row r="42" spans="1:31" s="26" customFormat="1" x14ac:dyDescent="0.25">
      <c r="A42" s="26">
        <v>22</v>
      </c>
      <c r="B42" s="26">
        <v>614</v>
      </c>
      <c r="C42" s="26">
        <v>14714</v>
      </c>
      <c r="D42" s="26">
        <v>14520</v>
      </c>
      <c r="E42" s="26">
        <v>11828</v>
      </c>
      <c r="F42" s="26">
        <v>11981</v>
      </c>
      <c r="G42" s="27"/>
      <c r="H42" s="7"/>
      <c r="I42" s="28">
        <f t="shared" si="1"/>
        <v>2886</v>
      </c>
      <c r="J42" s="27">
        <f t="shared" si="1"/>
        <v>2539</v>
      </c>
      <c r="K42" s="7"/>
      <c r="L42" s="171">
        <f t="shared" si="2"/>
        <v>-0.76002044150885884</v>
      </c>
      <c r="M42" s="27">
        <f t="shared" ca="1" si="3"/>
        <v>4.1819301200797081E-6</v>
      </c>
      <c r="N42" s="44"/>
      <c r="O42" s="44"/>
      <c r="P42" s="7"/>
      <c r="Q42" s="28">
        <f t="shared" ca="1" si="4"/>
        <v>2907.8866027645195</v>
      </c>
      <c r="R42" s="27">
        <f t="shared" ca="1" si="5"/>
        <v>2518.1421387373775</v>
      </c>
      <c r="S42" s="7"/>
      <c r="T42" s="28">
        <f t="shared" ca="1" si="6"/>
        <v>-0.75721685794158466</v>
      </c>
      <c r="U42" s="27">
        <f t="shared" ca="1" si="7"/>
        <v>0.66054275155569109</v>
      </c>
      <c r="V42" s="7"/>
      <c r="W42" s="28">
        <f t="shared" ca="1" si="8"/>
        <v>-0.76206541831070274</v>
      </c>
      <c r="X42" s="27">
        <f t="shared" ca="1" si="11"/>
        <v>123.38422562723383</v>
      </c>
      <c r="Y42" s="7"/>
      <c r="Z42" s="28">
        <f t="shared" si="12"/>
        <v>123.53399999999999</v>
      </c>
      <c r="AA42" s="27">
        <f t="shared" si="9"/>
        <v>2.1560750381586749</v>
      </c>
      <c r="AB42" s="7"/>
      <c r="AC42" s="28">
        <f t="shared" ca="1" si="0"/>
        <v>-0.14977437276616001</v>
      </c>
      <c r="AD42" s="27">
        <f t="shared" ca="1" si="10"/>
        <v>8.1407699959001434E-2</v>
      </c>
      <c r="AE42" s="7">
        <v>127</v>
      </c>
    </row>
    <row r="43" spans="1:31" s="26" customFormat="1" x14ac:dyDescent="0.25">
      <c r="A43" s="26">
        <v>23</v>
      </c>
      <c r="B43" s="26">
        <v>608</v>
      </c>
      <c r="C43" s="26">
        <v>14579</v>
      </c>
      <c r="D43" s="26">
        <v>14657</v>
      </c>
      <c r="E43" s="26">
        <v>11957</v>
      </c>
      <c r="F43" s="26">
        <v>11852</v>
      </c>
      <c r="G43" s="27"/>
      <c r="H43" s="7"/>
      <c r="I43" s="28">
        <f t="shared" si="1"/>
        <v>2622</v>
      </c>
      <c r="J43" s="27">
        <f t="shared" si="1"/>
        <v>2805</v>
      </c>
      <c r="K43" s="7"/>
      <c r="L43" s="171">
        <f t="shared" si="2"/>
        <v>-0.69458303756250495</v>
      </c>
      <c r="M43" s="27">
        <f t="shared" ca="1" si="3"/>
        <v>5.7049606145533451E-7</v>
      </c>
      <c r="N43" s="44"/>
      <c r="O43" s="44"/>
      <c r="P43" s="7"/>
      <c r="Q43" s="28">
        <f t="shared" ca="1" si="4"/>
        <v>2643.8866027645195</v>
      </c>
      <c r="R43" s="27">
        <f t="shared" ca="1" si="5"/>
        <v>2784.1421387373775</v>
      </c>
      <c r="S43" s="7"/>
      <c r="T43" s="28">
        <f t="shared" ca="1" si="6"/>
        <v>-0.68847096863952972</v>
      </c>
      <c r="U43" s="27">
        <f t="shared" ca="1" si="7"/>
        <v>0.73031815033517133</v>
      </c>
      <c r="V43" s="7"/>
      <c r="W43" s="28">
        <f t="shared" ca="1" si="8"/>
        <v>-0.69382772566569983</v>
      </c>
      <c r="X43" s="27">
        <f t="shared" ca="1" si="11"/>
        <v>128.93389766790636</v>
      </c>
      <c r="Y43" s="7"/>
      <c r="Z43" s="28">
        <f t="shared" si="12"/>
        <v>129.006</v>
      </c>
      <c r="AA43" s="27">
        <f t="shared" si="9"/>
        <v>2.2515794548278047</v>
      </c>
      <c r="AB43" s="7"/>
      <c r="AC43" s="28">
        <f t="shared" ca="1" si="0"/>
        <v>-7.2102332093635368E-2</v>
      </c>
      <c r="AD43" s="27">
        <f t="shared" ca="1" si="10"/>
        <v>2.3544719457220253E-2</v>
      </c>
      <c r="AE43" s="7">
        <v>126</v>
      </c>
    </row>
    <row r="44" spans="1:31" s="26" customFormat="1" x14ac:dyDescent="0.25">
      <c r="A44" s="26">
        <v>24</v>
      </c>
      <c r="B44" s="26">
        <v>615</v>
      </c>
      <c r="C44" s="26">
        <v>14431</v>
      </c>
      <c r="D44" s="26">
        <v>14777</v>
      </c>
      <c r="E44" s="26">
        <v>12097</v>
      </c>
      <c r="F44" s="26">
        <v>11725</v>
      </c>
      <c r="G44" s="27"/>
      <c r="H44" s="7"/>
      <c r="I44" s="28">
        <f t="shared" si="1"/>
        <v>2334</v>
      </c>
      <c r="J44" s="27">
        <f t="shared" si="1"/>
        <v>3052</v>
      </c>
      <c r="K44" s="7"/>
      <c r="L44" s="171">
        <f t="shared" si="2"/>
        <v>-0.62195445464972077</v>
      </c>
      <c r="M44" s="27">
        <f t="shared" ca="1" si="3"/>
        <v>7.0259233264949079E-6</v>
      </c>
      <c r="N44" s="44"/>
      <c r="O44" s="44"/>
      <c r="P44" s="7"/>
      <c r="Q44" s="28">
        <f t="shared" ca="1" si="4"/>
        <v>2355.8866027645195</v>
      </c>
      <c r="R44" s="27">
        <f t="shared" ca="1" si="5"/>
        <v>3031.1421387373775</v>
      </c>
      <c r="S44" s="7"/>
      <c r="T44" s="28">
        <f t="shared" ca="1" si="6"/>
        <v>-0.6134754530372879</v>
      </c>
      <c r="U44" s="27">
        <f t="shared" ca="1" si="7"/>
        <v>0.79510959205897447</v>
      </c>
      <c r="V44" s="7"/>
      <c r="W44" s="28">
        <f t="shared" ca="1" si="8"/>
        <v>-0.61930380881775926</v>
      </c>
      <c r="X44" s="27">
        <f t="shared" ca="1" si="11"/>
        <v>134.55143923309788</v>
      </c>
      <c r="Y44" s="7"/>
      <c r="Z44" s="28">
        <f t="shared" si="12"/>
        <v>134.541</v>
      </c>
      <c r="AA44" s="27">
        <f t="shared" si="9"/>
        <v>2.3481834289256911</v>
      </c>
      <c r="AB44" s="7"/>
      <c r="AC44" s="28">
        <f t="shared" ca="1" si="0"/>
        <v>1.0439233097883971E-2</v>
      </c>
      <c r="AD44" s="27">
        <f t="shared" ca="1" si="10"/>
        <v>1.4951256229949195E-2</v>
      </c>
      <c r="AE44" s="7">
        <v>125</v>
      </c>
    </row>
    <row r="45" spans="1:31" s="26" customFormat="1" x14ac:dyDescent="0.25">
      <c r="A45" s="26">
        <v>25</v>
      </c>
      <c r="B45" s="26">
        <v>627</v>
      </c>
      <c r="C45" s="26">
        <v>14272</v>
      </c>
      <c r="D45" s="26">
        <v>14877</v>
      </c>
      <c r="E45" s="26">
        <v>12251</v>
      </c>
      <c r="F45" s="26">
        <v>11614</v>
      </c>
      <c r="G45" s="27"/>
      <c r="H45" s="7"/>
      <c r="I45" s="28">
        <f t="shared" si="1"/>
        <v>2021</v>
      </c>
      <c r="J45" s="27">
        <f t="shared" si="1"/>
        <v>3263</v>
      </c>
      <c r="K45" s="7"/>
      <c r="L45" s="171">
        <f t="shared" si="2"/>
        <v>-0.54194291963494123</v>
      </c>
      <c r="M45" s="27">
        <f t="shared" ca="1" si="3"/>
        <v>1.4004480178147092E-5</v>
      </c>
      <c r="N45" s="44"/>
      <c r="O45" s="44"/>
      <c r="P45" s="7"/>
      <c r="Q45" s="28">
        <f t="shared" ca="1" si="4"/>
        <v>2042.8866027645195</v>
      </c>
      <c r="R45" s="27">
        <f t="shared" ca="1" si="5"/>
        <v>3242.1421387373775</v>
      </c>
      <c r="S45" s="7"/>
      <c r="T45" s="28">
        <f t="shared" ca="1" si="6"/>
        <v>-0.53196991003901817</v>
      </c>
      <c r="U45" s="27">
        <f t="shared" ca="1" si="7"/>
        <v>0.85045774672991559</v>
      </c>
      <c r="V45" s="7"/>
      <c r="W45" s="28">
        <f t="shared" ca="1" si="8"/>
        <v>-0.53820066360706886</v>
      </c>
      <c r="X45" s="27">
        <f t="shared" ca="1" si="11"/>
        <v>140.13902782352829</v>
      </c>
      <c r="Y45" s="7"/>
      <c r="Z45" s="28">
        <f t="shared" si="12"/>
        <v>140.184</v>
      </c>
      <c r="AA45" s="27">
        <f t="shared" si="9"/>
        <v>2.4466723586157308</v>
      </c>
      <c r="AB45" s="7"/>
      <c r="AC45" s="28">
        <f t="shared" ca="1" si="0"/>
        <v>-4.4972176471702596E-2</v>
      </c>
      <c r="AD45" s="27">
        <f t="shared" ca="1" si="10"/>
        <v>5.0776024804832787E-2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14107</v>
      </c>
      <c r="D46" s="26">
        <v>14980</v>
      </c>
      <c r="E46" s="26">
        <v>12425</v>
      </c>
      <c r="F46" s="26">
        <v>11528</v>
      </c>
      <c r="G46" s="27"/>
      <c r="H46" s="7"/>
      <c r="I46" s="28">
        <f t="shared" si="1"/>
        <v>1682</v>
      </c>
      <c r="J46" s="27">
        <f t="shared" si="1"/>
        <v>3452</v>
      </c>
      <c r="K46" s="7"/>
      <c r="L46" s="171">
        <f t="shared" si="2"/>
        <v>-0.45653900007909026</v>
      </c>
      <c r="M46" s="27">
        <f t="shared" ca="1" si="3"/>
        <v>3.9115946329654193E-5</v>
      </c>
      <c r="N46" s="44"/>
      <c r="O46" s="44"/>
      <c r="P46" s="7"/>
      <c r="Q46" s="28">
        <f t="shared" ca="1" si="4"/>
        <v>1703.8866027645195</v>
      </c>
      <c r="R46" s="27">
        <f t="shared" ca="1" si="5"/>
        <v>3431.1421387373775</v>
      </c>
      <c r="S46" s="7"/>
      <c r="T46" s="28">
        <f t="shared" ca="1" si="6"/>
        <v>-0.44369393854887945</v>
      </c>
      <c r="U46" s="27">
        <f t="shared" ca="1" si="7"/>
        <v>0.90003500375744105</v>
      </c>
      <c r="V46" s="7"/>
      <c r="W46" s="28">
        <f t="shared" ca="1" si="8"/>
        <v>-0.45028472583425144</v>
      </c>
      <c r="X46" s="27">
        <f t="shared" ca="1" si="11"/>
        <v>145.8874891327265</v>
      </c>
      <c r="Y46" s="7"/>
      <c r="Z46" s="28">
        <f t="shared" si="12"/>
        <v>145.83599999999998</v>
      </c>
      <c r="AA46" s="27">
        <f t="shared" si="9"/>
        <v>2.5453183679384499</v>
      </c>
      <c r="AB46" s="7"/>
      <c r="AC46" s="28">
        <f t="shared" ca="1" si="0"/>
        <v>5.1489132726516118E-2</v>
      </c>
      <c r="AD46" s="27">
        <f t="shared" ca="1" si="10"/>
        <v>-0.12954160435916151</v>
      </c>
      <c r="AE46" s="7">
        <v>123</v>
      </c>
    </row>
    <row r="47" spans="1:31" s="26" customFormat="1" x14ac:dyDescent="0.25">
      <c r="A47" s="26">
        <v>27</v>
      </c>
      <c r="B47" s="26">
        <v>633</v>
      </c>
      <c r="C47" s="26">
        <v>13943</v>
      </c>
      <c r="D47" s="26">
        <v>15069</v>
      </c>
      <c r="E47" s="26">
        <v>12608</v>
      </c>
      <c r="F47" s="26">
        <v>11453</v>
      </c>
      <c r="G47" s="27"/>
      <c r="H47" s="7"/>
      <c r="I47" s="28">
        <f t="shared" si="1"/>
        <v>1335</v>
      </c>
      <c r="J47" s="27">
        <f t="shared" si="1"/>
        <v>3616</v>
      </c>
      <c r="K47" s="7"/>
      <c r="L47" s="171">
        <f t="shared" si="2"/>
        <v>-0.36596528391517019</v>
      </c>
      <c r="M47" s="27">
        <f t="shared" ca="1" si="3"/>
        <v>3.2806498324084238E-5</v>
      </c>
      <c r="N47" s="44"/>
      <c r="O47" s="44"/>
      <c r="P47" s="7"/>
      <c r="Q47" s="28">
        <f t="shared" ca="1" si="4"/>
        <v>1356.8866027645195</v>
      </c>
      <c r="R47" s="27">
        <f t="shared" ca="1" si="5"/>
        <v>3595.1421387373775</v>
      </c>
      <c r="S47" s="7"/>
      <c r="T47" s="28">
        <f t="shared" ca="1" si="6"/>
        <v>-0.35333475829201172</v>
      </c>
      <c r="U47" s="27">
        <f t="shared" ca="1" si="7"/>
        <v>0.94305442255381233</v>
      </c>
      <c r="V47" s="7"/>
      <c r="W47" s="28">
        <f t="shared" ca="1" si="8"/>
        <v>-0.36023758818965507</v>
      </c>
      <c r="X47" s="27">
        <f t="shared" ca="1" si="11"/>
        <v>151.55977871606922</v>
      </c>
      <c r="Y47" s="7"/>
      <c r="Z47" s="28">
        <f t="shared" si="12"/>
        <v>151.53299999999999</v>
      </c>
      <c r="AA47" s="27">
        <f t="shared" si="9"/>
        <v>2.6447497754245672</v>
      </c>
      <c r="AB47" s="7"/>
      <c r="AC47" s="28">
        <f t="shared" ca="1" si="0"/>
        <v>2.6778716069230768E-2</v>
      </c>
      <c r="AD47" s="27">
        <f t="shared" ca="1" si="10"/>
        <v>4.1115725196533504E-2</v>
      </c>
      <c r="AE47" s="7">
        <v>122</v>
      </c>
    </row>
    <row r="48" spans="1:31" s="26" customFormat="1" x14ac:dyDescent="0.25">
      <c r="A48" s="26">
        <v>28</v>
      </c>
      <c r="B48" s="26">
        <v>633</v>
      </c>
      <c r="C48" s="26">
        <v>13759</v>
      </c>
      <c r="D48" s="26">
        <v>15127</v>
      </c>
      <c r="E48" s="26">
        <v>12790</v>
      </c>
      <c r="F48" s="26">
        <v>11396</v>
      </c>
      <c r="G48" s="27"/>
      <c r="H48" s="7"/>
      <c r="I48" s="28">
        <f t="shared" si="1"/>
        <v>969</v>
      </c>
      <c r="J48" s="27">
        <f t="shared" si="1"/>
        <v>3731</v>
      </c>
      <c r="K48" s="7"/>
      <c r="L48" s="171">
        <f t="shared" si="2"/>
        <v>-0.27177639357673761</v>
      </c>
      <c r="M48" s="27">
        <f t="shared" ca="1" si="3"/>
        <v>4.3925738088225863E-5</v>
      </c>
      <c r="N48" s="44"/>
      <c r="O48" s="44"/>
      <c r="P48" s="7"/>
      <c r="Q48" s="28">
        <f t="shared" ca="1" si="4"/>
        <v>990.88660276451947</v>
      </c>
      <c r="R48" s="27">
        <f t="shared" ca="1" si="5"/>
        <v>3710.1421387373775</v>
      </c>
      <c r="S48" s="7"/>
      <c r="T48" s="28">
        <f t="shared" ca="1" si="6"/>
        <v>-0.25802795721416277</v>
      </c>
      <c r="U48" s="27">
        <f t="shared" ca="1" si="7"/>
        <v>0.97322047841712145</v>
      </c>
      <c r="V48" s="7"/>
      <c r="W48" s="28">
        <f t="shared" ca="1" si="8"/>
        <v>-0.26514874406214906</v>
      </c>
      <c r="X48" s="27">
        <f t="shared" ca="1" si="11"/>
        <v>157.22610045248007</v>
      </c>
      <c r="Y48" s="7"/>
      <c r="Z48" s="28">
        <f t="shared" si="12"/>
        <v>157.22999999999999</v>
      </c>
      <c r="AA48" s="27">
        <f t="shared" si="9"/>
        <v>2.7441811829106841</v>
      </c>
      <c r="AB48" s="7"/>
      <c r="AC48" s="28">
        <f t="shared" ca="1" si="0"/>
        <v>-3.899547519921498E-3</v>
      </c>
      <c r="AD48" s="27">
        <f t="shared" ca="1" si="10"/>
        <v>7.8965341548354218E-2</v>
      </c>
      <c r="AE48" s="7">
        <v>121</v>
      </c>
    </row>
    <row r="49" spans="1:31" s="26" customFormat="1" x14ac:dyDescent="0.25">
      <c r="A49" s="26">
        <v>29</v>
      </c>
      <c r="B49" s="26">
        <v>630</v>
      </c>
      <c r="C49" s="26">
        <v>13560</v>
      </c>
      <c r="D49" s="26">
        <v>15157</v>
      </c>
      <c r="E49" s="26">
        <v>12969</v>
      </c>
      <c r="F49" s="26">
        <v>11348</v>
      </c>
      <c r="G49" s="27"/>
      <c r="H49" s="7"/>
      <c r="I49" s="28">
        <f t="shared" si="1"/>
        <v>591</v>
      </c>
      <c r="J49" s="27">
        <f t="shared" si="1"/>
        <v>3809</v>
      </c>
      <c r="K49" s="7"/>
      <c r="L49" s="171">
        <f t="shared" si="2"/>
        <v>-0.17536672609198747</v>
      </c>
      <c r="M49" s="27">
        <f t="shared" ca="1" si="3"/>
        <v>7.2295350465802712E-5</v>
      </c>
      <c r="N49" s="44"/>
      <c r="O49" s="44"/>
      <c r="P49" s="7"/>
      <c r="Q49" s="28">
        <f t="shared" ca="1" si="4"/>
        <v>612.88660276451947</v>
      </c>
      <c r="R49" s="27">
        <f t="shared" ca="1" si="5"/>
        <v>3788.1421387373775</v>
      </c>
      <c r="S49" s="7"/>
      <c r="T49" s="28">
        <f t="shared" ca="1" si="6"/>
        <v>-0.15959634298622044</v>
      </c>
      <c r="U49" s="27">
        <f t="shared" ca="1" si="7"/>
        <v>0.99368093369832244</v>
      </c>
      <c r="V49" s="7"/>
      <c r="W49" s="28">
        <f t="shared" ca="1" si="8"/>
        <v>-0.16686405883601405</v>
      </c>
      <c r="X49" s="27">
        <f t="shared" ca="1" si="11"/>
        <v>162.93368074484056</v>
      </c>
      <c r="Y49" s="7"/>
      <c r="Z49" s="28">
        <f t="shared" si="12"/>
        <v>162.89999999999998</v>
      </c>
      <c r="AA49" s="27">
        <f t="shared" si="9"/>
        <v>2.8431413514987622</v>
      </c>
      <c r="AB49" s="7"/>
      <c r="AC49" s="28">
        <f t="shared" ca="1" si="0"/>
        <v>3.3680744840580701E-2</v>
      </c>
      <c r="AD49" s="27">
        <f t="shared" ca="1" si="10"/>
        <v>1.9654673185613092E-2</v>
      </c>
      <c r="AE49" s="7">
        <v>120</v>
      </c>
    </row>
    <row r="50" spans="1:31" s="26" customFormat="1" x14ac:dyDescent="0.25">
      <c r="A50" s="26">
        <v>30</v>
      </c>
      <c r="B50" s="26">
        <v>616</v>
      </c>
      <c r="C50" s="26">
        <v>13368</v>
      </c>
      <c r="D50" s="26">
        <v>15174</v>
      </c>
      <c r="E50" s="26">
        <v>13150</v>
      </c>
      <c r="F50" s="26">
        <v>11322</v>
      </c>
      <c r="G50" s="27"/>
      <c r="H50" s="7"/>
      <c r="I50" s="28">
        <f t="shared" si="1"/>
        <v>218</v>
      </c>
      <c r="J50" s="27">
        <f t="shared" si="1"/>
        <v>3852</v>
      </c>
      <c r="K50" s="7"/>
      <c r="L50" s="171">
        <f t="shared" si="2"/>
        <v>-7.943342952875912E-2</v>
      </c>
      <c r="M50" s="27">
        <f t="shared" ca="1" si="3"/>
        <v>9.2527571330191277E-5</v>
      </c>
      <c r="N50" s="44"/>
      <c r="O50" s="44"/>
      <c r="P50" s="7"/>
      <c r="Q50" s="28">
        <f t="shared" ca="1" si="4"/>
        <v>239.88660276451944</v>
      </c>
      <c r="R50" s="27">
        <f t="shared" ca="1" si="5"/>
        <v>3831.1421387373775</v>
      </c>
      <c r="S50" s="7"/>
      <c r="T50" s="28">
        <f t="shared" ca="1" si="6"/>
        <v>-6.2466734237483668E-2</v>
      </c>
      <c r="U50" s="27">
        <f t="shared" ca="1" si="7"/>
        <v>1.0049604154559075</v>
      </c>
      <c r="V50" s="7"/>
      <c r="W50" s="28">
        <f t="shared" ca="1" si="8"/>
        <v>-6.9814304239514194E-2</v>
      </c>
      <c r="X50" s="27">
        <f t="shared" ca="1" si="11"/>
        <v>168.49221141693477</v>
      </c>
      <c r="Y50" s="7"/>
      <c r="Z50" s="28">
        <f t="shared" si="12"/>
        <v>168.44399999999999</v>
      </c>
      <c r="AA50" s="27">
        <f t="shared" si="9"/>
        <v>2.9399024052293283</v>
      </c>
      <c r="AB50" s="7"/>
      <c r="AC50" s="28">
        <f t="shared" ca="1" si="0"/>
        <v>4.8211416934776707E-2</v>
      </c>
      <c r="AD50" s="27">
        <f t="shared" ca="1" si="10"/>
        <v>1.1809901902893216E-2</v>
      </c>
      <c r="AE50" s="7">
        <v>119</v>
      </c>
    </row>
    <row r="51" spans="1:31" s="26" customFormat="1" x14ac:dyDescent="0.25">
      <c r="A51" s="26">
        <v>31</v>
      </c>
      <c r="B51" s="26">
        <v>600</v>
      </c>
      <c r="C51" s="26">
        <v>13190</v>
      </c>
      <c r="D51" s="26">
        <v>15182</v>
      </c>
      <c r="E51" s="26">
        <v>13333</v>
      </c>
      <c r="F51" s="26">
        <v>11322</v>
      </c>
      <c r="G51" s="27"/>
      <c r="H51" s="7"/>
      <c r="I51" s="28">
        <f t="shared" si="1"/>
        <v>-143</v>
      </c>
      <c r="J51" s="27">
        <f t="shared" si="1"/>
        <v>3860</v>
      </c>
      <c r="K51" s="7"/>
      <c r="L51" s="171">
        <f t="shared" si="2"/>
        <v>1.4730046161338529E-2</v>
      </c>
      <c r="M51" s="27">
        <f t="shared" ca="1" si="3"/>
        <v>8.9257470732676162E-5</v>
      </c>
      <c r="N51" s="44"/>
      <c r="O51" s="44"/>
      <c r="P51" s="7"/>
      <c r="Q51" s="28">
        <f t="shared" ca="1" si="4"/>
        <v>-121.11339723548056</v>
      </c>
      <c r="R51" s="27">
        <f t="shared" ca="1" si="5"/>
        <v>3839.1421387373775</v>
      </c>
      <c r="S51" s="7"/>
      <c r="T51" s="28">
        <f t="shared" ca="1" si="6"/>
        <v>3.1538061361159685E-2</v>
      </c>
      <c r="U51" s="27">
        <f t="shared" ca="1" si="7"/>
        <v>1.0070589236898768</v>
      </c>
      <c r="V51" s="7"/>
      <c r="W51" s="28">
        <f t="shared" ca="1" si="8"/>
        <v>2.4177663360012286E-2</v>
      </c>
      <c r="X51" s="27">
        <f t="shared" ca="1" si="11"/>
        <v>173.84145160968819</v>
      </c>
      <c r="Y51" s="7"/>
      <c r="Z51" s="28">
        <f t="shared" si="12"/>
        <v>173.84399999999999</v>
      </c>
      <c r="AA51" s="27">
        <f t="shared" si="9"/>
        <v>3.034150184837022</v>
      </c>
      <c r="AB51" s="7"/>
      <c r="AC51" s="28">
        <f t="shared" ca="1" si="0"/>
        <v>-2.5483903118015405E-3</v>
      </c>
      <c r="AD51" s="27">
        <f t="shared" ca="1" si="10"/>
        <v>1.8892031311082746E-2</v>
      </c>
      <c r="AE51" s="7">
        <v>118</v>
      </c>
    </row>
    <row r="52" spans="1:31" s="26" customFormat="1" x14ac:dyDescent="0.25">
      <c r="A52" s="26">
        <v>32</v>
      </c>
      <c r="B52" s="26">
        <v>611</v>
      </c>
      <c r="C52" s="26">
        <v>13009</v>
      </c>
      <c r="D52" s="26">
        <v>15169</v>
      </c>
      <c r="E52" s="26">
        <v>13517</v>
      </c>
      <c r="F52" s="26">
        <v>11334</v>
      </c>
      <c r="G52" s="27"/>
      <c r="H52" s="7"/>
      <c r="I52" s="28">
        <f t="shared" si="1"/>
        <v>-508</v>
      </c>
      <c r="J52" s="27">
        <f t="shared" si="1"/>
        <v>3835</v>
      </c>
      <c r="K52" s="7"/>
      <c r="L52" s="171">
        <f t="shared" si="2"/>
        <v>0.11048023944406098</v>
      </c>
      <c r="M52" s="27">
        <f t="shared" ca="1" si="3"/>
        <v>7.733968649365531E-5</v>
      </c>
      <c r="N52" s="44"/>
      <c r="O52" s="44"/>
      <c r="P52" s="7"/>
      <c r="Q52" s="28">
        <f t="shared" ca="1" si="4"/>
        <v>-486.11339723548053</v>
      </c>
      <c r="R52" s="27">
        <f t="shared" ca="1" si="5"/>
        <v>3814.1421387373775</v>
      </c>
      <c r="S52" s="7"/>
      <c r="T52" s="28">
        <f t="shared" ca="1" si="6"/>
        <v>0.1265844613431675</v>
      </c>
      <c r="U52" s="27">
        <f t="shared" ca="1" si="7"/>
        <v>1.0005010854587226</v>
      </c>
      <c r="V52" s="7"/>
      <c r="W52" s="28">
        <f t="shared" ca="1" si="8"/>
        <v>0.11927453796603846</v>
      </c>
      <c r="X52" s="27">
        <f t="shared" ca="1" si="11"/>
        <v>179.2645671297978</v>
      </c>
      <c r="Y52" s="7"/>
      <c r="Z52" s="28">
        <f t="shared" si="12"/>
        <v>179.34299999999999</v>
      </c>
      <c r="AA52" s="27">
        <f t="shared" si="9"/>
        <v>3.1301258404041903</v>
      </c>
      <c r="AB52" s="7"/>
      <c r="AC52" s="28">
        <f t="shared" ca="1" si="0"/>
        <v>-7.8432870202192362E-2</v>
      </c>
      <c r="AD52" s="27">
        <f t="shared" ca="1" si="10"/>
        <v>0.10466392473728092</v>
      </c>
      <c r="AE52" s="7">
        <v>117</v>
      </c>
    </row>
    <row r="53" spans="1:31" s="26" customFormat="1" x14ac:dyDescent="0.25">
      <c r="A53" s="26">
        <v>33</v>
      </c>
      <c r="B53" s="26">
        <v>636</v>
      </c>
      <c r="C53" s="26">
        <v>12816</v>
      </c>
      <c r="D53" s="26">
        <v>15136</v>
      </c>
      <c r="E53" s="26">
        <v>13704</v>
      </c>
      <c r="F53" s="26">
        <v>11370</v>
      </c>
      <c r="G53" s="27"/>
      <c r="H53" s="7"/>
      <c r="I53" s="28">
        <f t="shared" si="1"/>
        <v>-888</v>
      </c>
      <c r="J53" s="27">
        <f t="shared" si="1"/>
        <v>3766</v>
      </c>
      <c r="K53" s="7"/>
      <c r="L53" s="171">
        <f t="shared" si="2"/>
        <v>0.20905536545062239</v>
      </c>
      <c r="M53" s="27">
        <f t="shared" ca="1" si="3"/>
        <v>8.6611580752490655E-5</v>
      </c>
      <c r="N53" s="44"/>
      <c r="O53" s="44"/>
      <c r="P53" s="7"/>
      <c r="Q53" s="28">
        <f t="shared" ca="1" si="4"/>
        <v>-866.11339723548053</v>
      </c>
      <c r="R53" s="27">
        <f t="shared" ca="1" si="5"/>
        <v>3745.1421387373775</v>
      </c>
      <c r="S53" s="7"/>
      <c r="T53" s="28">
        <f t="shared" ca="1" si="6"/>
        <v>0.22553687776279208</v>
      </c>
      <c r="U53" s="27">
        <f t="shared" ca="1" si="7"/>
        <v>0.98240145194073725</v>
      </c>
      <c r="V53" s="7"/>
      <c r="W53" s="28">
        <f t="shared" ca="1" si="8"/>
        <v>0.21836189975467407</v>
      </c>
      <c r="X53" s="27">
        <f t="shared" ca="1" si="11"/>
        <v>184.99776022537355</v>
      </c>
      <c r="Y53" s="7"/>
      <c r="Z53" s="28">
        <f t="shared" si="12"/>
        <v>185.06699999999998</v>
      </c>
      <c r="AA53" s="27">
        <f t="shared" si="9"/>
        <v>3.2300284867883451</v>
      </c>
      <c r="AB53" s="7"/>
      <c r="AC53" s="28">
        <f t="shared" ca="1" si="0"/>
        <v>-6.9239774626424833E-2</v>
      </c>
      <c r="AD53" s="27">
        <f t="shared" ca="1" si="10"/>
        <v>5.5446504986235823E-2</v>
      </c>
      <c r="AE53" s="7">
        <v>116</v>
      </c>
    </row>
    <row r="54" spans="1:31" s="26" customFormat="1" x14ac:dyDescent="0.25">
      <c r="A54" s="26">
        <v>34</v>
      </c>
      <c r="B54" s="26">
        <v>633</v>
      </c>
      <c r="C54" s="26">
        <v>12625</v>
      </c>
      <c r="D54" s="26">
        <v>15080</v>
      </c>
      <c r="E54" s="26">
        <v>13889</v>
      </c>
      <c r="F54" s="26">
        <v>11420</v>
      </c>
      <c r="G54" s="27"/>
      <c r="H54" s="7"/>
      <c r="I54" s="28">
        <f t="shared" si="1"/>
        <v>-1264</v>
      </c>
      <c r="J54" s="27">
        <f t="shared" si="1"/>
        <v>3660</v>
      </c>
      <c r="K54" s="7"/>
      <c r="L54" s="171">
        <f t="shared" si="2"/>
        <v>0.30509700411953433</v>
      </c>
      <c r="M54" s="27">
        <f t="shared" ca="1" si="3"/>
        <v>1.2954012844384368E-4</v>
      </c>
      <c r="N54" s="44"/>
      <c r="O54" s="44"/>
      <c r="P54" s="7"/>
      <c r="Q54" s="28">
        <f t="shared" ca="1" si="4"/>
        <v>-1242.1133972354805</v>
      </c>
      <c r="R54" s="27">
        <f t="shared" ca="1" si="5"/>
        <v>3639.1421387373775</v>
      </c>
      <c r="S54" s="7"/>
      <c r="T54" s="28">
        <f t="shared" ca="1" si="6"/>
        <v>0.3234476897990522</v>
      </c>
      <c r="U54" s="27">
        <f t="shared" ca="1" si="7"/>
        <v>0.95459621784064363</v>
      </c>
      <c r="V54" s="7"/>
      <c r="W54" s="28">
        <f t="shared" ca="1" si="8"/>
        <v>0.31647857380230848</v>
      </c>
      <c r="X54" s="27">
        <f t="shared" ca="1" si="11"/>
        <v>190.80812503111451</v>
      </c>
      <c r="Y54" s="7"/>
      <c r="Z54" s="28">
        <f t="shared" si="12"/>
        <v>190.76399999999998</v>
      </c>
      <c r="AA54" s="27">
        <f t="shared" si="9"/>
        <v>3.3294598942744624</v>
      </c>
      <c r="AB54" s="7"/>
      <c r="AC54" s="28">
        <f t="shared" ca="1" si="0"/>
        <v>4.4125031114532476E-2</v>
      </c>
      <c r="AD54" s="27">
        <f t="shared" ca="1" si="10"/>
        <v>-8.0545967539507046E-2</v>
      </c>
      <c r="AE54" s="7">
        <v>115</v>
      </c>
    </row>
    <row r="55" spans="1:31" s="26" customFormat="1" x14ac:dyDescent="0.25">
      <c r="A55" s="26">
        <v>35</v>
      </c>
      <c r="B55" s="26">
        <v>626</v>
      </c>
      <c r="C55" s="26">
        <v>12463</v>
      </c>
      <c r="D55" s="26">
        <v>15026</v>
      </c>
      <c r="E55" s="26">
        <v>14077</v>
      </c>
      <c r="F55" s="26">
        <v>11496</v>
      </c>
      <c r="G55" s="27"/>
      <c r="H55" s="7"/>
      <c r="I55" s="28">
        <f t="shared" si="1"/>
        <v>-1614</v>
      </c>
      <c r="J55" s="27">
        <f t="shared" si="1"/>
        <v>3530</v>
      </c>
      <c r="K55" s="7"/>
      <c r="L55" s="171">
        <f t="shared" si="2"/>
        <v>0.39711585471294308</v>
      </c>
      <c r="M55" s="27">
        <f t="shared" ca="1" si="3"/>
        <v>1.1566576189679626E-4</v>
      </c>
      <c r="N55" s="44"/>
      <c r="O55" s="44"/>
      <c r="P55" s="7"/>
      <c r="Q55" s="28">
        <f t="shared" ca="1" si="4"/>
        <v>-1592.1133972354805</v>
      </c>
      <c r="R55" s="27">
        <f t="shared" ca="1" si="5"/>
        <v>3509.1421387373775</v>
      </c>
      <c r="S55" s="7"/>
      <c r="T55" s="28">
        <f t="shared" ca="1" si="6"/>
        <v>0.41458807334344328</v>
      </c>
      <c r="U55" s="27">
        <f t="shared" ca="1" si="7"/>
        <v>0.92049545903864194</v>
      </c>
      <c r="V55" s="7"/>
      <c r="W55" s="28">
        <f t="shared" ca="1" si="8"/>
        <v>0.40787065651942916</v>
      </c>
      <c r="X55" s="27">
        <f t="shared" ca="1" si="11"/>
        <v>196.36423395109409</v>
      </c>
      <c r="Y55" s="7"/>
      <c r="Z55" s="28">
        <f t="shared" si="12"/>
        <v>196.39799999999997</v>
      </c>
      <c r="AA55" s="27">
        <f t="shared" si="9"/>
        <v>3.4277917443318224</v>
      </c>
      <c r="AB55" s="7"/>
      <c r="AC55" s="28">
        <f t="shared" ca="1" si="0"/>
        <v>-3.3766048905874868E-2</v>
      </c>
      <c r="AD55" s="27">
        <f t="shared" ca="1" si="10"/>
        <v>6.9576385836114696E-2</v>
      </c>
      <c r="AE55" s="7">
        <v>114</v>
      </c>
    </row>
    <row r="56" spans="1:31" s="26" customFormat="1" x14ac:dyDescent="0.25">
      <c r="A56" s="26">
        <v>36</v>
      </c>
      <c r="B56" s="26">
        <v>630</v>
      </c>
      <c r="C56" s="26">
        <v>12282</v>
      </c>
      <c r="D56" s="26">
        <v>14931</v>
      </c>
      <c r="E56" s="26">
        <v>14233</v>
      </c>
      <c r="F56" s="26">
        <v>11575</v>
      </c>
      <c r="G56" s="27"/>
      <c r="H56" s="7"/>
      <c r="I56" s="28">
        <f t="shared" si="1"/>
        <v>-1951</v>
      </c>
      <c r="J56" s="27">
        <f t="shared" si="1"/>
        <v>3356</v>
      </c>
      <c r="K56" s="7"/>
      <c r="L56" s="171">
        <f t="shared" si="2"/>
        <v>0.48584729812745109</v>
      </c>
      <c r="M56" s="27">
        <f t="shared" ca="1" si="3"/>
        <v>1.0230316734343711E-4</v>
      </c>
      <c r="N56" s="44"/>
      <c r="O56" s="44"/>
      <c r="P56" s="7"/>
      <c r="Q56" s="28">
        <f t="shared" ca="1" si="4"/>
        <v>-1929.1133972354805</v>
      </c>
      <c r="R56" s="27">
        <f t="shared" ca="1" si="5"/>
        <v>3335.1421387373775</v>
      </c>
      <c r="S56" s="7"/>
      <c r="T56" s="28">
        <f t="shared" ca="1" si="6"/>
        <v>0.50234324264189978</v>
      </c>
      <c r="U56" s="27">
        <f t="shared" ca="1" si="7"/>
        <v>0.87485290494980905</v>
      </c>
      <c r="V56" s="7"/>
      <c r="W56" s="28">
        <f t="shared" ca="1" si="8"/>
        <v>0.49596180094980657</v>
      </c>
      <c r="X56" s="27">
        <f t="shared" ca="1" si="11"/>
        <v>202.01542963733777</v>
      </c>
      <c r="Y56" s="7"/>
      <c r="Z56" s="28">
        <f t="shared" si="12"/>
        <v>202.06799999999996</v>
      </c>
      <c r="AA56" s="27">
        <f t="shared" si="9"/>
        <v>3.526751912919901</v>
      </c>
      <c r="AB56" s="7"/>
      <c r="AC56" s="28">
        <f t="shared" ca="1" si="0"/>
        <v>-5.2570362662180514E-2</v>
      </c>
      <c r="AD56" s="27">
        <f t="shared" ca="1" si="10"/>
        <v>2.3203836018780066E-2</v>
      </c>
      <c r="AE56" s="7">
        <v>113</v>
      </c>
    </row>
    <row r="57" spans="1:31" s="26" customFormat="1" x14ac:dyDescent="0.25">
      <c r="A57" s="26">
        <v>37</v>
      </c>
      <c r="B57" s="26">
        <v>639</v>
      </c>
      <c r="C57" s="26">
        <v>12122</v>
      </c>
      <c r="D57" s="26">
        <v>14824</v>
      </c>
      <c r="E57" s="26">
        <v>14399</v>
      </c>
      <c r="F57" s="26">
        <v>11681</v>
      </c>
      <c r="G57" s="27"/>
      <c r="H57" s="7"/>
      <c r="I57" s="28">
        <f t="shared" si="1"/>
        <v>-2277</v>
      </c>
      <c r="J57" s="27">
        <f t="shared" si="1"/>
        <v>3143</v>
      </c>
      <c r="K57" s="7"/>
      <c r="L57" s="171">
        <f t="shared" si="2"/>
        <v>0.57098583968928407</v>
      </c>
      <c r="M57" s="27">
        <f t="shared" ca="1" si="3"/>
        <v>1.0562487714746956E-4</v>
      </c>
      <c r="N57" s="44"/>
      <c r="O57" s="44"/>
      <c r="P57" s="7"/>
      <c r="Q57" s="28">
        <f t="shared" ca="1" si="4"/>
        <v>-2255.1133972354805</v>
      </c>
      <c r="R57" s="27">
        <f t="shared" ca="1" si="5"/>
        <v>3122.1421387373775</v>
      </c>
      <c r="S57" s="7"/>
      <c r="T57" s="28">
        <f t="shared" ca="1" si="6"/>
        <v>0.58723399988610403</v>
      </c>
      <c r="U57" s="27">
        <f t="shared" ca="1" si="7"/>
        <v>0.81898012322037561</v>
      </c>
      <c r="V57" s="7"/>
      <c r="W57" s="28">
        <f t="shared" ca="1" si="8"/>
        <v>0.58126323610800168</v>
      </c>
      <c r="X57" s="27">
        <f t="shared" ca="1" si="11"/>
        <v>207.83100738725625</v>
      </c>
      <c r="Y57" s="7"/>
      <c r="Z57" s="28">
        <f t="shared" si="12"/>
        <v>207.81899999999996</v>
      </c>
      <c r="AA57" s="27">
        <f t="shared" si="9"/>
        <v>3.627125798202095</v>
      </c>
      <c r="AB57" s="7"/>
      <c r="AC57" s="28">
        <f t="shared" ca="1" si="0"/>
        <v>1.2007387256289803E-2</v>
      </c>
      <c r="AD57" s="27">
        <f t="shared" ca="1" si="10"/>
        <v>4.0897337419465885E-2</v>
      </c>
      <c r="AE57" s="7">
        <v>112</v>
      </c>
    </row>
    <row r="58" spans="1:31" s="26" customFormat="1" x14ac:dyDescent="0.25">
      <c r="A58" s="26">
        <v>38</v>
      </c>
      <c r="B58" s="26">
        <v>613</v>
      </c>
      <c r="C58" s="26">
        <v>11974</v>
      </c>
      <c r="D58" s="26">
        <v>14708</v>
      </c>
      <c r="E58" s="26">
        <v>14540</v>
      </c>
      <c r="F58" s="26">
        <v>11796</v>
      </c>
      <c r="G58" s="27"/>
      <c r="H58" s="7"/>
      <c r="I58" s="28">
        <f t="shared" si="1"/>
        <v>-2566</v>
      </c>
      <c r="J58" s="27">
        <f t="shared" si="1"/>
        <v>2912</v>
      </c>
      <c r="K58" s="7"/>
      <c r="L58" s="171">
        <f t="shared" si="2"/>
        <v>0.6472688504520876</v>
      </c>
      <c r="M58" s="27">
        <f t="shared" ca="1" si="3"/>
        <v>9.3997608810748141E-5</v>
      </c>
      <c r="N58" s="44"/>
      <c r="O58" s="44"/>
      <c r="P58" s="7"/>
      <c r="Q58" s="28">
        <f t="shared" ca="1" si="4"/>
        <v>-2544.1133972354805</v>
      </c>
      <c r="R58" s="27">
        <f t="shared" ca="1" si="5"/>
        <v>2891.1421387373775</v>
      </c>
      <c r="S58" s="7"/>
      <c r="T58" s="28">
        <f t="shared" ca="1" si="6"/>
        <v>0.66248991658418699</v>
      </c>
      <c r="U58" s="27">
        <f t="shared" ca="1" si="7"/>
        <v>0.75838569796451116</v>
      </c>
      <c r="V58" s="7"/>
      <c r="W58" s="28">
        <f t="shared" ca="1" si="8"/>
        <v>0.6569640868499661</v>
      </c>
      <c r="X58" s="27">
        <f t="shared" ca="1" si="11"/>
        <v>213.3674334602166</v>
      </c>
      <c r="Y58" s="7"/>
      <c r="Z58" s="28">
        <f t="shared" si="12"/>
        <v>213.33599999999996</v>
      </c>
      <c r="AA58" s="27">
        <f t="shared" si="9"/>
        <v>3.7234156130346219</v>
      </c>
      <c r="AB58" s="7"/>
      <c r="AC58" s="28">
        <f t="shared" ca="1" si="0"/>
        <v>3.1433460216646836E-2</v>
      </c>
      <c r="AD58" s="27">
        <f t="shared" ca="1" si="10"/>
        <v>3.702924995104695E-2</v>
      </c>
      <c r="AE58" s="7">
        <v>111</v>
      </c>
    </row>
    <row r="59" spans="1:31" s="26" customFormat="1" x14ac:dyDescent="0.25">
      <c r="A59" s="26">
        <v>39</v>
      </c>
      <c r="B59" s="26">
        <v>610</v>
      </c>
      <c r="C59" s="26">
        <v>11849</v>
      </c>
      <c r="D59" s="26">
        <v>14595</v>
      </c>
      <c r="E59" s="26">
        <v>14687</v>
      </c>
      <c r="F59" s="26">
        <v>11937</v>
      </c>
      <c r="G59" s="27"/>
      <c r="H59" s="7"/>
      <c r="I59" s="28">
        <f t="shared" si="1"/>
        <v>-2838</v>
      </c>
      <c r="J59" s="27">
        <f t="shared" si="1"/>
        <v>2658</v>
      </c>
      <c r="K59" s="7"/>
      <c r="L59" s="171">
        <f t="shared" si="2"/>
        <v>0.71722689731436184</v>
      </c>
      <c r="M59" s="27">
        <f t="shared" ca="1" si="3"/>
        <v>1.2221753550965749E-4</v>
      </c>
      <c r="N59" s="44"/>
      <c r="O59" s="44"/>
      <c r="P59" s="7"/>
      <c r="Q59" s="28">
        <f t="shared" ca="1" si="4"/>
        <v>-2816.1133972354805</v>
      </c>
      <c r="R59" s="27">
        <f t="shared" ca="1" si="5"/>
        <v>2637.1421387373775</v>
      </c>
      <c r="S59" s="7"/>
      <c r="T59" s="28">
        <f t="shared" ca="1" si="6"/>
        <v>0.73331901465297089</v>
      </c>
      <c r="U59" s="27">
        <f t="shared" ca="1" si="7"/>
        <v>0.69175806153598485</v>
      </c>
      <c r="V59" s="7"/>
      <c r="W59" s="28">
        <f t="shared" ca="1" si="8"/>
        <v>0.72828210131563009</v>
      </c>
      <c r="X59" s="27">
        <f t="shared" ca="1" si="11"/>
        <v>218.93949486481779</v>
      </c>
      <c r="Y59" s="7"/>
      <c r="Z59" s="28">
        <f t="shared" si="12"/>
        <v>218.82599999999996</v>
      </c>
      <c r="AA59" s="27">
        <f t="shared" si="9"/>
        <v>3.8192341889691113</v>
      </c>
      <c r="AB59" s="7"/>
      <c r="AC59" s="28">
        <f t="shared" ca="1" si="0"/>
        <v>0.11349486481782378</v>
      </c>
      <c r="AD59" s="27">
        <f t="shared" ca="1" si="10"/>
        <v>-3.4407202311484752E-2</v>
      </c>
      <c r="AE59" s="7">
        <v>110</v>
      </c>
    </row>
    <row r="60" spans="1:31" s="26" customFormat="1" x14ac:dyDescent="0.25">
      <c r="A60" s="26">
        <v>40</v>
      </c>
      <c r="B60" s="26">
        <v>612</v>
      </c>
      <c r="C60" s="26">
        <v>11724</v>
      </c>
      <c r="D60" s="26">
        <v>14452</v>
      </c>
      <c r="E60" s="26">
        <v>14803</v>
      </c>
      <c r="F60" s="26">
        <v>12070</v>
      </c>
      <c r="G60" s="27"/>
      <c r="H60" s="7"/>
      <c r="I60" s="28">
        <f t="shared" si="1"/>
        <v>-3079</v>
      </c>
      <c r="J60" s="27">
        <f t="shared" si="1"/>
        <v>2382</v>
      </c>
      <c r="K60" s="7"/>
      <c r="L60" s="171">
        <f t="shared" si="2"/>
        <v>0.78080129636827633</v>
      </c>
      <c r="M60" s="27">
        <f t="shared" ca="1" si="3"/>
        <v>1.1595742598721176E-4</v>
      </c>
      <c r="N60" s="44"/>
      <c r="O60" s="44"/>
      <c r="P60" s="7"/>
      <c r="Q60" s="28">
        <f t="shared" ca="1" si="4"/>
        <v>-3057.1133972354805</v>
      </c>
      <c r="R60" s="27">
        <f t="shared" ca="1" si="5"/>
        <v>2361.1421387373775</v>
      </c>
      <c r="S60" s="7"/>
      <c r="T60" s="28">
        <f t="shared" ca="1" si="6"/>
        <v>0.79607567875068008</v>
      </c>
      <c r="U60" s="27">
        <f t="shared" ca="1" si="7"/>
        <v>0.61935952746404299</v>
      </c>
      <c r="V60" s="7"/>
      <c r="W60" s="28">
        <f t="shared" ca="1" si="8"/>
        <v>0.79156964935223872</v>
      </c>
      <c r="X60" s="27">
        <f t="shared" ca="1" si="11"/>
        <v>224.42493064921996</v>
      </c>
      <c r="Y60" s="7"/>
      <c r="Z60" s="28">
        <f t="shared" si="12"/>
        <v>224.33399999999997</v>
      </c>
      <c r="AA60" s="27">
        <f t="shared" si="9"/>
        <v>3.9153669241689588</v>
      </c>
      <c r="AB60" s="7"/>
      <c r="AC60" s="28">
        <f t="shared" ca="1" si="0"/>
        <v>9.0930649219984616E-2</v>
      </c>
      <c r="AD60" s="27">
        <f t="shared" ca="1" si="10"/>
        <v>2.9448303834840317E-2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11615</v>
      </c>
      <c r="D61" s="26">
        <v>14294</v>
      </c>
      <c r="E61" s="26">
        <v>14909</v>
      </c>
      <c r="F61" s="26">
        <v>12227</v>
      </c>
      <c r="G61" s="27"/>
      <c r="H61" s="7"/>
      <c r="I61" s="28">
        <f t="shared" si="1"/>
        <v>-3294</v>
      </c>
      <c r="J61" s="27">
        <f t="shared" si="1"/>
        <v>2067</v>
      </c>
      <c r="K61" s="7"/>
      <c r="L61" s="171">
        <f t="shared" si="2"/>
        <v>0.83913604266792952</v>
      </c>
      <c r="M61" s="27">
        <f t="shared" ca="1" si="3"/>
        <v>8.1456485246968489E-5</v>
      </c>
      <c r="N61" s="44"/>
      <c r="O61" s="44"/>
      <c r="P61" s="7"/>
      <c r="Q61" s="28">
        <f t="shared" ca="1" si="4"/>
        <v>-3272.1133972354805</v>
      </c>
      <c r="R61" s="27">
        <f t="shared" ca="1" si="5"/>
        <v>2046.1421387373775</v>
      </c>
      <c r="S61" s="7"/>
      <c r="T61" s="28">
        <f t="shared" ca="1" si="6"/>
        <v>0.85206191435652034</v>
      </c>
      <c r="U61" s="27">
        <f t="shared" ca="1" si="7"/>
        <v>0.53673076575150058</v>
      </c>
      <c r="V61" s="7"/>
      <c r="W61" s="28">
        <f t="shared" ca="1" si="8"/>
        <v>0.84816136732951197</v>
      </c>
      <c r="X61" s="27">
        <f t="shared" ca="1" si="11"/>
        <v>230.13983168759796</v>
      </c>
      <c r="Y61" s="7"/>
      <c r="Z61" s="28">
        <f t="shared" si="12"/>
        <v>230.04899999999998</v>
      </c>
      <c r="AA61" s="27">
        <f t="shared" si="9"/>
        <v>4.0151124909204343</v>
      </c>
      <c r="AB61" s="7"/>
      <c r="AC61" s="28">
        <f t="shared" ca="1" si="0"/>
        <v>9.0831687597983546E-2</v>
      </c>
      <c r="AD61" s="27">
        <f t="shared" ca="1" si="10"/>
        <v>7.7457508310658341E-2</v>
      </c>
      <c r="AE61" s="7">
        <v>108</v>
      </c>
    </row>
    <row r="62" spans="1:31" s="26" customFormat="1" x14ac:dyDescent="0.25">
      <c r="A62" s="26">
        <v>42</v>
      </c>
      <c r="B62" s="26">
        <v>626</v>
      </c>
      <c r="C62" s="26">
        <v>11521</v>
      </c>
      <c r="D62" s="26">
        <v>14126</v>
      </c>
      <c r="E62" s="26">
        <v>15001</v>
      </c>
      <c r="F62" s="26">
        <v>12389</v>
      </c>
      <c r="G62" s="27"/>
      <c r="H62" s="7"/>
      <c r="I62" s="28">
        <f t="shared" si="1"/>
        <v>-3480</v>
      </c>
      <c r="J62" s="27">
        <f t="shared" si="1"/>
        <v>1737</v>
      </c>
      <c r="K62" s="7"/>
      <c r="L62" s="171">
        <f t="shared" si="2"/>
        <v>0.88848110948023229</v>
      </c>
      <c r="M62" s="27">
        <f t="shared" ca="1" si="3"/>
        <v>7.6543313780422464E-5</v>
      </c>
      <c r="N62" s="44"/>
      <c r="O62" s="44"/>
      <c r="P62" s="7"/>
      <c r="Q62" s="28">
        <f t="shared" ca="1" si="4"/>
        <v>-3458.1133972354805</v>
      </c>
      <c r="R62" s="27">
        <f t="shared" ca="1" si="5"/>
        <v>1716.1421387373775</v>
      </c>
      <c r="S62" s="7"/>
      <c r="T62" s="28">
        <f t="shared" ca="1" si="6"/>
        <v>0.90049651818296816</v>
      </c>
      <c r="U62" s="27">
        <f t="shared" ca="1" si="7"/>
        <v>0.45016730110026565</v>
      </c>
      <c r="V62" s="7"/>
      <c r="W62" s="28">
        <f t="shared" ca="1" si="8"/>
        <v>0.89723001305613381</v>
      </c>
      <c r="X62" s="27">
        <f t="shared" ca="1" si="11"/>
        <v>235.8218496984091</v>
      </c>
      <c r="Y62" s="7"/>
      <c r="Z62" s="28">
        <f t="shared" si="12"/>
        <v>235.68299999999996</v>
      </c>
      <c r="AA62" s="27">
        <f t="shared" si="9"/>
        <v>4.1134443409777948</v>
      </c>
      <c r="AB62" s="7"/>
      <c r="AC62" s="28">
        <f t="shared" ca="1" si="0"/>
        <v>0.13884969840913186</v>
      </c>
      <c r="AD62" s="27">
        <f t="shared" ca="1" si="10"/>
        <v>9.2488351601673457E-2</v>
      </c>
      <c r="AE62" s="7">
        <v>107</v>
      </c>
    </row>
    <row r="63" spans="1:31" s="26" customFormat="1" x14ac:dyDescent="0.25">
      <c r="A63" s="26">
        <v>43</v>
      </c>
      <c r="B63" s="26">
        <v>640</v>
      </c>
      <c r="C63" s="26">
        <v>11435</v>
      </c>
      <c r="D63" s="26">
        <v>13943</v>
      </c>
      <c r="E63" s="26">
        <v>15069</v>
      </c>
      <c r="F63" s="26">
        <v>12560</v>
      </c>
      <c r="G63" s="27"/>
      <c r="H63" s="7"/>
      <c r="I63" s="28">
        <f t="shared" si="1"/>
        <v>-3634</v>
      </c>
      <c r="J63" s="27">
        <f t="shared" si="1"/>
        <v>1383</v>
      </c>
      <c r="K63" s="7"/>
      <c r="L63" s="171">
        <f t="shared" si="2"/>
        <v>0.93005249839636273</v>
      </c>
      <c r="M63" s="27">
        <f t="shared" ca="1" si="3"/>
        <v>6.334760297009779E-5</v>
      </c>
      <c r="N63" s="44"/>
      <c r="O63" s="44"/>
      <c r="P63" s="7"/>
      <c r="Q63" s="28">
        <f t="shared" ca="1" si="4"/>
        <v>-3612.1133972354805</v>
      </c>
      <c r="R63" s="27">
        <f t="shared" ca="1" si="5"/>
        <v>1362.1421387373775</v>
      </c>
      <c r="S63" s="7"/>
      <c r="T63" s="28">
        <f t="shared" ca="1" si="6"/>
        <v>0.94059828694250025</v>
      </c>
      <c r="U63" s="27">
        <f t="shared" ca="1" si="7"/>
        <v>0.35730831174712274</v>
      </c>
      <c r="V63" s="7"/>
      <c r="W63" s="28">
        <f t="shared" ca="1" si="8"/>
        <v>0.9380116191373804</v>
      </c>
      <c r="X63" s="27">
        <f t="shared" ca="1" si="11"/>
        <v>241.61326052876939</v>
      </c>
      <c r="Y63" s="7"/>
      <c r="Z63" s="28">
        <f t="shared" si="12"/>
        <v>241.44299999999996</v>
      </c>
      <c r="AA63" s="27">
        <f t="shared" si="9"/>
        <v>4.2139753058926681</v>
      </c>
      <c r="AB63" s="7"/>
      <c r="AC63" s="28">
        <f t="shared" ca="1" si="0"/>
        <v>0.17026052876943254</v>
      </c>
      <c r="AD63" s="27">
        <f t="shared" ca="1" si="10"/>
        <v>5.1412666878690061E-2</v>
      </c>
      <c r="AE63" s="7">
        <v>106</v>
      </c>
    </row>
    <row r="64" spans="1:31" s="26" customFormat="1" x14ac:dyDescent="0.25">
      <c r="A64" s="26">
        <v>44</v>
      </c>
      <c r="B64" s="26">
        <v>626</v>
      </c>
      <c r="C64" s="26">
        <v>11384</v>
      </c>
      <c r="D64" s="26">
        <v>13768</v>
      </c>
      <c r="E64" s="26">
        <v>15132</v>
      </c>
      <c r="F64" s="26">
        <v>12744</v>
      </c>
      <c r="G64" s="27"/>
      <c r="H64" s="7"/>
      <c r="I64" s="28">
        <f t="shared" si="1"/>
        <v>-3748</v>
      </c>
      <c r="J64" s="27">
        <f t="shared" si="1"/>
        <v>1024</v>
      </c>
      <c r="K64" s="7"/>
      <c r="L64" s="171">
        <f t="shared" si="2"/>
        <v>0.96163125778461622</v>
      </c>
      <c r="M64" s="27">
        <f t="shared" ca="1" si="3"/>
        <v>4.5633165120209493E-5</v>
      </c>
      <c r="N64" s="44"/>
      <c r="O64" s="44"/>
      <c r="P64" s="7"/>
      <c r="Q64" s="28">
        <f t="shared" ca="1" si="4"/>
        <v>-3726.1133972354805</v>
      </c>
      <c r="R64" s="27">
        <f t="shared" ca="1" si="5"/>
        <v>1003.1421387373775</v>
      </c>
      <c r="S64" s="7"/>
      <c r="T64" s="28">
        <f t="shared" ca="1" si="6"/>
        <v>0.97028401186838764</v>
      </c>
      <c r="U64" s="27">
        <f t="shared" ca="1" si="7"/>
        <v>0.26313775474774898</v>
      </c>
      <c r="V64" s="7"/>
      <c r="W64" s="28">
        <f t="shared" ca="1" si="8"/>
        <v>0.96838649020994472</v>
      </c>
      <c r="X64" s="27">
        <f t="shared" ca="1" si="11"/>
        <v>247.26433125253197</v>
      </c>
      <c r="Y64" s="7"/>
      <c r="Z64" s="28">
        <f t="shared" si="12"/>
        <v>247.07699999999994</v>
      </c>
      <c r="AA64" s="27">
        <f t="shared" si="9"/>
        <v>4.3123071559500286</v>
      </c>
      <c r="AB64" s="7"/>
      <c r="AC64" s="28">
        <f t="shared" ca="1" si="0"/>
        <v>0.18733125253203298</v>
      </c>
      <c r="AD64" s="27">
        <f t="shared" ca="1" si="10"/>
        <v>-1.623937128258035E-2</v>
      </c>
      <c r="AE64" s="7">
        <v>105</v>
      </c>
    </row>
    <row r="65" spans="1:31" s="26" customFormat="1" x14ac:dyDescent="0.25">
      <c r="A65" s="26">
        <v>45</v>
      </c>
      <c r="B65" s="26">
        <v>629</v>
      </c>
      <c r="C65" s="26">
        <v>11349</v>
      </c>
      <c r="D65" s="26">
        <v>13591</v>
      </c>
      <c r="E65" s="26">
        <v>15179</v>
      </c>
      <c r="F65" s="26">
        <v>12930</v>
      </c>
      <c r="G65" s="27"/>
      <c r="H65" s="7"/>
      <c r="I65" s="28">
        <f t="shared" si="1"/>
        <v>-3830</v>
      </c>
      <c r="J65" s="27">
        <f t="shared" si="1"/>
        <v>661</v>
      </c>
      <c r="K65" s="7"/>
      <c r="L65" s="171">
        <f t="shared" si="2"/>
        <v>0.9840034076551214</v>
      </c>
      <c r="M65" s="27">
        <f t="shared" ca="1" si="3"/>
        <v>4.1377900461284218E-5</v>
      </c>
      <c r="N65" s="44"/>
      <c r="O65" s="44"/>
      <c r="P65" s="7"/>
      <c r="Q65" s="28">
        <f t="shared" ca="1" si="4"/>
        <v>-3808.1133972354805</v>
      </c>
      <c r="R65" s="27">
        <f t="shared" ca="1" si="5"/>
        <v>640.14213873737754</v>
      </c>
      <c r="S65" s="7"/>
      <c r="T65" s="28">
        <f t="shared" ca="1" si="6"/>
        <v>0.99163690172735919</v>
      </c>
      <c r="U65" s="27">
        <f t="shared" ca="1" si="7"/>
        <v>0.16791794363139059</v>
      </c>
      <c r="V65" s="7"/>
      <c r="W65" s="28">
        <f t="shared" ca="1" si="8"/>
        <v>0.99043597327556276</v>
      </c>
      <c r="X65" s="27">
        <f t="shared" ca="1" si="11"/>
        <v>252.84375228525823</v>
      </c>
      <c r="Y65" s="7"/>
      <c r="Z65" s="28">
        <f t="shared" si="12"/>
        <v>252.73799999999994</v>
      </c>
      <c r="AA65" s="27">
        <f t="shared" si="9"/>
        <v>4.4111102449054282</v>
      </c>
      <c r="AB65" s="7"/>
      <c r="AC65" s="28">
        <f t="shared" ca="1" si="0"/>
        <v>0.10575228525829061</v>
      </c>
      <c r="AD65" s="27">
        <f t="shared" ca="1" si="10"/>
        <v>9.8643731203679863E-2</v>
      </c>
      <c r="AE65" s="7">
        <v>104</v>
      </c>
    </row>
    <row r="66" spans="1:31" s="26" customFormat="1" x14ac:dyDescent="0.25">
      <c r="A66" s="26">
        <v>46</v>
      </c>
      <c r="B66" s="26">
        <v>628</v>
      </c>
      <c r="C66" s="26">
        <v>11325</v>
      </c>
      <c r="D66" s="26">
        <v>13406</v>
      </c>
      <c r="E66" s="26">
        <v>15197</v>
      </c>
      <c r="F66" s="26">
        <v>13118</v>
      </c>
      <c r="G66" s="27"/>
      <c r="H66" s="7"/>
      <c r="I66" s="28">
        <f t="shared" si="1"/>
        <v>-3872</v>
      </c>
      <c r="J66" s="27">
        <f t="shared" si="1"/>
        <v>288</v>
      </c>
      <c r="K66" s="7"/>
      <c r="L66" s="171">
        <f t="shared" si="2"/>
        <v>0.9967648659216467</v>
      </c>
      <c r="M66" s="27">
        <f t="shared" ca="1" si="3"/>
        <v>2.8339040064055136E-5</v>
      </c>
      <c r="N66" s="44"/>
      <c r="O66" s="44"/>
      <c r="P66" s="7"/>
      <c r="Q66" s="28">
        <f t="shared" ca="1" si="4"/>
        <v>-3850.1133972354805</v>
      </c>
      <c r="R66" s="27">
        <f t="shared" ca="1" si="5"/>
        <v>267.14213873737754</v>
      </c>
      <c r="S66" s="7"/>
      <c r="T66" s="28">
        <f t="shared" ca="1" si="6"/>
        <v>1.0025737477526862</v>
      </c>
      <c r="U66" s="27">
        <f t="shared" ca="1" si="7"/>
        <v>7.0074997222570518E-2</v>
      </c>
      <c r="V66" s="7"/>
      <c r="W66" s="28">
        <f t="shared" ca="1" si="8"/>
        <v>1.0020883084228911</v>
      </c>
      <c r="X66" s="27">
        <f t="shared" ca="1" si="11"/>
        <v>258.4660250660113</v>
      </c>
      <c r="Y66" s="7"/>
      <c r="Z66" s="28">
        <f t="shared" si="12"/>
        <v>258.38999999999993</v>
      </c>
      <c r="AA66" s="27">
        <f t="shared" si="9"/>
        <v>4.5097562542281464</v>
      </c>
      <c r="AB66" s="7"/>
      <c r="AC66" s="28">
        <f t="shared" ca="1" si="0"/>
        <v>7.6025066011368381E-2</v>
      </c>
      <c r="AD66" s="27">
        <f t="shared" ca="1" si="10"/>
        <v>8.5283214537071217E-2</v>
      </c>
      <c r="AE66" s="7">
        <v>103</v>
      </c>
    </row>
    <row r="67" spans="1:31" s="26" customFormat="1" x14ac:dyDescent="0.25">
      <c r="A67" s="26">
        <v>47</v>
      </c>
      <c r="B67" s="26">
        <v>604</v>
      </c>
      <c r="C67" s="26">
        <v>11319</v>
      </c>
      <c r="D67" s="26">
        <v>13214</v>
      </c>
      <c r="E67" s="26">
        <v>15195</v>
      </c>
      <c r="F67" s="26">
        <v>13294</v>
      </c>
      <c r="G67" s="27"/>
      <c r="H67" s="7"/>
      <c r="I67" s="28">
        <f t="shared" si="1"/>
        <v>-3876</v>
      </c>
      <c r="J67" s="27">
        <f t="shared" si="1"/>
        <v>-80</v>
      </c>
      <c r="K67" s="7"/>
      <c r="L67" s="171">
        <f t="shared" si="2"/>
        <v>0.99989608522241225</v>
      </c>
      <c r="M67" s="27">
        <f t="shared" ca="1" si="3"/>
        <v>1.5519386560690669E-5</v>
      </c>
      <c r="N67" s="44"/>
      <c r="O67" s="44"/>
      <c r="P67" s="7"/>
      <c r="Q67" s="28">
        <f t="shared" ca="1" si="4"/>
        <v>-3854.1133972354805</v>
      </c>
      <c r="R67" s="27">
        <f t="shared" ca="1" si="5"/>
        <v>-100.85786126262245</v>
      </c>
      <c r="S67" s="7"/>
      <c r="T67" s="28">
        <f t="shared" ca="1" si="6"/>
        <v>1.0036153521360507</v>
      </c>
      <c r="U67" s="27">
        <f t="shared" ca="1" si="7"/>
        <v>-2.6456381540018708E-2</v>
      </c>
      <c r="V67" s="7"/>
      <c r="W67" s="28">
        <f t="shared" ca="1" si="8"/>
        <v>1.0038355504857051</v>
      </c>
      <c r="X67" s="27">
        <f t="shared" ca="1" si="11"/>
        <v>263.97584542850211</v>
      </c>
      <c r="Y67" s="7"/>
      <c r="Z67" s="28">
        <f t="shared" si="12"/>
        <v>263.82599999999991</v>
      </c>
      <c r="AA67" s="27">
        <f t="shared" si="9"/>
        <v>4.6046323523665578</v>
      </c>
      <c r="AB67" s="7"/>
      <c r="AC67" s="28">
        <f t="shared" ca="1" si="0"/>
        <v>0.1498454285022035</v>
      </c>
      <c r="AD67" s="27">
        <f t="shared" ca="1" si="10"/>
        <v>-4.1514244529025746E-2</v>
      </c>
      <c r="AE67" s="7">
        <v>102</v>
      </c>
    </row>
    <row r="68" spans="1:31" s="26" customFormat="1" x14ac:dyDescent="0.25">
      <c r="A68" s="26">
        <v>48</v>
      </c>
      <c r="B68" s="26">
        <v>612</v>
      </c>
      <c r="C68" s="26">
        <v>11337</v>
      </c>
      <c r="D68" s="26">
        <v>13038</v>
      </c>
      <c r="E68" s="26">
        <v>15187</v>
      </c>
      <c r="F68" s="26">
        <v>13482</v>
      </c>
      <c r="G68" s="27"/>
      <c r="H68" s="7"/>
      <c r="I68" s="28">
        <f t="shared" si="1"/>
        <v>-3850</v>
      </c>
      <c r="J68" s="27">
        <f t="shared" si="1"/>
        <v>-444</v>
      </c>
      <c r="K68" s="7"/>
      <c r="L68" s="171">
        <f t="shared" si="2"/>
        <v>0.99389566280237374</v>
      </c>
      <c r="M68" s="27">
        <f t="shared" ca="1" si="3"/>
        <v>1.4955378923063964E-5</v>
      </c>
      <c r="N68" s="44"/>
      <c r="O68" s="44"/>
      <c r="P68" s="7"/>
      <c r="Q68" s="28">
        <f t="shared" ca="1" si="4"/>
        <v>-3828.1133972354805</v>
      </c>
      <c r="R68" s="27">
        <f t="shared" ca="1" si="5"/>
        <v>-464.85786126262246</v>
      </c>
      <c r="S68" s="7"/>
      <c r="T68" s="28">
        <f t="shared" ca="1" si="6"/>
        <v>0.99684492364418154</v>
      </c>
      <c r="U68" s="27">
        <f t="shared" ca="1" si="7"/>
        <v>-0.12193850618562328</v>
      </c>
      <c r="V68" s="7"/>
      <c r="W68" s="28">
        <f t="shared" ca="1" si="8"/>
        <v>0.99776288130189816</v>
      </c>
      <c r="X68" s="27">
        <f t="shared" ca="1" si="11"/>
        <v>269.43382228707856</v>
      </c>
      <c r="Y68" s="7"/>
      <c r="Z68" s="28">
        <f t="shared" si="12"/>
        <v>269.33399999999989</v>
      </c>
      <c r="AA68" s="27">
        <f t="shared" si="9"/>
        <v>4.7007650875664053</v>
      </c>
      <c r="AB68" s="7"/>
      <c r="AC68" s="28">
        <f t="shared" ca="1" si="0"/>
        <v>9.982228707866625E-2</v>
      </c>
      <c r="AD68" s="27">
        <f t="shared" ca="1" si="10"/>
        <v>1.6891559704788506E-2</v>
      </c>
      <c r="AE68" s="7">
        <v>101</v>
      </c>
    </row>
    <row r="69" spans="1:31" s="26" customFormat="1" x14ac:dyDescent="0.25">
      <c r="A69" s="26">
        <v>49</v>
      </c>
      <c r="B69" s="26">
        <v>630</v>
      </c>
      <c r="C69" s="26">
        <v>11357</v>
      </c>
      <c r="D69" s="26">
        <v>12840</v>
      </c>
      <c r="E69" s="26">
        <v>15139</v>
      </c>
      <c r="F69" s="26">
        <v>13654</v>
      </c>
      <c r="G69" s="27"/>
      <c r="H69" s="7"/>
      <c r="I69" s="28">
        <f t="shared" si="1"/>
        <v>-3782</v>
      </c>
      <c r="J69" s="27">
        <f t="shared" si="1"/>
        <v>-814</v>
      </c>
      <c r="K69" s="7"/>
      <c r="L69" s="171">
        <f t="shared" si="2"/>
        <v>0.97813308337589877</v>
      </c>
      <c r="M69" s="27">
        <f t="shared" ca="1" si="3"/>
        <v>6.9247661804643162E-6</v>
      </c>
      <c r="N69" s="44"/>
      <c r="O69" s="44"/>
      <c r="P69" s="7"/>
      <c r="Q69" s="28">
        <f t="shared" ca="1" si="4"/>
        <v>-3760.1133972354805</v>
      </c>
      <c r="R69" s="27">
        <f t="shared" ca="1" si="5"/>
        <v>-834.85786126262246</v>
      </c>
      <c r="S69" s="7"/>
      <c r="T69" s="28">
        <f t="shared" ca="1" si="6"/>
        <v>0.97913764912698564</v>
      </c>
      <c r="U69" s="27">
        <f t="shared" ca="1" si="7"/>
        <v>-0.21899451200670483</v>
      </c>
      <c r="V69" s="7"/>
      <c r="W69" s="28">
        <f t="shared" ca="1" si="8"/>
        <v>0.98076457842253373</v>
      </c>
      <c r="X69" s="27">
        <f t="shared" ca="1" si="11"/>
        <v>275.05321956469425</v>
      </c>
      <c r="Y69" s="7"/>
      <c r="Z69" s="28">
        <f t="shared" si="12"/>
        <v>275.00399999999991</v>
      </c>
      <c r="AA69" s="27">
        <f t="shared" si="9"/>
        <v>4.7997252561544848</v>
      </c>
      <c r="AB69" s="7"/>
      <c r="AC69" s="28">
        <f t="shared" ca="1" si="0"/>
        <v>4.9219564694340079E-2</v>
      </c>
      <c r="AD69" s="27">
        <f t="shared" ca="1" si="10"/>
        <v>2.8135855583172997E-2</v>
      </c>
      <c r="AE69" s="7">
        <v>100</v>
      </c>
    </row>
    <row r="70" spans="1:31" s="26" customFormat="1" x14ac:dyDescent="0.25">
      <c r="A70" s="26">
        <v>50</v>
      </c>
      <c r="B70" s="26">
        <v>645</v>
      </c>
      <c r="C70" s="26">
        <v>11422</v>
      </c>
      <c r="D70" s="26">
        <v>12663</v>
      </c>
      <c r="E70" s="26">
        <v>15100</v>
      </c>
      <c r="F70" s="26">
        <v>13848</v>
      </c>
      <c r="G70" s="27"/>
      <c r="H70" s="7"/>
      <c r="I70" s="28">
        <f t="shared" si="1"/>
        <v>-3678</v>
      </c>
      <c r="J70" s="27">
        <f t="shared" si="1"/>
        <v>-1185</v>
      </c>
      <c r="K70" s="7"/>
      <c r="L70" s="171">
        <f t="shared" si="2"/>
        <v>0.95208136248969566</v>
      </c>
      <c r="M70" s="27">
        <f t="shared" ca="1" si="3"/>
        <v>5.3459940727077577E-6</v>
      </c>
      <c r="N70" s="44"/>
      <c r="O70" s="44"/>
      <c r="P70" s="7"/>
      <c r="Q70" s="28">
        <f t="shared" ca="1" si="4"/>
        <v>-3656.1133972354805</v>
      </c>
      <c r="R70" s="27">
        <f t="shared" ca="1" si="5"/>
        <v>-1205.8578612626225</v>
      </c>
      <c r="S70" s="7"/>
      <c r="T70" s="28">
        <f t="shared" ca="1" si="6"/>
        <v>0.95205593515950937</v>
      </c>
      <c r="U70" s="27">
        <f t="shared" ca="1" si="7"/>
        <v>-0.31631283135703259</v>
      </c>
      <c r="V70" s="7"/>
      <c r="W70" s="28">
        <f t="shared" ca="1" si="8"/>
        <v>0.95439350307207982</v>
      </c>
      <c r="X70" s="27">
        <f t="shared" ca="1" si="11"/>
        <v>280.80279517896588</v>
      </c>
      <c r="Y70" s="7"/>
      <c r="Z70" s="28">
        <f t="shared" si="12"/>
        <v>280.80899999999991</v>
      </c>
      <c r="AA70" s="27">
        <f t="shared" si="9"/>
        <v>4.9010416192327551</v>
      </c>
      <c r="AB70" s="7"/>
      <c r="AC70" s="28">
        <f t="shared" ca="1" si="0"/>
        <v>-6.204821034032193E-3</v>
      </c>
      <c r="AD70" s="27">
        <f t="shared" ca="1" si="10"/>
        <v>7.3788016168066406E-2</v>
      </c>
      <c r="AE70" s="7">
        <v>99</v>
      </c>
    </row>
    <row r="71" spans="1:31" s="26" customFormat="1" x14ac:dyDescent="0.25">
      <c r="A71" s="26">
        <v>51</v>
      </c>
      <c r="B71" s="26">
        <v>636</v>
      </c>
      <c r="C71" s="26">
        <v>11492</v>
      </c>
      <c r="D71" s="26">
        <v>12488</v>
      </c>
      <c r="E71" s="26">
        <v>15028</v>
      </c>
      <c r="F71" s="26">
        <v>14032</v>
      </c>
      <c r="G71" s="27"/>
      <c r="H71" s="7"/>
      <c r="I71" s="28">
        <f t="shared" si="1"/>
        <v>-3536</v>
      </c>
      <c r="J71" s="27">
        <f t="shared" si="1"/>
        <v>-1544</v>
      </c>
      <c r="K71" s="7"/>
      <c r="L71" s="171">
        <f t="shared" si="2"/>
        <v>0.91683025931371842</v>
      </c>
      <c r="M71" s="27">
        <f t="shared" ca="1" si="3"/>
        <v>1.6221929752909562E-6</v>
      </c>
      <c r="N71" s="44"/>
      <c r="O71" s="44"/>
      <c r="P71" s="7"/>
      <c r="Q71" s="28">
        <f t="shared" ca="1" si="4"/>
        <v>-3514.1133972354805</v>
      </c>
      <c r="R71" s="27">
        <f t="shared" ca="1" si="5"/>
        <v>-1564.8578612626225</v>
      </c>
      <c r="S71" s="7"/>
      <c r="T71" s="28">
        <f t="shared" ca="1" si="6"/>
        <v>0.91507897955007078</v>
      </c>
      <c r="U71" s="27">
        <f t="shared" ca="1" si="7"/>
        <v>-0.4104833883564063</v>
      </c>
      <c r="V71" s="7"/>
      <c r="W71" s="28">
        <f t="shared" ca="1" si="8"/>
        <v>0.91810391271056191</v>
      </c>
      <c r="X71" s="27">
        <f t="shared" ca="1" si="11"/>
        <v>286.55552100388286</v>
      </c>
      <c r="Y71" s="7"/>
      <c r="Z71" s="28">
        <f t="shared" si="12"/>
        <v>286.5329999999999</v>
      </c>
      <c r="AA71" s="27">
        <f t="shared" si="9"/>
        <v>5.0009442656169103</v>
      </c>
      <c r="AB71" s="7"/>
      <c r="AC71" s="28">
        <f t="shared" ca="1" si="0"/>
        <v>2.2521003882957302E-2</v>
      </c>
      <c r="AD71" s="27">
        <f t="shared" ca="1" si="10"/>
        <v>1.8529912664178028E-2</v>
      </c>
      <c r="AE71" s="7">
        <v>98</v>
      </c>
    </row>
    <row r="72" spans="1:31" s="26" customFormat="1" x14ac:dyDescent="0.25">
      <c r="A72" s="26">
        <v>52</v>
      </c>
      <c r="B72" s="26">
        <v>630</v>
      </c>
      <c r="C72" s="26">
        <v>11574</v>
      </c>
      <c r="D72" s="26">
        <v>12310</v>
      </c>
      <c r="E72" s="26">
        <v>14930</v>
      </c>
      <c r="F72" s="26">
        <v>14189</v>
      </c>
      <c r="G72" s="27"/>
      <c r="H72" s="7"/>
      <c r="I72" s="28">
        <f t="shared" si="1"/>
        <v>-3356</v>
      </c>
      <c r="J72" s="27">
        <f t="shared" si="1"/>
        <v>-1879</v>
      </c>
      <c r="K72" s="7"/>
      <c r="L72" s="171">
        <f t="shared" si="2"/>
        <v>0.87289653180122051</v>
      </c>
      <c r="M72" s="27">
        <f t="shared" ca="1" si="3"/>
        <v>1.0480302384481151E-6</v>
      </c>
      <c r="N72" s="44"/>
      <c r="O72" s="44"/>
      <c r="P72" s="7"/>
      <c r="Q72" s="28">
        <f t="shared" ca="1" si="4"/>
        <v>-3334.1133972354805</v>
      </c>
      <c r="R72" s="27">
        <f t="shared" ca="1" si="5"/>
        <v>-1899.8578612626225</v>
      </c>
      <c r="S72" s="7"/>
      <c r="T72" s="28">
        <f t="shared" ca="1" si="6"/>
        <v>0.86820678229866965</v>
      </c>
      <c r="U72" s="27">
        <f t="shared" ca="1" si="7"/>
        <v>-0.49835842065387204</v>
      </c>
      <c r="V72" s="7"/>
      <c r="W72" s="28">
        <f t="shared" ca="1" si="8"/>
        <v>0.87187279832103726</v>
      </c>
      <c r="X72" s="27">
        <f t="shared" ca="1" si="11"/>
        <v>292.21823125673188</v>
      </c>
      <c r="Y72" s="7"/>
      <c r="Z72" s="28">
        <f t="shared" si="12"/>
        <v>292.20299999999992</v>
      </c>
      <c r="AA72" s="27">
        <f t="shared" si="9"/>
        <v>5.0999044342049888</v>
      </c>
      <c r="AB72" s="7"/>
      <c r="AC72" s="28">
        <f t="shared" ca="1" si="0"/>
        <v>1.5231256731965459E-2</v>
      </c>
      <c r="AD72" s="27">
        <f t="shared" ca="1" si="10"/>
        <v>-2.4617960400178163E-2</v>
      </c>
      <c r="AE72" s="7">
        <v>97</v>
      </c>
    </row>
    <row r="73" spans="1:31" s="26" customFormat="1" x14ac:dyDescent="0.25">
      <c r="A73" s="26">
        <v>53</v>
      </c>
      <c r="B73" s="26">
        <v>629</v>
      </c>
      <c r="C73" s="26">
        <v>11677</v>
      </c>
      <c r="D73" s="26">
        <v>12146</v>
      </c>
      <c r="E73" s="26">
        <v>14826</v>
      </c>
      <c r="F73" s="26">
        <v>14347</v>
      </c>
      <c r="G73" s="27"/>
      <c r="H73" s="7"/>
      <c r="I73" s="28">
        <f t="shared" si="1"/>
        <v>-3149</v>
      </c>
      <c r="J73" s="27">
        <f t="shared" si="1"/>
        <v>-2201</v>
      </c>
      <c r="K73" s="7"/>
      <c r="L73" s="171">
        <f t="shared" si="2"/>
        <v>0.82051120381319309</v>
      </c>
      <c r="M73" s="27">
        <f t="shared" ca="1" si="3"/>
        <v>3.7074105893226053E-6</v>
      </c>
      <c r="N73" s="44"/>
      <c r="O73" s="44"/>
      <c r="P73" s="7"/>
      <c r="Q73" s="28">
        <f t="shared" ca="1" si="4"/>
        <v>-3127.1133972354805</v>
      </c>
      <c r="R73" s="27">
        <f t="shared" ca="1" si="5"/>
        <v>-2221.8578612626225</v>
      </c>
      <c r="S73" s="7"/>
      <c r="T73" s="28">
        <f t="shared" ca="1" si="6"/>
        <v>0.81430375545955835</v>
      </c>
      <c r="U73" s="27">
        <f t="shared" ca="1" si="7"/>
        <v>-0.58282337707113763</v>
      </c>
      <c r="V73" s="7"/>
      <c r="W73" s="28">
        <f t="shared" ca="1" si="8"/>
        <v>0.81858574007961549</v>
      </c>
      <c r="X73" s="27">
        <f t="shared" ca="1" si="11"/>
        <v>297.91656469721693</v>
      </c>
      <c r="Y73" s="7"/>
      <c r="Z73" s="28">
        <f t="shared" si="12"/>
        <v>297.86399999999992</v>
      </c>
      <c r="AA73" s="27">
        <f t="shared" si="9"/>
        <v>5.1987075231603885</v>
      </c>
      <c r="AB73" s="7"/>
      <c r="AC73" s="28">
        <f t="shared" ca="1" si="0"/>
        <v>5.2564697217007961E-2</v>
      </c>
      <c r="AD73" s="27">
        <f t="shared" ca="1" si="10"/>
        <v>-2.8369475488261742E-2</v>
      </c>
      <c r="AE73" s="7">
        <v>96</v>
      </c>
    </row>
    <row r="74" spans="1:31" s="26" customFormat="1" x14ac:dyDescent="0.25">
      <c r="A74" s="26">
        <v>54</v>
      </c>
      <c r="B74" s="26">
        <v>620</v>
      </c>
      <c r="C74" s="26">
        <v>11798</v>
      </c>
      <c r="D74" s="26">
        <v>12006</v>
      </c>
      <c r="E74" s="26">
        <v>14717</v>
      </c>
      <c r="F74" s="26">
        <v>14502</v>
      </c>
      <c r="G74" s="27"/>
      <c r="H74" s="7"/>
      <c r="I74" s="28">
        <f t="shared" si="1"/>
        <v>-2919</v>
      </c>
      <c r="J74" s="27">
        <f t="shared" si="1"/>
        <v>-2496</v>
      </c>
      <c r="K74" s="7"/>
      <c r="L74" s="171">
        <f t="shared" si="2"/>
        <v>0.76104036267739095</v>
      </c>
      <c r="M74" s="27">
        <f t="shared" ca="1" si="3"/>
        <v>3.178505394851917E-6</v>
      </c>
      <c r="N74" s="44"/>
      <c r="O74" s="44"/>
      <c r="P74" s="7"/>
      <c r="Q74" s="28">
        <f t="shared" ca="1" si="4"/>
        <v>-2897.1133972354805</v>
      </c>
      <c r="R74" s="27">
        <f t="shared" ca="1" si="5"/>
        <v>-2516.8578612626225</v>
      </c>
      <c r="S74" s="7"/>
      <c r="T74" s="28">
        <f t="shared" ca="1" si="6"/>
        <v>0.7544115034161013</v>
      </c>
      <c r="U74" s="27">
        <f t="shared" ca="1" si="7"/>
        <v>-0.66020586819875671</v>
      </c>
      <c r="V74" s="7"/>
      <c r="W74" s="28">
        <f t="shared" ca="1" si="8"/>
        <v>0.75925752634310451</v>
      </c>
      <c r="X74" s="27">
        <f t="shared" ca="1" si="11"/>
        <v>303.47445827509864</v>
      </c>
      <c r="Y74" s="7"/>
      <c r="Z74" s="28">
        <f t="shared" si="12"/>
        <v>303.4439999999999</v>
      </c>
      <c r="AA74" s="27">
        <f t="shared" si="9"/>
        <v>5.2960968954216714</v>
      </c>
      <c r="AB74" s="7"/>
      <c r="AC74" s="28">
        <f t="shared" ca="1" si="0"/>
        <v>3.0458275098737886E-2</v>
      </c>
      <c r="AD74" s="27">
        <f t="shared" ca="1" si="10"/>
        <v>6.2622918366685099E-2</v>
      </c>
      <c r="AE74" s="7">
        <v>95</v>
      </c>
    </row>
    <row r="75" spans="1:31" s="26" customFormat="1" x14ac:dyDescent="0.25">
      <c r="A75" s="26">
        <v>55</v>
      </c>
      <c r="B75" s="26">
        <v>604</v>
      </c>
      <c r="C75" s="26">
        <v>11922</v>
      </c>
      <c r="D75" s="26">
        <v>11878</v>
      </c>
      <c r="E75" s="26">
        <v>14594</v>
      </c>
      <c r="F75" s="26">
        <v>14634</v>
      </c>
      <c r="G75" s="27"/>
      <c r="H75" s="7"/>
      <c r="I75" s="28">
        <f t="shared" si="1"/>
        <v>-2672</v>
      </c>
      <c r="J75" s="27">
        <f t="shared" si="1"/>
        <v>-2756</v>
      </c>
      <c r="K75" s="7"/>
      <c r="L75" s="171">
        <f t="shared" si="2"/>
        <v>0.69616342755661587</v>
      </c>
      <c r="M75" s="27">
        <f t="shared" ca="1" si="3"/>
        <v>5.3021913349711493E-7</v>
      </c>
      <c r="N75" s="44"/>
      <c r="O75" s="44"/>
      <c r="P75" s="7"/>
      <c r="Q75" s="28">
        <f t="shared" ca="1" si="4"/>
        <v>-2650.1133972354805</v>
      </c>
      <c r="R75" s="27">
        <f t="shared" ca="1" si="5"/>
        <v>-2776.8578612626225</v>
      </c>
      <c r="S75" s="7"/>
      <c r="T75" s="28">
        <f t="shared" ca="1" si="6"/>
        <v>0.69009243274334542</v>
      </c>
      <c r="U75" s="27">
        <f t="shared" ca="1" si="7"/>
        <v>-0.72840738580275999</v>
      </c>
      <c r="V75" s="7"/>
      <c r="W75" s="28">
        <f t="shared" ca="1" si="8"/>
        <v>0.69543526608173745</v>
      </c>
      <c r="X75" s="27">
        <f t="shared" ca="1" si="11"/>
        <v>308.79271690723237</v>
      </c>
      <c r="Y75" s="7"/>
      <c r="Z75" s="28">
        <f t="shared" si="12"/>
        <v>308.87999999999988</v>
      </c>
      <c r="AA75" s="27">
        <f t="shared" si="9"/>
        <v>5.3909729935600827</v>
      </c>
      <c r="AB75" s="7"/>
      <c r="AC75" s="28">
        <f t="shared" ca="1" si="0"/>
        <v>-8.7283092767506787E-2</v>
      </c>
      <c r="AD75" s="27">
        <f t="shared" ca="1" si="10"/>
        <v>0.11739714726564898</v>
      </c>
      <c r="AE75" s="7">
        <v>94</v>
      </c>
    </row>
    <row r="76" spans="1:31" s="26" customFormat="1" x14ac:dyDescent="0.25">
      <c r="A76" s="26">
        <v>56</v>
      </c>
      <c r="B76" s="26">
        <v>625</v>
      </c>
      <c r="C76" s="26">
        <v>12077</v>
      </c>
      <c r="D76" s="26">
        <v>11757</v>
      </c>
      <c r="E76" s="26">
        <v>14452</v>
      </c>
      <c r="F76" s="26">
        <v>14761</v>
      </c>
      <c r="G76" s="27"/>
      <c r="H76" s="7"/>
      <c r="I76" s="28">
        <f t="shared" si="1"/>
        <v>-2375</v>
      </c>
      <c r="J76" s="27">
        <f t="shared" si="1"/>
        <v>-3004</v>
      </c>
      <c r="K76" s="7"/>
      <c r="L76" s="171">
        <f t="shared" si="2"/>
        <v>0.62244633882189782</v>
      </c>
      <c r="M76" s="27">
        <f t="shared" ca="1" si="3"/>
        <v>1.5029149021713924E-5</v>
      </c>
      <c r="N76" s="44"/>
      <c r="O76" s="44"/>
      <c r="P76" s="7"/>
      <c r="Q76" s="28">
        <f t="shared" ca="1" si="4"/>
        <v>-2353.1133972354805</v>
      </c>
      <c r="R76" s="27">
        <f t="shared" ca="1" si="5"/>
        <v>-3024.8578612626225</v>
      </c>
      <c r="S76" s="7"/>
      <c r="T76" s="28">
        <f t="shared" ca="1" si="6"/>
        <v>0.6127533072785335</v>
      </c>
      <c r="U76" s="27">
        <f t="shared" ca="1" si="7"/>
        <v>-0.79346114105580923</v>
      </c>
      <c r="V76" s="7"/>
      <c r="W76" s="28">
        <f t="shared" ca="1" si="8"/>
        <v>0.61856959417958335</v>
      </c>
      <c r="X76" s="27">
        <f t="shared" ca="1" si="11"/>
        <v>314.5267397046847</v>
      </c>
      <c r="Y76" s="7"/>
      <c r="Z76" s="28">
        <f t="shared" si="12"/>
        <v>314.50499999999988</v>
      </c>
      <c r="AA76" s="27">
        <f t="shared" si="9"/>
        <v>5.4891477639847643</v>
      </c>
      <c r="AB76" s="7"/>
      <c r="AC76" s="28">
        <f t="shared" ca="1" si="0"/>
        <v>2.1739704684819117E-2</v>
      </c>
      <c r="AD76" s="27">
        <f t="shared" ca="1" si="10"/>
        <v>2.3874308550716705E-2</v>
      </c>
      <c r="AE76" s="7">
        <v>93</v>
      </c>
    </row>
    <row r="77" spans="1:31" s="26" customFormat="1" x14ac:dyDescent="0.25">
      <c r="A77" s="26">
        <v>57</v>
      </c>
      <c r="B77" s="26">
        <v>635</v>
      </c>
      <c r="C77" s="26">
        <v>12227</v>
      </c>
      <c r="D77" s="26">
        <v>11636</v>
      </c>
      <c r="E77" s="26">
        <v>14283</v>
      </c>
      <c r="F77" s="26">
        <v>14863</v>
      </c>
      <c r="G77" s="27"/>
      <c r="H77" s="7"/>
      <c r="I77" s="28">
        <f t="shared" si="1"/>
        <v>-2056</v>
      </c>
      <c r="J77" s="27">
        <f t="shared" si="1"/>
        <v>-3227</v>
      </c>
      <c r="K77" s="7"/>
      <c r="L77" s="171">
        <f t="shared" si="2"/>
        <v>0.54141476418968348</v>
      </c>
      <c r="M77" s="27">
        <f t="shared" ca="1" si="3"/>
        <v>3.0115449657613223E-5</v>
      </c>
      <c r="N77" s="44"/>
      <c r="O77" s="44"/>
      <c r="P77" s="7"/>
      <c r="Q77" s="28">
        <f t="shared" ca="1" si="4"/>
        <v>-2034.1133972354805</v>
      </c>
      <c r="R77" s="27">
        <f t="shared" ca="1" si="5"/>
        <v>-3247.8578612626225</v>
      </c>
      <c r="S77" s="7"/>
      <c r="T77" s="28">
        <f t="shared" ca="1" si="6"/>
        <v>0.52968535770521707</v>
      </c>
      <c r="U77" s="27">
        <f t="shared" ca="1" si="7"/>
        <v>-0.85195705807770439</v>
      </c>
      <c r="V77" s="7"/>
      <c r="W77" s="28">
        <f t="shared" ca="1" si="8"/>
        <v>0.53592700967097429</v>
      </c>
      <c r="X77" s="27">
        <f t="shared" ca="1" si="11"/>
        <v>320.29403739803172</v>
      </c>
      <c r="Y77" s="7"/>
      <c r="Z77" s="28">
        <f t="shared" si="12"/>
        <v>320.21999999999986</v>
      </c>
      <c r="AA77" s="27">
        <f t="shared" si="9"/>
        <v>5.588893330736239</v>
      </c>
      <c r="AB77" s="7"/>
      <c r="AC77" s="28">
        <f t="shared" ca="1" si="0"/>
        <v>7.4037398031862267E-2</v>
      </c>
      <c r="AD77" s="27">
        <f t="shared" ca="1" si="10"/>
        <v>-2.8146391740278887E-2</v>
      </c>
      <c r="AE77" s="7">
        <v>92</v>
      </c>
    </row>
    <row r="78" spans="1:31" s="26" customFormat="1" x14ac:dyDescent="0.25">
      <c r="A78" s="26">
        <v>58</v>
      </c>
      <c r="B78" s="26">
        <v>630</v>
      </c>
      <c r="C78" s="26">
        <v>12390</v>
      </c>
      <c r="D78" s="26">
        <v>11542</v>
      </c>
      <c r="E78" s="26">
        <v>14116</v>
      </c>
      <c r="F78" s="26">
        <v>14954</v>
      </c>
      <c r="G78" s="27"/>
      <c r="H78" s="7"/>
      <c r="I78" s="28">
        <f t="shared" si="1"/>
        <v>-1726</v>
      </c>
      <c r="J78" s="27">
        <f t="shared" si="1"/>
        <v>-3412</v>
      </c>
      <c r="K78" s="7"/>
      <c r="L78" s="171">
        <f t="shared" si="2"/>
        <v>0.45570027173922178</v>
      </c>
      <c r="M78" s="27">
        <f t="shared" ca="1" si="3"/>
        <v>2.8656718560704978E-5</v>
      </c>
      <c r="N78" s="44"/>
      <c r="O78" s="44"/>
      <c r="P78" s="7"/>
      <c r="Q78" s="28">
        <f t="shared" ca="1" si="4"/>
        <v>-1704.1133972354805</v>
      </c>
      <c r="R78" s="27">
        <f t="shared" ca="1" si="5"/>
        <v>-3432.8578612626225</v>
      </c>
      <c r="S78" s="7"/>
      <c r="T78" s="28">
        <f t="shared" ca="1" si="6"/>
        <v>0.4437529960776484</v>
      </c>
      <c r="U78" s="27">
        <f t="shared" ca="1" si="7"/>
        <v>-0.9004850609882451</v>
      </c>
      <c r="V78" s="7"/>
      <c r="W78" s="28">
        <f t="shared" ca="1" si="8"/>
        <v>0.45034707469813456</v>
      </c>
      <c r="X78" s="27">
        <f t="shared" ca="1" si="11"/>
        <v>325.89577531404063</v>
      </c>
      <c r="Y78" s="7"/>
      <c r="Z78" s="28">
        <f t="shared" si="12"/>
        <v>325.88999999999987</v>
      </c>
      <c r="AA78" s="27">
        <f t="shared" si="9"/>
        <v>5.6878534993243184</v>
      </c>
      <c r="AB78" s="7"/>
      <c r="AC78" s="28">
        <f t="shared" ca="1" si="0"/>
        <v>5.7753140407612591E-3</v>
      </c>
      <c r="AD78" s="27">
        <f t="shared" ca="1" si="10"/>
        <v>2.2862226955226106E-2</v>
      </c>
      <c r="AE78" s="7">
        <v>91</v>
      </c>
    </row>
    <row r="79" spans="1:31" s="26" customFormat="1" x14ac:dyDescent="0.25">
      <c r="A79" s="26">
        <v>59</v>
      </c>
      <c r="B79" s="26">
        <v>640</v>
      </c>
      <c r="C79" s="26">
        <v>12575</v>
      </c>
      <c r="D79" s="26">
        <v>11469</v>
      </c>
      <c r="E79" s="26">
        <v>13945</v>
      </c>
      <c r="F79" s="26">
        <v>15043</v>
      </c>
      <c r="G79" s="27"/>
      <c r="H79" s="7"/>
      <c r="I79" s="28">
        <f t="shared" si="1"/>
        <v>-1370</v>
      </c>
      <c r="J79" s="27">
        <f t="shared" si="1"/>
        <v>-3574</v>
      </c>
      <c r="K79" s="7"/>
      <c r="L79" s="171">
        <f t="shared" si="2"/>
        <v>0.3640641460306433</v>
      </c>
      <c r="M79" s="27">
        <f t="shared" ca="1" si="3"/>
        <v>3.7353075955106835E-5</v>
      </c>
      <c r="N79" s="44"/>
      <c r="O79" s="44"/>
      <c r="P79" s="7"/>
      <c r="Q79" s="28">
        <f t="shared" ca="1" si="4"/>
        <v>-1348.1133972354805</v>
      </c>
      <c r="R79" s="27">
        <f t="shared" ca="1" si="5"/>
        <v>-3594.8578612626225</v>
      </c>
      <c r="S79" s="7"/>
      <c r="T79" s="28">
        <f t="shared" ca="1" si="6"/>
        <v>0.35105020595821063</v>
      </c>
      <c r="U79" s="27">
        <f t="shared" ca="1" si="7"/>
        <v>-0.94297985272612406</v>
      </c>
      <c r="V79" s="7"/>
      <c r="W79" s="28">
        <f t="shared" ca="1" si="8"/>
        <v>0.35795242974508923</v>
      </c>
      <c r="X79" s="27">
        <f t="shared" ca="1" si="11"/>
        <v>331.67953048027391</v>
      </c>
      <c r="Y79" s="7"/>
      <c r="Z79" s="28">
        <f t="shared" si="12"/>
        <v>331.64999999999986</v>
      </c>
      <c r="AA79" s="27">
        <f t="shared" si="9"/>
        <v>5.7883844642391917</v>
      </c>
      <c r="AB79" s="7"/>
      <c r="AC79" s="28">
        <f t="shared" ca="1" si="0"/>
        <v>2.9530480274047477E-2</v>
      </c>
      <c r="AD79" s="27">
        <f t="shared" ca="1" si="10"/>
        <v>1.8137243661499269E-2</v>
      </c>
      <c r="AE79" s="7">
        <v>90</v>
      </c>
    </row>
    <row r="80" spans="1:31" s="26" customFormat="1" x14ac:dyDescent="0.25">
      <c r="A80" s="26">
        <v>60</v>
      </c>
      <c r="B80" s="26">
        <v>631</v>
      </c>
      <c r="C80" s="26">
        <v>12756</v>
      </c>
      <c r="D80" s="26">
        <v>11410</v>
      </c>
      <c r="E80" s="26">
        <v>13765</v>
      </c>
      <c r="F80" s="26">
        <v>15097</v>
      </c>
      <c r="G80" s="27"/>
      <c r="H80" s="7"/>
      <c r="I80" s="28">
        <f t="shared" si="1"/>
        <v>-1009</v>
      </c>
      <c r="J80" s="27">
        <f t="shared" si="1"/>
        <v>-3687</v>
      </c>
      <c r="K80" s="7"/>
      <c r="L80" s="171">
        <f t="shared" si="2"/>
        <v>0.27011314925597041</v>
      </c>
      <c r="M80" s="27">
        <f t="shared" ca="1" si="3"/>
        <v>3.5418664569443298E-5</v>
      </c>
      <c r="N80" s="44"/>
      <c r="O80" s="44"/>
      <c r="P80" s="7"/>
      <c r="Q80" s="28">
        <f t="shared" ca="1" si="4"/>
        <v>-987.11339723548053</v>
      </c>
      <c r="R80" s="27">
        <f t="shared" ca="1" si="5"/>
        <v>-3707.8578612626225</v>
      </c>
      <c r="S80" s="7"/>
      <c r="T80" s="28">
        <f t="shared" ca="1" si="6"/>
        <v>0.25704541035956729</v>
      </c>
      <c r="U80" s="27">
        <f t="shared" ca="1" si="7"/>
        <v>-0.97262128153094085</v>
      </c>
      <c r="V80" s="7"/>
      <c r="W80" s="28">
        <f t="shared" ca="1" si="8"/>
        <v>0.26416179104381049</v>
      </c>
      <c r="X80" s="27">
        <f t="shared" ca="1" si="11"/>
        <v>337.2712806445536</v>
      </c>
      <c r="Y80" s="7"/>
      <c r="Z80" s="28">
        <f t="shared" si="12"/>
        <v>337.32899999999984</v>
      </c>
      <c r="AA80" s="27">
        <f t="shared" si="9"/>
        <v>5.8875017124599491</v>
      </c>
      <c r="AB80" s="7"/>
      <c r="AC80" s="28">
        <f t="shared" ca="1" si="0"/>
        <v>-5.7719355446238296E-2</v>
      </c>
      <c r="AD80" s="27">
        <f t="shared" ca="1" si="10"/>
        <v>0.13264079808470797</v>
      </c>
      <c r="AE80" s="7">
        <v>89</v>
      </c>
    </row>
    <row r="81" spans="1:31" s="26" customFormat="1" x14ac:dyDescent="0.25">
      <c r="A81" s="26">
        <v>61</v>
      </c>
      <c r="B81" s="26">
        <v>624</v>
      </c>
      <c r="C81" s="26">
        <v>12941</v>
      </c>
      <c r="D81" s="26">
        <v>11371</v>
      </c>
      <c r="E81" s="26">
        <v>13577</v>
      </c>
      <c r="F81" s="26">
        <v>15141</v>
      </c>
      <c r="G81" s="27"/>
      <c r="H81" s="7"/>
      <c r="I81" s="28">
        <f t="shared" si="1"/>
        <v>-636</v>
      </c>
      <c r="J81" s="27">
        <f t="shared" si="1"/>
        <v>-3770</v>
      </c>
      <c r="K81" s="7"/>
      <c r="L81" s="171">
        <f t="shared" si="2"/>
        <v>0.17459344509456953</v>
      </c>
      <c r="M81" s="27">
        <f t="shared" ca="1" si="3"/>
        <v>5.4829758679158627E-5</v>
      </c>
      <c r="N81" s="44"/>
      <c r="O81" s="44"/>
      <c r="P81" s="7"/>
      <c r="Q81" s="28">
        <f t="shared" ca="1" si="4"/>
        <v>-614.11339723548053</v>
      </c>
      <c r="R81" s="27">
        <f t="shared" ca="1" si="5"/>
        <v>-3790.8578612626225</v>
      </c>
      <c r="S81" s="7"/>
      <c r="T81" s="28">
        <f t="shared" ca="1" si="6"/>
        <v>0.15991580161083052</v>
      </c>
      <c r="U81" s="27">
        <f t="shared" ca="1" si="7"/>
        <v>-0.99439330445837271</v>
      </c>
      <c r="V81" s="7"/>
      <c r="W81" s="28">
        <f t="shared" ca="1" si="8"/>
        <v>0.16718873317045266</v>
      </c>
      <c r="X81" s="27">
        <f t="shared" ca="1" si="11"/>
        <v>342.92219045291006</v>
      </c>
      <c r="Y81" s="7"/>
      <c r="Z81" s="28">
        <f t="shared" si="12"/>
        <v>342.94499999999982</v>
      </c>
      <c r="AA81" s="27">
        <f t="shared" si="9"/>
        <v>5.9855194032519501</v>
      </c>
      <c r="AB81" s="7"/>
      <c r="AC81" s="28">
        <f t="shared" ca="1" si="0"/>
        <v>-2.2809547089764237E-2</v>
      </c>
      <c r="AD81" s="27">
        <f t="shared" ca="1" si="10"/>
        <v>-9.1757292737156604E-2</v>
      </c>
      <c r="AE81" s="7">
        <v>88</v>
      </c>
    </row>
    <row r="82" spans="1:31" s="26" customFormat="1" x14ac:dyDescent="0.25">
      <c r="A82" s="26">
        <v>62</v>
      </c>
      <c r="B82" s="26">
        <v>630</v>
      </c>
      <c r="C82" s="26">
        <v>13136</v>
      </c>
      <c r="D82" s="26">
        <v>11348</v>
      </c>
      <c r="E82" s="26">
        <v>13391</v>
      </c>
      <c r="F82" s="26">
        <v>15168</v>
      </c>
      <c r="G82" s="27"/>
      <c r="H82" s="7"/>
      <c r="I82" s="28">
        <f t="shared" si="1"/>
        <v>-255</v>
      </c>
      <c r="J82" s="27">
        <f t="shared" si="1"/>
        <v>-3820</v>
      </c>
      <c r="K82" s="7"/>
      <c r="L82" s="171">
        <f t="shared" si="2"/>
        <v>7.6457997700547203E-2</v>
      </c>
      <c r="M82" s="27">
        <f t="shared" ca="1" si="3"/>
        <v>7.037299927715352E-5</v>
      </c>
      <c r="N82" s="44"/>
      <c r="O82" s="44"/>
      <c r="P82" s="7"/>
      <c r="Q82" s="28">
        <f t="shared" ca="1" si="4"/>
        <v>-233.11339723548056</v>
      </c>
      <c r="R82" s="27">
        <f t="shared" ca="1" si="5"/>
        <v>-3840.8578612626225</v>
      </c>
      <c r="S82" s="7"/>
      <c r="T82" s="28">
        <f t="shared" ca="1" si="6"/>
        <v>6.0702984095364829E-2</v>
      </c>
      <c r="U82" s="27">
        <f t="shared" ca="1" si="7"/>
        <v>-1.007508980920681</v>
      </c>
      <c r="V82" s="7"/>
      <c r="W82" s="28">
        <f t="shared" ca="1" si="8"/>
        <v>6.8069136080687598E-2</v>
      </c>
      <c r="X82" s="27">
        <f t="shared" ca="1" si="11"/>
        <v>348.60101465904711</v>
      </c>
      <c r="Y82" s="7"/>
      <c r="Z82" s="28">
        <f t="shared" si="12"/>
        <v>348.61499999999984</v>
      </c>
      <c r="AA82" s="27">
        <f t="shared" si="9"/>
        <v>6.0844795718400295</v>
      </c>
      <c r="AB82" s="7"/>
      <c r="AC82" s="28">
        <f t="shared" ca="1" si="0"/>
        <v>-1.3985340952729075E-2</v>
      </c>
      <c r="AD82" s="27">
        <f t="shared" ca="1" si="10"/>
        <v>-8.4341800484821761E-2</v>
      </c>
      <c r="AE82" s="7">
        <v>87</v>
      </c>
    </row>
    <row r="83" spans="1:31" s="26" customFormat="1" x14ac:dyDescent="0.25">
      <c r="A83" s="26">
        <v>63</v>
      </c>
      <c r="B83" s="26">
        <v>602</v>
      </c>
      <c r="C83" s="26">
        <v>13312</v>
      </c>
      <c r="D83" s="26">
        <v>11339</v>
      </c>
      <c r="E83" s="26">
        <v>13205</v>
      </c>
      <c r="F83" s="26">
        <v>15161</v>
      </c>
      <c r="G83" s="27"/>
      <c r="H83" s="7"/>
      <c r="I83" s="28">
        <f t="shared" si="1"/>
        <v>107</v>
      </c>
      <c r="J83" s="27">
        <f t="shared" si="1"/>
        <v>-3822</v>
      </c>
      <c r="K83" s="7"/>
      <c r="L83" s="171">
        <f t="shared" si="2"/>
        <v>-1.8028274442578238E-2</v>
      </c>
      <c r="M83" s="27">
        <f t="shared" ca="1" si="3"/>
        <v>6.6691226335453664E-5</v>
      </c>
      <c r="N83" s="44"/>
      <c r="O83" s="44"/>
      <c r="P83" s="7"/>
      <c r="Q83" s="28">
        <f t="shared" ca="1" si="4"/>
        <v>128.88660276451944</v>
      </c>
      <c r="R83" s="27">
        <f t="shared" ca="1" si="5"/>
        <v>-3842.8578612626225</v>
      </c>
      <c r="S83" s="7"/>
      <c r="T83" s="28">
        <f t="shared" ca="1" si="6"/>
        <v>-3.3562212599119644E-2</v>
      </c>
      <c r="U83" s="27">
        <f t="shared" ca="1" si="7"/>
        <v>-1.0080336079791734</v>
      </c>
      <c r="V83" s="7"/>
      <c r="W83" s="28">
        <f t="shared" ca="1" si="8"/>
        <v>-2.6194744079787065E-2</v>
      </c>
      <c r="X83" s="27">
        <f t="shared" ca="1" si="11"/>
        <v>353.95469991551317</v>
      </c>
      <c r="Y83" s="7"/>
      <c r="Z83" s="28">
        <f t="shared" si="12"/>
        <v>354.03299999999984</v>
      </c>
      <c r="AA83" s="27">
        <f t="shared" si="9"/>
        <v>6.1790415107130823</v>
      </c>
      <c r="AB83" s="7"/>
      <c r="AC83" s="28">
        <f t="shared" ca="1" si="0"/>
        <v>-7.8300084486670585E-2</v>
      </c>
      <c r="AD83" s="27">
        <f t="shared" ca="1" si="10"/>
        <v>3.1558083908294066E-3</v>
      </c>
      <c r="AE83" s="7">
        <v>86</v>
      </c>
    </row>
    <row r="84" spans="1:31" s="26" customFormat="1" x14ac:dyDescent="0.25">
      <c r="A84" s="26">
        <v>64</v>
      </c>
      <c r="B84" s="26">
        <v>614</v>
      </c>
      <c r="C84" s="26">
        <v>13494</v>
      </c>
      <c r="D84" s="26">
        <v>11360</v>
      </c>
      <c r="E84" s="26">
        <v>13025</v>
      </c>
      <c r="F84" s="26">
        <v>15154</v>
      </c>
      <c r="G84" s="27"/>
      <c r="H84" s="7"/>
      <c r="I84" s="28">
        <f t="shared" si="1"/>
        <v>469</v>
      </c>
      <c r="J84" s="27">
        <f t="shared" si="1"/>
        <v>-3794</v>
      </c>
      <c r="K84" s="7"/>
      <c r="L84" s="171">
        <f t="shared" si="2"/>
        <v>-0.11422627848223028</v>
      </c>
      <c r="M84" s="27">
        <f t="shared" ca="1" si="3"/>
        <v>3.9562443236225255E-5</v>
      </c>
      <c r="N84" s="44"/>
      <c r="O84" s="44"/>
      <c r="P84" s="7"/>
      <c r="Q84" s="28">
        <f t="shared" ca="1" si="4"/>
        <v>490.88660276451947</v>
      </c>
      <c r="R84" s="27">
        <f t="shared" ca="1" si="5"/>
        <v>-3814.8578612626225</v>
      </c>
      <c r="S84" s="7"/>
      <c r="T84" s="28">
        <f t="shared" ca="1" si="6"/>
        <v>-0.12782740929360412</v>
      </c>
      <c r="U84" s="27">
        <f t="shared" ca="1" si="7"/>
        <v>-1.0006888291602807</v>
      </c>
      <c r="V84" s="7"/>
      <c r="W84" s="28">
        <f t="shared" ca="1" si="8"/>
        <v>-0.12051614678261824</v>
      </c>
      <c r="X84" s="27">
        <f ca="1">IF(MOD(ATAN2(U84,W84)*180/PI()-$J$9+360,360)&lt;355,MOD(ATAN2(U84,W84)*180/PI()-$J$9+360,360)+360,MOD(ATAN2(U84,W84)*180/PI()-$J$9+360,360))</f>
        <v>359.33338748812679</v>
      </c>
      <c r="Y84" s="7"/>
      <c r="Z84" s="28">
        <f t="shared" si="12"/>
        <v>359.55899999999986</v>
      </c>
      <c r="AA84" s="27">
        <f t="shared" si="9"/>
        <v>6.2754884051782884</v>
      </c>
      <c r="AB84" s="7"/>
      <c r="AC84" s="28">
        <f t="shared" ref="AC84:AC147" ca="1" si="13">X84-Z84</f>
        <v>-0.22561251187306652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13452</v>
      </c>
      <c r="D85" s="26">
        <v>11314</v>
      </c>
      <c r="E85" s="26">
        <v>12970</v>
      </c>
      <c r="F85" s="26">
        <v>15091</v>
      </c>
      <c r="G85" s="27"/>
      <c r="H85" s="7"/>
      <c r="I85" s="28">
        <f t="shared" ref="I85:J148" si="14">C85-E85</f>
        <v>482</v>
      </c>
      <c r="J85" s="27">
        <f t="shared" si="14"/>
        <v>-3777</v>
      </c>
      <c r="K85" s="7"/>
      <c r="L85" s="171">
        <f>$O$3*SIN(2*PI()/$O$4*($Z85+$O$5))+$O$6</f>
        <v>-0.11422627848223028</v>
      </c>
      <c r="M85" s="27">
        <f t="shared" ref="M85:M148" ca="1" si="15">(W85-L85)^2</f>
        <v>9.424078070326021E-5</v>
      </c>
      <c r="N85" s="44"/>
      <c r="O85" s="44"/>
      <c r="P85" s="7"/>
      <c r="Q85" s="28">
        <f t="shared" ref="Q85:Q148" ca="1" si="16">I85-$J$4</f>
        <v>503.88660276451947</v>
      </c>
      <c r="R85" s="27">
        <f t="shared" ref="R85:R148" ca="1" si="17">J85-$J$3</f>
        <v>-3797.8578612626225</v>
      </c>
      <c r="S85" s="7"/>
      <c r="T85" s="28">
        <f t="shared" ref="T85:T148" ca="1" si="18">Q85/$J$7</f>
        <v>-0.13121262353953864</v>
      </c>
      <c r="U85" s="27">
        <f t="shared" ref="U85:U148" ca="1" si="19">R85/$J$6</f>
        <v>-0.99622949916309589</v>
      </c>
      <c r="V85" s="7"/>
      <c r="W85" s="28">
        <f t="shared" ref="W85:W148" ca="1" si="20">(T85-U85*SIN(-$J$11*PI()/180))/(COS(-$J$11*PI()/180))</f>
        <v>-0.12393404757215307</v>
      </c>
      <c r="X85" s="27">
        <f ca="1">IF(MOD(ATAN2(U85,W85)*180/PI()-$J$9+360,360)&lt;355,MOD(ATAN2(U85,W85)*180/PI()-$J$9+360,360)+360,MOD(ATAN2(U85,W85)*180/PI()-$J$9+360,360))</f>
        <v>359.55748848975202</v>
      </c>
      <c r="Y85" s="7"/>
      <c r="Z85" s="28">
        <f t="shared" si="12"/>
        <v>359.55899999999986</v>
      </c>
      <c r="AA85" s="27">
        <f t="shared" ref="AA85:AA148" si="21">Z85*PI()/180</f>
        <v>6.2754884051782884</v>
      </c>
      <c r="AB85" s="7"/>
      <c r="AC85" s="28">
        <f t="shared" ca="1" si="13"/>
        <v>-1.5115102478375775E-3</v>
      </c>
      <c r="AD85" s="27"/>
      <c r="AE85" s="7"/>
    </row>
    <row r="86" spans="1:31" s="26" customFormat="1" x14ac:dyDescent="0.25">
      <c r="A86" s="26">
        <v>1</v>
      </c>
      <c r="B86" s="26">
        <v>-587</v>
      </c>
      <c r="C86" s="26">
        <v>13262</v>
      </c>
      <c r="D86" s="26">
        <v>11289</v>
      </c>
      <c r="E86" s="26">
        <v>13139</v>
      </c>
      <c r="F86" s="26">
        <v>15094</v>
      </c>
      <c r="G86" s="27"/>
      <c r="H86" s="7"/>
      <c r="I86" s="28">
        <f t="shared" si="14"/>
        <v>123</v>
      </c>
      <c r="J86" s="27">
        <f t="shared" si="14"/>
        <v>-3805</v>
      </c>
      <c r="K86" s="7"/>
      <c r="L86" s="171">
        <f t="shared" ref="L86:L149" si="22">$O$3*SIN(2*PI()/$O$4*($Z86+$O$5))+$O$6</f>
        <v>-2.2268560389745493E-2</v>
      </c>
      <c r="M86" s="27">
        <f t="shared" ca="1" si="15"/>
        <v>6.6020640446621403E-5</v>
      </c>
      <c r="N86" s="44"/>
      <c r="O86" s="44"/>
      <c r="P86" s="7"/>
      <c r="Q86" s="28">
        <f t="shared" ca="1" si="16"/>
        <v>144.88660276451944</v>
      </c>
      <c r="R86" s="27">
        <f t="shared" ca="1" si="17"/>
        <v>-3825.8578612626225</v>
      </c>
      <c r="S86" s="7"/>
      <c r="T86" s="28">
        <f t="shared" ca="1" si="18"/>
        <v>-3.7728630132577518E-2</v>
      </c>
      <c r="U86" s="27">
        <f t="shared" ca="1" si="19"/>
        <v>-1.0035742779819885</v>
      </c>
      <c r="V86" s="7"/>
      <c r="W86" s="28">
        <f t="shared" ca="1" si="20"/>
        <v>-3.0393869026752545E-2</v>
      </c>
      <c r="X86" s="27">
        <f ca="1">MOD(ATAN2(U86,W86)*180/PI()-$J$9+360,360)</f>
        <v>354.200855723904</v>
      </c>
      <c r="Y86" s="7"/>
      <c r="Z86" s="28">
        <f t="shared" ref="Z86:Z149" si="23">360/40000*B86+Z85</f>
        <v>354.27599999999984</v>
      </c>
      <c r="AA86" s="27">
        <f t="shared" si="21"/>
        <v>6.1832826607954274</v>
      </c>
      <c r="AB86" s="7"/>
      <c r="AC86" s="28">
        <f t="shared" ca="1" si="13"/>
        <v>-7.5144276095841178E-2</v>
      </c>
      <c r="AD86" s="27"/>
      <c r="AE86" s="7"/>
    </row>
    <row r="87" spans="1:31" s="26" customFormat="1" x14ac:dyDescent="0.25">
      <c r="A87" s="26">
        <v>2</v>
      </c>
      <c r="B87" s="26">
        <v>-607</v>
      </c>
      <c r="C87" s="26">
        <v>13081</v>
      </c>
      <c r="D87" s="26">
        <v>11301</v>
      </c>
      <c r="E87" s="26">
        <v>13327</v>
      </c>
      <c r="F87" s="26">
        <v>15099</v>
      </c>
      <c r="G87" s="27"/>
      <c r="H87" s="7"/>
      <c r="I87" s="28">
        <f t="shared" si="14"/>
        <v>-246</v>
      </c>
      <c r="J87" s="27">
        <f t="shared" si="14"/>
        <v>-3798</v>
      </c>
      <c r="K87" s="7"/>
      <c r="L87" s="171">
        <f t="shared" si="22"/>
        <v>7.3011911767442608E-2</v>
      </c>
      <c r="M87" s="27">
        <f t="shared" ca="1" si="15"/>
        <v>5.3708837563506596E-5</v>
      </c>
      <c r="N87" s="44"/>
      <c r="O87" s="44"/>
      <c r="P87" s="7"/>
      <c r="Q87" s="28">
        <f t="shared" ca="1" si="16"/>
        <v>-224.11339723548056</v>
      </c>
      <c r="R87" s="27">
        <f t="shared" ca="1" si="17"/>
        <v>-3818.8578612626225</v>
      </c>
      <c r="S87" s="7"/>
      <c r="T87" s="28">
        <f t="shared" ca="1" si="18"/>
        <v>5.8359374232794768E-2</v>
      </c>
      <c r="U87" s="27">
        <f t="shared" ca="1" si="19"/>
        <v>-1.0017380832772653</v>
      </c>
      <c r="V87" s="7"/>
      <c r="W87" s="28">
        <f t="shared" ca="1" si="20"/>
        <v>6.5683280410667552E-2</v>
      </c>
      <c r="X87" s="27">
        <f ca="1">MOD(ATAN2(U87,W87)*180/PI()-$J$9+360,360)</f>
        <v>348.71467285856227</v>
      </c>
      <c r="Y87" s="7"/>
      <c r="Z87" s="28">
        <f t="shared" si="23"/>
        <v>348.81299999999982</v>
      </c>
      <c r="AA87" s="27">
        <f t="shared" si="21"/>
        <v>6.0879353237589777</v>
      </c>
      <c r="AB87" s="7"/>
      <c r="AC87" s="28">
        <f t="shared" ca="1" si="13"/>
        <v>-9.8327141437550836E-2</v>
      </c>
      <c r="AD87" s="27"/>
      <c r="AE87" s="7"/>
    </row>
    <row r="88" spans="1:31" s="26" customFormat="1" x14ac:dyDescent="0.25">
      <c r="A88" s="26">
        <v>3</v>
      </c>
      <c r="B88" s="26">
        <v>-630</v>
      </c>
      <c r="C88" s="26">
        <v>12892</v>
      </c>
      <c r="D88" s="26">
        <v>11324</v>
      </c>
      <c r="E88" s="26">
        <v>13518</v>
      </c>
      <c r="F88" s="26">
        <v>15077</v>
      </c>
      <c r="G88" s="27"/>
      <c r="H88" s="7"/>
      <c r="I88" s="28">
        <f t="shared" si="14"/>
        <v>-626</v>
      </c>
      <c r="J88" s="27">
        <f t="shared" si="14"/>
        <v>-3753</v>
      </c>
      <c r="K88" s="7"/>
      <c r="L88" s="171">
        <f t="shared" si="22"/>
        <v>0.17118973567730875</v>
      </c>
      <c r="M88" s="27">
        <f t="shared" ca="1" si="15"/>
        <v>4.4058784351788316E-5</v>
      </c>
      <c r="N88" s="44"/>
      <c r="O88" s="44"/>
      <c r="P88" s="7"/>
      <c r="Q88" s="28">
        <f t="shared" ca="1" si="16"/>
        <v>-604.11339723548053</v>
      </c>
      <c r="R88" s="27">
        <f t="shared" ca="1" si="17"/>
        <v>-3773.8578612626225</v>
      </c>
      <c r="S88" s="7"/>
      <c r="T88" s="28">
        <f t="shared" ca="1" si="18"/>
        <v>0.15731179065241935</v>
      </c>
      <c r="U88" s="27">
        <f t="shared" ca="1" si="19"/>
        <v>-0.98993397446118792</v>
      </c>
      <c r="V88" s="7"/>
      <c r="W88" s="28">
        <f t="shared" ca="1" si="20"/>
        <v>0.16455205653834848</v>
      </c>
      <c r="X88" s="27">
        <f t="shared" ref="X88:X148" ca="1" si="24">MOD(ATAN2(U88,W88)*180/PI()-$J$9+360,360)</f>
        <v>343.02843316017288</v>
      </c>
      <c r="Y88" s="7"/>
      <c r="Z88" s="28">
        <f t="shared" si="23"/>
        <v>343.1429999999998</v>
      </c>
      <c r="AA88" s="27">
        <f t="shared" si="21"/>
        <v>5.9889751551708983</v>
      </c>
      <c r="AB88" s="7"/>
      <c r="AC88" s="28">
        <f t="shared" ca="1" si="13"/>
        <v>-0.11456683982692084</v>
      </c>
      <c r="AD88" s="27"/>
      <c r="AE88" s="7"/>
    </row>
    <row r="89" spans="1:31" s="26" customFormat="1" x14ac:dyDescent="0.25">
      <c r="A89" s="26">
        <v>4</v>
      </c>
      <c r="B89" s="26">
        <v>-625</v>
      </c>
      <c r="C89" s="26">
        <v>12723</v>
      </c>
      <c r="D89" s="26">
        <v>11366</v>
      </c>
      <c r="E89" s="26">
        <v>13709</v>
      </c>
      <c r="F89" s="26">
        <v>15051</v>
      </c>
      <c r="G89" s="27"/>
      <c r="H89" s="7"/>
      <c r="I89" s="28">
        <f t="shared" si="14"/>
        <v>-986</v>
      </c>
      <c r="J89" s="27">
        <f t="shared" si="14"/>
        <v>-3685</v>
      </c>
      <c r="K89" s="7"/>
      <c r="L89" s="171">
        <f t="shared" si="22"/>
        <v>0.26693562946029742</v>
      </c>
      <c r="M89" s="27">
        <f t="shared" ca="1" si="15"/>
        <v>7.6861314034260342E-5</v>
      </c>
      <c r="N89" s="44"/>
      <c r="O89" s="44"/>
      <c r="P89" s="7"/>
      <c r="Q89" s="28">
        <f t="shared" ca="1" si="16"/>
        <v>-964.11339723548053</v>
      </c>
      <c r="R89" s="27">
        <f t="shared" ca="1" si="17"/>
        <v>-3705.8578612626225</v>
      </c>
      <c r="S89" s="7"/>
      <c r="T89" s="28">
        <f t="shared" ca="1" si="18"/>
        <v>0.2510561851552216</v>
      </c>
      <c r="U89" s="27">
        <f t="shared" ca="1" si="19"/>
        <v>-0.97209665447244853</v>
      </c>
      <c r="V89" s="7"/>
      <c r="W89" s="28">
        <f t="shared" ca="1" si="20"/>
        <v>0.25816857100068508</v>
      </c>
      <c r="X89" s="27">
        <f t="shared" ca="1" si="24"/>
        <v>337.59292144263827</v>
      </c>
      <c r="Y89" s="7"/>
      <c r="Z89" s="28">
        <f t="shared" si="23"/>
        <v>337.5179999999998</v>
      </c>
      <c r="AA89" s="27">
        <f t="shared" si="21"/>
        <v>5.8908003847462185</v>
      </c>
      <c r="AB89" s="7"/>
      <c r="AC89" s="28">
        <f t="shared" ca="1" si="13"/>
        <v>7.4921442638469671E-2</v>
      </c>
      <c r="AD89" s="27"/>
      <c r="AE89" s="7"/>
    </row>
    <row r="90" spans="1:31" s="26" customFormat="1" x14ac:dyDescent="0.25">
      <c r="A90" s="26">
        <v>5</v>
      </c>
      <c r="B90" s="26">
        <v>-633</v>
      </c>
      <c r="C90" s="26">
        <v>12533</v>
      </c>
      <c r="D90" s="26">
        <v>11422</v>
      </c>
      <c r="E90" s="26">
        <v>13886</v>
      </c>
      <c r="F90" s="26">
        <v>14987</v>
      </c>
      <c r="G90" s="27"/>
      <c r="H90" s="7"/>
      <c r="I90" s="28">
        <f t="shared" si="14"/>
        <v>-1353</v>
      </c>
      <c r="J90" s="27">
        <f t="shared" si="14"/>
        <v>-3565</v>
      </c>
      <c r="K90" s="7"/>
      <c r="L90" s="171">
        <f t="shared" si="22"/>
        <v>0.36128283127955224</v>
      </c>
      <c r="M90" s="27">
        <f t="shared" ca="1" si="15"/>
        <v>6.0444330357129598E-5</v>
      </c>
      <c r="N90" s="44"/>
      <c r="O90" s="44"/>
      <c r="P90" s="7"/>
      <c r="Q90" s="28">
        <f t="shared" ca="1" si="16"/>
        <v>-1331.1133972354805</v>
      </c>
      <c r="R90" s="27">
        <f t="shared" ca="1" si="17"/>
        <v>-3585.8578612626225</v>
      </c>
      <c r="S90" s="7"/>
      <c r="T90" s="28">
        <f t="shared" ca="1" si="18"/>
        <v>0.34662338732891163</v>
      </c>
      <c r="U90" s="27">
        <f t="shared" ca="1" si="19"/>
        <v>-0.94061903096290855</v>
      </c>
      <c r="V90" s="7"/>
      <c r="W90" s="28">
        <f t="shared" ca="1" si="20"/>
        <v>0.35350823609027521</v>
      </c>
      <c r="X90" s="27">
        <f t="shared" ca="1" si="24"/>
        <v>331.86866772393535</v>
      </c>
      <c r="Y90" s="7"/>
      <c r="Z90" s="28">
        <f t="shared" si="23"/>
        <v>331.8209999999998</v>
      </c>
      <c r="AA90" s="27">
        <f t="shared" si="21"/>
        <v>5.7913689772601007</v>
      </c>
      <c r="AB90" s="7"/>
      <c r="AC90" s="28">
        <f t="shared" ca="1" si="13"/>
        <v>4.7667723935546746E-2</v>
      </c>
      <c r="AD90" s="27"/>
      <c r="AE90" s="7"/>
    </row>
    <row r="91" spans="1:31" s="26" customFormat="1" x14ac:dyDescent="0.25">
      <c r="A91" s="26">
        <v>6</v>
      </c>
      <c r="B91" s="26">
        <v>-640</v>
      </c>
      <c r="C91" s="26">
        <v>12353</v>
      </c>
      <c r="D91" s="26">
        <v>11496</v>
      </c>
      <c r="E91" s="26">
        <v>14058</v>
      </c>
      <c r="F91" s="26">
        <v>14895</v>
      </c>
      <c r="G91" s="27"/>
      <c r="H91" s="7"/>
      <c r="I91" s="28">
        <f t="shared" si="14"/>
        <v>-1705</v>
      </c>
      <c r="J91" s="27">
        <f t="shared" si="14"/>
        <v>-3399</v>
      </c>
      <c r="K91" s="7"/>
      <c r="L91" s="171">
        <f t="shared" si="22"/>
        <v>0.4530416317761477</v>
      </c>
      <c r="M91" s="27">
        <f t="shared" ca="1" si="15"/>
        <v>6.7044205626808255E-5</v>
      </c>
      <c r="N91" s="44"/>
      <c r="O91" s="44"/>
      <c r="P91" s="7"/>
      <c r="Q91" s="28">
        <f t="shared" ca="1" si="16"/>
        <v>-1683.1133972354805</v>
      </c>
      <c r="R91" s="27">
        <f t="shared" ca="1" si="17"/>
        <v>-3419.8578612626225</v>
      </c>
      <c r="S91" s="7"/>
      <c r="T91" s="28">
        <f t="shared" ca="1" si="18"/>
        <v>0.43828457306498492</v>
      </c>
      <c r="U91" s="27">
        <f t="shared" ca="1" si="19"/>
        <v>-0.89707498510804495</v>
      </c>
      <c r="V91" s="7"/>
      <c r="W91" s="28">
        <f t="shared" ca="1" si="20"/>
        <v>0.44485357916109886</v>
      </c>
      <c r="X91" s="27">
        <f t="shared" ca="1" si="24"/>
        <v>326.0896375409958</v>
      </c>
      <c r="Y91" s="7"/>
      <c r="Z91" s="28">
        <f t="shared" si="23"/>
        <v>326.06099999999981</v>
      </c>
      <c r="AA91" s="27">
        <f t="shared" si="21"/>
        <v>5.6908380123452273</v>
      </c>
      <c r="AB91" s="7"/>
      <c r="AC91" s="28">
        <f t="shared" ca="1" si="13"/>
        <v>2.8637540995987365E-2</v>
      </c>
      <c r="AD91" s="27"/>
      <c r="AE91" s="7"/>
    </row>
    <row r="92" spans="1:31" s="26" customFormat="1" x14ac:dyDescent="0.25">
      <c r="A92" s="26">
        <v>7</v>
      </c>
      <c r="B92" s="26">
        <v>-627</v>
      </c>
      <c r="C92" s="26">
        <v>12195</v>
      </c>
      <c r="D92" s="26">
        <v>11595</v>
      </c>
      <c r="E92" s="26">
        <v>14235</v>
      </c>
      <c r="F92" s="26">
        <v>14818</v>
      </c>
      <c r="G92" s="27"/>
      <c r="H92" s="7"/>
      <c r="I92" s="28">
        <f t="shared" si="14"/>
        <v>-2040</v>
      </c>
      <c r="J92" s="27">
        <f t="shared" si="14"/>
        <v>-3223</v>
      </c>
      <c r="K92" s="7"/>
      <c r="L92" s="171">
        <f t="shared" si="22"/>
        <v>0.53850609419780293</v>
      </c>
      <c r="M92" s="27">
        <f t="shared" ca="1" si="15"/>
        <v>4.5606831801777363E-5</v>
      </c>
      <c r="N92" s="44"/>
      <c r="O92" s="44"/>
      <c r="P92" s="7"/>
      <c r="Q92" s="28">
        <f t="shared" ca="1" si="16"/>
        <v>-2018.1133972354805</v>
      </c>
      <c r="R92" s="27">
        <f t="shared" ca="1" si="17"/>
        <v>-3243.8578612626225</v>
      </c>
      <c r="S92" s="7"/>
      <c r="T92" s="28">
        <f t="shared" ca="1" si="18"/>
        <v>0.52551894017175926</v>
      </c>
      <c r="U92" s="27">
        <f t="shared" ca="1" si="19"/>
        <v>-0.85090780396071974</v>
      </c>
      <c r="V92" s="7"/>
      <c r="W92" s="28">
        <f t="shared" ca="1" si="20"/>
        <v>0.53175281115903006</v>
      </c>
      <c r="X92" s="27">
        <f t="shared" ca="1" si="24"/>
        <v>320.46389100629142</v>
      </c>
      <c r="Y92" s="7"/>
      <c r="Z92" s="28">
        <f t="shared" si="23"/>
        <v>320.41799999999984</v>
      </c>
      <c r="AA92" s="27">
        <f t="shared" si="21"/>
        <v>5.592349082655188</v>
      </c>
      <c r="AB92" s="7"/>
      <c r="AC92" s="28">
        <f t="shared" ca="1" si="13"/>
        <v>4.5891006291583381E-2</v>
      </c>
      <c r="AD92" s="27"/>
      <c r="AE92" s="7"/>
    </row>
    <row r="93" spans="1:31" s="26" customFormat="1" x14ac:dyDescent="0.25">
      <c r="A93" s="26">
        <v>8</v>
      </c>
      <c r="B93" s="26">
        <v>-635</v>
      </c>
      <c r="C93" s="26">
        <v>12027</v>
      </c>
      <c r="D93" s="26">
        <v>11699</v>
      </c>
      <c r="E93" s="26">
        <v>14380</v>
      </c>
      <c r="F93" s="26">
        <v>14699</v>
      </c>
      <c r="G93" s="27"/>
      <c r="H93" s="7"/>
      <c r="I93" s="28">
        <f t="shared" si="14"/>
        <v>-2353</v>
      </c>
      <c r="J93" s="27">
        <f t="shared" si="14"/>
        <v>-3000</v>
      </c>
      <c r="K93" s="7"/>
      <c r="L93" s="171">
        <f t="shared" si="22"/>
        <v>0.61973794015090811</v>
      </c>
      <c r="M93" s="27">
        <f t="shared" ca="1" si="15"/>
        <v>4.7678925542231072E-5</v>
      </c>
      <c r="N93" s="44"/>
      <c r="O93" s="44"/>
      <c r="P93" s="7"/>
      <c r="Q93" s="28">
        <f t="shared" ca="1" si="16"/>
        <v>-2331.1133972354805</v>
      </c>
      <c r="R93" s="27">
        <f t="shared" ca="1" si="17"/>
        <v>-3020.8578612626225</v>
      </c>
      <c r="S93" s="7"/>
      <c r="T93" s="28">
        <f t="shared" ca="1" si="18"/>
        <v>0.60702448317002899</v>
      </c>
      <c r="U93" s="27">
        <f t="shared" ca="1" si="19"/>
        <v>-0.79241188693882458</v>
      </c>
      <c r="V93" s="7"/>
      <c r="W93" s="28">
        <f t="shared" ca="1" si="20"/>
        <v>0.61283294735277782</v>
      </c>
      <c r="X93" s="27">
        <f t="shared" ca="1" si="24"/>
        <v>314.7486140132354</v>
      </c>
      <c r="Y93" s="7"/>
      <c r="Z93" s="28">
        <f t="shared" si="23"/>
        <v>314.70299999999986</v>
      </c>
      <c r="AA93" s="27">
        <f t="shared" si="21"/>
        <v>5.4926035159037125</v>
      </c>
      <c r="AB93" s="7"/>
      <c r="AC93" s="28">
        <f t="shared" ca="1" si="13"/>
        <v>4.5614013235535822E-2</v>
      </c>
      <c r="AD93" s="27"/>
      <c r="AE93" s="7"/>
    </row>
    <row r="94" spans="1:31" s="26" customFormat="1" x14ac:dyDescent="0.25">
      <c r="A94" s="26">
        <v>9</v>
      </c>
      <c r="B94" s="26">
        <v>-622</v>
      </c>
      <c r="C94" s="26">
        <v>11884</v>
      </c>
      <c r="D94" s="26">
        <v>11822</v>
      </c>
      <c r="E94" s="26">
        <v>14528</v>
      </c>
      <c r="F94" s="26">
        <v>14582</v>
      </c>
      <c r="G94" s="27"/>
      <c r="H94" s="7"/>
      <c r="I94" s="28">
        <f t="shared" si="14"/>
        <v>-2644</v>
      </c>
      <c r="J94" s="27">
        <f t="shared" si="14"/>
        <v>-2760</v>
      </c>
      <c r="K94" s="7"/>
      <c r="L94" s="171">
        <f t="shared" si="22"/>
        <v>0.69333894568897758</v>
      </c>
      <c r="M94" s="27">
        <f t="shared" ca="1" si="15"/>
        <v>2.6909486073563956E-5</v>
      </c>
      <c r="N94" s="44"/>
      <c r="O94" s="44"/>
      <c r="P94" s="7"/>
      <c r="Q94" s="28">
        <f t="shared" ca="1" si="16"/>
        <v>-2622.1133972354805</v>
      </c>
      <c r="R94" s="27">
        <f t="shared" ca="1" si="17"/>
        <v>-2780.8578612626225</v>
      </c>
      <c r="S94" s="7"/>
      <c r="T94" s="28">
        <f t="shared" ca="1" si="18"/>
        <v>0.68280120205979411</v>
      </c>
      <c r="U94" s="27">
        <f t="shared" ca="1" si="19"/>
        <v>-0.72945663991974463</v>
      </c>
      <c r="V94" s="7"/>
      <c r="W94" s="28">
        <f t="shared" ca="1" si="20"/>
        <v>0.6881515102846989</v>
      </c>
      <c r="X94" s="27">
        <f t="shared" ca="1" si="24"/>
        <v>309.13511405449799</v>
      </c>
      <c r="Y94" s="7"/>
      <c r="Z94" s="28">
        <f t="shared" si="23"/>
        <v>309.10499999999985</v>
      </c>
      <c r="AA94" s="27">
        <f t="shared" si="21"/>
        <v>5.3948999843770693</v>
      </c>
      <c r="AB94" s="7"/>
      <c r="AC94" s="28">
        <f t="shared" ca="1" si="13"/>
        <v>3.0114054498142195E-2</v>
      </c>
      <c r="AD94" s="27"/>
      <c r="AE94" s="7"/>
    </row>
    <row r="95" spans="1:31" s="26" customFormat="1" x14ac:dyDescent="0.25">
      <c r="A95" s="26">
        <v>10</v>
      </c>
      <c r="B95" s="26">
        <v>-606</v>
      </c>
      <c r="C95" s="26">
        <v>11759</v>
      </c>
      <c r="D95" s="26">
        <v>11953</v>
      </c>
      <c r="E95" s="26">
        <v>14655</v>
      </c>
      <c r="F95" s="26">
        <v>14453</v>
      </c>
      <c r="G95" s="27"/>
      <c r="H95" s="7"/>
      <c r="I95" s="28">
        <f t="shared" si="14"/>
        <v>-2896</v>
      </c>
      <c r="J95" s="27">
        <f t="shared" si="14"/>
        <v>-2500</v>
      </c>
      <c r="K95" s="7"/>
      <c r="L95" s="171">
        <f t="shared" si="22"/>
        <v>0.75869174083060797</v>
      </c>
      <c r="M95" s="27">
        <f t="shared" ca="1" si="15"/>
        <v>2.9332298004907663E-5</v>
      </c>
      <c r="N95" s="44"/>
      <c r="O95" s="44"/>
      <c r="P95" s="7"/>
      <c r="Q95" s="28">
        <f t="shared" ca="1" si="16"/>
        <v>-2874.1133972354805</v>
      </c>
      <c r="R95" s="27">
        <f t="shared" ca="1" si="17"/>
        <v>-2520.8578612626225</v>
      </c>
      <c r="S95" s="7"/>
      <c r="T95" s="28">
        <f t="shared" ca="1" si="18"/>
        <v>0.74842227821175566</v>
      </c>
      <c r="U95" s="27">
        <f t="shared" ca="1" si="19"/>
        <v>-0.66125512231574135</v>
      </c>
      <c r="V95" s="7"/>
      <c r="W95" s="28">
        <f t="shared" ca="1" si="20"/>
        <v>0.75327581080845041</v>
      </c>
      <c r="X95" s="27">
        <f t="shared" ca="1" si="24"/>
        <v>303.74408119346526</v>
      </c>
      <c r="Y95" s="7"/>
      <c r="Z95" s="28">
        <f t="shared" si="23"/>
        <v>303.65099999999984</v>
      </c>
      <c r="AA95" s="27">
        <f t="shared" si="21"/>
        <v>5.2997097269732993</v>
      </c>
      <c r="AB95" s="7"/>
      <c r="AC95" s="28">
        <f t="shared" ca="1" si="13"/>
        <v>9.3081193465422984E-2</v>
      </c>
      <c r="AD95" s="27"/>
      <c r="AE95" s="7"/>
    </row>
    <row r="96" spans="1:31" s="26" customFormat="1" x14ac:dyDescent="0.25">
      <c r="A96" s="26">
        <v>11</v>
      </c>
      <c r="B96" s="26">
        <v>-616</v>
      </c>
      <c r="C96" s="26">
        <v>11636</v>
      </c>
      <c r="D96" s="26">
        <v>12094</v>
      </c>
      <c r="E96" s="26">
        <v>14763</v>
      </c>
      <c r="F96" s="26">
        <v>14297</v>
      </c>
      <c r="G96" s="27"/>
      <c r="H96" s="7"/>
      <c r="I96" s="28">
        <f t="shared" si="14"/>
        <v>-3127</v>
      </c>
      <c r="J96" s="27">
        <f t="shared" si="14"/>
        <v>-2203</v>
      </c>
      <c r="K96" s="7"/>
      <c r="L96" s="171">
        <f t="shared" si="22"/>
        <v>0.81807946117519359</v>
      </c>
      <c r="M96" s="27">
        <f t="shared" ca="1" si="15"/>
        <v>2.7236535333074783E-5</v>
      </c>
      <c r="N96" s="44"/>
      <c r="O96" s="44"/>
      <c r="P96" s="7"/>
      <c r="Q96" s="28">
        <f t="shared" ca="1" si="16"/>
        <v>-3105.1133972354805</v>
      </c>
      <c r="R96" s="27">
        <f t="shared" ca="1" si="17"/>
        <v>-2223.8578612626225</v>
      </c>
      <c r="S96" s="7"/>
      <c r="T96" s="28">
        <f t="shared" ca="1" si="18"/>
        <v>0.80857493135105374</v>
      </c>
      <c r="U96" s="27">
        <f t="shared" ca="1" si="19"/>
        <v>-0.58334800412962995</v>
      </c>
      <c r="V96" s="7"/>
      <c r="W96" s="28">
        <f t="shared" ca="1" si="20"/>
        <v>0.81286059776128106</v>
      </c>
      <c r="X96" s="27">
        <f t="shared" ca="1" si="24"/>
        <v>298.1311952217286</v>
      </c>
      <c r="Y96" s="7"/>
      <c r="Z96" s="28">
        <f t="shared" si="23"/>
        <v>298.10699999999986</v>
      </c>
      <c r="AA96" s="27">
        <f t="shared" si="21"/>
        <v>5.2029486732427337</v>
      </c>
      <c r="AB96" s="7"/>
      <c r="AC96" s="28">
        <f t="shared" ca="1" si="13"/>
        <v>2.4195221728746219E-2</v>
      </c>
      <c r="AD96" s="27"/>
      <c r="AE96" s="7"/>
    </row>
    <row r="97" spans="1:31" s="26" customFormat="1" x14ac:dyDescent="0.25">
      <c r="A97" s="26">
        <v>12</v>
      </c>
      <c r="B97" s="26">
        <v>-636</v>
      </c>
      <c r="C97" s="26">
        <v>11525</v>
      </c>
      <c r="D97" s="26">
        <v>12254</v>
      </c>
      <c r="E97" s="26">
        <v>14867</v>
      </c>
      <c r="F97" s="26">
        <v>14137</v>
      </c>
      <c r="G97" s="27"/>
      <c r="H97" s="7"/>
      <c r="I97" s="28">
        <f t="shared" si="14"/>
        <v>-3342</v>
      </c>
      <c r="J97" s="27">
        <f t="shared" si="14"/>
        <v>-1883</v>
      </c>
      <c r="K97" s="7"/>
      <c r="L97" s="171">
        <f t="shared" si="22"/>
        <v>0.87135942684543288</v>
      </c>
      <c r="M97" s="27">
        <f t="shared" ca="1" si="15"/>
        <v>9.7635725250913628E-6</v>
      </c>
      <c r="N97" s="44"/>
      <c r="O97" s="44"/>
      <c r="P97" s="7"/>
      <c r="Q97" s="28">
        <f t="shared" ca="1" si="16"/>
        <v>-3320.1133972354805</v>
      </c>
      <c r="R97" s="27">
        <f t="shared" ca="1" si="17"/>
        <v>-1903.8578612626225</v>
      </c>
      <c r="S97" s="7"/>
      <c r="T97" s="28">
        <f t="shared" ca="1" si="18"/>
        <v>0.864561166956894</v>
      </c>
      <c r="U97" s="27">
        <f t="shared" ca="1" si="19"/>
        <v>-0.49940767477085674</v>
      </c>
      <c r="V97" s="7"/>
      <c r="W97" s="28">
        <f t="shared" ca="1" si="20"/>
        <v>0.86823475525867511</v>
      </c>
      <c r="X97" s="27">
        <f t="shared" ca="1" si="24"/>
        <v>292.37361329633165</v>
      </c>
      <c r="Y97" s="7"/>
      <c r="Z97" s="28">
        <f t="shared" si="23"/>
        <v>292.38299999999987</v>
      </c>
      <c r="AA97" s="27">
        <f t="shared" si="21"/>
        <v>5.1030460268585784</v>
      </c>
      <c r="AB97" s="7"/>
      <c r="AC97" s="28">
        <f t="shared" ca="1" si="13"/>
        <v>-9.3867036682127036E-3</v>
      </c>
      <c r="AD97" s="27"/>
      <c r="AE97" s="7"/>
    </row>
    <row r="98" spans="1:31" s="26" customFormat="1" x14ac:dyDescent="0.25">
      <c r="A98" s="26">
        <v>13</v>
      </c>
      <c r="B98" s="26">
        <v>-633</v>
      </c>
      <c r="C98" s="26">
        <v>11454</v>
      </c>
      <c r="D98" s="26">
        <v>12439</v>
      </c>
      <c r="E98" s="26">
        <v>14973</v>
      </c>
      <c r="F98" s="26">
        <v>13988</v>
      </c>
      <c r="G98" s="27"/>
      <c r="H98" s="7"/>
      <c r="I98" s="28">
        <f t="shared" si="14"/>
        <v>-3519</v>
      </c>
      <c r="J98" s="27">
        <f t="shared" si="14"/>
        <v>-1549</v>
      </c>
      <c r="K98" s="7"/>
      <c r="L98" s="171">
        <f t="shared" si="22"/>
        <v>0.91576078037349273</v>
      </c>
      <c r="M98" s="27">
        <f t="shared" ca="1" si="15"/>
        <v>4.3023780906387031E-6</v>
      </c>
      <c r="N98" s="44"/>
      <c r="O98" s="44"/>
      <c r="P98" s="7"/>
      <c r="Q98" s="28">
        <f t="shared" ca="1" si="16"/>
        <v>-3497.1133972354805</v>
      </c>
      <c r="R98" s="27">
        <f t="shared" ca="1" si="17"/>
        <v>-1569.8578612626225</v>
      </c>
      <c r="S98" s="7"/>
      <c r="T98" s="28">
        <f t="shared" ca="1" si="18"/>
        <v>0.91065216092077172</v>
      </c>
      <c r="U98" s="27">
        <f t="shared" ca="1" si="19"/>
        <v>-0.41179495600263716</v>
      </c>
      <c r="V98" s="7"/>
      <c r="W98" s="28">
        <f t="shared" ca="1" si="20"/>
        <v>0.91368656290884764</v>
      </c>
      <c r="X98" s="27">
        <f t="shared" ca="1" si="24"/>
        <v>286.727050916547</v>
      </c>
      <c r="Y98" s="7"/>
      <c r="Z98" s="28">
        <f t="shared" si="23"/>
        <v>286.68599999999986</v>
      </c>
      <c r="AA98" s="27">
        <f t="shared" si="21"/>
        <v>5.0036146193724615</v>
      </c>
      <c r="AB98" s="7"/>
      <c r="AC98" s="28">
        <f t="shared" ca="1" si="13"/>
        <v>4.105091654713533E-2</v>
      </c>
      <c r="AD98" s="27"/>
      <c r="AE98" s="7"/>
    </row>
    <row r="99" spans="1:31" s="26" customFormat="1" x14ac:dyDescent="0.25">
      <c r="A99" s="26">
        <v>14</v>
      </c>
      <c r="B99" s="26">
        <v>-635</v>
      </c>
      <c r="C99" s="26">
        <v>11376</v>
      </c>
      <c r="D99" s="26">
        <v>12606</v>
      </c>
      <c r="E99" s="26">
        <v>15040</v>
      </c>
      <c r="F99" s="26">
        <v>13803</v>
      </c>
      <c r="G99" s="27"/>
      <c r="H99" s="7"/>
      <c r="I99" s="28">
        <f t="shared" si="14"/>
        <v>-3664</v>
      </c>
      <c r="J99" s="27">
        <f t="shared" si="14"/>
        <v>-1197</v>
      </c>
      <c r="K99" s="7"/>
      <c r="L99" s="171">
        <f t="shared" si="22"/>
        <v>0.9512128020220012</v>
      </c>
      <c r="M99" s="27">
        <f t="shared" ca="1" si="15"/>
        <v>1.9536635821426924E-7</v>
      </c>
      <c r="N99" s="44"/>
      <c r="O99" s="44"/>
      <c r="P99" s="7"/>
      <c r="Q99" s="28">
        <f t="shared" ca="1" si="16"/>
        <v>-3642.1133972354805</v>
      </c>
      <c r="R99" s="27">
        <f t="shared" ca="1" si="17"/>
        <v>-1217.8578612626225</v>
      </c>
      <c r="S99" s="7"/>
      <c r="T99" s="28">
        <f t="shared" ca="1" si="18"/>
        <v>0.94841031981773372</v>
      </c>
      <c r="U99" s="27">
        <f t="shared" ca="1" si="19"/>
        <v>-0.31946059370798657</v>
      </c>
      <c r="V99" s="7"/>
      <c r="W99" s="28">
        <f t="shared" ca="1" si="20"/>
        <v>0.95077079935434605</v>
      </c>
      <c r="X99" s="27">
        <f t="shared" ca="1" si="24"/>
        <v>281.03858319513392</v>
      </c>
      <c r="Y99" s="7"/>
      <c r="Z99" s="28">
        <f t="shared" si="23"/>
        <v>280.97099999999989</v>
      </c>
      <c r="AA99" s="27">
        <f t="shared" si="21"/>
        <v>4.9038690526209852</v>
      </c>
      <c r="AB99" s="7"/>
      <c r="AC99" s="28">
        <f t="shared" ca="1" si="13"/>
        <v>6.7583195134034213E-2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11324</v>
      </c>
      <c r="D100" s="26">
        <v>12789</v>
      </c>
      <c r="E100" s="26">
        <v>15089</v>
      </c>
      <c r="F100" s="26">
        <v>13619</v>
      </c>
      <c r="G100" s="27"/>
      <c r="H100" s="7"/>
      <c r="I100" s="28">
        <f t="shared" si="14"/>
        <v>-3765</v>
      </c>
      <c r="J100" s="27">
        <f t="shared" si="14"/>
        <v>-830</v>
      </c>
      <c r="K100" s="7"/>
      <c r="L100" s="171">
        <f t="shared" si="22"/>
        <v>0.97717552498945681</v>
      </c>
      <c r="M100" s="27">
        <f t="shared" ca="1" si="15"/>
        <v>6.5157954034486633E-7</v>
      </c>
      <c r="N100" s="44"/>
      <c r="O100" s="44"/>
      <c r="P100" s="7"/>
      <c r="Q100" s="28">
        <f t="shared" ca="1" si="16"/>
        <v>-3743.1133972354805</v>
      </c>
      <c r="R100" s="27">
        <f t="shared" ca="1" si="17"/>
        <v>-850.85786126262246</v>
      </c>
      <c r="S100" s="7"/>
      <c r="T100" s="28">
        <f t="shared" ca="1" si="18"/>
        <v>0.97471083049768659</v>
      </c>
      <c r="U100" s="27">
        <f t="shared" ca="1" si="19"/>
        <v>-0.22319152847464352</v>
      </c>
      <c r="V100" s="7"/>
      <c r="W100" s="28">
        <f t="shared" ca="1" si="20"/>
        <v>0.97636832021968345</v>
      </c>
      <c r="X100" s="27">
        <f t="shared" ca="1" si="24"/>
        <v>275.34235542027739</v>
      </c>
      <c r="Y100" s="7"/>
      <c r="Z100" s="28">
        <f t="shared" si="23"/>
        <v>275.26499999999987</v>
      </c>
      <c r="AA100" s="27">
        <f t="shared" si="21"/>
        <v>4.8042805655021885</v>
      </c>
      <c r="AB100" s="7"/>
      <c r="AC100" s="28">
        <f t="shared" ca="1" si="13"/>
        <v>7.7355420277513076E-2</v>
      </c>
      <c r="AD100" s="27"/>
      <c r="AE100" s="7"/>
    </row>
    <row r="101" spans="1:31" s="26" customFormat="1" x14ac:dyDescent="0.25">
      <c r="A101" s="26">
        <v>16</v>
      </c>
      <c r="B101" s="26">
        <v>-631</v>
      </c>
      <c r="C101" s="26">
        <v>11293</v>
      </c>
      <c r="D101" s="26">
        <v>12976</v>
      </c>
      <c r="E101" s="26">
        <v>15126</v>
      </c>
      <c r="F101" s="26">
        <v>13436</v>
      </c>
      <c r="G101" s="27"/>
      <c r="H101" s="7"/>
      <c r="I101" s="28">
        <f t="shared" si="14"/>
        <v>-3833</v>
      </c>
      <c r="J101" s="27">
        <f t="shared" si="14"/>
        <v>-460</v>
      </c>
      <c r="K101" s="7"/>
      <c r="L101" s="171">
        <f t="shared" si="22"/>
        <v>0.99340082038937516</v>
      </c>
      <c r="M101" s="27">
        <f t="shared" ca="1" si="15"/>
        <v>1.1694546657203983E-9</v>
      </c>
      <c r="N101" s="44"/>
      <c r="O101" s="44"/>
      <c r="P101" s="7"/>
      <c r="Q101" s="28">
        <f t="shared" ca="1" si="16"/>
        <v>-3811.1133972354805</v>
      </c>
      <c r="R101" s="27">
        <f t="shared" ca="1" si="17"/>
        <v>-480.85786126262246</v>
      </c>
      <c r="S101" s="7"/>
      <c r="T101" s="28">
        <f t="shared" ca="1" si="18"/>
        <v>0.99241810501488259</v>
      </c>
      <c r="U101" s="27">
        <f t="shared" ca="1" si="19"/>
        <v>-0.12613552265356195</v>
      </c>
      <c r="V101" s="7"/>
      <c r="W101" s="28">
        <f t="shared" ca="1" si="20"/>
        <v>0.993366623099048</v>
      </c>
      <c r="X101" s="27">
        <f t="shared" ca="1" si="24"/>
        <v>269.70271384678335</v>
      </c>
      <c r="Y101" s="7"/>
      <c r="Z101" s="28">
        <f t="shared" si="23"/>
        <v>269.5859999999999</v>
      </c>
      <c r="AA101" s="27">
        <f t="shared" si="21"/>
        <v>4.7051633172814311</v>
      </c>
      <c r="AB101" s="7"/>
      <c r="AC101" s="28">
        <f t="shared" ca="1" si="13"/>
        <v>0.11671384678345476</v>
      </c>
      <c r="AD101" s="27"/>
      <c r="AE101" s="7"/>
    </row>
    <row r="102" spans="1:31" s="26" customFormat="1" x14ac:dyDescent="0.25">
      <c r="A102" s="26">
        <v>17</v>
      </c>
      <c r="B102" s="26">
        <v>-618</v>
      </c>
      <c r="C102" s="26">
        <v>11265</v>
      </c>
      <c r="D102" s="26">
        <v>13147</v>
      </c>
      <c r="E102" s="26">
        <v>15125</v>
      </c>
      <c r="F102" s="26">
        <v>13237</v>
      </c>
      <c r="G102" s="27"/>
      <c r="H102" s="7"/>
      <c r="I102" s="28">
        <f t="shared" si="14"/>
        <v>-3860</v>
      </c>
      <c r="J102" s="27">
        <f t="shared" si="14"/>
        <v>-90</v>
      </c>
      <c r="K102" s="7"/>
      <c r="L102" s="171">
        <f t="shared" si="22"/>
        <v>0.99984029699323762</v>
      </c>
      <c r="M102" s="27">
        <f t="shared" ca="1" si="15"/>
        <v>2.3134764813340087E-8</v>
      </c>
      <c r="N102" s="44"/>
      <c r="O102" s="44"/>
      <c r="P102" s="7"/>
      <c r="Q102" s="28">
        <f t="shared" ca="1" si="16"/>
        <v>-3838.1133972354805</v>
      </c>
      <c r="R102" s="27">
        <f t="shared" ca="1" si="17"/>
        <v>-110.85786126262245</v>
      </c>
      <c r="S102" s="7"/>
      <c r="T102" s="28">
        <f t="shared" ca="1" si="18"/>
        <v>0.99944893460259276</v>
      </c>
      <c r="U102" s="27">
        <f t="shared" ca="1" si="19"/>
        <v>-2.9079516832480369E-2</v>
      </c>
      <c r="V102" s="7"/>
      <c r="W102" s="28">
        <f t="shared" ca="1" si="20"/>
        <v>0.9996881958268603</v>
      </c>
      <c r="X102" s="27">
        <f t="shared" ca="1" si="24"/>
        <v>264.13233118397306</v>
      </c>
      <c r="Y102" s="7"/>
      <c r="Z102" s="28">
        <f t="shared" si="23"/>
        <v>264.02399999999989</v>
      </c>
      <c r="AA102" s="27">
        <f t="shared" si="21"/>
        <v>4.608088104285506</v>
      </c>
      <c r="AB102" s="7"/>
      <c r="AC102" s="28">
        <f t="shared" ca="1" si="13"/>
        <v>0.10833118397317776</v>
      </c>
      <c r="AD102" s="27"/>
      <c r="AE102" s="7"/>
    </row>
    <row r="103" spans="1:31" s="26" customFormat="1" x14ac:dyDescent="0.25">
      <c r="A103" s="26">
        <v>18</v>
      </c>
      <c r="B103" s="26">
        <v>-612</v>
      </c>
      <c r="C103" s="26">
        <v>11273</v>
      </c>
      <c r="D103" s="26">
        <v>13337</v>
      </c>
      <c r="E103" s="26">
        <v>15132</v>
      </c>
      <c r="F103" s="26">
        <v>13064</v>
      </c>
      <c r="G103" s="27"/>
      <c r="H103" s="7"/>
      <c r="I103" s="28">
        <f t="shared" si="14"/>
        <v>-3859</v>
      </c>
      <c r="J103" s="27">
        <f t="shared" si="14"/>
        <v>273</v>
      </c>
      <c r="K103" s="7"/>
      <c r="L103" s="171">
        <f t="shared" si="22"/>
        <v>0.99693920477478737</v>
      </c>
      <c r="M103" s="27">
        <f t="shared" ca="1" si="15"/>
        <v>3.2132722035689383E-6</v>
      </c>
      <c r="N103" s="44"/>
      <c r="O103" s="44"/>
      <c r="P103" s="7"/>
      <c r="Q103" s="28">
        <f t="shared" ca="1" si="16"/>
        <v>-3837.1133972354805</v>
      </c>
      <c r="R103" s="27">
        <f t="shared" ca="1" si="17"/>
        <v>252.14213873737754</v>
      </c>
      <c r="S103" s="7"/>
      <c r="T103" s="28">
        <f t="shared" ca="1" si="18"/>
        <v>0.99918853350675163</v>
      </c>
      <c r="U103" s="27">
        <f t="shared" ca="1" si="19"/>
        <v>6.6140294283878021E-2</v>
      </c>
      <c r="V103" s="7"/>
      <c r="W103" s="28">
        <f t="shared" ca="1" si="20"/>
        <v>0.99873176501186978</v>
      </c>
      <c r="X103" s="27">
        <f t="shared" ca="1" si="24"/>
        <v>258.67730828054835</v>
      </c>
      <c r="Y103" s="7"/>
      <c r="Z103" s="28">
        <f t="shared" si="23"/>
        <v>258.51599999999991</v>
      </c>
      <c r="AA103" s="27">
        <f t="shared" si="21"/>
        <v>4.5119553690856593</v>
      </c>
      <c r="AB103" s="7"/>
      <c r="AC103" s="28">
        <f t="shared" ca="1" si="13"/>
        <v>0.1613082805484396</v>
      </c>
      <c r="AD103" s="27"/>
      <c r="AE103" s="7"/>
    </row>
    <row r="104" spans="1:31" s="26" customFormat="1" x14ac:dyDescent="0.25">
      <c r="A104" s="26">
        <v>19</v>
      </c>
      <c r="B104" s="26">
        <v>-620</v>
      </c>
      <c r="C104" s="26">
        <v>11298</v>
      </c>
      <c r="D104" s="26">
        <v>13518</v>
      </c>
      <c r="E104" s="26">
        <v>15110</v>
      </c>
      <c r="F104" s="26">
        <v>12880</v>
      </c>
      <c r="G104" s="27"/>
      <c r="H104" s="7"/>
      <c r="I104" s="28">
        <f t="shared" si="14"/>
        <v>-3812</v>
      </c>
      <c r="J104" s="27">
        <f t="shared" si="14"/>
        <v>638</v>
      </c>
      <c r="K104" s="7"/>
      <c r="L104" s="171">
        <f t="shared" si="22"/>
        <v>0.98461317179772934</v>
      </c>
      <c r="M104" s="27">
        <f t="shared" ca="1" si="15"/>
        <v>1.3913550678894821E-6</v>
      </c>
      <c r="N104" s="44"/>
      <c r="O104" s="44"/>
      <c r="P104" s="7"/>
      <c r="Q104" s="28">
        <f t="shared" ca="1" si="16"/>
        <v>-3790.1133972354805</v>
      </c>
      <c r="R104" s="27">
        <f t="shared" ca="1" si="17"/>
        <v>617.14213873737754</v>
      </c>
      <c r="S104" s="7"/>
      <c r="T104" s="28">
        <f t="shared" ca="1" si="18"/>
        <v>0.98694968200221911</v>
      </c>
      <c r="U104" s="27">
        <f t="shared" ca="1" si="19"/>
        <v>0.16188473245872875</v>
      </c>
      <c r="V104" s="7"/>
      <c r="W104" s="28">
        <f t="shared" ca="1" si="20"/>
        <v>0.98579272894678549</v>
      </c>
      <c r="X104" s="27">
        <f t="shared" ca="1" si="24"/>
        <v>253.14039601646186</v>
      </c>
      <c r="Y104" s="7"/>
      <c r="Z104" s="28">
        <f t="shared" si="23"/>
        <v>252.93599999999989</v>
      </c>
      <c r="AA104" s="27">
        <f t="shared" si="21"/>
        <v>4.4145659968243756</v>
      </c>
      <c r="AB104" s="7"/>
      <c r="AC104" s="28">
        <f t="shared" ca="1" si="13"/>
        <v>0.20439601646197048</v>
      </c>
      <c r="AD104" s="27"/>
      <c r="AE104" s="7"/>
    </row>
    <row r="105" spans="1:31" s="26" customFormat="1" x14ac:dyDescent="0.25">
      <c r="A105" s="26">
        <v>20</v>
      </c>
      <c r="B105" s="26">
        <v>-622</v>
      </c>
      <c r="C105" s="26">
        <v>11336</v>
      </c>
      <c r="D105" s="26">
        <v>13708</v>
      </c>
      <c r="E105" s="26">
        <v>15076</v>
      </c>
      <c r="F105" s="26">
        <v>12703</v>
      </c>
      <c r="G105" s="27"/>
      <c r="H105" s="7"/>
      <c r="I105" s="28">
        <f t="shared" si="14"/>
        <v>-3740</v>
      </c>
      <c r="J105" s="27">
        <f t="shared" si="14"/>
        <v>1005</v>
      </c>
      <c r="K105" s="7"/>
      <c r="L105" s="171">
        <f t="shared" si="22"/>
        <v>0.9628710036970034</v>
      </c>
      <c r="M105" s="27">
        <f t="shared" ca="1" si="15"/>
        <v>1.2031553888443333E-5</v>
      </c>
      <c r="N105" s="44"/>
      <c r="O105" s="44"/>
      <c r="P105" s="7"/>
      <c r="Q105" s="28">
        <f t="shared" ca="1" si="16"/>
        <v>-3718.1133972354805</v>
      </c>
      <c r="R105" s="27">
        <f t="shared" ca="1" si="17"/>
        <v>984.14213873737754</v>
      </c>
      <c r="S105" s="7"/>
      <c r="T105" s="28">
        <f t="shared" ca="1" si="18"/>
        <v>0.96820080310165868</v>
      </c>
      <c r="U105" s="27">
        <f t="shared" ca="1" si="19"/>
        <v>0.25815379769207181</v>
      </c>
      <c r="V105" s="7"/>
      <c r="W105" s="28">
        <f t="shared" ca="1" si="20"/>
        <v>0.96633965673362199</v>
      </c>
      <c r="X105" s="27">
        <f t="shared" ca="1" si="24"/>
        <v>247.50909188124933</v>
      </c>
      <c r="Y105" s="7"/>
      <c r="Z105" s="28">
        <f t="shared" si="23"/>
        <v>247.33799999999988</v>
      </c>
      <c r="AA105" s="27">
        <f t="shared" si="21"/>
        <v>4.3168624652977323</v>
      </c>
      <c r="AB105" s="7"/>
      <c r="AC105" s="28">
        <f t="shared" ca="1" si="13"/>
        <v>0.17109188124945263</v>
      </c>
      <c r="AD105" s="27"/>
      <c r="AE105" s="7"/>
    </row>
    <row r="106" spans="1:31" s="26" customFormat="1" x14ac:dyDescent="0.25">
      <c r="A106" s="26">
        <v>21</v>
      </c>
      <c r="B106" s="26">
        <v>-631</v>
      </c>
      <c r="C106" s="26">
        <v>11385</v>
      </c>
      <c r="D106" s="26">
        <v>13877</v>
      </c>
      <c r="E106" s="26">
        <v>15011</v>
      </c>
      <c r="F106" s="26">
        <v>12516</v>
      </c>
      <c r="G106" s="27"/>
      <c r="H106" s="7"/>
      <c r="I106" s="28">
        <f t="shared" si="14"/>
        <v>-3626</v>
      </c>
      <c r="J106" s="27">
        <f t="shared" si="14"/>
        <v>1361</v>
      </c>
      <c r="K106" s="7"/>
      <c r="L106" s="171">
        <f t="shared" si="22"/>
        <v>0.93143105193662967</v>
      </c>
      <c r="M106" s="27">
        <f t="shared" ca="1" si="15"/>
        <v>2.0606932950485477E-5</v>
      </c>
      <c r="N106" s="44"/>
      <c r="O106" s="44"/>
      <c r="P106" s="7"/>
      <c r="Q106" s="28">
        <f t="shared" ca="1" si="16"/>
        <v>-3604.1133972354805</v>
      </c>
      <c r="R106" s="27">
        <f t="shared" ca="1" si="17"/>
        <v>1340.1421387373775</v>
      </c>
      <c r="S106" s="7"/>
      <c r="T106" s="28">
        <f t="shared" ca="1" si="18"/>
        <v>0.93851507817577129</v>
      </c>
      <c r="U106" s="27">
        <f t="shared" ca="1" si="19"/>
        <v>0.35153741410370709</v>
      </c>
      <c r="V106" s="7"/>
      <c r="W106" s="28">
        <f t="shared" ca="1" si="20"/>
        <v>0.9359705379152935</v>
      </c>
      <c r="X106" s="27">
        <f t="shared" ca="1" si="24"/>
        <v>241.880673195648</v>
      </c>
      <c r="Y106" s="7"/>
      <c r="Z106" s="28">
        <f t="shared" si="23"/>
        <v>241.65899999999988</v>
      </c>
      <c r="AA106" s="27">
        <f t="shared" si="21"/>
        <v>4.2177452170769749</v>
      </c>
      <c r="AB106" s="7"/>
      <c r="AC106" s="28">
        <f t="shared" ca="1" si="13"/>
        <v>0.2216731956481226</v>
      </c>
      <c r="AD106" s="27"/>
      <c r="AE106" s="7"/>
    </row>
    <row r="107" spans="1:31" s="26" customFormat="1" x14ac:dyDescent="0.25">
      <c r="A107" s="26">
        <v>22</v>
      </c>
      <c r="B107" s="26">
        <v>-639</v>
      </c>
      <c r="C107" s="26">
        <v>11465</v>
      </c>
      <c r="D107" s="26">
        <v>14052</v>
      </c>
      <c r="E107" s="26">
        <v>14938</v>
      </c>
      <c r="F107" s="26">
        <v>12342</v>
      </c>
      <c r="G107" s="27"/>
      <c r="H107" s="7"/>
      <c r="I107" s="28">
        <f t="shared" si="14"/>
        <v>-3473</v>
      </c>
      <c r="J107" s="27">
        <f t="shared" si="14"/>
        <v>1710</v>
      </c>
      <c r="K107" s="7"/>
      <c r="L107" s="171">
        <f t="shared" si="22"/>
        <v>0.8902764020015157</v>
      </c>
      <c r="M107" s="27">
        <f t="shared" ca="1" si="15"/>
        <v>2.6858565120651148E-5</v>
      </c>
      <c r="N107" s="44"/>
      <c r="O107" s="44"/>
      <c r="P107" s="7"/>
      <c r="Q107" s="28">
        <f t="shared" ca="1" si="16"/>
        <v>-3451.1133972354805</v>
      </c>
      <c r="R107" s="27">
        <f t="shared" ca="1" si="17"/>
        <v>1689.1421387373775</v>
      </c>
      <c r="S107" s="7"/>
      <c r="T107" s="28">
        <f t="shared" ca="1" si="18"/>
        <v>0.89867371051208034</v>
      </c>
      <c r="U107" s="27">
        <f t="shared" ca="1" si="19"/>
        <v>0.44308483581061914</v>
      </c>
      <c r="V107" s="7"/>
      <c r="W107" s="28">
        <f t="shared" ca="1" si="20"/>
        <v>0.89545892697691631</v>
      </c>
      <c r="X107" s="27">
        <f t="shared" ca="1" si="24"/>
        <v>236.13933805001068</v>
      </c>
      <c r="Y107" s="7"/>
      <c r="Z107" s="28">
        <f t="shared" si="23"/>
        <v>235.90799999999987</v>
      </c>
      <c r="AA107" s="27">
        <f t="shared" si="21"/>
        <v>4.1173713317947804</v>
      </c>
      <c r="AB107" s="7"/>
      <c r="AC107" s="28">
        <f t="shared" ca="1" si="13"/>
        <v>0.23133805001080532</v>
      </c>
      <c r="AD107" s="27"/>
      <c r="AE107" s="7"/>
    </row>
    <row r="108" spans="1:31" s="26" customFormat="1" x14ac:dyDescent="0.25">
      <c r="A108" s="26">
        <v>23</v>
      </c>
      <c r="B108" s="26">
        <v>-635</v>
      </c>
      <c r="C108" s="26">
        <v>11564</v>
      </c>
      <c r="D108" s="26">
        <v>14234</v>
      </c>
      <c r="E108" s="26">
        <v>14857</v>
      </c>
      <c r="F108" s="26">
        <v>12185</v>
      </c>
      <c r="G108" s="27"/>
      <c r="H108" s="7"/>
      <c r="I108" s="28">
        <f t="shared" si="14"/>
        <v>-3293</v>
      </c>
      <c r="J108" s="27">
        <f t="shared" si="14"/>
        <v>2049</v>
      </c>
      <c r="K108" s="7"/>
      <c r="L108" s="171">
        <f t="shared" si="22"/>
        <v>0.84050041507961093</v>
      </c>
      <c r="M108" s="27">
        <f t="shared" ca="1" si="15"/>
        <v>5.5280083341931845E-5</v>
      </c>
      <c r="N108" s="44"/>
      <c r="O108" s="44"/>
      <c r="P108" s="7"/>
      <c r="Q108" s="28">
        <f t="shared" ca="1" si="16"/>
        <v>-3271.1133972354805</v>
      </c>
      <c r="R108" s="27">
        <f t="shared" ca="1" si="17"/>
        <v>2028.1421387373775</v>
      </c>
      <c r="S108" s="7"/>
      <c r="T108" s="28">
        <f t="shared" ca="1" si="18"/>
        <v>0.85180151326067921</v>
      </c>
      <c r="U108" s="27">
        <f t="shared" ca="1" si="19"/>
        <v>0.53200912222506958</v>
      </c>
      <c r="V108" s="7"/>
      <c r="W108" s="28">
        <f t="shared" ca="1" si="20"/>
        <v>0.84793547280244885</v>
      </c>
      <c r="X108" s="27">
        <f t="shared" ca="1" si="24"/>
        <v>230.36128919590851</v>
      </c>
      <c r="Y108" s="7"/>
      <c r="Z108" s="28">
        <f t="shared" si="23"/>
        <v>230.19299999999987</v>
      </c>
      <c r="AA108" s="27">
        <f t="shared" si="21"/>
        <v>4.0176257650433049</v>
      </c>
      <c r="AB108" s="7"/>
      <c r="AC108" s="28">
        <f t="shared" ca="1" si="13"/>
        <v>0.16828919590864189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11676</v>
      </c>
      <c r="D109" s="26">
        <v>14386</v>
      </c>
      <c r="E109" s="26">
        <v>14748</v>
      </c>
      <c r="F109" s="26">
        <v>12027</v>
      </c>
      <c r="G109" s="27"/>
      <c r="H109" s="7"/>
      <c r="I109" s="28">
        <f t="shared" si="14"/>
        <v>-3072</v>
      </c>
      <c r="J109" s="27">
        <f t="shared" si="14"/>
        <v>2359</v>
      </c>
      <c r="K109" s="7"/>
      <c r="L109" s="171">
        <f t="shared" si="22"/>
        <v>0.78276024250879994</v>
      </c>
      <c r="M109" s="27">
        <f t="shared" ca="1" si="15"/>
        <v>4.9430054776136724E-5</v>
      </c>
      <c r="N109" s="44"/>
      <c r="O109" s="44"/>
      <c r="P109" s="7"/>
      <c r="Q109" s="28">
        <f t="shared" ca="1" si="16"/>
        <v>-3050.1133972354805</v>
      </c>
      <c r="R109" s="27">
        <f t="shared" ca="1" si="17"/>
        <v>2338.1421387373775</v>
      </c>
      <c r="S109" s="7"/>
      <c r="T109" s="28">
        <f t="shared" ca="1" si="18"/>
        <v>0.79425287107979226</v>
      </c>
      <c r="U109" s="27">
        <f t="shared" ca="1" si="19"/>
        <v>0.61332631629138112</v>
      </c>
      <c r="V109" s="7"/>
      <c r="W109" s="28">
        <f t="shared" ca="1" si="20"/>
        <v>0.7897908936007072</v>
      </c>
      <c r="X109" s="27">
        <f t="shared" ca="1" si="24"/>
        <v>224.63437895305469</v>
      </c>
      <c r="Y109" s="7"/>
      <c r="Z109" s="28">
        <f t="shared" si="23"/>
        <v>224.51399999999987</v>
      </c>
      <c r="AA109" s="27">
        <f t="shared" si="21"/>
        <v>3.9185085168225466</v>
      </c>
      <c r="AB109" s="7"/>
      <c r="AC109" s="28">
        <f t="shared" ca="1" si="13"/>
        <v>0.12037895305482493</v>
      </c>
      <c r="AD109" s="27"/>
      <c r="AE109" s="7"/>
    </row>
    <row r="110" spans="1:31" s="26" customFormat="1" x14ac:dyDescent="0.25">
      <c r="A110" s="26">
        <v>25</v>
      </c>
      <c r="B110" s="26">
        <v>-613</v>
      </c>
      <c r="C110" s="26">
        <v>11791</v>
      </c>
      <c r="D110" s="26">
        <v>14525</v>
      </c>
      <c r="E110" s="26">
        <v>14622</v>
      </c>
      <c r="F110" s="26">
        <v>11886</v>
      </c>
      <c r="G110" s="27"/>
      <c r="H110" s="7"/>
      <c r="I110" s="28">
        <f t="shared" si="14"/>
        <v>-2831</v>
      </c>
      <c r="J110" s="27">
        <f t="shared" si="14"/>
        <v>2639</v>
      </c>
      <c r="K110" s="7"/>
      <c r="L110" s="171">
        <f t="shared" si="22"/>
        <v>0.71930342712538764</v>
      </c>
      <c r="M110" s="27">
        <f t="shared" ca="1" si="15"/>
        <v>5.1728442317734573E-5</v>
      </c>
      <c r="N110" s="44"/>
      <c r="O110" s="44"/>
      <c r="P110" s="7"/>
      <c r="Q110" s="28">
        <f t="shared" ca="1" si="16"/>
        <v>-2809.1133972354805</v>
      </c>
      <c r="R110" s="27">
        <f t="shared" ca="1" si="17"/>
        <v>2618.1421387373775</v>
      </c>
      <c r="S110" s="7"/>
      <c r="T110" s="28">
        <f t="shared" ca="1" si="18"/>
        <v>0.73149620698208306</v>
      </c>
      <c r="U110" s="27">
        <f t="shared" ca="1" si="19"/>
        <v>0.68677410448030773</v>
      </c>
      <c r="V110" s="7"/>
      <c r="W110" s="28">
        <f t="shared" ca="1" si="20"/>
        <v>0.72649567589178432</v>
      </c>
      <c r="X110" s="27">
        <f t="shared" ca="1" si="24"/>
        <v>219.07608766250621</v>
      </c>
      <c r="Y110" s="7"/>
      <c r="Z110" s="28">
        <f t="shared" si="23"/>
        <v>218.99699999999987</v>
      </c>
      <c r="AA110" s="27">
        <f t="shared" si="21"/>
        <v>3.8222187019900193</v>
      </c>
      <c r="AB110" s="7"/>
      <c r="AC110" s="28">
        <f t="shared" ca="1" si="13"/>
        <v>7.9087662506339029E-2</v>
      </c>
      <c r="AD110" s="27"/>
      <c r="AE110" s="7"/>
    </row>
    <row r="111" spans="1:31" s="26" customFormat="1" x14ac:dyDescent="0.25">
      <c r="A111" s="26">
        <v>26</v>
      </c>
      <c r="B111" s="26">
        <v>-603</v>
      </c>
      <c r="C111" s="26">
        <v>11923</v>
      </c>
      <c r="D111" s="26">
        <v>14656</v>
      </c>
      <c r="E111" s="26">
        <v>14499</v>
      </c>
      <c r="F111" s="26">
        <v>11760</v>
      </c>
      <c r="G111" s="27"/>
      <c r="H111" s="7"/>
      <c r="I111" s="28">
        <f t="shared" si="14"/>
        <v>-2576</v>
      </c>
      <c r="J111" s="27">
        <f t="shared" si="14"/>
        <v>2896</v>
      </c>
      <c r="K111" s="7"/>
      <c r="L111" s="171">
        <f t="shared" si="22"/>
        <v>0.65037657455042586</v>
      </c>
      <c r="M111" s="27">
        <f t="shared" ca="1" si="15"/>
        <v>8.5050291869927323E-5</v>
      </c>
      <c r="N111" s="44"/>
      <c r="O111" s="44"/>
      <c r="P111" s="7"/>
      <c r="Q111" s="28">
        <f t="shared" ca="1" si="16"/>
        <v>-2554.1133972354805</v>
      </c>
      <c r="R111" s="27">
        <f t="shared" ca="1" si="17"/>
        <v>2875.1421387373775</v>
      </c>
      <c r="S111" s="7"/>
      <c r="T111" s="28">
        <f t="shared" ca="1" si="18"/>
        <v>0.66509392754259811</v>
      </c>
      <c r="U111" s="27">
        <f t="shared" ca="1" si="19"/>
        <v>0.75418868149657248</v>
      </c>
      <c r="V111" s="7"/>
      <c r="W111" s="28">
        <f t="shared" ca="1" si="20"/>
        <v>0.65959884606399166</v>
      </c>
      <c r="X111" s="27">
        <f t="shared" ca="1" si="24"/>
        <v>213.63846271016757</v>
      </c>
      <c r="Y111" s="7"/>
      <c r="Z111" s="28">
        <f t="shared" si="23"/>
        <v>213.56999999999988</v>
      </c>
      <c r="AA111" s="27">
        <f t="shared" si="21"/>
        <v>3.7274996834842873</v>
      </c>
      <c r="AB111" s="7"/>
      <c r="AC111" s="28">
        <f t="shared" ca="1" si="13"/>
        <v>6.8462710167693785E-2</v>
      </c>
      <c r="AD111" s="27"/>
      <c r="AE111" s="7"/>
    </row>
    <row r="112" spans="1:31" s="26" customFormat="1" x14ac:dyDescent="0.25">
      <c r="A112" s="26">
        <v>27</v>
      </c>
      <c r="B112" s="26">
        <v>-612</v>
      </c>
      <c r="C112" s="26">
        <v>12070</v>
      </c>
      <c r="D112" s="26">
        <v>14762</v>
      </c>
      <c r="E112" s="26">
        <v>14353</v>
      </c>
      <c r="F112" s="26">
        <v>11643</v>
      </c>
      <c r="G112" s="27"/>
      <c r="H112" s="7"/>
      <c r="I112" s="28">
        <f t="shared" si="14"/>
        <v>-2283</v>
      </c>
      <c r="J112" s="27">
        <f t="shared" si="14"/>
        <v>3119</v>
      </c>
      <c r="K112" s="7"/>
      <c r="L112" s="171">
        <f t="shared" si="22"/>
        <v>0.57446250817893785</v>
      </c>
      <c r="M112" s="27">
        <f t="shared" ca="1" si="15"/>
        <v>7.0714548401959085E-5</v>
      </c>
      <c r="N112" s="44"/>
      <c r="O112" s="44"/>
      <c r="P112" s="7"/>
      <c r="Q112" s="28">
        <f t="shared" ca="1" si="16"/>
        <v>-2261.1133972354805</v>
      </c>
      <c r="R112" s="27">
        <f t="shared" ca="1" si="17"/>
        <v>3098.1421387373775</v>
      </c>
      <c r="S112" s="7"/>
      <c r="T112" s="28">
        <f t="shared" ca="1" si="18"/>
        <v>0.58879640646115072</v>
      </c>
      <c r="U112" s="27">
        <f t="shared" ca="1" si="19"/>
        <v>0.81268459851846764</v>
      </c>
      <c r="V112" s="7"/>
      <c r="W112" s="28">
        <f t="shared" ca="1" si="20"/>
        <v>0.58287170245674824</v>
      </c>
      <c r="X112" s="27">
        <f t="shared" ca="1" si="24"/>
        <v>208.11490472467563</v>
      </c>
      <c r="Y112" s="7"/>
      <c r="Z112" s="28">
        <f t="shared" si="23"/>
        <v>208.06199999999987</v>
      </c>
      <c r="AA112" s="27">
        <f t="shared" si="21"/>
        <v>3.6313669482844393</v>
      </c>
      <c r="AB112" s="7"/>
      <c r="AC112" s="28">
        <f t="shared" ca="1" si="13"/>
        <v>5.2904724675755688E-2</v>
      </c>
      <c r="AD112" s="27"/>
      <c r="AE112" s="7"/>
    </row>
    <row r="113" spans="1:31" s="26" customFormat="1" x14ac:dyDescent="0.25">
      <c r="A113" s="26">
        <v>28</v>
      </c>
      <c r="B113" s="26">
        <v>-647</v>
      </c>
      <c r="C113" s="26">
        <v>12235</v>
      </c>
      <c r="D113" s="26">
        <v>14876</v>
      </c>
      <c r="E113" s="26">
        <v>14190</v>
      </c>
      <c r="F113" s="26">
        <v>11539</v>
      </c>
      <c r="G113" s="27"/>
      <c r="H113" s="7"/>
      <c r="I113" s="28">
        <f t="shared" si="14"/>
        <v>-1955</v>
      </c>
      <c r="J113" s="27">
        <f t="shared" si="14"/>
        <v>3337</v>
      </c>
      <c r="K113" s="7"/>
      <c r="L113" s="171">
        <f t="shared" si="22"/>
        <v>0.48845372528463493</v>
      </c>
      <c r="M113" s="27">
        <f t="shared" ca="1" si="15"/>
        <v>7.3721779811784368E-5</v>
      </c>
      <c r="N113" s="44"/>
      <c r="O113" s="44"/>
      <c r="P113" s="7"/>
      <c r="Q113" s="28">
        <f t="shared" ca="1" si="16"/>
        <v>-1933.1133972354805</v>
      </c>
      <c r="R113" s="27">
        <f t="shared" ca="1" si="17"/>
        <v>3316.1421387373775</v>
      </c>
      <c r="S113" s="7"/>
      <c r="T113" s="28">
        <f t="shared" ca="1" si="18"/>
        <v>0.50338484702526431</v>
      </c>
      <c r="U113" s="27">
        <f t="shared" ca="1" si="19"/>
        <v>0.86986894789413183</v>
      </c>
      <c r="V113" s="7"/>
      <c r="W113" s="28">
        <f t="shared" ca="1" si="20"/>
        <v>0.49703986410320666</v>
      </c>
      <c r="X113" s="27">
        <f t="shared" ca="1" si="24"/>
        <v>202.20963347335646</v>
      </c>
      <c r="Y113" s="7"/>
      <c r="Z113" s="28">
        <f t="shared" si="23"/>
        <v>202.23899999999986</v>
      </c>
      <c r="AA113" s="27">
        <f t="shared" si="21"/>
        <v>3.5297364259408095</v>
      </c>
      <c r="AB113" s="7"/>
      <c r="AC113" s="28">
        <f t="shared" ca="1" si="13"/>
        <v>-2.9366526643400448E-2</v>
      </c>
      <c r="AD113" s="27"/>
      <c r="AE113" s="7"/>
    </row>
    <row r="114" spans="1:31" s="26" customFormat="1" x14ac:dyDescent="0.25">
      <c r="A114" s="26">
        <v>29</v>
      </c>
      <c r="B114" s="26">
        <v>-622</v>
      </c>
      <c r="C114" s="26">
        <v>12393</v>
      </c>
      <c r="D114" s="26">
        <v>14954</v>
      </c>
      <c r="E114" s="26">
        <v>14020</v>
      </c>
      <c r="F114" s="26">
        <v>11446</v>
      </c>
      <c r="G114" s="27"/>
      <c r="H114" s="7"/>
      <c r="I114" s="28">
        <f t="shared" si="14"/>
        <v>-1627</v>
      </c>
      <c r="J114" s="27">
        <f t="shared" si="14"/>
        <v>3508</v>
      </c>
      <c r="K114" s="7"/>
      <c r="L114" s="171">
        <f t="shared" si="22"/>
        <v>0.40100466541690477</v>
      </c>
      <c r="M114" s="27">
        <f t="shared" ca="1" si="15"/>
        <v>1.059557095621817E-4</v>
      </c>
      <c r="N114" s="44"/>
      <c r="O114" s="44"/>
      <c r="P114" s="7"/>
      <c r="Q114" s="28">
        <f t="shared" ca="1" si="16"/>
        <v>-1605.1133972354805</v>
      </c>
      <c r="R114" s="27">
        <f t="shared" ca="1" si="17"/>
        <v>3487.1421387373775</v>
      </c>
      <c r="S114" s="7"/>
      <c r="T114" s="28">
        <f t="shared" ca="1" si="18"/>
        <v>0.4179732875893778</v>
      </c>
      <c r="U114" s="27">
        <f t="shared" ca="1" si="19"/>
        <v>0.91472456139522629</v>
      </c>
      <c r="V114" s="7"/>
      <c r="W114" s="28">
        <f t="shared" ca="1" si="20"/>
        <v>0.4112981443993568</v>
      </c>
      <c r="X114" s="27">
        <f t="shared" ca="1" si="24"/>
        <v>196.67681033693009</v>
      </c>
      <c r="Y114" s="7"/>
      <c r="Z114" s="28">
        <f t="shared" si="23"/>
        <v>196.64099999999985</v>
      </c>
      <c r="AA114" s="27">
        <f t="shared" si="21"/>
        <v>3.4320328944141667</v>
      </c>
      <c r="AB114" s="7"/>
      <c r="AC114" s="28">
        <f t="shared" ca="1" si="13"/>
        <v>3.5810336930239828E-2</v>
      </c>
      <c r="AD114" s="27"/>
      <c r="AE114" s="7"/>
    </row>
    <row r="115" spans="1:31" s="26" customFormat="1" x14ac:dyDescent="0.25">
      <c r="A115" s="26">
        <v>30</v>
      </c>
      <c r="B115" s="26">
        <v>-624</v>
      </c>
      <c r="C115" s="26">
        <v>12574</v>
      </c>
      <c r="D115" s="26">
        <v>15025</v>
      </c>
      <c r="E115" s="26">
        <v>13846</v>
      </c>
      <c r="F115" s="26">
        <v>11379</v>
      </c>
      <c r="G115" s="27"/>
      <c r="H115" s="7"/>
      <c r="I115" s="28">
        <f t="shared" si="14"/>
        <v>-1272</v>
      </c>
      <c r="J115" s="27">
        <f t="shared" si="14"/>
        <v>3646</v>
      </c>
      <c r="K115" s="7"/>
      <c r="L115" s="171">
        <f t="shared" si="22"/>
        <v>0.30943194163508814</v>
      </c>
      <c r="M115" s="27">
        <f t="shared" ca="1" si="15"/>
        <v>8.384589548800743E-5</v>
      </c>
      <c r="N115" s="44"/>
      <c r="O115" s="44"/>
      <c r="P115" s="7"/>
      <c r="Q115" s="28">
        <f t="shared" ca="1" si="16"/>
        <v>-1250.1133972354805</v>
      </c>
      <c r="R115" s="27">
        <f t="shared" ca="1" si="17"/>
        <v>3625.1421387373775</v>
      </c>
      <c r="S115" s="7"/>
      <c r="T115" s="28">
        <f t="shared" ca="1" si="18"/>
        <v>0.32553089856578116</v>
      </c>
      <c r="U115" s="27">
        <f t="shared" ca="1" si="19"/>
        <v>0.95092382843119727</v>
      </c>
      <c r="V115" s="7"/>
      <c r="W115" s="28">
        <f t="shared" ca="1" si="20"/>
        <v>0.31858868207522334</v>
      </c>
      <c r="X115" s="27">
        <f t="shared" ca="1" si="24"/>
        <v>190.98857906357489</v>
      </c>
      <c r="Y115" s="7"/>
      <c r="Z115" s="28">
        <f t="shared" si="23"/>
        <v>191.02499999999986</v>
      </c>
      <c r="AA115" s="27">
        <f t="shared" si="21"/>
        <v>3.3340152036221657</v>
      </c>
      <c r="AB115" s="7"/>
      <c r="AC115" s="28">
        <f t="shared" ca="1" si="13"/>
        <v>-3.642093642497457E-2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12756</v>
      </c>
      <c r="D116" s="26">
        <v>15074</v>
      </c>
      <c r="E116" s="26">
        <v>13660</v>
      </c>
      <c r="F116" s="26">
        <v>11325</v>
      </c>
      <c r="G116" s="27"/>
      <c r="H116" s="7"/>
      <c r="I116" s="28">
        <f t="shared" si="14"/>
        <v>-904</v>
      </c>
      <c r="J116" s="27">
        <f t="shared" si="14"/>
        <v>3749</v>
      </c>
      <c r="K116" s="7"/>
      <c r="L116" s="171">
        <f t="shared" si="22"/>
        <v>0.21304743890474312</v>
      </c>
      <c r="M116" s="27">
        <f t="shared" ca="1" si="15"/>
        <v>9.0508314714909984E-5</v>
      </c>
      <c r="N116" s="44"/>
      <c r="O116" s="44"/>
      <c r="P116" s="7"/>
      <c r="Q116" s="28">
        <f t="shared" ca="1" si="16"/>
        <v>-882.11339723548053</v>
      </c>
      <c r="R116" s="27">
        <f t="shared" ca="1" si="17"/>
        <v>3728.1421387373775</v>
      </c>
      <c r="S116" s="7"/>
      <c r="T116" s="28">
        <f t="shared" ca="1" si="18"/>
        <v>0.22970329529624997</v>
      </c>
      <c r="U116" s="27">
        <f t="shared" ca="1" si="19"/>
        <v>0.97794212194355246</v>
      </c>
      <c r="V116" s="7"/>
      <c r="W116" s="28">
        <f t="shared" ca="1" si="20"/>
        <v>0.22256102470163958</v>
      </c>
      <c r="X116" s="27">
        <f t="shared" ca="1" si="24"/>
        <v>185.28720673035969</v>
      </c>
      <c r="Y116" s="7"/>
      <c r="Z116" s="28">
        <f t="shared" si="23"/>
        <v>185.30099999999987</v>
      </c>
      <c r="AA116" s="27">
        <f t="shared" si="21"/>
        <v>3.2341125572380105</v>
      </c>
      <c r="AB116" s="7"/>
      <c r="AC116" s="28">
        <f t="shared" ca="1" si="13"/>
        <v>-1.379326964018901E-2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12949</v>
      </c>
      <c r="D117" s="26">
        <v>15113</v>
      </c>
      <c r="E117" s="26">
        <v>13479</v>
      </c>
      <c r="F117" s="26">
        <v>11295</v>
      </c>
      <c r="G117" s="27"/>
      <c r="H117" s="7"/>
      <c r="I117" s="28">
        <f t="shared" si="14"/>
        <v>-530</v>
      </c>
      <c r="J117" s="27">
        <f t="shared" si="14"/>
        <v>3818</v>
      </c>
      <c r="K117" s="7"/>
      <c r="L117" s="171">
        <f t="shared" si="22"/>
        <v>0.11485046192802958</v>
      </c>
      <c r="M117" s="27">
        <f t="shared" ca="1" si="15"/>
        <v>1.0374745165924242E-4</v>
      </c>
      <c r="N117" s="44"/>
      <c r="O117" s="44"/>
      <c r="P117" s="7"/>
      <c r="Q117" s="28">
        <f t="shared" ca="1" si="16"/>
        <v>-508.11339723548053</v>
      </c>
      <c r="R117" s="27">
        <f t="shared" ca="1" si="17"/>
        <v>3797.1421387373775</v>
      </c>
      <c r="S117" s="7"/>
      <c r="T117" s="28">
        <f t="shared" ca="1" si="18"/>
        <v>0.13231328545167209</v>
      </c>
      <c r="U117" s="27">
        <f t="shared" ca="1" si="19"/>
        <v>0.99604175546153795</v>
      </c>
      <c r="V117" s="7"/>
      <c r="W117" s="28">
        <f t="shared" ca="1" si="20"/>
        <v>0.12503611122786523</v>
      </c>
      <c r="X117" s="27">
        <f t="shared" ca="1" si="24"/>
        <v>179.62123105453497</v>
      </c>
      <c r="Y117" s="7"/>
      <c r="Z117" s="28">
        <f t="shared" si="23"/>
        <v>179.59499999999989</v>
      </c>
      <c r="AA117" s="27">
        <f t="shared" si="21"/>
        <v>3.1345240701192143</v>
      </c>
      <c r="AB117" s="7"/>
      <c r="AC117" s="28">
        <f t="shared" ca="1" si="13"/>
        <v>2.623105453508856E-2</v>
      </c>
      <c r="AD117" s="27"/>
      <c r="AE117" s="7"/>
    </row>
    <row r="118" spans="1:31" s="26" customFormat="1" x14ac:dyDescent="0.25">
      <c r="A118" s="26">
        <v>33</v>
      </c>
      <c r="B118" s="26">
        <v>-609</v>
      </c>
      <c r="C118" s="26">
        <v>13133</v>
      </c>
      <c r="D118" s="26">
        <v>15128</v>
      </c>
      <c r="E118" s="26">
        <v>13295</v>
      </c>
      <c r="F118" s="26">
        <v>11282</v>
      </c>
      <c r="G118" s="27"/>
      <c r="H118" s="7"/>
      <c r="I118" s="28">
        <f t="shared" si="14"/>
        <v>-162</v>
      </c>
      <c r="J118" s="27">
        <f t="shared" si="14"/>
        <v>3846</v>
      </c>
      <c r="K118" s="7"/>
      <c r="L118" s="171">
        <f t="shared" si="22"/>
        <v>1.9441742889420698E-2</v>
      </c>
      <c r="M118" s="27">
        <f t="shared" ca="1" si="15"/>
        <v>9.4294146636626075E-5</v>
      </c>
      <c r="N118" s="44"/>
      <c r="O118" s="44"/>
      <c r="P118" s="7"/>
      <c r="Q118" s="28">
        <f t="shared" ca="1" si="16"/>
        <v>-140.11339723548056</v>
      </c>
      <c r="R118" s="27">
        <f t="shared" ca="1" si="17"/>
        <v>3825.1421387373775</v>
      </c>
      <c r="S118" s="7"/>
      <c r="T118" s="28">
        <f t="shared" ca="1" si="18"/>
        <v>3.6485682182140919E-2</v>
      </c>
      <c r="U118" s="27">
        <f t="shared" ca="1" si="19"/>
        <v>1.0033865342804305</v>
      </c>
      <c r="V118" s="7"/>
      <c r="W118" s="28">
        <f t="shared" ca="1" si="20"/>
        <v>2.9152260210172774E-2</v>
      </c>
      <c r="X118" s="27">
        <f t="shared" ca="1" si="24"/>
        <v>174.13034364099917</v>
      </c>
      <c r="Y118" s="7"/>
      <c r="Z118" s="28">
        <f t="shared" si="23"/>
        <v>174.11399999999989</v>
      </c>
      <c r="AA118" s="27">
        <f t="shared" si="21"/>
        <v>3.0388625738174047</v>
      </c>
      <c r="AB118" s="7"/>
      <c r="AC118" s="28">
        <f t="shared" ca="1" si="13"/>
        <v>1.6343640999281206E-2</v>
      </c>
      <c r="AD118" s="27"/>
      <c r="AE118" s="7"/>
    </row>
    <row r="119" spans="1:31" s="26" customFormat="1" x14ac:dyDescent="0.25">
      <c r="A119" s="26">
        <v>34</v>
      </c>
      <c r="B119" s="26">
        <v>-606</v>
      </c>
      <c r="C119" s="26">
        <v>13307</v>
      </c>
      <c r="D119" s="26">
        <v>15117</v>
      </c>
      <c r="E119" s="26">
        <v>13105</v>
      </c>
      <c r="F119" s="26">
        <v>11275</v>
      </c>
      <c r="G119" s="27"/>
      <c r="H119" s="7"/>
      <c r="I119" s="28">
        <f t="shared" si="14"/>
        <v>202</v>
      </c>
      <c r="J119" s="27">
        <f t="shared" si="14"/>
        <v>3842</v>
      </c>
      <c r="K119" s="7"/>
      <c r="L119" s="171">
        <f t="shared" si="22"/>
        <v>-7.5674875051197021E-2</v>
      </c>
      <c r="M119" s="27">
        <f t="shared" ca="1" si="15"/>
        <v>1.0092761790950616E-4</v>
      </c>
      <c r="N119" s="44"/>
      <c r="O119" s="44"/>
      <c r="P119" s="7"/>
      <c r="Q119" s="28">
        <f t="shared" ca="1" si="16"/>
        <v>223.88660276451944</v>
      </c>
      <c r="R119" s="27">
        <f t="shared" ca="1" si="17"/>
        <v>3821.1421387373775</v>
      </c>
      <c r="S119" s="7"/>
      <c r="T119" s="28">
        <f t="shared" ca="1" si="18"/>
        <v>-5.8300316704025787E-2</v>
      </c>
      <c r="U119" s="27">
        <f t="shared" ca="1" si="19"/>
        <v>1.0023372801634458</v>
      </c>
      <c r="V119" s="7"/>
      <c r="W119" s="28">
        <f t="shared" ca="1" si="20"/>
        <v>-6.5628601219098567E-2</v>
      </c>
      <c r="X119" s="27">
        <f t="shared" ca="1" si="24"/>
        <v>168.72002131883755</v>
      </c>
      <c r="Y119" s="7"/>
      <c r="Z119" s="28">
        <f t="shared" si="23"/>
        <v>168.65999999999988</v>
      </c>
      <c r="AA119" s="27">
        <f t="shared" si="21"/>
        <v>2.9436723164136342</v>
      </c>
      <c r="AB119" s="7"/>
      <c r="AC119" s="28">
        <f t="shared" ca="1" si="13"/>
        <v>6.0021318837669924E-2</v>
      </c>
      <c r="AD119" s="27"/>
      <c r="AE119" s="7"/>
    </row>
    <row r="120" spans="1:31" s="26" customFormat="1" x14ac:dyDescent="0.25">
      <c r="A120" s="26">
        <v>35</v>
      </c>
      <c r="B120" s="26">
        <v>-618</v>
      </c>
      <c r="C120" s="26">
        <v>13508</v>
      </c>
      <c r="D120" s="26">
        <v>15110</v>
      </c>
      <c r="E120" s="26">
        <v>12933</v>
      </c>
      <c r="F120" s="26">
        <v>11308</v>
      </c>
      <c r="G120" s="27"/>
      <c r="H120" s="7"/>
      <c r="I120" s="28">
        <f t="shared" si="14"/>
        <v>575</v>
      </c>
      <c r="J120" s="27">
        <f t="shared" si="14"/>
        <v>3802</v>
      </c>
      <c r="K120" s="7"/>
      <c r="L120" s="171">
        <f t="shared" si="22"/>
        <v>-0.1719634869771266</v>
      </c>
      <c r="M120" s="27">
        <f t="shared" ca="1" si="15"/>
        <v>8.610687290510591E-5</v>
      </c>
      <c r="N120" s="44"/>
      <c r="O120" s="44"/>
      <c r="P120" s="7"/>
      <c r="Q120" s="28">
        <f t="shared" ca="1" si="16"/>
        <v>596.88660276451947</v>
      </c>
      <c r="R120" s="27">
        <f t="shared" ca="1" si="17"/>
        <v>3781.1421387373775</v>
      </c>
      <c r="S120" s="7"/>
      <c r="T120" s="28">
        <f t="shared" ca="1" si="18"/>
        <v>-0.15542992545276255</v>
      </c>
      <c r="U120" s="27">
        <f t="shared" ca="1" si="19"/>
        <v>0.99184473899359926</v>
      </c>
      <c r="V120" s="7"/>
      <c r="W120" s="28">
        <f t="shared" ca="1" si="20"/>
        <v>-0.16268410806983405</v>
      </c>
      <c r="X120" s="27">
        <f t="shared" ca="1" si="24"/>
        <v>163.15133541802606</v>
      </c>
      <c r="Y120" s="7"/>
      <c r="Z120" s="28">
        <f t="shared" si="23"/>
        <v>163.09799999999987</v>
      </c>
      <c r="AA120" s="27">
        <f t="shared" si="21"/>
        <v>2.8465971034177091</v>
      </c>
      <c r="AB120" s="7"/>
      <c r="AC120" s="28">
        <f t="shared" ca="1" si="13"/>
        <v>5.3335418026193793E-2</v>
      </c>
      <c r="AD120" s="27"/>
      <c r="AE120" s="7"/>
    </row>
    <row r="121" spans="1:31" s="26" customFormat="1" x14ac:dyDescent="0.25">
      <c r="A121" s="26">
        <v>36</v>
      </c>
      <c r="B121" s="26">
        <v>-630</v>
      </c>
      <c r="C121" s="26">
        <v>13680</v>
      </c>
      <c r="D121" s="26">
        <v>15055</v>
      </c>
      <c r="E121" s="26">
        <v>12733</v>
      </c>
      <c r="F121" s="26">
        <v>11334</v>
      </c>
      <c r="G121" s="27"/>
      <c r="H121" s="7"/>
      <c r="I121" s="28">
        <f t="shared" si="14"/>
        <v>947</v>
      </c>
      <c r="J121" s="27">
        <f t="shared" si="14"/>
        <v>3721</v>
      </c>
      <c r="K121" s="7"/>
      <c r="L121" s="171">
        <f t="shared" si="22"/>
        <v>-0.2684490984976477</v>
      </c>
      <c r="M121" s="27">
        <f t="shared" ca="1" si="15"/>
        <v>8.1875456683759234E-5</v>
      </c>
      <c r="N121" s="44"/>
      <c r="O121" s="44"/>
      <c r="P121" s="7"/>
      <c r="Q121" s="28">
        <f t="shared" ca="1" si="16"/>
        <v>968.88660276451947</v>
      </c>
      <c r="R121" s="27">
        <f t="shared" ca="1" si="17"/>
        <v>3700.1421387373775</v>
      </c>
      <c r="S121" s="7"/>
      <c r="T121" s="28">
        <f t="shared" ca="1" si="18"/>
        <v>-0.25229913310565821</v>
      </c>
      <c r="U121" s="27">
        <f t="shared" ca="1" si="19"/>
        <v>0.97059734312465973</v>
      </c>
      <c r="V121" s="7"/>
      <c r="W121" s="28">
        <f t="shared" ca="1" si="20"/>
        <v>-0.2594005927268721</v>
      </c>
      <c r="X121" s="27">
        <f t="shared" ca="1" si="24"/>
        <v>157.50306579402832</v>
      </c>
      <c r="Y121" s="7"/>
      <c r="Z121" s="28">
        <f t="shared" si="23"/>
        <v>157.42799999999988</v>
      </c>
      <c r="AA121" s="27">
        <f t="shared" si="21"/>
        <v>2.747636934829631</v>
      </c>
      <c r="AB121" s="7"/>
      <c r="AC121" s="28">
        <f t="shared" ca="1" si="13"/>
        <v>7.506579402843272E-2</v>
      </c>
      <c r="AD121" s="27"/>
      <c r="AE121" s="7"/>
    </row>
    <row r="122" spans="1:31" s="26" customFormat="1" x14ac:dyDescent="0.25">
      <c r="A122" s="26">
        <v>37</v>
      </c>
      <c r="B122" s="26">
        <v>-628</v>
      </c>
      <c r="C122" s="26">
        <v>13862</v>
      </c>
      <c r="D122" s="26">
        <v>14995</v>
      </c>
      <c r="E122" s="26">
        <v>12552</v>
      </c>
      <c r="F122" s="26">
        <v>11391</v>
      </c>
      <c r="G122" s="27"/>
      <c r="H122" s="7"/>
      <c r="I122" s="28">
        <f t="shared" si="14"/>
        <v>1310</v>
      </c>
      <c r="J122" s="27">
        <f t="shared" si="14"/>
        <v>3604</v>
      </c>
      <c r="K122" s="7"/>
      <c r="L122" s="171">
        <f t="shared" si="22"/>
        <v>-0.36201506922603882</v>
      </c>
      <c r="M122" s="27">
        <f t="shared" ca="1" si="15"/>
        <v>6.9067590968414715E-5</v>
      </c>
      <c r="N122" s="44"/>
      <c r="O122" s="44"/>
      <c r="P122" s="7"/>
      <c r="Q122" s="28">
        <f t="shared" ca="1" si="16"/>
        <v>1331.8866027645195</v>
      </c>
      <c r="R122" s="27">
        <f t="shared" ca="1" si="17"/>
        <v>3583.1421387373775</v>
      </c>
      <c r="S122" s="7"/>
      <c r="T122" s="28">
        <f t="shared" ca="1" si="18"/>
        <v>-0.34682473089598376</v>
      </c>
      <c r="U122" s="27">
        <f t="shared" ca="1" si="19"/>
        <v>0.93990666020285829</v>
      </c>
      <c r="V122" s="7"/>
      <c r="W122" s="28">
        <f t="shared" ca="1" si="20"/>
        <v>-0.3537043778607904</v>
      </c>
      <c r="X122" s="27">
        <f t="shared" ca="1" si="24"/>
        <v>151.84389444126566</v>
      </c>
      <c r="Y122" s="7"/>
      <c r="Z122" s="28">
        <f t="shared" si="23"/>
        <v>151.7759999999999</v>
      </c>
      <c r="AA122" s="27">
        <f t="shared" si="21"/>
        <v>2.648990925506912</v>
      </c>
      <c r="AB122" s="7"/>
      <c r="AC122" s="28">
        <f t="shared" ca="1" si="13"/>
        <v>6.7894441265764272E-2</v>
      </c>
      <c r="AD122" s="27"/>
      <c r="AE122" s="7"/>
    </row>
    <row r="123" spans="1:31" s="26" customFormat="1" x14ac:dyDescent="0.25">
      <c r="A123" s="26">
        <v>38</v>
      </c>
      <c r="B123" s="26">
        <v>-636</v>
      </c>
      <c r="C123" s="26">
        <v>14048</v>
      </c>
      <c r="D123" s="26">
        <v>14919</v>
      </c>
      <c r="E123" s="26">
        <v>12374</v>
      </c>
      <c r="F123" s="26">
        <v>11470</v>
      </c>
      <c r="G123" s="27"/>
      <c r="H123" s="7"/>
      <c r="I123" s="28">
        <f t="shared" si="14"/>
        <v>1674</v>
      </c>
      <c r="J123" s="27">
        <f t="shared" si="14"/>
        <v>3449</v>
      </c>
      <c r="K123" s="7"/>
      <c r="L123" s="171">
        <f t="shared" si="22"/>
        <v>-0.45318166100767737</v>
      </c>
      <c r="M123" s="27">
        <f t="shared" ca="1" si="15"/>
        <v>2.4859715825356757E-5</v>
      </c>
      <c r="N123" s="44"/>
      <c r="O123" s="44"/>
      <c r="P123" s="7"/>
      <c r="Q123" s="28">
        <f t="shared" ca="1" si="16"/>
        <v>1695.8866027645195</v>
      </c>
      <c r="R123" s="27">
        <f t="shared" ca="1" si="17"/>
        <v>3428.1421387373775</v>
      </c>
      <c r="S123" s="7"/>
      <c r="T123" s="28">
        <f t="shared" ca="1" si="18"/>
        <v>-0.44161072978215049</v>
      </c>
      <c r="U123" s="27">
        <f t="shared" ca="1" si="19"/>
        <v>0.89924806316970252</v>
      </c>
      <c r="V123" s="7"/>
      <c r="W123" s="28">
        <f t="shared" ca="1" si="20"/>
        <v>-0.44819570916020063</v>
      </c>
      <c r="X123" s="27">
        <f t="shared" ca="1" si="24"/>
        <v>145.97394752836726</v>
      </c>
      <c r="Y123" s="7"/>
      <c r="Z123" s="28">
        <f t="shared" si="23"/>
        <v>146.05199999999991</v>
      </c>
      <c r="AA123" s="27">
        <f t="shared" si="21"/>
        <v>2.5490882791227567</v>
      </c>
      <c r="AB123" s="7"/>
      <c r="AC123" s="28">
        <f t="shared" ca="1" si="13"/>
        <v>-7.8052471632645393E-2</v>
      </c>
      <c r="AD123" s="27"/>
      <c r="AE123" s="7"/>
    </row>
    <row r="124" spans="1:31" s="26" customFormat="1" x14ac:dyDescent="0.25">
      <c r="A124" s="26">
        <v>39</v>
      </c>
      <c r="B124" s="26">
        <v>-632</v>
      </c>
      <c r="C124" s="26">
        <v>14207</v>
      </c>
      <c r="D124" s="26">
        <v>14822</v>
      </c>
      <c r="E124" s="26">
        <v>12205</v>
      </c>
      <c r="F124" s="26">
        <v>11560</v>
      </c>
      <c r="G124" s="27"/>
      <c r="H124" s="7"/>
      <c r="I124" s="28">
        <f t="shared" si="14"/>
        <v>2002</v>
      </c>
      <c r="J124" s="27">
        <f t="shared" si="14"/>
        <v>3262</v>
      </c>
      <c r="K124" s="7"/>
      <c r="L124" s="171">
        <f t="shared" si="22"/>
        <v>-0.5393000070752364</v>
      </c>
      <c r="M124" s="27">
        <f t="shared" ca="1" si="15"/>
        <v>3.6590568960439858E-5</v>
      </c>
      <c r="N124" s="44"/>
      <c r="O124" s="44"/>
      <c r="P124" s="7"/>
      <c r="Q124" s="28">
        <f t="shared" ca="1" si="16"/>
        <v>2023.8866027645195</v>
      </c>
      <c r="R124" s="27">
        <f t="shared" ca="1" si="17"/>
        <v>3241.1421387373775</v>
      </c>
      <c r="S124" s="7"/>
      <c r="T124" s="28">
        <f t="shared" ca="1" si="18"/>
        <v>-0.52702228921803695</v>
      </c>
      <c r="U124" s="27">
        <f t="shared" ca="1" si="19"/>
        <v>0.85019543320066937</v>
      </c>
      <c r="V124" s="7"/>
      <c r="W124" s="28">
        <f t="shared" ca="1" si="20"/>
        <v>-0.53325099319192948</v>
      </c>
      <c r="X124" s="27">
        <f t="shared" ca="1" si="24"/>
        <v>140.36980384833305</v>
      </c>
      <c r="Y124" s="7"/>
      <c r="Z124" s="28">
        <f t="shared" si="23"/>
        <v>140.36399999999992</v>
      </c>
      <c r="AA124" s="27">
        <f t="shared" si="21"/>
        <v>2.4498139512693196</v>
      </c>
      <c r="AB124" s="7"/>
      <c r="AC124" s="28">
        <f t="shared" ca="1" si="13"/>
        <v>5.8038483331301904E-3</v>
      </c>
      <c r="AD124" s="27"/>
      <c r="AE124" s="7"/>
    </row>
    <row r="125" spans="1:31" s="26" customFormat="1" x14ac:dyDescent="0.25">
      <c r="A125" s="26">
        <v>40</v>
      </c>
      <c r="B125" s="26">
        <v>-618</v>
      </c>
      <c r="C125" s="26">
        <v>14373</v>
      </c>
      <c r="D125" s="26">
        <v>14731</v>
      </c>
      <c r="E125" s="26">
        <v>12061</v>
      </c>
      <c r="F125" s="26">
        <v>11677</v>
      </c>
      <c r="G125" s="27"/>
      <c r="H125" s="7"/>
      <c r="I125" s="28">
        <f t="shared" si="14"/>
        <v>2312</v>
      </c>
      <c r="J125" s="27">
        <f t="shared" si="14"/>
        <v>3054</v>
      </c>
      <c r="K125" s="7"/>
      <c r="L125" s="171">
        <f t="shared" si="22"/>
        <v>-0.61838096340033422</v>
      </c>
      <c r="M125" s="27">
        <f t="shared" ca="1" si="15"/>
        <v>2.3062055524482829E-5</v>
      </c>
      <c r="N125" s="44"/>
      <c r="O125" s="44"/>
      <c r="P125" s="7"/>
      <c r="Q125" s="28">
        <f t="shared" ca="1" si="16"/>
        <v>2333.8866027645195</v>
      </c>
      <c r="R125" s="27">
        <f t="shared" ca="1" si="17"/>
        <v>3033.1421387373775</v>
      </c>
      <c r="S125" s="7"/>
      <c r="T125" s="28">
        <f t="shared" ca="1" si="18"/>
        <v>-0.60774662892878328</v>
      </c>
      <c r="U125" s="27">
        <f t="shared" ca="1" si="19"/>
        <v>0.79563421911746679</v>
      </c>
      <c r="V125" s="7"/>
      <c r="W125" s="28">
        <f t="shared" ca="1" si="20"/>
        <v>-0.61357866649942494</v>
      </c>
      <c r="X125" s="27">
        <f t="shared" ca="1" si="24"/>
        <v>134.82739048932774</v>
      </c>
      <c r="Y125" s="7"/>
      <c r="Z125" s="28">
        <f t="shared" si="23"/>
        <v>134.80199999999991</v>
      </c>
      <c r="AA125" s="27">
        <f t="shared" si="21"/>
        <v>2.3527387382733944</v>
      </c>
      <c r="AB125" s="7"/>
      <c r="AC125" s="28">
        <f t="shared" ca="1" si="13"/>
        <v>2.5390489327833166E-2</v>
      </c>
      <c r="AD125" s="27"/>
      <c r="AE125" s="7"/>
    </row>
    <row r="126" spans="1:31" s="26" customFormat="1" x14ac:dyDescent="0.25">
      <c r="A126" s="26">
        <v>41</v>
      </c>
      <c r="B126" s="26">
        <v>-626</v>
      </c>
      <c r="C126" s="26">
        <v>14509</v>
      </c>
      <c r="D126" s="26">
        <v>14594</v>
      </c>
      <c r="E126" s="26">
        <v>11908</v>
      </c>
      <c r="F126" s="26">
        <v>11793</v>
      </c>
      <c r="G126" s="27"/>
      <c r="H126" s="7"/>
      <c r="I126" s="28">
        <f t="shared" si="14"/>
        <v>2601</v>
      </c>
      <c r="J126" s="27">
        <f t="shared" si="14"/>
        <v>2801</v>
      </c>
      <c r="K126" s="7"/>
      <c r="L126" s="171">
        <f t="shared" si="22"/>
        <v>-0.69254617285644193</v>
      </c>
      <c r="M126" s="27">
        <f t="shared" ca="1" si="15"/>
        <v>1.7595390345561755E-5</v>
      </c>
      <c r="N126" s="44"/>
      <c r="O126" s="44"/>
      <c r="P126" s="7"/>
      <c r="Q126" s="28">
        <f t="shared" ca="1" si="16"/>
        <v>2622.8866027645195</v>
      </c>
      <c r="R126" s="27">
        <f t="shared" ca="1" si="17"/>
        <v>2780.1421387373775</v>
      </c>
      <c r="S126" s="7"/>
      <c r="T126" s="28">
        <f t="shared" ca="1" si="18"/>
        <v>-0.68300254562686624</v>
      </c>
      <c r="U126" s="27">
        <f t="shared" ca="1" si="19"/>
        <v>0.72926889621818669</v>
      </c>
      <c r="V126" s="7"/>
      <c r="W126" s="28">
        <f t="shared" ca="1" si="20"/>
        <v>-0.68835148689137116</v>
      </c>
      <c r="X126" s="27">
        <f t="shared" ca="1" si="24"/>
        <v>129.11944238736351</v>
      </c>
      <c r="Y126" s="7"/>
      <c r="Z126" s="28">
        <f t="shared" si="23"/>
        <v>129.16799999999992</v>
      </c>
      <c r="AA126" s="27">
        <f t="shared" si="21"/>
        <v>2.254406888216034</v>
      </c>
      <c r="AB126" s="7"/>
      <c r="AC126" s="28">
        <f t="shared" ca="1" si="13"/>
        <v>-4.8557612636415115E-2</v>
      </c>
      <c r="AD126" s="27"/>
      <c r="AE126" s="7"/>
    </row>
    <row r="127" spans="1:31" s="26" customFormat="1" x14ac:dyDescent="0.25">
      <c r="A127" s="26">
        <v>42</v>
      </c>
      <c r="B127" s="26">
        <v>-601</v>
      </c>
      <c r="C127" s="26">
        <v>14643</v>
      </c>
      <c r="D127" s="26">
        <v>14468</v>
      </c>
      <c r="E127" s="26">
        <v>11785</v>
      </c>
      <c r="F127" s="26">
        <v>11926</v>
      </c>
      <c r="G127" s="27"/>
      <c r="H127" s="7"/>
      <c r="I127" s="28">
        <f t="shared" si="14"/>
        <v>2858</v>
      </c>
      <c r="J127" s="27">
        <f t="shared" si="14"/>
        <v>2542</v>
      </c>
      <c r="K127" s="7"/>
      <c r="L127" s="171">
        <f t="shared" si="22"/>
        <v>-0.75746243977624406</v>
      </c>
      <c r="M127" s="27">
        <f t="shared" ca="1" si="15"/>
        <v>7.1968507496334922E-6</v>
      </c>
      <c r="N127" s="44"/>
      <c r="O127" s="44"/>
      <c r="P127" s="7"/>
      <c r="Q127" s="28">
        <f t="shared" ca="1" si="16"/>
        <v>2879.8866027645195</v>
      </c>
      <c r="R127" s="27">
        <f t="shared" ca="1" si="17"/>
        <v>2521.1421387373775</v>
      </c>
      <c r="S127" s="7"/>
      <c r="T127" s="28">
        <f t="shared" ca="1" si="18"/>
        <v>-0.74992562725803336</v>
      </c>
      <c r="U127" s="27">
        <f t="shared" ca="1" si="19"/>
        <v>0.66132969214342963</v>
      </c>
      <c r="V127" s="7"/>
      <c r="W127" s="28">
        <f t="shared" ca="1" si="20"/>
        <v>-0.75477974509558554</v>
      </c>
      <c r="X127" s="27">
        <f t="shared" ca="1" si="24"/>
        <v>123.69063332719276</v>
      </c>
      <c r="Y127" s="7"/>
      <c r="Z127" s="28">
        <f t="shared" si="23"/>
        <v>123.75899999999992</v>
      </c>
      <c r="AA127" s="27">
        <f t="shared" si="21"/>
        <v>2.160002028975661</v>
      </c>
      <c r="AB127" s="7"/>
      <c r="AC127" s="28">
        <f t="shared" ca="1" si="13"/>
        <v>-6.8366672807158579E-2</v>
      </c>
      <c r="AD127" s="27"/>
      <c r="AE127" s="7"/>
    </row>
    <row r="128" spans="1:31" s="26" customFormat="1" x14ac:dyDescent="0.25">
      <c r="A128" s="26">
        <v>43</v>
      </c>
      <c r="B128" s="26">
        <v>-608</v>
      </c>
      <c r="C128" s="26">
        <v>14763</v>
      </c>
      <c r="D128" s="26">
        <v>14333</v>
      </c>
      <c r="E128" s="26">
        <v>11674</v>
      </c>
      <c r="F128" s="26">
        <v>12073</v>
      </c>
      <c r="G128" s="27"/>
      <c r="H128" s="7"/>
      <c r="I128" s="28">
        <f t="shared" si="14"/>
        <v>3089</v>
      </c>
      <c r="J128" s="27">
        <f t="shared" si="14"/>
        <v>2260</v>
      </c>
      <c r="K128" s="7"/>
      <c r="L128" s="171">
        <f t="shared" si="22"/>
        <v>-0.81626868080750647</v>
      </c>
      <c r="M128" s="27">
        <f t="shared" ca="1" si="15"/>
        <v>3.5170782298162377E-6</v>
      </c>
      <c r="N128" s="44"/>
      <c r="O128" s="44"/>
      <c r="P128" s="7"/>
      <c r="Q128" s="28">
        <f t="shared" ca="1" si="16"/>
        <v>3110.8866027645195</v>
      </c>
      <c r="R128" s="27">
        <f t="shared" ca="1" si="17"/>
        <v>2239.1421387373775</v>
      </c>
      <c r="S128" s="7"/>
      <c r="T128" s="28">
        <f t="shared" ca="1" si="18"/>
        <v>-0.81007828039733154</v>
      </c>
      <c r="U128" s="27">
        <f t="shared" ca="1" si="19"/>
        <v>0.58735727689601069</v>
      </c>
      <c r="V128" s="7"/>
      <c r="W128" s="28">
        <f t="shared" ca="1" si="20"/>
        <v>-0.81439329331959465</v>
      </c>
      <c r="X128" s="27">
        <f t="shared" ca="1" si="24"/>
        <v>118.26606952137075</v>
      </c>
      <c r="Y128" s="7"/>
      <c r="Z128" s="28">
        <f t="shared" si="23"/>
        <v>118.28699999999992</v>
      </c>
      <c r="AA128" s="27">
        <f t="shared" si="21"/>
        <v>2.0644976123065311</v>
      </c>
      <c r="AB128" s="7"/>
      <c r="AC128" s="28">
        <f t="shared" ca="1" si="13"/>
        <v>-2.0930478629168192E-2</v>
      </c>
      <c r="AD128" s="27"/>
      <c r="AE128" s="7"/>
    </row>
    <row r="129" spans="1:31" s="26" customFormat="1" x14ac:dyDescent="0.25">
      <c r="A129" s="26">
        <v>44</v>
      </c>
      <c r="B129" s="26">
        <v>-638</v>
      </c>
      <c r="C129" s="26">
        <v>14872</v>
      </c>
      <c r="D129" s="26">
        <v>14169</v>
      </c>
      <c r="E129" s="26">
        <v>11565</v>
      </c>
      <c r="F129" s="26">
        <v>12234</v>
      </c>
      <c r="G129" s="27"/>
      <c r="H129" s="7"/>
      <c r="I129" s="28">
        <f t="shared" si="14"/>
        <v>3307</v>
      </c>
      <c r="J129" s="27">
        <f t="shared" si="14"/>
        <v>1935</v>
      </c>
      <c r="K129" s="7"/>
      <c r="L129" s="171">
        <f t="shared" si="22"/>
        <v>-0.86996867898038099</v>
      </c>
      <c r="M129" s="27">
        <f t="shared" ca="1" si="15"/>
        <v>3.2536631735801392E-7</v>
      </c>
      <c r="N129" s="44"/>
      <c r="O129" s="44"/>
      <c r="P129" s="7"/>
      <c r="Q129" s="28">
        <f t="shared" ca="1" si="16"/>
        <v>3328.8866027645195</v>
      </c>
      <c r="R129" s="27">
        <f t="shared" ca="1" si="17"/>
        <v>1914.1421387373775</v>
      </c>
      <c r="S129" s="7"/>
      <c r="T129" s="28">
        <f t="shared" ca="1" si="18"/>
        <v>-0.86684571929069509</v>
      </c>
      <c r="U129" s="27">
        <f t="shared" ca="1" si="19"/>
        <v>0.50210537989100656</v>
      </c>
      <c r="V129" s="7"/>
      <c r="W129" s="28">
        <f t="shared" ca="1" si="20"/>
        <v>-0.87053908788402645</v>
      </c>
      <c r="X129" s="27">
        <f t="shared" ca="1" si="24"/>
        <v>112.44143099096749</v>
      </c>
      <c r="Y129" s="7"/>
      <c r="Z129" s="28">
        <f t="shared" si="23"/>
        <v>112.54499999999992</v>
      </c>
      <c r="AA129" s="27">
        <f t="shared" si="21"/>
        <v>1.9642808066570168</v>
      </c>
      <c r="AB129" s="7"/>
      <c r="AC129" s="28">
        <f t="shared" ca="1" si="13"/>
        <v>-0.10356900903242661</v>
      </c>
      <c r="AD129" s="27"/>
      <c r="AE129" s="7"/>
    </row>
    <row r="130" spans="1:31" s="26" customFormat="1" x14ac:dyDescent="0.25">
      <c r="A130" s="26">
        <v>45</v>
      </c>
      <c r="B130" s="26">
        <v>-631</v>
      </c>
      <c r="C130" s="26">
        <v>14965</v>
      </c>
      <c r="D130" s="26">
        <v>14003</v>
      </c>
      <c r="E130" s="26">
        <v>11479</v>
      </c>
      <c r="F130" s="26">
        <v>12404</v>
      </c>
      <c r="G130" s="27"/>
      <c r="H130" s="7"/>
      <c r="I130" s="28">
        <f t="shared" si="14"/>
        <v>3486</v>
      </c>
      <c r="J130" s="27">
        <f t="shared" si="14"/>
        <v>1599</v>
      </c>
      <c r="K130" s="7"/>
      <c r="L130" s="171">
        <f t="shared" si="22"/>
        <v>-0.91449421010578569</v>
      </c>
      <c r="M130" s="27">
        <f t="shared" ca="1" si="15"/>
        <v>4.0548535674523314E-6</v>
      </c>
      <c r="N130" s="44"/>
      <c r="O130" s="44"/>
      <c r="P130" s="7"/>
      <c r="Q130" s="28">
        <f t="shared" ca="1" si="16"/>
        <v>3507.8866027645195</v>
      </c>
      <c r="R130" s="27">
        <f t="shared" ca="1" si="17"/>
        <v>1578.1421387373775</v>
      </c>
      <c r="S130" s="7"/>
      <c r="T130" s="28">
        <f t="shared" ca="1" si="18"/>
        <v>-0.91345751544625509</v>
      </c>
      <c r="U130" s="27">
        <f t="shared" ca="1" si="19"/>
        <v>0.41396803406429467</v>
      </c>
      <c r="V130" s="7"/>
      <c r="W130" s="28">
        <f t="shared" ca="1" si="20"/>
        <v>-0.91650787680299561</v>
      </c>
      <c r="X130" s="27">
        <f t="shared" ca="1" si="24"/>
        <v>106.77387741213346</v>
      </c>
      <c r="Y130" s="7"/>
      <c r="Z130" s="28">
        <f t="shared" si="23"/>
        <v>106.86599999999991</v>
      </c>
      <c r="AA130" s="27">
        <f t="shared" si="21"/>
        <v>1.8651635584362589</v>
      </c>
      <c r="AB130" s="7"/>
      <c r="AC130" s="28">
        <f t="shared" ca="1" si="13"/>
        <v>-9.2122587866455774E-2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15022</v>
      </c>
      <c r="D131" s="26">
        <v>13821</v>
      </c>
      <c r="E131" s="26">
        <v>11402</v>
      </c>
      <c r="F131" s="26">
        <v>12580</v>
      </c>
      <c r="G131" s="27"/>
      <c r="H131" s="7"/>
      <c r="I131" s="28">
        <f t="shared" si="14"/>
        <v>3620</v>
      </c>
      <c r="J131" s="27">
        <f t="shared" si="14"/>
        <v>1241</v>
      </c>
      <c r="K131" s="7"/>
      <c r="L131" s="171">
        <f t="shared" si="22"/>
        <v>-0.94999385430039895</v>
      </c>
      <c r="M131" s="27">
        <f t="shared" ca="1" si="15"/>
        <v>5.2166797595695972E-7</v>
      </c>
      <c r="N131" s="44"/>
      <c r="O131" s="44"/>
      <c r="P131" s="7"/>
      <c r="Q131" s="28">
        <f t="shared" ca="1" si="16"/>
        <v>3641.8866027645195</v>
      </c>
      <c r="R131" s="27">
        <f t="shared" ca="1" si="17"/>
        <v>1220.1421387373775</v>
      </c>
      <c r="S131" s="7"/>
      <c r="T131" s="28">
        <f t="shared" ca="1" si="18"/>
        <v>-0.94835126228896482</v>
      </c>
      <c r="U131" s="27">
        <f t="shared" ca="1" si="19"/>
        <v>0.32005979059416712</v>
      </c>
      <c r="V131" s="7"/>
      <c r="W131" s="28">
        <f t="shared" ca="1" si="20"/>
        <v>-0.95071612016277718</v>
      </c>
      <c r="X131" s="27">
        <f t="shared" ca="1" si="24"/>
        <v>101.07201941365361</v>
      </c>
      <c r="Y131" s="7"/>
      <c r="Z131" s="28">
        <f t="shared" si="23"/>
        <v>101.19599999999991</v>
      </c>
      <c r="AA131" s="27">
        <f t="shared" si="21"/>
        <v>1.7662033898481804</v>
      </c>
      <c r="AB131" s="7"/>
      <c r="AC131" s="28">
        <f t="shared" ca="1" si="13"/>
        <v>-0.12398058634630615</v>
      </c>
      <c r="AD131" s="27"/>
      <c r="AE131" s="7"/>
    </row>
    <row r="132" spans="1:31" s="26" customFormat="1" x14ac:dyDescent="0.25">
      <c r="A132" s="26">
        <v>47</v>
      </c>
      <c r="B132" s="26">
        <v>-635</v>
      </c>
      <c r="C132" s="26">
        <v>15085</v>
      </c>
      <c r="D132" s="26">
        <v>13638</v>
      </c>
      <c r="E132" s="26">
        <v>11353</v>
      </c>
      <c r="F132" s="26">
        <v>12765</v>
      </c>
      <c r="G132" s="27"/>
      <c r="H132" s="7"/>
      <c r="I132" s="28">
        <f t="shared" si="14"/>
        <v>3732</v>
      </c>
      <c r="J132" s="27">
        <f t="shared" si="14"/>
        <v>873</v>
      </c>
      <c r="K132" s="7"/>
      <c r="L132" s="171">
        <f t="shared" si="22"/>
        <v>-0.976367727532506</v>
      </c>
      <c r="M132" s="27">
        <f t="shared" ca="1" si="15"/>
        <v>7.8875860561104598E-6</v>
      </c>
      <c r="N132" s="44"/>
      <c r="O132" s="44"/>
      <c r="P132" s="7"/>
      <c r="Q132" s="28">
        <f t="shared" ca="1" si="16"/>
        <v>3753.8866027645195</v>
      </c>
      <c r="R132" s="27">
        <f t="shared" ca="1" si="17"/>
        <v>852.14213873737754</v>
      </c>
      <c r="S132" s="7"/>
      <c r="T132" s="28">
        <f t="shared" ca="1" si="18"/>
        <v>-0.97751618502316995</v>
      </c>
      <c r="U132" s="27">
        <f t="shared" ca="1" si="19"/>
        <v>0.22352841183157787</v>
      </c>
      <c r="V132" s="7"/>
      <c r="W132" s="28">
        <f t="shared" ca="1" si="20"/>
        <v>-0.97917621218728168</v>
      </c>
      <c r="X132" s="27">
        <f t="shared" ca="1" si="24"/>
        <v>95.325394657770516</v>
      </c>
      <c r="Y132" s="7"/>
      <c r="Z132" s="28">
        <f t="shared" si="23"/>
        <v>95.480999999999909</v>
      </c>
      <c r="AA132" s="27">
        <f t="shared" si="21"/>
        <v>1.6664578230967042</v>
      </c>
      <c r="AB132" s="7"/>
      <c r="AC132" s="28">
        <f t="shared" ca="1" si="13"/>
        <v>-0.15560534222939282</v>
      </c>
      <c r="AD132" s="27"/>
      <c r="AE132" s="7"/>
    </row>
    <row r="133" spans="1:31" s="26" customFormat="1" x14ac:dyDescent="0.25">
      <c r="A133" s="26">
        <v>48</v>
      </c>
      <c r="B133" s="26">
        <v>-635</v>
      </c>
      <c r="C133" s="26">
        <v>15119</v>
      </c>
      <c r="D133" s="26">
        <v>13456</v>
      </c>
      <c r="E133" s="26">
        <v>11321</v>
      </c>
      <c r="F133" s="26">
        <v>12954</v>
      </c>
      <c r="G133" s="27"/>
      <c r="H133" s="7"/>
      <c r="I133" s="28">
        <f t="shared" si="14"/>
        <v>3798</v>
      </c>
      <c r="J133" s="27">
        <f t="shared" si="14"/>
        <v>502</v>
      </c>
      <c r="K133" s="7"/>
      <c r="L133" s="171">
        <f t="shared" si="22"/>
        <v>-0.99303559560131371</v>
      </c>
      <c r="M133" s="27">
        <f t="shared" ca="1" si="15"/>
        <v>6.8444288846890565E-6</v>
      </c>
      <c r="N133" s="44"/>
      <c r="O133" s="44"/>
      <c r="P133" s="7"/>
      <c r="Q133" s="28">
        <f t="shared" ca="1" si="16"/>
        <v>3819.8866027645195</v>
      </c>
      <c r="R133" s="27">
        <f t="shared" ca="1" si="17"/>
        <v>481.14213873737754</v>
      </c>
      <c r="S133" s="7"/>
      <c r="T133" s="28">
        <f t="shared" ca="1" si="18"/>
        <v>-0.99470265734868368</v>
      </c>
      <c r="U133" s="27">
        <f t="shared" ca="1" si="19"/>
        <v>0.12621009248125012</v>
      </c>
      <c r="V133" s="7"/>
      <c r="W133" s="28">
        <f t="shared" ca="1" si="20"/>
        <v>-0.99565178154361389</v>
      </c>
      <c r="X133" s="27">
        <f t="shared" ca="1" si="24"/>
        <v>89.690503771619092</v>
      </c>
      <c r="Y133" s="7"/>
      <c r="Z133" s="28">
        <f t="shared" si="23"/>
        <v>89.765999999999906</v>
      </c>
      <c r="AA133" s="27">
        <f t="shared" si="21"/>
        <v>1.5667122563452283</v>
      </c>
      <c r="AB133" s="7"/>
      <c r="AC133" s="28">
        <f t="shared" ca="1" si="13"/>
        <v>-7.5496228380814046E-2</v>
      </c>
      <c r="AD133" s="27"/>
      <c r="AE133" s="7"/>
    </row>
    <row r="134" spans="1:31" s="26" customFormat="1" x14ac:dyDescent="0.25">
      <c r="A134" s="26">
        <v>49</v>
      </c>
      <c r="B134" s="26">
        <v>-607</v>
      </c>
      <c r="C134" s="26">
        <v>15128</v>
      </c>
      <c r="D134" s="26">
        <v>13273</v>
      </c>
      <c r="E134" s="26">
        <v>11299</v>
      </c>
      <c r="F134" s="26">
        <v>13131</v>
      </c>
      <c r="G134" s="27"/>
      <c r="H134" s="7"/>
      <c r="I134" s="28">
        <f t="shared" si="14"/>
        <v>3829</v>
      </c>
      <c r="J134" s="27">
        <f t="shared" si="14"/>
        <v>142</v>
      </c>
      <c r="K134" s="7"/>
      <c r="L134" s="171">
        <f t="shared" si="22"/>
        <v>-0.99974142004626532</v>
      </c>
      <c r="M134" s="27">
        <f t="shared" ca="1" si="15"/>
        <v>1.0842140763294913E-5</v>
      </c>
      <c r="N134" s="44"/>
      <c r="O134" s="44"/>
      <c r="P134" s="7"/>
      <c r="Q134" s="28">
        <f t="shared" ca="1" si="16"/>
        <v>3850.8866027645195</v>
      </c>
      <c r="R134" s="27">
        <f t="shared" ca="1" si="17"/>
        <v>121.14213873737755</v>
      </c>
      <c r="S134" s="7"/>
      <c r="T134" s="28">
        <f t="shared" ca="1" si="18"/>
        <v>-1.0027750913197584</v>
      </c>
      <c r="U134" s="27">
        <f t="shared" ca="1" si="19"/>
        <v>3.1777221952630233E-2</v>
      </c>
      <c r="V134" s="7"/>
      <c r="W134" s="28">
        <f t="shared" ca="1" si="20"/>
        <v>-1.0030341606621194</v>
      </c>
      <c r="X134" s="27">
        <f t="shared" ca="1" si="24"/>
        <v>84.2807339507699</v>
      </c>
      <c r="Y134" s="7"/>
      <c r="Z134" s="28">
        <f t="shared" si="23"/>
        <v>84.302999999999912</v>
      </c>
      <c r="AA134" s="27">
        <f t="shared" si="21"/>
        <v>1.4713649193087781</v>
      </c>
      <c r="AB134" s="7"/>
      <c r="AC134" s="28">
        <f t="shared" ca="1" si="13"/>
        <v>-2.2266049230012186E-2</v>
      </c>
      <c r="AD134" s="27"/>
      <c r="AE134" s="7"/>
    </row>
    <row r="135" spans="1:31" s="26" customFormat="1" x14ac:dyDescent="0.25">
      <c r="A135" s="26">
        <v>50</v>
      </c>
      <c r="B135" s="26">
        <v>-609</v>
      </c>
      <c r="C135" s="26">
        <v>15136</v>
      </c>
      <c r="D135" s="26">
        <v>13091</v>
      </c>
      <c r="E135" s="26">
        <v>11305</v>
      </c>
      <c r="F135" s="26">
        <v>13317</v>
      </c>
      <c r="G135" s="27"/>
      <c r="H135" s="7"/>
      <c r="I135" s="28">
        <f t="shared" si="14"/>
        <v>3831</v>
      </c>
      <c r="J135" s="27">
        <f t="shared" si="14"/>
        <v>-226</v>
      </c>
      <c r="K135" s="7"/>
      <c r="L135" s="171">
        <f t="shared" si="22"/>
        <v>-0.99734252515324029</v>
      </c>
      <c r="M135" s="27">
        <f t="shared" ca="1" si="15"/>
        <v>3.032530617988072E-5</v>
      </c>
      <c r="N135" s="44"/>
      <c r="O135" s="44"/>
      <c r="P135" s="7"/>
      <c r="Q135" s="28">
        <f t="shared" ca="1" si="16"/>
        <v>3852.8866027645195</v>
      </c>
      <c r="R135" s="27">
        <f t="shared" ca="1" si="17"/>
        <v>-246.85786126262246</v>
      </c>
      <c r="S135" s="7"/>
      <c r="T135" s="28">
        <f t="shared" ca="1" si="18"/>
        <v>-1.0032958935114404</v>
      </c>
      <c r="U135" s="27">
        <f t="shared" ca="1" si="19"/>
        <v>-6.475415680995901E-2</v>
      </c>
      <c r="V135" s="7"/>
      <c r="W135" s="28">
        <f t="shared" ca="1" si="20"/>
        <v>-1.0028493669141665</v>
      </c>
      <c r="X135" s="27">
        <f t="shared" ca="1" si="24"/>
        <v>78.771678154034191</v>
      </c>
      <c r="Y135" s="7"/>
      <c r="Z135" s="28">
        <f t="shared" si="23"/>
        <v>78.821999999999917</v>
      </c>
      <c r="AA135" s="27">
        <f t="shared" si="21"/>
        <v>1.3757034230069689</v>
      </c>
      <c r="AB135" s="7"/>
      <c r="AC135" s="28">
        <f t="shared" ca="1" si="13"/>
        <v>-5.0321845965726197E-2</v>
      </c>
      <c r="AD135" s="27"/>
      <c r="AE135" s="7"/>
    </row>
    <row r="136" spans="1:31" s="26" customFormat="1" x14ac:dyDescent="0.25">
      <c r="A136" s="26">
        <v>51</v>
      </c>
      <c r="B136" s="26">
        <v>-622</v>
      </c>
      <c r="C136" s="26">
        <v>15108</v>
      </c>
      <c r="D136" s="26">
        <v>12905</v>
      </c>
      <c r="E136" s="26">
        <v>11323</v>
      </c>
      <c r="F136" s="26">
        <v>13498</v>
      </c>
      <c r="G136" s="27"/>
      <c r="H136" s="7"/>
      <c r="I136" s="28">
        <f t="shared" si="14"/>
        <v>3785</v>
      </c>
      <c r="J136" s="27">
        <f t="shared" si="14"/>
        <v>-593</v>
      </c>
      <c r="K136" s="7"/>
      <c r="L136" s="171">
        <f t="shared" si="22"/>
        <v>-0.98547910922003845</v>
      </c>
      <c r="M136" s="27">
        <f t="shared" ca="1" si="15"/>
        <v>2.197542051221787E-5</v>
      </c>
      <c r="N136" s="44"/>
      <c r="O136" s="44"/>
      <c r="P136" s="7"/>
      <c r="Q136" s="28">
        <f t="shared" ca="1" si="16"/>
        <v>3806.8866027645195</v>
      </c>
      <c r="R136" s="27">
        <f t="shared" ca="1" si="17"/>
        <v>-613.85786126262246</v>
      </c>
      <c r="S136" s="7"/>
      <c r="T136" s="28">
        <f t="shared" ca="1" si="18"/>
        <v>-0.99131744310274916</v>
      </c>
      <c r="U136" s="27">
        <f t="shared" ca="1" si="19"/>
        <v>-0.16102322204330208</v>
      </c>
      <c r="V136" s="7"/>
      <c r="W136" s="28">
        <f t="shared" ca="1" si="20"/>
        <v>-0.99016690406540209</v>
      </c>
      <c r="X136" s="27">
        <f t="shared" ca="1" si="24"/>
        <v>73.229434505233428</v>
      </c>
      <c r="Y136" s="7"/>
      <c r="Z136" s="28">
        <f t="shared" si="23"/>
        <v>73.223999999999918</v>
      </c>
      <c r="AA136" s="27">
        <f t="shared" si="21"/>
        <v>1.2779998914803263</v>
      </c>
      <c r="AB136" s="7"/>
      <c r="AC136" s="28">
        <f t="shared" ca="1" si="13"/>
        <v>5.4345052335094124E-3</v>
      </c>
      <c r="AD136" s="27"/>
      <c r="AE136" s="7"/>
    </row>
    <row r="137" spans="1:31" s="26" customFormat="1" x14ac:dyDescent="0.25">
      <c r="A137" s="26">
        <v>52</v>
      </c>
      <c r="B137" s="26">
        <v>-621</v>
      </c>
      <c r="C137" s="26">
        <v>15067</v>
      </c>
      <c r="D137" s="26">
        <v>12722</v>
      </c>
      <c r="E137" s="26">
        <v>11360</v>
      </c>
      <c r="F137" s="26">
        <v>13680</v>
      </c>
      <c r="G137" s="27"/>
      <c r="H137" s="7"/>
      <c r="I137" s="28">
        <f t="shared" si="14"/>
        <v>3707</v>
      </c>
      <c r="J137" s="27">
        <f t="shared" si="14"/>
        <v>-958</v>
      </c>
      <c r="K137" s="7"/>
      <c r="L137" s="171">
        <f t="shared" si="22"/>
        <v>-0.96425744334583419</v>
      </c>
      <c r="M137" s="27">
        <f t="shared" ca="1" si="15"/>
        <v>2.3988200221964474E-5</v>
      </c>
      <c r="N137" s="44"/>
      <c r="O137" s="44"/>
      <c r="P137" s="7"/>
      <c r="Q137" s="28">
        <f t="shared" ca="1" si="16"/>
        <v>3728.8866027645195</v>
      </c>
      <c r="R137" s="27">
        <f t="shared" ca="1" si="17"/>
        <v>-978.85786126262246</v>
      </c>
      <c r="S137" s="7"/>
      <c r="T137" s="28">
        <f t="shared" ca="1" si="18"/>
        <v>-0.97100615762714204</v>
      </c>
      <c r="U137" s="27">
        <f t="shared" ca="1" si="19"/>
        <v>-0.25676766021815278</v>
      </c>
      <c r="V137" s="7"/>
      <c r="W137" s="28">
        <f t="shared" ca="1" si="20"/>
        <v>-0.96915521837353447</v>
      </c>
      <c r="X137" s="27">
        <f t="shared" ca="1" si="24"/>
        <v>67.627150792037412</v>
      </c>
      <c r="Y137" s="7"/>
      <c r="Z137" s="28">
        <f t="shared" si="23"/>
        <v>67.63499999999992</v>
      </c>
      <c r="AA137" s="27">
        <f t="shared" si="21"/>
        <v>1.1804534395863633</v>
      </c>
      <c r="AB137" s="7"/>
      <c r="AC137" s="28">
        <f t="shared" ca="1" si="13"/>
        <v>-7.8492079625078759E-3</v>
      </c>
      <c r="AD137" s="27"/>
      <c r="AE137" s="7"/>
    </row>
    <row r="138" spans="1:31" s="26" customFormat="1" x14ac:dyDescent="0.25">
      <c r="A138" s="26">
        <v>53</v>
      </c>
      <c r="B138" s="26">
        <v>-638</v>
      </c>
      <c r="C138" s="26">
        <v>15011</v>
      </c>
      <c r="D138" s="26">
        <v>12537</v>
      </c>
      <c r="E138" s="26">
        <v>11416</v>
      </c>
      <c r="F138" s="26">
        <v>13861</v>
      </c>
      <c r="G138" s="27"/>
      <c r="H138" s="7"/>
      <c r="I138" s="28">
        <f t="shared" si="14"/>
        <v>3595</v>
      </c>
      <c r="J138" s="27">
        <f t="shared" si="14"/>
        <v>-1324</v>
      </c>
      <c r="K138" s="7"/>
      <c r="L138" s="171">
        <f t="shared" si="22"/>
        <v>-0.93290954595565889</v>
      </c>
      <c r="M138" s="27">
        <f t="shared" ca="1" si="15"/>
        <v>4.0681378138740784E-5</v>
      </c>
      <c r="N138" s="44"/>
      <c r="O138" s="44"/>
      <c r="P138" s="7"/>
      <c r="Q138" s="28">
        <f t="shared" ca="1" si="16"/>
        <v>3616.8866027645195</v>
      </c>
      <c r="R138" s="27">
        <f t="shared" ca="1" si="17"/>
        <v>-1344.8578612626225</v>
      </c>
      <c r="S138" s="7"/>
      <c r="T138" s="28">
        <f t="shared" ca="1" si="18"/>
        <v>-0.94184123489293681</v>
      </c>
      <c r="U138" s="27">
        <f t="shared" ca="1" si="19"/>
        <v>-0.35277441192224973</v>
      </c>
      <c r="V138" s="7"/>
      <c r="W138" s="28">
        <f t="shared" ca="1" si="20"/>
        <v>-0.93928774147937411</v>
      </c>
      <c r="X138" s="27">
        <f t="shared" ca="1" si="24"/>
        <v>61.881148832245856</v>
      </c>
      <c r="Y138" s="7"/>
      <c r="Z138" s="28">
        <f t="shared" si="23"/>
        <v>61.892999999999923</v>
      </c>
      <c r="AA138" s="27">
        <f t="shared" si="21"/>
        <v>1.080236633936849</v>
      </c>
      <c r="AB138" s="7"/>
      <c r="AC138" s="28">
        <f t="shared" ca="1" si="13"/>
        <v>-1.1851167754066694E-2</v>
      </c>
      <c r="AD138" s="27"/>
      <c r="AE138" s="7"/>
    </row>
    <row r="139" spans="1:31" s="26" customFormat="1" x14ac:dyDescent="0.25">
      <c r="A139" s="26">
        <v>54</v>
      </c>
      <c r="B139" s="26">
        <v>-631</v>
      </c>
      <c r="C139" s="26">
        <v>14935</v>
      </c>
      <c r="D139" s="26">
        <v>12366</v>
      </c>
      <c r="E139" s="26">
        <v>11489</v>
      </c>
      <c r="F139" s="26">
        <v>14036</v>
      </c>
      <c r="G139" s="27"/>
      <c r="H139" s="7"/>
      <c r="I139" s="28">
        <f t="shared" si="14"/>
        <v>3446</v>
      </c>
      <c r="J139" s="27">
        <f t="shared" si="14"/>
        <v>-1670</v>
      </c>
      <c r="K139" s="7"/>
      <c r="L139" s="171">
        <f t="shared" si="22"/>
        <v>-0.8926959619716206</v>
      </c>
      <c r="M139" s="27">
        <f t="shared" ca="1" si="15"/>
        <v>5.0802012245636606E-5</v>
      </c>
      <c r="N139" s="44"/>
      <c r="O139" s="44"/>
      <c r="P139" s="7"/>
      <c r="Q139" s="28">
        <f t="shared" ca="1" si="16"/>
        <v>3467.8866027645195</v>
      </c>
      <c r="R139" s="27">
        <f t="shared" ca="1" si="17"/>
        <v>-1690.8578612626225</v>
      </c>
      <c r="S139" s="7"/>
      <c r="T139" s="28">
        <f t="shared" ca="1" si="18"/>
        <v>-0.90304147161261039</v>
      </c>
      <c r="U139" s="27">
        <f t="shared" ca="1" si="19"/>
        <v>-0.44353489304142329</v>
      </c>
      <c r="V139" s="7"/>
      <c r="W139" s="28">
        <f t="shared" ca="1" si="20"/>
        <v>-0.89982351500514035</v>
      </c>
      <c r="X139" s="27">
        <f t="shared" ca="1" si="24"/>
        <v>56.226851252319761</v>
      </c>
      <c r="Y139" s="7"/>
      <c r="Z139" s="28">
        <f t="shared" si="23"/>
        <v>56.21399999999992</v>
      </c>
      <c r="AA139" s="27">
        <f t="shared" si="21"/>
        <v>0.98111938571609092</v>
      </c>
      <c r="AB139" s="7"/>
      <c r="AC139" s="28">
        <f t="shared" ca="1" si="13"/>
        <v>1.2851252319840967E-2</v>
      </c>
      <c r="AD139" s="27"/>
      <c r="AE139" s="7"/>
    </row>
    <row r="140" spans="1:31" s="26" customFormat="1" x14ac:dyDescent="0.25">
      <c r="A140" s="26">
        <v>55</v>
      </c>
      <c r="B140" s="26">
        <v>-638</v>
      </c>
      <c r="C140" s="26">
        <v>14829</v>
      </c>
      <c r="D140" s="26">
        <v>12186</v>
      </c>
      <c r="E140" s="26">
        <v>11576</v>
      </c>
      <c r="F140" s="26">
        <v>14193</v>
      </c>
      <c r="G140" s="27"/>
      <c r="H140" s="7"/>
      <c r="I140" s="28">
        <f t="shared" si="14"/>
        <v>3253</v>
      </c>
      <c r="J140" s="27">
        <f t="shared" si="14"/>
        <v>-2007</v>
      </c>
      <c r="K140" s="7"/>
      <c r="L140" s="171">
        <f t="shared" si="22"/>
        <v>-0.84312877099135264</v>
      </c>
      <c r="M140" s="27">
        <f t="shared" ca="1" si="15"/>
        <v>3.3522015554558965E-5</v>
      </c>
      <c r="N140" s="44"/>
      <c r="O140" s="44"/>
      <c r="P140" s="7"/>
      <c r="Q140" s="28">
        <f t="shared" ca="1" si="16"/>
        <v>3274.8866027645195</v>
      </c>
      <c r="R140" s="27">
        <f t="shared" ca="1" si="17"/>
        <v>-2027.8578612626225</v>
      </c>
      <c r="S140" s="7"/>
      <c r="T140" s="28">
        <f t="shared" ca="1" si="18"/>
        <v>-0.85278406011527474</v>
      </c>
      <c r="U140" s="27">
        <f t="shared" ca="1" si="19"/>
        <v>-0.53193455239738141</v>
      </c>
      <c r="V140" s="7"/>
      <c r="W140" s="28">
        <f t="shared" ca="1" si="20"/>
        <v>-0.84891859098463041</v>
      </c>
      <c r="X140" s="27">
        <f t="shared" ca="1" si="24"/>
        <v>50.394784783170735</v>
      </c>
      <c r="Y140" s="7"/>
      <c r="Z140" s="28">
        <f t="shared" si="23"/>
        <v>50.471999999999923</v>
      </c>
      <c r="AA140" s="27">
        <f t="shared" si="21"/>
        <v>0.88090258006657662</v>
      </c>
      <c r="AB140" s="7"/>
      <c r="AC140" s="28">
        <f t="shared" ca="1" si="13"/>
        <v>-7.7215216829188194E-2</v>
      </c>
      <c r="AD140" s="27"/>
      <c r="AE140" s="7"/>
    </row>
    <row r="141" spans="1:31" s="26" customFormat="1" x14ac:dyDescent="0.25">
      <c r="A141" s="26">
        <v>56</v>
      </c>
      <c r="B141" s="26">
        <v>-623</v>
      </c>
      <c r="C141" s="26">
        <v>14730</v>
      </c>
      <c r="D141" s="26">
        <v>12040</v>
      </c>
      <c r="E141" s="26">
        <v>11686</v>
      </c>
      <c r="F141" s="26">
        <v>14353</v>
      </c>
      <c r="G141" s="27"/>
      <c r="H141" s="7"/>
      <c r="I141" s="28">
        <f t="shared" si="14"/>
        <v>3044</v>
      </c>
      <c r="J141" s="27">
        <f t="shared" si="14"/>
        <v>-2313</v>
      </c>
      <c r="K141" s="7"/>
      <c r="L141" s="171">
        <f t="shared" si="22"/>
        <v>-0.78655794939304258</v>
      </c>
      <c r="M141" s="27">
        <f t="shared" ca="1" si="15"/>
        <v>5.4002343651164697E-5</v>
      </c>
      <c r="N141" s="44"/>
      <c r="O141" s="44"/>
      <c r="P141" s="7"/>
      <c r="Q141" s="28">
        <f t="shared" ca="1" si="16"/>
        <v>3065.8866027645195</v>
      </c>
      <c r="R141" s="27">
        <f t="shared" ca="1" si="17"/>
        <v>-2333.8578612626225</v>
      </c>
      <c r="S141" s="7"/>
      <c r="T141" s="28">
        <f t="shared" ca="1" si="18"/>
        <v>-0.79836023108448118</v>
      </c>
      <c r="U141" s="27">
        <f t="shared" ca="1" si="19"/>
        <v>-0.61220249234670832</v>
      </c>
      <c r="V141" s="7"/>
      <c r="W141" s="28">
        <f t="shared" ca="1" si="20"/>
        <v>-0.79390657808492548</v>
      </c>
      <c r="X141" s="27">
        <f t="shared" ca="1" si="24"/>
        <v>44.829374925896332</v>
      </c>
      <c r="Y141" s="7"/>
      <c r="Z141" s="28">
        <f t="shared" si="23"/>
        <v>44.864999999999924</v>
      </c>
      <c r="AA141" s="27">
        <f t="shared" si="21"/>
        <v>0.78304196890725453</v>
      </c>
      <c r="AB141" s="7"/>
      <c r="AC141" s="28">
        <f t="shared" ca="1" si="13"/>
        <v>-3.5625074103592169E-2</v>
      </c>
      <c r="AD141" s="27"/>
      <c r="AE141" s="7"/>
    </row>
    <row r="142" spans="1:31" s="26" customFormat="1" x14ac:dyDescent="0.25">
      <c r="A142" s="26">
        <v>57</v>
      </c>
      <c r="B142" s="26">
        <v>-615</v>
      </c>
      <c r="C142" s="26">
        <v>14612</v>
      </c>
      <c r="D142" s="26">
        <v>11902</v>
      </c>
      <c r="E142" s="26">
        <v>11810</v>
      </c>
      <c r="F142" s="26">
        <v>14497</v>
      </c>
      <c r="G142" s="27"/>
      <c r="H142" s="7"/>
      <c r="I142" s="28">
        <f t="shared" si="14"/>
        <v>2802</v>
      </c>
      <c r="J142" s="27">
        <f t="shared" si="14"/>
        <v>-2595</v>
      </c>
      <c r="K142" s="7"/>
      <c r="L142" s="171">
        <f t="shared" si="22"/>
        <v>-0.72332879197478872</v>
      </c>
      <c r="M142" s="27">
        <f t="shared" ca="1" si="15"/>
        <v>4.9256893000529348E-5</v>
      </c>
      <c r="N142" s="44"/>
      <c r="O142" s="44"/>
      <c r="P142" s="7"/>
      <c r="Q142" s="28">
        <f t="shared" ca="1" si="16"/>
        <v>2823.8866027645195</v>
      </c>
      <c r="R142" s="27">
        <f t="shared" ca="1" si="17"/>
        <v>-2615.8578612626225</v>
      </c>
      <c r="S142" s="7"/>
      <c r="T142" s="28">
        <f t="shared" ca="1" si="18"/>
        <v>-0.73534316589093085</v>
      </c>
      <c r="U142" s="27">
        <f t="shared" ca="1" si="19"/>
        <v>-0.68617490759412725</v>
      </c>
      <c r="V142" s="7"/>
      <c r="W142" s="28">
        <f t="shared" ca="1" si="20"/>
        <v>-0.73034711748736858</v>
      </c>
      <c r="X142" s="27">
        <f t="shared" ca="1" si="24"/>
        <v>39.252255768699797</v>
      </c>
      <c r="Y142" s="7"/>
      <c r="Z142" s="28">
        <f t="shared" si="23"/>
        <v>39.329999999999927</v>
      </c>
      <c r="AA142" s="27">
        <f t="shared" si="21"/>
        <v>0.68643799480936851</v>
      </c>
      <c r="AB142" s="7"/>
      <c r="AC142" s="28">
        <f t="shared" ca="1" si="13"/>
        <v>-7.7744231300130195E-2</v>
      </c>
      <c r="AD142" s="27"/>
      <c r="AE142" s="7"/>
    </row>
    <row r="143" spans="1:31" s="26" customFormat="1" x14ac:dyDescent="0.25">
      <c r="A143" s="26">
        <v>58</v>
      </c>
      <c r="B143" s="26">
        <v>-609</v>
      </c>
      <c r="C143" s="26">
        <v>14481</v>
      </c>
      <c r="D143" s="26">
        <v>11773</v>
      </c>
      <c r="E143" s="26">
        <v>11938</v>
      </c>
      <c r="F143" s="26">
        <v>14624</v>
      </c>
      <c r="G143" s="27"/>
      <c r="H143" s="7"/>
      <c r="I143" s="28">
        <f t="shared" si="14"/>
        <v>2543</v>
      </c>
      <c r="J143" s="27">
        <f t="shared" si="14"/>
        <v>-2851</v>
      </c>
      <c r="K143" s="7"/>
      <c r="L143" s="171">
        <f t="shared" si="22"/>
        <v>-0.65406775571070341</v>
      </c>
      <c r="M143" s="27">
        <f t="shared" ca="1" si="15"/>
        <v>6.9602598115860173E-5</v>
      </c>
      <c r="N143" s="44"/>
      <c r="O143" s="44"/>
      <c r="P143" s="7"/>
      <c r="Q143" s="28">
        <f t="shared" ca="1" si="16"/>
        <v>2564.8866027645195</v>
      </c>
      <c r="R143" s="27">
        <f t="shared" ca="1" si="17"/>
        <v>-2871.8578612626225</v>
      </c>
      <c r="S143" s="7"/>
      <c r="T143" s="28">
        <f t="shared" ca="1" si="18"/>
        <v>-0.66789928206808147</v>
      </c>
      <c r="U143" s="27">
        <f t="shared" ca="1" si="19"/>
        <v>-0.75332717108114577</v>
      </c>
      <c r="V143" s="7"/>
      <c r="W143" s="28">
        <f t="shared" ca="1" si="20"/>
        <v>-0.66241057286774696</v>
      </c>
      <c r="X143" s="27">
        <f t="shared" ca="1" si="24"/>
        <v>33.791742538658355</v>
      </c>
      <c r="Y143" s="7"/>
      <c r="Z143" s="28">
        <f t="shared" si="23"/>
        <v>33.848999999999926</v>
      </c>
      <c r="AA143" s="27">
        <f t="shared" si="21"/>
        <v>0.59077649850755931</v>
      </c>
      <c r="AB143" s="7"/>
      <c r="AC143" s="28">
        <f t="shared" ca="1" si="13"/>
        <v>-5.7257461341571059E-2</v>
      </c>
      <c r="AD143" s="27"/>
      <c r="AE143" s="7"/>
    </row>
    <row r="144" spans="1:31" s="26" customFormat="1" x14ac:dyDescent="0.25">
      <c r="A144" s="26">
        <v>59</v>
      </c>
      <c r="B144" s="26">
        <v>-616</v>
      </c>
      <c r="C144" s="26">
        <v>14330</v>
      </c>
      <c r="D144" s="26">
        <v>11657</v>
      </c>
      <c r="E144" s="26">
        <v>12081</v>
      </c>
      <c r="F144" s="26">
        <v>14740</v>
      </c>
      <c r="G144" s="27"/>
      <c r="H144" s="7"/>
      <c r="I144" s="28">
        <f t="shared" si="14"/>
        <v>2249</v>
      </c>
      <c r="J144" s="27">
        <f t="shared" si="14"/>
        <v>-3083</v>
      </c>
      <c r="K144" s="7"/>
      <c r="L144" s="171">
        <f t="shared" si="22"/>
        <v>-0.57792884362357611</v>
      </c>
      <c r="M144" s="27">
        <f t="shared" ca="1" si="15"/>
        <v>5.5904344974622394E-5</v>
      </c>
      <c r="N144" s="44"/>
      <c r="O144" s="44"/>
      <c r="P144" s="7"/>
      <c r="Q144" s="28">
        <f t="shared" ca="1" si="16"/>
        <v>2270.8866027645195</v>
      </c>
      <c r="R144" s="27">
        <f t="shared" ca="1" si="17"/>
        <v>-3103.8578612626225</v>
      </c>
      <c r="S144" s="7"/>
      <c r="T144" s="28">
        <f t="shared" ca="1" si="18"/>
        <v>-0.59134135989079295</v>
      </c>
      <c r="U144" s="27">
        <f t="shared" ca="1" si="19"/>
        <v>-0.81418390986625644</v>
      </c>
      <c r="V144" s="7"/>
      <c r="W144" s="28">
        <f t="shared" ca="1" si="20"/>
        <v>-0.58540576444531967</v>
      </c>
      <c r="X144" s="27">
        <f t="shared" ca="1" si="24"/>
        <v>28.182632281894485</v>
      </c>
      <c r="Y144" s="7"/>
      <c r="Z144" s="28">
        <f t="shared" si="23"/>
        <v>28.304999999999925</v>
      </c>
      <c r="AA144" s="27">
        <f t="shared" si="21"/>
        <v>0.49401544477699372</v>
      </c>
      <c r="AB144" s="7"/>
      <c r="AC144" s="28">
        <f t="shared" ca="1" si="13"/>
        <v>-0.12236771810544056</v>
      </c>
      <c r="AD144" s="27"/>
      <c r="AE144" s="7"/>
    </row>
    <row r="145" spans="1:31" s="26" customFormat="1" x14ac:dyDescent="0.25">
      <c r="A145" s="26">
        <v>60</v>
      </c>
      <c r="B145" s="26">
        <v>-638</v>
      </c>
      <c r="C145" s="26">
        <v>14171</v>
      </c>
      <c r="D145" s="26">
        <v>11557</v>
      </c>
      <c r="E145" s="26">
        <v>12250</v>
      </c>
      <c r="F145" s="26">
        <v>14847</v>
      </c>
      <c r="G145" s="27"/>
      <c r="H145" s="7"/>
      <c r="I145" s="28">
        <f t="shared" si="14"/>
        <v>1921</v>
      </c>
      <c r="J145" s="27">
        <f t="shared" si="14"/>
        <v>-3290</v>
      </c>
      <c r="K145" s="7"/>
      <c r="L145" s="171">
        <f t="shared" si="22"/>
        <v>-0.49338026830520992</v>
      </c>
      <c r="M145" s="27">
        <f t="shared" ca="1" si="15"/>
        <v>3.8623109923729284E-5</v>
      </c>
      <c r="N145" s="44"/>
      <c r="O145" s="44"/>
      <c r="P145" s="7"/>
      <c r="Q145" s="28">
        <f t="shared" ca="1" si="16"/>
        <v>1942.8866027645195</v>
      </c>
      <c r="R145" s="27">
        <f t="shared" ca="1" si="17"/>
        <v>-3310.8578612626225</v>
      </c>
      <c r="S145" s="7"/>
      <c r="T145" s="28">
        <f t="shared" ca="1" si="18"/>
        <v>-0.50592980045490643</v>
      </c>
      <c r="U145" s="27">
        <f t="shared" ca="1" si="19"/>
        <v>-0.8684828104202128</v>
      </c>
      <c r="V145" s="7"/>
      <c r="W145" s="28">
        <f t="shared" ca="1" si="20"/>
        <v>-0.49959501769064207</v>
      </c>
      <c r="X145" s="27">
        <f t="shared" ca="1" si="24"/>
        <v>22.375827197648164</v>
      </c>
      <c r="Y145" s="7"/>
      <c r="Z145" s="28">
        <f t="shared" si="23"/>
        <v>22.562999999999924</v>
      </c>
      <c r="AA145" s="27">
        <f t="shared" si="21"/>
        <v>0.39379863912747926</v>
      </c>
      <c r="AB145" s="7"/>
      <c r="AC145" s="28">
        <f t="shared" ca="1" si="13"/>
        <v>-0.18717280235176048</v>
      </c>
      <c r="AD145" s="27"/>
      <c r="AE145" s="7"/>
    </row>
    <row r="146" spans="1:31" s="26" customFormat="1" x14ac:dyDescent="0.25">
      <c r="A146" s="26">
        <v>61</v>
      </c>
      <c r="B146" s="26">
        <v>-631</v>
      </c>
      <c r="C146" s="26">
        <v>13994</v>
      </c>
      <c r="D146" s="26">
        <v>11461</v>
      </c>
      <c r="E146" s="26">
        <v>12406</v>
      </c>
      <c r="F146" s="26">
        <v>14924</v>
      </c>
      <c r="G146" s="27"/>
      <c r="H146" s="7"/>
      <c r="I146" s="28">
        <f t="shared" si="14"/>
        <v>1588</v>
      </c>
      <c r="J146" s="27">
        <f t="shared" si="14"/>
        <v>-3463</v>
      </c>
      <c r="K146" s="7"/>
      <c r="L146" s="171">
        <f t="shared" si="22"/>
        <v>-0.40488626311880072</v>
      </c>
      <c r="M146" s="27">
        <f t="shared" ca="1" si="15"/>
        <v>5.869336901303967E-5</v>
      </c>
      <c r="N146" s="44"/>
      <c r="O146" s="44"/>
      <c r="P146" s="7"/>
      <c r="Q146" s="28">
        <f t="shared" ca="1" si="16"/>
        <v>1609.8866027645195</v>
      </c>
      <c r="R146" s="27">
        <f t="shared" ca="1" si="17"/>
        <v>-3483.8578612626225</v>
      </c>
      <c r="S146" s="7"/>
      <c r="T146" s="28">
        <f t="shared" ca="1" si="18"/>
        <v>-0.41921623553981441</v>
      </c>
      <c r="U146" s="27">
        <f t="shared" ca="1" si="19"/>
        <v>-0.91386305097979958</v>
      </c>
      <c r="V146" s="7"/>
      <c r="W146" s="28">
        <f t="shared" ca="1" si="20"/>
        <v>-0.41254742288825075</v>
      </c>
      <c r="X146" s="27">
        <f t="shared" ca="1" si="24"/>
        <v>16.762108057892988</v>
      </c>
      <c r="Y146" s="7"/>
      <c r="Z146" s="28">
        <f t="shared" si="23"/>
        <v>16.883999999999926</v>
      </c>
      <c r="AA146" s="27">
        <f t="shared" si="21"/>
        <v>0.2946813909067213</v>
      </c>
      <c r="AB146" s="7"/>
      <c r="AC146" s="28">
        <f t="shared" ca="1" si="13"/>
        <v>-0.12189194210693799</v>
      </c>
      <c r="AD146" s="27"/>
      <c r="AE146" s="7"/>
    </row>
    <row r="147" spans="1:31" s="26" customFormat="1" x14ac:dyDescent="0.25">
      <c r="A147" s="26">
        <v>62</v>
      </c>
      <c r="B147" s="26">
        <v>-626</v>
      </c>
      <c r="C147" s="26">
        <v>13825</v>
      </c>
      <c r="D147" s="26">
        <v>11399</v>
      </c>
      <c r="E147" s="26">
        <v>12592</v>
      </c>
      <c r="F147" s="26">
        <v>15012</v>
      </c>
      <c r="G147" s="27"/>
      <c r="H147" s="7"/>
      <c r="I147" s="28">
        <f t="shared" si="14"/>
        <v>1233</v>
      </c>
      <c r="J147" s="27">
        <f t="shared" si="14"/>
        <v>-3613</v>
      </c>
      <c r="K147" s="7"/>
      <c r="L147" s="171">
        <f t="shared" si="22"/>
        <v>-0.31316380648374814</v>
      </c>
      <c r="M147" s="27">
        <f t="shared" ca="1" si="15"/>
        <v>4.4237730654742848E-5</v>
      </c>
      <c r="N147" s="44"/>
      <c r="O147" s="44"/>
      <c r="P147" s="7"/>
      <c r="Q147" s="28">
        <f t="shared" ca="1" si="16"/>
        <v>1254.8866027645195</v>
      </c>
      <c r="R147" s="27">
        <f t="shared" ca="1" si="17"/>
        <v>-3633.8578612626225</v>
      </c>
      <c r="S147" s="7"/>
      <c r="T147" s="28">
        <f t="shared" ca="1" si="18"/>
        <v>-0.32677384651621777</v>
      </c>
      <c r="U147" s="27">
        <f t="shared" ca="1" si="19"/>
        <v>-0.95321008036672461</v>
      </c>
      <c r="V147" s="7"/>
      <c r="W147" s="28">
        <f t="shared" ca="1" si="20"/>
        <v>-0.31981495154717465</v>
      </c>
      <c r="X147" s="27">
        <f t="shared" ca="1" si="24"/>
        <v>11.01345134913862</v>
      </c>
      <c r="Y147" s="7"/>
      <c r="Z147" s="28">
        <f t="shared" si="23"/>
        <v>11.249999999999925</v>
      </c>
      <c r="AA147" s="27">
        <f t="shared" si="21"/>
        <v>0.19634954084936077</v>
      </c>
      <c r="AB147" s="7"/>
      <c r="AC147" s="28">
        <f t="shared" ca="1" si="13"/>
        <v>-0.23654865086130528</v>
      </c>
      <c r="AD147" s="27"/>
      <c r="AE147" s="7"/>
    </row>
    <row r="148" spans="1:31" s="26" customFormat="1" x14ac:dyDescent="0.25">
      <c r="A148" s="26">
        <v>63</v>
      </c>
      <c r="B148" s="26">
        <v>-644</v>
      </c>
      <c r="C148" s="26">
        <v>13637</v>
      </c>
      <c r="D148" s="26">
        <v>11346</v>
      </c>
      <c r="E148" s="26">
        <v>12776</v>
      </c>
      <c r="F148" s="26">
        <v>15055</v>
      </c>
      <c r="G148" s="27"/>
      <c r="H148" s="7"/>
      <c r="I148" s="28">
        <f t="shared" si="14"/>
        <v>861</v>
      </c>
      <c r="J148" s="27">
        <f t="shared" si="14"/>
        <v>-3709</v>
      </c>
      <c r="K148" s="7"/>
      <c r="L148" s="171">
        <f t="shared" si="22"/>
        <v>-0.21565572359629676</v>
      </c>
      <c r="M148" s="27">
        <f t="shared" ca="1" si="15"/>
        <v>5.0457727465473489E-5</v>
      </c>
      <c r="N148" s="44"/>
      <c r="O148" s="44"/>
      <c r="P148" s="7"/>
      <c r="Q148" s="28">
        <f t="shared" ca="1" si="16"/>
        <v>882.88660276451947</v>
      </c>
      <c r="R148" s="27">
        <f t="shared" ca="1" si="17"/>
        <v>-3729.8578612626225</v>
      </c>
      <c r="S148" s="7"/>
      <c r="T148" s="28">
        <f t="shared" ca="1" si="18"/>
        <v>-0.2299046388633221</v>
      </c>
      <c r="U148" s="27">
        <f t="shared" ca="1" si="19"/>
        <v>-0.97839217917435661</v>
      </c>
      <c r="V148" s="7"/>
      <c r="W148" s="28">
        <f t="shared" ca="1" si="20"/>
        <v>-0.22275908389023324</v>
      </c>
      <c r="X148" s="27">
        <f t="shared" ca="1" si="24"/>
        <v>5.2925313153456841</v>
      </c>
      <c r="Y148" s="7"/>
      <c r="Z148" s="28">
        <f t="shared" si="23"/>
        <v>5.453999999999926</v>
      </c>
      <c r="AA148" s="27">
        <f t="shared" si="21"/>
        <v>9.5190257403769449E-2</v>
      </c>
      <c r="AB148" s="7"/>
      <c r="AC148" s="28">
        <f t="shared" ref="AC148:AC149" ca="1" si="25">X148-Z148</f>
        <v>-0.16146868465424191</v>
      </c>
      <c r="AD148" s="27"/>
      <c r="AE148" s="7"/>
    </row>
    <row r="149" spans="1:31" s="26" customFormat="1" x14ac:dyDescent="0.25">
      <c r="A149" s="26">
        <v>64</v>
      </c>
      <c r="B149" s="26">
        <v>-624</v>
      </c>
      <c r="C149" s="26">
        <v>13464</v>
      </c>
      <c r="D149" s="26">
        <v>11321</v>
      </c>
      <c r="E149" s="26">
        <v>12968</v>
      </c>
      <c r="F149" s="26">
        <v>15100</v>
      </c>
      <c r="G149" s="27"/>
      <c r="H149" s="7"/>
      <c r="I149" s="28">
        <f t="shared" ref="I149:J149" si="26">C149-E149</f>
        <v>496</v>
      </c>
      <c r="J149" s="27">
        <f t="shared" si="26"/>
        <v>-3779</v>
      </c>
      <c r="K149" s="7"/>
      <c r="L149" s="171">
        <f t="shared" si="22"/>
        <v>-0.1190625018812466</v>
      </c>
      <c r="M149" s="27">
        <f t="shared" ref="M149" ca="1" si="27">(W149-L149)^2</f>
        <v>7.2478381212990597E-5</v>
      </c>
      <c r="N149" s="44"/>
      <c r="O149" s="44"/>
      <c r="P149" s="7"/>
      <c r="Q149" s="28">
        <f t="shared" ref="Q149" ca="1" si="28">I149-$J$4</f>
        <v>517.88660276451947</v>
      </c>
      <c r="R149" s="27">
        <f t="shared" ref="R149" ca="1" si="29">J149-$J$3</f>
        <v>-3799.8578612626225</v>
      </c>
      <c r="S149" s="7"/>
      <c r="T149" s="28">
        <f t="shared" ref="T149" ca="1" si="30">Q149/$J$7</f>
        <v>-0.13485823888131429</v>
      </c>
      <c r="U149" s="27">
        <f t="shared" ref="U149" ca="1" si="31">R149/$J$6</f>
        <v>-0.99675412622158821</v>
      </c>
      <c r="V149" s="7"/>
      <c r="W149" s="28">
        <f t="shared" ref="W149" ca="1" si="32">(T149-U149*SIN(-$J$11*PI()/180))/(COS(-$J$11*PI()/180))</f>
        <v>-0.12757592547067234</v>
      </c>
      <c r="X149" s="27">
        <f ca="1">IF(MOD(ATAN2(U149,W149)*180/PI()-$J$9+360,360)&gt;5,MOD(ATAN2(U149,W149)*180/PI()-$J$9+360,360)-360,MOD(ATAN2(U149,W149)*180/PI()-$J$9+360,360))</f>
        <v>-0.24014245482823071</v>
      </c>
      <c r="Y149" s="7"/>
      <c r="Z149" s="28">
        <f t="shared" si="23"/>
        <v>-0.16200000000007364</v>
      </c>
      <c r="AA149" s="27">
        <f t="shared" ref="AA149" si="33">Z149*PI()/180</f>
        <v>-2.8274333882320991E-3</v>
      </c>
      <c r="AB149" s="7"/>
      <c r="AC149" s="28">
        <f t="shared" ca="1" si="25"/>
        <v>-7.8142454828157071E-2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39951</v>
      </c>
    </row>
    <row r="155" spans="1:31" x14ac:dyDescent="0.25">
      <c r="A155" t="s">
        <v>81</v>
      </c>
      <c r="B155">
        <v>39951</v>
      </c>
    </row>
    <row r="156" spans="1:31" x14ac:dyDescent="0.25">
      <c r="A156" s="31" t="s">
        <v>92</v>
      </c>
      <c r="B156" s="31">
        <v>-39969</v>
      </c>
    </row>
    <row r="157" spans="1:31" x14ac:dyDescent="0.25">
      <c r="A157" t="s">
        <v>87</v>
      </c>
      <c r="B157">
        <v>-39969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20.85786126262245</v>
      </c>
      <c r="L3" s="144" t="s">
        <v>1</v>
      </c>
      <c r="M3" s="145">
        <v>1.0056667531021199</v>
      </c>
      <c r="N3" s="146" t="s">
        <v>18</v>
      </c>
      <c r="O3" s="144">
        <v>1.002298714208921</v>
      </c>
      <c r="Q3" s="143" t="s">
        <v>196</v>
      </c>
      <c r="R3" s="143">
        <f ca="1">MAX(AC21:AC149)</f>
        <v>0.23226663438850892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-21.886602764519438</v>
      </c>
      <c r="L4" s="146" t="s">
        <v>5</v>
      </c>
      <c r="M4" s="148">
        <v>359.97357421400045</v>
      </c>
      <c r="N4" s="146" t="s">
        <v>21</v>
      </c>
      <c r="O4" s="146">
        <v>359.91682596774086</v>
      </c>
      <c r="Q4" s="147" t="s">
        <v>197</v>
      </c>
      <c r="R4" s="147">
        <f ca="1">MIN(AC21:AC149)</f>
        <v>-0.17909007106418073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-172.50970082662749</v>
      </c>
      <c r="N5" s="149" t="s">
        <v>24</v>
      </c>
      <c r="O5" s="149">
        <v>-172.50519300737415</v>
      </c>
      <c r="Q5" s="8"/>
      <c r="R5" s="8"/>
      <c r="T5" s="45" t="s">
        <v>55</v>
      </c>
      <c r="U5" s="47">
        <v>19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3812.2318847746378</v>
      </c>
      <c r="L6" s="149" t="s">
        <v>12</v>
      </c>
      <c r="M6" s="150">
        <v>-2.7160120469588286E-4</v>
      </c>
      <c r="N6" s="149" t="s">
        <v>26</v>
      </c>
      <c r="O6" s="149">
        <v>-3.0366414577440414E-4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-3840.2296148943474</v>
      </c>
      <c r="L7" s="151" t="s">
        <v>15</v>
      </c>
      <c r="M7" s="152">
        <f ca="1">SUM(M20:M84)</f>
        <v>1.0784873762662708E-4</v>
      </c>
      <c r="N7" s="151" t="s">
        <v>15</v>
      </c>
      <c r="O7" s="89">
        <f ca="1">SUM(M85:M149)</f>
        <v>6.3089869470361559E-5</v>
      </c>
      <c r="Q7" s="143" t="s">
        <v>196</v>
      </c>
      <c r="R7" s="143">
        <f ca="1">MAX(AD21:AD83)</f>
        <v>9.7474415816009241E-2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-0.11769656587750887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-172.46614776850598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-172.04734357185021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-0.41880419665576102</v>
      </c>
      <c r="L11" s="157" t="s">
        <v>210</v>
      </c>
      <c r="M11" s="158">
        <f>(M6+O6)/2</f>
        <v>-2.8763267523514353E-4</v>
      </c>
      <c r="N11" s="159"/>
      <c r="O11" s="159"/>
      <c r="Q11" s="143" t="s">
        <v>196</v>
      </c>
      <c r="R11" s="143">
        <f ca="1">MAX(W20:W149)</f>
        <v>1.0044177239691725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1.0039827336555205</v>
      </c>
      <c r="N12" s="162"/>
      <c r="O12" s="162"/>
      <c r="Q12" s="147" t="s">
        <v>197</v>
      </c>
      <c r="R12" s="147">
        <f ca="1">MIN(W20:W149)</f>
        <v>-1.0056631676219094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-172.50744691700083</v>
      </c>
      <c r="N13" s="165"/>
      <c r="O13" s="165"/>
    </row>
    <row r="14" spans="1:24" x14ac:dyDescent="0.25">
      <c r="I14" s="9" t="s">
        <v>168</v>
      </c>
      <c r="L14" s="9"/>
      <c r="M14" s="9"/>
      <c r="N14" s="9"/>
      <c r="O14" s="9"/>
    </row>
    <row r="15" spans="1:24" x14ac:dyDescent="0.25">
      <c r="I15" s="9" t="s">
        <v>169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13533</v>
      </c>
      <c r="D20" s="26">
        <v>11364</v>
      </c>
      <c r="E20" s="26">
        <v>13002</v>
      </c>
      <c r="F20" s="26">
        <v>15149</v>
      </c>
      <c r="G20" s="27"/>
      <c r="H20" s="7"/>
      <c r="I20" s="28">
        <f>C20-E20</f>
        <v>531</v>
      </c>
      <c r="J20" s="27">
        <f>D20-F20</f>
        <v>-3785</v>
      </c>
      <c r="K20" s="7"/>
      <c r="L20" s="171">
        <f>$M$3*SIN(2*PI()/$M$4*($Z20+$M$5))+$M$6</f>
        <v>-0.13114824969731315</v>
      </c>
      <c r="M20" s="27">
        <f ca="1">(W20-L20)^2</f>
        <v>3.0585911508762782E-5</v>
      </c>
      <c r="N20" s="44"/>
      <c r="O20" s="44"/>
      <c r="P20" s="7"/>
      <c r="Q20" s="28">
        <f ca="1">I20-$J$4</f>
        <v>552.88660276451947</v>
      </c>
      <c r="R20" s="27">
        <f ca="1">J20-$J$3</f>
        <v>-3805.8578612626225</v>
      </c>
      <c r="S20" s="7"/>
      <c r="T20" s="28">
        <f ca="1">Q20/$J$7</f>
        <v>-0.1439722772357534</v>
      </c>
      <c r="U20" s="27">
        <f ca="1">R20/$J$6</f>
        <v>-0.99832800739706518</v>
      </c>
      <c r="V20" s="7"/>
      <c r="W20" s="28">
        <f ca="1">(T20-U20*SIN(-$J$11*PI()/180))/(COS(-$J$11*PI()/180))</f>
        <v>-0.13667870279889197</v>
      </c>
      <c r="X20" s="27">
        <f ca="1">IF(MOD(ATAN2(U20,W20)*180/PI()-$J$9+360,360)&gt;5,MOD(ATAN2(U20,W20)*180/PI()-$J$9+360,360)-360,MOD(ATAN2(U20,W20)*180/PI()-$J$9+360,360))</f>
        <v>0.26191004443347765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0.26191004443347765</v>
      </c>
      <c r="AD20" s="27">
        <f ca="1">INDIRECT("AC"&amp;AE20)-AC20</f>
        <v>-0.39807150161512883</v>
      </c>
      <c r="AE20" s="7">
        <v>149</v>
      </c>
    </row>
    <row r="21" spans="1:31" s="26" customFormat="1" x14ac:dyDescent="0.25">
      <c r="A21" s="26">
        <v>1</v>
      </c>
      <c r="B21" s="26">
        <v>657</v>
      </c>
      <c r="C21" s="26">
        <v>13706</v>
      </c>
      <c r="D21" s="26">
        <v>11397</v>
      </c>
      <c r="E21" s="26">
        <v>12811</v>
      </c>
      <c r="F21" s="26">
        <v>15112</v>
      </c>
      <c r="G21" s="27"/>
      <c r="H21" s="7"/>
      <c r="I21" s="28">
        <f t="shared" ref="I21:J84" si="1">C21-E21</f>
        <v>895</v>
      </c>
      <c r="J21" s="27">
        <f t="shared" si="1"/>
        <v>-3715</v>
      </c>
      <c r="K21" s="7"/>
      <c r="L21" s="171">
        <f t="shared" ref="L21:L84" si="2">$M$3*SIN(2*PI()/$M$4*($Z21+$M$5))+$M$6</f>
        <v>-0.2331802732642014</v>
      </c>
      <c r="M21" s="27">
        <f t="shared" ref="M21:M84" ca="1" si="3">(W21-L21)^2</f>
        <v>2.4926729025604889E-6</v>
      </c>
      <c r="N21" s="44"/>
      <c r="O21" s="44"/>
      <c r="P21" s="7"/>
      <c r="Q21" s="28">
        <f t="shared" ref="Q21:Q84" ca="1" si="4">I21-$J$4</f>
        <v>916.88660276451947</v>
      </c>
      <c r="R21" s="27">
        <f t="shared" ref="R21:R84" ca="1" si="5">J21-$J$3</f>
        <v>-3735.8578612626225</v>
      </c>
      <c r="S21" s="7"/>
      <c r="T21" s="28">
        <f t="shared" ref="T21:T84" ca="1" si="6">Q21/$J$7</f>
        <v>-0.2387582761219201</v>
      </c>
      <c r="U21" s="27">
        <f t="shared" ref="U21:U84" ca="1" si="7">R21/$J$6</f>
        <v>-0.97996606034983358</v>
      </c>
      <c r="V21" s="7"/>
      <c r="W21" s="28">
        <f t="shared" ref="W21:W84" ca="1" si="8">(T21-U21*SIN(-$J$11*PI()/180))/(COS(-$J$11*PI()/180))</f>
        <v>-0.231601453165976</v>
      </c>
      <c r="X21" s="27">
        <f ca="1">MOD(ATAN2(U21,W21)*180/PI()-$J$9+360,360)</f>
        <v>5.7632291863213823</v>
      </c>
      <c r="Y21" s="7"/>
      <c r="Z21" s="28">
        <f>360/40000*B21+Z20</f>
        <v>5.9129999999999994</v>
      </c>
      <c r="AA21" s="27">
        <f t="shared" ref="AA21:AA84" si="9">Z21*PI()/180</f>
        <v>0.10320131867042469</v>
      </c>
      <c r="AB21" s="7"/>
      <c r="AC21" s="28">
        <f t="shared" ca="1" si="0"/>
        <v>-0.14977081367861711</v>
      </c>
      <c r="AD21" s="27">
        <f t="shared" ref="AD21:AD83" ca="1" si="10">INDIRECT("AC"&amp;AE21)-AC21</f>
        <v>5.2406016175082115E-2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13891</v>
      </c>
      <c r="D22" s="26">
        <v>11450</v>
      </c>
      <c r="E22" s="26">
        <v>12626</v>
      </c>
      <c r="F22" s="26">
        <v>15055</v>
      </c>
      <c r="G22" s="27"/>
      <c r="H22" s="7"/>
      <c r="I22" s="28">
        <f t="shared" si="1"/>
        <v>1265</v>
      </c>
      <c r="J22" s="27">
        <f t="shared" si="1"/>
        <v>-3605</v>
      </c>
      <c r="K22" s="7"/>
      <c r="L22" s="171">
        <f t="shared" si="2"/>
        <v>-0.33004843256071642</v>
      </c>
      <c r="M22" s="27">
        <f t="shared" ca="1" si="3"/>
        <v>3.553541648046416E-6</v>
      </c>
      <c r="N22" s="44"/>
      <c r="O22" s="44"/>
      <c r="P22" s="7"/>
      <c r="Q22" s="28">
        <f t="shared" ca="1" si="4"/>
        <v>1286.8866027645195</v>
      </c>
      <c r="R22" s="27">
        <f t="shared" ca="1" si="5"/>
        <v>-3625.8578612626225</v>
      </c>
      <c r="S22" s="7"/>
      <c r="T22" s="28">
        <f t="shared" ca="1" si="6"/>
        <v>-0.3351066815831335</v>
      </c>
      <c r="U22" s="27">
        <f t="shared" ca="1" si="7"/>
        <v>-0.95111157213275521</v>
      </c>
      <c r="V22" s="7"/>
      <c r="W22" s="28">
        <f t="shared" ca="1" si="8"/>
        <v>-0.32816334857106333</v>
      </c>
      <c r="X22" s="27">
        <f t="shared" ref="X22:X83" ca="1" si="11">MOD(ATAN2(U22,W22)*180/PI()-$J$9+360,360)</f>
        <v>11.502189366149935</v>
      </c>
      <c r="Y22" s="7"/>
      <c r="Z22" s="28">
        <f t="shared" ref="Z22:Z85" si="12">360/40000*B22+Z21</f>
        <v>11.663999999999998</v>
      </c>
      <c r="AA22" s="27">
        <f t="shared" si="9"/>
        <v>0.20357520395261858</v>
      </c>
      <c r="AB22" s="7"/>
      <c r="AC22" s="28">
        <f t="shared" ca="1" si="0"/>
        <v>-0.16181063385006311</v>
      </c>
      <c r="AD22" s="27">
        <f t="shared" ca="1" si="10"/>
        <v>4.334572005074655E-2</v>
      </c>
      <c r="AE22" s="7">
        <v>147</v>
      </c>
    </row>
    <row r="23" spans="1:31" s="26" customFormat="1" x14ac:dyDescent="0.25">
      <c r="A23" s="26">
        <v>3</v>
      </c>
      <c r="B23" s="26">
        <v>635</v>
      </c>
      <c r="C23" s="26">
        <v>14071</v>
      </c>
      <c r="D23" s="26">
        <v>11516</v>
      </c>
      <c r="E23" s="26">
        <v>12442</v>
      </c>
      <c r="F23" s="26">
        <v>14980</v>
      </c>
      <c r="G23" s="27"/>
      <c r="H23" s="7"/>
      <c r="I23" s="28">
        <f t="shared" si="1"/>
        <v>1629</v>
      </c>
      <c r="J23" s="27">
        <f t="shared" si="1"/>
        <v>-3464</v>
      </c>
      <c r="K23" s="7"/>
      <c r="L23" s="171">
        <f t="shared" si="2"/>
        <v>-0.4230231232443562</v>
      </c>
      <c r="M23" s="27">
        <f t="shared" ca="1" si="3"/>
        <v>3.9645738821236015E-8</v>
      </c>
      <c r="N23" s="44"/>
      <c r="O23" s="44"/>
      <c r="P23" s="7"/>
      <c r="Q23" s="28">
        <f t="shared" ca="1" si="4"/>
        <v>1650.8866027645195</v>
      </c>
      <c r="R23" s="27">
        <f t="shared" ca="1" si="5"/>
        <v>-3484.8578612626225</v>
      </c>
      <c r="S23" s="7"/>
      <c r="T23" s="28">
        <f t="shared" ca="1" si="6"/>
        <v>-0.42989268046930018</v>
      </c>
      <c r="U23" s="27">
        <f t="shared" ca="1" si="7"/>
        <v>-0.9141253645090458</v>
      </c>
      <c r="V23" s="7"/>
      <c r="W23" s="28">
        <f t="shared" ca="1" si="8"/>
        <v>-0.42322223562172445</v>
      </c>
      <c r="X23" s="27">
        <f t="shared" ca="1" si="11"/>
        <v>17.309365208784641</v>
      </c>
      <c r="Y23" s="7"/>
      <c r="Z23" s="28">
        <f t="shared" si="12"/>
        <v>17.378999999999998</v>
      </c>
      <c r="AA23" s="27">
        <f t="shared" si="9"/>
        <v>0.30332077070409447</v>
      </c>
      <c r="AB23" s="7"/>
      <c r="AC23" s="28">
        <f t="shared" ca="1" si="0"/>
        <v>-6.9634791215356984E-2</v>
      </c>
      <c r="AD23" s="27">
        <f t="shared" ca="1" si="10"/>
        <v>-9.9612918880030321E-2</v>
      </c>
      <c r="AE23" s="7">
        <v>146</v>
      </c>
    </row>
    <row r="24" spans="1:31" s="26" customFormat="1" x14ac:dyDescent="0.25">
      <c r="A24" s="26">
        <v>4</v>
      </c>
      <c r="B24" s="26">
        <v>603</v>
      </c>
      <c r="C24" s="26">
        <v>14231</v>
      </c>
      <c r="D24" s="26">
        <v>11602</v>
      </c>
      <c r="E24" s="26">
        <v>12285</v>
      </c>
      <c r="F24" s="26">
        <v>14897</v>
      </c>
      <c r="G24" s="27"/>
      <c r="H24" s="7"/>
      <c r="I24" s="28">
        <f t="shared" si="1"/>
        <v>1946</v>
      </c>
      <c r="J24" s="27">
        <f t="shared" si="1"/>
        <v>-3295</v>
      </c>
      <c r="K24" s="7"/>
      <c r="L24" s="171">
        <f t="shared" si="2"/>
        <v>-0.50743561288153216</v>
      </c>
      <c r="M24" s="27">
        <f t="shared" ca="1" si="3"/>
        <v>1.795548998248898E-6</v>
      </c>
      <c r="N24" s="44"/>
      <c r="O24" s="44"/>
      <c r="P24" s="7"/>
      <c r="Q24" s="28">
        <f t="shared" ca="1" si="4"/>
        <v>1967.8866027645195</v>
      </c>
      <c r="R24" s="27">
        <f t="shared" ca="1" si="5"/>
        <v>-3315.8578612626225</v>
      </c>
      <c r="S24" s="7"/>
      <c r="T24" s="28">
        <f t="shared" ca="1" si="6"/>
        <v>-0.51243982785093445</v>
      </c>
      <c r="U24" s="27">
        <f t="shared" ca="1" si="7"/>
        <v>-0.86979437806644366</v>
      </c>
      <c r="V24" s="7"/>
      <c r="W24" s="28">
        <f t="shared" ca="1" si="8"/>
        <v>-0.50609563191217144</v>
      </c>
      <c r="X24" s="27">
        <f t="shared" ca="1" si="11"/>
        <v>22.659416808017909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-0.14658319198208858</v>
      </c>
      <c r="AD24" s="27">
        <f t="shared" ca="1" si="10"/>
        <v>1.6457908225927298E-2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14387</v>
      </c>
      <c r="D25" s="26">
        <v>11704</v>
      </c>
      <c r="E25" s="26">
        <v>12133</v>
      </c>
      <c r="F25" s="26">
        <v>14799</v>
      </c>
      <c r="G25" s="27"/>
      <c r="H25" s="7"/>
      <c r="I25" s="28">
        <f t="shared" si="1"/>
        <v>2254</v>
      </c>
      <c r="J25" s="27">
        <f t="shared" si="1"/>
        <v>-3095</v>
      </c>
      <c r="K25" s="7"/>
      <c r="L25" s="171">
        <f t="shared" si="2"/>
        <v>-0.58819827691240467</v>
      </c>
      <c r="M25" s="27">
        <f t="shared" ca="1" si="3"/>
        <v>2.2906254082665536E-6</v>
      </c>
      <c r="N25" s="44"/>
      <c r="O25" s="44"/>
      <c r="P25" s="7"/>
      <c r="Q25" s="28">
        <f t="shared" ca="1" si="4"/>
        <v>2275.8866027645195</v>
      </c>
      <c r="R25" s="27">
        <f t="shared" ca="1" si="5"/>
        <v>-3115.8578612626225</v>
      </c>
      <c r="S25" s="7"/>
      <c r="T25" s="28">
        <f t="shared" ca="1" si="6"/>
        <v>-0.59264336536999851</v>
      </c>
      <c r="U25" s="27">
        <f t="shared" ca="1" si="7"/>
        <v>-0.81733167221721037</v>
      </c>
      <c r="V25" s="7"/>
      <c r="W25" s="28">
        <f t="shared" ca="1" si="8"/>
        <v>-0.58668479569076148</v>
      </c>
      <c r="X25" s="27">
        <f t="shared" ca="1" si="11"/>
        <v>28.137123573114593</v>
      </c>
      <c r="Y25" s="7"/>
      <c r="Z25" s="28">
        <f t="shared" si="12"/>
        <v>28.295999999999996</v>
      </c>
      <c r="AA25" s="27">
        <f t="shared" si="9"/>
        <v>0.49385836514431541</v>
      </c>
      <c r="AB25" s="7"/>
      <c r="AC25" s="28">
        <f t="shared" ca="1" si="0"/>
        <v>-0.15887642688540282</v>
      </c>
      <c r="AD25" s="27">
        <f t="shared" ca="1" si="10"/>
        <v>3.6386324609420484E-2</v>
      </c>
      <c r="AE25" s="7">
        <v>144</v>
      </c>
    </row>
    <row r="26" spans="1:31" s="26" customFormat="1" x14ac:dyDescent="0.25">
      <c r="A26" s="26">
        <v>6</v>
      </c>
      <c r="B26" s="26">
        <v>627</v>
      </c>
      <c r="C26" s="26">
        <v>14528</v>
      </c>
      <c r="D26" s="26">
        <v>11819</v>
      </c>
      <c r="E26" s="26">
        <v>11982</v>
      </c>
      <c r="F26" s="26">
        <v>14672</v>
      </c>
      <c r="G26" s="27"/>
      <c r="H26" s="7"/>
      <c r="I26" s="28">
        <f t="shared" si="1"/>
        <v>2546</v>
      </c>
      <c r="J26" s="27">
        <f t="shared" si="1"/>
        <v>-2853</v>
      </c>
      <c r="K26" s="7"/>
      <c r="L26" s="171">
        <f t="shared" si="2"/>
        <v>-0.66558274384854776</v>
      </c>
      <c r="M26" s="27">
        <f t="shared" ca="1" si="3"/>
        <v>5.7349791968079607E-6</v>
      </c>
      <c r="N26" s="44"/>
      <c r="O26" s="44"/>
      <c r="P26" s="7"/>
      <c r="Q26" s="28">
        <f t="shared" ca="1" si="4"/>
        <v>2567.8866027645195</v>
      </c>
      <c r="R26" s="27">
        <f t="shared" ca="1" si="5"/>
        <v>-2873.8578612626225</v>
      </c>
      <c r="S26" s="7"/>
      <c r="T26" s="28">
        <f t="shared" ca="1" si="6"/>
        <v>-0.66868048535560476</v>
      </c>
      <c r="U26" s="27">
        <f t="shared" ca="1" si="7"/>
        <v>-0.7538517981396381</v>
      </c>
      <c r="V26" s="7"/>
      <c r="W26" s="28">
        <f t="shared" ca="1" si="8"/>
        <v>-0.66318796218902054</v>
      </c>
      <c r="X26" s="27">
        <f t="shared" ca="1" si="11"/>
        <v>33.805287713752705</v>
      </c>
      <c r="Y26" s="7"/>
      <c r="Z26" s="28">
        <f t="shared" si="12"/>
        <v>33.938999999999993</v>
      </c>
      <c r="AA26" s="27">
        <f t="shared" si="9"/>
        <v>0.59234729483435544</v>
      </c>
      <c r="AB26" s="7"/>
      <c r="AC26" s="28">
        <f t="shared" ca="1" si="0"/>
        <v>-0.13371228624728815</v>
      </c>
      <c r="AD26" s="27">
        <f t="shared" ca="1" si="10"/>
        <v>2.8372697837063754E-2</v>
      </c>
      <c r="AE26" s="7">
        <v>143</v>
      </c>
    </row>
    <row r="27" spans="1:31" s="26" customFormat="1" x14ac:dyDescent="0.25">
      <c r="A27" s="26">
        <v>7</v>
      </c>
      <c r="B27" s="26">
        <v>627</v>
      </c>
      <c r="C27" s="26">
        <v>14677</v>
      </c>
      <c r="D27" s="26">
        <v>11956</v>
      </c>
      <c r="E27" s="26">
        <v>11852</v>
      </c>
      <c r="F27" s="26">
        <v>14548</v>
      </c>
      <c r="G27" s="27"/>
      <c r="H27" s="7"/>
      <c r="I27" s="28">
        <f t="shared" si="1"/>
        <v>2825</v>
      </c>
      <c r="J27" s="27">
        <f t="shared" si="1"/>
        <v>-2592</v>
      </c>
      <c r="K27" s="7"/>
      <c r="L27" s="171">
        <f t="shared" si="2"/>
        <v>-0.73651791557547153</v>
      </c>
      <c r="M27" s="27">
        <f t="shared" ca="1" si="3"/>
        <v>3.0856655842549359E-8</v>
      </c>
      <c r="N27" s="44"/>
      <c r="O27" s="44"/>
      <c r="P27" s="7"/>
      <c r="Q27" s="28">
        <f t="shared" ca="1" si="4"/>
        <v>2846.8866027645195</v>
      </c>
      <c r="R27" s="27">
        <f t="shared" ca="1" si="5"/>
        <v>-2612.8578612626225</v>
      </c>
      <c r="S27" s="7"/>
      <c r="T27" s="28">
        <f t="shared" ca="1" si="6"/>
        <v>-0.74133239109527649</v>
      </c>
      <c r="U27" s="27">
        <f t="shared" ca="1" si="7"/>
        <v>-0.68538796700638871</v>
      </c>
      <c r="V27" s="7"/>
      <c r="W27" s="28">
        <f t="shared" ca="1" si="8"/>
        <v>-0.73634225494857253</v>
      </c>
      <c r="X27" s="27">
        <f t="shared" ca="1" si="11"/>
        <v>39.518728888987425</v>
      </c>
      <c r="Y27" s="7"/>
      <c r="Z27" s="28">
        <f t="shared" si="12"/>
        <v>39.581999999999994</v>
      </c>
      <c r="AA27" s="27">
        <f t="shared" si="9"/>
        <v>0.69083622452439541</v>
      </c>
      <c r="AB27" s="7"/>
      <c r="AC27" s="28">
        <f t="shared" ca="1" si="0"/>
        <v>-6.3271111012568326E-2</v>
      </c>
      <c r="AD27" s="27">
        <f t="shared" ca="1" si="10"/>
        <v>7.0077753932757503E-2</v>
      </c>
      <c r="AE27" s="7">
        <v>142</v>
      </c>
    </row>
    <row r="28" spans="1:31" s="26" customFormat="1" x14ac:dyDescent="0.25">
      <c r="A28" s="26">
        <v>8</v>
      </c>
      <c r="B28" s="26">
        <v>622</v>
      </c>
      <c r="C28" s="26">
        <v>14791</v>
      </c>
      <c r="D28" s="26">
        <v>12097</v>
      </c>
      <c r="E28" s="26">
        <v>11726</v>
      </c>
      <c r="F28" s="26">
        <v>14398</v>
      </c>
      <c r="G28" s="27"/>
      <c r="H28" s="7"/>
      <c r="I28" s="28">
        <f t="shared" si="1"/>
        <v>3065</v>
      </c>
      <c r="J28" s="27">
        <f t="shared" si="1"/>
        <v>-2301</v>
      </c>
      <c r="K28" s="7"/>
      <c r="L28" s="171">
        <f t="shared" si="2"/>
        <v>-0.79983731537850145</v>
      </c>
      <c r="M28" s="27">
        <f t="shared" ca="1" si="3"/>
        <v>1.9286078065185352E-7</v>
      </c>
      <c r="N28" s="44"/>
      <c r="O28" s="44"/>
      <c r="P28" s="7"/>
      <c r="Q28" s="28">
        <f t="shared" ca="1" si="4"/>
        <v>3086.8866027645195</v>
      </c>
      <c r="R28" s="27">
        <f t="shared" ca="1" si="5"/>
        <v>-2321.8578612626225</v>
      </c>
      <c r="S28" s="7"/>
      <c r="T28" s="28">
        <f t="shared" ca="1" si="6"/>
        <v>-0.80382865409714466</v>
      </c>
      <c r="U28" s="27">
        <f t="shared" ca="1" si="7"/>
        <v>-0.60905472999575427</v>
      </c>
      <c r="V28" s="7"/>
      <c r="W28" s="28">
        <f t="shared" ca="1" si="8"/>
        <v>-0.79939815620388266</v>
      </c>
      <c r="X28" s="27">
        <f t="shared" ca="1" si="11"/>
        <v>45.162677100850146</v>
      </c>
      <c r="Y28" s="7"/>
      <c r="Z28" s="28">
        <f t="shared" si="12"/>
        <v>45.179999999999993</v>
      </c>
      <c r="AA28" s="27">
        <f t="shared" si="9"/>
        <v>0.78853975605103799</v>
      </c>
      <c r="AB28" s="7"/>
      <c r="AC28" s="28">
        <f t="shared" ca="1" si="0"/>
        <v>-1.7322899149846194E-2</v>
      </c>
      <c r="AD28" s="27">
        <f t="shared" ca="1" si="10"/>
        <v>-3.1266353217134224E-3</v>
      </c>
      <c r="AE28" s="7">
        <v>141</v>
      </c>
    </row>
    <row r="29" spans="1:31" s="26" customFormat="1" x14ac:dyDescent="0.25">
      <c r="A29" s="26">
        <v>9</v>
      </c>
      <c r="B29" s="26">
        <v>645</v>
      </c>
      <c r="C29" s="26">
        <v>14903</v>
      </c>
      <c r="D29" s="26">
        <v>12259</v>
      </c>
      <c r="E29" s="26">
        <v>11621</v>
      </c>
      <c r="F29" s="26">
        <v>14240</v>
      </c>
      <c r="G29" s="27"/>
      <c r="H29" s="7"/>
      <c r="I29" s="28">
        <f t="shared" si="1"/>
        <v>3282</v>
      </c>
      <c r="J29" s="27">
        <f t="shared" si="1"/>
        <v>-1981</v>
      </c>
      <c r="K29" s="7"/>
      <c r="L29" s="171">
        <f t="shared" si="2"/>
        <v>-0.85743497199188279</v>
      </c>
      <c r="M29" s="27">
        <f t="shared" ca="1" si="3"/>
        <v>8.3666623940591068E-7</v>
      </c>
      <c r="N29" s="44"/>
      <c r="O29" s="44"/>
      <c r="P29" s="7"/>
      <c r="Q29" s="28">
        <f t="shared" ca="1" si="4"/>
        <v>3303.8866027645195</v>
      </c>
      <c r="R29" s="27">
        <f t="shared" ca="1" si="5"/>
        <v>-2001.8578612626225</v>
      </c>
      <c r="S29" s="7"/>
      <c r="T29" s="28">
        <f t="shared" ca="1" si="6"/>
        <v>-0.86033569189466719</v>
      </c>
      <c r="U29" s="27">
        <f t="shared" ca="1" si="7"/>
        <v>-0.525114400636981</v>
      </c>
      <c r="V29" s="7"/>
      <c r="W29" s="28">
        <f t="shared" ca="1" si="8"/>
        <v>-0.85652027737650238</v>
      </c>
      <c r="X29" s="27">
        <f t="shared" ca="1" si="11"/>
        <v>50.95457009120139</v>
      </c>
      <c r="Y29" s="7"/>
      <c r="Z29" s="28">
        <f t="shared" si="12"/>
        <v>50.984999999999992</v>
      </c>
      <c r="AA29" s="27">
        <f t="shared" si="9"/>
        <v>0.88985611912930884</v>
      </c>
      <c r="AB29" s="7"/>
      <c r="AC29" s="28">
        <f t="shared" ca="1" si="0"/>
        <v>-3.0429908798602412E-2</v>
      </c>
      <c r="AD29" s="27">
        <f t="shared" ca="1" si="10"/>
        <v>-6.7928495138787071E-3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14995</v>
      </c>
      <c r="D30" s="26">
        <v>12422</v>
      </c>
      <c r="E30" s="26">
        <v>11528</v>
      </c>
      <c r="F30" s="26">
        <v>14075</v>
      </c>
      <c r="G30" s="27"/>
      <c r="H30" s="7"/>
      <c r="I30" s="28">
        <f t="shared" si="1"/>
        <v>3467</v>
      </c>
      <c r="J30" s="27">
        <f t="shared" si="1"/>
        <v>-1653</v>
      </c>
      <c r="K30" s="7"/>
      <c r="L30" s="171">
        <f t="shared" si="2"/>
        <v>-0.90555315777615686</v>
      </c>
      <c r="M30" s="27">
        <f t="shared" ca="1" si="3"/>
        <v>5.2201996185143487E-8</v>
      </c>
      <c r="N30" s="44"/>
      <c r="O30" s="44"/>
      <c r="P30" s="7"/>
      <c r="Q30" s="28">
        <f t="shared" ca="1" si="4"/>
        <v>3488.8866027645195</v>
      </c>
      <c r="R30" s="27">
        <f t="shared" ca="1" si="5"/>
        <v>-1673.8578612626225</v>
      </c>
      <c r="S30" s="7"/>
      <c r="T30" s="28">
        <f t="shared" ca="1" si="6"/>
        <v>-0.90850989462527387</v>
      </c>
      <c r="U30" s="27">
        <f t="shared" ca="1" si="7"/>
        <v>-0.43907556304423845</v>
      </c>
      <c r="V30" s="7"/>
      <c r="W30" s="28">
        <f t="shared" ca="1" si="8"/>
        <v>-0.9053246802144902</v>
      </c>
      <c r="X30" s="27">
        <f t="shared" ca="1" si="11"/>
        <v>56.593116420689455</v>
      </c>
      <c r="Y30" s="7"/>
      <c r="Z30" s="28">
        <f t="shared" si="12"/>
        <v>56.699999999999989</v>
      </c>
      <c r="AA30" s="27">
        <f t="shared" si="9"/>
        <v>0.98960168588078468</v>
      </c>
      <c r="AB30" s="7"/>
      <c r="AC30" s="28">
        <f t="shared" ca="1" si="0"/>
        <v>-0.10688357931053361</v>
      </c>
      <c r="AD30" s="27">
        <f t="shared" ca="1" si="10"/>
        <v>6.7205928196301556E-2</v>
      </c>
      <c r="AE30" s="7">
        <v>139</v>
      </c>
    </row>
    <row r="31" spans="1:31" s="26" customFormat="1" x14ac:dyDescent="0.25">
      <c r="A31" s="26">
        <v>11</v>
      </c>
      <c r="B31" s="26">
        <v>621</v>
      </c>
      <c r="C31" s="26">
        <v>15075</v>
      </c>
      <c r="D31" s="26">
        <v>12605</v>
      </c>
      <c r="E31" s="26">
        <v>11462</v>
      </c>
      <c r="F31" s="26">
        <v>13912</v>
      </c>
      <c r="G31" s="27"/>
      <c r="H31" s="7"/>
      <c r="I31" s="28">
        <f t="shared" si="1"/>
        <v>3613</v>
      </c>
      <c r="J31" s="27">
        <f t="shared" si="1"/>
        <v>-1307</v>
      </c>
      <c r="K31" s="7"/>
      <c r="L31" s="171">
        <f t="shared" si="2"/>
        <v>-0.94390821116654366</v>
      </c>
      <c r="M31" s="27">
        <f t="shared" ca="1" si="3"/>
        <v>9.894552405199505E-9</v>
      </c>
      <c r="N31" s="44"/>
      <c r="O31" s="44"/>
      <c r="P31" s="7"/>
      <c r="Q31" s="28">
        <f t="shared" ca="1" si="4"/>
        <v>3634.8866027645195</v>
      </c>
      <c r="R31" s="27">
        <f t="shared" ca="1" si="5"/>
        <v>-1327.8578612626225</v>
      </c>
      <c r="S31" s="7"/>
      <c r="T31" s="28">
        <f t="shared" ca="1" si="6"/>
        <v>-0.946528454618077</v>
      </c>
      <c r="U31" s="27">
        <f t="shared" ca="1" si="7"/>
        <v>-0.34831508192506488</v>
      </c>
      <c r="V31" s="7"/>
      <c r="W31" s="28">
        <f t="shared" ca="1" si="8"/>
        <v>-0.94400768253129352</v>
      </c>
      <c r="X31" s="27">
        <f t="shared" ca="1" si="11"/>
        <v>62.213355852659561</v>
      </c>
      <c r="Y31" s="7"/>
      <c r="Z31" s="28">
        <f t="shared" si="12"/>
        <v>62.288999999999987</v>
      </c>
      <c r="AA31" s="27">
        <f t="shared" si="9"/>
        <v>1.0871481377747476</v>
      </c>
      <c r="AB31" s="7"/>
      <c r="AC31" s="28">
        <f t="shared" ca="1" si="0"/>
        <v>-7.5644147340426571E-2</v>
      </c>
      <c r="AD31" s="27">
        <f t="shared" ca="1" si="10"/>
        <v>6.0819298968397106E-2</v>
      </c>
      <c r="AE31" s="7">
        <v>138</v>
      </c>
    </row>
    <row r="32" spans="1:31" s="26" customFormat="1" x14ac:dyDescent="0.25">
      <c r="A32" s="26">
        <v>12</v>
      </c>
      <c r="B32" s="26">
        <v>623</v>
      </c>
      <c r="C32" s="26">
        <v>15124</v>
      </c>
      <c r="D32" s="26">
        <v>12777</v>
      </c>
      <c r="E32" s="26">
        <v>11402</v>
      </c>
      <c r="F32" s="26">
        <v>13724</v>
      </c>
      <c r="G32" s="27"/>
      <c r="H32" s="7"/>
      <c r="I32" s="28">
        <f t="shared" si="1"/>
        <v>3722</v>
      </c>
      <c r="J32" s="27">
        <f t="shared" si="1"/>
        <v>-947</v>
      </c>
      <c r="K32" s="7"/>
      <c r="L32" s="171">
        <f t="shared" si="2"/>
        <v>-0.97336987737154512</v>
      </c>
      <c r="M32" s="27">
        <f t="shared" ca="1" si="3"/>
        <v>8.2625554746498579E-8</v>
      </c>
      <c r="N32" s="44"/>
      <c r="O32" s="44"/>
      <c r="P32" s="7"/>
      <c r="Q32" s="28">
        <f t="shared" ca="1" si="4"/>
        <v>3743.8866027645195</v>
      </c>
      <c r="R32" s="27">
        <f t="shared" ca="1" si="5"/>
        <v>-967.85786126262246</v>
      </c>
      <c r="S32" s="7"/>
      <c r="T32" s="28">
        <f t="shared" ca="1" si="6"/>
        <v>-0.97491217406475872</v>
      </c>
      <c r="U32" s="27">
        <f t="shared" ca="1" si="7"/>
        <v>-0.25388221139644496</v>
      </c>
      <c r="V32" s="7"/>
      <c r="W32" s="28">
        <f t="shared" ca="1" si="8"/>
        <v>-0.9730824307595517</v>
      </c>
      <c r="X32" s="27">
        <f t="shared" ca="1" si="11"/>
        <v>67.843365187902862</v>
      </c>
      <c r="Y32" s="7"/>
      <c r="Z32" s="28">
        <f t="shared" si="12"/>
        <v>67.895999999999987</v>
      </c>
      <c r="AA32" s="27">
        <f t="shared" si="9"/>
        <v>1.1850087489340697</v>
      </c>
      <c r="AB32" s="7"/>
      <c r="AC32" s="28">
        <f t="shared" ca="1" si="0"/>
        <v>-5.263481209712495E-2</v>
      </c>
      <c r="AD32" s="27">
        <f t="shared" ca="1" si="10"/>
        <v>7.1874762040323503E-2</v>
      </c>
      <c r="AE32" s="7">
        <v>137</v>
      </c>
    </row>
    <row r="33" spans="1:31" s="26" customFormat="1" x14ac:dyDescent="0.25">
      <c r="A33" s="26">
        <v>13</v>
      </c>
      <c r="B33" s="26">
        <v>601</v>
      </c>
      <c r="C33" s="26">
        <v>15167</v>
      </c>
      <c r="D33" s="26">
        <v>12955</v>
      </c>
      <c r="E33" s="26">
        <v>11367</v>
      </c>
      <c r="F33" s="26">
        <v>13548</v>
      </c>
      <c r="G33" s="27"/>
      <c r="H33" s="7"/>
      <c r="I33" s="28">
        <f t="shared" si="1"/>
        <v>3800</v>
      </c>
      <c r="J33" s="27">
        <f t="shared" si="1"/>
        <v>-593</v>
      </c>
      <c r="K33" s="7"/>
      <c r="L33" s="171">
        <f t="shared" si="2"/>
        <v>-0.99296807322975467</v>
      </c>
      <c r="M33" s="27">
        <f t="shared" ca="1" si="3"/>
        <v>1.2209180887300685E-6</v>
      </c>
      <c r="N33" s="44"/>
      <c r="O33" s="44"/>
      <c r="P33" s="7"/>
      <c r="Q33" s="28">
        <f t="shared" ca="1" si="4"/>
        <v>3821.8866027645195</v>
      </c>
      <c r="R33" s="27">
        <f t="shared" ca="1" si="5"/>
        <v>-613.85786126262246</v>
      </c>
      <c r="S33" s="7"/>
      <c r="T33" s="28">
        <f t="shared" ca="1" si="6"/>
        <v>-0.99522345954036595</v>
      </c>
      <c r="U33" s="27">
        <f t="shared" ca="1" si="7"/>
        <v>-0.16102322204330208</v>
      </c>
      <c r="V33" s="7"/>
      <c r="W33" s="28">
        <f t="shared" ca="1" si="8"/>
        <v>-0.99407302485255544</v>
      </c>
      <c r="X33" s="27">
        <f t="shared" ca="1" si="11"/>
        <v>73.265107364480741</v>
      </c>
      <c r="Y33" s="7"/>
      <c r="Z33" s="28">
        <f t="shared" si="12"/>
        <v>73.304999999999993</v>
      </c>
      <c r="AA33" s="27">
        <f t="shared" si="9"/>
        <v>1.2794136081744432</v>
      </c>
      <c r="AB33" s="7"/>
      <c r="AC33" s="28">
        <f t="shared" ca="1" si="0"/>
        <v>-3.9892635519251485E-2</v>
      </c>
      <c r="AD33" s="27">
        <f t="shared" ca="1" si="10"/>
        <v>5.511214678976728E-2</v>
      </c>
      <c r="AE33" s="7">
        <v>136</v>
      </c>
    </row>
    <row r="34" spans="1:31" s="26" customFormat="1" x14ac:dyDescent="0.25">
      <c r="A34" s="26">
        <v>14</v>
      </c>
      <c r="B34" s="26">
        <v>618</v>
      </c>
      <c r="C34" s="26">
        <v>15181</v>
      </c>
      <c r="D34" s="26">
        <v>13137</v>
      </c>
      <c r="E34" s="26">
        <v>11344</v>
      </c>
      <c r="F34" s="26">
        <v>13359</v>
      </c>
      <c r="G34" s="27"/>
      <c r="H34" s="7"/>
      <c r="I34" s="28">
        <f t="shared" si="1"/>
        <v>3837</v>
      </c>
      <c r="J34" s="27">
        <f t="shared" si="1"/>
        <v>-222</v>
      </c>
      <c r="K34" s="7"/>
      <c r="L34" s="171">
        <f t="shared" si="2"/>
        <v>-1.0038988876266324</v>
      </c>
      <c r="M34" s="27">
        <f t="shared" ca="1" si="3"/>
        <v>2.7102152243523604E-7</v>
      </c>
      <c r="N34" s="44"/>
      <c r="O34" s="44"/>
      <c r="P34" s="7"/>
      <c r="Q34" s="28">
        <f t="shared" ca="1" si="4"/>
        <v>3858.8866027645195</v>
      </c>
      <c r="R34" s="27">
        <f t="shared" ca="1" si="5"/>
        <v>-242.85786126262246</v>
      </c>
      <c r="S34" s="7"/>
      <c r="T34" s="28">
        <f t="shared" ca="1" si="6"/>
        <v>-1.0048583000864872</v>
      </c>
      <c r="U34" s="27">
        <f t="shared" ca="1" si="7"/>
        <v>-6.3704902692974338E-2</v>
      </c>
      <c r="V34" s="7"/>
      <c r="W34" s="28">
        <f t="shared" ca="1" si="8"/>
        <v>-1.0044194849013421</v>
      </c>
      <c r="X34" s="27">
        <f t="shared" ca="1" si="11"/>
        <v>78.837046976895977</v>
      </c>
      <c r="Y34" s="7"/>
      <c r="Z34" s="28">
        <f t="shared" si="12"/>
        <v>78.86699999999999</v>
      </c>
      <c r="AA34" s="27">
        <f t="shared" si="9"/>
        <v>1.3764888211703676</v>
      </c>
      <c r="AB34" s="7"/>
      <c r="AC34" s="28">
        <f t="shared" ca="1" si="0"/>
        <v>-2.995302310401371E-2</v>
      </c>
      <c r="AD34" s="27">
        <f t="shared" ca="1" si="10"/>
        <v>-3.6243440063088883E-2</v>
      </c>
      <c r="AE34" s="7">
        <v>135</v>
      </c>
    </row>
    <row r="35" spans="1:31" s="26" customFormat="1" x14ac:dyDescent="0.25">
      <c r="A35" s="26">
        <v>15</v>
      </c>
      <c r="B35" s="26">
        <v>633</v>
      </c>
      <c r="C35" s="26">
        <v>15185</v>
      </c>
      <c r="D35" s="26">
        <v>13329</v>
      </c>
      <c r="E35" s="26">
        <v>11346</v>
      </c>
      <c r="F35" s="26">
        <v>13174</v>
      </c>
      <c r="G35" s="27"/>
      <c r="H35" s="7"/>
      <c r="I35" s="28">
        <f t="shared" si="1"/>
        <v>3839</v>
      </c>
      <c r="J35" s="27">
        <f t="shared" si="1"/>
        <v>155</v>
      </c>
      <c r="K35" s="7"/>
      <c r="L35" s="171">
        <f t="shared" si="2"/>
        <v>-1.0052960720340929</v>
      </c>
      <c r="M35" s="27">
        <f t="shared" ca="1" si="3"/>
        <v>1.3475917059438362E-7</v>
      </c>
      <c r="N35" s="44"/>
      <c r="O35" s="44"/>
      <c r="P35" s="7"/>
      <c r="Q35" s="28">
        <f t="shared" ca="1" si="4"/>
        <v>3860.8866027645195</v>
      </c>
      <c r="R35" s="27">
        <f t="shared" ca="1" si="5"/>
        <v>134.14213873737754</v>
      </c>
      <c r="S35" s="7"/>
      <c r="T35" s="28">
        <f t="shared" ca="1" si="6"/>
        <v>-1.0053791022781695</v>
      </c>
      <c r="U35" s="27">
        <f t="shared" ca="1" si="7"/>
        <v>3.5187297832830394E-2</v>
      </c>
      <c r="V35" s="7"/>
      <c r="W35" s="28">
        <f t="shared" ca="1" si="8"/>
        <v>-1.0056631676219094</v>
      </c>
      <c r="X35" s="27">
        <f t="shared" ca="1" si="11"/>
        <v>84.470060811374481</v>
      </c>
      <c r="Y35" s="7"/>
      <c r="Z35" s="28">
        <f t="shared" si="12"/>
        <v>84.563999999999993</v>
      </c>
      <c r="AA35" s="27">
        <f t="shared" si="9"/>
        <v>1.4759202286564848</v>
      </c>
      <c r="AB35" s="7"/>
      <c r="AC35" s="28">
        <f t="shared" ca="1" si="0"/>
        <v>-9.3939188625512315E-2</v>
      </c>
      <c r="AD35" s="27">
        <f t="shared" ca="1" si="10"/>
        <v>1.2871146964812397E-2</v>
      </c>
      <c r="AE35" s="7">
        <v>134</v>
      </c>
    </row>
    <row r="36" spans="1:31" s="26" customFormat="1" x14ac:dyDescent="0.25">
      <c r="A36" s="26">
        <v>16</v>
      </c>
      <c r="B36" s="26">
        <v>626</v>
      </c>
      <c r="C36" s="26">
        <v>15168</v>
      </c>
      <c r="D36" s="26">
        <v>13513</v>
      </c>
      <c r="E36" s="26">
        <v>11361</v>
      </c>
      <c r="F36" s="26">
        <v>12981</v>
      </c>
      <c r="G36" s="27"/>
      <c r="H36" s="7"/>
      <c r="I36" s="28">
        <f t="shared" si="1"/>
        <v>3807</v>
      </c>
      <c r="J36" s="27">
        <f t="shared" si="1"/>
        <v>532</v>
      </c>
      <c r="K36" s="7"/>
      <c r="L36" s="171">
        <f t="shared" si="2"/>
        <v>-0.99691213822471203</v>
      </c>
      <c r="M36" s="27">
        <f t="shared" ca="1" si="3"/>
        <v>1.3015121032977705E-6</v>
      </c>
      <c r="N36" s="44"/>
      <c r="O36" s="44"/>
      <c r="P36" s="7"/>
      <c r="Q36" s="28">
        <f t="shared" ca="1" si="4"/>
        <v>3828.8866027645195</v>
      </c>
      <c r="R36" s="27">
        <f t="shared" ca="1" si="5"/>
        <v>511.14213873737754</v>
      </c>
      <c r="S36" s="7"/>
      <c r="T36" s="28">
        <f t="shared" ca="1" si="6"/>
        <v>-0.99704626721125378</v>
      </c>
      <c r="U36" s="27">
        <f t="shared" ca="1" si="7"/>
        <v>0.13407949835863511</v>
      </c>
      <c r="V36" s="7"/>
      <c r="W36" s="28">
        <f t="shared" ca="1" si="8"/>
        <v>-0.99805297655826231</v>
      </c>
      <c r="X36" s="27">
        <f t="shared" ca="1" si="11"/>
        <v>90.11751378295196</v>
      </c>
      <c r="Y36" s="7"/>
      <c r="Z36" s="28">
        <f t="shared" si="12"/>
        <v>90.197999999999993</v>
      </c>
      <c r="AA36" s="27">
        <f t="shared" si="9"/>
        <v>1.574252078713845</v>
      </c>
      <c r="AB36" s="7"/>
      <c r="AC36" s="28">
        <f t="shared" ca="1" si="0"/>
        <v>-8.0486217048033382E-2</v>
      </c>
      <c r="AD36" s="27">
        <f t="shared" ca="1" si="10"/>
        <v>1.7183690188545597E-2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15126</v>
      </c>
      <c r="D37" s="26">
        <v>13697</v>
      </c>
      <c r="E37" s="26">
        <v>11393</v>
      </c>
      <c r="F37" s="26">
        <v>12790</v>
      </c>
      <c r="G37" s="27"/>
      <c r="H37" s="7"/>
      <c r="I37" s="28">
        <f t="shared" si="1"/>
        <v>3733</v>
      </c>
      <c r="J37" s="27">
        <f t="shared" si="1"/>
        <v>907</v>
      </c>
      <c r="K37" s="7"/>
      <c r="L37" s="171">
        <f t="shared" si="2"/>
        <v>-0.97878861099742476</v>
      </c>
      <c r="M37" s="27">
        <f t="shared" ca="1" si="3"/>
        <v>5.0865631827332233E-7</v>
      </c>
      <c r="N37" s="44"/>
      <c r="O37" s="44"/>
      <c r="P37" s="7"/>
      <c r="Q37" s="28">
        <f t="shared" ca="1" si="4"/>
        <v>3754.8866027645195</v>
      </c>
      <c r="R37" s="27">
        <f t="shared" ca="1" si="5"/>
        <v>886.14213873737754</v>
      </c>
      <c r="S37" s="7"/>
      <c r="T37" s="28">
        <f t="shared" ca="1" si="6"/>
        <v>-0.97777658611901108</v>
      </c>
      <c r="U37" s="27">
        <f t="shared" ca="1" si="7"/>
        <v>0.23244707182594751</v>
      </c>
      <c r="V37" s="7"/>
      <c r="W37" s="28">
        <f t="shared" ca="1" si="8"/>
        <v>-0.97950181245442924</v>
      </c>
      <c r="X37" s="27">
        <f t="shared" ca="1" si="11"/>
        <v>95.816143720119271</v>
      </c>
      <c r="Y37" s="7"/>
      <c r="Z37" s="28">
        <f t="shared" si="12"/>
        <v>95.858999999999995</v>
      </c>
      <c r="AA37" s="27">
        <f t="shared" si="9"/>
        <v>1.6730551676692442</v>
      </c>
      <c r="AB37" s="7"/>
      <c r="AC37" s="28">
        <f t="shared" ca="1" si="0"/>
        <v>-4.2856279880723491E-2</v>
      </c>
      <c r="AD37" s="27">
        <f t="shared" ca="1" si="10"/>
        <v>-8.2040093182726537E-2</v>
      </c>
      <c r="AE37" s="7">
        <v>132</v>
      </c>
    </row>
    <row r="38" spans="1:31" s="26" customFormat="1" x14ac:dyDescent="0.25">
      <c r="A38" s="26">
        <v>18</v>
      </c>
      <c r="B38" s="26">
        <v>638</v>
      </c>
      <c r="C38" s="26">
        <v>15088</v>
      </c>
      <c r="D38" s="26">
        <v>13895</v>
      </c>
      <c r="E38" s="26">
        <v>11460</v>
      </c>
      <c r="F38" s="26">
        <v>12622</v>
      </c>
      <c r="G38" s="27"/>
      <c r="H38" s="7"/>
      <c r="I38" s="28">
        <f t="shared" si="1"/>
        <v>3628</v>
      </c>
      <c r="J38" s="27">
        <f t="shared" si="1"/>
        <v>1273</v>
      </c>
      <c r="K38" s="7"/>
      <c r="L38" s="171">
        <f t="shared" si="2"/>
        <v>-0.95065514665783135</v>
      </c>
      <c r="M38" s="27">
        <f t="shared" ca="1" si="3"/>
        <v>4.8646506418258929E-6</v>
      </c>
      <c r="N38" s="44"/>
      <c r="O38" s="44"/>
      <c r="P38" s="7"/>
      <c r="Q38" s="28">
        <f t="shared" ca="1" si="4"/>
        <v>3649.8866027645195</v>
      </c>
      <c r="R38" s="27">
        <f t="shared" ca="1" si="5"/>
        <v>1252.1421387373775</v>
      </c>
      <c r="S38" s="7"/>
      <c r="T38" s="28">
        <f t="shared" ca="1" si="6"/>
        <v>-0.95043447105569367</v>
      </c>
      <c r="U38" s="27">
        <f t="shared" ca="1" si="7"/>
        <v>0.32845382353004443</v>
      </c>
      <c r="V38" s="7"/>
      <c r="W38" s="28">
        <f t="shared" ca="1" si="8"/>
        <v>-0.95286074196110571</v>
      </c>
      <c r="X38" s="27">
        <f t="shared" ca="1" si="11"/>
        <v>101.48536674248481</v>
      </c>
      <c r="Y38" s="7"/>
      <c r="Z38" s="28">
        <f t="shared" si="12"/>
        <v>101.601</v>
      </c>
      <c r="AA38" s="27">
        <f t="shared" si="9"/>
        <v>1.7732719733187587</v>
      </c>
      <c r="AB38" s="7"/>
      <c r="AC38" s="28">
        <f t="shared" ca="1" si="0"/>
        <v>-0.11563325751518505</v>
      </c>
      <c r="AD38" s="27">
        <f t="shared" ca="1" si="10"/>
        <v>5.5347827851889519E-2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15002</v>
      </c>
      <c r="D39" s="26">
        <v>14053</v>
      </c>
      <c r="E39" s="26">
        <v>11520</v>
      </c>
      <c r="F39" s="26">
        <v>12435</v>
      </c>
      <c r="G39" s="27"/>
      <c r="H39" s="7"/>
      <c r="I39" s="28">
        <f t="shared" si="1"/>
        <v>3482</v>
      </c>
      <c r="J39" s="27">
        <f t="shared" si="1"/>
        <v>1618</v>
      </c>
      <c r="K39" s="7"/>
      <c r="L39" s="171">
        <f t="shared" si="2"/>
        <v>-0.91377760101018202</v>
      </c>
      <c r="M39" s="27">
        <f t="shared" ca="1" si="3"/>
        <v>2.9758821216293006E-6</v>
      </c>
      <c r="N39" s="44"/>
      <c r="O39" s="44"/>
      <c r="P39" s="7"/>
      <c r="Q39" s="28">
        <f t="shared" ca="1" si="4"/>
        <v>3503.8866027645195</v>
      </c>
      <c r="R39" s="27">
        <f t="shared" ca="1" si="5"/>
        <v>1597.1421387373775</v>
      </c>
      <c r="S39" s="7"/>
      <c r="T39" s="28">
        <f t="shared" ca="1" si="6"/>
        <v>-0.91241591106289055</v>
      </c>
      <c r="U39" s="27">
        <f t="shared" ca="1" si="7"/>
        <v>0.41895199111997183</v>
      </c>
      <c r="V39" s="7"/>
      <c r="W39" s="28">
        <f t="shared" ca="1" si="8"/>
        <v>-0.9155026755365806</v>
      </c>
      <c r="X39" s="27">
        <f t="shared" ca="1" si="11"/>
        <v>107.05590992893582</v>
      </c>
      <c r="Y39" s="7"/>
      <c r="Z39" s="28">
        <f t="shared" si="12"/>
        <v>107.235</v>
      </c>
      <c r="AA39" s="27">
        <f t="shared" si="9"/>
        <v>1.8716038233761194</v>
      </c>
      <c r="AB39" s="7"/>
      <c r="AC39" s="28">
        <f t="shared" ca="1" si="0"/>
        <v>-0.17909007106418073</v>
      </c>
      <c r="AD39" s="27">
        <f t="shared" ca="1" si="10"/>
        <v>7.0605635251780541E-2</v>
      </c>
      <c r="AE39" s="7">
        <v>130</v>
      </c>
    </row>
    <row r="40" spans="1:31" s="26" customFormat="1" x14ac:dyDescent="0.25">
      <c r="A40" s="26">
        <v>20</v>
      </c>
      <c r="B40" s="26">
        <v>616</v>
      </c>
      <c r="C40" s="26">
        <v>14918</v>
      </c>
      <c r="D40" s="26">
        <v>14223</v>
      </c>
      <c r="E40" s="26">
        <v>11613</v>
      </c>
      <c r="F40" s="26">
        <v>12273</v>
      </c>
      <c r="G40" s="27"/>
      <c r="H40" s="7"/>
      <c r="I40" s="28">
        <f t="shared" si="1"/>
        <v>3305</v>
      </c>
      <c r="J40" s="27">
        <f t="shared" si="1"/>
        <v>1950</v>
      </c>
      <c r="K40" s="7"/>
      <c r="L40" s="171">
        <f t="shared" si="2"/>
        <v>-0.8688703420100421</v>
      </c>
      <c r="M40" s="27">
        <f t="shared" ca="1" si="3"/>
        <v>1.3846018041076401E-6</v>
      </c>
      <c r="N40" s="44"/>
      <c r="O40" s="44"/>
      <c r="P40" s="7"/>
      <c r="Q40" s="28">
        <f t="shared" ca="1" si="4"/>
        <v>3326.8866027645195</v>
      </c>
      <c r="R40" s="27">
        <f t="shared" ca="1" si="5"/>
        <v>1929.1421387373775</v>
      </c>
      <c r="S40" s="7"/>
      <c r="T40" s="28">
        <f t="shared" ca="1" si="6"/>
        <v>-0.86632491709901283</v>
      </c>
      <c r="U40" s="27">
        <f t="shared" ca="1" si="7"/>
        <v>0.50604008282969903</v>
      </c>
      <c r="V40" s="7"/>
      <c r="W40" s="28">
        <f t="shared" ca="1" si="8"/>
        <v>-0.87004703305025088</v>
      </c>
      <c r="X40" s="27">
        <f t="shared" ca="1" si="11"/>
        <v>112.6494504504015</v>
      </c>
      <c r="Y40" s="7"/>
      <c r="Z40" s="28">
        <f t="shared" si="12"/>
        <v>112.779</v>
      </c>
      <c r="AA40" s="27">
        <f t="shared" si="9"/>
        <v>1.9683648771066846</v>
      </c>
      <c r="AB40" s="7"/>
      <c r="AC40" s="28">
        <f t="shared" ca="1" si="0"/>
        <v>-0.12954954959849374</v>
      </c>
      <c r="AD40" s="27">
        <f t="shared" ca="1" si="10"/>
        <v>4.0603857579796454E-2</v>
      </c>
      <c r="AE40" s="7">
        <v>129</v>
      </c>
    </row>
    <row r="41" spans="1:31" s="26" customFormat="1" x14ac:dyDescent="0.25">
      <c r="A41" s="26">
        <v>21</v>
      </c>
      <c r="B41" s="26">
        <v>603</v>
      </c>
      <c r="C41" s="26">
        <v>14818</v>
      </c>
      <c r="D41" s="26">
        <v>14385</v>
      </c>
      <c r="E41" s="26">
        <v>11717</v>
      </c>
      <c r="F41" s="26">
        <v>12123</v>
      </c>
      <c r="G41" s="27"/>
      <c r="H41" s="7"/>
      <c r="I41" s="28">
        <f t="shared" si="1"/>
        <v>3101</v>
      </c>
      <c r="J41" s="27">
        <f t="shared" si="1"/>
        <v>2262</v>
      </c>
      <c r="K41" s="7"/>
      <c r="L41" s="171">
        <f t="shared" si="2"/>
        <v>-0.81703573401909246</v>
      </c>
      <c r="M41" s="27">
        <f t="shared" ca="1" si="3"/>
        <v>2.364787094682443E-7</v>
      </c>
      <c r="N41" s="44"/>
      <c r="O41" s="44"/>
      <c r="P41" s="7"/>
      <c r="Q41" s="28">
        <f t="shared" ca="1" si="4"/>
        <v>3122.8866027645195</v>
      </c>
      <c r="R41" s="27">
        <f t="shared" ca="1" si="5"/>
        <v>2241.1421387373775</v>
      </c>
      <c r="S41" s="7"/>
      <c r="T41" s="28">
        <f t="shared" ca="1" si="6"/>
        <v>-0.81320309354742493</v>
      </c>
      <c r="U41" s="27">
        <f t="shared" ca="1" si="7"/>
        <v>0.58788190395450302</v>
      </c>
      <c r="V41" s="7"/>
      <c r="W41" s="28">
        <f t="shared" ca="1" si="8"/>
        <v>-0.81752202478547431</v>
      </c>
      <c r="X41" s="27">
        <f t="shared" ca="1" si="11"/>
        <v>118.18614353581222</v>
      </c>
      <c r="Y41" s="7"/>
      <c r="Z41" s="28">
        <f t="shared" si="12"/>
        <v>118.20599999999999</v>
      </c>
      <c r="AA41" s="27">
        <f t="shared" si="9"/>
        <v>2.0630838956124169</v>
      </c>
      <c r="AB41" s="7"/>
      <c r="AC41" s="28">
        <f t="shared" ca="1" si="0"/>
        <v>-1.9856464187768097E-2</v>
      </c>
      <c r="AD41" s="27">
        <f t="shared" ca="1" si="10"/>
        <v>-5.5858830493932032E-2</v>
      </c>
      <c r="AE41" s="7">
        <v>128</v>
      </c>
    </row>
    <row r="42" spans="1:31" s="26" customFormat="1" x14ac:dyDescent="0.25">
      <c r="A42" s="26">
        <v>22</v>
      </c>
      <c r="B42" s="26">
        <v>630</v>
      </c>
      <c r="C42" s="26">
        <v>14702</v>
      </c>
      <c r="D42" s="26">
        <v>14528</v>
      </c>
      <c r="E42" s="26">
        <v>11836</v>
      </c>
      <c r="F42" s="26">
        <v>11973</v>
      </c>
      <c r="G42" s="27"/>
      <c r="H42" s="7"/>
      <c r="I42" s="28">
        <f t="shared" si="1"/>
        <v>2866</v>
      </c>
      <c r="J42" s="27">
        <f t="shared" si="1"/>
        <v>2555</v>
      </c>
      <c r="K42" s="7"/>
      <c r="L42" s="171">
        <f t="shared" si="2"/>
        <v>-0.7550658281553142</v>
      </c>
      <c r="M42" s="27">
        <f t="shared" ca="1" si="3"/>
        <v>3.3200768169919094E-6</v>
      </c>
      <c r="N42" s="44"/>
      <c r="O42" s="44"/>
      <c r="P42" s="7"/>
      <c r="Q42" s="28">
        <f t="shared" ca="1" si="4"/>
        <v>2887.8866027645195</v>
      </c>
      <c r="R42" s="27">
        <f t="shared" ca="1" si="5"/>
        <v>2534.1421387373775</v>
      </c>
      <c r="S42" s="7"/>
      <c r="T42" s="28">
        <f t="shared" ca="1" si="6"/>
        <v>-0.75200883602476232</v>
      </c>
      <c r="U42" s="27">
        <f t="shared" ca="1" si="7"/>
        <v>0.66473976802362977</v>
      </c>
      <c r="V42" s="7"/>
      <c r="W42" s="28">
        <f t="shared" ca="1" si="8"/>
        <v>-0.75688793595042181</v>
      </c>
      <c r="X42" s="27">
        <f t="shared" ca="1" si="11"/>
        <v>123.75749359256753</v>
      </c>
      <c r="Y42" s="7"/>
      <c r="Z42" s="28">
        <f t="shared" si="12"/>
        <v>123.87599999999999</v>
      </c>
      <c r="AA42" s="27">
        <f t="shared" si="9"/>
        <v>2.1620440642004954</v>
      </c>
      <c r="AB42" s="7"/>
      <c r="AC42" s="28">
        <f t="shared" ca="1" si="0"/>
        <v>-0.11850640743246288</v>
      </c>
      <c r="AD42" s="27">
        <f t="shared" ca="1" si="10"/>
        <v>2.653552037664042E-2</v>
      </c>
      <c r="AE42" s="7">
        <v>127</v>
      </c>
    </row>
    <row r="43" spans="1:31" s="26" customFormat="1" x14ac:dyDescent="0.25">
      <c r="A43" s="26">
        <v>23</v>
      </c>
      <c r="B43" s="26">
        <v>618</v>
      </c>
      <c r="C43" s="26">
        <v>14567</v>
      </c>
      <c r="D43" s="26">
        <v>14663</v>
      </c>
      <c r="E43" s="26">
        <v>11966</v>
      </c>
      <c r="F43" s="26">
        <v>11837</v>
      </c>
      <c r="G43" s="27"/>
      <c r="H43" s="7"/>
      <c r="I43" s="28">
        <f t="shared" si="1"/>
        <v>2601</v>
      </c>
      <c r="J43" s="27">
        <f t="shared" si="1"/>
        <v>2826</v>
      </c>
      <c r="K43" s="7"/>
      <c r="L43" s="171">
        <f t="shared" si="2"/>
        <v>-0.68709509457726414</v>
      </c>
      <c r="M43" s="27">
        <f t="shared" ca="1" si="3"/>
        <v>1.701270921342985E-6</v>
      </c>
      <c r="N43" s="44"/>
      <c r="O43" s="44"/>
      <c r="P43" s="7"/>
      <c r="Q43" s="28">
        <f t="shared" ca="1" si="4"/>
        <v>2622.8866027645195</v>
      </c>
      <c r="R43" s="27">
        <f t="shared" ca="1" si="5"/>
        <v>2805.1421387373775</v>
      </c>
      <c r="S43" s="7"/>
      <c r="T43" s="28">
        <f t="shared" ca="1" si="6"/>
        <v>-0.68300254562686624</v>
      </c>
      <c r="U43" s="27">
        <f t="shared" ca="1" si="7"/>
        <v>0.73582673444934088</v>
      </c>
      <c r="V43" s="7"/>
      <c r="W43" s="28">
        <f t="shared" ca="1" si="8"/>
        <v>-0.68839942234333484</v>
      </c>
      <c r="X43" s="27">
        <f t="shared" ca="1" si="11"/>
        <v>129.37341581058513</v>
      </c>
      <c r="Y43" s="7"/>
      <c r="Z43" s="28">
        <f t="shared" si="12"/>
        <v>129.43799999999999</v>
      </c>
      <c r="AA43" s="27">
        <f t="shared" si="9"/>
        <v>2.2591192771964201</v>
      </c>
      <c r="AB43" s="7"/>
      <c r="AC43" s="28">
        <f t="shared" ca="1" si="0"/>
        <v>-6.4584189414858884E-2</v>
      </c>
      <c r="AD43" s="27">
        <f t="shared" ca="1" si="10"/>
        <v>4.1604437225544189E-2</v>
      </c>
      <c r="AE43" s="7">
        <v>126</v>
      </c>
    </row>
    <row r="44" spans="1:31" s="26" customFormat="1" x14ac:dyDescent="0.25">
      <c r="A44" s="26">
        <v>24</v>
      </c>
      <c r="B44" s="26">
        <v>627</v>
      </c>
      <c r="C44" s="26">
        <v>14420</v>
      </c>
      <c r="D44" s="26">
        <v>14790</v>
      </c>
      <c r="E44" s="26">
        <v>12116</v>
      </c>
      <c r="F44" s="26">
        <v>11719</v>
      </c>
      <c r="G44" s="27"/>
      <c r="H44" s="7"/>
      <c r="I44" s="28">
        <f t="shared" si="1"/>
        <v>2304</v>
      </c>
      <c r="J44" s="27">
        <f t="shared" si="1"/>
        <v>3071</v>
      </c>
      <c r="K44" s="7"/>
      <c r="L44" s="171">
        <f t="shared" si="2"/>
        <v>-0.61152770666417078</v>
      </c>
      <c r="M44" s="27">
        <f t="shared" ca="1" si="3"/>
        <v>8.4985528038168344E-14</v>
      </c>
      <c r="N44" s="44"/>
      <c r="O44" s="44"/>
      <c r="P44" s="7"/>
      <c r="Q44" s="28">
        <f t="shared" ca="1" si="4"/>
        <v>2325.8866027645195</v>
      </c>
      <c r="R44" s="27">
        <f t="shared" ca="1" si="5"/>
        <v>3050.1421387373775</v>
      </c>
      <c r="S44" s="7"/>
      <c r="T44" s="28">
        <f t="shared" ca="1" si="6"/>
        <v>-0.60566342016205443</v>
      </c>
      <c r="U44" s="27">
        <f t="shared" ca="1" si="7"/>
        <v>0.80009354911465158</v>
      </c>
      <c r="V44" s="7"/>
      <c r="W44" s="28">
        <f t="shared" ca="1" si="8"/>
        <v>-0.61152799818694525</v>
      </c>
      <c r="X44" s="27">
        <f t="shared" ca="1" si="11"/>
        <v>135.07472242801077</v>
      </c>
      <c r="Y44" s="7"/>
      <c r="Z44" s="28">
        <f t="shared" si="12"/>
        <v>135.08099999999999</v>
      </c>
      <c r="AA44" s="27">
        <f t="shared" si="9"/>
        <v>2.3576082068864599</v>
      </c>
      <c r="AB44" s="7"/>
      <c r="AC44" s="28">
        <f t="shared" ca="1" si="0"/>
        <v>-6.2775719892158577E-3</v>
      </c>
      <c r="AD44" s="27">
        <f t="shared" ca="1" si="10"/>
        <v>6.7803140968777598E-2</v>
      </c>
      <c r="AE44" s="7">
        <v>125</v>
      </c>
    </row>
    <row r="45" spans="1:31" s="26" customFormat="1" x14ac:dyDescent="0.25">
      <c r="A45" s="26">
        <v>25</v>
      </c>
      <c r="B45" s="26">
        <v>642</v>
      </c>
      <c r="C45" s="26">
        <v>14254</v>
      </c>
      <c r="D45" s="26">
        <v>14890</v>
      </c>
      <c r="E45" s="26">
        <v>12270</v>
      </c>
      <c r="F45" s="26">
        <v>11601</v>
      </c>
      <c r="G45" s="27"/>
      <c r="H45" s="7"/>
      <c r="I45" s="28">
        <f t="shared" si="1"/>
        <v>1984</v>
      </c>
      <c r="J45" s="27">
        <f t="shared" si="1"/>
        <v>3289</v>
      </c>
      <c r="K45" s="7"/>
      <c r="L45" s="171">
        <f t="shared" si="2"/>
        <v>-0.52801927661343451</v>
      </c>
      <c r="M45" s="27">
        <f t="shared" ca="1" si="3"/>
        <v>3.553851912040743E-7</v>
      </c>
      <c r="N45" s="44"/>
      <c r="O45" s="44"/>
      <c r="P45" s="7"/>
      <c r="Q45" s="28">
        <f t="shared" ca="1" si="4"/>
        <v>2005.8866027645195</v>
      </c>
      <c r="R45" s="27">
        <f t="shared" ca="1" si="5"/>
        <v>3268.1421387373775</v>
      </c>
      <c r="S45" s="7"/>
      <c r="T45" s="28">
        <f t="shared" ca="1" si="6"/>
        <v>-0.52233506949289688</v>
      </c>
      <c r="U45" s="27">
        <f t="shared" ca="1" si="7"/>
        <v>0.85727789849031588</v>
      </c>
      <c r="V45" s="7"/>
      <c r="W45" s="28">
        <f t="shared" ca="1" si="8"/>
        <v>-0.52861541853546656</v>
      </c>
      <c r="X45" s="27">
        <f t="shared" ca="1" si="11"/>
        <v>140.80729895894206</v>
      </c>
      <c r="Y45" s="7"/>
      <c r="Z45" s="28">
        <f t="shared" si="12"/>
        <v>140.85899999999998</v>
      </c>
      <c r="AA45" s="27">
        <f t="shared" si="9"/>
        <v>2.4584533310666923</v>
      </c>
      <c r="AB45" s="7"/>
      <c r="AC45" s="28">
        <f t="shared" ca="1" si="0"/>
        <v>-5.1701041057924613E-2</v>
      </c>
      <c r="AD45" s="27">
        <f t="shared" ca="1" si="10"/>
        <v>2.4765179516975877E-2</v>
      </c>
      <c r="AE45" s="7">
        <v>124</v>
      </c>
    </row>
    <row r="46" spans="1:31" s="26" customFormat="1" x14ac:dyDescent="0.25">
      <c r="A46" s="26">
        <v>26</v>
      </c>
      <c r="B46" s="26">
        <v>626</v>
      </c>
      <c r="C46" s="26">
        <v>14094</v>
      </c>
      <c r="D46" s="26">
        <v>14998</v>
      </c>
      <c r="E46" s="26">
        <v>12448</v>
      </c>
      <c r="F46" s="26">
        <v>11517</v>
      </c>
      <c r="G46" s="27"/>
      <c r="H46" s="7"/>
      <c r="I46" s="28">
        <f t="shared" si="1"/>
        <v>1646</v>
      </c>
      <c r="J46" s="27">
        <f t="shared" si="1"/>
        <v>3481</v>
      </c>
      <c r="K46" s="7"/>
      <c r="L46" s="171">
        <f t="shared" si="2"/>
        <v>-0.44142046498460236</v>
      </c>
      <c r="M46" s="27">
        <f t="shared" ca="1" si="3"/>
        <v>2.068647938750397E-7</v>
      </c>
      <c r="N46" s="44"/>
      <c r="O46" s="44"/>
      <c r="P46" s="7"/>
      <c r="Q46" s="28">
        <f t="shared" ca="1" si="4"/>
        <v>1667.8866027645195</v>
      </c>
      <c r="R46" s="27">
        <f t="shared" ca="1" si="5"/>
        <v>3460.1421387373775</v>
      </c>
      <c r="S46" s="7"/>
      <c r="T46" s="28">
        <f t="shared" ca="1" si="6"/>
        <v>-0.43431949909859918</v>
      </c>
      <c r="U46" s="27">
        <f t="shared" ca="1" si="7"/>
        <v>0.90764209610557978</v>
      </c>
      <c r="V46" s="7"/>
      <c r="W46" s="28">
        <f t="shared" ca="1" si="8"/>
        <v>-0.44096564106936148</v>
      </c>
      <c r="X46" s="27">
        <f t="shared" ca="1" si="11"/>
        <v>146.55397525209037</v>
      </c>
      <c r="Y46" s="7"/>
      <c r="Z46" s="28">
        <f t="shared" si="12"/>
        <v>146.49299999999997</v>
      </c>
      <c r="AA46" s="27">
        <f t="shared" si="9"/>
        <v>2.5567851811240527</v>
      </c>
      <c r="AB46" s="7"/>
      <c r="AC46" s="28">
        <f t="shared" ca="1" si="0"/>
        <v>6.0975252090401E-2</v>
      </c>
      <c r="AD46" s="27">
        <f t="shared" ca="1" si="10"/>
        <v>2.7020225596089631E-2</v>
      </c>
      <c r="AE46" s="7">
        <v>123</v>
      </c>
    </row>
    <row r="47" spans="1:31" s="26" customFormat="1" x14ac:dyDescent="0.25">
      <c r="A47" s="26">
        <v>27</v>
      </c>
      <c r="B47" s="26">
        <v>626</v>
      </c>
      <c r="C47" s="26">
        <v>13909</v>
      </c>
      <c r="D47" s="26">
        <v>15063</v>
      </c>
      <c r="E47" s="26">
        <v>12614</v>
      </c>
      <c r="F47" s="26">
        <v>11435</v>
      </c>
      <c r="G47" s="27"/>
      <c r="H47" s="7"/>
      <c r="I47" s="28">
        <f t="shared" si="1"/>
        <v>1295</v>
      </c>
      <c r="J47" s="27">
        <f t="shared" si="1"/>
        <v>3628</v>
      </c>
      <c r="K47" s="7"/>
      <c r="L47" s="171">
        <f t="shared" si="2"/>
        <v>-0.35055892823178492</v>
      </c>
      <c r="M47" s="27">
        <f t="shared" ca="1" si="3"/>
        <v>5.1072908801822973E-7</v>
      </c>
      <c r="N47" s="44"/>
      <c r="O47" s="44"/>
      <c r="P47" s="7"/>
      <c r="Q47" s="28">
        <f t="shared" ca="1" si="4"/>
        <v>1316.8866027645195</v>
      </c>
      <c r="R47" s="27">
        <f t="shared" ca="1" si="5"/>
        <v>3607.1421387373775</v>
      </c>
      <c r="S47" s="7"/>
      <c r="T47" s="28">
        <f t="shared" ca="1" si="6"/>
        <v>-0.34291871445836702</v>
      </c>
      <c r="U47" s="27">
        <f t="shared" ca="1" si="7"/>
        <v>0.94620218490476626</v>
      </c>
      <c r="V47" s="7"/>
      <c r="W47" s="28">
        <f t="shared" ca="1" si="8"/>
        <v>-0.34984427510752236</v>
      </c>
      <c r="X47" s="27">
        <f t="shared" ca="1" si="11"/>
        <v>152.17501908097881</v>
      </c>
      <c r="Y47" s="7"/>
      <c r="Z47" s="28">
        <f t="shared" si="12"/>
        <v>152.12699999999995</v>
      </c>
      <c r="AA47" s="27">
        <f t="shared" si="9"/>
        <v>2.6551170311814127</v>
      </c>
      <c r="AB47" s="7"/>
      <c r="AC47" s="28">
        <f t="shared" ca="1" si="0"/>
        <v>4.8019080978860984E-2</v>
      </c>
      <c r="AD47" s="27">
        <f t="shared" ca="1" si="10"/>
        <v>1.7765175279720324E-2</v>
      </c>
      <c r="AE47" s="7">
        <v>122</v>
      </c>
    </row>
    <row r="48" spans="1:31" s="26" customFormat="1" x14ac:dyDescent="0.25">
      <c r="A48" s="26">
        <v>28</v>
      </c>
      <c r="B48" s="26">
        <v>616</v>
      </c>
      <c r="C48" s="26">
        <v>13728</v>
      </c>
      <c r="D48" s="26">
        <v>15115</v>
      </c>
      <c r="E48" s="26">
        <v>12791</v>
      </c>
      <c r="F48" s="26">
        <v>11382</v>
      </c>
      <c r="G48" s="27"/>
      <c r="H48" s="7"/>
      <c r="I48" s="28">
        <f t="shared" si="1"/>
        <v>937</v>
      </c>
      <c r="J48" s="27">
        <f t="shared" si="1"/>
        <v>3733</v>
      </c>
      <c r="K48" s="7"/>
      <c r="L48" s="171">
        <f t="shared" si="2"/>
        <v>-0.25784007884123966</v>
      </c>
      <c r="M48" s="27">
        <f t="shared" ca="1" si="3"/>
        <v>1.0415378602178099E-6</v>
      </c>
      <c r="N48" s="44"/>
      <c r="O48" s="44"/>
      <c r="P48" s="7"/>
      <c r="Q48" s="28">
        <f t="shared" ca="1" si="4"/>
        <v>958.88660276451947</v>
      </c>
      <c r="R48" s="27">
        <f t="shared" ca="1" si="5"/>
        <v>3712.1421387373775</v>
      </c>
      <c r="S48" s="7"/>
      <c r="T48" s="28">
        <f t="shared" ca="1" si="6"/>
        <v>-0.24969512214724701</v>
      </c>
      <c r="U48" s="27">
        <f t="shared" ca="1" si="7"/>
        <v>0.97374510547561377</v>
      </c>
      <c r="V48" s="7"/>
      <c r="W48" s="28">
        <f t="shared" ca="1" si="8"/>
        <v>-0.25681952121904589</v>
      </c>
      <c r="X48" s="27">
        <f t="shared" ca="1" si="11"/>
        <v>157.69117799744413</v>
      </c>
      <c r="Y48" s="7"/>
      <c r="Z48" s="28">
        <f t="shared" si="12"/>
        <v>157.67099999999996</v>
      </c>
      <c r="AA48" s="27">
        <f t="shared" si="9"/>
        <v>2.7518780849119788</v>
      </c>
      <c r="AB48" s="7"/>
      <c r="AC48" s="28">
        <f t="shared" ca="1" si="0"/>
        <v>2.017799744416493E-2</v>
      </c>
      <c r="AD48" s="27">
        <f t="shared" ca="1" si="10"/>
        <v>4.2275690072131056E-3</v>
      </c>
      <c r="AE48" s="7">
        <v>121</v>
      </c>
    </row>
    <row r="49" spans="1:31" s="26" customFormat="1" x14ac:dyDescent="0.25">
      <c r="A49" s="26">
        <v>29</v>
      </c>
      <c r="B49" s="26">
        <v>616</v>
      </c>
      <c r="C49" s="26">
        <v>13549</v>
      </c>
      <c r="D49" s="26">
        <v>15159</v>
      </c>
      <c r="E49" s="26">
        <v>12977</v>
      </c>
      <c r="F49" s="26">
        <v>11346</v>
      </c>
      <c r="G49" s="27"/>
      <c r="H49" s="7"/>
      <c r="I49" s="28">
        <f t="shared" si="1"/>
        <v>572</v>
      </c>
      <c r="J49" s="27">
        <f t="shared" si="1"/>
        <v>3813</v>
      </c>
      <c r="K49" s="7"/>
      <c r="L49" s="171">
        <f t="shared" si="2"/>
        <v>-0.16271122010413028</v>
      </c>
      <c r="M49" s="27">
        <f t="shared" ca="1" si="3"/>
        <v>6.1975404899177028E-7</v>
      </c>
      <c r="N49" s="44"/>
      <c r="O49" s="44"/>
      <c r="P49" s="7"/>
      <c r="Q49" s="28">
        <f t="shared" ca="1" si="4"/>
        <v>593.88660276451947</v>
      </c>
      <c r="R49" s="27">
        <f t="shared" ca="1" si="5"/>
        <v>3792.1421387373775</v>
      </c>
      <c r="S49" s="7"/>
      <c r="T49" s="28">
        <f t="shared" ca="1" si="6"/>
        <v>-0.1546487221652392</v>
      </c>
      <c r="U49" s="27">
        <f t="shared" ca="1" si="7"/>
        <v>0.99473018781530709</v>
      </c>
      <c r="V49" s="7"/>
      <c r="W49" s="28">
        <f t="shared" ca="1" si="8"/>
        <v>-0.16192397551126744</v>
      </c>
      <c r="X49" s="27">
        <f t="shared" ca="1" si="11"/>
        <v>163.22053137959949</v>
      </c>
      <c r="Y49" s="7"/>
      <c r="Z49" s="28">
        <f t="shared" si="12"/>
        <v>163.21499999999997</v>
      </c>
      <c r="AA49" s="27">
        <f t="shared" si="9"/>
        <v>2.8486391386425445</v>
      </c>
      <c r="AB49" s="7"/>
      <c r="AC49" s="28">
        <f t="shared" ca="1" si="0"/>
        <v>5.5313795995175497E-3</v>
      </c>
      <c r="AD49" s="27">
        <f t="shared" ca="1" si="10"/>
        <v>7.3203515178136058E-2</v>
      </c>
      <c r="AE49" s="7">
        <v>120</v>
      </c>
    </row>
    <row r="50" spans="1:31" s="26" customFormat="1" x14ac:dyDescent="0.25">
      <c r="A50" s="26">
        <v>30</v>
      </c>
      <c r="B50" s="26">
        <v>610</v>
      </c>
      <c r="C50" s="26">
        <v>13372</v>
      </c>
      <c r="D50" s="26">
        <v>15189</v>
      </c>
      <c r="E50" s="26">
        <v>13170</v>
      </c>
      <c r="F50" s="26">
        <v>11333</v>
      </c>
      <c r="G50" s="27"/>
      <c r="H50" s="7"/>
      <c r="I50" s="28">
        <f t="shared" si="1"/>
        <v>202</v>
      </c>
      <c r="J50" s="27">
        <f t="shared" si="1"/>
        <v>3856</v>
      </c>
      <c r="K50" s="7"/>
      <c r="L50" s="171">
        <f t="shared" si="2"/>
        <v>-6.7008279241247873E-2</v>
      </c>
      <c r="M50" s="27">
        <f t="shared" ca="1" si="3"/>
        <v>1.8301602889481348E-6</v>
      </c>
      <c r="N50" s="44"/>
      <c r="O50" s="44"/>
      <c r="P50" s="7"/>
      <c r="Q50" s="28">
        <f t="shared" ca="1" si="4"/>
        <v>223.88660276451944</v>
      </c>
      <c r="R50" s="27">
        <f t="shared" ca="1" si="5"/>
        <v>3835.1421387373775</v>
      </c>
      <c r="S50" s="7"/>
      <c r="T50" s="28">
        <f t="shared" ca="1" si="6"/>
        <v>-5.8300316704025787E-2</v>
      </c>
      <c r="U50" s="27">
        <f t="shared" ca="1" si="7"/>
        <v>1.0060096695728922</v>
      </c>
      <c r="V50" s="7"/>
      <c r="W50" s="28">
        <f t="shared" ca="1" si="8"/>
        <v>-6.5655445072198268E-2</v>
      </c>
      <c r="X50" s="27">
        <f t="shared" ca="1" si="11"/>
        <v>168.73213527448399</v>
      </c>
      <c r="Y50" s="7"/>
      <c r="Z50" s="28">
        <f t="shared" si="12"/>
        <v>168.70499999999998</v>
      </c>
      <c r="AA50" s="27">
        <f t="shared" si="9"/>
        <v>2.944457714577033</v>
      </c>
      <c r="AB50" s="7"/>
      <c r="AC50" s="28">
        <f t="shared" ca="1" si="0"/>
        <v>2.7135274484010097E-2</v>
      </c>
      <c r="AD50" s="27">
        <f t="shared" ca="1" si="10"/>
        <v>-1.6818909088982537E-2</v>
      </c>
      <c r="AE50" s="7">
        <v>119</v>
      </c>
    </row>
    <row r="51" spans="1:31" s="26" customFormat="1" x14ac:dyDescent="0.25">
      <c r="A51" s="26">
        <v>31</v>
      </c>
      <c r="B51" s="26">
        <v>629</v>
      </c>
      <c r="C51" s="26">
        <v>13174</v>
      </c>
      <c r="D51" s="26">
        <v>15188</v>
      </c>
      <c r="E51" s="26">
        <v>13354</v>
      </c>
      <c r="F51" s="26">
        <v>11325</v>
      </c>
      <c r="G51" s="27"/>
      <c r="H51" s="7"/>
      <c r="I51" s="28">
        <f t="shared" si="1"/>
        <v>-180</v>
      </c>
      <c r="J51" s="27">
        <f t="shared" si="1"/>
        <v>3863</v>
      </c>
      <c r="K51" s="7"/>
      <c r="L51" s="171">
        <f t="shared" si="2"/>
        <v>3.2307216613756906E-2</v>
      </c>
      <c r="M51" s="27">
        <f t="shared" ca="1" si="3"/>
        <v>2.2493773440770126E-6</v>
      </c>
      <c r="N51" s="44"/>
      <c r="O51" s="44"/>
      <c r="P51" s="7"/>
      <c r="Q51" s="28">
        <f t="shared" ca="1" si="4"/>
        <v>-158.11339723548056</v>
      </c>
      <c r="R51" s="27">
        <f t="shared" ca="1" si="5"/>
        <v>3842.1421387373775</v>
      </c>
      <c r="S51" s="7"/>
      <c r="T51" s="28">
        <f t="shared" ca="1" si="6"/>
        <v>4.1172901907281026E-2</v>
      </c>
      <c r="U51" s="27">
        <f t="shared" ca="1" si="7"/>
        <v>1.0078458642776154</v>
      </c>
      <c r="V51" s="7"/>
      <c r="W51" s="28">
        <f t="shared" ca="1" si="8"/>
        <v>3.3807009047421316E-2</v>
      </c>
      <c r="X51" s="27">
        <f t="shared" ca="1" si="11"/>
        <v>174.38734722847016</v>
      </c>
      <c r="Y51" s="7"/>
      <c r="Z51" s="28">
        <f t="shared" si="12"/>
        <v>174.36599999999999</v>
      </c>
      <c r="AA51" s="27">
        <f t="shared" si="9"/>
        <v>3.0432608035324322</v>
      </c>
      <c r="AB51" s="7"/>
      <c r="AC51" s="28">
        <f t="shared" ca="1" si="0"/>
        <v>2.134722847017656E-2</v>
      </c>
      <c r="AD51" s="27">
        <f t="shared" ca="1" si="10"/>
        <v>-4.8744394012260273E-2</v>
      </c>
      <c r="AE51" s="7">
        <v>118</v>
      </c>
    </row>
    <row r="52" spans="1:31" s="26" customFormat="1" x14ac:dyDescent="0.25">
      <c r="A52" s="26">
        <v>32</v>
      </c>
      <c r="B52" s="26">
        <v>631</v>
      </c>
      <c r="C52" s="26">
        <v>12988</v>
      </c>
      <c r="D52" s="26">
        <v>15168</v>
      </c>
      <c r="E52" s="26">
        <v>13544</v>
      </c>
      <c r="F52" s="26">
        <v>11342</v>
      </c>
      <c r="G52" s="27"/>
      <c r="H52" s="7"/>
      <c r="I52" s="28">
        <f t="shared" si="1"/>
        <v>-556</v>
      </c>
      <c r="J52" s="27">
        <f t="shared" si="1"/>
        <v>3826</v>
      </c>
      <c r="K52" s="7"/>
      <c r="L52" s="171">
        <f t="shared" si="2"/>
        <v>0.13161812868032544</v>
      </c>
      <c r="M52" s="27">
        <f t="shared" ca="1" si="3"/>
        <v>3.0016452079637046E-8</v>
      </c>
      <c r="N52" s="44"/>
      <c r="O52" s="44"/>
      <c r="P52" s="7"/>
      <c r="Q52" s="28">
        <f t="shared" ca="1" si="4"/>
        <v>-534.11339723548053</v>
      </c>
      <c r="R52" s="27">
        <f t="shared" ca="1" si="5"/>
        <v>3805.1421387373775</v>
      </c>
      <c r="S52" s="7"/>
      <c r="T52" s="28">
        <f t="shared" ca="1" si="6"/>
        <v>0.13908371394354113</v>
      </c>
      <c r="U52" s="27">
        <f t="shared" ca="1" si="7"/>
        <v>0.99814026369550723</v>
      </c>
      <c r="V52" s="7"/>
      <c r="W52" s="28">
        <f t="shared" ca="1" si="8"/>
        <v>0.13179138124763581</v>
      </c>
      <c r="X52" s="27">
        <f t="shared" ca="1" si="11"/>
        <v>179.98779806909442</v>
      </c>
      <c r="Y52" s="7"/>
      <c r="Z52" s="28">
        <f t="shared" si="12"/>
        <v>180.04499999999999</v>
      </c>
      <c r="AA52" s="27">
        <f t="shared" si="9"/>
        <v>3.1423780517531901</v>
      </c>
      <c r="AB52" s="7"/>
      <c r="AC52" s="28">
        <f t="shared" ca="1" si="0"/>
        <v>-5.7201930905563358E-2</v>
      </c>
      <c r="AD52" s="27">
        <f t="shared" ca="1" si="10"/>
        <v>6.2983601225340635E-2</v>
      </c>
      <c r="AE52" s="7">
        <v>117</v>
      </c>
    </row>
    <row r="53" spans="1:31" s="26" customFormat="1" x14ac:dyDescent="0.25">
      <c r="A53" s="26">
        <v>33</v>
      </c>
      <c r="B53" s="26">
        <v>624</v>
      </c>
      <c r="C53" s="26">
        <v>12799</v>
      </c>
      <c r="D53" s="26">
        <v>15136</v>
      </c>
      <c r="E53" s="26">
        <v>13729</v>
      </c>
      <c r="F53" s="26">
        <v>11376</v>
      </c>
      <c r="G53" s="27"/>
      <c r="H53" s="7"/>
      <c r="I53" s="28">
        <f t="shared" si="1"/>
        <v>-930</v>
      </c>
      <c r="J53" s="27">
        <f t="shared" si="1"/>
        <v>3760</v>
      </c>
      <c r="K53" s="7"/>
      <c r="L53" s="171">
        <f t="shared" si="2"/>
        <v>0.22855747366641901</v>
      </c>
      <c r="M53" s="27">
        <f t="shared" ca="1" si="3"/>
        <v>5.671126186712631E-7</v>
      </c>
      <c r="N53" s="44"/>
      <c r="O53" s="44"/>
      <c r="P53" s="7"/>
      <c r="Q53" s="28">
        <f t="shared" ca="1" si="4"/>
        <v>-908.11339723548053</v>
      </c>
      <c r="R53" s="27">
        <f t="shared" ca="1" si="5"/>
        <v>3739.1421387373775</v>
      </c>
      <c r="S53" s="7"/>
      <c r="T53" s="28">
        <f t="shared" ca="1" si="6"/>
        <v>0.23647372378811901</v>
      </c>
      <c r="U53" s="27">
        <f t="shared" ca="1" si="7"/>
        <v>0.98082757076526028</v>
      </c>
      <c r="V53" s="7"/>
      <c r="W53" s="28">
        <f t="shared" ca="1" si="8"/>
        <v>0.22931054246717447</v>
      </c>
      <c r="X53" s="27">
        <f t="shared" ca="1" si="11"/>
        <v>185.62514032047989</v>
      </c>
      <c r="Y53" s="7"/>
      <c r="Z53" s="28">
        <f t="shared" si="12"/>
        <v>185.661</v>
      </c>
      <c r="AA53" s="27">
        <f t="shared" si="9"/>
        <v>3.2403957425451924</v>
      </c>
      <c r="AB53" s="7"/>
      <c r="AC53" s="28">
        <f t="shared" ca="1" si="0"/>
        <v>-3.5859679520115151E-2</v>
      </c>
      <c r="AD53" s="27">
        <f t="shared" ca="1" si="10"/>
        <v>-1.4735162000960145E-2</v>
      </c>
      <c r="AE53" s="7">
        <v>116</v>
      </c>
    </row>
    <row r="54" spans="1:31" s="26" customFormat="1" x14ac:dyDescent="0.25">
      <c r="A54" s="26">
        <v>34</v>
      </c>
      <c r="B54" s="26">
        <v>644</v>
      </c>
      <c r="C54" s="26">
        <v>12610</v>
      </c>
      <c r="D54" s="26">
        <v>15083</v>
      </c>
      <c r="E54" s="26">
        <v>13924</v>
      </c>
      <c r="F54" s="26">
        <v>11439</v>
      </c>
      <c r="G54" s="27"/>
      <c r="H54" s="7"/>
      <c r="I54" s="28">
        <f t="shared" si="1"/>
        <v>-1314</v>
      </c>
      <c r="J54" s="27">
        <f t="shared" si="1"/>
        <v>3644</v>
      </c>
      <c r="K54" s="7"/>
      <c r="L54" s="171">
        <f t="shared" si="2"/>
        <v>0.32628980107433464</v>
      </c>
      <c r="M54" s="27">
        <f t="shared" ca="1" si="3"/>
        <v>1.049665420746905E-5</v>
      </c>
      <c r="N54" s="44"/>
      <c r="O54" s="44"/>
      <c r="P54" s="7"/>
      <c r="Q54" s="28">
        <f t="shared" ca="1" si="4"/>
        <v>-1292.1133972354805</v>
      </c>
      <c r="R54" s="27">
        <f t="shared" ca="1" si="5"/>
        <v>3623.1421387373775</v>
      </c>
      <c r="S54" s="7"/>
      <c r="T54" s="28">
        <f t="shared" ca="1" si="6"/>
        <v>0.33646774459110806</v>
      </c>
      <c r="U54" s="27">
        <f t="shared" ca="1" si="7"/>
        <v>0.95039920137270495</v>
      </c>
      <c r="V54" s="7"/>
      <c r="W54" s="28">
        <f t="shared" ca="1" si="8"/>
        <v>0.32952965511540949</v>
      </c>
      <c r="X54" s="27">
        <f t="shared" ca="1" si="11"/>
        <v>191.58899183734343</v>
      </c>
      <c r="Y54" s="7"/>
      <c r="Z54" s="28">
        <f t="shared" si="12"/>
        <v>191.45699999999999</v>
      </c>
      <c r="AA54" s="27">
        <f t="shared" si="9"/>
        <v>3.3415550259907834</v>
      </c>
      <c r="AB54" s="7"/>
      <c r="AC54" s="28">
        <f t="shared" ca="1" si="0"/>
        <v>0.13199183734343478</v>
      </c>
      <c r="AD54" s="27">
        <f t="shared" ca="1" si="10"/>
        <v>-0.11769656587750887</v>
      </c>
      <c r="AE54" s="7">
        <v>115</v>
      </c>
    </row>
    <row r="55" spans="1:31" s="26" customFormat="1" x14ac:dyDescent="0.25">
      <c r="A55" s="26">
        <v>35</v>
      </c>
      <c r="B55" s="26">
        <v>628</v>
      </c>
      <c r="C55" s="26">
        <v>12441</v>
      </c>
      <c r="D55" s="26">
        <v>15014</v>
      </c>
      <c r="E55" s="26">
        <v>14099</v>
      </c>
      <c r="F55" s="26">
        <v>11509</v>
      </c>
      <c r="G55" s="27"/>
      <c r="H55" s="7"/>
      <c r="I55" s="28">
        <f t="shared" si="1"/>
        <v>-1658</v>
      </c>
      <c r="J55" s="27">
        <f t="shared" si="1"/>
        <v>3505</v>
      </c>
      <c r="K55" s="7"/>
      <c r="L55" s="171">
        <f t="shared" si="2"/>
        <v>0.41838578650744379</v>
      </c>
      <c r="M55" s="27">
        <f t="shared" ca="1" si="3"/>
        <v>9.8160492766016587E-7</v>
      </c>
      <c r="N55" s="44"/>
      <c r="O55" s="44"/>
      <c r="P55" s="7"/>
      <c r="Q55" s="28">
        <f t="shared" ca="1" si="4"/>
        <v>-1636.1133972354805</v>
      </c>
      <c r="R55" s="27">
        <f t="shared" ca="1" si="5"/>
        <v>3484.1421387373775</v>
      </c>
      <c r="S55" s="7"/>
      <c r="T55" s="28">
        <f t="shared" ca="1" si="6"/>
        <v>0.4260457215604524</v>
      </c>
      <c r="U55" s="27">
        <f t="shared" ca="1" si="7"/>
        <v>0.91393762080748786</v>
      </c>
      <c r="V55" s="7"/>
      <c r="W55" s="28">
        <f t="shared" ca="1" si="8"/>
        <v>0.41937654628037574</v>
      </c>
      <c r="X55" s="27">
        <f t="shared" ca="1" si="11"/>
        <v>197.11501402794568</v>
      </c>
      <c r="Y55" s="7"/>
      <c r="Z55" s="28">
        <f t="shared" si="12"/>
        <v>197.10899999999998</v>
      </c>
      <c r="AA55" s="27">
        <f t="shared" si="9"/>
        <v>3.4402010353135029</v>
      </c>
      <c r="AB55" s="7"/>
      <c r="AC55" s="28">
        <f t="shared" ca="1" si="0"/>
        <v>6.0140279456959433E-3</v>
      </c>
      <c r="AD55" s="27">
        <f t="shared" ca="1" si="10"/>
        <v>3.5545366584415206E-2</v>
      </c>
      <c r="AE55" s="7">
        <v>114</v>
      </c>
    </row>
    <row r="56" spans="1:31" s="26" customFormat="1" x14ac:dyDescent="0.25">
      <c r="A56" s="26">
        <v>36</v>
      </c>
      <c r="B56" s="26">
        <v>605</v>
      </c>
      <c r="C56" s="26">
        <v>12270</v>
      </c>
      <c r="D56" s="26">
        <v>14927</v>
      </c>
      <c r="E56" s="26">
        <v>14251</v>
      </c>
      <c r="F56" s="26">
        <v>11588</v>
      </c>
      <c r="G56" s="27"/>
      <c r="H56" s="7"/>
      <c r="I56" s="28">
        <f t="shared" si="1"/>
        <v>-1981</v>
      </c>
      <c r="J56" s="27">
        <f t="shared" si="1"/>
        <v>3339</v>
      </c>
      <c r="K56" s="7"/>
      <c r="L56" s="171">
        <f t="shared" si="2"/>
        <v>0.50326851174115583</v>
      </c>
      <c r="M56" s="27">
        <f t="shared" ca="1" si="3"/>
        <v>2.8958055005603246E-7</v>
      </c>
      <c r="N56" s="44"/>
      <c r="O56" s="44"/>
      <c r="P56" s="7"/>
      <c r="Q56" s="28">
        <f t="shared" ca="1" si="4"/>
        <v>-1959.1133972354805</v>
      </c>
      <c r="R56" s="27">
        <f t="shared" ca="1" si="5"/>
        <v>3318.1421387373775</v>
      </c>
      <c r="S56" s="7"/>
      <c r="T56" s="28">
        <f t="shared" ca="1" si="6"/>
        <v>0.51015527551713336</v>
      </c>
      <c r="U56" s="27">
        <f t="shared" ca="1" si="7"/>
        <v>0.87039357495262415</v>
      </c>
      <c r="V56" s="7"/>
      <c r="W56" s="28">
        <f t="shared" ca="1" si="8"/>
        <v>0.50380663863144848</v>
      </c>
      <c r="X56" s="27">
        <f t="shared" ca="1" si="11"/>
        <v>202.52953232344055</v>
      </c>
      <c r="Y56" s="7"/>
      <c r="Z56" s="28">
        <f t="shared" si="12"/>
        <v>202.55399999999997</v>
      </c>
      <c r="AA56" s="27">
        <f t="shared" si="9"/>
        <v>3.5352342130845935</v>
      </c>
      <c r="AB56" s="7"/>
      <c r="AC56" s="28">
        <f t="shared" ca="1" si="0"/>
        <v>-2.4467676559424945E-2</v>
      </c>
      <c r="AD56" s="27">
        <f t="shared" ca="1" si="10"/>
        <v>2.7512834993132174E-2</v>
      </c>
      <c r="AE56" s="7">
        <v>113</v>
      </c>
    </row>
    <row r="57" spans="1:31" s="26" customFormat="1" x14ac:dyDescent="0.25">
      <c r="A57" s="26">
        <v>37</v>
      </c>
      <c r="B57" s="26">
        <v>606</v>
      </c>
      <c r="C57" s="26">
        <v>12120</v>
      </c>
      <c r="D57" s="26">
        <v>14830</v>
      </c>
      <c r="E57" s="26">
        <v>14407</v>
      </c>
      <c r="F57" s="26">
        <v>11691</v>
      </c>
      <c r="G57" s="27"/>
      <c r="H57" s="7"/>
      <c r="I57" s="28">
        <f t="shared" si="1"/>
        <v>-2287</v>
      </c>
      <c r="J57" s="27">
        <f t="shared" si="1"/>
        <v>3139</v>
      </c>
      <c r="K57" s="7"/>
      <c r="L57" s="171">
        <f t="shared" si="2"/>
        <v>0.58373498837689053</v>
      </c>
      <c r="M57" s="27">
        <f t="shared" ca="1" si="3"/>
        <v>1.9599419898696941E-8</v>
      </c>
      <c r="N57" s="44"/>
      <c r="O57" s="44"/>
      <c r="P57" s="7"/>
      <c r="Q57" s="28">
        <f t="shared" ca="1" si="4"/>
        <v>-2265.1133972354805</v>
      </c>
      <c r="R57" s="27">
        <f t="shared" ca="1" si="5"/>
        <v>3118.1421387373775</v>
      </c>
      <c r="S57" s="7"/>
      <c r="T57" s="28">
        <f t="shared" ca="1" si="6"/>
        <v>0.58983801084451526</v>
      </c>
      <c r="U57" s="27">
        <f t="shared" ca="1" si="7"/>
        <v>0.81793086910339097</v>
      </c>
      <c r="V57" s="7"/>
      <c r="W57" s="28">
        <f t="shared" ca="1" si="8"/>
        <v>0.58387498630508483</v>
      </c>
      <c r="X57" s="27">
        <f t="shared" ca="1" si="11"/>
        <v>207.98706117197776</v>
      </c>
      <c r="Y57" s="7"/>
      <c r="Z57" s="28">
        <f t="shared" si="12"/>
        <v>208.00799999999998</v>
      </c>
      <c r="AA57" s="27">
        <f t="shared" si="9"/>
        <v>3.6304244704883648</v>
      </c>
      <c r="AB57" s="7"/>
      <c r="AC57" s="28">
        <f t="shared" ca="1" si="0"/>
        <v>-2.0938828022224243E-2</v>
      </c>
      <c r="AD57" s="27">
        <f t="shared" ca="1" si="10"/>
        <v>9.2143306574911321E-2</v>
      </c>
      <c r="AE57" s="7">
        <v>112</v>
      </c>
    </row>
    <row r="58" spans="1:31" s="26" customFormat="1" x14ac:dyDescent="0.25">
      <c r="A58" s="26">
        <v>38</v>
      </c>
      <c r="B58" s="26">
        <v>634</v>
      </c>
      <c r="C58" s="26">
        <v>11970</v>
      </c>
      <c r="D58" s="26">
        <v>14703</v>
      </c>
      <c r="E58" s="26">
        <v>14554</v>
      </c>
      <c r="F58" s="26">
        <v>11807</v>
      </c>
      <c r="G58" s="27"/>
      <c r="H58" s="7"/>
      <c r="I58" s="28">
        <f t="shared" si="1"/>
        <v>-2584</v>
      </c>
      <c r="J58" s="27">
        <f t="shared" si="1"/>
        <v>2896</v>
      </c>
      <c r="K58" s="7"/>
      <c r="L58" s="171">
        <f t="shared" si="2"/>
        <v>0.66224720863708586</v>
      </c>
      <c r="M58" s="27">
        <f t="shared" ca="1" si="3"/>
        <v>3.1933592283944663E-7</v>
      </c>
      <c r="N58" s="44"/>
      <c r="O58" s="44"/>
      <c r="P58" s="7"/>
      <c r="Q58" s="28">
        <f t="shared" ca="1" si="4"/>
        <v>-2562.1133972354805</v>
      </c>
      <c r="R58" s="27">
        <f t="shared" ca="1" si="5"/>
        <v>2875.1421387373775</v>
      </c>
      <c r="S58" s="7"/>
      <c r="T58" s="28">
        <f t="shared" ca="1" si="6"/>
        <v>0.66717713630932707</v>
      </c>
      <c r="U58" s="27">
        <f t="shared" ca="1" si="7"/>
        <v>0.75418868149657248</v>
      </c>
      <c r="V58" s="7"/>
      <c r="W58" s="28">
        <f t="shared" ca="1" si="8"/>
        <v>0.66168211048380676</v>
      </c>
      <c r="X58" s="27">
        <f t="shared" ca="1" si="11"/>
        <v>213.7280145729768</v>
      </c>
      <c r="Y58" s="7"/>
      <c r="Z58" s="28">
        <f t="shared" si="12"/>
        <v>213.71399999999997</v>
      </c>
      <c r="AA58" s="27">
        <f t="shared" si="9"/>
        <v>3.730012957607161</v>
      </c>
      <c r="AB58" s="7"/>
      <c r="AC58" s="28">
        <f t="shared" ca="1" si="0"/>
        <v>1.4014572976833506E-2</v>
      </c>
      <c r="AD58" s="27">
        <f t="shared" ca="1" si="10"/>
        <v>5.2115083925428962E-2</v>
      </c>
      <c r="AE58" s="7">
        <v>111</v>
      </c>
    </row>
    <row r="59" spans="1:31" s="26" customFormat="1" x14ac:dyDescent="0.25">
      <c r="A59" s="26">
        <v>39</v>
      </c>
      <c r="B59" s="26">
        <v>625</v>
      </c>
      <c r="C59" s="26">
        <v>11827</v>
      </c>
      <c r="D59" s="26">
        <v>14568</v>
      </c>
      <c r="E59" s="26">
        <v>14682</v>
      </c>
      <c r="F59" s="26">
        <v>11935</v>
      </c>
      <c r="G59" s="27"/>
      <c r="H59" s="7"/>
      <c r="I59" s="28">
        <f t="shared" si="1"/>
        <v>-2855</v>
      </c>
      <c r="J59" s="27">
        <f t="shared" si="1"/>
        <v>2633</v>
      </c>
      <c r="K59" s="7"/>
      <c r="L59" s="171">
        <f t="shared" si="2"/>
        <v>0.73322113594365901</v>
      </c>
      <c r="M59" s="27">
        <f t="shared" ca="1" si="3"/>
        <v>2.1544662584927457E-7</v>
      </c>
      <c r="N59" s="44"/>
      <c r="O59" s="44"/>
      <c r="P59" s="7"/>
      <c r="Q59" s="28">
        <f t="shared" ca="1" si="4"/>
        <v>-2833.1133972354805</v>
      </c>
      <c r="R59" s="27">
        <f t="shared" ca="1" si="5"/>
        <v>2612.1421387373775</v>
      </c>
      <c r="S59" s="7"/>
      <c r="T59" s="28">
        <f t="shared" ca="1" si="6"/>
        <v>0.73774583328226984</v>
      </c>
      <c r="U59" s="27">
        <f t="shared" ca="1" si="7"/>
        <v>0.68520022330483077</v>
      </c>
      <c r="V59" s="7"/>
      <c r="W59" s="28">
        <f t="shared" ca="1" si="8"/>
        <v>0.73275697365970083</v>
      </c>
      <c r="X59" s="27">
        <f t="shared" ca="1" si="11"/>
        <v>219.387066189135</v>
      </c>
      <c r="Y59" s="7"/>
      <c r="Z59" s="28">
        <f t="shared" si="12"/>
        <v>219.33899999999997</v>
      </c>
      <c r="AA59" s="27">
        <f t="shared" si="9"/>
        <v>3.8281877280318422</v>
      </c>
      <c r="AB59" s="7"/>
      <c r="AC59" s="28">
        <f t="shared" ca="1" si="0"/>
        <v>4.8066189135028026E-2</v>
      </c>
      <c r="AD59" s="27">
        <f t="shared" ca="1" si="10"/>
        <v>3.0975700001761197E-2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11711</v>
      </c>
      <c r="D60" s="26">
        <v>14430</v>
      </c>
      <c r="E60" s="26">
        <v>14813</v>
      </c>
      <c r="F60" s="26">
        <v>12086</v>
      </c>
      <c r="G60" s="27"/>
      <c r="H60" s="7"/>
      <c r="I60" s="28">
        <f t="shared" si="1"/>
        <v>-3102</v>
      </c>
      <c r="J60" s="27">
        <f t="shared" si="1"/>
        <v>2344</v>
      </c>
      <c r="K60" s="7"/>
      <c r="L60" s="171">
        <f t="shared" si="2"/>
        <v>0.79713009088678044</v>
      </c>
      <c r="M60" s="27">
        <f t="shared" ca="1" si="3"/>
        <v>2.518088194562718E-7</v>
      </c>
      <c r="N60" s="44"/>
      <c r="O60" s="44"/>
      <c r="P60" s="7"/>
      <c r="Q60" s="28">
        <f t="shared" ca="1" si="4"/>
        <v>-3080.1133972354805</v>
      </c>
      <c r="R60" s="27">
        <f t="shared" ca="1" si="5"/>
        <v>2323.1421387373775</v>
      </c>
      <c r="S60" s="7"/>
      <c r="T60" s="28">
        <f t="shared" ca="1" si="6"/>
        <v>0.80206490395502583</v>
      </c>
      <c r="U60" s="27">
        <f t="shared" ca="1" si="7"/>
        <v>0.60939161335268865</v>
      </c>
      <c r="V60" s="7"/>
      <c r="W60" s="28">
        <f t="shared" ca="1" si="8"/>
        <v>0.79763189644619192</v>
      </c>
      <c r="X60" s="27">
        <f t="shared" ca="1" si="11"/>
        <v>225.08628191892228</v>
      </c>
      <c r="Y60" s="7"/>
      <c r="Z60" s="28">
        <f t="shared" si="12"/>
        <v>224.96399999999997</v>
      </c>
      <c r="AA60" s="27">
        <f t="shared" si="9"/>
        <v>3.9263624984565229</v>
      </c>
      <c r="AB60" s="7"/>
      <c r="AC60" s="28">
        <f t="shared" ca="1" si="0"/>
        <v>0.12228191892231166</v>
      </c>
      <c r="AD60" s="27">
        <f t="shared" ca="1" si="10"/>
        <v>8.8259697335786313E-3</v>
      </c>
      <c r="AE60" s="7">
        <v>109</v>
      </c>
    </row>
    <row r="61" spans="1:31" s="26" customFormat="1" x14ac:dyDescent="0.25">
      <c r="A61" s="26">
        <v>41</v>
      </c>
      <c r="B61" s="26">
        <v>632</v>
      </c>
      <c r="C61" s="26">
        <v>11607</v>
      </c>
      <c r="D61" s="26">
        <v>14278</v>
      </c>
      <c r="E61" s="26">
        <v>14926</v>
      </c>
      <c r="F61" s="26">
        <v>12245</v>
      </c>
      <c r="G61" s="27"/>
      <c r="H61" s="7"/>
      <c r="I61" s="28">
        <f t="shared" si="1"/>
        <v>-3319</v>
      </c>
      <c r="J61" s="27">
        <f t="shared" si="1"/>
        <v>2033</v>
      </c>
      <c r="K61" s="7"/>
      <c r="L61" s="171">
        <f t="shared" si="2"/>
        <v>0.85394264194166591</v>
      </c>
      <c r="M61" s="27">
        <f t="shared" ca="1" si="3"/>
        <v>6.3062485026930214E-7</v>
      </c>
      <c r="N61" s="44"/>
      <c r="O61" s="44"/>
      <c r="P61" s="7"/>
      <c r="Q61" s="28">
        <f t="shared" ca="1" si="4"/>
        <v>-3297.1133972354805</v>
      </c>
      <c r="R61" s="27">
        <f t="shared" ca="1" si="5"/>
        <v>2012.1421387373775</v>
      </c>
      <c r="S61" s="7"/>
      <c r="T61" s="28">
        <f t="shared" ca="1" si="6"/>
        <v>0.85857194175254825</v>
      </c>
      <c r="U61" s="27">
        <f t="shared" ca="1" si="7"/>
        <v>0.52781210575713089</v>
      </c>
      <c r="V61" s="7"/>
      <c r="W61" s="28">
        <f t="shared" ca="1" si="8"/>
        <v>0.85473676085610462</v>
      </c>
      <c r="X61" s="27">
        <f t="shared" ca="1" si="11"/>
        <v>230.77022770256826</v>
      </c>
      <c r="Y61" s="7"/>
      <c r="Z61" s="28">
        <f t="shared" si="12"/>
        <v>230.65199999999996</v>
      </c>
      <c r="AA61" s="27">
        <f t="shared" si="9"/>
        <v>4.0256368263099604</v>
      </c>
      <c r="AB61" s="7"/>
      <c r="AC61" s="28">
        <f t="shared" ca="1" si="0"/>
        <v>0.11822770256830495</v>
      </c>
      <c r="AD61" s="27">
        <f t="shared" ca="1" si="10"/>
        <v>7.4942349696300425E-2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11510</v>
      </c>
      <c r="D62" s="26">
        <v>14103</v>
      </c>
      <c r="E62" s="26">
        <v>15008</v>
      </c>
      <c r="F62" s="26">
        <v>12408</v>
      </c>
      <c r="G62" s="27"/>
      <c r="H62" s="7"/>
      <c r="I62" s="28">
        <f t="shared" si="1"/>
        <v>-3498</v>
      </c>
      <c r="J62" s="27">
        <f t="shared" si="1"/>
        <v>1695</v>
      </c>
      <c r="K62" s="7"/>
      <c r="L62" s="171">
        <f t="shared" si="2"/>
        <v>0.902481536090046</v>
      </c>
      <c r="M62" s="27">
        <f t="shared" ca="1" si="3"/>
        <v>2.3391396600938496E-7</v>
      </c>
      <c r="N62" s="44"/>
      <c r="O62" s="44"/>
      <c r="P62" s="7"/>
      <c r="Q62" s="28">
        <f t="shared" ca="1" si="4"/>
        <v>-3476.1133972354805</v>
      </c>
      <c r="R62" s="27">
        <f t="shared" ca="1" si="5"/>
        <v>1674.1421387373775</v>
      </c>
      <c r="S62" s="7"/>
      <c r="T62" s="28">
        <f t="shared" ca="1" si="6"/>
        <v>0.90518373790810824</v>
      </c>
      <c r="U62" s="27">
        <f t="shared" ca="1" si="7"/>
        <v>0.43915013287192667</v>
      </c>
      <c r="V62" s="7"/>
      <c r="W62" s="28">
        <f t="shared" ca="1" si="8"/>
        <v>0.9019978895600167</v>
      </c>
      <c r="X62" s="27">
        <f t="shared" ca="1" si="11"/>
        <v>236.50637300816106</v>
      </c>
      <c r="Y62" s="7"/>
      <c r="Z62" s="28">
        <f t="shared" si="12"/>
        <v>236.35799999999995</v>
      </c>
      <c r="AA62" s="27">
        <f t="shared" si="9"/>
        <v>4.1252253134287562</v>
      </c>
      <c r="AB62" s="7"/>
      <c r="AC62" s="28">
        <f t="shared" ca="1" si="0"/>
        <v>0.14837300816111565</v>
      </c>
      <c r="AD62" s="27">
        <f t="shared" ca="1" si="10"/>
        <v>8.389362622739327E-2</v>
      </c>
      <c r="AE62" s="7">
        <v>107</v>
      </c>
    </row>
    <row r="63" spans="1:31" s="26" customFormat="1" x14ac:dyDescent="0.25">
      <c r="A63" s="26">
        <v>43</v>
      </c>
      <c r="B63" s="26">
        <v>629</v>
      </c>
      <c r="C63" s="26">
        <v>11430</v>
      </c>
      <c r="D63" s="26">
        <v>13926</v>
      </c>
      <c r="E63" s="26">
        <v>15080</v>
      </c>
      <c r="F63" s="26">
        <v>12581</v>
      </c>
      <c r="G63" s="27"/>
      <c r="H63" s="7"/>
      <c r="I63" s="28">
        <f t="shared" si="1"/>
        <v>-3650</v>
      </c>
      <c r="J63" s="27">
        <f t="shared" si="1"/>
        <v>1345</v>
      </c>
      <c r="K63" s="7"/>
      <c r="L63" s="171">
        <f t="shared" si="2"/>
        <v>0.9417969753302301</v>
      </c>
      <c r="M63" s="27">
        <f t="shared" ca="1" si="3"/>
        <v>2.0614735785152537E-7</v>
      </c>
      <c r="N63" s="44"/>
      <c r="O63" s="44"/>
      <c r="P63" s="7"/>
      <c r="Q63" s="28">
        <f t="shared" ca="1" si="4"/>
        <v>-3628.1133972354805</v>
      </c>
      <c r="R63" s="27">
        <f t="shared" ca="1" si="5"/>
        <v>1324.1421387373775</v>
      </c>
      <c r="S63" s="7"/>
      <c r="T63" s="28">
        <f t="shared" ca="1" si="6"/>
        <v>0.94476470447595806</v>
      </c>
      <c r="U63" s="27">
        <f t="shared" ca="1" si="7"/>
        <v>0.34734039763576841</v>
      </c>
      <c r="V63" s="7"/>
      <c r="W63" s="28">
        <f t="shared" ca="1" si="8"/>
        <v>0.94225100986399546</v>
      </c>
      <c r="X63" s="27">
        <f t="shared" ca="1" si="11"/>
        <v>242.23083325725884</v>
      </c>
      <c r="Y63" s="7"/>
      <c r="Z63" s="28">
        <f t="shared" si="12"/>
        <v>242.01899999999995</v>
      </c>
      <c r="AA63" s="27">
        <f t="shared" si="9"/>
        <v>4.2240284023841559</v>
      </c>
      <c r="AB63" s="7"/>
      <c r="AC63" s="28">
        <f t="shared" ca="1" si="0"/>
        <v>0.21183325725888835</v>
      </c>
      <c r="AD63" s="27">
        <f t="shared" ca="1" si="10"/>
        <v>-2.9812625094962186E-2</v>
      </c>
      <c r="AE63" s="7">
        <v>106</v>
      </c>
    </row>
    <row r="64" spans="1:31" s="26" customFormat="1" x14ac:dyDescent="0.25">
      <c r="A64" s="26">
        <v>44</v>
      </c>
      <c r="B64" s="26">
        <v>616</v>
      </c>
      <c r="C64" s="26">
        <v>11383</v>
      </c>
      <c r="D64" s="26">
        <v>13748</v>
      </c>
      <c r="E64" s="26">
        <v>15133</v>
      </c>
      <c r="F64" s="26">
        <v>12756</v>
      </c>
      <c r="G64" s="27"/>
      <c r="H64" s="7"/>
      <c r="I64" s="28">
        <f t="shared" si="1"/>
        <v>-3750</v>
      </c>
      <c r="J64" s="27">
        <f t="shared" si="1"/>
        <v>992</v>
      </c>
      <c r="K64" s="7"/>
      <c r="L64" s="171">
        <f t="shared" si="2"/>
        <v>0.97139453592436487</v>
      </c>
      <c r="M64" s="27">
        <f t="shared" ca="1" si="3"/>
        <v>5.8848560809084929E-6</v>
      </c>
      <c r="N64" s="44"/>
      <c r="O64" s="44"/>
      <c r="P64" s="7"/>
      <c r="Q64" s="28">
        <f t="shared" ca="1" si="4"/>
        <v>-3728.1133972354805</v>
      </c>
      <c r="R64" s="27">
        <f t="shared" ca="1" si="5"/>
        <v>971.14213873737754</v>
      </c>
      <c r="S64" s="7"/>
      <c r="T64" s="28">
        <f t="shared" ca="1" si="6"/>
        <v>0.9708048140600698</v>
      </c>
      <c r="U64" s="27">
        <f t="shared" ca="1" si="7"/>
        <v>0.25474372181187166</v>
      </c>
      <c r="V64" s="7"/>
      <c r="W64" s="28">
        <f t="shared" ca="1" si="8"/>
        <v>0.96896866369341195</v>
      </c>
      <c r="X64" s="27">
        <f t="shared" ca="1" si="11"/>
        <v>247.73630219614336</v>
      </c>
      <c r="Y64" s="7"/>
      <c r="Z64" s="28">
        <f t="shared" si="12"/>
        <v>247.56299999999996</v>
      </c>
      <c r="AA64" s="27">
        <f t="shared" si="9"/>
        <v>4.3207894561147215</v>
      </c>
      <c r="AB64" s="7"/>
      <c r="AC64" s="28">
        <f t="shared" ca="1" si="0"/>
        <v>0.17330219614339626</v>
      </c>
      <c r="AD64" s="27">
        <f t="shared" ca="1" si="10"/>
        <v>-2.6002290771060643E-2</v>
      </c>
      <c r="AE64" s="7">
        <v>105</v>
      </c>
    </row>
    <row r="65" spans="1:31" s="26" customFormat="1" x14ac:dyDescent="0.25">
      <c r="A65" s="26">
        <v>45</v>
      </c>
      <c r="B65" s="26">
        <v>606</v>
      </c>
      <c r="C65" s="26">
        <v>11346</v>
      </c>
      <c r="D65" s="26">
        <v>13578</v>
      </c>
      <c r="E65" s="26">
        <v>15180</v>
      </c>
      <c r="F65" s="26">
        <v>12942</v>
      </c>
      <c r="G65" s="27"/>
      <c r="H65" s="7"/>
      <c r="I65" s="28">
        <f t="shared" si="1"/>
        <v>-3834</v>
      </c>
      <c r="J65" s="27">
        <f t="shared" si="1"/>
        <v>636</v>
      </c>
      <c r="K65" s="7"/>
      <c r="L65" s="171">
        <f t="shared" si="2"/>
        <v>0.99164127745210973</v>
      </c>
      <c r="M65" s="27">
        <f t="shared" ca="1" si="3"/>
        <v>1.33949408292712E-8</v>
      </c>
      <c r="N65" s="44"/>
      <c r="O65" s="44"/>
      <c r="P65" s="7"/>
      <c r="Q65" s="28">
        <f t="shared" ca="1" si="4"/>
        <v>-3812.1133972354805</v>
      </c>
      <c r="R65" s="27">
        <f t="shared" ca="1" si="5"/>
        <v>615.14213873737754</v>
      </c>
      <c r="S65" s="7"/>
      <c r="T65" s="28">
        <f t="shared" ca="1" si="6"/>
        <v>0.99267850611072372</v>
      </c>
      <c r="U65" s="27">
        <f t="shared" ca="1" si="7"/>
        <v>0.16136010540023643</v>
      </c>
      <c r="V65" s="7"/>
      <c r="W65" s="28">
        <f t="shared" ca="1" si="8"/>
        <v>0.99152554093743406</v>
      </c>
      <c r="X65" s="27">
        <f t="shared" ca="1" si="11"/>
        <v>253.22290766481626</v>
      </c>
      <c r="Y65" s="7"/>
      <c r="Z65" s="28">
        <f t="shared" si="12"/>
        <v>253.01699999999997</v>
      </c>
      <c r="AA65" s="27">
        <f t="shared" si="9"/>
        <v>4.4159797135184915</v>
      </c>
      <c r="AB65" s="7"/>
      <c r="AC65" s="28">
        <f t="shared" ca="1" si="0"/>
        <v>0.2059076648162943</v>
      </c>
      <c r="AD65" s="27">
        <f t="shared" ca="1" si="10"/>
        <v>-4.7548694788048351E-2</v>
      </c>
      <c r="AE65" s="7">
        <v>104</v>
      </c>
    </row>
    <row r="66" spans="1:31" s="26" customFormat="1" x14ac:dyDescent="0.25">
      <c r="A66" s="26">
        <v>46</v>
      </c>
      <c r="B66" s="26">
        <v>627</v>
      </c>
      <c r="C66" s="26">
        <v>11325</v>
      </c>
      <c r="D66" s="26">
        <v>13403</v>
      </c>
      <c r="E66" s="26">
        <v>15202</v>
      </c>
      <c r="F66" s="26">
        <v>13131</v>
      </c>
      <c r="G66" s="27"/>
      <c r="H66" s="7"/>
      <c r="I66" s="28">
        <f t="shared" si="1"/>
        <v>-3877</v>
      </c>
      <c r="J66" s="27">
        <f t="shared" si="1"/>
        <v>272</v>
      </c>
      <c r="K66" s="7"/>
      <c r="L66" s="171">
        <f t="shared" si="2"/>
        <v>1.003133416270376</v>
      </c>
      <c r="M66" s="27">
        <f t="shared" ca="1" si="3"/>
        <v>8.2720147234015039E-8</v>
      </c>
      <c r="N66" s="44"/>
      <c r="O66" s="44"/>
      <c r="P66" s="7"/>
      <c r="Q66" s="28">
        <f t="shared" ca="1" si="4"/>
        <v>-3855.1133972354805</v>
      </c>
      <c r="R66" s="27">
        <f t="shared" ca="1" si="5"/>
        <v>251.14213873737754</v>
      </c>
      <c r="S66" s="7"/>
      <c r="T66" s="28">
        <f t="shared" ca="1" si="6"/>
        <v>1.0038757532318918</v>
      </c>
      <c r="U66" s="27">
        <f t="shared" ca="1" si="7"/>
        <v>6.587798075463186E-2</v>
      </c>
      <c r="V66" s="7"/>
      <c r="W66" s="28">
        <f t="shared" ca="1" si="8"/>
        <v>1.0034210273745323</v>
      </c>
      <c r="X66" s="27">
        <f t="shared" ca="1" si="11"/>
        <v>258.70987703335504</v>
      </c>
      <c r="Y66" s="7"/>
      <c r="Z66" s="28">
        <f t="shared" si="12"/>
        <v>258.65999999999997</v>
      </c>
      <c r="AA66" s="27">
        <f t="shared" si="9"/>
        <v>4.5144686432085326</v>
      </c>
      <c r="AB66" s="7"/>
      <c r="AC66" s="28">
        <f t="shared" ca="1" si="0"/>
        <v>4.9877033355073763E-2</v>
      </c>
      <c r="AD66" s="27">
        <f t="shared" ca="1" si="10"/>
        <v>8.4097067240065826E-2</v>
      </c>
      <c r="AE66" s="7">
        <v>103</v>
      </c>
    </row>
    <row r="67" spans="1:31" s="26" customFormat="1" x14ac:dyDescent="0.25">
      <c r="A67" s="26">
        <v>47</v>
      </c>
      <c r="B67" s="26">
        <v>626</v>
      </c>
      <c r="C67" s="26">
        <v>11319</v>
      </c>
      <c r="D67" s="26">
        <v>13199</v>
      </c>
      <c r="E67" s="26">
        <v>15197</v>
      </c>
      <c r="F67" s="26">
        <v>13311</v>
      </c>
      <c r="G67" s="27"/>
      <c r="H67" s="7"/>
      <c r="I67" s="28">
        <f t="shared" si="1"/>
        <v>-3878</v>
      </c>
      <c r="J67" s="27">
        <f t="shared" si="1"/>
        <v>-112</v>
      </c>
      <c r="K67" s="7"/>
      <c r="L67" s="171">
        <f t="shared" si="2"/>
        <v>1.0049038452647356</v>
      </c>
      <c r="M67" s="27">
        <f t="shared" ca="1" si="3"/>
        <v>2.3631391399998138E-7</v>
      </c>
      <c r="N67" s="44"/>
      <c r="O67" s="44"/>
      <c r="P67" s="7"/>
      <c r="Q67" s="28">
        <f t="shared" ca="1" si="4"/>
        <v>-3856.1133972354805</v>
      </c>
      <c r="R67" s="27">
        <f t="shared" ca="1" si="5"/>
        <v>-132.85786126262246</v>
      </c>
      <c r="S67" s="7"/>
      <c r="T67" s="28">
        <f t="shared" ca="1" si="6"/>
        <v>1.004136154327733</v>
      </c>
      <c r="U67" s="27">
        <f t="shared" ca="1" si="7"/>
        <v>-3.4850414475896034E-2</v>
      </c>
      <c r="V67" s="7"/>
      <c r="W67" s="28">
        <f t="shared" ca="1" si="8"/>
        <v>1.0044177239691725</v>
      </c>
      <c r="X67" s="27">
        <f t="shared" ca="1" si="11"/>
        <v>264.45334979805375</v>
      </c>
      <c r="Y67" s="7"/>
      <c r="Z67" s="28">
        <f t="shared" si="12"/>
        <v>264.29399999999998</v>
      </c>
      <c r="AA67" s="27">
        <f t="shared" si="9"/>
        <v>4.612800493265893</v>
      </c>
      <c r="AB67" s="7"/>
      <c r="AC67" s="28">
        <f t="shared" ca="1" si="0"/>
        <v>0.1593497980537677</v>
      </c>
      <c r="AD67" s="27">
        <f t="shared" ca="1" si="10"/>
        <v>-1.4585010641383178E-2</v>
      </c>
      <c r="AE67" s="7">
        <v>102</v>
      </c>
    </row>
    <row r="68" spans="1:31" s="26" customFormat="1" x14ac:dyDescent="0.25">
      <c r="A68" s="26">
        <v>48</v>
      </c>
      <c r="B68" s="26">
        <v>631</v>
      </c>
      <c r="C68" s="26">
        <v>11339</v>
      </c>
      <c r="D68" s="26">
        <v>13016</v>
      </c>
      <c r="E68" s="26">
        <v>15183</v>
      </c>
      <c r="F68" s="26">
        <v>13502</v>
      </c>
      <c r="G68" s="27"/>
      <c r="H68" s="7"/>
      <c r="I68" s="28">
        <f t="shared" si="1"/>
        <v>-3844</v>
      </c>
      <c r="J68" s="27">
        <f t="shared" si="1"/>
        <v>-486</v>
      </c>
      <c r="K68" s="7"/>
      <c r="L68" s="171">
        <f t="shared" si="2"/>
        <v>0.99685909138250073</v>
      </c>
      <c r="M68" s="27">
        <f t="shared" ca="1" si="3"/>
        <v>3.3423063869374765E-7</v>
      </c>
      <c r="N68" s="44"/>
      <c r="O68" s="44"/>
      <c r="P68" s="7"/>
      <c r="Q68" s="28">
        <f t="shared" ca="1" si="4"/>
        <v>-3822.1133972354805</v>
      </c>
      <c r="R68" s="27">
        <f t="shared" ca="1" si="5"/>
        <v>-506.85786126262246</v>
      </c>
      <c r="S68" s="7"/>
      <c r="T68" s="28">
        <f t="shared" ca="1" si="6"/>
        <v>0.99528251706913484</v>
      </c>
      <c r="U68" s="27">
        <f t="shared" ca="1" si="7"/>
        <v>-0.13295567441396228</v>
      </c>
      <c r="V68" s="7"/>
      <c r="W68" s="28">
        <f t="shared" ca="1" si="8"/>
        <v>0.99628096454633608</v>
      </c>
      <c r="X68" s="27">
        <f t="shared" ca="1" si="11"/>
        <v>270.06747064381807</v>
      </c>
      <c r="Y68" s="7"/>
      <c r="Z68" s="28">
        <f t="shared" si="12"/>
        <v>269.97299999999996</v>
      </c>
      <c r="AA68" s="27">
        <f t="shared" si="9"/>
        <v>4.7119177414866504</v>
      </c>
      <c r="AB68" s="7"/>
      <c r="AC68" s="28">
        <f t="shared" ca="1" si="0"/>
        <v>9.4470643818112876E-2</v>
      </c>
      <c r="AD68" s="27">
        <f t="shared" ca="1" si="10"/>
        <v>8.9122907132775708E-2</v>
      </c>
      <c r="AE68" s="7">
        <v>101</v>
      </c>
    </row>
    <row r="69" spans="1:31" s="26" customFormat="1" x14ac:dyDescent="0.25">
      <c r="A69" s="26">
        <v>49</v>
      </c>
      <c r="B69" s="26">
        <v>628</v>
      </c>
      <c r="C69" s="26">
        <v>11372</v>
      </c>
      <c r="D69" s="26">
        <v>12830</v>
      </c>
      <c r="E69" s="26">
        <v>15143</v>
      </c>
      <c r="F69" s="26">
        <v>13684</v>
      </c>
      <c r="G69" s="27"/>
      <c r="H69" s="7"/>
      <c r="I69" s="28">
        <f t="shared" si="1"/>
        <v>-3771</v>
      </c>
      <c r="J69" s="27">
        <f t="shared" si="1"/>
        <v>-854</v>
      </c>
      <c r="K69" s="7"/>
      <c r="L69" s="171">
        <f t="shared" si="2"/>
        <v>0.97913259167214228</v>
      </c>
      <c r="M69" s="27">
        <f t="shared" ca="1" si="3"/>
        <v>1.3358854377675895E-6</v>
      </c>
      <c r="N69" s="44"/>
      <c r="O69" s="44"/>
      <c r="P69" s="7"/>
      <c r="Q69" s="28">
        <f t="shared" ca="1" si="4"/>
        <v>-3749.1133972354805</v>
      </c>
      <c r="R69" s="27">
        <f t="shared" ca="1" si="5"/>
        <v>-874.85786126262246</v>
      </c>
      <c r="S69" s="7"/>
      <c r="T69" s="28">
        <f t="shared" ca="1" si="6"/>
        <v>0.97627323707273328</v>
      </c>
      <c r="U69" s="27">
        <f t="shared" ca="1" si="7"/>
        <v>-0.22948705317655149</v>
      </c>
      <c r="V69" s="7"/>
      <c r="W69" s="28">
        <f t="shared" ca="1" si="8"/>
        <v>0.9779767865684299</v>
      </c>
      <c r="X69" s="27">
        <f t="shared" ca="1" si="11"/>
        <v>275.67196000302511</v>
      </c>
      <c r="Y69" s="7"/>
      <c r="Z69" s="28">
        <f t="shared" si="12"/>
        <v>275.62499999999994</v>
      </c>
      <c r="AA69" s="27">
        <f t="shared" si="9"/>
        <v>4.8105637508093695</v>
      </c>
      <c r="AB69" s="7"/>
      <c r="AC69" s="28">
        <f t="shared" ca="1" si="0"/>
        <v>4.6960003025162678E-2</v>
      </c>
      <c r="AD69" s="27">
        <f t="shared" ca="1" si="10"/>
        <v>-5.188879630907195E-3</v>
      </c>
      <c r="AE69" s="7">
        <v>100</v>
      </c>
    </row>
    <row r="70" spans="1:31" s="26" customFormat="1" x14ac:dyDescent="0.25">
      <c r="A70" s="26">
        <v>50</v>
      </c>
      <c r="B70" s="26">
        <v>643</v>
      </c>
      <c r="C70" s="26">
        <v>11436</v>
      </c>
      <c r="D70" s="26">
        <v>12647</v>
      </c>
      <c r="E70" s="26">
        <v>15099</v>
      </c>
      <c r="F70" s="26">
        <v>13877</v>
      </c>
      <c r="G70" s="27"/>
      <c r="H70" s="7"/>
      <c r="I70" s="28">
        <f t="shared" si="1"/>
        <v>-3663</v>
      </c>
      <c r="J70" s="27">
        <f t="shared" si="1"/>
        <v>-1230</v>
      </c>
      <c r="K70" s="7"/>
      <c r="L70" s="171">
        <f t="shared" si="2"/>
        <v>0.95111644980333332</v>
      </c>
      <c r="M70" s="27">
        <f t="shared" ca="1" si="3"/>
        <v>2.9461415027449811E-7</v>
      </c>
      <c r="N70" s="44"/>
      <c r="O70" s="44"/>
      <c r="P70" s="7"/>
      <c r="Q70" s="28">
        <f t="shared" ca="1" si="4"/>
        <v>-3641.1133972354805</v>
      </c>
      <c r="R70" s="27">
        <f t="shared" ca="1" si="5"/>
        <v>-1250.8578612626225</v>
      </c>
      <c r="S70" s="7"/>
      <c r="T70" s="28">
        <f t="shared" ca="1" si="6"/>
        <v>0.94814991872189269</v>
      </c>
      <c r="U70" s="27">
        <f t="shared" ca="1" si="7"/>
        <v>-0.32811694017311005</v>
      </c>
      <c r="V70" s="7"/>
      <c r="W70" s="28">
        <f t="shared" ca="1" si="8"/>
        <v>0.95057366609846139</v>
      </c>
      <c r="X70" s="27">
        <f t="shared" ca="1" si="11"/>
        <v>281.50968597444648</v>
      </c>
      <c r="Y70" s="7"/>
      <c r="Z70" s="28">
        <f t="shared" si="12"/>
        <v>281.41199999999992</v>
      </c>
      <c r="AA70" s="27">
        <f t="shared" si="9"/>
        <v>4.9115659546222812</v>
      </c>
      <c r="AB70" s="7"/>
      <c r="AC70" s="28">
        <f t="shared" ca="1" si="0"/>
        <v>9.7685974446562795E-2</v>
      </c>
      <c r="AD70" s="27">
        <f t="shared" ca="1" si="10"/>
        <v>-2.3585043818457052E-2</v>
      </c>
      <c r="AE70" s="7">
        <v>99</v>
      </c>
    </row>
    <row r="71" spans="1:31" s="26" customFormat="1" x14ac:dyDescent="0.25">
      <c r="A71" s="26">
        <v>51</v>
      </c>
      <c r="B71" s="26">
        <v>621</v>
      </c>
      <c r="C71" s="26">
        <v>11504</v>
      </c>
      <c r="D71" s="26">
        <v>12475</v>
      </c>
      <c r="E71" s="26">
        <v>15024</v>
      </c>
      <c r="F71" s="26">
        <v>14046</v>
      </c>
      <c r="G71" s="27"/>
      <c r="H71" s="7"/>
      <c r="I71" s="28">
        <f t="shared" si="1"/>
        <v>-3520</v>
      </c>
      <c r="J71" s="27">
        <f t="shared" si="1"/>
        <v>-1571</v>
      </c>
      <c r="K71" s="7"/>
      <c r="L71" s="171">
        <f t="shared" si="2"/>
        <v>0.91484834988886077</v>
      </c>
      <c r="M71" s="27">
        <f t="shared" ca="1" si="3"/>
        <v>7.3821730212063365E-7</v>
      </c>
      <c r="N71" s="44"/>
      <c r="O71" s="44"/>
      <c r="P71" s="7"/>
      <c r="Q71" s="28">
        <f t="shared" ca="1" si="4"/>
        <v>-3498.1133972354805</v>
      </c>
      <c r="R71" s="27">
        <f t="shared" ca="1" si="5"/>
        <v>-1591.8578612626225</v>
      </c>
      <c r="S71" s="7"/>
      <c r="T71" s="28">
        <f t="shared" ca="1" si="6"/>
        <v>0.91091256201661286</v>
      </c>
      <c r="U71" s="27">
        <f t="shared" ca="1" si="7"/>
        <v>-0.41756585364605281</v>
      </c>
      <c r="V71" s="7"/>
      <c r="W71" s="28">
        <f t="shared" ca="1" si="8"/>
        <v>0.91398915415905257</v>
      </c>
      <c r="X71" s="27">
        <f t="shared" ca="1" si="11"/>
        <v>287.01995239784492</v>
      </c>
      <c r="Y71" s="7"/>
      <c r="Z71" s="28">
        <f t="shared" si="12"/>
        <v>287.00099999999992</v>
      </c>
      <c r="AA71" s="27">
        <f t="shared" si="9"/>
        <v>5.0091124065162447</v>
      </c>
      <c r="AB71" s="7"/>
      <c r="AC71" s="28">
        <f t="shared" ca="1" si="0"/>
        <v>1.8952397844998359E-2</v>
      </c>
      <c r="AD71" s="27">
        <f t="shared" ca="1" si="10"/>
        <v>3.1815591567806223E-2</v>
      </c>
      <c r="AE71" s="7">
        <v>98</v>
      </c>
    </row>
    <row r="72" spans="1:31" s="26" customFormat="1" x14ac:dyDescent="0.25">
      <c r="A72" s="26">
        <v>52</v>
      </c>
      <c r="B72" s="26">
        <v>623</v>
      </c>
      <c r="C72" s="26">
        <v>11583</v>
      </c>
      <c r="D72" s="26">
        <v>12299</v>
      </c>
      <c r="E72" s="26">
        <v>14926</v>
      </c>
      <c r="F72" s="26">
        <v>14202</v>
      </c>
      <c r="G72" s="27"/>
      <c r="H72" s="7"/>
      <c r="I72" s="28">
        <f t="shared" si="1"/>
        <v>-3343</v>
      </c>
      <c r="J72" s="27">
        <f t="shared" si="1"/>
        <v>-1903</v>
      </c>
      <c r="K72" s="7"/>
      <c r="L72" s="171">
        <f t="shared" si="2"/>
        <v>0.86971977598875205</v>
      </c>
      <c r="M72" s="27">
        <f t="shared" ca="1" si="3"/>
        <v>1.407223027483951E-6</v>
      </c>
      <c r="N72" s="44"/>
      <c r="O72" s="44"/>
      <c r="P72" s="7"/>
      <c r="Q72" s="28">
        <f t="shared" ca="1" si="4"/>
        <v>-3321.1133972354805</v>
      </c>
      <c r="R72" s="27">
        <f t="shared" ca="1" si="5"/>
        <v>-1923.8578612626225</v>
      </c>
      <c r="S72" s="7"/>
      <c r="T72" s="28">
        <f t="shared" ca="1" si="6"/>
        <v>0.86482156805273513</v>
      </c>
      <c r="U72" s="27">
        <f t="shared" ca="1" si="7"/>
        <v>-0.50465394535578001</v>
      </c>
      <c r="V72" s="7"/>
      <c r="W72" s="28">
        <f t="shared" ca="1" si="8"/>
        <v>0.86853351167272297</v>
      </c>
      <c r="X72" s="27">
        <f t="shared" ca="1" si="11"/>
        <v>292.62450979494577</v>
      </c>
      <c r="Y72" s="7"/>
      <c r="Z72" s="28">
        <f t="shared" si="12"/>
        <v>292.60799999999995</v>
      </c>
      <c r="AA72" s="27">
        <f t="shared" si="9"/>
        <v>5.1069730176755668</v>
      </c>
      <c r="AB72" s="7"/>
      <c r="AC72" s="28">
        <f t="shared" ca="1" si="0"/>
        <v>1.6509794945818612E-2</v>
      </c>
      <c r="AD72" s="27">
        <f t="shared" ca="1" si="10"/>
        <v>4.3967837570221491E-2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11682</v>
      </c>
      <c r="D73" s="26">
        <v>12142</v>
      </c>
      <c r="E73" s="26">
        <v>14824</v>
      </c>
      <c r="F73" s="26">
        <v>14357</v>
      </c>
      <c r="G73" s="27"/>
      <c r="H73" s="7"/>
      <c r="I73" s="28">
        <f t="shared" si="1"/>
        <v>-3142</v>
      </c>
      <c r="J73" s="27">
        <f t="shared" si="1"/>
        <v>-2215</v>
      </c>
      <c r="K73" s="7"/>
      <c r="L73" s="171">
        <f t="shared" si="2"/>
        <v>0.81727819518717926</v>
      </c>
      <c r="M73" s="27">
        <f t="shared" ca="1" si="3"/>
        <v>2.3860061754921849E-7</v>
      </c>
      <c r="N73" s="44"/>
      <c r="O73" s="44"/>
      <c r="P73" s="7"/>
      <c r="Q73" s="28">
        <f t="shared" ca="1" si="4"/>
        <v>-3120.1133972354805</v>
      </c>
      <c r="R73" s="27">
        <f t="shared" ca="1" si="5"/>
        <v>-2235.8578612626225</v>
      </c>
      <c r="S73" s="7"/>
      <c r="T73" s="28">
        <f t="shared" ca="1" si="6"/>
        <v>0.81248094778867053</v>
      </c>
      <c r="U73" s="27">
        <f t="shared" ca="1" si="7"/>
        <v>-0.58649576648058399</v>
      </c>
      <c r="V73" s="7"/>
      <c r="W73" s="28">
        <f t="shared" ca="1" si="8"/>
        <v>0.81678972756537693</v>
      </c>
      <c r="X73" s="27">
        <f t="shared" ca="1" si="11"/>
        <v>298.14638054591296</v>
      </c>
      <c r="Y73" s="7"/>
      <c r="Z73" s="28">
        <f t="shared" si="12"/>
        <v>298.11599999999993</v>
      </c>
      <c r="AA73" s="27">
        <f t="shared" si="9"/>
        <v>5.2031057528754143</v>
      </c>
      <c r="AB73" s="7"/>
      <c r="AC73" s="28">
        <f t="shared" ca="1" si="0"/>
        <v>3.0380545913033075E-2</v>
      </c>
      <c r="AD73" s="27">
        <f t="shared" ca="1" si="10"/>
        <v>4.5278452887203002E-2</v>
      </c>
      <c r="AE73" s="7">
        <v>96</v>
      </c>
    </row>
    <row r="74" spans="1:31" s="26" customFormat="1" x14ac:dyDescent="0.25">
      <c r="A74" s="26">
        <v>54</v>
      </c>
      <c r="B74" s="26">
        <v>625</v>
      </c>
      <c r="C74" s="26">
        <v>11813</v>
      </c>
      <c r="D74" s="26">
        <v>12006</v>
      </c>
      <c r="E74" s="26">
        <v>14717</v>
      </c>
      <c r="F74" s="26">
        <v>14518</v>
      </c>
      <c r="G74" s="27"/>
      <c r="H74" s="7"/>
      <c r="I74" s="28">
        <f t="shared" si="1"/>
        <v>-2904</v>
      </c>
      <c r="J74" s="27">
        <f t="shared" si="1"/>
        <v>-2512</v>
      </c>
      <c r="K74" s="7"/>
      <c r="L74" s="171">
        <f t="shared" si="2"/>
        <v>0.75593362051301205</v>
      </c>
      <c r="M74" s="27">
        <f t="shared" ca="1" si="3"/>
        <v>3.0419225470318801E-7</v>
      </c>
      <c r="N74" s="44"/>
      <c r="O74" s="44"/>
      <c r="P74" s="7"/>
      <c r="Q74" s="28">
        <f t="shared" ca="1" si="4"/>
        <v>-2882.1133972354805</v>
      </c>
      <c r="R74" s="27">
        <f t="shared" ca="1" si="5"/>
        <v>-2532.8578612626225</v>
      </c>
      <c r="S74" s="7"/>
      <c r="T74" s="28">
        <f t="shared" ca="1" si="6"/>
        <v>0.75050548697848463</v>
      </c>
      <c r="U74" s="27">
        <f t="shared" ca="1" si="7"/>
        <v>-0.66440288466669539</v>
      </c>
      <c r="V74" s="7"/>
      <c r="W74" s="28">
        <f t="shared" ca="1" si="8"/>
        <v>0.75538208424520803</v>
      </c>
      <c r="X74" s="27">
        <f t="shared" ca="1" si="11"/>
        <v>303.79967221935135</v>
      </c>
      <c r="Y74" s="7"/>
      <c r="Z74" s="28">
        <f t="shared" si="12"/>
        <v>303.74099999999993</v>
      </c>
      <c r="AA74" s="27">
        <f t="shared" si="9"/>
        <v>5.301280523300095</v>
      </c>
      <c r="AB74" s="7"/>
      <c r="AC74" s="28">
        <f t="shared" ca="1" si="0"/>
        <v>5.8672219351421973E-2</v>
      </c>
      <c r="AD74" s="27">
        <f t="shared" ca="1" si="10"/>
        <v>-3.0009813120443596E-2</v>
      </c>
      <c r="AE74" s="7">
        <v>95</v>
      </c>
    </row>
    <row r="75" spans="1:31" s="26" customFormat="1" x14ac:dyDescent="0.25">
      <c r="A75" s="26">
        <v>55</v>
      </c>
      <c r="B75" s="26">
        <v>623</v>
      </c>
      <c r="C75" s="26">
        <v>11940</v>
      </c>
      <c r="D75" s="26">
        <v>11866</v>
      </c>
      <c r="E75" s="26">
        <v>14582</v>
      </c>
      <c r="F75" s="26">
        <v>14645</v>
      </c>
      <c r="G75" s="27"/>
      <c r="H75" s="7"/>
      <c r="I75" s="28">
        <f t="shared" si="1"/>
        <v>-2642</v>
      </c>
      <c r="J75" s="27">
        <f t="shared" si="1"/>
        <v>-2779</v>
      </c>
      <c r="K75" s="7"/>
      <c r="L75" s="171">
        <f t="shared" si="2"/>
        <v>0.68753585101606107</v>
      </c>
      <c r="M75" s="27">
        <f t="shared" ca="1" si="3"/>
        <v>1.7232891214959228E-8</v>
      </c>
      <c r="N75" s="44"/>
      <c r="O75" s="44"/>
      <c r="P75" s="7"/>
      <c r="Q75" s="28">
        <f t="shared" ca="1" si="4"/>
        <v>-2620.1133972354805</v>
      </c>
      <c r="R75" s="27">
        <f t="shared" ca="1" si="5"/>
        <v>-2799.8578612626225</v>
      </c>
      <c r="S75" s="7"/>
      <c r="T75" s="28">
        <f t="shared" ca="1" si="6"/>
        <v>0.68228039986811184</v>
      </c>
      <c r="U75" s="27">
        <f t="shared" ca="1" si="7"/>
        <v>-0.73444059697542186</v>
      </c>
      <c r="V75" s="7"/>
      <c r="W75" s="28">
        <f t="shared" ca="1" si="8"/>
        <v>0.68766712512323747</v>
      </c>
      <c r="X75" s="27">
        <f t="shared" ca="1" si="11"/>
        <v>309.3499409324985</v>
      </c>
      <c r="Y75" s="7"/>
      <c r="Z75" s="28">
        <f t="shared" si="12"/>
        <v>309.34799999999996</v>
      </c>
      <c r="AA75" s="27">
        <f t="shared" si="9"/>
        <v>5.3991411344594171</v>
      </c>
      <c r="AB75" s="7"/>
      <c r="AC75" s="28">
        <f t="shared" ca="1" si="0"/>
        <v>1.9409324985417697E-3</v>
      </c>
      <c r="AD75" s="27">
        <f t="shared" ca="1" si="10"/>
        <v>6.6061768260624376E-2</v>
      </c>
      <c r="AE75" s="7">
        <v>94</v>
      </c>
    </row>
    <row r="76" spans="1:31" s="26" customFormat="1" x14ac:dyDescent="0.25">
      <c r="A76" s="26">
        <v>56</v>
      </c>
      <c r="B76" s="26">
        <v>634</v>
      </c>
      <c r="C76" s="26">
        <v>12085</v>
      </c>
      <c r="D76" s="26">
        <v>11744</v>
      </c>
      <c r="E76" s="26">
        <v>14432</v>
      </c>
      <c r="F76" s="26">
        <v>14769</v>
      </c>
      <c r="G76" s="27"/>
      <c r="H76" s="7"/>
      <c r="I76" s="28">
        <f t="shared" si="1"/>
        <v>-2347</v>
      </c>
      <c r="J76" s="27">
        <f t="shared" si="1"/>
        <v>-3025</v>
      </c>
      <c r="K76" s="7"/>
      <c r="L76" s="171">
        <f t="shared" si="2"/>
        <v>0.61117666353164601</v>
      </c>
      <c r="M76" s="27">
        <f t="shared" ca="1" si="3"/>
        <v>2.009900459867468E-8</v>
      </c>
      <c r="N76" s="44"/>
      <c r="O76" s="44"/>
      <c r="P76" s="7"/>
      <c r="Q76" s="28">
        <f t="shared" ca="1" si="4"/>
        <v>-2325.1133972354805</v>
      </c>
      <c r="R76" s="27">
        <f t="shared" ca="1" si="5"/>
        <v>-3045.8578612626225</v>
      </c>
      <c r="S76" s="7"/>
      <c r="T76" s="28">
        <f t="shared" ca="1" si="6"/>
        <v>0.6054620765949823</v>
      </c>
      <c r="U76" s="27">
        <f t="shared" ca="1" si="7"/>
        <v>-0.79896972516997877</v>
      </c>
      <c r="V76" s="7"/>
      <c r="W76" s="28">
        <f t="shared" ca="1" si="8"/>
        <v>0.61131843448988032</v>
      </c>
      <c r="X76" s="27">
        <f t="shared" ca="1" si="11"/>
        <v>315.04533734997483</v>
      </c>
      <c r="Y76" s="7"/>
      <c r="Z76" s="28">
        <f t="shared" si="12"/>
        <v>315.05399999999997</v>
      </c>
      <c r="AA76" s="27">
        <f t="shared" si="9"/>
        <v>5.4987296215782147</v>
      </c>
      <c r="AB76" s="7"/>
      <c r="AC76" s="28">
        <f t="shared" ca="1" si="0"/>
        <v>-8.662650025144103E-3</v>
      </c>
      <c r="AD76" s="27">
        <f t="shared" ca="1" si="10"/>
        <v>6.4820102371129451E-2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12245</v>
      </c>
      <c r="D77" s="26">
        <v>11624</v>
      </c>
      <c r="E77" s="26">
        <v>14267</v>
      </c>
      <c r="F77" s="26">
        <v>14870</v>
      </c>
      <c r="G77" s="27"/>
      <c r="H77" s="7"/>
      <c r="I77" s="28">
        <f t="shared" si="1"/>
        <v>-2022</v>
      </c>
      <c r="J77" s="27">
        <f t="shared" si="1"/>
        <v>-3246</v>
      </c>
      <c r="K77" s="7"/>
      <c r="L77" s="171">
        <f t="shared" si="2"/>
        <v>0.52835420828633495</v>
      </c>
      <c r="M77" s="27">
        <f t="shared" ca="1" si="3"/>
        <v>1.5491323541986027E-6</v>
      </c>
      <c r="N77" s="44"/>
      <c r="O77" s="44"/>
      <c r="P77" s="7"/>
      <c r="Q77" s="28">
        <f t="shared" ca="1" si="4"/>
        <v>-2000.1133972354805</v>
      </c>
      <c r="R77" s="27">
        <f t="shared" ca="1" si="5"/>
        <v>-3266.8578612626225</v>
      </c>
      <c r="S77" s="7"/>
      <c r="T77" s="28">
        <f t="shared" ca="1" si="6"/>
        <v>0.52083172044661907</v>
      </c>
      <c r="U77" s="27">
        <f t="shared" ca="1" si="7"/>
        <v>-0.8569410151333815</v>
      </c>
      <c r="V77" s="7"/>
      <c r="W77" s="28">
        <f t="shared" ca="1" si="8"/>
        <v>0.52710956683025267</v>
      </c>
      <c r="X77" s="27">
        <f t="shared" ca="1" si="11"/>
        <v>320.870225299092</v>
      </c>
      <c r="Y77" s="7"/>
      <c r="Z77" s="28">
        <f t="shared" si="12"/>
        <v>320.78699999999998</v>
      </c>
      <c r="AA77" s="27">
        <f t="shared" si="9"/>
        <v>5.5987893475950496</v>
      </c>
      <c r="AB77" s="7"/>
      <c r="AC77" s="28">
        <f t="shared" ca="1" si="0"/>
        <v>8.3225299092021032E-2</v>
      </c>
      <c r="AD77" s="27">
        <f t="shared" ca="1" si="10"/>
        <v>-1.6788330943199981E-2</v>
      </c>
      <c r="AE77" s="7">
        <v>92</v>
      </c>
    </row>
    <row r="78" spans="1:31" s="26" customFormat="1" x14ac:dyDescent="0.25">
      <c r="A78" s="26">
        <v>58</v>
      </c>
      <c r="B78" s="26">
        <v>640</v>
      </c>
      <c r="C78" s="26">
        <v>12407</v>
      </c>
      <c r="D78" s="26">
        <v>11529</v>
      </c>
      <c r="E78" s="26">
        <v>14090</v>
      </c>
      <c r="F78" s="26">
        <v>14958</v>
      </c>
      <c r="G78" s="27"/>
      <c r="H78" s="7"/>
      <c r="I78" s="28">
        <f t="shared" si="1"/>
        <v>-1683</v>
      </c>
      <c r="J78" s="27">
        <f t="shared" si="1"/>
        <v>-3429</v>
      </c>
      <c r="K78" s="7"/>
      <c r="L78" s="171">
        <f t="shared" si="2"/>
        <v>0.43981671166522812</v>
      </c>
      <c r="M78" s="27">
        <f t="shared" ca="1" si="3"/>
        <v>4.0270080812849394E-7</v>
      </c>
      <c r="N78" s="44"/>
      <c r="O78" s="44"/>
      <c r="P78" s="7"/>
      <c r="Q78" s="28">
        <f t="shared" ca="1" si="4"/>
        <v>-1661.1133972354805</v>
      </c>
      <c r="R78" s="27">
        <f t="shared" ca="1" si="5"/>
        <v>-3449.8578612626225</v>
      </c>
      <c r="S78" s="7"/>
      <c r="T78" s="28">
        <f t="shared" ca="1" si="6"/>
        <v>0.43255574895648036</v>
      </c>
      <c r="U78" s="27">
        <f t="shared" ca="1" si="7"/>
        <v>-0.90494439098543</v>
      </c>
      <c r="V78" s="7"/>
      <c r="W78" s="28">
        <f t="shared" ca="1" si="8"/>
        <v>0.43918212454896394</v>
      </c>
      <c r="X78" s="27">
        <f t="shared" ca="1" si="11"/>
        <v>326.57820243418064</v>
      </c>
      <c r="Y78" s="7"/>
      <c r="Z78" s="28">
        <f t="shared" si="12"/>
        <v>326.54699999999997</v>
      </c>
      <c r="AA78" s="27">
        <f t="shared" si="9"/>
        <v>5.6993203125099221</v>
      </c>
      <c r="AB78" s="7"/>
      <c r="AC78" s="28">
        <f t="shared" ca="1" si="0"/>
        <v>3.120243418067048E-2</v>
      </c>
      <c r="AD78" s="27">
        <f t="shared" ca="1" si="10"/>
        <v>5.7246021449373075E-3</v>
      </c>
      <c r="AE78" s="7">
        <v>91</v>
      </c>
    </row>
    <row r="79" spans="1:31" s="26" customFormat="1" x14ac:dyDescent="0.25">
      <c r="A79" s="26">
        <v>59</v>
      </c>
      <c r="B79" s="26">
        <v>625</v>
      </c>
      <c r="C79" s="26">
        <v>12588</v>
      </c>
      <c r="D79" s="26">
        <v>11464</v>
      </c>
      <c r="E79" s="26">
        <v>13928</v>
      </c>
      <c r="F79" s="26">
        <v>15047</v>
      </c>
      <c r="G79" s="27"/>
      <c r="H79" s="7"/>
      <c r="I79" s="28">
        <f t="shared" si="1"/>
        <v>-1340</v>
      </c>
      <c r="J79" s="27">
        <f t="shared" si="1"/>
        <v>-3583</v>
      </c>
      <c r="K79" s="7"/>
      <c r="L79" s="171">
        <f t="shared" si="2"/>
        <v>0.34905769556123445</v>
      </c>
      <c r="M79" s="27">
        <f t="shared" ca="1" si="3"/>
        <v>1.2094486817757281E-6</v>
      </c>
      <c r="N79" s="44"/>
      <c r="O79" s="44"/>
      <c r="P79" s="7"/>
      <c r="Q79" s="28">
        <f t="shared" ca="1" si="4"/>
        <v>-1318.1133972354805</v>
      </c>
      <c r="R79" s="27">
        <f t="shared" ca="1" si="5"/>
        <v>-3603.8578612626225</v>
      </c>
      <c r="S79" s="7"/>
      <c r="T79" s="28">
        <f t="shared" ca="1" si="6"/>
        <v>0.3432381730829771</v>
      </c>
      <c r="U79" s="27">
        <f t="shared" ca="1" si="7"/>
        <v>-0.94534067448933956</v>
      </c>
      <c r="V79" s="7"/>
      <c r="W79" s="28">
        <f t="shared" ca="1" si="8"/>
        <v>0.35015744493348966</v>
      </c>
      <c r="X79" s="27">
        <f t="shared" ca="1" si="11"/>
        <v>332.14134438506892</v>
      </c>
      <c r="Y79" s="7"/>
      <c r="Z79" s="28">
        <f t="shared" si="12"/>
        <v>332.17199999999997</v>
      </c>
      <c r="AA79" s="27">
        <f t="shared" si="9"/>
        <v>5.7974950829346037</v>
      </c>
      <c r="AB79" s="7"/>
      <c r="AC79" s="28">
        <f t="shared" ca="1" si="0"/>
        <v>-3.0655614931049513E-2</v>
      </c>
      <c r="AD79" s="27">
        <f t="shared" ca="1" si="10"/>
        <v>9.7474415816009241E-2</v>
      </c>
      <c r="AE79" s="7">
        <v>90</v>
      </c>
    </row>
    <row r="80" spans="1:31" s="26" customFormat="1" x14ac:dyDescent="0.25">
      <c r="A80" s="26">
        <v>60</v>
      </c>
      <c r="B80" s="26">
        <v>622</v>
      </c>
      <c r="C80" s="26">
        <v>12773</v>
      </c>
      <c r="D80" s="26">
        <v>11405</v>
      </c>
      <c r="E80" s="26">
        <v>13750</v>
      </c>
      <c r="F80" s="26">
        <v>15100</v>
      </c>
      <c r="G80" s="27"/>
      <c r="H80" s="7"/>
      <c r="I80" s="28">
        <f t="shared" si="1"/>
        <v>-977</v>
      </c>
      <c r="J80" s="27">
        <f t="shared" si="1"/>
        <v>-3695</v>
      </c>
      <c r="K80" s="7"/>
      <c r="L80" s="171">
        <f t="shared" si="2"/>
        <v>0.25539235508626107</v>
      </c>
      <c r="M80" s="27">
        <f t="shared" ca="1" si="3"/>
        <v>2.040488108542489E-7</v>
      </c>
      <c r="N80" s="44"/>
      <c r="O80" s="44"/>
      <c r="P80" s="7"/>
      <c r="Q80" s="28">
        <f t="shared" ca="1" si="4"/>
        <v>-955.11339723548053</v>
      </c>
      <c r="R80" s="27">
        <f t="shared" ca="1" si="5"/>
        <v>-3715.8578612626225</v>
      </c>
      <c r="S80" s="7"/>
      <c r="T80" s="28">
        <f t="shared" ca="1" si="6"/>
        <v>0.24871257529265153</v>
      </c>
      <c r="U80" s="27">
        <f t="shared" ca="1" si="7"/>
        <v>-0.97471978976491025</v>
      </c>
      <c r="V80" s="7"/>
      <c r="W80" s="28">
        <f t="shared" ca="1" si="8"/>
        <v>0.25584407270917858</v>
      </c>
      <c r="X80" s="27">
        <f t="shared" ca="1" si="11"/>
        <v>337.75893669039817</v>
      </c>
      <c r="Y80" s="7"/>
      <c r="Z80" s="28">
        <f t="shared" si="12"/>
        <v>337.77</v>
      </c>
      <c r="AA80" s="27">
        <f t="shared" si="9"/>
        <v>5.8951986144612469</v>
      </c>
      <c r="AB80" s="7"/>
      <c r="AC80" s="28">
        <f t="shared" ca="1" si="0"/>
        <v>-1.1063309601809124E-2</v>
      </c>
      <c r="AD80" s="27">
        <f t="shared" ca="1" si="10"/>
        <v>-1.210473536855261E-2</v>
      </c>
      <c r="AE80" s="7">
        <v>89</v>
      </c>
    </row>
    <row r="81" spans="1:31" s="26" customFormat="1" x14ac:dyDescent="0.25">
      <c r="A81" s="26">
        <v>61</v>
      </c>
      <c r="B81" s="26">
        <v>611</v>
      </c>
      <c r="C81" s="26">
        <v>12957</v>
      </c>
      <c r="D81" s="26">
        <v>11374</v>
      </c>
      <c r="E81" s="26">
        <v>13571</v>
      </c>
      <c r="F81" s="26">
        <v>15145</v>
      </c>
      <c r="G81" s="27"/>
      <c r="H81" s="7"/>
      <c r="I81" s="28">
        <f t="shared" si="1"/>
        <v>-614</v>
      </c>
      <c r="J81" s="27">
        <f t="shared" si="1"/>
        <v>-3771</v>
      </c>
      <c r="K81" s="7"/>
      <c r="L81" s="171">
        <f t="shared" si="2"/>
        <v>0.16100357823386952</v>
      </c>
      <c r="M81" s="27">
        <f t="shared" ca="1" si="3"/>
        <v>2.0985121241900602E-7</v>
      </c>
      <c r="N81" s="44"/>
      <c r="O81" s="44"/>
      <c r="P81" s="7"/>
      <c r="Q81" s="28">
        <f t="shared" ca="1" si="4"/>
        <v>-592.11339723548053</v>
      </c>
      <c r="R81" s="27">
        <f t="shared" ca="1" si="5"/>
        <v>-3791.8578612626225</v>
      </c>
      <c r="S81" s="7"/>
      <c r="T81" s="28">
        <f t="shared" ca="1" si="6"/>
        <v>0.15418697750232593</v>
      </c>
      <c r="U81" s="27">
        <f t="shared" ca="1" si="7"/>
        <v>-0.99465561798761892</v>
      </c>
      <c r="V81" s="7"/>
      <c r="W81" s="28">
        <f t="shared" ca="1" si="8"/>
        <v>0.16146167343403975</v>
      </c>
      <c r="X81" s="27">
        <f t="shared" ca="1" si="11"/>
        <v>343.24579486165317</v>
      </c>
      <c r="Y81" s="7"/>
      <c r="Z81" s="28">
        <f t="shared" si="12"/>
        <v>343.26900000000001</v>
      </c>
      <c r="AA81" s="27">
        <f t="shared" si="9"/>
        <v>5.9911742700284147</v>
      </c>
      <c r="AB81" s="7"/>
      <c r="AC81" s="28">
        <f t="shared" ca="1" si="0"/>
        <v>-2.3205138346838794E-2</v>
      </c>
      <c r="AD81" s="27">
        <f t="shared" ca="1" si="10"/>
        <v>2.3447235668072608E-4</v>
      </c>
      <c r="AE81" s="7">
        <v>88</v>
      </c>
    </row>
    <row r="82" spans="1:31" s="26" customFormat="1" x14ac:dyDescent="0.25">
      <c r="A82" s="26">
        <v>62</v>
      </c>
      <c r="B82" s="26">
        <v>615</v>
      </c>
      <c r="C82" s="26">
        <v>13144</v>
      </c>
      <c r="D82" s="26">
        <v>11351</v>
      </c>
      <c r="E82" s="26">
        <v>13390</v>
      </c>
      <c r="F82" s="26">
        <v>15165</v>
      </c>
      <c r="G82" s="27"/>
      <c r="H82" s="7"/>
      <c r="I82" s="28">
        <f t="shared" si="1"/>
        <v>-246</v>
      </c>
      <c r="J82" s="27">
        <f t="shared" si="1"/>
        <v>-3814</v>
      </c>
      <c r="K82" s="7"/>
      <c r="L82" s="171">
        <f t="shared" si="2"/>
        <v>6.4499564660403727E-2</v>
      </c>
      <c r="M82" s="27">
        <f t="shared" ca="1" si="3"/>
        <v>1.4747538547386389E-6</v>
      </c>
      <c r="N82" s="44"/>
      <c r="O82" s="44"/>
      <c r="P82" s="7"/>
      <c r="Q82" s="28">
        <f t="shared" ca="1" si="4"/>
        <v>-224.11339723548056</v>
      </c>
      <c r="R82" s="27">
        <f t="shared" ca="1" si="5"/>
        <v>-3834.8578612626225</v>
      </c>
      <c r="S82" s="7"/>
      <c r="T82" s="28">
        <f t="shared" ca="1" si="6"/>
        <v>5.8359374232794768E-2</v>
      </c>
      <c r="U82" s="27">
        <f t="shared" ca="1" si="7"/>
        <v>-1.0059350997452041</v>
      </c>
      <c r="V82" s="7"/>
      <c r="W82" s="28">
        <f t="shared" ca="1" si="8"/>
        <v>6.5713959099924363E-2</v>
      </c>
      <c r="X82" s="27">
        <f t="shared" ca="1" si="11"/>
        <v>348.72854057957284</v>
      </c>
      <c r="Y82" s="7"/>
      <c r="Z82" s="28">
        <f t="shared" si="12"/>
        <v>348.80400000000003</v>
      </c>
      <c r="AA82" s="27">
        <f t="shared" si="9"/>
        <v>6.0877782441263015</v>
      </c>
      <c r="AB82" s="7"/>
      <c r="AC82" s="28">
        <f t="shared" ca="1" si="0"/>
        <v>-7.5459420427193891E-2</v>
      </c>
      <c r="AD82" s="27">
        <f t="shared" ca="1" si="10"/>
        <v>-1.1961853939510547E-3</v>
      </c>
      <c r="AE82" s="7">
        <v>87</v>
      </c>
    </row>
    <row r="83" spans="1:31" s="26" customFormat="1" x14ac:dyDescent="0.25">
      <c r="A83" s="26">
        <v>63</v>
      </c>
      <c r="B83" s="26">
        <v>638</v>
      </c>
      <c r="C83" s="26">
        <v>13326</v>
      </c>
      <c r="D83" s="26">
        <v>11339</v>
      </c>
      <c r="E83" s="26">
        <v>13183</v>
      </c>
      <c r="F83" s="26">
        <v>15159</v>
      </c>
      <c r="G83" s="27"/>
      <c r="H83" s="7"/>
      <c r="I83" s="28">
        <f t="shared" si="1"/>
        <v>143</v>
      </c>
      <c r="J83" s="27">
        <f t="shared" si="1"/>
        <v>-3820</v>
      </c>
      <c r="K83" s="7"/>
      <c r="L83" s="171">
        <f t="shared" si="2"/>
        <v>-3.6240006754239266E-2</v>
      </c>
      <c r="M83" s="27">
        <f t="shared" ca="1" si="3"/>
        <v>4.4453949280648489E-7</v>
      </c>
      <c r="N83" s="44"/>
      <c r="O83" s="44"/>
      <c r="P83" s="7"/>
      <c r="Q83" s="28">
        <f t="shared" ca="1" si="4"/>
        <v>164.88660276451944</v>
      </c>
      <c r="R83" s="27">
        <f t="shared" ca="1" si="5"/>
        <v>-3840.8578612626225</v>
      </c>
      <c r="S83" s="7"/>
      <c r="T83" s="28">
        <f t="shared" ca="1" si="6"/>
        <v>-4.2936652049399865E-2</v>
      </c>
      <c r="U83" s="27">
        <f t="shared" ca="1" si="7"/>
        <v>-1.007508980920681</v>
      </c>
      <c r="V83" s="7"/>
      <c r="W83" s="28">
        <f t="shared" ca="1" si="8"/>
        <v>-3.5573268805111961E-2</v>
      </c>
      <c r="X83" s="27">
        <f t="shared" ca="1" si="11"/>
        <v>354.48831516778222</v>
      </c>
      <c r="Y83" s="7"/>
      <c r="Z83" s="28">
        <f t="shared" si="12"/>
        <v>354.54600000000005</v>
      </c>
      <c r="AA83" s="27">
        <f t="shared" si="9"/>
        <v>6.1879950497758163</v>
      </c>
      <c r="AB83" s="7"/>
      <c r="AC83" s="28">
        <f t="shared" ca="1" si="0"/>
        <v>-5.7684832217830717E-2</v>
      </c>
      <c r="AD83" s="27">
        <f t="shared" ca="1" si="10"/>
        <v>-5.3175832433055348E-2</v>
      </c>
      <c r="AE83" s="7">
        <v>86</v>
      </c>
    </row>
    <row r="84" spans="1:31" s="26" customFormat="1" x14ac:dyDescent="0.25">
      <c r="A84" s="26">
        <v>64</v>
      </c>
      <c r="B84" s="26">
        <v>624</v>
      </c>
      <c r="C84" s="26">
        <v>13518</v>
      </c>
      <c r="D84" s="26">
        <v>11362</v>
      </c>
      <c r="E84" s="26">
        <v>13004</v>
      </c>
      <c r="F84" s="26">
        <v>15152</v>
      </c>
      <c r="G84" s="27"/>
      <c r="H84" s="7"/>
      <c r="I84" s="28">
        <f t="shared" si="1"/>
        <v>514</v>
      </c>
      <c r="J84" s="27">
        <f t="shared" si="1"/>
        <v>-3790</v>
      </c>
      <c r="K84" s="7"/>
      <c r="L84" s="171">
        <f t="shared" si="2"/>
        <v>-0.13442693696924385</v>
      </c>
      <c r="M84" s="27">
        <f t="shared" ca="1" si="3"/>
        <v>4.7731681864517835E-6</v>
      </c>
      <c r="N84" s="44"/>
      <c r="O84" s="44"/>
      <c r="P84" s="7"/>
      <c r="Q84" s="28">
        <f t="shared" ca="1" si="4"/>
        <v>535.88660276451947</v>
      </c>
      <c r="R84" s="27">
        <f t="shared" ca="1" si="5"/>
        <v>-3810.8578612626225</v>
      </c>
      <c r="S84" s="7"/>
      <c r="T84" s="28">
        <f t="shared" ca="1" si="6"/>
        <v>-0.1395454586064544</v>
      </c>
      <c r="U84" s="27">
        <f t="shared" ca="1" si="7"/>
        <v>-0.99963957504329604</v>
      </c>
      <c r="V84" s="7"/>
      <c r="W84" s="28">
        <f t="shared" ca="1" si="8"/>
        <v>-0.13224217881639219</v>
      </c>
      <c r="X84" s="27">
        <f ca="1">IF(MOD(ATAN2(U84,W84)*180/PI()-$J$9+360,360)&lt;355,MOD(ATAN2(U84,W84)*180/PI()-$J$9+360,360)+360,MOD(ATAN2(U84,W84)*180/PI()-$J$9+360,360))</f>
        <v>360.00204078151557</v>
      </c>
      <c r="Y84" s="7"/>
      <c r="Z84" s="28">
        <f t="shared" si="12"/>
        <v>360.16200000000003</v>
      </c>
      <c r="AA84" s="27">
        <f t="shared" si="9"/>
        <v>6.2860127405678172</v>
      </c>
      <c r="AB84" s="7"/>
      <c r="AC84" s="28">
        <f t="shared" ref="AC84:AC147" ca="1" si="13">X84-Z84</f>
        <v>-0.1599592184844596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13472</v>
      </c>
      <c r="D85" s="26">
        <v>11314</v>
      </c>
      <c r="E85" s="26">
        <v>12951</v>
      </c>
      <c r="F85" s="26">
        <v>15088</v>
      </c>
      <c r="G85" s="27"/>
      <c r="H85" s="7"/>
      <c r="I85" s="28">
        <f t="shared" ref="I85:J148" si="14">C85-E85</f>
        <v>521</v>
      </c>
      <c r="J85" s="27">
        <f t="shared" si="14"/>
        <v>-3774</v>
      </c>
      <c r="K85" s="7"/>
      <c r="L85" s="171">
        <f>$O$3*SIN(2*PI()/$O$4*($Z85+$O$5))+$O$6</f>
        <v>-0.1346008454311857</v>
      </c>
      <c r="M85" s="27">
        <f t="shared" ref="M85:M148" ca="1" si="15">(W85-L85)^2</f>
        <v>2.5515789108805187E-7</v>
      </c>
      <c r="N85" s="44"/>
      <c r="O85" s="44"/>
      <c r="P85" s="7"/>
      <c r="Q85" s="28">
        <f t="shared" ref="Q85:Q148" ca="1" si="16">I85-$J$4</f>
        <v>542.88660276451947</v>
      </c>
      <c r="R85" s="27">
        <f t="shared" ref="R85:R148" ca="1" si="17">J85-$J$3</f>
        <v>-3794.8578612626225</v>
      </c>
      <c r="S85" s="7"/>
      <c r="T85" s="28">
        <f t="shared" ref="T85:T148" ca="1" si="18">Q85/$J$7</f>
        <v>-0.14136826627734222</v>
      </c>
      <c r="U85" s="27">
        <f t="shared" ref="U85:U148" ca="1" si="19">R85/$J$6</f>
        <v>-0.99544255857535735</v>
      </c>
      <c r="V85" s="7"/>
      <c r="W85" s="28">
        <f t="shared" ref="W85:W148" ca="1" si="20">(T85-U85*SIN(-$J$11*PI()/180))/(COS(-$J$11*PI()/180))</f>
        <v>-0.13409571387298719</v>
      </c>
      <c r="X85" s="27">
        <f ca="1">IF(MOD(ATAN2(U85,W85)*180/PI()-$J$9+360,360)&lt;355,MOD(ATAN2(U85,W85)*180/PI()-$J$9+360,360)+360,MOD(ATAN2(U85,W85)*180/PI()-$J$9+360,360))</f>
        <v>360.13825657093037</v>
      </c>
      <c r="Y85" s="7"/>
      <c r="Z85" s="28">
        <f t="shared" si="12"/>
        <v>360.16200000000003</v>
      </c>
      <c r="AA85" s="27">
        <f t="shared" ref="AA85:AA148" si="21">Z85*PI()/180</f>
        <v>6.2860127405678172</v>
      </c>
      <c r="AB85" s="7"/>
      <c r="AC85" s="28">
        <f t="shared" ca="1" si="13"/>
        <v>-2.3743429069668309E-2</v>
      </c>
      <c r="AD85" s="27"/>
      <c r="AE85" s="7"/>
    </row>
    <row r="86" spans="1:31" s="26" customFormat="1" x14ac:dyDescent="0.25">
      <c r="A86" s="26">
        <v>1</v>
      </c>
      <c r="B86" s="26">
        <v>-609</v>
      </c>
      <c r="C86" s="26">
        <v>13285</v>
      </c>
      <c r="D86" s="26">
        <v>11299</v>
      </c>
      <c r="E86" s="26">
        <v>13137</v>
      </c>
      <c r="F86" s="26">
        <v>15107</v>
      </c>
      <c r="G86" s="27"/>
      <c r="H86" s="7"/>
      <c r="I86" s="28">
        <f t="shared" si="14"/>
        <v>148</v>
      </c>
      <c r="J86" s="27">
        <f t="shared" si="14"/>
        <v>-3808</v>
      </c>
      <c r="K86" s="7"/>
      <c r="L86" s="171">
        <f t="shared" ref="L86:L149" si="22">$O$3*SIN(2*PI()/$O$4*($Z86+$O$5))+$O$6</f>
        <v>-3.9092727660867854E-2</v>
      </c>
      <c r="M86" s="27">
        <f t="shared" ca="1" si="15"/>
        <v>4.815433389122738E-6</v>
      </c>
      <c r="N86" s="44"/>
      <c r="O86" s="44"/>
      <c r="P86" s="7"/>
      <c r="Q86" s="28">
        <f t="shared" ca="1" si="16"/>
        <v>169.88660276451944</v>
      </c>
      <c r="R86" s="27">
        <f t="shared" ca="1" si="17"/>
        <v>-3828.8578612626225</v>
      </c>
      <c r="S86" s="7"/>
      <c r="T86" s="28">
        <f t="shared" ca="1" si="18"/>
        <v>-4.4238657528605452E-2</v>
      </c>
      <c r="U86" s="27">
        <f t="shared" ca="1" si="19"/>
        <v>-1.004361218569727</v>
      </c>
      <c r="V86" s="7"/>
      <c r="W86" s="28">
        <f t="shared" ca="1" si="20"/>
        <v>-3.6898318084438983E-2</v>
      </c>
      <c r="X86" s="27">
        <f ca="1">MOD(ATAN2(U86,W86)*180/PI()-$J$9+360,360)</f>
        <v>354.57013933534915</v>
      </c>
      <c r="Y86" s="7"/>
      <c r="Z86" s="28">
        <f t="shared" ref="Z86:Z149" si="23">360/40000*B86+Z85</f>
        <v>354.68100000000004</v>
      </c>
      <c r="AA86" s="27">
        <f t="shared" si="21"/>
        <v>6.190351244266008</v>
      </c>
      <c r="AB86" s="7"/>
      <c r="AC86" s="28">
        <f t="shared" ca="1" si="13"/>
        <v>-0.11086066465088606</v>
      </c>
      <c r="AD86" s="27"/>
      <c r="AE86" s="7"/>
    </row>
    <row r="87" spans="1:31" s="26" customFormat="1" x14ac:dyDescent="0.25">
      <c r="A87" s="26">
        <v>2</v>
      </c>
      <c r="B87" s="26">
        <v>-621</v>
      </c>
      <c r="C87" s="26">
        <v>13099</v>
      </c>
      <c r="D87" s="26">
        <v>11306</v>
      </c>
      <c r="E87" s="26">
        <v>13325</v>
      </c>
      <c r="F87" s="26">
        <v>15109</v>
      </c>
      <c r="G87" s="27"/>
      <c r="H87" s="7"/>
      <c r="I87" s="28">
        <f t="shared" si="14"/>
        <v>-226</v>
      </c>
      <c r="J87" s="27">
        <f t="shared" si="14"/>
        <v>-3803</v>
      </c>
      <c r="K87" s="7"/>
      <c r="L87" s="171">
        <f t="shared" si="22"/>
        <v>5.8656803171680406E-2</v>
      </c>
      <c r="M87" s="27">
        <f t="shared" ca="1" si="15"/>
        <v>3.3412304004579874E-6</v>
      </c>
      <c r="N87" s="44"/>
      <c r="O87" s="44"/>
      <c r="P87" s="7"/>
      <c r="Q87" s="28">
        <f t="shared" ca="1" si="16"/>
        <v>-204.11339723548056</v>
      </c>
      <c r="R87" s="27">
        <f t="shared" ca="1" si="17"/>
        <v>-3823.8578612626225</v>
      </c>
      <c r="S87" s="7"/>
      <c r="T87" s="28">
        <f t="shared" ca="1" si="18"/>
        <v>5.3151352315972428E-2</v>
      </c>
      <c r="U87" s="27">
        <f t="shared" ca="1" si="19"/>
        <v>-1.0030496509234963</v>
      </c>
      <c r="V87" s="7"/>
      <c r="W87" s="28">
        <f t="shared" ca="1" si="20"/>
        <v>6.0484706451522638E-2</v>
      </c>
      <c r="X87" s="27">
        <f ca="1">MOD(ATAN2(U87,W87)*180/PI()-$J$9+360,360)</f>
        <v>349.0153443941789</v>
      </c>
      <c r="Y87" s="7"/>
      <c r="Z87" s="28">
        <f t="shared" si="23"/>
        <v>349.09200000000004</v>
      </c>
      <c r="AA87" s="27">
        <f t="shared" si="21"/>
        <v>6.0928047923720454</v>
      </c>
      <c r="AB87" s="7"/>
      <c r="AC87" s="28">
        <f t="shared" ca="1" si="13"/>
        <v>-7.6655605821144945E-2</v>
      </c>
      <c r="AD87" s="27"/>
      <c r="AE87" s="7"/>
    </row>
    <row r="88" spans="1:31" s="26" customFormat="1" x14ac:dyDescent="0.25">
      <c r="A88" s="26">
        <v>3</v>
      </c>
      <c r="B88" s="26">
        <v>-624</v>
      </c>
      <c r="C88" s="26">
        <v>12914</v>
      </c>
      <c r="D88" s="26">
        <v>11328</v>
      </c>
      <c r="E88" s="26">
        <v>13512</v>
      </c>
      <c r="F88" s="26">
        <v>15087</v>
      </c>
      <c r="G88" s="27"/>
      <c r="H88" s="7"/>
      <c r="I88" s="28">
        <f t="shared" si="14"/>
        <v>-598</v>
      </c>
      <c r="J88" s="27">
        <f t="shared" si="14"/>
        <v>-3759</v>
      </c>
      <c r="K88" s="7"/>
      <c r="L88" s="171">
        <f t="shared" si="22"/>
        <v>0.15631213822676193</v>
      </c>
      <c r="M88" s="27">
        <f t="shared" ca="1" si="15"/>
        <v>9.2159491336079937E-7</v>
      </c>
      <c r="N88" s="44"/>
      <c r="O88" s="44"/>
      <c r="P88" s="7"/>
      <c r="Q88" s="28">
        <f t="shared" ca="1" si="16"/>
        <v>-576.11339723548053</v>
      </c>
      <c r="R88" s="27">
        <f t="shared" ca="1" si="17"/>
        <v>-3779.8578612626225</v>
      </c>
      <c r="S88" s="7"/>
      <c r="T88" s="28">
        <f t="shared" ca="1" si="18"/>
        <v>0.15002055996886807</v>
      </c>
      <c r="U88" s="27">
        <f t="shared" ca="1" si="19"/>
        <v>-0.99150785563666488</v>
      </c>
      <c r="V88" s="7"/>
      <c r="W88" s="28">
        <f t="shared" ca="1" si="20"/>
        <v>0.15727213557746703</v>
      </c>
      <c r="X88" s="27">
        <f t="shared" ref="X88:X148" ca="1" si="24">MOD(ATAN2(U88,W88)*180/PI()-$J$9+360,360)</f>
        <v>343.4530293340099</v>
      </c>
      <c r="Y88" s="7"/>
      <c r="Z88" s="28">
        <f t="shared" si="23"/>
        <v>343.47600000000006</v>
      </c>
      <c r="AA88" s="27">
        <f t="shared" si="21"/>
        <v>5.9947871015800436</v>
      </c>
      <c r="AB88" s="7"/>
      <c r="AC88" s="28">
        <f t="shared" ca="1" si="13"/>
        <v>-2.2970665990158068E-2</v>
      </c>
      <c r="AD88" s="27"/>
      <c r="AE88" s="7"/>
    </row>
    <row r="89" spans="1:31" s="26" customFormat="1" x14ac:dyDescent="0.25">
      <c r="A89" s="26">
        <v>4</v>
      </c>
      <c r="B89" s="26">
        <v>-614</v>
      </c>
      <c r="C89" s="26">
        <v>12728</v>
      </c>
      <c r="D89" s="26">
        <v>11362</v>
      </c>
      <c r="E89" s="26">
        <v>13691</v>
      </c>
      <c r="F89" s="26">
        <v>15048</v>
      </c>
      <c r="G89" s="27"/>
      <c r="H89" s="7"/>
      <c r="I89" s="28">
        <f t="shared" si="14"/>
        <v>-963</v>
      </c>
      <c r="J89" s="27">
        <f t="shared" si="14"/>
        <v>-3686</v>
      </c>
      <c r="K89" s="7"/>
      <c r="L89" s="171">
        <f t="shared" si="22"/>
        <v>0.25093911861385632</v>
      </c>
      <c r="M89" s="27">
        <f t="shared" ca="1" si="15"/>
        <v>1.5425257415177128E-6</v>
      </c>
      <c r="N89" s="44"/>
      <c r="O89" s="44"/>
      <c r="P89" s="7"/>
      <c r="Q89" s="28">
        <f t="shared" ca="1" si="16"/>
        <v>-941.11339723548053</v>
      </c>
      <c r="R89" s="27">
        <f t="shared" ca="1" si="17"/>
        <v>-3706.8578612626225</v>
      </c>
      <c r="S89" s="7"/>
      <c r="T89" s="28">
        <f t="shared" ca="1" si="18"/>
        <v>0.24506695995087588</v>
      </c>
      <c r="U89" s="27">
        <f t="shared" ca="1" si="19"/>
        <v>-0.97235896800169475</v>
      </c>
      <c r="V89" s="7"/>
      <c r="W89" s="28">
        <f t="shared" ca="1" si="20"/>
        <v>0.25218110321179532</v>
      </c>
      <c r="X89" s="27">
        <f t="shared" ca="1" si="24"/>
        <v>337.92683195502968</v>
      </c>
      <c r="Y89" s="7"/>
      <c r="Z89" s="28">
        <f t="shared" si="23"/>
        <v>337.95000000000005</v>
      </c>
      <c r="AA89" s="27">
        <f t="shared" si="21"/>
        <v>5.8983402071148374</v>
      </c>
      <c r="AB89" s="7"/>
      <c r="AC89" s="28">
        <f t="shared" ca="1" si="13"/>
        <v>-2.3168044970361734E-2</v>
      </c>
      <c r="AD89" s="27"/>
      <c r="AE89" s="7"/>
    </row>
    <row r="90" spans="1:31" s="26" customFormat="1" x14ac:dyDescent="0.25">
      <c r="A90" s="26">
        <v>5</v>
      </c>
      <c r="B90" s="26">
        <v>-622</v>
      </c>
      <c r="C90" s="26">
        <v>12550</v>
      </c>
      <c r="D90" s="26">
        <v>11416</v>
      </c>
      <c r="E90" s="26">
        <v>13865</v>
      </c>
      <c r="F90" s="26">
        <v>14985</v>
      </c>
      <c r="G90" s="27"/>
      <c r="H90" s="7"/>
      <c r="I90" s="28">
        <f t="shared" si="14"/>
        <v>-1315</v>
      </c>
      <c r="J90" s="27">
        <f t="shared" si="14"/>
        <v>-3569</v>
      </c>
      <c r="K90" s="7"/>
      <c r="L90" s="171">
        <f t="shared" si="22"/>
        <v>0.3444130060351952</v>
      </c>
      <c r="M90" s="27">
        <f t="shared" ca="1" si="15"/>
        <v>6.2822469405535676E-7</v>
      </c>
      <c r="N90" s="44"/>
      <c r="O90" s="44"/>
      <c r="P90" s="7"/>
      <c r="Q90" s="28">
        <f t="shared" ca="1" si="16"/>
        <v>-1293.1133972354805</v>
      </c>
      <c r="R90" s="27">
        <f t="shared" ca="1" si="17"/>
        <v>-3589.8578612626225</v>
      </c>
      <c r="S90" s="7"/>
      <c r="T90" s="28">
        <f t="shared" ca="1" si="18"/>
        <v>0.3367281456869492</v>
      </c>
      <c r="U90" s="27">
        <f t="shared" ca="1" si="19"/>
        <v>-0.94166828507989331</v>
      </c>
      <c r="V90" s="7"/>
      <c r="W90" s="28">
        <f t="shared" ca="1" si="20"/>
        <v>0.34362039976846792</v>
      </c>
      <c r="X90" s="27">
        <f t="shared" ca="1" si="24"/>
        <v>332.41881880088499</v>
      </c>
      <c r="Y90" s="7"/>
      <c r="Z90" s="28">
        <f t="shared" si="23"/>
        <v>332.35200000000003</v>
      </c>
      <c r="AA90" s="27">
        <f t="shared" si="21"/>
        <v>5.8006366755881951</v>
      </c>
      <c r="AB90" s="7"/>
      <c r="AC90" s="28">
        <f t="shared" ca="1" si="13"/>
        <v>6.6818800884959728E-2</v>
      </c>
      <c r="AD90" s="27"/>
      <c r="AE90" s="7"/>
    </row>
    <row r="91" spans="1:31" s="26" customFormat="1" x14ac:dyDescent="0.25">
      <c r="A91" s="26">
        <v>6</v>
      </c>
      <c r="B91" s="26">
        <v>-624</v>
      </c>
      <c r="C91" s="26">
        <v>12374</v>
      </c>
      <c r="D91" s="26">
        <v>11489</v>
      </c>
      <c r="E91" s="26">
        <v>14041</v>
      </c>
      <c r="F91" s="26">
        <v>14915</v>
      </c>
      <c r="G91" s="27"/>
      <c r="H91" s="7"/>
      <c r="I91" s="28">
        <f t="shared" si="14"/>
        <v>-1667</v>
      </c>
      <c r="J91" s="27">
        <f t="shared" si="14"/>
        <v>-3426</v>
      </c>
      <c r="K91" s="7"/>
      <c r="L91" s="171">
        <f t="shared" si="22"/>
        <v>0.43488107266323467</v>
      </c>
      <c r="M91" s="27">
        <f t="shared" ca="1" si="15"/>
        <v>1.6581916837157852E-8</v>
      </c>
      <c r="N91" s="44"/>
      <c r="O91" s="44"/>
      <c r="P91" s="7"/>
      <c r="Q91" s="28">
        <f t="shared" ca="1" si="16"/>
        <v>-1645.1133972354805</v>
      </c>
      <c r="R91" s="27">
        <f t="shared" ca="1" si="17"/>
        <v>-3446.8578612626225</v>
      </c>
      <c r="S91" s="7"/>
      <c r="T91" s="28">
        <f t="shared" ca="1" si="18"/>
        <v>0.42838933142302249</v>
      </c>
      <c r="U91" s="27">
        <f t="shared" ca="1" si="19"/>
        <v>-0.90415745039769146</v>
      </c>
      <c r="V91" s="7"/>
      <c r="W91" s="28">
        <f t="shared" ca="1" si="20"/>
        <v>0.43500984345509819</v>
      </c>
      <c r="X91" s="27">
        <f t="shared" ca="1" si="24"/>
        <v>326.77292703632565</v>
      </c>
      <c r="Y91" s="7"/>
      <c r="Z91" s="28">
        <f t="shared" si="23"/>
        <v>326.73600000000005</v>
      </c>
      <c r="AA91" s="27">
        <f t="shared" si="21"/>
        <v>5.7026189847961932</v>
      </c>
      <c r="AB91" s="7"/>
      <c r="AC91" s="28">
        <f t="shared" ca="1" si="13"/>
        <v>3.6927036325607787E-2</v>
      </c>
      <c r="AD91" s="27"/>
      <c r="AE91" s="7"/>
    </row>
    <row r="92" spans="1:31" s="26" customFormat="1" x14ac:dyDescent="0.25">
      <c r="A92" s="26">
        <v>7</v>
      </c>
      <c r="B92" s="26">
        <v>-640</v>
      </c>
      <c r="C92" s="26">
        <v>12205</v>
      </c>
      <c r="D92" s="26">
        <v>11582</v>
      </c>
      <c r="E92" s="26">
        <v>14214</v>
      </c>
      <c r="F92" s="26">
        <v>14829</v>
      </c>
      <c r="G92" s="27"/>
      <c r="H92" s="7"/>
      <c r="I92" s="28">
        <f t="shared" si="14"/>
        <v>-2009</v>
      </c>
      <c r="J92" s="27">
        <f t="shared" si="14"/>
        <v>-3247</v>
      </c>
      <c r="K92" s="7"/>
      <c r="L92" s="171">
        <f t="shared" si="22"/>
        <v>0.523319643391566</v>
      </c>
      <c r="M92" s="27">
        <f t="shared" ca="1" si="15"/>
        <v>1.6527166123056503E-7</v>
      </c>
      <c r="N92" s="44"/>
      <c r="O92" s="44"/>
      <c r="P92" s="7"/>
      <c r="Q92" s="28">
        <f t="shared" ca="1" si="16"/>
        <v>-1987.1133972354805</v>
      </c>
      <c r="R92" s="27">
        <f t="shared" ca="1" si="17"/>
        <v>-3267.8578612626225</v>
      </c>
      <c r="S92" s="7"/>
      <c r="T92" s="28">
        <f t="shared" ca="1" si="18"/>
        <v>0.51744650620068455</v>
      </c>
      <c r="U92" s="27">
        <f t="shared" ca="1" si="19"/>
        <v>-0.85720332866262772</v>
      </c>
      <c r="V92" s="7"/>
      <c r="W92" s="28">
        <f t="shared" ca="1" si="20"/>
        <v>0.52372617956613177</v>
      </c>
      <c r="X92" s="27">
        <f t="shared" ca="1" si="24"/>
        <v>321.04243696814888</v>
      </c>
      <c r="Y92" s="7"/>
      <c r="Z92" s="28">
        <f t="shared" si="23"/>
        <v>320.97600000000006</v>
      </c>
      <c r="AA92" s="27">
        <f t="shared" si="21"/>
        <v>5.6020880198813199</v>
      </c>
      <c r="AB92" s="7"/>
      <c r="AC92" s="28">
        <f t="shared" ca="1" si="13"/>
        <v>6.6436968148821052E-2</v>
      </c>
      <c r="AD92" s="27"/>
      <c r="AE92" s="7"/>
    </row>
    <row r="93" spans="1:31" s="26" customFormat="1" x14ac:dyDescent="0.25">
      <c r="A93" s="26">
        <v>8</v>
      </c>
      <c r="B93" s="26">
        <v>-633</v>
      </c>
      <c r="C93" s="26">
        <v>12047</v>
      </c>
      <c r="D93" s="26">
        <v>11689</v>
      </c>
      <c r="E93" s="26">
        <v>14371</v>
      </c>
      <c r="F93" s="26">
        <v>14716</v>
      </c>
      <c r="G93" s="27"/>
      <c r="H93" s="7"/>
      <c r="I93" s="28">
        <f t="shared" si="14"/>
        <v>-2324</v>
      </c>
      <c r="J93" s="27">
        <f t="shared" si="14"/>
        <v>-3027</v>
      </c>
      <c r="K93" s="7"/>
      <c r="L93" s="171">
        <f t="shared" si="22"/>
        <v>0.60559048268421578</v>
      </c>
      <c r="M93" s="27">
        <f t="shared" ca="1" si="15"/>
        <v>6.635702076565551E-8</v>
      </c>
      <c r="N93" s="44"/>
      <c r="O93" s="44"/>
      <c r="P93" s="7"/>
      <c r="Q93" s="28">
        <f t="shared" ca="1" si="16"/>
        <v>-2302.1133972354805</v>
      </c>
      <c r="R93" s="27">
        <f t="shared" ca="1" si="17"/>
        <v>-3047.8578612626225</v>
      </c>
      <c r="S93" s="7"/>
      <c r="T93" s="28">
        <f t="shared" ca="1" si="18"/>
        <v>0.59947285139063655</v>
      </c>
      <c r="U93" s="27">
        <f t="shared" ca="1" si="19"/>
        <v>-0.79949435222847109</v>
      </c>
      <c r="V93" s="7"/>
      <c r="W93" s="28">
        <f t="shared" ca="1" si="20"/>
        <v>0.60533288411906905</v>
      </c>
      <c r="X93" s="27">
        <f t="shared" ca="1" si="24"/>
        <v>315.33515745234604</v>
      </c>
      <c r="Y93" s="7"/>
      <c r="Z93" s="28">
        <f t="shared" si="23"/>
        <v>315.27900000000005</v>
      </c>
      <c r="AA93" s="27">
        <f t="shared" si="21"/>
        <v>5.502656612395203</v>
      </c>
      <c r="AB93" s="7"/>
      <c r="AC93" s="28">
        <f t="shared" ca="1" si="13"/>
        <v>5.6157452345985348E-2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11900</v>
      </c>
      <c r="D94" s="26">
        <v>11813</v>
      </c>
      <c r="E94" s="26">
        <v>14514</v>
      </c>
      <c r="F94" s="26">
        <v>14596</v>
      </c>
      <c r="G94" s="27"/>
      <c r="H94" s="7"/>
      <c r="I94" s="28">
        <f t="shared" si="14"/>
        <v>-2614</v>
      </c>
      <c r="J94" s="27">
        <f t="shared" si="14"/>
        <v>-2783</v>
      </c>
      <c r="K94" s="7"/>
      <c r="L94" s="171">
        <f t="shared" si="22"/>
        <v>0.68129617182913227</v>
      </c>
      <c r="M94" s="27">
        <f t="shared" ca="1" si="15"/>
        <v>8.3320840936139204E-7</v>
      </c>
      <c r="N94" s="44"/>
      <c r="O94" s="44"/>
      <c r="P94" s="7"/>
      <c r="Q94" s="28">
        <f t="shared" ca="1" si="16"/>
        <v>-2592.1133972354805</v>
      </c>
      <c r="R94" s="27">
        <f t="shared" ca="1" si="17"/>
        <v>-2803.8578612626225</v>
      </c>
      <c r="S94" s="7"/>
      <c r="T94" s="28">
        <f t="shared" ca="1" si="18"/>
        <v>0.67498916918456053</v>
      </c>
      <c r="U94" s="27">
        <f t="shared" ca="1" si="19"/>
        <v>-0.7354898510924065</v>
      </c>
      <c r="V94" s="7"/>
      <c r="W94" s="28">
        <f t="shared" ca="1" si="20"/>
        <v>0.68038336932619892</v>
      </c>
      <c r="X94" s="27">
        <f t="shared" ca="1" si="24"/>
        <v>309.69500270075923</v>
      </c>
      <c r="Y94" s="7"/>
      <c r="Z94" s="28">
        <f t="shared" si="23"/>
        <v>309.62700000000007</v>
      </c>
      <c r="AA94" s="27">
        <f t="shared" si="21"/>
        <v>5.4040106030724839</v>
      </c>
      <c r="AB94" s="7"/>
      <c r="AC94" s="28">
        <f t="shared" ca="1" si="13"/>
        <v>6.8002700759166146E-2</v>
      </c>
      <c r="AD94" s="27"/>
      <c r="AE94" s="7"/>
    </row>
    <row r="95" spans="1:31" s="26" customFormat="1" x14ac:dyDescent="0.25">
      <c r="A95" s="26">
        <v>10</v>
      </c>
      <c r="B95" s="26">
        <v>-624</v>
      </c>
      <c r="C95" s="26">
        <v>11768</v>
      </c>
      <c r="D95" s="26">
        <v>11948</v>
      </c>
      <c r="E95" s="26">
        <v>14651</v>
      </c>
      <c r="F95" s="26">
        <v>14463</v>
      </c>
      <c r="G95" s="27"/>
      <c r="H95" s="7"/>
      <c r="I95" s="28">
        <f t="shared" si="14"/>
        <v>-2883</v>
      </c>
      <c r="J95" s="27">
        <f t="shared" si="14"/>
        <v>-2515</v>
      </c>
      <c r="K95" s="7"/>
      <c r="L95" s="171">
        <f t="shared" si="22"/>
        <v>0.74995396522600577</v>
      </c>
      <c r="M95" s="27">
        <f t="shared" ca="1" si="15"/>
        <v>1.2039393079289452E-9</v>
      </c>
      <c r="N95" s="44"/>
      <c r="O95" s="44"/>
      <c r="P95" s="7"/>
      <c r="Q95" s="28">
        <f t="shared" ca="1" si="16"/>
        <v>-2861.1133972354805</v>
      </c>
      <c r="R95" s="27">
        <f t="shared" ca="1" si="17"/>
        <v>-2535.8578612626225</v>
      </c>
      <c r="S95" s="7"/>
      <c r="T95" s="28">
        <f t="shared" ca="1" si="18"/>
        <v>0.74503706396582114</v>
      </c>
      <c r="U95" s="27">
        <f t="shared" ca="1" si="19"/>
        <v>-0.66518982525443393</v>
      </c>
      <c r="V95" s="7"/>
      <c r="W95" s="28">
        <f t="shared" ca="1" si="20"/>
        <v>0.7499192673974292</v>
      </c>
      <c r="X95" s="27">
        <f t="shared" ca="1" si="24"/>
        <v>304.03966240623106</v>
      </c>
      <c r="Y95" s="7"/>
      <c r="Z95" s="28">
        <f t="shared" si="23"/>
        <v>304.01100000000008</v>
      </c>
      <c r="AA95" s="27">
        <f t="shared" si="21"/>
        <v>5.3059929122804821</v>
      </c>
      <c r="AB95" s="7"/>
      <c r="AC95" s="28">
        <f t="shared" ca="1" si="13"/>
        <v>2.8662406230978377E-2</v>
      </c>
      <c r="AD95" s="27"/>
      <c r="AE95" s="7"/>
    </row>
    <row r="96" spans="1:31" s="26" customFormat="1" x14ac:dyDescent="0.25">
      <c r="A96" s="26">
        <v>11</v>
      </c>
      <c r="B96" s="26">
        <v>-634</v>
      </c>
      <c r="C96" s="26">
        <v>11656</v>
      </c>
      <c r="D96" s="26">
        <v>12101</v>
      </c>
      <c r="E96" s="26">
        <v>14778</v>
      </c>
      <c r="F96" s="26">
        <v>14321</v>
      </c>
      <c r="G96" s="27"/>
      <c r="H96" s="7"/>
      <c r="I96" s="28">
        <f t="shared" si="14"/>
        <v>-3122</v>
      </c>
      <c r="J96" s="27">
        <f t="shared" si="14"/>
        <v>-2220</v>
      </c>
      <c r="K96" s="7"/>
      <c r="L96" s="171">
        <f t="shared" si="22"/>
        <v>0.81232894589698601</v>
      </c>
      <c r="M96" s="27">
        <f t="shared" ca="1" si="15"/>
        <v>5.4433746429585821E-7</v>
      </c>
      <c r="N96" s="44"/>
      <c r="O96" s="44"/>
      <c r="P96" s="7"/>
      <c r="Q96" s="28">
        <f t="shared" ca="1" si="16"/>
        <v>-3100.1133972354805</v>
      </c>
      <c r="R96" s="27">
        <f t="shared" ca="1" si="17"/>
        <v>-2240.8578612626225</v>
      </c>
      <c r="S96" s="7"/>
      <c r="T96" s="28">
        <f t="shared" ca="1" si="18"/>
        <v>0.80727292587184818</v>
      </c>
      <c r="U96" s="27">
        <f t="shared" ca="1" si="19"/>
        <v>-0.58780733412681485</v>
      </c>
      <c r="V96" s="7"/>
      <c r="W96" s="28">
        <f t="shared" ca="1" si="20"/>
        <v>0.81159115360623213</v>
      </c>
      <c r="X96" s="27">
        <f t="shared" ca="1" si="24"/>
        <v>298.3806589988003</v>
      </c>
      <c r="Y96" s="7"/>
      <c r="Z96" s="28">
        <f t="shared" si="23"/>
        <v>298.30500000000006</v>
      </c>
      <c r="AA96" s="27">
        <f t="shared" si="21"/>
        <v>5.2064044251616854</v>
      </c>
      <c r="AB96" s="7"/>
      <c r="AC96" s="28">
        <f t="shared" ca="1" si="13"/>
        <v>7.5658998800236077E-2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11539</v>
      </c>
      <c r="D97" s="26">
        <v>12245</v>
      </c>
      <c r="E97" s="26">
        <v>14864</v>
      </c>
      <c r="F97" s="26">
        <v>14157</v>
      </c>
      <c r="G97" s="27"/>
      <c r="H97" s="7"/>
      <c r="I97" s="28">
        <f t="shared" si="14"/>
        <v>-3325</v>
      </c>
      <c r="J97" s="27">
        <f t="shared" si="14"/>
        <v>-1912</v>
      </c>
      <c r="K97" s="7"/>
      <c r="L97" s="171">
        <f t="shared" si="22"/>
        <v>0.8647444600998897</v>
      </c>
      <c r="M97" s="27">
        <f t="shared" ca="1" si="15"/>
        <v>7.762255064754278E-7</v>
      </c>
      <c r="N97" s="44"/>
      <c r="O97" s="44"/>
      <c r="P97" s="7"/>
      <c r="Q97" s="28">
        <f t="shared" ca="1" si="16"/>
        <v>-3303.1133972354805</v>
      </c>
      <c r="R97" s="27">
        <f t="shared" ca="1" si="17"/>
        <v>-1932.8578612626225</v>
      </c>
      <c r="S97" s="7"/>
      <c r="T97" s="28">
        <f t="shared" ca="1" si="18"/>
        <v>0.86013434832759494</v>
      </c>
      <c r="U97" s="27">
        <f t="shared" ca="1" si="19"/>
        <v>-0.50701476711899551</v>
      </c>
      <c r="V97" s="7"/>
      <c r="W97" s="28">
        <f t="shared" ca="1" si="20"/>
        <v>0.86386342349084588</v>
      </c>
      <c r="X97" s="27">
        <f t="shared" ca="1" si="24"/>
        <v>292.87547763251609</v>
      </c>
      <c r="Y97" s="7"/>
      <c r="Z97" s="28">
        <f t="shared" si="23"/>
        <v>292.81500000000005</v>
      </c>
      <c r="AA97" s="27">
        <f t="shared" si="21"/>
        <v>5.1105858492271974</v>
      </c>
      <c r="AB97" s="7"/>
      <c r="AC97" s="28">
        <f t="shared" ca="1" si="13"/>
        <v>6.0477632516040103E-2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11467</v>
      </c>
      <c r="D98" s="26">
        <v>12419</v>
      </c>
      <c r="E98" s="26">
        <v>14969</v>
      </c>
      <c r="F98" s="26">
        <v>14006</v>
      </c>
      <c r="G98" s="27"/>
      <c r="H98" s="7"/>
      <c r="I98" s="28">
        <f t="shared" si="14"/>
        <v>-3502</v>
      </c>
      <c r="J98" s="27">
        <f t="shared" si="14"/>
        <v>-1587</v>
      </c>
      <c r="K98" s="7"/>
      <c r="L98" s="171">
        <f t="shared" si="22"/>
        <v>0.9094186120900194</v>
      </c>
      <c r="M98" s="27">
        <f t="shared" ca="1" si="15"/>
        <v>7.4173754647751018E-9</v>
      </c>
      <c r="N98" s="44"/>
      <c r="O98" s="44"/>
      <c r="P98" s="7"/>
      <c r="Q98" s="28">
        <f t="shared" ca="1" si="16"/>
        <v>-3480.1133972354805</v>
      </c>
      <c r="R98" s="27">
        <f t="shared" ca="1" si="17"/>
        <v>-1607.8578612626225</v>
      </c>
      <c r="S98" s="7"/>
      <c r="T98" s="28">
        <f t="shared" ca="1" si="18"/>
        <v>0.90622534229147278</v>
      </c>
      <c r="U98" s="27">
        <f t="shared" ca="1" si="19"/>
        <v>-0.42176287011399149</v>
      </c>
      <c r="V98" s="7"/>
      <c r="W98" s="28">
        <f t="shared" ca="1" si="20"/>
        <v>0.90933248790372556</v>
      </c>
      <c r="X98" s="27">
        <f t="shared" ca="1" si="24"/>
        <v>287.34876798941286</v>
      </c>
      <c r="Y98" s="7"/>
      <c r="Z98" s="28">
        <f t="shared" si="23"/>
        <v>287.29800000000006</v>
      </c>
      <c r="AA98" s="27">
        <f t="shared" si="21"/>
        <v>5.0142960343946701</v>
      </c>
      <c r="AB98" s="7"/>
      <c r="AC98" s="28">
        <f t="shared" ca="1" si="13"/>
        <v>5.0767989412804582E-2</v>
      </c>
      <c r="AD98" s="27"/>
      <c r="AE98" s="7"/>
    </row>
    <row r="99" spans="1:31" s="26" customFormat="1" x14ac:dyDescent="0.25">
      <c r="A99" s="26">
        <v>14</v>
      </c>
      <c r="B99" s="26">
        <v>-637</v>
      </c>
      <c r="C99" s="26">
        <v>11391</v>
      </c>
      <c r="D99" s="26">
        <v>12596</v>
      </c>
      <c r="E99" s="26">
        <v>15039</v>
      </c>
      <c r="F99" s="26">
        <v>13830</v>
      </c>
      <c r="G99" s="27"/>
      <c r="H99" s="7"/>
      <c r="I99" s="28">
        <f t="shared" si="14"/>
        <v>-3648</v>
      </c>
      <c r="J99" s="27">
        <f t="shared" si="14"/>
        <v>-1234</v>
      </c>
      <c r="K99" s="7"/>
      <c r="L99" s="171">
        <f t="shared" si="22"/>
        <v>0.94690318888785818</v>
      </c>
      <c r="M99" s="27">
        <f t="shared" ca="1" si="15"/>
        <v>5.1972101012509048E-8</v>
      </c>
      <c r="N99" s="44"/>
      <c r="O99" s="44"/>
      <c r="P99" s="7"/>
      <c r="Q99" s="28">
        <f t="shared" ca="1" si="16"/>
        <v>-3626.1133972354805</v>
      </c>
      <c r="R99" s="27">
        <f t="shared" ca="1" si="17"/>
        <v>-1254.8578612626225</v>
      </c>
      <c r="S99" s="7"/>
      <c r="T99" s="28">
        <f t="shared" ca="1" si="18"/>
        <v>0.9442439022842759</v>
      </c>
      <c r="U99" s="27">
        <f t="shared" ca="1" si="19"/>
        <v>-0.32916619429009475</v>
      </c>
      <c r="V99" s="7"/>
      <c r="W99" s="28">
        <f t="shared" ca="1" si="20"/>
        <v>0.94667521498362239</v>
      </c>
      <c r="X99" s="27">
        <f t="shared" ca="1" si="24"/>
        <v>281.63910093062816</v>
      </c>
      <c r="Y99" s="7"/>
      <c r="Z99" s="28">
        <f t="shared" si="23"/>
        <v>281.56500000000005</v>
      </c>
      <c r="AA99" s="27">
        <f t="shared" si="21"/>
        <v>4.9142363083778342</v>
      </c>
      <c r="AB99" s="7"/>
      <c r="AC99" s="28">
        <f t="shared" ca="1" si="13"/>
        <v>7.4100930628105743E-2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11331</v>
      </c>
      <c r="D100" s="26">
        <v>12771</v>
      </c>
      <c r="E100" s="26">
        <v>15082</v>
      </c>
      <c r="F100" s="26">
        <v>13636</v>
      </c>
      <c r="G100" s="27"/>
      <c r="H100" s="7"/>
      <c r="I100" s="28">
        <f t="shared" si="14"/>
        <v>-3751</v>
      </c>
      <c r="J100" s="27">
        <f t="shared" si="14"/>
        <v>-865</v>
      </c>
      <c r="K100" s="7"/>
      <c r="L100" s="171">
        <f t="shared" si="22"/>
        <v>0.97479871486068848</v>
      </c>
      <c r="M100" s="27">
        <f t="shared" ca="1" si="15"/>
        <v>4.0360719311061181E-6</v>
      </c>
      <c r="N100" s="44"/>
      <c r="O100" s="44"/>
      <c r="P100" s="7"/>
      <c r="Q100" s="28">
        <f t="shared" ca="1" si="16"/>
        <v>-3729.1133972354805</v>
      </c>
      <c r="R100" s="27">
        <f t="shared" ca="1" si="17"/>
        <v>-885.85786126262246</v>
      </c>
      <c r="S100" s="7"/>
      <c r="T100" s="28">
        <f t="shared" ca="1" si="18"/>
        <v>0.97106521515591093</v>
      </c>
      <c r="U100" s="27">
        <f t="shared" ca="1" si="19"/>
        <v>-0.23237250199825932</v>
      </c>
      <c r="V100" s="7"/>
      <c r="W100" s="28">
        <f t="shared" ca="1" si="20"/>
        <v>0.97278971711775641</v>
      </c>
      <c r="X100" s="27">
        <f t="shared" ca="1" si="24"/>
        <v>275.90077112339429</v>
      </c>
      <c r="Y100" s="7"/>
      <c r="Z100" s="28">
        <f t="shared" si="23"/>
        <v>275.85900000000004</v>
      </c>
      <c r="AA100" s="27">
        <f t="shared" si="21"/>
        <v>4.8146478212590376</v>
      </c>
      <c r="AB100" s="7"/>
      <c r="AC100" s="28">
        <f t="shared" ca="1" si="13"/>
        <v>4.1771123394255483E-2</v>
      </c>
      <c r="AD100" s="27"/>
      <c r="AE100" s="7"/>
    </row>
    <row r="101" spans="1:31" s="26" customFormat="1" x14ac:dyDescent="0.25">
      <c r="A101" s="26">
        <v>16</v>
      </c>
      <c r="B101" s="26">
        <v>-630</v>
      </c>
      <c r="C101" s="26">
        <v>11304</v>
      </c>
      <c r="D101" s="26">
        <v>12960</v>
      </c>
      <c r="E101" s="26">
        <v>15129</v>
      </c>
      <c r="F101" s="26">
        <v>13464</v>
      </c>
      <c r="G101" s="27"/>
      <c r="H101" s="7"/>
      <c r="I101" s="28">
        <f t="shared" si="14"/>
        <v>-3825</v>
      </c>
      <c r="J101" s="27">
        <f t="shared" si="14"/>
        <v>-504</v>
      </c>
      <c r="K101" s="7"/>
      <c r="L101" s="171">
        <f t="shared" si="22"/>
        <v>0.9929425603593498</v>
      </c>
      <c r="M101" s="27">
        <f t="shared" ca="1" si="15"/>
        <v>2.4801061738124618E-6</v>
      </c>
      <c r="N101" s="44"/>
      <c r="O101" s="44"/>
      <c r="P101" s="7"/>
      <c r="Q101" s="28">
        <f t="shared" ca="1" si="16"/>
        <v>-3803.1133972354805</v>
      </c>
      <c r="R101" s="27">
        <f t="shared" ca="1" si="17"/>
        <v>-524.85786126262246</v>
      </c>
      <c r="S101" s="7"/>
      <c r="T101" s="28">
        <f t="shared" ca="1" si="18"/>
        <v>0.99033489624815363</v>
      </c>
      <c r="U101" s="27">
        <f t="shared" ca="1" si="19"/>
        <v>-0.13767731794039326</v>
      </c>
      <c r="V101" s="7"/>
      <c r="W101" s="28">
        <f t="shared" ca="1" si="20"/>
        <v>0.99136772507468907</v>
      </c>
      <c r="X101" s="27">
        <f t="shared" ca="1" si="24"/>
        <v>270.37259355095091</v>
      </c>
      <c r="Y101" s="7"/>
      <c r="Z101" s="28">
        <f t="shared" si="23"/>
        <v>270.18900000000002</v>
      </c>
      <c r="AA101" s="27">
        <f t="shared" si="21"/>
        <v>4.7156876526709599</v>
      </c>
      <c r="AB101" s="7"/>
      <c r="AC101" s="28">
        <f t="shared" ca="1" si="13"/>
        <v>0.18359355095088858</v>
      </c>
      <c r="AD101" s="27"/>
      <c r="AE101" s="7"/>
    </row>
    <row r="102" spans="1:31" s="26" customFormat="1" x14ac:dyDescent="0.25">
      <c r="A102" s="26">
        <v>17</v>
      </c>
      <c r="B102" s="26">
        <v>-634</v>
      </c>
      <c r="C102" s="26">
        <v>11270</v>
      </c>
      <c r="D102" s="26">
        <v>13138</v>
      </c>
      <c r="E102" s="26">
        <v>15130</v>
      </c>
      <c r="F102" s="26">
        <v>13261</v>
      </c>
      <c r="G102" s="27"/>
      <c r="H102" s="7"/>
      <c r="I102" s="28">
        <f t="shared" si="14"/>
        <v>-3860</v>
      </c>
      <c r="J102" s="27">
        <f t="shared" si="14"/>
        <v>-123</v>
      </c>
      <c r="K102" s="7"/>
      <c r="L102" s="171">
        <f t="shared" si="22"/>
        <v>1.0013850490721063</v>
      </c>
      <c r="M102" s="27">
        <f t="shared" ca="1" si="15"/>
        <v>2.6685785479059915E-6</v>
      </c>
      <c r="N102" s="44"/>
      <c r="O102" s="44"/>
      <c r="P102" s="7"/>
      <c r="Q102" s="28">
        <f t="shared" ca="1" si="16"/>
        <v>-3838.1133972354805</v>
      </c>
      <c r="R102" s="27">
        <f t="shared" ca="1" si="17"/>
        <v>-143.85786126262246</v>
      </c>
      <c r="S102" s="7"/>
      <c r="T102" s="28">
        <f t="shared" ca="1" si="18"/>
        <v>0.99944893460259276</v>
      </c>
      <c r="U102" s="27">
        <f t="shared" ca="1" si="19"/>
        <v>-3.7735863297603867E-2</v>
      </c>
      <c r="V102" s="7"/>
      <c r="W102" s="28">
        <f t="shared" ca="1" si="20"/>
        <v>0.9997514706234526</v>
      </c>
      <c r="X102" s="27">
        <f t="shared" ca="1" si="24"/>
        <v>264.62776478741239</v>
      </c>
      <c r="Y102" s="7"/>
      <c r="Z102" s="28">
        <f t="shared" si="23"/>
        <v>264.483</v>
      </c>
      <c r="AA102" s="27">
        <f t="shared" si="21"/>
        <v>4.6160991655521624</v>
      </c>
      <c r="AB102" s="7"/>
      <c r="AC102" s="28">
        <f t="shared" ca="1" si="13"/>
        <v>0.14476478741238452</v>
      </c>
      <c r="AD102" s="27"/>
      <c r="AE102" s="7"/>
    </row>
    <row r="103" spans="1:31" s="26" customFormat="1" x14ac:dyDescent="0.25">
      <c r="A103" s="26">
        <v>18</v>
      </c>
      <c r="B103" s="26">
        <v>-633</v>
      </c>
      <c r="C103" s="26">
        <v>11281</v>
      </c>
      <c r="D103" s="26">
        <v>13339</v>
      </c>
      <c r="E103" s="26">
        <v>15143</v>
      </c>
      <c r="F103" s="26">
        <v>13082</v>
      </c>
      <c r="G103" s="27"/>
      <c r="H103" s="7"/>
      <c r="I103" s="28">
        <f t="shared" si="14"/>
        <v>-3862</v>
      </c>
      <c r="J103" s="27">
        <f t="shared" si="14"/>
        <v>257</v>
      </c>
      <c r="K103" s="7"/>
      <c r="L103" s="171">
        <f t="shared" si="22"/>
        <v>0.99990671881156967</v>
      </c>
      <c r="M103" s="27">
        <f t="shared" ca="1" si="15"/>
        <v>1.31805994483188E-7</v>
      </c>
      <c r="N103" s="44"/>
      <c r="O103" s="44"/>
      <c r="P103" s="7"/>
      <c r="Q103" s="28">
        <f t="shared" ca="1" si="16"/>
        <v>-3840.1133972354805</v>
      </c>
      <c r="R103" s="27">
        <f t="shared" ca="1" si="17"/>
        <v>236.14213873737754</v>
      </c>
      <c r="S103" s="7"/>
      <c r="T103" s="28">
        <f t="shared" ca="1" si="18"/>
        <v>0.99996973679427503</v>
      </c>
      <c r="U103" s="27">
        <f t="shared" ca="1" si="19"/>
        <v>6.1943277815939363E-2</v>
      </c>
      <c r="V103" s="7"/>
      <c r="W103" s="28">
        <f t="shared" ca="1" si="20"/>
        <v>0.99954366785855731</v>
      </c>
      <c r="X103" s="27">
        <f t="shared" ca="1" si="24"/>
        <v>258.91997410059514</v>
      </c>
      <c r="Y103" s="7"/>
      <c r="Z103" s="28">
        <f t="shared" si="23"/>
        <v>258.786</v>
      </c>
      <c r="AA103" s="27">
        <f t="shared" si="21"/>
        <v>4.5166677580660455</v>
      </c>
      <c r="AB103" s="7"/>
      <c r="AC103" s="28">
        <f t="shared" ca="1" si="13"/>
        <v>0.13397410059513959</v>
      </c>
      <c r="AD103" s="27"/>
      <c r="AE103" s="7"/>
    </row>
    <row r="104" spans="1:31" s="26" customFormat="1" x14ac:dyDescent="0.25">
      <c r="A104" s="26">
        <v>19</v>
      </c>
      <c r="B104" s="26">
        <v>-618</v>
      </c>
      <c r="C104" s="26">
        <v>11303</v>
      </c>
      <c r="D104" s="26">
        <v>13521</v>
      </c>
      <c r="E104" s="26">
        <v>15123</v>
      </c>
      <c r="F104" s="26">
        <v>12898</v>
      </c>
      <c r="G104" s="27"/>
      <c r="H104" s="7"/>
      <c r="I104" s="28">
        <f t="shared" si="14"/>
        <v>-3820</v>
      </c>
      <c r="J104" s="27">
        <f t="shared" si="14"/>
        <v>623</v>
      </c>
      <c r="K104" s="7"/>
      <c r="L104" s="171">
        <f t="shared" si="22"/>
        <v>0.98892624100341442</v>
      </c>
      <c r="M104" s="27">
        <f t="shared" ca="1" si="15"/>
        <v>1.043434395179413E-6</v>
      </c>
      <c r="N104" s="44"/>
      <c r="O104" s="44"/>
      <c r="P104" s="7"/>
      <c r="Q104" s="28">
        <f t="shared" ca="1" si="16"/>
        <v>-3798.1133972354805</v>
      </c>
      <c r="R104" s="27">
        <f t="shared" ca="1" si="17"/>
        <v>602.14213873737754</v>
      </c>
      <c r="S104" s="7"/>
      <c r="T104" s="28">
        <f t="shared" ca="1" si="18"/>
        <v>0.98903289076894807</v>
      </c>
      <c r="U104" s="27">
        <f t="shared" ca="1" si="19"/>
        <v>0.15795002952003626</v>
      </c>
      <c r="V104" s="7"/>
      <c r="W104" s="28">
        <f t="shared" ca="1" si="20"/>
        <v>0.98790475463777883</v>
      </c>
      <c r="X104" s="27">
        <f t="shared" ca="1" si="24"/>
        <v>253.38235897002824</v>
      </c>
      <c r="Y104" s="7"/>
      <c r="Z104" s="28">
        <f t="shared" si="23"/>
        <v>253.22399999999999</v>
      </c>
      <c r="AA104" s="27">
        <f t="shared" si="21"/>
        <v>4.4195925450701203</v>
      </c>
      <c r="AB104" s="7"/>
      <c r="AC104" s="28">
        <f t="shared" ca="1" si="13"/>
        <v>0.15835897002824595</v>
      </c>
      <c r="AD104" s="27"/>
      <c r="AE104" s="7"/>
    </row>
    <row r="105" spans="1:31" s="26" customFormat="1" x14ac:dyDescent="0.25">
      <c r="A105" s="26">
        <v>20</v>
      </c>
      <c r="B105" s="26">
        <v>-610</v>
      </c>
      <c r="C105" s="26">
        <v>11338</v>
      </c>
      <c r="D105" s="26">
        <v>13701</v>
      </c>
      <c r="E105" s="26">
        <v>15084</v>
      </c>
      <c r="F105" s="26">
        <v>12720</v>
      </c>
      <c r="G105" s="27"/>
      <c r="H105" s="7"/>
      <c r="I105" s="28">
        <f t="shared" si="14"/>
        <v>-3746</v>
      </c>
      <c r="J105" s="27">
        <f t="shared" si="14"/>
        <v>981</v>
      </c>
      <c r="K105" s="7"/>
      <c r="L105" s="171">
        <f t="shared" si="22"/>
        <v>0.96894827367147418</v>
      </c>
      <c r="M105" s="27">
        <f t="shared" ca="1" si="15"/>
        <v>1.000301200888562E-6</v>
      </c>
      <c r="N105" s="44"/>
      <c r="O105" s="44"/>
      <c r="P105" s="7"/>
      <c r="Q105" s="28">
        <f t="shared" ca="1" si="16"/>
        <v>-3724.1133972354805</v>
      </c>
      <c r="R105" s="27">
        <f t="shared" ca="1" si="17"/>
        <v>960.14213873737754</v>
      </c>
      <c r="S105" s="7"/>
      <c r="T105" s="28">
        <f t="shared" ca="1" si="18"/>
        <v>0.96976320967670537</v>
      </c>
      <c r="U105" s="27">
        <f t="shared" ca="1" si="19"/>
        <v>0.25185827299016383</v>
      </c>
      <c r="V105" s="7"/>
      <c r="W105" s="28">
        <f t="shared" ca="1" si="20"/>
        <v>0.96794812308236844</v>
      </c>
      <c r="X105" s="27">
        <f t="shared" ca="1" si="24"/>
        <v>247.88129990537232</v>
      </c>
      <c r="Y105" s="7"/>
      <c r="Z105" s="28">
        <f t="shared" si="23"/>
        <v>247.73399999999998</v>
      </c>
      <c r="AA105" s="27">
        <f t="shared" si="21"/>
        <v>4.3237739691356323</v>
      </c>
      <c r="AB105" s="7"/>
      <c r="AC105" s="28">
        <f t="shared" ca="1" si="13"/>
        <v>0.14729990537233562</v>
      </c>
      <c r="AD105" s="27"/>
      <c r="AE105" s="7"/>
    </row>
    <row r="106" spans="1:31" s="26" customFormat="1" x14ac:dyDescent="0.25">
      <c r="A106" s="26">
        <v>21</v>
      </c>
      <c r="B106" s="26">
        <v>-606</v>
      </c>
      <c r="C106" s="26">
        <v>11392</v>
      </c>
      <c r="D106" s="26">
        <v>13872</v>
      </c>
      <c r="E106" s="26">
        <v>15032</v>
      </c>
      <c r="F106" s="26">
        <v>12547</v>
      </c>
      <c r="G106" s="27"/>
      <c r="H106" s="7"/>
      <c r="I106" s="28">
        <f t="shared" si="14"/>
        <v>-3640</v>
      </c>
      <c r="J106" s="27">
        <f t="shared" si="14"/>
        <v>1325</v>
      </c>
      <c r="K106" s="7"/>
      <c r="L106" s="171">
        <f t="shared" si="22"/>
        <v>0.94029189581816763</v>
      </c>
      <c r="M106" s="27">
        <f t="shared" ca="1" si="15"/>
        <v>3.6798554032146279E-7</v>
      </c>
      <c r="N106" s="44"/>
      <c r="O106" s="44"/>
      <c r="P106" s="7"/>
      <c r="Q106" s="28">
        <f t="shared" ca="1" si="16"/>
        <v>-3618.1133972354805</v>
      </c>
      <c r="R106" s="27">
        <f t="shared" ca="1" si="17"/>
        <v>1304.1421387373775</v>
      </c>
      <c r="S106" s="7"/>
      <c r="T106" s="28">
        <f t="shared" ca="1" si="18"/>
        <v>0.94216069351754694</v>
      </c>
      <c r="U106" s="27">
        <f t="shared" ca="1" si="19"/>
        <v>0.34209412705084508</v>
      </c>
      <c r="V106" s="7"/>
      <c r="W106" s="28">
        <f t="shared" ca="1" si="20"/>
        <v>0.93968527770079768</v>
      </c>
      <c r="X106" s="27">
        <f t="shared" ca="1" si="24"/>
        <v>242.4620206321639</v>
      </c>
      <c r="Y106" s="7"/>
      <c r="Z106" s="28">
        <f t="shared" si="23"/>
        <v>242.27999999999997</v>
      </c>
      <c r="AA106" s="27">
        <f t="shared" si="21"/>
        <v>4.2285837117318614</v>
      </c>
      <c r="AB106" s="7"/>
      <c r="AC106" s="28">
        <f t="shared" ca="1" si="13"/>
        <v>0.18202063216392617</v>
      </c>
      <c r="AD106" s="27"/>
      <c r="AE106" s="7"/>
    </row>
    <row r="107" spans="1:31" s="26" customFormat="1" x14ac:dyDescent="0.25">
      <c r="A107" s="26">
        <v>22</v>
      </c>
      <c r="B107" s="26">
        <v>-628</v>
      </c>
      <c r="C107" s="26">
        <v>11465</v>
      </c>
      <c r="D107" s="26">
        <v>14043</v>
      </c>
      <c r="E107" s="26">
        <v>14959</v>
      </c>
      <c r="F107" s="26">
        <v>12376</v>
      </c>
      <c r="G107" s="27"/>
      <c r="H107" s="7"/>
      <c r="I107" s="28">
        <f t="shared" si="14"/>
        <v>-3494</v>
      </c>
      <c r="J107" s="27">
        <f t="shared" si="14"/>
        <v>1667</v>
      </c>
      <c r="K107" s="7"/>
      <c r="L107" s="171">
        <f t="shared" si="22"/>
        <v>0.90160924721773483</v>
      </c>
      <c r="M107" s="27">
        <f t="shared" ca="1" si="15"/>
        <v>3.5916308069015043E-7</v>
      </c>
      <c r="N107" s="44"/>
      <c r="O107" s="44"/>
      <c r="P107" s="7"/>
      <c r="Q107" s="28">
        <f t="shared" ca="1" si="16"/>
        <v>-3472.1133972354805</v>
      </c>
      <c r="R107" s="27">
        <f t="shared" ca="1" si="17"/>
        <v>1646.1421387373775</v>
      </c>
      <c r="S107" s="7"/>
      <c r="T107" s="28">
        <f t="shared" ca="1" si="18"/>
        <v>0.90414213352474382</v>
      </c>
      <c r="U107" s="27">
        <f t="shared" ca="1" si="19"/>
        <v>0.431805354053034</v>
      </c>
      <c r="V107" s="7"/>
      <c r="W107" s="28">
        <f t="shared" ca="1" si="20"/>
        <v>0.9010099450563086</v>
      </c>
      <c r="X107" s="27">
        <f t="shared" ca="1" si="24"/>
        <v>236.86026663438849</v>
      </c>
      <c r="Y107" s="7"/>
      <c r="Z107" s="28">
        <f t="shared" si="23"/>
        <v>236.62799999999999</v>
      </c>
      <c r="AA107" s="27">
        <f t="shared" si="21"/>
        <v>4.1299377024091424</v>
      </c>
      <c r="AB107" s="7"/>
      <c r="AC107" s="28">
        <f t="shared" ca="1" si="13"/>
        <v>0.23226663438850892</v>
      </c>
      <c r="AD107" s="27"/>
      <c r="AE107" s="7"/>
    </row>
    <row r="108" spans="1:31" s="26" customFormat="1" x14ac:dyDescent="0.25">
      <c r="A108" s="26">
        <v>23</v>
      </c>
      <c r="B108" s="26">
        <v>-643</v>
      </c>
      <c r="C108" s="26">
        <v>11560</v>
      </c>
      <c r="D108" s="26">
        <v>14218</v>
      </c>
      <c r="E108" s="26">
        <v>14875</v>
      </c>
      <c r="F108" s="26">
        <v>12208</v>
      </c>
      <c r="G108" s="27"/>
      <c r="H108" s="7"/>
      <c r="I108" s="28">
        <f t="shared" si="14"/>
        <v>-3315</v>
      </c>
      <c r="J108" s="27">
        <f t="shared" si="14"/>
        <v>2010</v>
      </c>
      <c r="K108" s="7"/>
      <c r="L108" s="171">
        <f t="shared" si="22"/>
        <v>0.85291597055438684</v>
      </c>
      <c r="M108" s="27">
        <f t="shared" ca="1" si="15"/>
        <v>6.7775489966723599E-7</v>
      </c>
      <c r="N108" s="44"/>
      <c r="O108" s="44"/>
      <c r="P108" s="7"/>
      <c r="Q108" s="28">
        <f t="shared" ca="1" si="16"/>
        <v>-3293.1133972354805</v>
      </c>
      <c r="R108" s="27">
        <f t="shared" ca="1" si="17"/>
        <v>1989.1421387373775</v>
      </c>
      <c r="S108" s="7"/>
      <c r="T108" s="28">
        <f t="shared" ca="1" si="18"/>
        <v>0.85753033736918383</v>
      </c>
      <c r="U108" s="27">
        <f t="shared" ca="1" si="19"/>
        <v>0.52177889458446902</v>
      </c>
      <c r="V108" s="7"/>
      <c r="W108" s="28">
        <f t="shared" ca="1" si="20"/>
        <v>0.85373922926200385</v>
      </c>
      <c r="X108" s="27">
        <f t="shared" ca="1" si="24"/>
        <v>231.03417005226459</v>
      </c>
      <c r="Y108" s="7"/>
      <c r="Z108" s="28">
        <f t="shared" si="23"/>
        <v>230.84099999999998</v>
      </c>
      <c r="AA108" s="27">
        <f t="shared" si="21"/>
        <v>4.0289354985962298</v>
      </c>
      <c r="AB108" s="7"/>
      <c r="AC108" s="28">
        <f t="shared" ca="1" si="13"/>
        <v>0.19317005226460537</v>
      </c>
      <c r="AD108" s="27"/>
      <c r="AE108" s="7"/>
    </row>
    <row r="109" spans="1:31" s="26" customFormat="1" x14ac:dyDescent="0.25">
      <c r="A109" s="26">
        <v>24</v>
      </c>
      <c r="B109" s="26">
        <v>-638</v>
      </c>
      <c r="C109" s="26">
        <v>11660</v>
      </c>
      <c r="D109" s="26">
        <v>14370</v>
      </c>
      <c r="E109" s="26">
        <v>14758</v>
      </c>
      <c r="F109" s="26">
        <v>12041</v>
      </c>
      <c r="G109" s="27"/>
      <c r="H109" s="7"/>
      <c r="I109" s="28">
        <f t="shared" si="14"/>
        <v>-3098</v>
      </c>
      <c r="J109" s="27">
        <f t="shared" si="14"/>
        <v>2329</v>
      </c>
      <c r="K109" s="7"/>
      <c r="L109" s="171">
        <f t="shared" si="22"/>
        <v>0.7960004205492206</v>
      </c>
      <c r="M109" s="27">
        <f t="shared" ca="1" si="15"/>
        <v>3.8267209436180292E-7</v>
      </c>
      <c r="N109" s="44"/>
      <c r="O109" s="44"/>
      <c r="P109" s="7"/>
      <c r="Q109" s="28">
        <f t="shared" ca="1" si="16"/>
        <v>-3076.1133972354805</v>
      </c>
      <c r="R109" s="27">
        <f t="shared" ca="1" si="17"/>
        <v>2308.1421387373775</v>
      </c>
      <c r="S109" s="7"/>
      <c r="T109" s="28">
        <f t="shared" ca="1" si="18"/>
        <v>0.80102329957166141</v>
      </c>
      <c r="U109" s="27">
        <f t="shared" ca="1" si="19"/>
        <v>0.60545691041399619</v>
      </c>
      <c r="V109" s="7"/>
      <c r="W109" s="28">
        <f t="shared" ca="1" si="20"/>
        <v>0.79661902550746277</v>
      </c>
      <c r="X109" s="27">
        <f t="shared" ca="1" si="24"/>
        <v>225.23010788865588</v>
      </c>
      <c r="Y109" s="7"/>
      <c r="Z109" s="28">
        <f t="shared" si="23"/>
        <v>225.09899999999999</v>
      </c>
      <c r="AA109" s="27">
        <f t="shared" si="21"/>
        <v>3.9287186929467155</v>
      </c>
      <c r="AB109" s="7"/>
      <c r="AC109" s="28">
        <f t="shared" ca="1" si="13"/>
        <v>0.13110788865589029</v>
      </c>
      <c r="AD109" s="27"/>
      <c r="AE109" s="7"/>
    </row>
    <row r="110" spans="1:31" s="26" customFormat="1" x14ac:dyDescent="0.25">
      <c r="A110" s="26">
        <v>25</v>
      </c>
      <c r="B110" s="26">
        <v>-620</v>
      </c>
      <c r="C110" s="26">
        <v>11783</v>
      </c>
      <c r="D110" s="26">
        <v>14512</v>
      </c>
      <c r="E110" s="26">
        <v>14637</v>
      </c>
      <c r="F110" s="26">
        <v>11899</v>
      </c>
      <c r="G110" s="27"/>
      <c r="H110" s="7"/>
      <c r="I110" s="28">
        <f t="shared" si="14"/>
        <v>-2854</v>
      </c>
      <c r="J110" s="27">
        <f t="shared" si="14"/>
        <v>2613</v>
      </c>
      <c r="K110" s="7"/>
      <c r="L110" s="171">
        <f t="shared" si="22"/>
        <v>0.73302548575275051</v>
      </c>
      <c r="M110" s="27">
        <f t="shared" ca="1" si="15"/>
        <v>2.406606752133974E-7</v>
      </c>
      <c r="N110" s="44"/>
      <c r="O110" s="44"/>
      <c r="P110" s="7"/>
      <c r="Q110" s="28">
        <f t="shared" ca="1" si="16"/>
        <v>-2832.1133972354805</v>
      </c>
      <c r="R110" s="27">
        <f t="shared" ca="1" si="17"/>
        <v>2592.1421387373775</v>
      </c>
      <c r="S110" s="7"/>
      <c r="T110" s="28">
        <f t="shared" ca="1" si="18"/>
        <v>0.7374854321864287</v>
      </c>
      <c r="U110" s="27">
        <f t="shared" ca="1" si="19"/>
        <v>0.67995395271990744</v>
      </c>
      <c r="V110" s="7"/>
      <c r="W110" s="28">
        <f t="shared" ca="1" si="20"/>
        <v>0.73253491396879489</v>
      </c>
      <c r="X110" s="27">
        <f t="shared" ca="1" si="24"/>
        <v>219.59804188913677</v>
      </c>
      <c r="Y110" s="7"/>
      <c r="Z110" s="28">
        <f t="shared" si="23"/>
        <v>219.51899999999998</v>
      </c>
      <c r="AA110" s="27">
        <f t="shared" si="21"/>
        <v>3.8313293206854317</v>
      </c>
      <c r="AB110" s="7"/>
      <c r="AC110" s="28">
        <f t="shared" ca="1" si="13"/>
        <v>7.9041889136789223E-2</v>
      </c>
      <c r="AD110" s="27"/>
      <c r="AE110" s="7"/>
    </row>
    <row r="111" spans="1:31" s="26" customFormat="1" x14ac:dyDescent="0.25">
      <c r="A111" s="26">
        <v>26</v>
      </c>
      <c r="B111" s="26">
        <v>-620</v>
      </c>
      <c r="C111" s="26">
        <v>11916</v>
      </c>
      <c r="D111" s="26">
        <v>14643</v>
      </c>
      <c r="E111" s="26">
        <v>14506</v>
      </c>
      <c r="F111" s="26">
        <v>11768</v>
      </c>
      <c r="G111" s="27"/>
      <c r="H111" s="7"/>
      <c r="I111" s="28">
        <f t="shared" si="14"/>
        <v>-2590</v>
      </c>
      <c r="J111" s="27">
        <f t="shared" si="14"/>
        <v>2875</v>
      </c>
      <c r="K111" s="7"/>
      <c r="L111" s="171">
        <f t="shared" si="22"/>
        <v>0.66309743720285474</v>
      </c>
      <c r="M111" s="27">
        <f t="shared" ca="1" si="15"/>
        <v>3.5114028482861238E-8</v>
      </c>
      <c r="N111" s="44"/>
      <c r="O111" s="44"/>
      <c r="P111" s="7"/>
      <c r="Q111" s="28">
        <f t="shared" ca="1" si="16"/>
        <v>-2568.1133972354805</v>
      </c>
      <c r="R111" s="27">
        <f t="shared" ca="1" si="17"/>
        <v>2854.1421387373775</v>
      </c>
      <c r="S111" s="7"/>
      <c r="T111" s="28">
        <f t="shared" ca="1" si="18"/>
        <v>0.66873954288437376</v>
      </c>
      <c r="U111" s="27">
        <f t="shared" ca="1" si="19"/>
        <v>0.74868009738240304</v>
      </c>
      <c r="V111" s="7"/>
      <c r="W111" s="28">
        <f t="shared" ca="1" si="20"/>
        <v>0.66328482457831761</v>
      </c>
      <c r="X111" s="27">
        <f t="shared" ca="1" si="24"/>
        <v>214.00512965690223</v>
      </c>
      <c r="Y111" s="7"/>
      <c r="Z111" s="28">
        <f t="shared" si="23"/>
        <v>213.93899999999996</v>
      </c>
      <c r="AA111" s="27">
        <f t="shared" si="21"/>
        <v>3.7339399484241484</v>
      </c>
      <c r="AB111" s="7"/>
      <c r="AC111" s="28">
        <f t="shared" ca="1" si="13"/>
        <v>6.6129656902262468E-2</v>
      </c>
      <c r="AD111" s="27"/>
      <c r="AE111" s="7"/>
    </row>
    <row r="112" spans="1:31" s="26" customFormat="1" x14ac:dyDescent="0.25">
      <c r="A112" s="26">
        <v>27</v>
      </c>
      <c r="B112" s="26">
        <v>-638</v>
      </c>
      <c r="C112" s="26">
        <v>12069</v>
      </c>
      <c r="D112" s="26">
        <v>14767</v>
      </c>
      <c r="E112" s="26">
        <v>14361</v>
      </c>
      <c r="F112" s="26">
        <v>11653</v>
      </c>
      <c r="G112" s="27"/>
      <c r="H112" s="7"/>
      <c r="I112" s="28">
        <f t="shared" si="14"/>
        <v>-2292</v>
      </c>
      <c r="J112" s="27">
        <f t="shared" si="14"/>
        <v>3114</v>
      </c>
      <c r="K112" s="7"/>
      <c r="L112" s="171">
        <f t="shared" si="22"/>
        <v>0.58457972439667916</v>
      </c>
      <c r="M112" s="27">
        <f t="shared" ca="1" si="15"/>
        <v>4.1633158981699278E-7</v>
      </c>
      <c r="N112" s="44"/>
      <c r="O112" s="44"/>
      <c r="P112" s="7"/>
      <c r="Q112" s="28">
        <f t="shared" ca="1" si="16"/>
        <v>-2270.1133972354805</v>
      </c>
      <c r="R112" s="27">
        <f t="shared" ca="1" si="17"/>
        <v>3093.1421387373775</v>
      </c>
      <c r="S112" s="7"/>
      <c r="T112" s="28">
        <f t="shared" ca="1" si="18"/>
        <v>0.59114001632372082</v>
      </c>
      <c r="U112" s="27">
        <f t="shared" ca="1" si="19"/>
        <v>0.81137303087223678</v>
      </c>
      <c r="V112" s="7"/>
      <c r="W112" s="28">
        <f t="shared" ca="1" si="20"/>
        <v>0.58522496201943297</v>
      </c>
      <c r="X112" s="27">
        <f t="shared" ca="1" si="24"/>
        <v>208.26820447855266</v>
      </c>
      <c r="Y112" s="7"/>
      <c r="Z112" s="28">
        <f t="shared" si="23"/>
        <v>208.19699999999997</v>
      </c>
      <c r="AA112" s="27">
        <f t="shared" si="21"/>
        <v>3.6337231427746337</v>
      </c>
      <c r="AB112" s="7"/>
      <c r="AC112" s="28">
        <f t="shared" ca="1" si="13"/>
        <v>7.1204478552687078E-2</v>
      </c>
      <c r="AD112" s="27"/>
      <c r="AE112" s="7"/>
    </row>
    <row r="113" spans="1:31" s="26" customFormat="1" x14ac:dyDescent="0.25">
      <c r="A113" s="26">
        <v>28</v>
      </c>
      <c r="B113" s="26">
        <v>-602</v>
      </c>
      <c r="C113" s="26">
        <v>12220</v>
      </c>
      <c r="D113" s="26">
        <v>14864</v>
      </c>
      <c r="E113" s="26">
        <v>14207</v>
      </c>
      <c r="F113" s="26">
        <v>11548</v>
      </c>
      <c r="G113" s="27"/>
      <c r="H113" s="7"/>
      <c r="I113" s="28">
        <f t="shared" si="14"/>
        <v>-1987</v>
      </c>
      <c r="J113" s="27">
        <f t="shared" si="14"/>
        <v>3316</v>
      </c>
      <c r="K113" s="7"/>
      <c r="L113" s="171">
        <f t="shared" si="22"/>
        <v>0.50509375029480419</v>
      </c>
      <c r="M113" s="27">
        <f t="shared" ca="1" si="15"/>
        <v>1.0204016774788969E-7</v>
      </c>
      <c r="N113" s="44"/>
      <c r="O113" s="44"/>
      <c r="P113" s="7"/>
      <c r="Q113" s="28">
        <f t="shared" ca="1" si="16"/>
        <v>-1965.1133972354805</v>
      </c>
      <c r="R113" s="27">
        <f t="shared" ca="1" si="17"/>
        <v>3295.1421387373775</v>
      </c>
      <c r="S113" s="7"/>
      <c r="T113" s="28">
        <f t="shared" ca="1" si="18"/>
        <v>0.51171768209218005</v>
      </c>
      <c r="U113" s="27">
        <f t="shared" ca="1" si="19"/>
        <v>0.86436036377996239</v>
      </c>
      <c r="V113" s="7"/>
      <c r="W113" s="28">
        <f t="shared" ca="1" si="20"/>
        <v>0.50541318756211639</v>
      </c>
      <c r="X113" s="27">
        <f t="shared" ca="1" si="24"/>
        <v>202.78204515843368</v>
      </c>
      <c r="Y113" s="7"/>
      <c r="Z113" s="28">
        <f t="shared" si="23"/>
        <v>202.77899999999997</v>
      </c>
      <c r="AA113" s="27">
        <f t="shared" si="21"/>
        <v>3.539161203901581</v>
      </c>
      <c r="AB113" s="7"/>
      <c r="AC113" s="28">
        <f t="shared" ca="1" si="13"/>
        <v>3.0451584337072291E-3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12382</v>
      </c>
      <c r="D114" s="26">
        <v>14952</v>
      </c>
      <c r="E114" s="26">
        <v>14049</v>
      </c>
      <c r="F114" s="26">
        <v>11466</v>
      </c>
      <c r="G114" s="27"/>
      <c r="H114" s="7"/>
      <c r="I114" s="28">
        <f t="shared" si="14"/>
        <v>-1667</v>
      </c>
      <c r="J114" s="27">
        <f t="shared" si="14"/>
        <v>3486</v>
      </c>
      <c r="K114" s="7"/>
      <c r="L114" s="171">
        <f t="shared" si="22"/>
        <v>0.42037526774763423</v>
      </c>
      <c r="M114" s="27">
        <f t="shared" ca="1" si="15"/>
        <v>1.9082160877134743E-6</v>
      </c>
      <c r="N114" s="44"/>
      <c r="O114" s="44"/>
      <c r="P114" s="7"/>
      <c r="Q114" s="28">
        <f t="shared" ca="1" si="16"/>
        <v>-1645.1133972354805</v>
      </c>
      <c r="R114" s="27">
        <f t="shared" ca="1" si="17"/>
        <v>3465.1421387373775</v>
      </c>
      <c r="S114" s="7"/>
      <c r="T114" s="28">
        <f t="shared" ca="1" si="18"/>
        <v>0.42838933142302249</v>
      </c>
      <c r="U114" s="27">
        <f t="shared" ca="1" si="19"/>
        <v>0.90895366375181064</v>
      </c>
      <c r="V114" s="7"/>
      <c r="W114" s="28">
        <f t="shared" ca="1" si="20"/>
        <v>0.42175664969616022</v>
      </c>
      <c r="X114" s="27">
        <f t="shared" ca="1" si="24"/>
        <v>197.35755939453009</v>
      </c>
      <c r="Y114" s="7"/>
      <c r="Z114" s="28">
        <f t="shared" si="23"/>
        <v>197.31599999999997</v>
      </c>
      <c r="AA114" s="27">
        <f t="shared" si="21"/>
        <v>3.4438138668651308</v>
      </c>
      <c r="AB114" s="7"/>
      <c r="AC114" s="28">
        <f t="shared" ca="1" si="13"/>
        <v>4.1559394530111149E-2</v>
      </c>
      <c r="AD114" s="27"/>
      <c r="AE114" s="7"/>
    </row>
    <row r="115" spans="1:31" s="26" customFormat="1" x14ac:dyDescent="0.25">
      <c r="A115" s="26">
        <v>30</v>
      </c>
      <c r="B115" s="26">
        <v>-628</v>
      </c>
      <c r="C115" s="26">
        <v>12558</v>
      </c>
      <c r="D115" s="26">
        <v>15023</v>
      </c>
      <c r="E115" s="26">
        <v>13873</v>
      </c>
      <c r="F115" s="26">
        <v>11394</v>
      </c>
      <c r="G115" s="27"/>
      <c r="H115" s="7"/>
      <c r="I115" s="28">
        <f t="shared" si="14"/>
        <v>-1315</v>
      </c>
      <c r="J115" s="27">
        <f t="shared" si="14"/>
        <v>3629</v>
      </c>
      <c r="K115" s="7"/>
      <c r="L115" s="171">
        <f t="shared" si="22"/>
        <v>0.32871150482732547</v>
      </c>
      <c r="M115" s="27">
        <f t="shared" ca="1" si="15"/>
        <v>1.2261567225421527E-6</v>
      </c>
      <c r="N115" s="44"/>
      <c r="O115" s="44"/>
      <c r="P115" s="7"/>
      <c r="Q115" s="28">
        <f t="shared" ca="1" si="16"/>
        <v>-1293.1133972354805</v>
      </c>
      <c r="R115" s="27">
        <f t="shared" ca="1" si="17"/>
        <v>3608.1421387373775</v>
      </c>
      <c r="S115" s="7"/>
      <c r="T115" s="28">
        <f t="shared" ca="1" si="18"/>
        <v>0.3367281456869492</v>
      </c>
      <c r="U115" s="27">
        <f t="shared" ca="1" si="19"/>
        <v>0.94646449843401248</v>
      </c>
      <c r="V115" s="7"/>
      <c r="W115" s="28">
        <f t="shared" ca="1" si="20"/>
        <v>0.32981882443906463</v>
      </c>
      <c r="X115" s="27">
        <f t="shared" ca="1" si="24"/>
        <v>191.67829527146591</v>
      </c>
      <c r="Y115" s="7"/>
      <c r="Z115" s="28">
        <f t="shared" si="23"/>
        <v>191.66399999999999</v>
      </c>
      <c r="AA115" s="27">
        <f t="shared" si="21"/>
        <v>3.3451678575424113</v>
      </c>
      <c r="AB115" s="7"/>
      <c r="AC115" s="28">
        <f t="shared" ca="1" si="13"/>
        <v>1.4295271465925907E-2</v>
      </c>
      <c r="AD115" s="27"/>
      <c r="AE115" s="7"/>
    </row>
    <row r="116" spans="1:31" s="26" customFormat="1" x14ac:dyDescent="0.25">
      <c r="A116" s="26">
        <v>31</v>
      </c>
      <c r="B116" s="26">
        <v>-635</v>
      </c>
      <c r="C116" s="26">
        <v>12755</v>
      </c>
      <c r="D116" s="26">
        <v>15088</v>
      </c>
      <c r="E116" s="26">
        <v>13700</v>
      </c>
      <c r="F116" s="26">
        <v>11344</v>
      </c>
      <c r="G116" s="27"/>
      <c r="H116" s="7"/>
      <c r="I116" s="28">
        <f t="shared" si="14"/>
        <v>-945</v>
      </c>
      <c r="J116" s="27">
        <f t="shared" si="14"/>
        <v>3744</v>
      </c>
      <c r="K116" s="7"/>
      <c r="L116" s="171">
        <f t="shared" si="22"/>
        <v>0.23277522291126809</v>
      </c>
      <c r="M116" s="27">
        <f t="shared" ca="1" si="15"/>
        <v>2.228963806754194E-7</v>
      </c>
      <c r="N116" s="44"/>
      <c r="O116" s="44"/>
      <c r="P116" s="7"/>
      <c r="Q116" s="28">
        <f t="shared" ca="1" si="16"/>
        <v>-923.11339723548053</v>
      </c>
      <c r="R116" s="27">
        <f t="shared" ca="1" si="17"/>
        <v>3723.1421387373775</v>
      </c>
      <c r="S116" s="7"/>
      <c r="T116" s="28">
        <f t="shared" ca="1" si="18"/>
        <v>0.24037974022573577</v>
      </c>
      <c r="U116" s="27">
        <f t="shared" ca="1" si="19"/>
        <v>0.9766305542973216</v>
      </c>
      <c r="V116" s="7"/>
      <c r="W116" s="28">
        <f t="shared" ca="1" si="20"/>
        <v>0.23324734194358454</v>
      </c>
      <c r="X116" s="27">
        <f t="shared" ca="1" si="24"/>
        <v>185.89840515847891</v>
      </c>
      <c r="Y116" s="7"/>
      <c r="Z116" s="28">
        <f t="shared" si="23"/>
        <v>185.94899999999998</v>
      </c>
      <c r="AA116" s="27">
        <f t="shared" si="21"/>
        <v>3.2454222907909354</v>
      </c>
      <c r="AB116" s="7"/>
      <c r="AC116" s="28">
        <f t="shared" ca="1" si="13"/>
        <v>-5.0594841521075296E-2</v>
      </c>
      <c r="AD116" s="27"/>
      <c r="AE116" s="7"/>
    </row>
    <row r="117" spans="1:31" s="26" customFormat="1" x14ac:dyDescent="0.25">
      <c r="A117" s="26">
        <v>32</v>
      </c>
      <c r="B117" s="26">
        <v>-642</v>
      </c>
      <c r="C117" s="26">
        <v>12926</v>
      </c>
      <c r="D117" s="26">
        <v>15108</v>
      </c>
      <c r="E117" s="26">
        <v>13493</v>
      </c>
      <c r="F117" s="26">
        <v>11295</v>
      </c>
      <c r="G117" s="27"/>
      <c r="H117" s="7"/>
      <c r="I117" s="28">
        <f t="shared" si="14"/>
        <v>-567</v>
      </c>
      <c r="J117" s="27">
        <f t="shared" si="14"/>
        <v>3813</v>
      </c>
      <c r="K117" s="7"/>
      <c r="L117" s="171">
        <f t="shared" si="22"/>
        <v>0.13342844710151081</v>
      </c>
      <c r="M117" s="27">
        <f t="shared" ca="1" si="15"/>
        <v>1.5683784145248224E-6</v>
      </c>
      <c r="N117" s="44"/>
      <c r="O117" s="44"/>
      <c r="P117" s="7"/>
      <c r="Q117" s="28">
        <f t="shared" ca="1" si="16"/>
        <v>-545.11339723548053</v>
      </c>
      <c r="R117" s="27">
        <f t="shared" ca="1" si="17"/>
        <v>3792.1421387373775</v>
      </c>
      <c r="S117" s="7"/>
      <c r="T117" s="28">
        <f t="shared" ca="1" si="18"/>
        <v>0.14194812599779341</v>
      </c>
      <c r="U117" s="27">
        <f t="shared" ca="1" si="19"/>
        <v>0.99473018781530709</v>
      </c>
      <c r="V117" s="7"/>
      <c r="W117" s="28">
        <f t="shared" ca="1" si="20"/>
        <v>0.13468079625990267</v>
      </c>
      <c r="X117" s="27">
        <f t="shared" ca="1" si="24"/>
        <v>180.17678167031977</v>
      </c>
      <c r="Y117" s="7"/>
      <c r="Z117" s="28">
        <f t="shared" si="23"/>
        <v>180.17099999999999</v>
      </c>
      <c r="AA117" s="27">
        <f t="shared" si="21"/>
        <v>3.1445771666107034</v>
      </c>
      <c r="AB117" s="7"/>
      <c r="AC117" s="28">
        <f t="shared" ca="1" si="13"/>
        <v>5.7816703197772767E-3</v>
      </c>
      <c r="AD117" s="27"/>
      <c r="AE117" s="7"/>
    </row>
    <row r="118" spans="1:31" s="26" customFormat="1" x14ac:dyDescent="0.25">
      <c r="A118" s="26">
        <v>33</v>
      </c>
      <c r="B118" s="26">
        <v>-622</v>
      </c>
      <c r="C118" s="26">
        <v>13127</v>
      </c>
      <c r="D118" s="26">
        <v>15132</v>
      </c>
      <c r="E118" s="26">
        <v>13317</v>
      </c>
      <c r="F118" s="26">
        <v>11285</v>
      </c>
      <c r="G118" s="27"/>
      <c r="H118" s="7"/>
      <c r="I118" s="28">
        <f t="shared" si="14"/>
        <v>-190</v>
      </c>
      <c r="J118" s="27">
        <f t="shared" si="14"/>
        <v>3847</v>
      </c>
      <c r="K118" s="7"/>
      <c r="L118" s="171">
        <f t="shared" si="22"/>
        <v>3.586983872962457E-2</v>
      </c>
      <c r="M118" s="27">
        <f t="shared" ca="1" si="15"/>
        <v>3.2710338937057085E-7</v>
      </c>
      <c r="N118" s="44"/>
      <c r="O118" s="44"/>
      <c r="P118" s="7"/>
      <c r="Q118" s="28">
        <f t="shared" ca="1" si="16"/>
        <v>-168.11339723548056</v>
      </c>
      <c r="R118" s="27">
        <f t="shared" ca="1" si="17"/>
        <v>3826.1421387373775</v>
      </c>
      <c r="S118" s="7"/>
      <c r="T118" s="28">
        <f t="shared" ca="1" si="18"/>
        <v>4.37769128656922E-2</v>
      </c>
      <c r="U118" s="27">
        <f t="shared" ca="1" si="19"/>
        <v>1.0036488478096768</v>
      </c>
      <c r="V118" s="7"/>
      <c r="W118" s="28">
        <f t="shared" ca="1" si="20"/>
        <v>3.6441768261446954E-2</v>
      </c>
      <c r="X118" s="27">
        <f t="shared" ca="1" si="24"/>
        <v>174.5456028344579</v>
      </c>
      <c r="Y118" s="7"/>
      <c r="Z118" s="28">
        <f t="shared" si="23"/>
        <v>174.57299999999998</v>
      </c>
      <c r="AA118" s="27">
        <f t="shared" si="21"/>
        <v>3.0468736350840606</v>
      </c>
      <c r="AB118" s="7"/>
      <c r="AC118" s="28">
        <f t="shared" ca="1" si="13"/>
        <v>-2.7397165542083712E-2</v>
      </c>
      <c r="AD118" s="27"/>
      <c r="AE118" s="7"/>
    </row>
    <row r="119" spans="1:31" s="26" customFormat="1" x14ac:dyDescent="0.25">
      <c r="A119" s="26">
        <v>34</v>
      </c>
      <c r="B119" s="26">
        <v>-620</v>
      </c>
      <c r="C119" s="26">
        <v>13313</v>
      </c>
      <c r="D119" s="26">
        <v>15128</v>
      </c>
      <c r="E119" s="26">
        <v>13130</v>
      </c>
      <c r="F119" s="26">
        <v>11284</v>
      </c>
      <c r="G119" s="27"/>
      <c r="H119" s="7"/>
      <c r="I119" s="28">
        <f t="shared" si="14"/>
        <v>183</v>
      </c>
      <c r="J119" s="27">
        <f t="shared" si="14"/>
        <v>3844</v>
      </c>
      <c r="K119" s="7"/>
      <c r="L119" s="171">
        <f t="shared" si="22"/>
        <v>-6.1719606602994664E-2</v>
      </c>
      <c r="M119" s="27">
        <f t="shared" ca="1" si="15"/>
        <v>1.071066743580946E-6</v>
      </c>
      <c r="N119" s="44"/>
      <c r="O119" s="44"/>
      <c r="P119" s="7"/>
      <c r="Q119" s="28">
        <f t="shared" ca="1" si="16"/>
        <v>204.88660276451944</v>
      </c>
      <c r="R119" s="27">
        <f t="shared" ca="1" si="17"/>
        <v>3823.1421387373775</v>
      </c>
      <c r="S119" s="7"/>
      <c r="T119" s="28">
        <f t="shared" ca="1" si="18"/>
        <v>-5.335269588304456E-2</v>
      </c>
      <c r="U119" s="27">
        <f t="shared" ca="1" si="19"/>
        <v>1.0028619072219382</v>
      </c>
      <c r="V119" s="7"/>
      <c r="W119" s="28">
        <f t="shared" ca="1" si="20"/>
        <v>-6.0684683058194883E-2</v>
      </c>
      <c r="X119" s="27">
        <f t="shared" ca="1" si="24"/>
        <v>169.00331636539499</v>
      </c>
      <c r="Y119" s="7"/>
      <c r="Z119" s="28">
        <f t="shared" si="23"/>
        <v>168.99299999999997</v>
      </c>
      <c r="AA119" s="27">
        <f t="shared" si="21"/>
        <v>2.9494842628227769</v>
      </c>
      <c r="AB119" s="7"/>
      <c r="AC119" s="28">
        <f t="shared" ca="1" si="13"/>
        <v>1.031636539502756E-2</v>
      </c>
      <c r="AD119" s="27"/>
      <c r="AE119" s="7"/>
    </row>
    <row r="120" spans="1:31" s="26" customFormat="1" x14ac:dyDescent="0.25">
      <c r="A120" s="26">
        <v>35</v>
      </c>
      <c r="B120" s="26">
        <v>-624</v>
      </c>
      <c r="C120" s="26">
        <v>13497</v>
      </c>
      <c r="D120" s="26">
        <v>15113</v>
      </c>
      <c r="E120" s="26">
        <v>12942</v>
      </c>
      <c r="F120" s="26">
        <v>11306</v>
      </c>
      <c r="G120" s="27"/>
      <c r="H120" s="7"/>
      <c r="I120" s="28">
        <f t="shared" si="14"/>
        <v>555</v>
      </c>
      <c r="J120" s="27">
        <f t="shared" si="14"/>
        <v>3807</v>
      </c>
      <c r="K120" s="7"/>
      <c r="L120" s="171">
        <f t="shared" si="22"/>
        <v>-0.15934869103487156</v>
      </c>
      <c r="M120" s="27">
        <f t="shared" ca="1" si="15"/>
        <v>3.4713537241289322E-6</v>
      </c>
      <c r="N120" s="44"/>
      <c r="O120" s="44"/>
      <c r="P120" s="7"/>
      <c r="Q120" s="28">
        <f t="shared" ca="1" si="16"/>
        <v>576.88660276451947</v>
      </c>
      <c r="R120" s="27">
        <f t="shared" ca="1" si="17"/>
        <v>3786.1421387373775</v>
      </c>
      <c r="S120" s="7"/>
      <c r="T120" s="28">
        <f t="shared" ca="1" si="18"/>
        <v>-0.1502219035359402</v>
      </c>
      <c r="U120" s="27">
        <f t="shared" ca="1" si="19"/>
        <v>0.99315630663983012</v>
      </c>
      <c r="V120" s="7"/>
      <c r="W120" s="28">
        <f t="shared" ca="1" si="20"/>
        <v>-0.15748553411068913</v>
      </c>
      <c r="X120" s="27">
        <f t="shared" ca="1" si="24"/>
        <v>163.45573489477761</v>
      </c>
      <c r="Y120" s="7"/>
      <c r="Z120" s="28">
        <f t="shared" si="23"/>
        <v>163.37699999999995</v>
      </c>
      <c r="AA120" s="27">
        <f t="shared" si="21"/>
        <v>2.851466572030775</v>
      </c>
      <c r="AB120" s="7"/>
      <c r="AC120" s="28">
        <f t="shared" ca="1" si="13"/>
        <v>7.8734894777653608E-2</v>
      </c>
      <c r="AD120" s="27"/>
      <c r="AE120" s="7"/>
    </row>
    <row r="121" spans="1:31" s="26" customFormat="1" x14ac:dyDescent="0.25">
      <c r="A121" s="26">
        <v>36</v>
      </c>
      <c r="B121" s="26">
        <v>-609</v>
      </c>
      <c r="C121" s="26">
        <v>13679</v>
      </c>
      <c r="D121" s="26">
        <v>15068</v>
      </c>
      <c r="E121" s="26">
        <v>12759</v>
      </c>
      <c r="F121" s="26">
        <v>11339</v>
      </c>
      <c r="G121" s="27"/>
      <c r="H121" s="7"/>
      <c r="I121" s="28">
        <f t="shared" si="14"/>
        <v>920</v>
      </c>
      <c r="J121" s="27">
        <f t="shared" si="14"/>
        <v>3729</v>
      </c>
      <c r="K121" s="7"/>
      <c r="L121" s="171">
        <f t="shared" si="22"/>
        <v>-0.25316522785160467</v>
      </c>
      <c r="M121" s="27">
        <f t="shared" ca="1" si="15"/>
        <v>6.0888868538118001E-7</v>
      </c>
      <c r="N121" s="44"/>
      <c r="O121" s="44"/>
      <c r="P121" s="7"/>
      <c r="Q121" s="28">
        <f t="shared" ca="1" si="16"/>
        <v>941.88660276451947</v>
      </c>
      <c r="R121" s="27">
        <f t="shared" ca="1" si="17"/>
        <v>3708.1421387373775</v>
      </c>
      <c r="S121" s="7"/>
      <c r="T121" s="28">
        <f t="shared" ca="1" si="18"/>
        <v>-0.24526830351794804</v>
      </c>
      <c r="U121" s="27">
        <f t="shared" ca="1" si="19"/>
        <v>0.97269585135862913</v>
      </c>
      <c r="V121" s="7"/>
      <c r="W121" s="28">
        <f t="shared" ca="1" si="20"/>
        <v>-0.25238491465462465</v>
      </c>
      <c r="X121" s="27">
        <f t="shared" ca="1" si="24"/>
        <v>157.92040556645134</v>
      </c>
      <c r="Y121" s="7"/>
      <c r="Z121" s="28">
        <f t="shared" si="23"/>
        <v>157.89599999999996</v>
      </c>
      <c r="AA121" s="27">
        <f t="shared" si="21"/>
        <v>2.7558050757289658</v>
      </c>
      <c r="AB121" s="7"/>
      <c r="AC121" s="28">
        <f t="shared" ca="1" si="13"/>
        <v>2.4405566451378036E-2</v>
      </c>
      <c r="AD121" s="27"/>
      <c r="AE121" s="7"/>
    </row>
    <row r="122" spans="1:31" s="26" customFormat="1" x14ac:dyDescent="0.25">
      <c r="A122" s="26">
        <v>37</v>
      </c>
      <c r="B122" s="26">
        <v>-615</v>
      </c>
      <c r="C122" s="26">
        <v>13857</v>
      </c>
      <c r="D122" s="26">
        <v>15017</v>
      </c>
      <c r="E122" s="26">
        <v>12583</v>
      </c>
      <c r="F122" s="26">
        <v>11397</v>
      </c>
      <c r="G122" s="27"/>
      <c r="H122" s="7"/>
      <c r="I122" s="28">
        <f t="shared" si="14"/>
        <v>1274</v>
      </c>
      <c r="J122" s="27">
        <f t="shared" si="14"/>
        <v>3620</v>
      </c>
      <c r="K122" s="7"/>
      <c r="L122" s="171">
        <f t="shared" si="22"/>
        <v>-0.34555568492586569</v>
      </c>
      <c r="M122" s="27">
        <f t="shared" ca="1" si="15"/>
        <v>1.4287857546098859E-6</v>
      </c>
      <c r="N122" s="44"/>
      <c r="O122" s="44"/>
      <c r="P122" s="7"/>
      <c r="Q122" s="28">
        <f t="shared" ca="1" si="16"/>
        <v>1295.8866027645195</v>
      </c>
      <c r="R122" s="27">
        <f t="shared" ca="1" si="17"/>
        <v>3599.1421387373775</v>
      </c>
      <c r="S122" s="7"/>
      <c r="T122" s="28">
        <f t="shared" ca="1" si="18"/>
        <v>-0.33745029144570354</v>
      </c>
      <c r="U122" s="27">
        <f t="shared" ca="1" si="19"/>
        <v>0.94410367667079698</v>
      </c>
      <c r="V122" s="7"/>
      <c r="W122" s="28">
        <f t="shared" ca="1" si="20"/>
        <v>-0.34436036666087938</v>
      </c>
      <c r="X122" s="27">
        <f t="shared" ca="1" si="24"/>
        <v>152.42678425625854</v>
      </c>
      <c r="Y122" s="7"/>
      <c r="Z122" s="28">
        <f t="shared" si="23"/>
        <v>152.36099999999996</v>
      </c>
      <c r="AA122" s="27">
        <f t="shared" si="21"/>
        <v>2.6592011016310795</v>
      </c>
      <c r="AB122" s="7"/>
      <c r="AC122" s="28">
        <f t="shared" ca="1" si="13"/>
        <v>6.5784256258581308E-2</v>
      </c>
      <c r="AD122" s="27"/>
      <c r="AE122" s="7"/>
    </row>
    <row r="123" spans="1:31" s="26" customFormat="1" x14ac:dyDescent="0.25">
      <c r="A123" s="26">
        <v>38</v>
      </c>
      <c r="B123" s="26">
        <v>-620</v>
      </c>
      <c r="C123" s="26">
        <v>14031</v>
      </c>
      <c r="D123" s="26">
        <v>14947</v>
      </c>
      <c r="E123" s="26">
        <v>12411</v>
      </c>
      <c r="F123" s="26">
        <v>11471</v>
      </c>
      <c r="G123" s="27"/>
      <c r="H123" s="7"/>
      <c r="I123" s="28">
        <f t="shared" si="14"/>
        <v>1620</v>
      </c>
      <c r="J123" s="27">
        <f t="shared" si="14"/>
        <v>3476</v>
      </c>
      <c r="K123" s="7"/>
      <c r="L123" s="171">
        <f t="shared" si="22"/>
        <v>-0.43543460435932058</v>
      </c>
      <c r="M123" s="27">
        <f t="shared" ca="1" si="15"/>
        <v>1.5604000679057857E-6</v>
      </c>
      <c r="N123" s="44"/>
      <c r="O123" s="44"/>
      <c r="P123" s="7"/>
      <c r="Q123" s="28">
        <f t="shared" ca="1" si="16"/>
        <v>1641.8866027645195</v>
      </c>
      <c r="R123" s="27">
        <f t="shared" ca="1" si="17"/>
        <v>3455.1421387373775</v>
      </c>
      <c r="S123" s="7"/>
      <c r="T123" s="28">
        <f t="shared" ca="1" si="18"/>
        <v>-0.42754907060673014</v>
      </c>
      <c r="U123" s="27">
        <f t="shared" ca="1" si="19"/>
        <v>0.90633052845934903</v>
      </c>
      <c r="V123" s="7"/>
      <c r="W123" s="28">
        <f t="shared" ca="1" si="20"/>
        <v>-0.43418544461456982</v>
      </c>
      <c r="X123" s="27">
        <f t="shared" ca="1" si="24"/>
        <v>146.86899547768644</v>
      </c>
      <c r="Y123" s="7"/>
      <c r="Z123" s="28">
        <f t="shared" si="23"/>
        <v>146.78099999999995</v>
      </c>
      <c r="AA123" s="27">
        <f t="shared" si="21"/>
        <v>2.5618117293697962</v>
      </c>
      <c r="AB123" s="7"/>
      <c r="AC123" s="28">
        <f t="shared" ca="1" si="13"/>
        <v>8.7995477686490631E-2</v>
      </c>
      <c r="AD123" s="27"/>
      <c r="AE123" s="7"/>
    </row>
    <row r="124" spans="1:31" s="26" customFormat="1" x14ac:dyDescent="0.25">
      <c r="A124" s="26">
        <v>39</v>
      </c>
      <c r="B124" s="26">
        <v>-640</v>
      </c>
      <c r="C124" s="26">
        <v>14206</v>
      </c>
      <c r="D124" s="26">
        <v>14852</v>
      </c>
      <c r="E124" s="26">
        <v>12238</v>
      </c>
      <c r="F124" s="26">
        <v>11565</v>
      </c>
      <c r="G124" s="27"/>
      <c r="H124" s="7"/>
      <c r="I124" s="28">
        <f t="shared" si="14"/>
        <v>1968</v>
      </c>
      <c r="J124" s="27">
        <f t="shared" si="14"/>
        <v>3287</v>
      </c>
      <c r="K124" s="7"/>
      <c r="L124" s="171">
        <f t="shared" si="22"/>
        <v>-0.52387604954760669</v>
      </c>
      <c r="M124" s="27">
        <f t="shared" ca="1" si="15"/>
        <v>3.2376704516671204E-7</v>
      </c>
      <c r="N124" s="44"/>
      <c r="O124" s="44"/>
      <c r="P124" s="7"/>
      <c r="Q124" s="28">
        <f t="shared" ca="1" si="16"/>
        <v>1989.8866027645195</v>
      </c>
      <c r="R124" s="27">
        <f t="shared" ca="1" si="17"/>
        <v>3266.1421387373775</v>
      </c>
      <c r="S124" s="7"/>
      <c r="T124" s="28">
        <f t="shared" ca="1" si="18"/>
        <v>-0.51816865195943895</v>
      </c>
      <c r="U124" s="27">
        <f t="shared" ca="1" si="19"/>
        <v>0.85675327143182356</v>
      </c>
      <c r="V124" s="7"/>
      <c r="W124" s="28">
        <f t="shared" ca="1" si="20"/>
        <v>-0.52444505485967918</v>
      </c>
      <c r="X124" s="27">
        <f t="shared" ca="1" si="24"/>
        <v>140.99406413845901</v>
      </c>
      <c r="Y124" s="7"/>
      <c r="Z124" s="28">
        <f t="shared" si="23"/>
        <v>141.02099999999996</v>
      </c>
      <c r="AA124" s="27">
        <f t="shared" si="21"/>
        <v>2.4612807644549224</v>
      </c>
      <c r="AB124" s="7"/>
      <c r="AC124" s="28">
        <f t="shared" ca="1" si="13"/>
        <v>-2.6935861540948736E-2</v>
      </c>
      <c r="AD124" s="27"/>
      <c r="AE124" s="7"/>
    </row>
    <row r="125" spans="1:31" s="26" customFormat="1" x14ac:dyDescent="0.25">
      <c r="A125" s="26">
        <v>40</v>
      </c>
      <c r="B125" s="26">
        <v>-636</v>
      </c>
      <c r="C125" s="26">
        <v>14364</v>
      </c>
      <c r="D125" s="26">
        <v>14747</v>
      </c>
      <c r="E125" s="26">
        <v>12081</v>
      </c>
      <c r="F125" s="26">
        <v>11672</v>
      </c>
      <c r="G125" s="27"/>
      <c r="H125" s="7"/>
      <c r="I125" s="28">
        <f t="shared" si="14"/>
        <v>2283</v>
      </c>
      <c r="J125" s="27">
        <f t="shared" si="14"/>
        <v>3075</v>
      </c>
      <c r="K125" s="7"/>
      <c r="L125" s="171">
        <f t="shared" si="22"/>
        <v>-0.60652652727759393</v>
      </c>
      <c r="M125" s="27">
        <f t="shared" ca="1" si="15"/>
        <v>2.1107456531004401E-7</v>
      </c>
      <c r="N125" s="44"/>
      <c r="O125" s="44"/>
      <c r="P125" s="7"/>
      <c r="Q125" s="28">
        <f t="shared" ca="1" si="16"/>
        <v>2304.8866027645195</v>
      </c>
      <c r="R125" s="27">
        <f t="shared" ca="1" si="17"/>
        <v>3054.1421387373775</v>
      </c>
      <c r="S125" s="7"/>
      <c r="T125" s="28">
        <f t="shared" ca="1" si="18"/>
        <v>-0.60019499714939095</v>
      </c>
      <c r="U125" s="27">
        <f t="shared" ca="1" si="19"/>
        <v>0.80114280323163622</v>
      </c>
      <c r="V125" s="7"/>
      <c r="W125" s="28">
        <f t="shared" ca="1" si="20"/>
        <v>-0.60606709875724496</v>
      </c>
      <c r="X125" s="27">
        <f t="shared" ca="1" si="24"/>
        <v>135.35852556897953</v>
      </c>
      <c r="Y125" s="7"/>
      <c r="Z125" s="28">
        <f t="shared" si="23"/>
        <v>135.29699999999997</v>
      </c>
      <c r="AA125" s="27">
        <f t="shared" si="21"/>
        <v>2.3613781180707676</v>
      </c>
      <c r="AB125" s="7"/>
      <c r="AC125" s="28">
        <f t="shared" ca="1" si="13"/>
        <v>6.152556897956174E-2</v>
      </c>
      <c r="AD125" s="27"/>
      <c r="AE125" s="7"/>
    </row>
    <row r="126" spans="1:31" s="26" customFormat="1" x14ac:dyDescent="0.25">
      <c r="A126" s="26">
        <v>41</v>
      </c>
      <c r="B126" s="26">
        <v>-629</v>
      </c>
      <c r="C126" s="26">
        <v>14508</v>
      </c>
      <c r="D126" s="26">
        <v>14620</v>
      </c>
      <c r="E126" s="26">
        <v>11930</v>
      </c>
      <c r="F126" s="26">
        <v>11795</v>
      </c>
      <c r="G126" s="27"/>
      <c r="H126" s="7"/>
      <c r="I126" s="28">
        <f t="shared" si="14"/>
        <v>2578</v>
      </c>
      <c r="J126" s="27">
        <f t="shared" si="14"/>
        <v>2825</v>
      </c>
      <c r="K126" s="7"/>
      <c r="L126" s="171">
        <f t="shared" si="22"/>
        <v>-0.68232144054525312</v>
      </c>
      <c r="M126" s="27">
        <f t="shared" ca="1" si="15"/>
        <v>7.51327903800419E-9</v>
      </c>
      <c r="N126" s="44"/>
      <c r="O126" s="44"/>
      <c r="P126" s="7"/>
      <c r="Q126" s="28">
        <f t="shared" ca="1" si="16"/>
        <v>2599.8866027645195</v>
      </c>
      <c r="R126" s="27">
        <f t="shared" ca="1" si="17"/>
        <v>2804.1421387373775</v>
      </c>
      <c r="S126" s="7"/>
      <c r="T126" s="28">
        <f t="shared" ca="1" si="18"/>
        <v>-0.67701332042252049</v>
      </c>
      <c r="U126" s="27">
        <f t="shared" ca="1" si="19"/>
        <v>0.73556442092009466</v>
      </c>
      <c r="V126" s="7"/>
      <c r="W126" s="28">
        <f t="shared" ca="1" si="20"/>
        <v>-0.68240811971828796</v>
      </c>
      <c r="X126" s="27">
        <f t="shared" ca="1" si="24"/>
        <v>129.61302024781065</v>
      </c>
      <c r="Y126" s="7"/>
      <c r="Z126" s="28">
        <f t="shared" si="23"/>
        <v>129.63599999999997</v>
      </c>
      <c r="AA126" s="27">
        <f t="shared" si="21"/>
        <v>2.2625750291153683</v>
      </c>
      <c r="AB126" s="7"/>
      <c r="AC126" s="28">
        <f t="shared" ca="1" si="13"/>
        <v>-2.2979752189314695E-2</v>
      </c>
      <c r="AD126" s="27"/>
      <c r="AE126" s="7"/>
    </row>
    <row r="127" spans="1:31" s="26" customFormat="1" x14ac:dyDescent="0.25">
      <c r="A127" s="26">
        <v>42</v>
      </c>
      <c r="B127" s="26">
        <v>-621</v>
      </c>
      <c r="C127" s="26">
        <v>14641</v>
      </c>
      <c r="D127" s="26">
        <v>14477</v>
      </c>
      <c r="E127" s="26">
        <v>11794</v>
      </c>
      <c r="F127" s="26">
        <v>11921</v>
      </c>
      <c r="G127" s="27"/>
      <c r="H127" s="7"/>
      <c r="I127" s="28">
        <f t="shared" si="14"/>
        <v>2847</v>
      </c>
      <c r="J127" s="27">
        <f t="shared" si="14"/>
        <v>2556</v>
      </c>
      <c r="K127" s="7"/>
      <c r="L127" s="171">
        <f t="shared" si="22"/>
        <v>-0.75062611297599735</v>
      </c>
      <c r="M127" s="27">
        <f t="shared" ca="1" si="15"/>
        <v>1.7318228249628847E-6</v>
      </c>
      <c r="N127" s="44"/>
      <c r="O127" s="44"/>
      <c r="P127" s="7"/>
      <c r="Q127" s="28">
        <f t="shared" ca="1" si="16"/>
        <v>2868.8866027645195</v>
      </c>
      <c r="R127" s="27">
        <f t="shared" ca="1" si="17"/>
        <v>2535.1421387373775</v>
      </c>
      <c r="S127" s="7"/>
      <c r="T127" s="28">
        <f t="shared" ca="1" si="18"/>
        <v>-0.7470612152037811</v>
      </c>
      <c r="U127" s="27">
        <f t="shared" ca="1" si="19"/>
        <v>0.66500208155287588</v>
      </c>
      <c r="V127" s="7"/>
      <c r="W127" s="28">
        <f t="shared" ca="1" si="20"/>
        <v>-0.7519421003714396</v>
      </c>
      <c r="X127" s="27">
        <f t="shared" ca="1" si="24"/>
        <v>123.95502911294415</v>
      </c>
      <c r="Y127" s="7"/>
      <c r="Z127" s="28">
        <f t="shared" si="23"/>
        <v>124.04699999999997</v>
      </c>
      <c r="AA127" s="27">
        <f t="shared" si="21"/>
        <v>2.1650285772214053</v>
      </c>
      <c r="AB127" s="7"/>
      <c r="AC127" s="28">
        <f t="shared" ca="1" si="13"/>
        <v>-9.1970887055822459E-2</v>
      </c>
      <c r="AD127" s="27"/>
      <c r="AE127" s="7"/>
    </row>
    <row r="128" spans="1:31" s="26" customFormat="1" x14ac:dyDescent="0.25">
      <c r="A128" s="26">
        <v>43</v>
      </c>
      <c r="B128" s="26">
        <v>-622</v>
      </c>
      <c r="C128" s="26">
        <v>14764</v>
      </c>
      <c r="D128" s="26">
        <v>14340</v>
      </c>
      <c r="E128" s="26">
        <v>11679</v>
      </c>
      <c r="F128" s="26">
        <v>12074</v>
      </c>
      <c r="G128" s="27"/>
      <c r="H128" s="7"/>
      <c r="I128" s="28">
        <f t="shared" si="14"/>
        <v>3085</v>
      </c>
      <c r="J128" s="27">
        <f t="shared" si="14"/>
        <v>2266</v>
      </c>
      <c r="K128" s="7"/>
      <c r="L128" s="171">
        <f t="shared" si="22"/>
        <v>-0.81188601895525825</v>
      </c>
      <c r="M128" s="27">
        <f t="shared" ca="1" si="15"/>
        <v>2.1819622637165984E-6</v>
      </c>
      <c r="N128" s="44"/>
      <c r="O128" s="44"/>
      <c r="P128" s="7"/>
      <c r="Q128" s="28">
        <f t="shared" ca="1" si="16"/>
        <v>3106.8866027645195</v>
      </c>
      <c r="R128" s="27">
        <f t="shared" ca="1" si="17"/>
        <v>2245.1421387373775</v>
      </c>
      <c r="S128" s="7"/>
      <c r="T128" s="28">
        <f t="shared" ca="1" si="18"/>
        <v>-0.809036676013967</v>
      </c>
      <c r="U128" s="27">
        <f t="shared" ca="1" si="19"/>
        <v>0.58893115807148766</v>
      </c>
      <c r="V128" s="7"/>
      <c r="W128" s="28">
        <f t="shared" ca="1" si="20"/>
        <v>-0.81336316561815825</v>
      </c>
      <c r="X128" s="27">
        <f t="shared" ca="1" si="24"/>
        <v>118.37328470531827</v>
      </c>
      <c r="Y128" s="7"/>
      <c r="Z128" s="28">
        <f t="shared" si="23"/>
        <v>118.44899999999997</v>
      </c>
      <c r="AA128" s="27">
        <f t="shared" si="21"/>
        <v>2.0673250456947629</v>
      </c>
      <c r="AB128" s="7"/>
      <c r="AC128" s="28">
        <f t="shared" ca="1" si="13"/>
        <v>-7.5715294681700129E-2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14860</v>
      </c>
      <c r="D129" s="26">
        <v>14182</v>
      </c>
      <c r="E129" s="26">
        <v>11575</v>
      </c>
      <c r="F129" s="26">
        <v>12223</v>
      </c>
      <c r="G129" s="27"/>
      <c r="H129" s="7"/>
      <c r="I129" s="28">
        <f t="shared" si="14"/>
        <v>3285</v>
      </c>
      <c r="J129" s="27">
        <f t="shared" si="14"/>
        <v>1959</v>
      </c>
      <c r="K129" s="7"/>
      <c r="L129" s="171">
        <f t="shared" si="22"/>
        <v>-0.8640461094768187</v>
      </c>
      <c r="M129" s="27">
        <f t="shared" ca="1" si="15"/>
        <v>6.5613124466642805E-7</v>
      </c>
      <c r="N129" s="44"/>
      <c r="O129" s="44"/>
      <c r="P129" s="7"/>
      <c r="Q129" s="28">
        <f t="shared" ca="1" si="16"/>
        <v>3306.8866027645195</v>
      </c>
      <c r="R129" s="27">
        <f t="shared" ca="1" si="17"/>
        <v>1938.1421387373775</v>
      </c>
      <c r="S129" s="7"/>
      <c r="T129" s="28">
        <f t="shared" ca="1" si="18"/>
        <v>-0.86111689518219048</v>
      </c>
      <c r="U129" s="27">
        <f t="shared" ca="1" si="19"/>
        <v>0.50840090459291454</v>
      </c>
      <c r="V129" s="7"/>
      <c r="W129" s="28">
        <f t="shared" ca="1" si="20"/>
        <v>-0.86485612876342022</v>
      </c>
      <c r="X129" s="27">
        <f t="shared" ca="1" si="24"/>
        <v>112.91505430798128</v>
      </c>
      <c r="Y129" s="7"/>
      <c r="Z129" s="28">
        <f t="shared" si="23"/>
        <v>113.00399999999998</v>
      </c>
      <c r="AA129" s="27">
        <f t="shared" si="21"/>
        <v>1.9722918679236718</v>
      </c>
      <c r="AB129" s="7"/>
      <c r="AC129" s="28">
        <f t="shared" ca="1" si="13"/>
        <v>-8.8945692018697287E-2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14943</v>
      </c>
      <c r="D130" s="26">
        <v>14014</v>
      </c>
      <c r="E130" s="26">
        <v>11486</v>
      </c>
      <c r="F130" s="26">
        <v>12381</v>
      </c>
      <c r="G130" s="27"/>
      <c r="H130" s="7"/>
      <c r="I130" s="28">
        <f t="shared" si="14"/>
        <v>3457</v>
      </c>
      <c r="J130" s="27">
        <f t="shared" si="14"/>
        <v>1633</v>
      </c>
      <c r="K130" s="7"/>
      <c r="L130" s="171">
        <f t="shared" si="22"/>
        <v>-0.90867416535737922</v>
      </c>
      <c r="M130" s="27">
        <f t="shared" ca="1" si="15"/>
        <v>1.2045768100896625E-7</v>
      </c>
      <c r="N130" s="44"/>
      <c r="O130" s="44"/>
      <c r="P130" s="7"/>
      <c r="Q130" s="28">
        <f t="shared" ca="1" si="16"/>
        <v>3478.8866027645195</v>
      </c>
      <c r="R130" s="27">
        <f t="shared" ca="1" si="17"/>
        <v>1612.1421387373775</v>
      </c>
      <c r="S130" s="7"/>
      <c r="T130" s="28">
        <f t="shared" ca="1" si="18"/>
        <v>-0.90590588366686264</v>
      </c>
      <c r="U130" s="27">
        <f t="shared" ca="1" si="19"/>
        <v>0.4228866940586643</v>
      </c>
      <c r="V130" s="7"/>
      <c r="W130" s="28">
        <f t="shared" ca="1" si="20"/>
        <v>-0.9090212354958368</v>
      </c>
      <c r="X130" s="27">
        <f t="shared" ca="1" si="24"/>
        <v>107.41451556418758</v>
      </c>
      <c r="Y130" s="7"/>
      <c r="Z130" s="28">
        <f t="shared" si="23"/>
        <v>107.52299999999998</v>
      </c>
      <c r="AA130" s="27">
        <f t="shared" si="21"/>
        <v>1.8766303716218626</v>
      </c>
      <c r="AB130" s="7"/>
      <c r="AC130" s="28">
        <f t="shared" ca="1" si="13"/>
        <v>-0.10848443581240019</v>
      </c>
      <c r="AD130" s="27"/>
      <c r="AE130" s="7"/>
    </row>
    <row r="131" spans="1:31" s="26" customFormat="1" x14ac:dyDescent="0.25">
      <c r="A131" s="26">
        <v>46</v>
      </c>
      <c r="B131" s="26">
        <v>-633</v>
      </c>
      <c r="C131" s="26">
        <v>15022</v>
      </c>
      <c r="D131" s="26">
        <v>13847</v>
      </c>
      <c r="E131" s="26">
        <v>11414</v>
      </c>
      <c r="F131" s="26">
        <v>12561</v>
      </c>
      <c r="G131" s="27"/>
      <c r="H131" s="7"/>
      <c r="I131" s="28">
        <f t="shared" si="14"/>
        <v>3608</v>
      </c>
      <c r="J131" s="27">
        <f t="shared" si="14"/>
        <v>1286</v>
      </c>
      <c r="K131" s="7"/>
      <c r="L131" s="171">
        <f t="shared" si="22"/>
        <v>-0.9462482761036477</v>
      </c>
      <c r="M131" s="27">
        <f t="shared" ca="1" si="15"/>
        <v>2.042701945800035E-6</v>
      </c>
      <c r="N131" s="44"/>
      <c r="O131" s="44"/>
      <c r="P131" s="7"/>
      <c r="Q131" s="28">
        <f t="shared" ca="1" si="16"/>
        <v>3629.8866027645195</v>
      </c>
      <c r="R131" s="27">
        <f t="shared" ca="1" si="17"/>
        <v>1265.1421387373775</v>
      </c>
      <c r="S131" s="7"/>
      <c r="T131" s="28">
        <f t="shared" ca="1" si="18"/>
        <v>-0.94522644913887133</v>
      </c>
      <c r="U131" s="27">
        <f t="shared" ca="1" si="19"/>
        <v>0.33186389941024458</v>
      </c>
      <c r="V131" s="7"/>
      <c r="W131" s="28">
        <f t="shared" ca="1" si="20"/>
        <v>-0.94767750734658918</v>
      </c>
      <c r="X131" s="27">
        <f t="shared" ca="1" si="24"/>
        <v>101.76571457033668</v>
      </c>
      <c r="Y131" s="7"/>
      <c r="Z131" s="28">
        <f t="shared" si="23"/>
        <v>101.82599999999998</v>
      </c>
      <c r="AA131" s="27">
        <f t="shared" si="21"/>
        <v>1.7771989641357455</v>
      </c>
      <c r="AB131" s="7"/>
      <c r="AC131" s="28">
        <f t="shared" ca="1" si="13"/>
        <v>-6.0285429663295531E-2</v>
      </c>
      <c r="AD131" s="27"/>
      <c r="AE131" s="7"/>
    </row>
    <row r="132" spans="1:31" s="26" customFormat="1" x14ac:dyDescent="0.25">
      <c r="A132" s="26">
        <v>47</v>
      </c>
      <c r="B132" s="26">
        <v>-632</v>
      </c>
      <c r="C132" s="26">
        <v>15077</v>
      </c>
      <c r="D132" s="26">
        <v>13658</v>
      </c>
      <c r="E132" s="26">
        <v>11359</v>
      </c>
      <c r="F132" s="26">
        <v>12741</v>
      </c>
      <c r="G132" s="27"/>
      <c r="H132" s="7"/>
      <c r="I132" s="28">
        <f t="shared" si="14"/>
        <v>3718</v>
      </c>
      <c r="J132" s="27">
        <f t="shared" si="14"/>
        <v>917</v>
      </c>
      <c r="K132" s="7"/>
      <c r="L132" s="171">
        <f t="shared" si="22"/>
        <v>-0.9744365351021832</v>
      </c>
      <c r="M132" s="27">
        <f t="shared" ca="1" si="15"/>
        <v>1.3884633466822623E-6</v>
      </c>
      <c r="N132" s="44"/>
      <c r="O132" s="44"/>
      <c r="P132" s="7"/>
      <c r="Q132" s="28">
        <f t="shared" ca="1" si="16"/>
        <v>3739.8866027645195</v>
      </c>
      <c r="R132" s="27">
        <f t="shared" ca="1" si="17"/>
        <v>896.14213873737754</v>
      </c>
      <c r="S132" s="7"/>
      <c r="T132" s="28">
        <f t="shared" ca="1" si="18"/>
        <v>-0.97387056968139429</v>
      </c>
      <c r="U132" s="27">
        <f t="shared" ca="1" si="19"/>
        <v>0.23507020711840917</v>
      </c>
      <c r="V132" s="7"/>
      <c r="W132" s="28">
        <f t="shared" ca="1" si="20"/>
        <v>-0.97561486584806156</v>
      </c>
      <c r="X132" s="27">
        <f t="shared" ca="1" si="24"/>
        <v>96.013103626936527</v>
      </c>
      <c r="Y132" s="7"/>
      <c r="Z132" s="28">
        <f t="shared" si="23"/>
        <v>96.137999999999977</v>
      </c>
      <c r="AA132" s="27">
        <f t="shared" si="21"/>
        <v>1.6779246362823079</v>
      </c>
      <c r="AB132" s="7"/>
      <c r="AC132" s="28">
        <f t="shared" ca="1" si="13"/>
        <v>-0.12489637306345003</v>
      </c>
      <c r="AD132" s="27"/>
      <c r="AE132" s="7"/>
    </row>
    <row r="133" spans="1:31" s="26" customFormat="1" x14ac:dyDescent="0.25">
      <c r="A133" s="26">
        <v>48</v>
      </c>
      <c r="B133" s="26">
        <v>-636</v>
      </c>
      <c r="C133" s="26">
        <v>15117</v>
      </c>
      <c r="D133" s="26">
        <v>13476</v>
      </c>
      <c r="E133" s="26">
        <v>11323</v>
      </c>
      <c r="F133" s="26">
        <v>12930</v>
      </c>
      <c r="G133" s="27"/>
      <c r="H133" s="7"/>
      <c r="I133" s="28">
        <f t="shared" si="14"/>
        <v>3794</v>
      </c>
      <c r="J133" s="27">
        <f t="shared" si="14"/>
        <v>546</v>
      </c>
      <c r="K133" s="7"/>
      <c r="L133" s="171">
        <f t="shared" si="22"/>
        <v>-0.99311444717235742</v>
      </c>
      <c r="M133" s="27">
        <f t="shared" ca="1" si="15"/>
        <v>2.4966166442039509E-6</v>
      </c>
      <c r="N133" s="44"/>
      <c r="O133" s="44"/>
      <c r="P133" s="7"/>
      <c r="Q133" s="28">
        <f t="shared" ca="1" si="16"/>
        <v>3815.8866027645195</v>
      </c>
      <c r="R133" s="27">
        <f t="shared" ca="1" si="17"/>
        <v>525.14213873737754</v>
      </c>
      <c r="S133" s="7"/>
      <c r="T133" s="28">
        <f t="shared" ca="1" si="18"/>
        <v>-0.99366105296531915</v>
      </c>
      <c r="U133" s="27">
        <f t="shared" ca="1" si="19"/>
        <v>0.13775188776808145</v>
      </c>
      <c r="V133" s="7"/>
      <c r="W133" s="28">
        <f t="shared" ca="1" si="20"/>
        <v>-0.99469451572916245</v>
      </c>
      <c r="X133" s="27">
        <f t="shared" ca="1" si="24"/>
        <v>90.350697473140485</v>
      </c>
      <c r="Y133" s="7"/>
      <c r="Z133" s="28">
        <f t="shared" si="23"/>
        <v>90.413999999999973</v>
      </c>
      <c r="AA133" s="27">
        <f t="shared" si="21"/>
        <v>1.5780219898981525</v>
      </c>
      <c r="AB133" s="7"/>
      <c r="AC133" s="28">
        <f t="shared" ca="1" si="13"/>
        <v>-6.3302526859487784E-2</v>
      </c>
      <c r="AD133" s="27"/>
      <c r="AE133" s="7"/>
    </row>
    <row r="134" spans="1:31" s="26" customFormat="1" x14ac:dyDescent="0.25">
      <c r="A134" s="26">
        <v>49</v>
      </c>
      <c r="B134" s="26">
        <v>-624</v>
      </c>
      <c r="C134" s="26">
        <v>15125</v>
      </c>
      <c r="D134" s="26">
        <v>13286</v>
      </c>
      <c r="E134" s="26">
        <v>11300</v>
      </c>
      <c r="F134" s="26">
        <v>13115</v>
      </c>
      <c r="G134" s="27"/>
      <c r="H134" s="7"/>
      <c r="I134" s="28">
        <f t="shared" si="14"/>
        <v>3825</v>
      </c>
      <c r="J134" s="27">
        <f t="shared" si="14"/>
        <v>171</v>
      </c>
      <c r="K134" s="7"/>
      <c r="L134" s="171">
        <f t="shared" si="22"/>
        <v>-1.001814085686636</v>
      </c>
      <c r="M134" s="27">
        <f t="shared" ca="1" si="15"/>
        <v>5.4778414744972368E-8</v>
      </c>
      <c r="N134" s="44"/>
      <c r="O134" s="44"/>
      <c r="P134" s="7"/>
      <c r="Q134" s="28">
        <f t="shared" ca="1" si="16"/>
        <v>3846.8866027645195</v>
      </c>
      <c r="R134" s="27">
        <f t="shared" ca="1" si="17"/>
        <v>150.14213873737754</v>
      </c>
      <c r="S134" s="7"/>
      <c r="T134" s="28">
        <f t="shared" ca="1" si="18"/>
        <v>-1.0017334869363939</v>
      </c>
      <c r="U134" s="27">
        <f t="shared" ca="1" si="19"/>
        <v>3.9384314300769052E-2</v>
      </c>
      <c r="V134" s="7"/>
      <c r="W134" s="28">
        <f t="shared" ca="1" si="20"/>
        <v>-1.0020481335764897</v>
      </c>
      <c r="X134" s="27">
        <f t="shared" ca="1" si="24"/>
        <v>84.716931958339273</v>
      </c>
      <c r="Y134" s="7"/>
      <c r="Z134" s="28">
        <f t="shared" si="23"/>
        <v>84.797999999999973</v>
      </c>
      <c r="AA134" s="27">
        <f t="shared" si="21"/>
        <v>1.4800042991061513</v>
      </c>
      <c r="AB134" s="7"/>
      <c r="AC134" s="28">
        <f t="shared" ca="1" si="13"/>
        <v>-8.1068041660699919E-2</v>
      </c>
      <c r="AD134" s="27"/>
      <c r="AE134" s="7"/>
    </row>
    <row r="135" spans="1:31" s="26" customFormat="1" x14ac:dyDescent="0.25">
      <c r="A135" s="26">
        <v>50</v>
      </c>
      <c r="B135" s="26">
        <v>-631</v>
      </c>
      <c r="C135" s="26">
        <v>15126</v>
      </c>
      <c r="D135" s="26">
        <v>13096</v>
      </c>
      <c r="E135" s="26">
        <v>11298</v>
      </c>
      <c r="F135" s="26">
        <v>13303</v>
      </c>
      <c r="G135" s="27"/>
      <c r="H135" s="7"/>
      <c r="I135" s="28">
        <f t="shared" si="14"/>
        <v>3828</v>
      </c>
      <c r="J135" s="27">
        <f t="shared" si="14"/>
        <v>-207</v>
      </c>
      <c r="K135" s="7"/>
      <c r="L135" s="171">
        <f t="shared" si="22"/>
        <v>-1.0008300857998913</v>
      </c>
      <c r="M135" s="27">
        <f t="shared" ca="1" si="15"/>
        <v>1.6243194081060267E-6</v>
      </c>
      <c r="N135" s="44"/>
      <c r="O135" s="44"/>
      <c r="P135" s="7"/>
      <c r="Q135" s="28">
        <f t="shared" ca="1" si="16"/>
        <v>3849.8866027645195</v>
      </c>
      <c r="R135" s="27">
        <f t="shared" ca="1" si="17"/>
        <v>-227.85786126262246</v>
      </c>
      <c r="S135" s="7"/>
      <c r="T135" s="28">
        <f t="shared" ca="1" si="18"/>
        <v>-1.0025146902239173</v>
      </c>
      <c r="U135" s="27">
        <f t="shared" ca="1" si="19"/>
        <v>-5.9770199754281841E-2</v>
      </c>
      <c r="V135" s="7"/>
      <c r="W135" s="28">
        <f t="shared" ca="1" si="20"/>
        <v>-1.0021045737002285</v>
      </c>
      <c r="X135" s="27">
        <f t="shared" ca="1" si="24"/>
        <v>79.052803536832869</v>
      </c>
      <c r="Y135" s="7"/>
      <c r="Z135" s="28">
        <f t="shared" si="23"/>
        <v>79.118999999999971</v>
      </c>
      <c r="AA135" s="27">
        <f t="shared" si="21"/>
        <v>1.380887050885393</v>
      </c>
      <c r="AB135" s="7"/>
      <c r="AC135" s="28">
        <f t="shared" ca="1" si="13"/>
        <v>-6.6196463167102593E-2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15111</v>
      </c>
      <c r="D136" s="26">
        <v>12915</v>
      </c>
      <c r="E136" s="26">
        <v>11324</v>
      </c>
      <c r="F136" s="26">
        <v>13487</v>
      </c>
      <c r="G136" s="27"/>
      <c r="H136" s="7"/>
      <c r="I136" s="28">
        <f t="shared" si="14"/>
        <v>3787</v>
      </c>
      <c r="J136" s="27">
        <f t="shared" si="14"/>
        <v>-572</v>
      </c>
      <c r="K136" s="7"/>
      <c r="L136" s="171">
        <f t="shared" si="22"/>
        <v>-0.99026771151979787</v>
      </c>
      <c r="M136" s="27">
        <f t="shared" ca="1" si="15"/>
        <v>2.1185255110290738E-7</v>
      </c>
      <c r="N136" s="44"/>
      <c r="O136" s="44"/>
      <c r="P136" s="7"/>
      <c r="Q136" s="28">
        <f t="shared" ca="1" si="16"/>
        <v>3808.8866027645195</v>
      </c>
      <c r="R136" s="27">
        <f t="shared" ca="1" si="17"/>
        <v>-592.85786126262246</v>
      </c>
      <c r="S136" s="7"/>
      <c r="T136" s="28">
        <f t="shared" ca="1" si="18"/>
        <v>-0.99183824529443143</v>
      </c>
      <c r="U136" s="27">
        <f t="shared" ca="1" si="19"/>
        <v>-0.15551463792913259</v>
      </c>
      <c r="V136" s="7"/>
      <c r="W136" s="28">
        <f t="shared" ca="1" si="20"/>
        <v>-0.99072798595000544</v>
      </c>
      <c r="X136" s="27">
        <f t="shared" ca="1" si="24"/>
        <v>73.545219511270489</v>
      </c>
      <c r="Y136" s="7"/>
      <c r="Z136" s="28">
        <f t="shared" si="23"/>
        <v>73.529999999999973</v>
      </c>
      <c r="AA136" s="27">
        <f t="shared" si="21"/>
        <v>1.2833405989914299</v>
      </c>
      <c r="AB136" s="7"/>
      <c r="AC136" s="28">
        <f t="shared" ca="1" si="13"/>
        <v>1.5219511270515795E-2</v>
      </c>
      <c r="AD136" s="27"/>
      <c r="AE136" s="7"/>
    </row>
    <row r="137" spans="1:31" s="26" customFormat="1" x14ac:dyDescent="0.25">
      <c r="A137" s="26">
        <v>52</v>
      </c>
      <c r="B137" s="26">
        <v>-605</v>
      </c>
      <c r="C137" s="26">
        <v>15076</v>
      </c>
      <c r="D137" s="26">
        <v>12739</v>
      </c>
      <c r="E137" s="26">
        <v>11358</v>
      </c>
      <c r="F137" s="26">
        <v>13667</v>
      </c>
      <c r="G137" s="27"/>
      <c r="H137" s="7"/>
      <c r="I137" s="28">
        <f t="shared" si="14"/>
        <v>3718</v>
      </c>
      <c r="J137" s="27">
        <f t="shared" si="14"/>
        <v>-928</v>
      </c>
      <c r="K137" s="7"/>
      <c r="L137" s="171">
        <f t="shared" si="22"/>
        <v>-0.97092020323592265</v>
      </c>
      <c r="M137" s="27">
        <f t="shared" ca="1" si="15"/>
        <v>1.3387097598824575E-6</v>
      </c>
      <c r="N137" s="44"/>
      <c r="O137" s="44"/>
      <c r="P137" s="7"/>
      <c r="Q137" s="28">
        <f t="shared" ca="1" si="16"/>
        <v>3739.8866027645195</v>
      </c>
      <c r="R137" s="27">
        <f t="shared" ca="1" si="17"/>
        <v>-948.85786126262246</v>
      </c>
      <c r="S137" s="7"/>
      <c r="T137" s="28">
        <f t="shared" ca="1" si="18"/>
        <v>-0.97387056968139429</v>
      </c>
      <c r="U137" s="27">
        <f t="shared" ca="1" si="19"/>
        <v>-0.24889825434076782</v>
      </c>
      <c r="V137" s="7"/>
      <c r="W137" s="28">
        <f t="shared" ca="1" si="20"/>
        <v>-0.97207722949313657</v>
      </c>
      <c r="X137" s="27">
        <f t="shared" ca="1" si="24"/>
        <v>68.104239949943178</v>
      </c>
      <c r="Y137" s="7"/>
      <c r="Z137" s="28">
        <f t="shared" si="23"/>
        <v>68.08499999999998</v>
      </c>
      <c r="AA137" s="27">
        <f t="shared" si="21"/>
        <v>1.1883074212203388</v>
      </c>
      <c r="AB137" s="7"/>
      <c r="AC137" s="28">
        <f t="shared" ca="1" si="13"/>
        <v>1.9239949943198553E-2</v>
      </c>
      <c r="AD137" s="27"/>
      <c r="AE137" s="7"/>
    </row>
    <row r="138" spans="1:31" s="26" customFormat="1" x14ac:dyDescent="0.25">
      <c r="A138" s="26">
        <v>53</v>
      </c>
      <c r="B138" s="26">
        <v>-625</v>
      </c>
      <c r="C138" s="26">
        <v>15019</v>
      </c>
      <c r="D138" s="26">
        <v>12556</v>
      </c>
      <c r="E138" s="26">
        <v>11413</v>
      </c>
      <c r="F138" s="26">
        <v>13844</v>
      </c>
      <c r="G138" s="27"/>
      <c r="H138" s="7"/>
      <c r="I138" s="28">
        <f t="shared" si="14"/>
        <v>3606</v>
      </c>
      <c r="J138" s="27">
        <f t="shared" si="14"/>
        <v>-1288</v>
      </c>
      <c r="K138" s="7"/>
      <c r="L138" s="171">
        <f t="shared" si="22"/>
        <v>-0.94173310622487783</v>
      </c>
      <c r="M138" s="27">
        <f t="shared" ca="1" si="15"/>
        <v>2.3829128415379823E-7</v>
      </c>
      <c r="N138" s="44"/>
      <c r="O138" s="44"/>
      <c r="P138" s="7"/>
      <c r="Q138" s="28">
        <f t="shared" ca="1" si="16"/>
        <v>3627.8866027645195</v>
      </c>
      <c r="R138" s="27">
        <f t="shared" ca="1" si="17"/>
        <v>-1308.8578612626225</v>
      </c>
      <c r="S138" s="7"/>
      <c r="T138" s="28">
        <f t="shared" ca="1" si="18"/>
        <v>-0.94470564694718917</v>
      </c>
      <c r="U138" s="27">
        <f t="shared" ca="1" si="19"/>
        <v>-0.34333112486938772</v>
      </c>
      <c r="V138" s="7"/>
      <c r="W138" s="28">
        <f t="shared" ca="1" si="20"/>
        <v>-0.94222125710744775</v>
      </c>
      <c r="X138" s="27">
        <f t="shared" ca="1" si="24"/>
        <v>62.44517515162795</v>
      </c>
      <c r="Y138" s="7"/>
      <c r="Z138" s="28">
        <f t="shared" si="23"/>
        <v>62.45999999999998</v>
      </c>
      <c r="AA138" s="27">
        <f t="shared" si="21"/>
        <v>1.0901326507956577</v>
      </c>
      <c r="AB138" s="7"/>
      <c r="AC138" s="28">
        <f t="shared" ca="1" si="13"/>
        <v>-1.4824848372029464E-2</v>
      </c>
      <c r="AD138" s="27"/>
      <c r="AE138" s="7"/>
    </row>
    <row r="139" spans="1:31" s="26" customFormat="1" x14ac:dyDescent="0.25">
      <c r="A139" s="26">
        <v>54</v>
      </c>
      <c r="B139" s="26">
        <v>-621</v>
      </c>
      <c r="C139" s="26">
        <v>14944</v>
      </c>
      <c r="D139" s="26">
        <v>12383</v>
      </c>
      <c r="E139" s="26">
        <v>11482</v>
      </c>
      <c r="F139" s="26">
        <v>14016</v>
      </c>
      <c r="G139" s="27"/>
      <c r="H139" s="7"/>
      <c r="I139" s="28">
        <f t="shared" si="14"/>
        <v>3462</v>
      </c>
      <c r="J139" s="27">
        <f t="shared" si="14"/>
        <v>-1633</v>
      </c>
      <c r="K139" s="7"/>
      <c r="L139" s="171">
        <f t="shared" si="22"/>
        <v>-0.90374829818266422</v>
      </c>
      <c r="M139" s="27">
        <f t="shared" ca="1" si="15"/>
        <v>9.77751180326385E-8</v>
      </c>
      <c r="N139" s="44"/>
      <c r="O139" s="44"/>
      <c r="P139" s="7"/>
      <c r="Q139" s="28">
        <f t="shared" ca="1" si="16"/>
        <v>3483.8866027645195</v>
      </c>
      <c r="R139" s="27">
        <f t="shared" ca="1" si="17"/>
        <v>-1653.8578612626225</v>
      </c>
      <c r="S139" s="7"/>
      <c r="T139" s="28">
        <f t="shared" ca="1" si="18"/>
        <v>-0.9072078891460682</v>
      </c>
      <c r="U139" s="27">
        <f t="shared" ca="1" si="19"/>
        <v>-0.43382929245931512</v>
      </c>
      <c r="V139" s="7"/>
      <c r="W139" s="28">
        <f t="shared" ca="1" si="20"/>
        <v>-0.90406098831367676</v>
      </c>
      <c r="X139" s="27">
        <f t="shared" ca="1" si="24"/>
        <v>56.831322348885749</v>
      </c>
      <c r="Y139" s="7"/>
      <c r="Z139" s="28">
        <f t="shared" si="23"/>
        <v>56.870999999999981</v>
      </c>
      <c r="AA139" s="27">
        <f t="shared" si="21"/>
        <v>0.99258619890169486</v>
      </c>
      <c r="AB139" s="7"/>
      <c r="AC139" s="28">
        <f t="shared" ca="1" si="13"/>
        <v>-3.9677651114232049E-2</v>
      </c>
      <c r="AD139" s="27"/>
      <c r="AE139" s="7"/>
    </row>
    <row r="140" spans="1:31" s="26" customFormat="1" x14ac:dyDescent="0.25">
      <c r="A140" s="26">
        <v>55</v>
      </c>
      <c r="B140" s="26">
        <v>-635</v>
      </c>
      <c r="C140" s="26">
        <v>14859</v>
      </c>
      <c r="D140" s="26">
        <v>12224</v>
      </c>
      <c r="E140" s="26">
        <v>11579</v>
      </c>
      <c r="F140" s="26">
        <v>14191</v>
      </c>
      <c r="G140" s="27"/>
      <c r="H140" s="7"/>
      <c r="I140" s="28">
        <f t="shared" si="14"/>
        <v>3280</v>
      </c>
      <c r="J140" s="27">
        <f t="shared" si="14"/>
        <v>-1967</v>
      </c>
      <c r="K140" s="7"/>
      <c r="L140" s="171">
        <f t="shared" si="22"/>
        <v>-0.85602394081155464</v>
      </c>
      <c r="M140" s="27">
        <f t="shared" ca="1" si="15"/>
        <v>5.5899764047530447E-12</v>
      </c>
      <c r="N140" s="44"/>
      <c r="O140" s="44"/>
      <c r="P140" s="7"/>
      <c r="Q140" s="28">
        <f t="shared" ca="1" si="16"/>
        <v>3301.8866027645195</v>
      </c>
      <c r="R140" s="27">
        <f t="shared" ca="1" si="17"/>
        <v>-1987.8578612626225</v>
      </c>
      <c r="S140" s="7"/>
      <c r="T140" s="28">
        <f t="shared" ca="1" si="18"/>
        <v>-0.85981488970298492</v>
      </c>
      <c r="U140" s="27">
        <f t="shared" ca="1" si="19"/>
        <v>-0.52144201122753475</v>
      </c>
      <c r="V140" s="7"/>
      <c r="W140" s="28">
        <f t="shared" ca="1" si="20"/>
        <v>-0.85602630512464828</v>
      </c>
      <c r="X140" s="27">
        <f t="shared" ca="1" si="24"/>
        <v>51.118777241687496</v>
      </c>
      <c r="Y140" s="7"/>
      <c r="Z140" s="28">
        <f t="shared" si="23"/>
        <v>51.155999999999977</v>
      </c>
      <c r="AA140" s="27">
        <f t="shared" si="21"/>
        <v>0.8928406321502188</v>
      </c>
      <c r="AB140" s="7"/>
      <c r="AC140" s="28">
        <f t="shared" ca="1" si="13"/>
        <v>-3.7222758312481119E-2</v>
      </c>
      <c r="AD140" s="27"/>
      <c r="AE140" s="7"/>
    </row>
    <row r="141" spans="1:31" s="26" customFormat="1" x14ac:dyDescent="0.25">
      <c r="A141" s="26">
        <v>56</v>
      </c>
      <c r="B141" s="26">
        <v>-640</v>
      </c>
      <c r="C141" s="26">
        <v>14752</v>
      </c>
      <c r="D141" s="26">
        <v>12063</v>
      </c>
      <c r="E141" s="26">
        <v>11686</v>
      </c>
      <c r="F141" s="26">
        <v>14347</v>
      </c>
      <c r="G141" s="27"/>
      <c r="H141" s="7"/>
      <c r="I141" s="28">
        <f t="shared" si="14"/>
        <v>3066</v>
      </c>
      <c r="J141" s="27">
        <f t="shared" si="14"/>
        <v>-2284</v>
      </c>
      <c r="K141" s="7"/>
      <c r="L141" s="171">
        <f t="shared" si="22"/>
        <v>-0.79931386430693574</v>
      </c>
      <c r="M141" s="27">
        <f t="shared" ca="1" si="15"/>
        <v>1.423523144459425E-7</v>
      </c>
      <c r="N141" s="44"/>
      <c r="O141" s="44"/>
      <c r="P141" s="7"/>
      <c r="Q141" s="28">
        <f t="shared" ca="1" si="16"/>
        <v>3087.8866027645195</v>
      </c>
      <c r="R141" s="27">
        <f t="shared" ca="1" si="17"/>
        <v>-2304.8578612626225</v>
      </c>
      <c r="S141" s="7"/>
      <c r="T141" s="28">
        <f t="shared" ca="1" si="18"/>
        <v>-0.80408905519298579</v>
      </c>
      <c r="U141" s="27">
        <f t="shared" ca="1" si="19"/>
        <v>-0.60459539999856948</v>
      </c>
      <c r="V141" s="7"/>
      <c r="W141" s="28">
        <f t="shared" ca="1" si="20"/>
        <v>-0.79969116036369481</v>
      </c>
      <c r="X141" s="27">
        <f t="shared" ca="1" si="24"/>
        <v>45.37555046552842</v>
      </c>
      <c r="Y141" s="7"/>
      <c r="Z141" s="28">
        <f t="shared" si="23"/>
        <v>45.395999999999979</v>
      </c>
      <c r="AA141" s="27">
        <f t="shared" si="21"/>
        <v>0.79230966723534557</v>
      </c>
      <c r="AB141" s="7"/>
      <c r="AC141" s="28">
        <f t="shared" ca="1" si="13"/>
        <v>-2.0449534471559616E-2</v>
      </c>
      <c r="AD141" s="27"/>
      <c r="AE141" s="7"/>
    </row>
    <row r="142" spans="1:31" s="26" customFormat="1" x14ac:dyDescent="0.25">
      <c r="A142" s="26">
        <v>57</v>
      </c>
      <c r="B142" s="26">
        <v>-628</v>
      </c>
      <c r="C142" s="26">
        <v>14626</v>
      </c>
      <c r="D142" s="26">
        <v>11917</v>
      </c>
      <c r="E142" s="26">
        <v>11801</v>
      </c>
      <c r="F142" s="26">
        <v>14488</v>
      </c>
      <c r="G142" s="27"/>
      <c r="H142" s="7"/>
      <c r="I142" s="28">
        <f t="shared" si="14"/>
        <v>2825</v>
      </c>
      <c r="J142" s="27">
        <f t="shared" si="14"/>
        <v>-2571</v>
      </c>
      <c r="K142" s="7"/>
      <c r="L142" s="171">
        <f t="shared" si="22"/>
        <v>-0.73581675072128361</v>
      </c>
      <c r="M142" s="27">
        <f t="shared" ca="1" si="15"/>
        <v>3.2009570075115727E-7</v>
      </c>
      <c r="N142" s="44"/>
      <c r="O142" s="44"/>
      <c r="P142" s="7"/>
      <c r="Q142" s="28">
        <f t="shared" ca="1" si="16"/>
        <v>2846.8866027645195</v>
      </c>
      <c r="R142" s="27">
        <f t="shared" ca="1" si="17"/>
        <v>-2591.8578612626225</v>
      </c>
      <c r="S142" s="7"/>
      <c r="T142" s="28">
        <f t="shared" ca="1" si="18"/>
        <v>-0.74133239109527649</v>
      </c>
      <c r="U142" s="27">
        <f t="shared" ca="1" si="19"/>
        <v>-0.67987938289221916</v>
      </c>
      <c r="V142" s="7"/>
      <c r="W142" s="28">
        <f t="shared" ca="1" si="20"/>
        <v>-0.73638252072822208</v>
      </c>
      <c r="X142" s="27">
        <f t="shared" ca="1" si="24"/>
        <v>39.750806642920168</v>
      </c>
      <c r="Y142" s="7"/>
      <c r="Z142" s="28">
        <f t="shared" si="23"/>
        <v>39.743999999999978</v>
      </c>
      <c r="AA142" s="27">
        <f t="shared" si="21"/>
        <v>0.69366365791262596</v>
      </c>
      <c r="AB142" s="7"/>
      <c r="AC142" s="28">
        <f t="shared" ca="1" si="13"/>
        <v>6.8066429201891765E-3</v>
      </c>
      <c r="AD142" s="27"/>
      <c r="AE142" s="7"/>
    </row>
    <row r="143" spans="1:31" s="26" customFormat="1" x14ac:dyDescent="0.25">
      <c r="A143" s="26">
        <v>58</v>
      </c>
      <c r="B143" s="26">
        <v>-616</v>
      </c>
      <c r="C143" s="26">
        <v>14487</v>
      </c>
      <c r="D143" s="26">
        <v>11786</v>
      </c>
      <c r="E143" s="26">
        <v>11933</v>
      </c>
      <c r="F143" s="26">
        <v>14619</v>
      </c>
      <c r="G143" s="27"/>
      <c r="H143" s="7"/>
      <c r="I143" s="28">
        <f t="shared" si="14"/>
        <v>2554</v>
      </c>
      <c r="J143" s="27">
        <f t="shared" si="14"/>
        <v>-2833</v>
      </c>
      <c r="K143" s="7"/>
      <c r="L143" s="171">
        <f t="shared" si="22"/>
        <v>-0.66657777175262856</v>
      </c>
      <c r="M143" s="27">
        <f t="shared" ca="1" si="15"/>
        <v>1.6083230784382567E-6</v>
      </c>
      <c r="N143" s="44"/>
      <c r="O143" s="44"/>
      <c r="P143" s="7"/>
      <c r="Q143" s="28">
        <f t="shared" ca="1" si="16"/>
        <v>2575.8866027645195</v>
      </c>
      <c r="R143" s="27">
        <f t="shared" ca="1" si="17"/>
        <v>-2853.8578612626225</v>
      </c>
      <c r="S143" s="7"/>
      <c r="T143" s="28">
        <f t="shared" ca="1" si="18"/>
        <v>-0.67076369412233372</v>
      </c>
      <c r="U143" s="27">
        <f t="shared" ca="1" si="19"/>
        <v>-0.74860552755471477</v>
      </c>
      <c r="V143" s="7"/>
      <c r="W143" s="28">
        <f t="shared" ca="1" si="20"/>
        <v>-0.66530957497040655</v>
      </c>
      <c r="X143" s="27">
        <f t="shared" ca="1" si="24"/>
        <v>34.094660411589757</v>
      </c>
      <c r="Y143" s="7"/>
      <c r="Z143" s="28">
        <f t="shared" si="23"/>
        <v>34.199999999999982</v>
      </c>
      <c r="AA143" s="27">
        <f t="shared" si="21"/>
        <v>0.59690260418206031</v>
      </c>
      <c r="AB143" s="7"/>
      <c r="AC143" s="28">
        <f t="shared" ca="1" si="13"/>
        <v>-0.10533958841022439</v>
      </c>
      <c r="AD143" s="27"/>
      <c r="AE143" s="7"/>
    </row>
    <row r="144" spans="1:31" s="26" customFormat="1" x14ac:dyDescent="0.25">
      <c r="A144" s="26">
        <v>59</v>
      </c>
      <c r="B144" s="26">
        <v>-628</v>
      </c>
      <c r="C144" s="26">
        <v>14343</v>
      </c>
      <c r="D144" s="26">
        <v>11662</v>
      </c>
      <c r="E144" s="26">
        <v>12079</v>
      </c>
      <c r="F144" s="26">
        <v>14738</v>
      </c>
      <c r="G144" s="27"/>
      <c r="H144" s="7"/>
      <c r="I144" s="28">
        <f t="shared" si="14"/>
        <v>2264</v>
      </c>
      <c r="J144" s="27">
        <f t="shared" si="14"/>
        <v>-3076</v>
      </c>
      <c r="K144" s="7"/>
      <c r="L144" s="171">
        <f t="shared" si="22"/>
        <v>-0.58957506723782205</v>
      </c>
      <c r="M144" s="27">
        <f t="shared" ca="1" si="15"/>
        <v>6.2380096961826648E-8</v>
      </c>
      <c r="N144" s="44"/>
      <c r="O144" s="44"/>
      <c r="P144" s="7"/>
      <c r="Q144" s="28">
        <f t="shared" ca="1" si="16"/>
        <v>2285.8866027645195</v>
      </c>
      <c r="R144" s="27">
        <f t="shared" ca="1" si="17"/>
        <v>-3096.8578612626225</v>
      </c>
      <c r="S144" s="7"/>
      <c r="T144" s="28">
        <f t="shared" ca="1" si="18"/>
        <v>-0.59524737632840974</v>
      </c>
      <c r="U144" s="27">
        <f t="shared" ca="1" si="19"/>
        <v>-0.81234771516153326</v>
      </c>
      <c r="V144" s="7"/>
      <c r="W144" s="28">
        <f t="shared" ca="1" si="20"/>
        <v>-0.58932530715902276</v>
      </c>
      <c r="X144" s="27">
        <f t="shared" ca="1" si="24"/>
        <v>28.425509897723998</v>
      </c>
      <c r="Y144" s="7"/>
      <c r="Z144" s="28">
        <f t="shared" si="23"/>
        <v>28.547999999999981</v>
      </c>
      <c r="AA144" s="27">
        <f t="shared" si="21"/>
        <v>0.49825659485934087</v>
      </c>
      <c r="AB144" s="7"/>
      <c r="AC144" s="28">
        <f t="shared" ca="1" si="13"/>
        <v>-0.12249010227598234</v>
      </c>
      <c r="AD144" s="27"/>
      <c r="AE144" s="7"/>
    </row>
    <row r="145" spans="1:31" s="26" customFormat="1" x14ac:dyDescent="0.25">
      <c r="A145" s="26">
        <v>60</v>
      </c>
      <c r="B145" s="26">
        <v>-614</v>
      </c>
      <c r="C145" s="26">
        <v>14187</v>
      </c>
      <c r="D145" s="26">
        <v>11564</v>
      </c>
      <c r="E145" s="26">
        <v>12233</v>
      </c>
      <c r="F145" s="26">
        <v>14842</v>
      </c>
      <c r="G145" s="27"/>
      <c r="H145" s="7"/>
      <c r="I145" s="28">
        <f t="shared" si="14"/>
        <v>1954</v>
      </c>
      <c r="J145" s="27">
        <f t="shared" si="14"/>
        <v>-3278</v>
      </c>
      <c r="K145" s="7"/>
      <c r="L145" s="171">
        <f t="shared" si="22"/>
        <v>-0.50874133499397411</v>
      </c>
      <c r="M145" s="27">
        <f t="shared" ca="1" si="15"/>
        <v>2.807331327205626E-7</v>
      </c>
      <c r="N145" s="44"/>
      <c r="O145" s="44"/>
      <c r="P145" s="7"/>
      <c r="Q145" s="28">
        <f t="shared" ca="1" si="16"/>
        <v>1975.8866027645195</v>
      </c>
      <c r="R145" s="27">
        <f t="shared" ca="1" si="17"/>
        <v>-3298.8578612626225</v>
      </c>
      <c r="S145" s="7"/>
      <c r="T145" s="28">
        <f t="shared" ca="1" si="18"/>
        <v>-0.5145230366176633</v>
      </c>
      <c r="U145" s="27">
        <f t="shared" ca="1" si="19"/>
        <v>-0.86533504806925887</v>
      </c>
      <c r="V145" s="7"/>
      <c r="W145" s="28">
        <f t="shared" ca="1" si="20"/>
        <v>-0.50821149243932173</v>
      </c>
      <c r="X145" s="27">
        <f t="shared" ca="1" si="24"/>
        <v>22.891874716243819</v>
      </c>
      <c r="Y145" s="7"/>
      <c r="Z145" s="28">
        <f t="shared" si="23"/>
        <v>23.021999999999981</v>
      </c>
      <c r="AA145" s="27">
        <f t="shared" si="21"/>
        <v>0.40180970039413422</v>
      </c>
      <c r="AB145" s="7"/>
      <c r="AC145" s="28">
        <f t="shared" ca="1" si="13"/>
        <v>-0.13012528375616128</v>
      </c>
      <c r="AD145" s="27"/>
      <c r="AE145" s="7"/>
    </row>
    <row r="146" spans="1:31" s="26" customFormat="1" x14ac:dyDescent="0.25">
      <c r="A146" s="26">
        <v>61</v>
      </c>
      <c r="B146" s="26">
        <v>-604</v>
      </c>
      <c r="C146" s="26">
        <v>14020</v>
      </c>
      <c r="D146" s="26">
        <v>11475</v>
      </c>
      <c r="E146" s="26">
        <v>12393</v>
      </c>
      <c r="F146" s="26">
        <v>14918</v>
      </c>
      <c r="G146" s="27"/>
      <c r="H146" s="7"/>
      <c r="I146" s="28">
        <f t="shared" si="14"/>
        <v>1627</v>
      </c>
      <c r="J146" s="27">
        <f t="shared" si="14"/>
        <v>-3443</v>
      </c>
      <c r="K146" s="7"/>
      <c r="L146" s="171">
        <f t="shared" si="22"/>
        <v>-0.42460682312111087</v>
      </c>
      <c r="M146" s="27">
        <f t="shared" ca="1" si="15"/>
        <v>3.4787391050918287E-6</v>
      </c>
      <c r="N146" s="44"/>
      <c r="O146" s="44"/>
      <c r="P146" s="7"/>
      <c r="Q146" s="28">
        <f t="shared" ca="1" si="16"/>
        <v>1648.8866027645195</v>
      </c>
      <c r="R146" s="27">
        <f t="shared" ca="1" si="17"/>
        <v>-3463.8578612626225</v>
      </c>
      <c r="S146" s="7"/>
      <c r="T146" s="28">
        <f t="shared" ca="1" si="18"/>
        <v>-0.42937187827761797</v>
      </c>
      <c r="U146" s="27">
        <f t="shared" ca="1" si="19"/>
        <v>-0.90861678039487626</v>
      </c>
      <c r="V146" s="7"/>
      <c r="W146" s="28">
        <f t="shared" ca="1" si="20"/>
        <v>-0.4227416852964202</v>
      </c>
      <c r="X146" s="27">
        <f t="shared" ca="1" si="24"/>
        <v>17.416752289904593</v>
      </c>
      <c r="Y146" s="7"/>
      <c r="Z146" s="28">
        <f t="shared" si="23"/>
        <v>17.585999999999981</v>
      </c>
      <c r="AA146" s="27">
        <f t="shared" si="21"/>
        <v>0.30693360225572247</v>
      </c>
      <c r="AB146" s="7"/>
      <c r="AC146" s="28">
        <f t="shared" ca="1" si="13"/>
        <v>-0.1692477100953873</v>
      </c>
      <c r="AD146" s="27"/>
      <c r="AE146" s="7"/>
    </row>
    <row r="147" spans="1:31" s="26" customFormat="1" x14ac:dyDescent="0.25">
      <c r="A147" s="26">
        <v>62</v>
      </c>
      <c r="B147" s="26">
        <v>-640</v>
      </c>
      <c r="C147" s="26">
        <v>13852</v>
      </c>
      <c r="D147" s="26">
        <v>11410</v>
      </c>
      <c r="E147" s="26">
        <v>12577</v>
      </c>
      <c r="F147" s="26">
        <v>15002</v>
      </c>
      <c r="G147" s="27"/>
      <c r="H147" s="7"/>
      <c r="I147" s="28">
        <f t="shared" si="14"/>
        <v>1275</v>
      </c>
      <c r="J147" s="27">
        <f t="shared" si="14"/>
        <v>-3592</v>
      </c>
      <c r="K147" s="7"/>
      <c r="L147" s="171">
        <f t="shared" si="22"/>
        <v>-0.33130827515289246</v>
      </c>
      <c r="M147" s="27">
        <f t="shared" ca="1" si="15"/>
        <v>2.661730564049866E-7</v>
      </c>
      <c r="N147" s="44"/>
      <c r="O147" s="44"/>
      <c r="P147" s="7"/>
      <c r="Q147" s="28">
        <f t="shared" ca="1" si="16"/>
        <v>1296.8866027645195</v>
      </c>
      <c r="R147" s="27">
        <f t="shared" ca="1" si="17"/>
        <v>-3612.8578612626225</v>
      </c>
      <c r="S147" s="7"/>
      <c r="T147" s="28">
        <f t="shared" ca="1" si="18"/>
        <v>-0.33771069254154468</v>
      </c>
      <c r="U147" s="27">
        <f t="shared" ca="1" si="19"/>
        <v>-0.94770149625255506</v>
      </c>
      <c r="V147" s="7"/>
      <c r="W147" s="28">
        <f t="shared" ca="1" si="20"/>
        <v>-0.33079235553085334</v>
      </c>
      <c r="X147" s="27">
        <f t="shared" ca="1" si="24"/>
        <v>11.707535086200664</v>
      </c>
      <c r="Y147" s="7"/>
      <c r="Z147" s="28">
        <f t="shared" si="23"/>
        <v>11.825999999999981</v>
      </c>
      <c r="AA147" s="27">
        <f t="shared" si="21"/>
        <v>0.20640263734084907</v>
      </c>
      <c r="AB147" s="7"/>
      <c r="AC147" s="28">
        <f t="shared" ca="1" si="13"/>
        <v>-0.11846491379931656</v>
      </c>
      <c r="AD147" s="27"/>
      <c r="AE147" s="7"/>
    </row>
    <row r="148" spans="1:31" s="26" customFormat="1" x14ac:dyDescent="0.25">
      <c r="A148" s="26">
        <v>63</v>
      </c>
      <c r="B148" s="26">
        <v>-632</v>
      </c>
      <c r="C148" s="26">
        <v>13664</v>
      </c>
      <c r="D148" s="26">
        <v>11351</v>
      </c>
      <c r="E148" s="26">
        <v>12754</v>
      </c>
      <c r="F148" s="26">
        <v>15049</v>
      </c>
      <c r="G148" s="27"/>
      <c r="H148" s="7"/>
      <c r="I148" s="28">
        <f t="shared" si="14"/>
        <v>910</v>
      </c>
      <c r="J148" s="27">
        <f t="shared" si="14"/>
        <v>-3698</v>
      </c>
      <c r="K148" s="7"/>
      <c r="L148" s="171">
        <f t="shared" si="22"/>
        <v>-0.23589041784940865</v>
      </c>
      <c r="M148" s="27">
        <f t="shared" ca="1" si="15"/>
        <v>1.2267351366017421E-7</v>
      </c>
      <c r="N148" s="44"/>
      <c r="O148" s="44"/>
      <c r="P148" s="7"/>
      <c r="Q148" s="28">
        <f t="shared" ca="1" si="16"/>
        <v>931.88660276451947</v>
      </c>
      <c r="R148" s="27">
        <f t="shared" ca="1" si="17"/>
        <v>-3718.8578612626225</v>
      </c>
      <c r="S148" s="7"/>
      <c r="T148" s="28">
        <f t="shared" ca="1" si="18"/>
        <v>-0.24266429255953686</v>
      </c>
      <c r="U148" s="27">
        <f t="shared" ca="1" si="19"/>
        <v>-0.97550673035264868</v>
      </c>
      <c r="V148" s="7"/>
      <c r="W148" s="28">
        <f t="shared" ca="1" si="20"/>
        <v>-0.23554017006046463</v>
      </c>
      <c r="X148" s="27">
        <f t="shared" ca="1" si="24"/>
        <v>6.0406352024964463</v>
      </c>
      <c r="Y148" s="7"/>
      <c r="Z148" s="28">
        <f t="shared" si="23"/>
        <v>6.1379999999999812</v>
      </c>
      <c r="AA148" s="27">
        <f t="shared" si="21"/>
        <v>0.10712830948741162</v>
      </c>
      <c r="AB148" s="7"/>
      <c r="AC148" s="28">
        <f t="shared" ref="AC148:AC149" ca="1" si="25">X148-Z148</f>
        <v>-9.7364797503534994E-2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13477</v>
      </c>
      <c r="D149" s="26">
        <v>11316</v>
      </c>
      <c r="E149" s="26">
        <v>12945</v>
      </c>
      <c r="F149" s="26">
        <v>15092</v>
      </c>
      <c r="G149" s="27"/>
      <c r="H149" s="7"/>
      <c r="I149" s="28">
        <f t="shared" ref="I149:J149" si="26">C149-E149</f>
        <v>532</v>
      </c>
      <c r="J149" s="27">
        <f t="shared" si="26"/>
        <v>-3776</v>
      </c>
      <c r="K149" s="7"/>
      <c r="L149" s="171">
        <f t="shared" si="22"/>
        <v>-0.13783962736684793</v>
      </c>
      <c r="M149" s="27">
        <f t="shared" ref="M149" ca="1" si="27">(W149-L149)^2</f>
        <v>7.8014779086711513E-7</v>
      </c>
      <c r="N149" s="44"/>
      <c r="O149" s="44"/>
      <c r="P149" s="7"/>
      <c r="Q149" s="28">
        <f t="shared" ref="Q149" ca="1" si="28">I149-$J$4</f>
        <v>553.88660276451947</v>
      </c>
      <c r="R149" s="27">
        <f t="shared" ref="R149" ca="1" si="29">J149-$J$3</f>
        <v>-3796.8578612626225</v>
      </c>
      <c r="S149" s="7"/>
      <c r="T149" s="28">
        <f t="shared" ref="T149" ca="1" si="30">Q149/$J$7</f>
        <v>-0.1442326783315945</v>
      </c>
      <c r="U149" s="27">
        <f t="shared" ref="U149" ca="1" si="31">R149/$J$6</f>
        <v>-0.99596718563384967</v>
      </c>
      <c r="V149" s="7"/>
      <c r="W149" s="28">
        <f t="shared" ref="W149" ca="1" si="32">(T149-U149*SIN(-$J$11*PI()/180))/(COS(-$J$11*PI()/180))</f>
        <v>-0.13695636761407579</v>
      </c>
      <c r="X149" s="27">
        <f ca="1">IF(MOD(ATAN2(U149,W149)*180/PI()-$J$9+360,360)&gt;5,MOD(ATAN2(U149,W149)*180/PI()-$J$9+360,360)-360,MOD(ATAN2(U149,W149)*180/PI()-$J$9+360,360))</f>
        <v>0.29583854281833055</v>
      </c>
      <c r="Y149" s="7"/>
      <c r="Z149" s="28">
        <f t="shared" si="23"/>
        <v>0.43199999999998173</v>
      </c>
      <c r="AA149" s="27">
        <f t="shared" ref="AA149" si="33">Z149*PI()/180</f>
        <v>7.5398223686151851E-3</v>
      </c>
      <c r="AB149" s="7"/>
      <c r="AC149" s="28">
        <f t="shared" ca="1" si="25"/>
        <v>-0.13616145718165118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40018</v>
      </c>
    </row>
    <row r="155" spans="1:31" x14ac:dyDescent="0.25">
      <c r="A155" t="s">
        <v>81</v>
      </c>
      <c r="B155">
        <v>40018</v>
      </c>
    </row>
    <row r="156" spans="1:31" x14ac:dyDescent="0.25">
      <c r="A156" s="31" t="s">
        <v>92</v>
      </c>
      <c r="B156" s="31">
        <v>-39970</v>
      </c>
    </row>
    <row r="157" spans="1:31" x14ac:dyDescent="0.25">
      <c r="A157" t="s">
        <v>87</v>
      </c>
      <c r="B157">
        <v>-39970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0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25.640476514321449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196</v>
      </c>
      <c r="R3" s="143">
        <f ca="1">MAX(AC21:AC149)</f>
        <v>0.32291153467389222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-38.727003378358482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197</v>
      </c>
      <c r="R4" s="147">
        <f ca="1">MIN(AC21:AC149)</f>
        <v>-0.2229341585902489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14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3866.1663991411419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-3876.1459990179851</v>
      </c>
      <c r="L7" s="151" t="s">
        <v>15</v>
      </c>
      <c r="M7" s="152">
        <f ca="1">SUM(M20:M84)</f>
        <v>5.4688263859063013E-3</v>
      </c>
      <c r="N7" s="151" t="s">
        <v>15</v>
      </c>
      <c r="O7" s="89">
        <f ca="1">SUM(M85:M149)</f>
        <v>5.5684825283749588E-3</v>
      </c>
      <c r="Q7" s="143" t="s">
        <v>196</v>
      </c>
      <c r="R7" s="143">
        <f ca="1">MAX(AD21:AD83)</f>
        <v>0.10540947377992893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-8.5011210555421712E-2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-172.18217445744912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-172.33013209454339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0.14795763709432208</v>
      </c>
      <c r="L11" s="157" t="s">
        <v>210</v>
      </c>
      <c r="M11" s="158">
        <f>(M6+O6)/2</f>
        <v>0</v>
      </c>
      <c r="N11" s="159"/>
      <c r="O11" s="159"/>
      <c r="Q11" s="143" t="s">
        <v>196</v>
      </c>
      <c r="R11" s="143">
        <f ca="1">MAX(W20:W149)</f>
        <v>1.0032993570589752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</v>
      </c>
      <c r="N12" s="162"/>
      <c r="O12" s="162"/>
      <c r="Q12" s="147" t="s">
        <v>197</v>
      </c>
      <c r="R12" s="147">
        <f ca="1">MIN(W20:W149)</f>
        <v>-1.0023907286172109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-173</v>
      </c>
      <c r="N13" s="165"/>
      <c r="O13" s="165"/>
    </row>
    <row r="14" spans="1:24" x14ac:dyDescent="0.25">
      <c r="I14" s="9" t="s">
        <v>173</v>
      </c>
      <c r="L14" s="9"/>
      <c r="M14" s="9"/>
      <c r="N14" s="9"/>
      <c r="O14" s="9"/>
    </row>
    <row r="15" spans="1:24" x14ac:dyDescent="0.25">
      <c r="I15" s="9" t="s">
        <v>171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13488</v>
      </c>
      <c r="D20" s="26">
        <v>11338</v>
      </c>
      <c r="E20" s="26">
        <v>13026</v>
      </c>
      <c r="F20" s="26">
        <v>15163</v>
      </c>
      <c r="G20" s="27"/>
      <c r="H20" s="7"/>
      <c r="I20" s="28">
        <f>C20-E20</f>
        <v>462</v>
      </c>
      <c r="J20" s="27">
        <f>D20-F20</f>
        <v>-3825</v>
      </c>
      <c r="K20" s="7"/>
      <c r="L20" s="171">
        <f>$M$3*SIN(2*PI()/$M$4*($Z20+$M$5))+$M$6</f>
        <v>-0.12186934340514755</v>
      </c>
      <c r="M20" s="27">
        <f ca="1">(W20-L20)^2</f>
        <v>9.7708047064456004E-5</v>
      </c>
      <c r="N20" s="44"/>
      <c r="O20" s="44"/>
      <c r="P20" s="7"/>
      <c r="Q20" s="28">
        <f ca="1">I20-$J$4</f>
        <v>500.72700337835846</v>
      </c>
      <c r="R20" s="27">
        <f ca="1">J20-$J$3</f>
        <v>-3850.6404765143216</v>
      </c>
      <c r="S20" s="7"/>
      <c r="T20" s="28">
        <f ca="1">Q20/$J$7</f>
        <v>-0.12918166743595746</v>
      </c>
      <c r="U20" s="27">
        <f ca="1">R20/$J$6</f>
        <v>-0.99598415561464981</v>
      </c>
      <c r="V20" s="7"/>
      <c r="W20" s="28">
        <f ca="1">(T20-U20*SIN(-$J$11*PI()/180))/(COS(-$J$11*PI()/180))</f>
        <v>-0.13175408149295018</v>
      </c>
      <c r="X20" s="27">
        <f ca="1">IF(MOD(ATAN2(U20,W20)*180/PI()-$J$9+360,360)&gt;5,MOD(ATAN2(U20,W20)*180/PI()-$J$9+360,360)-360,MOD(ATAN2(U20,W20)*180/PI()-$J$9+360,360))</f>
        <v>-0.28218821431948982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-0.28218821431948982</v>
      </c>
      <c r="AD20" s="27">
        <f ca="1">INDIRECT("AC"&amp;AE20)-AC20</f>
        <v>0.13787313333811113</v>
      </c>
      <c r="AE20" s="7">
        <v>149</v>
      </c>
    </row>
    <row r="21" spans="1:31" s="26" customFormat="1" x14ac:dyDescent="0.25">
      <c r="A21" s="26">
        <v>1</v>
      </c>
      <c r="B21" s="26">
        <v>584</v>
      </c>
      <c r="C21" s="26">
        <v>13663</v>
      </c>
      <c r="D21" s="26">
        <v>11368</v>
      </c>
      <c r="E21" s="26">
        <v>12842</v>
      </c>
      <c r="F21" s="26">
        <v>15127</v>
      </c>
      <c r="G21" s="27"/>
      <c r="H21" s="7"/>
      <c r="I21" s="28">
        <f t="shared" ref="I21:J84" si="1">C21-E21</f>
        <v>821</v>
      </c>
      <c r="J21" s="27">
        <f t="shared" si="1"/>
        <v>-3759</v>
      </c>
      <c r="K21" s="7"/>
      <c r="L21" s="171">
        <f t="shared" ref="L21:L84" si="2">$M$3*SIN(2*PI()/$M$4*($Z21+$M$5))+$M$6</f>
        <v>-0.21228000639502892</v>
      </c>
      <c r="M21" s="27">
        <f t="shared" ref="M21:M84" ca="1" si="3">(W21-L21)^2</f>
        <v>1.4515600172568762E-4</v>
      </c>
      <c r="N21" s="44"/>
      <c r="O21" s="44"/>
      <c r="P21" s="7"/>
      <c r="Q21" s="28">
        <f t="shared" ref="Q21:Q84" ca="1" si="4">I21-$J$4</f>
        <v>859.72700337835852</v>
      </c>
      <c r="R21" s="27">
        <f t="shared" ref="R21:R84" ca="1" si="5">J21-$J$3</f>
        <v>-3784.6404765143216</v>
      </c>
      <c r="S21" s="7"/>
      <c r="T21" s="28">
        <f t="shared" ref="T21:T84" ca="1" si="6">Q21/$J$7</f>
        <v>-0.22179943779108652</v>
      </c>
      <c r="U21" s="27">
        <f t="shared" ref="U21:U84" ca="1" si="7">R21/$J$6</f>
        <v>-0.97891298143687477</v>
      </c>
      <c r="V21" s="7"/>
      <c r="W21" s="28">
        <f t="shared" ref="W21:W84" ca="1" si="8">(T21-U21*SIN(-$J$11*PI()/180))/(COS(-$J$11*PI()/180))</f>
        <v>-0.22432807685156625</v>
      </c>
      <c r="X21" s="27">
        <f ca="1">MOD(ATAN2(U21,W21)*180/PI()-$J$9+360,360)</f>
        <v>5.0892412374211062</v>
      </c>
      <c r="Y21" s="7"/>
      <c r="Z21" s="28">
        <f>360/40000*B21+Z20</f>
        <v>5.2559999999999993</v>
      </c>
      <c r="AA21" s="27">
        <f t="shared" ref="AA21:AA84" si="9">Z21*PI()/180</f>
        <v>9.173450548482194E-2</v>
      </c>
      <c r="AB21" s="7"/>
      <c r="AC21" s="28">
        <f t="shared" ca="1" si="0"/>
        <v>-0.1667587625788931</v>
      </c>
      <c r="AD21" s="27">
        <f t="shared" ref="AD21:AD83" ca="1" si="10">INDIRECT("AC"&amp;AE21)-AC21</f>
        <v>6.5552139989728531E-2</v>
      </c>
      <c r="AE21" s="7">
        <v>148</v>
      </c>
    </row>
    <row r="22" spans="1:31" s="26" customFormat="1" x14ac:dyDescent="0.25">
      <c r="A22" s="26">
        <v>2</v>
      </c>
      <c r="B22" s="26">
        <v>645</v>
      </c>
      <c r="C22" s="26">
        <v>13857</v>
      </c>
      <c r="D22" s="26">
        <v>11424</v>
      </c>
      <c r="E22" s="26">
        <v>12657</v>
      </c>
      <c r="F22" s="26">
        <v>15079</v>
      </c>
      <c r="G22" s="27"/>
      <c r="H22" s="7"/>
      <c r="I22" s="28">
        <f t="shared" si="1"/>
        <v>1200</v>
      </c>
      <c r="J22" s="27">
        <f t="shared" si="1"/>
        <v>-3655</v>
      </c>
      <c r="K22" s="7"/>
      <c r="L22" s="171">
        <f t="shared" si="2"/>
        <v>-0.31002936217366617</v>
      </c>
      <c r="M22" s="27">
        <f t="shared" ca="1" si="3"/>
        <v>1.4417069100051074E-4</v>
      </c>
      <c r="N22" s="44"/>
      <c r="O22" s="44"/>
      <c r="P22" s="7"/>
      <c r="Q22" s="28">
        <f t="shared" ca="1" si="4"/>
        <v>1238.7270033783584</v>
      </c>
      <c r="R22" s="27">
        <f t="shared" ca="1" si="5"/>
        <v>-3680.6404765143216</v>
      </c>
      <c r="S22" s="7"/>
      <c r="T22" s="28">
        <f t="shared" ca="1" si="6"/>
        <v>-0.31957697251140377</v>
      </c>
      <c r="U22" s="27">
        <f t="shared" ca="1" si="7"/>
        <v>-0.95201294939916858</v>
      </c>
      <c r="V22" s="7"/>
      <c r="W22" s="28">
        <f t="shared" ca="1" si="8"/>
        <v>-0.32203647219233889</v>
      </c>
      <c r="X22" s="27">
        <f t="shared" ref="X22:X83" ca="1" si="11">MOD(ATAN2(U22,W22)*180/PI()-$J$9+360,360)</f>
        <v>10.871259100732118</v>
      </c>
      <c r="Y22" s="7"/>
      <c r="Z22" s="28">
        <f t="shared" ref="Z22:Z85" si="12">360/40000*B22+Z21</f>
        <v>11.061</v>
      </c>
      <c r="AA22" s="27">
        <f t="shared" si="9"/>
        <v>0.19305086856309278</v>
      </c>
      <c r="AB22" s="7"/>
      <c r="AC22" s="28">
        <f t="shared" ca="1" si="0"/>
        <v>-0.18974089926788196</v>
      </c>
      <c r="AD22" s="27">
        <f t="shared" ca="1" si="10"/>
        <v>9.0054075226539965E-2</v>
      </c>
      <c r="AE22" s="7">
        <v>147</v>
      </c>
    </row>
    <row r="23" spans="1:31" s="26" customFormat="1" x14ac:dyDescent="0.25">
      <c r="A23" s="26">
        <v>3</v>
      </c>
      <c r="B23" s="26">
        <v>621</v>
      </c>
      <c r="C23" s="26">
        <v>14027</v>
      </c>
      <c r="D23" s="26">
        <v>11486</v>
      </c>
      <c r="E23" s="26">
        <v>12470</v>
      </c>
      <c r="F23" s="26">
        <v>14999</v>
      </c>
      <c r="G23" s="27"/>
      <c r="H23" s="7"/>
      <c r="I23" s="28">
        <f t="shared" si="1"/>
        <v>1557</v>
      </c>
      <c r="J23" s="27">
        <f t="shared" si="1"/>
        <v>-3513</v>
      </c>
      <c r="K23" s="7"/>
      <c r="L23" s="171">
        <f t="shared" si="2"/>
        <v>-0.40114855735246613</v>
      </c>
      <c r="M23" s="27">
        <f t="shared" ca="1" si="3"/>
        <v>1.6628538011903988E-4</v>
      </c>
      <c r="N23" s="44"/>
      <c r="O23" s="44"/>
      <c r="P23" s="7"/>
      <c r="Q23" s="28">
        <f t="shared" ca="1" si="4"/>
        <v>1595.7270033783584</v>
      </c>
      <c r="R23" s="27">
        <f t="shared" ca="1" si="5"/>
        <v>-3538.6404765143216</v>
      </c>
      <c r="S23" s="7"/>
      <c r="T23" s="28">
        <f t="shared" ca="1" si="6"/>
        <v>-0.411678766430014</v>
      </c>
      <c r="U23" s="27">
        <f t="shared" ca="1" si="7"/>
        <v>-0.91528405950153124</v>
      </c>
      <c r="V23" s="7"/>
      <c r="W23" s="28">
        <f t="shared" ca="1" si="8"/>
        <v>-0.4140437262198769</v>
      </c>
      <c r="X23" s="27">
        <f t="shared" ca="1" si="11"/>
        <v>16.522570752343995</v>
      </c>
      <c r="Y23" s="7"/>
      <c r="Z23" s="28">
        <f t="shared" si="12"/>
        <v>16.649999999999999</v>
      </c>
      <c r="AA23" s="27">
        <f t="shared" si="9"/>
        <v>0.29059732045705583</v>
      </c>
      <c r="AB23" s="7"/>
      <c r="AC23" s="28">
        <f t="shared" ca="1" si="0"/>
        <v>-0.1274292476560035</v>
      </c>
      <c r="AD23" s="27">
        <f t="shared" ca="1" si="10"/>
        <v>5.4624691442590745E-3</v>
      </c>
      <c r="AE23" s="7">
        <v>146</v>
      </c>
    </row>
    <row r="24" spans="1:31" s="26" customFormat="1" x14ac:dyDescent="0.25">
      <c r="A24" s="26">
        <v>4</v>
      </c>
      <c r="B24" s="26">
        <v>637</v>
      </c>
      <c r="C24" s="26">
        <v>14201</v>
      </c>
      <c r="D24" s="26">
        <v>11576</v>
      </c>
      <c r="E24" s="26">
        <v>12297</v>
      </c>
      <c r="F24" s="26">
        <v>14906</v>
      </c>
      <c r="G24" s="27"/>
      <c r="H24" s="7"/>
      <c r="I24" s="28">
        <f t="shared" si="1"/>
        <v>1904</v>
      </c>
      <c r="J24" s="27">
        <f t="shared" si="1"/>
        <v>-3330</v>
      </c>
      <c r="K24" s="7"/>
      <c r="L24" s="171">
        <f t="shared" si="2"/>
        <v>-0.4906452376693376</v>
      </c>
      <c r="M24" s="27">
        <f t="shared" ca="1" si="3"/>
        <v>1.6380074211198221E-4</v>
      </c>
      <c r="N24" s="44"/>
      <c r="O24" s="44"/>
      <c r="P24" s="7"/>
      <c r="Q24" s="28">
        <f t="shared" ca="1" si="4"/>
        <v>1942.7270033783584</v>
      </c>
      <c r="R24" s="27">
        <f t="shared" ca="1" si="5"/>
        <v>-3355.6404765143216</v>
      </c>
      <c r="S24" s="7"/>
      <c r="T24" s="28">
        <f t="shared" ca="1" si="6"/>
        <v>-0.50120067816603009</v>
      </c>
      <c r="U24" s="27">
        <f t="shared" ca="1" si="7"/>
        <v>-0.86795034928133663</v>
      </c>
      <c r="V24" s="7"/>
      <c r="W24" s="28">
        <f t="shared" ca="1" si="8"/>
        <v>-0.5034437040662143</v>
      </c>
      <c r="X24" s="27">
        <f t="shared" ca="1" si="11"/>
        <v>22.297513023752742</v>
      </c>
      <c r="Y24" s="7"/>
      <c r="Z24" s="28">
        <f t="shared" si="12"/>
        <v>22.382999999999999</v>
      </c>
      <c r="AA24" s="27">
        <f t="shared" si="9"/>
        <v>0.39065704647389077</v>
      </c>
      <c r="AB24" s="7"/>
      <c r="AC24" s="28">
        <f t="shared" ca="1" si="0"/>
        <v>-8.5486976247256763E-2</v>
      </c>
      <c r="AD24" s="27">
        <f t="shared" ca="1" si="10"/>
        <v>-5.2948158419773961E-2</v>
      </c>
      <c r="AE24" s="7">
        <v>145</v>
      </c>
    </row>
    <row r="25" spans="1:31" s="26" customFormat="1" x14ac:dyDescent="0.25">
      <c r="A25" s="26">
        <v>5</v>
      </c>
      <c r="B25" s="26">
        <v>632</v>
      </c>
      <c r="C25" s="26">
        <v>14362</v>
      </c>
      <c r="D25" s="26">
        <v>11681</v>
      </c>
      <c r="E25" s="26">
        <v>12135</v>
      </c>
      <c r="F25" s="26">
        <v>14801</v>
      </c>
      <c r="G25" s="27"/>
      <c r="H25" s="7"/>
      <c r="I25" s="28">
        <f t="shared" si="1"/>
        <v>2227</v>
      </c>
      <c r="J25" s="27">
        <f t="shared" si="1"/>
        <v>-3120</v>
      </c>
      <c r="K25" s="7"/>
      <c r="L25" s="171">
        <f t="shared" si="2"/>
        <v>-0.57459107562364753</v>
      </c>
      <c r="M25" s="27">
        <f t="shared" ca="1" si="3"/>
        <v>1.4502985364830634E-4</v>
      </c>
      <c r="N25" s="44"/>
      <c r="O25" s="44"/>
      <c r="P25" s="7"/>
      <c r="Q25" s="28">
        <f t="shared" ca="1" si="4"/>
        <v>2265.7270033783584</v>
      </c>
      <c r="R25" s="27">
        <f t="shared" ca="1" si="5"/>
        <v>-3145.6404765143216</v>
      </c>
      <c r="S25" s="7"/>
      <c r="T25" s="28">
        <f t="shared" ca="1" si="6"/>
        <v>-0.58453087266382031</v>
      </c>
      <c r="U25" s="27">
        <f t="shared" ca="1" si="7"/>
        <v>-0.81363297689750669</v>
      </c>
      <c r="V25" s="7"/>
      <c r="W25" s="28">
        <f t="shared" ca="1" si="8"/>
        <v>-0.58663390974391616</v>
      </c>
      <c r="X25" s="27">
        <f t="shared" ca="1" si="11"/>
        <v>27.97398818222041</v>
      </c>
      <c r="Y25" s="7"/>
      <c r="Z25" s="28">
        <f t="shared" si="12"/>
        <v>28.070999999999998</v>
      </c>
      <c r="AA25" s="27">
        <f t="shared" si="9"/>
        <v>0.48993137432732825</v>
      </c>
      <c r="AB25" s="7"/>
      <c r="AC25" s="28">
        <f t="shared" ca="1" si="0"/>
        <v>-9.7011817779588227E-2</v>
      </c>
      <c r="AD25" s="27">
        <f t="shared" ca="1" si="10"/>
        <v>-1.9375257028048765E-2</v>
      </c>
      <c r="AE25" s="7">
        <v>144</v>
      </c>
    </row>
    <row r="26" spans="1:31" s="26" customFormat="1" x14ac:dyDescent="0.25">
      <c r="A26" s="26">
        <v>6</v>
      </c>
      <c r="B26" s="26">
        <v>618</v>
      </c>
      <c r="C26" s="26">
        <v>14520</v>
      </c>
      <c r="D26" s="26">
        <v>11805</v>
      </c>
      <c r="E26" s="26">
        <v>11993</v>
      </c>
      <c r="F26" s="26">
        <v>14688</v>
      </c>
      <c r="G26" s="27"/>
      <c r="H26" s="7"/>
      <c r="I26" s="28">
        <f t="shared" si="1"/>
        <v>2527</v>
      </c>
      <c r="J26" s="27">
        <f t="shared" si="1"/>
        <v>-2883</v>
      </c>
      <c r="K26" s="7"/>
      <c r="L26" s="171">
        <f t="shared" si="2"/>
        <v>-0.65121141818109463</v>
      </c>
      <c r="M26" s="27">
        <f t="shared" ca="1" si="3"/>
        <v>1.6029874712251261E-4</v>
      </c>
      <c r="N26" s="44"/>
      <c r="O26" s="44"/>
      <c r="P26" s="7"/>
      <c r="Q26" s="28">
        <f t="shared" ca="1" si="4"/>
        <v>2565.7270033783584</v>
      </c>
      <c r="R26" s="27">
        <f t="shared" ca="1" si="5"/>
        <v>-2908.6404765143216</v>
      </c>
      <c r="S26" s="7"/>
      <c r="T26" s="28">
        <f t="shared" ca="1" si="6"/>
        <v>-0.66192733814164406</v>
      </c>
      <c r="U26" s="27">
        <f t="shared" ca="1" si="7"/>
        <v>-0.75233194235004164</v>
      </c>
      <c r="V26" s="7"/>
      <c r="W26" s="28">
        <f t="shared" ca="1" si="8"/>
        <v>-0.66387233233144383</v>
      </c>
      <c r="X26" s="27">
        <f t="shared" ca="1" si="11"/>
        <v>33.607982313297043</v>
      </c>
      <c r="Y26" s="7"/>
      <c r="Z26" s="28">
        <f t="shared" si="12"/>
        <v>33.632999999999996</v>
      </c>
      <c r="AA26" s="27">
        <f t="shared" si="9"/>
        <v>0.58700658732325273</v>
      </c>
      <c r="AB26" s="7"/>
      <c r="AC26" s="28">
        <f t="shared" ca="1" si="0"/>
        <v>-2.5017686702952346E-2</v>
      </c>
      <c r="AD26" s="27">
        <f t="shared" ca="1" si="10"/>
        <v>-4.4465427267731172E-2</v>
      </c>
      <c r="AE26" s="7">
        <v>143</v>
      </c>
    </row>
    <row r="27" spans="1:31" s="26" customFormat="1" x14ac:dyDescent="0.25">
      <c r="A27" s="26">
        <v>7</v>
      </c>
      <c r="B27" s="26">
        <v>608</v>
      </c>
      <c r="C27" s="26">
        <v>14650</v>
      </c>
      <c r="D27" s="26">
        <v>11937</v>
      </c>
      <c r="E27" s="26">
        <v>11866</v>
      </c>
      <c r="F27" s="26">
        <v>14564</v>
      </c>
      <c r="G27" s="27"/>
      <c r="H27" s="7"/>
      <c r="I27" s="28">
        <f t="shared" si="1"/>
        <v>2784</v>
      </c>
      <c r="J27" s="27">
        <f t="shared" si="1"/>
        <v>-2627</v>
      </c>
      <c r="K27" s="7"/>
      <c r="L27" s="171">
        <f t="shared" si="2"/>
        <v>-0.72061161966131204</v>
      </c>
      <c r="M27" s="27">
        <f t="shared" ca="1" si="3"/>
        <v>8.8226835107148681E-5</v>
      </c>
      <c r="N27" s="44"/>
      <c r="O27" s="44"/>
      <c r="P27" s="7"/>
      <c r="Q27" s="28">
        <f t="shared" ca="1" si="4"/>
        <v>2822.7270033783584</v>
      </c>
      <c r="R27" s="27">
        <f t="shared" ca="1" si="5"/>
        <v>-2652.6404765143216</v>
      </c>
      <c r="S27" s="7"/>
      <c r="T27" s="28">
        <f t="shared" ca="1" si="6"/>
        <v>-0.72823031023431295</v>
      </c>
      <c r="U27" s="27">
        <f t="shared" ca="1" si="7"/>
        <v>-0.68611647887261096</v>
      </c>
      <c r="V27" s="7"/>
      <c r="W27" s="28">
        <f t="shared" ca="1" si="8"/>
        <v>-0.7300045337515797</v>
      </c>
      <c r="X27" s="27">
        <f t="shared" ca="1" si="11"/>
        <v>38.957302201275581</v>
      </c>
      <c r="Y27" s="7"/>
      <c r="Z27" s="28">
        <f t="shared" si="12"/>
        <v>39.104999999999997</v>
      </c>
      <c r="AA27" s="27">
        <f t="shared" si="9"/>
        <v>0.68251100399238251</v>
      </c>
      <c r="AB27" s="7"/>
      <c r="AC27" s="28">
        <f t="shared" ca="1" si="0"/>
        <v>-0.14769779872441546</v>
      </c>
      <c r="AD27" s="27">
        <f t="shared" ca="1" si="10"/>
        <v>8.4448576269714692E-2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14766</v>
      </c>
      <c r="D28" s="26">
        <v>12070</v>
      </c>
      <c r="E28" s="26">
        <v>11726</v>
      </c>
      <c r="F28" s="26">
        <v>14401</v>
      </c>
      <c r="G28" s="27"/>
      <c r="H28" s="7"/>
      <c r="I28" s="28">
        <f t="shared" si="1"/>
        <v>3040</v>
      </c>
      <c r="J28" s="27">
        <f t="shared" si="1"/>
        <v>-2331</v>
      </c>
      <c r="K28" s="7"/>
      <c r="L28" s="171">
        <f t="shared" si="2"/>
        <v>-0.78490615953693788</v>
      </c>
      <c r="M28" s="27">
        <f t="shared" ca="1" si="3"/>
        <v>1.1981205027190185E-4</v>
      </c>
      <c r="N28" s="44"/>
      <c r="O28" s="44"/>
      <c r="P28" s="7"/>
      <c r="Q28" s="28">
        <f t="shared" ca="1" si="4"/>
        <v>3078.7270033783584</v>
      </c>
      <c r="R28" s="27">
        <f t="shared" ca="1" si="5"/>
        <v>-2356.6404765143216</v>
      </c>
      <c r="S28" s="7"/>
      <c r="T28" s="28">
        <f t="shared" ca="1" si="6"/>
        <v>-0.79427529410872255</v>
      </c>
      <c r="U28" s="27">
        <f t="shared" ca="1" si="7"/>
        <v>-0.60955484922683167</v>
      </c>
      <c r="V28" s="7"/>
      <c r="W28" s="28">
        <f t="shared" ca="1" si="8"/>
        <v>-0.79585202863317239</v>
      </c>
      <c r="X28" s="27">
        <f t="shared" ca="1" si="11"/>
        <v>44.733136158126797</v>
      </c>
      <c r="Y28" s="7"/>
      <c r="Z28" s="28">
        <f t="shared" si="12"/>
        <v>44.711999999999996</v>
      </c>
      <c r="AA28" s="27">
        <f t="shared" si="9"/>
        <v>0.7803716151517045</v>
      </c>
      <c r="AB28" s="7"/>
      <c r="AC28" s="28">
        <f t="shared" ca="1" si="0"/>
        <v>2.1136158126800808E-2</v>
      </c>
      <c r="AD28" s="27">
        <f t="shared" ca="1" si="10"/>
        <v>4.7346528309070379E-2</v>
      </c>
      <c r="AE28" s="7">
        <v>141</v>
      </c>
    </row>
    <row r="29" spans="1:31" s="26" customFormat="1" x14ac:dyDescent="0.25">
      <c r="A29" s="26">
        <v>9</v>
      </c>
      <c r="B29" s="26">
        <v>618</v>
      </c>
      <c r="C29" s="26">
        <v>14880</v>
      </c>
      <c r="D29" s="26">
        <v>12228</v>
      </c>
      <c r="E29" s="26">
        <v>11628</v>
      </c>
      <c r="F29" s="26">
        <v>14251</v>
      </c>
      <c r="G29" s="27"/>
      <c r="H29" s="7"/>
      <c r="I29" s="28">
        <f t="shared" si="1"/>
        <v>3252</v>
      </c>
      <c r="J29" s="27">
        <f t="shared" si="1"/>
        <v>-2023</v>
      </c>
      <c r="K29" s="7"/>
      <c r="L29" s="171">
        <f t="shared" si="2"/>
        <v>-0.84126554203023884</v>
      </c>
      <c r="M29" s="27">
        <f t="shared" ca="1" si="3"/>
        <v>8.2345584620534897E-5</v>
      </c>
      <c r="N29" s="44"/>
      <c r="O29" s="44"/>
      <c r="P29" s="7"/>
      <c r="Q29" s="28">
        <f t="shared" ca="1" si="4"/>
        <v>3290.7270033783584</v>
      </c>
      <c r="R29" s="27">
        <f t="shared" ca="1" si="5"/>
        <v>-2048.6404765143216</v>
      </c>
      <c r="S29" s="7"/>
      <c r="T29" s="28">
        <f t="shared" ca="1" si="6"/>
        <v>-0.848968796379718</v>
      </c>
      <c r="U29" s="27">
        <f t="shared" ca="1" si="7"/>
        <v>-0.5298893697305479</v>
      </c>
      <c r="V29" s="7"/>
      <c r="W29" s="28">
        <f t="shared" ca="1" si="8"/>
        <v>-0.85033998882442607</v>
      </c>
      <c r="X29" s="27">
        <f t="shared" ca="1" si="11"/>
        <v>50.253077056760446</v>
      </c>
      <c r="Y29" s="7"/>
      <c r="Z29" s="28">
        <f t="shared" si="12"/>
        <v>50.273999999999994</v>
      </c>
      <c r="AA29" s="27">
        <f t="shared" si="9"/>
        <v>0.87744682814762909</v>
      </c>
      <c r="AB29" s="7"/>
      <c r="AC29" s="28">
        <f t="shared" ca="1" si="0"/>
        <v>-2.0922943239547465E-2</v>
      </c>
      <c r="AD29" s="27">
        <f t="shared" ca="1" si="10"/>
        <v>5.1996037042094656E-2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14977</v>
      </c>
      <c r="D30" s="26">
        <v>12396</v>
      </c>
      <c r="E30" s="26">
        <v>11527</v>
      </c>
      <c r="F30" s="26">
        <v>14077</v>
      </c>
      <c r="G30" s="27"/>
      <c r="H30" s="7"/>
      <c r="I30" s="28">
        <f t="shared" si="1"/>
        <v>3450</v>
      </c>
      <c r="J30" s="27">
        <f t="shared" si="1"/>
        <v>-1681</v>
      </c>
      <c r="K30" s="7"/>
      <c r="L30" s="171">
        <f t="shared" si="2"/>
        <v>-0.8912045300893805</v>
      </c>
      <c r="M30" s="27">
        <f t="shared" ca="1" si="3"/>
        <v>9.9777363790660265E-5</v>
      </c>
      <c r="N30" s="44"/>
      <c r="O30" s="44"/>
      <c r="P30" s="7"/>
      <c r="Q30" s="28">
        <f t="shared" ca="1" si="4"/>
        <v>3488.7270033783584</v>
      </c>
      <c r="R30" s="27">
        <f t="shared" ca="1" si="5"/>
        <v>-1706.6404765143216</v>
      </c>
      <c r="S30" s="7"/>
      <c r="T30" s="28">
        <f t="shared" ca="1" si="6"/>
        <v>-0.90005046359508167</v>
      </c>
      <c r="U30" s="27">
        <f t="shared" ca="1" si="7"/>
        <v>-0.44142964899116782</v>
      </c>
      <c r="V30" s="7"/>
      <c r="W30" s="28">
        <f t="shared" ca="1" si="8"/>
        <v>-0.90119339207614657</v>
      </c>
      <c r="X30" s="27">
        <f t="shared" ca="1" si="11"/>
        <v>56.085273357317249</v>
      </c>
      <c r="Y30" s="7"/>
      <c r="Z30" s="28">
        <f t="shared" si="12"/>
        <v>56.024999999999991</v>
      </c>
      <c r="AA30" s="27">
        <f t="shared" si="9"/>
        <v>0.97782071342982291</v>
      </c>
      <c r="AB30" s="7"/>
      <c r="AC30" s="28">
        <f t="shared" ca="1" si="0"/>
        <v>6.0273357317257137E-2</v>
      </c>
      <c r="AD30" s="27">
        <f t="shared" ca="1" si="10"/>
        <v>-2.7204712275903375E-2</v>
      </c>
      <c r="AE30" s="7">
        <v>139</v>
      </c>
    </row>
    <row r="31" spans="1:31" s="26" customFormat="1" x14ac:dyDescent="0.25">
      <c r="A31" s="26">
        <v>11</v>
      </c>
      <c r="B31" s="26">
        <v>638</v>
      </c>
      <c r="C31" s="26">
        <v>15057</v>
      </c>
      <c r="D31" s="26">
        <v>12582</v>
      </c>
      <c r="E31" s="26">
        <v>11452</v>
      </c>
      <c r="F31" s="26">
        <v>13907</v>
      </c>
      <c r="G31" s="27"/>
      <c r="H31" s="7"/>
      <c r="I31" s="28">
        <f t="shared" si="1"/>
        <v>3605</v>
      </c>
      <c r="J31" s="27">
        <f t="shared" si="1"/>
        <v>-1325</v>
      </c>
      <c r="K31" s="7"/>
      <c r="L31" s="171">
        <f t="shared" si="2"/>
        <v>-0.93211536578757104</v>
      </c>
      <c r="M31" s="27">
        <f t="shared" ca="1" si="3"/>
        <v>7.7943260766762129E-5</v>
      </c>
      <c r="N31" s="44"/>
      <c r="O31" s="44"/>
      <c r="P31" s="7"/>
      <c r="Q31" s="28">
        <f t="shared" ca="1" si="4"/>
        <v>3643.7270033783584</v>
      </c>
      <c r="R31" s="27">
        <f t="shared" ca="1" si="5"/>
        <v>-1350.6404765143216</v>
      </c>
      <c r="S31" s="7"/>
      <c r="T31" s="28">
        <f t="shared" ca="1" si="6"/>
        <v>-0.94003863742529059</v>
      </c>
      <c r="U31" s="27">
        <f t="shared" ca="1" si="7"/>
        <v>-0.3493487700928658</v>
      </c>
      <c r="V31" s="7"/>
      <c r="W31" s="28">
        <f t="shared" ca="1" si="8"/>
        <v>-0.94094391384298548</v>
      </c>
      <c r="X31" s="27">
        <f t="shared" ca="1" si="11"/>
        <v>61.813481603796902</v>
      </c>
      <c r="Y31" s="7"/>
      <c r="Z31" s="28">
        <f t="shared" si="12"/>
        <v>61.766999999999989</v>
      </c>
      <c r="AA31" s="27">
        <f t="shared" si="9"/>
        <v>1.0780375190793372</v>
      </c>
      <c r="AB31" s="7"/>
      <c r="AC31" s="28">
        <f t="shared" ca="1" si="0"/>
        <v>4.6481603796912907E-2</v>
      </c>
      <c r="AD31" s="27">
        <f t="shared" ca="1" si="10"/>
        <v>8.2454026105075684E-2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15121</v>
      </c>
      <c r="D32" s="26">
        <v>12761</v>
      </c>
      <c r="E32" s="26">
        <v>11402</v>
      </c>
      <c r="F32" s="26">
        <v>13725</v>
      </c>
      <c r="G32" s="27"/>
      <c r="H32" s="7"/>
      <c r="I32" s="28">
        <f t="shared" si="1"/>
        <v>3719</v>
      </c>
      <c r="J32" s="27">
        <f t="shared" si="1"/>
        <v>-964</v>
      </c>
      <c r="K32" s="7"/>
      <c r="L32" s="171">
        <f t="shared" si="2"/>
        <v>-0.9629981133324953</v>
      </c>
      <c r="M32" s="27">
        <f t="shared" ca="1" si="3"/>
        <v>5.0629349462588417E-5</v>
      </c>
      <c r="N32" s="44"/>
      <c r="O32" s="44"/>
      <c r="P32" s="7"/>
      <c r="Q32" s="28">
        <f t="shared" ca="1" si="4"/>
        <v>3757.7270033783584</v>
      </c>
      <c r="R32" s="27">
        <f t="shared" ca="1" si="5"/>
        <v>-989.64047651432145</v>
      </c>
      <c r="S32" s="7"/>
      <c r="T32" s="28">
        <f t="shared" ca="1" si="6"/>
        <v>-0.96944929430686355</v>
      </c>
      <c r="U32" s="27">
        <f t="shared" ca="1" si="7"/>
        <v>-0.25597462042352015</v>
      </c>
      <c r="V32" s="7"/>
      <c r="W32" s="28">
        <f t="shared" ca="1" si="8"/>
        <v>-0.9701135437103845</v>
      </c>
      <c r="X32" s="27">
        <f t="shared" ca="1" si="11"/>
        <v>67.400970434178703</v>
      </c>
      <c r="Y32" s="7"/>
      <c r="Z32" s="28">
        <f t="shared" si="12"/>
        <v>67.364999999999995</v>
      </c>
      <c r="AA32" s="27">
        <f t="shared" si="9"/>
        <v>1.17574105060598</v>
      </c>
      <c r="AB32" s="7"/>
      <c r="AC32" s="28">
        <f t="shared" ca="1" si="0"/>
        <v>3.5970434178707933E-2</v>
      </c>
      <c r="AD32" s="27">
        <f t="shared" ca="1" si="10"/>
        <v>6.3632503886069003E-2</v>
      </c>
      <c r="AE32" s="7">
        <v>137</v>
      </c>
    </row>
    <row r="33" spans="1:31" s="26" customFormat="1" x14ac:dyDescent="0.25">
      <c r="A33" s="26">
        <v>13</v>
      </c>
      <c r="B33" s="26">
        <v>627</v>
      </c>
      <c r="C33" s="26">
        <v>15156</v>
      </c>
      <c r="D33" s="26">
        <v>12954</v>
      </c>
      <c r="E33" s="26">
        <v>11360</v>
      </c>
      <c r="F33" s="26">
        <v>13540</v>
      </c>
      <c r="G33" s="27"/>
      <c r="H33" s="7"/>
      <c r="I33" s="28">
        <f t="shared" si="1"/>
        <v>3796</v>
      </c>
      <c r="J33" s="27">
        <f t="shared" si="1"/>
        <v>-586</v>
      </c>
      <c r="K33" s="7"/>
      <c r="L33" s="171">
        <f t="shared" si="2"/>
        <v>-0.98483198927198523</v>
      </c>
      <c r="M33" s="27">
        <f t="shared" ca="1" si="3"/>
        <v>2.3953521378101434E-5</v>
      </c>
      <c r="N33" s="44"/>
      <c r="O33" s="44"/>
      <c r="P33" s="7"/>
      <c r="Q33" s="28">
        <f t="shared" ca="1" si="4"/>
        <v>3834.7270033783584</v>
      </c>
      <c r="R33" s="27">
        <f t="shared" ca="1" si="5"/>
        <v>-611.64047651432145</v>
      </c>
      <c r="S33" s="7"/>
      <c r="T33" s="28">
        <f t="shared" ca="1" si="6"/>
        <v>-0.98931438711283837</v>
      </c>
      <c r="U33" s="27">
        <f t="shared" ca="1" si="7"/>
        <v>-0.15820335013262637</v>
      </c>
      <c r="V33" s="7"/>
      <c r="W33" s="28">
        <f t="shared" ca="1" si="8"/>
        <v>-0.98972622275416622</v>
      </c>
      <c r="X33" s="27">
        <f t="shared" ca="1" si="11"/>
        <v>73.100525189892608</v>
      </c>
      <c r="Y33" s="7"/>
      <c r="Z33" s="28">
        <f t="shared" si="12"/>
        <v>73.007999999999996</v>
      </c>
      <c r="AA33" s="27">
        <f t="shared" si="9"/>
        <v>1.27422998029602</v>
      </c>
      <c r="AB33" s="7"/>
      <c r="AC33" s="28">
        <f t="shared" ca="1" si="0"/>
        <v>9.2525189892612048E-2</v>
      </c>
      <c r="AD33" s="27">
        <f t="shared" ca="1" si="10"/>
        <v>2.8757710645095358E-2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15178</v>
      </c>
      <c r="D34" s="26">
        <v>13136</v>
      </c>
      <c r="E34" s="26">
        <v>11333</v>
      </c>
      <c r="F34" s="26">
        <v>13347</v>
      </c>
      <c r="G34" s="27"/>
      <c r="H34" s="7"/>
      <c r="I34" s="28">
        <f t="shared" si="1"/>
        <v>3845</v>
      </c>
      <c r="J34" s="27">
        <f t="shared" si="1"/>
        <v>-211</v>
      </c>
      <c r="K34" s="7"/>
      <c r="L34" s="171">
        <f t="shared" si="2"/>
        <v>-0.99712064621216789</v>
      </c>
      <c r="M34" s="27">
        <f t="shared" ca="1" si="3"/>
        <v>2.4965663781446809E-5</v>
      </c>
      <c r="N34" s="44"/>
      <c r="O34" s="44"/>
      <c r="P34" s="7"/>
      <c r="Q34" s="28">
        <f t="shared" ca="1" si="4"/>
        <v>3883.7270033783584</v>
      </c>
      <c r="R34" s="27">
        <f t="shared" ca="1" si="5"/>
        <v>-236.64047651432145</v>
      </c>
      <c r="S34" s="7"/>
      <c r="T34" s="28">
        <f t="shared" ca="1" si="6"/>
        <v>-1.0019558098075496</v>
      </c>
      <c r="U34" s="27">
        <f t="shared" ca="1" si="7"/>
        <v>-6.1208042304358778E-2</v>
      </c>
      <c r="V34" s="7"/>
      <c r="W34" s="28">
        <f t="shared" ca="1" si="8"/>
        <v>-1.0021172114105263</v>
      </c>
      <c r="X34" s="27">
        <f t="shared" ca="1" si="11"/>
        <v>78.686963363612335</v>
      </c>
      <c r="Y34" s="7"/>
      <c r="Z34" s="28">
        <f t="shared" si="12"/>
        <v>78.650999999999996</v>
      </c>
      <c r="AA34" s="27">
        <f t="shared" si="9"/>
        <v>1.3727189099860599</v>
      </c>
      <c r="AB34" s="7"/>
      <c r="AC34" s="28">
        <f t="shared" ca="1" si="0"/>
        <v>3.5963363612339094E-2</v>
      </c>
      <c r="AD34" s="27">
        <f t="shared" ca="1" si="10"/>
        <v>2.7680547240180431E-2</v>
      </c>
      <c r="AE34" s="7">
        <v>135</v>
      </c>
    </row>
    <row r="35" spans="1:31" s="26" customFormat="1" x14ac:dyDescent="0.25">
      <c r="A35" s="26">
        <v>15</v>
      </c>
      <c r="B35" s="26">
        <v>601</v>
      </c>
      <c r="C35" s="26">
        <v>15176</v>
      </c>
      <c r="D35" s="26">
        <v>13314</v>
      </c>
      <c r="E35" s="26">
        <v>11329</v>
      </c>
      <c r="F35" s="26">
        <v>13162</v>
      </c>
      <c r="G35" s="27"/>
      <c r="H35" s="7"/>
      <c r="I35" s="28">
        <f t="shared" si="1"/>
        <v>3847</v>
      </c>
      <c r="J35" s="27">
        <f t="shared" si="1"/>
        <v>152</v>
      </c>
      <c r="K35" s="7"/>
      <c r="L35" s="171">
        <f t="shared" si="2"/>
        <v>-0.99982887081465288</v>
      </c>
      <c r="M35" s="27">
        <f t="shared" ca="1" si="3"/>
        <v>6.5631154005274108E-6</v>
      </c>
      <c r="N35" s="44"/>
      <c r="O35" s="44"/>
      <c r="P35" s="7"/>
      <c r="Q35" s="28">
        <f t="shared" ca="1" si="4"/>
        <v>3885.7270033783584</v>
      </c>
      <c r="R35" s="27">
        <f t="shared" ca="1" si="5"/>
        <v>126.35952348567855</v>
      </c>
      <c r="S35" s="7"/>
      <c r="T35" s="28">
        <f t="shared" ca="1" si="6"/>
        <v>-1.0024717862440684</v>
      </c>
      <c r="U35" s="27">
        <f t="shared" ca="1" si="7"/>
        <v>3.268341567340427E-2</v>
      </c>
      <c r="V35" s="7"/>
      <c r="W35" s="28">
        <f t="shared" ca="1" si="8"/>
        <v>-1.0023907286172109</v>
      </c>
      <c r="X35" s="27">
        <f t="shared" ca="1" si="11"/>
        <v>84.049668382474238</v>
      </c>
      <c r="Y35" s="7"/>
      <c r="Z35" s="28">
        <f t="shared" si="12"/>
        <v>84.06</v>
      </c>
      <c r="AA35" s="27">
        <f t="shared" si="9"/>
        <v>1.4671237692264334</v>
      </c>
      <c r="AB35" s="7"/>
      <c r="AC35" s="28">
        <f t="shared" ca="1" si="0"/>
        <v>-1.0331617525764614E-2</v>
      </c>
      <c r="AD35" s="27">
        <f t="shared" ca="1" si="10"/>
        <v>-2.9171125373750328E-3</v>
      </c>
      <c r="AE35" s="7">
        <v>134</v>
      </c>
    </row>
    <row r="36" spans="1:31" s="26" customFormat="1" x14ac:dyDescent="0.25">
      <c r="A36" s="26">
        <v>16</v>
      </c>
      <c r="B36" s="26">
        <v>612</v>
      </c>
      <c r="C36" s="26">
        <v>15162</v>
      </c>
      <c r="D36" s="26">
        <v>13499</v>
      </c>
      <c r="E36" s="26">
        <v>11339</v>
      </c>
      <c r="F36" s="26">
        <v>12979</v>
      </c>
      <c r="G36" s="27"/>
      <c r="H36" s="7"/>
      <c r="I36" s="28">
        <f t="shared" si="1"/>
        <v>3823</v>
      </c>
      <c r="J36" s="27">
        <f t="shared" si="1"/>
        <v>520</v>
      </c>
      <c r="K36" s="7"/>
      <c r="L36" s="171">
        <f t="shared" si="2"/>
        <v>-0.99343680368124176</v>
      </c>
      <c r="M36" s="27">
        <f t="shared" ca="1" si="3"/>
        <v>6.3322006154608921E-6</v>
      </c>
      <c r="N36" s="44"/>
      <c r="O36" s="44"/>
      <c r="P36" s="7"/>
      <c r="Q36" s="28">
        <f t="shared" ca="1" si="4"/>
        <v>3861.7270033783584</v>
      </c>
      <c r="R36" s="27">
        <f t="shared" ca="1" si="5"/>
        <v>494.35952348567855</v>
      </c>
      <c r="S36" s="7"/>
      <c r="T36" s="28">
        <f t="shared" ca="1" si="6"/>
        <v>-0.99628006900584243</v>
      </c>
      <c r="U36" s="27">
        <f t="shared" ca="1" si="7"/>
        <v>0.12786814442221089</v>
      </c>
      <c r="V36" s="7"/>
      <c r="W36" s="28">
        <f t="shared" ca="1" si="8"/>
        <v>-0.99595319010138095</v>
      </c>
      <c r="X36" s="27">
        <f t="shared" ca="1" si="11"/>
        <v>89.498225476285484</v>
      </c>
      <c r="Y36" s="7"/>
      <c r="Z36" s="28">
        <f t="shared" si="12"/>
        <v>89.567999999999998</v>
      </c>
      <c r="AA36" s="27">
        <f t="shared" si="9"/>
        <v>1.5632565044262812</v>
      </c>
      <c r="AB36" s="7"/>
      <c r="AC36" s="28">
        <f t="shared" ca="1" si="0"/>
        <v>-6.9774523714514203E-2</v>
      </c>
      <c r="AD36" s="27">
        <f t="shared" ca="1" si="10"/>
        <v>6.4938484431792176E-2</v>
      </c>
      <c r="AE36" s="7">
        <v>133</v>
      </c>
    </row>
    <row r="37" spans="1:31" s="26" customFormat="1" x14ac:dyDescent="0.25">
      <c r="A37" s="26">
        <v>17</v>
      </c>
      <c r="B37" s="26">
        <v>634</v>
      </c>
      <c r="C37" s="26">
        <v>15136</v>
      </c>
      <c r="D37" s="26">
        <v>13697</v>
      </c>
      <c r="E37" s="26">
        <v>11381</v>
      </c>
      <c r="F37" s="26">
        <v>12795</v>
      </c>
      <c r="G37" s="27"/>
      <c r="H37" s="7"/>
      <c r="I37" s="28">
        <f t="shared" si="1"/>
        <v>3755</v>
      </c>
      <c r="J37" s="27">
        <f t="shared" si="1"/>
        <v>902</v>
      </c>
      <c r="K37" s="7"/>
      <c r="L37" s="171">
        <f t="shared" si="2"/>
        <v>-0.97714214395749277</v>
      </c>
      <c r="M37" s="27">
        <f t="shared" ca="1" si="3"/>
        <v>1.025433824834599E-6</v>
      </c>
      <c r="N37" s="44"/>
      <c r="O37" s="44"/>
      <c r="P37" s="7"/>
      <c r="Q37" s="28">
        <f t="shared" ca="1" si="4"/>
        <v>3793.7270033783584</v>
      </c>
      <c r="R37" s="27">
        <f t="shared" ca="1" si="5"/>
        <v>876.35952348567855</v>
      </c>
      <c r="S37" s="7"/>
      <c r="T37" s="28">
        <f t="shared" ca="1" si="6"/>
        <v>-0.97873687016420241</v>
      </c>
      <c r="U37" s="27">
        <f t="shared" ca="1" si="7"/>
        <v>0.22667403132993949</v>
      </c>
      <c r="V37" s="7"/>
      <c r="W37" s="28">
        <f t="shared" ca="1" si="8"/>
        <v>-0.97815478102220776</v>
      </c>
      <c r="X37" s="27">
        <f t="shared" ca="1" si="11"/>
        <v>95.229390919176637</v>
      </c>
      <c r="Y37" s="7"/>
      <c r="Z37" s="28">
        <f t="shared" si="12"/>
        <v>95.274000000000001</v>
      </c>
      <c r="AA37" s="27">
        <f t="shared" si="9"/>
        <v>1.6628449915450776</v>
      </c>
      <c r="AB37" s="7"/>
      <c r="AC37" s="28">
        <f t="shared" ca="1" si="0"/>
        <v>-4.4609080823363456E-2</v>
      </c>
      <c r="AD37" s="27">
        <f t="shared" ca="1" si="10"/>
        <v>-2.8420821242875149E-2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15089</v>
      </c>
      <c r="D38" s="26">
        <v>13889</v>
      </c>
      <c r="E38" s="26">
        <v>11437</v>
      </c>
      <c r="F38" s="26">
        <v>12615</v>
      </c>
      <c r="G38" s="27"/>
      <c r="H38" s="7"/>
      <c r="I38" s="28">
        <f t="shared" si="1"/>
        <v>3652</v>
      </c>
      <c r="J38" s="27">
        <f t="shared" si="1"/>
        <v>1274</v>
      </c>
      <c r="K38" s="7"/>
      <c r="L38" s="171">
        <f t="shared" si="2"/>
        <v>-0.9510673024437275</v>
      </c>
      <c r="M38" s="27">
        <f t="shared" ca="1" si="3"/>
        <v>7.0825772057338369E-8</v>
      </c>
      <c r="N38" s="44"/>
      <c r="O38" s="44"/>
      <c r="P38" s="7"/>
      <c r="Q38" s="28">
        <f t="shared" ca="1" si="4"/>
        <v>3690.7270033783584</v>
      </c>
      <c r="R38" s="27">
        <f t="shared" ca="1" si="5"/>
        <v>1248.3595234856784</v>
      </c>
      <c r="S38" s="7"/>
      <c r="T38" s="28">
        <f t="shared" ca="1" si="6"/>
        <v>-0.95216408368348293</v>
      </c>
      <c r="U38" s="27">
        <f t="shared" ca="1" si="7"/>
        <v>0.32289337669558094</v>
      </c>
      <c r="V38" s="7"/>
      <c r="W38" s="28">
        <f t="shared" ca="1" si="8"/>
        <v>-0.95133343356189548</v>
      </c>
      <c r="X38" s="27">
        <f t="shared" ca="1" si="11"/>
        <v>100.9299705843701</v>
      </c>
      <c r="Y38" s="7"/>
      <c r="Z38" s="28">
        <f t="shared" si="12"/>
        <v>100.998</v>
      </c>
      <c r="AA38" s="27">
        <f t="shared" si="9"/>
        <v>1.7627476379292331</v>
      </c>
      <c r="AB38" s="7"/>
      <c r="AC38" s="28">
        <f t="shared" ca="1" si="0"/>
        <v>-6.8029415629908385E-2</v>
      </c>
      <c r="AD38" s="27">
        <f t="shared" ca="1" si="10"/>
        <v>3.5464399863087692E-3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15014</v>
      </c>
      <c r="D39" s="26">
        <v>14061</v>
      </c>
      <c r="E39" s="26">
        <v>11500</v>
      </c>
      <c r="F39" s="26">
        <v>12432</v>
      </c>
      <c r="G39" s="27"/>
      <c r="H39" s="7"/>
      <c r="I39" s="28">
        <f t="shared" si="1"/>
        <v>3514</v>
      </c>
      <c r="J39" s="27">
        <f t="shared" si="1"/>
        <v>1629</v>
      </c>
      <c r="K39" s="7"/>
      <c r="L39" s="171">
        <f t="shared" si="2"/>
        <v>-0.91594998667414051</v>
      </c>
      <c r="M39" s="27">
        <f t="shared" ca="1" si="3"/>
        <v>2.0808504584114954E-7</v>
      </c>
      <c r="N39" s="44"/>
      <c r="O39" s="44"/>
      <c r="P39" s="7"/>
      <c r="Q39" s="28">
        <f t="shared" ca="1" si="4"/>
        <v>3552.7270033783584</v>
      </c>
      <c r="R39" s="27">
        <f t="shared" ca="1" si="5"/>
        <v>1603.3595234856784</v>
      </c>
      <c r="S39" s="7"/>
      <c r="T39" s="28">
        <f t="shared" ca="1" si="6"/>
        <v>-0.91656170956368399</v>
      </c>
      <c r="U39" s="27">
        <f t="shared" ca="1" si="7"/>
        <v>0.41471560143967429</v>
      </c>
      <c r="V39" s="7"/>
      <c r="W39" s="28">
        <f t="shared" ca="1" si="8"/>
        <v>-0.9154938232759583</v>
      </c>
      <c r="X39" s="27">
        <f t="shared" ca="1" si="11"/>
        <v>106.55253983403384</v>
      </c>
      <c r="Y39" s="7"/>
      <c r="Z39" s="28">
        <f t="shared" si="12"/>
        <v>106.65900000000001</v>
      </c>
      <c r="AA39" s="27">
        <f t="shared" si="9"/>
        <v>1.8615507268846321</v>
      </c>
      <c r="AB39" s="7"/>
      <c r="AC39" s="28">
        <f t="shared" ca="1" si="0"/>
        <v>-0.10646016596616903</v>
      </c>
      <c r="AD39" s="27">
        <f t="shared" ca="1" si="10"/>
        <v>8.3925729599201304E-2</v>
      </c>
      <c r="AE39" s="7">
        <v>130</v>
      </c>
    </row>
    <row r="40" spans="1:31" s="26" customFormat="1" x14ac:dyDescent="0.25">
      <c r="A40" s="26">
        <v>20</v>
      </c>
      <c r="B40" s="26">
        <v>632</v>
      </c>
      <c r="C40" s="26">
        <v>14923</v>
      </c>
      <c r="D40" s="26">
        <v>14232</v>
      </c>
      <c r="E40" s="26">
        <v>11589</v>
      </c>
      <c r="F40" s="26">
        <v>12260</v>
      </c>
      <c r="G40" s="27"/>
      <c r="H40" s="7"/>
      <c r="I40" s="28">
        <f t="shared" si="1"/>
        <v>3334</v>
      </c>
      <c r="J40" s="27">
        <f t="shared" si="1"/>
        <v>1972</v>
      </c>
      <c r="K40" s="7"/>
      <c r="L40" s="171">
        <f t="shared" si="2"/>
        <v>-0.87166753632053284</v>
      </c>
      <c r="M40" s="27">
        <f t="shared" ca="1" si="3"/>
        <v>8.0704252446111448E-6</v>
      </c>
      <c r="N40" s="44"/>
      <c r="O40" s="44"/>
      <c r="P40" s="7"/>
      <c r="Q40" s="28">
        <f t="shared" ca="1" si="4"/>
        <v>3372.7270033783584</v>
      </c>
      <c r="R40" s="27">
        <f t="shared" ca="1" si="5"/>
        <v>1946.3595234856784</v>
      </c>
      <c r="S40" s="7"/>
      <c r="T40" s="28">
        <f t="shared" ca="1" si="6"/>
        <v>-0.87012383027698981</v>
      </c>
      <c r="U40" s="27">
        <f t="shared" ca="1" si="7"/>
        <v>0.50343397633326303</v>
      </c>
      <c r="V40" s="7"/>
      <c r="W40" s="28">
        <f t="shared" ca="1" si="8"/>
        <v>-0.86882668693265408</v>
      </c>
      <c r="X40" s="27">
        <f t="shared" ca="1" si="11"/>
        <v>112.27194415376073</v>
      </c>
      <c r="Y40" s="7"/>
      <c r="Z40" s="28">
        <f t="shared" si="12"/>
        <v>112.34700000000001</v>
      </c>
      <c r="AA40" s="27">
        <f t="shared" si="9"/>
        <v>1.9608250547380695</v>
      </c>
      <c r="AB40" s="7"/>
      <c r="AC40" s="28">
        <f t="shared" ca="1" si="0"/>
        <v>-7.5055846239280299E-2</v>
      </c>
      <c r="AD40" s="27">
        <f t="shared" ca="1" si="10"/>
        <v>1.9709619170939163E-2</v>
      </c>
      <c r="AE40" s="7">
        <v>129</v>
      </c>
    </row>
    <row r="41" spans="1:31" s="26" customFormat="1" x14ac:dyDescent="0.25">
      <c r="A41" s="26">
        <v>21</v>
      </c>
      <c r="B41" s="26">
        <v>634</v>
      </c>
      <c r="C41" s="26">
        <v>14819</v>
      </c>
      <c r="D41" s="26">
        <v>14391</v>
      </c>
      <c r="E41" s="26">
        <v>11693</v>
      </c>
      <c r="F41" s="26">
        <v>12100</v>
      </c>
      <c r="G41" s="27"/>
      <c r="H41" s="7"/>
      <c r="I41" s="28">
        <f t="shared" si="1"/>
        <v>3126</v>
      </c>
      <c r="J41" s="27">
        <f t="shared" si="1"/>
        <v>2291</v>
      </c>
      <c r="K41" s="7"/>
      <c r="L41" s="171">
        <f t="shared" si="2"/>
        <v>-0.81862112164434386</v>
      </c>
      <c r="M41" s="27">
        <f t="shared" ca="1" si="3"/>
        <v>1.3463283840473326E-5</v>
      </c>
      <c r="N41" s="44"/>
      <c r="O41" s="44"/>
      <c r="P41" s="7"/>
      <c r="Q41" s="28">
        <f t="shared" ca="1" si="4"/>
        <v>3164.7270033783584</v>
      </c>
      <c r="R41" s="27">
        <f t="shared" ca="1" si="5"/>
        <v>2265.3595234856784</v>
      </c>
      <c r="S41" s="7"/>
      <c r="T41" s="28">
        <f t="shared" ca="1" si="6"/>
        <v>-0.81646228087903205</v>
      </c>
      <c r="U41" s="27">
        <f t="shared" ca="1" si="7"/>
        <v>0.58594465152584274</v>
      </c>
      <c r="V41" s="7"/>
      <c r="W41" s="28">
        <f t="shared" ca="1" si="8"/>
        <v>-0.8149518868684712</v>
      </c>
      <c r="X41" s="27">
        <f t="shared" ca="1" si="11"/>
        <v>117.89804277304643</v>
      </c>
      <c r="Y41" s="7"/>
      <c r="Z41" s="28">
        <f t="shared" si="12"/>
        <v>118.05300000000001</v>
      </c>
      <c r="AA41" s="27">
        <f t="shared" si="9"/>
        <v>2.0604135418568661</v>
      </c>
      <c r="AB41" s="7"/>
      <c r="AC41" s="28">
        <f t="shared" ca="1" si="0"/>
        <v>-0.15495722695358438</v>
      </c>
      <c r="AD41" s="27">
        <f t="shared" ca="1" si="10"/>
        <v>4.7142511059320213E-2</v>
      </c>
      <c r="AE41" s="7">
        <v>128</v>
      </c>
    </row>
    <row r="42" spans="1:31" s="26" customFormat="1" x14ac:dyDescent="0.25">
      <c r="A42" s="26">
        <v>22</v>
      </c>
      <c r="B42" s="26">
        <v>611</v>
      </c>
      <c r="C42" s="26">
        <v>14694</v>
      </c>
      <c r="D42" s="26">
        <v>14531</v>
      </c>
      <c r="E42" s="26">
        <v>11805</v>
      </c>
      <c r="F42" s="26">
        <v>11943</v>
      </c>
      <c r="G42" s="27"/>
      <c r="H42" s="7"/>
      <c r="I42" s="28">
        <f t="shared" si="1"/>
        <v>2889</v>
      </c>
      <c r="J42" s="27">
        <f t="shared" si="1"/>
        <v>2588</v>
      </c>
      <c r="K42" s="7"/>
      <c r="L42" s="171">
        <f t="shared" si="2"/>
        <v>-0.75981623216155469</v>
      </c>
      <c r="M42" s="27">
        <f t="shared" ca="1" si="3"/>
        <v>3.8516099593495792E-5</v>
      </c>
      <c r="N42" s="44"/>
      <c r="O42" s="44"/>
      <c r="P42" s="7"/>
      <c r="Q42" s="28">
        <f t="shared" ca="1" si="4"/>
        <v>2927.7270033783584</v>
      </c>
      <c r="R42" s="27">
        <f t="shared" ca="1" si="5"/>
        <v>2562.3595234856784</v>
      </c>
      <c r="S42" s="7"/>
      <c r="T42" s="28">
        <f t="shared" ca="1" si="6"/>
        <v>-0.75531907315155133</v>
      </c>
      <c r="U42" s="27">
        <f t="shared" ca="1" si="7"/>
        <v>0.66276493532583058</v>
      </c>
      <c r="V42" s="7"/>
      <c r="W42" s="28">
        <f t="shared" ca="1" si="8"/>
        <v>-0.75361009813194368</v>
      </c>
      <c r="X42" s="27">
        <f t="shared" ca="1" si="11"/>
        <v>123.51229586386097</v>
      </c>
      <c r="Y42" s="7"/>
      <c r="Z42" s="28">
        <f t="shared" si="12"/>
        <v>123.55200000000001</v>
      </c>
      <c r="AA42" s="27">
        <f t="shared" si="9"/>
        <v>2.1563891974240339</v>
      </c>
      <c r="AB42" s="7"/>
      <c r="AC42" s="28">
        <f t="shared" ca="1" si="0"/>
        <v>-3.970413613903645E-2</v>
      </c>
      <c r="AD42" s="27">
        <f t="shared" ca="1" si="10"/>
        <v>2.8426239099559325E-3</v>
      </c>
      <c r="AE42" s="7">
        <v>127</v>
      </c>
    </row>
    <row r="43" spans="1:31" s="26" customFormat="1" x14ac:dyDescent="0.25">
      <c r="A43" s="26">
        <v>23</v>
      </c>
      <c r="B43" s="26">
        <v>599</v>
      </c>
      <c r="C43" s="26">
        <v>14569</v>
      </c>
      <c r="D43" s="26">
        <v>14664</v>
      </c>
      <c r="E43" s="26">
        <v>11930</v>
      </c>
      <c r="F43" s="26">
        <v>11815</v>
      </c>
      <c r="G43" s="27"/>
      <c r="H43" s="7"/>
      <c r="I43" s="28">
        <f t="shared" si="1"/>
        <v>2639</v>
      </c>
      <c r="J43" s="27">
        <f t="shared" si="1"/>
        <v>2849</v>
      </c>
      <c r="K43" s="7"/>
      <c r="L43" s="171">
        <f t="shared" si="2"/>
        <v>-0.69537365292211772</v>
      </c>
      <c r="M43" s="27">
        <f t="shared" ca="1" si="3"/>
        <v>4.1411230590234644E-5</v>
      </c>
      <c r="N43" s="44"/>
      <c r="O43" s="44"/>
      <c r="P43" s="7"/>
      <c r="Q43" s="28">
        <f t="shared" ca="1" si="4"/>
        <v>2677.7270033783584</v>
      </c>
      <c r="R43" s="27">
        <f t="shared" ca="1" si="5"/>
        <v>2823.3595234856784</v>
      </c>
      <c r="S43" s="7"/>
      <c r="T43" s="28">
        <f t="shared" ca="1" si="6"/>
        <v>-0.69082201858669823</v>
      </c>
      <c r="U43" s="27">
        <f t="shared" ca="1" si="7"/>
        <v>0.73027366957430484</v>
      </c>
      <c r="V43" s="7"/>
      <c r="W43" s="28">
        <f t="shared" ca="1" si="8"/>
        <v>-0.68893849708948751</v>
      </c>
      <c r="X43" s="27">
        <f t="shared" ca="1" si="11"/>
        <v>128.85046736470332</v>
      </c>
      <c r="Y43" s="7"/>
      <c r="Z43" s="28">
        <f t="shared" si="12"/>
        <v>128.94300000000001</v>
      </c>
      <c r="AA43" s="27">
        <f t="shared" si="9"/>
        <v>2.2504798973990487</v>
      </c>
      <c r="AB43" s="7"/>
      <c r="AC43" s="28">
        <f t="shared" ca="1" si="0"/>
        <v>-9.2532635296691979E-2</v>
      </c>
      <c r="AD43" s="27">
        <f t="shared" ca="1" si="10"/>
        <v>1.9748586721306083E-2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14419</v>
      </c>
      <c r="D44" s="26">
        <v>14787</v>
      </c>
      <c r="E44" s="26">
        <v>12073</v>
      </c>
      <c r="F44" s="26">
        <v>11692</v>
      </c>
      <c r="G44" s="27"/>
      <c r="H44" s="7"/>
      <c r="I44" s="28">
        <f t="shared" si="1"/>
        <v>2346</v>
      </c>
      <c r="J44" s="27">
        <f t="shared" si="1"/>
        <v>3095</v>
      </c>
      <c r="K44" s="7"/>
      <c r="L44" s="171">
        <f t="shared" si="2"/>
        <v>-0.62121616806885149</v>
      </c>
      <c r="M44" s="27">
        <f t="shared" ca="1" si="3"/>
        <v>6.452560831820261E-5</v>
      </c>
      <c r="N44" s="44"/>
      <c r="O44" s="44"/>
      <c r="P44" s="7"/>
      <c r="Q44" s="28">
        <f t="shared" ca="1" si="4"/>
        <v>2384.7270033783584</v>
      </c>
      <c r="R44" s="27">
        <f t="shared" ca="1" si="5"/>
        <v>3069.3595234856784</v>
      </c>
      <c r="S44" s="7"/>
      <c r="T44" s="28">
        <f t="shared" ca="1" si="6"/>
        <v>-0.61523147063669037</v>
      </c>
      <c r="U44" s="27">
        <f t="shared" ca="1" si="7"/>
        <v>0.79390259150964848</v>
      </c>
      <c r="V44" s="7"/>
      <c r="W44" s="28">
        <f t="shared" ca="1" si="8"/>
        <v>-0.61318338472070855</v>
      </c>
      <c r="X44" s="27">
        <f t="shared" ca="1" si="11"/>
        <v>134.50089610279821</v>
      </c>
      <c r="Y44" s="7"/>
      <c r="Z44" s="28">
        <f t="shared" si="12"/>
        <v>134.595</v>
      </c>
      <c r="AA44" s="27">
        <f t="shared" si="9"/>
        <v>2.3491259067217678</v>
      </c>
      <c r="AB44" s="7"/>
      <c r="AC44" s="28">
        <f t="shared" ca="1" si="0"/>
        <v>-9.4103897201790687E-2</v>
      </c>
      <c r="AD44" s="27">
        <f t="shared" ca="1" si="10"/>
        <v>3.7818417065039966E-2</v>
      </c>
      <c r="AE44" s="7">
        <v>125</v>
      </c>
    </row>
    <row r="45" spans="1:31" s="26" customFormat="1" x14ac:dyDescent="0.25">
      <c r="A45" s="26">
        <v>25</v>
      </c>
      <c r="B45" s="26">
        <v>619</v>
      </c>
      <c r="C45" s="26">
        <v>14273</v>
      </c>
      <c r="D45" s="26">
        <v>14902</v>
      </c>
      <c r="E45" s="26">
        <v>12232</v>
      </c>
      <c r="F45" s="26">
        <v>11585</v>
      </c>
      <c r="G45" s="27"/>
      <c r="H45" s="7"/>
      <c r="I45" s="28">
        <f t="shared" si="1"/>
        <v>2041</v>
      </c>
      <c r="J45" s="27">
        <f t="shared" si="1"/>
        <v>3317</v>
      </c>
      <c r="K45" s="7"/>
      <c r="L45" s="171">
        <f t="shared" si="2"/>
        <v>-0.5422069171391688</v>
      </c>
      <c r="M45" s="27">
        <f t="shared" ca="1" si="3"/>
        <v>6.1755759033447959E-5</v>
      </c>
      <c r="N45" s="44"/>
      <c r="O45" s="44"/>
      <c r="P45" s="7"/>
      <c r="Q45" s="28">
        <f t="shared" ca="1" si="4"/>
        <v>2079.7270033783584</v>
      </c>
      <c r="R45" s="27">
        <f t="shared" ca="1" si="5"/>
        <v>3291.3595234856784</v>
      </c>
      <c r="S45" s="7"/>
      <c r="T45" s="28">
        <f t="shared" ca="1" si="6"/>
        <v>-0.53654506406756963</v>
      </c>
      <c r="U45" s="27">
        <f t="shared" ca="1" si="7"/>
        <v>0.85132381374398292</v>
      </c>
      <c r="V45" s="7"/>
      <c r="W45" s="28">
        <f t="shared" ca="1" si="8"/>
        <v>-0.53434843388643816</v>
      </c>
      <c r="X45" s="27">
        <f t="shared" ca="1" si="11"/>
        <v>140.06701114169283</v>
      </c>
      <c r="Y45" s="7"/>
      <c r="Z45" s="28">
        <f t="shared" si="12"/>
        <v>140.166</v>
      </c>
      <c r="AA45" s="27">
        <f t="shared" si="9"/>
        <v>2.4463581993503718</v>
      </c>
      <c r="AB45" s="7"/>
      <c r="AC45" s="28">
        <f t="shared" ca="1" si="0"/>
        <v>-9.8988858307166083E-2</v>
      </c>
      <c r="AD45" s="27">
        <f t="shared" ca="1" si="10"/>
        <v>4.3217064166810815E-2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14103</v>
      </c>
      <c r="D46" s="26">
        <v>15000</v>
      </c>
      <c r="E46" s="26">
        <v>12400</v>
      </c>
      <c r="F46" s="26">
        <v>11498</v>
      </c>
      <c r="G46" s="27"/>
      <c r="H46" s="7"/>
      <c r="I46" s="28">
        <f t="shared" si="1"/>
        <v>1703</v>
      </c>
      <c r="J46" s="27">
        <f t="shared" si="1"/>
        <v>3502</v>
      </c>
      <c r="K46" s="7"/>
      <c r="L46" s="171">
        <f t="shared" si="2"/>
        <v>-0.45681848611198084</v>
      </c>
      <c r="M46" s="27">
        <f t="shared" ca="1" si="3"/>
        <v>9.5921045227148394E-5</v>
      </c>
      <c r="N46" s="44"/>
      <c r="O46" s="44"/>
      <c r="P46" s="7"/>
      <c r="Q46" s="28">
        <f t="shared" ca="1" si="4"/>
        <v>1741.7270033783584</v>
      </c>
      <c r="R46" s="27">
        <f t="shared" ca="1" si="5"/>
        <v>3476.3595234856784</v>
      </c>
      <c r="S46" s="7"/>
      <c r="T46" s="28">
        <f t="shared" ca="1" si="6"/>
        <v>-0.44934504629588823</v>
      </c>
      <c r="U46" s="27">
        <f t="shared" ca="1" si="7"/>
        <v>0.89917483227259487</v>
      </c>
      <c r="V46" s="7"/>
      <c r="W46" s="28">
        <f t="shared" ca="1" si="8"/>
        <v>-0.44702455711350692</v>
      </c>
      <c r="X46" s="27">
        <f t="shared" ca="1" si="11"/>
        <v>145.74791729146119</v>
      </c>
      <c r="Y46" s="7"/>
      <c r="Z46" s="28">
        <f t="shared" si="12"/>
        <v>145.81799999999998</v>
      </c>
      <c r="AA46" s="27">
        <f t="shared" si="9"/>
        <v>2.5450042086730913</v>
      </c>
      <c r="AB46" s="7"/>
      <c r="AC46" s="28">
        <f t="shared" ca="1" si="0"/>
        <v>-7.0082708538791394E-2</v>
      </c>
      <c r="AD46" s="27">
        <f t="shared" ca="1" si="10"/>
        <v>8.2731943340547787E-2</v>
      </c>
      <c r="AE46" s="7">
        <v>123</v>
      </c>
    </row>
    <row r="47" spans="1:31" s="26" customFormat="1" x14ac:dyDescent="0.25">
      <c r="A47" s="26">
        <v>27</v>
      </c>
      <c r="B47" s="26">
        <v>642</v>
      </c>
      <c r="C47" s="26">
        <v>13915</v>
      </c>
      <c r="D47" s="26">
        <v>15067</v>
      </c>
      <c r="E47" s="26">
        <v>12573</v>
      </c>
      <c r="F47" s="26">
        <v>11410</v>
      </c>
      <c r="G47" s="27"/>
      <c r="H47" s="7"/>
      <c r="I47" s="28">
        <f t="shared" si="1"/>
        <v>1342</v>
      </c>
      <c r="J47" s="27">
        <f t="shared" si="1"/>
        <v>3657</v>
      </c>
      <c r="K47" s="7"/>
      <c r="L47" s="171">
        <f t="shared" si="2"/>
        <v>-0.36494178340641126</v>
      </c>
      <c r="M47" s="27">
        <f t="shared" ca="1" si="3"/>
        <v>1.2442987036371012E-4</v>
      </c>
      <c r="N47" s="44"/>
      <c r="O47" s="44"/>
      <c r="P47" s="7"/>
      <c r="Q47" s="28">
        <f t="shared" ca="1" si="4"/>
        <v>1380.7270033783584</v>
      </c>
      <c r="R47" s="27">
        <f t="shared" ca="1" si="5"/>
        <v>3631.3595234856784</v>
      </c>
      <c r="S47" s="7"/>
      <c r="T47" s="28">
        <f t="shared" ca="1" si="6"/>
        <v>-0.35621129950424035</v>
      </c>
      <c r="U47" s="27">
        <f t="shared" ca="1" si="7"/>
        <v>0.93926622617494548</v>
      </c>
      <c r="V47" s="7"/>
      <c r="W47" s="28">
        <f t="shared" ca="1" si="8"/>
        <v>-0.35378696963101769</v>
      </c>
      <c r="X47" s="27">
        <f t="shared" ca="1" si="11"/>
        <v>151.54263205125943</v>
      </c>
      <c r="Y47" s="7"/>
      <c r="Z47" s="28">
        <f t="shared" si="12"/>
        <v>151.59599999999998</v>
      </c>
      <c r="AA47" s="27">
        <f t="shared" si="9"/>
        <v>2.6458493328533232</v>
      </c>
      <c r="AB47" s="7"/>
      <c r="AC47" s="28">
        <f t="shared" ca="1" si="0"/>
        <v>-5.3367948740543625E-2</v>
      </c>
      <c r="AD47" s="27">
        <f t="shared" ca="1" si="10"/>
        <v>6.9869749479408938E-2</v>
      </c>
      <c r="AE47" s="7">
        <v>122</v>
      </c>
    </row>
    <row r="48" spans="1:31" s="26" customFormat="1" x14ac:dyDescent="0.25">
      <c r="A48" s="26">
        <v>28</v>
      </c>
      <c r="B48" s="26">
        <v>622</v>
      </c>
      <c r="C48" s="26">
        <v>13746</v>
      </c>
      <c r="D48" s="26">
        <v>15135</v>
      </c>
      <c r="E48" s="26">
        <v>12761</v>
      </c>
      <c r="F48" s="26">
        <v>11357</v>
      </c>
      <c r="G48" s="27"/>
      <c r="H48" s="7"/>
      <c r="I48" s="28">
        <f t="shared" si="1"/>
        <v>985</v>
      </c>
      <c r="J48" s="27">
        <f t="shared" si="1"/>
        <v>3778</v>
      </c>
      <c r="K48" s="7"/>
      <c r="L48" s="171">
        <f t="shared" si="2"/>
        <v>-0.27238100878010096</v>
      </c>
      <c r="M48" s="27">
        <f t="shared" ca="1" si="3"/>
        <v>1.1614287711541617E-4</v>
      </c>
      <c r="N48" s="44"/>
      <c r="O48" s="44"/>
      <c r="P48" s="7"/>
      <c r="Q48" s="28">
        <f t="shared" ca="1" si="4"/>
        <v>1023.7270033783585</v>
      </c>
      <c r="R48" s="27">
        <f t="shared" ca="1" si="5"/>
        <v>3752.3595234856784</v>
      </c>
      <c r="S48" s="7"/>
      <c r="T48" s="28">
        <f t="shared" ca="1" si="6"/>
        <v>-0.26410950558563018</v>
      </c>
      <c r="U48" s="27">
        <f t="shared" ca="1" si="7"/>
        <v>0.97056337883419985</v>
      </c>
      <c r="V48" s="7"/>
      <c r="W48" s="28">
        <f t="shared" ca="1" si="8"/>
        <v>-0.26160404830344447</v>
      </c>
      <c r="X48" s="27">
        <f t="shared" ca="1" si="11"/>
        <v>157.09725575127709</v>
      </c>
      <c r="Y48" s="7"/>
      <c r="Z48" s="28">
        <f t="shared" si="12"/>
        <v>157.19399999999999</v>
      </c>
      <c r="AA48" s="27">
        <f t="shared" si="9"/>
        <v>2.743552864379966</v>
      </c>
      <c r="AB48" s="7"/>
      <c r="AC48" s="28">
        <f t="shared" ca="1" si="0"/>
        <v>-9.6744248722899329E-2</v>
      </c>
      <c r="AD48" s="27">
        <f t="shared" ca="1" si="10"/>
        <v>1.846447887109548E-2</v>
      </c>
      <c r="AE48" s="7">
        <v>121</v>
      </c>
    </row>
    <row r="49" spans="1:31" s="26" customFormat="1" x14ac:dyDescent="0.25">
      <c r="A49" s="26">
        <v>29</v>
      </c>
      <c r="B49" s="26">
        <v>634</v>
      </c>
      <c r="C49" s="26">
        <v>13550</v>
      </c>
      <c r="D49" s="26">
        <v>15174</v>
      </c>
      <c r="E49" s="26">
        <v>12946</v>
      </c>
      <c r="F49" s="26">
        <v>11314</v>
      </c>
      <c r="G49" s="27"/>
      <c r="H49" s="7"/>
      <c r="I49" s="28">
        <f t="shared" si="1"/>
        <v>604</v>
      </c>
      <c r="J49" s="27">
        <f t="shared" si="1"/>
        <v>3860</v>
      </c>
      <c r="K49" s="7"/>
      <c r="L49" s="171">
        <f t="shared" si="2"/>
        <v>-0.17536672609198747</v>
      </c>
      <c r="M49" s="27">
        <f t="shared" ca="1" si="3"/>
        <v>1.466832843170544E-4</v>
      </c>
      <c r="N49" s="44"/>
      <c r="O49" s="44"/>
      <c r="P49" s="7"/>
      <c r="Q49" s="28">
        <f t="shared" ca="1" si="4"/>
        <v>642.72700337835852</v>
      </c>
      <c r="R49" s="27">
        <f t="shared" ca="1" si="5"/>
        <v>3834.3595234856784</v>
      </c>
      <c r="S49" s="7"/>
      <c r="T49" s="28">
        <f t="shared" ca="1" si="6"/>
        <v>-0.16581599442879405</v>
      </c>
      <c r="U49" s="27">
        <f t="shared" ca="1" si="7"/>
        <v>0.9917730194793144</v>
      </c>
      <c r="V49" s="7"/>
      <c r="W49" s="28">
        <f t="shared" ca="1" si="8"/>
        <v>-0.16325543861636976</v>
      </c>
      <c r="X49" s="27">
        <f t="shared" ca="1" si="11"/>
        <v>162.83456174118555</v>
      </c>
      <c r="Y49" s="7"/>
      <c r="Z49" s="28">
        <f t="shared" si="12"/>
        <v>162.89999999999998</v>
      </c>
      <c r="AA49" s="27">
        <f t="shared" si="9"/>
        <v>2.8431413514987622</v>
      </c>
      <c r="AB49" s="7"/>
      <c r="AC49" s="28">
        <f t="shared" ca="1" si="0"/>
        <v>-6.5438258814424444E-2</v>
      </c>
      <c r="AD49" s="27">
        <f t="shared" ca="1" si="10"/>
        <v>-2.7323052767798117E-2</v>
      </c>
      <c r="AE49" s="7">
        <v>120</v>
      </c>
    </row>
    <row r="50" spans="1:31" s="26" customFormat="1" x14ac:dyDescent="0.25">
      <c r="A50" s="26">
        <v>30</v>
      </c>
      <c r="B50" s="26">
        <v>623</v>
      </c>
      <c r="C50" s="26">
        <v>13365</v>
      </c>
      <c r="D50" s="26">
        <v>15203</v>
      </c>
      <c r="E50" s="26">
        <v>13140</v>
      </c>
      <c r="F50" s="26">
        <v>11295</v>
      </c>
      <c r="G50" s="27"/>
      <c r="H50" s="7"/>
      <c r="I50" s="28">
        <f t="shared" si="1"/>
        <v>225</v>
      </c>
      <c r="J50" s="27">
        <f t="shared" si="1"/>
        <v>3908</v>
      </c>
      <c r="K50" s="7"/>
      <c r="L50" s="171">
        <f t="shared" si="2"/>
        <v>-7.8337298713691245E-2</v>
      </c>
      <c r="M50" s="27">
        <f t="shared" ca="1" si="3"/>
        <v>1.6619803762824795E-4</v>
      </c>
      <c r="N50" s="44"/>
      <c r="O50" s="44"/>
      <c r="P50" s="7"/>
      <c r="Q50" s="28">
        <f t="shared" ca="1" si="4"/>
        <v>263.72700337835846</v>
      </c>
      <c r="R50" s="27">
        <f t="shared" ca="1" si="5"/>
        <v>3882.3595234856784</v>
      </c>
      <c r="S50" s="7"/>
      <c r="T50" s="28">
        <f t="shared" ca="1" si="6"/>
        <v>-6.8038459708476731E-2</v>
      </c>
      <c r="U50" s="27">
        <f t="shared" ca="1" si="7"/>
        <v>1.0041884188813326</v>
      </c>
      <c r="V50" s="7"/>
      <c r="W50" s="28">
        <f t="shared" ca="1" si="8"/>
        <v>-6.5445516927287631E-2</v>
      </c>
      <c r="X50" s="27">
        <f t="shared" ca="1" si="11"/>
        <v>168.45333597294211</v>
      </c>
      <c r="Y50" s="7"/>
      <c r="Z50" s="28">
        <f t="shared" si="12"/>
        <v>168.50699999999998</v>
      </c>
      <c r="AA50" s="27">
        <f t="shared" si="9"/>
        <v>2.9410019626580848</v>
      </c>
      <c r="AB50" s="7"/>
      <c r="AC50" s="28">
        <f t="shared" ca="1" si="0"/>
        <v>-5.3664027057862995E-2</v>
      </c>
      <c r="AD50" s="27">
        <f t="shared" ca="1" si="10"/>
        <v>1.5285660247343458E-2</v>
      </c>
      <c r="AE50" s="7">
        <v>119</v>
      </c>
    </row>
    <row r="51" spans="1:31" s="26" customFormat="1" x14ac:dyDescent="0.25">
      <c r="A51" s="26">
        <v>31</v>
      </c>
      <c r="B51" s="26">
        <v>600</v>
      </c>
      <c r="C51" s="26">
        <v>13178</v>
      </c>
      <c r="D51" s="26">
        <v>15196</v>
      </c>
      <c r="E51" s="26">
        <v>13315</v>
      </c>
      <c r="F51" s="26">
        <v>11288</v>
      </c>
      <c r="G51" s="27"/>
      <c r="H51" s="7"/>
      <c r="I51" s="28">
        <f t="shared" si="1"/>
        <v>-137</v>
      </c>
      <c r="J51" s="27">
        <f t="shared" si="1"/>
        <v>3908</v>
      </c>
      <c r="K51" s="7"/>
      <c r="L51" s="171">
        <f t="shared" si="2"/>
        <v>1.5829475169744679E-2</v>
      </c>
      <c r="M51" s="27">
        <f t="shared" ca="1" si="3"/>
        <v>1.4682300505705319E-4</v>
      </c>
      <c r="N51" s="44"/>
      <c r="O51" s="44"/>
      <c r="P51" s="7"/>
      <c r="Q51" s="28">
        <f t="shared" ca="1" si="4"/>
        <v>-98.272996621641511</v>
      </c>
      <c r="R51" s="27">
        <f t="shared" ca="1" si="5"/>
        <v>3882.3595234856784</v>
      </c>
      <c r="S51" s="7"/>
      <c r="T51" s="28">
        <f t="shared" ca="1" si="6"/>
        <v>2.5353275301430545E-2</v>
      </c>
      <c r="U51" s="27">
        <f t="shared" ca="1" si="7"/>
        <v>1.0041884188813326</v>
      </c>
      <c r="V51" s="7"/>
      <c r="W51" s="28">
        <f t="shared" ca="1" si="8"/>
        <v>2.7946529475847842E-2</v>
      </c>
      <c r="X51" s="27">
        <f t="shared" ca="1" si="11"/>
        <v>173.77630257922328</v>
      </c>
      <c r="Y51" s="7"/>
      <c r="Z51" s="28">
        <f t="shared" si="12"/>
        <v>173.90699999999998</v>
      </c>
      <c r="AA51" s="27">
        <f t="shared" si="9"/>
        <v>3.0352497422657785</v>
      </c>
      <c r="AB51" s="7"/>
      <c r="AC51" s="28">
        <f t="shared" ca="1" si="0"/>
        <v>-0.13069742077669844</v>
      </c>
      <c r="AD51" s="27">
        <f t="shared" ca="1" si="10"/>
        <v>0.1001690666819286</v>
      </c>
      <c r="AE51" s="7">
        <v>118</v>
      </c>
    </row>
    <row r="52" spans="1:31" s="26" customFormat="1" x14ac:dyDescent="0.25">
      <c r="A52" s="26">
        <v>32</v>
      </c>
      <c r="B52" s="26">
        <v>607</v>
      </c>
      <c r="C52" s="26">
        <v>12995</v>
      </c>
      <c r="D52" s="26">
        <v>15188</v>
      </c>
      <c r="E52" s="26">
        <v>13503</v>
      </c>
      <c r="F52" s="26">
        <v>11306</v>
      </c>
      <c r="G52" s="27"/>
      <c r="H52" s="7"/>
      <c r="I52" s="28">
        <f t="shared" si="1"/>
        <v>-508</v>
      </c>
      <c r="J52" s="27">
        <f t="shared" si="1"/>
        <v>3882</v>
      </c>
      <c r="K52" s="7"/>
      <c r="L52" s="171">
        <f t="shared" si="2"/>
        <v>0.11094858128447921</v>
      </c>
      <c r="M52" s="27">
        <f t="shared" ca="1" si="3"/>
        <v>1.6115109069223449E-4</v>
      </c>
      <c r="N52" s="44"/>
      <c r="O52" s="44"/>
      <c r="P52" s="7"/>
      <c r="Q52" s="28">
        <f t="shared" ca="1" si="4"/>
        <v>-469.27299662164154</v>
      </c>
      <c r="R52" s="27">
        <f t="shared" ca="1" si="5"/>
        <v>3856.3595234856784</v>
      </c>
      <c r="S52" s="7"/>
      <c r="T52" s="28">
        <f t="shared" ca="1" si="6"/>
        <v>0.12106690427567254</v>
      </c>
      <c r="U52" s="27">
        <f t="shared" ca="1" si="7"/>
        <v>0.99746341087190604</v>
      </c>
      <c r="V52" s="7"/>
      <c r="W52" s="28">
        <f t="shared" ca="1" si="8"/>
        <v>0.12364311123608571</v>
      </c>
      <c r="X52" s="27">
        <f t="shared" ca="1" si="11"/>
        <v>179.24837365624796</v>
      </c>
      <c r="Y52" s="7"/>
      <c r="Z52" s="28">
        <f t="shared" si="12"/>
        <v>179.36999999999998</v>
      </c>
      <c r="AA52" s="27">
        <f t="shared" si="9"/>
        <v>3.1305970793022286</v>
      </c>
      <c r="AB52" s="7"/>
      <c r="AC52" s="28">
        <f t="shared" ca="1" si="0"/>
        <v>-0.12162634375201264</v>
      </c>
      <c r="AD52" s="27">
        <f t="shared" ca="1" si="10"/>
        <v>1.3914222939916954E-2</v>
      </c>
      <c r="AE52" s="7">
        <v>117</v>
      </c>
    </row>
    <row r="53" spans="1:31" s="26" customFormat="1" x14ac:dyDescent="0.25">
      <c r="A53" s="26">
        <v>33</v>
      </c>
      <c r="B53" s="26">
        <v>632</v>
      </c>
      <c r="C53" s="26">
        <v>12804</v>
      </c>
      <c r="D53" s="26">
        <v>15156</v>
      </c>
      <c r="E53" s="26">
        <v>13692</v>
      </c>
      <c r="F53" s="26">
        <v>11340</v>
      </c>
      <c r="G53" s="27"/>
      <c r="H53" s="7"/>
      <c r="I53" s="28">
        <f t="shared" si="1"/>
        <v>-888</v>
      </c>
      <c r="J53" s="27">
        <f t="shared" si="1"/>
        <v>3816</v>
      </c>
      <c r="K53" s="7"/>
      <c r="L53" s="171">
        <f t="shared" si="2"/>
        <v>0.20890175410146319</v>
      </c>
      <c r="M53" s="27">
        <f t="shared" ca="1" si="3"/>
        <v>1.6213242492219598E-4</v>
      </c>
      <c r="N53" s="44"/>
      <c r="O53" s="44"/>
      <c r="P53" s="7"/>
      <c r="Q53" s="28">
        <f t="shared" ca="1" si="4"/>
        <v>-849.27299662164148</v>
      </c>
      <c r="R53" s="27">
        <f t="shared" ca="1" si="5"/>
        <v>3790.3595234856784</v>
      </c>
      <c r="S53" s="7"/>
      <c r="T53" s="28">
        <f t="shared" ca="1" si="6"/>
        <v>0.21910242721424925</v>
      </c>
      <c r="U53" s="27">
        <f t="shared" ca="1" si="7"/>
        <v>0.980392236694131</v>
      </c>
      <c r="V53" s="7"/>
      <c r="W53" s="28">
        <f t="shared" ca="1" si="8"/>
        <v>0.22163487724239747</v>
      </c>
      <c r="X53" s="27">
        <f t="shared" ca="1" si="11"/>
        <v>184.92076375326485</v>
      </c>
      <c r="Y53" s="7"/>
      <c r="Z53" s="28">
        <f t="shared" si="12"/>
        <v>185.05799999999996</v>
      </c>
      <c r="AA53" s="27">
        <f t="shared" si="9"/>
        <v>3.2298714071556653</v>
      </c>
      <c r="AB53" s="7"/>
      <c r="AC53" s="28">
        <f t="shared" ca="1" si="0"/>
        <v>-0.13723624673511381</v>
      </c>
      <c r="AD53" s="27">
        <f t="shared" ca="1" si="10"/>
        <v>5.2851122336363687E-2</v>
      </c>
      <c r="AE53" s="7">
        <v>116</v>
      </c>
    </row>
    <row r="54" spans="1:31" s="26" customFormat="1" x14ac:dyDescent="0.25">
      <c r="A54" s="26">
        <v>34</v>
      </c>
      <c r="B54" s="26">
        <v>639</v>
      </c>
      <c r="C54" s="26">
        <v>12616</v>
      </c>
      <c r="D54" s="26">
        <v>15097</v>
      </c>
      <c r="E54" s="26">
        <v>13879</v>
      </c>
      <c r="F54" s="26">
        <v>11392</v>
      </c>
      <c r="G54" s="27"/>
      <c r="H54" s="7"/>
      <c r="I54" s="28">
        <f t="shared" si="1"/>
        <v>-1263</v>
      </c>
      <c r="J54" s="27">
        <f t="shared" si="1"/>
        <v>3705</v>
      </c>
      <c r="K54" s="7"/>
      <c r="L54" s="171">
        <f t="shared" si="2"/>
        <v>0.30584486132640076</v>
      </c>
      <c r="M54" s="27">
        <f t="shared" ca="1" si="3"/>
        <v>1.5529594550043661E-4</v>
      </c>
      <c r="N54" s="44"/>
      <c r="O54" s="44"/>
      <c r="P54" s="7"/>
      <c r="Q54" s="28">
        <f t="shared" ca="1" si="4"/>
        <v>-1224.2729966216416</v>
      </c>
      <c r="R54" s="27">
        <f t="shared" ca="1" si="5"/>
        <v>3679.3595234856784</v>
      </c>
      <c r="S54" s="7"/>
      <c r="T54" s="28">
        <f t="shared" ca="1" si="6"/>
        <v>0.31584800906152893</v>
      </c>
      <c r="U54" s="27">
        <f t="shared" ca="1" si="7"/>
        <v>0.95168162557696379</v>
      </c>
      <c r="V54" s="7"/>
      <c r="W54" s="28">
        <f t="shared" ca="1" si="8"/>
        <v>0.31830664071380915</v>
      </c>
      <c r="X54" s="27">
        <f t="shared" ca="1" si="11"/>
        <v>190.67559164119757</v>
      </c>
      <c r="Y54" s="7"/>
      <c r="Z54" s="28">
        <f t="shared" si="12"/>
        <v>190.80899999999997</v>
      </c>
      <c r="AA54" s="27">
        <f t="shared" si="9"/>
        <v>3.3302452924378598</v>
      </c>
      <c r="AB54" s="7"/>
      <c r="AC54" s="28">
        <f t="shared" ca="1" si="0"/>
        <v>-0.13340835880239865</v>
      </c>
      <c r="AD54" s="27">
        <f t="shared" ca="1" si="10"/>
        <v>2.7241620456322835E-2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12440</v>
      </c>
      <c r="D55" s="26">
        <v>15034</v>
      </c>
      <c r="E55" s="26">
        <v>14064</v>
      </c>
      <c r="F55" s="26">
        <v>11468</v>
      </c>
      <c r="G55" s="27"/>
      <c r="H55" s="7"/>
      <c r="I55" s="28">
        <f t="shared" si="1"/>
        <v>-1624</v>
      </c>
      <c r="J55" s="27">
        <f t="shared" si="1"/>
        <v>3566</v>
      </c>
      <c r="K55" s="7"/>
      <c r="L55" s="171">
        <f t="shared" si="2"/>
        <v>0.39769242723552184</v>
      </c>
      <c r="M55" s="27">
        <f t="shared" ca="1" si="3"/>
        <v>1.8647070373572355E-4</v>
      </c>
      <c r="N55" s="44"/>
      <c r="O55" s="44"/>
      <c r="P55" s="7"/>
      <c r="Q55" s="28">
        <f t="shared" ca="1" si="4"/>
        <v>-1585.2729966216416</v>
      </c>
      <c r="R55" s="27">
        <f t="shared" ca="1" si="5"/>
        <v>3540.3595234856784</v>
      </c>
      <c r="S55" s="7"/>
      <c r="T55" s="28">
        <f t="shared" ca="1" si="6"/>
        <v>0.40898175585317681</v>
      </c>
      <c r="U55" s="27">
        <f t="shared" ca="1" si="7"/>
        <v>0.91572869814195257</v>
      </c>
      <c r="V55" s="7"/>
      <c r="W55" s="28">
        <f t="shared" ca="1" si="8"/>
        <v>0.41134785486470005</v>
      </c>
      <c r="X55" s="27">
        <f t="shared" ca="1" si="11"/>
        <v>196.37192198131265</v>
      </c>
      <c r="Y55" s="7"/>
      <c r="Z55" s="28">
        <f t="shared" si="12"/>
        <v>196.43399999999997</v>
      </c>
      <c r="AA55" s="27">
        <f t="shared" si="9"/>
        <v>3.4284200628625405</v>
      </c>
      <c r="AB55" s="7"/>
      <c r="AC55" s="28">
        <f t="shared" ca="1" si="0"/>
        <v>-6.2078018687316217E-2</v>
      </c>
      <c r="AD55" s="27">
        <f t="shared" ca="1" si="10"/>
        <v>3.0622449577776933E-2</v>
      </c>
      <c r="AE55" s="7">
        <v>114</v>
      </c>
    </row>
    <row r="56" spans="1:31" s="26" customFormat="1" x14ac:dyDescent="0.25">
      <c r="A56" s="26">
        <v>36</v>
      </c>
      <c r="B56" s="26">
        <v>632</v>
      </c>
      <c r="C56" s="26">
        <v>12271</v>
      </c>
      <c r="D56" s="26">
        <v>14951</v>
      </c>
      <c r="E56" s="26">
        <v>14239</v>
      </c>
      <c r="F56" s="26">
        <v>11560</v>
      </c>
      <c r="G56" s="27"/>
      <c r="H56" s="7"/>
      <c r="I56" s="28">
        <f t="shared" si="1"/>
        <v>-1968</v>
      </c>
      <c r="J56" s="27">
        <f t="shared" si="1"/>
        <v>3391</v>
      </c>
      <c r="K56" s="7"/>
      <c r="L56" s="171">
        <f t="shared" si="2"/>
        <v>0.48667084901235641</v>
      </c>
      <c r="M56" s="27">
        <f t="shared" ca="1" si="3"/>
        <v>1.7711244470016056E-4</v>
      </c>
      <c r="N56" s="44"/>
      <c r="O56" s="44"/>
      <c r="P56" s="7"/>
      <c r="Q56" s="28">
        <f t="shared" ca="1" si="4"/>
        <v>-1929.2729966216416</v>
      </c>
      <c r="R56" s="27">
        <f t="shared" ca="1" si="5"/>
        <v>3365.3595234856784</v>
      </c>
      <c r="S56" s="7"/>
      <c r="T56" s="28">
        <f t="shared" ca="1" si="6"/>
        <v>0.49772970293441465</v>
      </c>
      <c r="U56" s="27">
        <f t="shared" ca="1" si="7"/>
        <v>0.87046422115542765</v>
      </c>
      <c r="V56" s="7"/>
      <c r="W56" s="28">
        <f t="shared" ca="1" si="8"/>
        <v>0.49997920896766873</v>
      </c>
      <c r="X56" s="27">
        <f t="shared" ca="1" si="11"/>
        <v>202.05446986165339</v>
      </c>
      <c r="Y56" s="7"/>
      <c r="Z56" s="28">
        <f t="shared" si="12"/>
        <v>202.12199999999996</v>
      </c>
      <c r="AA56" s="27">
        <f t="shared" si="9"/>
        <v>3.5276943907159781</v>
      </c>
      <c r="AB56" s="7"/>
      <c r="AC56" s="28">
        <f t="shared" ca="1" si="0"/>
        <v>-6.7530138346569402E-2</v>
      </c>
      <c r="AD56" s="27">
        <f t="shared" ca="1" si="10"/>
        <v>0.10540947377992893</v>
      </c>
      <c r="AE56" s="7">
        <v>113</v>
      </c>
    </row>
    <row r="57" spans="1:31" s="26" customFormat="1" x14ac:dyDescent="0.25">
      <c r="A57" s="26">
        <v>37</v>
      </c>
      <c r="B57" s="26">
        <v>634</v>
      </c>
      <c r="C57" s="26">
        <v>12097</v>
      </c>
      <c r="D57" s="26">
        <v>14831</v>
      </c>
      <c r="E57" s="26">
        <v>14388</v>
      </c>
      <c r="F57" s="26">
        <v>11657</v>
      </c>
      <c r="G57" s="27"/>
      <c r="H57" s="7"/>
      <c r="I57" s="28">
        <f t="shared" si="1"/>
        <v>-2291</v>
      </c>
      <c r="J57" s="27">
        <f t="shared" si="1"/>
        <v>3174</v>
      </c>
      <c r="K57" s="7"/>
      <c r="L57" s="171">
        <f t="shared" si="2"/>
        <v>0.57111478872532306</v>
      </c>
      <c r="M57" s="27">
        <f t="shared" ca="1" si="3"/>
        <v>1.4520130378771278E-4</v>
      </c>
      <c r="N57" s="44"/>
      <c r="O57" s="44"/>
      <c r="P57" s="7"/>
      <c r="Q57" s="28">
        <f t="shared" ca="1" si="4"/>
        <v>-2252.2729966216416</v>
      </c>
      <c r="R57" s="27">
        <f t="shared" ca="1" si="5"/>
        <v>3148.3595234856784</v>
      </c>
      <c r="S57" s="7"/>
      <c r="T57" s="28">
        <f t="shared" ca="1" si="6"/>
        <v>0.58105989743220487</v>
      </c>
      <c r="U57" s="27">
        <f t="shared" ca="1" si="7"/>
        <v>0.81433626969213679</v>
      </c>
      <c r="V57" s="7"/>
      <c r="W57" s="28">
        <f t="shared" ca="1" si="8"/>
        <v>0.58316473908985622</v>
      </c>
      <c r="X57" s="27">
        <f t="shared" ca="1" si="11"/>
        <v>207.78948766312328</v>
      </c>
      <c r="Y57" s="7"/>
      <c r="Z57" s="28">
        <f t="shared" si="12"/>
        <v>207.82799999999995</v>
      </c>
      <c r="AA57" s="27">
        <f t="shared" si="9"/>
        <v>3.6272828778347743</v>
      </c>
      <c r="AB57" s="7"/>
      <c r="AC57" s="28">
        <f t="shared" ca="1" si="0"/>
        <v>-3.8512336876664222E-2</v>
      </c>
      <c r="AD57" s="27">
        <f t="shared" ca="1" si="10"/>
        <v>5.9144364427226037E-2</v>
      </c>
      <c r="AE57" s="7">
        <v>112</v>
      </c>
    </row>
    <row r="58" spans="1:31" s="26" customFormat="1" x14ac:dyDescent="0.25">
      <c r="A58" s="26">
        <v>38</v>
      </c>
      <c r="B58" s="26">
        <v>614</v>
      </c>
      <c r="C58" s="26">
        <v>11957</v>
      </c>
      <c r="D58" s="26">
        <v>14724</v>
      </c>
      <c r="E58" s="26">
        <v>14546</v>
      </c>
      <c r="F58" s="26">
        <v>11784</v>
      </c>
      <c r="G58" s="27"/>
      <c r="H58" s="7"/>
      <c r="I58" s="28">
        <f t="shared" si="1"/>
        <v>-2589</v>
      </c>
      <c r="J58" s="27">
        <f t="shared" si="1"/>
        <v>2940</v>
      </c>
      <c r="K58" s="7"/>
      <c r="L58" s="171">
        <f t="shared" si="2"/>
        <v>0.64750829011040922</v>
      </c>
      <c r="M58" s="27">
        <f t="shared" ca="1" si="3"/>
        <v>1.5328661596124353E-4</v>
      </c>
      <c r="N58" s="44"/>
      <c r="O58" s="44"/>
      <c r="P58" s="7"/>
      <c r="Q58" s="28">
        <f t="shared" ca="1" si="4"/>
        <v>-2550.2729966216416</v>
      </c>
      <c r="R58" s="27">
        <f t="shared" ca="1" si="5"/>
        <v>2914.3595234856784</v>
      </c>
      <c r="S58" s="7"/>
      <c r="T58" s="28">
        <f t="shared" ca="1" si="6"/>
        <v>0.65794038647350972</v>
      </c>
      <c r="U58" s="27">
        <f t="shared" ca="1" si="7"/>
        <v>0.75381119760729787</v>
      </c>
      <c r="V58" s="7"/>
      <c r="W58" s="28">
        <f t="shared" ca="1" si="8"/>
        <v>0.6598891873299666</v>
      </c>
      <c r="X58" s="27">
        <f t="shared" ca="1" si="11"/>
        <v>213.38120061661061</v>
      </c>
      <c r="Y58" s="7"/>
      <c r="Z58" s="28">
        <f t="shared" si="12"/>
        <v>213.35399999999996</v>
      </c>
      <c r="AA58" s="27">
        <f t="shared" si="9"/>
        <v>3.7237297722999814</v>
      </c>
      <c r="AB58" s="7"/>
      <c r="AC58" s="28">
        <f t="shared" ca="1" si="0"/>
        <v>2.7200616610656425E-2</v>
      </c>
      <c r="AD58" s="27">
        <f t="shared" ca="1" si="10"/>
        <v>4.9166516151672113E-2</v>
      </c>
      <c r="AE58" s="7">
        <v>111</v>
      </c>
    </row>
    <row r="59" spans="1:31" s="26" customFormat="1" x14ac:dyDescent="0.25">
      <c r="A59" s="26">
        <v>39</v>
      </c>
      <c r="B59" s="26">
        <v>611</v>
      </c>
      <c r="C59" s="26">
        <v>11820</v>
      </c>
      <c r="D59" s="26">
        <v>14593</v>
      </c>
      <c r="E59" s="26">
        <v>14680</v>
      </c>
      <c r="F59" s="26">
        <v>11916</v>
      </c>
      <c r="G59" s="27"/>
      <c r="H59" s="7"/>
      <c r="I59" s="28">
        <f t="shared" si="1"/>
        <v>-2860</v>
      </c>
      <c r="J59" s="27">
        <f t="shared" si="1"/>
        <v>2677</v>
      </c>
      <c r="K59" s="7"/>
      <c r="L59" s="171">
        <f t="shared" si="2"/>
        <v>0.71755519564213088</v>
      </c>
      <c r="M59" s="27">
        <f t="shared" ca="1" si="3"/>
        <v>1.4576613399411179E-4</v>
      </c>
      <c r="N59" s="44"/>
      <c r="O59" s="44"/>
      <c r="P59" s="7"/>
      <c r="Q59" s="28">
        <f t="shared" ca="1" si="4"/>
        <v>-2821.2729966216416</v>
      </c>
      <c r="R59" s="27">
        <f t="shared" ca="1" si="5"/>
        <v>2651.3595234856784</v>
      </c>
      <c r="S59" s="7"/>
      <c r="T59" s="28">
        <f t="shared" ca="1" si="6"/>
        <v>0.7278551936218105</v>
      </c>
      <c r="U59" s="27">
        <f t="shared" ca="1" si="7"/>
        <v>0.68578515505040616</v>
      </c>
      <c r="V59" s="7"/>
      <c r="W59" s="28">
        <f t="shared" ca="1" si="8"/>
        <v>0.72962856029305201</v>
      </c>
      <c r="X59" s="27">
        <f t="shared" ca="1" si="11"/>
        <v>218.95638300583823</v>
      </c>
      <c r="Y59" s="7"/>
      <c r="Z59" s="28">
        <f t="shared" si="12"/>
        <v>218.85299999999995</v>
      </c>
      <c r="AA59" s="27">
        <f t="shared" si="9"/>
        <v>3.8197054278671492</v>
      </c>
      <c r="AB59" s="7"/>
      <c r="AC59" s="28">
        <f t="shared" ca="1" si="0"/>
        <v>0.10338300583828186</v>
      </c>
      <c r="AD59" s="27">
        <f t="shared" ca="1" si="10"/>
        <v>1.6692962855159976E-2</v>
      </c>
      <c r="AE59" s="7">
        <v>110</v>
      </c>
    </row>
    <row r="60" spans="1:31" s="26" customFormat="1" x14ac:dyDescent="0.25">
      <c r="A60" s="26">
        <v>40</v>
      </c>
      <c r="B60" s="26">
        <v>609</v>
      </c>
      <c r="C60" s="26">
        <v>11702</v>
      </c>
      <c r="D60" s="26">
        <v>14452</v>
      </c>
      <c r="E60" s="26">
        <v>14803</v>
      </c>
      <c r="F60" s="26">
        <v>12061</v>
      </c>
      <c r="G60" s="27"/>
      <c r="H60" s="7"/>
      <c r="I60" s="28">
        <f t="shared" si="1"/>
        <v>-3101</v>
      </c>
      <c r="J60" s="27">
        <f t="shared" si="1"/>
        <v>2391</v>
      </c>
      <c r="K60" s="7"/>
      <c r="L60" s="171">
        <f t="shared" si="2"/>
        <v>0.780801296368276</v>
      </c>
      <c r="M60" s="27">
        <f t="shared" ca="1" si="3"/>
        <v>1.1689073768669226E-4</v>
      </c>
      <c r="N60" s="44"/>
      <c r="O60" s="44"/>
      <c r="P60" s="7"/>
      <c r="Q60" s="28">
        <f t="shared" ca="1" si="4"/>
        <v>-3062.2729966216416</v>
      </c>
      <c r="R60" s="27">
        <f t="shared" ca="1" si="5"/>
        <v>2365.3595234856784</v>
      </c>
      <c r="S60" s="7"/>
      <c r="T60" s="28">
        <f t="shared" ca="1" si="6"/>
        <v>0.79003035422232892</v>
      </c>
      <c r="U60" s="27">
        <f t="shared" ca="1" si="7"/>
        <v>0.61181006694671403</v>
      </c>
      <c r="V60" s="7"/>
      <c r="W60" s="28">
        <f t="shared" ca="1" si="8"/>
        <v>0.79161289836273974</v>
      </c>
      <c r="X60" s="27">
        <f t="shared" ca="1" si="11"/>
        <v>224.48298595014239</v>
      </c>
      <c r="Y60" s="7"/>
      <c r="Z60" s="28">
        <f t="shared" si="12"/>
        <v>224.33399999999995</v>
      </c>
      <c r="AA60" s="27">
        <f t="shared" si="9"/>
        <v>3.9153669241689579</v>
      </c>
      <c r="AB60" s="7"/>
      <c r="AC60" s="28">
        <f t="shared" ca="1" si="0"/>
        <v>0.1489859501424462</v>
      </c>
      <c r="AD60" s="27">
        <f t="shared" ca="1" si="10"/>
        <v>5.4711553887557329E-2</v>
      </c>
      <c r="AE60" s="7">
        <v>109</v>
      </c>
    </row>
    <row r="61" spans="1:31" s="26" customFormat="1" x14ac:dyDescent="0.25">
      <c r="A61" s="26">
        <v>41</v>
      </c>
      <c r="B61" s="26">
        <v>627</v>
      </c>
      <c r="C61" s="26">
        <v>11595</v>
      </c>
      <c r="D61" s="26">
        <v>14298</v>
      </c>
      <c r="E61" s="26">
        <v>14920</v>
      </c>
      <c r="F61" s="26">
        <v>12224</v>
      </c>
      <c r="G61" s="27"/>
      <c r="H61" s="7"/>
      <c r="I61" s="28">
        <f t="shared" si="1"/>
        <v>-3325</v>
      </c>
      <c r="J61" s="27">
        <f t="shared" si="1"/>
        <v>2074</v>
      </c>
      <c r="K61" s="7"/>
      <c r="L61" s="171">
        <f t="shared" si="2"/>
        <v>0.83845186825740636</v>
      </c>
      <c r="M61" s="27">
        <f t="shared" ca="1" si="3"/>
        <v>1.1532285227794373E-4</v>
      </c>
      <c r="N61" s="44"/>
      <c r="O61" s="44"/>
      <c r="P61" s="7"/>
      <c r="Q61" s="28">
        <f t="shared" ca="1" si="4"/>
        <v>-3286.2729966216416</v>
      </c>
      <c r="R61" s="27">
        <f t="shared" ca="1" si="5"/>
        <v>2048.3595234856784</v>
      </c>
      <c r="S61" s="7"/>
      <c r="T61" s="28">
        <f t="shared" ca="1" si="6"/>
        <v>0.84781971511243726</v>
      </c>
      <c r="U61" s="27">
        <f t="shared" ca="1" si="7"/>
        <v>0.52981670006255188</v>
      </c>
      <c r="V61" s="7"/>
      <c r="W61" s="28">
        <f t="shared" ca="1" si="8"/>
        <v>0.84919071606701535</v>
      </c>
      <c r="X61" s="27">
        <f t="shared" ca="1" si="11"/>
        <v>230.22181412713076</v>
      </c>
      <c r="Y61" s="7"/>
      <c r="Z61" s="28">
        <f t="shared" si="12"/>
        <v>229.97699999999995</v>
      </c>
      <c r="AA61" s="27">
        <f t="shared" si="9"/>
        <v>4.0138558538589981</v>
      </c>
      <c r="AB61" s="7"/>
      <c r="AC61" s="28">
        <f t="shared" ca="1" si="0"/>
        <v>0.24481412713080886</v>
      </c>
      <c r="AD61" s="27">
        <f t="shared" ca="1" si="10"/>
        <v>6.6765941609190804E-2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11488</v>
      </c>
      <c r="D62" s="26">
        <v>14123</v>
      </c>
      <c r="E62" s="26">
        <v>15007</v>
      </c>
      <c r="F62" s="26">
        <v>12389</v>
      </c>
      <c r="G62" s="27"/>
      <c r="H62" s="7"/>
      <c r="I62" s="28">
        <f t="shared" si="1"/>
        <v>-3519</v>
      </c>
      <c r="J62" s="27">
        <f t="shared" si="1"/>
        <v>1734</v>
      </c>
      <c r="K62" s="7"/>
      <c r="L62" s="171">
        <f t="shared" si="2"/>
        <v>0.88884126499169958</v>
      </c>
      <c r="M62" s="27">
        <f t="shared" ca="1" si="3"/>
        <v>1.0347434223542296E-4</v>
      </c>
      <c r="N62" s="44"/>
      <c r="O62" s="44"/>
      <c r="P62" s="7"/>
      <c r="Q62" s="28">
        <f t="shared" ca="1" si="4"/>
        <v>-3480.2729966216416</v>
      </c>
      <c r="R62" s="27">
        <f t="shared" ca="1" si="5"/>
        <v>1708.3595234856784</v>
      </c>
      <c r="S62" s="7"/>
      <c r="T62" s="28">
        <f t="shared" ca="1" si="6"/>
        <v>0.89786942945476322</v>
      </c>
      <c r="U62" s="27">
        <f t="shared" ca="1" si="7"/>
        <v>0.4418742876315892</v>
      </c>
      <c r="V62" s="7"/>
      <c r="W62" s="28">
        <f t="shared" ca="1" si="8"/>
        <v>0.89901349887789306</v>
      </c>
      <c r="X62" s="27">
        <f t="shared" ca="1" si="11"/>
        <v>236.00758787964583</v>
      </c>
      <c r="Y62" s="7"/>
      <c r="Z62" s="28">
        <f t="shared" si="12"/>
        <v>235.72799999999995</v>
      </c>
      <c r="AA62" s="27">
        <f t="shared" si="9"/>
        <v>4.1142297391411926</v>
      </c>
      <c r="AB62" s="7"/>
      <c r="AC62" s="28">
        <f t="shared" ca="1" si="0"/>
        <v>0.27958787964587373</v>
      </c>
      <c r="AD62" s="27">
        <f t="shared" ca="1" si="10"/>
        <v>1.9825384952696368E-3</v>
      </c>
      <c r="AE62" s="7">
        <v>107</v>
      </c>
    </row>
    <row r="63" spans="1:31" s="26" customFormat="1" x14ac:dyDescent="0.25">
      <c r="A63" s="26">
        <v>43</v>
      </c>
      <c r="B63" s="26">
        <v>630</v>
      </c>
      <c r="C63" s="26">
        <v>11414</v>
      </c>
      <c r="D63" s="26">
        <v>13942</v>
      </c>
      <c r="E63" s="26">
        <v>15085</v>
      </c>
      <c r="F63" s="26">
        <v>12561</v>
      </c>
      <c r="G63" s="27"/>
      <c r="H63" s="7"/>
      <c r="I63" s="28">
        <f t="shared" si="1"/>
        <v>-3671</v>
      </c>
      <c r="J63" s="27">
        <f t="shared" si="1"/>
        <v>1381</v>
      </c>
      <c r="K63" s="7"/>
      <c r="L63" s="171">
        <f t="shared" si="2"/>
        <v>0.92976363535079776</v>
      </c>
      <c r="M63" s="27">
        <f t="shared" ca="1" si="3"/>
        <v>6.7706926438690349E-5</v>
      </c>
      <c r="N63" s="44"/>
      <c r="O63" s="44"/>
      <c r="P63" s="7"/>
      <c r="Q63" s="28">
        <f t="shared" ca="1" si="4"/>
        <v>-3632.2729966216416</v>
      </c>
      <c r="R63" s="27">
        <f t="shared" ca="1" si="5"/>
        <v>1355.3595234856784</v>
      </c>
      <c r="S63" s="7"/>
      <c r="T63" s="28">
        <f t="shared" ca="1" si="6"/>
        <v>0.93708363863019395</v>
      </c>
      <c r="U63" s="27">
        <f t="shared" ca="1" si="7"/>
        <v>0.3505693711959133</v>
      </c>
      <c r="V63" s="7"/>
      <c r="W63" s="28">
        <f t="shared" ca="1" si="8"/>
        <v>0.93799205721885304</v>
      </c>
      <c r="X63" s="27">
        <f t="shared" ca="1" si="11"/>
        <v>241.6892214917541</v>
      </c>
      <c r="Y63" s="7"/>
      <c r="Z63" s="28">
        <f t="shared" si="12"/>
        <v>241.39799999999994</v>
      </c>
      <c r="AA63" s="27">
        <f t="shared" si="9"/>
        <v>4.2131899077292712</v>
      </c>
      <c r="AB63" s="7"/>
      <c r="AC63" s="28">
        <f t="shared" ca="1" si="0"/>
        <v>0.29122149175415757</v>
      </c>
      <c r="AD63" s="27">
        <f t="shared" ca="1" si="10"/>
        <v>2.3319268931061288E-3</v>
      </c>
      <c r="AE63" s="7">
        <v>106</v>
      </c>
    </row>
    <row r="64" spans="1:31" s="26" customFormat="1" x14ac:dyDescent="0.25">
      <c r="A64" s="26">
        <v>44</v>
      </c>
      <c r="B64" s="26">
        <v>628</v>
      </c>
      <c r="C64" s="26">
        <v>11358</v>
      </c>
      <c r="D64" s="26">
        <v>13766</v>
      </c>
      <c r="E64" s="26">
        <v>15147</v>
      </c>
      <c r="F64" s="26">
        <v>12747</v>
      </c>
      <c r="G64" s="27"/>
      <c r="H64" s="7"/>
      <c r="I64" s="28">
        <f t="shared" si="1"/>
        <v>-3789</v>
      </c>
      <c r="J64" s="27">
        <f t="shared" si="1"/>
        <v>1019</v>
      </c>
      <c r="K64" s="7"/>
      <c r="L64" s="171">
        <f t="shared" si="2"/>
        <v>0.96150186885651445</v>
      </c>
      <c r="M64" s="27">
        <f t="shared" ca="1" si="3"/>
        <v>4.477090762734157E-5</v>
      </c>
      <c r="N64" s="44"/>
      <c r="O64" s="44"/>
      <c r="P64" s="7"/>
      <c r="Q64" s="28">
        <f t="shared" ca="1" si="4"/>
        <v>-3750.2729966216416</v>
      </c>
      <c r="R64" s="27">
        <f t="shared" ca="1" si="5"/>
        <v>993.35952348567855</v>
      </c>
      <c r="S64" s="7"/>
      <c r="T64" s="28">
        <f t="shared" ca="1" si="6"/>
        <v>0.96752624838480461</v>
      </c>
      <c r="U64" s="27">
        <f t="shared" ca="1" si="7"/>
        <v>0.25693656737235898</v>
      </c>
      <c r="V64" s="7"/>
      <c r="W64" s="28">
        <f t="shared" ca="1" si="8"/>
        <v>0.96819297546359684</v>
      </c>
      <c r="X64" s="27">
        <f t="shared" ca="1" si="11"/>
        <v>247.31974291059805</v>
      </c>
      <c r="Y64" s="7"/>
      <c r="Z64" s="28">
        <f t="shared" si="12"/>
        <v>247.04999999999993</v>
      </c>
      <c r="AA64" s="27">
        <f t="shared" si="9"/>
        <v>4.3118359170519893</v>
      </c>
      <c r="AB64" s="7"/>
      <c r="AC64" s="28">
        <f t="shared" ca="1" si="0"/>
        <v>0.26974291059812572</v>
      </c>
      <c r="AD64" s="27">
        <f t="shared" ca="1" si="10"/>
        <v>2.3792447724133581E-3</v>
      </c>
      <c r="AE64" s="7">
        <v>105</v>
      </c>
    </row>
    <row r="65" spans="1:31" s="26" customFormat="1" x14ac:dyDescent="0.25">
      <c r="A65" s="26">
        <v>45</v>
      </c>
      <c r="B65" s="26">
        <v>627</v>
      </c>
      <c r="C65" s="26">
        <v>11317</v>
      </c>
      <c r="D65" s="26">
        <v>13587</v>
      </c>
      <c r="E65" s="26">
        <v>15192</v>
      </c>
      <c r="F65" s="26">
        <v>12936</v>
      </c>
      <c r="G65" s="27"/>
      <c r="H65" s="7"/>
      <c r="I65" s="28">
        <f t="shared" si="1"/>
        <v>-3875</v>
      </c>
      <c r="J65" s="27">
        <f t="shared" si="1"/>
        <v>651</v>
      </c>
      <c r="K65" s="7"/>
      <c r="L65" s="171">
        <f t="shared" si="2"/>
        <v>0.98386318577919152</v>
      </c>
      <c r="M65" s="27">
        <f t="shared" ca="1" si="3"/>
        <v>3.9326065586085068E-5</v>
      </c>
      <c r="N65" s="44"/>
      <c r="O65" s="44"/>
      <c r="P65" s="7"/>
      <c r="Q65" s="28">
        <f t="shared" ca="1" si="4"/>
        <v>-3836.2729966216416</v>
      </c>
      <c r="R65" s="27">
        <f t="shared" ca="1" si="5"/>
        <v>625.35952348567855</v>
      </c>
      <c r="S65" s="7"/>
      <c r="T65" s="28">
        <f t="shared" ca="1" si="6"/>
        <v>0.98971323515511411</v>
      </c>
      <c r="U65" s="27">
        <f t="shared" ca="1" si="7"/>
        <v>0.16175183862355236</v>
      </c>
      <c r="V65" s="7"/>
      <c r="W65" s="28">
        <f t="shared" ca="1" si="8"/>
        <v>0.99013423557855407</v>
      </c>
      <c r="X65" s="27">
        <f t="shared" ca="1" si="11"/>
        <v>252.90409023996381</v>
      </c>
      <c r="Y65" s="7"/>
      <c r="Z65" s="28">
        <f t="shared" si="12"/>
        <v>252.69299999999993</v>
      </c>
      <c r="AA65" s="27">
        <f t="shared" si="9"/>
        <v>4.4103248467420295</v>
      </c>
      <c r="AB65" s="7"/>
      <c r="AC65" s="28">
        <f t="shared" ca="1" si="0"/>
        <v>0.21109023996388032</v>
      </c>
      <c r="AD65" s="27">
        <f t="shared" ca="1" si="10"/>
        <v>5.2556389413524585E-2</v>
      </c>
      <c r="AE65" s="7">
        <v>104</v>
      </c>
    </row>
    <row r="66" spans="1:31" s="26" customFormat="1" x14ac:dyDescent="0.25">
      <c r="A66" s="26">
        <v>46</v>
      </c>
      <c r="B66" s="26">
        <v>628</v>
      </c>
      <c r="C66" s="26">
        <v>11299</v>
      </c>
      <c r="D66" s="26">
        <v>13393</v>
      </c>
      <c r="E66" s="26">
        <v>15218</v>
      </c>
      <c r="F66" s="26">
        <v>13127</v>
      </c>
      <c r="G66" s="27"/>
      <c r="H66" s="7"/>
      <c r="I66" s="28">
        <f t="shared" si="1"/>
        <v>-3919</v>
      </c>
      <c r="J66" s="27">
        <f t="shared" si="1"/>
        <v>266</v>
      </c>
      <c r="K66" s="7"/>
      <c r="L66" s="171">
        <f t="shared" si="2"/>
        <v>0.99670143377760256</v>
      </c>
      <c r="M66" s="27">
        <f t="shared" ca="1" si="3"/>
        <v>2.0495229275100698E-5</v>
      </c>
      <c r="N66" s="44"/>
      <c r="O66" s="44"/>
      <c r="P66" s="7"/>
      <c r="Q66" s="28">
        <f t="shared" ca="1" si="4"/>
        <v>-3880.2729966216416</v>
      </c>
      <c r="R66" s="27">
        <f t="shared" ca="1" si="5"/>
        <v>240.35952348567855</v>
      </c>
      <c r="S66" s="7"/>
      <c r="T66" s="28">
        <f t="shared" ca="1" si="6"/>
        <v>1.0010647167585283</v>
      </c>
      <c r="U66" s="27">
        <f t="shared" ca="1" si="7"/>
        <v>6.2169989253197624E-2</v>
      </c>
      <c r="V66" s="7"/>
      <c r="W66" s="28">
        <f t="shared" ca="1" si="8"/>
        <v>1.0012285994775854</v>
      </c>
      <c r="X66" s="27">
        <f t="shared" ca="1" si="11"/>
        <v>258.62902930707878</v>
      </c>
      <c r="Y66" s="7"/>
      <c r="Z66" s="28">
        <f t="shared" si="12"/>
        <v>258.34499999999991</v>
      </c>
      <c r="AA66" s="27">
        <f t="shared" si="9"/>
        <v>4.5089708560647495</v>
      </c>
      <c r="AB66" s="7"/>
      <c r="AC66" s="28">
        <f t="shared" ca="1" si="0"/>
        <v>0.28402930707886753</v>
      </c>
      <c r="AD66" s="27">
        <f t="shared" ca="1" si="10"/>
        <v>3.3664328051429493E-2</v>
      </c>
      <c r="AE66" s="7">
        <v>103</v>
      </c>
    </row>
    <row r="67" spans="1:31" s="26" customFormat="1" x14ac:dyDescent="0.25">
      <c r="A67" s="26">
        <v>47</v>
      </c>
      <c r="B67" s="26">
        <v>613</v>
      </c>
      <c r="C67" s="26">
        <v>11287</v>
      </c>
      <c r="D67" s="26">
        <v>13203</v>
      </c>
      <c r="E67" s="26">
        <v>15215</v>
      </c>
      <c r="F67" s="26">
        <v>13313</v>
      </c>
      <c r="G67" s="27"/>
      <c r="H67" s="7"/>
      <c r="I67" s="28">
        <f t="shared" si="1"/>
        <v>-3928</v>
      </c>
      <c r="J67" s="27">
        <f t="shared" si="1"/>
        <v>-110</v>
      </c>
      <c r="K67" s="7"/>
      <c r="L67" s="171">
        <f t="shared" si="2"/>
        <v>0.99988683006160295</v>
      </c>
      <c r="M67" s="27">
        <f t="shared" ca="1" si="3"/>
        <v>1.1645340507794581E-5</v>
      </c>
      <c r="N67" s="44"/>
      <c r="O67" s="44"/>
      <c r="P67" s="7"/>
      <c r="Q67" s="28">
        <f t="shared" ca="1" si="4"/>
        <v>-3889.2729966216416</v>
      </c>
      <c r="R67" s="27">
        <f t="shared" ca="1" si="5"/>
        <v>-135.64047651432145</v>
      </c>
      <c r="S67" s="7"/>
      <c r="T67" s="28">
        <f t="shared" ca="1" si="6"/>
        <v>1.0033866107228628</v>
      </c>
      <c r="U67" s="27">
        <f t="shared" ca="1" si="7"/>
        <v>-3.5083972729278698E-2</v>
      </c>
      <c r="V67" s="7"/>
      <c r="W67" s="28">
        <f t="shared" ca="1" si="8"/>
        <v>1.0032993570589752</v>
      </c>
      <c r="X67" s="27">
        <f t="shared" ca="1" si="11"/>
        <v>264.1849115346738</v>
      </c>
      <c r="Y67" s="7"/>
      <c r="Z67" s="28">
        <f t="shared" si="12"/>
        <v>263.86199999999991</v>
      </c>
      <c r="AA67" s="27">
        <f t="shared" si="9"/>
        <v>4.6052606708972759</v>
      </c>
      <c r="AB67" s="7"/>
      <c r="AC67" s="28">
        <f t="shared" ca="1" si="0"/>
        <v>0.32291153467389222</v>
      </c>
      <c r="AD67" s="27">
        <f t="shared" ca="1" si="10"/>
        <v>-8.5011210555421712E-2</v>
      </c>
      <c r="AE67" s="7">
        <v>102</v>
      </c>
    </row>
    <row r="68" spans="1:31" s="26" customFormat="1" x14ac:dyDescent="0.25">
      <c r="A68" s="26">
        <v>48</v>
      </c>
      <c r="B68" s="26">
        <v>607</v>
      </c>
      <c r="C68" s="26">
        <v>11302</v>
      </c>
      <c r="D68" s="26">
        <v>13025</v>
      </c>
      <c r="E68" s="26">
        <v>15204</v>
      </c>
      <c r="F68" s="26">
        <v>13491</v>
      </c>
      <c r="G68" s="27"/>
      <c r="H68" s="7"/>
      <c r="I68" s="28">
        <f t="shared" si="1"/>
        <v>-3902</v>
      </c>
      <c r="J68" s="27">
        <f t="shared" si="1"/>
        <v>-466</v>
      </c>
      <c r="K68" s="7"/>
      <c r="L68" s="171">
        <f t="shared" si="2"/>
        <v>0.99391298021285768</v>
      </c>
      <c r="M68" s="27">
        <f t="shared" ca="1" si="3"/>
        <v>5.9578727739220034E-6</v>
      </c>
      <c r="N68" s="44"/>
      <c r="O68" s="44"/>
      <c r="P68" s="7"/>
      <c r="Q68" s="28">
        <f t="shared" ca="1" si="4"/>
        <v>-3863.2729966216416</v>
      </c>
      <c r="R68" s="27">
        <f t="shared" ca="1" si="5"/>
        <v>-491.64047651432145</v>
      </c>
      <c r="S68" s="7"/>
      <c r="T68" s="28">
        <f t="shared" ca="1" si="6"/>
        <v>0.99667891704811817</v>
      </c>
      <c r="U68" s="27">
        <f t="shared" ca="1" si="7"/>
        <v>-0.12716485162758076</v>
      </c>
      <c r="V68" s="7"/>
      <c r="W68" s="28">
        <f t="shared" ca="1" si="8"/>
        <v>0.99635385562424639</v>
      </c>
      <c r="X68" s="27">
        <f t="shared" ca="1" si="11"/>
        <v>269.45552391713932</v>
      </c>
      <c r="Y68" s="7"/>
      <c r="Z68" s="28">
        <f t="shared" si="12"/>
        <v>269.32499999999993</v>
      </c>
      <c r="AA68" s="27">
        <f t="shared" si="9"/>
        <v>4.7006080079337265</v>
      </c>
      <c r="AB68" s="7"/>
      <c r="AC68" s="28">
        <f t="shared" ca="1" si="0"/>
        <v>0.13052391713938505</v>
      </c>
      <c r="AD68" s="27">
        <f t="shared" ca="1" si="10"/>
        <v>5.3152796379777101E-2</v>
      </c>
      <c r="AE68" s="7">
        <v>101</v>
      </c>
    </row>
    <row r="69" spans="1:31" s="26" customFormat="1" x14ac:dyDescent="0.25">
      <c r="A69" s="26">
        <v>49</v>
      </c>
      <c r="B69" s="26">
        <v>632</v>
      </c>
      <c r="C69" s="26">
        <v>11331</v>
      </c>
      <c r="D69" s="26">
        <v>12827</v>
      </c>
      <c r="E69" s="26">
        <v>15163</v>
      </c>
      <c r="F69" s="26">
        <v>13672</v>
      </c>
      <c r="G69" s="27"/>
      <c r="H69" s="7"/>
      <c r="I69" s="28">
        <f t="shared" si="1"/>
        <v>-3832</v>
      </c>
      <c r="J69" s="27">
        <f t="shared" si="1"/>
        <v>-845</v>
      </c>
      <c r="K69" s="7"/>
      <c r="L69" s="171">
        <f t="shared" si="2"/>
        <v>0.97810040189026726</v>
      </c>
      <c r="M69" s="27">
        <f t="shared" ca="1" si="3"/>
        <v>3.472708671254231E-9</v>
      </c>
      <c r="N69" s="44"/>
      <c r="O69" s="44"/>
      <c r="P69" s="7"/>
      <c r="Q69" s="28">
        <f t="shared" ca="1" si="4"/>
        <v>-3793.2729966216416</v>
      </c>
      <c r="R69" s="27">
        <f t="shared" ca="1" si="5"/>
        <v>-870.64047651432145</v>
      </c>
      <c r="S69" s="7"/>
      <c r="T69" s="28">
        <f t="shared" ca="1" si="6"/>
        <v>0.97861974176995936</v>
      </c>
      <c r="U69" s="27">
        <f t="shared" ca="1" si="7"/>
        <v>-0.22519477607268321</v>
      </c>
      <c r="V69" s="7"/>
      <c r="W69" s="28">
        <f t="shared" ca="1" si="8"/>
        <v>0.97804147219765603</v>
      </c>
      <c r="X69" s="27">
        <f t="shared" ca="1" si="11"/>
        <v>275.14858295675185</v>
      </c>
      <c r="Y69" s="7"/>
      <c r="Z69" s="28">
        <f t="shared" si="12"/>
        <v>275.01299999999992</v>
      </c>
      <c r="AA69" s="27">
        <f t="shared" si="9"/>
        <v>4.7998823357871645</v>
      </c>
      <c r="AB69" s="7"/>
      <c r="AC69" s="28">
        <f t="shared" ca="1" si="0"/>
        <v>0.13558295675193222</v>
      </c>
      <c r="AD69" s="27">
        <f t="shared" ca="1" si="10"/>
        <v>2.3123057092902854E-2</v>
      </c>
      <c r="AE69" s="7">
        <v>100</v>
      </c>
    </row>
    <row r="70" spans="1:31" s="26" customFormat="1" x14ac:dyDescent="0.25">
      <c r="A70" s="26">
        <v>50</v>
      </c>
      <c r="B70" s="26">
        <v>642</v>
      </c>
      <c r="C70" s="26">
        <v>11384</v>
      </c>
      <c r="D70" s="26">
        <v>12644</v>
      </c>
      <c r="E70" s="26">
        <v>15113</v>
      </c>
      <c r="F70" s="26">
        <v>13861</v>
      </c>
      <c r="G70" s="27"/>
      <c r="H70" s="7"/>
      <c r="I70" s="28">
        <f t="shared" si="1"/>
        <v>-3729</v>
      </c>
      <c r="J70" s="27">
        <f t="shared" si="1"/>
        <v>-1217</v>
      </c>
      <c r="K70" s="7"/>
      <c r="L70" s="171">
        <f t="shared" si="2"/>
        <v>0.95217739950173141</v>
      </c>
      <c r="M70" s="27">
        <f t="shared" ca="1" si="3"/>
        <v>9.163749745332608E-7</v>
      </c>
      <c r="N70" s="44"/>
      <c r="O70" s="44"/>
      <c r="P70" s="7"/>
      <c r="Q70" s="28">
        <f t="shared" ca="1" si="4"/>
        <v>-3690.2729966216416</v>
      </c>
      <c r="R70" s="27">
        <f t="shared" ca="1" si="5"/>
        <v>-1242.6404765143216</v>
      </c>
      <c r="S70" s="7"/>
      <c r="T70" s="28">
        <f t="shared" ca="1" si="6"/>
        <v>0.95204695528923988</v>
      </c>
      <c r="U70" s="27">
        <f t="shared" ca="1" si="7"/>
        <v>-0.32141412143832471</v>
      </c>
      <c r="V70" s="7"/>
      <c r="W70" s="28">
        <f t="shared" ca="1" si="8"/>
        <v>0.95122012473734385</v>
      </c>
      <c r="X70" s="27">
        <f t="shared" ca="1" si="11"/>
        <v>280.85211467508225</v>
      </c>
      <c r="Y70" s="7"/>
      <c r="Z70" s="28">
        <f t="shared" si="12"/>
        <v>280.79099999999994</v>
      </c>
      <c r="AA70" s="27">
        <f t="shared" si="9"/>
        <v>4.9007274599673973</v>
      </c>
      <c r="AB70" s="7"/>
      <c r="AC70" s="28">
        <f t="shared" ca="1" si="0"/>
        <v>6.1114675082308167E-2</v>
      </c>
      <c r="AD70" s="27">
        <f t="shared" ca="1" si="10"/>
        <v>-5.7132363340031134E-2</v>
      </c>
      <c r="AE70" s="7">
        <v>99</v>
      </c>
    </row>
    <row r="71" spans="1:31" s="26" customFormat="1" x14ac:dyDescent="0.25">
      <c r="A71" s="26">
        <v>51</v>
      </c>
      <c r="B71" s="26">
        <v>629</v>
      </c>
      <c r="C71" s="26">
        <v>11452</v>
      </c>
      <c r="D71" s="26">
        <v>12466</v>
      </c>
      <c r="E71" s="26">
        <v>15042</v>
      </c>
      <c r="F71" s="26">
        <v>14037</v>
      </c>
      <c r="G71" s="27"/>
      <c r="H71" s="7"/>
      <c r="I71" s="28">
        <f t="shared" si="1"/>
        <v>-3590</v>
      </c>
      <c r="J71" s="27">
        <f t="shared" si="1"/>
        <v>-1571</v>
      </c>
      <c r="K71" s="7"/>
      <c r="L71" s="171">
        <f t="shared" si="2"/>
        <v>0.91739380777083446</v>
      </c>
      <c r="M71" s="27">
        <f t="shared" ca="1" si="3"/>
        <v>5.1556900322622438E-6</v>
      </c>
      <c r="N71" s="44"/>
      <c r="O71" s="44"/>
      <c r="P71" s="7"/>
      <c r="Q71" s="28">
        <f t="shared" ca="1" si="4"/>
        <v>-3551.2729966216416</v>
      </c>
      <c r="R71" s="27">
        <f t="shared" ca="1" si="5"/>
        <v>-1596.6404765143216</v>
      </c>
      <c r="S71" s="7"/>
      <c r="T71" s="28">
        <f t="shared" ca="1" si="6"/>
        <v>0.91618659295118154</v>
      </c>
      <c r="U71" s="27">
        <f t="shared" ca="1" si="7"/>
        <v>-0.41297769202820933</v>
      </c>
      <c r="V71" s="7"/>
      <c r="W71" s="28">
        <f t="shared" ca="1" si="8"/>
        <v>0.91512319330944691</v>
      </c>
      <c r="X71" s="27">
        <f t="shared" ca="1" si="11"/>
        <v>286.47092566881156</v>
      </c>
      <c r="Y71" s="7"/>
      <c r="Z71" s="28">
        <f t="shared" si="12"/>
        <v>286.45199999999994</v>
      </c>
      <c r="AA71" s="27">
        <f t="shared" si="9"/>
        <v>4.9995305489227952</v>
      </c>
      <c r="AB71" s="7"/>
      <c r="AC71" s="28">
        <f t="shared" ca="1" si="0"/>
        <v>1.8925668811618834E-2</v>
      </c>
      <c r="AD71" s="27">
        <f t="shared" ca="1" si="10"/>
        <v>6.7955731529991681E-3</v>
      </c>
      <c r="AE71" s="7">
        <v>98</v>
      </c>
    </row>
    <row r="72" spans="1:31" s="26" customFormat="1" x14ac:dyDescent="0.25">
      <c r="A72" s="26">
        <v>52</v>
      </c>
      <c r="B72" s="26">
        <v>638</v>
      </c>
      <c r="C72" s="26">
        <v>11540</v>
      </c>
      <c r="D72" s="26">
        <v>12290</v>
      </c>
      <c r="E72" s="26">
        <v>14953</v>
      </c>
      <c r="F72" s="26">
        <v>14206</v>
      </c>
      <c r="G72" s="27"/>
      <c r="H72" s="7"/>
      <c r="I72" s="28">
        <f t="shared" si="1"/>
        <v>-3413</v>
      </c>
      <c r="J72" s="27">
        <f t="shared" si="1"/>
        <v>-1916</v>
      </c>
      <c r="K72" s="7"/>
      <c r="L72" s="171">
        <f t="shared" si="2"/>
        <v>0.87297316102742362</v>
      </c>
      <c r="M72" s="27">
        <f t="shared" ca="1" si="3"/>
        <v>1.4021075792806559E-5</v>
      </c>
      <c r="N72" s="44"/>
      <c r="O72" s="44"/>
      <c r="P72" s="7"/>
      <c r="Q72" s="28">
        <f t="shared" ca="1" si="4"/>
        <v>-3374.2729966216416</v>
      </c>
      <c r="R72" s="27">
        <f t="shared" ca="1" si="5"/>
        <v>-1941.6404765143216</v>
      </c>
      <c r="S72" s="7"/>
      <c r="T72" s="28">
        <f t="shared" ca="1" si="6"/>
        <v>0.87052267831926555</v>
      </c>
      <c r="U72" s="27">
        <f t="shared" ca="1" si="7"/>
        <v>-0.50221337523021559</v>
      </c>
      <c r="V72" s="7"/>
      <c r="W72" s="28">
        <f t="shared" ca="1" si="8"/>
        <v>0.86922868832852374</v>
      </c>
      <c r="X72" s="27">
        <f t="shared" ca="1" si="11"/>
        <v>292.2001640948265</v>
      </c>
      <c r="Y72" s="7"/>
      <c r="Z72" s="28">
        <f t="shared" si="12"/>
        <v>292.19399999999996</v>
      </c>
      <c r="AA72" s="27">
        <f t="shared" si="9"/>
        <v>5.09974735457231</v>
      </c>
      <c r="AB72" s="7"/>
      <c r="AC72" s="28">
        <f t="shared" ca="1" si="0"/>
        <v>6.1640948265448969E-3</v>
      </c>
      <c r="AD72" s="27">
        <f t="shared" ca="1" si="10"/>
        <v>6.4705357064724467E-2</v>
      </c>
      <c r="AE72" s="7">
        <v>97</v>
      </c>
    </row>
    <row r="73" spans="1:31" s="26" customFormat="1" x14ac:dyDescent="0.25">
      <c r="A73" s="26">
        <v>53</v>
      </c>
      <c r="B73" s="26">
        <v>637</v>
      </c>
      <c r="C73" s="26">
        <v>11640</v>
      </c>
      <c r="D73" s="26">
        <v>12125</v>
      </c>
      <c r="E73" s="26">
        <v>14845</v>
      </c>
      <c r="F73" s="26">
        <v>14365</v>
      </c>
      <c r="G73" s="27"/>
      <c r="H73" s="7"/>
      <c r="I73" s="28">
        <f t="shared" si="1"/>
        <v>-3205</v>
      </c>
      <c r="J73" s="27">
        <f t="shared" si="1"/>
        <v>-2240</v>
      </c>
      <c r="K73" s="7"/>
      <c r="L73" s="171">
        <f t="shared" si="2"/>
        <v>0.81988216742886955</v>
      </c>
      <c r="M73" s="27">
        <f t="shared" ca="1" si="3"/>
        <v>2.0535569374838156E-5</v>
      </c>
      <c r="N73" s="44"/>
      <c r="O73" s="44"/>
      <c r="P73" s="7"/>
      <c r="Q73" s="28">
        <f t="shared" ca="1" si="4"/>
        <v>-3166.2729966216416</v>
      </c>
      <c r="R73" s="27">
        <f t="shared" ca="1" si="5"/>
        <v>-2265.6404765143216</v>
      </c>
      <c r="S73" s="7"/>
      <c r="T73" s="28">
        <f t="shared" ca="1" si="6"/>
        <v>0.8168611289213078</v>
      </c>
      <c r="U73" s="27">
        <f t="shared" ca="1" si="7"/>
        <v>-0.58601732119383876</v>
      </c>
      <c r="V73" s="7"/>
      <c r="W73" s="28">
        <f t="shared" ca="1" si="8"/>
        <v>0.81535054858183065</v>
      </c>
      <c r="X73" s="27">
        <f t="shared" ca="1" si="11"/>
        <v>297.88812979608019</v>
      </c>
      <c r="Y73" s="7"/>
      <c r="Z73" s="28">
        <f t="shared" si="12"/>
        <v>297.92699999999996</v>
      </c>
      <c r="AA73" s="27">
        <f t="shared" si="9"/>
        <v>5.199807080589145</v>
      </c>
      <c r="AB73" s="7"/>
      <c r="AC73" s="28">
        <f t="shared" ca="1" si="0"/>
        <v>-3.8870203919771029E-2</v>
      </c>
      <c r="AD73" s="27">
        <f t="shared" ca="1" si="10"/>
        <v>-1.8715016813871443E-2</v>
      </c>
      <c r="AE73" s="7">
        <v>96</v>
      </c>
    </row>
    <row r="74" spans="1:31" s="26" customFormat="1" x14ac:dyDescent="0.25">
      <c r="A74" s="26">
        <v>54</v>
      </c>
      <c r="B74" s="26">
        <v>613</v>
      </c>
      <c r="C74" s="26">
        <v>11763</v>
      </c>
      <c r="D74" s="26">
        <v>11989</v>
      </c>
      <c r="E74" s="26">
        <v>14739</v>
      </c>
      <c r="F74" s="26">
        <v>14521</v>
      </c>
      <c r="G74" s="27"/>
      <c r="H74" s="7"/>
      <c r="I74" s="28">
        <f t="shared" si="1"/>
        <v>-2976</v>
      </c>
      <c r="J74" s="27">
        <f t="shared" si="1"/>
        <v>-2532</v>
      </c>
      <c r="K74" s="7"/>
      <c r="L74" s="171">
        <f t="shared" si="2"/>
        <v>0.76104036267739039</v>
      </c>
      <c r="M74" s="27">
        <f t="shared" ca="1" si="3"/>
        <v>2.4644776104124851E-5</v>
      </c>
      <c r="N74" s="44"/>
      <c r="O74" s="44"/>
      <c r="P74" s="7"/>
      <c r="Q74" s="28">
        <f t="shared" ca="1" si="4"/>
        <v>-2937.2729966216416</v>
      </c>
      <c r="R74" s="27">
        <f t="shared" ca="1" si="5"/>
        <v>-2557.6404765143216</v>
      </c>
      <c r="S74" s="7"/>
      <c r="T74" s="28">
        <f t="shared" ca="1" si="6"/>
        <v>0.75778182693990237</v>
      </c>
      <c r="U74" s="27">
        <f t="shared" ca="1" si="7"/>
        <v>-0.66154433422278314</v>
      </c>
      <c r="V74" s="7"/>
      <c r="W74" s="28">
        <f t="shared" ca="1" si="8"/>
        <v>0.7560760121555069</v>
      </c>
      <c r="X74" s="27">
        <f t="shared" ca="1" si="11"/>
        <v>303.36714779987858</v>
      </c>
      <c r="Y74" s="7"/>
      <c r="Z74" s="28">
        <f t="shared" si="12"/>
        <v>303.44399999999996</v>
      </c>
      <c r="AA74" s="27">
        <f t="shared" si="9"/>
        <v>5.2960968954216732</v>
      </c>
      <c r="AB74" s="7"/>
      <c r="AC74" s="28">
        <f t="shared" ca="1" si="0"/>
        <v>-7.685220012137961E-2</v>
      </c>
      <c r="AD74" s="27">
        <f t="shared" ca="1" si="10"/>
        <v>2.2921130854399507E-2</v>
      </c>
      <c r="AE74" s="7">
        <v>95</v>
      </c>
    </row>
    <row r="75" spans="1:31" s="26" customFormat="1" x14ac:dyDescent="0.25">
      <c r="A75" s="26">
        <v>55</v>
      </c>
      <c r="B75" s="26">
        <v>604</v>
      </c>
      <c r="C75" s="26">
        <v>11885</v>
      </c>
      <c r="D75" s="26">
        <v>11848</v>
      </c>
      <c r="E75" s="26">
        <v>14603</v>
      </c>
      <c r="F75" s="26">
        <v>14644</v>
      </c>
      <c r="G75" s="27"/>
      <c r="H75" s="7"/>
      <c r="I75" s="28">
        <f t="shared" si="1"/>
        <v>-2718</v>
      </c>
      <c r="J75" s="27">
        <f t="shared" si="1"/>
        <v>-2796</v>
      </c>
      <c r="K75" s="7"/>
      <c r="L75" s="171">
        <f t="shared" si="2"/>
        <v>0.69616342755661531</v>
      </c>
      <c r="M75" s="27">
        <f t="shared" ca="1" si="3"/>
        <v>4.6579708826938452E-5</v>
      </c>
      <c r="N75" s="44"/>
      <c r="O75" s="44"/>
      <c r="P75" s="7"/>
      <c r="Q75" s="28">
        <f t="shared" ca="1" si="4"/>
        <v>-2679.2729966216416</v>
      </c>
      <c r="R75" s="27">
        <f t="shared" ca="1" si="5"/>
        <v>-2821.6404765143216</v>
      </c>
      <c r="S75" s="7"/>
      <c r="T75" s="28">
        <f t="shared" ca="1" si="6"/>
        <v>0.69122086662897397</v>
      </c>
      <c r="U75" s="27">
        <f t="shared" ca="1" si="7"/>
        <v>-0.72982903093388352</v>
      </c>
      <c r="V75" s="7"/>
      <c r="W75" s="28">
        <f t="shared" ca="1" si="8"/>
        <v>0.68933849467585095</v>
      </c>
      <c r="X75" s="27">
        <f t="shared" ca="1" si="11"/>
        <v>308.81644779363228</v>
      </c>
      <c r="Y75" s="7"/>
      <c r="Z75" s="28">
        <f t="shared" si="12"/>
        <v>308.87999999999994</v>
      </c>
      <c r="AA75" s="27">
        <f t="shared" si="9"/>
        <v>5.3909729935600836</v>
      </c>
      <c r="AB75" s="7"/>
      <c r="AC75" s="28">
        <f t="shared" ca="1" si="0"/>
        <v>-6.3552206367660347E-2</v>
      </c>
      <c r="AD75" s="27">
        <f t="shared" ca="1" si="10"/>
        <v>3.4788885984994522E-2</v>
      </c>
      <c r="AE75" s="7">
        <v>94</v>
      </c>
    </row>
    <row r="76" spans="1:31" s="26" customFormat="1" x14ac:dyDescent="0.25">
      <c r="A76" s="26">
        <v>56</v>
      </c>
      <c r="B76" s="26">
        <v>618</v>
      </c>
      <c r="C76" s="26">
        <v>12042</v>
      </c>
      <c r="D76" s="26">
        <v>11738</v>
      </c>
      <c r="E76" s="26">
        <v>14476</v>
      </c>
      <c r="F76" s="26">
        <v>14780</v>
      </c>
      <c r="G76" s="27"/>
      <c r="H76" s="7"/>
      <c r="I76" s="28">
        <f t="shared" si="1"/>
        <v>-2434</v>
      </c>
      <c r="J76" s="27">
        <f t="shared" si="1"/>
        <v>-3042</v>
      </c>
      <c r="K76" s="7"/>
      <c r="L76" s="171">
        <f t="shared" si="2"/>
        <v>0.62330654471392066</v>
      </c>
      <c r="M76" s="27">
        <f t="shared" ca="1" si="3"/>
        <v>5.4778659959627925E-5</v>
      </c>
      <c r="N76" s="44"/>
      <c r="O76" s="44"/>
      <c r="P76" s="7"/>
      <c r="Q76" s="28">
        <f t="shared" ca="1" si="4"/>
        <v>-2395.2729966216416</v>
      </c>
      <c r="R76" s="27">
        <f t="shared" ca="1" si="5"/>
        <v>-3067.6404765143216</v>
      </c>
      <c r="S76" s="7"/>
      <c r="T76" s="28">
        <f t="shared" ca="1" si="6"/>
        <v>0.6179522126433008</v>
      </c>
      <c r="U76" s="27">
        <f t="shared" ca="1" si="7"/>
        <v>-0.79345795286922705</v>
      </c>
      <c r="V76" s="7"/>
      <c r="W76" s="28">
        <f t="shared" ca="1" si="8"/>
        <v>0.61590528401322731</v>
      </c>
      <c r="X76" s="27">
        <f t="shared" ca="1" si="11"/>
        <v>314.36251369262584</v>
      </c>
      <c r="Y76" s="7"/>
      <c r="Z76" s="28">
        <f t="shared" si="12"/>
        <v>314.44199999999995</v>
      </c>
      <c r="AA76" s="27">
        <f t="shared" si="9"/>
        <v>5.4880482065560088</v>
      </c>
      <c r="AB76" s="7"/>
      <c r="AC76" s="28">
        <f t="shared" ca="1" si="0"/>
        <v>-7.948630737411122E-2</v>
      </c>
      <c r="AD76" s="27">
        <f t="shared" ca="1" si="10"/>
        <v>-6.6352313726383727E-2</v>
      </c>
      <c r="AE76" s="7">
        <v>93</v>
      </c>
    </row>
    <row r="77" spans="1:31" s="26" customFormat="1" x14ac:dyDescent="0.25">
      <c r="A77" s="26">
        <v>57</v>
      </c>
      <c r="B77" s="26">
        <v>642</v>
      </c>
      <c r="C77" s="26">
        <v>12192</v>
      </c>
      <c r="D77" s="26">
        <v>11621</v>
      </c>
      <c r="E77" s="26">
        <v>14305</v>
      </c>
      <c r="F77" s="26">
        <v>14884</v>
      </c>
      <c r="G77" s="27"/>
      <c r="H77" s="7"/>
      <c r="I77" s="28">
        <f t="shared" si="1"/>
        <v>-2113</v>
      </c>
      <c r="J77" s="27">
        <f t="shared" si="1"/>
        <v>-3263</v>
      </c>
      <c r="K77" s="7"/>
      <c r="L77" s="171">
        <f t="shared" si="2"/>
        <v>0.5414147641896816</v>
      </c>
      <c r="M77" s="27">
        <f t="shared" ca="1" si="3"/>
        <v>7.1767808826379319E-5</v>
      </c>
      <c r="N77" s="44"/>
      <c r="O77" s="44"/>
      <c r="P77" s="7"/>
      <c r="Q77" s="28">
        <f t="shared" ca="1" si="4"/>
        <v>-2074.2729966216416</v>
      </c>
      <c r="R77" s="27">
        <f t="shared" ca="1" si="5"/>
        <v>-3288.6404765143216</v>
      </c>
      <c r="S77" s="7"/>
      <c r="T77" s="28">
        <f t="shared" ca="1" si="6"/>
        <v>0.53513799458202949</v>
      </c>
      <c r="U77" s="27">
        <f t="shared" ca="1" si="7"/>
        <v>-0.85062052094935281</v>
      </c>
      <c r="V77" s="7"/>
      <c r="W77" s="28">
        <f t="shared" ca="1" si="8"/>
        <v>0.53294317586007189</v>
      </c>
      <c r="X77" s="27">
        <f t="shared" ca="1" si="11"/>
        <v>320.11360767367398</v>
      </c>
      <c r="Y77" s="7"/>
      <c r="Z77" s="28">
        <f t="shared" si="12"/>
        <v>320.21999999999997</v>
      </c>
      <c r="AA77" s="27">
        <f t="shared" si="9"/>
        <v>5.5888933307362416</v>
      </c>
      <c r="AB77" s="7"/>
      <c r="AC77" s="28">
        <f t="shared" ca="1" si="0"/>
        <v>-0.10639232632598805</v>
      </c>
      <c r="AD77" s="27">
        <f t="shared" ca="1" si="10"/>
        <v>5.2260780926360439E-2</v>
      </c>
      <c r="AE77" s="7">
        <v>92</v>
      </c>
    </row>
    <row r="78" spans="1:31" s="26" customFormat="1" x14ac:dyDescent="0.25">
      <c r="A78" s="26">
        <v>58</v>
      </c>
      <c r="B78" s="26">
        <v>625</v>
      </c>
      <c r="C78" s="26">
        <v>12351</v>
      </c>
      <c r="D78" s="26">
        <v>11516</v>
      </c>
      <c r="E78" s="26">
        <v>14131</v>
      </c>
      <c r="F78" s="26">
        <v>14965</v>
      </c>
      <c r="G78" s="27"/>
      <c r="H78" s="7"/>
      <c r="I78" s="28">
        <f t="shared" si="1"/>
        <v>-1780</v>
      </c>
      <c r="J78" s="27">
        <f t="shared" si="1"/>
        <v>-3449</v>
      </c>
      <c r="K78" s="7"/>
      <c r="L78" s="171">
        <f t="shared" si="2"/>
        <v>0.45639924016394851</v>
      </c>
      <c r="M78" s="27">
        <f t="shared" ca="1" si="3"/>
        <v>9.007269596699992E-5</v>
      </c>
      <c r="N78" s="44"/>
      <c r="O78" s="44"/>
      <c r="P78" s="7"/>
      <c r="Q78" s="28">
        <f t="shared" ca="1" si="4"/>
        <v>-1741.2729966216416</v>
      </c>
      <c r="R78" s="27">
        <f t="shared" ca="1" si="5"/>
        <v>-3474.6404765143216</v>
      </c>
      <c r="S78" s="7"/>
      <c r="T78" s="28">
        <f t="shared" ca="1" si="6"/>
        <v>0.44922791790164512</v>
      </c>
      <c r="U78" s="27">
        <f t="shared" ca="1" si="7"/>
        <v>-0.89873019363217355</v>
      </c>
      <c r="V78" s="7"/>
      <c r="W78" s="28">
        <f t="shared" ca="1" si="8"/>
        <v>0.44690857654294708</v>
      </c>
      <c r="X78" s="27">
        <f t="shared" ca="1" si="11"/>
        <v>325.74254652529225</v>
      </c>
      <c r="Y78" s="7"/>
      <c r="Z78" s="28">
        <f t="shared" si="12"/>
        <v>325.84499999999997</v>
      </c>
      <c r="AA78" s="27">
        <f t="shared" si="9"/>
        <v>5.6870681011609223</v>
      </c>
      <c r="AB78" s="7"/>
      <c r="AC78" s="28">
        <f t="shared" ca="1" si="0"/>
        <v>-0.10245347470771549</v>
      </c>
      <c r="AD78" s="27">
        <f t="shared" ca="1" si="10"/>
        <v>3.7148350985603429E-2</v>
      </c>
      <c r="AE78" s="7">
        <v>91</v>
      </c>
    </row>
    <row r="79" spans="1:31" s="26" customFormat="1" x14ac:dyDescent="0.25">
      <c r="A79" s="26">
        <v>59</v>
      </c>
      <c r="B79" s="26">
        <v>640</v>
      </c>
      <c r="C79" s="26">
        <v>12543</v>
      </c>
      <c r="D79" s="26">
        <v>11447</v>
      </c>
      <c r="E79" s="26">
        <v>13964</v>
      </c>
      <c r="F79" s="26">
        <v>15053</v>
      </c>
      <c r="G79" s="27"/>
      <c r="H79" s="7"/>
      <c r="I79" s="28">
        <f t="shared" si="1"/>
        <v>-1421</v>
      </c>
      <c r="J79" s="27">
        <f t="shared" si="1"/>
        <v>-3606</v>
      </c>
      <c r="K79" s="7"/>
      <c r="L79" s="171">
        <f t="shared" si="2"/>
        <v>0.36479553300084255</v>
      </c>
      <c r="M79" s="27">
        <f t="shared" ca="1" si="3"/>
        <v>1.1257001315986873E-4</v>
      </c>
      <c r="N79" s="44"/>
      <c r="O79" s="44"/>
      <c r="P79" s="7"/>
      <c r="Q79" s="28">
        <f t="shared" ca="1" si="4"/>
        <v>-1382.2729966216416</v>
      </c>
      <c r="R79" s="27">
        <f t="shared" ca="1" si="5"/>
        <v>-3631.6404765143216</v>
      </c>
      <c r="S79" s="7"/>
      <c r="T79" s="28">
        <f t="shared" ca="1" si="6"/>
        <v>0.35661014754651604</v>
      </c>
      <c r="U79" s="27">
        <f t="shared" ca="1" si="7"/>
        <v>-0.93933889584294161</v>
      </c>
      <c r="V79" s="7"/>
      <c r="W79" s="28">
        <f t="shared" ca="1" si="8"/>
        <v>0.35418563134437708</v>
      </c>
      <c r="X79" s="27">
        <f t="shared" ca="1" si="11"/>
        <v>331.52280135283854</v>
      </c>
      <c r="Y79" s="7"/>
      <c r="Z79" s="28">
        <f t="shared" si="12"/>
        <v>331.60499999999996</v>
      </c>
      <c r="AA79" s="27">
        <f t="shared" si="9"/>
        <v>5.7875990660757957</v>
      </c>
      <c r="AB79" s="7"/>
      <c r="AC79" s="28">
        <f t="shared" ca="1" si="0"/>
        <v>-8.2198647161419558E-2</v>
      </c>
      <c r="AD79" s="27">
        <f t="shared" ca="1" si="10"/>
        <v>-1.4066281244993206E-2</v>
      </c>
      <c r="AE79" s="7">
        <v>90</v>
      </c>
    </row>
    <row r="80" spans="1:31" s="26" customFormat="1" x14ac:dyDescent="0.25">
      <c r="A80" s="26">
        <v>60</v>
      </c>
      <c r="B80" s="26">
        <v>633</v>
      </c>
      <c r="C80" s="26">
        <v>12726</v>
      </c>
      <c r="D80" s="26">
        <v>11395</v>
      </c>
      <c r="E80" s="26">
        <v>13785</v>
      </c>
      <c r="F80" s="26">
        <v>15121</v>
      </c>
      <c r="G80" s="27"/>
      <c r="H80" s="7"/>
      <c r="I80" s="28">
        <f t="shared" si="1"/>
        <v>-1059</v>
      </c>
      <c r="J80" s="27">
        <f t="shared" si="1"/>
        <v>-3726</v>
      </c>
      <c r="K80" s="7"/>
      <c r="L80" s="171">
        <f t="shared" si="2"/>
        <v>0.27056684152969784</v>
      </c>
      <c r="M80" s="27">
        <f t="shared" ca="1" si="3"/>
        <v>9.7089668304467774E-5</v>
      </c>
      <c r="N80" s="44"/>
      <c r="O80" s="44"/>
      <c r="P80" s="7"/>
      <c r="Q80" s="28">
        <f t="shared" ca="1" si="4"/>
        <v>-1020.2729966216415</v>
      </c>
      <c r="R80" s="27">
        <f t="shared" ca="1" si="5"/>
        <v>-3751.6404765143216</v>
      </c>
      <c r="S80" s="7"/>
      <c r="T80" s="28">
        <f t="shared" ca="1" si="6"/>
        <v>0.26321841253660877</v>
      </c>
      <c r="U80" s="27">
        <f t="shared" ca="1" si="7"/>
        <v>-0.9703773943479872</v>
      </c>
      <c r="V80" s="7"/>
      <c r="W80" s="28">
        <f t="shared" ca="1" si="8"/>
        <v>0.26071343256099733</v>
      </c>
      <c r="X80" s="27">
        <f t="shared" ca="1" si="11"/>
        <v>337.14353095790091</v>
      </c>
      <c r="Y80" s="7"/>
      <c r="Z80" s="28">
        <f t="shared" si="12"/>
        <v>337.30199999999996</v>
      </c>
      <c r="AA80" s="27">
        <f t="shared" si="9"/>
        <v>5.8870304735619126</v>
      </c>
      <c r="AB80" s="7"/>
      <c r="AC80" s="28">
        <f t="shared" ca="1" si="0"/>
        <v>-0.15846904209905688</v>
      </c>
      <c r="AD80" s="27">
        <f t="shared" ca="1" si="10"/>
        <v>5.148349919136308E-2</v>
      </c>
      <c r="AE80" s="7">
        <v>89</v>
      </c>
    </row>
    <row r="81" spans="1:31" s="26" customFormat="1" x14ac:dyDescent="0.25">
      <c r="A81" s="26">
        <v>61</v>
      </c>
      <c r="B81" s="26">
        <v>626</v>
      </c>
      <c r="C81" s="26">
        <v>12902</v>
      </c>
      <c r="D81" s="26">
        <v>11339</v>
      </c>
      <c r="E81" s="26">
        <v>13588</v>
      </c>
      <c r="F81" s="26">
        <v>15144</v>
      </c>
      <c r="G81" s="27"/>
      <c r="H81" s="7"/>
      <c r="I81" s="28">
        <f t="shared" si="1"/>
        <v>-686</v>
      </c>
      <c r="J81" s="27">
        <f t="shared" si="1"/>
        <v>-3805</v>
      </c>
      <c r="K81" s="7"/>
      <c r="L81" s="171">
        <f t="shared" si="2"/>
        <v>0.17474810992515691</v>
      </c>
      <c r="M81" s="27">
        <f t="shared" ca="1" si="3"/>
        <v>1.0644813638734342E-4</v>
      </c>
      <c r="N81" s="44"/>
      <c r="O81" s="44"/>
      <c r="P81" s="7"/>
      <c r="Q81" s="28">
        <f t="shared" ca="1" si="4"/>
        <v>-647.27299662164148</v>
      </c>
      <c r="R81" s="27">
        <f t="shared" ca="1" si="5"/>
        <v>-3830.6404765143216</v>
      </c>
      <c r="S81" s="7"/>
      <c r="T81" s="28">
        <f t="shared" ca="1" si="6"/>
        <v>0.16698880712584793</v>
      </c>
      <c r="U81" s="27">
        <f t="shared" ca="1" si="7"/>
        <v>-0.99081107253047562</v>
      </c>
      <c r="V81" s="7"/>
      <c r="W81" s="28">
        <f t="shared" ca="1" si="8"/>
        <v>0.16443073931112237</v>
      </c>
      <c r="X81" s="27">
        <f t="shared" ca="1" si="11"/>
        <v>342.75949157237892</v>
      </c>
      <c r="Y81" s="7"/>
      <c r="Z81" s="28">
        <f t="shared" si="12"/>
        <v>342.93599999999998</v>
      </c>
      <c r="AA81" s="27">
        <f t="shared" si="9"/>
        <v>5.9853623236192739</v>
      </c>
      <c r="AB81" s="7"/>
      <c r="AC81" s="28">
        <f t="shared" ca="1" si="0"/>
        <v>-0.17650842762105867</v>
      </c>
      <c r="AD81" s="27">
        <f t="shared" ca="1" si="10"/>
        <v>-3.7791118513723632E-3</v>
      </c>
      <c r="AE81" s="7">
        <v>88</v>
      </c>
    </row>
    <row r="82" spans="1:31" s="26" customFormat="1" x14ac:dyDescent="0.25">
      <c r="A82" s="26">
        <v>62</v>
      </c>
      <c r="B82" s="26">
        <v>633</v>
      </c>
      <c r="C82" s="26">
        <v>13103</v>
      </c>
      <c r="D82" s="26">
        <v>11322</v>
      </c>
      <c r="E82" s="26">
        <v>13400</v>
      </c>
      <c r="F82" s="26">
        <v>15174</v>
      </c>
      <c r="G82" s="27"/>
      <c r="H82" s="7"/>
      <c r="I82" s="28">
        <f t="shared" si="1"/>
        <v>-297</v>
      </c>
      <c r="J82" s="27">
        <f t="shared" si="1"/>
        <v>-3852</v>
      </c>
      <c r="K82" s="7"/>
      <c r="L82" s="171">
        <f t="shared" si="2"/>
        <v>7.614475427332966E-2</v>
      </c>
      <c r="M82" s="27">
        <f t="shared" ca="1" si="3"/>
        <v>1.464864698680215E-4</v>
      </c>
      <c r="N82" s="44"/>
      <c r="O82" s="44"/>
      <c r="P82" s="7"/>
      <c r="Q82" s="28">
        <f t="shared" ca="1" si="4"/>
        <v>-258.27299662164154</v>
      </c>
      <c r="R82" s="27">
        <f t="shared" ca="1" si="5"/>
        <v>-3877.6404765143216</v>
      </c>
      <c r="S82" s="7"/>
      <c r="T82" s="28">
        <f t="shared" ca="1" si="6"/>
        <v>6.6631390222936529E-2</v>
      </c>
      <c r="U82" s="27">
        <f t="shared" ca="1" si="7"/>
        <v>-1.002967817778285</v>
      </c>
      <c r="V82" s="7"/>
      <c r="W82" s="28">
        <f t="shared" ca="1" si="8"/>
        <v>6.404159477392532E-2</v>
      </c>
      <c r="X82" s="27">
        <f t="shared" ca="1" si="11"/>
        <v>348.52867881596421</v>
      </c>
      <c r="Y82" s="7"/>
      <c r="Z82" s="28">
        <f t="shared" si="12"/>
        <v>348.63299999999998</v>
      </c>
      <c r="AA82" s="27">
        <f t="shared" si="9"/>
        <v>6.0847937311053908</v>
      </c>
      <c r="AB82" s="7"/>
      <c r="AC82" s="28">
        <f t="shared" ca="1" si="0"/>
        <v>-0.10432118403576851</v>
      </c>
      <c r="AD82" s="27">
        <f t="shared" ca="1" si="10"/>
        <v>-3.5018366765996234E-2</v>
      </c>
      <c r="AE82" s="7">
        <v>87</v>
      </c>
    </row>
    <row r="83" spans="1:31" s="26" customFormat="1" x14ac:dyDescent="0.25">
      <c r="A83" s="26">
        <v>63</v>
      </c>
      <c r="B83" s="26">
        <v>598</v>
      </c>
      <c r="C83" s="26">
        <v>13277</v>
      </c>
      <c r="D83" s="26">
        <v>11319</v>
      </c>
      <c r="E83" s="26">
        <v>13215</v>
      </c>
      <c r="F83" s="26">
        <v>15172</v>
      </c>
      <c r="G83" s="27"/>
      <c r="H83" s="7"/>
      <c r="I83" s="28">
        <f t="shared" si="1"/>
        <v>62</v>
      </c>
      <c r="J83" s="27">
        <f t="shared" si="1"/>
        <v>-3853</v>
      </c>
      <c r="K83" s="7"/>
      <c r="L83" s="171">
        <f t="shared" si="2"/>
        <v>-1.7714165350692854E-2</v>
      </c>
      <c r="M83" s="27">
        <f t="shared" ca="1" si="3"/>
        <v>1.1800448611970287E-4</v>
      </c>
      <c r="N83" s="44"/>
      <c r="O83" s="44"/>
      <c r="P83" s="7"/>
      <c r="Q83" s="28">
        <f t="shared" ca="1" si="4"/>
        <v>100.72700337835849</v>
      </c>
      <c r="R83" s="27">
        <f t="shared" ca="1" si="5"/>
        <v>-3878.6404765143216</v>
      </c>
      <c r="S83" s="7"/>
      <c r="T83" s="28">
        <f t="shared" ca="1" si="6"/>
        <v>-2.5986380132192517E-2</v>
      </c>
      <c r="U83" s="27">
        <f t="shared" ca="1" si="7"/>
        <v>-1.0032264719324939</v>
      </c>
      <c r="V83" s="7"/>
      <c r="W83" s="28">
        <f t="shared" ca="1" si="8"/>
        <v>-2.8577152330327087E-2</v>
      </c>
      <c r="X83" s="27">
        <f t="shared" ca="1" si="11"/>
        <v>353.81381758751002</v>
      </c>
      <c r="Y83" s="7"/>
      <c r="Z83" s="28">
        <f t="shared" si="12"/>
        <v>354.01499999999999</v>
      </c>
      <c r="AA83" s="27">
        <f t="shared" si="9"/>
        <v>6.1787273514477254</v>
      </c>
      <c r="AB83" s="7"/>
      <c r="AC83" s="28">
        <f t="shared" ca="1" si="0"/>
        <v>-0.20118241248997037</v>
      </c>
      <c r="AD83" s="27">
        <f t="shared" ca="1" si="10"/>
        <v>3.132268998518839E-2</v>
      </c>
      <c r="AE83" s="7">
        <v>86</v>
      </c>
    </row>
    <row r="84" spans="1:31" s="26" customFormat="1" x14ac:dyDescent="0.25">
      <c r="A84" s="26">
        <v>64</v>
      </c>
      <c r="B84" s="26">
        <v>612</v>
      </c>
      <c r="C84" s="26">
        <v>13467</v>
      </c>
      <c r="D84" s="26">
        <v>11330</v>
      </c>
      <c r="E84" s="26">
        <v>13033</v>
      </c>
      <c r="F84" s="26">
        <v>15160</v>
      </c>
      <c r="G84" s="27"/>
      <c r="H84" s="7"/>
      <c r="I84" s="28">
        <f t="shared" si="1"/>
        <v>434</v>
      </c>
      <c r="J84" s="27">
        <f t="shared" si="1"/>
        <v>-3830</v>
      </c>
      <c r="K84" s="7"/>
      <c r="L84" s="171">
        <f t="shared" si="2"/>
        <v>-0.11360204994170786</v>
      </c>
      <c r="M84" s="27">
        <f t="shared" ca="1" si="3"/>
        <v>1.1950156283744463E-4</v>
      </c>
      <c r="N84" s="44"/>
      <c r="O84" s="44"/>
      <c r="P84" s="7"/>
      <c r="Q84" s="28">
        <f t="shared" ca="1" si="4"/>
        <v>472.72700337835846</v>
      </c>
      <c r="R84" s="27">
        <f t="shared" ca="1" si="5"/>
        <v>-3855.6404765143216</v>
      </c>
      <c r="S84" s="7"/>
      <c r="T84" s="28">
        <f t="shared" ca="1" si="6"/>
        <v>-0.12195799732469392</v>
      </c>
      <c r="U84" s="27">
        <f t="shared" ca="1" si="7"/>
        <v>-0.99727742638569339</v>
      </c>
      <c r="V84" s="7"/>
      <c r="W84" s="28">
        <f t="shared" ca="1" si="8"/>
        <v>-0.12453372697853275</v>
      </c>
      <c r="X84" s="27">
        <f ca="1">IF(MOD(ATAN2(U84,W84)*180/PI()-$J$9+360,360)&lt;355,MOD(ATAN2(U84,W84)*180/PI()-$J$9+360,360)+360,MOD(ATAN2(U84,W84)*180/PI()-$J$9+360,360))</f>
        <v>359.30006584140972</v>
      </c>
      <c r="Y84" s="7"/>
      <c r="Z84" s="28">
        <f t="shared" si="12"/>
        <v>359.52299999999997</v>
      </c>
      <c r="AA84" s="27">
        <f t="shared" si="9"/>
        <v>6.274860086647573</v>
      </c>
      <c r="AB84" s="7"/>
      <c r="AC84" s="28">
        <f t="shared" ref="AC84:AC147" ca="1" si="13">X84-Z84</f>
        <v>-0.2229341585902489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13437</v>
      </c>
      <c r="D85" s="26">
        <v>11299</v>
      </c>
      <c r="E85" s="26">
        <v>12992</v>
      </c>
      <c r="F85" s="26">
        <v>15115</v>
      </c>
      <c r="G85" s="27"/>
      <c r="H85" s="7"/>
      <c r="I85" s="28">
        <f t="shared" ref="I85:J148" si="14">C85-E85</f>
        <v>445</v>
      </c>
      <c r="J85" s="27">
        <f t="shared" si="14"/>
        <v>-3816</v>
      </c>
      <c r="K85" s="7"/>
      <c r="L85" s="171">
        <f>$O$3*SIN(2*PI()/$O$4*($Z85+$O$5))+$O$6</f>
        <v>-0.11360204994170786</v>
      </c>
      <c r="M85" s="27">
        <f t="shared" ref="M85:M148" ca="1" si="15">(W85-L85)^2</f>
        <v>1.8934326335219185E-4</v>
      </c>
      <c r="N85" s="44"/>
      <c r="O85" s="44"/>
      <c r="P85" s="7"/>
      <c r="Q85" s="28">
        <f t="shared" ref="Q85:Q148" ca="1" si="16">I85-$J$4</f>
        <v>483.72700337835846</v>
      </c>
      <c r="R85" s="27">
        <f t="shared" ref="R85:R148" ca="1" si="17">J85-$J$3</f>
        <v>-3841.6404765143216</v>
      </c>
      <c r="S85" s="7"/>
      <c r="T85" s="28">
        <f t="shared" ref="T85:T148" ca="1" si="18">Q85/$J$7</f>
        <v>-0.12479586772554746</v>
      </c>
      <c r="U85" s="27">
        <f t="shared" ref="U85:U148" ca="1" si="19">R85/$J$6</f>
        <v>-0.99365626822677144</v>
      </c>
      <c r="V85" s="7"/>
      <c r="W85" s="28">
        <f t="shared" ref="W85:W148" ca="1" si="20">(T85-U85*SIN(-$J$11*PI()/180))/(COS(-$J$11*PI()/180))</f>
        <v>-0.12736225573058296</v>
      </c>
      <c r="X85" s="27">
        <f ca="1">IF(MOD(ATAN2(U85,W85)*180/PI()-$J$9+360,360)&lt;355,MOD(ATAN2(U85,W85)*180/PI()-$J$9+360,360)+360,MOD(ATAN2(U85,W85)*180/PI()-$J$9+360,360))</f>
        <v>359.48625630365592</v>
      </c>
      <c r="Y85" s="7"/>
      <c r="Z85" s="28">
        <f t="shared" si="12"/>
        <v>359.52299999999997</v>
      </c>
      <c r="AA85" s="27">
        <f t="shared" ref="AA85:AA148" si="21">Z85*PI()/180</f>
        <v>6.274860086647573</v>
      </c>
      <c r="AB85" s="7"/>
      <c r="AC85" s="28">
        <f t="shared" ca="1" si="13"/>
        <v>-3.6743696344046839E-2</v>
      </c>
      <c r="AD85" s="27"/>
      <c r="AE85" s="7"/>
    </row>
    <row r="86" spans="1:31" s="26" customFormat="1" x14ac:dyDescent="0.25">
      <c r="A86" s="26">
        <v>1</v>
      </c>
      <c r="B86" s="26">
        <v>-584</v>
      </c>
      <c r="C86" s="26">
        <v>13245</v>
      </c>
      <c r="D86" s="26">
        <v>11280</v>
      </c>
      <c r="E86" s="26">
        <v>13164</v>
      </c>
      <c r="F86" s="26">
        <v>15125</v>
      </c>
      <c r="G86" s="27"/>
      <c r="H86" s="7"/>
      <c r="I86" s="28">
        <f t="shared" si="14"/>
        <v>81</v>
      </c>
      <c r="J86" s="27">
        <f t="shared" si="14"/>
        <v>-3845</v>
      </c>
      <c r="K86" s="7"/>
      <c r="L86" s="171">
        <f t="shared" ref="L86:L149" si="22">$O$3*SIN(2*PI()/$O$4*($Z86+$O$5))+$O$6</f>
        <v>-2.2111519434830258E-2</v>
      </c>
      <c r="M86" s="27">
        <f t="shared" ca="1" si="15"/>
        <v>1.290969049717084E-4</v>
      </c>
      <c r="N86" s="44"/>
      <c r="O86" s="44"/>
      <c r="P86" s="7"/>
      <c r="Q86" s="28">
        <f t="shared" ca="1" si="16"/>
        <v>119.72700337835849</v>
      </c>
      <c r="R86" s="27">
        <f t="shared" ca="1" si="17"/>
        <v>-3870.6404765143216</v>
      </c>
      <c r="S86" s="7"/>
      <c r="T86" s="28">
        <f t="shared" ca="1" si="18"/>
        <v>-3.0888156279121354E-2</v>
      </c>
      <c r="U86" s="27">
        <f t="shared" ca="1" si="19"/>
        <v>-1.0011572386988241</v>
      </c>
      <c r="V86" s="7"/>
      <c r="W86" s="28">
        <f t="shared" ca="1" si="20"/>
        <v>-3.3473601329083107E-2</v>
      </c>
      <c r="X86" s="27">
        <f ca="1">MOD(ATAN2(U86,W86)*180/PI()-$J$9+360,360)</f>
        <v>354.09714027749521</v>
      </c>
      <c r="Y86" s="7"/>
      <c r="Z86" s="28">
        <f t="shared" ref="Z86:Z149" si="23">360/40000*B86+Z85</f>
        <v>354.267</v>
      </c>
      <c r="AA86" s="27">
        <f t="shared" si="21"/>
        <v>6.1831255811627504</v>
      </c>
      <c r="AB86" s="7"/>
      <c r="AC86" s="28">
        <f t="shared" ca="1" si="13"/>
        <v>-0.16985972250478198</v>
      </c>
      <c r="AD86" s="27"/>
      <c r="AE86" s="7"/>
    </row>
    <row r="87" spans="1:31" s="26" customFormat="1" x14ac:dyDescent="0.25">
      <c r="A87" s="26">
        <v>2</v>
      </c>
      <c r="B87" s="26">
        <v>-605</v>
      </c>
      <c r="C87" s="26">
        <v>13070</v>
      </c>
      <c r="D87" s="26">
        <v>11289</v>
      </c>
      <c r="E87" s="26">
        <v>13356</v>
      </c>
      <c r="F87" s="26">
        <v>15133</v>
      </c>
      <c r="G87" s="27"/>
      <c r="H87" s="7"/>
      <c r="I87" s="28">
        <f t="shared" si="14"/>
        <v>-286</v>
      </c>
      <c r="J87" s="27">
        <f t="shared" si="14"/>
        <v>-3844</v>
      </c>
      <c r="K87" s="7"/>
      <c r="L87" s="171">
        <f t="shared" si="22"/>
        <v>7.2855250469392868E-2</v>
      </c>
      <c r="M87" s="27">
        <f t="shared" ca="1" si="15"/>
        <v>1.3563378965050527E-4</v>
      </c>
      <c r="N87" s="44"/>
      <c r="O87" s="44"/>
      <c r="P87" s="7"/>
      <c r="Q87" s="28">
        <f t="shared" ca="1" si="16"/>
        <v>-247.27299662164151</v>
      </c>
      <c r="R87" s="27">
        <f t="shared" ca="1" si="17"/>
        <v>-3869.6404765143216</v>
      </c>
      <c r="S87" s="7"/>
      <c r="T87" s="28">
        <f t="shared" ca="1" si="18"/>
        <v>6.3793519822082992E-2</v>
      </c>
      <c r="U87" s="27">
        <f t="shared" ca="1" si="19"/>
        <v>-1.0008985845446154</v>
      </c>
      <c r="V87" s="7"/>
      <c r="W87" s="28">
        <f t="shared" ca="1" si="20"/>
        <v>6.1209058402862913E-2</v>
      </c>
      <c r="X87" s="27">
        <f ca="1">MOD(ATAN2(U87,W87)*180/PI()-$J$9+360,360)</f>
        <v>348.68266044919824</v>
      </c>
      <c r="Y87" s="7"/>
      <c r="Z87" s="28">
        <f t="shared" si="23"/>
        <v>348.822</v>
      </c>
      <c r="AA87" s="27">
        <f t="shared" si="21"/>
        <v>6.0880924033916601</v>
      </c>
      <c r="AB87" s="7"/>
      <c r="AC87" s="28">
        <f t="shared" ca="1" si="13"/>
        <v>-0.13933955080176474</v>
      </c>
      <c r="AD87" s="27"/>
      <c r="AE87" s="7"/>
    </row>
    <row r="88" spans="1:31" s="26" customFormat="1" x14ac:dyDescent="0.25">
      <c r="A88" s="26">
        <v>3</v>
      </c>
      <c r="B88" s="26">
        <v>-628</v>
      </c>
      <c r="C88" s="26">
        <v>12880</v>
      </c>
      <c r="D88" s="26">
        <v>11312</v>
      </c>
      <c r="E88" s="26">
        <v>13549</v>
      </c>
      <c r="F88" s="26">
        <v>15110</v>
      </c>
      <c r="G88" s="27"/>
      <c r="H88" s="7"/>
      <c r="I88" s="28">
        <f t="shared" si="14"/>
        <v>-669</v>
      </c>
      <c r="J88" s="27">
        <f t="shared" si="14"/>
        <v>-3798</v>
      </c>
      <c r="K88" s="7"/>
      <c r="L88" s="171">
        <f t="shared" si="22"/>
        <v>0.1707254341796178</v>
      </c>
      <c r="M88" s="27">
        <f t="shared" ca="1" si="15"/>
        <v>1.1397342405478936E-4</v>
      </c>
      <c r="N88" s="44"/>
      <c r="O88" s="44"/>
      <c r="P88" s="7"/>
      <c r="Q88" s="28">
        <f t="shared" ca="1" si="16"/>
        <v>-630.27299662164148</v>
      </c>
      <c r="R88" s="27">
        <f t="shared" ca="1" si="17"/>
        <v>-3823.6404765143216</v>
      </c>
      <c r="S88" s="7"/>
      <c r="T88" s="28">
        <f t="shared" ca="1" si="18"/>
        <v>0.16260300741543793</v>
      </c>
      <c r="U88" s="27">
        <f t="shared" ca="1" si="19"/>
        <v>-0.9890004934510146</v>
      </c>
      <c r="V88" s="7"/>
      <c r="W88" s="28">
        <f t="shared" ca="1" si="20"/>
        <v>0.16004960053278772</v>
      </c>
      <c r="X88" s="27">
        <f t="shared" ref="X88:X148" ca="1" si="24">MOD(ATAN2(U88,W88)*180/PI()-$J$9+360,360)</f>
        <v>342.98971246052758</v>
      </c>
      <c r="Y88" s="7"/>
      <c r="Z88" s="28">
        <f t="shared" si="23"/>
        <v>343.17</v>
      </c>
      <c r="AA88" s="27">
        <f t="shared" si="21"/>
        <v>5.9894463940689411</v>
      </c>
      <c r="AB88" s="7"/>
      <c r="AC88" s="28">
        <f t="shared" ca="1" si="13"/>
        <v>-0.18028753947243104</v>
      </c>
      <c r="AD88" s="27"/>
      <c r="AE88" s="7"/>
    </row>
    <row r="89" spans="1:31" s="26" customFormat="1" x14ac:dyDescent="0.25">
      <c r="A89" s="26">
        <v>4</v>
      </c>
      <c r="B89" s="26">
        <v>-626</v>
      </c>
      <c r="C89" s="26">
        <v>12689</v>
      </c>
      <c r="D89" s="26">
        <v>11347</v>
      </c>
      <c r="E89" s="26">
        <v>13725</v>
      </c>
      <c r="F89" s="26">
        <v>15062</v>
      </c>
      <c r="G89" s="27"/>
      <c r="H89" s="7"/>
      <c r="I89" s="28">
        <f t="shared" si="14"/>
        <v>-1036</v>
      </c>
      <c r="J89" s="27">
        <f t="shared" si="14"/>
        <v>-3715</v>
      </c>
      <c r="K89" s="7"/>
      <c r="L89" s="171">
        <f t="shared" si="22"/>
        <v>0.2666328564968406</v>
      </c>
      <c r="M89" s="27">
        <f t="shared" ca="1" si="15"/>
        <v>1.4032358032983606E-4</v>
      </c>
      <c r="N89" s="44"/>
      <c r="O89" s="44"/>
      <c r="P89" s="7"/>
      <c r="Q89" s="28">
        <f t="shared" ca="1" si="16"/>
        <v>-997.27299662164148</v>
      </c>
      <c r="R89" s="27">
        <f t="shared" ca="1" si="17"/>
        <v>-3740.6404765143216</v>
      </c>
      <c r="S89" s="7"/>
      <c r="T89" s="28">
        <f t="shared" ca="1" si="18"/>
        <v>0.2572846835166423</v>
      </c>
      <c r="U89" s="27">
        <f t="shared" ca="1" si="19"/>
        <v>-0.96753219865169138</v>
      </c>
      <c r="V89" s="7"/>
      <c r="W89" s="28">
        <f t="shared" ca="1" si="20"/>
        <v>0.25478703105790068</v>
      </c>
      <c r="X89" s="27">
        <f t="shared" ca="1" si="24"/>
        <v>337.42901445709231</v>
      </c>
      <c r="Y89" s="7"/>
      <c r="Z89" s="28">
        <f t="shared" si="23"/>
        <v>337.536</v>
      </c>
      <c r="AA89" s="27">
        <f t="shared" si="21"/>
        <v>5.8911145440115797</v>
      </c>
      <c r="AB89" s="7"/>
      <c r="AC89" s="28">
        <f t="shared" ca="1" si="13"/>
        <v>-0.1069855429076938</v>
      </c>
      <c r="AD89" s="27"/>
      <c r="AE89" s="7"/>
    </row>
    <row r="90" spans="1:31" s="26" customFormat="1" x14ac:dyDescent="0.25">
      <c r="A90" s="26">
        <v>5</v>
      </c>
      <c r="B90" s="26">
        <v>-636</v>
      </c>
      <c r="C90" s="26">
        <v>12502</v>
      </c>
      <c r="D90" s="26">
        <v>11402</v>
      </c>
      <c r="E90" s="26">
        <v>13906</v>
      </c>
      <c r="F90" s="26">
        <v>15000</v>
      </c>
      <c r="G90" s="27"/>
      <c r="H90" s="7"/>
      <c r="I90" s="28">
        <f t="shared" si="14"/>
        <v>-1404</v>
      </c>
      <c r="J90" s="27">
        <f t="shared" si="14"/>
        <v>-3598</v>
      </c>
      <c r="K90" s="7"/>
      <c r="L90" s="171">
        <f t="shared" si="22"/>
        <v>0.36142929671189439</v>
      </c>
      <c r="M90" s="27">
        <f t="shared" ca="1" si="15"/>
        <v>1.3512054261351894E-4</v>
      </c>
      <c r="N90" s="44"/>
      <c r="O90" s="44"/>
      <c r="P90" s="7"/>
      <c r="Q90" s="28">
        <f t="shared" ca="1" si="16"/>
        <v>-1365.2729966216416</v>
      </c>
      <c r="R90" s="27">
        <f t="shared" ca="1" si="17"/>
        <v>-3623.6404765143216</v>
      </c>
      <c r="S90" s="7"/>
      <c r="T90" s="28">
        <f t="shared" ca="1" si="18"/>
        <v>0.35222434783610607</v>
      </c>
      <c r="U90" s="27">
        <f t="shared" ca="1" si="19"/>
        <v>-0.9372696626092718</v>
      </c>
      <c r="V90" s="7"/>
      <c r="W90" s="28">
        <f t="shared" ca="1" si="20"/>
        <v>0.34980516050254451</v>
      </c>
      <c r="X90" s="27">
        <f t="shared" ca="1" si="24"/>
        <v>331.7157350715936</v>
      </c>
      <c r="Y90" s="7"/>
      <c r="Z90" s="28">
        <f t="shared" si="23"/>
        <v>331.81200000000001</v>
      </c>
      <c r="AA90" s="27">
        <f t="shared" si="21"/>
        <v>5.7912118976274254</v>
      </c>
      <c r="AB90" s="7"/>
      <c r="AC90" s="28">
        <f t="shared" ca="1" si="13"/>
        <v>-9.6264928406412764E-2</v>
      </c>
      <c r="AD90" s="27"/>
      <c r="AE90" s="7"/>
    </row>
    <row r="91" spans="1:31" s="26" customFormat="1" x14ac:dyDescent="0.25">
      <c r="A91" s="26">
        <v>6</v>
      </c>
      <c r="B91" s="26">
        <v>-637</v>
      </c>
      <c r="C91" s="26">
        <v>12321</v>
      </c>
      <c r="D91" s="26">
        <v>11477</v>
      </c>
      <c r="E91" s="26">
        <v>14079</v>
      </c>
      <c r="F91" s="26">
        <v>14923</v>
      </c>
      <c r="G91" s="27"/>
      <c r="H91" s="7"/>
      <c r="I91" s="28">
        <f t="shared" si="14"/>
        <v>-1758</v>
      </c>
      <c r="J91" s="27">
        <f t="shared" si="14"/>
        <v>-3446</v>
      </c>
      <c r="K91" s="7"/>
      <c r="L91" s="171">
        <f t="shared" si="22"/>
        <v>0.45276153978147443</v>
      </c>
      <c r="M91" s="27">
        <f t="shared" ca="1" si="15"/>
        <v>1.3286525448236278E-4</v>
      </c>
      <c r="N91" s="44"/>
      <c r="O91" s="44"/>
      <c r="P91" s="7"/>
      <c r="Q91" s="28">
        <f t="shared" ca="1" si="16"/>
        <v>-1719.2729966216416</v>
      </c>
      <c r="R91" s="27">
        <f t="shared" ca="1" si="17"/>
        <v>-3471.6404765143216</v>
      </c>
      <c r="S91" s="7"/>
      <c r="T91" s="28">
        <f t="shared" ca="1" si="18"/>
        <v>0.44355217709993805</v>
      </c>
      <c r="U91" s="27">
        <f t="shared" ca="1" si="19"/>
        <v>-0.89795423116954742</v>
      </c>
      <c r="V91" s="7"/>
      <c r="W91" s="28">
        <f t="shared" ca="1" si="20"/>
        <v>0.44123482062629577</v>
      </c>
      <c r="X91" s="27">
        <f t="shared" ca="1" si="24"/>
        <v>326.0136948762779</v>
      </c>
      <c r="Y91" s="7"/>
      <c r="Z91" s="28">
        <f t="shared" si="23"/>
        <v>326.07900000000001</v>
      </c>
      <c r="AA91" s="27">
        <f t="shared" si="21"/>
        <v>5.6911521716105895</v>
      </c>
      <c r="AB91" s="7"/>
      <c r="AC91" s="28">
        <f t="shared" ca="1" si="13"/>
        <v>-6.5305123722112057E-2</v>
      </c>
      <c r="AD91" s="27"/>
      <c r="AE91" s="7"/>
    </row>
    <row r="92" spans="1:31" s="26" customFormat="1" x14ac:dyDescent="0.25">
      <c r="A92" s="26">
        <v>7</v>
      </c>
      <c r="B92" s="26">
        <v>-629</v>
      </c>
      <c r="C92" s="26">
        <v>12167</v>
      </c>
      <c r="D92" s="26">
        <v>11582</v>
      </c>
      <c r="E92" s="26">
        <v>14260</v>
      </c>
      <c r="F92" s="26">
        <v>14845</v>
      </c>
      <c r="G92" s="27"/>
      <c r="H92" s="7"/>
      <c r="I92" s="28">
        <f t="shared" si="14"/>
        <v>-2093</v>
      </c>
      <c r="J92" s="27">
        <f t="shared" si="14"/>
        <v>-3263</v>
      </c>
      <c r="K92" s="7"/>
      <c r="L92" s="171">
        <f t="shared" si="22"/>
        <v>0.53850609419780038</v>
      </c>
      <c r="M92" s="27">
        <f t="shared" ca="1" si="15"/>
        <v>1.1497629329477614E-4</v>
      </c>
      <c r="N92" s="44"/>
      <c r="O92" s="44"/>
      <c r="P92" s="7"/>
      <c r="Q92" s="28">
        <f t="shared" ca="1" si="16"/>
        <v>-2054.2729966216416</v>
      </c>
      <c r="R92" s="27">
        <f t="shared" ca="1" si="17"/>
        <v>-3288.6404765143216</v>
      </c>
      <c r="S92" s="7"/>
      <c r="T92" s="28">
        <f t="shared" ca="1" si="18"/>
        <v>0.52997823021684121</v>
      </c>
      <c r="U92" s="27">
        <f t="shared" ca="1" si="19"/>
        <v>-0.85062052094935281</v>
      </c>
      <c r="V92" s="7"/>
      <c r="W92" s="28">
        <f t="shared" ca="1" si="20"/>
        <v>0.52778339429083776</v>
      </c>
      <c r="X92" s="27">
        <f t="shared" ca="1" si="24"/>
        <v>320.36386845460038</v>
      </c>
      <c r="Y92" s="7"/>
      <c r="Z92" s="28">
        <f t="shared" si="23"/>
        <v>320.41800000000001</v>
      </c>
      <c r="AA92" s="27">
        <f t="shared" si="21"/>
        <v>5.5923490826551907</v>
      </c>
      <c r="AB92" s="7"/>
      <c r="AC92" s="28">
        <f t="shared" ca="1" si="13"/>
        <v>-5.4131545399627612E-2</v>
      </c>
      <c r="AD92" s="27"/>
      <c r="AE92" s="7"/>
    </row>
    <row r="93" spans="1:31" s="26" customFormat="1" x14ac:dyDescent="0.25">
      <c r="A93" s="26">
        <v>8</v>
      </c>
      <c r="B93" s="26">
        <v>-630</v>
      </c>
      <c r="C93" s="26">
        <v>11999</v>
      </c>
      <c r="D93" s="26">
        <v>11684</v>
      </c>
      <c r="E93" s="26">
        <v>14414</v>
      </c>
      <c r="F93" s="26">
        <v>14728</v>
      </c>
      <c r="G93" s="27"/>
      <c r="H93" s="7"/>
      <c r="I93" s="28">
        <f t="shared" si="14"/>
        <v>-2415</v>
      </c>
      <c r="J93" s="27">
        <f t="shared" si="14"/>
        <v>-3044</v>
      </c>
      <c r="K93" s="7"/>
      <c r="L93" s="171">
        <f t="shared" si="22"/>
        <v>0.61912136166488607</v>
      </c>
      <c r="M93" s="27">
        <f t="shared" ca="1" si="15"/>
        <v>6.5921506321076409E-5</v>
      </c>
      <c r="N93" s="44"/>
      <c r="O93" s="44"/>
      <c r="P93" s="7"/>
      <c r="Q93" s="28">
        <f t="shared" ca="1" si="16"/>
        <v>-2376.2729966216416</v>
      </c>
      <c r="R93" s="27">
        <f t="shared" ca="1" si="17"/>
        <v>-3069.6404765143216</v>
      </c>
      <c r="S93" s="7"/>
      <c r="T93" s="28">
        <f t="shared" ca="1" si="18"/>
        <v>0.61305043649637203</v>
      </c>
      <c r="U93" s="27">
        <f t="shared" ca="1" si="19"/>
        <v>-0.7939752611776445</v>
      </c>
      <c r="V93" s="7"/>
      <c r="W93" s="28">
        <f t="shared" ca="1" si="20"/>
        <v>0.61100215564945104</v>
      </c>
      <c r="X93" s="27">
        <f t="shared" ca="1" si="24"/>
        <v>314.6021613788995</v>
      </c>
      <c r="Y93" s="7"/>
      <c r="Z93" s="28">
        <f t="shared" si="23"/>
        <v>314.74799999999999</v>
      </c>
      <c r="AA93" s="27">
        <f t="shared" si="21"/>
        <v>5.4933889140671122</v>
      </c>
      <c r="AB93" s="7"/>
      <c r="AC93" s="28">
        <f t="shared" ca="1" si="13"/>
        <v>-0.14583862110049495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11867</v>
      </c>
      <c r="D94" s="26">
        <v>11814</v>
      </c>
      <c r="E94" s="26">
        <v>14560</v>
      </c>
      <c r="F94" s="26">
        <v>14610</v>
      </c>
      <c r="G94" s="27"/>
      <c r="H94" s="7"/>
      <c r="I94" s="28">
        <f t="shared" si="14"/>
        <v>-2693</v>
      </c>
      <c r="J94" s="27">
        <f t="shared" si="14"/>
        <v>-2796</v>
      </c>
      <c r="K94" s="7"/>
      <c r="L94" s="171">
        <f t="shared" si="22"/>
        <v>0.69322574372719425</v>
      </c>
      <c r="M94" s="27">
        <f t="shared" ca="1" si="15"/>
        <v>1.0685307309097758E-4</v>
      </c>
      <c r="N94" s="44"/>
      <c r="O94" s="44"/>
      <c r="P94" s="7"/>
      <c r="Q94" s="28">
        <f t="shared" ca="1" si="16"/>
        <v>-2654.2729966216416</v>
      </c>
      <c r="R94" s="27">
        <f t="shared" ca="1" si="17"/>
        <v>-2821.6404765143216</v>
      </c>
      <c r="S94" s="7"/>
      <c r="T94" s="28">
        <f t="shared" ca="1" si="18"/>
        <v>0.6847711611724886</v>
      </c>
      <c r="U94" s="27">
        <f t="shared" ca="1" si="19"/>
        <v>-0.72982903093388352</v>
      </c>
      <c r="V94" s="7"/>
      <c r="W94" s="28">
        <f t="shared" ca="1" si="20"/>
        <v>0.6828887677143084</v>
      </c>
      <c r="X94" s="27">
        <f t="shared" ca="1" si="24"/>
        <v>309.08523667961731</v>
      </c>
      <c r="Y94" s="7"/>
      <c r="Z94" s="28">
        <f t="shared" si="23"/>
        <v>309.11399999999998</v>
      </c>
      <c r="AA94" s="27">
        <f t="shared" si="21"/>
        <v>5.3950570640097508</v>
      </c>
      <c r="AB94" s="7"/>
      <c r="AC94" s="28">
        <f t="shared" ca="1" si="13"/>
        <v>-2.8763320382665825E-2</v>
      </c>
      <c r="AD94" s="27"/>
      <c r="AE94" s="7"/>
    </row>
    <row r="95" spans="1:31" s="26" customFormat="1" x14ac:dyDescent="0.25">
      <c r="A95" s="26">
        <v>10</v>
      </c>
      <c r="B95" s="26">
        <v>-610</v>
      </c>
      <c r="C95" s="26">
        <v>11729</v>
      </c>
      <c r="D95" s="26">
        <v>11940</v>
      </c>
      <c r="E95" s="26">
        <v>14683</v>
      </c>
      <c r="F95" s="26">
        <v>14471</v>
      </c>
      <c r="G95" s="27"/>
      <c r="H95" s="7"/>
      <c r="I95" s="28">
        <f t="shared" si="14"/>
        <v>-2954</v>
      </c>
      <c r="J95" s="27">
        <f t="shared" si="14"/>
        <v>-2531</v>
      </c>
      <c r="K95" s="7"/>
      <c r="L95" s="171">
        <f t="shared" si="22"/>
        <v>0.75899864506543979</v>
      </c>
      <c r="M95" s="27">
        <f t="shared" ca="1" si="15"/>
        <v>7.3920870009908907E-5</v>
      </c>
      <c r="N95" s="44"/>
      <c r="O95" s="44"/>
      <c r="P95" s="7"/>
      <c r="Q95" s="28">
        <f t="shared" ca="1" si="16"/>
        <v>-2915.2729966216416</v>
      </c>
      <c r="R95" s="27">
        <f t="shared" ca="1" si="17"/>
        <v>-2556.6404765143216</v>
      </c>
      <c r="S95" s="7"/>
      <c r="T95" s="28">
        <f t="shared" ca="1" si="18"/>
        <v>0.7521060861381953</v>
      </c>
      <c r="U95" s="27">
        <f t="shared" ca="1" si="19"/>
        <v>-0.66128568006857447</v>
      </c>
      <c r="V95" s="7"/>
      <c r="W95" s="28">
        <f t="shared" ca="1" si="20"/>
        <v>0.7504009203658516</v>
      </c>
      <c r="X95" s="27">
        <f t="shared" ca="1" si="24"/>
        <v>303.57006893073299</v>
      </c>
      <c r="Y95" s="7"/>
      <c r="Z95" s="28">
        <f t="shared" si="23"/>
        <v>303.62399999999997</v>
      </c>
      <c r="AA95" s="27">
        <f t="shared" si="21"/>
        <v>5.2992384880752628</v>
      </c>
      <c r="AB95" s="7"/>
      <c r="AC95" s="28">
        <f t="shared" ca="1" si="13"/>
        <v>-5.3931069266980103E-2</v>
      </c>
      <c r="AD95" s="27"/>
      <c r="AE95" s="7"/>
    </row>
    <row r="96" spans="1:31" s="26" customFormat="1" x14ac:dyDescent="0.25">
      <c r="A96" s="26">
        <v>11</v>
      </c>
      <c r="B96" s="26">
        <v>-611</v>
      </c>
      <c r="C96" s="26">
        <v>11609</v>
      </c>
      <c r="D96" s="26">
        <v>12085</v>
      </c>
      <c r="E96" s="26">
        <v>14796</v>
      </c>
      <c r="F96" s="26">
        <v>14327</v>
      </c>
      <c r="G96" s="27"/>
      <c r="H96" s="7"/>
      <c r="I96" s="28">
        <f t="shared" si="14"/>
        <v>-3187</v>
      </c>
      <c r="J96" s="27">
        <f t="shared" si="14"/>
        <v>-2242</v>
      </c>
      <c r="K96" s="7"/>
      <c r="L96" s="171">
        <f t="shared" si="22"/>
        <v>0.81789874617929592</v>
      </c>
      <c r="M96" s="27">
        <f t="shared" ca="1" si="15"/>
        <v>5.1744095509163239E-5</v>
      </c>
      <c r="N96" s="44"/>
      <c r="O96" s="44"/>
      <c r="P96" s="7"/>
      <c r="Q96" s="28">
        <f t="shared" ca="1" si="16"/>
        <v>-3148.2729966216416</v>
      </c>
      <c r="R96" s="27">
        <f t="shared" ca="1" si="17"/>
        <v>-2267.6404765143216</v>
      </c>
      <c r="S96" s="7"/>
      <c r="T96" s="28">
        <f t="shared" ca="1" si="18"/>
        <v>0.81221734099263831</v>
      </c>
      <c r="U96" s="27">
        <f t="shared" ca="1" si="19"/>
        <v>-0.58653462950225621</v>
      </c>
      <c r="V96" s="7"/>
      <c r="W96" s="28">
        <f t="shared" ca="1" si="20"/>
        <v>0.81070540929651591</v>
      </c>
      <c r="X96" s="27">
        <f t="shared" ca="1" si="24"/>
        <v>298.0674147792663</v>
      </c>
      <c r="Y96" s="7"/>
      <c r="Z96" s="28">
        <f t="shared" si="23"/>
        <v>298.12499999999994</v>
      </c>
      <c r="AA96" s="27">
        <f t="shared" si="21"/>
        <v>5.2032628325080941</v>
      </c>
      <c r="AB96" s="7"/>
      <c r="AC96" s="28">
        <f t="shared" ca="1" si="13"/>
        <v>-5.7585220733642473E-2</v>
      </c>
      <c r="AD96" s="27"/>
      <c r="AE96" s="7"/>
    </row>
    <row r="97" spans="1:31" s="26" customFormat="1" x14ac:dyDescent="0.25">
      <c r="A97" s="26">
        <v>12</v>
      </c>
      <c r="B97" s="26">
        <v>-640</v>
      </c>
      <c r="C97" s="26">
        <v>11505</v>
      </c>
      <c r="D97" s="26">
        <v>12242</v>
      </c>
      <c r="E97" s="26">
        <v>14900</v>
      </c>
      <c r="F97" s="26">
        <v>14166</v>
      </c>
      <c r="G97" s="27"/>
      <c r="H97" s="7"/>
      <c r="I97" s="28">
        <f t="shared" si="14"/>
        <v>-3395</v>
      </c>
      <c r="J97" s="27">
        <f t="shared" si="14"/>
        <v>-1924</v>
      </c>
      <c r="K97" s="7"/>
      <c r="L97" s="171">
        <f t="shared" si="22"/>
        <v>0.87151352459045095</v>
      </c>
      <c r="M97" s="27">
        <f t="shared" ca="1" si="15"/>
        <v>4.8080122549895986E-5</v>
      </c>
      <c r="N97" s="44"/>
      <c r="O97" s="44"/>
      <c r="P97" s="7"/>
      <c r="Q97" s="28">
        <f t="shared" ca="1" si="16"/>
        <v>-3356.2729966216416</v>
      </c>
      <c r="R97" s="27">
        <f t="shared" ca="1" si="17"/>
        <v>-1949.6404765143216</v>
      </c>
      <c r="S97" s="7"/>
      <c r="T97" s="28">
        <f t="shared" ca="1" si="18"/>
        <v>0.86587889039059607</v>
      </c>
      <c r="U97" s="27">
        <f t="shared" ca="1" si="19"/>
        <v>-0.50428260846388528</v>
      </c>
      <c r="V97" s="7"/>
      <c r="W97" s="28">
        <f t="shared" ca="1" si="20"/>
        <v>0.8645795414241968</v>
      </c>
      <c r="X97" s="27">
        <f t="shared" ca="1" si="24"/>
        <v>292.43586945189122</v>
      </c>
      <c r="Y97" s="7"/>
      <c r="Z97" s="28">
        <f t="shared" si="23"/>
        <v>292.36499999999995</v>
      </c>
      <c r="AA97" s="27">
        <f t="shared" si="21"/>
        <v>5.1027318675932207</v>
      </c>
      <c r="AB97" s="7"/>
      <c r="AC97" s="28">
        <f t="shared" ca="1" si="13"/>
        <v>7.0869451891269364E-2</v>
      </c>
      <c r="AD97" s="27"/>
      <c r="AE97" s="7"/>
    </row>
    <row r="98" spans="1:31" s="26" customFormat="1" x14ac:dyDescent="0.25">
      <c r="A98" s="26">
        <v>13</v>
      </c>
      <c r="B98" s="26">
        <v>-631</v>
      </c>
      <c r="C98" s="26">
        <v>11426</v>
      </c>
      <c r="D98" s="26">
        <v>12425</v>
      </c>
      <c r="E98" s="26">
        <v>15003</v>
      </c>
      <c r="F98" s="26">
        <v>14008</v>
      </c>
      <c r="G98" s="27"/>
      <c r="H98" s="7"/>
      <c r="I98" s="28">
        <f t="shared" si="14"/>
        <v>-3577</v>
      </c>
      <c r="J98" s="27">
        <f t="shared" si="14"/>
        <v>-1583</v>
      </c>
      <c r="K98" s="7"/>
      <c r="L98" s="171">
        <f t="shared" si="22"/>
        <v>0.91576078037349196</v>
      </c>
      <c r="M98" s="27">
        <f t="shared" ca="1" si="15"/>
        <v>1.5995682867825527E-5</v>
      </c>
      <c r="N98" s="44"/>
      <c r="O98" s="44"/>
      <c r="P98" s="7"/>
      <c r="Q98" s="28">
        <f t="shared" ca="1" si="16"/>
        <v>-3538.2729966216416</v>
      </c>
      <c r="R98" s="27">
        <f t="shared" ca="1" si="17"/>
        <v>-1608.6404765143216</v>
      </c>
      <c r="S98" s="7"/>
      <c r="T98" s="28">
        <f t="shared" ca="1" si="18"/>
        <v>0.91283274611380916</v>
      </c>
      <c r="U98" s="27">
        <f t="shared" ca="1" si="19"/>
        <v>-0.41608154187871388</v>
      </c>
      <c r="V98" s="7"/>
      <c r="W98" s="28">
        <f t="shared" ca="1" si="20"/>
        <v>0.9117613200514203</v>
      </c>
      <c r="X98" s="27">
        <f t="shared" ca="1" si="24"/>
        <v>286.7117212419646</v>
      </c>
      <c r="Y98" s="7"/>
      <c r="Z98" s="28">
        <f t="shared" si="23"/>
        <v>286.68599999999998</v>
      </c>
      <c r="AA98" s="27">
        <f t="shared" si="21"/>
        <v>5.0036146193724633</v>
      </c>
      <c r="AB98" s="7"/>
      <c r="AC98" s="28">
        <f t="shared" ca="1" si="13"/>
        <v>2.5721241964618002E-2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11352</v>
      </c>
      <c r="D99" s="26">
        <v>12603</v>
      </c>
      <c r="E99" s="26">
        <v>15069</v>
      </c>
      <c r="F99" s="26">
        <v>13826</v>
      </c>
      <c r="G99" s="27"/>
      <c r="H99" s="7"/>
      <c r="I99" s="28">
        <f t="shared" si="14"/>
        <v>-3717</v>
      </c>
      <c r="J99" s="27">
        <f t="shared" si="14"/>
        <v>-1223</v>
      </c>
      <c r="K99" s="7"/>
      <c r="L99" s="171">
        <f t="shared" si="22"/>
        <v>0.95111582577139331</v>
      </c>
      <c r="M99" s="27">
        <f t="shared" ca="1" si="15"/>
        <v>8.9734851252822041E-6</v>
      </c>
      <c r="N99" s="44"/>
      <c r="O99" s="44"/>
      <c r="P99" s="7"/>
      <c r="Q99" s="28">
        <f t="shared" ca="1" si="16"/>
        <v>-3678.2729966216416</v>
      </c>
      <c r="R99" s="27">
        <f t="shared" ca="1" si="17"/>
        <v>-1248.6404765143216</v>
      </c>
      <c r="S99" s="7"/>
      <c r="T99" s="28">
        <f t="shared" ca="1" si="18"/>
        <v>0.94895109667012689</v>
      </c>
      <c r="U99" s="27">
        <f t="shared" ca="1" si="19"/>
        <v>-0.32296604636357701</v>
      </c>
      <c r="V99" s="7"/>
      <c r="W99" s="28">
        <f t="shared" ca="1" si="20"/>
        <v>0.94812024817679119</v>
      </c>
      <c r="X99" s="27">
        <f t="shared" ca="1" si="24"/>
        <v>280.99298231174225</v>
      </c>
      <c r="Y99" s="7"/>
      <c r="Z99" s="28">
        <f t="shared" si="23"/>
        <v>280.98899999999998</v>
      </c>
      <c r="AA99" s="27">
        <f t="shared" si="21"/>
        <v>4.9041832118863464</v>
      </c>
      <c r="AB99" s="7"/>
      <c r="AC99" s="28">
        <f t="shared" ca="1" si="13"/>
        <v>3.9823117422770338E-3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11304</v>
      </c>
      <c r="D100" s="26">
        <v>12783</v>
      </c>
      <c r="E100" s="26">
        <v>15120</v>
      </c>
      <c r="F100" s="26">
        <v>13644</v>
      </c>
      <c r="G100" s="27"/>
      <c r="H100" s="7"/>
      <c r="I100" s="28">
        <f t="shared" si="14"/>
        <v>-3816</v>
      </c>
      <c r="J100" s="27">
        <f t="shared" si="14"/>
        <v>-861</v>
      </c>
      <c r="K100" s="7"/>
      <c r="L100" s="171">
        <f t="shared" si="22"/>
        <v>0.97714214395749277</v>
      </c>
      <c r="M100" s="27">
        <f t="shared" ca="1" si="15"/>
        <v>1.0492312981038547E-5</v>
      </c>
      <c r="N100" s="44"/>
      <c r="O100" s="44"/>
      <c r="P100" s="7"/>
      <c r="Q100" s="28">
        <f t="shared" ca="1" si="16"/>
        <v>-3777.2729966216416</v>
      </c>
      <c r="R100" s="27">
        <f t="shared" ca="1" si="17"/>
        <v>-886.64047651432145</v>
      </c>
      <c r="S100" s="7"/>
      <c r="T100" s="28">
        <f t="shared" ca="1" si="18"/>
        <v>0.97449193027780878</v>
      </c>
      <c r="U100" s="27">
        <f t="shared" ca="1" si="19"/>
        <v>-0.22933324254002263</v>
      </c>
      <c r="V100" s="7"/>
      <c r="W100" s="28">
        <f t="shared" ca="1" si="20"/>
        <v>0.97390295995823639</v>
      </c>
      <c r="X100" s="27">
        <f t="shared" ca="1" si="24"/>
        <v>275.43270601384484</v>
      </c>
      <c r="Y100" s="7"/>
      <c r="Z100" s="28">
        <f t="shared" si="23"/>
        <v>275.274</v>
      </c>
      <c r="AA100" s="27">
        <f t="shared" si="21"/>
        <v>4.8044376451348709</v>
      </c>
      <c r="AB100" s="7"/>
      <c r="AC100" s="28">
        <f t="shared" ca="1" si="13"/>
        <v>0.15870601384483507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11266</v>
      </c>
      <c r="D101" s="26">
        <v>12971</v>
      </c>
      <c r="E101" s="26">
        <v>15154</v>
      </c>
      <c r="F101" s="26">
        <v>13456</v>
      </c>
      <c r="G101" s="27"/>
      <c r="H101" s="7"/>
      <c r="I101" s="28">
        <f t="shared" si="14"/>
        <v>-3888</v>
      </c>
      <c r="J101" s="27">
        <f t="shared" si="14"/>
        <v>-485</v>
      </c>
      <c r="K101" s="7"/>
      <c r="L101" s="171">
        <f t="shared" si="22"/>
        <v>0.99341882429112183</v>
      </c>
      <c r="M101" s="27">
        <f t="shared" ca="1" si="15"/>
        <v>4.7541929473563582E-7</v>
      </c>
      <c r="N101" s="44"/>
      <c r="O101" s="44"/>
      <c r="P101" s="7"/>
      <c r="Q101" s="28">
        <f t="shared" ca="1" si="16"/>
        <v>-3849.2729966216416</v>
      </c>
      <c r="R101" s="27">
        <f t="shared" ca="1" si="17"/>
        <v>-510.64047651432145</v>
      </c>
      <c r="S101" s="7"/>
      <c r="T101" s="28">
        <f t="shared" ca="1" si="18"/>
        <v>0.99306708199248639</v>
      </c>
      <c r="U101" s="27">
        <f t="shared" ca="1" si="19"/>
        <v>-0.13207928055754631</v>
      </c>
      <c r="V101" s="7"/>
      <c r="W101" s="28">
        <f t="shared" ca="1" si="20"/>
        <v>0.99272931773224393</v>
      </c>
      <c r="X101" s="27">
        <f t="shared" ca="1" si="24"/>
        <v>269.76067671351916</v>
      </c>
      <c r="Y101" s="7"/>
      <c r="Z101" s="28">
        <f t="shared" si="23"/>
        <v>269.577</v>
      </c>
      <c r="AA101" s="27">
        <f t="shared" si="21"/>
        <v>4.705006237648754</v>
      </c>
      <c r="AB101" s="7"/>
      <c r="AC101" s="28">
        <f t="shared" ca="1" si="13"/>
        <v>0.18367671351916215</v>
      </c>
      <c r="AD101" s="27"/>
      <c r="AE101" s="7"/>
    </row>
    <row r="102" spans="1:31" s="26" customFormat="1" x14ac:dyDescent="0.25">
      <c r="A102" s="26">
        <v>17</v>
      </c>
      <c r="B102" s="26">
        <v>-615</v>
      </c>
      <c r="C102" s="26">
        <v>11246</v>
      </c>
      <c r="D102" s="26">
        <v>13154</v>
      </c>
      <c r="E102" s="26">
        <v>15162</v>
      </c>
      <c r="F102" s="26">
        <v>13270</v>
      </c>
      <c r="G102" s="27"/>
      <c r="H102" s="7"/>
      <c r="I102" s="28">
        <f t="shared" si="14"/>
        <v>-3916</v>
      </c>
      <c r="J102" s="27">
        <f t="shared" si="14"/>
        <v>-116</v>
      </c>
      <c r="K102" s="7"/>
      <c r="L102" s="171">
        <f t="shared" si="22"/>
        <v>0.99983463324380639</v>
      </c>
      <c r="M102" s="27">
        <f t="shared" ca="1" si="15"/>
        <v>1.3311351920103227E-7</v>
      </c>
      <c r="N102" s="44"/>
      <c r="O102" s="44"/>
      <c r="P102" s="7"/>
      <c r="Q102" s="28">
        <f t="shared" ca="1" si="16"/>
        <v>-3877.2729966216416</v>
      </c>
      <c r="R102" s="27">
        <f t="shared" ca="1" si="17"/>
        <v>-141.64047651432145</v>
      </c>
      <c r="S102" s="7"/>
      <c r="T102" s="28">
        <f t="shared" ca="1" si="18"/>
        <v>1.0002907521037501</v>
      </c>
      <c r="U102" s="27">
        <f t="shared" ca="1" si="19"/>
        <v>-3.6635897654530979E-2</v>
      </c>
      <c r="V102" s="7"/>
      <c r="W102" s="28">
        <f t="shared" ca="1" si="20"/>
        <v>1.0001994804984227</v>
      </c>
      <c r="X102" s="27">
        <f t="shared" ca="1" si="24"/>
        <v>264.27990032411844</v>
      </c>
      <c r="Y102" s="7"/>
      <c r="Z102" s="28">
        <f t="shared" si="23"/>
        <v>264.04199999999997</v>
      </c>
      <c r="AA102" s="27">
        <f t="shared" si="21"/>
        <v>4.6084022635508672</v>
      </c>
      <c r="AB102" s="7"/>
      <c r="AC102" s="28">
        <f t="shared" ca="1" si="13"/>
        <v>0.23790032411847051</v>
      </c>
      <c r="AD102" s="27"/>
      <c r="AE102" s="7"/>
    </row>
    <row r="103" spans="1:31" s="26" customFormat="1" x14ac:dyDescent="0.25">
      <c r="A103" s="26">
        <v>18</v>
      </c>
      <c r="B103" s="26">
        <v>-608</v>
      </c>
      <c r="C103" s="26">
        <v>11259</v>
      </c>
      <c r="D103" s="26">
        <v>13342</v>
      </c>
      <c r="E103" s="26">
        <v>15170</v>
      </c>
      <c r="F103" s="26">
        <v>13094</v>
      </c>
      <c r="G103" s="27"/>
      <c r="H103" s="7"/>
      <c r="I103" s="28">
        <f t="shared" si="14"/>
        <v>-3911</v>
      </c>
      <c r="J103" s="27">
        <f t="shared" si="14"/>
        <v>248</v>
      </c>
      <c r="K103" s="7"/>
      <c r="L103" s="171">
        <f t="shared" si="22"/>
        <v>0.99701244556572999</v>
      </c>
      <c r="M103" s="27">
        <f t="shared" ca="1" si="15"/>
        <v>4.5805349158057707E-6</v>
      </c>
      <c r="N103" s="44"/>
      <c r="O103" s="44"/>
      <c r="P103" s="7"/>
      <c r="Q103" s="28">
        <f t="shared" ca="1" si="16"/>
        <v>-3872.2729966216416</v>
      </c>
      <c r="R103" s="27">
        <f t="shared" ca="1" si="17"/>
        <v>222.35952348567855</v>
      </c>
      <c r="S103" s="7"/>
      <c r="T103" s="28">
        <f t="shared" ca="1" si="18"/>
        <v>0.99900081101245286</v>
      </c>
      <c r="U103" s="27">
        <f t="shared" ca="1" si="19"/>
        <v>5.7514214477440782E-2</v>
      </c>
      <c r="V103" s="7"/>
      <c r="W103" s="28">
        <f t="shared" ca="1" si="20"/>
        <v>0.99915266399285507</v>
      </c>
      <c r="X103" s="27">
        <f t="shared" ca="1" si="24"/>
        <v>258.88769363513029</v>
      </c>
      <c r="Y103" s="7"/>
      <c r="Z103" s="28">
        <f t="shared" si="23"/>
        <v>258.57</v>
      </c>
      <c r="AA103" s="27">
        <f t="shared" si="21"/>
        <v>4.5128978468817378</v>
      </c>
      <c r="AB103" s="7"/>
      <c r="AC103" s="28">
        <f t="shared" ca="1" si="13"/>
        <v>0.31769363513029703</v>
      </c>
      <c r="AD103" s="27"/>
      <c r="AE103" s="7"/>
    </row>
    <row r="104" spans="1:31" s="26" customFormat="1" x14ac:dyDescent="0.25">
      <c r="A104" s="26">
        <v>19</v>
      </c>
      <c r="B104" s="26">
        <v>-626</v>
      </c>
      <c r="C104" s="26">
        <v>11271</v>
      </c>
      <c r="D104" s="26">
        <v>13524</v>
      </c>
      <c r="E104" s="26">
        <v>15135</v>
      </c>
      <c r="F104" s="26">
        <v>12895</v>
      </c>
      <c r="G104" s="27"/>
      <c r="H104" s="7"/>
      <c r="I104" s="28">
        <f t="shared" si="14"/>
        <v>-3864</v>
      </c>
      <c r="J104" s="27">
        <f t="shared" si="14"/>
        <v>629</v>
      </c>
      <c r="K104" s="7"/>
      <c r="L104" s="171">
        <f t="shared" si="22"/>
        <v>0.98461317179772967</v>
      </c>
      <c r="M104" s="27">
        <f t="shared" ca="1" si="15"/>
        <v>7.1208352226727328E-6</v>
      </c>
      <c r="N104" s="44"/>
      <c r="O104" s="44"/>
      <c r="P104" s="7"/>
      <c r="Q104" s="28">
        <f t="shared" ca="1" si="16"/>
        <v>-3825.2729966216416</v>
      </c>
      <c r="R104" s="27">
        <f t="shared" ca="1" si="17"/>
        <v>603.35952348567855</v>
      </c>
      <c r="S104" s="7"/>
      <c r="T104" s="28">
        <f t="shared" ca="1" si="18"/>
        <v>0.98687536475426052</v>
      </c>
      <c r="U104" s="27">
        <f t="shared" ca="1" si="19"/>
        <v>0.15606144723096066</v>
      </c>
      <c r="V104" s="7"/>
      <c r="W104" s="28">
        <f t="shared" ca="1" si="20"/>
        <v>0.98728166111243054</v>
      </c>
      <c r="X104" s="27">
        <f t="shared" ca="1" si="24"/>
        <v>253.19964662937741</v>
      </c>
      <c r="Y104" s="7"/>
      <c r="Z104" s="28">
        <f t="shared" si="23"/>
        <v>252.93600000000001</v>
      </c>
      <c r="AA104" s="27">
        <f t="shared" si="21"/>
        <v>4.4145659968243773</v>
      </c>
      <c r="AB104" s="7"/>
      <c r="AC104" s="28">
        <f t="shared" ca="1" si="13"/>
        <v>0.26364662937740491</v>
      </c>
      <c r="AD104" s="27"/>
      <c r="AE104" s="7"/>
    </row>
    <row r="105" spans="1:31" s="26" customFormat="1" x14ac:dyDescent="0.25">
      <c r="A105" s="26">
        <v>20</v>
      </c>
      <c r="B105" s="26">
        <v>-626</v>
      </c>
      <c r="C105" s="26">
        <v>11320</v>
      </c>
      <c r="D105" s="26">
        <v>13723</v>
      </c>
      <c r="E105" s="26">
        <v>15112</v>
      </c>
      <c r="F105" s="26">
        <v>12721</v>
      </c>
      <c r="G105" s="27"/>
      <c r="H105" s="7"/>
      <c r="I105" s="28">
        <f t="shared" si="14"/>
        <v>-3792</v>
      </c>
      <c r="J105" s="27">
        <f t="shared" si="14"/>
        <v>1002</v>
      </c>
      <c r="K105" s="7"/>
      <c r="L105" s="171">
        <f t="shared" si="22"/>
        <v>0.96270119157745082</v>
      </c>
      <c r="M105" s="27">
        <f t="shared" ca="1" si="15"/>
        <v>3.9117471839040053E-5</v>
      </c>
      <c r="N105" s="44"/>
      <c r="O105" s="44"/>
      <c r="P105" s="7"/>
      <c r="Q105" s="28">
        <f t="shared" ca="1" si="16"/>
        <v>-3753.2729966216416</v>
      </c>
      <c r="R105" s="27">
        <f t="shared" ca="1" si="17"/>
        <v>976.35952348567855</v>
      </c>
      <c r="S105" s="7"/>
      <c r="T105" s="28">
        <f t="shared" ca="1" si="18"/>
        <v>0.9683002130395828</v>
      </c>
      <c r="U105" s="27">
        <f t="shared" ca="1" si="19"/>
        <v>0.25253944675081086</v>
      </c>
      <c r="V105" s="7"/>
      <c r="W105" s="28">
        <f t="shared" ca="1" si="20"/>
        <v>0.96895558777844737</v>
      </c>
      <c r="X105" s="27">
        <f t="shared" ca="1" si="24"/>
        <v>247.57412215537056</v>
      </c>
      <c r="Y105" s="7"/>
      <c r="Z105" s="28">
        <f t="shared" si="23"/>
        <v>247.30200000000002</v>
      </c>
      <c r="AA105" s="27">
        <f t="shared" si="21"/>
        <v>4.3162341467670169</v>
      </c>
      <c r="AB105" s="7"/>
      <c r="AC105" s="28">
        <f t="shared" ca="1" si="13"/>
        <v>0.27212215537053908</v>
      </c>
      <c r="AD105" s="27"/>
      <c r="AE105" s="7"/>
    </row>
    <row r="106" spans="1:31" s="26" customFormat="1" x14ac:dyDescent="0.25">
      <c r="A106" s="26">
        <v>21</v>
      </c>
      <c r="B106" s="26">
        <v>-629</v>
      </c>
      <c r="C106" s="26">
        <v>11376</v>
      </c>
      <c r="D106" s="26">
        <v>13889</v>
      </c>
      <c r="E106" s="26">
        <v>15038</v>
      </c>
      <c r="F106" s="26">
        <v>12529</v>
      </c>
      <c r="G106" s="27"/>
      <c r="H106" s="7"/>
      <c r="I106" s="28">
        <f t="shared" si="14"/>
        <v>-3662</v>
      </c>
      <c r="J106" s="27">
        <f t="shared" si="14"/>
        <v>1360</v>
      </c>
      <c r="K106" s="7"/>
      <c r="L106" s="171">
        <f t="shared" si="22"/>
        <v>0.93131667781244032</v>
      </c>
      <c r="M106" s="27">
        <f t="shared" ca="1" si="15"/>
        <v>1.8830835274007506E-5</v>
      </c>
      <c r="N106" s="44"/>
      <c r="O106" s="44"/>
      <c r="P106" s="7"/>
      <c r="Q106" s="28">
        <f t="shared" ca="1" si="16"/>
        <v>-3623.2729966216416</v>
      </c>
      <c r="R106" s="27">
        <f t="shared" ca="1" si="17"/>
        <v>1334.3595234856784</v>
      </c>
      <c r="S106" s="7"/>
      <c r="T106" s="28">
        <f t="shared" ca="1" si="18"/>
        <v>0.93476174466585926</v>
      </c>
      <c r="U106" s="27">
        <f t="shared" ca="1" si="19"/>
        <v>0.34513763395753028</v>
      </c>
      <c r="V106" s="7"/>
      <c r="W106" s="28">
        <f t="shared" ca="1" si="20"/>
        <v>0.93565612884615501</v>
      </c>
      <c r="X106" s="27">
        <f t="shared" ca="1" si="24"/>
        <v>241.93455341864728</v>
      </c>
      <c r="Y106" s="7"/>
      <c r="Z106" s="28">
        <f t="shared" si="23"/>
        <v>241.64100000000002</v>
      </c>
      <c r="AA106" s="27">
        <f t="shared" si="21"/>
        <v>4.2174310578116181</v>
      </c>
      <c r="AB106" s="7"/>
      <c r="AC106" s="28">
        <f t="shared" ca="1" si="13"/>
        <v>0.2935534186472637</v>
      </c>
      <c r="AD106" s="27"/>
      <c r="AE106" s="7"/>
    </row>
    <row r="107" spans="1:31" s="26" customFormat="1" x14ac:dyDescent="0.25">
      <c r="A107" s="26">
        <v>22</v>
      </c>
      <c r="B107" s="26">
        <v>-632</v>
      </c>
      <c r="C107" s="26">
        <v>11454</v>
      </c>
      <c r="D107" s="26">
        <v>14075</v>
      </c>
      <c r="E107" s="26">
        <v>14967</v>
      </c>
      <c r="F107" s="26">
        <v>12361</v>
      </c>
      <c r="G107" s="27"/>
      <c r="H107" s="7"/>
      <c r="I107" s="28">
        <f t="shared" si="14"/>
        <v>-3513</v>
      </c>
      <c r="J107" s="27">
        <f t="shared" si="14"/>
        <v>1714</v>
      </c>
      <c r="K107" s="7"/>
      <c r="L107" s="171">
        <f t="shared" si="22"/>
        <v>0.89063381388837726</v>
      </c>
      <c r="M107" s="27">
        <f t="shared" ca="1" si="15"/>
        <v>4.6490466584278596E-5</v>
      </c>
      <c r="N107" s="44"/>
      <c r="O107" s="44"/>
      <c r="P107" s="7"/>
      <c r="Q107" s="28">
        <f t="shared" ca="1" si="16"/>
        <v>-3474.2729966216416</v>
      </c>
      <c r="R107" s="27">
        <f t="shared" ca="1" si="17"/>
        <v>1688.3595234856784</v>
      </c>
      <c r="S107" s="7"/>
      <c r="T107" s="28">
        <f t="shared" ca="1" si="18"/>
        <v>0.89632150014520673</v>
      </c>
      <c r="U107" s="27">
        <f t="shared" ca="1" si="19"/>
        <v>0.4367012045474149</v>
      </c>
      <c r="V107" s="7"/>
      <c r="W107" s="28">
        <f t="shared" ca="1" si="20"/>
        <v>0.89745220567708217</v>
      </c>
      <c r="X107" s="27">
        <f t="shared" ca="1" si="24"/>
        <v>236.23457041814117</v>
      </c>
      <c r="Y107" s="7"/>
      <c r="Z107" s="28">
        <f t="shared" si="23"/>
        <v>235.95300000000003</v>
      </c>
      <c r="AA107" s="27">
        <f t="shared" si="21"/>
        <v>4.1181567299581809</v>
      </c>
      <c r="AB107" s="7"/>
      <c r="AC107" s="28">
        <f t="shared" ca="1" si="13"/>
        <v>0.28157041814114336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11540</v>
      </c>
      <c r="D108" s="26">
        <v>14232</v>
      </c>
      <c r="E108" s="26">
        <v>14866</v>
      </c>
      <c r="F108" s="26">
        <v>12182</v>
      </c>
      <c r="G108" s="27"/>
      <c r="H108" s="7"/>
      <c r="I108" s="28">
        <f t="shared" si="14"/>
        <v>-3326</v>
      </c>
      <c r="J108" s="27">
        <f t="shared" si="14"/>
        <v>2050</v>
      </c>
      <c r="K108" s="7"/>
      <c r="L108" s="171">
        <f t="shared" si="22"/>
        <v>0.84075564411868942</v>
      </c>
      <c r="M108" s="27">
        <f t="shared" ca="1" si="15"/>
        <v>7.5290859178453825E-5</v>
      </c>
      <c r="N108" s="44"/>
      <c r="O108" s="44"/>
      <c r="P108" s="7"/>
      <c r="Q108" s="28">
        <f t="shared" ca="1" si="16"/>
        <v>-3287.2729966216416</v>
      </c>
      <c r="R108" s="27">
        <f t="shared" ca="1" si="17"/>
        <v>2024.3595234856784</v>
      </c>
      <c r="S108" s="7"/>
      <c r="T108" s="28">
        <f t="shared" ca="1" si="18"/>
        <v>0.84807770333069665</v>
      </c>
      <c r="U108" s="27">
        <f t="shared" ca="1" si="19"/>
        <v>0.52360900036154268</v>
      </c>
      <c r="V108" s="7"/>
      <c r="W108" s="28">
        <f t="shared" ca="1" si="20"/>
        <v>0.84943267466942818</v>
      </c>
      <c r="X108" s="27">
        <f t="shared" ca="1" si="24"/>
        <v>230.53158006874003</v>
      </c>
      <c r="Y108" s="7"/>
      <c r="Z108" s="28">
        <f t="shared" si="23"/>
        <v>230.22000000000003</v>
      </c>
      <c r="AA108" s="27">
        <f t="shared" si="21"/>
        <v>4.0180970039413459</v>
      </c>
      <c r="AB108" s="7"/>
      <c r="AC108" s="28">
        <f t="shared" ca="1" si="13"/>
        <v>0.31158006873999966</v>
      </c>
      <c r="AD108" s="27"/>
      <c r="AE108" s="7"/>
    </row>
    <row r="109" spans="1:31" s="26" customFormat="1" x14ac:dyDescent="0.25">
      <c r="A109" s="26">
        <v>24</v>
      </c>
      <c r="B109" s="26">
        <v>-629</v>
      </c>
      <c r="C109" s="26">
        <v>11657</v>
      </c>
      <c r="D109" s="26">
        <v>14399</v>
      </c>
      <c r="E109" s="26">
        <v>14763</v>
      </c>
      <c r="F109" s="26">
        <v>12028</v>
      </c>
      <c r="G109" s="27"/>
      <c r="H109" s="7"/>
      <c r="I109" s="28">
        <f t="shared" si="14"/>
        <v>-3106</v>
      </c>
      <c r="J109" s="27">
        <f t="shared" si="14"/>
        <v>2371</v>
      </c>
      <c r="K109" s="7"/>
      <c r="L109" s="171">
        <f t="shared" si="22"/>
        <v>0.78324877268380921</v>
      </c>
      <c r="M109" s="27">
        <f t="shared" ca="1" si="15"/>
        <v>9.2943334445731899E-5</v>
      </c>
      <c r="N109" s="44"/>
      <c r="O109" s="44"/>
      <c r="P109" s="7"/>
      <c r="Q109" s="28">
        <f t="shared" ca="1" si="16"/>
        <v>-3067.2729966216416</v>
      </c>
      <c r="R109" s="27">
        <f t="shared" ca="1" si="17"/>
        <v>2345.3595234856784</v>
      </c>
      <c r="S109" s="7"/>
      <c r="T109" s="28">
        <f t="shared" ca="1" si="18"/>
        <v>0.79132029531362591</v>
      </c>
      <c r="U109" s="27">
        <f t="shared" ca="1" si="19"/>
        <v>0.60663698386253972</v>
      </c>
      <c r="V109" s="7"/>
      <c r="W109" s="28">
        <f t="shared" ca="1" si="20"/>
        <v>0.79288948502500745</v>
      </c>
      <c r="X109" s="27">
        <f t="shared" ca="1" si="24"/>
        <v>224.76269750403003</v>
      </c>
      <c r="Y109" s="7"/>
      <c r="Z109" s="28">
        <f t="shared" si="23"/>
        <v>224.55900000000003</v>
      </c>
      <c r="AA109" s="27">
        <f t="shared" si="21"/>
        <v>3.9192939149859467</v>
      </c>
      <c r="AB109" s="7"/>
      <c r="AC109" s="28">
        <f t="shared" ca="1" si="13"/>
        <v>0.20369750403000353</v>
      </c>
      <c r="AD109" s="27"/>
      <c r="AE109" s="7"/>
    </row>
    <row r="110" spans="1:31" s="26" customFormat="1" x14ac:dyDescent="0.25">
      <c r="A110" s="26">
        <v>25</v>
      </c>
      <c r="B110" s="26">
        <v>-619</v>
      </c>
      <c r="C110" s="26">
        <v>11773</v>
      </c>
      <c r="D110" s="26">
        <v>14539</v>
      </c>
      <c r="E110" s="26">
        <v>14632</v>
      </c>
      <c r="F110" s="26">
        <v>11877</v>
      </c>
      <c r="G110" s="27"/>
      <c r="H110" s="7"/>
      <c r="I110" s="28">
        <f t="shared" si="14"/>
        <v>-2859</v>
      </c>
      <c r="J110" s="27">
        <f t="shared" si="14"/>
        <v>2662</v>
      </c>
      <c r="K110" s="7"/>
      <c r="L110" s="171">
        <f t="shared" si="22"/>
        <v>0.71919429565393533</v>
      </c>
      <c r="M110" s="27">
        <f t="shared" ca="1" si="15"/>
        <v>1.0335277149064461E-4</v>
      </c>
      <c r="N110" s="44"/>
      <c r="O110" s="44"/>
      <c r="P110" s="7"/>
      <c r="Q110" s="28">
        <f t="shared" ca="1" si="16"/>
        <v>-2820.2729966216416</v>
      </c>
      <c r="R110" s="27">
        <f t="shared" ca="1" si="17"/>
        <v>2636.3595234856784</v>
      </c>
      <c r="S110" s="7"/>
      <c r="T110" s="28">
        <f t="shared" ca="1" si="18"/>
        <v>0.72759720540355111</v>
      </c>
      <c r="U110" s="27">
        <f t="shared" ca="1" si="19"/>
        <v>0.68190534273727543</v>
      </c>
      <c r="V110" s="7"/>
      <c r="W110" s="28">
        <f t="shared" ca="1" si="20"/>
        <v>0.72936055216705975</v>
      </c>
      <c r="X110" s="27">
        <f t="shared" ca="1" si="24"/>
        <v>219.10807596869347</v>
      </c>
      <c r="Y110" s="7"/>
      <c r="Z110" s="28">
        <f t="shared" si="23"/>
        <v>218.98800000000003</v>
      </c>
      <c r="AA110" s="27">
        <f t="shared" si="21"/>
        <v>3.8220616223573427</v>
      </c>
      <c r="AB110" s="7"/>
      <c r="AC110" s="28">
        <f t="shared" ca="1" si="13"/>
        <v>0.12007596869344184</v>
      </c>
      <c r="AD110" s="27"/>
      <c r="AE110" s="7"/>
    </row>
    <row r="111" spans="1:31" s="26" customFormat="1" x14ac:dyDescent="0.25">
      <c r="A111" s="26">
        <v>26</v>
      </c>
      <c r="B111" s="26">
        <v>-605</v>
      </c>
      <c r="C111" s="26">
        <v>11917</v>
      </c>
      <c r="D111" s="26">
        <v>14671</v>
      </c>
      <c r="E111" s="26">
        <v>14509</v>
      </c>
      <c r="F111" s="26">
        <v>11752</v>
      </c>
      <c r="G111" s="27"/>
      <c r="H111" s="7"/>
      <c r="I111" s="28">
        <f t="shared" si="14"/>
        <v>-2592</v>
      </c>
      <c r="J111" s="27">
        <f t="shared" si="14"/>
        <v>2919</v>
      </c>
      <c r="K111" s="7"/>
      <c r="L111" s="171">
        <f t="shared" si="22"/>
        <v>0.65001854365315404</v>
      </c>
      <c r="M111" s="27">
        <f t="shared" ca="1" si="15"/>
        <v>1.1300932140396582E-4</v>
      </c>
      <c r="N111" s="44"/>
      <c r="O111" s="44"/>
      <c r="P111" s="7"/>
      <c r="Q111" s="28">
        <f t="shared" ca="1" si="16"/>
        <v>-2553.2729966216416</v>
      </c>
      <c r="R111" s="27">
        <f t="shared" ca="1" si="17"/>
        <v>2893.3595234856784</v>
      </c>
      <c r="S111" s="7"/>
      <c r="T111" s="28">
        <f t="shared" ca="1" si="18"/>
        <v>0.65871435112828802</v>
      </c>
      <c r="U111" s="27">
        <f t="shared" ca="1" si="19"/>
        <v>0.74837946036891489</v>
      </c>
      <c r="V111" s="7"/>
      <c r="W111" s="28">
        <f t="shared" ca="1" si="20"/>
        <v>0.66064912789880892</v>
      </c>
      <c r="X111" s="27">
        <f t="shared" ca="1" si="24"/>
        <v>213.61936713276236</v>
      </c>
      <c r="Y111" s="7"/>
      <c r="Z111" s="28">
        <f t="shared" si="23"/>
        <v>213.54300000000003</v>
      </c>
      <c r="AA111" s="27">
        <f t="shared" si="21"/>
        <v>3.727028444586252</v>
      </c>
      <c r="AB111" s="7"/>
      <c r="AC111" s="28">
        <f t="shared" ca="1" si="13"/>
        <v>7.6367132762328538E-2</v>
      </c>
      <c r="AD111" s="27"/>
      <c r="AE111" s="7"/>
    </row>
    <row r="112" spans="1:31" s="26" customFormat="1" x14ac:dyDescent="0.25">
      <c r="A112" s="26">
        <v>27</v>
      </c>
      <c r="B112" s="26">
        <v>-619</v>
      </c>
      <c r="C112" s="26">
        <v>12059</v>
      </c>
      <c r="D112" s="26">
        <v>14786</v>
      </c>
      <c r="E112" s="26">
        <v>14354</v>
      </c>
      <c r="F112" s="26">
        <v>11630</v>
      </c>
      <c r="G112" s="27"/>
      <c r="H112" s="7"/>
      <c r="I112" s="28">
        <f t="shared" si="14"/>
        <v>-2295</v>
      </c>
      <c r="J112" s="27">
        <f t="shared" si="14"/>
        <v>3156</v>
      </c>
      <c r="K112" s="7"/>
      <c r="L112" s="171">
        <f t="shared" si="22"/>
        <v>0.57317605466927923</v>
      </c>
      <c r="M112" s="27">
        <f t="shared" ca="1" si="15"/>
        <v>1.2118966757032577E-4</v>
      </c>
      <c r="N112" s="44"/>
      <c r="O112" s="44"/>
      <c r="P112" s="7"/>
      <c r="Q112" s="28">
        <f t="shared" ca="1" si="16"/>
        <v>-2256.2729966216416</v>
      </c>
      <c r="R112" s="27">
        <f t="shared" ca="1" si="17"/>
        <v>3130.3595234856784</v>
      </c>
      <c r="S112" s="7"/>
      <c r="T112" s="28">
        <f t="shared" ca="1" si="18"/>
        <v>0.58209185030524246</v>
      </c>
      <c r="U112" s="27">
        <f t="shared" ca="1" si="19"/>
        <v>0.80968049491637994</v>
      </c>
      <c r="V112" s="7"/>
      <c r="W112" s="28">
        <f t="shared" ca="1" si="20"/>
        <v>0.58418467254666628</v>
      </c>
      <c r="X112" s="27">
        <f t="shared" ca="1" si="24"/>
        <v>207.9926320275506</v>
      </c>
      <c r="Y112" s="7"/>
      <c r="Z112" s="28">
        <f t="shared" si="23"/>
        <v>207.97200000000004</v>
      </c>
      <c r="AA112" s="27">
        <f t="shared" si="21"/>
        <v>3.6297961519576472</v>
      </c>
      <c r="AB112" s="7"/>
      <c r="AC112" s="28">
        <f t="shared" ca="1" si="13"/>
        <v>2.0632027550561816E-2</v>
      </c>
      <c r="AD112" s="27"/>
      <c r="AE112" s="7"/>
    </row>
    <row r="113" spans="1:31" s="26" customFormat="1" x14ac:dyDescent="0.25">
      <c r="A113" s="26">
        <v>28</v>
      </c>
      <c r="B113" s="26">
        <v>-634</v>
      </c>
      <c r="C113" s="26">
        <v>12223</v>
      </c>
      <c r="D113" s="26">
        <v>14899</v>
      </c>
      <c r="E113" s="26">
        <v>14199</v>
      </c>
      <c r="F113" s="26">
        <v>11528</v>
      </c>
      <c r="G113" s="27"/>
      <c r="H113" s="7"/>
      <c r="I113" s="28">
        <f t="shared" si="14"/>
        <v>-1976</v>
      </c>
      <c r="J113" s="27">
        <f t="shared" si="14"/>
        <v>3371</v>
      </c>
      <c r="K113" s="7"/>
      <c r="L113" s="171">
        <f t="shared" si="22"/>
        <v>0.4888648692904865</v>
      </c>
      <c r="M113" s="27">
        <f t="shared" ca="1" si="15"/>
        <v>1.7331442283673249E-4</v>
      </c>
      <c r="N113" s="44"/>
      <c r="O113" s="44"/>
      <c r="P113" s="7"/>
      <c r="Q113" s="28">
        <f t="shared" ca="1" si="16"/>
        <v>-1937.2729966216416</v>
      </c>
      <c r="R113" s="27">
        <f t="shared" ca="1" si="17"/>
        <v>3345.3595234856784</v>
      </c>
      <c r="S113" s="7"/>
      <c r="T113" s="28">
        <f t="shared" ca="1" si="18"/>
        <v>0.49979360868048994</v>
      </c>
      <c r="U113" s="27">
        <f t="shared" ca="1" si="19"/>
        <v>0.86529113807125335</v>
      </c>
      <c r="V113" s="7"/>
      <c r="W113" s="28">
        <f t="shared" ca="1" si="20"/>
        <v>0.50202976286532153</v>
      </c>
      <c r="X113" s="27">
        <f t="shared" ca="1" si="24"/>
        <v>202.30387933543341</v>
      </c>
      <c r="Y113" s="7"/>
      <c r="Z113" s="28">
        <f t="shared" si="23"/>
        <v>202.26600000000005</v>
      </c>
      <c r="AA113" s="27">
        <f t="shared" si="21"/>
        <v>3.530207664838851</v>
      </c>
      <c r="AB113" s="7"/>
      <c r="AC113" s="28">
        <f t="shared" ca="1" si="13"/>
        <v>3.7879335433359529E-2</v>
      </c>
      <c r="AD113" s="27"/>
      <c r="AE113" s="7"/>
    </row>
    <row r="114" spans="1:31" s="26" customFormat="1" x14ac:dyDescent="0.25">
      <c r="A114" s="26">
        <v>29</v>
      </c>
      <c r="B114" s="26">
        <v>-626</v>
      </c>
      <c r="C114" s="26">
        <v>12389</v>
      </c>
      <c r="D114" s="26">
        <v>14976</v>
      </c>
      <c r="E114" s="26">
        <v>14021</v>
      </c>
      <c r="F114" s="26">
        <v>11430</v>
      </c>
      <c r="G114" s="27"/>
      <c r="H114" s="7"/>
      <c r="I114" s="28">
        <f t="shared" si="14"/>
        <v>-1632</v>
      </c>
      <c r="J114" s="27">
        <f t="shared" si="14"/>
        <v>3546</v>
      </c>
      <c r="K114" s="7"/>
      <c r="L114" s="171">
        <f t="shared" si="22"/>
        <v>0.40086076358695583</v>
      </c>
      <c r="M114" s="27">
        <f t="shared" ca="1" si="15"/>
        <v>1.5719254654415746E-4</v>
      </c>
      <c r="N114" s="44"/>
      <c r="O114" s="44"/>
      <c r="P114" s="7"/>
      <c r="Q114" s="28">
        <f t="shared" ca="1" si="16"/>
        <v>-1593.2729966216416</v>
      </c>
      <c r="R114" s="27">
        <f t="shared" ca="1" si="17"/>
        <v>3520.3595234856784</v>
      </c>
      <c r="S114" s="7"/>
      <c r="T114" s="28">
        <f t="shared" ca="1" si="18"/>
        <v>0.4110456615992521</v>
      </c>
      <c r="U114" s="27">
        <f t="shared" ca="1" si="19"/>
        <v>0.91055561505777827</v>
      </c>
      <c r="V114" s="7"/>
      <c r="W114" s="28">
        <f t="shared" ca="1" si="20"/>
        <v>0.4133984087623529</v>
      </c>
      <c r="X114" s="27">
        <f t="shared" ca="1" si="24"/>
        <v>196.60054443089052</v>
      </c>
      <c r="Y114" s="7"/>
      <c r="Z114" s="28">
        <f t="shared" si="23"/>
        <v>196.63200000000006</v>
      </c>
      <c r="AA114" s="27">
        <f t="shared" si="21"/>
        <v>3.431875814781491</v>
      </c>
      <c r="AB114" s="7"/>
      <c r="AC114" s="28">
        <f t="shared" ca="1" si="13"/>
        <v>-3.1455569109539283E-2</v>
      </c>
      <c r="AD114" s="27"/>
      <c r="AE114" s="7"/>
    </row>
    <row r="115" spans="1:31" s="26" customFormat="1" x14ac:dyDescent="0.25">
      <c r="A115" s="26">
        <v>30</v>
      </c>
      <c r="B115" s="26">
        <v>-621</v>
      </c>
      <c r="C115" s="26">
        <v>12568</v>
      </c>
      <c r="D115" s="26">
        <v>15052</v>
      </c>
      <c r="E115" s="26">
        <v>13845</v>
      </c>
      <c r="F115" s="26">
        <v>11361</v>
      </c>
      <c r="G115" s="27"/>
      <c r="H115" s="7"/>
      <c r="I115" s="28">
        <f t="shared" si="14"/>
        <v>-1277</v>
      </c>
      <c r="J115" s="27">
        <f t="shared" si="14"/>
        <v>3691</v>
      </c>
      <c r="K115" s="7"/>
      <c r="L115" s="171">
        <f t="shared" si="22"/>
        <v>0.30973066718897485</v>
      </c>
      <c r="M115" s="27">
        <f t="shared" ca="1" si="15"/>
        <v>1.4831511966127979E-4</v>
      </c>
      <c r="N115" s="44"/>
      <c r="O115" s="44"/>
      <c r="P115" s="7"/>
      <c r="Q115" s="28">
        <f t="shared" ca="1" si="16"/>
        <v>-1238.2729966216416</v>
      </c>
      <c r="R115" s="27">
        <f t="shared" ca="1" si="17"/>
        <v>3665.3595234856784</v>
      </c>
      <c r="S115" s="7"/>
      <c r="T115" s="28">
        <f t="shared" ca="1" si="18"/>
        <v>0.31945984411716066</v>
      </c>
      <c r="U115" s="27">
        <f t="shared" ca="1" si="19"/>
        <v>0.94806046741804173</v>
      </c>
      <c r="V115" s="7"/>
      <c r="W115" s="28">
        <f t="shared" ca="1" si="20"/>
        <v>0.32190913670124444</v>
      </c>
      <c r="X115" s="27">
        <f t="shared" ca="1" si="24"/>
        <v>190.93683326165399</v>
      </c>
      <c r="Y115" s="7"/>
      <c r="Z115" s="28">
        <f t="shared" si="23"/>
        <v>191.04300000000006</v>
      </c>
      <c r="AA115" s="27">
        <f t="shared" si="21"/>
        <v>3.3343293628875283</v>
      </c>
      <c r="AB115" s="7"/>
      <c r="AC115" s="28">
        <f t="shared" ca="1" si="13"/>
        <v>-0.10616673834607582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12750</v>
      </c>
      <c r="D116" s="26">
        <v>15103</v>
      </c>
      <c r="E116" s="26">
        <v>13656</v>
      </c>
      <c r="F116" s="26">
        <v>11304</v>
      </c>
      <c r="G116" s="27"/>
      <c r="H116" s="7"/>
      <c r="I116" s="28">
        <f t="shared" si="14"/>
        <v>-906</v>
      </c>
      <c r="J116" s="27">
        <f t="shared" si="14"/>
        <v>3799</v>
      </c>
      <c r="K116" s="7"/>
      <c r="L116" s="171">
        <f t="shared" si="22"/>
        <v>0.2133543751379981</v>
      </c>
      <c r="M116" s="27">
        <f t="shared" ca="1" si="15"/>
        <v>1.6674429309926573E-4</v>
      </c>
      <c r="N116" s="44"/>
      <c r="O116" s="44"/>
      <c r="P116" s="7"/>
      <c r="Q116" s="28">
        <f t="shared" ca="1" si="16"/>
        <v>-867.27299662164148</v>
      </c>
      <c r="R116" s="27">
        <f t="shared" ca="1" si="17"/>
        <v>3773.3595234856784</v>
      </c>
      <c r="S116" s="7"/>
      <c r="T116" s="28">
        <f t="shared" ca="1" si="18"/>
        <v>0.22374621514291868</v>
      </c>
      <c r="U116" s="27">
        <f t="shared" ca="1" si="19"/>
        <v>0.97599511607258282</v>
      </c>
      <c r="V116" s="7"/>
      <c r="W116" s="28">
        <f t="shared" ca="1" si="20"/>
        <v>0.22626732573417346</v>
      </c>
      <c r="X116" s="27">
        <f t="shared" ca="1" si="24"/>
        <v>185.23461487560132</v>
      </c>
      <c r="Y116" s="7"/>
      <c r="Z116" s="28">
        <f t="shared" si="23"/>
        <v>185.31900000000007</v>
      </c>
      <c r="AA116" s="27">
        <f t="shared" si="21"/>
        <v>3.2344267165033727</v>
      </c>
      <c r="AB116" s="7"/>
      <c r="AC116" s="28">
        <f t="shared" ca="1" si="13"/>
        <v>-8.4385124398750122E-2</v>
      </c>
      <c r="AD116" s="27"/>
      <c r="AE116" s="7"/>
    </row>
    <row r="117" spans="1:31" s="26" customFormat="1" x14ac:dyDescent="0.25">
      <c r="A117" s="26">
        <v>32</v>
      </c>
      <c r="B117" s="26">
        <v>-637</v>
      </c>
      <c r="C117" s="26">
        <v>12947</v>
      </c>
      <c r="D117" s="26">
        <v>15139</v>
      </c>
      <c r="E117" s="26">
        <v>13469</v>
      </c>
      <c r="F117" s="26">
        <v>11271</v>
      </c>
      <c r="G117" s="27"/>
      <c r="H117" s="7"/>
      <c r="I117" s="28">
        <f t="shared" si="14"/>
        <v>-522</v>
      </c>
      <c r="J117" s="27">
        <f t="shared" si="14"/>
        <v>3868</v>
      </c>
      <c r="K117" s="7"/>
      <c r="L117" s="171">
        <f t="shared" si="22"/>
        <v>0.11469442030768989</v>
      </c>
      <c r="M117" s="27">
        <f t="shared" ca="1" si="15"/>
        <v>1.5753229299613042E-4</v>
      </c>
      <c r="N117" s="44"/>
      <c r="O117" s="44"/>
      <c r="P117" s="7"/>
      <c r="Q117" s="28">
        <f t="shared" ca="1" si="16"/>
        <v>-483.27299662164154</v>
      </c>
      <c r="R117" s="27">
        <f t="shared" ca="1" si="17"/>
        <v>3842.3595234856784</v>
      </c>
      <c r="S117" s="7"/>
      <c r="T117" s="28">
        <f t="shared" ca="1" si="18"/>
        <v>0.12467873933130431</v>
      </c>
      <c r="U117" s="27">
        <f t="shared" ca="1" si="19"/>
        <v>0.9938422527129841</v>
      </c>
      <c r="V117" s="7"/>
      <c r="W117" s="28">
        <f t="shared" ca="1" si="20"/>
        <v>0.12724560722352102</v>
      </c>
      <c r="X117" s="27">
        <f t="shared" ca="1" si="24"/>
        <v>179.47828787918797</v>
      </c>
      <c r="Y117" s="7"/>
      <c r="Z117" s="28">
        <f t="shared" si="23"/>
        <v>179.58600000000007</v>
      </c>
      <c r="AA117" s="27">
        <f t="shared" si="21"/>
        <v>3.1343669904865377</v>
      </c>
      <c r="AB117" s="7"/>
      <c r="AC117" s="28">
        <f t="shared" ca="1" si="13"/>
        <v>-0.10771212081209569</v>
      </c>
      <c r="AD117" s="27"/>
      <c r="AE117" s="7"/>
    </row>
    <row r="118" spans="1:31" s="26" customFormat="1" x14ac:dyDescent="0.25">
      <c r="A118" s="26">
        <v>33</v>
      </c>
      <c r="B118" s="26">
        <v>-609</v>
      </c>
      <c r="C118" s="26">
        <v>13127</v>
      </c>
      <c r="D118" s="26">
        <v>15154</v>
      </c>
      <c r="E118" s="26">
        <v>13284</v>
      </c>
      <c r="F118" s="26">
        <v>11255</v>
      </c>
      <c r="G118" s="27"/>
      <c r="H118" s="7"/>
      <c r="I118" s="28">
        <f t="shared" si="14"/>
        <v>-157</v>
      </c>
      <c r="J118" s="27">
        <f t="shared" si="14"/>
        <v>3899</v>
      </c>
      <c r="K118" s="7"/>
      <c r="L118" s="171">
        <f t="shared" si="22"/>
        <v>1.9284692706930263E-2</v>
      </c>
      <c r="M118" s="27">
        <f t="shared" ca="1" si="15"/>
        <v>1.9087099428150624E-4</v>
      </c>
      <c r="N118" s="44"/>
      <c r="O118" s="44"/>
      <c r="P118" s="7"/>
      <c r="Q118" s="28">
        <f t="shared" ca="1" si="16"/>
        <v>-118.27299662164151</v>
      </c>
      <c r="R118" s="27">
        <f t="shared" ca="1" si="17"/>
        <v>3873.3595234856784</v>
      </c>
      <c r="S118" s="7"/>
      <c r="T118" s="28">
        <f t="shared" ca="1" si="18"/>
        <v>3.0513039666618794E-2</v>
      </c>
      <c r="U118" s="27">
        <f t="shared" ca="1" si="19"/>
        <v>1.0018605314934541</v>
      </c>
      <c r="V118" s="7"/>
      <c r="W118" s="28">
        <f t="shared" ca="1" si="20"/>
        <v>3.3100299616563522E-2</v>
      </c>
      <c r="X118" s="27">
        <f t="shared" ca="1" si="24"/>
        <v>174.07447164590531</v>
      </c>
      <c r="Y118" s="7"/>
      <c r="Z118" s="28">
        <f t="shared" si="23"/>
        <v>174.10500000000008</v>
      </c>
      <c r="AA118" s="27">
        <f t="shared" si="21"/>
        <v>3.0387054941847289</v>
      </c>
      <c r="AB118" s="7"/>
      <c r="AC118" s="28">
        <f t="shared" ca="1" si="13"/>
        <v>-3.0528354094769838E-2</v>
      </c>
      <c r="AD118" s="27"/>
      <c r="AE118" s="7"/>
    </row>
    <row r="119" spans="1:31" s="26" customFormat="1" x14ac:dyDescent="0.25">
      <c r="A119" s="26">
        <v>34</v>
      </c>
      <c r="B119" s="26">
        <v>-604</v>
      </c>
      <c r="C119" s="26">
        <v>13317</v>
      </c>
      <c r="D119" s="26">
        <v>15155</v>
      </c>
      <c r="E119" s="26">
        <v>13105</v>
      </c>
      <c r="F119" s="26">
        <v>11261</v>
      </c>
      <c r="G119" s="27"/>
      <c r="H119" s="7"/>
      <c r="I119" s="28">
        <f t="shared" si="14"/>
        <v>212</v>
      </c>
      <c r="J119" s="27">
        <f t="shared" si="14"/>
        <v>3894</v>
      </c>
      <c r="K119" s="7"/>
      <c r="L119" s="171">
        <f t="shared" si="22"/>
        <v>-7.5518244904257389E-2</v>
      </c>
      <c r="M119" s="27">
        <f t="shared" ca="1" si="15"/>
        <v>1.8002219198457554E-4</v>
      </c>
      <c r="N119" s="44"/>
      <c r="O119" s="44"/>
      <c r="P119" s="7"/>
      <c r="Q119" s="28">
        <f t="shared" ca="1" si="16"/>
        <v>250.72700337835849</v>
      </c>
      <c r="R119" s="27">
        <f t="shared" ca="1" si="17"/>
        <v>3868.3595234856784</v>
      </c>
      <c r="S119" s="7"/>
      <c r="T119" s="28">
        <f t="shared" ca="1" si="18"/>
        <v>-6.4684612871104372E-2</v>
      </c>
      <c r="U119" s="27">
        <f t="shared" ca="1" si="19"/>
        <v>1.0005672607224105</v>
      </c>
      <c r="V119" s="7"/>
      <c r="W119" s="28">
        <f t="shared" ca="1" si="20"/>
        <v>-6.2101010018314029E-2</v>
      </c>
      <c r="X119" s="27">
        <f t="shared" ca="1" si="24"/>
        <v>168.63062163318955</v>
      </c>
      <c r="Y119" s="7"/>
      <c r="Z119" s="28">
        <f t="shared" si="23"/>
        <v>168.66900000000007</v>
      </c>
      <c r="AA119" s="27">
        <f t="shared" si="21"/>
        <v>2.9438293960463171</v>
      </c>
      <c r="AB119" s="7"/>
      <c r="AC119" s="28">
        <f t="shared" ca="1" si="13"/>
        <v>-3.8378366810519537E-2</v>
      </c>
      <c r="AD119" s="27"/>
      <c r="AE119" s="7"/>
    </row>
    <row r="120" spans="1:31" s="26" customFormat="1" x14ac:dyDescent="0.25">
      <c r="A120" s="26">
        <v>35</v>
      </c>
      <c r="B120" s="26">
        <v>-614</v>
      </c>
      <c r="C120" s="26">
        <v>13500</v>
      </c>
      <c r="D120" s="26">
        <v>15128</v>
      </c>
      <c r="E120" s="26">
        <v>12912</v>
      </c>
      <c r="F120" s="26">
        <v>11275</v>
      </c>
      <c r="G120" s="27"/>
      <c r="H120" s="7"/>
      <c r="I120" s="28">
        <f t="shared" si="14"/>
        <v>588</v>
      </c>
      <c r="J120" s="27">
        <f t="shared" si="14"/>
        <v>3853</v>
      </c>
      <c r="K120" s="7"/>
      <c r="L120" s="171">
        <f t="shared" si="22"/>
        <v>-0.17118973567730428</v>
      </c>
      <c r="M120" s="27">
        <f t="shared" ca="1" si="15"/>
        <v>1.4538202238970727E-4</v>
      </c>
      <c r="N120" s="44"/>
      <c r="O120" s="44"/>
      <c r="P120" s="7"/>
      <c r="Q120" s="28">
        <f t="shared" ca="1" si="16"/>
        <v>626.72700337835852</v>
      </c>
      <c r="R120" s="27">
        <f t="shared" ca="1" si="17"/>
        <v>3827.3595234856784</v>
      </c>
      <c r="S120" s="7"/>
      <c r="T120" s="28">
        <f t="shared" ca="1" si="18"/>
        <v>-0.16168818293664344</v>
      </c>
      <c r="U120" s="27">
        <f t="shared" ca="1" si="19"/>
        <v>0.98996244039985337</v>
      </c>
      <c r="V120" s="7"/>
      <c r="W120" s="28">
        <f t="shared" ca="1" si="20"/>
        <v>-0.15913228891649678</v>
      </c>
      <c r="X120" s="27">
        <f t="shared" ca="1" si="24"/>
        <v>163.05023868841783</v>
      </c>
      <c r="Y120" s="7"/>
      <c r="Z120" s="28">
        <f t="shared" si="23"/>
        <v>163.14300000000006</v>
      </c>
      <c r="AA120" s="27">
        <f t="shared" si="21"/>
        <v>2.8473825015811101</v>
      </c>
      <c r="AB120" s="7"/>
      <c r="AC120" s="28">
        <f t="shared" ca="1" si="13"/>
        <v>-9.2761311582222561E-2</v>
      </c>
      <c r="AD120" s="27"/>
      <c r="AE120" s="7"/>
    </row>
    <row r="121" spans="1:31" s="26" customFormat="1" x14ac:dyDescent="0.25">
      <c r="A121" s="26">
        <v>36</v>
      </c>
      <c r="B121" s="26">
        <v>-634</v>
      </c>
      <c r="C121" s="26">
        <v>13690</v>
      </c>
      <c r="D121" s="26">
        <v>15088</v>
      </c>
      <c r="E121" s="26">
        <v>12725</v>
      </c>
      <c r="F121" s="26">
        <v>11316</v>
      </c>
      <c r="G121" s="27"/>
      <c r="H121" s="7"/>
      <c r="I121" s="28">
        <f t="shared" si="14"/>
        <v>965</v>
      </c>
      <c r="J121" s="27">
        <f t="shared" si="14"/>
        <v>3772</v>
      </c>
      <c r="K121" s="7"/>
      <c r="L121" s="171">
        <f t="shared" si="22"/>
        <v>-0.26829778133902155</v>
      </c>
      <c r="M121" s="27">
        <f t="shared" ca="1" si="15"/>
        <v>1.4041081580649684E-4</v>
      </c>
      <c r="N121" s="44"/>
      <c r="O121" s="44"/>
      <c r="P121" s="7"/>
      <c r="Q121" s="28">
        <f t="shared" ca="1" si="16"/>
        <v>1003.7270033783585</v>
      </c>
      <c r="R121" s="27">
        <f t="shared" ca="1" si="17"/>
        <v>3746.3595234856784</v>
      </c>
      <c r="S121" s="7"/>
      <c r="T121" s="28">
        <f t="shared" ca="1" si="18"/>
        <v>-0.2589497412204419</v>
      </c>
      <c r="U121" s="27">
        <f t="shared" ca="1" si="19"/>
        <v>0.96901145390894761</v>
      </c>
      <c r="V121" s="7"/>
      <c r="W121" s="28">
        <f t="shared" ca="1" si="20"/>
        <v>-0.25644827435322265</v>
      </c>
      <c r="X121" s="27">
        <f t="shared" ca="1" si="24"/>
        <v>157.35872023014826</v>
      </c>
      <c r="Y121" s="7"/>
      <c r="Z121" s="28">
        <f t="shared" si="23"/>
        <v>157.43700000000007</v>
      </c>
      <c r="AA121" s="27">
        <f t="shared" si="21"/>
        <v>2.7477940144623139</v>
      </c>
      <c r="AB121" s="7"/>
      <c r="AC121" s="28">
        <f t="shared" ca="1" si="13"/>
        <v>-7.8279769851803849E-2</v>
      </c>
      <c r="AD121" s="27"/>
      <c r="AE121" s="7"/>
    </row>
    <row r="122" spans="1:31" s="26" customFormat="1" x14ac:dyDescent="0.25">
      <c r="A122" s="26">
        <v>37</v>
      </c>
      <c r="B122" s="26">
        <v>-633</v>
      </c>
      <c r="C122" s="26">
        <v>13863</v>
      </c>
      <c r="D122" s="26">
        <v>15024</v>
      </c>
      <c r="E122" s="26">
        <v>12538</v>
      </c>
      <c r="F122" s="26">
        <v>11371</v>
      </c>
      <c r="G122" s="27"/>
      <c r="H122" s="7"/>
      <c r="I122" s="28">
        <f t="shared" si="14"/>
        <v>1325</v>
      </c>
      <c r="J122" s="27">
        <f t="shared" si="14"/>
        <v>3653</v>
      </c>
      <c r="K122" s="7"/>
      <c r="L122" s="171">
        <f t="shared" si="22"/>
        <v>-0.36260069882236257</v>
      </c>
      <c r="M122" s="27">
        <f t="shared" ca="1" si="15"/>
        <v>1.7415742475626833E-4</v>
      </c>
      <c r="N122" s="44"/>
      <c r="O122" s="44"/>
      <c r="P122" s="7"/>
      <c r="Q122" s="28">
        <f t="shared" ca="1" si="16"/>
        <v>1363.7270033783584</v>
      </c>
      <c r="R122" s="27">
        <f t="shared" ca="1" si="17"/>
        <v>3627.3595234856784</v>
      </c>
      <c r="S122" s="7"/>
      <c r="T122" s="28">
        <f t="shared" ca="1" si="18"/>
        <v>-0.35182549979383032</v>
      </c>
      <c r="U122" s="27">
        <f t="shared" ca="1" si="19"/>
        <v>0.93823160955811069</v>
      </c>
      <c r="V122" s="7"/>
      <c r="W122" s="28">
        <f t="shared" ca="1" si="20"/>
        <v>-0.34940382704317685</v>
      </c>
      <c r="X122" s="27">
        <f t="shared" ca="1" si="24"/>
        <v>151.75650180073893</v>
      </c>
      <c r="Y122" s="7"/>
      <c r="Z122" s="28">
        <f t="shared" si="23"/>
        <v>151.74000000000007</v>
      </c>
      <c r="AA122" s="27">
        <f t="shared" si="21"/>
        <v>2.6483626069761965</v>
      </c>
      <c r="AB122" s="7"/>
      <c r="AC122" s="28">
        <f t="shared" ca="1" si="13"/>
        <v>1.6501800738865313E-2</v>
      </c>
      <c r="AD122" s="27"/>
      <c r="AE122" s="7"/>
    </row>
    <row r="123" spans="1:31" s="26" customFormat="1" x14ac:dyDescent="0.25">
      <c r="A123" s="26">
        <v>38</v>
      </c>
      <c r="B123" s="26">
        <v>-629</v>
      </c>
      <c r="C123" s="26">
        <v>14048</v>
      </c>
      <c r="D123" s="26">
        <v>14954</v>
      </c>
      <c r="E123" s="26">
        <v>12371</v>
      </c>
      <c r="F123" s="26">
        <v>11452</v>
      </c>
      <c r="G123" s="27"/>
      <c r="H123" s="7"/>
      <c r="I123" s="28">
        <f t="shared" si="14"/>
        <v>1677</v>
      </c>
      <c r="J123" s="27">
        <f t="shared" si="14"/>
        <v>3502</v>
      </c>
      <c r="K123" s="7"/>
      <c r="L123" s="171">
        <f t="shared" si="22"/>
        <v>-0.45276153978147343</v>
      </c>
      <c r="M123" s="27">
        <f t="shared" ca="1" si="15"/>
        <v>1.5487052593216795E-4</v>
      </c>
      <c r="N123" s="44"/>
      <c r="O123" s="44"/>
      <c r="P123" s="7"/>
      <c r="Q123" s="28">
        <f t="shared" ca="1" si="16"/>
        <v>1715.7270033783584</v>
      </c>
      <c r="R123" s="27">
        <f t="shared" ca="1" si="17"/>
        <v>3476.3595234856784</v>
      </c>
      <c r="S123" s="7"/>
      <c r="T123" s="28">
        <f t="shared" ca="1" si="18"/>
        <v>-0.44263735262114351</v>
      </c>
      <c r="U123" s="27">
        <f t="shared" ca="1" si="19"/>
        <v>0.89917483227259487</v>
      </c>
      <c r="V123" s="7"/>
      <c r="W123" s="28">
        <f t="shared" ca="1" si="20"/>
        <v>-0.44031684107350272</v>
      </c>
      <c r="X123" s="27">
        <f t="shared" ca="1" si="24"/>
        <v>146.09164923480182</v>
      </c>
      <c r="Y123" s="7"/>
      <c r="Z123" s="28">
        <f t="shared" si="23"/>
        <v>146.07900000000006</v>
      </c>
      <c r="AA123" s="27">
        <f t="shared" si="21"/>
        <v>2.5495595180207977</v>
      </c>
      <c r="AB123" s="7"/>
      <c r="AC123" s="28">
        <f t="shared" ca="1" si="13"/>
        <v>1.2649234801756393E-2</v>
      </c>
      <c r="AD123" s="27"/>
      <c r="AE123" s="7"/>
    </row>
    <row r="124" spans="1:31" s="26" customFormat="1" x14ac:dyDescent="0.25">
      <c r="A124" s="26">
        <v>39</v>
      </c>
      <c r="B124" s="26">
        <v>-629</v>
      </c>
      <c r="C124" s="26">
        <v>14222</v>
      </c>
      <c r="D124" s="26">
        <v>14863</v>
      </c>
      <c r="E124" s="26">
        <v>12204</v>
      </c>
      <c r="F124" s="26">
        <v>11545</v>
      </c>
      <c r="G124" s="27"/>
      <c r="H124" s="7"/>
      <c r="I124" s="28">
        <f t="shared" si="14"/>
        <v>2018</v>
      </c>
      <c r="J124" s="27">
        <f t="shared" si="14"/>
        <v>3318</v>
      </c>
      <c r="K124" s="7"/>
      <c r="L124" s="171">
        <f t="shared" si="22"/>
        <v>-0.53850609419779971</v>
      </c>
      <c r="M124" s="27">
        <f t="shared" ca="1" si="15"/>
        <v>1.0185001923324601E-4</v>
      </c>
      <c r="N124" s="44"/>
      <c r="O124" s="44"/>
      <c r="P124" s="7"/>
      <c r="Q124" s="28">
        <f t="shared" ca="1" si="16"/>
        <v>2056.7270033783584</v>
      </c>
      <c r="R124" s="27">
        <f t="shared" ca="1" si="17"/>
        <v>3292.3595234856784</v>
      </c>
      <c r="S124" s="7"/>
      <c r="T124" s="28">
        <f t="shared" ca="1" si="18"/>
        <v>-0.53061133504760316</v>
      </c>
      <c r="U124" s="27">
        <f t="shared" ca="1" si="19"/>
        <v>0.85158246789819159</v>
      </c>
      <c r="V124" s="7"/>
      <c r="W124" s="28">
        <f t="shared" ca="1" si="20"/>
        <v>-0.52841401714531711</v>
      </c>
      <c r="X124" s="27">
        <f t="shared" ca="1" si="24"/>
        <v>140.36222820585971</v>
      </c>
      <c r="Y124" s="7"/>
      <c r="Z124" s="28">
        <f t="shared" si="23"/>
        <v>140.41800000000006</v>
      </c>
      <c r="AA124" s="27">
        <f t="shared" si="21"/>
        <v>2.4507564290653989</v>
      </c>
      <c r="AB124" s="7"/>
      <c r="AC124" s="28">
        <f t="shared" ca="1" si="13"/>
        <v>-5.5771794140355269E-2</v>
      </c>
      <c r="AD124" s="27"/>
      <c r="AE124" s="7"/>
    </row>
    <row r="125" spans="1:31" s="26" customFormat="1" x14ac:dyDescent="0.25">
      <c r="A125" s="26">
        <v>40</v>
      </c>
      <c r="B125" s="26">
        <v>-628</v>
      </c>
      <c r="C125" s="26">
        <v>14377</v>
      </c>
      <c r="D125" s="26">
        <v>14753</v>
      </c>
      <c r="E125" s="26">
        <v>12045</v>
      </c>
      <c r="F125" s="26">
        <v>11653</v>
      </c>
      <c r="G125" s="27"/>
      <c r="H125" s="7"/>
      <c r="I125" s="28">
        <f t="shared" si="14"/>
        <v>2332</v>
      </c>
      <c r="J125" s="27">
        <f t="shared" si="14"/>
        <v>3100</v>
      </c>
      <c r="K125" s="7"/>
      <c r="L125" s="171">
        <f t="shared" si="22"/>
        <v>-0.6188746233157244</v>
      </c>
      <c r="M125" s="27">
        <f t="shared" ca="1" si="15"/>
        <v>8.6609553278866932E-5</v>
      </c>
      <c r="N125" s="44"/>
      <c r="O125" s="44"/>
      <c r="P125" s="7"/>
      <c r="Q125" s="28">
        <f t="shared" ca="1" si="16"/>
        <v>2370.7270033783584</v>
      </c>
      <c r="R125" s="27">
        <f t="shared" ca="1" si="17"/>
        <v>3074.3595234856784</v>
      </c>
      <c r="S125" s="7"/>
      <c r="T125" s="28">
        <f t="shared" ca="1" si="18"/>
        <v>-0.61161963558105858</v>
      </c>
      <c r="U125" s="27">
        <f t="shared" ca="1" si="19"/>
        <v>0.79519586228069206</v>
      </c>
      <c r="V125" s="7"/>
      <c r="W125" s="28">
        <f t="shared" ca="1" si="20"/>
        <v>-0.6095681979397346</v>
      </c>
      <c r="X125" s="27">
        <f t="shared" ca="1" si="24"/>
        <v>134.70971451986333</v>
      </c>
      <c r="Y125" s="7"/>
      <c r="Z125" s="28">
        <f t="shared" si="23"/>
        <v>134.76600000000008</v>
      </c>
      <c r="AA125" s="27">
        <f t="shared" si="21"/>
        <v>2.3521104197426794</v>
      </c>
      <c r="AB125" s="7"/>
      <c r="AC125" s="28">
        <f t="shared" ca="1" si="13"/>
        <v>-5.6285480136750721E-2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14515</v>
      </c>
      <c r="D126" s="26">
        <v>14623</v>
      </c>
      <c r="E126" s="26">
        <v>11895</v>
      </c>
      <c r="F126" s="26">
        <v>11770</v>
      </c>
      <c r="G126" s="27"/>
      <c r="H126" s="7"/>
      <c r="I126" s="28">
        <f t="shared" si="14"/>
        <v>2620</v>
      </c>
      <c r="J126" s="27">
        <f t="shared" si="14"/>
        <v>2853</v>
      </c>
      <c r="K126" s="7"/>
      <c r="L126" s="171">
        <f t="shared" si="22"/>
        <v>-0.69254617285644016</v>
      </c>
      <c r="M126" s="27">
        <f t="shared" ca="1" si="15"/>
        <v>7.2456527443155678E-5</v>
      </c>
      <c r="N126" s="44"/>
      <c r="O126" s="44"/>
      <c r="P126" s="7"/>
      <c r="Q126" s="28">
        <f t="shared" ca="1" si="16"/>
        <v>2658.7270033783584</v>
      </c>
      <c r="R126" s="27">
        <f t="shared" ca="1" si="17"/>
        <v>2827.3595234856784</v>
      </c>
      <c r="S126" s="7"/>
      <c r="T126" s="28">
        <f t="shared" ca="1" si="18"/>
        <v>-0.68592024243976935</v>
      </c>
      <c r="U126" s="27">
        <f t="shared" ca="1" si="19"/>
        <v>0.73130828619113974</v>
      </c>
      <c r="V126" s="7"/>
      <c r="W126" s="28">
        <f t="shared" ca="1" si="20"/>
        <v>-0.68403403285270692</v>
      </c>
      <c r="X126" s="27">
        <f t="shared" ca="1" si="24"/>
        <v>129.09521595142468</v>
      </c>
      <c r="Y126" s="7"/>
      <c r="Z126" s="28">
        <f t="shared" si="23"/>
        <v>129.16800000000006</v>
      </c>
      <c r="AA126" s="27">
        <f t="shared" si="21"/>
        <v>2.2544068882160366</v>
      </c>
      <c r="AB126" s="7"/>
      <c r="AC126" s="28">
        <f t="shared" ca="1" si="13"/>
        <v>-7.2784048575385896E-2</v>
      </c>
      <c r="AD126" s="27"/>
      <c r="AE126" s="7"/>
    </row>
    <row r="127" spans="1:31" s="26" customFormat="1" x14ac:dyDescent="0.25">
      <c r="A127" s="26">
        <v>42</v>
      </c>
      <c r="B127" s="26">
        <v>-600</v>
      </c>
      <c r="C127" s="26">
        <v>14639</v>
      </c>
      <c r="D127" s="26">
        <v>14491</v>
      </c>
      <c r="E127" s="26">
        <v>11769</v>
      </c>
      <c r="F127" s="26">
        <v>11900</v>
      </c>
      <c r="G127" s="27"/>
      <c r="H127" s="7"/>
      <c r="I127" s="28">
        <f t="shared" si="14"/>
        <v>2870</v>
      </c>
      <c r="J127" s="27">
        <f t="shared" si="14"/>
        <v>2591</v>
      </c>
      <c r="K127" s="7"/>
      <c r="L127" s="171">
        <f t="shared" si="22"/>
        <v>-0.75735987647879932</v>
      </c>
      <c r="M127" s="27">
        <f t="shared" ca="1" si="15"/>
        <v>7.4884354173522429E-5</v>
      </c>
      <c r="N127" s="44"/>
      <c r="O127" s="44"/>
      <c r="P127" s="7"/>
      <c r="Q127" s="28">
        <f t="shared" ca="1" si="16"/>
        <v>2908.7270033783584</v>
      </c>
      <c r="R127" s="27">
        <f t="shared" ca="1" si="17"/>
        <v>2565.3595234856784</v>
      </c>
      <c r="S127" s="7"/>
      <c r="T127" s="28">
        <f t="shared" ca="1" si="18"/>
        <v>-0.75041729700462245</v>
      </c>
      <c r="U127" s="27">
        <f t="shared" ca="1" si="19"/>
        <v>0.66354089778845682</v>
      </c>
      <c r="V127" s="7"/>
      <c r="W127" s="28">
        <f t="shared" ca="1" si="20"/>
        <v>-0.7487063018316652</v>
      </c>
      <c r="X127" s="27">
        <f t="shared" ca="1" si="24"/>
        <v>123.73113848777098</v>
      </c>
      <c r="Y127" s="7"/>
      <c r="Z127" s="28">
        <f t="shared" si="23"/>
        <v>123.76800000000006</v>
      </c>
      <c r="AA127" s="27">
        <f t="shared" si="21"/>
        <v>2.1601591086083429</v>
      </c>
      <c r="AB127" s="7"/>
      <c r="AC127" s="28">
        <f t="shared" ca="1" si="13"/>
        <v>-3.6861512229080517E-2</v>
      </c>
      <c r="AD127" s="27"/>
      <c r="AE127" s="7"/>
    </row>
    <row r="128" spans="1:31" s="26" customFormat="1" x14ac:dyDescent="0.25">
      <c r="A128" s="26">
        <v>43</v>
      </c>
      <c r="B128" s="26">
        <v>-610</v>
      </c>
      <c r="C128" s="26">
        <v>14769</v>
      </c>
      <c r="D128" s="26">
        <v>14354</v>
      </c>
      <c r="E128" s="26">
        <v>11662</v>
      </c>
      <c r="F128" s="26">
        <v>12054</v>
      </c>
      <c r="G128" s="27"/>
      <c r="H128" s="7"/>
      <c r="I128" s="28">
        <f t="shared" si="14"/>
        <v>3107</v>
      </c>
      <c r="J128" s="27">
        <f t="shared" si="14"/>
        <v>2300</v>
      </c>
      <c r="K128" s="7"/>
      <c r="L128" s="171">
        <f t="shared" si="22"/>
        <v>-0.81635941131052558</v>
      </c>
      <c r="M128" s="27">
        <f t="shared" ca="1" si="15"/>
        <v>3.9883372311609457E-5</v>
      </c>
      <c r="N128" s="44"/>
      <c r="O128" s="44"/>
      <c r="P128" s="7"/>
      <c r="Q128" s="28">
        <f t="shared" ca="1" si="16"/>
        <v>3145.7270033783584</v>
      </c>
      <c r="R128" s="27">
        <f t="shared" ca="1" si="17"/>
        <v>2274.3595234856784</v>
      </c>
      <c r="S128" s="7"/>
      <c r="T128" s="28">
        <f t="shared" ca="1" si="18"/>
        <v>-0.81156050473210317</v>
      </c>
      <c r="U128" s="27">
        <f t="shared" ca="1" si="19"/>
        <v>0.58827253891372111</v>
      </c>
      <c r="V128" s="7"/>
      <c r="W128" s="28">
        <f t="shared" ca="1" si="20"/>
        <v>-0.81004408294918051</v>
      </c>
      <c r="X128" s="27">
        <f t="shared" ca="1" si="24"/>
        <v>118.1701852841058</v>
      </c>
      <c r="Y128" s="7"/>
      <c r="Z128" s="28">
        <f t="shared" si="23"/>
        <v>118.27800000000006</v>
      </c>
      <c r="AA128" s="27">
        <f t="shared" si="21"/>
        <v>2.064340532673854</v>
      </c>
      <c r="AB128" s="7"/>
      <c r="AC128" s="28">
        <f t="shared" ca="1" si="13"/>
        <v>-0.10781471589426417</v>
      </c>
      <c r="AD128" s="27"/>
      <c r="AE128" s="7"/>
    </row>
    <row r="129" spans="1:31" s="26" customFormat="1" x14ac:dyDescent="0.25">
      <c r="A129" s="26">
        <v>44</v>
      </c>
      <c r="B129" s="26">
        <v>-637</v>
      </c>
      <c r="C129" s="26">
        <v>14865</v>
      </c>
      <c r="D129" s="26">
        <v>14187</v>
      </c>
      <c r="E129" s="26">
        <v>11550</v>
      </c>
      <c r="F129" s="26">
        <v>12209</v>
      </c>
      <c r="G129" s="27"/>
      <c r="H129" s="7"/>
      <c r="I129" s="28">
        <f t="shared" si="14"/>
        <v>3315</v>
      </c>
      <c r="J129" s="27">
        <f t="shared" si="14"/>
        <v>1978</v>
      </c>
      <c r="K129" s="7"/>
      <c r="L129" s="171">
        <f t="shared" si="22"/>
        <v>-0.86996867898037988</v>
      </c>
      <c r="M129" s="27">
        <f t="shared" ca="1" si="15"/>
        <v>3.6575789980442832E-5</v>
      </c>
      <c r="N129" s="44"/>
      <c r="O129" s="44"/>
      <c r="P129" s="7"/>
      <c r="Q129" s="28">
        <f t="shared" ca="1" si="16"/>
        <v>3353.7270033783584</v>
      </c>
      <c r="R129" s="27">
        <f t="shared" ca="1" si="17"/>
        <v>1952.3595234856784</v>
      </c>
      <c r="S129" s="7"/>
      <c r="T129" s="28">
        <f t="shared" ca="1" si="18"/>
        <v>-0.86522205413006104</v>
      </c>
      <c r="U129" s="27">
        <f t="shared" ca="1" si="19"/>
        <v>0.50498590125851528</v>
      </c>
      <c r="V129" s="7"/>
      <c r="W129" s="28">
        <f t="shared" ca="1" si="20"/>
        <v>-0.8639208868228696</v>
      </c>
      <c r="X129" s="27">
        <f t="shared" ca="1" si="24"/>
        <v>112.48965377293172</v>
      </c>
      <c r="Y129" s="7"/>
      <c r="Z129" s="28">
        <f t="shared" si="23"/>
        <v>112.54500000000006</v>
      </c>
      <c r="AA129" s="27">
        <f t="shared" si="21"/>
        <v>1.9642808066570192</v>
      </c>
      <c r="AB129" s="7"/>
      <c r="AC129" s="28">
        <f t="shared" ca="1" si="13"/>
        <v>-5.5346227068341136E-2</v>
      </c>
      <c r="AD129" s="27"/>
      <c r="AE129" s="7"/>
    </row>
    <row r="130" spans="1:31" s="26" customFormat="1" x14ac:dyDescent="0.25">
      <c r="A130" s="26">
        <v>45</v>
      </c>
      <c r="B130" s="26">
        <v>-633</v>
      </c>
      <c r="C130" s="26">
        <v>14944</v>
      </c>
      <c r="D130" s="26">
        <v>14011</v>
      </c>
      <c r="E130" s="26">
        <v>11457</v>
      </c>
      <c r="F130" s="26">
        <v>12374</v>
      </c>
      <c r="G130" s="27"/>
      <c r="H130" s="7"/>
      <c r="I130" s="28">
        <f t="shared" si="14"/>
        <v>3487</v>
      </c>
      <c r="J130" s="27">
        <f t="shared" si="14"/>
        <v>1637</v>
      </c>
      <c r="K130" s="7"/>
      <c r="L130" s="171">
        <f t="shared" si="22"/>
        <v>-0.91462127349550248</v>
      </c>
      <c r="M130" s="27">
        <f t="shared" ca="1" si="15"/>
        <v>3.7191687979833906E-5</v>
      </c>
      <c r="N130" s="44"/>
      <c r="O130" s="44"/>
      <c r="P130" s="7"/>
      <c r="Q130" s="28">
        <f t="shared" ca="1" si="16"/>
        <v>3525.7270033783584</v>
      </c>
      <c r="R130" s="27">
        <f t="shared" ca="1" si="17"/>
        <v>1611.3595234856784</v>
      </c>
      <c r="S130" s="7"/>
      <c r="T130" s="28">
        <f t="shared" ca="1" si="18"/>
        <v>-0.90959602767067993</v>
      </c>
      <c r="U130" s="27">
        <f t="shared" ca="1" si="19"/>
        <v>0.41678483467334398</v>
      </c>
      <c r="V130" s="7"/>
      <c r="W130" s="28">
        <f t="shared" ca="1" si="20"/>
        <v>-0.90852277466547604</v>
      </c>
      <c r="X130" s="27">
        <f t="shared" ca="1" si="24"/>
        <v>106.82546556363309</v>
      </c>
      <c r="Y130" s="7"/>
      <c r="Z130" s="28">
        <f t="shared" si="23"/>
        <v>106.84800000000006</v>
      </c>
      <c r="AA130" s="27">
        <f t="shared" si="21"/>
        <v>1.8648493991709021</v>
      </c>
      <c r="AB130" s="7"/>
      <c r="AC130" s="28">
        <f t="shared" ca="1" si="13"/>
        <v>-2.2534436366967725E-2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15030</v>
      </c>
      <c r="D131" s="26">
        <v>13838</v>
      </c>
      <c r="E131" s="26">
        <v>11392</v>
      </c>
      <c r="F131" s="26">
        <v>12555</v>
      </c>
      <c r="G131" s="27"/>
      <c r="H131" s="7"/>
      <c r="I131" s="28">
        <f t="shared" si="14"/>
        <v>3638</v>
      </c>
      <c r="J131" s="27">
        <f t="shared" si="14"/>
        <v>1283</v>
      </c>
      <c r="K131" s="7"/>
      <c r="L131" s="171">
        <f t="shared" si="22"/>
        <v>-0.95004289361666117</v>
      </c>
      <c r="M131" s="27">
        <f t="shared" ca="1" si="15"/>
        <v>5.4164117809487738E-6</v>
      </c>
      <c r="N131" s="44"/>
      <c r="O131" s="44"/>
      <c r="P131" s="7"/>
      <c r="Q131" s="28">
        <f t="shared" ca="1" si="16"/>
        <v>3676.7270033783584</v>
      </c>
      <c r="R131" s="27">
        <f t="shared" ca="1" si="17"/>
        <v>1257.3595234856784</v>
      </c>
      <c r="S131" s="7"/>
      <c r="T131" s="28">
        <f t="shared" ca="1" si="18"/>
        <v>-0.94855224862785115</v>
      </c>
      <c r="U131" s="27">
        <f t="shared" ca="1" si="19"/>
        <v>0.32522126408345936</v>
      </c>
      <c r="V131" s="7"/>
      <c r="W131" s="28">
        <f t="shared" ca="1" si="20"/>
        <v>-0.94771557503491333</v>
      </c>
      <c r="X131" s="27">
        <f t="shared" ca="1" si="24"/>
        <v>101.12251702435645</v>
      </c>
      <c r="Y131" s="7"/>
      <c r="Z131" s="28">
        <f t="shared" si="23"/>
        <v>101.18700000000005</v>
      </c>
      <c r="AA131" s="27">
        <f t="shared" si="21"/>
        <v>1.7660463102155031</v>
      </c>
      <c r="AB131" s="7"/>
      <c r="AC131" s="28">
        <f t="shared" ca="1" si="13"/>
        <v>-6.4482975643599616E-2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15083</v>
      </c>
      <c r="D132" s="26">
        <v>13654</v>
      </c>
      <c r="E132" s="26">
        <v>11341</v>
      </c>
      <c r="F132" s="26">
        <v>12742</v>
      </c>
      <c r="G132" s="27"/>
      <c r="H132" s="7"/>
      <c r="I132" s="28">
        <f t="shared" si="14"/>
        <v>3742</v>
      </c>
      <c r="J132" s="27">
        <f t="shared" si="14"/>
        <v>912</v>
      </c>
      <c r="K132" s="7"/>
      <c r="L132" s="171">
        <f t="shared" si="22"/>
        <v>-0.97633376808885253</v>
      </c>
      <c r="M132" s="27">
        <f t="shared" ca="1" si="15"/>
        <v>2.3701355372814191E-6</v>
      </c>
      <c r="N132" s="44"/>
      <c r="O132" s="44"/>
      <c r="P132" s="7"/>
      <c r="Q132" s="28">
        <f t="shared" ca="1" si="16"/>
        <v>3780.7270033783584</v>
      </c>
      <c r="R132" s="27">
        <f t="shared" ca="1" si="17"/>
        <v>886.35952348567855</v>
      </c>
      <c r="S132" s="7"/>
      <c r="T132" s="28">
        <f t="shared" ca="1" si="18"/>
        <v>-0.97538302332683002</v>
      </c>
      <c r="U132" s="27">
        <f t="shared" ca="1" si="19"/>
        <v>0.22926057287202661</v>
      </c>
      <c r="V132" s="7"/>
      <c r="W132" s="28">
        <f t="shared" ca="1" si="20"/>
        <v>-0.97479424363718525</v>
      </c>
      <c r="X132" s="27">
        <f t="shared" ca="1" si="24"/>
        <v>95.416970097933813</v>
      </c>
      <c r="Y132" s="7"/>
      <c r="Z132" s="28">
        <f t="shared" si="23"/>
        <v>95.490000000000052</v>
      </c>
      <c r="AA132" s="27">
        <f t="shared" si="21"/>
        <v>1.6666149027293864</v>
      </c>
      <c r="AB132" s="7"/>
      <c r="AC132" s="28">
        <f t="shared" ca="1" si="13"/>
        <v>-7.3029902066238606E-2</v>
      </c>
      <c r="AD132" s="27"/>
      <c r="AE132" s="7"/>
    </row>
    <row r="133" spans="1:31" s="26" customFormat="1" x14ac:dyDescent="0.25">
      <c r="A133" s="26">
        <v>48</v>
      </c>
      <c r="B133" s="26">
        <v>-629</v>
      </c>
      <c r="C133" s="26">
        <v>15111</v>
      </c>
      <c r="D133" s="26">
        <v>13468</v>
      </c>
      <c r="E133" s="26">
        <v>11305</v>
      </c>
      <c r="F133" s="26">
        <v>12928</v>
      </c>
      <c r="G133" s="27"/>
      <c r="H133" s="7"/>
      <c r="I133" s="28">
        <f t="shared" si="14"/>
        <v>3806</v>
      </c>
      <c r="J133" s="27">
        <f t="shared" si="14"/>
        <v>540</v>
      </c>
      <c r="K133" s="7"/>
      <c r="L133" s="171">
        <f t="shared" si="22"/>
        <v>-0.99290545128479601</v>
      </c>
      <c r="M133" s="27">
        <f t="shared" ca="1" si="15"/>
        <v>1.8263745247882168E-6</v>
      </c>
      <c r="N133" s="44"/>
      <c r="O133" s="44"/>
      <c r="P133" s="7"/>
      <c r="Q133" s="28">
        <f t="shared" ca="1" si="16"/>
        <v>3844.7270033783584</v>
      </c>
      <c r="R133" s="27">
        <f t="shared" ca="1" si="17"/>
        <v>514.35952348567855</v>
      </c>
      <c r="S133" s="7"/>
      <c r="T133" s="28">
        <f t="shared" ca="1" si="18"/>
        <v>-0.99189426929543245</v>
      </c>
      <c r="U133" s="27">
        <f t="shared" ca="1" si="19"/>
        <v>0.13304122750638517</v>
      </c>
      <c r="V133" s="7"/>
      <c r="W133" s="28">
        <f t="shared" ca="1" si="20"/>
        <v>-0.99155401703749124</v>
      </c>
      <c r="X133" s="27">
        <f t="shared" ca="1" si="24"/>
        <v>89.824163960717328</v>
      </c>
      <c r="Y133" s="7"/>
      <c r="Z133" s="28">
        <f t="shared" si="23"/>
        <v>89.82900000000005</v>
      </c>
      <c r="AA133" s="27">
        <f t="shared" si="21"/>
        <v>1.5678118137739872</v>
      </c>
      <c r="AB133" s="7"/>
      <c r="AC133" s="28">
        <f t="shared" ca="1" si="13"/>
        <v>-4.8360392827220267E-3</v>
      </c>
      <c r="AD133" s="27"/>
      <c r="AE133" s="7"/>
    </row>
    <row r="134" spans="1:31" s="26" customFormat="1" x14ac:dyDescent="0.25">
      <c r="A134" s="26">
        <v>49</v>
      </c>
      <c r="B134" s="26">
        <v>-614</v>
      </c>
      <c r="C134" s="26">
        <v>15131</v>
      </c>
      <c r="D134" s="26">
        <v>13281</v>
      </c>
      <c r="E134" s="26">
        <v>11291</v>
      </c>
      <c r="F134" s="26">
        <v>13113</v>
      </c>
      <c r="G134" s="27"/>
      <c r="H134" s="7"/>
      <c r="I134" s="28">
        <f t="shared" si="14"/>
        <v>3840</v>
      </c>
      <c r="J134" s="27">
        <f t="shared" si="14"/>
        <v>168</v>
      </c>
      <c r="K134" s="7"/>
      <c r="L134" s="171">
        <f t="shared" si="22"/>
        <v>-0.99974142004626521</v>
      </c>
      <c r="M134" s="27">
        <f t="shared" ca="1" si="15"/>
        <v>6.9338602195749421E-7</v>
      </c>
      <c r="N134" s="44"/>
      <c r="O134" s="44"/>
      <c r="P134" s="7"/>
      <c r="Q134" s="28">
        <f t="shared" ca="1" si="16"/>
        <v>3878.7270033783584</v>
      </c>
      <c r="R134" s="27">
        <f t="shared" ca="1" si="17"/>
        <v>142.35952348567855</v>
      </c>
      <c r="S134" s="7"/>
      <c r="T134" s="28">
        <f t="shared" ca="1" si="18"/>
        <v>-1.0006658687162524</v>
      </c>
      <c r="U134" s="27">
        <f t="shared" ca="1" si="19"/>
        <v>3.6821882140743688E-2</v>
      </c>
      <c r="V134" s="7"/>
      <c r="W134" s="28">
        <f t="shared" ca="1" si="20"/>
        <v>-1.000574118083946</v>
      </c>
      <c r="X134" s="27">
        <f t="shared" ca="1" si="24"/>
        <v>84.289751269936914</v>
      </c>
      <c r="Y134" s="7"/>
      <c r="Z134" s="28">
        <f t="shared" si="23"/>
        <v>84.303000000000054</v>
      </c>
      <c r="AA134" s="27">
        <f t="shared" si="21"/>
        <v>1.4713649193087808</v>
      </c>
      <c r="AB134" s="7"/>
      <c r="AC134" s="28">
        <f t="shared" ca="1" si="13"/>
        <v>-1.3248730063139647E-2</v>
      </c>
      <c r="AD134" s="27"/>
      <c r="AE134" s="7"/>
    </row>
    <row r="135" spans="1:31" s="26" customFormat="1" x14ac:dyDescent="0.25">
      <c r="A135" s="26">
        <v>50</v>
      </c>
      <c r="B135" s="26">
        <v>-606</v>
      </c>
      <c r="C135" s="26">
        <v>15130</v>
      </c>
      <c r="D135" s="26">
        <v>13101</v>
      </c>
      <c r="E135" s="26">
        <v>11297</v>
      </c>
      <c r="F135" s="26">
        <v>13296</v>
      </c>
      <c r="G135" s="27"/>
      <c r="H135" s="7"/>
      <c r="I135" s="28">
        <f t="shared" si="14"/>
        <v>3833</v>
      </c>
      <c r="J135" s="27">
        <f t="shared" si="14"/>
        <v>-195</v>
      </c>
      <c r="K135" s="7"/>
      <c r="L135" s="171">
        <f t="shared" si="22"/>
        <v>-0.99737674664193743</v>
      </c>
      <c r="M135" s="27">
        <f t="shared" ca="1" si="15"/>
        <v>2.6696581072853643E-6</v>
      </c>
      <c r="N135" s="44"/>
      <c r="O135" s="44"/>
      <c r="P135" s="7"/>
      <c r="Q135" s="28">
        <f t="shared" ca="1" si="16"/>
        <v>3871.7270033783584</v>
      </c>
      <c r="R135" s="27">
        <f t="shared" ca="1" si="17"/>
        <v>-220.64047651432145</v>
      </c>
      <c r="S135" s="7"/>
      <c r="T135" s="28">
        <f t="shared" ca="1" si="18"/>
        <v>-0.99885995118843662</v>
      </c>
      <c r="U135" s="27">
        <f t="shared" ca="1" si="19"/>
        <v>-5.7069575837019354E-2</v>
      </c>
      <c r="V135" s="7"/>
      <c r="W135" s="28">
        <f t="shared" ca="1" si="20"/>
        <v>-0.99901065548495327</v>
      </c>
      <c r="X135" s="27">
        <f t="shared" ca="1" si="24"/>
        <v>78.91264391085258</v>
      </c>
      <c r="Y135" s="7"/>
      <c r="Z135" s="28">
        <f t="shared" si="23"/>
        <v>78.849000000000061</v>
      </c>
      <c r="AA135" s="27">
        <f t="shared" si="21"/>
        <v>1.3761746619050099</v>
      </c>
      <c r="AB135" s="7"/>
      <c r="AC135" s="28">
        <f t="shared" ca="1" si="13"/>
        <v>6.3643910852519525E-2</v>
      </c>
      <c r="AD135" s="27"/>
      <c r="AE135" s="7"/>
    </row>
    <row r="136" spans="1:31" s="26" customFormat="1" x14ac:dyDescent="0.25">
      <c r="A136" s="26">
        <v>51</v>
      </c>
      <c r="B136" s="26">
        <v>-625</v>
      </c>
      <c r="C136" s="26">
        <v>15101</v>
      </c>
      <c r="D136" s="26">
        <v>12911</v>
      </c>
      <c r="E136" s="26">
        <v>11313</v>
      </c>
      <c r="F136" s="26">
        <v>13479</v>
      </c>
      <c r="G136" s="27"/>
      <c r="H136" s="7"/>
      <c r="I136" s="28">
        <f t="shared" si="14"/>
        <v>3788</v>
      </c>
      <c r="J136" s="27">
        <f t="shared" si="14"/>
        <v>-568</v>
      </c>
      <c r="K136" s="7"/>
      <c r="L136" s="171">
        <f t="shared" si="22"/>
        <v>-0.9854791092200389</v>
      </c>
      <c r="M136" s="27">
        <f t="shared" ca="1" si="15"/>
        <v>4.7140141221835261E-6</v>
      </c>
      <c r="N136" s="44"/>
      <c r="O136" s="44"/>
      <c r="P136" s="7"/>
      <c r="Q136" s="28">
        <f t="shared" ca="1" si="16"/>
        <v>3826.7270033783584</v>
      </c>
      <c r="R136" s="27">
        <f t="shared" ca="1" si="17"/>
        <v>-593.64047651432145</v>
      </c>
      <c r="S136" s="7"/>
      <c r="T136" s="28">
        <f t="shared" ca="1" si="18"/>
        <v>-0.98725048136676308</v>
      </c>
      <c r="U136" s="27">
        <f t="shared" ca="1" si="19"/>
        <v>-0.15354757535686953</v>
      </c>
      <c r="V136" s="7"/>
      <c r="W136" s="28">
        <f t="shared" ca="1" si="20"/>
        <v>-0.98765028726943593</v>
      </c>
      <c r="X136" s="27">
        <f t="shared" ca="1" si="24"/>
        <v>73.345282900537768</v>
      </c>
      <c r="Y136" s="7"/>
      <c r="Z136" s="28">
        <f t="shared" si="23"/>
        <v>73.224000000000061</v>
      </c>
      <c r="AA136" s="27">
        <f t="shared" si="21"/>
        <v>1.277999891480329</v>
      </c>
      <c r="AB136" s="7"/>
      <c r="AC136" s="28">
        <f t="shared" ca="1" si="13"/>
        <v>0.12128290053770741</v>
      </c>
      <c r="AD136" s="27"/>
      <c r="AE136" s="7"/>
    </row>
    <row r="137" spans="1:31" s="26" customFormat="1" x14ac:dyDescent="0.25">
      <c r="A137" s="26">
        <v>52</v>
      </c>
      <c r="B137" s="26">
        <v>-624</v>
      </c>
      <c r="C137" s="26">
        <v>15064</v>
      </c>
      <c r="D137" s="26">
        <v>12719</v>
      </c>
      <c r="E137" s="26">
        <v>11351</v>
      </c>
      <c r="F137" s="26">
        <v>13660</v>
      </c>
      <c r="G137" s="27"/>
      <c r="H137" s="7"/>
      <c r="I137" s="28">
        <f t="shared" si="14"/>
        <v>3713</v>
      </c>
      <c r="J137" s="27">
        <f t="shared" si="14"/>
        <v>-941</v>
      </c>
      <c r="K137" s="7"/>
      <c r="L137" s="171">
        <f t="shared" si="22"/>
        <v>-0.96413247346501352</v>
      </c>
      <c r="M137" s="27">
        <f t="shared" ca="1" si="15"/>
        <v>1.9516720356359396E-5</v>
      </c>
      <c r="N137" s="44"/>
      <c r="O137" s="44"/>
      <c r="P137" s="7"/>
      <c r="Q137" s="28">
        <f t="shared" ca="1" si="16"/>
        <v>3751.7270033783584</v>
      </c>
      <c r="R137" s="27">
        <f t="shared" ca="1" si="17"/>
        <v>-966.64047651432145</v>
      </c>
      <c r="S137" s="7"/>
      <c r="T137" s="28">
        <f t="shared" ca="1" si="18"/>
        <v>-0.96790136499730706</v>
      </c>
      <c r="U137" s="27">
        <f t="shared" ca="1" si="19"/>
        <v>-0.25002557487671973</v>
      </c>
      <c r="V137" s="7"/>
      <c r="W137" s="28">
        <f t="shared" ca="1" si="20"/>
        <v>-0.96855024670006751</v>
      </c>
      <c r="X137" s="27">
        <f t="shared" ca="1" si="24"/>
        <v>67.707602938064838</v>
      </c>
      <c r="Y137" s="7"/>
      <c r="Z137" s="28">
        <f t="shared" si="23"/>
        <v>67.608000000000061</v>
      </c>
      <c r="AA137" s="27">
        <f t="shared" si="21"/>
        <v>1.1799822006883274</v>
      </c>
      <c r="AB137" s="7"/>
      <c r="AC137" s="28">
        <f t="shared" ca="1" si="13"/>
        <v>9.9602938064776936E-2</v>
      </c>
      <c r="AD137" s="27"/>
      <c r="AE137" s="7"/>
    </row>
    <row r="138" spans="1:31" s="26" customFormat="1" x14ac:dyDescent="0.25">
      <c r="A138" s="26">
        <v>53</v>
      </c>
      <c r="B138" s="26">
        <v>-634</v>
      </c>
      <c r="C138" s="26">
        <v>15011</v>
      </c>
      <c r="D138" s="26">
        <v>12546</v>
      </c>
      <c r="E138" s="26">
        <v>11415</v>
      </c>
      <c r="F138" s="26">
        <v>13852</v>
      </c>
      <c r="G138" s="27"/>
      <c r="H138" s="7"/>
      <c r="I138" s="28">
        <f t="shared" si="14"/>
        <v>3596</v>
      </c>
      <c r="J138" s="27">
        <f t="shared" si="14"/>
        <v>-1306</v>
      </c>
      <c r="K138" s="7"/>
      <c r="L138" s="171">
        <f t="shared" si="22"/>
        <v>-0.9329661005162958</v>
      </c>
      <c r="M138" s="27">
        <f t="shared" ca="1" si="15"/>
        <v>3.1845941302239894E-5</v>
      </c>
      <c r="N138" s="44"/>
      <c r="O138" s="44"/>
      <c r="P138" s="7"/>
      <c r="Q138" s="28">
        <f t="shared" ca="1" si="16"/>
        <v>3634.7270033783584</v>
      </c>
      <c r="R138" s="27">
        <f t="shared" ca="1" si="17"/>
        <v>-1331.6404765143216</v>
      </c>
      <c r="S138" s="7"/>
      <c r="T138" s="28">
        <f t="shared" ca="1" si="18"/>
        <v>-0.9377167434609559</v>
      </c>
      <c r="U138" s="27">
        <f t="shared" ca="1" si="19"/>
        <v>-0.34443434116290023</v>
      </c>
      <c r="V138" s="7"/>
      <c r="W138" s="28">
        <f t="shared" ca="1" si="20"/>
        <v>-0.93860932134329167</v>
      </c>
      <c r="X138" s="27">
        <f t="shared" ca="1" si="24"/>
        <v>62.030935629902046</v>
      </c>
      <c r="Y138" s="7"/>
      <c r="Z138" s="28">
        <f t="shared" si="23"/>
        <v>61.902000000000058</v>
      </c>
      <c r="AA138" s="27">
        <f t="shared" si="21"/>
        <v>1.080393713569531</v>
      </c>
      <c r="AB138" s="7"/>
      <c r="AC138" s="28">
        <f t="shared" ca="1" si="13"/>
        <v>0.12893562990198859</v>
      </c>
      <c r="AD138" s="27"/>
      <c r="AE138" s="7"/>
    </row>
    <row r="139" spans="1:31" s="26" customFormat="1" x14ac:dyDescent="0.25">
      <c r="A139" s="26">
        <v>54</v>
      </c>
      <c r="B139" s="26">
        <v>-635</v>
      </c>
      <c r="C139" s="26">
        <v>14926</v>
      </c>
      <c r="D139" s="26">
        <v>12364</v>
      </c>
      <c r="E139" s="26">
        <v>11488</v>
      </c>
      <c r="F139" s="26">
        <v>14029</v>
      </c>
      <c r="G139" s="27"/>
      <c r="H139" s="7"/>
      <c r="I139" s="28">
        <f t="shared" si="14"/>
        <v>3438</v>
      </c>
      <c r="J139" s="27">
        <f t="shared" si="14"/>
        <v>-1665</v>
      </c>
      <c r="K139" s="7"/>
      <c r="L139" s="171">
        <f t="shared" si="22"/>
        <v>-0.89248349460878318</v>
      </c>
      <c r="M139" s="27">
        <f t="shared" ca="1" si="15"/>
        <v>3.1397436433954349E-5</v>
      </c>
      <c r="N139" s="44"/>
      <c r="O139" s="44"/>
      <c r="P139" s="7"/>
      <c r="Q139" s="28">
        <f t="shared" ca="1" si="16"/>
        <v>3476.7270033783584</v>
      </c>
      <c r="R139" s="27">
        <f t="shared" ca="1" si="17"/>
        <v>-1690.6404765143216</v>
      </c>
      <c r="S139" s="7"/>
      <c r="T139" s="28">
        <f t="shared" ca="1" si="18"/>
        <v>-0.89695460497596868</v>
      </c>
      <c r="U139" s="27">
        <f t="shared" ca="1" si="19"/>
        <v>-0.43729118252382843</v>
      </c>
      <c r="V139" s="7"/>
      <c r="W139" s="28">
        <f t="shared" ca="1" si="20"/>
        <v>-0.89808683615057361</v>
      </c>
      <c r="X139" s="27">
        <f t="shared" ca="1" si="24"/>
        <v>56.220068645041408</v>
      </c>
      <c r="Y139" s="7"/>
      <c r="Z139" s="28">
        <f t="shared" si="23"/>
        <v>56.187000000000054</v>
      </c>
      <c r="AA139" s="27">
        <f t="shared" si="21"/>
        <v>0.9806481468180549</v>
      </c>
      <c r="AB139" s="7"/>
      <c r="AC139" s="28">
        <f t="shared" ca="1" si="13"/>
        <v>3.3068645041353761E-2</v>
      </c>
      <c r="AD139" s="27"/>
      <c r="AE139" s="7"/>
    </row>
    <row r="140" spans="1:31" s="26" customFormat="1" x14ac:dyDescent="0.25">
      <c r="A140" s="26">
        <v>55</v>
      </c>
      <c r="B140" s="26">
        <v>-630</v>
      </c>
      <c r="C140" s="26">
        <v>14840</v>
      </c>
      <c r="D140" s="26">
        <v>12195</v>
      </c>
      <c r="E140" s="26">
        <v>11584</v>
      </c>
      <c r="F140" s="26">
        <v>14197</v>
      </c>
      <c r="G140" s="27"/>
      <c r="H140" s="7"/>
      <c r="I140" s="28">
        <f t="shared" si="14"/>
        <v>3256</v>
      </c>
      <c r="J140" s="27">
        <f t="shared" si="14"/>
        <v>-2002</v>
      </c>
      <c r="K140" s="7"/>
      <c r="L140" s="171">
        <f t="shared" si="22"/>
        <v>-0.84355082868980358</v>
      </c>
      <c r="M140" s="27">
        <f t="shared" ca="1" si="15"/>
        <v>6.0950650863062235E-5</v>
      </c>
      <c r="N140" s="44"/>
      <c r="O140" s="44"/>
      <c r="P140" s="7"/>
      <c r="Q140" s="28">
        <f t="shared" ca="1" si="16"/>
        <v>3294.7270033783584</v>
      </c>
      <c r="R140" s="27">
        <f t="shared" ca="1" si="17"/>
        <v>-2027.6404765143216</v>
      </c>
      <c r="S140" s="7"/>
      <c r="T140" s="28">
        <f t="shared" ca="1" si="18"/>
        <v>-0.85000074925275571</v>
      </c>
      <c r="U140" s="27">
        <f t="shared" ca="1" si="19"/>
        <v>-0.52445763249216493</v>
      </c>
      <c r="V140" s="7"/>
      <c r="W140" s="28">
        <f t="shared" ca="1" si="20"/>
        <v>-0.85135791847173015</v>
      </c>
      <c r="X140" s="27">
        <f t="shared" ca="1" si="24"/>
        <v>50.5480730938026</v>
      </c>
      <c r="Y140" s="7"/>
      <c r="Z140" s="28">
        <f t="shared" si="23"/>
        <v>50.517000000000053</v>
      </c>
      <c r="AA140" s="27">
        <f t="shared" si="21"/>
        <v>0.88168797822997635</v>
      </c>
      <c r="AB140" s="7"/>
      <c r="AC140" s="28">
        <f t="shared" ca="1" si="13"/>
        <v>3.1073093802547191E-2</v>
      </c>
      <c r="AD140" s="27"/>
      <c r="AE140" s="7"/>
    </row>
    <row r="141" spans="1:31" s="26" customFormat="1" x14ac:dyDescent="0.25">
      <c r="A141" s="26">
        <v>56</v>
      </c>
      <c r="B141" s="26">
        <v>-632</v>
      </c>
      <c r="C141" s="26">
        <v>14736</v>
      </c>
      <c r="D141" s="26">
        <v>12045</v>
      </c>
      <c r="E141" s="26">
        <v>11696</v>
      </c>
      <c r="F141" s="26">
        <v>14362</v>
      </c>
      <c r="G141" s="27"/>
      <c r="H141" s="7"/>
      <c r="I141" s="28">
        <f t="shared" si="14"/>
        <v>3040</v>
      </c>
      <c r="J141" s="27">
        <f t="shared" si="14"/>
        <v>-2317</v>
      </c>
      <c r="K141" s="7"/>
      <c r="L141" s="171">
        <f t="shared" si="22"/>
        <v>-0.78616979711636192</v>
      </c>
      <c r="M141" s="27">
        <f t="shared" ca="1" si="15"/>
        <v>9.3564615344562686E-5</v>
      </c>
      <c r="N141" s="44"/>
      <c r="O141" s="44"/>
      <c r="P141" s="7"/>
      <c r="Q141" s="28">
        <f t="shared" ca="1" si="16"/>
        <v>3078.7270033783584</v>
      </c>
      <c r="R141" s="27">
        <f t="shared" ca="1" si="17"/>
        <v>-2342.6404765143216</v>
      </c>
      <c r="S141" s="7"/>
      <c r="T141" s="28">
        <f t="shared" ca="1" si="18"/>
        <v>-0.79427529410872255</v>
      </c>
      <c r="U141" s="27">
        <f t="shared" ca="1" si="19"/>
        <v>-0.60593369106790973</v>
      </c>
      <c r="V141" s="7"/>
      <c r="W141" s="28">
        <f t="shared" ca="1" si="20"/>
        <v>-0.79584267752214399</v>
      </c>
      <c r="X141" s="27">
        <f t="shared" ca="1" si="24"/>
        <v>44.897482686435922</v>
      </c>
      <c r="Y141" s="7"/>
      <c r="Z141" s="28">
        <f t="shared" si="23"/>
        <v>44.82900000000005</v>
      </c>
      <c r="AA141" s="27">
        <f t="shared" si="21"/>
        <v>0.78241365037653876</v>
      </c>
      <c r="AB141" s="7"/>
      <c r="AC141" s="28">
        <f t="shared" ca="1" si="13"/>
        <v>6.8482686435871187E-2</v>
      </c>
      <c r="AD141" s="27"/>
      <c r="AE141" s="7"/>
    </row>
    <row r="142" spans="1:31" s="26" customFormat="1" x14ac:dyDescent="0.25">
      <c r="A142" s="26">
        <v>57</v>
      </c>
      <c r="B142" s="26">
        <v>-617</v>
      </c>
      <c r="C142" s="26">
        <v>14600</v>
      </c>
      <c r="D142" s="26">
        <v>11888</v>
      </c>
      <c r="E142" s="26">
        <v>11811</v>
      </c>
      <c r="F142" s="26">
        <v>14496</v>
      </c>
      <c r="G142" s="27"/>
      <c r="H142" s="7"/>
      <c r="I142" s="28">
        <f t="shared" si="14"/>
        <v>2789</v>
      </c>
      <c r="J142" s="27">
        <f t="shared" si="14"/>
        <v>-2608</v>
      </c>
      <c r="K142" s="7"/>
      <c r="L142" s="171">
        <f t="shared" si="22"/>
        <v>-0.72267768634463969</v>
      </c>
      <c r="M142" s="27">
        <f t="shared" ca="1" si="15"/>
        <v>7.4030571324657906E-5</v>
      </c>
      <c r="N142" s="44"/>
      <c r="O142" s="44"/>
      <c r="P142" s="7"/>
      <c r="Q142" s="28">
        <f t="shared" ca="1" si="16"/>
        <v>2827.7270033783584</v>
      </c>
      <c r="R142" s="27">
        <f t="shared" ca="1" si="17"/>
        <v>-2633.6404765143216</v>
      </c>
      <c r="S142" s="7"/>
      <c r="T142" s="28">
        <f t="shared" ca="1" si="18"/>
        <v>-0.72952025132561005</v>
      </c>
      <c r="U142" s="27">
        <f t="shared" ca="1" si="19"/>
        <v>-0.68120204994264533</v>
      </c>
      <c r="V142" s="7"/>
      <c r="W142" s="28">
        <f t="shared" ca="1" si="20"/>
        <v>-0.7312817883503494</v>
      </c>
      <c r="X142" s="27">
        <f t="shared" ca="1" si="24"/>
        <v>39.212750777545352</v>
      </c>
      <c r="Y142" s="7"/>
      <c r="Z142" s="28">
        <f t="shared" si="23"/>
        <v>39.276000000000053</v>
      </c>
      <c r="AA142" s="27">
        <f t="shared" si="21"/>
        <v>0.68549551701329381</v>
      </c>
      <c r="AB142" s="7"/>
      <c r="AC142" s="28">
        <f t="shared" ca="1" si="13"/>
        <v>-6.3249222454700771E-2</v>
      </c>
      <c r="AD142" s="27"/>
      <c r="AE142" s="7"/>
    </row>
    <row r="143" spans="1:31" s="26" customFormat="1" x14ac:dyDescent="0.25">
      <c r="A143" s="26">
        <v>58</v>
      </c>
      <c r="B143" s="26">
        <v>-601</v>
      </c>
      <c r="C143" s="26">
        <v>14476</v>
      </c>
      <c r="D143" s="26">
        <v>11766</v>
      </c>
      <c r="E143" s="26">
        <v>11946</v>
      </c>
      <c r="F143" s="26">
        <v>14633</v>
      </c>
      <c r="G143" s="27"/>
      <c r="H143" s="7"/>
      <c r="I143" s="28">
        <f t="shared" si="14"/>
        <v>2530</v>
      </c>
      <c r="J143" s="27">
        <f t="shared" si="14"/>
        <v>-2867</v>
      </c>
      <c r="K143" s="7"/>
      <c r="L143" s="171">
        <f t="shared" si="22"/>
        <v>-0.65430536479727441</v>
      </c>
      <c r="M143" s="27">
        <f t="shared" ca="1" si="15"/>
        <v>1.0671401931028095E-4</v>
      </c>
      <c r="N143" s="44"/>
      <c r="O143" s="44"/>
      <c r="P143" s="7"/>
      <c r="Q143" s="28">
        <f t="shared" ca="1" si="16"/>
        <v>2568.7270033783584</v>
      </c>
      <c r="R143" s="27">
        <f t="shared" ca="1" si="17"/>
        <v>-2892.6404765143216</v>
      </c>
      <c r="S143" s="7"/>
      <c r="T143" s="28">
        <f t="shared" ca="1" si="18"/>
        <v>-0.66270130279642225</v>
      </c>
      <c r="U143" s="27">
        <f t="shared" ca="1" si="19"/>
        <v>-0.74819347588270224</v>
      </c>
      <c r="V143" s="7"/>
      <c r="W143" s="28">
        <f t="shared" ca="1" si="20"/>
        <v>-0.66463561258279635</v>
      </c>
      <c r="X143" s="27">
        <f t="shared" ca="1" si="24"/>
        <v>33.797516886029371</v>
      </c>
      <c r="Y143" s="7"/>
      <c r="Z143" s="28">
        <f t="shared" si="23"/>
        <v>33.867000000000054</v>
      </c>
      <c r="AA143" s="27">
        <f t="shared" si="21"/>
        <v>0.59109065777292047</v>
      </c>
      <c r="AB143" s="7"/>
      <c r="AC143" s="28">
        <f t="shared" ca="1" si="13"/>
        <v>-6.9483113970683519E-2</v>
      </c>
      <c r="AD143" s="27"/>
      <c r="AE143" s="7"/>
    </row>
    <row r="144" spans="1:31" s="26" customFormat="1" x14ac:dyDescent="0.25">
      <c r="A144" s="26">
        <v>59</v>
      </c>
      <c r="B144" s="26">
        <v>-612</v>
      </c>
      <c r="C144" s="26">
        <v>14324</v>
      </c>
      <c r="D144" s="26">
        <v>11650</v>
      </c>
      <c r="E144" s="26">
        <v>12089</v>
      </c>
      <c r="F144" s="26">
        <v>14750</v>
      </c>
      <c r="G144" s="27"/>
      <c r="H144" s="7"/>
      <c r="I144" s="28">
        <f t="shared" si="14"/>
        <v>2235</v>
      </c>
      <c r="J144" s="27">
        <f t="shared" si="14"/>
        <v>-3100</v>
      </c>
      <c r="K144" s="7"/>
      <c r="L144" s="171">
        <f t="shared" si="22"/>
        <v>-0.57869773086030307</v>
      </c>
      <c r="M144" s="27">
        <f t="shared" ca="1" si="15"/>
        <v>9.973483164441172E-5</v>
      </c>
      <c r="N144" s="44"/>
      <c r="O144" s="44"/>
      <c r="P144" s="7"/>
      <c r="Q144" s="28">
        <f t="shared" ca="1" si="16"/>
        <v>2273.7270033783584</v>
      </c>
      <c r="R144" s="27">
        <f t="shared" ca="1" si="17"/>
        <v>-3125.6404765143216</v>
      </c>
      <c r="S144" s="7"/>
      <c r="T144" s="28">
        <f t="shared" ca="1" si="18"/>
        <v>-0.5865947784098956</v>
      </c>
      <c r="U144" s="27">
        <f t="shared" ca="1" si="19"/>
        <v>-0.8084598938133325</v>
      </c>
      <c r="V144" s="7"/>
      <c r="W144" s="28">
        <f t="shared" ca="1" si="20"/>
        <v>-0.58868446364156901</v>
      </c>
      <c r="X144" s="27">
        <f t="shared" ca="1" si="24"/>
        <v>28.242612925192418</v>
      </c>
      <c r="Y144" s="7"/>
      <c r="Z144" s="28">
        <f t="shared" si="23"/>
        <v>28.359000000000055</v>
      </c>
      <c r="AA144" s="27">
        <f t="shared" si="21"/>
        <v>0.49495792257307286</v>
      </c>
      <c r="AB144" s="7"/>
      <c r="AC144" s="28">
        <f t="shared" ca="1" si="13"/>
        <v>-0.11638707480763699</v>
      </c>
      <c r="AD144" s="27"/>
      <c r="AE144" s="7"/>
    </row>
    <row r="145" spans="1:31" s="26" customFormat="1" x14ac:dyDescent="0.25">
      <c r="A145" s="26">
        <v>60</v>
      </c>
      <c r="B145" s="26">
        <v>-644</v>
      </c>
      <c r="C145" s="26">
        <v>14162</v>
      </c>
      <c r="D145" s="26">
        <v>11540</v>
      </c>
      <c r="E145" s="26">
        <v>12255</v>
      </c>
      <c r="F145" s="26">
        <v>14858</v>
      </c>
      <c r="G145" s="27"/>
      <c r="H145" s="7"/>
      <c r="I145" s="28">
        <f t="shared" si="14"/>
        <v>1907</v>
      </c>
      <c r="J145" s="27">
        <f t="shared" si="14"/>
        <v>-3318</v>
      </c>
      <c r="K145" s="7"/>
      <c r="L145" s="171">
        <f t="shared" si="22"/>
        <v>-0.49338026830521187</v>
      </c>
      <c r="M145" s="27">
        <f t="shared" ca="1" si="15"/>
        <v>1.1727563922098617E-4</v>
      </c>
      <c r="N145" s="44"/>
      <c r="O145" s="44"/>
      <c r="P145" s="7"/>
      <c r="Q145" s="28">
        <f t="shared" ca="1" si="16"/>
        <v>1945.7270033783584</v>
      </c>
      <c r="R145" s="27">
        <f t="shared" ca="1" si="17"/>
        <v>-3343.6404765143216</v>
      </c>
      <c r="S145" s="7"/>
      <c r="T145" s="28">
        <f t="shared" ca="1" si="18"/>
        <v>-0.50197464282080839</v>
      </c>
      <c r="U145" s="27">
        <f t="shared" ca="1" si="19"/>
        <v>-0.86484649943083203</v>
      </c>
      <c r="V145" s="7"/>
      <c r="W145" s="28">
        <f t="shared" ca="1" si="20"/>
        <v>-0.50420965606357504</v>
      </c>
      <c r="X145" s="27">
        <f t="shared" ca="1" si="24"/>
        <v>22.424564865333025</v>
      </c>
      <c r="Y145" s="7"/>
      <c r="Z145" s="28">
        <f t="shared" si="23"/>
        <v>22.563000000000056</v>
      </c>
      <c r="AA145" s="27">
        <f t="shared" si="21"/>
        <v>0.39379863912748153</v>
      </c>
      <c r="AB145" s="7"/>
      <c r="AC145" s="28">
        <f t="shared" ca="1" si="13"/>
        <v>-0.13843513466703072</v>
      </c>
      <c r="AD145" s="27"/>
      <c r="AE145" s="7"/>
    </row>
    <row r="146" spans="1:31" s="26" customFormat="1" x14ac:dyDescent="0.25">
      <c r="A146" s="26">
        <v>61</v>
      </c>
      <c r="B146" s="26">
        <v>-627</v>
      </c>
      <c r="C146" s="26">
        <v>13989</v>
      </c>
      <c r="D146" s="26">
        <v>11453</v>
      </c>
      <c r="E146" s="26">
        <v>12421</v>
      </c>
      <c r="F146" s="26">
        <v>14945</v>
      </c>
      <c r="G146" s="27"/>
      <c r="H146" s="7"/>
      <c r="I146" s="28">
        <f t="shared" si="14"/>
        <v>1568</v>
      </c>
      <c r="J146" s="27">
        <f t="shared" si="14"/>
        <v>-3492</v>
      </c>
      <c r="K146" s="7"/>
      <c r="L146" s="171">
        <f t="shared" si="22"/>
        <v>-0.40546069692511</v>
      </c>
      <c r="M146" s="27">
        <f t="shared" ca="1" si="15"/>
        <v>1.3011696817039127E-4</v>
      </c>
      <c r="N146" s="44"/>
      <c r="O146" s="44"/>
      <c r="P146" s="7"/>
      <c r="Q146" s="28">
        <f t="shared" ca="1" si="16"/>
        <v>1606.7270033783584</v>
      </c>
      <c r="R146" s="27">
        <f t="shared" ca="1" si="17"/>
        <v>-3517.6404765143216</v>
      </c>
      <c r="S146" s="7"/>
      <c r="T146" s="28">
        <f t="shared" ca="1" si="18"/>
        <v>-0.41451663683086754</v>
      </c>
      <c r="U146" s="27">
        <f t="shared" ca="1" si="19"/>
        <v>-0.90985232226314816</v>
      </c>
      <c r="V146" s="7"/>
      <c r="W146" s="28">
        <f t="shared" ca="1" si="20"/>
        <v>-0.41686757941641284</v>
      </c>
      <c r="X146" s="27">
        <f t="shared" ca="1" si="24"/>
        <v>16.798033221488311</v>
      </c>
      <c r="Y146" s="7"/>
      <c r="Z146" s="28">
        <f t="shared" si="23"/>
        <v>16.920000000000055</v>
      </c>
      <c r="AA146" s="27">
        <f t="shared" si="21"/>
        <v>0.2953097094374415</v>
      </c>
      <c r="AB146" s="7"/>
      <c r="AC146" s="28">
        <f t="shared" ca="1" si="13"/>
        <v>-0.12196677851174442</v>
      </c>
      <c r="AD146" s="27"/>
      <c r="AE146" s="7"/>
    </row>
    <row r="147" spans="1:31" s="26" customFormat="1" x14ac:dyDescent="0.25">
      <c r="A147" s="26">
        <v>62</v>
      </c>
      <c r="B147" s="26">
        <v>-635</v>
      </c>
      <c r="C147" s="26">
        <v>13818</v>
      </c>
      <c r="D147" s="26">
        <v>11389</v>
      </c>
      <c r="E147" s="26">
        <v>12608</v>
      </c>
      <c r="F147" s="26">
        <v>15024</v>
      </c>
      <c r="G147" s="27"/>
      <c r="H147" s="7"/>
      <c r="I147" s="28">
        <f t="shared" si="14"/>
        <v>1210</v>
      </c>
      <c r="J147" s="27">
        <f t="shared" si="14"/>
        <v>-3635</v>
      </c>
      <c r="K147" s="7"/>
      <c r="L147" s="171">
        <f t="shared" si="22"/>
        <v>-0.31241781802335</v>
      </c>
      <c r="M147" s="27">
        <f t="shared" ca="1" si="15"/>
        <v>1.4847876330296268E-4</v>
      </c>
      <c r="N147" s="44"/>
      <c r="O147" s="44"/>
      <c r="P147" s="7"/>
      <c r="Q147" s="28">
        <f t="shared" ca="1" si="16"/>
        <v>1248.7270033783584</v>
      </c>
      <c r="R147" s="27">
        <f t="shared" ca="1" si="17"/>
        <v>-3660.6404765143216</v>
      </c>
      <c r="S147" s="7"/>
      <c r="T147" s="28">
        <f t="shared" ca="1" si="18"/>
        <v>-0.32215685469399791</v>
      </c>
      <c r="U147" s="27">
        <f t="shared" ca="1" si="19"/>
        <v>-0.94683986631499428</v>
      </c>
      <c r="V147" s="7"/>
      <c r="W147" s="28">
        <f t="shared" ca="1" si="20"/>
        <v>-0.32460300424691518</v>
      </c>
      <c r="X147" s="27">
        <f t="shared" ca="1" si="24"/>
        <v>11.105313175958713</v>
      </c>
      <c r="Y147" s="7"/>
      <c r="Z147" s="28">
        <f t="shared" si="23"/>
        <v>11.205000000000055</v>
      </c>
      <c r="AA147" s="27">
        <f t="shared" si="21"/>
        <v>0.19556414268596559</v>
      </c>
      <c r="AB147" s="7"/>
      <c r="AC147" s="28">
        <f t="shared" ca="1" si="13"/>
        <v>-9.9686824041341993E-2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13623</v>
      </c>
      <c r="D148" s="26">
        <v>11326</v>
      </c>
      <c r="E148" s="26">
        <v>12786</v>
      </c>
      <c r="F148" s="26">
        <v>15072</v>
      </c>
      <c r="G148" s="27"/>
      <c r="H148" s="7"/>
      <c r="I148" s="28">
        <f t="shared" si="14"/>
        <v>837</v>
      </c>
      <c r="J148" s="27">
        <f t="shared" si="14"/>
        <v>-3746</v>
      </c>
      <c r="K148" s="7"/>
      <c r="L148" s="171">
        <f t="shared" si="22"/>
        <v>-0.21580910439942819</v>
      </c>
      <c r="M148" s="27">
        <f t="shared" ca="1" si="15"/>
        <v>1.5972193894919591E-4</v>
      </c>
      <c r="N148" s="44"/>
      <c r="O148" s="44"/>
      <c r="P148" s="7"/>
      <c r="Q148" s="28">
        <f t="shared" ca="1" si="16"/>
        <v>875.72700337835852</v>
      </c>
      <c r="R148" s="27">
        <f t="shared" ca="1" si="17"/>
        <v>-3771.6404765143216</v>
      </c>
      <c r="S148" s="7"/>
      <c r="T148" s="28">
        <f t="shared" ca="1" si="18"/>
        <v>-0.22592724928323712</v>
      </c>
      <c r="U148" s="27">
        <f t="shared" ca="1" si="19"/>
        <v>-0.9755504774321615</v>
      </c>
      <c r="V148" s="7"/>
      <c r="W148" s="28">
        <f t="shared" ca="1" si="20"/>
        <v>-0.228447218932427</v>
      </c>
      <c r="X148" s="27">
        <f t="shared" ca="1" si="24"/>
        <v>5.3617933774108906</v>
      </c>
      <c r="Y148" s="7"/>
      <c r="Z148" s="28">
        <f t="shared" si="23"/>
        <v>5.4630000000000551</v>
      </c>
      <c r="AA148" s="27">
        <f t="shared" si="21"/>
        <v>9.5347337036451194E-2</v>
      </c>
      <c r="AB148" s="7"/>
      <c r="AC148" s="28">
        <f t="shared" ref="AC148:AC149" ca="1" si="25">X148-Z148</f>
        <v>-0.10120662258916457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13433</v>
      </c>
      <c r="D149" s="26">
        <v>11297</v>
      </c>
      <c r="E149" s="26">
        <v>12978</v>
      </c>
      <c r="F149" s="26">
        <v>15114</v>
      </c>
      <c r="G149" s="27"/>
      <c r="H149" s="7"/>
      <c r="I149" s="28">
        <f t="shared" ref="I149:J149" si="26">C149-E149</f>
        <v>455</v>
      </c>
      <c r="J149" s="27">
        <f t="shared" si="26"/>
        <v>-3817</v>
      </c>
      <c r="K149" s="7"/>
      <c r="L149" s="171">
        <f t="shared" si="22"/>
        <v>-0.11797069411214794</v>
      </c>
      <c r="M149" s="27">
        <f t="shared" ref="M149" ca="1" si="27">(W149-L149)^2</f>
        <v>1.4333166542476321E-4</v>
      </c>
      <c r="N149" s="44"/>
      <c r="O149" s="44"/>
      <c r="P149" s="7"/>
      <c r="Q149" s="28">
        <f t="shared" ref="Q149" ca="1" si="28">I149-$J$4</f>
        <v>493.72700337835846</v>
      </c>
      <c r="R149" s="27">
        <f t="shared" ref="R149" ca="1" si="29">J149-$J$3</f>
        <v>-3842.6404765143216</v>
      </c>
      <c r="S149" s="7"/>
      <c r="T149" s="28">
        <f t="shared" ref="T149" ca="1" si="30">Q149/$J$7</f>
        <v>-0.12737574990814157</v>
      </c>
      <c r="U149" s="27">
        <f t="shared" ref="U149" ca="1" si="31">R149/$J$6</f>
        <v>-0.99391492238098011</v>
      </c>
      <c r="V149" s="7"/>
      <c r="W149" s="28">
        <f t="shared" ref="W149" ca="1" si="32">(T149-U149*SIN(-$J$11*PI()/180))/(COS(-$J$11*PI()/180))</f>
        <v>-0.12994281445170197</v>
      </c>
      <c r="X149" s="27">
        <f ca="1">IF(MOD(ATAN2(U149,W149)*180/PI()-$J$9+360,360)&gt;5,MOD(ATAN2(U149,W149)*180/PI()-$J$9+360,360)-360,MOD(ATAN2(U149,W149)*180/PI()-$J$9+360,360))</f>
        <v>-0.36931508098132326</v>
      </c>
      <c r="Y149" s="7"/>
      <c r="Z149" s="28">
        <f t="shared" si="23"/>
        <v>-0.22499999999994458</v>
      </c>
      <c r="AA149" s="27">
        <f t="shared" ref="AA149" si="33">Z149*PI()/180</f>
        <v>-3.9269908169862746E-3</v>
      </c>
      <c r="AB149" s="7"/>
      <c r="AC149" s="28">
        <f t="shared" ca="1" si="25"/>
        <v>-0.14431508098137869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39947</v>
      </c>
    </row>
    <row r="155" spans="1:31" x14ac:dyDescent="0.25">
      <c r="A155" t="s">
        <v>81</v>
      </c>
      <c r="B155">
        <v>39947</v>
      </c>
    </row>
    <row r="156" spans="1:31" x14ac:dyDescent="0.25">
      <c r="A156" s="31" t="s">
        <v>92</v>
      </c>
      <c r="B156" s="31">
        <v>-39972</v>
      </c>
    </row>
    <row r="157" spans="1:31" x14ac:dyDescent="0.25">
      <c r="A157" t="s">
        <v>87</v>
      </c>
      <c r="B157">
        <v>-39972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25.640476514321449</v>
      </c>
      <c r="L3" s="144" t="s">
        <v>1</v>
      </c>
      <c r="M3" s="145">
        <v>1.0034389918027893</v>
      </c>
      <c r="N3" s="146" t="s">
        <v>18</v>
      </c>
      <c r="O3" s="144">
        <v>1.0002586623204361</v>
      </c>
      <c r="Q3" s="143" t="s">
        <v>196</v>
      </c>
      <c r="R3" s="143">
        <f ca="1">MAX(AC21:AC149)</f>
        <v>0.39730222211881028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-38.727003378358482</v>
      </c>
      <c r="L4" s="146" t="s">
        <v>5</v>
      </c>
      <c r="M4" s="148">
        <v>360.05704591798985</v>
      </c>
      <c r="N4" s="146" t="s">
        <v>21</v>
      </c>
      <c r="O4" s="146">
        <v>359.96672519331776</v>
      </c>
      <c r="Q4" s="147" t="s">
        <v>197</v>
      </c>
      <c r="R4" s="147">
        <f ca="1">MIN(AC21:AC149)</f>
        <v>-0.25629129395502304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-172.26339583677557</v>
      </c>
      <c r="N5" s="149" t="s">
        <v>24</v>
      </c>
      <c r="O5" s="149">
        <v>-172.23213328934008</v>
      </c>
      <c r="Q5" s="8"/>
      <c r="R5" s="8"/>
      <c r="T5" s="45" t="s">
        <v>55</v>
      </c>
      <c r="U5" s="47">
        <v>14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3866.1663991411419</v>
      </c>
      <c r="L6" s="149" t="s">
        <v>12</v>
      </c>
      <c r="M6" s="150">
        <v>2.728953034799141E-5</v>
      </c>
      <c r="N6" s="149" t="s">
        <v>26</v>
      </c>
      <c r="O6" s="149">
        <v>1.1794977382951046E-4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-3876.1459990179851</v>
      </c>
      <c r="L7" s="151" t="s">
        <v>15</v>
      </c>
      <c r="M7" s="152">
        <f ca="1">SUM(M20:M84)</f>
        <v>6.2374222247577529E-5</v>
      </c>
      <c r="N7" s="151" t="s">
        <v>15</v>
      </c>
      <c r="O7" s="89">
        <f ca="1">SUM(M85:M149)</f>
        <v>4.445001841252416E-5</v>
      </c>
      <c r="Q7" s="143" t="s">
        <v>196</v>
      </c>
      <c r="R7" s="143">
        <f ca="1">MAX(AD21:AD83)</f>
        <v>0.14342381295807627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-0.19334223814811224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-172.18217445744912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-172.33013209454339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0.14795763709432208</v>
      </c>
      <c r="L11" s="157" t="s">
        <v>210</v>
      </c>
      <c r="M11" s="158">
        <f>(M6+O6)/2</f>
        <v>7.2619652088750934E-5</v>
      </c>
      <c r="N11" s="159"/>
      <c r="O11" s="159"/>
      <c r="Q11" s="143" t="s">
        <v>196</v>
      </c>
      <c r="R11" s="143">
        <f ca="1">MAX(W20:W149)</f>
        <v>1.0014752336355124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1.0018488270616128</v>
      </c>
      <c r="N12" s="162"/>
      <c r="O12" s="162"/>
      <c r="Q12" s="147" t="s">
        <v>197</v>
      </c>
      <c r="R12" s="147">
        <f ca="1">MIN(W20:W149)</f>
        <v>-1.0033944660092959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-172.24776456305784</v>
      </c>
      <c r="N13" s="165"/>
      <c r="O13" s="165"/>
    </row>
    <row r="14" spans="1:24" x14ac:dyDescent="0.25">
      <c r="I14" s="9" t="s">
        <v>173</v>
      </c>
      <c r="L14" s="9"/>
      <c r="M14" s="9"/>
      <c r="N14" s="9"/>
      <c r="O14" s="9"/>
    </row>
    <row r="15" spans="1:24" x14ac:dyDescent="0.25">
      <c r="I15" s="9" t="s">
        <v>171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13505</v>
      </c>
      <c r="D20" s="26">
        <v>11341</v>
      </c>
      <c r="E20" s="26">
        <v>13010</v>
      </c>
      <c r="F20" s="26">
        <v>15163</v>
      </c>
      <c r="G20" s="27"/>
      <c r="H20" s="7"/>
      <c r="I20" s="28">
        <f>C20-E20</f>
        <v>495</v>
      </c>
      <c r="J20" s="27">
        <f>D20-F20</f>
        <v>-3822</v>
      </c>
      <c r="K20" s="7"/>
      <c r="L20" s="171">
        <f>$M$3*SIN(2*PI()/$M$4*($Z20+$M$5))+$M$6</f>
        <v>-0.13552854481871135</v>
      </c>
      <c r="M20" s="27">
        <f ca="1">(W20-L20)^2</f>
        <v>2.244080285864096E-5</v>
      </c>
      <c r="N20" s="44"/>
      <c r="O20" s="44"/>
      <c r="P20" s="7"/>
      <c r="Q20" s="28">
        <f ca="1">I20-$J$4</f>
        <v>533.72700337835852</v>
      </c>
      <c r="R20" s="27">
        <f ca="1">J20-$J$3</f>
        <v>-3847.6404765143216</v>
      </c>
      <c r="S20" s="7"/>
      <c r="T20" s="28">
        <f ca="1">Q20/$J$7</f>
        <v>-0.13769527863851808</v>
      </c>
      <c r="U20" s="27">
        <f ca="1">R20/$J$6</f>
        <v>-0.99520819315202369</v>
      </c>
      <c r="V20" s="7"/>
      <c r="W20" s="28">
        <f ca="1">(T20-U20*SIN(-$J$11*PI()/180))/(COS(-$J$11*PI()/180))</f>
        <v>-0.14026571727268017</v>
      </c>
      <c r="X20" s="27">
        <f ca="1">IF(MOD(ATAN2(U20,W20)*180/PI()-$J$9+360,360)&gt;5,MOD(ATAN2(U20,W20)*180/PI()-$J$9+360,360)-360,MOD(ATAN2(U20,W20)*180/PI()-$J$9+360,360))</f>
        <v>0.2046613850654353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0.2046613850654353</v>
      </c>
      <c r="AD20" s="27">
        <f ca="1">INDIRECT("AC"&amp;AE20)-AC20</f>
        <v>-0.25510134845422794</v>
      </c>
      <c r="AE20" s="7">
        <v>149</v>
      </c>
    </row>
    <row r="21" spans="1:31" s="26" customFormat="1" x14ac:dyDescent="0.25">
      <c r="A21" s="26">
        <v>1</v>
      </c>
      <c r="B21" s="26">
        <v>668</v>
      </c>
      <c r="C21" s="26">
        <v>13690</v>
      </c>
      <c r="D21" s="26">
        <v>11374</v>
      </c>
      <c r="E21" s="26">
        <v>12817</v>
      </c>
      <c r="F21" s="26">
        <v>15120</v>
      </c>
      <c r="G21" s="27"/>
      <c r="H21" s="7"/>
      <c r="I21" s="28">
        <f t="shared" ref="I21:J84" si="1">C21-E21</f>
        <v>873</v>
      </c>
      <c r="J21" s="27">
        <f t="shared" si="1"/>
        <v>-3746</v>
      </c>
      <c r="K21" s="7"/>
      <c r="L21" s="171">
        <f t="shared" ref="L21:L84" si="2">$M$3*SIN(2*PI()/$M$4*($Z21+$M$5))+$M$6</f>
        <v>-0.23890031850243074</v>
      </c>
      <c r="M21" s="27">
        <f t="shared" ref="M21:M84" ca="1" si="3">(W21-L21)^2</f>
        <v>1.3583733395393569E-6</v>
      </c>
      <c r="N21" s="44"/>
      <c r="O21" s="44"/>
      <c r="P21" s="7"/>
      <c r="Q21" s="28">
        <f t="shared" ref="Q21:Q84" ca="1" si="4">I21-$J$4</f>
        <v>911.72700337835852</v>
      </c>
      <c r="R21" s="27">
        <f t="shared" ref="R21:R84" ca="1" si="5">J21-$J$3</f>
        <v>-3771.6404765143216</v>
      </c>
      <c r="S21" s="7"/>
      <c r="T21" s="28">
        <f t="shared" ref="T21:T84" ca="1" si="6">Q21/$J$7</f>
        <v>-0.23521482514057596</v>
      </c>
      <c r="U21" s="27">
        <f t="shared" ref="U21:U84" ca="1" si="7">R21/$J$6</f>
        <v>-0.9755504774321615</v>
      </c>
      <c r="V21" s="7"/>
      <c r="W21" s="28">
        <f t="shared" ref="W21:W84" ca="1" si="8">(T21-U21*SIN(-$J$11*PI()/180))/(COS(-$J$11*PI()/180))</f>
        <v>-0.23773482575704818</v>
      </c>
      <c r="X21" s="27">
        <f ca="1">MOD(ATAN2(U21,W21)*180/PI()-$J$9+360,360)</f>
        <v>5.8778089013555928</v>
      </c>
      <c r="Y21" s="7"/>
      <c r="Z21" s="28">
        <f>360/40000*B21+Z20</f>
        <v>6.0119999999999996</v>
      </c>
      <c r="AA21" s="27">
        <f t="shared" ref="AA21:AA84" si="9">Z21*PI()/180</f>
        <v>0.10492919462989908</v>
      </c>
      <c r="AB21" s="7"/>
      <c r="AC21" s="28">
        <f t="shared" ca="1" si="0"/>
        <v>-0.13419109864440681</v>
      </c>
      <c r="AD21" s="27">
        <f t="shared" ref="AD21:AD83" ca="1" si="10">INDIRECT("AC"&amp;AE21)-AC21</f>
        <v>2.2364839091943089E-2</v>
      </c>
      <c r="AE21" s="7">
        <v>148</v>
      </c>
    </row>
    <row r="22" spans="1:31" s="26" customFormat="1" x14ac:dyDescent="0.25">
      <c r="A22" s="26">
        <v>2</v>
      </c>
      <c r="B22" s="26">
        <v>635</v>
      </c>
      <c r="C22" s="26">
        <v>13872</v>
      </c>
      <c r="D22" s="26">
        <v>11431</v>
      </c>
      <c r="E22" s="26">
        <v>12628</v>
      </c>
      <c r="F22" s="26">
        <v>15064</v>
      </c>
      <c r="G22" s="27"/>
      <c r="H22" s="7"/>
      <c r="I22" s="28">
        <f t="shared" si="1"/>
        <v>1244</v>
      </c>
      <c r="J22" s="27">
        <f t="shared" si="1"/>
        <v>-3633</v>
      </c>
      <c r="K22" s="7"/>
      <c r="L22" s="171">
        <f t="shared" si="2"/>
        <v>-0.33474656781205114</v>
      </c>
      <c r="M22" s="27">
        <f t="shared" ca="1" si="3"/>
        <v>1.8858726089510441E-6</v>
      </c>
      <c r="N22" s="44"/>
      <c r="O22" s="44"/>
      <c r="P22" s="7"/>
      <c r="Q22" s="28">
        <f t="shared" ca="1" si="4"/>
        <v>1282.7270033783584</v>
      </c>
      <c r="R22" s="27">
        <f t="shared" ca="1" si="5"/>
        <v>-3658.6404765143216</v>
      </c>
      <c r="S22" s="7"/>
      <c r="T22" s="28">
        <f t="shared" ca="1" si="6"/>
        <v>-0.33092845411481792</v>
      </c>
      <c r="U22" s="27">
        <f t="shared" ca="1" si="7"/>
        <v>-0.94632255800657683</v>
      </c>
      <c r="V22" s="7"/>
      <c r="W22" s="28">
        <f t="shared" ca="1" si="8"/>
        <v>-0.3333732970416089</v>
      </c>
      <c r="X22" s="27">
        <f t="shared" ref="X22:X83" ca="1" si="11">MOD(ATAN2(U22,W22)*180/PI()-$J$9+360,360)</f>
        <v>11.588665979808638</v>
      </c>
      <c r="Y22" s="7"/>
      <c r="Z22" s="28">
        <f t="shared" ref="Z22:Z85" si="12">360/40000*B22+Z21</f>
        <v>11.727</v>
      </c>
      <c r="AA22" s="27">
        <f t="shared" si="9"/>
        <v>0.20467476138137503</v>
      </c>
      <c r="AB22" s="7"/>
      <c r="AC22" s="28">
        <f t="shared" ca="1" si="0"/>
        <v>-0.13833402019136187</v>
      </c>
      <c r="AD22" s="27">
        <f t="shared" ca="1" si="10"/>
        <v>4.1573459797611179E-2</v>
      </c>
      <c r="AE22" s="7">
        <v>147</v>
      </c>
    </row>
    <row r="23" spans="1:31" s="26" customFormat="1" x14ac:dyDescent="0.25">
      <c r="A23" s="26">
        <v>3</v>
      </c>
      <c r="B23" s="26">
        <v>622</v>
      </c>
      <c r="C23" s="26">
        <v>14055</v>
      </c>
      <c r="D23" s="26">
        <v>11502</v>
      </c>
      <c r="E23" s="26">
        <v>12457</v>
      </c>
      <c r="F23" s="26">
        <v>14995</v>
      </c>
      <c r="G23" s="27"/>
      <c r="H23" s="7"/>
      <c r="I23" s="28">
        <f t="shared" si="1"/>
        <v>1598</v>
      </c>
      <c r="J23" s="27">
        <f t="shared" si="1"/>
        <v>-3493</v>
      </c>
      <c r="K23" s="7"/>
      <c r="L23" s="171">
        <f t="shared" si="2"/>
        <v>-0.42541131579646596</v>
      </c>
      <c r="M23" s="27">
        <f t="shared" ca="1" si="3"/>
        <v>6.4544527694548826E-7</v>
      </c>
      <c r="N23" s="44"/>
      <c r="O23" s="44"/>
      <c r="P23" s="7"/>
      <c r="Q23" s="28">
        <f t="shared" ca="1" si="4"/>
        <v>1636.7270033783584</v>
      </c>
      <c r="R23" s="27">
        <f t="shared" ca="1" si="5"/>
        <v>-3518.6404765143216</v>
      </c>
      <c r="S23" s="7"/>
      <c r="T23" s="28">
        <f t="shared" ca="1" si="6"/>
        <v>-0.4222562833786499</v>
      </c>
      <c r="U23" s="27">
        <f t="shared" ca="1" si="7"/>
        <v>-0.91011097641735694</v>
      </c>
      <c r="V23" s="7"/>
      <c r="W23" s="28">
        <f t="shared" ca="1" si="8"/>
        <v>-0.42460791970676581</v>
      </c>
      <c r="X23" s="27">
        <f t="shared" ca="1" si="11"/>
        <v>17.193353359534171</v>
      </c>
      <c r="Y23" s="7"/>
      <c r="Z23" s="28">
        <f t="shared" si="12"/>
        <v>17.324999999999999</v>
      </c>
      <c r="AA23" s="27">
        <f t="shared" si="9"/>
        <v>0.3023782929080176</v>
      </c>
      <c r="AB23" s="7"/>
      <c r="AC23" s="28">
        <f t="shared" ca="1" si="0"/>
        <v>-0.13164664046582786</v>
      </c>
      <c r="AD23" s="27">
        <f t="shared" ca="1" si="10"/>
        <v>3.4013038595297473E-3</v>
      </c>
      <c r="AE23" s="7">
        <v>146</v>
      </c>
    </row>
    <row r="24" spans="1:31" s="26" customFormat="1" x14ac:dyDescent="0.25">
      <c r="A24" s="26">
        <v>4</v>
      </c>
      <c r="B24" s="26">
        <v>612</v>
      </c>
      <c r="C24" s="26">
        <v>14227</v>
      </c>
      <c r="D24" s="26">
        <v>11592</v>
      </c>
      <c r="E24" s="26">
        <v>12294</v>
      </c>
      <c r="F24" s="26">
        <v>14908</v>
      </c>
      <c r="G24" s="27"/>
      <c r="H24" s="7"/>
      <c r="I24" s="28">
        <f t="shared" si="1"/>
        <v>1933</v>
      </c>
      <c r="J24" s="27">
        <f t="shared" si="1"/>
        <v>-3316</v>
      </c>
      <c r="K24" s="7"/>
      <c r="L24" s="171">
        <f t="shared" si="2"/>
        <v>-0.51066340089695816</v>
      </c>
      <c r="M24" s="27">
        <f t="shared" ca="1" si="3"/>
        <v>6.3824611791813039E-8</v>
      </c>
      <c r="N24" s="44"/>
      <c r="O24" s="44"/>
      <c r="P24" s="7"/>
      <c r="Q24" s="28">
        <f t="shared" ca="1" si="4"/>
        <v>1971.7270033783584</v>
      </c>
      <c r="R24" s="27">
        <f t="shared" ca="1" si="5"/>
        <v>-3341.6404765143216</v>
      </c>
      <c r="S24" s="7"/>
      <c r="T24" s="28">
        <f t="shared" ca="1" si="6"/>
        <v>-0.50868233649555306</v>
      </c>
      <c r="U24" s="27">
        <f t="shared" ca="1" si="7"/>
        <v>-0.86432919112241458</v>
      </c>
      <c r="V24" s="7"/>
      <c r="W24" s="28">
        <f t="shared" ca="1" si="8"/>
        <v>-0.51091603623057524</v>
      </c>
      <c r="X24" s="27">
        <f t="shared" ca="1" si="11"/>
        <v>22.770050944193088</v>
      </c>
      <c r="Y24" s="7"/>
      <c r="Z24" s="28">
        <f t="shared" si="12"/>
        <v>22.832999999999998</v>
      </c>
      <c r="AA24" s="27">
        <f t="shared" si="9"/>
        <v>0.39851102810786521</v>
      </c>
      <c r="AB24" s="7"/>
      <c r="AC24" s="28">
        <f t="shared" ca="1" si="0"/>
        <v>-6.2949055806910792E-2</v>
      </c>
      <c r="AD24" s="27">
        <f t="shared" ca="1" si="10"/>
        <v>-0.19334223814811224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14375</v>
      </c>
      <c r="D25" s="26">
        <v>11691</v>
      </c>
      <c r="E25" s="26">
        <v>12134</v>
      </c>
      <c r="F25" s="26">
        <v>14801</v>
      </c>
      <c r="G25" s="27"/>
      <c r="H25" s="7"/>
      <c r="I25" s="28">
        <f t="shared" si="1"/>
        <v>2241</v>
      </c>
      <c r="J25" s="27">
        <f t="shared" si="1"/>
        <v>-3110</v>
      </c>
      <c r="K25" s="7"/>
      <c r="L25" s="171">
        <f t="shared" si="2"/>
        <v>-0.5908189943776585</v>
      </c>
      <c r="M25" s="27">
        <f t="shared" ca="1" si="3"/>
        <v>3.3630361125241845E-7</v>
      </c>
      <c r="N25" s="44"/>
      <c r="O25" s="44"/>
      <c r="P25" s="7"/>
      <c r="Q25" s="28">
        <f t="shared" ca="1" si="4"/>
        <v>2279.7270033783584</v>
      </c>
      <c r="R25" s="27">
        <f t="shared" ca="1" si="5"/>
        <v>-3135.6404765143216</v>
      </c>
      <c r="S25" s="7"/>
      <c r="T25" s="28">
        <f t="shared" ca="1" si="6"/>
        <v>-0.5881427077194521</v>
      </c>
      <c r="U25" s="27">
        <f t="shared" ca="1" si="7"/>
        <v>-0.81104643535541965</v>
      </c>
      <c r="V25" s="7"/>
      <c r="W25" s="28">
        <f t="shared" ca="1" si="8"/>
        <v>-0.59023907747735949</v>
      </c>
      <c r="X25" s="27">
        <f t="shared" ca="1" si="11"/>
        <v>28.227430933873052</v>
      </c>
      <c r="Y25" s="7"/>
      <c r="Z25" s="28">
        <f t="shared" si="12"/>
        <v>28.314</v>
      </c>
      <c r="AA25" s="27">
        <f t="shared" si="9"/>
        <v>0.49417252440967446</v>
      </c>
      <c r="AB25" s="7"/>
      <c r="AC25" s="28">
        <f t="shared" ca="1" si="0"/>
        <v>-8.6569066126948258E-2</v>
      </c>
      <c r="AD25" s="27">
        <f t="shared" ca="1" si="10"/>
        <v>5.8871685136917762E-2</v>
      </c>
      <c r="AE25" s="7">
        <v>144</v>
      </c>
    </row>
    <row r="26" spans="1:31" s="26" customFormat="1" x14ac:dyDescent="0.25">
      <c r="A26" s="26">
        <v>6</v>
      </c>
      <c r="B26" s="26">
        <v>639</v>
      </c>
      <c r="C26" s="26">
        <v>14530</v>
      </c>
      <c r="D26" s="26">
        <v>11819</v>
      </c>
      <c r="E26" s="26">
        <v>11989</v>
      </c>
      <c r="F26" s="26">
        <v>14679</v>
      </c>
      <c r="G26" s="27"/>
      <c r="H26" s="7"/>
      <c r="I26" s="28">
        <f t="shared" si="1"/>
        <v>2541</v>
      </c>
      <c r="J26" s="27">
        <f t="shared" si="1"/>
        <v>-2860</v>
      </c>
      <c r="K26" s="7"/>
      <c r="L26" s="171">
        <f t="shared" si="2"/>
        <v>-0.66910413093054133</v>
      </c>
      <c r="M26" s="27">
        <f t="shared" ca="1" si="3"/>
        <v>2.6742520100113682E-6</v>
      </c>
      <c r="N26" s="44"/>
      <c r="O26" s="44"/>
      <c r="P26" s="7"/>
      <c r="Q26" s="28">
        <f t="shared" ca="1" si="4"/>
        <v>2579.7270033783584</v>
      </c>
      <c r="R26" s="27">
        <f t="shared" ca="1" si="5"/>
        <v>-2885.6404765143216</v>
      </c>
      <c r="S26" s="7"/>
      <c r="T26" s="28">
        <f t="shared" ca="1" si="6"/>
        <v>-0.66553917319727585</v>
      </c>
      <c r="U26" s="27">
        <f t="shared" ca="1" si="7"/>
        <v>-0.74638289680324121</v>
      </c>
      <c r="V26" s="7"/>
      <c r="W26" s="28">
        <f t="shared" ca="1" si="8"/>
        <v>-0.66746881689036086</v>
      </c>
      <c r="X26" s="27">
        <f t="shared" ca="1" si="11"/>
        <v>33.987527378656978</v>
      </c>
      <c r="Y26" s="7"/>
      <c r="Z26" s="28">
        <f t="shared" si="12"/>
        <v>34.064999999999998</v>
      </c>
      <c r="AA26" s="27">
        <f t="shared" si="9"/>
        <v>0.59454640969186834</v>
      </c>
      <c r="AB26" s="7"/>
      <c r="AC26" s="28">
        <f t="shared" ca="1" si="0"/>
        <v>-7.747262134301991E-2</v>
      </c>
      <c r="AD26" s="27">
        <f t="shared" ca="1" si="10"/>
        <v>3.901968614677287E-3</v>
      </c>
      <c r="AE26" s="7">
        <v>143</v>
      </c>
    </row>
    <row r="27" spans="1:31" s="26" customFormat="1" x14ac:dyDescent="0.25">
      <c r="A27" s="26">
        <v>7</v>
      </c>
      <c r="B27" s="26">
        <v>620</v>
      </c>
      <c r="C27" s="26">
        <v>14664</v>
      </c>
      <c r="D27" s="26">
        <v>11946</v>
      </c>
      <c r="E27" s="26">
        <v>11846</v>
      </c>
      <c r="F27" s="26">
        <v>14541</v>
      </c>
      <c r="G27" s="27"/>
      <c r="H27" s="7"/>
      <c r="I27" s="28">
        <f t="shared" si="1"/>
        <v>2818</v>
      </c>
      <c r="J27" s="27">
        <f t="shared" si="1"/>
        <v>-2595</v>
      </c>
      <c r="K27" s="7"/>
      <c r="L27" s="171">
        <f t="shared" si="2"/>
        <v>-0.73863223561758407</v>
      </c>
      <c r="M27" s="27">
        <f t="shared" ca="1" si="3"/>
        <v>1.5019197030319776E-8</v>
      </c>
      <c r="N27" s="44"/>
      <c r="O27" s="44"/>
      <c r="P27" s="7"/>
      <c r="Q27" s="28">
        <f t="shared" ca="1" si="4"/>
        <v>2856.7270033783584</v>
      </c>
      <c r="R27" s="27">
        <f t="shared" ca="1" si="5"/>
        <v>-2620.6404765143216</v>
      </c>
      <c r="S27" s="7"/>
      <c r="T27" s="28">
        <f t="shared" ca="1" si="6"/>
        <v>-0.73700190965513301</v>
      </c>
      <c r="U27" s="27">
        <f t="shared" ca="1" si="7"/>
        <v>-0.67783954593793205</v>
      </c>
      <c r="V27" s="7"/>
      <c r="W27" s="28">
        <f t="shared" ca="1" si="8"/>
        <v>-0.73875478845121234</v>
      </c>
      <c r="X27" s="27">
        <f t="shared" ca="1" si="11"/>
        <v>39.644444258809244</v>
      </c>
      <c r="Y27" s="7"/>
      <c r="Z27" s="28">
        <f t="shared" si="12"/>
        <v>39.644999999999996</v>
      </c>
      <c r="AA27" s="27">
        <f t="shared" si="9"/>
        <v>0.69193578195315186</v>
      </c>
      <c r="AB27" s="7"/>
      <c r="AC27" s="28">
        <f t="shared" ca="1" si="0"/>
        <v>-5.5574119075174622E-4</v>
      </c>
      <c r="AD27" s="27">
        <f t="shared" ca="1" si="10"/>
        <v>4.9676375731301903E-2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14780</v>
      </c>
      <c r="D28" s="26">
        <v>12088</v>
      </c>
      <c r="E28" s="26">
        <v>11720</v>
      </c>
      <c r="F28" s="26">
        <v>14387</v>
      </c>
      <c r="G28" s="27"/>
      <c r="H28" s="7"/>
      <c r="I28" s="28">
        <f t="shared" si="1"/>
        <v>3060</v>
      </c>
      <c r="J28" s="27">
        <f t="shared" si="1"/>
        <v>-2299</v>
      </c>
      <c r="K28" s="7"/>
      <c r="L28" s="171">
        <f t="shared" si="2"/>
        <v>-0.80144669610760133</v>
      </c>
      <c r="M28" s="27">
        <f t="shared" ca="1" si="3"/>
        <v>2.0817307194726253E-7</v>
      </c>
      <c r="N28" s="44"/>
      <c r="O28" s="44"/>
      <c r="P28" s="7"/>
      <c r="Q28" s="28">
        <f t="shared" ca="1" si="4"/>
        <v>3098.7270033783584</v>
      </c>
      <c r="R28" s="27">
        <f t="shared" ca="1" si="5"/>
        <v>-2324.6404765143216</v>
      </c>
      <c r="S28" s="7"/>
      <c r="T28" s="28">
        <f t="shared" ca="1" si="6"/>
        <v>-0.79943505847391083</v>
      </c>
      <c r="U28" s="27">
        <f t="shared" ca="1" si="7"/>
        <v>-0.60127791629215288</v>
      </c>
      <c r="V28" s="7"/>
      <c r="W28" s="28">
        <f t="shared" ca="1" si="8"/>
        <v>-0.8009904362343413</v>
      </c>
      <c r="X28" s="27">
        <f t="shared" ca="1" si="11"/>
        <v>45.287788314657519</v>
      </c>
      <c r="Y28" s="7"/>
      <c r="Z28" s="28">
        <f t="shared" si="12"/>
        <v>45.251999999999995</v>
      </c>
      <c r="AA28" s="27">
        <f t="shared" si="9"/>
        <v>0.78979639311247385</v>
      </c>
      <c r="AB28" s="7"/>
      <c r="AC28" s="28">
        <f t="shared" ca="1" si="0"/>
        <v>3.5788314657523301E-2</v>
      </c>
      <c r="AD28" s="27">
        <f t="shared" ca="1" si="10"/>
        <v>4.4219939754079007E-2</v>
      </c>
      <c r="AE28" s="7">
        <v>141</v>
      </c>
    </row>
    <row r="29" spans="1:31" s="26" customFormat="1" x14ac:dyDescent="0.25">
      <c r="A29" s="26">
        <v>9</v>
      </c>
      <c r="B29" s="26">
        <v>641</v>
      </c>
      <c r="C29" s="26">
        <v>14898</v>
      </c>
      <c r="D29" s="26">
        <v>12257</v>
      </c>
      <c r="E29" s="26">
        <v>11615</v>
      </c>
      <c r="F29" s="26">
        <v>14231</v>
      </c>
      <c r="G29" s="27"/>
      <c r="H29" s="7"/>
      <c r="I29" s="28">
        <f t="shared" si="1"/>
        <v>3283</v>
      </c>
      <c r="J29" s="27">
        <f t="shared" si="1"/>
        <v>-1974</v>
      </c>
      <c r="K29" s="7"/>
      <c r="L29" s="171">
        <f t="shared" si="2"/>
        <v>-0.85806813268385984</v>
      </c>
      <c r="M29" s="27">
        <f t="shared" ca="1" si="3"/>
        <v>5.6068881002637312E-8</v>
      </c>
      <c r="N29" s="44"/>
      <c r="O29" s="44"/>
      <c r="P29" s="7"/>
      <c r="Q29" s="28">
        <f t="shared" ca="1" si="4"/>
        <v>3321.7270033783584</v>
      </c>
      <c r="R29" s="27">
        <f t="shared" ca="1" si="5"/>
        <v>-1999.6404765143216</v>
      </c>
      <c r="S29" s="7"/>
      <c r="T29" s="28">
        <f t="shared" ca="1" si="6"/>
        <v>-0.85696643114575977</v>
      </c>
      <c r="U29" s="27">
        <f t="shared" ca="1" si="7"/>
        <v>-0.51721531617432093</v>
      </c>
      <c r="V29" s="7"/>
      <c r="W29" s="28">
        <f t="shared" ca="1" si="8"/>
        <v>-0.85830492136813896</v>
      </c>
      <c r="X29" s="27">
        <f t="shared" ca="1" si="11"/>
        <v>51.108969774148989</v>
      </c>
      <c r="Y29" s="7"/>
      <c r="Z29" s="28">
        <f t="shared" si="12"/>
        <v>51.020999999999994</v>
      </c>
      <c r="AA29" s="27">
        <f t="shared" si="9"/>
        <v>0.89048443766002683</v>
      </c>
      <c r="AB29" s="7"/>
      <c r="AC29" s="28">
        <f t="shared" ca="1" si="0"/>
        <v>8.7969774148994873E-2</v>
      </c>
      <c r="AD29" s="27">
        <f t="shared" ca="1" si="10"/>
        <v>-4.3283294929388205E-2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14998</v>
      </c>
      <c r="D30" s="26">
        <v>12430</v>
      </c>
      <c r="E30" s="26">
        <v>11527</v>
      </c>
      <c r="F30" s="26">
        <v>14062</v>
      </c>
      <c r="G30" s="27"/>
      <c r="H30" s="7"/>
      <c r="I30" s="28">
        <f t="shared" si="1"/>
        <v>3471</v>
      </c>
      <c r="J30" s="27">
        <f t="shared" si="1"/>
        <v>-1632</v>
      </c>
      <c r="K30" s="7"/>
      <c r="L30" s="171">
        <f t="shared" si="2"/>
        <v>-0.90593248010381222</v>
      </c>
      <c r="M30" s="27">
        <f t="shared" ca="1" si="3"/>
        <v>4.1725622314884849E-7</v>
      </c>
      <c r="N30" s="44"/>
      <c r="O30" s="44"/>
      <c r="P30" s="7"/>
      <c r="Q30" s="28">
        <f t="shared" ca="1" si="4"/>
        <v>3509.7270033783584</v>
      </c>
      <c r="R30" s="27">
        <f t="shared" ca="1" si="5"/>
        <v>-1657.6404765143216</v>
      </c>
      <c r="S30" s="7"/>
      <c r="T30" s="28">
        <f t="shared" ca="1" si="6"/>
        <v>-0.90546821617852935</v>
      </c>
      <c r="U30" s="27">
        <f t="shared" ca="1" si="7"/>
        <v>-0.42875559543494085</v>
      </c>
      <c r="V30" s="7"/>
      <c r="W30" s="28">
        <f t="shared" ca="1" si="8"/>
        <v>-0.90657843383524261</v>
      </c>
      <c r="X30" s="27">
        <f t="shared" ca="1" si="11"/>
        <v>56.870917628010943</v>
      </c>
      <c r="Y30" s="7"/>
      <c r="Z30" s="28">
        <f t="shared" si="12"/>
        <v>56.780999999999992</v>
      </c>
      <c r="AA30" s="27">
        <f t="shared" si="9"/>
        <v>0.99101540257490006</v>
      </c>
      <c r="AB30" s="7"/>
      <c r="AC30" s="28">
        <f t="shared" ca="1" si="0"/>
        <v>8.9917628010951489E-2</v>
      </c>
      <c r="AD30" s="27">
        <f t="shared" ca="1" si="10"/>
        <v>-2.0087529289959605E-2</v>
      </c>
      <c r="AE30" s="7">
        <v>139</v>
      </c>
    </row>
    <row r="31" spans="1:31" s="26" customFormat="1" x14ac:dyDescent="0.25">
      <c r="A31" s="26">
        <v>11</v>
      </c>
      <c r="B31" s="26">
        <v>619</v>
      </c>
      <c r="C31" s="26">
        <v>15060</v>
      </c>
      <c r="D31" s="26">
        <v>12598</v>
      </c>
      <c r="E31" s="26">
        <v>11447</v>
      </c>
      <c r="F31" s="26">
        <v>13880</v>
      </c>
      <c r="G31" s="27"/>
      <c r="H31" s="7"/>
      <c r="I31" s="28">
        <f t="shared" si="1"/>
        <v>3613</v>
      </c>
      <c r="J31" s="27">
        <f t="shared" si="1"/>
        <v>-1282</v>
      </c>
      <c r="K31" s="7"/>
      <c r="L31" s="171">
        <f t="shared" si="2"/>
        <v>-0.94353035014339892</v>
      </c>
      <c r="M31" s="27">
        <f t="shared" ca="1" si="3"/>
        <v>3.0387098641937195E-7</v>
      </c>
      <c r="N31" s="44"/>
      <c r="O31" s="44"/>
      <c r="P31" s="7"/>
      <c r="Q31" s="28">
        <f t="shared" ca="1" si="4"/>
        <v>3651.7270033783584</v>
      </c>
      <c r="R31" s="27">
        <f t="shared" ca="1" si="5"/>
        <v>-1307.6404765143216</v>
      </c>
      <c r="S31" s="7"/>
      <c r="T31" s="28">
        <f t="shared" ca="1" si="6"/>
        <v>-0.94210254317136588</v>
      </c>
      <c r="U31" s="27">
        <f t="shared" ca="1" si="7"/>
        <v>-0.33822664146189108</v>
      </c>
      <c r="V31" s="7"/>
      <c r="W31" s="28">
        <f t="shared" ca="1" si="8"/>
        <v>-0.94297910520109163</v>
      </c>
      <c r="X31" s="27">
        <f t="shared" ca="1" si="11"/>
        <v>62.450338966459526</v>
      </c>
      <c r="Y31" s="7"/>
      <c r="Z31" s="28">
        <f t="shared" si="12"/>
        <v>62.35199999999999</v>
      </c>
      <c r="AA31" s="27">
        <f t="shared" si="9"/>
        <v>1.0882476952035043</v>
      </c>
      <c r="AB31" s="7"/>
      <c r="AC31" s="28">
        <f t="shared" ca="1" si="0"/>
        <v>9.8338966459536437E-2</v>
      </c>
      <c r="AD31" s="27">
        <f t="shared" ca="1" si="10"/>
        <v>1.1849914839537234E-2</v>
      </c>
      <c r="AE31" s="7">
        <v>138</v>
      </c>
    </row>
    <row r="32" spans="1:31" s="26" customFormat="1" x14ac:dyDescent="0.25">
      <c r="A32" s="26">
        <v>12</v>
      </c>
      <c r="B32" s="26">
        <v>614</v>
      </c>
      <c r="C32" s="26">
        <v>15114</v>
      </c>
      <c r="D32" s="26">
        <v>12777</v>
      </c>
      <c r="E32" s="26">
        <v>11391</v>
      </c>
      <c r="F32" s="26">
        <v>13703</v>
      </c>
      <c r="G32" s="27"/>
      <c r="H32" s="7"/>
      <c r="I32" s="28">
        <f t="shared" si="1"/>
        <v>3723</v>
      </c>
      <c r="J32" s="27">
        <f t="shared" si="1"/>
        <v>-926</v>
      </c>
      <c r="K32" s="7"/>
      <c r="L32" s="171">
        <f t="shared" si="2"/>
        <v>-0.97202231531883165</v>
      </c>
      <c r="M32" s="27">
        <f t="shared" ca="1" si="3"/>
        <v>8.1395921330876015E-7</v>
      </c>
      <c r="N32" s="44"/>
      <c r="O32" s="44"/>
      <c r="P32" s="7"/>
      <c r="Q32" s="28">
        <f t="shared" ca="1" si="4"/>
        <v>3761.7270033783584</v>
      </c>
      <c r="R32" s="27">
        <f t="shared" ca="1" si="5"/>
        <v>-951.64047651432145</v>
      </c>
      <c r="S32" s="7"/>
      <c r="T32" s="28">
        <f t="shared" ca="1" si="6"/>
        <v>-0.97048124717990125</v>
      </c>
      <c r="U32" s="27">
        <f t="shared" ca="1" si="7"/>
        <v>-0.24614576256358903</v>
      </c>
      <c r="V32" s="7"/>
      <c r="W32" s="28">
        <f t="shared" ca="1" si="8"/>
        <v>-0.97112011843715407</v>
      </c>
      <c r="X32" s="27">
        <f t="shared" ca="1" si="11"/>
        <v>67.959187770101266</v>
      </c>
      <c r="Y32" s="7"/>
      <c r="Z32" s="28">
        <f t="shared" si="12"/>
        <v>67.877999999999986</v>
      </c>
      <c r="AA32" s="27">
        <f t="shared" si="9"/>
        <v>1.1846945896687109</v>
      </c>
      <c r="AB32" s="7"/>
      <c r="AC32" s="28">
        <f t="shared" ca="1" si="0"/>
        <v>8.1187770101280421E-2</v>
      </c>
      <c r="AD32" s="27">
        <f t="shared" ca="1" si="10"/>
        <v>6.2160119222596677E-2</v>
      </c>
      <c r="AE32" s="7">
        <v>137</v>
      </c>
    </row>
    <row r="33" spans="1:31" s="26" customFormat="1" x14ac:dyDescent="0.25">
      <c r="A33" s="26">
        <v>13</v>
      </c>
      <c r="B33" s="26">
        <v>604</v>
      </c>
      <c r="C33" s="26">
        <v>15154</v>
      </c>
      <c r="D33" s="26">
        <v>12953</v>
      </c>
      <c r="E33" s="26">
        <v>11353</v>
      </c>
      <c r="F33" s="26">
        <v>13520</v>
      </c>
      <c r="G33" s="27"/>
      <c r="H33" s="7"/>
      <c r="I33" s="28">
        <f t="shared" si="1"/>
        <v>3801</v>
      </c>
      <c r="J33" s="27">
        <f t="shared" si="1"/>
        <v>-567</v>
      </c>
      <c r="K33" s="7"/>
      <c r="L33" s="171">
        <f t="shared" si="2"/>
        <v>-0.99123862988493872</v>
      </c>
      <c r="M33" s="27">
        <f t="shared" ca="1" si="3"/>
        <v>5.5296713307323836E-8</v>
      </c>
      <c r="N33" s="44"/>
      <c r="O33" s="44"/>
      <c r="P33" s="7"/>
      <c r="Q33" s="28">
        <f t="shared" ca="1" si="4"/>
        <v>3839.7270033783584</v>
      </c>
      <c r="R33" s="27">
        <f t="shared" ca="1" si="5"/>
        <v>-592.64047651432145</v>
      </c>
      <c r="S33" s="7"/>
      <c r="T33" s="28">
        <f t="shared" ca="1" si="6"/>
        <v>-0.99060432820413535</v>
      </c>
      <c r="U33" s="27">
        <f t="shared" ca="1" si="7"/>
        <v>-0.15328892120266083</v>
      </c>
      <c r="V33" s="7"/>
      <c r="W33" s="28">
        <f t="shared" ca="1" si="8"/>
        <v>-0.99100347735293592</v>
      </c>
      <c r="X33" s="27">
        <f t="shared" ca="1" si="11"/>
        <v>73.389318411870249</v>
      </c>
      <c r="Y33" s="7"/>
      <c r="Z33" s="28">
        <f t="shared" si="12"/>
        <v>73.313999999999993</v>
      </c>
      <c r="AA33" s="27">
        <f t="shared" si="9"/>
        <v>1.2795706878071227</v>
      </c>
      <c r="AB33" s="7"/>
      <c r="AC33" s="28">
        <f t="shared" ca="1" si="0"/>
        <v>7.5318411870256341E-2</v>
      </c>
      <c r="AD33" s="27">
        <f t="shared" ca="1" si="10"/>
        <v>5.3331332554634514E-2</v>
      </c>
      <c r="AE33" s="7">
        <v>136</v>
      </c>
    </row>
    <row r="34" spans="1:31" s="26" customFormat="1" x14ac:dyDescent="0.25">
      <c r="A34" s="26">
        <v>14</v>
      </c>
      <c r="B34" s="26">
        <v>625</v>
      </c>
      <c r="C34" s="26">
        <v>15185</v>
      </c>
      <c r="D34" s="26">
        <v>13151</v>
      </c>
      <c r="E34" s="26">
        <v>11335</v>
      </c>
      <c r="F34" s="26">
        <v>13343</v>
      </c>
      <c r="G34" s="27"/>
      <c r="H34" s="7"/>
      <c r="I34" s="28">
        <f t="shared" si="1"/>
        <v>3850</v>
      </c>
      <c r="J34" s="27">
        <f t="shared" si="1"/>
        <v>-192</v>
      </c>
      <c r="K34" s="7"/>
      <c r="L34" s="171">
        <f t="shared" si="2"/>
        <v>-1.0017381142082866</v>
      </c>
      <c r="M34" s="27">
        <f t="shared" ca="1" si="3"/>
        <v>2.7435012887068008E-6</v>
      </c>
      <c r="N34" s="44"/>
      <c r="O34" s="44"/>
      <c r="P34" s="7"/>
      <c r="Q34" s="28">
        <f t="shared" ca="1" si="4"/>
        <v>3888.7270033783584</v>
      </c>
      <c r="R34" s="27">
        <f t="shared" ca="1" si="5"/>
        <v>-217.64047651432145</v>
      </c>
      <c r="S34" s="7"/>
      <c r="T34" s="28">
        <f t="shared" ca="1" si="6"/>
        <v>-1.0032457508988466</v>
      </c>
      <c r="U34" s="27">
        <f t="shared" ca="1" si="7"/>
        <v>-5.6293613374393217E-2</v>
      </c>
      <c r="V34" s="7"/>
      <c r="W34" s="28">
        <f t="shared" ca="1" si="8"/>
        <v>-1.0033944660092959</v>
      </c>
      <c r="X34" s="27">
        <f t="shared" ca="1" si="11"/>
        <v>78.971065659612123</v>
      </c>
      <c r="Y34" s="7"/>
      <c r="Z34" s="28">
        <f t="shared" si="12"/>
        <v>78.938999999999993</v>
      </c>
      <c r="AA34" s="27">
        <f t="shared" si="9"/>
        <v>1.3777454582318036</v>
      </c>
      <c r="AB34" s="7"/>
      <c r="AC34" s="28">
        <f t="shared" ca="1" si="0"/>
        <v>3.2065659612129593E-2</v>
      </c>
      <c r="AD34" s="27">
        <f t="shared" ca="1" si="10"/>
        <v>-3.2156931014384327E-3</v>
      </c>
      <c r="AE34" s="7">
        <v>135</v>
      </c>
    </row>
    <row r="35" spans="1:31" s="26" customFormat="1" x14ac:dyDescent="0.25">
      <c r="A35" s="26">
        <v>15</v>
      </c>
      <c r="B35" s="26">
        <v>633</v>
      </c>
      <c r="C35" s="26">
        <v>15183</v>
      </c>
      <c r="D35" s="26">
        <v>13344</v>
      </c>
      <c r="E35" s="26">
        <v>11339</v>
      </c>
      <c r="F35" s="26">
        <v>13151</v>
      </c>
      <c r="G35" s="27"/>
      <c r="H35" s="7"/>
      <c r="I35" s="28">
        <f t="shared" si="1"/>
        <v>3844</v>
      </c>
      <c r="J35" s="27">
        <f t="shared" si="1"/>
        <v>193</v>
      </c>
      <c r="K35" s="7"/>
      <c r="L35" s="171">
        <f t="shared" si="2"/>
        <v>-1.0025413977437332</v>
      </c>
      <c r="M35" s="27">
        <f t="shared" ca="1" si="3"/>
        <v>9.063454286400119E-7</v>
      </c>
      <c r="N35" s="44"/>
      <c r="O35" s="44"/>
      <c r="P35" s="7"/>
      <c r="Q35" s="28">
        <f t="shared" ca="1" si="4"/>
        <v>3882.7270033783584</v>
      </c>
      <c r="R35" s="27">
        <f t="shared" ca="1" si="5"/>
        <v>167.35952348567855</v>
      </c>
      <c r="S35" s="7"/>
      <c r="T35" s="28">
        <f t="shared" ca="1" si="6"/>
        <v>-1.0016978215892902</v>
      </c>
      <c r="U35" s="27">
        <f t="shared" ca="1" si="7"/>
        <v>4.328823599596153E-2</v>
      </c>
      <c r="V35" s="7"/>
      <c r="W35" s="28">
        <f t="shared" ca="1" si="8"/>
        <v>-1.0015893759852423</v>
      </c>
      <c r="X35" s="27">
        <f t="shared" ca="1" si="11"/>
        <v>84.656931791353145</v>
      </c>
      <c r="Y35" s="7"/>
      <c r="Z35" s="28">
        <f t="shared" si="12"/>
        <v>84.635999999999996</v>
      </c>
      <c r="AA35" s="27">
        <f t="shared" si="9"/>
        <v>1.4771768657179207</v>
      </c>
      <c r="AB35" s="7"/>
      <c r="AC35" s="28">
        <f t="shared" ca="1" si="0"/>
        <v>2.0931791353149265E-2</v>
      </c>
      <c r="AD35" s="27">
        <f t="shared" ca="1" si="10"/>
        <v>7.0488163250828961E-2</v>
      </c>
      <c r="AE35" s="7">
        <v>134</v>
      </c>
    </row>
    <row r="36" spans="1:31" s="26" customFormat="1" x14ac:dyDescent="0.25">
      <c r="A36" s="26">
        <v>16</v>
      </c>
      <c r="B36" s="26">
        <v>633</v>
      </c>
      <c r="C36" s="26">
        <v>15169</v>
      </c>
      <c r="D36" s="26">
        <v>13532</v>
      </c>
      <c r="E36" s="26">
        <v>11354</v>
      </c>
      <c r="F36" s="26">
        <v>12958</v>
      </c>
      <c r="G36" s="27"/>
      <c r="H36" s="7"/>
      <c r="I36" s="28">
        <f t="shared" si="1"/>
        <v>3815</v>
      </c>
      <c r="J36" s="27">
        <f t="shared" si="1"/>
        <v>574</v>
      </c>
      <c r="K36" s="7"/>
      <c r="L36" s="171">
        <f t="shared" si="2"/>
        <v>-0.99344397994429556</v>
      </c>
      <c r="M36" s="27">
        <f t="shared" ca="1" si="3"/>
        <v>1.6746834029638344E-7</v>
      </c>
      <c r="N36" s="44"/>
      <c r="O36" s="44"/>
      <c r="P36" s="7"/>
      <c r="Q36" s="28">
        <f t="shared" ca="1" si="4"/>
        <v>3853.7270033783584</v>
      </c>
      <c r="R36" s="27">
        <f t="shared" ca="1" si="5"/>
        <v>548.35952348567855</v>
      </c>
      <c r="S36" s="7"/>
      <c r="T36" s="28">
        <f t="shared" ca="1" si="6"/>
        <v>-0.99421616325976714</v>
      </c>
      <c r="U36" s="27">
        <f t="shared" ca="1" si="7"/>
        <v>0.14183546874948141</v>
      </c>
      <c r="V36" s="7"/>
      <c r="W36" s="28">
        <f t="shared" ca="1" si="8"/>
        <v>-0.99385320890257733</v>
      </c>
      <c r="X36" s="27">
        <f t="shared" ca="1" si="11"/>
        <v>90.304165856415011</v>
      </c>
      <c r="Y36" s="7"/>
      <c r="Z36" s="28">
        <f t="shared" si="12"/>
        <v>90.332999999999998</v>
      </c>
      <c r="AA36" s="27">
        <f t="shared" si="9"/>
        <v>1.5766082732040376</v>
      </c>
      <c r="AB36" s="7"/>
      <c r="AC36" s="28">
        <f t="shared" ca="1" si="0"/>
        <v>-2.883414358498726E-2</v>
      </c>
      <c r="AD36" s="27">
        <f t="shared" ca="1" si="10"/>
        <v>4.1810206302486108E-2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15127</v>
      </c>
      <c r="D37" s="26">
        <v>13719</v>
      </c>
      <c r="E37" s="26">
        <v>11385</v>
      </c>
      <c r="F37" s="26">
        <v>12767</v>
      </c>
      <c r="G37" s="27"/>
      <c r="H37" s="7"/>
      <c r="I37" s="28">
        <f t="shared" si="1"/>
        <v>3742</v>
      </c>
      <c r="J37" s="27">
        <f t="shared" si="1"/>
        <v>952</v>
      </c>
      <c r="K37" s="7"/>
      <c r="L37" s="171">
        <f t="shared" si="2"/>
        <v>-0.97461072217734135</v>
      </c>
      <c r="M37" s="27">
        <f t="shared" ca="1" si="3"/>
        <v>2.4587494341511253E-8</v>
      </c>
      <c r="N37" s="44"/>
      <c r="O37" s="44"/>
      <c r="P37" s="7"/>
      <c r="Q37" s="28">
        <f t="shared" ca="1" si="4"/>
        <v>3780.7270033783584</v>
      </c>
      <c r="R37" s="27">
        <f t="shared" ca="1" si="5"/>
        <v>926.35952348567855</v>
      </c>
      <c r="S37" s="7"/>
      <c r="T37" s="28">
        <f t="shared" ca="1" si="6"/>
        <v>-0.97538302332683002</v>
      </c>
      <c r="U37" s="27">
        <f t="shared" ca="1" si="7"/>
        <v>0.23960673904037516</v>
      </c>
      <c r="V37" s="7"/>
      <c r="W37" s="28">
        <f t="shared" ca="1" si="8"/>
        <v>-0.97476752617710383</v>
      </c>
      <c r="X37" s="27">
        <f t="shared" ca="1" si="11"/>
        <v>95.992200497159615</v>
      </c>
      <c r="Y37" s="7"/>
      <c r="Z37" s="28">
        <f t="shared" si="12"/>
        <v>96.012</v>
      </c>
      <c r="AA37" s="27">
        <f t="shared" si="9"/>
        <v>1.6757255214247957</v>
      </c>
      <c r="AB37" s="7"/>
      <c r="AC37" s="28">
        <f t="shared" ca="1" si="0"/>
        <v>-1.979950284038523E-2</v>
      </c>
      <c r="AD37" s="27">
        <f t="shared" ca="1" si="10"/>
        <v>-2.2431604886151035E-2</v>
      </c>
      <c r="AE37" s="7">
        <v>132</v>
      </c>
    </row>
    <row r="38" spans="1:31" s="26" customFormat="1" x14ac:dyDescent="0.25">
      <c r="A38" s="26">
        <v>18</v>
      </c>
      <c r="B38" s="26">
        <v>626</v>
      </c>
      <c r="C38" s="26">
        <v>15069</v>
      </c>
      <c r="D38" s="26">
        <v>13901</v>
      </c>
      <c r="E38" s="26">
        <v>11437</v>
      </c>
      <c r="F38" s="26">
        <v>12583</v>
      </c>
      <c r="G38" s="27"/>
      <c r="H38" s="7"/>
      <c r="I38" s="28">
        <f t="shared" si="1"/>
        <v>3632</v>
      </c>
      <c r="J38" s="27">
        <f t="shared" si="1"/>
        <v>1318</v>
      </c>
      <c r="K38" s="7"/>
      <c r="L38" s="171">
        <f t="shared" si="2"/>
        <v>-0.94647520846868383</v>
      </c>
      <c r="M38" s="27">
        <f t="shared" ca="1" si="3"/>
        <v>1.0952504450858022E-7</v>
      </c>
      <c r="N38" s="44"/>
      <c r="O38" s="44"/>
      <c r="P38" s="7"/>
      <c r="Q38" s="28">
        <f t="shared" ca="1" si="4"/>
        <v>3670.7270033783584</v>
      </c>
      <c r="R38" s="27">
        <f t="shared" ca="1" si="5"/>
        <v>1292.3595234856784</v>
      </c>
      <c r="S38" s="7"/>
      <c r="T38" s="28">
        <f t="shared" ca="1" si="6"/>
        <v>-0.94700431931829465</v>
      </c>
      <c r="U38" s="27">
        <f t="shared" ca="1" si="7"/>
        <v>0.33427415948076433</v>
      </c>
      <c r="V38" s="7"/>
      <c r="W38" s="28">
        <f t="shared" ca="1" si="8"/>
        <v>-0.94614426278657182</v>
      </c>
      <c r="X38" s="27">
        <f t="shared" ca="1" si="11"/>
        <v>101.64056389846985</v>
      </c>
      <c r="Y38" s="7"/>
      <c r="Z38" s="28">
        <f t="shared" si="12"/>
        <v>101.646</v>
      </c>
      <c r="AA38" s="27">
        <f t="shared" si="9"/>
        <v>1.7740573714821564</v>
      </c>
      <c r="AB38" s="7"/>
      <c r="AC38" s="28">
        <f t="shared" ca="1" si="0"/>
        <v>-5.4361015301509497E-3</v>
      </c>
      <c r="AD38" s="27">
        <f t="shared" ca="1" si="10"/>
        <v>2.3320883353562749E-2</v>
      </c>
      <c r="AE38" s="7">
        <v>131</v>
      </c>
    </row>
    <row r="39" spans="1:31" s="26" customFormat="1" x14ac:dyDescent="0.25">
      <c r="A39" s="26">
        <v>19</v>
      </c>
      <c r="B39" s="26">
        <v>631</v>
      </c>
      <c r="C39" s="26">
        <v>15010</v>
      </c>
      <c r="D39" s="26">
        <v>14088</v>
      </c>
      <c r="E39" s="26">
        <v>11519</v>
      </c>
      <c r="F39" s="26">
        <v>12422</v>
      </c>
      <c r="G39" s="27"/>
      <c r="H39" s="7"/>
      <c r="I39" s="28">
        <f t="shared" si="1"/>
        <v>3491</v>
      </c>
      <c r="J39" s="27">
        <f t="shared" si="1"/>
        <v>1666</v>
      </c>
      <c r="K39" s="7"/>
      <c r="L39" s="171">
        <f t="shared" si="2"/>
        <v>-0.90886445660358017</v>
      </c>
      <c r="M39" s="27">
        <f t="shared" ca="1" si="3"/>
        <v>4.5011246863478222E-7</v>
      </c>
      <c r="N39" s="44"/>
      <c r="O39" s="44"/>
      <c r="P39" s="7"/>
      <c r="Q39" s="28">
        <f t="shared" ca="1" si="4"/>
        <v>3529.7270033783584</v>
      </c>
      <c r="R39" s="27">
        <f t="shared" ca="1" si="5"/>
        <v>1640.3595234856784</v>
      </c>
      <c r="S39" s="7"/>
      <c r="T39" s="28">
        <f t="shared" ca="1" si="6"/>
        <v>-0.91062798054371752</v>
      </c>
      <c r="U39" s="27">
        <f t="shared" ca="1" si="7"/>
        <v>0.42428580514539666</v>
      </c>
      <c r="V39" s="7"/>
      <c r="W39" s="28">
        <f t="shared" ca="1" si="8"/>
        <v>-0.90953536082076381</v>
      </c>
      <c r="X39" s="27">
        <f t="shared" ca="1" si="11"/>
        <v>107.19058222833485</v>
      </c>
      <c r="Y39" s="7"/>
      <c r="Z39" s="28">
        <f t="shared" si="12"/>
        <v>107.325</v>
      </c>
      <c r="AA39" s="27">
        <f t="shared" si="9"/>
        <v>1.8731746197029142</v>
      </c>
      <c r="AB39" s="7"/>
      <c r="AC39" s="28">
        <f t="shared" ca="1" si="0"/>
        <v>-0.13441777166515578</v>
      </c>
      <c r="AD39" s="27">
        <f t="shared" ca="1" si="10"/>
        <v>7.9261679095694149E-2</v>
      </c>
      <c r="AE39" s="7">
        <v>130</v>
      </c>
    </row>
    <row r="40" spans="1:31" s="26" customFormat="1" x14ac:dyDescent="0.25">
      <c r="A40" s="26">
        <v>20</v>
      </c>
      <c r="B40" s="26">
        <v>606</v>
      </c>
      <c r="C40" s="26">
        <v>14907</v>
      </c>
      <c r="D40" s="26">
        <v>14236</v>
      </c>
      <c r="E40" s="26">
        <v>11592</v>
      </c>
      <c r="F40" s="26">
        <v>12244</v>
      </c>
      <c r="G40" s="27"/>
      <c r="H40" s="7"/>
      <c r="I40" s="28">
        <f t="shared" si="1"/>
        <v>3315</v>
      </c>
      <c r="J40" s="27">
        <f t="shared" si="1"/>
        <v>1992</v>
      </c>
      <c r="K40" s="7"/>
      <c r="L40" s="171">
        <f t="shared" si="2"/>
        <v>-0.86434245268378018</v>
      </c>
      <c r="M40" s="27">
        <f t="shared" ca="1" si="3"/>
        <v>1.856894367051529E-7</v>
      </c>
      <c r="N40" s="44"/>
      <c r="O40" s="44"/>
      <c r="P40" s="7"/>
      <c r="Q40" s="28">
        <f t="shared" ca="1" si="4"/>
        <v>3353.7270033783584</v>
      </c>
      <c r="R40" s="27">
        <f t="shared" ca="1" si="5"/>
        <v>1966.3595234856784</v>
      </c>
      <c r="S40" s="7"/>
      <c r="T40" s="28">
        <f t="shared" ca="1" si="6"/>
        <v>-0.86522205413006104</v>
      </c>
      <c r="U40" s="27">
        <f t="shared" ca="1" si="7"/>
        <v>0.50860705941743733</v>
      </c>
      <c r="V40" s="7"/>
      <c r="W40" s="28">
        <f t="shared" ca="1" si="8"/>
        <v>-0.86391153571184109</v>
      </c>
      <c r="X40" s="27">
        <f t="shared" ca="1" si="11"/>
        <v>112.66859659515103</v>
      </c>
      <c r="Y40" s="7"/>
      <c r="Z40" s="28">
        <f t="shared" si="12"/>
        <v>112.779</v>
      </c>
      <c r="AA40" s="27">
        <f t="shared" si="9"/>
        <v>1.9683648771066846</v>
      </c>
      <c r="AB40" s="7"/>
      <c r="AC40" s="28">
        <f t="shared" ca="1" si="0"/>
        <v>-0.1104034048489666</v>
      </c>
      <c r="AD40" s="27">
        <f t="shared" ca="1" si="10"/>
        <v>1.4736340609672993E-2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14814</v>
      </c>
      <c r="D41" s="26">
        <v>14404</v>
      </c>
      <c r="E41" s="26">
        <v>11702</v>
      </c>
      <c r="F41" s="26">
        <v>12094</v>
      </c>
      <c r="G41" s="27"/>
      <c r="H41" s="7"/>
      <c r="I41" s="28">
        <f t="shared" si="1"/>
        <v>3112</v>
      </c>
      <c r="J41" s="27">
        <f t="shared" si="1"/>
        <v>2310</v>
      </c>
      <c r="K41" s="7"/>
      <c r="L41" s="171">
        <f t="shared" si="2"/>
        <v>-0.81171878457335789</v>
      </c>
      <c r="M41" s="27">
        <f t="shared" ca="1" si="3"/>
        <v>1.5322182651196103E-7</v>
      </c>
      <c r="N41" s="44"/>
      <c r="O41" s="44"/>
      <c r="P41" s="7"/>
      <c r="Q41" s="28">
        <f t="shared" ca="1" si="4"/>
        <v>3150.7270033783584</v>
      </c>
      <c r="R41" s="27">
        <f t="shared" ca="1" si="5"/>
        <v>2284.3595234856784</v>
      </c>
      <c r="S41" s="7"/>
      <c r="T41" s="28">
        <f t="shared" ca="1" si="6"/>
        <v>-0.81285044582340027</v>
      </c>
      <c r="U41" s="27">
        <f t="shared" ca="1" si="7"/>
        <v>0.59085908045580826</v>
      </c>
      <c r="V41" s="7"/>
      <c r="W41" s="28">
        <f t="shared" ca="1" si="8"/>
        <v>-0.81132734897646874</v>
      </c>
      <c r="X41" s="27">
        <f t="shared" ca="1" si="11"/>
        <v>118.24661228830956</v>
      </c>
      <c r="Y41" s="7"/>
      <c r="Z41" s="28">
        <f t="shared" si="12"/>
        <v>118.25999999999999</v>
      </c>
      <c r="AA41" s="27">
        <f t="shared" si="9"/>
        <v>2.0640263734084936</v>
      </c>
      <c r="AB41" s="7"/>
      <c r="AC41" s="28">
        <f t="shared" ca="1" si="0"/>
        <v>-1.3387711690427295E-2</v>
      </c>
      <c r="AD41" s="27">
        <f t="shared" ca="1" si="10"/>
        <v>-1.8510414337583825E-2</v>
      </c>
      <c r="AE41" s="7">
        <v>128</v>
      </c>
    </row>
    <row r="42" spans="1:31" s="26" customFormat="1" x14ac:dyDescent="0.25">
      <c r="A42" s="26">
        <v>22</v>
      </c>
      <c r="B42" s="26">
        <v>630</v>
      </c>
      <c r="C42" s="26">
        <v>14693</v>
      </c>
      <c r="D42" s="26">
        <v>14547</v>
      </c>
      <c r="E42" s="26">
        <v>11816</v>
      </c>
      <c r="F42" s="26">
        <v>11942</v>
      </c>
      <c r="G42" s="27"/>
      <c r="H42" s="7"/>
      <c r="I42" s="28">
        <f t="shared" si="1"/>
        <v>2877</v>
      </c>
      <c r="J42" s="27">
        <f t="shared" si="1"/>
        <v>2605</v>
      </c>
      <c r="K42" s="7"/>
      <c r="L42" s="171">
        <f t="shared" si="2"/>
        <v>-0.74947835857117207</v>
      </c>
      <c r="M42" s="27">
        <f t="shared" ca="1" si="3"/>
        <v>1.0496324168759048E-6</v>
      </c>
      <c r="N42" s="44"/>
      <c r="O42" s="44"/>
      <c r="P42" s="7"/>
      <c r="Q42" s="28">
        <f t="shared" ca="1" si="4"/>
        <v>2915.7270033783584</v>
      </c>
      <c r="R42" s="27">
        <f t="shared" ca="1" si="5"/>
        <v>2579.3595234856784</v>
      </c>
      <c r="S42" s="7"/>
      <c r="T42" s="28">
        <f t="shared" ca="1" si="6"/>
        <v>-0.75222321453243834</v>
      </c>
      <c r="U42" s="27">
        <f t="shared" ca="1" si="7"/>
        <v>0.66716205594737876</v>
      </c>
      <c r="V42" s="7"/>
      <c r="W42" s="28">
        <f t="shared" ca="1" si="8"/>
        <v>-0.75050287426986872</v>
      </c>
      <c r="X42" s="27">
        <f t="shared" ca="1" si="11"/>
        <v>123.81777740759475</v>
      </c>
      <c r="Y42" s="7"/>
      <c r="Z42" s="28">
        <f t="shared" si="12"/>
        <v>123.92999999999999</v>
      </c>
      <c r="AA42" s="27">
        <f t="shared" si="9"/>
        <v>2.1629865419965721</v>
      </c>
      <c r="AB42" s="7"/>
      <c r="AC42" s="28">
        <f t="shared" ca="1" si="0"/>
        <v>-0.11222259240524579</v>
      </c>
      <c r="AD42" s="27">
        <f t="shared" ca="1" si="10"/>
        <v>5.0725058968026815E-2</v>
      </c>
      <c r="AE42" s="7">
        <v>127</v>
      </c>
    </row>
    <row r="43" spans="1:31" s="26" customFormat="1" x14ac:dyDescent="0.25">
      <c r="A43" s="26">
        <v>23</v>
      </c>
      <c r="B43" s="26">
        <v>619</v>
      </c>
      <c r="C43" s="26">
        <v>14564</v>
      </c>
      <c r="D43" s="26">
        <v>14688</v>
      </c>
      <c r="E43" s="26">
        <v>11952</v>
      </c>
      <c r="F43" s="26">
        <v>11811</v>
      </c>
      <c r="G43" s="27"/>
      <c r="H43" s="7"/>
      <c r="I43" s="28">
        <f t="shared" si="1"/>
        <v>2612</v>
      </c>
      <c r="J43" s="27">
        <f t="shared" si="1"/>
        <v>2877</v>
      </c>
      <c r="K43" s="7"/>
      <c r="L43" s="171">
        <f t="shared" si="2"/>
        <v>-0.68118012804959882</v>
      </c>
      <c r="M43" s="27">
        <f t="shared" ca="1" si="3"/>
        <v>5.9901671208490389E-7</v>
      </c>
      <c r="N43" s="44"/>
      <c r="O43" s="44"/>
      <c r="P43" s="7"/>
      <c r="Q43" s="28">
        <f t="shared" ca="1" si="4"/>
        <v>2650.7270033783584</v>
      </c>
      <c r="R43" s="27">
        <f t="shared" ca="1" si="5"/>
        <v>2851.3595234856784</v>
      </c>
      <c r="S43" s="7"/>
      <c r="T43" s="28">
        <f t="shared" ca="1" si="6"/>
        <v>-0.68385633669369406</v>
      </c>
      <c r="U43" s="27">
        <f t="shared" ca="1" si="7"/>
        <v>0.73751598589214884</v>
      </c>
      <c r="V43" s="7"/>
      <c r="W43" s="28">
        <f t="shared" ca="1" si="8"/>
        <v>-0.68195408974896443</v>
      </c>
      <c r="X43" s="27">
        <f t="shared" ca="1" si="11"/>
        <v>129.42374182111706</v>
      </c>
      <c r="Y43" s="7"/>
      <c r="Z43" s="28">
        <f t="shared" si="12"/>
        <v>129.501</v>
      </c>
      <c r="AA43" s="27">
        <f t="shared" si="9"/>
        <v>2.2602188346251766</v>
      </c>
      <c r="AB43" s="7"/>
      <c r="AC43" s="28">
        <f t="shared" ca="1" si="0"/>
        <v>-7.725817888294273E-2</v>
      </c>
      <c r="AD43" s="27">
        <f t="shared" ca="1" si="10"/>
        <v>5.8422161858771915E-2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14414</v>
      </c>
      <c r="D44" s="26">
        <v>14811</v>
      </c>
      <c r="E44" s="26">
        <v>12098</v>
      </c>
      <c r="F44" s="26">
        <v>11688</v>
      </c>
      <c r="G44" s="27"/>
      <c r="H44" s="7"/>
      <c r="I44" s="28">
        <f t="shared" si="1"/>
        <v>2316</v>
      </c>
      <c r="J44" s="27">
        <f t="shared" si="1"/>
        <v>3123</v>
      </c>
      <c r="K44" s="7"/>
      <c r="L44" s="171">
        <f t="shared" si="2"/>
        <v>-0.60531820778012524</v>
      </c>
      <c r="M44" s="27">
        <f t="shared" ca="1" si="3"/>
        <v>1.1406745100237244E-8</v>
      </c>
      <c r="N44" s="44"/>
      <c r="O44" s="44"/>
      <c r="P44" s="7"/>
      <c r="Q44" s="28">
        <f t="shared" ca="1" si="4"/>
        <v>2354.7270033783584</v>
      </c>
      <c r="R44" s="27">
        <f t="shared" ca="1" si="5"/>
        <v>3097.3595234856784</v>
      </c>
      <c r="S44" s="7"/>
      <c r="T44" s="28">
        <f t="shared" ca="1" si="6"/>
        <v>-0.60749182408890801</v>
      </c>
      <c r="U44" s="27">
        <f t="shared" ca="1" si="7"/>
        <v>0.80114490782749237</v>
      </c>
      <c r="V44" s="7"/>
      <c r="W44" s="28">
        <f t="shared" ca="1" si="8"/>
        <v>-0.60542501014480055</v>
      </c>
      <c r="X44" s="27">
        <f t="shared" ca="1" si="11"/>
        <v>135.10384198626298</v>
      </c>
      <c r="Y44" s="7"/>
      <c r="Z44" s="28">
        <f t="shared" si="12"/>
        <v>135.15299999999999</v>
      </c>
      <c r="AA44" s="27">
        <f t="shared" si="9"/>
        <v>2.3588648439478961</v>
      </c>
      <c r="AB44" s="7"/>
      <c r="AC44" s="28">
        <f t="shared" ca="1" si="0"/>
        <v>-4.9158013737013562E-2</v>
      </c>
      <c r="AD44" s="27">
        <f t="shared" ca="1" si="10"/>
        <v>5.1728390963290849E-2</v>
      </c>
      <c r="AE44" s="7">
        <v>125</v>
      </c>
    </row>
    <row r="45" spans="1:31" s="26" customFormat="1" x14ac:dyDescent="0.25">
      <c r="A45" s="26">
        <v>25</v>
      </c>
      <c r="B45" s="26">
        <v>642</v>
      </c>
      <c r="C45" s="26">
        <v>14248</v>
      </c>
      <c r="D45" s="26">
        <v>14912</v>
      </c>
      <c r="E45" s="26">
        <v>12255</v>
      </c>
      <c r="F45" s="26">
        <v>11575</v>
      </c>
      <c r="G45" s="27"/>
      <c r="H45" s="7"/>
      <c r="I45" s="28">
        <f t="shared" si="1"/>
        <v>1993</v>
      </c>
      <c r="J45" s="27">
        <f t="shared" si="1"/>
        <v>3337</v>
      </c>
      <c r="K45" s="7"/>
      <c r="L45" s="171">
        <f t="shared" si="2"/>
        <v>-0.52168888311460881</v>
      </c>
      <c r="M45" s="27">
        <f t="shared" ca="1" si="3"/>
        <v>6.9019841479272627E-8</v>
      </c>
      <c r="N45" s="44"/>
      <c r="O45" s="44"/>
      <c r="P45" s="7"/>
      <c r="Q45" s="28">
        <f t="shared" ca="1" si="4"/>
        <v>2031.7270033783584</v>
      </c>
      <c r="R45" s="27">
        <f t="shared" ca="1" si="5"/>
        <v>3311.3595234856784</v>
      </c>
      <c r="S45" s="7"/>
      <c r="T45" s="28">
        <f t="shared" ca="1" si="6"/>
        <v>-0.52416162959111778</v>
      </c>
      <c r="U45" s="27">
        <f t="shared" ca="1" si="7"/>
        <v>0.85649689682815711</v>
      </c>
      <c r="V45" s="7"/>
      <c r="W45" s="28">
        <f t="shared" ca="1" si="8"/>
        <v>-0.52195159939023572</v>
      </c>
      <c r="X45" s="27">
        <f t="shared" ca="1" si="11"/>
        <v>140.82392811476905</v>
      </c>
      <c r="Y45" s="7"/>
      <c r="Z45" s="28">
        <f t="shared" si="12"/>
        <v>140.93099999999998</v>
      </c>
      <c r="AA45" s="27">
        <f t="shared" si="9"/>
        <v>2.4597099681281285</v>
      </c>
      <c r="AB45" s="7"/>
      <c r="AC45" s="28">
        <f t="shared" ca="1" si="0"/>
        <v>-0.10707188523093691</v>
      </c>
      <c r="AD45" s="27">
        <f t="shared" ca="1" si="10"/>
        <v>5.2125231645959502E-2</v>
      </c>
      <c r="AE45" s="7">
        <v>124</v>
      </c>
    </row>
    <row r="46" spans="1:31" s="26" customFormat="1" x14ac:dyDescent="0.25">
      <c r="A46" s="26">
        <v>26</v>
      </c>
      <c r="B46" s="26">
        <v>635</v>
      </c>
      <c r="C46" s="26">
        <v>14090</v>
      </c>
      <c r="D46" s="26">
        <v>15017</v>
      </c>
      <c r="E46" s="26">
        <v>12433</v>
      </c>
      <c r="F46" s="26">
        <v>11488</v>
      </c>
      <c r="G46" s="27"/>
      <c r="H46" s="7"/>
      <c r="I46" s="28">
        <f t="shared" si="1"/>
        <v>1657</v>
      </c>
      <c r="J46" s="27">
        <f t="shared" si="1"/>
        <v>3529</v>
      </c>
      <c r="K46" s="7"/>
      <c r="L46" s="171">
        <f t="shared" si="2"/>
        <v>-0.43375503443916086</v>
      </c>
      <c r="M46" s="27">
        <f t="shared" ca="1" si="3"/>
        <v>1.9154304778873562E-6</v>
      </c>
      <c r="N46" s="44"/>
      <c r="O46" s="44"/>
      <c r="P46" s="7"/>
      <c r="Q46" s="28">
        <f t="shared" ca="1" si="4"/>
        <v>1695.7270033783584</v>
      </c>
      <c r="R46" s="27">
        <f t="shared" ca="1" si="5"/>
        <v>3503.3595234856784</v>
      </c>
      <c r="S46" s="7"/>
      <c r="T46" s="28">
        <f t="shared" ca="1" si="6"/>
        <v>-0.43747758825595523</v>
      </c>
      <c r="U46" s="27">
        <f t="shared" ca="1" si="7"/>
        <v>0.9061584944362302</v>
      </c>
      <c r="V46" s="7"/>
      <c r="W46" s="28">
        <f t="shared" ca="1" si="8"/>
        <v>-0.43513902521871373</v>
      </c>
      <c r="X46" s="27">
        <f t="shared" ca="1" si="11"/>
        <v>146.53176782176712</v>
      </c>
      <c r="Y46" s="7"/>
      <c r="Z46" s="28">
        <f t="shared" si="12"/>
        <v>146.64599999999999</v>
      </c>
      <c r="AA46" s="27">
        <f t="shared" si="9"/>
        <v>2.559455534879604</v>
      </c>
      <c r="AB46" s="7"/>
      <c r="AC46" s="28">
        <f t="shared" ca="1" si="0"/>
        <v>-0.11423217823286791</v>
      </c>
      <c r="AD46" s="27">
        <f t="shared" ca="1" si="10"/>
        <v>0.14190920139787977</v>
      </c>
      <c r="AE46" s="7">
        <v>123</v>
      </c>
    </row>
    <row r="47" spans="1:31" s="26" customFormat="1" x14ac:dyDescent="0.25">
      <c r="A47" s="26">
        <v>27</v>
      </c>
      <c r="B47" s="26">
        <v>612</v>
      </c>
      <c r="C47" s="26">
        <v>13912</v>
      </c>
      <c r="D47" s="26">
        <v>15089</v>
      </c>
      <c r="E47" s="26">
        <v>12601</v>
      </c>
      <c r="F47" s="26">
        <v>11414</v>
      </c>
      <c r="G47" s="27"/>
      <c r="H47" s="7"/>
      <c r="I47" s="28">
        <f t="shared" si="1"/>
        <v>1311</v>
      </c>
      <c r="J47" s="27">
        <f t="shared" si="1"/>
        <v>3675</v>
      </c>
      <c r="K47" s="7"/>
      <c r="L47" s="171">
        <f t="shared" si="2"/>
        <v>-0.34491637614587839</v>
      </c>
      <c r="M47" s="27">
        <f t="shared" ca="1" si="3"/>
        <v>7.411646433956212E-7</v>
      </c>
      <c r="N47" s="44"/>
      <c r="O47" s="44"/>
      <c r="P47" s="7"/>
      <c r="Q47" s="28">
        <f t="shared" ca="1" si="4"/>
        <v>1349.7270033783584</v>
      </c>
      <c r="R47" s="27">
        <f t="shared" ca="1" si="5"/>
        <v>3649.3595234856784</v>
      </c>
      <c r="S47" s="7"/>
      <c r="T47" s="28">
        <f t="shared" ca="1" si="6"/>
        <v>-0.34821366473819854</v>
      </c>
      <c r="U47" s="27">
        <f t="shared" ca="1" si="7"/>
        <v>0.94392200095070233</v>
      </c>
      <c r="V47" s="7"/>
      <c r="W47" s="28">
        <f t="shared" ca="1" si="8"/>
        <v>-0.34577728534166829</v>
      </c>
      <c r="X47" s="27">
        <f t="shared" ca="1" si="11"/>
        <v>152.06339347672645</v>
      </c>
      <c r="Y47" s="7"/>
      <c r="Z47" s="28">
        <f t="shared" si="12"/>
        <v>152.154</v>
      </c>
      <c r="AA47" s="27">
        <f t="shared" si="9"/>
        <v>2.6555882700794524</v>
      </c>
      <c r="AB47" s="7"/>
      <c r="AC47" s="28">
        <f t="shared" ca="1" si="0"/>
        <v>-9.060652327355001E-2</v>
      </c>
      <c r="AD47" s="27">
        <f t="shared" ca="1" si="10"/>
        <v>5.090250878470215E-2</v>
      </c>
      <c r="AE47" s="7">
        <v>122</v>
      </c>
    </row>
    <row r="48" spans="1:31" s="26" customFormat="1" x14ac:dyDescent="0.25">
      <c r="A48" s="26">
        <v>28</v>
      </c>
      <c r="B48" s="26">
        <v>614</v>
      </c>
      <c r="C48" s="26">
        <v>13730</v>
      </c>
      <c r="D48" s="26">
        <v>15139</v>
      </c>
      <c r="E48" s="26">
        <v>12781</v>
      </c>
      <c r="F48" s="26">
        <v>11357</v>
      </c>
      <c r="G48" s="27"/>
      <c r="H48" s="7"/>
      <c r="I48" s="28">
        <f t="shared" si="1"/>
        <v>949</v>
      </c>
      <c r="J48" s="27">
        <f t="shared" si="1"/>
        <v>3782</v>
      </c>
      <c r="K48" s="7"/>
      <c r="L48" s="171">
        <f t="shared" si="2"/>
        <v>-0.25258835702496429</v>
      </c>
      <c r="M48" s="27">
        <f t="shared" ca="1" si="3"/>
        <v>7.5398181009853196E-8</v>
      </c>
      <c r="N48" s="44"/>
      <c r="O48" s="44"/>
      <c r="P48" s="7"/>
      <c r="Q48" s="28">
        <f t="shared" ca="1" si="4"/>
        <v>987.72700337835852</v>
      </c>
      <c r="R48" s="27">
        <f t="shared" ca="1" si="5"/>
        <v>3756.3595234856784</v>
      </c>
      <c r="S48" s="7"/>
      <c r="T48" s="28">
        <f t="shared" ca="1" si="6"/>
        <v>-0.25482192972829132</v>
      </c>
      <c r="U48" s="27">
        <f t="shared" ca="1" si="7"/>
        <v>0.97159799545103476</v>
      </c>
      <c r="V48" s="7"/>
      <c r="W48" s="28">
        <f t="shared" ca="1" si="8"/>
        <v>-0.25231376973281505</v>
      </c>
      <c r="X48" s="27">
        <f t="shared" ca="1" si="11"/>
        <v>157.62462492328041</v>
      </c>
      <c r="Y48" s="7"/>
      <c r="Z48" s="28">
        <f t="shared" si="12"/>
        <v>157.68</v>
      </c>
      <c r="AA48" s="27">
        <f t="shared" si="9"/>
        <v>2.752035164544659</v>
      </c>
      <c r="AB48" s="7"/>
      <c r="AC48" s="28">
        <f t="shared" ca="1" si="0"/>
        <v>-5.5375076719599292E-2</v>
      </c>
      <c r="AD48" s="27">
        <f t="shared" ca="1" si="10"/>
        <v>-7.8128738725808944E-3</v>
      </c>
      <c r="AE48" s="7">
        <v>121</v>
      </c>
    </row>
    <row r="49" spans="1:31" s="26" customFormat="1" x14ac:dyDescent="0.25">
      <c r="A49" s="26">
        <v>29</v>
      </c>
      <c r="B49" s="26">
        <v>610</v>
      </c>
      <c r="C49" s="26">
        <v>13548</v>
      </c>
      <c r="D49" s="26">
        <v>15181</v>
      </c>
      <c r="E49" s="26">
        <v>12962</v>
      </c>
      <c r="F49" s="26">
        <v>11319</v>
      </c>
      <c r="G49" s="27"/>
      <c r="H49" s="7"/>
      <c r="I49" s="28">
        <f t="shared" si="1"/>
        <v>586</v>
      </c>
      <c r="J49" s="27">
        <f t="shared" si="1"/>
        <v>3862</v>
      </c>
      <c r="K49" s="7"/>
      <c r="L49" s="171">
        <f t="shared" si="2"/>
        <v>-0.15853556120326767</v>
      </c>
      <c r="M49" s="27">
        <f t="shared" ca="1" si="3"/>
        <v>5.585787745163138E-9</v>
      </c>
      <c r="N49" s="44"/>
      <c r="O49" s="44"/>
      <c r="P49" s="7"/>
      <c r="Q49" s="28">
        <f t="shared" ca="1" si="4"/>
        <v>624.72700337835852</v>
      </c>
      <c r="R49" s="27">
        <f t="shared" ca="1" si="5"/>
        <v>3836.3595234856784</v>
      </c>
      <c r="S49" s="7"/>
      <c r="T49" s="28">
        <f t="shared" ca="1" si="6"/>
        <v>-0.16117220650012462</v>
      </c>
      <c r="U49" s="27">
        <f t="shared" ca="1" si="7"/>
        <v>0.99229032778773174</v>
      </c>
      <c r="V49" s="7"/>
      <c r="W49" s="28">
        <f t="shared" ca="1" si="8"/>
        <v>-0.15861029933105505</v>
      </c>
      <c r="X49" s="27">
        <f t="shared" ca="1" si="11"/>
        <v>163.10068912149518</v>
      </c>
      <c r="Y49" s="7"/>
      <c r="Z49" s="28">
        <f t="shared" si="12"/>
        <v>163.17000000000002</v>
      </c>
      <c r="AA49" s="27">
        <f t="shared" si="9"/>
        <v>2.8478537404791475</v>
      </c>
      <c r="AB49" s="7"/>
      <c r="AC49" s="28">
        <f t="shared" ca="1" si="0"/>
        <v>-6.9310878504836637E-2</v>
      </c>
      <c r="AD49" s="27">
        <f t="shared" ca="1" si="10"/>
        <v>5.9676645940612616E-2</v>
      </c>
      <c r="AE49" s="7">
        <v>120</v>
      </c>
    </row>
    <row r="50" spans="1:31" s="26" customFormat="1" x14ac:dyDescent="0.25">
      <c r="A50" s="26">
        <v>30</v>
      </c>
      <c r="B50" s="26">
        <v>621</v>
      </c>
      <c r="C50" s="26">
        <v>13354</v>
      </c>
      <c r="D50" s="26">
        <v>15198</v>
      </c>
      <c r="E50" s="26">
        <v>13145</v>
      </c>
      <c r="F50" s="26">
        <v>11295</v>
      </c>
      <c r="G50" s="27"/>
      <c r="H50" s="7"/>
      <c r="I50" s="28">
        <f t="shared" si="1"/>
        <v>209</v>
      </c>
      <c r="J50" s="27">
        <f t="shared" si="1"/>
        <v>3903</v>
      </c>
      <c r="K50" s="7"/>
      <c r="L50" s="171">
        <f t="shared" si="2"/>
        <v>-6.129833173596913E-2</v>
      </c>
      <c r="M50" s="27">
        <f t="shared" ca="1" si="3"/>
        <v>5.1527267738907612E-10</v>
      </c>
      <c r="N50" s="44"/>
      <c r="O50" s="44"/>
      <c r="P50" s="7"/>
      <c r="Q50" s="28">
        <f t="shared" ca="1" si="4"/>
        <v>247.72700337835849</v>
      </c>
      <c r="R50" s="27">
        <f t="shared" ca="1" si="5"/>
        <v>3877.3595234856784</v>
      </c>
      <c r="S50" s="7"/>
      <c r="T50" s="28">
        <f t="shared" ca="1" si="6"/>
        <v>-6.3910648216326138E-2</v>
      </c>
      <c r="U50" s="27">
        <f t="shared" ca="1" si="7"/>
        <v>1.002895148110289</v>
      </c>
      <c r="V50" s="7"/>
      <c r="W50" s="28">
        <f t="shared" ca="1" si="8"/>
        <v>-6.1321031354410617E-2</v>
      </c>
      <c r="X50" s="27">
        <f t="shared" ca="1" si="11"/>
        <v>168.68323674561248</v>
      </c>
      <c r="Y50" s="7"/>
      <c r="Z50" s="28">
        <f t="shared" si="12"/>
        <v>168.75900000000001</v>
      </c>
      <c r="AA50" s="27">
        <f t="shared" si="9"/>
        <v>2.945400192373111</v>
      </c>
      <c r="AB50" s="7"/>
      <c r="AC50" s="28">
        <f t="shared" ca="1" si="0"/>
        <v>-7.5763254387538836E-2</v>
      </c>
      <c r="AD50" s="27">
        <f t="shared" ca="1" si="10"/>
        <v>7.398709148725402E-2</v>
      </c>
      <c r="AE50" s="7">
        <v>119</v>
      </c>
    </row>
    <row r="51" spans="1:31" s="26" customFormat="1" x14ac:dyDescent="0.25">
      <c r="A51" s="26">
        <v>31</v>
      </c>
      <c r="B51" s="26">
        <v>631</v>
      </c>
      <c r="C51" s="26">
        <v>13164</v>
      </c>
      <c r="D51" s="26">
        <v>15202</v>
      </c>
      <c r="E51" s="26">
        <v>13344</v>
      </c>
      <c r="F51" s="26">
        <v>11297</v>
      </c>
      <c r="G51" s="27"/>
      <c r="H51" s="7"/>
      <c r="I51" s="28">
        <f t="shared" si="1"/>
        <v>-180</v>
      </c>
      <c r="J51" s="27">
        <f t="shared" si="1"/>
        <v>3905</v>
      </c>
      <c r="K51" s="7"/>
      <c r="L51" s="171">
        <f t="shared" si="2"/>
        <v>3.8096643161706495E-2</v>
      </c>
      <c r="M51" s="27">
        <f t="shared" ca="1" si="3"/>
        <v>8.8625820778371544E-7</v>
      </c>
      <c r="N51" s="44"/>
      <c r="O51" s="44"/>
      <c r="P51" s="7"/>
      <c r="Q51" s="28">
        <f t="shared" ca="1" si="4"/>
        <v>-141.27299662164151</v>
      </c>
      <c r="R51" s="27">
        <f t="shared" ca="1" si="5"/>
        <v>3879.3595234856784</v>
      </c>
      <c r="S51" s="7"/>
      <c r="T51" s="28">
        <f t="shared" ca="1" si="6"/>
        <v>3.6446768686585279E-2</v>
      </c>
      <c r="U51" s="27">
        <f t="shared" ca="1" si="7"/>
        <v>1.0034124564187066</v>
      </c>
      <c r="V51" s="7"/>
      <c r="W51" s="28">
        <f t="shared" ca="1" si="8"/>
        <v>3.9038056040194842E-2</v>
      </c>
      <c r="X51" s="27">
        <f t="shared" ca="1" si="11"/>
        <v>174.41015991545021</v>
      </c>
      <c r="Y51" s="7"/>
      <c r="Z51" s="28">
        <f t="shared" si="12"/>
        <v>174.43800000000002</v>
      </c>
      <c r="AA51" s="27">
        <f t="shared" si="9"/>
        <v>3.0445174405938689</v>
      </c>
      <c r="AB51" s="7"/>
      <c r="AC51" s="28">
        <f t="shared" ca="1" si="0"/>
        <v>-2.7840084549808353E-2</v>
      </c>
      <c r="AD51" s="27">
        <f t="shared" ca="1" si="10"/>
        <v>-2.7954998477923709E-2</v>
      </c>
      <c r="AE51" s="7">
        <v>118</v>
      </c>
    </row>
    <row r="52" spans="1:31" s="26" customFormat="1" x14ac:dyDescent="0.25">
      <c r="A52" s="26">
        <v>32</v>
      </c>
      <c r="B52" s="26">
        <v>628</v>
      </c>
      <c r="C52" s="26">
        <v>12980</v>
      </c>
      <c r="D52" s="26">
        <v>15187</v>
      </c>
      <c r="E52" s="26">
        <v>13533</v>
      </c>
      <c r="F52" s="26">
        <v>11314</v>
      </c>
      <c r="G52" s="27"/>
      <c r="H52" s="7"/>
      <c r="I52" s="28">
        <f t="shared" si="1"/>
        <v>-553</v>
      </c>
      <c r="J52" s="27">
        <f t="shared" si="1"/>
        <v>3873</v>
      </c>
      <c r="K52" s="7"/>
      <c r="L52" s="171">
        <f t="shared" si="2"/>
        <v>0.13664967375673126</v>
      </c>
      <c r="M52" s="27">
        <f t="shared" ca="1" si="3"/>
        <v>1.9685925682745795E-6</v>
      </c>
      <c r="N52" s="44"/>
      <c r="O52" s="44"/>
      <c r="P52" s="7"/>
      <c r="Q52" s="28">
        <f t="shared" ca="1" si="4"/>
        <v>-514.27299662164148</v>
      </c>
      <c r="R52" s="27">
        <f t="shared" ca="1" si="5"/>
        <v>3847.3595234856784</v>
      </c>
      <c r="S52" s="7"/>
      <c r="T52" s="28">
        <f t="shared" ca="1" si="6"/>
        <v>0.13267637409734609</v>
      </c>
      <c r="U52" s="27">
        <f t="shared" ca="1" si="7"/>
        <v>0.99513552348402767</v>
      </c>
      <c r="V52" s="7"/>
      <c r="W52" s="28">
        <f t="shared" ca="1" si="8"/>
        <v>0.13524660833834387</v>
      </c>
      <c r="X52" s="27">
        <f t="shared" ca="1" si="11"/>
        <v>179.92169416893319</v>
      </c>
      <c r="Y52" s="7"/>
      <c r="Z52" s="28">
        <f t="shared" si="12"/>
        <v>180.09</v>
      </c>
      <c r="AA52" s="27">
        <f t="shared" si="9"/>
        <v>3.1431634499165879</v>
      </c>
      <c r="AB52" s="7"/>
      <c r="AC52" s="28">
        <f t="shared" ca="1" si="0"/>
        <v>-0.16830583106681729</v>
      </c>
      <c r="AD52" s="27">
        <f t="shared" ca="1" si="10"/>
        <v>0.10119185566793476</v>
      </c>
      <c r="AE52" s="7">
        <v>117</v>
      </c>
    </row>
    <row r="53" spans="1:31" s="26" customFormat="1" x14ac:dyDescent="0.25">
      <c r="A53" s="26">
        <v>33</v>
      </c>
      <c r="B53" s="26">
        <v>638</v>
      </c>
      <c r="C53" s="26">
        <v>12784</v>
      </c>
      <c r="D53" s="26">
        <v>15156</v>
      </c>
      <c r="E53" s="26">
        <v>13724</v>
      </c>
      <c r="F53" s="26">
        <v>11353</v>
      </c>
      <c r="G53" s="27"/>
      <c r="H53" s="7"/>
      <c r="I53" s="28">
        <f t="shared" si="1"/>
        <v>-940</v>
      </c>
      <c r="J53" s="27">
        <f t="shared" si="1"/>
        <v>3803</v>
      </c>
      <c r="K53" s="7"/>
      <c r="L53" s="171">
        <f t="shared" si="2"/>
        <v>0.23540699233680673</v>
      </c>
      <c r="M53" s="27">
        <f t="shared" ca="1" si="3"/>
        <v>1.3349245201129737E-7</v>
      </c>
      <c r="N53" s="44"/>
      <c r="O53" s="44"/>
      <c r="P53" s="7"/>
      <c r="Q53" s="28">
        <f t="shared" ca="1" si="4"/>
        <v>-901.27299662164148</v>
      </c>
      <c r="R53" s="27">
        <f t="shared" ca="1" si="5"/>
        <v>3777.3595234856784</v>
      </c>
      <c r="S53" s="7"/>
      <c r="T53" s="28">
        <f t="shared" ca="1" si="6"/>
        <v>0.23251781456373868</v>
      </c>
      <c r="U53" s="27">
        <f t="shared" ca="1" si="7"/>
        <v>0.97702973268941773</v>
      </c>
      <c r="V53" s="7"/>
      <c r="W53" s="28">
        <f t="shared" ca="1" si="8"/>
        <v>0.23504162614787938</v>
      </c>
      <c r="X53" s="27">
        <f t="shared" ca="1" si="11"/>
        <v>185.70864968705428</v>
      </c>
      <c r="Y53" s="7"/>
      <c r="Z53" s="28">
        <f t="shared" si="12"/>
        <v>185.83199999999999</v>
      </c>
      <c r="AA53" s="27">
        <f t="shared" si="9"/>
        <v>3.2433802555661027</v>
      </c>
      <c r="AB53" s="7"/>
      <c r="AC53" s="28">
        <f t="shared" ca="1" si="0"/>
        <v>-0.12335031294571763</v>
      </c>
      <c r="AD53" s="27">
        <f t="shared" ca="1" si="10"/>
        <v>5.92655708286145E-2</v>
      </c>
      <c r="AE53" s="7">
        <v>116</v>
      </c>
    </row>
    <row r="54" spans="1:31" s="26" customFormat="1" x14ac:dyDescent="0.25">
      <c r="A54" s="26">
        <v>34</v>
      </c>
      <c r="B54" s="26">
        <v>632</v>
      </c>
      <c r="C54" s="26">
        <v>12594</v>
      </c>
      <c r="D54" s="26">
        <v>15091</v>
      </c>
      <c r="E54" s="26">
        <v>13910</v>
      </c>
      <c r="F54" s="26">
        <v>11409</v>
      </c>
      <c r="G54" s="27"/>
      <c r="H54" s="7"/>
      <c r="I54" s="28">
        <f t="shared" si="1"/>
        <v>-1316</v>
      </c>
      <c r="J54" s="27">
        <f t="shared" si="1"/>
        <v>3682</v>
      </c>
      <c r="K54" s="7"/>
      <c r="L54" s="171">
        <f t="shared" si="2"/>
        <v>0.33091048711178944</v>
      </c>
      <c r="M54" s="27">
        <f t="shared" ca="1" si="3"/>
        <v>1.111363406785541E-6</v>
      </c>
      <c r="N54" s="44"/>
      <c r="O54" s="44"/>
      <c r="P54" s="7"/>
      <c r="Q54" s="28">
        <f t="shared" ca="1" si="4"/>
        <v>-1277.2729966216416</v>
      </c>
      <c r="R54" s="27">
        <f t="shared" ca="1" si="5"/>
        <v>3656.3595234856784</v>
      </c>
      <c r="S54" s="7"/>
      <c r="T54" s="28">
        <f t="shared" ca="1" si="6"/>
        <v>0.32952138462927777</v>
      </c>
      <c r="U54" s="27">
        <f t="shared" ca="1" si="7"/>
        <v>0.94573258003016336</v>
      </c>
      <c r="V54" s="7"/>
      <c r="W54" s="28">
        <f t="shared" ca="1" si="8"/>
        <v>0.33196469933273243</v>
      </c>
      <c r="X54" s="27">
        <f t="shared" ca="1" si="11"/>
        <v>191.52392542676591</v>
      </c>
      <c r="Y54" s="7"/>
      <c r="Z54" s="28">
        <f t="shared" si="12"/>
        <v>191.51999999999998</v>
      </c>
      <c r="AA54" s="27">
        <f t="shared" si="9"/>
        <v>3.3426545834195394</v>
      </c>
      <c r="AB54" s="7"/>
      <c r="AC54" s="28">
        <f t="shared" ca="1" si="0"/>
        <v>3.9254267659316611E-3</v>
      </c>
      <c r="AD54" s="27">
        <f t="shared" ca="1" si="10"/>
        <v>-3.8598445343410503E-2</v>
      </c>
      <c r="AE54" s="7">
        <v>115</v>
      </c>
    </row>
    <row r="55" spans="1:31" s="26" customFormat="1" x14ac:dyDescent="0.25">
      <c r="A55" s="26">
        <v>35</v>
      </c>
      <c r="B55" s="26">
        <v>624</v>
      </c>
      <c r="C55" s="26">
        <v>12421</v>
      </c>
      <c r="D55" s="26">
        <v>15026</v>
      </c>
      <c r="E55" s="26">
        <v>14088</v>
      </c>
      <c r="F55" s="26">
        <v>11485</v>
      </c>
      <c r="G55" s="27"/>
      <c r="H55" s="7"/>
      <c r="I55" s="28">
        <f t="shared" si="1"/>
        <v>-1667</v>
      </c>
      <c r="J55" s="27">
        <f t="shared" si="1"/>
        <v>3541</v>
      </c>
      <c r="K55" s="7"/>
      <c r="L55" s="171">
        <f t="shared" si="2"/>
        <v>0.42201318652421399</v>
      </c>
      <c r="M55" s="27">
        <f t="shared" ca="1" si="3"/>
        <v>1.693324983717917E-7</v>
      </c>
      <c r="N55" s="44"/>
      <c r="O55" s="44"/>
      <c r="P55" s="7"/>
      <c r="Q55" s="28">
        <f t="shared" ca="1" si="4"/>
        <v>-1628.2729966216416</v>
      </c>
      <c r="R55" s="27">
        <f t="shared" ca="1" si="5"/>
        <v>3515.3595234856784</v>
      </c>
      <c r="S55" s="7"/>
      <c r="T55" s="28">
        <f t="shared" ca="1" si="6"/>
        <v>0.42007524923833151</v>
      </c>
      <c r="U55" s="27">
        <f t="shared" ca="1" si="7"/>
        <v>0.90926234428673469</v>
      </c>
      <c r="V55" s="7"/>
      <c r="W55" s="28">
        <f t="shared" ca="1" si="8"/>
        <v>0.4224246868260022</v>
      </c>
      <c r="X55" s="27">
        <f t="shared" ca="1" si="11"/>
        <v>197.10079152736023</v>
      </c>
      <c r="Y55" s="7"/>
      <c r="Z55" s="28">
        <f t="shared" si="12"/>
        <v>197.13599999999997</v>
      </c>
      <c r="AA55" s="27">
        <f t="shared" si="9"/>
        <v>3.4406722742115412</v>
      </c>
      <c r="AB55" s="7"/>
      <c r="AC55" s="28">
        <f t="shared" ca="1" si="0"/>
        <v>-3.520847263973792E-2</v>
      </c>
      <c r="AD55" s="27">
        <f t="shared" ca="1" si="10"/>
        <v>4.9135426192037812E-2</v>
      </c>
      <c r="AE55" s="7">
        <v>114</v>
      </c>
    </row>
    <row r="56" spans="1:31" s="26" customFormat="1" x14ac:dyDescent="0.25">
      <c r="A56" s="26">
        <v>36</v>
      </c>
      <c r="B56" s="26">
        <v>603</v>
      </c>
      <c r="C56" s="26">
        <v>12252</v>
      </c>
      <c r="D56" s="26">
        <v>14938</v>
      </c>
      <c r="E56" s="26">
        <v>14246</v>
      </c>
      <c r="F56" s="26">
        <v>11565</v>
      </c>
      <c r="G56" s="27"/>
      <c r="H56" s="7"/>
      <c r="I56" s="28">
        <f t="shared" si="1"/>
        <v>-1994</v>
      </c>
      <c r="J56" s="27">
        <f t="shared" si="1"/>
        <v>3373</v>
      </c>
      <c r="K56" s="7"/>
      <c r="L56" s="171">
        <f t="shared" si="2"/>
        <v>0.50621140362062733</v>
      </c>
      <c r="M56" s="27">
        <f t="shared" ca="1" si="3"/>
        <v>2.1483088732033816E-7</v>
      </c>
      <c r="N56" s="44"/>
      <c r="O56" s="44"/>
      <c r="P56" s="7"/>
      <c r="Q56" s="28">
        <f t="shared" ca="1" si="4"/>
        <v>-1955.2729966216416</v>
      </c>
      <c r="R56" s="27">
        <f t="shared" ca="1" si="5"/>
        <v>3347.3595234856784</v>
      </c>
      <c r="S56" s="7"/>
      <c r="T56" s="28">
        <f t="shared" ca="1" si="6"/>
        <v>0.50443739660915932</v>
      </c>
      <c r="U56" s="27">
        <f t="shared" ca="1" si="7"/>
        <v>0.8658084463796708</v>
      </c>
      <c r="V56" s="7"/>
      <c r="W56" s="28">
        <f t="shared" ca="1" si="8"/>
        <v>0.50667490215063615</v>
      </c>
      <c r="X56" s="27">
        <f t="shared" ca="1" si="11"/>
        <v>202.51853255154913</v>
      </c>
      <c r="Y56" s="7"/>
      <c r="Z56" s="28">
        <f t="shared" si="12"/>
        <v>202.56299999999996</v>
      </c>
      <c r="AA56" s="27">
        <f t="shared" si="9"/>
        <v>3.5353912927172733</v>
      </c>
      <c r="AB56" s="7"/>
      <c r="AC56" s="28">
        <f t="shared" ca="1" si="0"/>
        <v>-4.4467448450831171E-2</v>
      </c>
      <c r="AD56" s="27">
        <f t="shared" ca="1" si="10"/>
        <v>0.12602820539049731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12099</v>
      </c>
      <c r="D57" s="26">
        <v>14831</v>
      </c>
      <c r="E57" s="26">
        <v>14406</v>
      </c>
      <c r="F57" s="26">
        <v>11673</v>
      </c>
      <c r="G57" s="27"/>
      <c r="H57" s="7"/>
      <c r="I57" s="28">
        <f t="shared" si="1"/>
        <v>-2307</v>
      </c>
      <c r="J57" s="27">
        <f t="shared" si="1"/>
        <v>3158</v>
      </c>
      <c r="K57" s="7"/>
      <c r="L57" s="171">
        <f t="shared" si="2"/>
        <v>0.58689623334038743</v>
      </c>
      <c r="M57" s="27">
        <f t="shared" ca="1" si="3"/>
        <v>1.4872131079685197E-7</v>
      </c>
      <c r="N57" s="44"/>
      <c r="O57" s="44"/>
      <c r="P57" s="7"/>
      <c r="Q57" s="28">
        <f t="shared" ca="1" si="4"/>
        <v>-2268.2729966216416</v>
      </c>
      <c r="R57" s="27">
        <f t="shared" ca="1" si="5"/>
        <v>3132.3595234856784</v>
      </c>
      <c r="S57" s="7"/>
      <c r="T57" s="28">
        <f t="shared" ca="1" si="6"/>
        <v>0.58518770892435545</v>
      </c>
      <c r="U57" s="27">
        <f t="shared" ca="1" si="7"/>
        <v>0.8101978032247974</v>
      </c>
      <c r="V57" s="7"/>
      <c r="W57" s="28">
        <f t="shared" ca="1" si="8"/>
        <v>0.58728187736121085</v>
      </c>
      <c r="X57" s="27">
        <f t="shared" ca="1" si="11"/>
        <v>208.11911617106068</v>
      </c>
      <c r="Y57" s="7"/>
      <c r="Z57" s="28">
        <f t="shared" si="12"/>
        <v>208.06199999999995</v>
      </c>
      <c r="AA57" s="27">
        <f t="shared" si="9"/>
        <v>3.6313669482844415</v>
      </c>
      <c r="AB57" s="7"/>
      <c r="AC57" s="28">
        <f t="shared" ca="1" si="0"/>
        <v>5.7116171060727083E-2</v>
      </c>
      <c r="AD57" s="27">
        <f t="shared" ca="1" si="10"/>
        <v>-3.4443163942654564E-2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11951</v>
      </c>
      <c r="D58" s="26">
        <v>14716</v>
      </c>
      <c r="E58" s="26">
        <v>14557</v>
      </c>
      <c r="F58" s="26">
        <v>11797</v>
      </c>
      <c r="G58" s="27"/>
      <c r="H58" s="7"/>
      <c r="I58" s="28">
        <f t="shared" si="1"/>
        <v>-2606</v>
      </c>
      <c r="J58" s="27">
        <f t="shared" si="1"/>
        <v>2919</v>
      </c>
      <c r="K58" s="7"/>
      <c r="L58" s="171">
        <f t="shared" si="2"/>
        <v>0.66419171465237448</v>
      </c>
      <c r="M58" s="27">
        <f t="shared" ca="1" si="3"/>
        <v>4.7969953754149871E-9</v>
      </c>
      <c r="N58" s="44"/>
      <c r="O58" s="44"/>
      <c r="P58" s="7"/>
      <c r="Q58" s="28">
        <f t="shared" ca="1" si="4"/>
        <v>-2567.2729966216416</v>
      </c>
      <c r="R58" s="27">
        <f t="shared" ca="1" si="5"/>
        <v>2893.3595234856784</v>
      </c>
      <c r="S58" s="7"/>
      <c r="T58" s="28">
        <f t="shared" ca="1" si="6"/>
        <v>0.6623261861839197</v>
      </c>
      <c r="U58" s="27">
        <f t="shared" ca="1" si="7"/>
        <v>0.74837946036891489</v>
      </c>
      <c r="V58" s="7"/>
      <c r="W58" s="28">
        <f t="shared" ca="1" si="8"/>
        <v>0.66426097499727266</v>
      </c>
      <c r="X58" s="27">
        <f t="shared" ca="1" si="11"/>
        <v>213.77440727041017</v>
      </c>
      <c r="Y58" s="7"/>
      <c r="Z58" s="28">
        <f t="shared" si="12"/>
        <v>213.71399999999994</v>
      </c>
      <c r="AA58" s="27">
        <f t="shared" si="9"/>
        <v>3.7300129576071601</v>
      </c>
      <c r="AB58" s="7"/>
      <c r="AC58" s="28">
        <f t="shared" ca="1" si="0"/>
        <v>6.0407270410223646E-2</v>
      </c>
      <c r="AD58" s="27">
        <f t="shared" ca="1" si="10"/>
        <v>3.6332362599466705E-2</v>
      </c>
      <c r="AE58" s="7">
        <v>111</v>
      </c>
    </row>
    <row r="59" spans="1:31" s="26" customFormat="1" x14ac:dyDescent="0.25">
      <c r="A59" s="26">
        <v>39</v>
      </c>
      <c r="B59" s="26">
        <v>629</v>
      </c>
      <c r="C59" s="26">
        <v>11808</v>
      </c>
      <c r="D59" s="26">
        <v>14577</v>
      </c>
      <c r="E59" s="26">
        <v>14691</v>
      </c>
      <c r="F59" s="26">
        <v>11930</v>
      </c>
      <c r="G59" s="27"/>
      <c r="H59" s="7"/>
      <c r="I59" s="28">
        <f t="shared" si="1"/>
        <v>-2883</v>
      </c>
      <c r="J59" s="27">
        <f t="shared" si="1"/>
        <v>2647</v>
      </c>
      <c r="K59" s="7"/>
      <c r="L59" s="171">
        <f t="shared" si="2"/>
        <v>0.73513875116702987</v>
      </c>
      <c r="M59" s="27">
        <f t="shared" ca="1" si="3"/>
        <v>1.6282825770665506E-7</v>
      </c>
      <c r="N59" s="44"/>
      <c r="O59" s="44"/>
      <c r="P59" s="7"/>
      <c r="Q59" s="28">
        <f t="shared" ca="1" si="4"/>
        <v>-2844.2729966216416</v>
      </c>
      <c r="R59" s="27">
        <f t="shared" ca="1" si="5"/>
        <v>2621.3595234856784</v>
      </c>
      <c r="S59" s="7"/>
      <c r="T59" s="28">
        <f t="shared" ca="1" si="6"/>
        <v>0.73378892264177698</v>
      </c>
      <c r="U59" s="27">
        <f t="shared" ca="1" si="7"/>
        <v>0.67802553042414471</v>
      </c>
      <c r="V59" s="7"/>
      <c r="W59" s="28">
        <f t="shared" ca="1" si="8"/>
        <v>0.73554227100261005</v>
      </c>
      <c r="X59" s="27">
        <f t="shared" ca="1" si="11"/>
        <v>219.51220038916108</v>
      </c>
      <c r="Y59" s="7"/>
      <c r="Z59" s="28">
        <f t="shared" si="12"/>
        <v>219.37499999999994</v>
      </c>
      <c r="AA59" s="27">
        <f t="shared" si="9"/>
        <v>3.8288160465625594</v>
      </c>
      <c r="AB59" s="7"/>
      <c r="AC59" s="28">
        <f t="shared" ca="1" si="0"/>
        <v>0.13720038916113708</v>
      </c>
      <c r="AD59" s="27">
        <f t="shared" ca="1" si="10"/>
        <v>-4.5573057303158748E-3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11692</v>
      </c>
      <c r="D60" s="26">
        <v>14450</v>
      </c>
      <c r="E60" s="26">
        <v>14827</v>
      </c>
      <c r="F60" s="26">
        <v>12087</v>
      </c>
      <c r="G60" s="27"/>
      <c r="H60" s="7"/>
      <c r="I60" s="28">
        <f t="shared" si="1"/>
        <v>-3135</v>
      </c>
      <c r="J60" s="27">
        <f t="shared" si="1"/>
        <v>2363</v>
      </c>
      <c r="K60" s="7"/>
      <c r="L60" s="171">
        <f t="shared" si="2"/>
        <v>0.79853610082885285</v>
      </c>
      <c r="M60" s="27">
        <f t="shared" ca="1" si="3"/>
        <v>3.3478898412584307E-6</v>
      </c>
      <c r="N60" s="44"/>
      <c r="O60" s="44"/>
      <c r="P60" s="7"/>
      <c r="Q60" s="28">
        <f t="shared" ca="1" si="4"/>
        <v>-3096.2729966216416</v>
      </c>
      <c r="R60" s="27">
        <f t="shared" ca="1" si="5"/>
        <v>2337.3595234856784</v>
      </c>
      <c r="S60" s="7"/>
      <c r="T60" s="28">
        <f t="shared" ca="1" si="6"/>
        <v>0.79880195364314888</v>
      </c>
      <c r="U60" s="27">
        <f t="shared" ca="1" si="7"/>
        <v>0.60456775062887003</v>
      </c>
      <c r="V60" s="7"/>
      <c r="W60" s="28">
        <f t="shared" ca="1" si="8"/>
        <v>0.80036582480838048</v>
      </c>
      <c r="X60" s="27">
        <f t="shared" ca="1" si="11"/>
        <v>225.11607857513104</v>
      </c>
      <c r="Y60" s="7"/>
      <c r="Z60" s="28">
        <f t="shared" si="12"/>
        <v>224.99999999999994</v>
      </c>
      <c r="AA60" s="27">
        <f t="shared" si="9"/>
        <v>3.9269908169872405</v>
      </c>
      <c r="AB60" s="7"/>
      <c r="AC60" s="28">
        <f t="shared" ca="1" si="0"/>
        <v>0.11607857513109821</v>
      </c>
      <c r="AD60" s="27">
        <f t="shared" ca="1" si="10"/>
        <v>0.13894063186495487</v>
      </c>
      <c r="AE60" s="7">
        <v>109</v>
      </c>
    </row>
    <row r="61" spans="1:31" s="26" customFormat="1" x14ac:dyDescent="0.25">
      <c r="A61" s="26">
        <v>41</v>
      </c>
      <c r="B61" s="26">
        <v>637</v>
      </c>
      <c r="C61" s="26">
        <v>11582</v>
      </c>
      <c r="D61" s="26">
        <v>14280</v>
      </c>
      <c r="E61" s="26">
        <v>14935</v>
      </c>
      <c r="F61" s="26">
        <v>12247</v>
      </c>
      <c r="G61" s="27"/>
      <c r="H61" s="7"/>
      <c r="I61" s="28">
        <f t="shared" si="1"/>
        <v>-3353</v>
      </c>
      <c r="J61" s="27">
        <f t="shared" si="1"/>
        <v>2033</v>
      </c>
      <c r="K61" s="7"/>
      <c r="L61" s="171">
        <f t="shared" si="2"/>
        <v>0.85523655990289238</v>
      </c>
      <c r="M61" s="27">
        <f t="shared" ca="1" si="3"/>
        <v>1.3235696344663661E-6</v>
      </c>
      <c r="N61" s="44"/>
      <c r="O61" s="44"/>
      <c r="P61" s="7"/>
      <c r="Q61" s="28">
        <f t="shared" ca="1" si="4"/>
        <v>-3314.2729966216416</v>
      </c>
      <c r="R61" s="27">
        <f t="shared" ca="1" si="5"/>
        <v>2007.3595234856784</v>
      </c>
      <c r="S61" s="7"/>
      <c r="T61" s="28">
        <f t="shared" ca="1" si="6"/>
        <v>0.85504338522370082</v>
      </c>
      <c r="U61" s="27">
        <f t="shared" ca="1" si="7"/>
        <v>0.51921187973999461</v>
      </c>
      <c r="V61" s="7"/>
      <c r="W61" s="28">
        <f t="shared" ca="1" si="8"/>
        <v>0.85638702486735951</v>
      </c>
      <c r="X61" s="27">
        <f t="shared" ca="1" si="11"/>
        <v>230.95450305738143</v>
      </c>
      <c r="Y61" s="7"/>
      <c r="Z61" s="28">
        <f t="shared" si="12"/>
        <v>230.73299999999995</v>
      </c>
      <c r="AA61" s="27">
        <f t="shared" si="9"/>
        <v>4.0270505430040755</v>
      </c>
      <c r="AB61" s="7"/>
      <c r="AC61" s="28">
        <f t="shared" ca="1" si="0"/>
        <v>0.2215030573814829</v>
      </c>
      <c r="AD61" s="27">
        <f t="shared" ca="1" si="10"/>
        <v>4.347610364305865E-2</v>
      </c>
      <c r="AE61" s="7">
        <v>108</v>
      </c>
    </row>
    <row r="62" spans="1:31" s="26" customFormat="1" x14ac:dyDescent="0.25">
      <c r="A62" s="26">
        <v>42</v>
      </c>
      <c r="B62" s="26">
        <v>629</v>
      </c>
      <c r="C62" s="26">
        <v>11485</v>
      </c>
      <c r="D62" s="26">
        <v>14103</v>
      </c>
      <c r="E62" s="26">
        <v>15020</v>
      </c>
      <c r="F62" s="26">
        <v>12409</v>
      </c>
      <c r="G62" s="27"/>
      <c r="H62" s="7"/>
      <c r="I62" s="28">
        <f t="shared" si="1"/>
        <v>-3535</v>
      </c>
      <c r="J62" s="27">
        <f t="shared" si="1"/>
        <v>1694</v>
      </c>
      <c r="K62" s="7"/>
      <c r="L62" s="171">
        <f t="shared" si="2"/>
        <v>0.90283497311829131</v>
      </c>
      <c r="M62" s="27">
        <f t="shared" ca="1" si="3"/>
        <v>7.8194925030242556E-8</v>
      </c>
      <c r="N62" s="44"/>
      <c r="O62" s="44"/>
      <c r="P62" s="7"/>
      <c r="Q62" s="28">
        <f t="shared" ca="1" si="4"/>
        <v>-3496.2729966216416</v>
      </c>
      <c r="R62" s="27">
        <f t="shared" ca="1" si="5"/>
        <v>1668.3595234856784</v>
      </c>
      <c r="S62" s="7"/>
      <c r="T62" s="28">
        <f t="shared" ca="1" si="6"/>
        <v>0.9019972409469138</v>
      </c>
      <c r="U62" s="27">
        <f t="shared" ca="1" si="7"/>
        <v>0.43152812146324065</v>
      </c>
      <c r="V62" s="7"/>
      <c r="W62" s="28">
        <f t="shared" ca="1" si="8"/>
        <v>0.90311460667319887</v>
      </c>
      <c r="X62" s="27">
        <f t="shared" ca="1" si="11"/>
        <v>236.64267239834919</v>
      </c>
      <c r="Y62" s="7"/>
      <c r="Z62" s="28">
        <f t="shared" si="12"/>
        <v>236.39399999999995</v>
      </c>
      <c r="AA62" s="27">
        <f t="shared" si="9"/>
        <v>4.1258536319594743</v>
      </c>
      <c r="AB62" s="7"/>
      <c r="AC62" s="28">
        <f t="shared" ca="1" si="0"/>
        <v>0.24867239834924248</v>
      </c>
      <c r="AD62" s="27">
        <f t="shared" ca="1" si="10"/>
        <v>5.6312728735491646E-2</v>
      </c>
      <c r="AE62" s="7">
        <v>107</v>
      </c>
    </row>
    <row r="63" spans="1:31" s="26" customFormat="1" x14ac:dyDescent="0.25">
      <c r="A63" s="26">
        <v>43</v>
      </c>
      <c r="B63" s="26">
        <v>625</v>
      </c>
      <c r="C63" s="26">
        <v>11401</v>
      </c>
      <c r="D63" s="26">
        <v>13924</v>
      </c>
      <c r="E63" s="26">
        <v>15086</v>
      </c>
      <c r="F63" s="26">
        <v>12581</v>
      </c>
      <c r="G63" s="27"/>
      <c r="H63" s="7"/>
      <c r="I63" s="28">
        <f t="shared" si="1"/>
        <v>-3685</v>
      </c>
      <c r="J63" s="27">
        <f t="shared" si="1"/>
        <v>1343</v>
      </c>
      <c r="K63" s="7"/>
      <c r="L63" s="171">
        <f t="shared" si="2"/>
        <v>0.94141203190769085</v>
      </c>
      <c r="M63" s="27">
        <f t="shared" ca="1" si="3"/>
        <v>2.7719193992910722E-8</v>
      </c>
      <c r="N63" s="44"/>
      <c r="O63" s="44"/>
      <c r="P63" s="7"/>
      <c r="Q63" s="28">
        <f t="shared" ca="1" si="4"/>
        <v>-3646.2729966216416</v>
      </c>
      <c r="R63" s="27">
        <f t="shared" ca="1" si="5"/>
        <v>1317.3595234856784</v>
      </c>
      <c r="S63" s="7"/>
      <c r="T63" s="28">
        <f t="shared" ca="1" si="6"/>
        <v>0.94069547368582573</v>
      </c>
      <c r="U63" s="27">
        <f t="shared" ca="1" si="7"/>
        <v>0.34074051333598215</v>
      </c>
      <c r="V63" s="7"/>
      <c r="W63" s="28">
        <f t="shared" ca="1" si="8"/>
        <v>0.94157852273023945</v>
      </c>
      <c r="X63" s="27">
        <f t="shared" ca="1" si="11"/>
        <v>242.28788580273635</v>
      </c>
      <c r="Y63" s="7"/>
      <c r="Z63" s="28">
        <f t="shared" si="12"/>
        <v>242.01899999999995</v>
      </c>
      <c r="AA63" s="27">
        <f t="shared" si="9"/>
        <v>4.2240284023841559</v>
      </c>
      <c r="AB63" s="7"/>
      <c r="AC63" s="28">
        <f t="shared" ca="1" si="0"/>
        <v>0.26888580273640628</v>
      </c>
      <c r="AD63" s="27">
        <f t="shared" ca="1" si="10"/>
        <v>0.128416419382404</v>
      </c>
      <c r="AE63" s="7">
        <v>106</v>
      </c>
    </row>
    <row r="64" spans="1:31" s="26" customFormat="1" x14ac:dyDescent="0.25">
      <c r="A64" s="26">
        <v>44</v>
      </c>
      <c r="B64" s="26">
        <v>618</v>
      </c>
      <c r="C64" s="26">
        <v>11362</v>
      </c>
      <c r="D64" s="26">
        <v>13758</v>
      </c>
      <c r="E64" s="26">
        <v>15162</v>
      </c>
      <c r="F64" s="26">
        <v>12775</v>
      </c>
      <c r="G64" s="27"/>
      <c r="H64" s="7"/>
      <c r="I64" s="28">
        <f t="shared" si="1"/>
        <v>-3800</v>
      </c>
      <c r="J64" s="27">
        <f t="shared" si="1"/>
        <v>983</v>
      </c>
      <c r="K64" s="7"/>
      <c r="L64" s="171">
        <f t="shared" si="2"/>
        <v>0.97064666686870937</v>
      </c>
      <c r="M64" s="27">
        <f t="shared" ca="1" si="3"/>
        <v>1.2970279597874655E-7</v>
      </c>
      <c r="N64" s="44"/>
      <c r="O64" s="44"/>
      <c r="P64" s="7"/>
      <c r="Q64" s="28">
        <f t="shared" ca="1" si="4"/>
        <v>-3761.2729966216416</v>
      </c>
      <c r="R64" s="27">
        <f t="shared" ca="1" si="5"/>
        <v>957.35952348567855</v>
      </c>
      <c r="S64" s="7"/>
      <c r="T64" s="28">
        <f t="shared" ca="1" si="6"/>
        <v>0.97036411878565809</v>
      </c>
      <c r="U64" s="27">
        <f t="shared" ca="1" si="7"/>
        <v>0.24762501782084528</v>
      </c>
      <c r="V64" s="7"/>
      <c r="W64" s="28">
        <f t="shared" ca="1" si="8"/>
        <v>0.97100680961260233</v>
      </c>
      <c r="X64" s="27">
        <f t="shared" ca="1" si="11"/>
        <v>247.87560975571034</v>
      </c>
      <c r="Y64" s="7"/>
      <c r="Z64" s="28">
        <f t="shared" si="12"/>
        <v>247.58099999999996</v>
      </c>
      <c r="AA64" s="27">
        <f t="shared" si="9"/>
        <v>4.3211036153800801</v>
      </c>
      <c r="AB64" s="7"/>
      <c r="AC64" s="28">
        <f t="shared" ca="1" si="0"/>
        <v>0.29460975571038261</v>
      </c>
      <c r="AD64" s="27">
        <f t="shared" ca="1" si="10"/>
        <v>-4.6361847514333476E-3</v>
      </c>
      <c r="AE64" s="7">
        <v>105</v>
      </c>
    </row>
    <row r="65" spans="1:31" s="26" customFormat="1" x14ac:dyDescent="0.25">
      <c r="A65" s="26">
        <v>45</v>
      </c>
      <c r="B65" s="26">
        <v>607</v>
      </c>
      <c r="C65" s="26">
        <v>11318</v>
      </c>
      <c r="D65" s="26">
        <v>13572</v>
      </c>
      <c r="E65" s="26">
        <v>15196</v>
      </c>
      <c r="F65" s="26">
        <v>12949</v>
      </c>
      <c r="G65" s="27"/>
      <c r="H65" s="7"/>
      <c r="I65" s="28">
        <f t="shared" si="1"/>
        <v>-3878</v>
      </c>
      <c r="J65" s="27">
        <f t="shared" si="1"/>
        <v>623</v>
      </c>
      <c r="K65" s="7"/>
      <c r="L65" s="171">
        <f t="shared" si="2"/>
        <v>0.99046800592019524</v>
      </c>
      <c r="M65" s="27">
        <f t="shared" ca="1" si="3"/>
        <v>1.7765775826049022E-7</v>
      </c>
      <c r="N65" s="44"/>
      <c r="O65" s="44"/>
      <c r="P65" s="7"/>
      <c r="Q65" s="28">
        <f t="shared" ca="1" si="4"/>
        <v>-3839.2729966216416</v>
      </c>
      <c r="R65" s="27">
        <f t="shared" ca="1" si="5"/>
        <v>597.35952348567855</v>
      </c>
      <c r="S65" s="7"/>
      <c r="T65" s="28">
        <f t="shared" ca="1" si="6"/>
        <v>0.9904871998098923</v>
      </c>
      <c r="U65" s="27">
        <f t="shared" ca="1" si="7"/>
        <v>0.15450952230570839</v>
      </c>
      <c r="V65" s="7"/>
      <c r="W65" s="28">
        <f t="shared" ca="1" si="8"/>
        <v>0.99088950059188219</v>
      </c>
      <c r="X65" s="27">
        <f t="shared" ca="1" si="11"/>
        <v>253.31940696005972</v>
      </c>
      <c r="Y65" s="7"/>
      <c r="Z65" s="28">
        <f t="shared" si="12"/>
        <v>253.04399999999995</v>
      </c>
      <c r="AA65" s="27">
        <f t="shared" si="9"/>
        <v>4.4164509524165299</v>
      </c>
      <c r="AB65" s="7"/>
      <c r="AC65" s="28">
        <f t="shared" ca="1" si="0"/>
        <v>0.27540696005976883</v>
      </c>
      <c r="AD65" s="27">
        <f t="shared" ca="1" si="10"/>
        <v>4.8576288935350931E-2</v>
      </c>
      <c r="AE65" s="7">
        <v>104</v>
      </c>
    </row>
    <row r="66" spans="1:31" s="26" customFormat="1" x14ac:dyDescent="0.25">
      <c r="A66" s="26">
        <v>46</v>
      </c>
      <c r="B66" s="26">
        <v>623</v>
      </c>
      <c r="C66" s="26">
        <v>11291</v>
      </c>
      <c r="D66" s="26">
        <v>13383</v>
      </c>
      <c r="E66" s="26">
        <v>15211</v>
      </c>
      <c r="F66" s="26">
        <v>13134</v>
      </c>
      <c r="G66" s="27"/>
      <c r="H66" s="7"/>
      <c r="I66" s="28">
        <f t="shared" si="1"/>
        <v>-3920</v>
      </c>
      <c r="J66" s="27">
        <f t="shared" si="1"/>
        <v>249</v>
      </c>
      <c r="K66" s="7"/>
      <c r="L66" s="171">
        <f t="shared" si="2"/>
        <v>1.00145743753784</v>
      </c>
      <c r="M66" s="27">
        <f t="shared" ca="1" si="3"/>
        <v>3.1670109236505071E-10</v>
      </c>
      <c r="N66" s="44"/>
      <c r="O66" s="44"/>
      <c r="P66" s="7"/>
      <c r="Q66" s="28">
        <f t="shared" ca="1" si="4"/>
        <v>-3881.2729966216416</v>
      </c>
      <c r="R66" s="27">
        <f t="shared" ca="1" si="5"/>
        <v>223.35952348567855</v>
      </c>
      <c r="S66" s="7"/>
      <c r="T66" s="28">
        <f t="shared" ca="1" si="6"/>
        <v>1.0013227049767877</v>
      </c>
      <c r="U66" s="27">
        <f t="shared" ca="1" si="7"/>
        <v>5.7772868631649495E-2</v>
      </c>
      <c r="V66" s="7"/>
      <c r="W66" s="28">
        <f t="shared" ca="1" si="8"/>
        <v>1.0014752336355124</v>
      </c>
      <c r="X66" s="27">
        <f t="shared" ca="1" si="11"/>
        <v>258.88056815680977</v>
      </c>
      <c r="Y66" s="7"/>
      <c r="Z66" s="28">
        <f t="shared" si="12"/>
        <v>258.65099999999995</v>
      </c>
      <c r="AA66" s="27">
        <f t="shared" si="9"/>
        <v>4.5143115635758519</v>
      </c>
      <c r="AB66" s="7"/>
      <c r="AC66" s="28">
        <f t="shared" ca="1" si="0"/>
        <v>0.2295681568098189</v>
      </c>
      <c r="AD66" s="27">
        <f t="shared" ca="1" si="10"/>
        <v>5.5601025825353645E-2</v>
      </c>
      <c r="AE66" s="7">
        <v>103</v>
      </c>
    </row>
    <row r="67" spans="1:31" s="26" customFormat="1" x14ac:dyDescent="0.25">
      <c r="A67" s="26">
        <v>47</v>
      </c>
      <c r="B67" s="26">
        <v>639</v>
      </c>
      <c r="C67" s="26">
        <v>11291</v>
      </c>
      <c r="D67" s="26">
        <v>13183</v>
      </c>
      <c r="E67" s="26">
        <v>15212</v>
      </c>
      <c r="F67" s="26">
        <v>13323</v>
      </c>
      <c r="G67" s="27"/>
      <c r="H67" s="7"/>
      <c r="I67" s="28">
        <f t="shared" si="1"/>
        <v>-3921</v>
      </c>
      <c r="J67" s="27">
        <f t="shared" si="1"/>
        <v>-140</v>
      </c>
      <c r="K67" s="7"/>
      <c r="L67" s="171">
        <f t="shared" si="2"/>
        <v>1.0027768714575949</v>
      </c>
      <c r="M67" s="27">
        <f t="shared" ca="1" si="3"/>
        <v>1.6990497944473483E-6</v>
      </c>
      <c r="N67" s="44"/>
      <c r="O67" s="44"/>
      <c r="P67" s="7"/>
      <c r="Q67" s="28">
        <f t="shared" ca="1" si="4"/>
        <v>-3882.2729966216416</v>
      </c>
      <c r="R67" s="27">
        <f t="shared" ca="1" si="5"/>
        <v>-165.64047651432145</v>
      </c>
      <c r="S67" s="7"/>
      <c r="T67" s="28">
        <f t="shared" ca="1" si="6"/>
        <v>1.0015806931950471</v>
      </c>
      <c r="U67" s="27">
        <f t="shared" ca="1" si="7"/>
        <v>-4.2843597355540108E-2</v>
      </c>
      <c r="V67" s="7"/>
      <c r="W67" s="28">
        <f t="shared" ca="1" si="8"/>
        <v>1.0014733954146822</v>
      </c>
      <c r="X67" s="27">
        <f t="shared" ca="1" si="11"/>
        <v>264.63182655467631</v>
      </c>
      <c r="Y67" s="7"/>
      <c r="Z67" s="28">
        <f t="shared" si="12"/>
        <v>264.40199999999993</v>
      </c>
      <c r="AA67" s="27">
        <f t="shared" si="9"/>
        <v>4.6146854488580455</v>
      </c>
      <c r="AB67" s="7"/>
      <c r="AC67" s="28">
        <f t="shared" ca="1" si="0"/>
        <v>0.22982655467637869</v>
      </c>
      <c r="AD67" s="27">
        <f t="shared" ca="1" si="10"/>
        <v>-1.7877375802811457E-2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11309</v>
      </c>
      <c r="D68" s="26">
        <v>13002</v>
      </c>
      <c r="E68" s="26">
        <v>15203</v>
      </c>
      <c r="F68" s="26">
        <v>13521</v>
      </c>
      <c r="G68" s="27"/>
      <c r="H68" s="7"/>
      <c r="I68" s="28">
        <f t="shared" si="1"/>
        <v>-3894</v>
      </c>
      <c r="J68" s="27">
        <f t="shared" si="1"/>
        <v>-519</v>
      </c>
      <c r="K68" s="7"/>
      <c r="L68" s="171">
        <f t="shared" si="2"/>
        <v>0.99415589050829944</v>
      </c>
      <c r="M68" s="27">
        <f t="shared" ca="1" si="3"/>
        <v>9.7321882277026802E-9</v>
      </c>
      <c r="N68" s="44"/>
      <c r="O68" s="44"/>
      <c r="P68" s="7"/>
      <c r="Q68" s="28">
        <f t="shared" ca="1" si="4"/>
        <v>-3855.2729966216416</v>
      </c>
      <c r="R68" s="27">
        <f t="shared" ca="1" si="5"/>
        <v>-544.64047651432145</v>
      </c>
      <c r="S68" s="7"/>
      <c r="T68" s="28">
        <f t="shared" ca="1" si="6"/>
        <v>0.99461501130204288</v>
      </c>
      <c r="U68" s="27">
        <f t="shared" ca="1" si="7"/>
        <v>-0.14087352180064258</v>
      </c>
      <c r="V68" s="7"/>
      <c r="W68" s="28">
        <f t="shared" ca="1" si="8"/>
        <v>0.99425454236194499</v>
      </c>
      <c r="X68" s="27">
        <f t="shared" ca="1" si="11"/>
        <v>270.24659539156733</v>
      </c>
      <c r="Y68" s="7"/>
      <c r="Z68" s="28">
        <f t="shared" si="12"/>
        <v>270.08999999999992</v>
      </c>
      <c r="AA68" s="27">
        <f t="shared" si="9"/>
        <v>4.7139597767114836</v>
      </c>
      <c r="AB68" s="7"/>
      <c r="AC68" s="28">
        <f t="shared" ca="1" si="0"/>
        <v>0.15659539156740721</v>
      </c>
      <c r="AD68" s="27">
        <f t="shared" ca="1" si="10"/>
        <v>7.0401070864647863E-2</v>
      </c>
      <c r="AE68" s="7">
        <v>101</v>
      </c>
    </row>
    <row r="69" spans="1:31" s="26" customFormat="1" x14ac:dyDescent="0.25">
      <c r="A69" s="26">
        <v>49</v>
      </c>
      <c r="B69" s="26">
        <v>627</v>
      </c>
      <c r="C69" s="26">
        <v>11350</v>
      </c>
      <c r="D69" s="26">
        <v>12822</v>
      </c>
      <c r="E69" s="26">
        <v>15174</v>
      </c>
      <c r="F69" s="26">
        <v>13716</v>
      </c>
      <c r="G69" s="27"/>
      <c r="H69" s="7"/>
      <c r="I69" s="28">
        <f t="shared" si="1"/>
        <v>-3824</v>
      </c>
      <c r="J69" s="27">
        <f t="shared" si="1"/>
        <v>-894</v>
      </c>
      <c r="K69" s="7"/>
      <c r="L69" s="171">
        <f t="shared" si="2"/>
        <v>0.97593214950136853</v>
      </c>
      <c r="M69" s="27">
        <f t="shared" ca="1" si="3"/>
        <v>1.6081232604531347E-10</v>
      </c>
      <c r="N69" s="44"/>
      <c r="O69" s="44"/>
      <c r="P69" s="7"/>
      <c r="Q69" s="28">
        <f t="shared" ca="1" si="4"/>
        <v>-3785.2729966216416</v>
      </c>
      <c r="R69" s="27">
        <f t="shared" ca="1" si="5"/>
        <v>-919.64047651432145</v>
      </c>
      <c r="S69" s="7"/>
      <c r="T69" s="28">
        <f t="shared" ca="1" si="6"/>
        <v>0.97655583602388407</v>
      </c>
      <c r="U69" s="27">
        <f t="shared" ca="1" si="7"/>
        <v>-0.23786882962891018</v>
      </c>
      <c r="V69" s="7"/>
      <c r="W69" s="28">
        <f t="shared" ca="1" si="8"/>
        <v>0.97594483068136273</v>
      </c>
      <c r="X69" s="27">
        <f t="shared" ca="1" si="11"/>
        <v>275.87990933900653</v>
      </c>
      <c r="Y69" s="7"/>
      <c r="Z69" s="28">
        <f t="shared" si="12"/>
        <v>275.73299999999989</v>
      </c>
      <c r="AA69" s="27">
        <f t="shared" si="9"/>
        <v>4.8124487064015229</v>
      </c>
      <c r="AB69" s="7"/>
      <c r="AC69" s="28">
        <f t="shared" ca="1" si="0"/>
        <v>0.14690933900664049</v>
      </c>
      <c r="AD69" s="27">
        <f t="shared" ca="1" si="10"/>
        <v>-1.088727247793031E-2</v>
      </c>
      <c r="AE69" s="7">
        <v>100</v>
      </c>
    </row>
    <row r="70" spans="1:31" s="26" customFormat="1" x14ac:dyDescent="0.25">
      <c r="A70" s="26">
        <v>50</v>
      </c>
      <c r="B70" s="26">
        <v>634</v>
      </c>
      <c r="C70" s="26">
        <v>11396</v>
      </c>
      <c r="D70" s="26">
        <v>12623</v>
      </c>
      <c r="E70" s="26">
        <v>15110</v>
      </c>
      <c r="F70" s="26">
        <v>13883</v>
      </c>
      <c r="G70" s="27"/>
      <c r="H70" s="7"/>
      <c r="I70" s="28">
        <f t="shared" si="1"/>
        <v>-3714</v>
      </c>
      <c r="J70" s="27">
        <f t="shared" si="1"/>
        <v>-1260</v>
      </c>
      <c r="K70" s="7"/>
      <c r="L70" s="171">
        <f t="shared" si="2"/>
        <v>0.94789124506822831</v>
      </c>
      <c r="M70" s="27">
        <f t="shared" ca="1" si="3"/>
        <v>3.245327700606483E-7</v>
      </c>
      <c r="N70" s="44"/>
      <c r="O70" s="44"/>
      <c r="P70" s="7"/>
      <c r="Q70" s="28">
        <f t="shared" ca="1" si="4"/>
        <v>-3675.2729966216416</v>
      </c>
      <c r="R70" s="27">
        <f t="shared" ca="1" si="5"/>
        <v>-1285.6404765143216</v>
      </c>
      <c r="S70" s="7"/>
      <c r="T70" s="28">
        <f t="shared" ca="1" si="6"/>
        <v>0.9481771320153487</v>
      </c>
      <c r="U70" s="27">
        <f t="shared" ca="1" si="7"/>
        <v>-0.33253625006929938</v>
      </c>
      <c r="V70" s="7"/>
      <c r="W70" s="28">
        <f t="shared" ca="1" si="8"/>
        <v>0.94732156729083072</v>
      </c>
      <c r="X70" s="27">
        <f t="shared" ca="1" si="11"/>
        <v>281.52466825253691</v>
      </c>
      <c r="Y70" s="7"/>
      <c r="Z70" s="28">
        <f t="shared" si="12"/>
        <v>281.43899999999991</v>
      </c>
      <c r="AA70" s="27">
        <f t="shared" si="9"/>
        <v>4.9120371935203195</v>
      </c>
      <c r="AB70" s="7"/>
      <c r="AC70" s="28">
        <f t="shared" ca="1" si="0"/>
        <v>8.5668252537004719E-2</v>
      </c>
      <c r="AD70" s="27">
        <f t="shared" ca="1" si="10"/>
        <v>-8.7179545319031604E-3</v>
      </c>
      <c r="AE70" s="7">
        <v>99</v>
      </c>
    </row>
    <row r="71" spans="1:31" s="26" customFormat="1" x14ac:dyDescent="0.25">
      <c r="A71" s="26">
        <v>51</v>
      </c>
      <c r="B71" s="26">
        <v>634</v>
      </c>
      <c r="C71" s="26">
        <v>11473</v>
      </c>
      <c r="D71" s="26">
        <v>12458</v>
      </c>
      <c r="E71" s="26">
        <v>15045</v>
      </c>
      <c r="F71" s="26">
        <v>14068</v>
      </c>
      <c r="G71" s="27"/>
      <c r="H71" s="7"/>
      <c r="I71" s="28">
        <f t="shared" si="1"/>
        <v>-3572</v>
      </c>
      <c r="J71" s="27">
        <f t="shared" si="1"/>
        <v>-1610</v>
      </c>
      <c r="K71" s="7"/>
      <c r="L71" s="171">
        <f t="shared" si="2"/>
        <v>0.91046029297640907</v>
      </c>
      <c r="M71" s="27">
        <f t="shared" ca="1" si="3"/>
        <v>4.8338686420657416E-11</v>
      </c>
      <c r="N71" s="44"/>
      <c r="O71" s="44"/>
      <c r="P71" s="7"/>
      <c r="Q71" s="28">
        <f t="shared" ca="1" si="4"/>
        <v>-3533.2729966216416</v>
      </c>
      <c r="R71" s="27">
        <f t="shared" ca="1" si="5"/>
        <v>-1635.6404765143216</v>
      </c>
      <c r="S71" s="7"/>
      <c r="T71" s="28">
        <f t="shared" ca="1" si="6"/>
        <v>0.91154280502251206</v>
      </c>
      <c r="U71" s="27">
        <f t="shared" ca="1" si="7"/>
        <v>-0.42306520404234915</v>
      </c>
      <c r="V71" s="7"/>
      <c r="W71" s="28">
        <f t="shared" ca="1" si="8"/>
        <v>0.91045334037355685</v>
      </c>
      <c r="X71" s="27">
        <f t="shared" ca="1" si="11"/>
        <v>287.10530504424923</v>
      </c>
      <c r="Y71" s="7"/>
      <c r="Z71" s="28">
        <f t="shared" si="12"/>
        <v>287.14499999999992</v>
      </c>
      <c r="AA71" s="27">
        <f t="shared" si="9"/>
        <v>5.0116256806391162</v>
      </c>
      <c r="AB71" s="7"/>
      <c r="AC71" s="28">
        <f t="shared" ca="1" si="0"/>
        <v>-3.9694955750690042E-2</v>
      </c>
      <c r="AD71" s="27">
        <f t="shared" ca="1" si="10"/>
        <v>0.14342381295807627</v>
      </c>
      <c r="AE71" s="7">
        <v>98</v>
      </c>
    </row>
    <row r="72" spans="1:31" s="26" customFormat="1" x14ac:dyDescent="0.25">
      <c r="A72" s="26">
        <v>52</v>
      </c>
      <c r="B72" s="26">
        <v>609</v>
      </c>
      <c r="C72" s="26">
        <v>11552</v>
      </c>
      <c r="D72" s="26">
        <v>12282</v>
      </c>
      <c r="E72" s="26">
        <v>14947</v>
      </c>
      <c r="F72" s="26">
        <v>14220</v>
      </c>
      <c r="G72" s="27"/>
      <c r="H72" s="7"/>
      <c r="I72" s="28">
        <f t="shared" si="1"/>
        <v>-3395</v>
      </c>
      <c r="J72" s="27">
        <f t="shared" si="1"/>
        <v>-1938</v>
      </c>
      <c r="K72" s="7"/>
      <c r="L72" s="171">
        <f t="shared" si="2"/>
        <v>0.86600713230996396</v>
      </c>
      <c r="M72" s="27">
        <f t="shared" ca="1" si="3"/>
        <v>2.0648023021551301E-6</v>
      </c>
      <c r="N72" s="44"/>
      <c r="O72" s="44"/>
      <c r="P72" s="7"/>
      <c r="Q72" s="28">
        <f t="shared" ca="1" si="4"/>
        <v>-3356.2729966216416</v>
      </c>
      <c r="R72" s="27">
        <f t="shared" ca="1" si="5"/>
        <v>-1963.6404765143216</v>
      </c>
      <c r="S72" s="7"/>
      <c r="T72" s="28">
        <f t="shared" ca="1" si="6"/>
        <v>0.86587889039059607</v>
      </c>
      <c r="U72" s="27">
        <f t="shared" ca="1" si="7"/>
        <v>-0.50790376662280723</v>
      </c>
      <c r="V72" s="7"/>
      <c r="W72" s="28">
        <f t="shared" ca="1" si="8"/>
        <v>0.86457019031316829</v>
      </c>
      <c r="X72" s="27">
        <f t="shared" ca="1" si="11"/>
        <v>292.61487208465928</v>
      </c>
      <c r="Y72" s="7"/>
      <c r="Z72" s="28">
        <f t="shared" si="12"/>
        <v>292.62599999999992</v>
      </c>
      <c r="AA72" s="27">
        <f t="shared" si="9"/>
        <v>5.1072871769409254</v>
      </c>
      <c r="AB72" s="7"/>
      <c r="AC72" s="28">
        <f t="shared" ca="1" si="0"/>
        <v>-1.1127915340637173E-2</v>
      </c>
      <c r="AD72" s="27">
        <f t="shared" ca="1" si="10"/>
        <v>2.4973764718254188E-2</v>
      </c>
      <c r="AE72" s="7">
        <v>97</v>
      </c>
    </row>
    <row r="73" spans="1:31" s="26" customFormat="1" x14ac:dyDescent="0.25">
      <c r="A73" s="26">
        <v>53</v>
      </c>
      <c r="B73" s="26">
        <v>615</v>
      </c>
      <c r="C73" s="26">
        <v>11659</v>
      </c>
      <c r="D73" s="26">
        <v>12130</v>
      </c>
      <c r="E73" s="26">
        <v>14851</v>
      </c>
      <c r="F73" s="26">
        <v>14382</v>
      </c>
      <c r="G73" s="27"/>
      <c r="H73" s="7"/>
      <c r="I73" s="28">
        <f t="shared" si="1"/>
        <v>-3192</v>
      </c>
      <c r="J73" s="27">
        <f t="shared" si="1"/>
        <v>-2252</v>
      </c>
      <c r="K73" s="7"/>
      <c r="L73" s="171">
        <f t="shared" si="2"/>
        <v>0.81308403731034751</v>
      </c>
      <c r="M73" s="27">
        <f t="shared" ca="1" si="3"/>
        <v>1.1998178815642246E-6</v>
      </c>
      <c r="N73" s="44"/>
      <c r="O73" s="44"/>
      <c r="P73" s="7"/>
      <c r="Q73" s="28">
        <f t="shared" ca="1" si="4"/>
        <v>-3153.2729966216416</v>
      </c>
      <c r="R73" s="27">
        <f t="shared" ca="1" si="5"/>
        <v>-2277.6404765143216</v>
      </c>
      <c r="S73" s="7"/>
      <c r="T73" s="28">
        <f t="shared" ca="1" si="6"/>
        <v>0.81350728208393541</v>
      </c>
      <c r="U73" s="27">
        <f t="shared" ca="1" si="7"/>
        <v>-0.58912117104434336</v>
      </c>
      <c r="V73" s="7"/>
      <c r="W73" s="28">
        <f t="shared" ca="1" si="8"/>
        <v>0.81198867532380414</v>
      </c>
      <c r="X73" s="27">
        <f t="shared" ca="1" si="11"/>
        <v>298.14414083028691</v>
      </c>
      <c r="Y73" s="7"/>
      <c r="Z73" s="28">
        <f t="shared" si="12"/>
        <v>298.16099999999994</v>
      </c>
      <c r="AA73" s="27">
        <f t="shared" si="9"/>
        <v>5.2038911510388122</v>
      </c>
      <c r="AB73" s="7"/>
      <c r="AC73" s="28">
        <f t="shared" ca="1" si="0"/>
        <v>-1.6859169713029587E-2</v>
      </c>
      <c r="AD73" s="27">
        <f t="shared" ca="1" si="10"/>
        <v>-2.0380562156788073E-2</v>
      </c>
      <c r="AE73" s="7">
        <v>96</v>
      </c>
    </row>
    <row r="74" spans="1:31" s="26" customFormat="1" x14ac:dyDescent="0.25">
      <c r="A74" s="26">
        <v>54</v>
      </c>
      <c r="B74" s="26">
        <v>631</v>
      </c>
      <c r="C74" s="26">
        <v>11779</v>
      </c>
      <c r="D74" s="26">
        <v>11981</v>
      </c>
      <c r="E74" s="26">
        <v>14733</v>
      </c>
      <c r="F74" s="26">
        <v>14536</v>
      </c>
      <c r="G74" s="27"/>
      <c r="H74" s="7"/>
      <c r="I74" s="28">
        <f t="shared" si="1"/>
        <v>-2954</v>
      </c>
      <c r="J74" s="27">
        <f t="shared" si="1"/>
        <v>-2555</v>
      </c>
      <c r="K74" s="7"/>
      <c r="L74" s="171">
        <f t="shared" si="2"/>
        <v>0.75091125700933348</v>
      </c>
      <c r="M74" s="27">
        <f t="shared" ca="1" si="3"/>
        <v>2.7706234452303644E-7</v>
      </c>
      <c r="N74" s="44"/>
      <c r="O74" s="44"/>
      <c r="P74" s="7"/>
      <c r="Q74" s="28">
        <f t="shared" ca="1" si="4"/>
        <v>-2915.2729966216416</v>
      </c>
      <c r="R74" s="27">
        <f t="shared" ca="1" si="5"/>
        <v>-2580.6404765143216</v>
      </c>
      <c r="S74" s="7"/>
      <c r="T74" s="28">
        <f t="shared" ca="1" si="6"/>
        <v>0.7521060861381953</v>
      </c>
      <c r="U74" s="27">
        <f t="shared" ca="1" si="7"/>
        <v>-0.66749337976958356</v>
      </c>
      <c r="V74" s="7"/>
      <c r="W74" s="28">
        <f t="shared" ca="1" si="8"/>
        <v>0.75038488988980279</v>
      </c>
      <c r="X74" s="27">
        <f t="shared" ca="1" si="11"/>
        <v>303.83637661636749</v>
      </c>
      <c r="Y74" s="7"/>
      <c r="Z74" s="28">
        <f t="shared" si="12"/>
        <v>303.83999999999992</v>
      </c>
      <c r="AA74" s="27">
        <f t="shared" si="9"/>
        <v>5.3030083992595687</v>
      </c>
      <c r="AB74" s="7"/>
      <c r="AC74" s="28">
        <f t="shared" ca="1" si="0"/>
        <v>-3.6233836324299773E-3</v>
      </c>
      <c r="AD74" s="27">
        <f t="shared" ca="1" si="10"/>
        <v>2.0617189459812835E-3</v>
      </c>
      <c r="AE74" s="7">
        <v>95</v>
      </c>
    </row>
    <row r="75" spans="1:31" s="26" customFormat="1" x14ac:dyDescent="0.25">
      <c r="A75" s="26">
        <v>55</v>
      </c>
      <c r="B75" s="26">
        <v>626</v>
      </c>
      <c r="C75" s="26">
        <v>11909</v>
      </c>
      <c r="D75" s="26">
        <v>11846</v>
      </c>
      <c r="E75" s="26">
        <v>14601</v>
      </c>
      <c r="F75" s="26">
        <v>14665</v>
      </c>
      <c r="G75" s="27"/>
      <c r="H75" s="7"/>
      <c r="I75" s="28">
        <f t="shared" si="1"/>
        <v>-2692</v>
      </c>
      <c r="J75" s="27">
        <f t="shared" si="1"/>
        <v>-2819</v>
      </c>
      <c r="K75" s="7"/>
      <c r="L75" s="171">
        <f t="shared" si="2"/>
        <v>0.68194825799212833</v>
      </c>
      <c r="M75" s="27">
        <f t="shared" ca="1" si="3"/>
        <v>4.450999359618659E-7</v>
      </c>
      <c r="N75" s="44"/>
      <c r="O75" s="44"/>
      <c r="P75" s="7"/>
      <c r="Q75" s="28">
        <f t="shared" ca="1" si="4"/>
        <v>-2653.2729966216416</v>
      </c>
      <c r="R75" s="27">
        <f t="shared" ca="1" si="5"/>
        <v>-2844.6404765143216</v>
      </c>
      <c r="S75" s="7"/>
      <c r="T75" s="28">
        <f t="shared" ca="1" si="6"/>
        <v>0.6845131729542292</v>
      </c>
      <c r="U75" s="27">
        <f t="shared" ca="1" si="7"/>
        <v>-0.73577807648068394</v>
      </c>
      <c r="V75" s="7"/>
      <c r="W75" s="28">
        <f t="shared" ca="1" si="8"/>
        <v>0.68261541609629994</v>
      </c>
      <c r="X75" s="27">
        <f t="shared" ca="1" si="11"/>
        <v>309.32866690003891</v>
      </c>
      <c r="Y75" s="7"/>
      <c r="Z75" s="28">
        <f t="shared" si="12"/>
        <v>309.47399999999993</v>
      </c>
      <c r="AA75" s="27">
        <f t="shared" si="9"/>
        <v>5.40134024931693</v>
      </c>
      <c r="AB75" s="7"/>
      <c r="AC75" s="28">
        <f t="shared" ca="1" si="0"/>
        <v>-0.14533309996102162</v>
      </c>
      <c r="AD75" s="27">
        <f t="shared" ca="1" si="10"/>
        <v>8.2104499270940323E-2</v>
      </c>
      <c r="AE75" s="7">
        <v>94</v>
      </c>
    </row>
    <row r="76" spans="1:31" s="26" customFormat="1" x14ac:dyDescent="0.25">
      <c r="A76" s="26">
        <v>56</v>
      </c>
      <c r="B76" s="26">
        <v>625</v>
      </c>
      <c r="C76" s="26">
        <v>12055</v>
      </c>
      <c r="D76" s="26">
        <v>11719</v>
      </c>
      <c r="E76" s="26">
        <v>14449</v>
      </c>
      <c r="F76" s="26">
        <v>14785</v>
      </c>
      <c r="G76" s="27"/>
      <c r="H76" s="7"/>
      <c r="I76" s="28">
        <f t="shared" si="1"/>
        <v>-2394</v>
      </c>
      <c r="J76" s="27">
        <f t="shared" si="1"/>
        <v>-3066</v>
      </c>
      <c r="K76" s="7"/>
      <c r="L76" s="171">
        <f t="shared" si="2"/>
        <v>0.60652461600320262</v>
      </c>
      <c r="M76" s="27">
        <f t="shared" ca="1" si="3"/>
        <v>9.1188291011431965E-7</v>
      </c>
      <c r="N76" s="44"/>
      <c r="O76" s="44"/>
      <c r="P76" s="7"/>
      <c r="Q76" s="28">
        <f t="shared" ca="1" si="4"/>
        <v>-2355.2729966216416</v>
      </c>
      <c r="R76" s="27">
        <f t="shared" ca="1" si="5"/>
        <v>-3091.6404765143216</v>
      </c>
      <c r="S76" s="7"/>
      <c r="T76" s="28">
        <f t="shared" ca="1" si="6"/>
        <v>0.60763268391292435</v>
      </c>
      <c r="U76" s="27">
        <f t="shared" ca="1" si="7"/>
        <v>-0.79966565257023625</v>
      </c>
      <c r="V76" s="7"/>
      <c r="W76" s="28">
        <f t="shared" ca="1" si="8"/>
        <v>0.60556969039871067</v>
      </c>
      <c r="X76" s="27">
        <f t="shared" ca="1" si="11"/>
        <v>315.0463065894362</v>
      </c>
      <c r="Y76" s="7"/>
      <c r="Z76" s="28">
        <f t="shared" si="12"/>
        <v>315.09899999999993</v>
      </c>
      <c r="AA76" s="27">
        <f t="shared" si="9"/>
        <v>5.4995150197416116</v>
      </c>
      <c r="AB76" s="7"/>
      <c r="AC76" s="28">
        <f t="shared" ca="1" si="0"/>
        <v>-5.2693410563733778E-2</v>
      </c>
      <c r="AD76" s="27">
        <f t="shared" ca="1" si="10"/>
        <v>2.8089847713204108E-2</v>
      </c>
      <c r="AE76" s="7">
        <v>93</v>
      </c>
    </row>
    <row r="77" spans="1:31" s="26" customFormat="1" x14ac:dyDescent="0.25">
      <c r="A77" s="26">
        <v>57</v>
      </c>
      <c r="B77" s="26">
        <v>645</v>
      </c>
      <c r="C77" s="26">
        <v>12223</v>
      </c>
      <c r="D77" s="26">
        <v>11613</v>
      </c>
      <c r="E77" s="26">
        <v>14291</v>
      </c>
      <c r="F77" s="26">
        <v>14898</v>
      </c>
      <c r="G77" s="27"/>
      <c r="H77" s="7"/>
      <c r="I77" s="28">
        <f t="shared" si="1"/>
        <v>-2068</v>
      </c>
      <c r="J77" s="27">
        <f t="shared" si="1"/>
        <v>-3285</v>
      </c>
      <c r="K77" s="7"/>
      <c r="L77" s="171">
        <f t="shared" si="2"/>
        <v>0.52257371169837619</v>
      </c>
      <c r="M77" s="27">
        <f t="shared" ca="1" si="3"/>
        <v>1.574369888171035E-6</v>
      </c>
      <c r="N77" s="44"/>
      <c r="O77" s="44"/>
      <c r="P77" s="7"/>
      <c r="Q77" s="28">
        <f t="shared" ca="1" si="4"/>
        <v>-2029.2729966216416</v>
      </c>
      <c r="R77" s="27">
        <f t="shared" ca="1" si="5"/>
        <v>-3310.6404765143216</v>
      </c>
      <c r="S77" s="7"/>
      <c r="T77" s="28">
        <f t="shared" ca="1" si="6"/>
        <v>0.52352852476035583</v>
      </c>
      <c r="U77" s="27">
        <f t="shared" ca="1" si="7"/>
        <v>-0.85631091234194445</v>
      </c>
      <c r="V77" s="7"/>
      <c r="W77" s="28">
        <f t="shared" ca="1" si="8"/>
        <v>0.5213189727262505</v>
      </c>
      <c r="X77" s="27">
        <f t="shared" ca="1" si="11"/>
        <v>320.84927126448065</v>
      </c>
      <c r="Y77" s="7"/>
      <c r="Z77" s="28">
        <f t="shared" si="12"/>
        <v>320.90399999999994</v>
      </c>
      <c r="AA77" s="27">
        <f t="shared" si="9"/>
        <v>5.6008313828198819</v>
      </c>
      <c r="AB77" s="7"/>
      <c r="AC77" s="28">
        <f t="shared" ca="1" si="0"/>
        <v>-5.4728735519290694E-2</v>
      </c>
      <c r="AD77" s="27">
        <f t="shared" ca="1" si="10"/>
        <v>9.8910473066041504E-2</v>
      </c>
      <c r="AE77" s="7">
        <v>92</v>
      </c>
    </row>
    <row r="78" spans="1:31" s="26" customFormat="1" x14ac:dyDescent="0.25">
      <c r="A78" s="26">
        <v>58</v>
      </c>
      <c r="B78" s="26">
        <v>632</v>
      </c>
      <c r="C78" s="26">
        <v>12380</v>
      </c>
      <c r="D78" s="26">
        <v>11516</v>
      </c>
      <c r="E78" s="26">
        <v>14114</v>
      </c>
      <c r="F78" s="26">
        <v>14982</v>
      </c>
      <c r="G78" s="27"/>
      <c r="H78" s="7"/>
      <c r="I78" s="28">
        <f t="shared" si="1"/>
        <v>-1734</v>
      </c>
      <c r="J78" s="27">
        <f t="shared" si="1"/>
        <v>-3466</v>
      </c>
      <c r="K78" s="7"/>
      <c r="L78" s="171">
        <f t="shared" si="2"/>
        <v>0.43511218530699775</v>
      </c>
      <c r="M78" s="27">
        <f t="shared" ca="1" si="3"/>
        <v>6.7998649790546227E-9</v>
      </c>
      <c r="N78" s="44"/>
      <c r="O78" s="44"/>
      <c r="P78" s="7"/>
      <c r="Q78" s="28">
        <f t="shared" ca="1" si="4"/>
        <v>-1695.2729966216416</v>
      </c>
      <c r="R78" s="27">
        <f t="shared" ca="1" si="5"/>
        <v>-3491.6404765143216</v>
      </c>
      <c r="S78" s="7"/>
      <c r="T78" s="28">
        <f t="shared" ca="1" si="6"/>
        <v>0.43736045986171213</v>
      </c>
      <c r="U78" s="27">
        <f t="shared" ca="1" si="7"/>
        <v>-0.90312731425372161</v>
      </c>
      <c r="V78" s="7"/>
      <c r="W78" s="28">
        <f t="shared" ca="1" si="8"/>
        <v>0.43502972401317419</v>
      </c>
      <c r="X78" s="27">
        <f t="shared" ca="1" si="11"/>
        <v>326.46240277935226</v>
      </c>
      <c r="Y78" s="7"/>
      <c r="Z78" s="28">
        <f t="shared" si="12"/>
        <v>326.59199999999993</v>
      </c>
      <c r="AA78" s="27">
        <f t="shared" si="9"/>
        <v>5.7001057106733191</v>
      </c>
      <c r="AB78" s="7"/>
      <c r="AC78" s="28">
        <f t="shared" ca="1" si="0"/>
        <v>-0.12959722064766765</v>
      </c>
      <c r="AD78" s="27">
        <f t="shared" ca="1" si="10"/>
        <v>2.7239157998963037E-2</v>
      </c>
      <c r="AE78" s="7">
        <v>91</v>
      </c>
    </row>
    <row r="79" spans="1:31" s="26" customFormat="1" x14ac:dyDescent="0.25">
      <c r="A79" s="26">
        <v>59</v>
      </c>
      <c r="B79" s="26">
        <v>624</v>
      </c>
      <c r="C79" s="26">
        <v>12563</v>
      </c>
      <c r="D79" s="26">
        <v>11443</v>
      </c>
      <c r="E79" s="26">
        <v>13946</v>
      </c>
      <c r="F79" s="26">
        <v>15066</v>
      </c>
      <c r="G79" s="27"/>
      <c r="H79" s="7"/>
      <c r="I79" s="28">
        <f t="shared" si="1"/>
        <v>-1383</v>
      </c>
      <c r="J79" s="27">
        <f t="shared" si="1"/>
        <v>-3623</v>
      </c>
      <c r="K79" s="7"/>
      <c r="L79" s="171">
        <f t="shared" si="2"/>
        <v>0.34455199208859527</v>
      </c>
      <c r="M79" s="27">
        <f t="shared" ca="1" si="3"/>
        <v>3.2869924347854883E-8</v>
      </c>
      <c r="N79" s="44"/>
      <c r="O79" s="44"/>
      <c r="P79" s="7"/>
      <c r="Q79" s="28">
        <f t="shared" ca="1" si="4"/>
        <v>-1344.2729966216416</v>
      </c>
      <c r="R79" s="27">
        <f t="shared" ca="1" si="5"/>
        <v>-3648.6404765143216</v>
      </c>
      <c r="S79" s="7"/>
      <c r="T79" s="28">
        <f t="shared" ca="1" si="6"/>
        <v>0.34680659525265839</v>
      </c>
      <c r="U79" s="27">
        <f t="shared" ca="1" si="7"/>
        <v>-0.94373601646448968</v>
      </c>
      <c r="V79" s="7"/>
      <c r="W79" s="28">
        <f t="shared" ca="1" si="8"/>
        <v>0.34437069144229787</v>
      </c>
      <c r="X79" s="27">
        <f t="shared" ca="1" si="11"/>
        <v>332.13507243890263</v>
      </c>
      <c r="Y79" s="7"/>
      <c r="Z79" s="28">
        <f t="shared" si="12"/>
        <v>332.20799999999991</v>
      </c>
      <c r="AA79" s="27">
        <f t="shared" si="9"/>
        <v>5.7981234014653209</v>
      </c>
      <c r="AB79" s="7"/>
      <c r="AC79" s="28">
        <f t="shared" ca="1" si="0"/>
        <v>-7.2927561097287708E-2</v>
      </c>
      <c r="AD79" s="27">
        <f t="shared" ca="1" si="10"/>
        <v>-4.2337095057291663E-2</v>
      </c>
      <c r="AE79" s="7">
        <v>90</v>
      </c>
    </row>
    <row r="80" spans="1:31" s="26" customFormat="1" x14ac:dyDescent="0.25">
      <c r="A80" s="26">
        <v>60</v>
      </c>
      <c r="B80" s="26">
        <v>621</v>
      </c>
      <c r="C80" s="26">
        <v>12753</v>
      </c>
      <c r="D80" s="26">
        <v>11394</v>
      </c>
      <c r="E80" s="26">
        <v>13777</v>
      </c>
      <c r="F80" s="26">
        <v>15129</v>
      </c>
      <c r="G80" s="27"/>
      <c r="H80" s="7"/>
      <c r="I80" s="28">
        <f t="shared" si="1"/>
        <v>-1024</v>
      </c>
      <c r="J80" s="27">
        <f t="shared" si="1"/>
        <v>-3735</v>
      </c>
      <c r="K80" s="7"/>
      <c r="L80" s="171">
        <f t="shared" si="2"/>
        <v>0.25114325357978118</v>
      </c>
      <c r="M80" s="27">
        <f t="shared" ca="1" si="3"/>
        <v>2.8574349567016753E-7</v>
      </c>
      <c r="N80" s="44"/>
      <c r="O80" s="44"/>
      <c r="P80" s="7"/>
      <c r="Q80" s="28">
        <f t="shared" ca="1" si="4"/>
        <v>-985.27299662164148</v>
      </c>
      <c r="R80" s="27">
        <f t="shared" ca="1" si="5"/>
        <v>-3760.6404765143216</v>
      </c>
      <c r="S80" s="7"/>
      <c r="T80" s="28">
        <f t="shared" ca="1" si="6"/>
        <v>0.25418882489752931</v>
      </c>
      <c r="U80" s="27">
        <f t="shared" ca="1" si="7"/>
        <v>-0.97270528173586557</v>
      </c>
      <c r="V80" s="7"/>
      <c r="W80" s="28">
        <f t="shared" ca="1" si="8"/>
        <v>0.25167780338631951</v>
      </c>
      <c r="X80" s="27">
        <f t="shared" ca="1" si="11"/>
        <v>337.6755983137034</v>
      </c>
      <c r="Y80" s="7"/>
      <c r="Z80" s="28">
        <f t="shared" si="12"/>
        <v>337.79699999999991</v>
      </c>
      <c r="AA80" s="27">
        <f t="shared" si="9"/>
        <v>5.8956698533592835</v>
      </c>
      <c r="AB80" s="7"/>
      <c r="AC80" s="28">
        <f t="shared" ca="1" si="0"/>
        <v>-0.12140168629650816</v>
      </c>
      <c r="AD80" s="27">
        <f t="shared" ca="1" si="10"/>
        <v>6.4790742654793121E-2</v>
      </c>
      <c r="AE80" s="7">
        <v>89</v>
      </c>
    </row>
    <row r="81" spans="1:31" s="26" customFormat="1" x14ac:dyDescent="0.25">
      <c r="A81" s="26">
        <v>61</v>
      </c>
      <c r="B81" s="26">
        <v>617</v>
      </c>
      <c r="C81" s="26">
        <v>12928</v>
      </c>
      <c r="D81" s="26">
        <v>11352</v>
      </c>
      <c r="E81" s="26">
        <v>13583</v>
      </c>
      <c r="F81" s="26">
        <v>15157</v>
      </c>
      <c r="G81" s="27"/>
      <c r="H81" s="7"/>
      <c r="I81" s="28">
        <f t="shared" si="1"/>
        <v>-655</v>
      </c>
      <c r="J81" s="27">
        <f t="shared" si="1"/>
        <v>-3805</v>
      </c>
      <c r="K81" s="7"/>
      <c r="L81" s="171">
        <f t="shared" si="2"/>
        <v>0.15597046994245187</v>
      </c>
      <c r="M81" s="27">
        <f t="shared" ca="1" si="3"/>
        <v>2.1400610278119722E-7</v>
      </c>
      <c r="N81" s="44"/>
      <c r="O81" s="44"/>
      <c r="P81" s="7"/>
      <c r="Q81" s="28">
        <f t="shared" ca="1" si="4"/>
        <v>-616.27299662164148</v>
      </c>
      <c r="R81" s="27">
        <f t="shared" ca="1" si="5"/>
        <v>-3830.6404765143216</v>
      </c>
      <c r="S81" s="7"/>
      <c r="T81" s="28">
        <f t="shared" ca="1" si="6"/>
        <v>0.15899117235980614</v>
      </c>
      <c r="U81" s="27">
        <f t="shared" ca="1" si="7"/>
        <v>-0.99081107253047562</v>
      </c>
      <c r="V81" s="7"/>
      <c r="W81" s="28">
        <f t="shared" ca="1" si="8"/>
        <v>0.15643307787880964</v>
      </c>
      <c r="X81" s="27">
        <f t="shared" ca="1" si="11"/>
        <v>343.21015581320739</v>
      </c>
      <c r="Y81" s="7"/>
      <c r="Z81" s="28">
        <f t="shared" si="12"/>
        <v>343.34999999999991</v>
      </c>
      <c r="AA81" s="27">
        <f t="shared" si="9"/>
        <v>5.9925879867225289</v>
      </c>
      <c r="AB81" s="7"/>
      <c r="AC81" s="28">
        <f t="shared" ca="1" si="0"/>
        <v>-0.13984418679251576</v>
      </c>
      <c r="AD81" s="27">
        <f t="shared" ca="1" si="10"/>
        <v>-2.8180605328373076E-2</v>
      </c>
      <c r="AE81" s="7">
        <v>88</v>
      </c>
    </row>
    <row r="82" spans="1:31" s="26" customFormat="1" x14ac:dyDescent="0.25">
      <c r="A82" s="26">
        <v>62</v>
      </c>
      <c r="B82" s="26">
        <v>618</v>
      </c>
      <c r="C82" s="26">
        <v>13118</v>
      </c>
      <c r="D82" s="26">
        <v>11328</v>
      </c>
      <c r="E82" s="26">
        <v>13401</v>
      </c>
      <c r="F82" s="26">
        <v>15183</v>
      </c>
      <c r="G82" s="27"/>
      <c r="H82" s="7"/>
      <c r="I82" s="28">
        <f t="shared" si="1"/>
        <v>-283</v>
      </c>
      <c r="J82" s="27">
        <f t="shared" si="1"/>
        <v>-3855</v>
      </c>
      <c r="K82" s="7"/>
      <c r="L82" s="171">
        <f t="shared" si="2"/>
        <v>5.9177182112736898E-2</v>
      </c>
      <c r="M82" s="27">
        <f t="shared" ca="1" si="3"/>
        <v>1.5639046986129946E-6</v>
      </c>
      <c r="N82" s="44"/>
      <c r="O82" s="44"/>
      <c r="P82" s="7"/>
      <c r="Q82" s="28">
        <f t="shared" ca="1" si="4"/>
        <v>-244.27299662164151</v>
      </c>
      <c r="R82" s="27">
        <f t="shared" ca="1" si="5"/>
        <v>-3880.6404765143216</v>
      </c>
      <c r="S82" s="7"/>
      <c r="T82" s="28">
        <f t="shared" ca="1" si="6"/>
        <v>6.3019555167304758E-2</v>
      </c>
      <c r="U82" s="27">
        <f t="shared" ca="1" si="7"/>
        <v>-1.0037437802409113</v>
      </c>
      <c r="V82" s="7"/>
      <c r="W82" s="28">
        <f t="shared" ca="1" si="8"/>
        <v>6.0427743865955424E-2</v>
      </c>
      <c r="X82" s="27">
        <f t="shared" ca="1" si="11"/>
        <v>348.73699148170499</v>
      </c>
      <c r="Y82" s="7"/>
      <c r="Z82" s="28">
        <f t="shared" si="12"/>
        <v>348.91199999999992</v>
      </c>
      <c r="AA82" s="27">
        <f t="shared" si="9"/>
        <v>6.089663199718454</v>
      </c>
      <c r="AB82" s="7"/>
      <c r="AC82" s="28">
        <f t="shared" ca="1" si="0"/>
        <v>-0.17500851829493058</v>
      </c>
      <c r="AD82" s="27">
        <f t="shared" ca="1" si="10"/>
        <v>6.3152287260663797E-2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13309</v>
      </c>
      <c r="D83" s="26">
        <v>11325</v>
      </c>
      <c r="E83" s="26">
        <v>13205</v>
      </c>
      <c r="F83" s="26">
        <v>15181</v>
      </c>
      <c r="G83" s="27"/>
      <c r="H83" s="7"/>
      <c r="I83" s="28">
        <f t="shared" si="1"/>
        <v>104</v>
      </c>
      <c r="J83" s="27">
        <f t="shared" si="1"/>
        <v>-3856</v>
      </c>
      <c r="K83" s="7"/>
      <c r="L83" s="171">
        <f t="shared" si="2"/>
        <v>-3.9905125442197806E-2</v>
      </c>
      <c r="M83" s="27">
        <f t="shared" ca="1" si="3"/>
        <v>2.4051963002371276E-7</v>
      </c>
      <c r="N83" s="44"/>
      <c r="O83" s="44"/>
      <c r="P83" s="7"/>
      <c r="Q83" s="28">
        <f t="shared" ca="1" si="4"/>
        <v>142.72700337835849</v>
      </c>
      <c r="R83" s="27">
        <f t="shared" ca="1" si="5"/>
        <v>-3881.6404765143216</v>
      </c>
      <c r="S83" s="7"/>
      <c r="T83" s="28">
        <f t="shared" ca="1" si="6"/>
        <v>-3.6821885299087836E-2</v>
      </c>
      <c r="U83" s="27">
        <f t="shared" ca="1" si="7"/>
        <v>-1.0040024343951199</v>
      </c>
      <c r="V83" s="7"/>
      <c r="W83" s="28">
        <f t="shared" ca="1" si="8"/>
        <v>-3.9414697435224598E-2</v>
      </c>
      <c r="X83" s="27">
        <f t="shared" ca="1" si="11"/>
        <v>354.43031318567535</v>
      </c>
      <c r="Y83" s="7"/>
      <c r="Z83" s="28">
        <f t="shared" si="12"/>
        <v>354.57299999999992</v>
      </c>
      <c r="AA83" s="27">
        <f t="shared" si="9"/>
        <v>6.188466288673852</v>
      </c>
      <c r="AB83" s="7"/>
      <c r="AC83" s="28">
        <f t="shared" ca="1" si="0"/>
        <v>-0.14268681432457697</v>
      </c>
      <c r="AD83" s="27">
        <f t="shared" ca="1" si="10"/>
        <v>7.5857269254242965E-2</v>
      </c>
      <c r="AE83" s="7">
        <v>86</v>
      </c>
    </row>
    <row r="84" spans="1:31" s="26" customFormat="1" x14ac:dyDescent="0.25">
      <c r="A84" s="26">
        <v>64</v>
      </c>
      <c r="B84" s="26">
        <v>635</v>
      </c>
      <c r="C84" s="26">
        <v>13497</v>
      </c>
      <c r="D84" s="26">
        <v>11342</v>
      </c>
      <c r="E84" s="26">
        <v>13009</v>
      </c>
      <c r="F84" s="26">
        <v>15163</v>
      </c>
      <c r="G84" s="27"/>
      <c r="H84" s="7"/>
      <c r="I84" s="28">
        <f t="shared" si="1"/>
        <v>488</v>
      </c>
      <c r="J84" s="27">
        <f t="shared" si="1"/>
        <v>-3821</v>
      </c>
      <c r="K84" s="7"/>
      <c r="L84" s="171">
        <f t="shared" si="2"/>
        <v>-0.13953449173420385</v>
      </c>
      <c r="M84" s="27">
        <f t="shared" ca="1" si="3"/>
        <v>1.1564119205211767E-6</v>
      </c>
      <c r="N84" s="44"/>
      <c r="O84" s="44"/>
      <c r="P84" s="7"/>
      <c r="Q84" s="28">
        <f t="shared" ca="1" si="4"/>
        <v>526.72700337835852</v>
      </c>
      <c r="R84" s="27">
        <f t="shared" ca="1" si="5"/>
        <v>-3846.6404765143216</v>
      </c>
      <c r="S84" s="7"/>
      <c r="T84" s="28">
        <f t="shared" ca="1" si="6"/>
        <v>-0.13588936111070221</v>
      </c>
      <c r="U84" s="27">
        <f t="shared" ca="1" si="7"/>
        <v>-0.99494953899781502</v>
      </c>
      <c r="V84" s="7"/>
      <c r="W84" s="28">
        <f t="shared" ca="1" si="8"/>
        <v>-0.13845912578694627</v>
      </c>
      <c r="X84" s="27">
        <f ca="1">IF(MOD(ATAN2(U84,W84)*180/PI()-$J$9+360,360)&lt;355,MOD(ATAN2(U84,W84)*180/PI()-$J$9+360,360)+360,MOD(ATAN2(U84,W84)*180/PI()-$J$9+360,360))</f>
        <v>360.10468619093251</v>
      </c>
      <c r="Y84" s="7"/>
      <c r="Z84" s="28">
        <f t="shared" si="12"/>
        <v>360.2879999999999</v>
      </c>
      <c r="AA84" s="27">
        <f t="shared" si="9"/>
        <v>6.2882118554253275</v>
      </c>
      <c r="AB84" s="7"/>
      <c r="AC84" s="28">
        <f t="shared" ref="AC84:AC147" ca="1" si="13">X84-Z84</f>
        <v>-0.18331380906738559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13458</v>
      </c>
      <c r="D85" s="26">
        <v>11301</v>
      </c>
      <c r="E85" s="26">
        <v>12962</v>
      </c>
      <c r="F85" s="26">
        <v>15103</v>
      </c>
      <c r="G85" s="27"/>
      <c r="H85" s="7"/>
      <c r="I85" s="28">
        <f t="shared" ref="I85:J148" si="14">C85-E85</f>
        <v>496</v>
      </c>
      <c r="J85" s="27">
        <f t="shared" si="14"/>
        <v>-3802</v>
      </c>
      <c r="K85" s="7"/>
      <c r="L85" s="171">
        <f>$O$3*SIN(2*PI()/$O$4*($Z85+$O$5))+$O$6</f>
        <v>-0.14035738084914556</v>
      </c>
      <c r="M85" s="27">
        <f t="shared" ref="M85:M148" ca="1" si="15">(W85-L85)^2</f>
        <v>2.3398833322521099E-8</v>
      </c>
      <c r="N85" s="44"/>
      <c r="O85" s="44"/>
      <c r="P85" s="7"/>
      <c r="Q85" s="28">
        <f t="shared" ref="Q85:Q148" ca="1" si="16">I85-$J$4</f>
        <v>534.72700337835852</v>
      </c>
      <c r="R85" s="27">
        <f t="shared" ref="R85:R148" ca="1" si="17">J85-$J$3</f>
        <v>-3827.6404765143216</v>
      </c>
      <c r="S85" s="7"/>
      <c r="T85" s="28">
        <f t="shared" ref="T85:T148" ca="1" si="18">Q85/$J$7</f>
        <v>-0.1379532668567775</v>
      </c>
      <c r="U85" s="27">
        <f t="shared" ref="U85:U148" ca="1" si="19">R85/$J$6</f>
        <v>-0.99003511006784939</v>
      </c>
      <c r="V85" s="7"/>
      <c r="W85" s="28">
        <f t="shared" ref="W85:W148" ca="1" si="20">(T85-U85*SIN(-$J$11*PI()/180))/(COS(-$J$11*PI()/180))</f>
        <v>-0.14051034762110118</v>
      </c>
      <c r="X85" s="27">
        <f ca="1">IF(MOD(ATAN2(U85,W85)*180/PI()-$J$9+360,360)&lt;355,MOD(ATAN2(U85,W85)*180/PI()-$J$9+360,360)+360,MOD(ATAN2(U85,W85)*180/PI()-$J$9+360,360))</f>
        <v>360.25990843810644</v>
      </c>
      <c r="Y85" s="7"/>
      <c r="Z85" s="28">
        <f t="shared" si="12"/>
        <v>360.2879999999999</v>
      </c>
      <c r="AA85" s="27">
        <f t="shared" ref="AA85:AA148" si="21">Z85*PI()/180</f>
        <v>6.2882118554253275</v>
      </c>
      <c r="AB85" s="7"/>
      <c r="AC85" s="28">
        <f t="shared" ca="1" si="13"/>
        <v>-2.8091561893461403E-2</v>
      </c>
      <c r="AD85" s="27"/>
      <c r="AE85" s="7"/>
    </row>
    <row r="86" spans="1:31" s="26" customFormat="1" x14ac:dyDescent="0.25">
      <c r="A86" s="26">
        <v>1</v>
      </c>
      <c r="B86" s="26">
        <v>-618</v>
      </c>
      <c r="C86" s="26">
        <v>13266</v>
      </c>
      <c r="D86" s="26">
        <v>11280</v>
      </c>
      <c r="E86" s="26">
        <v>13147</v>
      </c>
      <c r="F86" s="26">
        <v>15122</v>
      </c>
      <c r="G86" s="27"/>
      <c r="H86" s="7"/>
      <c r="I86" s="28">
        <f t="shared" si="14"/>
        <v>119</v>
      </c>
      <c r="J86" s="27">
        <f t="shared" si="14"/>
        <v>-3842</v>
      </c>
      <c r="K86" s="7"/>
      <c r="L86" s="171">
        <f t="shared" ref="L86:L149" si="22">$O$3*SIN(2*PI()/$O$4*($Z86+$O$5))+$O$6</f>
        <v>-4.3699971307365547E-2</v>
      </c>
      <c r="M86" s="27">
        <f t="shared" ca="1" si="15"/>
        <v>1.804455299101474E-7</v>
      </c>
      <c r="N86" s="44"/>
      <c r="O86" s="44"/>
      <c r="P86" s="7"/>
      <c r="Q86" s="28">
        <f t="shared" ca="1" si="16"/>
        <v>157.72700337835849</v>
      </c>
      <c r="R86" s="27">
        <f t="shared" ca="1" si="17"/>
        <v>-3867.6404765143216</v>
      </c>
      <c r="S86" s="7"/>
      <c r="T86" s="28">
        <f t="shared" ca="1" si="18"/>
        <v>-4.0691708572979025E-2</v>
      </c>
      <c r="U86" s="27">
        <f t="shared" ca="1" si="19"/>
        <v>-1.0003812762361979</v>
      </c>
      <c r="V86" s="7"/>
      <c r="W86" s="28">
        <f t="shared" ca="1" si="20"/>
        <v>-4.3275182501121612E-2</v>
      </c>
      <c r="X86" s="27">
        <f ca="1">MOD(ATAN2(U86,W86)*180/PI()-$J$9+360,360)</f>
        <v>354.65917045492955</v>
      </c>
      <c r="Y86" s="7"/>
      <c r="Z86" s="28">
        <f t="shared" ref="Z86:Z149" si="23">360/40000*B86+Z85</f>
        <v>354.72599999999989</v>
      </c>
      <c r="AA86" s="27">
        <f t="shared" si="21"/>
        <v>6.1911366424294041</v>
      </c>
      <c r="AB86" s="7"/>
      <c r="AC86" s="28">
        <f t="shared" ca="1" si="13"/>
        <v>-6.6829545070334007E-2</v>
      </c>
      <c r="AD86" s="27"/>
      <c r="AE86" s="7"/>
    </row>
    <row r="87" spans="1:31" s="26" customFormat="1" x14ac:dyDescent="0.25">
      <c r="A87" s="26">
        <v>2</v>
      </c>
      <c r="B87" s="26">
        <v>-617</v>
      </c>
      <c r="C87" s="26">
        <v>13080</v>
      </c>
      <c r="D87" s="26">
        <v>11288</v>
      </c>
      <c r="E87" s="26">
        <v>13340</v>
      </c>
      <c r="F87" s="26">
        <v>15127</v>
      </c>
      <c r="G87" s="27"/>
      <c r="H87" s="7"/>
      <c r="I87" s="28">
        <f t="shared" si="14"/>
        <v>-260</v>
      </c>
      <c r="J87" s="27">
        <f t="shared" si="14"/>
        <v>-3839</v>
      </c>
      <c r="K87" s="7"/>
      <c r="L87" s="171">
        <f t="shared" si="22"/>
        <v>5.3213200120620571E-2</v>
      </c>
      <c r="M87" s="27">
        <f t="shared" ca="1" si="15"/>
        <v>1.667925561951581E-6</v>
      </c>
      <c r="N87" s="44"/>
      <c r="O87" s="44"/>
      <c r="P87" s="7"/>
      <c r="Q87" s="28">
        <f t="shared" ca="1" si="16"/>
        <v>-221.27299662164151</v>
      </c>
      <c r="R87" s="27">
        <f t="shared" ca="1" si="17"/>
        <v>-3864.6404765143216</v>
      </c>
      <c r="S87" s="7"/>
      <c r="T87" s="28">
        <f t="shared" ca="1" si="18"/>
        <v>5.7085826147338266E-2</v>
      </c>
      <c r="U87" s="27">
        <f t="shared" ca="1" si="19"/>
        <v>-0.99960531377357187</v>
      </c>
      <c r="V87" s="7"/>
      <c r="W87" s="28">
        <f t="shared" ca="1" si="20"/>
        <v>5.4504682045368874E-2</v>
      </c>
      <c r="X87" s="27">
        <f ca="1">MOD(ATAN2(U87,W87)*180/PI()-$J$9+360,360)</f>
        <v>349.06114376896562</v>
      </c>
      <c r="Y87" s="7"/>
      <c r="Z87" s="28">
        <f t="shared" si="23"/>
        <v>349.17299999999989</v>
      </c>
      <c r="AA87" s="27">
        <f t="shared" si="21"/>
        <v>6.0942185090661587</v>
      </c>
      <c r="AB87" s="7"/>
      <c r="AC87" s="28">
        <f t="shared" ca="1" si="13"/>
        <v>-0.11185623103426678</v>
      </c>
      <c r="AD87" s="27"/>
      <c r="AE87" s="7"/>
    </row>
    <row r="88" spans="1:31" s="26" customFormat="1" x14ac:dyDescent="0.25">
      <c r="A88" s="26">
        <v>3</v>
      </c>
      <c r="B88" s="26">
        <v>-630</v>
      </c>
      <c r="C88" s="26">
        <v>12879</v>
      </c>
      <c r="D88" s="26">
        <v>11301</v>
      </c>
      <c r="E88" s="26">
        <v>13524</v>
      </c>
      <c r="F88" s="26">
        <v>15097</v>
      </c>
      <c r="G88" s="27"/>
      <c r="H88" s="7"/>
      <c r="I88" s="28">
        <f t="shared" si="14"/>
        <v>-645</v>
      </c>
      <c r="J88" s="27">
        <f t="shared" si="14"/>
        <v>-3796</v>
      </c>
      <c r="K88" s="7"/>
      <c r="L88" s="171">
        <f t="shared" si="22"/>
        <v>0.15164743034414949</v>
      </c>
      <c r="M88" s="27">
        <f t="shared" ca="1" si="15"/>
        <v>4.891918475697263E-6</v>
      </c>
      <c r="N88" s="44"/>
      <c r="O88" s="44"/>
      <c r="P88" s="7"/>
      <c r="Q88" s="28">
        <f t="shared" ca="1" si="16"/>
        <v>-606.27299662164148</v>
      </c>
      <c r="R88" s="27">
        <f t="shared" ca="1" si="17"/>
        <v>-3821.6404765143216</v>
      </c>
      <c r="S88" s="7"/>
      <c r="T88" s="28">
        <f t="shared" ca="1" si="18"/>
        <v>0.15641129017721203</v>
      </c>
      <c r="U88" s="27">
        <f t="shared" ca="1" si="19"/>
        <v>-0.98848318514259714</v>
      </c>
      <c r="V88" s="7"/>
      <c r="W88" s="28">
        <f t="shared" ca="1" si="20"/>
        <v>0.15385919852271099</v>
      </c>
      <c r="X88" s="27">
        <f t="shared" ref="X88:X148" ca="1" si="24">MOD(ATAN2(U88,W88)*180/PI()-$J$9+360,360)</f>
        <v>343.33497520787898</v>
      </c>
      <c r="Y88" s="7"/>
      <c r="Z88" s="28">
        <f t="shared" si="23"/>
        <v>343.50299999999987</v>
      </c>
      <c r="AA88" s="27">
        <f t="shared" si="21"/>
        <v>5.9952583404780793</v>
      </c>
      <c r="AB88" s="7"/>
      <c r="AC88" s="28">
        <f t="shared" ca="1" si="13"/>
        <v>-0.16802479212088883</v>
      </c>
      <c r="AD88" s="27"/>
      <c r="AE88" s="7"/>
    </row>
    <row r="89" spans="1:31" s="26" customFormat="1" x14ac:dyDescent="0.25">
      <c r="A89" s="26">
        <v>4</v>
      </c>
      <c r="B89" s="26">
        <v>-616</v>
      </c>
      <c r="C89" s="26">
        <v>12701</v>
      </c>
      <c r="D89" s="26">
        <v>11341</v>
      </c>
      <c r="E89" s="26">
        <v>13706</v>
      </c>
      <c r="F89" s="26">
        <v>15064</v>
      </c>
      <c r="G89" s="27"/>
      <c r="H89" s="7"/>
      <c r="I89" s="28">
        <f t="shared" si="14"/>
        <v>-1005</v>
      </c>
      <c r="J89" s="27">
        <f t="shared" si="14"/>
        <v>-3723</v>
      </c>
      <c r="K89" s="7"/>
      <c r="L89" s="171">
        <f t="shared" si="22"/>
        <v>0.24646712455681807</v>
      </c>
      <c r="M89" s="27">
        <f t="shared" ca="1" si="15"/>
        <v>1.0042660934889875E-7</v>
      </c>
      <c r="N89" s="44"/>
      <c r="O89" s="44"/>
      <c r="P89" s="7"/>
      <c r="Q89" s="28">
        <f t="shared" ca="1" si="16"/>
        <v>-966.27299662164148</v>
      </c>
      <c r="R89" s="27">
        <f t="shared" ca="1" si="17"/>
        <v>-3748.6404765143216</v>
      </c>
      <c r="S89" s="7"/>
      <c r="T89" s="28">
        <f t="shared" ca="1" si="18"/>
        <v>0.24928704875060048</v>
      </c>
      <c r="U89" s="27">
        <f t="shared" ca="1" si="19"/>
        <v>-0.96960143188536108</v>
      </c>
      <c r="V89" s="7"/>
      <c r="W89" s="28">
        <f t="shared" ca="1" si="20"/>
        <v>0.24678402613357164</v>
      </c>
      <c r="X89" s="27">
        <f t="shared" ca="1" si="24"/>
        <v>337.90238905635817</v>
      </c>
      <c r="Y89" s="7"/>
      <c r="Z89" s="28">
        <f t="shared" si="23"/>
        <v>337.95899999999989</v>
      </c>
      <c r="AA89" s="27">
        <f t="shared" si="21"/>
        <v>5.8984972867475145</v>
      </c>
      <c r="AB89" s="7"/>
      <c r="AC89" s="28">
        <f t="shared" ca="1" si="13"/>
        <v>-5.6610943641715039E-2</v>
      </c>
      <c r="AD89" s="27"/>
      <c r="AE89" s="7"/>
    </row>
    <row r="90" spans="1:31" s="26" customFormat="1" x14ac:dyDescent="0.25">
      <c r="A90" s="26">
        <v>5</v>
      </c>
      <c r="B90" s="26">
        <v>-617</v>
      </c>
      <c r="C90" s="26">
        <v>12522</v>
      </c>
      <c r="D90" s="26">
        <v>11400</v>
      </c>
      <c r="E90" s="26">
        <v>13889</v>
      </c>
      <c r="F90" s="26">
        <v>15010</v>
      </c>
      <c r="G90" s="27"/>
      <c r="H90" s="7"/>
      <c r="I90" s="28">
        <f t="shared" si="14"/>
        <v>-1367</v>
      </c>
      <c r="J90" s="27">
        <f t="shared" si="14"/>
        <v>-3610</v>
      </c>
      <c r="K90" s="7"/>
      <c r="L90" s="171">
        <f t="shared" si="22"/>
        <v>0.33912953698326831</v>
      </c>
      <c r="M90" s="27">
        <f t="shared" ca="1" si="15"/>
        <v>1.2589117767640852E-6</v>
      </c>
      <c r="N90" s="44"/>
      <c r="O90" s="44"/>
      <c r="P90" s="7"/>
      <c r="Q90" s="28">
        <f t="shared" ca="1" si="16"/>
        <v>-1328.2729966216416</v>
      </c>
      <c r="R90" s="27">
        <f t="shared" ca="1" si="17"/>
        <v>-3635.6404765143216</v>
      </c>
      <c r="S90" s="7"/>
      <c r="T90" s="28">
        <f t="shared" ca="1" si="18"/>
        <v>0.34267878376050781</v>
      </c>
      <c r="U90" s="27">
        <f t="shared" ca="1" si="19"/>
        <v>-0.94037351245977641</v>
      </c>
      <c r="V90" s="7"/>
      <c r="W90" s="28">
        <f t="shared" ca="1" si="20"/>
        <v>0.34025154936143714</v>
      </c>
      <c r="X90" s="27">
        <f t="shared" ca="1" si="24"/>
        <v>332.29073534384531</v>
      </c>
      <c r="Y90" s="7"/>
      <c r="Z90" s="28">
        <f t="shared" si="23"/>
        <v>332.40599999999989</v>
      </c>
      <c r="AA90" s="27">
        <f t="shared" si="21"/>
        <v>5.8015791533842691</v>
      </c>
      <c r="AB90" s="7"/>
      <c r="AC90" s="28">
        <f t="shared" ca="1" si="13"/>
        <v>-0.11526465615457937</v>
      </c>
      <c r="AD90" s="27"/>
      <c r="AE90" s="7"/>
    </row>
    <row r="91" spans="1:31" s="26" customFormat="1" x14ac:dyDescent="0.25">
      <c r="A91" s="26">
        <v>6</v>
      </c>
      <c r="B91" s="26">
        <v>-623</v>
      </c>
      <c r="C91" s="26">
        <v>12339</v>
      </c>
      <c r="D91" s="26">
        <v>11463</v>
      </c>
      <c r="E91" s="26">
        <v>14053</v>
      </c>
      <c r="F91" s="26">
        <v>14924</v>
      </c>
      <c r="G91" s="27"/>
      <c r="H91" s="7"/>
      <c r="I91" s="28">
        <f t="shared" si="14"/>
        <v>-1714</v>
      </c>
      <c r="J91" s="27">
        <f t="shared" si="14"/>
        <v>-3461</v>
      </c>
      <c r="K91" s="7"/>
      <c r="L91" s="171">
        <f t="shared" si="22"/>
        <v>0.42946120526765957</v>
      </c>
      <c r="M91" s="27">
        <f t="shared" ca="1" si="15"/>
        <v>1.6980733755093843E-7</v>
      </c>
      <c r="N91" s="44"/>
      <c r="O91" s="44"/>
      <c r="P91" s="7"/>
      <c r="Q91" s="28">
        <f t="shared" ca="1" si="16"/>
        <v>-1675.2729966216416</v>
      </c>
      <c r="R91" s="27">
        <f t="shared" ca="1" si="17"/>
        <v>-3486.6404765143216</v>
      </c>
      <c r="S91" s="7"/>
      <c r="T91" s="28">
        <f t="shared" ca="1" si="18"/>
        <v>0.4322006954965239</v>
      </c>
      <c r="U91" s="27">
        <f t="shared" ca="1" si="19"/>
        <v>-0.90183404348267804</v>
      </c>
      <c r="V91" s="7"/>
      <c r="W91" s="28">
        <f t="shared" ca="1" si="20"/>
        <v>0.42987328212645043</v>
      </c>
      <c r="X91" s="27">
        <f t="shared" ca="1" si="24"/>
        <v>326.69664193735116</v>
      </c>
      <c r="Y91" s="7"/>
      <c r="Z91" s="28">
        <f t="shared" si="23"/>
        <v>326.79899999999986</v>
      </c>
      <c r="AA91" s="27">
        <f t="shared" si="21"/>
        <v>5.7037185422249461</v>
      </c>
      <c r="AB91" s="7"/>
      <c r="AC91" s="28">
        <f t="shared" ca="1" si="13"/>
        <v>-0.10235806264870462</v>
      </c>
      <c r="AD91" s="27"/>
      <c r="AE91" s="7"/>
    </row>
    <row r="92" spans="1:31" s="26" customFormat="1" x14ac:dyDescent="0.25">
      <c r="A92" s="26">
        <v>7</v>
      </c>
      <c r="B92" s="26">
        <v>-632</v>
      </c>
      <c r="C92" s="26">
        <v>12178</v>
      </c>
      <c r="D92" s="26">
        <v>11557</v>
      </c>
      <c r="E92" s="26">
        <v>14223</v>
      </c>
      <c r="F92" s="26">
        <v>14844</v>
      </c>
      <c r="G92" s="27"/>
      <c r="H92" s="7"/>
      <c r="I92" s="28">
        <f t="shared" si="14"/>
        <v>-2045</v>
      </c>
      <c r="J92" s="27">
        <f t="shared" si="14"/>
        <v>-3287</v>
      </c>
      <c r="K92" s="7"/>
      <c r="L92" s="171">
        <f t="shared" si="22"/>
        <v>0.51689506990912371</v>
      </c>
      <c r="M92" s="27">
        <f t="shared" ca="1" si="15"/>
        <v>2.2836706154936026E-6</v>
      </c>
      <c r="N92" s="44"/>
      <c r="O92" s="44"/>
      <c r="P92" s="7"/>
      <c r="Q92" s="28">
        <f t="shared" ca="1" si="16"/>
        <v>-2006.2729966216416</v>
      </c>
      <c r="R92" s="27">
        <f t="shared" ca="1" si="17"/>
        <v>-3312.6404765143216</v>
      </c>
      <c r="S92" s="7"/>
      <c r="T92" s="28">
        <f t="shared" ca="1" si="18"/>
        <v>0.51759479574038936</v>
      </c>
      <c r="U92" s="27">
        <f t="shared" ca="1" si="19"/>
        <v>-0.8568282206503619</v>
      </c>
      <c r="V92" s="7"/>
      <c r="W92" s="28">
        <f t="shared" ca="1" si="20"/>
        <v>0.51538388804862723</v>
      </c>
      <c r="X92" s="27">
        <f t="shared" ca="1" si="24"/>
        <v>321.15518173754663</v>
      </c>
      <c r="Y92" s="7"/>
      <c r="Z92" s="28">
        <f t="shared" si="23"/>
        <v>321.11099999999988</v>
      </c>
      <c r="AA92" s="27">
        <f t="shared" si="21"/>
        <v>5.604444214371509</v>
      </c>
      <c r="AB92" s="7"/>
      <c r="AC92" s="28">
        <f t="shared" ca="1" si="13"/>
        <v>4.418173754675081E-2</v>
      </c>
      <c r="AD92" s="27"/>
      <c r="AE92" s="7"/>
    </row>
    <row r="93" spans="1:31" s="26" customFormat="1" x14ac:dyDescent="0.25">
      <c r="A93" s="26">
        <v>8</v>
      </c>
      <c r="B93" s="26">
        <v>-640</v>
      </c>
      <c r="C93" s="26">
        <v>12018</v>
      </c>
      <c r="D93" s="26">
        <v>11671</v>
      </c>
      <c r="E93" s="26">
        <v>14389</v>
      </c>
      <c r="F93" s="26">
        <v>14738</v>
      </c>
      <c r="G93" s="27"/>
      <c r="H93" s="7"/>
      <c r="I93" s="28">
        <f t="shared" si="14"/>
        <v>-2371</v>
      </c>
      <c r="J93" s="27">
        <f t="shared" si="14"/>
        <v>-3067</v>
      </c>
      <c r="K93" s="7"/>
      <c r="L93" s="171">
        <f t="shared" si="22"/>
        <v>0.60024529728719456</v>
      </c>
      <c r="M93" s="27">
        <f t="shared" ca="1" si="15"/>
        <v>3.7212882867651904E-7</v>
      </c>
      <c r="N93" s="44"/>
      <c r="O93" s="44"/>
      <c r="P93" s="7"/>
      <c r="Q93" s="28">
        <f t="shared" ca="1" si="16"/>
        <v>-2332.2729966216416</v>
      </c>
      <c r="R93" s="27">
        <f t="shared" ca="1" si="17"/>
        <v>-3092.6404765143216</v>
      </c>
      <c r="S93" s="7"/>
      <c r="T93" s="28">
        <f t="shared" ca="1" si="18"/>
        <v>0.60169895489295788</v>
      </c>
      <c r="U93" s="27">
        <f t="shared" ca="1" si="19"/>
        <v>-0.79992430672444492</v>
      </c>
      <c r="V93" s="7"/>
      <c r="W93" s="28">
        <f t="shared" ca="1" si="20"/>
        <v>0.59963527365758951</v>
      </c>
      <c r="X93" s="27">
        <f t="shared" ca="1" si="24"/>
        <v>315.32639643714936</v>
      </c>
      <c r="Y93" s="7"/>
      <c r="Z93" s="28">
        <f t="shared" si="23"/>
        <v>315.35099999999989</v>
      </c>
      <c r="AA93" s="27">
        <f t="shared" si="21"/>
        <v>5.5039132494566365</v>
      </c>
      <c r="AB93" s="7"/>
      <c r="AC93" s="28">
        <f t="shared" ca="1" si="13"/>
        <v>-2.460356285052967E-2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11871</v>
      </c>
      <c r="D94" s="26">
        <v>11796</v>
      </c>
      <c r="E94" s="26">
        <v>14538</v>
      </c>
      <c r="F94" s="26">
        <v>14615</v>
      </c>
      <c r="G94" s="27"/>
      <c r="H94" s="7"/>
      <c r="I94" s="28">
        <f t="shared" si="14"/>
        <v>-2667</v>
      </c>
      <c r="J94" s="27">
        <f t="shared" si="14"/>
        <v>-2819</v>
      </c>
      <c r="K94" s="7"/>
      <c r="L94" s="171">
        <f t="shared" si="22"/>
        <v>0.67660889563216153</v>
      </c>
      <c r="M94" s="27">
        <f t="shared" ca="1" si="15"/>
        <v>1.9643199934115392E-7</v>
      </c>
      <c r="N94" s="44"/>
      <c r="O94" s="44"/>
      <c r="P94" s="7"/>
      <c r="Q94" s="28">
        <f t="shared" ca="1" si="16"/>
        <v>-2628.2729966216416</v>
      </c>
      <c r="R94" s="27">
        <f t="shared" ca="1" si="17"/>
        <v>-2844.6404765143216</v>
      </c>
      <c r="S94" s="7"/>
      <c r="T94" s="28">
        <f t="shared" ca="1" si="18"/>
        <v>0.67806346749774393</v>
      </c>
      <c r="U94" s="27">
        <f t="shared" ca="1" si="19"/>
        <v>-0.73577807648068394</v>
      </c>
      <c r="V94" s="7"/>
      <c r="W94" s="28">
        <f t="shared" ca="1" si="20"/>
        <v>0.6761656891347575</v>
      </c>
      <c r="X94" s="27">
        <f t="shared" ca="1" si="24"/>
        <v>309.59977139930982</v>
      </c>
      <c r="Y94" s="7"/>
      <c r="Z94" s="28">
        <f t="shared" si="23"/>
        <v>309.6629999999999</v>
      </c>
      <c r="AA94" s="27">
        <f t="shared" si="21"/>
        <v>5.4046389216031985</v>
      </c>
      <c r="AB94" s="7"/>
      <c r="AC94" s="28">
        <f t="shared" ca="1" si="13"/>
        <v>-6.3228600690081294E-2</v>
      </c>
      <c r="AD94" s="27"/>
      <c r="AE94" s="7"/>
    </row>
    <row r="95" spans="1:31" s="26" customFormat="1" x14ac:dyDescent="0.25">
      <c r="A95" s="26">
        <v>10</v>
      </c>
      <c r="B95" s="26">
        <v>-628</v>
      </c>
      <c r="C95" s="26">
        <v>11741</v>
      </c>
      <c r="D95" s="26">
        <v>11932</v>
      </c>
      <c r="E95" s="26">
        <v>14674</v>
      </c>
      <c r="F95" s="26">
        <v>14484</v>
      </c>
      <c r="G95" s="27"/>
      <c r="H95" s="7"/>
      <c r="I95" s="28">
        <f t="shared" si="14"/>
        <v>-2933</v>
      </c>
      <c r="J95" s="27">
        <f t="shared" si="14"/>
        <v>-2552</v>
      </c>
      <c r="K95" s="7"/>
      <c r="L95" s="171">
        <f t="shared" si="22"/>
        <v>0.7458909322687155</v>
      </c>
      <c r="M95" s="27">
        <f t="shared" ca="1" si="15"/>
        <v>8.497322327349162E-7</v>
      </c>
      <c r="N95" s="44"/>
      <c r="O95" s="44"/>
      <c r="P95" s="7"/>
      <c r="Q95" s="28">
        <f t="shared" ca="1" si="16"/>
        <v>-2894.2729966216416</v>
      </c>
      <c r="R95" s="27">
        <f t="shared" ca="1" si="17"/>
        <v>-2577.6404765143216</v>
      </c>
      <c r="S95" s="7"/>
      <c r="T95" s="28">
        <f t="shared" ca="1" si="18"/>
        <v>0.74668833355474762</v>
      </c>
      <c r="U95" s="27">
        <f t="shared" ca="1" si="19"/>
        <v>-0.66671741730695744</v>
      </c>
      <c r="V95" s="7"/>
      <c r="W95" s="28">
        <f t="shared" ca="1" si="20"/>
        <v>0.74496912305161311</v>
      </c>
      <c r="X95" s="27">
        <f t="shared" ca="1" si="24"/>
        <v>304.00943833531346</v>
      </c>
      <c r="Y95" s="7"/>
      <c r="Z95" s="28">
        <f t="shared" si="23"/>
        <v>304.01099999999991</v>
      </c>
      <c r="AA95" s="27">
        <f t="shared" si="21"/>
        <v>5.3059929122804794</v>
      </c>
      <c r="AB95" s="7"/>
      <c r="AC95" s="28">
        <f t="shared" ca="1" si="13"/>
        <v>-1.5616646864486938E-3</v>
      </c>
      <c r="AD95" s="27"/>
      <c r="AE95" s="7"/>
    </row>
    <row r="96" spans="1:31" s="26" customFormat="1" x14ac:dyDescent="0.25">
      <c r="A96" s="26">
        <v>11</v>
      </c>
      <c r="B96" s="26">
        <v>-630</v>
      </c>
      <c r="C96" s="26">
        <v>11628</v>
      </c>
      <c r="D96" s="26">
        <v>12087</v>
      </c>
      <c r="E96" s="26">
        <v>14803</v>
      </c>
      <c r="F96" s="26">
        <v>14340</v>
      </c>
      <c r="G96" s="27"/>
      <c r="H96" s="7"/>
      <c r="I96" s="28">
        <f t="shared" si="14"/>
        <v>-3175</v>
      </c>
      <c r="J96" s="27">
        <f t="shared" si="14"/>
        <v>-2253</v>
      </c>
      <c r="K96" s="7"/>
      <c r="L96" s="171">
        <f t="shared" si="22"/>
        <v>0.80810566659230199</v>
      </c>
      <c r="M96" s="27">
        <f t="shared" ca="1" si="15"/>
        <v>2.534856043208535E-7</v>
      </c>
      <c r="N96" s="44"/>
      <c r="O96" s="44"/>
      <c r="P96" s="7"/>
      <c r="Q96" s="28">
        <f t="shared" ca="1" si="16"/>
        <v>-3136.2729966216416</v>
      </c>
      <c r="R96" s="27">
        <f t="shared" ca="1" si="17"/>
        <v>-2278.6404765143216</v>
      </c>
      <c r="S96" s="7"/>
      <c r="T96" s="28">
        <f t="shared" ca="1" si="18"/>
        <v>0.80912148237352544</v>
      </c>
      <c r="U96" s="27">
        <f t="shared" ca="1" si="19"/>
        <v>-0.58937982519855203</v>
      </c>
      <c r="V96" s="7"/>
      <c r="W96" s="28">
        <f t="shared" ca="1" si="20"/>
        <v>0.80760219305345327</v>
      </c>
      <c r="X96" s="27">
        <f t="shared" ca="1" si="24"/>
        <v>298.30376026813008</v>
      </c>
      <c r="Y96" s="7"/>
      <c r="Z96" s="28">
        <f t="shared" si="23"/>
        <v>298.34099999999989</v>
      </c>
      <c r="AA96" s="27">
        <f t="shared" si="21"/>
        <v>5.2070327436924009</v>
      </c>
      <c r="AB96" s="7"/>
      <c r="AC96" s="28">
        <f t="shared" ca="1" si="13"/>
        <v>-3.723973186981766E-2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11507</v>
      </c>
      <c r="D97" s="26">
        <v>12227</v>
      </c>
      <c r="E97" s="26">
        <v>14884</v>
      </c>
      <c r="F97" s="26">
        <v>14174</v>
      </c>
      <c r="G97" s="27"/>
      <c r="H97" s="7"/>
      <c r="I97" s="28">
        <f t="shared" si="14"/>
        <v>-3377</v>
      </c>
      <c r="J97" s="27">
        <f t="shared" si="14"/>
        <v>-1947</v>
      </c>
      <c r="K97" s="7"/>
      <c r="L97" s="171">
        <f t="shared" si="22"/>
        <v>0.86081575073226779</v>
      </c>
      <c r="M97" s="27">
        <f t="shared" ca="1" si="15"/>
        <v>8.0169685609172924E-7</v>
      </c>
      <c r="N97" s="44"/>
      <c r="O97" s="44"/>
      <c r="P97" s="7"/>
      <c r="Q97" s="28">
        <f t="shared" ca="1" si="16"/>
        <v>-3338.2729966216416</v>
      </c>
      <c r="R97" s="27">
        <f t="shared" ca="1" si="17"/>
        <v>-1972.6404765143216</v>
      </c>
      <c r="S97" s="7"/>
      <c r="T97" s="28">
        <f t="shared" ca="1" si="18"/>
        <v>0.86123510246192669</v>
      </c>
      <c r="U97" s="27">
        <f t="shared" ca="1" si="19"/>
        <v>-0.51023165401068571</v>
      </c>
      <c r="V97" s="7"/>
      <c r="W97" s="28">
        <f t="shared" ca="1" si="20"/>
        <v>0.85992037547233946</v>
      </c>
      <c r="X97" s="27">
        <f t="shared" ca="1" si="24"/>
        <v>292.8648458493775</v>
      </c>
      <c r="Y97" s="7"/>
      <c r="Z97" s="28">
        <f t="shared" si="23"/>
        <v>292.85099999999989</v>
      </c>
      <c r="AA97" s="27">
        <f t="shared" si="21"/>
        <v>5.1112141677579119</v>
      </c>
      <c r="AB97" s="7"/>
      <c r="AC97" s="28">
        <f t="shared" ca="1" si="13"/>
        <v>1.3845849377617014E-2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11434</v>
      </c>
      <c r="D98" s="26">
        <v>12398</v>
      </c>
      <c r="E98" s="26">
        <v>14985</v>
      </c>
      <c r="F98" s="26">
        <v>14023</v>
      </c>
      <c r="G98" s="27"/>
      <c r="H98" s="7"/>
      <c r="I98" s="28">
        <f t="shared" si="14"/>
        <v>-3551</v>
      </c>
      <c r="J98" s="27">
        <f t="shared" si="14"/>
        <v>-1625</v>
      </c>
      <c r="K98" s="7"/>
      <c r="L98" s="171">
        <f t="shared" si="22"/>
        <v>0.9058283452437691</v>
      </c>
      <c r="M98" s="27">
        <f t="shared" ca="1" si="15"/>
        <v>6.4447911429727349E-7</v>
      </c>
      <c r="N98" s="44"/>
      <c r="O98" s="44"/>
      <c r="P98" s="7"/>
      <c r="Q98" s="28">
        <f t="shared" ca="1" si="16"/>
        <v>-3512.2729966216416</v>
      </c>
      <c r="R98" s="27">
        <f t="shared" ca="1" si="17"/>
        <v>-1650.6404765143216</v>
      </c>
      <c r="S98" s="7"/>
      <c r="T98" s="28">
        <f t="shared" ca="1" si="18"/>
        <v>0.90612505243906449</v>
      </c>
      <c r="U98" s="27">
        <f t="shared" ca="1" si="19"/>
        <v>-0.42694501635547988</v>
      </c>
      <c r="V98" s="7"/>
      <c r="W98" s="28">
        <f t="shared" ca="1" si="20"/>
        <v>0.90502555067833079</v>
      </c>
      <c r="X98" s="27">
        <f t="shared" ca="1" si="24"/>
        <v>287.43772885720728</v>
      </c>
      <c r="Y98" s="7"/>
      <c r="Z98" s="28">
        <f t="shared" si="23"/>
        <v>287.33399999999989</v>
      </c>
      <c r="AA98" s="27">
        <f t="shared" si="21"/>
        <v>5.0149243529253846</v>
      </c>
      <c r="AB98" s="7"/>
      <c r="AC98" s="28">
        <f t="shared" ca="1" si="13"/>
        <v>0.10372885720738623</v>
      </c>
      <c r="AD98" s="27"/>
      <c r="AE98" s="7"/>
    </row>
    <row r="99" spans="1:31" s="26" customFormat="1" x14ac:dyDescent="0.25">
      <c r="A99" s="26">
        <v>14</v>
      </c>
      <c r="B99" s="26">
        <v>-634</v>
      </c>
      <c r="C99" s="26">
        <v>11360</v>
      </c>
      <c r="D99" s="26">
        <v>12578</v>
      </c>
      <c r="E99" s="26">
        <v>15060</v>
      </c>
      <c r="F99" s="26">
        <v>13846</v>
      </c>
      <c r="G99" s="27"/>
      <c r="H99" s="7"/>
      <c r="I99" s="28">
        <f t="shared" si="14"/>
        <v>-3700</v>
      </c>
      <c r="J99" s="27">
        <f t="shared" si="14"/>
        <v>-1268</v>
      </c>
      <c r="K99" s="7"/>
      <c r="L99" s="171">
        <f t="shared" si="22"/>
        <v>0.94354990706852082</v>
      </c>
      <c r="M99" s="27">
        <f t="shared" ca="1" si="15"/>
        <v>2.3860867157651455E-8</v>
      </c>
      <c r="N99" s="44"/>
      <c r="O99" s="44"/>
      <c r="P99" s="7"/>
      <c r="Q99" s="28">
        <f t="shared" ca="1" si="16"/>
        <v>-3661.2729966216416</v>
      </c>
      <c r="R99" s="27">
        <f t="shared" ca="1" si="17"/>
        <v>-1293.6404765143216</v>
      </c>
      <c r="S99" s="7"/>
      <c r="T99" s="28">
        <f t="shared" ca="1" si="18"/>
        <v>0.94456529695971692</v>
      </c>
      <c r="U99" s="27">
        <f t="shared" ca="1" si="19"/>
        <v>-0.33460548330296913</v>
      </c>
      <c r="V99" s="7"/>
      <c r="W99" s="28">
        <f t="shared" ca="1" si="20"/>
        <v>0.94370437670035068</v>
      </c>
      <c r="X99" s="27">
        <f t="shared" ca="1" si="24"/>
        <v>281.70495029800497</v>
      </c>
      <c r="Y99" s="7"/>
      <c r="Z99" s="28">
        <f t="shared" si="23"/>
        <v>281.62799999999987</v>
      </c>
      <c r="AA99" s="27">
        <f t="shared" si="21"/>
        <v>4.915335865806588</v>
      </c>
      <c r="AB99" s="7"/>
      <c r="AC99" s="28">
        <f t="shared" ca="1" si="13"/>
        <v>7.6950298005101558E-2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11305</v>
      </c>
      <c r="D100" s="26">
        <v>12763</v>
      </c>
      <c r="E100" s="26">
        <v>15110</v>
      </c>
      <c r="F100" s="26">
        <v>13666</v>
      </c>
      <c r="G100" s="27"/>
      <c r="H100" s="7"/>
      <c r="I100" s="28">
        <f t="shared" si="14"/>
        <v>-3805</v>
      </c>
      <c r="J100" s="27">
        <f t="shared" si="14"/>
        <v>-903</v>
      </c>
      <c r="K100" s="7"/>
      <c r="L100" s="171">
        <f t="shared" si="22"/>
        <v>0.97184616404819024</v>
      </c>
      <c r="M100" s="27">
        <f t="shared" ca="1" si="15"/>
        <v>6.5470314778672583E-7</v>
      </c>
      <c r="N100" s="44"/>
      <c r="O100" s="44"/>
      <c r="P100" s="7"/>
      <c r="Q100" s="28">
        <f t="shared" ca="1" si="16"/>
        <v>-3766.2729966216416</v>
      </c>
      <c r="R100" s="27">
        <f t="shared" ca="1" si="17"/>
        <v>-928.64047651432145</v>
      </c>
      <c r="S100" s="7"/>
      <c r="T100" s="28">
        <f t="shared" ca="1" si="18"/>
        <v>0.97165405987695519</v>
      </c>
      <c r="U100" s="27">
        <f t="shared" ca="1" si="19"/>
        <v>-0.2401967170167886</v>
      </c>
      <c r="V100" s="7"/>
      <c r="W100" s="28">
        <f t="shared" ca="1" si="20"/>
        <v>0.97103702676207204</v>
      </c>
      <c r="X100" s="27">
        <f t="shared" ca="1" si="24"/>
        <v>276.07602206652859</v>
      </c>
      <c r="Y100" s="7"/>
      <c r="Z100" s="28">
        <f t="shared" si="23"/>
        <v>275.93999999999988</v>
      </c>
      <c r="AA100" s="27">
        <f t="shared" si="21"/>
        <v>4.8160615379531508</v>
      </c>
      <c r="AB100" s="7"/>
      <c r="AC100" s="28">
        <f t="shared" ca="1" si="13"/>
        <v>0.13602206652871018</v>
      </c>
      <c r="AD100" s="27"/>
      <c r="AE100" s="7"/>
    </row>
    <row r="101" spans="1:31" s="26" customFormat="1" x14ac:dyDescent="0.25">
      <c r="A101" s="26">
        <v>16</v>
      </c>
      <c r="B101" s="26">
        <v>-632</v>
      </c>
      <c r="C101" s="26">
        <v>11273</v>
      </c>
      <c r="D101" s="26">
        <v>12947</v>
      </c>
      <c r="E101" s="26">
        <v>15147</v>
      </c>
      <c r="F101" s="26">
        <v>13479</v>
      </c>
      <c r="G101" s="27"/>
      <c r="H101" s="7"/>
      <c r="I101" s="28">
        <f t="shared" si="14"/>
        <v>-3874</v>
      </c>
      <c r="J101" s="27">
        <f t="shared" si="14"/>
        <v>-532</v>
      </c>
      <c r="K101" s="7"/>
      <c r="L101" s="171">
        <f t="shared" si="22"/>
        <v>0.99057175333971081</v>
      </c>
      <c r="M101" s="27">
        <f t="shared" ca="1" si="15"/>
        <v>2.2072323495328652E-6</v>
      </c>
      <c r="N101" s="44"/>
      <c r="O101" s="44"/>
      <c r="P101" s="7"/>
      <c r="Q101" s="28">
        <f t="shared" ca="1" si="16"/>
        <v>-3835.2729966216416</v>
      </c>
      <c r="R101" s="27">
        <f t="shared" ca="1" si="17"/>
        <v>-557.64047651432145</v>
      </c>
      <c r="S101" s="7"/>
      <c r="T101" s="28">
        <f t="shared" ca="1" si="18"/>
        <v>0.9894552469368546</v>
      </c>
      <c r="U101" s="27">
        <f t="shared" ca="1" si="19"/>
        <v>-0.14423602580535586</v>
      </c>
      <c r="V101" s="7"/>
      <c r="W101" s="28">
        <f t="shared" ca="1" si="20"/>
        <v>0.98908607761818446</v>
      </c>
      <c r="X101" s="27">
        <f t="shared" ca="1" si="24"/>
        <v>270.47899646243195</v>
      </c>
      <c r="Y101" s="7"/>
      <c r="Z101" s="28">
        <f t="shared" si="23"/>
        <v>270.2519999999999</v>
      </c>
      <c r="AA101" s="27">
        <f t="shared" si="21"/>
        <v>4.7167872100997137</v>
      </c>
      <c r="AB101" s="7"/>
      <c r="AC101" s="28">
        <f t="shared" ca="1" si="13"/>
        <v>0.22699646243205507</v>
      </c>
      <c r="AD101" s="27"/>
      <c r="AE101" s="7"/>
    </row>
    <row r="102" spans="1:31" s="26" customFormat="1" x14ac:dyDescent="0.25">
      <c r="A102" s="26">
        <v>17</v>
      </c>
      <c r="B102" s="26">
        <v>-634</v>
      </c>
      <c r="C102" s="26">
        <v>11246</v>
      </c>
      <c r="D102" s="26">
        <v>13131</v>
      </c>
      <c r="E102" s="26">
        <v>15155</v>
      </c>
      <c r="F102" s="26">
        <v>13279</v>
      </c>
      <c r="G102" s="27"/>
      <c r="H102" s="7"/>
      <c r="I102" s="28">
        <f t="shared" si="14"/>
        <v>-3909</v>
      </c>
      <c r="J102" s="27">
        <f t="shared" si="14"/>
        <v>-148</v>
      </c>
      <c r="K102" s="7"/>
      <c r="L102" s="171">
        <f t="shared" si="22"/>
        <v>0.99955502866486667</v>
      </c>
      <c r="M102" s="27">
        <f t="shared" ca="1" si="15"/>
        <v>1.3991239115450988E-6</v>
      </c>
      <c r="N102" s="44"/>
      <c r="O102" s="44"/>
      <c r="P102" s="7"/>
      <c r="Q102" s="28">
        <f t="shared" ca="1" si="16"/>
        <v>-3870.2729966216416</v>
      </c>
      <c r="R102" s="27">
        <f t="shared" ca="1" si="17"/>
        <v>-173.64047651432145</v>
      </c>
      <c r="S102" s="7"/>
      <c r="T102" s="28">
        <f t="shared" ca="1" si="18"/>
        <v>0.99848483457593407</v>
      </c>
      <c r="U102" s="27">
        <f t="shared" ca="1" si="19"/>
        <v>-4.4912830589209814E-2</v>
      </c>
      <c r="V102" s="7"/>
      <c r="W102" s="28">
        <f t="shared" ca="1" si="20"/>
        <v>0.99837218298112551</v>
      </c>
      <c r="X102" s="27">
        <f t="shared" ca="1" si="24"/>
        <v>264.75794917887345</v>
      </c>
      <c r="Y102" s="7"/>
      <c r="Z102" s="28">
        <f t="shared" si="23"/>
        <v>264.54599999999988</v>
      </c>
      <c r="AA102" s="27">
        <f t="shared" si="21"/>
        <v>4.617198722980917</v>
      </c>
      <c r="AB102" s="7"/>
      <c r="AC102" s="28">
        <f t="shared" ca="1" si="13"/>
        <v>0.21194917887356723</v>
      </c>
      <c r="AD102" s="27"/>
      <c r="AE102" s="7"/>
    </row>
    <row r="103" spans="1:31" s="26" customFormat="1" x14ac:dyDescent="0.25">
      <c r="A103" s="26">
        <v>18</v>
      </c>
      <c r="B103" s="26">
        <v>-629</v>
      </c>
      <c r="C103" s="26">
        <v>11252</v>
      </c>
      <c r="D103" s="26">
        <v>13331</v>
      </c>
      <c r="E103" s="26">
        <v>15165</v>
      </c>
      <c r="F103" s="26">
        <v>13102</v>
      </c>
      <c r="G103" s="27"/>
      <c r="H103" s="7"/>
      <c r="I103" s="28">
        <f t="shared" si="14"/>
        <v>-3913</v>
      </c>
      <c r="J103" s="27">
        <f t="shared" si="14"/>
        <v>229</v>
      </c>
      <c r="K103" s="7"/>
      <c r="L103" s="171">
        <f t="shared" si="22"/>
        <v>0.99867845044328185</v>
      </c>
      <c r="M103" s="27">
        <f t="shared" ca="1" si="15"/>
        <v>9.5550803483352015E-7</v>
      </c>
      <c r="N103" s="44"/>
      <c r="O103" s="44"/>
      <c r="P103" s="7"/>
      <c r="Q103" s="28">
        <f t="shared" ca="1" si="16"/>
        <v>-3874.2729966216416</v>
      </c>
      <c r="R103" s="27">
        <f t="shared" ca="1" si="17"/>
        <v>203.35952348567855</v>
      </c>
      <c r="S103" s="7"/>
      <c r="T103" s="28">
        <f t="shared" ca="1" si="18"/>
        <v>0.99951678744897177</v>
      </c>
      <c r="U103" s="27">
        <f t="shared" ca="1" si="19"/>
        <v>5.2599785547475221E-2</v>
      </c>
      <c r="V103" s="7"/>
      <c r="W103" s="28">
        <f t="shared" ca="1" si="20"/>
        <v>0.99965595135623975</v>
      </c>
      <c r="X103" s="27">
        <f t="shared" ca="1" si="24"/>
        <v>259.17016918263505</v>
      </c>
      <c r="Y103" s="7"/>
      <c r="Z103" s="28">
        <f t="shared" si="23"/>
        <v>258.88499999999988</v>
      </c>
      <c r="AA103" s="27">
        <f t="shared" si="21"/>
        <v>4.5183956340255182</v>
      </c>
      <c r="AB103" s="7"/>
      <c r="AC103" s="28">
        <f t="shared" ca="1" si="13"/>
        <v>0.28516918263517255</v>
      </c>
      <c r="AD103" s="27"/>
      <c r="AE103" s="7"/>
    </row>
    <row r="104" spans="1:31" s="26" customFormat="1" x14ac:dyDescent="0.25">
      <c r="A104" s="26">
        <v>19</v>
      </c>
      <c r="B104" s="26">
        <v>-616</v>
      </c>
      <c r="C104" s="26">
        <v>11279</v>
      </c>
      <c r="D104" s="26">
        <v>13515</v>
      </c>
      <c r="E104" s="26">
        <v>15148</v>
      </c>
      <c r="F104" s="26">
        <v>12917</v>
      </c>
      <c r="G104" s="27"/>
      <c r="H104" s="7"/>
      <c r="I104" s="28">
        <f t="shared" si="14"/>
        <v>-3869</v>
      </c>
      <c r="J104" s="27">
        <f t="shared" si="14"/>
        <v>598</v>
      </c>
      <c r="K104" s="7"/>
      <c r="L104" s="171">
        <f t="shared" si="22"/>
        <v>0.98837752162616332</v>
      </c>
      <c r="M104" s="27">
        <f t="shared" ca="1" si="15"/>
        <v>3.0060224591466938E-8</v>
      </c>
      <c r="N104" s="44"/>
      <c r="O104" s="44"/>
      <c r="P104" s="7"/>
      <c r="Q104" s="28">
        <f t="shared" ca="1" si="16"/>
        <v>-3830.2729966216416</v>
      </c>
      <c r="R104" s="27">
        <f t="shared" ca="1" si="17"/>
        <v>572.35952348567855</v>
      </c>
      <c r="S104" s="7"/>
      <c r="T104" s="28">
        <f t="shared" ca="1" si="18"/>
        <v>0.98816530584555762</v>
      </c>
      <c r="U104" s="27">
        <f t="shared" ca="1" si="19"/>
        <v>0.14804316845049054</v>
      </c>
      <c r="V104" s="7"/>
      <c r="W104" s="28">
        <f t="shared" ca="1" si="20"/>
        <v>0.98855090047317606</v>
      </c>
      <c r="X104" s="27">
        <f t="shared" ca="1" si="24"/>
        <v>253.66498324899499</v>
      </c>
      <c r="Y104" s="7"/>
      <c r="Z104" s="28">
        <f t="shared" si="23"/>
        <v>253.34099999999987</v>
      </c>
      <c r="AA104" s="27">
        <f t="shared" si="21"/>
        <v>4.4216345802949526</v>
      </c>
      <c r="AB104" s="7"/>
      <c r="AC104" s="28">
        <f t="shared" ca="1" si="13"/>
        <v>0.32398324899511977</v>
      </c>
      <c r="AD104" s="27"/>
      <c r="AE104" s="7"/>
    </row>
    <row r="105" spans="1:31" s="26" customFormat="1" x14ac:dyDescent="0.25">
      <c r="A105" s="26">
        <v>20</v>
      </c>
      <c r="B105" s="26">
        <v>-622</v>
      </c>
      <c r="C105" s="26">
        <v>11307</v>
      </c>
      <c r="D105" s="26">
        <v>13691</v>
      </c>
      <c r="E105" s="26">
        <v>15095</v>
      </c>
      <c r="F105" s="26">
        <v>12722</v>
      </c>
      <c r="G105" s="27"/>
      <c r="H105" s="7"/>
      <c r="I105" s="28">
        <f t="shared" si="14"/>
        <v>-3788</v>
      </c>
      <c r="J105" s="27">
        <f t="shared" si="14"/>
        <v>969</v>
      </c>
      <c r="K105" s="7"/>
      <c r="L105" s="171">
        <f t="shared" si="22"/>
        <v>0.96859397649762036</v>
      </c>
      <c r="M105" s="27">
        <f t="shared" ca="1" si="15"/>
        <v>4.7939967134110047E-7</v>
      </c>
      <c r="N105" s="44"/>
      <c r="O105" s="44"/>
      <c r="P105" s="7"/>
      <c r="Q105" s="28">
        <f t="shared" ca="1" si="16"/>
        <v>-3749.2729966216416</v>
      </c>
      <c r="R105" s="27">
        <f t="shared" ca="1" si="17"/>
        <v>943.35952348567855</v>
      </c>
      <c r="S105" s="7"/>
      <c r="T105" s="28">
        <f t="shared" ca="1" si="18"/>
        <v>0.96726826016654521</v>
      </c>
      <c r="U105" s="27">
        <f t="shared" ca="1" si="19"/>
        <v>0.24400385966192331</v>
      </c>
      <c r="V105" s="7"/>
      <c r="W105" s="28">
        <f t="shared" ca="1" si="20"/>
        <v>0.96790158956003336</v>
      </c>
      <c r="X105" s="27">
        <f t="shared" ca="1" si="24"/>
        <v>248.0329735709588</v>
      </c>
      <c r="Y105" s="7"/>
      <c r="Z105" s="28">
        <f t="shared" si="23"/>
        <v>247.74299999999985</v>
      </c>
      <c r="AA105" s="27">
        <f t="shared" si="21"/>
        <v>4.3239310487683094</v>
      </c>
      <c r="AB105" s="7"/>
      <c r="AC105" s="28">
        <f t="shared" ca="1" si="13"/>
        <v>0.28997357095894927</v>
      </c>
      <c r="AD105" s="27"/>
      <c r="AE105" s="7"/>
    </row>
    <row r="106" spans="1:31" s="26" customFormat="1" x14ac:dyDescent="0.25">
      <c r="A106" s="26">
        <v>21</v>
      </c>
      <c r="B106" s="26">
        <v>-607</v>
      </c>
      <c r="C106" s="26">
        <v>11364</v>
      </c>
      <c r="D106" s="26">
        <v>13866</v>
      </c>
      <c r="E106" s="26">
        <v>15046</v>
      </c>
      <c r="F106" s="26">
        <v>12552</v>
      </c>
      <c r="G106" s="27"/>
      <c r="H106" s="7"/>
      <c r="I106" s="28">
        <f t="shared" si="14"/>
        <v>-3682</v>
      </c>
      <c r="J106" s="27">
        <f t="shared" si="14"/>
        <v>1314</v>
      </c>
      <c r="K106" s="7"/>
      <c r="L106" s="171">
        <f t="shared" si="22"/>
        <v>0.94037768166569458</v>
      </c>
      <c r="M106" s="27">
        <f t="shared" ca="1" si="15"/>
        <v>1.6605924155305795E-7</v>
      </c>
      <c r="N106" s="44"/>
      <c r="O106" s="44"/>
      <c r="P106" s="7"/>
      <c r="Q106" s="28">
        <f t="shared" ca="1" si="16"/>
        <v>-3643.2729966216416</v>
      </c>
      <c r="R106" s="27">
        <f t="shared" ca="1" si="17"/>
        <v>1288.3595234856784</v>
      </c>
      <c r="S106" s="7"/>
      <c r="T106" s="28">
        <f t="shared" ca="1" si="18"/>
        <v>0.93992150903104743</v>
      </c>
      <c r="U106" s="27">
        <f t="shared" ca="1" si="19"/>
        <v>0.33323954286392948</v>
      </c>
      <c r="V106" s="7"/>
      <c r="W106" s="28">
        <f t="shared" ca="1" si="20"/>
        <v>0.94078518533629529</v>
      </c>
      <c r="X106" s="27">
        <f t="shared" ca="1" si="24"/>
        <v>242.67730222211867</v>
      </c>
      <c r="Y106" s="7"/>
      <c r="Z106" s="28">
        <f t="shared" si="23"/>
        <v>242.27999999999986</v>
      </c>
      <c r="AA106" s="27">
        <f t="shared" si="21"/>
        <v>4.2285837117318588</v>
      </c>
      <c r="AB106" s="7"/>
      <c r="AC106" s="28">
        <f t="shared" ca="1" si="13"/>
        <v>0.39730222211881028</v>
      </c>
      <c r="AD106" s="27"/>
      <c r="AE106" s="7"/>
    </row>
    <row r="107" spans="1:31" s="26" customFormat="1" x14ac:dyDescent="0.25">
      <c r="A107" s="26">
        <v>22</v>
      </c>
      <c r="B107" s="26">
        <v>-623</v>
      </c>
      <c r="C107" s="26">
        <v>11444</v>
      </c>
      <c r="D107" s="26">
        <v>14049</v>
      </c>
      <c r="E107" s="26">
        <v>14977</v>
      </c>
      <c r="F107" s="26">
        <v>12381</v>
      </c>
      <c r="G107" s="27"/>
      <c r="H107" s="7"/>
      <c r="I107" s="28">
        <f t="shared" si="14"/>
        <v>-3533</v>
      </c>
      <c r="J107" s="27">
        <f t="shared" si="14"/>
        <v>1668</v>
      </c>
      <c r="K107" s="7"/>
      <c r="L107" s="171">
        <f t="shared" si="22"/>
        <v>0.90253664753308771</v>
      </c>
      <c r="M107" s="27">
        <f t="shared" ca="1" si="15"/>
        <v>1.9904655789868901E-9</v>
      </c>
      <c r="N107" s="44"/>
      <c r="O107" s="44"/>
      <c r="P107" s="7"/>
      <c r="Q107" s="28">
        <f t="shared" ca="1" si="16"/>
        <v>-3494.2729966216416</v>
      </c>
      <c r="R107" s="27">
        <f t="shared" ca="1" si="17"/>
        <v>1642.3595234856784</v>
      </c>
      <c r="S107" s="7"/>
      <c r="T107" s="28">
        <f t="shared" ca="1" si="18"/>
        <v>0.90148126451039501</v>
      </c>
      <c r="U107" s="27">
        <f t="shared" ca="1" si="19"/>
        <v>0.42480311345381411</v>
      </c>
      <c r="V107" s="7"/>
      <c r="W107" s="28">
        <f t="shared" ca="1" si="20"/>
        <v>0.90258126216722256</v>
      </c>
      <c r="X107" s="27">
        <f t="shared" ca="1" si="24"/>
        <v>236.97798512708459</v>
      </c>
      <c r="Y107" s="7"/>
      <c r="Z107" s="28">
        <f t="shared" si="23"/>
        <v>236.67299999999986</v>
      </c>
      <c r="AA107" s="27">
        <f t="shared" si="21"/>
        <v>4.1307231005725376</v>
      </c>
      <c r="AB107" s="7"/>
      <c r="AC107" s="28">
        <f t="shared" ca="1" si="13"/>
        <v>0.30498512708473413</v>
      </c>
      <c r="AD107" s="27"/>
      <c r="AE107" s="7"/>
    </row>
    <row r="108" spans="1:31" s="26" customFormat="1" x14ac:dyDescent="0.25">
      <c r="A108" s="26">
        <v>23</v>
      </c>
      <c r="B108" s="26">
        <v>-646</v>
      </c>
      <c r="C108" s="26">
        <v>11530</v>
      </c>
      <c r="D108" s="26">
        <v>14216</v>
      </c>
      <c r="E108" s="26">
        <v>14877</v>
      </c>
      <c r="F108" s="26">
        <v>12200</v>
      </c>
      <c r="G108" s="27"/>
      <c r="H108" s="7"/>
      <c r="I108" s="28">
        <f t="shared" si="14"/>
        <v>-3347</v>
      </c>
      <c r="J108" s="27">
        <f t="shared" si="14"/>
        <v>2016</v>
      </c>
      <c r="K108" s="7"/>
      <c r="L108" s="171">
        <f t="shared" si="22"/>
        <v>0.85418305707435671</v>
      </c>
      <c r="M108" s="27">
        <f t="shared" ca="1" si="15"/>
        <v>4.1561024161591082E-7</v>
      </c>
      <c r="N108" s="44"/>
      <c r="O108" s="44"/>
      <c r="P108" s="7"/>
      <c r="Q108" s="28">
        <f t="shared" ca="1" si="16"/>
        <v>-3308.2729966216416</v>
      </c>
      <c r="R108" s="27">
        <f t="shared" ca="1" si="17"/>
        <v>1990.3595234856784</v>
      </c>
      <c r="S108" s="7"/>
      <c r="T108" s="28">
        <f t="shared" ca="1" si="18"/>
        <v>0.85349545591414433</v>
      </c>
      <c r="U108" s="27">
        <f t="shared" ca="1" si="19"/>
        <v>0.51481475911844643</v>
      </c>
      <c r="V108" s="7"/>
      <c r="W108" s="28">
        <f t="shared" ca="1" si="20"/>
        <v>0.85482773547605473</v>
      </c>
      <c r="X108" s="27">
        <f t="shared" ca="1" si="24"/>
        <v>231.12397916102441</v>
      </c>
      <c r="Y108" s="7"/>
      <c r="Z108" s="28">
        <f t="shared" si="23"/>
        <v>230.85899999999987</v>
      </c>
      <c r="AA108" s="27">
        <f t="shared" si="21"/>
        <v>4.0292496578615875</v>
      </c>
      <c r="AB108" s="7"/>
      <c r="AC108" s="28">
        <f t="shared" ca="1" si="13"/>
        <v>0.26497916102454155</v>
      </c>
      <c r="AD108" s="27"/>
      <c r="AE108" s="7"/>
    </row>
    <row r="109" spans="1:31" s="26" customFormat="1" x14ac:dyDescent="0.25">
      <c r="A109" s="26">
        <v>24</v>
      </c>
      <c r="B109" s="26">
        <v>-629</v>
      </c>
      <c r="C109" s="26">
        <v>11641</v>
      </c>
      <c r="D109" s="26">
        <v>14376</v>
      </c>
      <c r="E109" s="26">
        <v>14774</v>
      </c>
      <c r="F109" s="26">
        <v>12043</v>
      </c>
      <c r="G109" s="27"/>
      <c r="H109" s="7"/>
      <c r="I109" s="28">
        <f t="shared" si="14"/>
        <v>-3133</v>
      </c>
      <c r="J109" s="27">
        <f t="shared" si="14"/>
        <v>2333</v>
      </c>
      <c r="K109" s="7"/>
      <c r="L109" s="171">
        <f t="shared" si="22"/>
        <v>0.79865275587825169</v>
      </c>
      <c r="M109" s="27">
        <f t="shared" ca="1" si="15"/>
        <v>1.3854530071268709E-6</v>
      </c>
      <c r="N109" s="44"/>
      <c r="O109" s="44"/>
      <c r="P109" s="7"/>
      <c r="Q109" s="28">
        <f t="shared" ca="1" si="16"/>
        <v>-3094.2729966216416</v>
      </c>
      <c r="R109" s="27">
        <f t="shared" ca="1" si="17"/>
        <v>2307.3595234856784</v>
      </c>
      <c r="S109" s="7"/>
      <c r="T109" s="28">
        <f t="shared" ca="1" si="18"/>
        <v>0.79828597720663008</v>
      </c>
      <c r="U109" s="27">
        <f t="shared" ca="1" si="19"/>
        <v>0.59680812600260869</v>
      </c>
      <c r="V109" s="7"/>
      <c r="W109" s="28">
        <f t="shared" ca="1" si="20"/>
        <v>0.79982980855639607</v>
      </c>
      <c r="X109" s="27">
        <f t="shared" ca="1" si="24"/>
        <v>225.45301920699592</v>
      </c>
      <c r="Y109" s="7"/>
      <c r="Z109" s="28">
        <f t="shared" si="23"/>
        <v>225.19799999999987</v>
      </c>
      <c r="AA109" s="27">
        <f t="shared" si="21"/>
        <v>3.9304465689061878</v>
      </c>
      <c r="AB109" s="7"/>
      <c r="AC109" s="28">
        <f t="shared" ca="1" si="13"/>
        <v>0.25501920699605307</v>
      </c>
      <c r="AD109" s="27"/>
      <c r="AE109" s="7"/>
    </row>
    <row r="110" spans="1:31" s="26" customFormat="1" x14ac:dyDescent="0.25">
      <c r="A110" s="26">
        <v>25</v>
      </c>
      <c r="B110" s="26">
        <v>-625</v>
      </c>
      <c r="C110" s="26">
        <v>11765</v>
      </c>
      <c r="D110" s="26">
        <v>14529</v>
      </c>
      <c r="E110" s="26">
        <v>14651</v>
      </c>
      <c r="F110" s="26">
        <v>11897</v>
      </c>
      <c r="G110" s="27"/>
      <c r="H110" s="7"/>
      <c r="I110" s="28">
        <f t="shared" si="14"/>
        <v>-2886</v>
      </c>
      <c r="J110" s="27">
        <f t="shared" si="14"/>
        <v>2632</v>
      </c>
      <c r="K110" s="7"/>
      <c r="L110" s="171">
        <f t="shared" si="22"/>
        <v>0.73575804846951731</v>
      </c>
      <c r="M110" s="27">
        <f t="shared" ca="1" si="15"/>
        <v>3.0049113930383968E-7</v>
      </c>
      <c r="N110" s="44"/>
      <c r="O110" s="44"/>
      <c r="P110" s="7"/>
      <c r="Q110" s="28">
        <f t="shared" ca="1" si="16"/>
        <v>-2847.2729966216416</v>
      </c>
      <c r="R110" s="27">
        <f t="shared" ca="1" si="17"/>
        <v>2606.3595234856784</v>
      </c>
      <c r="S110" s="7"/>
      <c r="T110" s="28">
        <f t="shared" ca="1" si="18"/>
        <v>0.73456288729655517</v>
      </c>
      <c r="U110" s="27">
        <f t="shared" ca="1" si="19"/>
        <v>0.67414571811101398</v>
      </c>
      <c r="V110" s="7"/>
      <c r="W110" s="28">
        <f t="shared" ca="1" si="20"/>
        <v>0.73630621919046457</v>
      </c>
      <c r="X110" s="27">
        <f t="shared" ca="1" si="24"/>
        <v>219.70564308343069</v>
      </c>
      <c r="Y110" s="7"/>
      <c r="Z110" s="28">
        <f t="shared" si="23"/>
        <v>219.57299999999987</v>
      </c>
      <c r="AA110" s="27">
        <f t="shared" si="21"/>
        <v>3.8322717984815067</v>
      </c>
      <c r="AB110" s="7"/>
      <c r="AC110" s="28">
        <f t="shared" ca="1" si="13"/>
        <v>0.13264308343082121</v>
      </c>
      <c r="AD110" s="27"/>
      <c r="AE110" s="7"/>
    </row>
    <row r="111" spans="1:31" s="26" customFormat="1" x14ac:dyDescent="0.25">
      <c r="A111" s="26">
        <v>26</v>
      </c>
      <c r="B111" s="26">
        <v>-628</v>
      </c>
      <c r="C111" s="26">
        <v>11907</v>
      </c>
      <c r="D111" s="26">
        <v>14668</v>
      </c>
      <c r="E111" s="26">
        <v>14519</v>
      </c>
      <c r="F111" s="26">
        <v>11767</v>
      </c>
      <c r="G111" s="27"/>
      <c r="H111" s="7"/>
      <c r="I111" s="28">
        <f t="shared" si="14"/>
        <v>-2612</v>
      </c>
      <c r="J111" s="27">
        <f t="shared" si="14"/>
        <v>2901</v>
      </c>
      <c r="K111" s="7"/>
      <c r="L111" s="171">
        <f t="shared" si="22"/>
        <v>0.66542548153882775</v>
      </c>
      <c r="M111" s="27">
        <f t="shared" ca="1" si="15"/>
        <v>1.379417276398995E-7</v>
      </c>
      <c r="N111" s="44"/>
      <c r="O111" s="44"/>
      <c r="P111" s="7"/>
      <c r="Q111" s="28">
        <f t="shared" ca="1" si="16"/>
        <v>-2573.2729966216416</v>
      </c>
      <c r="R111" s="27">
        <f t="shared" ca="1" si="17"/>
        <v>2875.3595234856784</v>
      </c>
      <c r="S111" s="7"/>
      <c r="T111" s="28">
        <f t="shared" ca="1" si="18"/>
        <v>0.66387411549347619</v>
      </c>
      <c r="U111" s="27">
        <f t="shared" ca="1" si="19"/>
        <v>0.74372368559315805</v>
      </c>
      <c r="V111" s="7"/>
      <c r="W111" s="28">
        <f t="shared" ca="1" si="20"/>
        <v>0.66579688661100622</v>
      </c>
      <c r="X111" s="27">
        <f t="shared" ca="1" si="24"/>
        <v>214.01773963300957</v>
      </c>
      <c r="Y111" s="7"/>
      <c r="Z111" s="28">
        <f t="shared" si="23"/>
        <v>213.92099999999988</v>
      </c>
      <c r="AA111" s="27">
        <f t="shared" si="21"/>
        <v>3.7336257891587876</v>
      </c>
      <c r="AB111" s="7"/>
      <c r="AC111" s="28">
        <f t="shared" ca="1" si="13"/>
        <v>9.6739633009690351E-2</v>
      </c>
      <c r="AD111" s="27"/>
      <c r="AE111" s="7"/>
    </row>
    <row r="112" spans="1:31" s="26" customFormat="1" x14ac:dyDescent="0.25">
      <c r="A112" s="26">
        <v>27</v>
      </c>
      <c r="B112" s="26">
        <v>-631</v>
      </c>
      <c r="C112" s="26">
        <v>12050</v>
      </c>
      <c r="D112" s="26">
        <v>14776</v>
      </c>
      <c r="E112" s="26">
        <v>14359</v>
      </c>
      <c r="F112" s="26">
        <v>11632</v>
      </c>
      <c r="G112" s="27"/>
      <c r="H112" s="7"/>
      <c r="I112" s="28">
        <f t="shared" si="14"/>
        <v>-2309</v>
      </c>
      <c r="J112" s="27">
        <f t="shared" si="14"/>
        <v>3144</v>
      </c>
      <c r="K112" s="7"/>
      <c r="L112" s="171">
        <f t="shared" si="22"/>
        <v>0.58824159190210912</v>
      </c>
      <c r="M112" s="27">
        <f t="shared" ca="1" si="15"/>
        <v>2.0528827812844723E-7</v>
      </c>
      <c r="N112" s="44"/>
      <c r="O112" s="44"/>
      <c r="P112" s="7"/>
      <c r="Q112" s="28">
        <f t="shared" ca="1" si="16"/>
        <v>-2270.2729966216416</v>
      </c>
      <c r="R112" s="27">
        <f t="shared" ca="1" si="17"/>
        <v>3118.3595234856784</v>
      </c>
      <c r="S112" s="7"/>
      <c r="T112" s="28">
        <f t="shared" ca="1" si="18"/>
        <v>0.58570368536087425</v>
      </c>
      <c r="U112" s="27">
        <f t="shared" ca="1" si="19"/>
        <v>0.80657664506587545</v>
      </c>
      <c r="V112" s="7"/>
      <c r="W112" s="28">
        <f t="shared" ca="1" si="20"/>
        <v>0.58778850440710573</v>
      </c>
      <c r="X112" s="27">
        <f t="shared" ca="1" si="24"/>
        <v>208.26467300711795</v>
      </c>
      <c r="Y112" s="7"/>
      <c r="Z112" s="28">
        <f t="shared" si="23"/>
        <v>208.24199999999988</v>
      </c>
      <c r="AA112" s="27">
        <f t="shared" si="21"/>
        <v>3.6345085409380293</v>
      </c>
      <c r="AB112" s="7"/>
      <c r="AC112" s="28">
        <f t="shared" ca="1" si="13"/>
        <v>2.2673007118072519E-2</v>
      </c>
      <c r="AD112" s="27"/>
      <c r="AE112" s="7"/>
    </row>
    <row r="113" spans="1:31" s="26" customFormat="1" x14ac:dyDescent="0.25">
      <c r="A113" s="26">
        <v>28</v>
      </c>
      <c r="B113" s="26">
        <v>-607</v>
      </c>
      <c r="C113" s="26">
        <v>12198</v>
      </c>
      <c r="D113" s="26">
        <v>14877</v>
      </c>
      <c r="E113" s="26">
        <v>14203</v>
      </c>
      <c r="F113" s="26">
        <v>11531</v>
      </c>
      <c r="G113" s="27"/>
      <c r="H113" s="7"/>
      <c r="I113" s="28">
        <f t="shared" si="14"/>
        <v>-2005</v>
      </c>
      <c r="J113" s="27">
        <f t="shared" si="14"/>
        <v>3346</v>
      </c>
      <c r="K113" s="7"/>
      <c r="L113" s="171">
        <f t="shared" si="22"/>
        <v>0.50853485378838936</v>
      </c>
      <c r="M113" s="27">
        <f t="shared" ca="1" si="15"/>
        <v>9.2139637560850695E-7</v>
      </c>
      <c r="N113" s="44"/>
      <c r="O113" s="44"/>
      <c r="P113" s="7"/>
      <c r="Q113" s="28">
        <f t="shared" ca="1" si="16"/>
        <v>-1966.2729966216416</v>
      </c>
      <c r="R113" s="27">
        <f t="shared" ca="1" si="17"/>
        <v>3320.3595234856784</v>
      </c>
      <c r="S113" s="7"/>
      <c r="T113" s="28">
        <f t="shared" ca="1" si="18"/>
        <v>0.50727526701001291</v>
      </c>
      <c r="U113" s="27">
        <f t="shared" ca="1" si="19"/>
        <v>0.85882478421603559</v>
      </c>
      <c r="V113" s="7"/>
      <c r="W113" s="28">
        <f t="shared" ca="1" si="20"/>
        <v>0.50949474772816006</v>
      </c>
      <c r="X113" s="27">
        <f t="shared" ca="1" si="24"/>
        <v>202.86056075693955</v>
      </c>
      <c r="Y113" s="7"/>
      <c r="Z113" s="28">
        <f t="shared" si="23"/>
        <v>202.77899999999988</v>
      </c>
      <c r="AA113" s="27">
        <f t="shared" si="21"/>
        <v>3.5391612039015792</v>
      </c>
      <c r="AB113" s="7"/>
      <c r="AC113" s="28">
        <f t="shared" ca="1" si="13"/>
        <v>8.1560756939666135E-2</v>
      </c>
      <c r="AD113" s="27"/>
      <c r="AE113" s="7"/>
    </row>
    <row r="114" spans="1:31" s="26" customFormat="1" x14ac:dyDescent="0.25">
      <c r="A114" s="26">
        <v>29</v>
      </c>
      <c r="B114" s="26">
        <v>-610</v>
      </c>
      <c r="C114" s="26">
        <v>12375</v>
      </c>
      <c r="D114" s="26">
        <v>14980</v>
      </c>
      <c r="E114" s="26">
        <v>14052</v>
      </c>
      <c r="F114" s="26">
        <v>11450</v>
      </c>
      <c r="G114" s="27"/>
      <c r="H114" s="7"/>
      <c r="I114" s="28">
        <f t="shared" si="14"/>
        <v>-1677</v>
      </c>
      <c r="J114" s="27">
        <f t="shared" si="14"/>
        <v>3530</v>
      </c>
      <c r="K114" s="7"/>
      <c r="L114" s="171">
        <f t="shared" si="22"/>
        <v>0.42378170226010414</v>
      </c>
      <c r="M114" s="27">
        <f t="shared" ca="1" si="15"/>
        <v>1.4775084378879136E-6</v>
      </c>
      <c r="N114" s="44"/>
      <c r="O114" s="44"/>
      <c r="P114" s="7"/>
      <c r="Q114" s="28">
        <f t="shared" ca="1" si="16"/>
        <v>-1638.2729966216416</v>
      </c>
      <c r="R114" s="27">
        <f t="shared" ca="1" si="17"/>
        <v>3504.3595234856784</v>
      </c>
      <c r="S114" s="7"/>
      <c r="T114" s="28">
        <f t="shared" ca="1" si="18"/>
        <v>0.42265513142092564</v>
      </c>
      <c r="U114" s="27">
        <f t="shared" ca="1" si="19"/>
        <v>0.90641714859043887</v>
      </c>
      <c r="V114" s="7"/>
      <c r="W114" s="28">
        <f t="shared" ca="1" si="20"/>
        <v>0.42499723030909681</v>
      </c>
      <c r="X114" s="27">
        <f t="shared" ca="1" si="24"/>
        <v>197.30292695355217</v>
      </c>
      <c r="Y114" s="7"/>
      <c r="Z114" s="28">
        <f t="shared" si="23"/>
        <v>197.28899999999987</v>
      </c>
      <c r="AA114" s="27">
        <f t="shared" si="21"/>
        <v>3.4433426279670907</v>
      </c>
      <c r="AB114" s="7"/>
      <c r="AC114" s="28">
        <f t="shared" ca="1" si="13"/>
        <v>1.3926953552299892E-2</v>
      </c>
      <c r="AD114" s="27"/>
      <c r="AE114" s="7"/>
    </row>
    <row r="115" spans="1:31" s="26" customFormat="1" x14ac:dyDescent="0.25">
      <c r="A115" s="26">
        <v>30</v>
      </c>
      <c r="B115" s="26">
        <v>-620</v>
      </c>
      <c r="C115" s="26">
        <v>12549</v>
      </c>
      <c r="D115" s="26">
        <v>15047</v>
      </c>
      <c r="E115" s="26">
        <v>13873</v>
      </c>
      <c r="F115" s="26">
        <v>11373</v>
      </c>
      <c r="G115" s="27"/>
      <c r="H115" s="7"/>
      <c r="I115" s="28">
        <f t="shared" si="14"/>
        <v>-1324</v>
      </c>
      <c r="J115" s="27">
        <f t="shared" si="14"/>
        <v>3674</v>
      </c>
      <c r="K115" s="7"/>
      <c r="L115" s="171">
        <f t="shared" si="22"/>
        <v>0.33366006565600498</v>
      </c>
      <c r="M115" s="27">
        <f t="shared" ca="1" si="15"/>
        <v>1.3191628293872836E-7</v>
      </c>
      <c r="N115" s="44"/>
      <c r="O115" s="44"/>
      <c r="P115" s="7"/>
      <c r="Q115" s="28">
        <f t="shared" ca="1" si="16"/>
        <v>-1285.2729966216416</v>
      </c>
      <c r="R115" s="27">
        <f t="shared" ca="1" si="17"/>
        <v>3648.3595234856784</v>
      </c>
      <c r="S115" s="7"/>
      <c r="T115" s="28">
        <f t="shared" ca="1" si="18"/>
        <v>0.33158529037535306</v>
      </c>
      <c r="U115" s="27">
        <f t="shared" ca="1" si="19"/>
        <v>0.94366334679649366</v>
      </c>
      <c r="V115" s="7"/>
      <c r="W115" s="28">
        <f t="shared" ca="1" si="20"/>
        <v>0.33402326846840974</v>
      </c>
      <c r="X115" s="27">
        <f t="shared" ca="1" si="24"/>
        <v>191.67432698142238</v>
      </c>
      <c r="Y115" s="7"/>
      <c r="Z115" s="28">
        <f t="shared" si="23"/>
        <v>191.70899999999986</v>
      </c>
      <c r="AA115" s="27">
        <f t="shared" si="21"/>
        <v>3.3459532557058069</v>
      </c>
      <c r="AB115" s="7"/>
      <c r="AC115" s="28">
        <f t="shared" ca="1" si="13"/>
        <v>-3.4673018577478842E-2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12731</v>
      </c>
      <c r="D116" s="26">
        <v>15098</v>
      </c>
      <c r="E116" s="26">
        <v>13684</v>
      </c>
      <c r="F116" s="26">
        <v>11313</v>
      </c>
      <c r="G116" s="27"/>
      <c r="H116" s="7"/>
      <c r="I116" s="28">
        <f t="shared" si="14"/>
        <v>-953</v>
      </c>
      <c r="J116" s="27">
        <f t="shared" si="14"/>
        <v>3785</v>
      </c>
      <c r="K116" s="7"/>
      <c r="L116" s="171">
        <f t="shared" si="22"/>
        <v>0.23854596084378873</v>
      </c>
      <c r="M116" s="27">
        <f t="shared" ca="1" si="15"/>
        <v>2.6406098206974625E-8</v>
      </c>
      <c r="N116" s="44"/>
      <c r="O116" s="44"/>
      <c r="P116" s="7"/>
      <c r="Q116" s="28">
        <f t="shared" ca="1" si="16"/>
        <v>-914.27299662164148</v>
      </c>
      <c r="R116" s="27">
        <f t="shared" ca="1" si="17"/>
        <v>3759.3595234856784</v>
      </c>
      <c r="S116" s="7"/>
      <c r="T116" s="28">
        <f t="shared" ca="1" si="18"/>
        <v>0.23587166140111104</v>
      </c>
      <c r="U116" s="27">
        <f t="shared" ca="1" si="19"/>
        <v>0.97237395791366088</v>
      </c>
      <c r="V116" s="7"/>
      <c r="W116" s="28">
        <f t="shared" ca="1" si="20"/>
        <v>0.23838346131084487</v>
      </c>
      <c r="X116" s="27">
        <f t="shared" ca="1" si="24"/>
        <v>185.95691525788277</v>
      </c>
      <c r="Y116" s="7"/>
      <c r="Z116" s="28">
        <f t="shared" si="23"/>
        <v>186.02099999999987</v>
      </c>
      <c r="AA116" s="27">
        <f t="shared" si="21"/>
        <v>3.2466789278523693</v>
      </c>
      <c r="AB116" s="7"/>
      <c r="AC116" s="28">
        <f t="shared" ca="1" si="13"/>
        <v>-6.4084742117103133E-2</v>
      </c>
      <c r="AD116" s="27"/>
      <c r="AE116" s="7"/>
    </row>
    <row r="117" spans="1:31" s="26" customFormat="1" x14ac:dyDescent="0.25">
      <c r="A117" s="26">
        <v>32</v>
      </c>
      <c r="B117" s="26">
        <v>-637</v>
      </c>
      <c r="C117" s="26">
        <v>12919</v>
      </c>
      <c r="D117" s="26">
        <v>15133</v>
      </c>
      <c r="E117" s="26">
        <v>13491</v>
      </c>
      <c r="F117" s="26">
        <v>11271</v>
      </c>
      <c r="G117" s="27"/>
      <c r="H117" s="7"/>
      <c r="I117" s="28">
        <f t="shared" si="14"/>
        <v>-572</v>
      </c>
      <c r="J117" s="27">
        <f t="shared" si="14"/>
        <v>3862</v>
      </c>
      <c r="K117" s="7"/>
      <c r="L117" s="171">
        <f t="shared" si="22"/>
        <v>0.14030567389641024</v>
      </c>
      <c r="M117" s="27">
        <f t="shared" ca="1" si="15"/>
        <v>2.7099865829256139E-8</v>
      </c>
      <c r="N117" s="44"/>
      <c r="O117" s="44"/>
      <c r="P117" s="7"/>
      <c r="Q117" s="28">
        <f t="shared" ca="1" si="16"/>
        <v>-533.27299662164148</v>
      </c>
      <c r="R117" s="27">
        <f t="shared" ca="1" si="17"/>
        <v>3836.3595234856784</v>
      </c>
      <c r="S117" s="7"/>
      <c r="T117" s="28">
        <f t="shared" ca="1" si="18"/>
        <v>0.13757815024427492</v>
      </c>
      <c r="U117" s="27">
        <f t="shared" ca="1" si="19"/>
        <v>0.99229032778773174</v>
      </c>
      <c r="V117" s="7"/>
      <c r="W117" s="28">
        <f t="shared" ca="1" si="20"/>
        <v>0.14014105352759382</v>
      </c>
      <c r="X117" s="27">
        <f t="shared" ca="1" si="24"/>
        <v>180.22088602460099</v>
      </c>
      <c r="Y117" s="7"/>
      <c r="Z117" s="28">
        <f t="shared" si="23"/>
        <v>180.28799999999987</v>
      </c>
      <c r="AA117" s="27">
        <f t="shared" si="21"/>
        <v>3.1466192018355343</v>
      </c>
      <c r="AB117" s="7"/>
      <c r="AC117" s="28">
        <f t="shared" ca="1" si="13"/>
        <v>-6.711397539888253E-2</v>
      </c>
      <c r="AD117" s="27"/>
      <c r="AE117" s="7"/>
    </row>
    <row r="118" spans="1:31" s="26" customFormat="1" x14ac:dyDescent="0.25">
      <c r="A118" s="26">
        <v>33</v>
      </c>
      <c r="B118" s="26">
        <v>-633</v>
      </c>
      <c r="C118" s="26">
        <v>13107</v>
      </c>
      <c r="D118" s="26">
        <v>15146</v>
      </c>
      <c r="E118" s="26">
        <v>13295</v>
      </c>
      <c r="F118" s="26">
        <v>11254</v>
      </c>
      <c r="G118" s="27"/>
      <c r="H118" s="7"/>
      <c r="I118" s="28">
        <f t="shared" si="14"/>
        <v>-188</v>
      </c>
      <c r="J118" s="27">
        <f t="shared" si="14"/>
        <v>3892</v>
      </c>
      <c r="K118" s="7"/>
      <c r="L118" s="171">
        <f t="shared" si="22"/>
        <v>4.1290760742885055E-2</v>
      </c>
      <c r="M118" s="27">
        <f t="shared" ca="1" si="15"/>
        <v>3.8996474174199306E-8</v>
      </c>
      <c r="N118" s="44"/>
      <c r="O118" s="44"/>
      <c r="P118" s="7"/>
      <c r="Q118" s="28">
        <f t="shared" ca="1" si="16"/>
        <v>-149.27299662164151</v>
      </c>
      <c r="R118" s="27">
        <f t="shared" ca="1" si="17"/>
        <v>3866.3595234856784</v>
      </c>
      <c r="S118" s="7"/>
      <c r="T118" s="28">
        <f t="shared" ca="1" si="18"/>
        <v>3.8510674432660576E-2</v>
      </c>
      <c r="U118" s="27">
        <f t="shared" ca="1" si="19"/>
        <v>1.0000499524139932</v>
      </c>
      <c r="V118" s="7"/>
      <c r="W118" s="28">
        <f t="shared" ca="1" si="20"/>
        <v>4.1093285493361983E-2</v>
      </c>
      <c r="X118" s="27">
        <f t="shared" ca="1" si="24"/>
        <v>174.53520491697213</v>
      </c>
      <c r="Y118" s="7"/>
      <c r="Z118" s="28">
        <f t="shared" si="23"/>
        <v>174.59099999999987</v>
      </c>
      <c r="AA118" s="27">
        <f t="shared" si="21"/>
        <v>3.0471877943494179</v>
      </c>
      <c r="AB118" s="7"/>
      <c r="AC118" s="28">
        <f t="shared" ca="1" si="13"/>
        <v>-5.5795083027732062E-2</v>
      </c>
      <c r="AD118" s="27"/>
      <c r="AE118" s="7"/>
    </row>
    <row r="119" spans="1:31" s="26" customFormat="1" x14ac:dyDescent="0.25">
      <c r="A119" s="26">
        <v>34</v>
      </c>
      <c r="B119" s="26">
        <v>-623</v>
      </c>
      <c r="C119" s="26">
        <v>13300</v>
      </c>
      <c r="D119" s="26">
        <v>15148</v>
      </c>
      <c r="E119" s="26">
        <v>13112</v>
      </c>
      <c r="F119" s="26">
        <v>11256</v>
      </c>
      <c r="G119" s="27"/>
      <c r="H119" s="7"/>
      <c r="I119" s="28">
        <f t="shared" si="14"/>
        <v>188</v>
      </c>
      <c r="J119" s="27">
        <f t="shared" si="14"/>
        <v>3892</v>
      </c>
      <c r="K119" s="7"/>
      <c r="L119" s="171">
        <f t="shared" si="22"/>
        <v>-5.6562199119683132E-2</v>
      </c>
      <c r="M119" s="27">
        <f t="shared" ca="1" si="15"/>
        <v>4.2457097651521429E-7</v>
      </c>
      <c r="N119" s="44"/>
      <c r="O119" s="44"/>
      <c r="P119" s="7"/>
      <c r="Q119" s="28">
        <f t="shared" ca="1" si="16"/>
        <v>226.72700337835849</v>
      </c>
      <c r="R119" s="27">
        <f t="shared" ca="1" si="17"/>
        <v>3866.3595234856784</v>
      </c>
      <c r="S119" s="7"/>
      <c r="T119" s="28">
        <f t="shared" ca="1" si="18"/>
        <v>-5.8492895632878482E-2</v>
      </c>
      <c r="U119" s="27">
        <f t="shared" ca="1" si="19"/>
        <v>1.0000499524139932</v>
      </c>
      <c r="V119" s="7"/>
      <c r="W119" s="28">
        <f t="shared" ca="1" si="20"/>
        <v>-5.59106080082373E-2</v>
      </c>
      <c r="X119" s="27">
        <f t="shared" ca="1" si="24"/>
        <v>168.98222383709958</v>
      </c>
      <c r="Y119" s="7"/>
      <c r="Z119" s="28">
        <f t="shared" si="23"/>
        <v>168.98399999999987</v>
      </c>
      <c r="AA119" s="27">
        <f t="shared" si="21"/>
        <v>2.9493271831900953</v>
      </c>
      <c r="AB119" s="7"/>
      <c r="AC119" s="28">
        <f t="shared" ca="1" si="13"/>
        <v>-1.7761629002848167E-3</v>
      </c>
      <c r="AD119" s="27"/>
      <c r="AE119" s="7"/>
    </row>
    <row r="120" spans="1:31" s="26" customFormat="1" x14ac:dyDescent="0.25">
      <c r="A120" s="26">
        <v>35</v>
      </c>
      <c r="B120" s="26">
        <v>-617</v>
      </c>
      <c r="C120" s="26">
        <v>13486</v>
      </c>
      <c r="D120" s="26">
        <v>15130</v>
      </c>
      <c r="E120" s="26">
        <v>12923</v>
      </c>
      <c r="F120" s="26">
        <v>11274</v>
      </c>
      <c r="G120" s="27"/>
      <c r="H120" s="7"/>
      <c r="I120" s="28">
        <f t="shared" si="14"/>
        <v>563</v>
      </c>
      <c r="J120" s="27">
        <f t="shared" si="14"/>
        <v>3856</v>
      </c>
      <c r="K120" s="7"/>
      <c r="L120" s="171">
        <f t="shared" si="22"/>
        <v>-0.15294104579381435</v>
      </c>
      <c r="M120" s="27">
        <f t="shared" ca="1" si="15"/>
        <v>6.7853814951351891E-8</v>
      </c>
      <c r="N120" s="44"/>
      <c r="O120" s="44"/>
      <c r="P120" s="7"/>
      <c r="Q120" s="28">
        <f t="shared" ca="1" si="16"/>
        <v>601.72700337835852</v>
      </c>
      <c r="R120" s="27">
        <f t="shared" ca="1" si="17"/>
        <v>3830.3595234856784</v>
      </c>
      <c r="S120" s="7"/>
      <c r="T120" s="28">
        <f t="shared" ca="1" si="18"/>
        <v>-0.15523847748015812</v>
      </c>
      <c r="U120" s="27">
        <f t="shared" ca="1" si="19"/>
        <v>0.99073840286247949</v>
      </c>
      <c r="V120" s="7"/>
      <c r="W120" s="28">
        <f t="shared" ca="1" si="20"/>
        <v>-0.15268055814544815</v>
      </c>
      <c r="X120" s="27">
        <f t="shared" ca="1" si="24"/>
        <v>163.42136576743565</v>
      </c>
      <c r="Y120" s="7"/>
      <c r="Z120" s="28">
        <f t="shared" si="23"/>
        <v>163.43099999999987</v>
      </c>
      <c r="AA120" s="27">
        <f t="shared" si="21"/>
        <v>2.8524090498268504</v>
      </c>
      <c r="AB120" s="7"/>
      <c r="AC120" s="28">
        <f t="shared" ca="1" si="13"/>
        <v>-9.6342325642240212E-3</v>
      </c>
      <c r="AD120" s="27"/>
      <c r="AE120" s="7"/>
    </row>
    <row r="121" spans="1:31" s="26" customFormat="1" x14ac:dyDescent="0.25">
      <c r="A121" s="26">
        <v>36</v>
      </c>
      <c r="B121" s="26">
        <v>-618</v>
      </c>
      <c r="C121" s="26">
        <v>13677</v>
      </c>
      <c r="D121" s="26">
        <v>15094</v>
      </c>
      <c r="E121" s="26">
        <v>12742</v>
      </c>
      <c r="F121" s="26">
        <v>11317</v>
      </c>
      <c r="G121" s="27"/>
      <c r="H121" s="7"/>
      <c r="I121" s="28">
        <f t="shared" si="14"/>
        <v>935</v>
      </c>
      <c r="J121" s="27">
        <f t="shared" si="14"/>
        <v>3777</v>
      </c>
      <c r="K121" s="7"/>
      <c r="L121" s="171">
        <f t="shared" si="22"/>
        <v>-0.24803527526476124</v>
      </c>
      <c r="M121" s="27">
        <f t="shared" ca="1" si="15"/>
        <v>4.4888264998191083E-7</v>
      </c>
      <c r="N121" s="44"/>
      <c r="O121" s="44"/>
      <c r="P121" s="7"/>
      <c r="Q121" s="28">
        <f t="shared" ca="1" si="16"/>
        <v>973.72700337835852</v>
      </c>
      <c r="R121" s="27">
        <f t="shared" ca="1" si="17"/>
        <v>3751.3595234856784</v>
      </c>
      <c r="S121" s="7"/>
      <c r="T121" s="28">
        <f t="shared" ca="1" si="18"/>
        <v>-0.25121009467265953</v>
      </c>
      <c r="U121" s="27">
        <f t="shared" ca="1" si="19"/>
        <v>0.97030472467999118</v>
      </c>
      <c r="V121" s="7"/>
      <c r="W121" s="28">
        <f t="shared" ca="1" si="20"/>
        <v>-0.24870526231686144</v>
      </c>
      <c r="X121" s="27">
        <f t="shared" ca="1" si="24"/>
        <v>157.80581204940768</v>
      </c>
      <c r="Y121" s="7"/>
      <c r="Z121" s="28">
        <f t="shared" si="23"/>
        <v>157.86899999999986</v>
      </c>
      <c r="AA121" s="27">
        <f t="shared" si="21"/>
        <v>2.7553338368309257</v>
      </c>
      <c r="AB121" s="7"/>
      <c r="AC121" s="28">
        <f t="shared" ca="1" si="13"/>
        <v>-6.3187950592180187E-2</v>
      </c>
      <c r="AD121" s="27"/>
      <c r="AE121" s="7"/>
    </row>
    <row r="122" spans="1:31" s="26" customFormat="1" x14ac:dyDescent="0.25">
      <c r="A122" s="26">
        <v>37</v>
      </c>
      <c r="B122" s="26">
        <v>-606</v>
      </c>
      <c r="C122" s="26">
        <v>13846</v>
      </c>
      <c r="D122" s="26">
        <v>15032</v>
      </c>
      <c r="E122" s="26">
        <v>12559</v>
      </c>
      <c r="F122" s="26">
        <v>11361</v>
      </c>
      <c r="G122" s="27"/>
      <c r="H122" s="7"/>
      <c r="I122" s="28">
        <f t="shared" si="14"/>
        <v>1287</v>
      </c>
      <c r="J122" s="27">
        <f t="shared" si="14"/>
        <v>3671</v>
      </c>
      <c r="K122" s="7"/>
      <c r="L122" s="171">
        <f t="shared" si="22"/>
        <v>-0.3390190868970393</v>
      </c>
      <c r="M122" s="27">
        <f t="shared" ca="1" si="15"/>
        <v>3.2391158350440607E-7</v>
      </c>
      <c r="N122" s="44"/>
      <c r="O122" s="44"/>
      <c r="P122" s="7"/>
      <c r="Q122" s="28">
        <f t="shared" ca="1" si="16"/>
        <v>1325.7270033783584</v>
      </c>
      <c r="R122" s="27">
        <f t="shared" ca="1" si="17"/>
        <v>3645.3595234856784</v>
      </c>
      <c r="S122" s="7"/>
      <c r="T122" s="28">
        <f t="shared" ca="1" si="18"/>
        <v>-0.34202194749997267</v>
      </c>
      <c r="U122" s="27">
        <f t="shared" ca="1" si="19"/>
        <v>0.94288738433386754</v>
      </c>
      <c r="V122" s="7"/>
      <c r="W122" s="28">
        <f t="shared" ca="1" si="20"/>
        <v>-0.33958821920459564</v>
      </c>
      <c r="X122" s="27">
        <f t="shared" ca="1" si="24"/>
        <v>152.375295985511</v>
      </c>
      <c r="Y122" s="7"/>
      <c r="Z122" s="28">
        <f t="shared" si="23"/>
        <v>152.41499999999985</v>
      </c>
      <c r="AA122" s="27">
        <f t="shared" si="21"/>
        <v>2.6601435794271548</v>
      </c>
      <c r="AB122" s="7"/>
      <c r="AC122" s="28">
        <f t="shared" ca="1" si="13"/>
        <v>-3.9704014488847861E-2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14020</v>
      </c>
      <c r="D123" s="26">
        <v>14964</v>
      </c>
      <c r="E123" s="26">
        <v>12390</v>
      </c>
      <c r="F123" s="26">
        <v>11438</v>
      </c>
      <c r="G123" s="27"/>
      <c r="H123" s="7"/>
      <c r="I123" s="28">
        <f t="shared" si="14"/>
        <v>1630</v>
      </c>
      <c r="J123" s="27">
        <f t="shared" si="14"/>
        <v>3526</v>
      </c>
      <c r="K123" s="7"/>
      <c r="L123" s="171">
        <f t="shared" si="22"/>
        <v>-0.42877799633386293</v>
      </c>
      <c r="M123" s="27">
        <f t="shared" ca="1" si="15"/>
        <v>3.6321405078141411E-7</v>
      </c>
      <c r="N123" s="44"/>
      <c r="O123" s="44"/>
      <c r="P123" s="7"/>
      <c r="Q123" s="28">
        <f t="shared" ca="1" si="16"/>
        <v>1668.7270033783584</v>
      </c>
      <c r="R123" s="27">
        <f t="shared" ca="1" si="17"/>
        <v>3500.3595234856784</v>
      </c>
      <c r="S123" s="7"/>
      <c r="T123" s="28">
        <f t="shared" ca="1" si="18"/>
        <v>-0.43051190636295111</v>
      </c>
      <c r="U123" s="27">
        <f t="shared" ca="1" si="19"/>
        <v>0.90538253197360397</v>
      </c>
      <c r="V123" s="7"/>
      <c r="W123" s="28">
        <f t="shared" ca="1" si="20"/>
        <v>-0.42817532390975394</v>
      </c>
      <c r="X123" s="27">
        <f t="shared" ca="1" si="24"/>
        <v>146.87167702316486</v>
      </c>
      <c r="Y123" s="7"/>
      <c r="Z123" s="28">
        <f t="shared" si="23"/>
        <v>146.84399999999985</v>
      </c>
      <c r="AA123" s="27">
        <f t="shared" si="21"/>
        <v>2.5629112867985508</v>
      </c>
      <c r="AB123" s="7"/>
      <c r="AC123" s="28">
        <f t="shared" ca="1" si="13"/>
        <v>2.767702316501186E-2</v>
      </c>
      <c r="AD123" s="27"/>
      <c r="AE123" s="7"/>
    </row>
    <row r="124" spans="1:31" s="26" customFormat="1" x14ac:dyDescent="0.25">
      <c r="A124" s="26">
        <v>39</v>
      </c>
      <c r="B124" s="26">
        <v>-635</v>
      </c>
      <c r="C124" s="26">
        <v>14197</v>
      </c>
      <c r="D124" s="26">
        <v>14872</v>
      </c>
      <c r="E124" s="26">
        <v>12222</v>
      </c>
      <c r="F124" s="26">
        <v>11532</v>
      </c>
      <c r="G124" s="27"/>
      <c r="H124" s="7"/>
      <c r="I124" s="28">
        <f t="shared" si="14"/>
        <v>1975</v>
      </c>
      <c r="J124" s="27">
        <f t="shared" si="14"/>
        <v>3340</v>
      </c>
      <c r="K124" s="7"/>
      <c r="L124" s="171">
        <f t="shared" si="22"/>
        <v>-0.51663880107532423</v>
      </c>
      <c r="M124" s="27">
        <f t="shared" ca="1" si="15"/>
        <v>4.4487711826789061E-7</v>
      </c>
      <c r="N124" s="44"/>
      <c r="O124" s="44"/>
      <c r="P124" s="7"/>
      <c r="Q124" s="28">
        <f t="shared" ca="1" si="16"/>
        <v>2013.7270033783584</v>
      </c>
      <c r="R124" s="27">
        <f t="shared" ca="1" si="17"/>
        <v>3314.3595234856784</v>
      </c>
      <c r="S124" s="7"/>
      <c r="T124" s="28">
        <f t="shared" ca="1" si="18"/>
        <v>-0.51951784166244841</v>
      </c>
      <c r="U124" s="27">
        <f t="shared" ca="1" si="19"/>
        <v>0.85727285929078323</v>
      </c>
      <c r="V124" s="7"/>
      <c r="W124" s="28">
        <f t="shared" ca="1" si="20"/>
        <v>-0.5173057921684191</v>
      </c>
      <c r="X124" s="27">
        <f t="shared" ca="1" si="24"/>
        <v>141.07405334641487</v>
      </c>
      <c r="Y124" s="7"/>
      <c r="Z124" s="28">
        <f t="shared" si="23"/>
        <v>141.12899999999985</v>
      </c>
      <c r="AA124" s="27">
        <f t="shared" si="21"/>
        <v>2.4631657200470745</v>
      </c>
      <c r="AB124" s="7"/>
      <c r="AC124" s="28">
        <f t="shared" ca="1" si="13"/>
        <v>-5.4946653584977412E-2</v>
      </c>
      <c r="AD124" s="27"/>
      <c r="AE124" s="7"/>
    </row>
    <row r="125" spans="1:31" s="26" customFormat="1" x14ac:dyDescent="0.25">
      <c r="A125" s="26">
        <v>40</v>
      </c>
      <c r="B125" s="26">
        <v>-636</v>
      </c>
      <c r="C125" s="26">
        <v>14361</v>
      </c>
      <c r="D125" s="26">
        <v>14769</v>
      </c>
      <c r="E125" s="26">
        <v>12067</v>
      </c>
      <c r="F125" s="26">
        <v>11641</v>
      </c>
      <c r="G125" s="27"/>
      <c r="H125" s="7"/>
      <c r="I125" s="28">
        <f t="shared" si="14"/>
        <v>2294</v>
      </c>
      <c r="J125" s="27">
        <f t="shared" si="14"/>
        <v>3128</v>
      </c>
      <c r="K125" s="7"/>
      <c r="L125" s="171">
        <f t="shared" si="22"/>
        <v>-0.59948739309605525</v>
      </c>
      <c r="M125" s="27">
        <f t="shared" ca="1" si="15"/>
        <v>6.6831370231385754E-8</v>
      </c>
      <c r="N125" s="44"/>
      <c r="O125" s="44"/>
      <c r="P125" s="7"/>
      <c r="Q125" s="28">
        <f t="shared" ca="1" si="16"/>
        <v>2332.7270033783584</v>
      </c>
      <c r="R125" s="27">
        <f t="shared" ca="1" si="17"/>
        <v>3102.3595234856784</v>
      </c>
      <c r="S125" s="7"/>
      <c r="T125" s="28">
        <f t="shared" ca="1" si="18"/>
        <v>-0.60181608328720093</v>
      </c>
      <c r="U125" s="27">
        <f t="shared" ca="1" si="19"/>
        <v>0.80243817859853594</v>
      </c>
      <c r="V125" s="7"/>
      <c r="W125" s="28">
        <f t="shared" ca="1" si="20"/>
        <v>-0.59974591073613304</v>
      </c>
      <c r="X125" s="27">
        <f t="shared" ca="1" si="24"/>
        <v>135.40757037722614</v>
      </c>
      <c r="Y125" s="7"/>
      <c r="Z125" s="28">
        <f t="shared" si="23"/>
        <v>135.40499999999986</v>
      </c>
      <c r="AA125" s="27">
        <f t="shared" si="21"/>
        <v>2.3632630736629192</v>
      </c>
      <c r="AB125" s="7"/>
      <c r="AC125" s="28">
        <f t="shared" ca="1" si="13"/>
        <v>2.5703772262772873E-3</v>
      </c>
      <c r="AD125" s="27"/>
      <c r="AE125" s="7"/>
    </row>
    <row r="126" spans="1:31" s="26" customFormat="1" x14ac:dyDescent="0.25">
      <c r="A126" s="26">
        <v>41</v>
      </c>
      <c r="B126" s="26">
        <v>-637</v>
      </c>
      <c r="C126" s="26">
        <v>14499</v>
      </c>
      <c r="D126" s="26">
        <v>14636</v>
      </c>
      <c r="E126" s="26">
        <v>11910</v>
      </c>
      <c r="F126" s="26">
        <v>11761</v>
      </c>
      <c r="G126" s="27"/>
      <c r="H126" s="7"/>
      <c r="I126" s="28">
        <f t="shared" si="14"/>
        <v>2589</v>
      </c>
      <c r="J126" s="27">
        <f t="shared" si="14"/>
        <v>2875</v>
      </c>
      <c r="K126" s="7"/>
      <c r="L126" s="171">
        <f t="shared" si="22"/>
        <v>-0.67647121328145554</v>
      </c>
      <c r="M126" s="27">
        <f t="shared" ca="1" si="15"/>
        <v>2.0208303256097855E-7</v>
      </c>
      <c r="N126" s="44"/>
      <c r="O126" s="44"/>
      <c r="P126" s="7"/>
      <c r="Q126" s="28">
        <f t="shared" ca="1" si="16"/>
        <v>2627.7270033783584</v>
      </c>
      <c r="R126" s="27">
        <f t="shared" ca="1" si="17"/>
        <v>2849.3595234856784</v>
      </c>
      <c r="S126" s="7"/>
      <c r="T126" s="28">
        <f t="shared" ca="1" si="18"/>
        <v>-0.67792260767372758</v>
      </c>
      <c r="U126" s="27">
        <f t="shared" ca="1" si="19"/>
        <v>0.7369986775837315</v>
      </c>
      <c r="V126" s="7"/>
      <c r="W126" s="28">
        <f t="shared" ca="1" si="20"/>
        <v>-0.67602167681734948</v>
      </c>
      <c r="X126" s="27">
        <f t="shared" ca="1" si="24"/>
        <v>129.65316398297568</v>
      </c>
      <c r="Y126" s="7"/>
      <c r="Z126" s="28">
        <f t="shared" si="23"/>
        <v>129.67199999999985</v>
      </c>
      <c r="AA126" s="27">
        <f t="shared" si="21"/>
        <v>2.2632033476460842</v>
      </c>
      <c r="AB126" s="7"/>
      <c r="AC126" s="28">
        <f t="shared" ca="1" si="13"/>
        <v>-1.8836017024170815E-2</v>
      </c>
      <c r="AD126" s="27"/>
      <c r="AE126" s="7"/>
    </row>
    <row r="127" spans="1:31" s="26" customFormat="1" x14ac:dyDescent="0.25">
      <c r="A127" s="26">
        <v>42</v>
      </c>
      <c r="B127" s="26">
        <v>-618</v>
      </c>
      <c r="C127" s="26">
        <v>14634</v>
      </c>
      <c r="D127" s="26">
        <v>14499</v>
      </c>
      <c r="E127" s="26">
        <v>11776</v>
      </c>
      <c r="F127" s="26">
        <v>11890</v>
      </c>
      <c r="G127" s="27"/>
      <c r="H127" s="7"/>
      <c r="I127" s="28">
        <f t="shared" si="14"/>
        <v>2858</v>
      </c>
      <c r="J127" s="27">
        <f t="shared" si="14"/>
        <v>2609</v>
      </c>
      <c r="K127" s="7"/>
      <c r="L127" s="171">
        <f t="shared" si="22"/>
        <v>-0.7446959540275021</v>
      </c>
      <c r="M127" s="27">
        <f t="shared" ca="1" si="15"/>
        <v>8.1442684201868899E-7</v>
      </c>
      <c r="N127" s="44"/>
      <c r="O127" s="44"/>
      <c r="P127" s="7"/>
      <c r="Q127" s="28">
        <f t="shared" ca="1" si="16"/>
        <v>2896.7270033783584</v>
      </c>
      <c r="R127" s="27">
        <f t="shared" ca="1" si="17"/>
        <v>2583.3595234856784</v>
      </c>
      <c r="S127" s="7"/>
      <c r="T127" s="28">
        <f t="shared" ca="1" si="18"/>
        <v>-0.74732143838550957</v>
      </c>
      <c r="U127" s="27">
        <f t="shared" ca="1" si="19"/>
        <v>0.66819667256421367</v>
      </c>
      <c r="V127" s="7"/>
      <c r="W127" s="28">
        <f t="shared" ca="1" si="20"/>
        <v>-0.74559841003308835</v>
      </c>
      <c r="X127" s="27">
        <f t="shared" ca="1" si="24"/>
        <v>124.04850246656264</v>
      </c>
      <c r="Y127" s="7"/>
      <c r="Z127" s="28">
        <f t="shared" si="23"/>
        <v>124.10999999999986</v>
      </c>
      <c r="AA127" s="27">
        <f t="shared" si="21"/>
        <v>2.16612813465016</v>
      </c>
      <c r="AB127" s="7"/>
      <c r="AC127" s="28">
        <f t="shared" ca="1" si="13"/>
        <v>-6.1497533437218976E-2</v>
      </c>
      <c r="AD127" s="27"/>
      <c r="AE127" s="7"/>
    </row>
    <row r="128" spans="1:31" s="26" customFormat="1" x14ac:dyDescent="0.25">
      <c r="A128" s="26">
        <v>43</v>
      </c>
      <c r="B128" s="26">
        <v>-620</v>
      </c>
      <c r="C128" s="26">
        <v>14750</v>
      </c>
      <c r="D128" s="26">
        <v>14356</v>
      </c>
      <c r="E128" s="26">
        <v>11660</v>
      </c>
      <c r="F128" s="26">
        <v>12041</v>
      </c>
      <c r="G128" s="27"/>
      <c r="H128" s="7"/>
      <c r="I128" s="28">
        <f t="shared" si="14"/>
        <v>3090</v>
      </c>
      <c r="J128" s="27">
        <f t="shared" si="14"/>
        <v>2315</v>
      </c>
      <c r="K128" s="7"/>
      <c r="L128" s="171">
        <f t="shared" si="22"/>
        <v>-0.80609214337155755</v>
      </c>
      <c r="M128" s="27">
        <f t="shared" ca="1" si="15"/>
        <v>1.9704170901334604E-7</v>
      </c>
      <c r="N128" s="44"/>
      <c r="O128" s="44"/>
      <c r="P128" s="7"/>
      <c r="Q128" s="28">
        <f t="shared" ca="1" si="16"/>
        <v>3128.7270033783584</v>
      </c>
      <c r="R128" s="27">
        <f t="shared" ca="1" si="17"/>
        <v>2289.3595234856784</v>
      </c>
      <c r="S128" s="7"/>
      <c r="T128" s="28">
        <f t="shared" ca="1" si="18"/>
        <v>-0.8071747050216932</v>
      </c>
      <c r="U128" s="27">
        <f t="shared" ca="1" si="19"/>
        <v>0.59215235122685184</v>
      </c>
      <c r="V128" s="7"/>
      <c r="W128" s="28">
        <f t="shared" ca="1" si="20"/>
        <v>-0.80564824956780112</v>
      </c>
      <c r="X128" s="27">
        <f t="shared" ca="1" si="24"/>
        <v>118.49810187397185</v>
      </c>
      <c r="Y128" s="7"/>
      <c r="Z128" s="28">
        <f t="shared" si="23"/>
        <v>118.52999999999986</v>
      </c>
      <c r="AA128" s="27">
        <f t="shared" si="21"/>
        <v>2.0687387623888762</v>
      </c>
      <c r="AB128" s="7"/>
      <c r="AC128" s="28">
        <f t="shared" ca="1" si="13"/>
        <v>-3.189812602801112E-2</v>
      </c>
      <c r="AD128" s="27"/>
      <c r="AE128" s="7"/>
    </row>
    <row r="129" spans="1:31" s="26" customFormat="1" x14ac:dyDescent="0.25">
      <c r="A129" s="26">
        <v>44</v>
      </c>
      <c r="B129" s="26">
        <v>-612</v>
      </c>
      <c r="C129" s="26">
        <v>14852</v>
      </c>
      <c r="D129" s="26">
        <v>14195</v>
      </c>
      <c r="E129" s="26">
        <v>11556</v>
      </c>
      <c r="F129" s="26">
        <v>12194</v>
      </c>
      <c r="G129" s="27"/>
      <c r="H129" s="7"/>
      <c r="I129" s="28">
        <f t="shared" si="14"/>
        <v>3296</v>
      </c>
      <c r="J129" s="27">
        <f t="shared" si="14"/>
        <v>2001</v>
      </c>
      <c r="K129" s="7"/>
      <c r="L129" s="171">
        <f t="shared" si="22"/>
        <v>-0.8592036054118305</v>
      </c>
      <c r="M129" s="27">
        <f t="shared" ca="1" si="15"/>
        <v>3.9949463684121858E-8</v>
      </c>
      <c r="N129" s="44"/>
      <c r="O129" s="44"/>
      <c r="P129" s="7"/>
      <c r="Q129" s="28">
        <f t="shared" ca="1" si="16"/>
        <v>3334.7270033783584</v>
      </c>
      <c r="R129" s="27">
        <f t="shared" ca="1" si="17"/>
        <v>1975.3595234856784</v>
      </c>
      <c r="S129" s="7"/>
      <c r="T129" s="28">
        <f t="shared" ca="1" si="18"/>
        <v>-0.86032027798313215</v>
      </c>
      <c r="U129" s="27">
        <f t="shared" ca="1" si="19"/>
        <v>0.5109349468053157</v>
      </c>
      <c r="V129" s="7"/>
      <c r="W129" s="28">
        <f t="shared" ca="1" si="20"/>
        <v>-0.85900373179255041</v>
      </c>
      <c r="X129" s="27">
        <f t="shared" ca="1" si="24"/>
        <v>112.92633293576057</v>
      </c>
      <c r="Y129" s="7"/>
      <c r="Z129" s="28">
        <f t="shared" si="23"/>
        <v>113.02199999999986</v>
      </c>
      <c r="AA129" s="27">
        <f t="shared" si="21"/>
        <v>1.9726060271890289</v>
      </c>
      <c r="AB129" s="7"/>
      <c r="AC129" s="28">
        <f t="shared" ca="1" si="13"/>
        <v>-9.5667064239293609E-2</v>
      </c>
      <c r="AD129" s="27"/>
      <c r="AE129" s="7"/>
    </row>
    <row r="130" spans="1:31" s="26" customFormat="1" x14ac:dyDescent="0.25">
      <c r="A130" s="26">
        <v>45</v>
      </c>
      <c r="B130" s="26">
        <v>-610</v>
      </c>
      <c r="C130" s="26">
        <v>14945</v>
      </c>
      <c r="D130" s="26">
        <v>14034</v>
      </c>
      <c r="E130" s="26">
        <v>11474</v>
      </c>
      <c r="F130" s="26">
        <v>12356</v>
      </c>
      <c r="G130" s="27"/>
      <c r="H130" s="7"/>
      <c r="I130" s="28">
        <f t="shared" si="14"/>
        <v>3471</v>
      </c>
      <c r="J130" s="27">
        <f t="shared" si="14"/>
        <v>1678</v>
      </c>
      <c r="K130" s="7"/>
      <c r="L130" s="171">
        <f t="shared" si="22"/>
        <v>-0.90424406231020771</v>
      </c>
      <c r="M130" s="27">
        <f t="shared" ca="1" si="15"/>
        <v>1.5252670717452687E-8</v>
      </c>
      <c r="N130" s="44"/>
      <c r="O130" s="44"/>
      <c r="P130" s="7"/>
      <c r="Q130" s="28">
        <f t="shared" ca="1" si="16"/>
        <v>3509.7270033783584</v>
      </c>
      <c r="R130" s="27">
        <f t="shared" ca="1" si="17"/>
        <v>1652.3595234856784</v>
      </c>
      <c r="S130" s="7"/>
      <c r="T130" s="28">
        <f t="shared" ca="1" si="18"/>
        <v>-0.90546821617852935</v>
      </c>
      <c r="U130" s="27">
        <f t="shared" ca="1" si="19"/>
        <v>0.42738965499590126</v>
      </c>
      <c r="V130" s="7"/>
      <c r="W130" s="28">
        <f t="shared" ca="1" si="20"/>
        <v>-0.90436756401350549</v>
      </c>
      <c r="X130" s="27">
        <f t="shared" ca="1" si="24"/>
        <v>107.47684390743041</v>
      </c>
      <c r="Y130" s="7"/>
      <c r="Z130" s="28">
        <f t="shared" si="23"/>
        <v>107.53199999999987</v>
      </c>
      <c r="AA130" s="27">
        <f t="shared" si="21"/>
        <v>1.8767874512545402</v>
      </c>
      <c r="AB130" s="7"/>
      <c r="AC130" s="28">
        <f t="shared" ca="1" si="13"/>
        <v>-5.5156092569461634E-2</v>
      </c>
      <c r="AD130" s="27"/>
      <c r="AE130" s="7"/>
    </row>
    <row r="131" spans="1:31" s="26" customFormat="1" x14ac:dyDescent="0.25">
      <c r="A131" s="26">
        <v>46</v>
      </c>
      <c r="B131" s="26">
        <v>-624</v>
      </c>
      <c r="C131" s="26">
        <v>15020</v>
      </c>
      <c r="D131" s="26">
        <v>13868</v>
      </c>
      <c r="E131" s="26">
        <v>11405</v>
      </c>
      <c r="F131" s="26">
        <v>12535</v>
      </c>
      <c r="G131" s="27"/>
      <c r="H131" s="7"/>
      <c r="I131" s="28">
        <f t="shared" si="14"/>
        <v>3615</v>
      </c>
      <c r="J131" s="27">
        <f t="shared" si="14"/>
        <v>1333</v>
      </c>
      <c r="K131" s="7"/>
      <c r="L131" s="171">
        <f t="shared" si="22"/>
        <v>-0.94172923969843625</v>
      </c>
      <c r="M131" s="27">
        <f t="shared" ca="1" si="15"/>
        <v>3.6824484538833936E-10</v>
      </c>
      <c r="N131" s="44"/>
      <c r="O131" s="44"/>
      <c r="P131" s="7"/>
      <c r="Q131" s="28">
        <f t="shared" ca="1" si="16"/>
        <v>3653.7270033783584</v>
      </c>
      <c r="R131" s="27">
        <f t="shared" ca="1" si="17"/>
        <v>1307.3595234856784</v>
      </c>
      <c r="S131" s="7"/>
      <c r="T131" s="28">
        <f t="shared" ca="1" si="18"/>
        <v>-0.94261851960788468</v>
      </c>
      <c r="U131" s="27">
        <f t="shared" ca="1" si="19"/>
        <v>0.33815397179389506</v>
      </c>
      <c r="V131" s="7"/>
      <c r="W131" s="28">
        <f t="shared" ca="1" si="20"/>
        <v>-0.94174842940519243</v>
      </c>
      <c r="X131" s="27">
        <f t="shared" ca="1" si="24"/>
        <v>101.93388478182328</v>
      </c>
      <c r="Y131" s="7"/>
      <c r="Z131" s="28">
        <f t="shared" si="23"/>
        <v>101.91599999999987</v>
      </c>
      <c r="AA131" s="27">
        <f t="shared" si="21"/>
        <v>1.7787697604625385</v>
      </c>
      <c r="AB131" s="7"/>
      <c r="AC131" s="28">
        <f t="shared" ca="1" si="13"/>
        <v>1.7884781823411799E-2</v>
      </c>
      <c r="AD131" s="27"/>
      <c r="AE131" s="7"/>
    </row>
    <row r="132" spans="1:31" s="26" customFormat="1" x14ac:dyDescent="0.25">
      <c r="A132" s="26">
        <v>47</v>
      </c>
      <c r="B132" s="26">
        <v>-642</v>
      </c>
      <c r="C132" s="26">
        <v>15083</v>
      </c>
      <c r="D132" s="26">
        <v>13679</v>
      </c>
      <c r="E132" s="26">
        <v>11350</v>
      </c>
      <c r="F132" s="26">
        <v>12722</v>
      </c>
      <c r="G132" s="27"/>
      <c r="H132" s="7"/>
      <c r="I132" s="28">
        <f t="shared" si="14"/>
        <v>3733</v>
      </c>
      <c r="J132" s="27">
        <f t="shared" si="14"/>
        <v>957</v>
      </c>
      <c r="K132" s="7"/>
      <c r="L132" s="171">
        <f t="shared" si="22"/>
        <v>-0.97085451495796304</v>
      </c>
      <c r="M132" s="27">
        <f t="shared" ca="1" si="15"/>
        <v>2.5210130345674385E-6</v>
      </c>
      <c r="N132" s="44"/>
      <c r="O132" s="44"/>
      <c r="P132" s="7"/>
      <c r="Q132" s="28">
        <f t="shared" ca="1" si="16"/>
        <v>3771.7270033783584</v>
      </c>
      <c r="R132" s="27">
        <f t="shared" ca="1" si="17"/>
        <v>931.35952348567855</v>
      </c>
      <c r="S132" s="7"/>
      <c r="T132" s="28">
        <f t="shared" ca="1" si="18"/>
        <v>-0.97306112936249534</v>
      </c>
      <c r="U132" s="27">
        <f t="shared" ca="1" si="19"/>
        <v>0.24090000981141874</v>
      </c>
      <c r="V132" s="7"/>
      <c r="W132" s="28">
        <f t="shared" ca="1" si="20"/>
        <v>-0.9724422847884383</v>
      </c>
      <c r="X132" s="27">
        <f t="shared" ca="1" si="24"/>
        <v>96.095768892273327</v>
      </c>
      <c r="Y132" s="7"/>
      <c r="Z132" s="28">
        <f t="shared" si="23"/>
        <v>96.137999999999863</v>
      </c>
      <c r="AA132" s="27">
        <f t="shared" si="21"/>
        <v>1.6779246362823061</v>
      </c>
      <c r="AB132" s="7"/>
      <c r="AC132" s="28">
        <f t="shared" ca="1" si="13"/>
        <v>-4.2231107726536266E-2</v>
      </c>
      <c r="AD132" s="27"/>
      <c r="AE132" s="7"/>
    </row>
    <row r="133" spans="1:31" s="26" customFormat="1" x14ac:dyDescent="0.25">
      <c r="A133" s="26">
        <v>48</v>
      </c>
      <c r="B133" s="26">
        <v>-628</v>
      </c>
      <c r="C133" s="26">
        <v>15107</v>
      </c>
      <c r="D133" s="26">
        <v>13487</v>
      </c>
      <c r="E133" s="26">
        <v>11308</v>
      </c>
      <c r="F133" s="26">
        <v>12902</v>
      </c>
      <c r="G133" s="27"/>
      <c r="H133" s="7"/>
      <c r="I133" s="28">
        <f t="shared" si="14"/>
        <v>3799</v>
      </c>
      <c r="J133" s="27">
        <f t="shared" si="14"/>
        <v>585</v>
      </c>
      <c r="K133" s="7"/>
      <c r="L133" s="171">
        <f t="shared" si="22"/>
        <v>-0.98979866367261349</v>
      </c>
      <c r="M133" s="27">
        <f t="shared" ca="1" si="15"/>
        <v>6.5007658504075953E-9</v>
      </c>
      <c r="N133" s="44"/>
      <c r="O133" s="44"/>
      <c r="P133" s="7"/>
      <c r="Q133" s="28">
        <f t="shared" ca="1" si="16"/>
        <v>3837.7270033783584</v>
      </c>
      <c r="R133" s="27">
        <f t="shared" ca="1" si="17"/>
        <v>559.35952348567855</v>
      </c>
      <c r="S133" s="7"/>
      <c r="T133" s="28">
        <f t="shared" ca="1" si="18"/>
        <v>-0.99008835176761656</v>
      </c>
      <c r="U133" s="27">
        <f t="shared" ca="1" si="19"/>
        <v>0.14468066444577726</v>
      </c>
      <c r="V133" s="7"/>
      <c r="W133" s="28">
        <f t="shared" ca="1" si="20"/>
        <v>-0.9897180363456678</v>
      </c>
      <c r="X133" s="27">
        <f t="shared" ca="1" si="24"/>
        <v>90.498976062717361</v>
      </c>
      <c r="Y133" s="7"/>
      <c r="Z133" s="28">
        <f t="shared" si="23"/>
        <v>90.485999999999862</v>
      </c>
      <c r="AA133" s="27">
        <f t="shared" si="21"/>
        <v>1.5792786269595864</v>
      </c>
      <c r="AB133" s="7"/>
      <c r="AC133" s="28">
        <f t="shared" ca="1" si="13"/>
        <v>1.2976062717498849E-2</v>
      </c>
      <c r="AD133" s="27"/>
      <c r="AE133" s="7"/>
    </row>
    <row r="134" spans="1:31" s="26" customFormat="1" x14ac:dyDescent="0.25">
      <c r="A134" s="26">
        <v>49</v>
      </c>
      <c r="B134" s="26">
        <v>-629</v>
      </c>
      <c r="C134" s="26">
        <v>15125</v>
      </c>
      <c r="D134" s="26">
        <v>13303</v>
      </c>
      <c r="E134" s="26">
        <v>11293</v>
      </c>
      <c r="F134" s="26">
        <v>13093</v>
      </c>
      <c r="G134" s="27"/>
      <c r="H134" s="7"/>
      <c r="I134" s="28">
        <f t="shared" si="14"/>
        <v>3832</v>
      </c>
      <c r="J134" s="27">
        <f t="shared" si="14"/>
        <v>210</v>
      </c>
      <c r="K134" s="7"/>
      <c r="L134" s="171">
        <f t="shared" si="22"/>
        <v>-0.99912302865946334</v>
      </c>
      <c r="M134" s="27">
        <f t="shared" ca="1" si="15"/>
        <v>4.1072273477499733E-7</v>
      </c>
      <c r="N134" s="44"/>
      <c r="O134" s="44"/>
      <c r="P134" s="7"/>
      <c r="Q134" s="28">
        <f t="shared" ca="1" si="16"/>
        <v>3870.7270033783584</v>
      </c>
      <c r="R134" s="27">
        <f t="shared" ca="1" si="17"/>
        <v>184.35952348567855</v>
      </c>
      <c r="S134" s="7"/>
      <c r="T134" s="28">
        <f t="shared" ca="1" si="18"/>
        <v>-0.99860196297017723</v>
      </c>
      <c r="U134" s="27">
        <f t="shared" ca="1" si="19"/>
        <v>4.768535661750966E-2</v>
      </c>
      <c r="V134" s="7"/>
      <c r="W134" s="28">
        <f t="shared" ca="1" si="20"/>
        <v>-0.99848215212316715</v>
      </c>
      <c r="X134" s="27">
        <f t="shared" ca="1" si="24"/>
        <v>84.916419954603839</v>
      </c>
      <c r="Y134" s="7"/>
      <c r="Z134" s="28">
        <f t="shared" si="23"/>
        <v>84.824999999999861</v>
      </c>
      <c r="AA134" s="27">
        <f t="shared" si="21"/>
        <v>1.4804755380041876</v>
      </c>
      <c r="AB134" s="7"/>
      <c r="AC134" s="28">
        <f t="shared" ca="1" si="13"/>
        <v>9.1419954603978226E-2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15125</v>
      </c>
      <c r="D135" s="26">
        <v>13106</v>
      </c>
      <c r="E135" s="26">
        <v>11293</v>
      </c>
      <c r="F135" s="26">
        <v>13282</v>
      </c>
      <c r="G135" s="27"/>
      <c r="H135" s="7"/>
      <c r="I135" s="28">
        <f t="shared" si="14"/>
        <v>3832</v>
      </c>
      <c r="J135" s="27">
        <f t="shared" si="14"/>
        <v>-176</v>
      </c>
      <c r="K135" s="7"/>
      <c r="L135" s="171">
        <f t="shared" si="22"/>
        <v>-0.99869888516528138</v>
      </c>
      <c r="M135" s="27">
        <f t="shared" ca="1" si="15"/>
        <v>1.688424889846939E-9</v>
      </c>
      <c r="N135" s="44"/>
      <c r="O135" s="44"/>
      <c r="P135" s="7"/>
      <c r="Q135" s="28">
        <f t="shared" ca="1" si="16"/>
        <v>3870.7270033783584</v>
      </c>
      <c r="R135" s="27">
        <f t="shared" ca="1" si="17"/>
        <v>-201.64047651432145</v>
      </c>
      <c r="S135" s="7"/>
      <c r="T135" s="28">
        <f t="shared" ca="1" si="18"/>
        <v>-0.99860196297017723</v>
      </c>
      <c r="U135" s="27">
        <f t="shared" ca="1" si="19"/>
        <v>-5.21551469070538E-2</v>
      </c>
      <c r="V135" s="7"/>
      <c r="W135" s="28">
        <f t="shared" ca="1" si="20"/>
        <v>-0.99873997561295291</v>
      </c>
      <c r="X135" s="27">
        <f t="shared" ca="1" si="24"/>
        <v>79.192849966510551</v>
      </c>
      <c r="Y135" s="7"/>
      <c r="Z135" s="28">
        <f t="shared" si="23"/>
        <v>79.163999999999859</v>
      </c>
      <c r="AA135" s="27">
        <f t="shared" si="21"/>
        <v>1.3816724490487886</v>
      </c>
      <c r="AB135" s="7"/>
      <c r="AC135" s="28">
        <f t="shared" ca="1" si="13"/>
        <v>2.8849966510691161E-2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15100</v>
      </c>
      <c r="D136" s="26">
        <v>12919</v>
      </c>
      <c r="E136" s="26">
        <v>11309</v>
      </c>
      <c r="F136" s="26">
        <v>13463</v>
      </c>
      <c r="G136" s="27"/>
      <c r="H136" s="7"/>
      <c r="I136" s="28">
        <f t="shared" si="14"/>
        <v>3791</v>
      </c>
      <c r="J136" s="27">
        <f t="shared" si="14"/>
        <v>-544</v>
      </c>
      <c r="K136" s="7"/>
      <c r="L136" s="171">
        <f t="shared" si="22"/>
        <v>-0.98872056671392639</v>
      </c>
      <c r="M136" s="27">
        <f t="shared" ca="1" si="15"/>
        <v>9.7557952969355785E-8</v>
      </c>
      <c r="N136" s="44"/>
      <c r="O136" s="44"/>
      <c r="P136" s="7"/>
      <c r="Q136" s="28">
        <f t="shared" ca="1" si="16"/>
        <v>3829.7270033783584</v>
      </c>
      <c r="R136" s="27">
        <f t="shared" ca="1" si="17"/>
        <v>-569.64047651432145</v>
      </c>
      <c r="S136" s="7"/>
      <c r="T136" s="28">
        <f t="shared" ca="1" si="18"/>
        <v>-0.98802444602154127</v>
      </c>
      <c r="U136" s="27">
        <f t="shared" ca="1" si="19"/>
        <v>-0.1473398756558604</v>
      </c>
      <c r="V136" s="7"/>
      <c r="W136" s="28">
        <f t="shared" ca="1" si="20"/>
        <v>-0.98840822402877215</v>
      </c>
      <c r="X136" s="27">
        <f t="shared" ca="1" si="24"/>
        <v>73.703649744424752</v>
      </c>
      <c r="Y136" s="7"/>
      <c r="Z136" s="28">
        <f t="shared" si="23"/>
        <v>73.574999999999861</v>
      </c>
      <c r="AA136" s="27">
        <f t="shared" si="21"/>
        <v>1.2841259971548253</v>
      </c>
      <c r="AB136" s="7"/>
      <c r="AC136" s="28">
        <f t="shared" ca="1" si="13"/>
        <v>0.12864974442489086</v>
      </c>
      <c r="AD136" s="27"/>
      <c r="AE136" s="7"/>
    </row>
    <row r="137" spans="1:31" s="26" customFormat="1" x14ac:dyDescent="0.25">
      <c r="A137" s="26">
        <v>52</v>
      </c>
      <c r="B137" s="26">
        <v>-614</v>
      </c>
      <c r="C137" s="26">
        <v>15077</v>
      </c>
      <c r="D137" s="26">
        <v>12750</v>
      </c>
      <c r="E137" s="26">
        <v>11357</v>
      </c>
      <c r="F137" s="26">
        <v>13659</v>
      </c>
      <c r="G137" s="27"/>
      <c r="H137" s="7"/>
      <c r="I137" s="28">
        <f t="shared" si="14"/>
        <v>3720</v>
      </c>
      <c r="J137" s="27">
        <f t="shared" si="14"/>
        <v>-909</v>
      </c>
      <c r="K137" s="7"/>
      <c r="L137" s="171">
        <f t="shared" si="22"/>
        <v>-0.96960914048604729</v>
      </c>
      <c r="M137" s="27">
        <f t="shared" ca="1" si="15"/>
        <v>5.2657633308850497E-7</v>
      </c>
      <c r="N137" s="44"/>
      <c r="O137" s="44"/>
      <c r="P137" s="7"/>
      <c r="Q137" s="28">
        <f t="shared" ca="1" si="16"/>
        <v>3758.7270033783584</v>
      </c>
      <c r="R137" s="27">
        <f t="shared" ca="1" si="17"/>
        <v>-934.64047651432145</v>
      </c>
      <c r="S137" s="7"/>
      <c r="T137" s="28">
        <f t="shared" ca="1" si="18"/>
        <v>-0.96970728252512295</v>
      </c>
      <c r="U137" s="27">
        <f t="shared" ca="1" si="19"/>
        <v>-0.24174864194204088</v>
      </c>
      <c r="V137" s="7"/>
      <c r="W137" s="28">
        <f t="shared" ca="1" si="20"/>
        <v>-0.97033479628123431</v>
      </c>
      <c r="X137" s="27">
        <f t="shared" ca="1" si="24"/>
        <v>68.192347889323742</v>
      </c>
      <c r="Y137" s="7"/>
      <c r="Z137" s="28">
        <f t="shared" si="23"/>
        <v>68.048999999999864</v>
      </c>
      <c r="AA137" s="27">
        <f t="shared" si="21"/>
        <v>1.187679102689619</v>
      </c>
      <c r="AB137" s="7"/>
      <c r="AC137" s="28">
        <f t="shared" ca="1" si="13"/>
        <v>0.1433478893238771</v>
      </c>
      <c r="AD137" s="27"/>
      <c r="AE137" s="7"/>
    </row>
    <row r="138" spans="1:31" s="26" customFormat="1" x14ac:dyDescent="0.25">
      <c r="A138" s="26">
        <v>53</v>
      </c>
      <c r="B138" s="26">
        <v>-608</v>
      </c>
      <c r="C138" s="26">
        <v>15019</v>
      </c>
      <c r="D138" s="26">
        <v>12564</v>
      </c>
      <c r="E138" s="26">
        <v>11406</v>
      </c>
      <c r="F138" s="26">
        <v>13829</v>
      </c>
      <c r="G138" s="27"/>
      <c r="H138" s="7"/>
      <c r="I138" s="28">
        <f t="shared" si="14"/>
        <v>3613</v>
      </c>
      <c r="J138" s="27">
        <f t="shared" si="14"/>
        <v>-1265</v>
      </c>
      <c r="K138" s="7"/>
      <c r="L138" s="171">
        <f t="shared" si="22"/>
        <v>-0.94180033112572104</v>
      </c>
      <c r="M138" s="27">
        <f t="shared" ca="1" si="15"/>
        <v>1.3628674830779544E-6</v>
      </c>
      <c r="N138" s="44"/>
      <c r="O138" s="44"/>
      <c r="P138" s="7"/>
      <c r="Q138" s="28">
        <f t="shared" ca="1" si="16"/>
        <v>3651.7270033783584</v>
      </c>
      <c r="R138" s="27">
        <f t="shared" ca="1" si="17"/>
        <v>-1290.6404765143216</v>
      </c>
      <c r="S138" s="7"/>
      <c r="T138" s="28">
        <f t="shared" ca="1" si="18"/>
        <v>-0.94210254317136588</v>
      </c>
      <c r="U138" s="27">
        <f t="shared" ca="1" si="19"/>
        <v>-0.33382952084034295</v>
      </c>
      <c r="V138" s="7"/>
      <c r="W138" s="28">
        <f t="shared" ca="1" si="20"/>
        <v>-0.94296775028055702</v>
      </c>
      <c r="X138" s="27">
        <f t="shared" ca="1" si="24"/>
        <v>62.687188881298937</v>
      </c>
      <c r="Y138" s="7"/>
      <c r="Z138" s="28">
        <f t="shared" si="23"/>
        <v>62.576999999999863</v>
      </c>
      <c r="AA138" s="27">
        <f t="shared" si="21"/>
        <v>1.0921746860204893</v>
      </c>
      <c r="AB138" s="7"/>
      <c r="AC138" s="28">
        <f t="shared" ca="1" si="13"/>
        <v>0.11018888129907367</v>
      </c>
      <c r="AD138" s="27"/>
      <c r="AE138" s="7"/>
    </row>
    <row r="139" spans="1:31" s="26" customFormat="1" x14ac:dyDescent="0.25">
      <c r="A139" s="26">
        <v>54</v>
      </c>
      <c r="B139" s="26">
        <v>-620</v>
      </c>
      <c r="C139" s="26">
        <v>14948</v>
      </c>
      <c r="D139" s="26">
        <v>12397</v>
      </c>
      <c r="E139" s="26">
        <v>11482</v>
      </c>
      <c r="F139" s="26">
        <v>14012</v>
      </c>
      <c r="G139" s="27"/>
      <c r="H139" s="7"/>
      <c r="I139" s="28">
        <f t="shared" si="14"/>
        <v>3466</v>
      </c>
      <c r="J139" s="27">
        <f t="shared" si="14"/>
        <v>-1615</v>
      </c>
      <c r="K139" s="7"/>
      <c r="L139" s="171">
        <f t="shared" si="22"/>
        <v>-0.90460252719255707</v>
      </c>
      <c r="M139" s="27">
        <f t="shared" ca="1" si="15"/>
        <v>4.550937002634298E-7</v>
      </c>
      <c r="N139" s="44"/>
      <c r="O139" s="44"/>
      <c r="P139" s="7"/>
      <c r="Q139" s="28">
        <f t="shared" ca="1" si="16"/>
        <v>3504.7270033783584</v>
      </c>
      <c r="R139" s="27">
        <f t="shared" ca="1" si="17"/>
        <v>-1640.6404765143216</v>
      </c>
      <c r="S139" s="7"/>
      <c r="T139" s="28">
        <f t="shared" ca="1" si="18"/>
        <v>-0.90417827508723225</v>
      </c>
      <c r="U139" s="27">
        <f t="shared" ca="1" si="19"/>
        <v>-0.42435847481339273</v>
      </c>
      <c r="V139" s="7"/>
      <c r="W139" s="28">
        <f t="shared" ca="1" si="20"/>
        <v>-0.90527713352239947</v>
      </c>
      <c r="X139" s="27">
        <f t="shared" ca="1" si="24"/>
        <v>57.066830098720857</v>
      </c>
      <c r="Y139" s="7"/>
      <c r="Z139" s="28">
        <f t="shared" si="23"/>
        <v>56.996999999999865</v>
      </c>
      <c r="AA139" s="27">
        <f t="shared" si="21"/>
        <v>0.99478531375920565</v>
      </c>
      <c r="AB139" s="7"/>
      <c r="AC139" s="28">
        <f t="shared" ca="1" si="13"/>
        <v>6.9830098720991884E-2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14840</v>
      </c>
      <c r="D140" s="26">
        <v>12211</v>
      </c>
      <c r="E140" s="26">
        <v>11565</v>
      </c>
      <c r="F140" s="26">
        <v>14168</v>
      </c>
      <c r="G140" s="27"/>
      <c r="H140" s="7"/>
      <c r="I140" s="28">
        <f t="shared" si="14"/>
        <v>3275</v>
      </c>
      <c r="J140" s="27">
        <f t="shared" si="14"/>
        <v>-1957</v>
      </c>
      <c r="K140" s="7"/>
      <c r="L140" s="171">
        <f t="shared" si="22"/>
        <v>-0.85705232274702636</v>
      </c>
      <c r="M140" s="27">
        <f t="shared" ca="1" si="15"/>
        <v>6.7678416364131254E-7</v>
      </c>
      <c r="N140" s="44"/>
      <c r="O140" s="44"/>
      <c r="P140" s="7"/>
      <c r="Q140" s="28">
        <f t="shared" ca="1" si="16"/>
        <v>3313.7270033783584</v>
      </c>
      <c r="R140" s="27">
        <f t="shared" ca="1" si="17"/>
        <v>-1982.6404765143216</v>
      </c>
      <c r="S140" s="7"/>
      <c r="T140" s="28">
        <f t="shared" ca="1" si="18"/>
        <v>-0.85490252539968448</v>
      </c>
      <c r="U140" s="27">
        <f t="shared" ca="1" si="19"/>
        <v>-0.51281819555277275</v>
      </c>
      <c r="V140" s="7"/>
      <c r="W140" s="28">
        <f t="shared" ca="1" si="20"/>
        <v>-0.8562296538199109</v>
      </c>
      <c r="X140" s="27">
        <f t="shared" ca="1" si="24"/>
        <v>51.263686479219473</v>
      </c>
      <c r="Y140" s="7"/>
      <c r="Z140" s="28">
        <f t="shared" si="23"/>
        <v>51.218999999999866</v>
      </c>
      <c r="AA140" s="27">
        <f t="shared" si="21"/>
        <v>0.89394018957897337</v>
      </c>
      <c r="AB140" s="7"/>
      <c r="AC140" s="28">
        <f t="shared" ca="1" si="13"/>
        <v>4.4686479219606667E-2</v>
      </c>
      <c r="AD140" s="27"/>
      <c r="AE140" s="7"/>
    </row>
    <row r="141" spans="1:31" s="26" customFormat="1" x14ac:dyDescent="0.25">
      <c r="A141" s="26">
        <v>56</v>
      </c>
      <c r="B141" s="26">
        <v>-638</v>
      </c>
      <c r="C141" s="26">
        <v>14745</v>
      </c>
      <c r="D141" s="26">
        <v>12060</v>
      </c>
      <c r="E141" s="26">
        <v>11680</v>
      </c>
      <c r="F141" s="26">
        <v>14340</v>
      </c>
      <c r="G141" s="27"/>
      <c r="H141" s="7"/>
      <c r="I141" s="28">
        <f t="shared" si="14"/>
        <v>3065</v>
      </c>
      <c r="J141" s="27">
        <f t="shared" si="14"/>
        <v>-2280</v>
      </c>
      <c r="K141" s="7"/>
      <c r="L141" s="171">
        <f t="shared" si="22"/>
        <v>-0.80116707317034852</v>
      </c>
      <c r="M141" s="27">
        <f t="shared" ca="1" si="15"/>
        <v>1.2113592395852373E-6</v>
      </c>
      <c r="N141" s="44"/>
      <c r="O141" s="44"/>
      <c r="P141" s="7"/>
      <c r="Q141" s="28">
        <f t="shared" ca="1" si="16"/>
        <v>3103.7270033783584</v>
      </c>
      <c r="R141" s="27">
        <f t="shared" ca="1" si="17"/>
        <v>-2305.6404765143216</v>
      </c>
      <c r="S141" s="7"/>
      <c r="T141" s="28">
        <f t="shared" ca="1" si="18"/>
        <v>-0.80072499956520793</v>
      </c>
      <c r="U141" s="27">
        <f t="shared" ca="1" si="19"/>
        <v>-0.59636348736218725</v>
      </c>
      <c r="V141" s="7"/>
      <c r="W141" s="28">
        <f t="shared" ca="1" si="20"/>
        <v>-0.80226769083311122</v>
      </c>
      <c r="X141" s="27">
        <f t="shared" ca="1" si="24"/>
        <v>45.557008254411471</v>
      </c>
      <c r="Y141" s="7"/>
      <c r="Z141" s="28">
        <f t="shared" si="23"/>
        <v>45.476999999999869</v>
      </c>
      <c r="AA141" s="27">
        <f t="shared" si="21"/>
        <v>0.79372338392945885</v>
      </c>
      <c r="AB141" s="7"/>
      <c r="AC141" s="28">
        <f t="shared" ca="1" si="13"/>
        <v>8.0008254411602309E-2</v>
      </c>
      <c r="AD141" s="27"/>
      <c r="AE141" s="7"/>
    </row>
    <row r="142" spans="1:31" s="26" customFormat="1" x14ac:dyDescent="0.25">
      <c r="A142" s="26">
        <v>57</v>
      </c>
      <c r="B142" s="26">
        <v>-620</v>
      </c>
      <c r="C142" s="26">
        <v>14622</v>
      </c>
      <c r="D142" s="26">
        <v>11914</v>
      </c>
      <c r="E142" s="26">
        <v>11800</v>
      </c>
      <c r="F142" s="26">
        <v>14485</v>
      </c>
      <c r="G142" s="27"/>
      <c r="H142" s="7"/>
      <c r="I142" s="28">
        <f t="shared" si="14"/>
        <v>2822</v>
      </c>
      <c r="J142" s="27">
        <f t="shared" si="14"/>
        <v>-2571</v>
      </c>
      <c r="K142" s="7"/>
      <c r="L142" s="171">
        <f t="shared" si="22"/>
        <v>-0.739147686876651</v>
      </c>
      <c r="M142" s="27">
        <f t="shared" ca="1" si="15"/>
        <v>3.8816315655113969E-7</v>
      </c>
      <c r="N142" s="44"/>
      <c r="O142" s="44"/>
      <c r="P142" s="7"/>
      <c r="Q142" s="28">
        <f t="shared" ca="1" si="16"/>
        <v>2860.7270033783584</v>
      </c>
      <c r="R142" s="27">
        <f t="shared" ca="1" si="17"/>
        <v>-2596.6404765143216</v>
      </c>
      <c r="S142" s="7"/>
      <c r="T142" s="28">
        <f t="shared" ca="1" si="18"/>
        <v>-0.73803386252817071</v>
      </c>
      <c r="U142" s="27">
        <f t="shared" ca="1" si="19"/>
        <v>-0.67163184623692296</v>
      </c>
      <c r="V142" s="7"/>
      <c r="W142" s="28">
        <f t="shared" ca="1" si="20"/>
        <v>-0.73977071428901031</v>
      </c>
      <c r="X142" s="27">
        <f t="shared" ca="1" si="24"/>
        <v>39.946120634540421</v>
      </c>
      <c r="Y142" s="7"/>
      <c r="Z142" s="28">
        <f t="shared" si="23"/>
        <v>39.896999999999871</v>
      </c>
      <c r="AA142" s="27">
        <f t="shared" si="21"/>
        <v>0.69633401166817543</v>
      </c>
      <c r="AB142" s="7"/>
      <c r="AC142" s="28">
        <f t="shared" ca="1" si="13"/>
        <v>4.9120634540550157E-2</v>
      </c>
      <c r="AD142" s="27"/>
      <c r="AE142" s="7"/>
    </row>
    <row r="143" spans="1:31" s="26" customFormat="1" x14ac:dyDescent="0.25">
      <c r="A143" s="26">
        <v>58</v>
      </c>
      <c r="B143" s="26">
        <v>-626</v>
      </c>
      <c r="C143" s="26">
        <v>14473</v>
      </c>
      <c r="D143" s="26">
        <v>11766</v>
      </c>
      <c r="E143" s="26">
        <v>11928</v>
      </c>
      <c r="F143" s="26">
        <v>14610</v>
      </c>
      <c r="G143" s="27"/>
      <c r="H143" s="7"/>
      <c r="I143" s="28">
        <f t="shared" si="14"/>
        <v>2545</v>
      </c>
      <c r="J143" s="27">
        <f t="shared" si="14"/>
        <v>-2844</v>
      </c>
      <c r="K143" s="7"/>
      <c r="L143" s="171">
        <f t="shared" si="22"/>
        <v>-0.66942069480704713</v>
      </c>
      <c r="M143" s="27">
        <f t="shared" ca="1" si="15"/>
        <v>8.6603234196009792E-7</v>
      </c>
      <c r="N143" s="44"/>
      <c r="O143" s="44"/>
      <c r="P143" s="7"/>
      <c r="Q143" s="28">
        <f t="shared" ca="1" si="16"/>
        <v>2583.7270033783584</v>
      </c>
      <c r="R143" s="27">
        <f t="shared" ca="1" si="17"/>
        <v>-2869.6404765143216</v>
      </c>
      <c r="S143" s="7"/>
      <c r="T143" s="28">
        <f t="shared" ca="1" si="18"/>
        <v>-0.66657112607031344</v>
      </c>
      <c r="U143" s="27">
        <f t="shared" ca="1" si="19"/>
        <v>-0.74224443033590182</v>
      </c>
      <c r="V143" s="7"/>
      <c r="W143" s="28">
        <f t="shared" ca="1" si="20"/>
        <v>-0.66849008622017503</v>
      </c>
      <c r="X143" s="27">
        <f t="shared" ca="1" si="24"/>
        <v>34.189429347271528</v>
      </c>
      <c r="Y143" s="7"/>
      <c r="Z143" s="28">
        <f t="shared" si="23"/>
        <v>34.26299999999987</v>
      </c>
      <c r="AA143" s="27">
        <f t="shared" si="21"/>
        <v>0.59800216161081488</v>
      </c>
      <c r="AB143" s="7"/>
      <c r="AC143" s="28">
        <f t="shared" ca="1" si="13"/>
        <v>-7.3570652728342623E-2</v>
      </c>
      <c r="AD143" s="27"/>
      <c r="AE143" s="7"/>
    </row>
    <row r="144" spans="1:31" s="26" customFormat="1" x14ac:dyDescent="0.25">
      <c r="A144" s="26">
        <v>59</v>
      </c>
      <c r="B144" s="26">
        <v>-631</v>
      </c>
      <c r="C144" s="26">
        <v>14336</v>
      </c>
      <c r="D144" s="26">
        <v>11655</v>
      </c>
      <c r="E144" s="26">
        <v>12082</v>
      </c>
      <c r="F144" s="26">
        <v>14745</v>
      </c>
      <c r="G144" s="27"/>
      <c r="H144" s="7"/>
      <c r="I144" s="28">
        <f t="shared" si="14"/>
        <v>2254</v>
      </c>
      <c r="J144" s="27">
        <f t="shared" si="14"/>
        <v>-3090</v>
      </c>
      <c r="K144" s="7"/>
      <c r="L144" s="171">
        <f t="shared" si="22"/>
        <v>-0.59259115050850097</v>
      </c>
      <c r="M144" s="27">
        <f t="shared" ca="1" si="15"/>
        <v>9.7698646912491689E-7</v>
      </c>
      <c r="N144" s="44"/>
      <c r="O144" s="44"/>
      <c r="P144" s="7"/>
      <c r="Q144" s="28">
        <f t="shared" ca="1" si="16"/>
        <v>2292.7270033783584</v>
      </c>
      <c r="R144" s="27">
        <f t="shared" ca="1" si="17"/>
        <v>-3115.6404765143216</v>
      </c>
      <c r="S144" s="7"/>
      <c r="T144" s="28">
        <f t="shared" ca="1" si="18"/>
        <v>-0.59149655455682448</v>
      </c>
      <c r="U144" s="27">
        <f t="shared" ca="1" si="19"/>
        <v>-0.80587335227124535</v>
      </c>
      <c r="V144" s="7"/>
      <c r="W144" s="28">
        <f t="shared" ca="1" si="20"/>
        <v>-0.59357957676732098</v>
      </c>
      <c r="X144" s="27">
        <f t="shared" ca="1" si="24"/>
        <v>28.556302619009841</v>
      </c>
      <c r="Y144" s="7"/>
      <c r="Z144" s="28">
        <f t="shared" si="23"/>
        <v>28.583999999999872</v>
      </c>
      <c r="AA144" s="27">
        <f t="shared" si="21"/>
        <v>0.49888491339005692</v>
      </c>
      <c r="AB144" s="7"/>
      <c r="AC144" s="28">
        <f t="shared" ca="1" si="13"/>
        <v>-2.7697380990030496E-2</v>
      </c>
      <c r="AD144" s="27"/>
      <c r="AE144" s="7"/>
    </row>
    <row r="145" spans="1:31" s="26" customFormat="1" x14ac:dyDescent="0.25">
      <c r="A145" s="26">
        <v>60</v>
      </c>
      <c r="B145" s="26">
        <v>-614</v>
      </c>
      <c r="C145" s="26">
        <v>14174</v>
      </c>
      <c r="D145" s="26">
        <v>11552</v>
      </c>
      <c r="E145" s="26">
        <v>12245</v>
      </c>
      <c r="F145" s="26">
        <v>14857</v>
      </c>
      <c r="G145" s="27"/>
      <c r="H145" s="7"/>
      <c r="I145" s="28">
        <f t="shared" si="14"/>
        <v>1929</v>
      </c>
      <c r="J145" s="27">
        <f t="shared" si="14"/>
        <v>-3305</v>
      </c>
      <c r="K145" s="7"/>
      <c r="L145" s="171">
        <f t="shared" si="22"/>
        <v>-0.51223845526563505</v>
      </c>
      <c r="M145" s="27">
        <f t="shared" ca="1" si="15"/>
        <v>5.5777338775493753E-6</v>
      </c>
      <c r="N145" s="44"/>
      <c r="O145" s="44"/>
      <c r="P145" s="7"/>
      <c r="Q145" s="28">
        <f t="shared" ca="1" si="16"/>
        <v>1967.7270033783584</v>
      </c>
      <c r="R145" s="27">
        <f t="shared" ca="1" si="17"/>
        <v>-3330.6404765143216</v>
      </c>
      <c r="S145" s="7"/>
      <c r="T145" s="28">
        <f t="shared" ca="1" si="18"/>
        <v>-0.50765038362251547</v>
      </c>
      <c r="U145" s="27">
        <f t="shared" ca="1" si="19"/>
        <v>-0.86148399542611875</v>
      </c>
      <c r="V145" s="7"/>
      <c r="W145" s="28">
        <f t="shared" ca="1" si="20"/>
        <v>-0.50987673261520605</v>
      </c>
      <c r="X145" s="27">
        <f t="shared" ca="1" si="24"/>
        <v>22.801708706044849</v>
      </c>
      <c r="Y145" s="7"/>
      <c r="Z145" s="28">
        <f t="shared" si="23"/>
        <v>23.057999999999872</v>
      </c>
      <c r="AA145" s="27">
        <f t="shared" si="21"/>
        <v>0.4024380189248502</v>
      </c>
      <c r="AB145" s="7"/>
      <c r="AC145" s="28">
        <f t="shared" ca="1" si="13"/>
        <v>-0.25629129395502304</v>
      </c>
      <c r="AD145" s="27"/>
      <c r="AE145" s="7"/>
    </row>
    <row r="146" spans="1:31" s="26" customFormat="1" x14ac:dyDescent="0.25">
      <c r="A146" s="26">
        <v>61</v>
      </c>
      <c r="B146" s="26">
        <v>-605</v>
      </c>
      <c r="C146" s="26">
        <v>14015</v>
      </c>
      <c r="D146" s="26">
        <v>11467</v>
      </c>
      <c r="E146" s="26">
        <v>12405</v>
      </c>
      <c r="F146" s="26">
        <v>14939</v>
      </c>
      <c r="G146" s="27"/>
      <c r="H146" s="7"/>
      <c r="I146" s="28">
        <f t="shared" si="14"/>
        <v>1610</v>
      </c>
      <c r="J146" s="27">
        <f t="shared" si="14"/>
        <v>-3472</v>
      </c>
      <c r="K146" s="7"/>
      <c r="L146" s="171">
        <f t="shared" si="22"/>
        <v>-0.42840092257625934</v>
      </c>
      <c r="M146" s="27">
        <f t="shared" ca="1" si="15"/>
        <v>5.0574939116358324E-7</v>
      </c>
      <c r="N146" s="44"/>
      <c r="O146" s="44"/>
      <c r="P146" s="7"/>
      <c r="Q146" s="28">
        <f t="shared" ca="1" si="16"/>
        <v>1648.7270033783584</v>
      </c>
      <c r="R146" s="27">
        <f t="shared" ca="1" si="17"/>
        <v>-3497.6404765143216</v>
      </c>
      <c r="S146" s="7"/>
      <c r="T146" s="28">
        <f t="shared" ca="1" si="18"/>
        <v>-0.42535214199776289</v>
      </c>
      <c r="U146" s="27">
        <f t="shared" ca="1" si="19"/>
        <v>-0.90467923917897397</v>
      </c>
      <c r="V146" s="7"/>
      <c r="W146" s="28">
        <f t="shared" ca="1" si="20"/>
        <v>-0.42768976198176356</v>
      </c>
      <c r="X146" s="27">
        <f t="shared" ca="1" si="24"/>
        <v>17.484754663393574</v>
      </c>
      <c r="Y146" s="7"/>
      <c r="Z146" s="28">
        <f t="shared" si="23"/>
        <v>17.612999999999872</v>
      </c>
      <c r="AA146" s="27">
        <f t="shared" si="21"/>
        <v>0.30740484115375899</v>
      </c>
      <c r="AB146" s="7"/>
      <c r="AC146" s="28">
        <f t="shared" ca="1" si="13"/>
        <v>-0.12824533660629811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13837</v>
      </c>
      <c r="D147" s="26">
        <v>11393</v>
      </c>
      <c r="E147" s="26">
        <v>12581</v>
      </c>
      <c r="F147" s="26">
        <v>15013</v>
      </c>
      <c r="G147" s="27"/>
      <c r="H147" s="7"/>
      <c r="I147" s="28">
        <f t="shared" si="14"/>
        <v>1256</v>
      </c>
      <c r="J147" s="27">
        <f t="shared" si="14"/>
        <v>-3620</v>
      </c>
      <c r="K147" s="7"/>
      <c r="L147" s="171">
        <f t="shared" si="22"/>
        <v>-0.33655571468410145</v>
      </c>
      <c r="M147" s="27">
        <f t="shared" ca="1" si="15"/>
        <v>9.0691101071624233E-9</v>
      </c>
      <c r="N147" s="44"/>
      <c r="O147" s="44"/>
      <c r="P147" s="7"/>
      <c r="Q147" s="28">
        <f t="shared" ca="1" si="16"/>
        <v>1294.7270033783584</v>
      </c>
      <c r="R147" s="27">
        <f t="shared" ca="1" si="17"/>
        <v>-3645.6404765143216</v>
      </c>
      <c r="S147" s="7"/>
      <c r="T147" s="28">
        <f t="shared" ca="1" si="18"/>
        <v>-0.33402431273393091</v>
      </c>
      <c r="U147" s="27">
        <f t="shared" ca="1" si="19"/>
        <v>-0.94296005400186356</v>
      </c>
      <c r="V147" s="7"/>
      <c r="W147" s="28">
        <f t="shared" ca="1" si="20"/>
        <v>-0.3364604828086229</v>
      </c>
      <c r="X147" s="27">
        <f t="shared" ca="1" si="24"/>
        <v>11.819239439606122</v>
      </c>
      <c r="Y147" s="7"/>
      <c r="Z147" s="28">
        <f t="shared" si="23"/>
        <v>11.915999999999872</v>
      </c>
      <c r="AA147" s="27">
        <f t="shared" si="21"/>
        <v>0.20797343366764207</v>
      </c>
      <c r="AB147" s="7"/>
      <c r="AC147" s="28">
        <f t="shared" ca="1" si="13"/>
        <v>-9.6760560393750694E-2</v>
      </c>
      <c r="AD147" s="27"/>
      <c r="AE147" s="7"/>
    </row>
    <row r="148" spans="1:31" s="26" customFormat="1" x14ac:dyDescent="0.25">
      <c r="A148" s="26">
        <v>63</v>
      </c>
      <c r="B148" s="26">
        <v>-630</v>
      </c>
      <c r="C148" s="26">
        <v>13651</v>
      </c>
      <c r="D148" s="26">
        <v>11337</v>
      </c>
      <c r="E148" s="26">
        <v>12764</v>
      </c>
      <c r="F148" s="26">
        <v>15067</v>
      </c>
      <c r="G148" s="27"/>
      <c r="H148" s="7"/>
      <c r="I148" s="28">
        <f t="shared" si="14"/>
        <v>887</v>
      </c>
      <c r="J148" s="27">
        <f t="shared" si="14"/>
        <v>-3730</v>
      </c>
      <c r="K148" s="7"/>
      <c r="L148" s="171">
        <f t="shared" si="22"/>
        <v>-0.24184150581012986</v>
      </c>
      <c r="M148" s="27">
        <f t="shared" ca="1" si="15"/>
        <v>2.5555040837312159E-7</v>
      </c>
      <c r="N148" s="44"/>
      <c r="O148" s="44"/>
      <c r="P148" s="7"/>
      <c r="Q148" s="28">
        <f t="shared" ca="1" si="16"/>
        <v>925.72700337835852</v>
      </c>
      <c r="R148" s="27">
        <f t="shared" ca="1" si="17"/>
        <v>-3755.6404765143216</v>
      </c>
      <c r="S148" s="7"/>
      <c r="T148" s="28">
        <f t="shared" ca="1" si="18"/>
        <v>-0.23882666019620774</v>
      </c>
      <c r="U148" s="27">
        <f t="shared" ca="1" si="19"/>
        <v>-0.9714120109648221</v>
      </c>
      <c r="V148" s="7"/>
      <c r="W148" s="28">
        <f t="shared" ca="1" si="20"/>
        <v>-0.24133598587147945</v>
      </c>
      <c r="X148" s="27">
        <f t="shared" ca="1" si="24"/>
        <v>6.1341737404474088</v>
      </c>
      <c r="Y148" s="7"/>
      <c r="Z148" s="28">
        <f t="shared" si="23"/>
        <v>6.2459999999998725</v>
      </c>
      <c r="AA148" s="27">
        <f t="shared" si="21"/>
        <v>0.1090132650795636</v>
      </c>
      <c r="AB148" s="7"/>
      <c r="AC148" s="28">
        <f t="shared" ref="AC148:AC149" ca="1" si="25">X148-Z148</f>
        <v>-0.11182625955246372</v>
      </c>
      <c r="AD148" s="27"/>
      <c r="AE148" s="7"/>
    </row>
    <row r="149" spans="1:31" s="26" customFormat="1" x14ac:dyDescent="0.25">
      <c r="A149" s="26">
        <v>64</v>
      </c>
      <c r="B149" s="26">
        <v>-637</v>
      </c>
      <c r="C149" s="26">
        <v>13468</v>
      </c>
      <c r="D149" s="26">
        <v>11305</v>
      </c>
      <c r="E149" s="26">
        <v>12957</v>
      </c>
      <c r="F149" s="26">
        <v>15115</v>
      </c>
      <c r="G149" s="27"/>
      <c r="H149" s="7"/>
      <c r="I149" s="28">
        <f t="shared" ref="I149:J149" si="26">C149-E149</f>
        <v>511</v>
      </c>
      <c r="J149" s="27">
        <f t="shared" si="26"/>
        <v>-3810</v>
      </c>
      <c r="K149" s="7"/>
      <c r="L149" s="171">
        <f t="shared" si="22"/>
        <v>-0.14367082379905513</v>
      </c>
      <c r="M149" s="27">
        <f t="shared" ref="M149" ca="1" si="27">(W149-L149)^2</f>
        <v>5.1080108003021223E-7</v>
      </c>
      <c r="N149" s="44"/>
      <c r="O149" s="44"/>
      <c r="P149" s="7"/>
      <c r="Q149" s="28">
        <f t="shared" ref="Q149" ca="1" si="28">I149-$J$4</f>
        <v>549.72700337835852</v>
      </c>
      <c r="R149" s="27">
        <f t="shared" ref="R149" ca="1" si="29">J149-$J$3</f>
        <v>-3835.6404765143216</v>
      </c>
      <c r="S149" s="7"/>
      <c r="T149" s="28">
        <f t="shared" ref="T149" ca="1" si="30">Q149/$J$7</f>
        <v>-0.14182309013066868</v>
      </c>
      <c r="U149" s="27">
        <f t="shared" ref="U149" ca="1" si="31">R149/$J$6</f>
        <v>-0.99210434330151909</v>
      </c>
      <c r="V149" s="7"/>
      <c r="W149" s="28">
        <f t="shared" ref="W149" ca="1" si="32">(T149-U149*SIN(-$J$11*PI()/180))/(COS(-$J$11*PI()/180))</f>
        <v>-0.14438552729004298</v>
      </c>
      <c r="X149" s="27">
        <f ca="1">IF(MOD(ATAN2(U149,W149)*180/PI()-$J$9+360,360)&gt;5,MOD(ATAN2(U149,W149)*180/PI()-$J$9+360,360)-360,MOD(ATAN2(U149,W149)*180/PI()-$J$9+360,360))</f>
        <v>0.46256003661108025</v>
      </c>
      <c r="Y149" s="7"/>
      <c r="Z149" s="28">
        <f t="shared" si="23"/>
        <v>0.51299999999987289</v>
      </c>
      <c r="AA149" s="27">
        <f t="shared" ref="AA149" si="33">Z149*PI()/180</f>
        <v>8.953539062728692E-3</v>
      </c>
      <c r="AB149" s="7"/>
      <c r="AC149" s="28">
        <f t="shared" ca="1" si="25"/>
        <v>-5.0439963388792641E-2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40032</v>
      </c>
    </row>
    <row r="155" spans="1:31" x14ac:dyDescent="0.25">
      <c r="A155" t="s">
        <v>81</v>
      </c>
      <c r="B155">
        <v>40032</v>
      </c>
    </row>
    <row r="156" spans="1:31" x14ac:dyDescent="0.25">
      <c r="A156" s="31" t="s">
        <v>92</v>
      </c>
      <c r="B156" s="31">
        <v>-39975</v>
      </c>
    </row>
    <row r="157" spans="1:31" x14ac:dyDescent="0.25">
      <c r="A157" t="s">
        <v>87</v>
      </c>
      <c r="B157">
        <v>-39975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21.107415535502486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196</v>
      </c>
      <c r="R3" s="143">
        <f ca="1">MAX(AC21:AC149)</f>
        <v>0.28418408168616338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-40.096432430459991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197</v>
      </c>
      <c r="R4" s="147">
        <f ca="1">MIN(AC21:AC149)</f>
        <v>-0.23824303024338178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23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3848.8376341489407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-3865.6176035061944</v>
      </c>
      <c r="L7" s="151" t="s">
        <v>15</v>
      </c>
      <c r="M7" s="152">
        <f ca="1">SUM(M20:M84)</f>
        <v>5.3224818864976188E-3</v>
      </c>
      <c r="N7" s="151" t="s">
        <v>15</v>
      </c>
      <c r="O7" s="89">
        <f ca="1">SUM(M85:M149)</f>
        <v>5.2665230527084179E-3</v>
      </c>
      <c r="Q7" s="143" t="s">
        <v>196</v>
      </c>
      <c r="R7" s="143">
        <f ca="1">MAX(AD21:AD83)</f>
        <v>0.16211924635297237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-8.8448371365473122E-2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-172.20438094619089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-171.94244510174212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-0.26193584444875267</v>
      </c>
      <c r="L11" s="157" t="s">
        <v>210</v>
      </c>
      <c r="M11" s="158">
        <f>(M6+O6)/2</f>
        <v>0</v>
      </c>
      <c r="N11" s="159"/>
      <c r="O11" s="159"/>
      <c r="Q11" s="143" t="s">
        <v>196</v>
      </c>
      <c r="R11" s="143">
        <f ca="1">MAX(W20:W149)</f>
        <v>1.0020367587400116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</v>
      </c>
      <c r="N12" s="162"/>
      <c r="O12" s="162"/>
      <c r="Q12" s="147" t="s">
        <v>197</v>
      </c>
      <c r="R12" s="147">
        <f ca="1">MIN(W20:W149)</f>
        <v>-1.0054565398202993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-173</v>
      </c>
      <c r="N13" s="165"/>
      <c r="O13" s="165"/>
    </row>
    <row r="14" spans="1:24" x14ac:dyDescent="0.25">
      <c r="I14" s="9" t="s">
        <v>174</v>
      </c>
      <c r="L14" s="9"/>
      <c r="M14" s="9"/>
      <c r="N14" s="9"/>
      <c r="O14" s="9"/>
    </row>
    <row r="15" spans="1:24" x14ac:dyDescent="0.25">
      <c r="I15" s="9" t="s">
        <v>175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13505</v>
      </c>
      <c r="D20" s="26">
        <v>11347</v>
      </c>
      <c r="E20" s="26">
        <v>13013</v>
      </c>
      <c r="F20" s="26">
        <v>15164</v>
      </c>
      <c r="G20" s="27"/>
      <c r="H20" s="7"/>
      <c r="I20" s="28">
        <f>C20-E20</f>
        <v>492</v>
      </c>
      <c r="J20" s="27">
        <f>D20-F20</f>
        <v>-3817</v>
      </c>
      <c r="K20" s="7"/>
      <c r="L20" s="171">
        <f>$M$3*SIN(2*PI()/$M$4*($Z20+$M$5))+$M$6</f>
        <v>-0.12186934340514755</v>
      </c>
      <c r="M20" s="27">
        <f ca="1">(W20-L20)^2</f>
        <v>1.2592559350901002E-4</v>
      </c>
      <c r="N20" s="44"/>
      <c r="O20" s="44"/>
      <c r="P20" s="7"/>
      <c r="Q20" s="28">
        <f ca="1">I20-$J$4</f>
        <v>532.09643243046003</v>
      </c>
      <c r="R20" s="27">
        <f ca="1">J20-$J$3</f>
        <v>-3838.1074155355027</v>
      </c>
      <c r="S20" s="7"/>
      <c r="T20" s="28">
        <f ca="1">Q20/$J$7</f>
        <v>-0.13764849165314169</v>
      </c>
      <c r="U20" s="27">
        <f ca="1">R20/$J$6</f>
        <v>-0.99721208852297805</v>
      </c>
      <c r="V20" s="7"/>
      <c r="W20" s="28">
        <f ca="1">(T20-U20*SIN(-$J$11*PI()/180))/(COS(-$J$11*PI()/180))</f>
        <v>-0.13309100074749275</v>
      </c>
      <c r="X20" s="27">
        <f ca="1">IF(MOD(ATAN2(U20,W20)*180/PI()-$J$9+360,360)&gt;5,MOD(ATAN2(U20,W20)*180/PI()-$J$9+360,360)-360,MOD(ATAN2(U20,W20)*180/PI()-$J$9+360,360))</f>
        <v>-0.19367149761626479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-0.19367149761626479</v>
      </c>
      <c r="AD20" s="27">
        <f ca="1">INDIRECT("AC"&amp;AE20)-AC20</f>
        <v>1.6905250079449097E-2</v>
      </c>
      <c r="AE20" s="7">
        <v>149</v>
      </c>
    </row>
    <row r="21" spans="1:31" s="26" customFormat="1" x14ac:dyDescent="0.25">
      <c r="A21" s="26">
        <v>1</v>
      </c>
      <c r="B21" s="26">
        <v>590</v>
      </c>
      <c r="C21" s="26">
        <v>13678</v>
      </c>
      <c r="D21" s="26">
        <v>11377</v>
      </c>
      <c r="E21" s="26">
        <v>12832</v>
      </c>
      <c r="F21" s="26">
        <v>15132</v>
      </c>
      <c r="G21" s="27"/>
      <c r="H21" s="7"/>
      <c r="I21" s="28">
        <f t="shared" ref="I21:J84" si="1">C21-E21</f>
        <v>846</v>
      </c>
      <c r="J21" s="27">
        <f t="shared" si="1"/>
        <v>-3755</v>
      </c>
      <c r="K21" s="7"/>
      <c r="L21" s="171">
        <f t="shared" ref="L21:L84" si="2">$M$3*SIN(2*PI()/$M$4*($Z21+$M$5))+$M$6</f>
        <v>-0.21320090965163191</v>
      </c>
      <c r="M21" s="27">
        <f t="shared" ref="M21:M84" ca="1" si="3">(W21-L21)^2</f>
        <v>1.3320072418441649E-4</v>
      </c>
      <c r="N21" s="44"/>
      <c r="O21" s="44"/>
      <c r="P21" s="7"/>
      <c r="Q21" s="28">
        <f t="shared" ref="Q21:Q84" ca="1" si="4">I21-$J$4</f>
        <v>886.09643243046003</v>
      </c>
      <c r="R21" s="27">
        <f t="shared" ref="R21:R84" ca="1" si="5">J21-$J$3</f>
        <v>-3776.1074155355027</v>
      </c>
      <c r="S21" s="7"/>
      <c r="T21" s="28">
        <f t="shared" ref="T21:T84" ca="1" si="6">Q21/$J$7</f>
        <v>-0.22922506137874382</v>
      </c>
      <c r="U21" s="27">
        <f t="shared" ref="U21:U84" ca="1" si="7">R21/$J$6</f>
        <v>-0.98110332897180785</v>
      </c>
      <c r="V21" s="7"/>
      <c r="W21" s="28">
        <f t="shared" ref="W21:W84" ca="1" si="8">(T21-U21*SIN(-$J$11*PI()/180))/(COS(-$J$11*PI()/180))</f>
        <v>-0.22474217146238798</v>
      </c>
      <c r="X21" s="27">
        <f ca="1">MOD(ATAN2(U21,W21)*180/PI()-$J$9+360,360)</f>
        <v>5.1065734332447619</v>
      </c>
      <c r="Y21" s="7"/>
      <c r="Z21" s="28">
        <f>360/40000*B21+Z20</f>
        <v>5.31</v>
      </c>
      <c r="AA21" s="27">
        <f t="shared" ref="AA21:AA84" si="9">Z21*PI()/180</f>
        <v>9.2676983280898892E-2</v>
      </c>
      <c r="AB21" s="7"/>
      <c r="AC21" s="28">
        <f t="shared" ca="1" si="0"/>
        <v>-0.20342656675523774</v>
      </c>
      <c r="AD21" s="27">
        <f t="shared" ref="AD21:AD83" ca="1" si="10">INDIRECT("AC"&amp;AE21)-AC21</f>
        <v>4.8835243871003797E-4</v>
      </c>
      <c r="AE21" s="7">
        <v>148</v>
      </c>
    </row>
    <row r="22" spans="1:31" s="26" customFormat="1" x14ac:dyDescent="0.25">
      <c r="A22" s="26">
        <v>2</v>
      </c>
      <c r="B22" s="26">
        <v>634</v>
      </c>
      <c r="C22" s="26">
        <v>13869</v>
      </c>
      <c r="D22" s="26">
        <v>11434</v>
      </c>
      <c r="E22" s="26">
        <v>12648</v>
      </c>
      <c r="F22" s="26">
        <v>15082</v>
      </c>
      <c r="G22" s="27"/>
      <c r="H22" s="7"/>
      <c r="I22" s="28">
        <f t="shared" si="1"/>
        <v>1221</v>
      </c>
      <c r="J22" s="27">
        <f t="shared" si="1"/>
        <v>-3648</v>
      </c>
      <c r="K22" s="7"/>
      <c r="L22" s="171">
        <f t="shared" si="2"/>
        <v>-0.30928256740391508</v>
      </c>
      <c r="M22" s="27">
        <f t="shared" ca="1" si="3"/>
        <v>1.5867914889258243E-4</v>
      </c>
      <c r="N22" s="44"/>
      <c r="O22" s="44"/>
      <c r="P22" s="7"/>
      <c r="Q22" s="28">
        <f t="shared" ca="1" si="4"/>
        <v>1261.09643243046</v>
      </c>
      <c r="R22" s="27">
        <f t="shared" ca="1" si="5"/>
        <v>-3669.1074155355027</v>
      </c>
      <c r="S22" s="7"/>
      <c r="T22" s="28">
        <f t="shared" ca="1" si="6"/>
        <v>-0.32623413947789864</v>
      </c>
      <c r="U22" s="27">
        <f t="shared" ca="1" si="7"/>
        <v>-0.95330272781091741</v>
      </c>
      <c r="V22" s="7"/>
      <c r="W22" s="28">
        <f t="shared" ca="1" si="8"/>
        <v>-0.321879358618053</v>
      </c>
      <c r="X22" s="27">
        <f t="shared" ref="X22:X83" ca="1" si="11">MOD(ATAN2(U22,W22)*180/PI()-$J$9+360,360)</f>
        <v>10.861456429519194</v>
      </c>
      <c r="Y22" s="7"/>
      <c r="Z22" s="28">
        <f t="shared" ref="Z22:Z85" si="12">360/40000*B22+Z21</f>
        <v>11.015999999999998</v>
      </c>
      <c r="AA22" s="27">
        <f t="shared" si="9"/>
        <v>0.1922654703996953</v>
      </c>
      <c r="AB22" s="7"/>
      <c r="AC22" s="28">
        <f t="shared" ca="1" si="0"/>
        <v>-0.15454357048080425</v>
      </c>
      <c r="AD22" s="27">
        <f t="shared" ca="1" si="10"/>
        <v>-5.3960597253222886E-2</v>
      </c>
      <c r="AE22" s="7">
        <v>147</v>
      </c>
    </row>
    <row r="23" spans="1:31" s="26" customFormat="1" x14ac:dyDescent="0.25">
      <c r="A23" s="26">
        <v>3</v>
      </c>
      <c r="B23" s="26">
        <v>624</v>
      </c>
      <c r="C23" s="26">
        <v>14034</v>
      </c>
      <c r="D23" s="26">
        <v>11493</v>
      </c>
      <c r="E23" s="26">
        <v>12463</v>
      </c>
      <c r="F23" s="26">
        <v>15002</v>
      </c>
      <c r="G23" s="27"/>
      <c r="H23" s="7"/>
      <c r="I23" s="28">
        <f t="shared" si="1"/>
        <v>1571</v>
      </c>
      <c r="J23" s="27">
        <f t="shared" si="1"/>
        <v>-3509</v>
      </c>
      <c r="K23" s="7"/>
      <c r="L23" s="171">
        <f t="shared" si="2"/>
        <v>-0.40086076358695499</v>
      </c>
      <c r="M23" s="27">
        <f t="shared" ca="1" si="3"/>
        <v>1.3750968920880975E-4</v>
      </c>
      <c r="N23" s="44"/>
      <c r="O23" s="44"/>
      <c r="P23" s="7"/>
      <c r="Q23" s="28">
        <f t="shared" ca="1" si="4"/>
        <v>1611.09643243046</v>
      </c>
      <c r="R23" s="27">
        <f t="shared" ca="1" si="5"/>
        <v>-3530.1074155355027</v>
      </c>
      <c r="S23" s="7"/>
      <c r="T23" s="28">
        <f t="shared" ca="1" si="6"/>
        <v>-0.41677594570377641</v>
      </c>
      <c r="U23" s="27">
        <f t="shared" ca="1" si="7"/>
        <v>-0.91718792817200356</v>
      </c>
      <c r="V23" s="7"/>
      <c r="W23" s="28">
        <f t="shared" ca="1" si="8"/>
        <v>-0.41258721612848731</v>
      </c>
      <c r="X23" s="27">
        <f t="shared" ca="1" si="11"/>
        <v>16.424471002637347</v>
      </c>
      <c r="Y23" s="7"/>
      <c r="Z23" s="28">
        <f t="shared" si="12"/>
        <v>16.631999999999998</v>
      </c>
      <c r="AA23" s="27">
        <f t="shared" si="9"/>
        <v>0.29028316119169684</v>
      </c>
      <c r="AB23" s="7"/>
      <c r="AC23" s="28">
        <f t="shared" ca="1" si="0"/>
        <v>-0.20752899736265107</v>
      </c>
      <c r="AD23" s="27">
        <f t="shared" ca="1" si="10"/>
        <v>1.4291529304475858E-2</v>
      </c>
      <c r="AE23" s="7">
        <v>146</v>
      </c>
    </row>
    <row r="24" spans="1:31" s="26" customFormat="1" x14ac:dyDescent="0.25">
      <c r="A24" s="26">
        <v>4</v>
      </c>
      <c r="B24" s="26">
        <v>639</v>
      </c>
      <c r="C24" s="26">
        <v>14220</v>
      </c>
      <c r="D24" s="26">
        <v>11590</v>
      </c>
      <c r="E24" s="26">
        <v>12301</v>
      </c>
      <c r="F24" s="26">
        <v>14920</v>
      </c>
      <c r="G24" s="27"/>
      <c r="H24" s="7"/>
      <c r="I24" s="28">
        <f t="shared" si="1"/>
        <v>1919</v>
      </c>
      <c r="J24" s="27">
        <f t="shared" si="1"/>
        <v>-3330</v>
      </c>
      <c r="K24" s="7"/>
      <c r="L24" s="171">
        <f t="shared" si="2"/>
        <v>-0.49064523766933721</v>
      </c>
      <c r="M24" s="27">
        <f t="shared" ca="1" si="3"/>
        <v>1.4835145184361302E-4</v>
      </c>
      <c r="N24" s="44"/>
      <c r="O24" s="44"/>
      <c r="P24" s="7"/>
      <c r="Q24" s="28">
        <f t="shared" ca="1" si="4"/>
        <v>1959.09643243046</v>
      </c>
      <c r="R24" s="27">
        <f t="shared" ca="1" si="5"/>
        <v>-3351.1074155355027</v>
      </c>
      <c r="S24" s="7"/>
      <c r="T24" s="28">
        <f t="shared" ca="1" si="6"/>
        <v>-0.50680037017979207</v>
      </c>
      <c r="U24" s="27">
        <f t="shared" ca="1" si="7"/>
        <v>-0.87068038043556062</v>
      </c>
      <c r="V24" s="7"/>
      <c r="W24" s="28">
        <f t="shared" ca="1" si="8"/>
        <v>-0.50282519874659903</v>
      </c>
      <c r="X24" s="27">
        <f t="shared" ca="1" si="11"/>
        <v>22.211173941055222</v>
      </c>
      <c r="Y24" s="7"/>
      <c r="Z24" s="28">
        <f t="shared" si="12"/>
        <v>22.382999999999996</v>
      </c>
      <c r="AA24" s="27">
        <f t="shared" si="9"/>
        <v>0.39065704647389071</v>
      </c>
      <c r="AB24" s="7"/>
      <c r="AC24" s="28">
        <f t="shared" ca="1" si="0"/>
        <v>-0.17182605894477376</v>
      </c>
      <c r="AD24" s="27">
        <f t="shared" ca="1" si="10"/>
        <v>2.2616832913726626E-2</v>
      </c>
      <c r="AE24" s="7">
        <v>145</v>
      </c>
    </row>
    <row r="25" spans="1:31" s="26" customFormat="1" x14ac:dyDescent="0.25">
      <c r="A25" s="26">
        <v>5</v>
      </c>
      <c r="B25" s="26">
        <v>636</v>
      </c>
      <c r="C25" s="26">
        <v>14379</v>
      </c>
      <c r="D25" s="26">
        <v>11693</v>
      </c>
      <c r="E25" s="26">
        <v>12134</v>
      </c>
      <c r="F25" s="26">
        <v>14813</v>
      </c>
      <c r="G25" s="27"/>
      <c r="H25" s="7"/>
      <c r="I25" s="28">
        <f t="shared" si="1"/>
        <v>2245</v>
      </c>
      <c r="J25" s="27">
        <f t="shared" si="1"/>
        <v>-3120</v>
      </c>
      <c r="K25" s="7"/>
      <c r="L25" s="171">
        <f t="shared" si="2"/>
        <v>-0.57510520359609618</v>
      </c>
      <c r="M25" s="27">
        <f t="shared" ca="1" si="3"/>
        <v>1.5137712240766957E-4</v>
      </c>
      <c r="N25" s="44"/>
      <c r="O25" s="44"/>
      <c r="P25" s="7"/>
      <c r="Q25" s="28">
        <f t="shared" ca="1" si="4"/>
        <v>2285.09643243046</v>
      </c>
      <c r="R25" s="27">
        <f t="shared" ca="1" si="5"/>
        <v>-3141.1074155355027</v>
      </c>
      <c r="S25" s="7"/>
      <c r="T25" s="28">
        <f t="shared" ca="1" si="6"/>
        <v>-0.59113359540732402</v>
      </c>
      <c r="U25" s="27">
        <f t="shared" ca="1" si="7"/>
        <v>-0.81611845292353258</v>
      </c>
      <c r="V25" s="7"/>
      <c r="W25" s="28">
        <f t="shared" ca="1" si="8"/>
        <v>-0.58740874464766624</v>
      </c>
      <c r="X25" s="27">
        <f t="shared" ca="1" si="11"/>
        <v>27.94917980958428</v>
      </c>
      <c r="Y25" s="7"/>
      <c r="Z25" s="28">
        <f t="shared" si="12"/>
        <v>28.106999999999996</v>
      </c>
      <c r="AA25" s="27">
        <f t="shared" si="9"/>
        <v>0.49055969285804613</v>
      </c>
      <c r="AB25" s="7"/>
      <c r="AC25" s="28">
        <f t="shared" ca="1" si="0"/>
        <v>-0.15782019041571616</v>
      </c>
      <c r="AD25" s="27">
        <f t="shared" ca="1" si="10"/>
        <v>2.1025558850713111E-2</v>
      </c>
      <c r="AE25" s="7">
        <v>144</v>
      </c>
    </row>
    <row r="26" spans="1:31" s="26" customFormat="1" x14ac:dyDescent="0.25">
      <c r="A26" s="26">
        <v>6</v>
      </c>
      <c r="B26" s="26">
        <v>613</v>
      </c>
      <c r="C26" s="26">
        <v>14518</v>
      </c>
      <c r="D26" s="26">
        <v>11808</v>
      </c>
      <c r="E26" s="26">
        <v>11985</v>
      </c>
      <c r="F26" s="26">
        <v>14692</v>
      </c>
      <c r="G26" s="27"/>
      <c r="H26" s="7"/>
      <c r="I26" s="28">
        <f t="shared" si="1"/>
        <v>2533</v>
      </c>
      <c r="J26" s="27">
        <f t="shared" si="1"/>
        <v>-2884</v>
      </c>
      <c r="K26" s="7"/>
      <c r="L26" s="171">
        <f t="shared" si="2"/>
        <v>-0.651092202985742</v>
      </c>
      <c r="M26" s="27">
        <f t="shared" ca="1" si="3"/>
        <v>1.2322364362524693E-4</v>
      </c>
      <c r="N26" s="44"/>
      <c r="O26" s="44"/>
      <c r="P26" s="7"/>
      <c r="Q26" s="28">
        <f t="shared" ca="1" si="4"/>
        <v>2573.09643243046</v>
      </c>
      <c r="R26" s="27">
        <f t="shared" ca="1" si="5"/>
        <v>-2905.1074155355027</v>
      </c>
      <c r="S26" s="7"/>
      <c r="T26" s="28">
        <f t="shared" ca="1" si="6"/>
        <v>-0.6656365673874749</v>
      </c>
      <c r="U26" s="27">
        <f t="shared" ca="1" si="7"/>
        <v>-0.75480123914811059</v>
      </c>
      <c r="V26" s="7"/>
      <c r="W26" s="28">
        <f t="shared" ca="1" si="8"/>
        <v>-0.66219281754644299</v>
      </c>
      <c r="X26" s="27">
        <f t="shared" ca="1" si="11"/>
        <v>33.465101807794269</v>
      </c>
      <c r="Y26" s="7"/>
      <c r="Z26" s="28">
        <f t="shared" si="12"/>
        <v>33.623999999999995</v>
      </c>
      <c r="AA26" s="27">
        <f t="shared" si="9"/>
        <v>0.5868495076905732</v>
      </c>
      <c r="AB26" s="7"/>
      <c r="AC26" s="28">
        <f t="shared" ca="1" si="0"/>
        <v>-0.15889819220572576</v>
      </c>
      <c r="AD26" s="27">
        <f t="shared" ca="1" si="10"/>
        <v>-3.4529930916264107E-2</v>
      </c>
      <c r="AE26" s="7">
        <v>143</v>
      </c>
    </row>
    <row r="27" spans="1:31" s="26" customFormat="1" x14ac:dyDescent="0.25">
      <c r="A27" s="26">
        <v>7</v>
      </c>
      <c r="B27" s="26">
        <v>609</v>
      </c>
      <c r="C27" s="26">
        <v>14655</v>
      </c>
      <c r="D27" s="26">
        <v>11943</v>
      </c>
      <c r="E27" s="26">
        <v>11855</v>
      </c>
      <c r="F27" s="26">
        <v>14569</v>
      </c>
      <c r="G27" s="27"/>
      <c r="H27" s="7"/>
      <c r="I27" s="28">
        <f t="shared" si="1"/>
        <v>2800</v>
      </c>
      <c r="J27" s="27">
        <f t="shared" si="1"/>
        <v>-2626</v>
      </c>
      <c r="K27" s="7"/>
      <c r="L27" s="171">
        <f t="shared" si="2"/>
        <v>-0.72061161966131204</v>
      </c>
      <c r="M27" s="27">
        <f t="shared" ca="1" si="3"/>
        <v>1.2009611684579806E-4</v>
      </c>
      <c r="N27" s="44"/>
      <c r="O27" s="44"/>
      <c r="P27" s="7"/>
      <c r="Q27" s="28">
        <f t="shared" ca="1" si="4"/>
        <v>2840.09643243046</v>
      </c>
      <c r="R27" s="27">
        <f t="shared" ca="1" si="5"/>
        <v>-2647.1074155355027</v>
      </c>
      <c r="S27" s="7"/>
      <c r="T27" s="28">
        <f t="shared" ca="1" si="6"/>
        <v>-0.73470703099407308</v>
      </c>
      <c r="U27" s="27">
        <f t="shared" ca="1" si="7"/>
        <v>-0.68776801391904752</v>
      </c>
      <c r="V27" s="7"/>
      <c r="W27" s="28">
        <f t="shared" ca="1" si="8"/>
        <v>-0.73157045704699297</v>
      </c>
      <c r="X27" s="27">
        <f t="shared" ca="1" si="11"/>
        <v>38.972034592998114</v>
      </c>
      <c r="Y27" s="7"/>
      <c r="Z27" s="28">
        <f t="shared" si="12"/>
        <v>39.104999999999997</v>
      </c>
      <c r="AA27" s="27">
        <f t="shared" si="9"/>
        <v>0.68251100399238251</v>
      </c>
      <c r="AB27" s="7"/>
      <c r="AC27" s="28">
        <f t="shared" ca="1" si="0"/>
        <v>-0.13296540700188331</v>
      </c>
      <c r="AD27" s="27">
        <f t="shared" ca="1" si="10"/>
        <v>4.5622799292686977E-2</v>
      </c>
      <c r="AE27" s="7">
        <v>142</v>
      </c>
    </row>
    <row r="28" spans="1:31" s="26" customFormat="1" x14ac:dyDescent="0.25">
      <c r="A28" s="26">
        <v>8</v>
      </c>
      <c r="B28" s="26">
        <v>611</v>
      </c>
      <c r="C28" s="26">
        <v>14773</v>
      </c>
      <c r="D28" s="26">
        <v>12079</v>
      </c>
      <c r="E28" s="26">
        <v>11730</v>
      </c>
      <c r="F28" s="26">
        <v>14418</v>
      </c>
      <c r="G28" s="27"/>
      <c r="H28" s="7"/>
      <c r="I28" s="28">
        <f t="shared" si="1"/>
        <v>3043</v>
      </c>
      <c r="J28" s="27">
        <f t="shared" si="1"/>
        <v>-2339</v>
      </c>
      <c r="K28" s="7"/>
      <c r="L28" s="171">
        <f t="shared" si="2"/>
        <v>-0.78373681971162024</v>
      </c>
      <c r="M28" s="27">
        <f t="shared" ca="1" si="3"/>
        <v>1.218170764109103E-4</v>
      </c>
      <c r="N28" s="44"/>
      <c r="O28" s="44"/>
      <c r="P28" s="7"/>
      <c r="Q28" s="28">
        <f t="shared" ca="1" si="4"/>
        <v>3083.09643243046</v>
      </c>
      <c r="R28" s="27">
        <f t="shared" ca="1" si="5"/>
        <v>-2360.1074155355027</v>
      </c>
      <c r="S28" s="7"/>
      <c r="T28" s="28">
        <f t="shared" ca="1" si="6"/>
        <v>-0.7975689136023254</v>
      </c>
      <c r="U28" s="27">
        <f t="shared" ca="1" si="7"/>
        <v>-0.61320004631927594</v>
      </c>
      <c r="V28" s="7"/>
      <c r="W28" s="28">
        <f t="shared" ca="1" si="8"/>
        <v>-0.79477389706076074</v>
      </c>
      <c r="X28" s="27">
        <f t="shared" ca="1" si="11"/>
        <v>44.552749270457582</v>
      </c>
      <c r="Y28" s="7"/>
      <c r="Z28" s="28">
        <f t="shared" si="12"/>
        <v>44.603999999999999</v>
      </c>
      <c r="AA28" s="27">
        <f t="shared" si="9"/>
        <v>0.77848665955955076</v>
      </c>
      <c r="AB28" s="7"/>
      <c r="AC28" s="28">
        <f t="shared" ca="1" si="0"/>
        <v>-5.1250729542417162E-2</v>
      </c>
      <c r="AD28" s="27">
        <f t="shared" ca="1" si="10"/>
        <v>4.9697220162563838E-2</v>
      </c>
      <c r="AE28" s="7">
        <v>141</v>
      </c>
    </row>
    <row r="29" spans="1:31" s="26" customFormat="1" x14ac:dyDescent="0.25">
      <c r="A29" s="26">
        <v>9</v>
      </c>
      <c r="B29" s="26">
        <v>628</v>
      </c>
      <c r="C29" s="26">
        <v>14888</v>
      </c>
      <c r="D29" s="26">
        <v>12239</v>
      </c>
      <c r="E29" s="26">
        <v>11623</v>
      </c>
      <c r="F29" s="26">
        <v>14264</v>
      </c>
      <c r="G29" s="27"/>
      <c r="H29" s="7"/>
      <c r="I29" s="28">
        <f t="shared" si="1"/>
        <v>3265</v>
      </c>
      <c r="J29" s="27">
        <f t="shared" si="1"/>
        <v>-2025</v>
      </c>
      <c r="K29" s="7"/>
      <c r="L29" s="171">
        <f t="shared" si="2"/>
        <v>-0.84109565906694406</v>
      </c>
      <c r="M29" s="27">
        <f t="shared" ca="1" si="3"/>
        <v>1.3181757783013156E-4</v>
      </c>
      <c r="N29" s="44"/>
      <c r="O29" s="44"/>
      <c r="P29" s="7"/>
      <c r="Q29" s="28">
        <f t="shared" ca="1" si="4"/>
        <v>3305.09643243046</v>
      </c>
      <c r="R29" s="27">
        <f t="shared" ca="1" si="5"/>
        <v>-2046.1074155355025</v>
      </c>
      <c r="S29" s="7"/>
      <c r="T29" s="28">
        <f t="shared" ca="1" si="6"/>
        <v>-0.85499828783702503</v>
      </c>
      <c r="U29" s="27">
        <f t="shared" ca="1" si="7"/>
        <v>-0.53161697375367201</v>
      </c>
      <c r="V29" s="7"/>
      <c r="W29" s="28">
        <f t="shared" ca="1" si="8"/>
        <v>-0.85257684270932743</v>
      </c>
      <c r="X29" s="27">
        <f t="shared" ca="1" si="11"/>
        <v>50.259132829889495</v>
      </c>
      <c r="Y29" s="7"/>
      <c r="Z29" s="28">
        <f t="shared" si="12"/>
        <v>50.256</v>
      </c>
      <c r="AA29" s="27">
        <f t="shared" si="9"/>
        <v>0.87713266888227026</v>
      </c>
      <c r="AB29" s="7"/>
      <c r="AC29" s="28">
        <f t="shared" ca="1" si="0"/>
        <v>3.1328298894948148E-3</v>
      </c>
      <c r="AD29" s="27">
        <f t="shared" ca="1" si="10"/>
        <v>1.6818833185901383E-2</v>
      </c>
      <c r="AE29" s="7">
        <v>140</v>
      </c>
    </row>
    <row r="30" spans="1:31" s="26" customFormat="1" x14ac:dyDescent="0.25">
      <c r="A30" s="26">
        <v>10</v>
      </c>
      <c r="B30" s="26">
        <v>643</v>
      </c>
      <c r="C30" s="26">
        <v>14984</v>
      </c>
      <c r="D30" s="26">
        <v>12417</v>
      </c>
      <c r="E30" s="26">
        <v>11531</v>
      </c>
      <c r="F30" s="26">
        <v>14099</v>
      </c>
      <c r="G30" s="27"/>
      <c r="H30" s="7"/>
      <c r="I30" s="28">
        <f t="shared" si="1"/>
        <v>3453</v>
      </c>
      <c r="J30" s="27">
        <f t="shared" si="1"/>
        <v>-1682</v>
      </c>
      <c r="K30" s="7"/>
      <c r="L30" s="171">
        <f t="shared" si="2"/>
        <v>-0.89134698927891232</v>
      </c>
      <c r="M30" s="27">
        <f t="shared" ca="1" si="3"/>
        <v>1.0550707741666148E-4</v>
      </c>
      <c r="N30" s="44"/>
      <c r="O30" s="44"/>
      <c r="P30" s="7"/>
      <c r="Q30" s="28">
        <f t="shared" ca="1" si="4"/>
        <v>3493.09643243046</v>
      </c>
      <c r="R30" s="27">
        <f t="shared" ca="1" si="5"/>
        <v>-1703.1074155355025</v>
      </c>
      <c r="S30" s="7"/>
      <c r="T30" s="28">
        <f t="shared" ca="1" si="6"/>
        <v>-0.90363217232406789</v>
      </c>
      <c r="U30" s="27">
        <f t="shared" ca="1" si="7"/>
        <v>-0.44249915881735957</v>
      </c>
      <c r="V30" s="7"/>
      <c r="W30" s="28">
        <f t="shared" ca="1" si="8"/>
        <v>-0.90161865308847411</v>
      </c>
      <c r="X30" s="27">
        <f t="shared" ca="1" si="11"/>
        <v>56.063358903816606</v>
      </c>
      <c r="Y30" s="7"/>
      <c r="Z30" s="28">
        <f t="shared" si="12"/>
        <v>56.042999999999999</v>
      </c>
      <c r="AA30" s="27">
        <f t="shared" si="9"/>
        <v>0.97813487269518207</v>
      </c>
      <c r="AB30" s="7"/>
      <c r="AC30" s="28">
        <f t="shared" ca="1" si="0"/>
        <v>2.035890381660721E-2</v>
      </c>
      <c r="AD30" s="27">
        <f t="shared" ca="1" si="10"/>
        <v>7.4358624560488806E-3</v>
      </c>
      <c r="AE30" s="7">
        <v>139</v>
      </c>
    </row>
    <row r="31" spans="1:31" s="26" customFormat="1" x14ac:dyDescent="0.25">
      <c r="A31" s="26">
        <v>11</v>
      </c>
      <c r="B31" s="26">
        <v>633</v>
      </c>
      <c r="C31" s="26">
        <v>15056</v>
      </c>
      <c r="D31" s="26">
        <v>12582</v>
      </c>
      <c r="E31" s="26">
        <v>11450</v>
      </c>
      <c r="F31" s="26">
        <v>13916</v>
      </c>
      <c r="G31" s="27"/>
      <c r="H31" s="7"/>
      <c r="I31" s="28">
        <f t="shared" si="1"/>
        <v>3606</v>
      </c>
      <c r="J31" s="27">
        <f t="shared" si="1"/>
        <v>-1334</v>
      </c>
      <c r="K31" s="7"/>
      <c r="L31" s="171">
        <f t="shared" si="2"/>
        <v>-0.93194459771680283</v>
      </c>
      <c r="M31" s="27">
        <f t="shared" ca="1" si="3"/>
        <v>9.3461127495933602E-5</v>
      </c>
      <c r="N31" s="44"/>
      <c r="O31" s="44"/>
      <c r="P31" s="7"/>
      <c r="Q31" s="28">
        <f t="shared" ca="1" si="4"/>
        <v>3646.09643243046</v>
      </c>
      <c r="R31" s="27">
        <f t="shared" ca="1" si="5"/>
        <v>-1355.1074155355025</v>
      </c>
      <c r="S31" s="7"/>
      <c r="T31" s="28">
        <f t="shared" ca="1" si="6"/>
        <v>-0.94321187618852309</v>
      </c>
      <c r="U31" s="27">
        <f t="shared" ca="1" si="7"/>
        <v>-0.35208225036885593</v>
      </c>
      <c r="V31" s="7"/>
      <c r="W31" s="28">
        <f t="shared" ca="1" si="8"/>
        <v>-0.94161212726141419</v>
      </c>
      <c r="X31" s="27">
        <f t="shared" ca="1" si="11"/>
        <v>61.702891391454955</v>
      </c>
      <c r="Y31" s="7"/>
      <c r="Z31" s="28">
        <f t="shared" si="12"/>
        <v>61.739999999999995</v>
      </c>
      <c r="AA31" s="27">
        <f t="shared" si="9"/>
        <v>1.0775662801812989</v>
      </c>
      <c r="AB31" s="7"/>
      <c r="AC31" s="28">
        <f t="shared" ca="1" si="0"/>
        <v>-3.7108608545040056E-2</v>
      </c>
      <c r="AD31" s="27">
        <f t="shared" ca="1" si="10"/>
        <v>8.0419857968941244E-2</v>
      </c>
      <c r="AE31" s="7">
        <v>138</v>
      </c>
    </row>
    <row r="32" spans="1:31" s="26" customFormat="1" x14ac:dyDescent="0.25">
      <c r="A32" s="26">
        <v>12</v>
      </c>
      <c r="B32" s="26">
        <v>633</v>
      </c>
      <c r="C32" s="26">
        <v>15116</v>
      </c>
      <c r="D32" s="26">
        <v>12773</v>
      </c>
      <c r="E32" s="26">
        <v>11395</v>
      </c>
      <c r="F32" s="26">
        <v>13736</v>
      </c>
      <c r="G32" s="27"/>
      <c r="H32" s="7"/>
      <c r="I32" s="28">
        <f t="shared" si="1"/>
        <v>3721</v>
      </c>
      <c r="J32" s="27">
        <f t="shared" si="1"/>
        <v>-963</v>
      </c>
      <c r="K32" s="7"/>
      <c r="L32" s="171">
        <f t="shared" si="2"/>
        <v>-0.96333602679883101</v>
      </c>
      <c r="M32" s="27">
        <f t="shared" ca="1" si="3"/>
        <v>7.1682269319256467E-5</v>
      </c>
      <c r="N32" s="44"/>
      <c r="O32" s="44"/>
      <c r="P32" s="7"/>
      <c r="Q32" s="28">
        <f t="shared" ca="1" si="4"/>
        <v>3761.09643243046</v>
      </c>
      <c r="R32" s="27">
        <f t="shared" ca="1" si="5"/>
        <v>-984.10741553550247</v>
      </c>
      <c r="S32" s="7"/>
      <c r="T32" s="28">
        <f t="shared" ca="1" si="6"/>
        <v>-0.97296132680559722</v>
      </c>
      <c r="U32" s="27">
        <f t="shared" ca="1" si="7"/>
        <v>-0.25568951176427307</v>
      </c>
      <c r="V32" s="7"/>
      <c r="W32" s="28">
        <f t="shared" ca="1" si="8"/>
        <v>-0.97180256501224838</v>
      </c>
      <c r="X32" s="27">
        <f t="shared" ca="1" si="11"/>
        <v>67.463465142724999</v>
      </c>
      <c r="Y32" s="7"/>
      <c r="Z32" s="28">
        <f t="shared" si="12"/>
        <v>67.436999999999998</v>
      </c>
      <c r="AA32" s="27">
        <f t="shared" si="9"/>
        <v>1.176997687667416</v>
      </c>
      <c r="AB32" s="7"/>
      <c r="AC32" s="28">
        <f t="shared" ca="1" si="0"/>
        <v>2.6465142725001556E-2</v>
      </c>
      <c r="AD32" s="27">
        <f t="shared" ca="1" si="10"/>
        <v>6.3397872439622915E-2</v>
      </c>
      <c r="AE32" s="7">
        <v>137</v>
      </c>
    </row>
    <row r="33" spans="1:31" s="26" customFormat="1" x14ac:dyDescent="0.25">
      <c r="A33" s="26">
        <v>13</v>
      </c>
      <c r="B33" s="26">
        <v>620</v>
      </c>
      <c r="C33" s="26">
        <v>15155</v>
      </c>
      <c r="D33" s="26">
        <v>12959</v>
      </c>
      <c r="E33" s="26">
        <v>11357</v>
      </c>
      <c r="F33" s="26">
        <v>13553</v>
      </c>
      <c r="G33" s="27"/>
      <c r="H33" s="7"/>
      <c r="I33" s="28">
        <f t="shared" si="1"/>
        <v>3798</v>
      </c>
      <c r="J33" s="27">
        <f t="shared" si="1"/>
        <v>-594</v>
      </c>
      <c r="K33" s="7"/>
      <c r="L33" s="171">
        <f t="shared" si="2"/>
        <v>-0.98485923211444204</v>
      </c>
      <c r="M33" s="27">
        <f t="shared" ca="1" si="3"/>
        <v>5.3305171376185939E-5</v>
      </c>
      <c r="N33" s="44"/>
      <c r="O33" s="44"/>
      <c r="P33" s="7"/>
      <c r="Q33" s="28">
        <f t="shared" ca="1" si="4"/>
        <v>3838.09643243046</v>
      </c>
      <c r="R33" s="27">
        <f t="shared" ca="1" si="5"/>
        <v>-615.10741553550247</v>
      </c>
      <c r="S33" s="7"/>
      <c r="T33" s="28">
        <f t="shared" ca="1" si="6"/>
        <v>-0.99288052417529038</v>
      </c>
      <c r="U33" s="27">
        <f t="shared" ca="1" si="7"/>
        <v>-0.15981641056456666</v>
      </c>
      <c r="V33" s="7"/>
      <c r="W33" s="28">
        <f t="shared" ca="1" si="8"/>
        <v>-0.99216027117584871</v>
      </c>
      <c r="X33" s="27">
        <f t="shared" ca="1" si="11"/>
        <v>73.053822454275007</v>
      </c>
      <c r="Y33" s="7"/>
      <c r="Z33" s="28">
        <f t="shared" si="12"/>
        <v>73.016999999999996</v>
      </c>
      <c r="AA33" s="27">
        <f t="shared" si="9"/>
        <v>1.2743870599286995</v>
      </c>
      <c r="AB33" s="7"/>
      <c r="AC33" s="28">
        <f t="shared" ca="1" si="0"/>
        <v>3.6822454275011296E-2</v>
      </c>
      <c r="AD33" s="27">
        <f t="shared" ca="1" si="10"/>
        <v>-2.7081308761268019E-2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15175</v>
      </c>
      <c r="D34" s="26">
        <v>13139</v>
      </c>
      <c r="E34" s="26">
        <v>11330</v>
      </c>
      <c r="F34" s="26">
        <v>13358</v>
      </c>
      <c r="G34" s="27"/>
      <c r="H34" s="7"/>
      <c r="I34" s="28">
        <f t="shared" si="1"/>
        <v>3845</v>
      </c>
      <c r="J34" s="27">
        <f t="shared" si="1"/>
        <v>-219</v>
      </c>
      <c r="K34" s="7"/>
      <c r="L34" s="171">
        <f t="shared" si="2"/>
        <v>-0.99713254549532482</v>
      </c>
      <c r="M34" s="27">
        <f t="shared" ca="1" si="3"/>
        <v>5.8243628452121694E-5</v>
      </c>
      <c r="N34" s="44"/>
      <c r="O34" s="44"/>
      <c r="P34" s="7"/>
      <c r="Q34" s="28">
        <f t="shared" ca="1" si="4"/>
        <v>3885.09643243046</v>
      </c>
      <c r="R34" s="27">
        <f t="shared" ca="1" si="5"/>
        <v>-240.1074155355025</v>
      </c>
      <c r="S34" s="7"/>
      <c r="T34" s="28">
        <f t="shared" ca="1" si="6"/>
        <v>-1.0050389952970511</v>
      </c>
      <c r="U34" s="27">
        <f t="shared" ca="1" si="7"/>
        <v>-6.2384397150230871E-2</v>
      </c>
      <c r="V34" s="7"/>
      <c r="W34" s="28">
        <f t="shared" ca="1" si="8"/>
        <v>-1.0047642968311665</v>
      </c>
      <c r="X34" s="27">
        <f t="shared" ca="1" si="11"/>
        <v>78.651527582999393</v>
      </c>
      <c r="Y34" s="7"/>
      <c r="Z34" s="28">
        <f t="shared" si="12"/>
        <v>78.66</v>
      </c>
      <c r="AA34" s="27">
        <f t="shared" si="9"/>
        <v>1.3728759896187395</v>
      </c>
      <c r="AB34" s="7"/>
      <c r="AC34" s="28">
        <f t="shared" ca="1" si="0"/>
        <v>-8.4724170006040822E-3</v>
      </c>
      <c r="AD34" s="27">
        <f t="shared" ca="1" si="10"/>
        <v>-1.0613245929818049E-3</v>
      </c>
      <c r="AE34" s="7">
        <v>135</v>
      </c>
    </row>
    <row r="35" spans="1:31" s="26" customFormat="1" x14ac:dyDescent="0.25">
      <c r="A35" s="26">
        <v>15</v>
      </c>
      <c r="B35" s="26">
        <v>601</v>
      </c>
      <c r="C35" s="26">
        <v>15177</v>
      </c>
      <c r="D35" s="26">
        <v>13326</v>
      </c>
      <c r="E35" s="26">
        <v>11331</v>
      </c>
      <c r="F35" s="26">
        <v>13180</v>
      </c>
      <c r="G35" s="27"/>
      <c r="H35" s="7"/>
      <c r="I35" s="28">
        <f t="shared" si="1"/>
        <v>3846</v>
      </c>
      <c r="J35" s="27">
        <f t="shared" si="1"/>
        <v>146</v>
      </c>
      <c r="K35" s="7"/>
      <c r="L35" s="171">
        <f t="shared" si="2"/>
        <v>-0.99982595259535778</v>
      </c>
      <c r="M35" s="27">
        <f t="shared" ca="1" si="3"/>
        <v>3.1703512497674139E-5</v>
      </c>
      <c r="N35" s="44"/>
      <c r="O35" s="44"/>
      <c r="P35" s="7"/>
      <c r="Q35" s="28">
        <f t="shared" ca="1" si="4"/>
        <v>3886.09643243046</v>
      </c>
      <c r="R35" s="27">
        <f t="shared" ca="1" si="5"/>
        <v>124.89258446449752</v>
      </c>
      <c r="S35" s="7"/>
      <c r="T35" s="28">
        <f t="shared" ca="1" si="6"/>
        <v>-1.0052976861719822</v>
      </c>
      <c r="U35" s="27">
        <f t="shared" ca="1" si="7"/>
        <v>3.2449429239722632E-2</v>
      </c>
      <c r="V35" s="7"/>
      <c r="W35" s="28">
        <f t="shared" ca="1" si="8"/>
        <v>-1.0054565398202993</v>
      </c>
      <c r="X35" s="27">
        <f t="shared" ca="1" si="11"/>
        <v>84.052864866644143</v>
      </c>
      <c r="Y35" s="7"/>
      <c r="Z35" s="28">
        <f t="shared" si="12"/>
        <v>84.069000000000003</v>
      </c>
      <c r="AA35" s="27">
        <f t="shared" si="9"/>
        <v>1.4672808488591129</v>
      </c>
      <c r="AB35" s="7"/>
      <c r="AC35" s="28">
        <f t="shared" ca="1" si="0"/>
        <v>-1.6135133355859921E-2</v>
      </c>
      <c r="AD35" s="27">
        <f t="shared" ca="1" si="10"/>
        <v>4.4510239559627962E-2</v>
      </c>
      <c r="AE35" s="7">
        <v>134</v>
      </c>
    </row>
    <row r="36" spans="1:31" s="26" customFormat="1" x14ac:dyDescent="0.25">
      <c r="A36" s="26">
        <v>16</v>
      </c>
      <c r="B36" s="26">
        <v>609</v>
      </c>
      <c r="C36" s="26">
        <v>15166</v>
      </c>
      <c r="D36" s="26">
        <v>13514</v>
      </c>
      <c r="E36" s="26">
        <v>11349</v>
      </c>
      <c r="F36" s="26">
        <v>12998</v>
      </c>
      <c r="G36" s="27"/>
      <c r="H36" s="7"/>
      <c r="I36" s="28">
        <f t="shared" si="1"/>
        <v>3817</v>
      </c>
      <c r="J36" s="27">
        <f t="shared" si="1"/>
        <v>516</v>
      </c>
      <c r="K36" s="7"/>
      <c r="L36" s="171">
        <f t="shared" si="2"/>
        <v>-0.99347268892482687</v>
      </c>
      <c r="M36" s="27">
        <f t="shared" ca="1" si="3"/>
        <v>2.4218461108038295E-5</v>
      </c>
      <c r="N36" s="44"/>
      <c r="O36" s="44"/>
      <c r="P36" s="7"/>
      <c r="Q36" s="28">
        <f t="shared" ca="1" si="4"/>
        <v>3857.09643243046</v>
      </c>
      <c r="R36" s="27">
        <f t="shared" ca="1" si="5"/>
        <v>494.89258446449753</v>
      </c>
      <c r="S36" s="7"/>
      <c r="T36" s="28">
        <f t="shared" ca="1" si="6"/>
        <v>-0.99779565079898092</v>
      </c>
      <c r="U36" s="27">
        <f t="shared" ca="1" si="7"/>
        <v>0.12858234914186728</v>
      </c>
      <c r="V36" s="7"/>
      <c r="W36" s="28">
        <f t="shared" ca="1" si="8"/>
        <v>-0.99839391449454407</v>
      </c>
      <c r="X36" s="27">
        <f t="shared" ca="1" si="11"/>
        <v>89.543061499331429</v>
      </c>
      <c r="Y36" s="7"/>
      <c r="Z36" s="28">
        <f t="shared" si="12"/>
        <v>89.55</v>
      </c>
      <c r="AA36" s="27">
        <f t="shared" si="9"/>
        <v>1.5629423451609221</v>
      </c>
      <c r="AB36" s="7"/>
      <c r="AC36" s="28">
        <f t="shared" ca="1" si="0"/>
        <v>-6.9385006685678263E-3</v>
      </c>
      <c r="AD36" s="27">
        <f t="shared" ca="1" si="10"/>
        <v>-1.9064896309771484E-2</v>
      </c>
      <c r="AE36" s="7">
        <v>133</v>
      </c>
    </row>
    <row r="37" spans="1:31" s="26" customFormat="1" x14ac:dyDescent="0.25">
      <c r="A37" s="26">
        <v>17</v>
      </c>
      <c r="B37" s="26">
        <v>632</v>
      </c>
      <c r="C37" s="26">
        <v>15144</v>
      </c>
      <c r="D37" s="26">
        <v>13710</v>
      </c>
      <c r="E37" s="26">
        <v>11390</v>
      </c>
      <c r="F37" s="26">
        <v>12819</v>
      </c>
      <c r="G37" s="27"/>
      <c r="H37" s="7"/>
      <c r="I37" s="28">
        <f t="shared" si="1"/>
        <v>3754</v>
      </c>
      <c r="J37" s="27">
        <f t="shared" si="1"/>
        <v>891</v>
      </c>
      <c r="K37" s="7"/>
      <c r="L37" s="171">
        <f t="shared" si="2"/>
        <v>-0.97727552341701773</v>
      </c>
      <c r="M37" s="27">
        <f t="shared" ca="1" si="3"/>
        <v>2.7732052755318466E-5</v>
      </c>
      <c r="N37" s="44"/>
      <c r="O37" s="44"/>
      <c r="P37" s="7"/>
      <c r="Q37" s="28">
        <f t="shared" ca="1" si="4"/>
        <v>3794.09643243046</v>
      </c>
      <c r="R37" s="27">
        <f t="shared" ca="1" si="5"/>
        <v>869.89258446449753</v>
      </c>
      <c r="S37" s="7"/>
      <c r="T37" s="28">
        <f t="shared" ca="1" si="6"/>
        <v>-0.98149812567832284</v>
      </c>
      <c r="U37" s="27">
        <f t="shared" ca="1" si="7"/>
        <v>0.22601436255620308</v>
      </c>
      <c r="V37" s="7"/>
      <c r="W37" s="28">
        <f t="shared" ca="1" si="8"/>
        <v>-0.98254164654084597</v>
      </c>
      <c r="X37" s="27">
        <f t="shared" ca="1" si="11"/>
        <v>95.158794998329029</v>
      </c>
      <c r="Y37" s="7"/>
      <c r="Z37" s="28">
        <f t="shared" si="12"/>
        <v>95.238</v>
      </c>
      <c r="AA37" s="27">
        <f t="shared" si="9"/>
        <v>1.6622166730143597</v>
      </c>
      <c r="AB37" s="7"/>
      <c r="AC37" s="28">
        <f t="shared" ca="1" si="0"/>
        <v>-7.9205001670970887E-2</v>
      </c>
      <c r="AD37" s="27">
        <f t="shared" ca="1" si="10"/>
        <v>6.6178239471227585E-2</v>
      </c>
      <c r="AE37" s="7">
        <v>132</v>
      </c>
    </row>
    <row r="38" spans="1:31" s="26" customFormat="1" x14ac:dyDescent="0.25">
      <c r="A38" s="26">
        <v>18</v>
      </c>
      <c r="B38" s="26">
        <v>641</v>
      </c>
      <c r="C38" s="26">
        <v>15074</v>
      </c>
      <c r="D38" s="26">
        <v>13886</v>
      </c>
      <c r="E38" s="26">
        <v>11434</v>
      </c>
      <c r="F38" s="26">
        <v>12620</v>
      </c>
      <c r="G38" s="27"/>
      <c r="H38" s="7"/>
      <c r="I38" s="28">
        <f t="shared" si="1"/>
        <v>3640</v>
      </c>
      <c r="J38" s="27">
        <f t="shared" si="1"/>
        <v>1266</v>
      </c>
      <c r="K38" s="7"/>
      <c r="L38" s="171">
        <f t="shared" si="2"/>
        <v>-0.95101875564941685</v>
      </c>
      <c r="M38" s="27">
        <f t="shared" ca="1" si="3"/>
        <v>6.1367697735873053E-6</v>
      </c>
      <c r="N38" s="44"/>
      <c r="O38" s="44"/>
      <c r="P38" s="7"/>
      <c r="Q38" s="28">
        <f t="shared" ca="1" si="4"/>
        <v>3680.09643243046</v>
      </c>
      <c r="R38" s="27">
        <f t="shared" ca="1" si="5"/>
        <v>1244.8925844644975</v>
      </c>
      <c r="S38" s="7"/>
      <c r="T38" s="28">
        <f t="shared" ca="1" si="6"/>
        <v>-0.95200736593617985</v>
      </c>
      <c r="U38" s="27">
        <f t="shared" ca="1" si="7"/>
        <v>0.32344637597053888</v>
      </c>
      <c r="V38" s="7"/>
      <c r="W38" s="28">
        <f t="shared" ca="1" si="8"/>
        <v>-0.9534960060956954</v>
      </c>
      <c r="X38" s="27">
        <f t="shared" ca="1" si="11"/>
        <v>100.94242357460365</v>
      </c>
      <c r="Y38" s="7"/>
      <c r="Z38" s="28">
        <f t="shared" si="12"/>
        <v>101.00700000000001</v>
      </c>
      <c r="AA38" s="27">
        <f t="shared" si="9"/>
        <v>1.7629047175619124</v>
      </c>
      <c r="AB38" s="7"/>
      <c r="AC38" s="28">
        <f t="shared" ca="1" si="0"/>
        <v>-6.4576425396353443E-2</v>
      </c>
      <c r="AD38" s="27">
        <f t="shared" ca="1" si="10"/>
        <v>-4.1058834025577085E-2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15014</v>
      </c>
      <c r="D39" s="26">
        <v>14077</v>
      </c>
      <c r="E39" s="26">
        <v>11514</v>
      </c>
      <c r="F39" s="26">
        <v>12455</v>
      </c>
      <c r="G39" s="27"/>
      <c r="H39" s="7"/>
      <c r="I39" s="28">
        <f t="shared" si="1"/>
        <v>3500</v>
      </c>
      <c r="J39" s="27">
        <f t="shared" si="1"/>
        <v>1622</v>
      </c>
      <c r="K39" s="7"/>
      <c r="L39" s="171">
        <f t="shared" si="2"/>
        <v>-0.91582387173794155</v>
      </c>
      <c r="M39" s="27">
        <f t="shared" ca="1" si="3"/>
        <v>3.5264804377869043E-6</v>
      </c>
      <c r="N39" s="44"/>
      <c r="O39" s="44"/>
      <c r="P39" s="7"/>
      <c r="Q39" s="28">
        <f t="shared" ca="1" si="4"/>
        <v>3540.09643243046</v>
      </c>
      <c r="R39" s="27">
        <f t="shared" ca="1" si="5"/>
        <v>1600.8925844644975</v>
      </c>
      <c r="S39" s="7"/>
      <c r="T39" s="28">
        <f t="shared" ca="1" si="6"/>
        <v>-0.91579064344582872</v>
      </c>
      <c r="U39" s="27">
        <f t="shared" ca="1" si="7"/>
        <v>0.41594183403854829</v>
      </c>
      <c r="V39" s="7"/>
      <c r="W39" s="28">
        <f t="shared" ca="1" si="8"/>
        <v>-0.91770176429018913</v>
      </c>
      <c r="X39" s="27">
        <f t="shared" ca="1" si="11"/>
        <v>106.58645506557747</v>
      </c>
      <c r="Y39" s="7"/>
      <c r="Z39" s="28">
        <f t="shared" si="12"/>
        <v>106.67700000000001</v>
      </c>
      <c r="AA39" s="27">
        <f t="shared" si="9"/>
        <v>1.8618648861499909</v>
      </c>
      <c r="AB39" s="7"/>
      <c r="AC39" s="28">
        <f t="shared" ca="1" si="0"/>
        <v>-9.0544934422538859E-2</v>
      </c>
      <c r="AD39" s="27">
        <f t="shared" ca="1" si="10"/>
        <v>-4.0867363050224981E-2</v>
      </c>
      <c r="AE39" s="7">
        <v>130</v>
      </c>
    </row>
    <row r="40" spans="1:31" s="26" customFormat="1" x14ac:dyDescent="0.25">
      <c r="A40" s="26">
        <v>20</v>
      </c>
      <c r="B40" s="26">
        <v>621</v>
      </c>
      <c r="C40" s="26">
        <v>14927</v>
      </c>
      <c r="D40" s="26">
        <v>14239</v>
      </c>
      <c r="E40" s="26">
        <v>11600</v>
      </c>
      <c r="F40" s="26">
        <v>12282</v>
      </c>
      <c r="G40" s="27"/>
      <c r="H40" s="7"/>
      <c r="I40" s="28">
        <f t="shared" si="1"/>
        <v>3327</v>
      </c>
      <c r="J40" s="27">
        <f t="shared" si="1"/>
        <v>1957</v>
      </c>
      <c r="K40" s="7"/>
      <c r="L40" s="171">
        <f t="shared" si="2"/>
        <v>-0.872359524263704</v>
      </c>
      <c r="M40" s="27">
        <f t="shared" ca="1" si="3"/>
        <v>9.7252377316762332E-7</v>
      </c>
      <c r="N40" s="44"/>
      <c r="O40" s="44"/>
      <c r="P40" s="7"/>
      <c r="Q40" s="28">
        <f t="shared" ca="1" si="4"/>
        <v>3367.09643243046</v>
      </c>
      <c r="R40" s="27">
        <f t="shared" ca="1" si="5"/>
        <v>1935.8925844644975</v>
      </c>
      <c r="S40" s="7"/>
      <c r="T40" s="28">
        <f t="shared" ca="1" si="6"/>
        <v>-0.87103712208275197</v>
      </c>
      <c r="U40" s="27">
        <f t="shared" ca="1" si="7"/>
        <v>0.50298109935535495</v>
      </c>
      <c r="V40" s="7"/>
      <c r="W40" s="28">
        <f t="shared" ca="1" si="8"/>
        <v>-0.8733456904632706</v>
      </c>
      <c r="X40" s="27">
        <f t="shared" ca="1" si="11"/>
        <v>112.14307122482734</v>
      </c>
      <c r="Y40" s="7"/>
      <c r="Z40" s="28">
        <f t="shared" si="12"/>
        <v>112.26600000000001</v>
      </c>
      <c r="AA40" s="27">
        <f t="shared" si="9"/>
        <v>1.959411338043954</v>
      </c>
      <c r="AB40" s="7"/>
      <c r="AC40" s="28">
        <f t="shared" ca="1" si="0"/>
        <v>-0.12292877517266732</v>
      </c>
      <c r="AD40" s="27">
        <f t="shared" ca="1" si="10"/>
        <v>0.10265330956630692</v>
      </c>
      <c r="AE40" s="7">
        <v>129</v>
      </c>
    </row>
    <row r="41" spans="1:31" s="26" customFormat="1" x14ac:dyDescent="0.25">
      <c r="A41" s="26">
        <v>21</v>
      </c>
      <c r="B41" s="26">
        <v>642</v>
      </c>
      <c r="C41" s="26">
        <v>14808</v>
      </c>
      <c r="D41" s="26">
        <v>14391</v>
      </c>
      <c r="E41" s="26">
        <v>11698</v>
      </c>
      <c r="F41" s="26">
        <v>12107</v>
      </c>
      <c r="G41" s="27"/>
      <c r="H41" s="7"/>
      <c r="I41" s="28">
        <f t="shared" si="1"/>
        <v>3110</v>
      </c>
      <c r="J41" s="27">
        <f t="shared" si="1"/>
        <v>2284</v>
      </c>
      <c r="K41" s="7"/>
      <c r="L41" s="171">
        <f t="shared" si="2"/>
        <v>-0.81871132770685906</v>
      </c>
      <c r="M41" s="27">
        <f t="shared" ca="1" si="3"/>
        <v>1.2403966667527783E-6</v>
      </c>
      <c r="N41" s="44"/>
      <c r="O41" s="44"/>
      <c r="P41" s="7"/>
      <c r="Q41" s="28">
        <f t="shared" ca="1" si="4"/>
        <v>3150.09643243046</v>
      </c>
      <c r="R41" s="27">
        <f t="shared" ca="1" si="5"/>
        <v>2262.8925844644973</v>
      </c>
      <c r="S41" s="7"/>
      <c r="T41" s="28">
        <f t="shared" ca="1" si="6"/>
        <v>-0.81490120222270768</v>
      </c>
      <c r="U41" s="27">
        <f t="shared" ca="1" si="7"/>
        <v>0.58794181505265564</v>
      </c>
      <c r="V41" s="7"/>
      <c r="W41" s="28">
        <f t="shared" ca="1" si="8"/>
        <v>-0.81759759673990484</v>
      </c>
      <c r="X41" s="27">
        <f t="shared" ca="1" si="11"/>
        <v>117.9246338697568</v>
      </c>
      <c r="Y41" s="7"/>
      <c r="Z41" s="28">
        <f t="shared" si="12"/>
        <v>118.04400000000001</v>
      </c>
      <c r="AA41" s="27">
        <f t="shared" si="9"/>
        <v>2.0602564622241868</v>
      </c>
      <c r="AB41" s="7"/>
      <c r="AC41" s="28">
        <f t="shared" ca="1" si="0"/>
        <v>-0.11936613024320764</v>
      </c>
      <c r="AD41" s="27">
        <f t="shared" ca="1" si="10"/>
        <v>1.8366193583702284E-2</v>
      </c>
      <c r="AE41" s="7">
        <v>128</v>
      </c>
    </row>
    <row r="42" spans="1:31" s="26" customFormat="1" x14ac:dyDescent="0.25">
      <c r="A42" s="26">
        <v>22</v>
      </c>
      <c r="B42" s="26">
        <v>609</v>
      </c>
      <c r="C42" s="26">
        <v>14696</v>
      </c>
      <c r="D42" s="26">
        <v>14544</v>
      </c>
      <c r="E42" s="26">
        <v>11822</v>
      </c>
      <c r="F42" s="26">
        <v>11968</v>
      </c>
      <c r="G42" s="27"/>
      <c r="H42" s="7"/>
      <c r="I42" s="28">
        <f t="shared" si="1"/>
        <v>2874</v>
      </c>
      <c r="J42" s="27">
        <f t="shared" si="1"/>
        <v>2576</v>
      </c>
      <c r="K42" s="7"/>
      <c r="L42" s="171">
        <f t="shared" si="2"/>
        <v>-0.76012251805464115</v>
      </c>
      <c r="M42" s="27">
        <f t="shared" ca="1" si="3"/>
        <v>1.0431390070288963E-5</v>
      </c>
      <c r="N42" s="44"/>
      <c r="O42" s="44"/>
      <c r="P42" s="7"/>
      <c r="Q42" s="28">
        <f t="shared" ca="1" si="4"/>
        <v>2914.09643243046</v>
      </c>
      <c r="R42" s="27">
        <f t="shared" ca="1" si="5"/>
        <v>2554.8925844644973</v>
      </c>
      <c r="S42" s="7"/>
      <c r="T42" s="28">
        <f t="shared" ca="1" si="6"/>
        <v>-0.75385015573897296</v>
      </c>
      <c r="U42" s="27">
        <f t="shared" ca="1" si="7"/>
        <v>0.66380887616461848</v>
      </c>
      <c r="V42" s="7"/>
      <c r="W42" s="28">
        <f t="shared" ca="1" si="8"/>
        <v>-0.75689275179834814</v>
      </c>
      <c r="X42" s="27">
        <f t="shared" ca="1" si="11"/>
        <v>123.45573939695583</v>
      </c>
      <c r="Y42" s="7"/>
      <c r="Z42" s="28">
        <f t="shared" si="12"/>
        <v>123.52500000000001</v>
      </c>
      <c r="AA42" s="27">
        <f t="shared" si="9"/>
        <v>2.155917958525996</v>
      </c>
      <c r="AB42" s="7"/>
      <c r="AC42" s="28">
        <f t="shared" ca="1" si="0"/>
        <v>-6.9260603044170921E-2</v>
      </c>
      <c r="AD42" s="27">
        <f t="shared" ca="1" si="10"/>
        <v>-8.9730405637595823E-3</v>
      </c>
      <c r="AE42" s="7">
        <v>127</v>
      </c>
    </row>
    <row r="43" spans="1:31" s="26" customFormat="1" x14ac:dyDescent="0.25">
      <c r="A43" s="26">
        <v>23</v>
      </c>
      <c r="B43" s="26">
        <v>606</v>
      </c>
      <c r="C43" s="26">
        <v>14584</v>
      </c>
      <c r="D43" s="26">
        <v>14692</v>
      </c>
      <c r="E43" s="26">
        <v>11965</v>
      </c>
      <c r="F43" s="26">
        <v>11850</v>
      </c>
      <c r="G43" s="27"/>
      <c r="H43" s="7"/>
      <c r="I43" s="28">
        <f t="shared" si="1"/>
        <v>2619</v>
      </c>
      <c r="J43" s="27">
        <f t="shared" si="1"/>
        <v>2842</v>
      </c>
      <c r="K43" s="7"/>
      <c r="L43" s="171">
        <f t="shared" si="2"/>
        <v>-0.69492197560127078</v>
      </c>
      <c r="M43" s="27">
        <f t="shared" ca="1" si="3"/>
        <v>1.3543354632553691E-5</v>
      </c>
      <c r="N43" s="44"/>
      <c r="O43" s="44"/>
      <c r="P43" s="7"/>
      <c r="Q43" s="28">
        <f t="shared" ca="1" si="4"/>
        <v>2659.09643243046</v>
      </c>
      <c r="R43" s="27">
        <f t="shared" ca="1" si="5"/>
        <v>2820.8925844644973</v>
      </c>
      <c r="S43" s="7"/>
      <c r="T43" s="28">
        <f t="shared" ca="1" si="6"/>
        <v>-0.68788398263154771</v>
      </c>
      <c r="U43" s="27">
        <f t="shared" ca="1" si="7"/>
        <v>0.73292065101318737</v>
      </c>
      <c r="V43" s="7"/>
      <c r="W43" s="28">
        <f t="shared" ca="1" si="8"/>
        <v>-0.69124184589804649</v>
      </c>
      <c r="X43" s="27">
        <f t="shared" ca="1" si="11"/>
        <v>128.88069121904698</v>
      </c>
      <c r="Y43" s="7"/>
      <c r="Z43" s="28">
        <f t="shared" si="12"/>
        <v>128.97900000000001</v>
      </c>
      <c r="AA43" s="27">
        <f t="shared" si="9"/>
        <v>2.2511082159297664</v>
      </c>
      <c r="AB43" s="7"/>
      <c r="AC43" s="28">
        <f t="shared" ca="1" si="0"/>
        <v>-9.8308780953033192E-2</v>
      </c>
      <c r="AD43" s="27">
        <f t="shared" ca="1" si="10"/>
        <v>0.10026130714109627</v>
      </c>
      <c r="AE43" s="7">
        <v>126</v>
      </c>
    </row>
    <row r="44" spans="1:31" s="26" customFormat="1" x14ac:dyDescent="0.25">
      <c r="A44" s="26">
        <v>24</v>
      </c>
      <c r="B44" s="26">
        <v>613</v>
      </c>
      <c r="C44" s="26">
        <v>14429</v>
      </c>
      <c r="D44" s="26">
        <v>14801</v>
      </c>
      <c r="E44" s="26">
        <v>12098</v>
      </c>
      <c r="F44" s="26">
        <v>11713</v>
      </c>
      <c r="G44" s="27"/>
      <c r="H44" s="7"/>
      <c r="I44" s="28">
        <f t="shared" si="1"/>
        <v>2331</v>
      </c>
      <c r="J44" s="27">
        <f t="shared" si="1"/>
        <v>3088</v>
      </c>
      <c r="K44" s="7"/>
      <c r="L44" s="171">
        <f t="shared" si="2"/>
        <v>-0.62256927147690477</v>
      </c>
      <c r="M44" s="27">
        <f t="shared" ca="1" si="3"/>
        <v>3.0680251738358401E-5</v>
      </c>
      <c r="N44" s="44"/>
      <c r="O44" s="44"/>
      <c r="P44" s="7"/>
      <c r="Q44" s="28">
        <f t="shared" ca="1" si="4"/>
        <v>2371.09643243046</v>
      </c>
      <c r="R44" s="27">
        <f t="shared" ca="1" si="5"/>
        <v>3066.8925844644973</v>
      </c>
      <c r="S44" s="7"/>
      <c r="T44" s="28">
        <f t="shared" ca="1" si="6"/>
        <v>-0.61338101065139683</v>
      </c>
      <c r="U44" s="27">
        <f t="shared" ca="1" si="7"/>
        <v>0.79683605181299155</v>
      </c>
      <c r="V44" s="7"/>
      <c r="W44" s="28">
        <f t="shared" ca="1" si="8"/>
        <v>-0.61703029578293767</v>
      </c>
      <c r="X44" s="27">
        <f t="shared" ca="1" si="11"/>
        <v>134.45195784254895</v>
      </c>
      <c r="Y44" s="7"/>
      <c r="Z44" s="28">
        <f t="shared" si="12"/>
        <v>134.49600000000001</v>
      </c>
      <c r="AA44" s="27">
        <f t="shared" si="9"/>
        <v>2.3473980307622937</v>
      </c>
      <c r="AB44" s="7"/>
      <c r="AC44" s="28">
        <f t="shared" ca="1" si="0"/>
        <v>-4.4042157451059438E-2</v>
      </c>
      <c r="AD44" s="27">
        <f t="shared" ca="1" si="10"/>
        <v>1.0102620160097331E-2</v>
      </c>
      <c r="AE44" s="7">
        <v>125</v>
      </c>
    </row>
    <row r="45" spans="1:31" s="26" customFormat="1" x14ac:dyDescent="0.25">
      <c r="A45" s="26">
        <v>25</v>
      </c>
      <c r="B45" s="26">
        <v>630</v>
      </c>
      <c r="C45" s="26">
        <v>14276</v>
      </c>
      <c r="D45" s="26">
        <v>14920</v>
      </c>
      <c r="E45" s="26">
        <v>12263</v>
      </c>
      <c r="F45" s="26">
        <v>11611</v>
      </c>
      <c r="G45" s="27"/>
      <c r="H45" s="7"/>
      <c r="I45" s="28">
        <f t="shared" si="1"/>
        <v>2013</v>
      </c>
      <c r="J45" s="27">
        <f t="shared" si="1"/>
        <v>3309</v>
      </c>
      <c r="K45" s="7"/>
      <c r="L45" s="171">
        <f t="shared" si="2"/>
        <v>-0.5422069171391688</v>
      </c>
      <c r="M45" s="27">
        <f t="shared" ca="1" si="3"/>
        <v>5.153336017403322E-5</v>
      </c>
      <c r="N45" s="44"/>
      <c r="O45" s="44"/>
      <c r="P45" s="7"/>
      <c r="Q45" s="28">
        <f t="shared" ca="1" si="4"/>
        <v>2053.09643243046</v>
      </c>
      <c r="R45" s="27">
        <f t="shared" ca="1" si="5"/>
        <v>3287.8925844644973</v>
      </c>
      <c r="S45" s="7"/>
      <c r="T45" s="28">
        <f t="shared" ca="1" si="6"/>
        <v>-0.5311173124233135</v>
      </c>
      <c r="U45" s="27">
        <f t="shared" ca="1" si="7"/>
        <v>0.85425598505184019</v>
      </c>
      <c r="V45" s="7"/>
      <c r="W45" s="28">
        <f t="shared" ca="1" si="8"/>
        <v>-0.53502824315478748</v>
      </c>
      <c r="X45" s="27">
        <f t="shared" ca="1" si="11"/>
        <v>140.14509524107643</v>
      </c>
      <c r="Y45" s="7"/>
      <c r="Z45" s="28">
        <f t="shared" si="12"/>
        <v>140.166</v>
      </c>
      <c r="AA45" s="27">
        <f t="shared" si="9"/>
        <v>2.4463581993503718</v>
      </c>
      <c r="AB45" s="7"/>
      <c r="AC45" s="28">
        <f t="shared" ca="1" si="0"/>
        <v>-2.0904758923563804E-2</v>
      </c>
      <c r="AD45" s="27">
        <f t="shared" ca="1" si="10"/>
        <v>8.0813468015890066E-3</v>
      </c>
      <c r="AE45" s="7">
        <v>124</v>
      </c>
    </row>
    <row r="46" spans="1:31" s="26" customFormat="1" x14ac:dyDescent="0.25">
      <c r="A46" s="26">
        <v>26</v>
      </c>
      <c r="B46" s="26">
        <v>634</v>
      </c>
      <c r="C46" s="26">
        <v>14101</v>
      </c>
      <c r="D46" s="26">
        <v>15004</v>
      </c>
      <c r="E46" s="26">
        <v>12427</v>
      </c>
      <c r="F46" s="26">
        <v>11510</v>
      </c>
      <c r="G46" s="27"/>
      <c r="H46" s="7"/>
      <c r="I46" s="28">
        <f t="shared" si="1"/>
        <v>1674</v>
      </c>
      <c r="J46" s="27">
        <f t="shared" si="1"/>
        <v>3494</v>
      </c>
      <c r="K46" s="7"/>
      <c r="L46" s="171">
        <f t="shared" si="2"/>
        <v>-0.45597989286511897</v>
      </c>
      <c r="M46" s="27">
        <f t="shared" ca="1" si="3"/>
        <v>7.1048521787691384E-5</v>
      </c>
      <c r="N46" s="44"/>
      <c r="O46" s="44"/>
      <c r="P46" s="7"/>
      <c r="Q46" s="28">
        <f t="shared" ca="1" si="4"/>
        <v>1714.09643243046</v>
      </c>
      <c r="R46" s="27">
        <f t="shared" ca="1" si="5"/>
        <v>3472.8925844644973</v>
      </c>
      <c r="S46" s="7"/>
      <c r="T46" s="28">
        <f t="shared" ca="1" si="6"/>
        <v>-0.4434211058216776</v>
      </c>
      <c r="U46" s="27">
        <f t="shared" ca="1" si="7"/>
        <v>0.90232244500291248</v>
      </c>
      <c r="V46" s="7"/>
      <c r="W46" s="28">
        <f t="shared" ca="1" si="8"/>
        <v>-0.44755086434531366</v>
      </c>
      <c r="X46" s="27">
        <f t="shared" ca="1" si="11"/>
        <v>145.82302390468806</v>
      </c>
      <c r="Y46" s="7"/>
      <c r="Z46" s="28">
        <f t="shared" si="12"/>
        <v>145.87199999999999</v>
      </c>
      <c r="AA46" s="27">
        <f t="shared" si="9"/>
        <v>2.545946686469168</v>
      </c>
      <c r="AB46" s="7"/>
      <c r="AC46" s="28">
        <f t="shared" ca="1" si="0"/>
        <v>-4.8976095311928702E-2</v>
      </c>
      <c r="AD46" s="27">
        <f t="shared" ca="1" si="10"/>
        <v>5.3850262579032915E-2</v>
      </c>
      <c r="AE46" s="7">
        <v>123</v>
      </c>
    </row>
    <row r="47" spans="1:31" s="26" customFormat="1" x14ac:dyDescent="0.25">
      <c r="A47" s="26">
        <v>27</v>
      </c>
      <c r="B47" s="26">
        <v>625</v>
      </c>
      <c r="C47" s="26">
        <v>13937</v>
      </c>
      <c r="D47" s="26">
        <v>15093</v>
      </c>
      <c r="E47" s="26">
        <v>12614</v>
      </c>
      <c r="F47" s="26">
        <v>11445</v>
      </c>
      <c r="G47" s="27"/>
      <c r="H47" s="7"/>
      <c r="I47" s="28">
        <f t="shared" si="1"/>
        <v>1323</v>
      </c>
      <c r="J47" s="27">
        <f t="shared" si="1"/>
        <v>3648</v>
      </c>
      <c r="K47" s="7"/>
      <c r="L47" s="171">
        <f t="shared" si="2"/>
        <v>-0.36654994277182235</v>
      </c>
      <c r="M47" s="27">
        <f t="shared" ca="1" si="3"/>
        <v>9.2498271690945113E-5</v>
      </c>
      <c r="N47" s="44"/>
      <c r="O47" s="44"/>
      <c r="P47" s="7"/>
      <c r="Q47" s="28">
        <f t="shared" ca="1" si="4"/>
        <v>1363.09643243046</v>
      </c>
      <c r="R47" s="27">
        <f t="shared" ca="1" si="5"/>
        <v>3626.8925844644973</v>
      </c>
      <c r="S47" s="7"/>
      <c r="T47" s="28">
        <f t="shared" ca="1" si="6"/>
        <v>-0.3526206087208687</v>
      </c>
      <c r="U47" s="27">
        <f t="shared" ca="1" si="7"/>
        <v>0.94233452517839966</v>
      </c>
      <c r="V47" s="7"/>
      <c r="W47" s="28">
        <f t="shared" ca="1" si="8"/>
        <v>-0.3569323405919157</v>
      </c>
      <c r="X47" s="27">
        <f t="shared" ca="1" si="11"/>
        <v>151.45896827335571</v>
      </c>
      <c r="Y47" s="7"/>
      <c r="Z47" s="28">
        <f t="shared" si="12"/>
        <v>151.49699999999999</v>
      </c>
      <c r="AA47" s="27">
        <f t="shared" si="9"/>
        <v>2.6441214568938491</v>
      </c>
      <c r="AB47" s="7"/>
      <c r="AC47" s="28">
        <f t="shared" ca="1" si="0"/>
        <v>-3.8031726644277342E-2</v>
      </c>
      <c r="AD47" s="27">
        <f t="shared" ca="1" si="10"/>
        <v>5.6037792604996639E-2</v>
      </c>
      <c r="AE47" s="7">
        <v>122</v>
      </c>
    </row>
    <row r="48" spans="1:31" s="26" customFormat="1" x14ac:dyDescent="0.25">
      <c r="A48" s="26">
        <v>28</v>
      </c>
      <c r="B48" s="26">
        <v>640</v>
      </c>
      <c r="C48" s="26">
        <v>13747</v>
      </c>
      <c r="D48" s="26">
        <v>15158</v>
      </c>
      <c r="E48" s="26">
        <v>12801</v>
      </c>
      <c r="F48" s="26">
        <v>11384</v>
      </c>
      <c r="G48" s="27"/>
      <c r="H48" s="7"/>
      <c r="I48" s="28">
        <f t="shared" si="1"/>
        <v>946</v>
      </c>
      <c r="J48" s="27">
        <f t="shared" si="1"/>
        <v>3774</v>
      </c>
      <c r="K48" s="7"/>
      <c r="L48" s="171">
        <f t="shared" si="2"/>
        <v>-0.27132286175011844</v>
      </c>
      <c r="M48" s="27">
        <f t="shared" ca="1" si="3"/>
        <v>1.3849374471633664E-4</v>
      </c>
      <c r="N48" s="44"/>
      <c r="O48" s="44"/>
      <c r="P48" s="7"/>
      <c r="Q48" s="28">
        <f t="shared" ca="1" si="4"/>
        <v>986.09643243046003</v>
      </c>
      <c r="R48" s="27">
        <f t="shared" ca="1" si="5"/>
        <v>3752.8925844644973</v>
      </c>
      <c r="S48" s="7"/>
      <c r="T48" s="28">
        <f t="shared" ca="1" si="6"/>
        <v>-0.25509414887185178</v>
      </c>
      <c r="U48" s="27">
        <f t="shared" ca="1" si="7"/>
        <v>0.97507168168561653</v>
      </c>
      <c r="V48" s="7"/>
      <c r="W48" s="28">
        <f t="shared" ca="1" si="8"/>
        <v>-0.25955452521871619</v>
      </c>
      <c r="X48" s="27">
        <f t="shared" ca="1" si="11"/>
        <v>157.29845394308177</v>
      </c>
      <c r="Y48" s="7"/>
      <c r="Z48" s="28">
        <f t="shared" si="12"/>
        <v>157.25699999999998</v>
      </c>
      <c r="AA48" s="27">
        <f t="shared" si="9"/>
        <v>2.7446524218087225</v>
      </c>
      <c r="AB48" s="7"/>
      <c r="AC48" s="28">
        <f t="shared" ca="1" si="0"/>
        <v>4.1453943081791067E-2</v>
      </c>
      <c r="AD48" s="27">
        <f t="shared" ca="1" si="10"/>
        <v>6.5404582423411739E-2</v>
      </c>
      <c r="AE48" s="7">
        <v>121</v>
      </c>
    </row>
    <row r="49" spans="1:31" s="26" customFormat="1" x14ac:dyDescent="0.25">
      <c r="A49" s="26">
        <v>29</v>
      </c>
      <c r="B49" s="26">
        <v>626</v>
      </c>
      <c r="C49" s="26">
        <v>13557</v>
      </c>
      <c r="D49" s="26">
        <v>15182</v>
      </c>
      <c r="E49" s="26">
        <v>12984</v>
      </c>
      <c r="F49" s="26">
        <v>11338</v>
      </c>
      <c r="G49" s="27"/>
      <c r="H49" s="7"/>
      <c r="I49" s="28">
        <f t="shared" si="1"/>
        <v>573</v>
      </c>
      <c r="J49" s="27">
        <f t="shared" si="1"/>
        <v>3844</v>
      </c>
      <c r="K49" s="7"/>
      <c r="L49" s="171">
        <f t="shared" si="2"/>
        <v>-0.1755213693257337</v>
      </c>
      <c r="M49" s="27">
        <f t="shared" ca="1" si="3"/>
        <v>1.5317533480850324E-4</v>
      </c>
      <c r="N49" s="44"/>
      <c r="O49" s="44"/>
      <c r="P49" s="7"/>
      <c r="Q49" s="28">
        <f t="shared" ca="1" si="4"/>
        <v>613.09643243046003</v>
      </c>
      <c r="R49" s="27">
        <f t="shared" ca="1" si="5"/>
        <v>3822.8925844644973</v>
      </c>
      <c r="S49" s="7"/>
      <c r="T49" s="28">
        <f t="shared" ca="1" si="6"/>
        <v>-0.15860245252255914</v>
      </c>
      <c r="U49" s="27">
        <f t="shared" ca="1" si="7"/>
        <v>0.99325899085629255</v>
      </c>
      <c r="V49" s="7"/>
      <c r="W49" s="28">
        <f t="shared" ca="1" si="8"/>
        <v>-0.16314496698868505</v>
      </c>
      <c r="X49" s="27">
        <f t="shared" ca="1" si="11"/>
        <v>162.87671149342475</v>
      </c>
      <c r="Y49" s="7"/>
      <c r="Z49" s="28">
        <f t="shared" si="12"/>
        <v>162.89099999999996</v>
      </c>
      <c r="AA49" s="27">
        <f t="shared" si="9"/>
        <v>2.8429842718660825</v>
      </c>
      <c r="AB49" s="7"/>
      <c r="AC49" s="28">
        <f t="shared" ca="1" si="0"/>
        <v>-1.4288506575212523E-2</v>
      </c>
      <c r="AD49" s="27">
        <f t="shared" ca="1" si="10"/>
        <v>2.2370164568513928E-2</v>
      </c>
      <c r="AE49" s="7">
        <v>120</v>
      </c>
    </row>
    <row r="50" spans="1:31" s="26" customFormat="1" x14ac:dyDescent="0.25">
      <c r="A50" s="26">
        <v>30</v>
      </c>
      <c r="B50" s="26">
        <v>621</v>
      </c>
      <c r="C50" s="26">
        <v>13362</v>
      </c>
      <c r="D50" s="26">
        <v>15201</v>
      </c>
      <c r="E50" s="26">
        <v>13165</v>
      </c>
      <c r="F50" s="26">
        <v>11313</v>
      </c>
      <c r="G50" s="27"/>
      <c r="H50" s="7"/>
      <c r="I50" s="28">
        <f t="shared" si="1"/>
        <v>197</v>
      </c>
      <c r="J50" s="27">
        <f t="shared" si="1"/>
        <v>3888</v>
      </c>
      <c r="K50" s="7"/>
      <c r="L50" s="171">
        <f t="shared" si="2"/>
        <v>-7.8807080737654203E-2</v>
      </c>
      <c r="M50" s="27">
        <f t="shared" ca="1" si="3"/>
        <v>1.6585925712047256E-4</v>
      </c>
      <c r="N50" s="44"/>
      <c r="O50" s="44"/>
      <c r="P50" s="7"/>
      <c r="Q50" s="28">
        <f t="shared" ca="1" si="4"/>
        <v>237.09643243046</v>
      </c>
      <c r="R50" s="27">
        <f t="shared" ca="1" si="5"/>
        <v>3866.8925844644973</v>
      </c>
      <c r="S50" s="7"/>
      <c r="T50" s="28">
        <f t="shared" ca="1" si="6"/>
        <v>-6.1334683548473254E-2</v>
      </c>
      <c r="U50" s="27">
        <f t="shared" ca="1" si="7"/>
        <v>1.0046910137635747</v>
      </c>
      <c r="V50" s="7"/>
      <c r="W50" s="28">
        <f t="shared" ca="1" si="8"/>
        <v>-6.5928445052129414E-2</v>
      </c>
      <c r="X50" s="27">
        <f t="shared" ca="1" si="11"/>
        <v>168.4499792212747</v>
      </c>
      <c r="Y50" s="7"/>
      <c r="Z50" s="28">
        <f t="shared" si="12"/>
        <v>168.47999999999996</v>
      </c>
      <c r="AA50" s="27">
        <f t="shared" si="9"/>
        <v>2.9405307237600455</v>
      </c>
      <c r="AB50" s="7"/>
      <c r="AC50" s="28">
        <f t="shared" ca="1" si="0"/>
        <v>-3.0020778725258879E-2</v>
      </c>
      <c r="AD50" s="27">
        <f t="shared" ca="1" si="10"/>
        <v>3.2783682787737689E-2</v>
      </c>
      <c r="AE50" s="7">
        <v>119</v>
      </c>
    </row>
    <row r="51" spans="1:31" s="26" customFormat="1" x14ac:dyDescent="0.25">
      <c r="A51" s="26">
        <v>31</v>
      </c>
      <c r="B51" s="26">
        <v>600</v>
      </c>
      <c r="C51" s="26">
        <v>13186</v>
      </c>
      <c r="D51" s="26">
        <v>15213</v>
      </c>
      <c r="E51" s="26">
        <v>13353</v>
      </c>
      <c r="F51" s="26">
        <v>11311</v>
      </c>
      <c r="G51" s="27"/>
      <c r="H51" s="7"/>
      <c r="I51" s="28">
        <f t="shared" si="1"/>
        <v>-167</v>
      </c>
      <c r="J51" s="27">
        <f t="shared" si="1"/>
        <v>3902</v>
      </c>
      <c r="K51" s="7"/>
      <c r="L51" s="171">
        <f t="shared" si="2"/>
        <v>1.5358293574952345E-2</v>
      </c>
      <c r="M51" s="27">
        <f t="shared" ca="1" si="3"/>
        <v>1.6540775349892578E-4</v>
      </c>
      <c r="N51" s="44"/>
      <c r="O51" s="44"/>
      <c r="P51" s="7"/>
      <c r="Q51" s="28">
        <f t="shared" ca="1" si="4"/>
        <v>-126.90356756954</v>
      </c>
      <c r="R51" s="27">
        <f t="shared" ca="1" si="5"/>
        <v>3880.8925844644973</v>
      </c>
      <c r="S51" s="7"/>
      <c r="T51" s="28">
        <f t="shared" ca="1" si="6"/>
        <v>3.2828794926439663E-2</v>
      </c>
      <c r="U51" s="27">
        <f t="shared" ca="1" si="7"/>
        <v>1.0083284755977098</v>
      </c>
      <c r="V51" s="7"/>
      <c r="W51" s="28">
        <f t="shared" ca="1" si="8"/>
        <v>2.8219388143414462E-2</v>
      </c>
      <c r="X51" s="27">
        <f t="shared" ca="1" si="11"/>
        <v>173.80745965952019</v>
      </c>
      <c r="Y51" s="7"/>
      <c r="Z51" s="28">
        <f t="shared" si="12"/>
        <v>173.87999999999997</v>
      </c>
      <c r="AA51" s="27">
        <f t="shared" si="9"/>
        <v>3.0347785033677397</v>
      </c>
      <c r="AB51" s="7"/>
      <c r="AC51" s="28">
        <f t="shared" ca="1" si="0"/>
        <v>-7.2540340479775978E-2</v>
      </c>
      <c r="AD51" s="27">
        <f t="shared" ca="1" si="10"/>
        <v>6.48274624246028E-2</v>
      </c>
      <c r="AE51" s="7">
        <v>118</v>
      </c>
    </row>
    <row r="52" spans="1:31" s="26" customFormat="1" x14ac:dyDescent="0.25">
      <c r="A52" s="26">
        <v>32</v>
      </c>
      <c r="B52" s="26">
        <v>605</v>
      </c>
      <c r="C52" s="26">
        <v>13005</v>
      </c>
      <c r="D52" s="26">
        <v>15195</v>
      </c>
      <c r="E52" s="26">
        <v>13539</v>
      </c>
      <c r="F52" s="26">
        <v>11331</v>
      </c>
      <c r="G52" s="27"/>
      <c r="H52" s="7"/>
      <c r="I52" s="28">
        <f t="shared" si="1"/>
        <v>-534</v>
      </c>
      <c r="J52" s="27">
        <f t="shared" si="1"/>
        <v>3864</v>
      </c>
      <c r="K52" s="7"/>
      <c r="L52" s="171">
        <f t="shared" si="2"/>
        <v>0.11016799791407504</v>
      </c>
      <c r="M52" s="27">
        <f t="shared" ca="1" si="3"/>
        <v>1.6996519687421092E-4</v>
      </c>
      <c r="N52" s="44"/>
      <c r="O52" s="44"/>
      <c r="P52" s="7"/>
      <c r="Q52" s="28">
        <f t="shared" ca="1" si="4"/>
        <v>-493.90356756954003</v>
      </c>
      <c r="R52" s="27">
        <f t="shared" ca="1" si="5"/>
        <v>3842.8925844644973</v>
      </c>
      <c r="S52" s="7"/>
      <c r="T52" s="28">
        <f t="shared" ca="1" si="6"/>
        <v>0.12776834602614584</v>
      </c>
      <c r="U52" s="27">
        <f t="shared" ca="1" si="7"/>
        <v>0.99845536490505715</v>
      </c>
      <c r="V52" s="7"/>
      <c r="W52" s="28">
        <f t="shared" ca="1" si="8"/>
        <v>0.12320506801721597</v>
      </c>
      <c r="X52" s="27">
        <f t="shared" ca="1" si="11"/>
        <v>179.23887229260367</v>
      </c>
      <c r="Y52" s="7"/>
      <c r="Z52" s="28">
        <f t="shared" si="12"/>
        <v>179.32499999999996</v>
      </c>
      <c r="AA52" s="27">
        <f t="shared" si="9"/>
        <v>3.1298116811388308</v>
      </c>
      <c r="AB52" s="7"/>
      <c r="AC52" s="28">
        <f t="shared" ca="1" si="0"/>
        <v>-8.6127707396286723E-2</v>
      </c>
      <c r="AD52" s="27">
        <f t="shared" ca="1" si="10"/>
        <v>4.7782475203945296E-2</v>
      </c>
      <c r="AE52" s="7">
        <v>117</v>
      </c>
    </row>
    <row r="53" spans="1:31" s="26" customFormat="1" x14ac:dyDescent="0.25">
      <c r="A53" s="26">
        <v>33</v>
      </c>
      <c r="B53" s="26">
        <v>636</v>
      </c>
      <c r="C53" s="26">
        <v>12812</v>
      </c>
      <c r="D53" s="26">
        <v>15155</v>
      </c>
      <c r="E53" s="26">
        <v>13718</v>
      </c>
      <c r="F53" s="26">
        <v>11358</v>
      </c>
      <c r="G53" s="27"/>
      <c r="H53" s="7"/>
      <c r="I53" s="28">
        <f t="shared" si="1"/>
        <v>-906</v>
      </c>
      <c r="J53" s="27">
        <f t="shared" si="1"/>
        <v>3797</v>
      </c>
      <c r="K53" s="7"/>
      <c r="L53" s="171">
        <f t="shared" si="2"/>
        <v>0.20874813759785985</v>
      </c>
      <c r="M53" s="27">
        <f t="shared" ca="1" si="3"/>
        <v>1.1600419964275691E-4</v>
      </c>
      <c r="N53" s="44"/>
      <c r="O53" s="44"/>
      <c r="P53" s="7"/>
      <c r="Q53" s="28">
        <f t="shared" ca="1" si="4"/>
        <v>-865.90356756953997</v>
      </c>
      <c r="R53" s="27">
        <f t="shared" ca="1" si="5"/>
        <v>3775.8925844644973</v>
      </c>
      <c r="S53" s="7"/>
      <c r="T53" s="28">
        <f t="shared" ca="1" si="6"/>
        <v>0.22400135150050737</v>
      </c>
      <c r="U53" s="27">
        <f t="shared" ca="1" si="7"/>
        <v>0.98104751184169581</v>
      </c>
      <c r="V53" s="7"/>
      <c r="W53" s="28">
        <f t="shared" ca="1" si="8"/>
        <v>0.21951866217388477</v>
      </c>
      <c r="X53" s="27">
        <f t="shared" ca="1" si="11"/>
        <v>184.81709374550553</v>
      </c>
      <c r="Y53" s="7"/>
      <c r="Z53" s="28">
        <f t="shared" si="12"/>
        <v>185.04899999999995</v>
      </c>
      <c r="AA53" s="27">
        <f t="shared" si="9"/>
        <v>3.229714327522986</v>
      </c>
      <c r="AB53" s="7"/>
      <c r="AC53" s="28">
        <f t="shared" ca="1" si="0"/>
        <v>-0.23190625449441882</v>
      </c>
      <c r="AD53" s="27">
        <f t="shared" ca="1" si="10"/>
        <v>0.13936160936509623</v>
      </c>
      <c r="AE53" s="7">
        <v>116</v>
      </c>
    </row>
    <row r="54" spans="1:31" s="26" customFormat="1" x14ac:dyDescent="0.25">
      <c r="A54" s="26">
        <v>34</v>
      </c>
      <c r="B54" s="26">
        <v>644</v>
      </c>
      <c r="C54" s="26">
        <v>12617</v>
      </c>
      <c r="D54" s="26">
        <v>15102</v>
      </c>
      <c r="E54" s="26">
        <v>13912</v>
      </c>
      <c r="F54" s="26">
        <v>11411</v>
      </c>
      <c r="G54" s="27"/>
      <c r="H54" s="7"/>
      <c r="I54" s="28">
        <f t="shared" si="1"/>
        <v>-1295</v>
      </c>
      <c r="J54" s="27">
        <f t="shared" si="1"/>
        <v>3691</v>
      </c>
      <c r="K54" s="7"/>
      <c r="L54" s="171">
        <f t="shared" si="2"/>
        <v>0.30644301127848933</v>
      </c>
      <c r="M54" s="27">
        <f t="shared" ca="1" si="3"/>
        <v>1.9136185830038676E-4</v>
      </c>
      <c r="N54" s="44"/>
      <c r="O54" s="44"/>
      <c r="P54" s="7"/>
      <c r="Q54" s="28">
        <f t="shared" ca="1" si="4"/>
        <v>-1254.90356756954</v>
      </c>
      <c r="R54" s="27">
        <f t="shared" ca="1" si="5"/>
        <v>3669.8925844644973</v>
      </c>
      <c r="S54" s="7"/>
      <c r="T54" s="28">
        <f t="shared" ca="1" si="6"/>
        <v>0.32463210184869729</v>
      </c>
      <c r="U54" s="27">
        <f t="shared" ca="1" si="7"/>
        <v>0.95350672938324355</v>
      </c>
      <c r="V54" s="7"/>
      <c r="W54" s="28">
        <f t="shared" ca="1" si="8"/>
        <v>0.32027637161863759</v>
      </c>
      <c r="X54" s="27">
        <f t="shared" ca="1" si="11"/>
        <v>190.77122787531141</v>
      </c>
      <c r="Y54" s="7"/>
      <c r="Z54" s="28">
        <f t="shared" si="12"/>
        <v>190.84499999999994</v>
      </c>
      <c r="AA54" s="27">
        <f t="shared" si="9"/>
        <v>3.330873610968577</v>
      </c>
      <c r="AB54" s="7"/>
      <c r="AC54" s="28">
        <f t="shared" ca="1" si="0"/>
        <v>-7.3772124688531449E-2</v>
      </c>
      <c r="AD54" s="27">
        <f t="shared" ca="1" si="10"/>
        <v>9.0629363052414647E-2</v>
      </c>
      <c r="AE54" s="7">
        <v>115</v>
      </c>
    </row>
    <row r="55" spans="1:31" s="26" customFormat="1" x14ac:dyDescent="0.25">
      <c r="A55" s="26">
        <v>35</v>
      </c>
      <c r="B55" s="26">
        <v>616</v>
      </c>
      <c r="C55" s="26">
        <v>12442</v>
      </c>
      <c r="D55" s="26">
        <v>15032</v>
      </c>
      <c r="E55" s="26">
        <v>14085</v>
      </c>
      <c r="F55" s="26">
        <v>11485</v>
      </c>
      <c r="G55" s="27"/>
      <c r="H55" s="7"/>
      <c r="I55" s="28">
        <f t="shared" si="1"/>
        <v>-1643</v>
      </c>
      <c r="J55" s="27">
        <f t="shared" si="1"/>
        <v>3547</v>
      </c>
      <c r="K55" s="7"/>
      <c r="L55" s="171">
        <f t="shared" si="2"/>
        <v>0.39697168707730374</v>
      </c>
      <c r="M55" s="27">
        <f t="shared" ca="1" si="3"/>
        <v>1.8227953725986811E-4</v>
      </c>
      <c r="N55" s="44"/>
      <c r="O55" s="44"/>
      <c r="P55" s="7"/>
      <c r="Q55" s="28">
        <f t="shared" ca="1" si="4"/>
        <v>-1602.90356756954</v>
      </c>
      <c r="R55" s="27">
        <f t="shared" ca="1" si="5"/>
        <v>3525.8925844644973</v>
      </c>
      <c r="S55" s="7"/>
      <c r="T55" s="28">
        <f t="shared" ca="1" si="6"/>
        <v>0.41465652632471289</v>
      </c>
      <c r="U55" s="27">
        <f t="shared" ca="1" si="7"/>
        <v>0.91609283623213866</v>
      </c>
      <c r="V55" s="7"/>
      <c r="W55" s="28">
        <f t="shared" ca="1" si="8"/>
        <v>0.41047278100557</v>
      </c>
      <c r="X55" s="27">
        <f t="shared" ca="1" si="11"/>
        <v>196.34005198827822</v>
      </c>
      <c r="Y55" s="7"/>
      <c r="Z55" s="28">
        <f t="shared" si="12"/>
        <v>196.38899999999995</v>
      </c>
      <c r="AA55" s="27">
        <f t="shared" si="9"/>
        <v>3.4276346646991431</v>
      </c>
      <c r="AB55" s="7"/>
      <c r="AC55" s="28">
        <f t="shared" ca="1" si="0"/>
        <v>-4.8948011721734019E-2</v>
      </c>
      <c r="AD55" s="27">
        <f t="shared" ca="1" si="10"/>
        <v>-2.4782193775735095E-2</v>
      </c>
      <c r="AE55" s="7">
        <v>114</v>
      </c>
    </row>
    <row r="56" spans="1:31" s="26" customFormat="1" x14ac:dyDescent="0.25">
      <c r="A56" s="26">
        <v>36</v>
      </c>
      <c r="B56" s="26">
        <v>629</v>
      </c>
      <c r="C56" s="26">
        <v>12277</v>
      </c>
      <c r="D56" s="26">
        <v>14951</v>
      </c>
      <c r="E56" s="26">
        <v>14261</v>
      </c>
      <c r="F56" s="26">
        <v>11576</v>
      </c>
      <c r="G56" s="27"/>
      <c r="H56" s="7"/>
      <c r="I56" s="28">
        <f t="shared" si="1"/>
        <v>-1984</v>
      </c>
      <c r="J56" s="27">
        <f t="shared" si="1"/>
        <v>3375</v>
      </c>
      <c r="K56" s="7"/>
      <c r="L56" s="171">
        <f t="shared" si="2"/>
        <v>0.48557268522727443</v>
      </c>
      <c r="M56" s="27">
        <f t="shared" ca="1" si="3"/>
        <v>1.7739332902086551E-4</v>
      </c>
      <c r="N56" s="44"/>
      <c r="O56" s="44"/>
      <c r="P56" s="7"/>
      <c r="Q56" s="28">
        <f t="shared" ca="1" si="4"/>
        <v>-1943.90356756954</v>
      </c>
      <c r="R56" s="27">
        <f t="shared" ca="1" si="5"/>
        <v>3353.8925844644973</v>
      </c>
      <c r="S56" s="7"/>
      <c r="T56" s="28">
        <f t="shared" ca="1" si="6"/>
        <v>0.50287011467621101</v>
      </c>
      <c r="U56" s="27">
        <f t="shared" ca="1" si="7"/>
        <v>0.87140401941276324</v>
      </c>
      <c r="V56" s="7"/>
      <c r="W56" s="28">
        <f t="shared" ca="1" si="8"/>
        <v>0.49889159392959931</v>
      </c>
      <c r="X56" s="27">
        <f t="shared" ca="1" si="11"/>
        <v>201.99615174671544</v>
      </c>
      <c r="Y56" s="7"/>
      <c r="Z56" s="28">
        <f t="shared" si="12"/>
        <v>202.04999999999995</v>
      </c>
      <c r="AA56" s="27">
        <f t="shared" si="9"/>
        <v>3.5264377536545419</v>
      </c>
      <c r="AB56" s="7"/>
      <c r="AC56" s="28">
        <f t="shared" ca="1" si="0"/>
        <v>-5.3848253284513703E-2</v>
      </c>
      <c r="AD56" s="27">
        <f t="shared" ca="1" si="10"/>
        <v>2.6213050496579626E-2</v>
      </c>
      <c r="AE56" s="7">
        <v>113</v>
      </c>
    </row>
    <row r="57" spans="1:31" s="26" customFormat="1" x14ac:dyDescent="0.25">
      <c r="A57" s="26">
        <v>37</v>
      </c>
      <c r="B57" s="26">
        <v>641</v>
      </c>
      <c r="C57" s="26">
        <v>12107</v>
      </c>
      <c r="D57" s="26">
        <v>14840</v>
      </c>
      <c r="E57" s="26">
        <v>14418</v>
      </c>
      <c r="F57" s="26">
        <v>11678</v>
      </c>
      <c r="G57" s="27"/>
      <c r="H57" s="7"/>
      <c r="I57" s="28">
        <f t="shared" si="1"/>
        <v>-2311</v>
      </c>
      <c r="J57" s="27">
        <f t="shared" si="1"/>
        <v>3162</v>
      </c>
      <c r="K57" s="7"/>
      <c r="L57" s="171">
        <f t="shared" si="2"/>
        <v>0.57098583968928407</v>
      </c>
      <c r="M57" s="27">
        <f t="shared" ca="1" si="3"/>
        <v>1.6260220948095212E-4</v>
      </c>
      <c r="N57" s="44"/>
      <c r="O57" s="44"/>
      <c r="P57" s="7"/>
      <c r="Q57" s="28">
        <f t="shared" ca="1" si="4"/>
        <v>-2270.90356756954</v>
      </c>
      <c r="R57" s="27">
        <f t="shared" ca="1" si="5"/>
        <v>3140.8925844644973</v>
      </c>
      <c r="S57" s="7"/>
      <c r="T57" s="28">
        <f t="shared" ca="1" si="6"/>
        <v>0.58746203077867398</v>
      </c>
      <c r="U57" s="27">
        <f t="shared" ca="1" si="7"/>
        <v>0.81606263579342053</v>
      </c>
      <c r="V57" s="7"/>
      <c r="W57" s="28">
        <f t="shared" ca="1" si="8"/>
        <v>0.58373739682874559</v>
      </c>
      <c r="X57" s="27">
        <f t="shared" ca="1" si="11"/>
        <v>207.78088333647599</v>
      </c>
      <c r="Y57" s="7"/>
      <c r="Z57" s="28">
        <f t="shared" si="12"/>
        <v>207.81899999999996</v>
      </c>
      <c r="AA57" s="27">
        <f t="shared" si="9"/>
        <v>3.627125798202095</v>
      </c>
      <c r="AB57" s="7"/>
      <c r="AC57" s="28">
        <f t="shared" ca="1" si="0"/>
        <v>-3.8116663523965144E-2</v>
      </c>
      <c r="AD57" s="27">
        <f t="shared" ca="1" si="10"/>
        <v>4.2090292792238415E-3</v>
      </c>
      <c r="AE57" s="7">
        <v>112</v>
      </c>
    </row>
    <row r="58" spans="1:31" s="26" customFormat="1" x14ac:dyDescent="0.25">
      <c r="A58" s="26">
        <v>38</v>
      </c>
      <c r="B58" s="26">
        <v>618</v>
      </c>
      <c r="C58" s="26">
        <v>11961</v>
      </c>
      <c r="D58" s="26">
        <v>14722</v>
      </c>
      <c r="E58" s="26">
        <v>14568</v>
      </c>
      <c r="F58" s="26">
        <v>11801</v>
      </c>
      <c r="G58" s="27"/>
      <c r="H58" s="7"/>
      <c r="I58" s="28">
        <f t="shared" si="1"/>
        <v>-2607</v>
      </c>
      <c r="J58" s="27">
        <f t="shared" si="1"/>
        <v>2921</v>
      </c>
      <c r="K58" s="7"/>
      <c r="L58" s="171">
        <f t="shared" si="2"/>
        <v>0.64786732976580974</v>
      </c>
      <c r="M58" s="27">
        <f t="shared" ca="1" si="3"/>
        <v>1.6204341936546917E-4</v>
      </c>
      <c r="N58" s="44"/>
      <c r="O58" s="44"/>
      <c r="P58" s="7"/>
      <c r="Q58" s="28">
        <f t="shared" ca="1" si="4"/>
        <v>-2566.90356756954</v>
      </c>
      <c r="R58" s="27">
        <f t="shared" ca="1" si="5"/>
        <v>2899.8925844644973</v>
      </c>
      <c r="S58" s="7"/>
      <c r="T58" s="28">
        <f t="shared" ca="1" si="6"/>
        <v>0.66403452975827348</v>
      </c>
      <c r="U58" s="27">
        <f t="shared" ca="1" si="7"/>
        <v>0.75344632850580739</v>
      </c>
      <c r="V58" s="7"/>
      <c r="W58" s="28">
        <f t="shared" ca="1" si="8"/>
        <v>0.66059695738665825</v>
      </c>
      <c r="X58" s="27">
        <f t="shared" ca="1" si="11"/>
        <v>213.44759977570516</v>
      </c>
      <c r="Y58" s="7"/>
      <c r="Z58" s="28">
        <f t="shared" si="12"/>
        <v>213.38099999999997</v>
      </c>
      <c r="AA58" s="27">
        <f t="shared" si="9"/>
        <v>3.7242010111980197</v>
      </c>
      <c r="AB58" s="7"/>
      <c r="AC58" s="28">
        <f t="shared" ca="1" si="0"/>
        <v>6.6599775705185493E-2</v>
      </c>
      <c r="AD58" s="27">
        <f t="shared" ca="1" si="10"/>
        <v>-4.8909779752079885E-3</v>
      </c>
      <c r="AE58" s="7">
        <v>111</v>
      </c>
    </row>
    <row r="59" spans="1:31" s="26" customFormat="1" x14ac:dyDescent="0.25">
      <c r="A59" s="26">
        <v>39</v>
      </c>
      <c r="B59" s="26">
        <v>605</v>
      </c>
      <c r="C59" s="26">
        <v>11840</v>
      </c>
      <c r="D59" s="26">
        <v>14606</v>
      </c>
      <c r="E59" s="26">
        <v>14709</v>
      </c>
      <c r="F59" s="26">
        <v>11935</v>
      </c>
      <c r="G59" s="27"/>
      <c r="H59" s="7"/>
      <c r="I59" s="28">
        <f t="shared" si="1"/>
        <v>-2869</v>
      </c>
      <c r="J59" s="27">
        <f t="shared" si="1"/>
        <v>2671</v>
      </c>
      <c r="K59" s="7"/>
      <c r="L59" s="171">
        <f t="shared" si="2"/>
        <v>0.71722689731436184</v>
      </c>
      <c r="M59" s="27">
        <f t="shared" ca="1" si="3"/>
        <v>1.3098182711795237E-4</v>
      </c>
      <c r="N59" s="44"/>
      <c r="O59" s="44"/>
      <c r="P59" s="7"/>
      <c r="Q59" s="28">
        <f t="shared" ca="1" si="4"/>
        <v>-2828.90356756954</v>
      </c>
      <c r="R59" s="27">
        <f t="shared" ca="1" si="5"/>
        <v>2649.8925844644973</v>
      </c>
      <c r="S59" s="7"/>
      <c r="T59" s="28">
        <f t="shared" ca="1" si="6"/>
        <v>0.73181153899021634</v>
      </c>
      <c r="U59" s="27">
        <f t="shared" ca="1" si="7"/>
        <v>0.68849165289625025</v>
      </c>
      <c r="V59" s="7"/>
      <c r="W59" s="28">
        <f t="shared" ca="1" si="8"/>
        <v>0.7286716265430484</v>
      </c>
      <c r="X59" s="27">
        <f t="shared" ca="1" si="11"/>
        <v>218.82841846965141</v>
      </c>
      <c r="Y59" s="7"/>
      <c r="Z59" s="28">
        <f t="shared" si="12"/>
        <v>218.82599999999996</v>
      </c>
      <c r="AA59" s="27">
        <f t="shared" si="9"/>
        <v>3.8192341889691113</v>
      </c>
      <c r="AB59" s="7"/>
      <c r="AC59" s="28">
        <f t="shared" ca="1" si="0"/>
        <v>2.4184696514453208E-3</v>
      </c>
      <c r="AD59" s="27">
        <f t="shared" ca="1" si="10"/>
        <v>0.13014744991420457</v>
      </c>
      <c r="AE59" s="7">
        <v>110</v>
      </c>
    </row>
    <row r="60" spans="1:31" s="26" customFormat="1" x14ac:dyDescent="0.25">
      <c r="A60" s="26">
        <v>40</v>
      </c>
      <c r="B60" s="26">
        <v>608</v>
      </c>
      <c r="C60" s="26">
        <v>11716</v>
      </c>
      <c r="D60" s="26">
        <v>14459</v>
      </c>
      <c r="E60" s="26">
        <v>14819</v>
      </c>
      <c r="F60" s="26">
        <v>12073</v>
      </c>
      <c r="G60" s="27"/>
      <c r="H60" s="7"/>
      <c r="I60" s="28">
        <f t="shared" si="1"/>
        <v>-3103</v>
      </c>
      <c r="J60" s="27">
        <f t="shared" si="1"/>
        <v>2386</v>
      </c>
      <c r="K60" s="7"/>
      <c r="L60" s="171">
        <f t="shared" si="2"/>
        <v>0.78040858177691452</v>
      </c>
      <c r="M60" s="27">
        <f t="shared" ca="1" si="3"/>
        <v>8.3464065153162283E-5</v>
      </c>
      <c r="N60" s="44"/>
      <c r="O60" s="44"/>
      <c r="P60" s="7"/>
      <c r="Q60" s="28">
        <f t="shared" ca="1" si="4"/>
        <v>-3062.90356756954</v>
      </c>
      <c r="R60" s="27">
        <f t="shared" ca="1" si="5"/>
        <v>2364.8925844644973</v>
      </c>
      <c r="S60" s="7"/>
      <c r="T60" s="28">
        <f t="shared" ca="1" si="6"/>
        <v>0.7923452037240889</v>
      </c>
      <c r="U60" s="27">
        <f t="shared" ca="1" si="7"/>
        <v>0.61444332270135504</v>
      </c>
      <c r="V60" s="7"/>
      <c r="W60" s="28">
        <f t="shared" ca="1" si="8"/>
        <v>0.78954444873923191</v>
      </c>
      <c r="X60" s="27">
        <f t="shared" ca="1" si="11"/>
        <v>224.31343081359103</v>
      </c>
      <c r="Y60" s="7"/>
      <c r="Z60" s="28">
        <f t="shared" si="12"/>
        <v>224.29799999999997</v>
      </c>
      <c r="AA60" s="27">
        <f t="shared" si="9"/>
        <v>3.9147386056382407</v>
      </c>
      <c r="AB60" s="7"/>
      <c r="AC60" s="28">
        <f t="shared" ca="1" si="0"/>
        <v>1.5430813591052583E-2</v>
      </c>
      <c r="AD60" s="27">
        <f t="shared" ca="1" si="10"/>
        <v>8.9752321300352378E-2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11596</v>
      </c>
      <c r="D61" s="26">
        <v>14294</v>
      </c>
      <c r="E61" s="26">
        <v>14924</v>
      </c>
      <c r="F61" s="26">
        <v>12225</v>
      </c>
      <c r="G61" s="27"/>
      <c r="H61" s="7"/>
      <c r="I61" s="28">
        <f t="shared" si="1"/>
        <v>-3328</v>
      </c>
      <c r="J61" s="27">
        <f t="shared" si="1"/>
        <v>2069</v>
      </c>
      <c r="K61" s="7"/>
      <c r="L61" s="171">
        <f t="shared" si="2"/>
        <v>0.83836625333805603</v>
      </c>
      <c r="M61" s="27">
        <f t="shared" ca="1" si="3"/>
        <v>9.527292780544439E-5</v>
      </c>
      <c r="N61" s="44"/>
      <c r="O61" s="44"/>
      <c r="P61" s="7"/>
      <c r="Q61" s="28">
        <f t="shared" ca="1" si="4"/>
        <v>-3287.90356756954</v>
      </c>
      <c r="R61" s="27">
        <f t="shared" ca="1" si="5"/>
        <v>2047.8925844644975</v>
      </c>
      <c r="S61" s="7"/>
      <c r="T61" s="28">
        <f t="shared" ca="1" si="6"/>
        <v>0.85055065058358181</v>
      </c>
      <c r="U61" s="27">
        <f t="shared" ca="1" si="7"/>
        <v>0.53208079402843655</v>
      </c>
      <c r="V61" s="7"/>
      <c r="W61" s="28">
        <f t="shared" ca="1" si="8"/>
        <v>0.84812703854240534</v>
      </c>
      <c r="X61" s="27">
        <f t="shared" ca="1" si="11"/>
        <v>230.10187437465413</v>
      </c>
      <c r="Y61" s="7"/>
      <c r="Z61" s="28">
        <f t="shared" si="12"/>
        <v>229.96799999999996</v>
      </c>
      <c r="AA61" s="27">
        <f t="shared" si="9"/>
        <v>4.0136987742263193</v>
      </c>
      <c r="AB61" s="7"/>
      <c r="AC61" s="28">
        <f t="shared" ca="1" si="0"/>
        <v>0.13387437465416951</v>
      </c>
      <c r="AD61" s="27">
        <f t="shared" ca="1" si="10"/>
        <v>1.8891737266216069E-2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11507</v>
      </c>
      <c r="D62" s="26">
        <v>14129</v>
      </c>
      <c r="E62" s="26">
        <v>15022</v>
      </c>
      <c r="F62" s="26">
        <v>12398</v>
      </c>
      <c r="G62" s="27"/>
      <c r="H62" s="7"/>
      <c r="I62" s="28">
        <f t="shared" si="1"/>
        <v>-3515</v>
      </c>
      <c r="J62" s="27">
        <f t="shared" si="1"/>
        <v>1731</v>
      </c>
      <c r="K62" s="7"/>
      <c r="L62" s="171">
        <f t="shared" si="2"/>
        <v>0.88869726856851317</v>
      </c>
      <c r="M62" s="27">
        <f t="shared" ca="1" si="3"/>
        <v>6.7353991235808377E-5</v>
      </c>
      <c r="N62" s="44"/>
      <c r="O62" s="44"/>
      <c r="P62" s="7"/>
      <c r="Q62" s="28">
        <f t="shared" ca="1" si="4"/>
        <v>-3474.90356756954</v>
      </c>
      <c r="R62" s="27">
        <f t="shared" ca="1" si="5"/>
        <v>1709.8925844644975</v>
      </c>
      <c r="S62" s="7"/>
      <c r="T62" s="28">
        <f t="shared" ca="1" si="6"/>
        <v>0.89892584419569366</v>
      </c>
      <c r="U62" s="27">
        <f t="shared" ca="1" si="7"/>
        <v>0.44426207260431522</v>
      </c>
      <c r="V62" s="7"/>
      <c r="W62" s="28">
        <f t="shared" ca="1" si="8"/>
        <v>0.89690421631026274</v>
      </c>
      <c r="X62" s="27">
        <f t="shared" ca="1" si="11"/>
        <v>235.8538629847443</v>
      </c>
      <c r="Y62" s="7"/>
      <c r="Z62" s="28">
        <f t="shared" si="12"/>
        <v>235.70999999999995</v>
      </c>
      <c r="AA62" s="27">
        <f t="shared" si="9"/>
        <v>4.1139155798758331</v>
      </c>
      <c r="AB62" s="7"/>
      <c r="AC62" s="28">
        <f t="shared" ca="1" si="0"/>
        <v>0.14386298474434511</v>
      </c>
      <c r="AD62" s="27">
        <f t="shared" ca="1" si="10"/>
        <v>4.2473530427770356E-2</v>
      </c>
      <c r="AE62" s="7">
        <v>107</v>
      </c>
    </row>
    <row r="63" spans="1:31" s="26" customFormat="1" x14ac:dyDescent="0.25">
      <c r="A63" s="26">
        <v>43</v>
      </c>
      <c r="B63" s="26">
        <v>636</v>
      </c>
      <c r="C63" s="26">
        <v>11430</v>
      </c>
      <c r="D63" s="26">
        <v>13956</v>
      </c>
      <c r="E63" s="26">
        <v>15102</v>
      </c>
      <c r="F63" s="26">
        <v>12578</v>
      </c>
      <c r="G63" s="27"/>
      <c r="H63" s="7"/>
      <c r="I63" s="28">
        <f t="shared" si="1"/>
        <v>-3672</v>
      </c>
      <c r="J63" s="27">
        <f t="shared" si="1"/>
        <v>1378</v>
      </c>
      <c r="K63" s="7"/>
      <c r="L63" s="171">
        <f t="shared" si="2"/>
        <v>0.92999477167780165</v>
      </c>
      <c r="M63" s="27">
        <f t="shared" ca="1" si="3"/>
        <v>6.3101291758056331E-5</v>
      </c>
      <c r="N63" s="44"/>
      <c r="O63" s="44"/>
      <c r="P63" s="7"/>
      <c r="Q63" s="28">
        <f t="shared" ca="1" si="4"/>
        <v>-3631.90356756954</v>
      </c>
      <c r="R63" s="27">
        <f t="shared" ca="1" si="5"/>
        <v>1356.8925844644975</v>
      </c>
      <c r="S63" s="7"/>
      <c r="T63" s="28">
        <f t="shared" ca="1" si="6"/>
        <v>0.93954031155987316</v>
      </c>
      <c r="U63" s="27">
        <f t="shared" ca="1" si="7"/>
        <v>0.35254607064362048</v>
      </c>
      <c r="V63" s="7"/>
      <c r="W63" s="28">
        <f t="shared" ca="1" si="8"/>
        <v>0.93793840382928351</v>
      </c>
      <c r="X63" s="27">
        <f t="shared" ca="1" si="11"/>
        <v>241.60447717571378</v>
      </c>
      <c r="Y63" s="7"/>
      <c r="Z63" s="28">
        <f t="shared" si="12"/>
        <v>241.43399999999994</v>
      </c>
      <c r="AA63" s="27">
        <f t="shared" si="9"/>
        <v>4.2138182262599884</v>
      </c>
      <c r="AB63" s="7"/>
      <c r="AC63" s="28">
        <f t="shared" ca="1" si="0"/>
        <v>0.17047717571384169</v>
      </c>
      <c r="AD63" s="27">
        <f t="shared" ca="1" si="10"/>
        <v>-9.8647118342682916E-3</v>
      </c>
      <c r="AE63" s="7">
        <v>106</v>
      </c>
    </row>
    <row r="64" spans="1:31" s="26" customFormat="1" x14ac:dyDescent="0.25">
      <c r="A64" s="26">
        <v>44</v>
      </c>
      <c r="B64" s="26">
        <v>627</v>
      </c>
      <c r="C64" s="26">
        <v>11372</v>
      </c>
      <c r="D64" s="26">
        <v>13772</v>
      </c>
      <c r="E64" s="26">
        <v>15157</v>
      </c>
      <c r="F64" s="26">
        <v>12758</v>
      </c>
      <c r="G64" s="27"/>
      <c r="H64" s="7"/>
      <c r="I64" s="28">
        <f t="shared" si="1"/>
        <v>-3785</v>
      </c>
      <c r="J64" s="27">
        <f t="shared" si="1"/>
        <v>1014</v>
      </c>
      <c r="K64" s="7"/>
      <c r="L64" s="171">
        <f t="shared" si="2"/>
        <v>0.96163125778461622</v>
      </c>
      <c r="M64" s="27">
        <f t="shared" ca="1" si="3"/>
        <v>3.5663374535189891E-5</v>
      </c>
      <c r="N64" s="44"/>
      <c r="O64" s="44"/>
      <c r="P64" s="7"/>
      <c r="Q64" s="28">
        <f t="shared" ca="1" si="4"/>
        <v>-3744.90356756954</v>
      </c>
      <c r="R64" s="27">
        <f t="shared" ca="1" si="5"/>
        <v>992.89258446449753</v>
      </c>
      <c r="S64" s="7"/>
      <c r="T64" s="28">
        <f t="shared" ca="1" si="6"/>
        <v>0.96877238042708513</v>
      </c>
      <c r="U64" s="27">
        <f t="shared" ca="1" si="7"/>
        <v>0.2579720629561052</v>
      </c>
      <c r="V64" s="7"/>
      <c r="W64" s="28">
        <f t="shared" ca="1" si="8"/>
        <v>0.96760313977735435</v>
      </c>
      <c r="X64" s="27">
        <f t="shared" ca="1" si="11"/>
        <v>247.27602875033097</v>
      </c>
      <c r="Y64" s="7"/>
      <c r="Z64" s="28">
        <f t="shared" si="12"/>
        <v>247.07699999999994</v>
      </c>
      <c r="AA64" s="27">
        <f t="shared" si="9"/>
        <v>4.3123071559500286</v>
      </c>
      <c r="AB64" s="7"/>
      <c r="AC64" s="28">
        <f t="shared" ca="1" si="0"/>
        <v>0.19902875033102418</v>
      </c>
      <c r="AD64" s="27">
        <f t="shared" ca="1" si="10"/>
        <v>2.2688655389600854E-2</v>
      </c>
      <c r="AE64" s="7">
        <v>105</v>
      </c>
    </row>
    <row r="65" spans="1:31" s="26" customFormat="1" x14ac:dyDescent="0.25">
      <c r="A65" s="26">
        <v>45</v>
      </c>
      <c r="B65" s="26">
        <v>632</v>
      </c>
      <c r="C65" s="26">
        <v>11330</v>
      </c>
      <c r="D65" s="26">
        <v>13581</v>
      </c>
      <c r="E65" s="26">
        <v>15196</v>
      </c>
      <c r="F65" s="26">
        <v>12941</v>
      </c>
      <c r="G65" s="27"/>
      <c r="H65" s="7"/>
      <c r="I65" s="28">
        <f t="shared" si="1"/>
        <v>-3866</v>
      </c>
      <c r="J65" s="27">
        <f t="shared" si="1"/>
        <v>640</v>
      </c>
      <c r="K65" s="7"/>
      <c r="L65" s="171">
        <f t="shared" si="2"/>
        <v>0.98408724943448345</v>
      </c>
      <c r="M65" s="27">
        <f t="shared" ca="1" si="3"/>
        <v>2.4150441326887816E-5</v>
      </c>
      <c r="N65" s="44"/>
      <c r="O65" s="44"/>
      <c r="P65" s="7"/>
      <c r="Q65" s="28">
        <f t="shared" ca="1" si="4"/>
        <v>-3825.90356756954</v>
      </c>
      <c r="R65" s="27">
        <f t="shared" ca="1" si="5"/>
        <v>618.89258446449753</v>
      </c>
      <c r="S65" s="7"/>
      <c r="T65" s="28">
        <f t="shared" ca="1" si="6"/>
        <v>0.9897263412965025</v>
      </c>
      <c r="U65" s="27">
        <f t="shared" ca="1" si="7"/>
        <v>0.16079986824420764</v>
      </c>
      <c r="V65" s="7"/>
      <c r="W65" s="28">
        <f t="shared" ca="1" si="8"/>
        <v>0.98900155928703526</v>
      </c>
      <c r="X65" s="27">
        <f t="shared" ca="1" si="11"/>
        <v>252.96957778912133</v>
      </c>
      <c r="Y65" s="7"/>
      <c r="Z65" s="28">
        <f t="shared" si="12"/>
        <v>252.76499999999993</v>
      </c>
      <c r="AA65" s="27">
        <f t="shared" si="9"/>
        <v>4.4115814838034657</v>
      </c>
      <c r="AB65" s="7"/>
      <c r="AC65" s="28">
        <f t="shared" ca="1" si="0"/>
        <v>0.20457778912140157</v>
      </c>
      <c r="AD65" s="27">
        <f t="shared" ca="1" si="10"/>
        <v>7.9606292564761816E-2</v>
      </c>
      <c r="AE65" s="7">
        <v>104</v>
      </c>
    </row>
    <row r="66" spans="1:31" s="26" customFormat="1" x14ac:dyDescent="0.25">
      <c r="A66" s="26">
        <v>46</v>
      </c>
      <c r="B66" s="26">
        <v>619</v>
      </c>
      <c r="C66" s="26">
        <v>11302</v>
      </c>
      <c r="D66" s="26">
        <v>13392</v>
      </c>
      <c r="E66" s="26">
        <v>15208</v>
      </c>
      <c r="F66" s="26">
        <v>13121</v>
      </c>
      <c r="G66" s="27"/>
      <c r="H66" s="7"/>
      <c r="I66" s="28">
        <f t="shared" si="1"/>
        <v>-3906</v>
      </c>
      <c r="J66" s="27">
        <f t="shared" si="1"/>
        <v>271</v>
      </c>
      <c r="K66" s="7"/>
      <c r="L66" s="171">
        <f t="shared" si="2"/>
        <v>0.99668867356967239</v>
      </c>
      <c r="M66" s="27">
        <f t="shared" ca="1" si="3"/>
        <v>9.6033639542630433E-6</v>
      </c>
      <c r="N66" s="44"/>
      <c r="O66" s="44"/>
      <c r="P66" s="7"/>
      <c r="Q66" s="28">
        <f t="shared" ca="1" si="4"/>
        <v>-3865.90356756954</v>
      </c>
      <c r="R66" s="27">
        <f t="shared" ca="1" si="5"/>
        <v>249.8925844644975</v>
      </c>
      <c r="S66" s="7"/>
      <c r="T66" s="28">
        <f t="shared" ca="1" si="6"/>
        <v>1.0000739762937456</v>
      </c>
      <c r="U66" s="27">
        <f t="shared" ca="1" si="7"/>
        <v>6.4926767044501218E-2</v>
      </c>
      <c r="V66" s="7"/>
      <c r="W66" s="28">
        <f t="shared" ca="1" si="8"/>
        <v>0.9997876030548758</v>
      </c>
      <c r="X66" s="27">
        <f t="shared" ca="1" si="11"/>
        <v>258.48877830621473</v>
      </c>
      <c r="Y66" s="7"/>
      <c r="Z66" s="28">
        <f t="shared" si="12"/>
        <v>258.33599999999996</v>
      </c>
      <c r="AA66" s="27">
        <f t="shared" si="9"/>
        <v>4.5088137764320697</v>
      </c>
      <c r="AB66" s="7"/>
      <c r="AC66" s="28">
        <f t="shared" ca="1" si="0"/>
        <v>0.15277830621477051</v>
      </c>
      <c r="AD66" s="27">
        <f t="shared" ca="1" si="10"/>
        <v>-6.6978709759325739E-2</v>
      </c>
      <c r="AE66" s="7">
        <v>103</v>
      </c>
    </row>
    <row r="67" spans="1:31" s="26" customFormat="1" x14ac:dyDescent="0.25">
      <c r="A67" s="26">
        <v>47</v>
      </c>
      <c r="B67" s="26">
        <v>608</v>
      </c>
      <c r="C67" s="26">
        <v>11296</v>
      </c>
      <c r="D67" s="26">
        <v>13202</v>
      </c>
      <c r="E67" s="26">
        <v>15209</v>
      </c>
      <c r="F67" s="26">
        <v>13300</v>
      </c>
      <c r="G67" s="27"/>
      <c r="H67" s="7"/>
      <c r="I67" s="28">
        <f t="shared" si="1"/>
        <v>-3913</v>
      </c>
      <c r="J67" s="27">
        <f t="shared" si="1"/>
        <v>-98</v>
      </c>
      <c r="K67" s="7"/>
      <c r="L67" s="171">
        <f t="shared" si="2"/>
        <v>0.99990056477436196</v>
      </c>
      <c r="M67" s="27">
        <f t="shared" ca="1" si="3"/>
        <v>4.563324658878105E-6</v>
      </c>
      <c r="N67" s="44"/>
      <c r="O67" s="44"/>
      <c r="P67" s="7"/>
      <c r="Q67" s="28">
        <f t="shared" ca="1" si="4"/>
        <v>-3872.90356756954</v>
      </c>
      <c r="R67" s="27">
        <f t="shared" ca="1" si="5"/>
        <v>-119.10741553550248</v>
      </c>
      <c r="S67" s="7"/>
      <c r="T67" s="28">
        <f t="shared" ca="1" si="6"/>
        <v>1.0018848124182633</v>
      </c>
      <c r="U67" s="27">
        <f t="shared" ca="1" si="7"/>
        <v>-3.0946334155205184E-2</v>
      </c>
      <c r="V67" s="7"/>
      <c r="W67" s="28">
        <f t="shared" ca="1" si="8"/>
        <v>1.0020367587400116</v>
      </c>
      <c r="X67" s="27">
        <f t="shared" ca="1" si="11"/>
        <v>263.97330900963129</v>
      </c>
      <c r="Y67" s="7"/>
      <c r="Z67" s="28">
        <f t="shared" si="12"/>
        <v>263.80799999999994</v>
      </c>
      <c r="AA67" s="27">
        <f t="shared" si="9"/>
        <v>4.6043181931012001</v>
      </c>
      <c r="AB67" s="7"/>
      <c r="AC67" s="28">
        <f t="shared" ca="1" si="0"/>
        <v>0.16530900963135764</v>
      </c>
      <c r="AD67" s="27">
        <f t="shared" ca="1" si="10"/>
        <v>-4.5538417702630341E-2</v>
      </c>
      <c r="AE67" s="7">
        <v>102</v>
      </c>
    </row>
    <row r="68" spans="1:31" s="26" customFormat="1" x14ac:dyDescent="0.25">
      <c r="A68" s="26">
        <v>48</v>
      </c>
      <c r="B68" s="26">
        <v>620</v>
      </c>
      <c r="C68" s="26">
        <v>11318</v>
      </c>
      <c r="D68" s="26">
        <v>13024</v>
      </c>
      <c r="E68" s="26">
        <v>15203</v>
      </c>
      <c r="F68" s="26">
        <v>13502</v>
      </c>
      <c r="G68" s="27"/>
      <c r="H68" s="7"/>
      <c r="I68" s="28">
        <f t="shared" si="1"/>
        <v>-3885</v>
      </c>
      <c r="J68" s="27">
        <f t="shared" si="1"/>
        <v>-478</v>
      </c>
      <c r="K68" s="7"/>
      <c r="L68" s="171">
        <f t="shared" si="2"/>
        <v>0.99379124336322477</v>
      </c>
      <c r="M68" s="27">
        <f t="shared" ca="1" si="3"/>
        <v>2.1125508998403052E-6</v>
      </c>
      <c r="N68" s="44"/>
      <c r="O68" s="44"/>
      <c r="P68" s="7"/>
      <c r="Q68" s="28">
        <f t="shared" ca="1" si="4"/>
        <v>-3844.90356756954</v>
      </c>
      <c r="R68" s="27">
        <f t="shared" ca="1" si="5"/>
        <v>-499.10741553550247</v>
      </c>
      <c r="S68" s="7"/>
      <c r="T68" s="28">
        <f t="shared" ca="1" si="6"/>
        <v>0.99464146792019303</v>
      </c>
      <c r="U68" s="27">
        <f t="shared" ca="1" si="7"/>
        <v>-0.12967744108173213</v>
      </c>
      <c r="V68" s="7"/>
      <c r="W68" s="28">
        <f t="shared" ca="1" si="8"/>
        <v>0.99524470505857154</v>
      </c>
      <c r="X68" s="27">
        <f t="shared" ca="1" si="11"/>
        <v>269.62802884330767</v>
      </c>
      <c r="Y68" s="7"/>
      <c r="Z68" s="28">
        <f t="shared" si="12"/>
        <v>269.38799999999992</v>
      </c>
      <c r="AA68" s="27">
        <f t="shared" si="9"/>
        <v>4.7017075653624829</v>
      </c>
      <c r="AB68" s="7"/>
      <c r="AC68" s="28">
        <f t="shared" ca="1" si="0"/>
        <v>0.24002884330775487</v>
      </c>
      <c r="AD68" s="27">
        <f t="shared" ca="1" si="10"/>
        <v>-8.8448371365473122E-2</v>
      </c>
      <c r="AE68" s="7">
        <v>101</v>
      </c>
    </row>
    <row r="69" spans="1:31" s="26" customFormat="1" x14ac:dyDescent="0.25">
      <c r="A69" s="26">
        <v>49</v>
      </c>
      <c r="B69" s="26">
        <v>627</v>
      </c>
      <c r="C69" s="26">
        <v>11350</v>
      </c>
      <c r="D69" s="26">
        <v>12838</v>
      </c>
      <c r="E69" s="26">
        <v>15167</v>
      </c>
      <c r="F69" s="26">
        <v>13676</v>
      </c>
      <c r="G69" s="27"/>
      <c r="H69" s="7"/>
      <c r="I69" s="28">
        <f t="shared" si="1"/>
        <v>-3817</v>
      </c>
      <c r="J69" s="27">
        <f t="shared" si="1"/>
        <v>-838</v>
      </c>
      <c r="K69" s="7"/>
      <c r="L69" s="171">
        <f t="shared" si="2"/>
        <v>0.97803496651883137</v>
      </c>
      <c r="M69" s="27">
        <f t="shared" ca="1" si="3"/>
        <v>2.133109245222783E-9</v>
      </c>
      <c r="N69" s="44"/>
      <c r="O69" s="44"/>
      <c r="P69" s="7"/>
      <c r="Q69" s="28">
        <f t="shared" ca="1" si="4"/>
        <v>-3776.90356756954</v>
      </c>
      <c r="R69" s="27">
        <f t="shared" ca="1" si="5"/>
        <v>-859.10741553550247</v>
      </c>
      <c r="S69" s="7"/>
      <c r="T69" s="28">
        <f t="shared" ca="1" si="6"/>
        <v>0.97705048842487963</v>
      </c>
      <c r="U69" s="27">
        <f t="shared" ca="1" si="7"/>
        <v>-0.22321217395949447</v>
      </c>
      <c r="V69" s="7"/>
      <c r="W69" s="28">
        <f t="shared" ca="1" si="8"/>
        <v>0.97808115211447788</v>
      </c>
      <c r="X69" s="27">
        <f t="shared" ca="1" si="11"/>
        <v>275.05993880587857</v>
      </c>
      <c r="Y69" s="7"/>
      <c r="Z69" s="28">
        <f t="shared" si="12"/>
        <v>275.03099999999989</v>
      </c>
      <c r="AA69" s="27">
        <f t="shared" si="9"/>
        <v>4.8001964950525222</v>
      </c>
      <c r="AB69" s="7"/>
      <c r="AC69" s="28">
        <f t="shared" ca="1" si="0"/>
        <v>2.8938805878681251E-2</v>
      </c>
      <c r="AD69" s="27">
        <f t="shared" ca="1" si="10"/>
        <v>5.5063945550273274E-2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11406</v>
      </c>
      <c r="D70" s="26">
        <v>12654</v>
      </c>
      <c r="E70" s="26">
        <v>15118</v>
      </c>
      <c r="F70" s="26">
        <v>13869</v>
      </c>
      <c r="G70" s="27"/>
      <c r="H70" s="7"/>
      <c r="I70" s="28">
        <f t="shared" si="1"/>
        <v>-3712</v>
      </c>
      <c r="J70" s="27">
        <f t="shared" si="1"/>
        <v>-1215</v>
      </c>
      <c r="K70" s="7"/>
      <c r="L70" s="171">
        <f t="shared" si="2"/>
        <v>0.95222538276728874</v>
      </c>
      <c r="M70" s="27">
        <f t="shared" ca="1" si="3"/>
        <v>7.3831619983930947E-7</v>
      </c>
      <c r="N70" s="44"/>
      <c r="O70" s="44"/>
      <c r="P70" s="7"/>
      <c r="Q70" s="28">
        <f t="shared" ca="1" si="4"/>
        <v>-3671.90356756954</v>
      </c>
      <c r="R70" s="27">
        <f t="shared" ca="1" si="5"/>
        <v>-1236.1074155355025</v>
      </c>
      <c r="S70" s="7"/>
      <c r="T70" s="28">
        <f t="shared" ca="1" si="6"/>
        <v>0.94988794655711628</v>
      </c>
      <c r="U70" s="27">
        <f t="shared" ca="1" si="7"/>
        <v>-0.3211638247787067</v>
      </c>
      <c r="V70" s="7"/>
      <c r="W70" s="28">
        <f t="shared" ca="1" si="8"/>
        <v>0.95136612948691135</v>
      </c>
      <c r="X70" s="27">
        <f t="shared" ca="1" si="11"/>
        <v>280.85812357618317</v>
      </c>
      <c r="Y70" s="7"/>
      <c r="Z70" s="28">
        <f t="shared" si="12"/>
        <v>280.78199999999987</v>
      </c>
      <c r="AA70" s="27">
        <f t="shared" si="9"/>
        <v>4.9005703803347158</v>
      </c>
      <c r="AB70" s="7"/>
      <c r="AC70" s="28">
        <f t="shared" ca="1" si="0"/>
        <v>7.6123576183306341E-2</v>
      </c>
      <c r="AD70" s="27">
        <f t="shared" ca="1" si="10"/>
        <v>2.7772448998575783E-2</v>
      </c>
      <c r="AE70" s="7">
        <v>99</v>
      </c>
    </row>
    <row r="71" spans="1:31" s="26" customFormat="1" x14ac:dyDescent="0.25">
      <c r="A71" s="26">
        <v>51</v>
      </c>
      <c r="B71" s="26">
        <v>628</v>
      </c>
      <c r="C71" s="26">
        <v>11479</v>
      </c>
      <c r="D71" s="26">
        <v>12486</v>
      </c>
      <c r="E71" s="26">
        <v>15054</v>
      </c>
      <c r="F71" s="26">
        <v>14046</v>
      </c>
      <c r="G71" s="27"/>
      <c r="H71" s="7"/>
      <c r="I71" s="28">
        <f t="shared" si="1"/>
        <v>-3575</v>
      </c>
      <c r="J71" s="27">
        <f t="shared" si="1"/>
        <v>-1560</v>
      </c>
      <c r="K71" s="7"/>
      <c r="L71" s="171">
        <f t="shared" si="2"/>
        <v>0.91751879180729623</v>
      </c>
      <c r="M71" s="27">
        <f t="shared" ca="1" si="3"/>
        <v>1.4015937888367487E-6</v>
      </c>
      <c r="N71" s="44"/>
      <c r="O71" s="44"/>
      <c r="P71" s="7"/>
      <c r="Q71" s="28">
        <f t="shared" ca="1" si="4"/>
        <v>-3534.90356756954</v>
      </c>
      <c r="R71" s="27">
        <f t="shared" ca="1" si="5"/>
        <v>-1581.1074155355025</v>
      </c>
      <c r="S71" s="7"/>
      <c r="T71" s="28">
        <f t="shared" ca="1" si="6"/>
        <v>0.91444729669155844</v>
      </c>
      <c r="U71" s="27">
        <f t="shared" ca="1" si="7"/>
        <v>-0.41080127711989561</v>
      </c>
      <c r="V71" s="7"/>
      <c r="W71" s="28">
        <f t="shared" ca="1" si="8"/>
        <v>0.91633490254354022</v>
      </c>
      <c r="X71" s="27">
        <f t="shared" ca="1" si="11"/>
        <v>286.35150871075018</v>
      </c>
      <c r="Y71" s="7"/>
      <c r="Z71" s="28">
        <f t="shared" si="12"/>
        <v>286.43399999999986</v>
      </c>
      <c r="AA71" s="27">
        <f t="shared" si="9"/>
        <v>4.9992163896574358</v>
      </c>
      <c r="AB71" s="7"/>
      <c r="AC71" s="28">
        <f t="shared" ca="1" si="0"/>
        <v>-8.2491289249674082E-2</v>
      </c>
      <c r="AD71" s="27">
        <f t="shared" ca="1" si="10"/>
        <v>5.998301667892747E-2</v>
      </c>
      <c r="AE71" s="7">
        <v>98</v>
      </c>
    </row>
    <row r="72" spans="1:31" s="26" customFormat="1" x14ac:dyDescent="0.25">
      <c r="A72" s="26">
        <v>52</v>
      </c>
      <c r="B72" s="26">
        <v>640</v>
      </c>
      <c r="C72" s="26">
        <v>11563</v>
      </c>
      <c r="D72" s="26">
        <v>12305</v>
      </c>
      <c r="E72" s="26">
        <v>14955</v>
      </c>
      <c r="F72" s="26">
        <v>14214</v>
      </c>
      <c r="G72" s="27"/>
      <c r="H72" s="7"/>
      <c r="I72" s="28">
        <f t="shared" si="1"/>
        <v>-3392</v>
      </c>
      <c r="J72" s="27">
        <f t="shared" si="1"/>
        <v>-1909</v>
      </c>
      <c r="K72" s="7"/>
      <c r="L72" s="171">
        <f t="shared" si="2"/>
        <v>0.8729731610274245</v>
      </c>
      <c r="M72" s="27">
        <f t="shared" ca="1" si="3"/>
        <v>1.2706649781373076E-5</v>
      </c>
      <c r="N72" s="44"/>
      <c r="O72" s="44"/>
      <c r="P72" s="7"/>
      <c r="Q72" s="28">
        <f t="shared" ca="1" si="4"/>
        <v>-3351.90356756954</v>
      </c>
      <c r="R72" s="27">
        <f t="shared" ca="1" si="5"/>
        <v>-1930.1074155355025</v>
      </c>
      <c r="S72" s="7"/>
      <c r="T72" s="28">
        <f t="shared" ca="1" si="6"/>
        <v>0.86710686657917091</v>
      </c>
      <c r="U72" s="27">
        <f t="shared" ca="1" si="7"/>
        <v>-0.50147800427083744</v>
      </c>
      <c r="V72" s="7"/>
      <c r="W72" s="28">
        <f t="shared" ca="1" si="8"/>
        <v>0.86940852222645559</v>
      </c>
      <c r="X72" s="27">
        <f t="shared" ca="1" si="11"/>
        <v>292.18088592508502</v>
      </c>
      <c r="Y72" s="7"/>
      <c r="Z72" s="28">
        <f t="shared" si="12"/>
        <v>292.19399999999985</v>
      </c>
      <c r="AA72" s="27">
        <f t="shared" si="9"/>
        <v>5.0997473545723082</v>
      </c>
      <c r="AB72" s="7"/>
      <c r="AC72" s="28">
        <f t="shared" ca="1" si="0"/>
        <v>-1.3114074914824414E-2</v>
      </c>
      <c r="AD72" s="27">
        <f t="shared" ca="1" si="10"/>
        <v>3.1658798409353039E-3</v>
      </c>
      <c r="AE72" s="7">
        <v>97</v>
      </c>
    </row>
    <row r="73" spans="1:31" s="26" customFormat="1" x14ac:dyDescent="0.25">
      <c r="A73" s="26">
        <v>53</v>
      </c>
      <c r="B73" s="26">
        <v>638</v>
      </c>
      <c r="C73" s="26">
        <v>11662</v>
      </c>
      <c r="D73" s="26">
        <v>12137</v>
      </c>
      <c r="E73" s="26">
        <v>14844</v>
      </c>
      <c r="F73" s="26">
        <v>14368</v>
      </c>
      <c r="G73" s="27"/>
      <c r="H73" s="7"/>
      <c r="I73" s="28">
        <f t="shared" si="1"/>
        <v>-3182</v>
      </c>
      <c r="J73" s="27">
        <f t="shared" si="1"/>
        <v>-2231</v>
      </c>
      <c r="K73" s="7"/>
      <c r="L73" s="171">
        <f t="shared" si="2"/>
        <v>0.81979222415138131</v>
      </c>
      <c r="M73" s="27">
        <f t="shared" ca="1" si="3"/>
        <v>1.8721887362543283E-5</v>
      </c>
      <c r="N73" s="44"/>
      <c r="O73" s="44"/>
      <c r="P73" s="7"/>
      <c r="Q73" s="28">
        <f t="shared" ca="1" si="4"/>
        <v>-3141.90356756954</v>
      </c>
      <c r="R73" s="27">
        <f t="shared" ca="1" si="5"/>
        <v>-2252.1074155355027</v>
      </c>
      <c r="S73" s="7"/>
      <c r="T73" s="28">
        <f t="shared" ca="1" si="6"/>
        <v>0.81278178284364422</v>
      </c>
      <c r="U73" s="27">
        <f t="shared" ca="1" si="7"/>
        <v>-0.58513962645594719</v>
      </c>
      <c r="V73" s="7"/>
      <c r="W73" s="28">
        <f t="shared" ca="1" si="8"/>
        <v>0.81546534451791064</v>
      </c>
      <c r="X73" s="27">
        <f t="shared" ca="1" si="11"/>
        <v>297.86582617994372</v>
      </c>
      <c r="Y73" s="7"/>
      <c r="Z73" s="28">
        <f t="shared" si="12"/>
        <v>297.93599999999986</v>
      </c>
      <c r="AA73" s="27">
        <f t="shared" si="9"/>
        <v>5.199964160221823</v>
      </c>
      <c r="AB73" s="7"/>
      <c r="AC73" s="28">
        <f t="shared" ca="1" si="0"/>
        <v>-7.0173820056140812E-2</v>
      </c>
      <c r="AD73" s="27">
        <f t="shared" ca="1" si="10"/>
        <v>4.6689769342947329E-2</v>
      </c>
      <c r="AE73" s="7">
        <v>96</v>
      </c>
    </row>
    <row r="74" spans="1:31" s="26" customFormat="1" x14ac:dyDescent="0.25">
      <c r="A74" s="26">
        <v>54</v>
      </c>
      <c r="B74" s="26">
        <v>612</v>
      </c>
      <c r="C74" s="26">
        <v>11783</v>
      </c>
      <c r="D74" s="26">
        <v>11992</v>
      </c>
      <c r="E74" s="26">
        <v>14731</v>
      </c>
      <c r="F74" s="26">
        <v>14516</v>
      </c>
      <c r="G74" s="27"/>
      <c r="H74" s="7"/>
      <c r="I74" s="28">
        <f t="shared" si="1"/>
        <v>-2948</v>
      </c>
      <c r="J74" s="27">
        <f t="shared" si="1"/>
        <v>-2524</v>
      </c>
      <c r="K74" s="7"/>
      <c r="L74" s="171">
        <f t="shared" si="2"/>
        <v>0.76104036267739184</v>
      </c>
      <c r="M74" s="27">
        <f t="shared" ca="1" si="3"/>
        <v>3.3192441007968659E-5</v>
      </c>
      <c r="N74" s="44"/>
      <c r="O74" s="44"/>
      <c r="P74" s="7"/>
      <c r="Q74" s="28">
        <f t="shared" ca="1" si="4"/>
        <v>-2907.90356756954</v>
      </c>
      <c r="R74" s="27">
        <f t="shared" ca="1" si="5"/>
        <v>-2545.1074155355027</v>
      </c>
      <c r="S74" s="7"/>
      <c r="T74" s="28">
        <f t="shared" ca="1" si="6"/>
        <v>0.75224811810977155</v>
      </c>
      <c r="U74" s="27">
        <f t="shared" ca="1" si="7"/>
        <v>-0.66126650627034822</v>
      </c>
      <c r="V74" s="7"/>
      <c r="W74" s="28">
        <f t="shared" ca="1" si="8"/>
        <v>0.75527907453948651</v>
      </c>
      <c r="X74" s="27">
        <f t="shared" ca="1" si="11"/>
        <v>303.40737242071179</v>
      </c>
      <c r="Y74" s="7"/>
      <c r="Z74" s="28">
        <f t="shared" si="12"/>
        <v>303.44399999999985</v>
      </c>
      <c r="AA74" s="27">
        <f t="shared" si="9"/>
        <v>5.2960968954216705</v>
      </c>
      <c r="AB74" s="7"/>
      <c r="AC74" s="28">
        <f t="shared" ca="1" si="0"/>
        <v>-3.6627579288051493E-2</v>
      </c>
      <c r="AD74" s="27">
        <f t="shared" ca="1" si="10"/>
        <v>-1.8873628120843478E-2</v>
      </c>
      <c r="AE74" s="7">
        <v>95</v>
      </c>
    </row>
    <row r="75" spans="1:31" s="26" customFormat="1" x14ac:dyDescent="0.25">
      <c r="A75" s="26">
        <v>55</v>
      </c>
      <c r="B75" s="26">
        <v>606</v>
      </c>
      <c r="C75" s="26">
        <v>11920</v>
      </c>
      <c r="D75" s="26">
        <v>11871</v>
      </c>
      <c r="E75" s="26">
        <v>14614</v>
      </c>
      <c r="F75" s="26">
        <v>14661</v>
      </c>
      <c r="G75" s="27"/>
      <c r="H75" s="7"/>
      <c r="I75" s="28">
        <f t="shared" si="1"/>
        <v>-2694</v>
      </c>
      <c r="J75" s="27">
        <f t="shared" si="1"/>
        <v>-2790</v>
      </c>
      <c r="K75" s="7"/>
      <c r="L75" s="171">
        <f t="shared" si="2"/>
        <v>0.69593786350501918</v>
      </c>
      <c r="M75" s="27">
        <f t="shared" ca="1" si="3"/>
        <v>3.6614616582178786E-5</v>
      </c>
      <c r="N75" s="44"/>
      <c r="O75" s="44"/>
      <c r="P75" s="7"/>
      <c r="Q75" s="28">
        <f t="shared" ca="1" si="4"/>
        <v>-2653.90356756954</v>
      </c>
      <c r="R75" s="27">
        <f t="shared" ca="1" si="5"/>
        <v>-2811.1074155355027</v>
      </c>
      <c r="S75" s="7"/>
      <c r="T75" s="28">
        <f t="shared" ca="1" si="6"/>
        <v>0.68654063587727743</v>
      </c>
      <c r="U75" s="27">
        <f t="shared" ca="1" si="7"/>
        <v>-0.73037828111891712</v>
      </c>
      <c r="V75" s="7"/>
      <c r="W75" s="28">
        <f t="shared" ca="1" si="8"/>
        <v>0.68988686221744877</v>
      </c>
      <c r="X75" s="27">
        <f t="shared" ca="1" si="11"/>
        <v>308.83742753604542</v>
      </c>
      <c r="Y75" s="7"/>
      <c r="Z75" s="28">
        <f t="shared" si="12"/>
        <v>308.89799999999985</v>
      </c>
      <c r="AA75" s="27">
        <f t="shared" si="9"/>
        <v>5.3912871528254414</v>
      </c>
      <c r="AB75" s="7"/>
      <c r="AC75" s="28">
        <f t="shared" ca="1" si="0"/>
        <v>-6.0572463954429168E-2</v>
      </c>
      <c r="AD75" s="27">
        <f t="shared" ca="1" si="10"/>
        <v>2.2860663995800223E-2</v>
      </c>
      <c r="AE75" s="7">
        <v>94</v>
      </c>
    </row>
    <row r="76" spans="1:31" s="26" customFormat="1" x14ac:dyDescent="0.25">
      <c r="A76" s="26">
        <v>56</v>
      </c>
      <c r="B76" s="26">
        <v>620</v>
      </c>
      <c r="C76" s="26">
        <v>12061</v>
      </c>
      <c r="D76" s="26">
        <v>11748</v>
      </c>
      <c r="E76" s="26">
        <v>14470</v>
      </c>
      <c r="F76" s="26">
        <v>14787</v>
      </c>
      <c r="G76" s="27"/>
      <c r="H76" s="7"/>
      <c r="I76" s="28">
        <f t="shared" si="1"/>
        <v>-2409</v>
      </c>
      <c r="J76" s="27">
        <f t="shared" si="1"/>
        <v>-3039</v>
      </c>
      <c r="K76" s="7"/>
      <c r="L76" s="171">
        <f t="shared" si="2"/>
        <v>0.62281509070004915</v>
      </c>
      <c r="M76" s="27">
        <f t="shared" ca="1" si="3"/>
        <v>4.045131013433966E-5</v>
      </c>
      <c r="N76" s="44"/>
      <c r="O76" s="44"/>
      <c r="P76" s="7"/>
      <c r="Q76" s="28">
        <f t="shared" ca="1" si="4"/>
        <v>-2368.90356756954</v>
      </c>
      <c r="R76" s="27">
        <f t="shared" ca="1" si="5"/>
        <v>-3060.1074155355027</v>
      </c>
      <c r="S76" s="7"/>
      <c r="T76" s="28">
        <f t="shared" ca="1" si="6"/>
        <v>0.61281373652191973</v>
      </c>
      <c r="U76" s="27">
        <f t="shared" ca="1" si="7"/>
        <v>-0.79507313802603607</v>
      </c>
      <c r="V76" s="7"/>
      <c r="W76" s="28">
        <f t="shared" ca="1" si="8"/>
        <v>0.61645495625694657</v>
      </c>
      <c r="X76" s="27">
        <f t="shared" ca="1" si="11"/>
        <v>314.41639529946156</v>
      </c>
      <c r="Y76" s="7"/>
      <c r="Z76" s="28">
        <f t="shared" si="12"/>
        <v>314.47799999999984</v>
      </c>
      <c r="AA76" s="27">
        <f t="shared" si="9"/>
        <v>5.4886765250867251</v>
      </c>
      <c r="AB76" s="7"/>
      <c r="AC76" s="28">
        <f t="shared" ca="1" si="0"/>
        <v>-6.1604700538282486E-2</v>
      </c>
      <c r="AD76" s="27">
        <f t="shared" ca="1" si="10"/>
        <v>2.8497868233614554E-2</v>
      </c>
      <c r="AE76" s="7">
        <v>93</v>
      </c>
    </row>
    <row r="77" spans="1:31" s="26" customFormat="1" x14ac:dyDescent="0.25">
      <c r="A77" s="26">
        <v>57</v>
      </c>
      <c r="B77" s="26">
        <v>630</v>
      </c>
      <c r="C77" s="26">
        <v>12216</v>
      </c>
      <c r="D77" s="26">
        <v>11630</v>
      </c>
      <c r="E77" s="26">
        <v>14305</v>
      </c>
      <c r="F77" s="26">
        <v>14883</v>
      </c>
      <c r="G77" s="27"/>
      <c r="H77" s="7"/>
      <c r="I77" s="28">
        <f t="shared" si="1"/>
        <v>-2089</v>
      </c>
      <c r="J77" s="27">
        <f t="shared" si="1"/>
        <v>-3253</v>
      </c>
      <c r="K77" s="7"/>
      <c r="L77" s="171">
        <f t="shared" si="2"/>
        <v>0.54247086112972132</v>
      </c>
      <c r="M77" s="27">
        <f t="shared" ca="1" si="3"/>
        <v>7.2994114297497369E-5</v>
      </c>
      <c r="N77" s="44"/>
      <c r="O77" s="44"/>
      <c r="P77" s="7"/>
      <c r="Q77" s="28">
        <f t="shared" ca="1" si="4"/>
        <v>-2048.90356756954</v>
      </c>
      <c r="R77" s="27">
        <f t="shared" ca="1" si="5"/>
        <v>-3274.1074155355027</v>
      </c>
      <c r="S77" s="7"/>
      <c r="T77" s="28">
        <f t="shared" ca="1" si="6"/>
        <v>0.53003265654397436</v>
      </c>
      <c r="U77" s="27">
        <f t="shared" ca="1" si="7"/>
        <v>-0.85067434034781697</v>
      </c>
      <c r="V77" s="7"/>
      <c r="W77" s="28">
        <f t="shared" ca="1" si="8"/>
        <v>0.53392720182603315</v>
      </c>
      <c r="X77" s="27">
        <f t="shared" ca="1" si="11"/>
        <v>320.08987372321712</v>
      </c>
      <c r="Y77" s="7"/>
      <c r="Z77" s="28">
        <f t="shared" si="12"/>
        <v>320.14799999999985</v>
      </c>
      <c r="AA77" s="27">
        <f t="shared" si="9"/>
        <v>5.5876366936748036</v>
      </c>
      <c r="AB77" s="7"/>
      <c r="AC77" s="28">
        <f t="shared" ca="1" si="0"/>
        <v>-5.8126276782729747E-2</v>
      </c>
      <c r="AD77" s="27">
        <f t="shared" ca="1" si="10"/>
        <v>2.8033173875996908E-2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12384</v>
      </c>
      <c r="D78" s="26">
        <v>11536</v>
      </c>
      <c r="E78" s="26">
        <v>14132</v>
      </c>
      <c r="F78" s="26">
        <v>14977</v>
      </c>
      <c r="G78" s="27"/>
      <c r="H78" s="7"/>
      <c r="I78" s="28">
        <f t="shared" si="1"/>
        <v>-1748</v>
      </c>
      <c r="J78" s="27">
        <f t="shared" si="1"/>
        <v>-3441</v>
      </c>
      <c r="K78" s="7"/>
      <c r="L78" s="171">
        <f t="shared" si="2"/>
        <v>0.4555604443086177</v>
      </c>
      <c r="M78" s="27">
        <f t="shared" ca="1" si="3"/>
        <v>9.262994211182777E-5</v>
      </c>
      <c r="N78" s="44"/>
      <c r="O78" s="44"/>
      <c r="P78" s="7"/>
      <c r="Q78" s="28">
        <f t="shared" ca="1" si="4"/>
        <v>-1707.90356756954</v>
      </c>
      <c r="R78" s="27">
        <f t="shared" ca="1" si="5"/>
        <v>-3462.1074155355027</v>
      </c>
      <c r="S78" s="7"/>
      <c r="T78" s="28">
        <f t="shared" ca="1" si="6"/>
        <v>0.44181906819247624</v>
      </c>
      <c r="U78" s="27">
        <f t="shared" ca="1" si="7"/>
        <v>-0.89952025640620403</v>
      </c>
      <c r="V78" s="7"/>
      <c r="W78" s="28">
        <f t="shared" ca="1" si="8"/>
        <v>0.44593599927984706</v>
      </c>
      <c r="X78" s="27">
        <f t="shared" ca="1" si="11"/>
        <v>325.83452610970312</v>
      </c>
      <c r="Y78" s="7"/>
      <c r="Z78" s="28">
        <f t="shared" si="12"/>
        <v>325.89899999999983</v>
      </c>
      <c r="AA78" s="27">
        <f t="shared" si="9"/>
        <v>5.6880105789569972</v>
      </c>
      <c r="AB78" s="7"/>
      <c r="AC78" s="28">
        <f t="shared" ca="1" si="0"/>
        <v>-6.4473890296710579E-2</v>
      </c>
      <c r="AD78" s="27">
        <f t="shared" ca="1" si="10"/>
        <v>1.9761119426732421E-2</v>
      </c>
      <c r="AE78" s="7">
        <v>91</v>
      </c>
    </row>
    <row r="79" spans="1:31" s="26" customFormat="1" x14ac:dyDescent="0.25">
      <c r="A79" s="26">
        <v>59</v>
      </c>
      <c r="B79" s="26">
        <v>633</v>
      </c>
      <c r="C79" s="26">
        <v>12558</v>
      </c>
      <c r="D79" s="26">
        <v>11457</v>
      </c>
      <c r="E79" s="26">
        <v>13964</v>
      </c>
      <c r="F79" s="26">
        <v>15057</v>
      </c>
      <c r="G79" s="27"/>
      <c r="H79" s="7"/>
      <c r="I79" s="28">
        <f t="shared" si="1"/>
        <v>-1406</v>
      </c>
      <c r="J79" s="27">
        <f t="shared" si="1"/>
        <v>-3600</v>
      </c>
      <c r="K79" s="7"/>
      <c r="L79" s="171">
        <f t="shared" si="2"/>
        <v>0.36494178340641353</v>
      </c>
      <c r="M79" s="27">
        <f t="shared" ca="1" si="3"/>
        <v>5.3145946464633745E-5</v>
      </c>
      <c r="N79" s="44"/>
      <c r="O79" s="44"/>
      <c r="P79" s="7"/>
      <c r="Q79" s="28">
        <f t="shared" ca="1" si="4"/>
        <v>-1365.90356756954</v>
      </c>
      <c r="R79" s="27">
        <f t="shared" ca="1" si="5"/>
        <v>-3621.1074155355027</v>
      </c>
      <c r="S79" s="7"/>
      <c r="T79" s="28">
        <f t="shared" ca="1" si="6"/>
        <v>0.3533467889660471</v>
      </c>
      <c r="U79" s="27">
        <f t="shared" ca="1" si="7"/>
        <v>-0.94083143009388237</v>
      </c>
      <c r="V79" s="7"/>
      <c r="W79" s="28">
        <f t="shared" ca="1" si="8"/>
        <v>0.35765165676384869</v>
      </c>
      <c r="X79" s="27">
        <f t="shared" ca="1" si="11"/>
        <v>331.39036831296073</v>
      </c>
      <c r="Y79" s="7"/>
      <c r="Z79" s="28">
        <f t="shared" si="12"/>
        <v>331.59599999999983</v>
      </c>
      <c r="AA79" s="27">
        <f t="shared" si="9"/>
        <v>5.7874419864431133</v>
      </c>
      <c r="AB79" s="7"/>
      <c r="AC79" s="28">
        <f t="shared" ca="1" si="0"/>
        <v>-0.20563168703910151</v>
      </c>
      <c r="AD79" s="27">
        <f t="shared" ca="1" si="10"/>
        <v>0.16211924635297237</v>
      </c>
      <c r="AE79" s="7">
        <v>90</v>
      </c>
    </row>
    <row r="80" spans="1:31" s="26" customFormat="1" x14ac:dyDescent="0.25">
      <c r="A80" s="26">
        <v>60</v>
      </c>
      <c r="B80" s="26">
        <v>633</v>
      </c>
      <c r="C80" s="26">
        <v>12751</v>
      </c>
      <c r="D80" s="26">
        <v>11401</v>
      </c>
      <c r="E80" s="26">
        <v>13780</v>
      </c>
      <c r="F80" s="26">
        <v>15125</v>
      </c>
      <c r="G80" s="27"/>
      <c r="H80" s="7"/>
      <c r="I80" s="28">
        <f t="shared" si="1"/>
        <v>-1029</v>
      </c>
      <c r="J80" s="27">
        <f t="shared" si="1"/>
        <v>-3724</v>
      </c>
      <c r="K80" s="7"/>
      <c r="L80" s="171">
        <f t="shared" si="2"/>
        <v>0.27071805894064688</v>
      </c>
      <c r="M80" s="27">
        <f t="shared" ca="1" si="3"/>
        <v>1.0913130871758311E-4</v>
      </c>
      <c r="N80" s="44"/>
      <c r="O80" s="44"/>
      <c r="P80" s="7"/>
      <c r="Q80" s="28">
        <f t="shared" ca="1" si="4"/>
        <v>-988.90356756953997</v>
      </c>
      <c r="R80" s="27">
        <f t="shared" ca="1" si="5"/>
        <v>-3745.1074155355027</v>
      </c>
      <c r="S80" s="7"/>
      <c r="T80" s="28">
        <f t="shared" ca="1" si="6"/>
        <v>0.25582032911703012</v>
      </c>
      <c r="U80" s="27">
        <f t="shared" ca="1" si="7"/>
        <v>-0.97304894919622276</v>
      </c>
      <c r="V80" s="7"/>
      <c r="W80" s="28">
        <f t="shared" ca="1" si="8"/>
        <v>0.26027146577743893</v>
      </c>
      <c r="X80" s="27">
        <f t="shared" ca="1" si="11"/>
        <v>337.22944754024013</v>
      </c>
      <c r="Y80" s="7"/>
      <c r="Z80" s="28">
        <f t="shared" si="12"/>
        <v>337.29299999999984</v>
      </c>
      <c r="AA80" s="27">
        <f t="shared" si="9"/>
        <v>5.886873393929231</v>
      </c>
      <c r="AB80" s="7"/>
      <c r="AC80" s="28">
        <f t="shared" ca="1" si="0"/>
        <v>-6.3552459759705471E-2</v>
      </c>
      <c r="AD80" s="27">
        <f t="shared" ca="1" si="10"/>
        <v>-4.2761804155588834E-3</v>
      </c>
      <c r="AE80" s="7">
        <v>89</v>
      </c>
    </row>
    <row r="81" spans="1:31" s="26" customFormat="1" x14ac:dyDescent="0.25">
      <c r="A81" s="26">
        <v>61</v>
      </c>
      <c r="B81" s="26">
        <v>631</v>
      </c>
      <c r="C81" s="26">
        <v>12931</v>
      </c>
      <c r="D81" s="26">
        <v>11358</v>
      </c>
      <c r="E81" s="26">
        <v>13588</v>
      </c>
      <c r="F81" s="26">
        <v>15161</v>
      </c>
      <c r="G81" s="27"/>
      <c r="H81" s="7"/>
      <c r="I81" s="28">
        <f t="shared" si="1"/>
        <v>-657</v>
      </c>
      <c r="J81" s="27">
        <f t="shared" si="1"/>
        <v>-3803</v>
      </c>
      <c r="K81" s="7"/>
      <c r="L81" s="171">
        <f t="shared" si="2"/>
        <v>0.17412942477054275</v>
      </c>
      <c r="M81" s="27">
        <f t="shared" ca="1" si="3"/>
        <v>9.9962671192751432E-5</v>
      </c>
      <c r="N81" s="44"/>
      <c r="O81" s="44"/>
      <c r="P81" s="7"/>
      <c r="Q81" s="28">
        <f t="shared" ca="1" si="4"/>
        <v>-616.90356756953997</v>
      </c>
      <c r="R81" s="27">
        <f t="shared" ca="1" si="5"/>
        <v>-3824.1074155355027</v>
      </c>
      <c r="S81" s="7"/>
      <c r="T81" s="28">
        <f t="shared" ca="1" si="6"/>
        <v>0.15958732364266859</v>
      </c>
      <c r="U81" s="27">
        <f t="shared" ca="1" si="7"/>
        <v>-0.99357462668884278</v>
      </c>
      <c r="V81" s="7"/>
      <c r="W81" s="28">
        <f t="shared" ca="1" si="8"/>
        <v>0.16413129138511767</v>
      </c>
      <c r="X81" s="27">
        <f t="shared" ca="1" si="11"/>
        <v>342.82424700095919</v>
      </c>
      <c r="Y81" s="7"/>
      <c r="Z81" s="28">
        <f t="shared" si="12"/>
        <v>342.97199999999981</v>
      </c>
      <c r="AA81" s="27">
        <f t="shared" si="9"/>
        <v>5.9859906421499884</v>
      </c>
      <c r="AB81" s="7"/>
      <c r="AC81" s="28">
        <f t="shared" ca="1" si="0"/>
        <v>-0.14775299904061967</v>
      </c>
      <c r="AD81" s="27">
        <f t="shared" ca="1" si="10"/>
        <v>9.4583161256252879E-2</v>
      </c>
      <c r="AE81" s="7">
        <v>88</v>
      </c>
    </row>
    <row r="82" spans="1:31" s="26" customFormat="1" x14ac:dyDescent="0.25">
      <c r="A82" s="26">
        <v>62</v>
      </c>
      <c r="B82" s="26">
        <v>624</v>
      </c>
      <c r="C82" s="26">
        <v>13115</v>
      </c>
      <c r="D82" s="26">
        <v>11331</v>
      </c>
      <c r="E82" s="26">
        <v>13394</v>
      </c>
      <c r="F82" s="26">
        <v>15174</v>
      </c>
      <c r="G82" s="27"/>
      <c r="H82" s="7"/>
      <c r="I82" s="28">
        <f t="shared" si="1"/>
        <v>-279</v>
      </c>
      <c r="J82" s="27">
        <f t="shared" si="1"/>
        <v>-3843</v>
      </c>
      <c r="K82" s="7"/>
      <c r="L82" s="171">
        <f t="shared" si="2"/>
        <v>7.6927848682768252E-2</v>
      </c>
      <c r="M82" s="27">
        <f t="shared" ca="1" si="3"/>
        <v>1.1099081024079744E-4</v>
      </c>
      <c r="N82" s="44"/>
      <c r="O82" s="44"/>
      <c r="P82" s="7"/>
      <c r="Q82" s="28">
        <f t="shared" ca="1" si="4"/>
        <v>-238.90356756954</v>
      </c>
      <c r="R82" s="27">
        <f t="shared" ca="1" si="5"/>
        <v>-3864.1074155355027</v>
      </c>
      <c r="S82" s="7"/>
      <c r="T82" s="28">
        <f t="shared" ca="1" si="6"/>
        <v>6.180217291872056E-2</v>
      </c>
      <c r="U82" s="27">
        <f t="shared" ca="1" si="7"/>
        <v>-1.003967374786372</v>
      </c>
      <c r="V82" s="7"/>
      <c r="W82" s="28">
        <f t="shared" ca="1" si="8"/>
        <v>6.6392631065613994E-2</v>
      </c>
      <c r="X82" s="27">
        <f t="shared" ca="1" si="11"/>
        <v>348.42090461765042</v>
      </c>
      <c r="Y82" s="7"/>
      <c r="Z82" s="28">
        <f t="shared" si="12"/>
        <v>348.58799999999979</v>
      </c>
      <c r="AA82" s="27">
        <f t="shared" si="9"/>
        <v>6.0840083329419903</v>
      </c>
      <c r="AB82" s="7"/>
      <c r="AC82" s="28">
        <f t="shared" ca="1" si="0"/>
        <v>-0.16709538234937327</v>
      </c>
      <c r="AD82" s="27">
        <f t="shared" ca="1" si="10"/>
        <v>6.9020933373224125E-2</v>
      </c>
      <c r="AE82" s="7">
        <v>87</v>
      </c>
    </row>
    <row r="83" spans="1:31" s="26" customFormat="1" x14ac:dyDescent="0.25">
      <c r="A83" s="26">
        <v>63</v>
      </c>
      <c r="B83" s="26">
        <v>606</v>
      </c>
      <c r="C83" s="26">
        <v>13305</v>
      </c>
      <c r="D83" s="26">
        <v>11332</v>
      </c>
      <c r="E83" s="26">
        <v>13213</v>
      </c>
      <c r="F83" s="26">
        <v>15184</v>
      </c>
      <c r="G83" s="27"/>
      <c r="H83" s="7"/>
      <c r="I83" s="28">
        <f t="shared" si="1"/>
        <v>92</v>
      </c>
      <c r="J83" s="27">
        <f t="shared" si="1"/>
        <v>-3852</v>
      </c>
      <c r="K83" s="7"/>
      <c r="L83" s="171">
        <f t="shared" si="2"/>
        <v>-1.8185328323214414E-2</v>
      </c>
      <c r="M83" s="27">
        <f t="shared" ca="1" si="3"/>
        <v>1.2965620558221685E-4</v>
      </c>
      <c r="N83" s="44"/>
      <c r="O83" s="44"/>
      <c r="P83" s="7"/>
      <c r="Q83" s="28">
        <f t="shared" ca="1" si="4"/>
        <v>132.09643243046</v>
      </c>
      <c r="R83" s="27">
        <f t="shared" ca="1" si="5"/>
        <v>-3873.1074155355027</v>
      </c>
      <c r="S83" s="7"/>
      <c r="T83" s="28">
        <f t="shared" ca="1" si="6"/>
        <v>-3.4172141680709915E-2</v>
      </c>
      <c r="U83" s="27">
        <f t="shared" ca="1" si="7"/>
        <v>-1.006305743108316</v>
      </c>
      <c r="V83" s="7"/>
      <c r="W83" s="28">
        <f t="shared" ca="1" si="8"/>
        <v>-2.9571996210801935E-2</v>
      </c>
      <c r="X83" s="27">
        <f t="shared" ca="1" si="11"/>
        <v>353.88762990348198</v>
      </c>
      <c r="Y83" s="7"/>
      <c r="Z83" s="28">
        <f t="shared" si="12"/>
        <v>354.0419999999998</v>
      </c>
      <c r="AA83" s="27">
        <f t="shared" si="9"/>
        <v>6.1791985903457611</v>
      </c>
      <c r="AB83" s="7"/>
      <c r="AC83" s="28">
        <f t="shared" ca="1" si="0"/>
        <v>-0.15437009651782319</v>
      </c>
      <c r="AD83" s="27">
        <f t="shared" ca="1" si="10"/>
        <v>2.6634694930180558E-2</v>
      </c>
      <c r="AE83" s="7">
        <v>86</v>
      </c>
    </row>
    <row r="84" spans="1:31" s="26" customFormat="1" x14ac:dyDescent="0.25">
      <c r="A84" s="26">
        <v>64</v>
      </c>
      <c r="B84" s="26">
        <v>607</v>
      </c>
      <c r="C84" s="26">
        <v>13487</v>
      </c>
      <c r="D84" s="26">
        <v>11346</v>
      </c>
      <c r="E84" s="26">
        <v>13031</v>
      </c>
      <c r="F84" s="26">
        <v>15170</v>
      </c>
      <c r="G84" s="27"/>
      <c r="H84" s="7"/>
      <c r="I84" s="28">
        <f t="shared" si="1"/>
        <v>456</v>
      </c>
      <c r="J84" s="27">
        <f t="shared" si="1"/>
        <v>-3824</v>
      </c>
      <c r="K84" s="7"/>
      <c r="L84" s="171">
        <f t="shared" si="2"/>
        <v>-0.11328991883793114</v>
      </c>
      <c r="M84" s="27">
        <f t="shared" ca="1" si="3"/>
        <v>1.0982617546521499E-4</v>
      </c>
      <c r="N84" s="44"/>
      <c r="O84" s="44"/>
      <c r="P84" s="7"/>
      <c r="Q84" s="28">
        <f t="shared" ca="1" si="4"/>
        <v>496.09643243045997</v>
      </c>
      <c r="R84" s="27">
        <f t="shared" ca="1" si="5"/>
        <v>-3845.1074155355027</v>
      </c>
      <c r="S84" s="7"/>
      <c r="T84" s="28">
        <f t="shared" ca="1" si="6"/>
        <v>-0.12833562015562283</v>
      </c>
      <c r="U84" s="27">
        <f t="shared" ca="1" si="7"/>
        <v>-0.99903081944004557</v>
      </c>
      <c r="V84" s="7"/>
      <c r="W84" s="28">
        <f t="shared" ca="1" si="8"/>
        <v>-0.12376971728376086</v>
      </c>
      <c r="X84" s="27">
        <f ca="1">IF(MOD(ATAN2(U84,W84)*180/PI()-$J$9+360,360)&lt;355,MOD(ATAN2(U84,W84)*180/PI()-$J$9+360,360)+360,MOD(ATAN2(U84,W84)*180/PI()-$J$9+360,360))</f>
        <v>359.26675696975644</v>
      </c>
      <c r="Y84" s="7"/>
      <c r="Z84" s="28">
        <f t="shared" si="12"/>
        <v>359.50499999999982</v>
      </c>
      <c r="AA84" s="27">
        <f t="shared" si="9"/>
        <v>6.2745459273822108</v>
      </c>
      <c r="AB84" s="7"/>
      <c r="AC84" s="28">
        <f t="shared" ref="AC84:AC147" ca="1" si="13">X84-Z84</f>
        <v>-0.23824303024338178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13453</v>
      </c>
      <c r="D85" s="26">
        <v>11310</v>
      </c>
      <c r="E85" s="26">
        <v>12990</v>
      </c>
      <c r="F85" s="26">
        <v>15121</v>
      </c>
      <c r="G85" s="27"/>
      <c r="H85" s="7"/>
      <c r="I85" s="28">
        <f t="shared" ref="I85:J148" si="14">C85-E85</f>
        <v>463</v>
      </c>
      <c r="J85" s="27">
        <f t="shared" si="14"/>
        <v>-3811</v>
      </c>
      <c r="K85" s="7"/>
      <c r="L85" s="171">
        <f>$O$3*SIN(2*PI()/$O$4*($Z85+$O$5))+$O$6</f>
        <v>-0.11328991883793114</v>
      </c>
      <c r="M85" s="27">
        <f t="shared" ref="M85:M148" ca="1" si="15">(W85-L85)^2</f>
        <v>1.5143997364552674E-4</v>
      </c>
      <c r="N85" s="44"/>
      <c r="O85" s="44"/>
      <c r="P85" s="7"/>
      <c r="Q85" s="28">
        <f t="shared" ref="Q85:Q148" ca="1" si="16">I85-$J$4</f>
        <v>503.09643243045997</v>
      </c>
      <c r="R85" s="27">
        <f t="shared" ref="R85:R148" ca="1" si="17">J85-$J$3</f>
        <v>-3832.1074155355027</v>
      </c>
      <c r="S85" s="7"/>
      <c r="T85" s="28">
        <f t="shared" ref="T85:T148" ca="1" si="18">Q85/$J$7</f>
        <v>-0.13014645628014038</v>
      </c>
      <c r="U85" s="27">
        <f t="shared" ref="U85:U148" ca="1" si="19">R85/$J$6</f>
        <v>-0.9956531763083486</v>
      </c>
      <c r="V85" s="7"/>
      <c r="W85" s="28">
        <f t="shared" ref="W85:W148" ca="1" si="20">(T85-U85*SIN(-$J$11*PI()/180))/(COS(-$J$11*PI()/180))</f>
        <v>-0.12559601381747387</v>
      </c>
      <c r="X85" s="27">
        <f ca="1">IF(MOD(ATAN2(U85,W85)*180/PI()-$J$9+360,360)&lt;355,MOD(ATAN2(U85,W85)*180/PI()-$J$9+360,360)+360,MOD(ATAN2(U85,W85)*180/PI()-$J$9+360,360))</f>
        <v>359.39394538158149</v>
      </c>
      <c r="Y85" s="7"/>
      <c r="Z85" s="28">
        <f t="shared" si="12"/>
        <v>359.50499999999982</v>
      </c>
      <c r="AA85" s="27">
        <f t="shared" ref="AA85:AA148" si="21">Z85*PI()/180</f>
        <v>6.2745459273822108</v>
      </c>
      <c r="AB85" s="7"/>
      <c r="AC85" s="28">
        <f t="shared" ca="1" si="13"/>
        <v>-0.1110546184183363</v>
      </c>
      <c r="AD85" s="27"/>
      <c r="AE85" s="7"/>
    </row>
    <row r="86" spans="1:31" s="26" customFormat="1" x14ac:dyDescent="0.25">
      <c r="A86" s="26">
        <v>1</v>
      </c>
      <c r="B86" s="26">
        <v>-578</v>
      </c>
      <c r="C86" s="26">
        <v>13268</v>
      </c>
      <c r="D86" s="26">
        <v>11293</v>
      </c>
      <c r="E86" s="26">
        <v>13157</v>
      </c>
      <c r="F86" s="26">
        <v>15131</v>
      </c>
      <c r="G86" s="27"/>
      <c r="H86" s="7"/>
      <c r="I86" s="28">
        <f t="shared" si="14"/>
        <v>111</v>
      </c>
      <c r="J86" s="27">
        <f t="shared" si="14"/>
        <v>-3838</v>
      </c>
      <c r="K86" s="7"/>
      <c r="L86" s="171">
        <f t="shared" ref="L86:L149" si="22">$O$3*SIN(2*PI()/$O$4*($Z86+$O$5))+$O$6</f>
        <v>-2.2739679942270389E-2</v>
      </c>
      <c r="M86" s="27">
        <f t="shared" ca="1" si="15"/>
        <v>1.3839460285296166E-4</v>
      </c>
      <c r="N86" s="44"/>
      <c r="O86" s="44"/>
      <c r="P86" s="7"/>
      <c r="Q86" s="28">
        <f t="shared" ca="1" si="16"/>
        <v>151.09643243046</v>
      </c>
      <c r="R86" s="27">
        <f t="shared" ca="1" si="17"/>
        <v>-3859.1074155355027</v>
      </c>
      <c r="S86" s="7"/>
      <c r="T86" s="28">
        <f t="shared" ca="1" si="18"/>
        <v>-3.9087268304400423E-2</v>
      </c>
      <c r="U86" s="27">
        <f t="shared" ca="1" si="19"/>
        <v>-1.0026682812741807</v>
      </c>
      <c r="V86" s="7"/>
      <c r="W86" s="28">
        <f t="shared" ca="1" si="20"/>
        <v>-3.4503803490285416E-2</v>
      </c>
      <c r="X86" s="27">
        <f ca="1">MOD(ATAN2(U86,W86)*180/PI()-$J$9+360,360)</f>
        <v>354.17526459841218</v>
      </c>
      <c r="Y86" s="7"/>
      <c r="Z86" s="28">
        <f t="shared" ref="Z86:Z149" si="23">360/40000*B86+Z85</f>
        <v>354.30299999999983</v>
      </c>
      <c r="AA86" s="27">
        <f t="shared" si="21"/>
        <v>6.1837538996934667</v>
      </c>
      <c r="AB86" s="7"/>
      <c r="AC86" s="28">
        <f t="shared" ca="1" si="13"/>
        <v>-0.12773540158764263</v>
      </c>
      <c r="AD86" s="27"/>
      <c r="AE86" s="7"/>
    </row>
    <row r="87" spans="1:31" s="26" customFormat="1" x14ac:dyDescent="0.25">
      <c r="A87" s="26">
        <v>2</v>
      </c>
      <c r="B87" s="26">
        <v>-612</v>
      </c>
      <c r="C87" s="26">
        <v>13091</v>
      </c>
      <c r="D87" s="26">
        <v>11301</v>
      </c>
      <c r="E87" s="26">
        <v>13351</v>
      </c>
      <c r="F87" s="26">
        <v>15140</v>
      </c>
      <c r="G87" s="27"/>
      <c r="H87" s="7"/>
      <c r="I87" s="28">
        <f t="shared" si="14"/>
        <v>-260</v>
      </c>
      <c r="J87" s="27">
        <f t="shared" si="14"/>
        <v>-3839</v>
      </c>
      <c r="K87" s="7"/>
      <c r="L87" s="171">
        <f t="shared" si="22"/>
        <v>7.3325228955180358E-2</v>
      </c>
      <c r="M87" s="27">
        <f t="shared" ca="1" si="15"/>
        <v>1.4048239872731732E-4</v>
      </c>
      <c r="N87" s="44"/>
      <c r="O87" s="44"/>
      <c r="P87" s="7"/>
      <c r="Q87" s="28">
        <f t="shared" ca="1" si="16"/>
        <v>-219.90356756954</v>
      </c>
      <c r="R87" s="27">
        <f t="shared" ca="1" si="17"/>
        <v>-3860.1074155355027</v>
      </c>
      <c r="S87" s="7"/>
      <c r="T87" s="28">
        <f t="shared" ca="1" si="18"/>
        <v>5.6887046295030053E-2</v>
      </c>
      <c r="U87" s="27">
        <f t="shared" ca="1" si="19"/>
        <v>-1.002928099976619</v>
      </c>
      <c r="V87" s="7"/>
      <c r="W87" s="28">
        <f t="shared" ca="1" si="20"/>
        <v>6.1472701852181719E-2</v>
      </c>
      <c r="X87" s="27">
        <f ca="1">MOD(ATAN2(U87,W87)*180/PI()-$J$9+360,360)</f>
        <v>348.6969255510237</v>
      </c>
      <c r="Y87" s="7"/>
      <c r="Z87" s="28">
        <f t="shared" si="23"/>
        <v>348.79499999999985</v>
      </c>
      <c r="AA87" s="27">
        <f t="shared" si="21"/>
        <v>6.0876211644936182</v>
      </c>
      <c r="AB87" s="7"/>
      <c r="AC87" s="28">
        <f t="shared" ca="1" si="13"/>
        <v>-9.8074448976149142E-2</v>
      </c>
      <c r="AD87" s="27"/>
      <c r="AE87" s="7"/>
    </row>
    <row r="88" spans="1:31" s="26" customFormat="1" x14ac:dyDescent="0.25">
      <c r="A88" s="26">
        <v>3</v>
      </c>
      <c r="B88" s="26">
        <v>-632</v>
      </c>
      <c r="C88" s="26">
        <v>12903</v>
      </c>
      <c r="D88" s="26">
        <v>11323</v>
      </c>
      <c r="E88" s="26">
        <v>13542</v>
      </c>
      <c r="F88" s="26">
        <v>15112</v>
      </c>
      <c r="G88" s="27"/>
      <c r="H88" s="7"/>
      <c r="I88" s="28">
        <f t="shared" si="14"/>
        <v>-639</v>
      </c>
      <c r="J88" s="27">
        <f t="shared" si="14"/>
        <v>-3789</v>
      </c>
      <c r="K88" s="7"/>
      <c r="L88" s="171">
        <f t="shared" si="22"/>
        <v>0.17180874518794806</v>
      </c>
      <c r="M88" s="27">
        <f t="shared" ca="1" si="15"/>
        <v>1.5253651767209867E-4</v>
      </c>
      <c r="N88" s="44"/>
      <c r="O88" s="44"/>
      <c r="P88" s="7"/>
      <c r="Q88" s="28">
        <f t="shared" ca="1" si="16"/>
        <v>-598.90356756953997</v>
      </c>
      <c r="R88" s="27">
        <f t="shared" ca="1" si="17"/>
        <v>-3810.1074155355027</v>
      </c>
      <c r="S88" s="7"/>
      <c r="T88" s="28">
        <f t="shared" ca="1" si="18"/>
        <v>0.15493088789390916</v>
      </c>
      <c r="U88" s="27">
        <f t="shared" ca="1" si="19"/>
        <v>-0.98993716485470762</v>
      </c>
      <c r="V88" s="7"/>
      <c r="W88" s="28">
        <f t="shared" ca="1" si="20"/>
        <v>0.15945817768389794</v>
      </c>
      <c r="X88" s="27">
        <f t="shared" ref="X88:X148" ca="1" si="24">MOD(ATAN2(U88,W88)*180/PI()-$J$9+360,360)</f>
        <v>343.05383016221549</v>
      </c>
      <c r="Y88" s="7"/>
      <c r="Z88" s="28">
        <f t="shared" si="23"/>
        <v>343.10699999999986</v>
      </c>
      <c r="AA88" s="27">
        <f t="shared" si="21"/>
        <v>5.988346836640182</v>
      </c>
      <c r="AB88" s="7"/>
      <c r="AC88" s="28">
        <f t="shared" ca="1" si="13"/>
        <v>-5.3169837784366791E-2</v>
      </c>
      <c r="AD88" s="27"/>
      <c r="AE88" s="7"/>
    </row>
    <row r="89" spans="1:31" s="26" customFormat="1" x14ac:dyDescent="0.25">
      <c r="A89" s="26">
        <v>4</v>
      </c>
      <c r="B89" s="26">
        <v>-620</v>
      </c>
      <c r="C89" s="26">
        <v>12711</v>
      </c>
      <c r="D89" s="26">
        <v>11361</v>
      </c>
      <c r="E89" s="26">
        <v>13721</v>
      </c>
      <c r="F89" s="26">
        <v>15074</v>
      </c>
      <c r="G89" s="27"/>
      <c r="H89" s="7"/>
      <c r="I89" s="28">
        <f t="shared" si="14"/>
        <v>-1010</v>
      </c>
      <c r="J89" s="27">
        <f t="shared" si="14"/>
        <v>-3713</v>
      </c>
      <c r="K89" s="7"/>
      <c r="L89" s="171">
        <f t="shared" si="22"/>
        <v>0.26678424626988795</v>
      </c>
      <c r="M89" s="27">
        <f t="shared" ca="1" si="15"/>
        <v>1.3089703822573732E-4</v>
      </c>
      <c r="N89" s="44"/>
      <c r="O89" s="44"/>
      <c r="P89" s="7"/>
      <c r="Q89" s="28">
        <f t="shared" ca="1" si="16"/>
        <v>-969.90356756953997</v>
      </c>
      <c r="R89" s="27">
        <f t="shared" ca="1" si="17"/>
        <v>-3734.1074155355027</v>
      </c>
      <c r="S89" s="7"/>
      <c r="T89" s="28">
        <f t="shared" ca="1" si="18"/>
        <v>0.25090520249333964</v>
      </c>
      <c r="U89" s="27">
        <f t="shared" ca="1" si="19"/>
        <v>-0.97019094346940227</v>
      </c>
      <c r="V89" s="7"/>
      <c r="W89" s="28">
        <f t="shared" ca="1" si="20"/>
        <v>0.25534322191777081</v>
      </c>
      <c r="X89" s="27">
        <f t="shared" ca="1" si="24"/>
        <v>337.45917135982461</v>
      </c>
      <c r="Y89" s="7"/>
      <c r="Z89" s="28">
        <f t="shared" si="23"/>
        <v>337.52699999999987</v>
      </c>
      <c r="AA89" s="27">
        <f t="shared" si="21"/>
        <v>5.8909574643788982</v>
      </c>
      <c r="AB89" s="7"/>
      <c r="AC89" s="28">
        <f t="shared" ca="1" si="13"/>
        <v>-6.7828640175264354E-2</v>
      </c>
      <c r="AD89" s="27"/>
      <c r="AE89" s="7"/>
    </row>
    <row r="90" spans="1:31" s="26" customFormat="1" x14ac:dyDescent="0.25">
      <c r="A90" s="26">
        <v>5</v>
      </c>
      <c r="B90" s="26">
        <v>-640</v>
      </c>
      <c r="C90" s="26">
        <v>12526</v>
      </c>
      <c r="D90" s="26">
        <v>11415</v>
      </c>
      <c r="E90" s="26">
        <v>13906</v>
      </c>
      <c r="F90" s="26">
        <v>15010</v>
      </c>
      <c r="G90" s="27"/>
      <c r="H90" s="7"/>
      <c r="I90" s="28">
        <f t="shared" si="14"/>
        <v>-1380</v>
      </c>
      <c r="J90" s="27">
        <f t="shared" si="14"/>
        <v>-3595</v>
      </c>
      <c r="K90" s="7"/>
      <c r="L90" s="171">
        <f t="shared" si="22"/>
        <v>0.36216149003269799</v>
      </c>
      <c r="M90" s="27">
        <f t="shared" ca="1" si="15"/>
        <v>1.2637818722900036E-4</v>
      </c>
      <c r="N90" s="44"/>
      <c r="O90" s="44"/>
      <c r="P90" s="7"/>
      <c r="Q90" s="28">
        <f t="shared" ca="1" si="16"/>
        <v>-1339.90356756954</v>
      </c>
      <c r="R90" s="27">
        <f t="shared" ca="1" si="17"/>
        <v>-3616.1074155355027</v>
      </c>
      <c r="S90" s="7"/>
      <c r="T90" s="28">
        <f t="shared" ca="1" si="18"/>
        <v>0.34662082621783902</v>
      </c>
      <c r="U90" s="27">
        <f t="shared" ca="1" si="19"/>
        <v>-0.93953233658169122</v>
      </c>
      <c r="V90" s="7"/>
      <c r="W90" s="28">
        <f t="shared" ca="1" si="20"/>
        <v>0.35091968469596491</v>
      </c>
      <c r="X90" s="27">
        <f t="shared" ca="1" si="24"/>
        <v>331.72348755931375</v>
      </c>
      <c r="Y90" s="7"/>
      <c r="Z90" s="28">
        <f t="shared" si="23"/>
        <v>331.76699999999988</v>
      </c>
      <c r="AA90" s="27">
        <f t="shared" si="21"/>
        <v>5.7904264994640258</v>
      </c>
      <c r="AB90" s="7"/>
      <c r="AC90" s="28">
        <f t="shared" ca="1" si="13"/>
        <v>-4.3512440686129139E-2</v>
      </c>
      <c r="AD90" s="27"/>
      <c r="AE90" s="7"/>
    </row>
    <row r="91" spans="1:31" s="26" customFormat="1" x14ac:dyDescent="0.25">
      <c r="A91" s="26">
        <v>6</v>
      </c>
      <c r="B91" s="26">
        <v>-635</v>
      </c>
      <c r="C91" s="26">
        <v>12339</v>
      </c>
      <c r="D91" s="26">
        <v>11485</v>
      </c>
      <c r="E91" s="26">
        <v>14072</v>
      </c>
      <c r="F91" s="26">
        <v>14922</v>
      </c>
      <c r="G91" s="27"/>
      <c r="H91" s="7"/>
      <c r="I91" s="28">
        <f t="shared" si="14"/>
        <v>-1733</v>
      </c>
      <c r="J91" s="27">
        <f t="shared" si="14"/>
        <v>-3437</v>
      </c>
      <c r="K91" s="7"/>
      <c r="L91" s="171">
        <f t="shared" si="22"/>
        <v>0.45318166100767737</v>
      </c>
      <c r="M91" s="27">
        <f t="shared" ca="1" si="15"/>
        <v>1.2389507881078001E-4</v>
      </c>
      <c r="N91" s="44"/>
      <c r="O91" s="44"/>
      <c r="P91" s="7"/>
      <c r="Q91" s="28">
        <f t="shared" ca="1" si="16"/>
        <v>-1692.90356756954</v>
      </c>
      <c r="R91" s="27">
        <f t="shared" ca="1" si="17"/>
        <v>-3458.1074155355027</v>
      </c>
      <c r="S91" s="7"/>
      <c r="T91" s="28">
        <f t="shared" ca="1" si="18"/>
        <v>0.43793870506851007</v>
      </c>
      <c r="U91" s="27">
        <f t="shared" ca="1" si="19"/>
        <v>-0.89848098159645107</v>
      </c>
      <c r="V91" s="7"/>
      <c r="W91" s="28">
        <f t="shared" ca="1" si="20"/>
        <v>0.4420508443794699</v>
      </c>
      <c r="X91" s="27">
        <f t="shared" ca="1" si="24"/>
        <v>326.00728722912993</v>
      </c>
      <c r="Y91" s="7"/>
      <c r="Z91" s="28">
        <f t="shared" si="23"/>
        <v>326.05199999999991</v>
      </c>
      <c r="AA91" s="27">
        <f t="shared" si="21"/>
        <v>5.6906809327125494</v>
      </c>
      <c r="AB91" s="7"/>
      <c r="AC91" s="28">
        <f t="shared" ca="1" si="13"/>
        <v>-4.4712770869978158E-2</v>
      </c>
      <c r="AD91" s="27"/>
      <c r="AE91" s="7"/>
    </row>
    <row r="92" spans="1:31" s="26" customFormat="1" x14ac:dyDescent="0.25">
      <c r="A92" s="26">
        <v>7</v>
      </c>
      <c r="B92" s="26">
        <v>-629</v>
      </c>
      <c r="C92" s="26">
        <v>12182</v>
      </c>
      <c r="D92" s="26">
        <v>11590</v>
      </c>
      <c r="E92" s="26">
        <v>14250</v>
      </c>
      <c r="F92" s="26">
        <v>14844</v>
      </c>
      <c r="G92" s="27"/>
      <c r="H92" s="7"/>
      <c r="I92" s="28">
        <f t="shared" si="14"/>
        <v>-2068</v>
      </c>
      <c r="J92" s="27">
        <f t="shared" si="14"/>
        <v>-3254</v>
      </c>
      <c r="K92" s="7"/>
      <c r="L92" s="171">
        <f t="shared" si="22"/>
        <v>0.53890311047257411</v>
      </c>
      <c r="M92" s="27">
        <f t="shared" ca="1" si="15"/>
        <v>1.0831160154184123E-4</v>
      </c>
      <c r="N92" s="44"/>
      <c r="O92" s="44"/>
      <c r="P92" s="7"/>
      <c r="Q92" s="28">
        <f t="shared" ca="1" si="16"/>
        <v>-2027.90356756954</v>
      </c>
      <c r="R92" s="27">
        <f t="shared" ca="1" si="17"/>
        <v>-3275.1074155355027</v>
      </c>
      <c r="S92" s="7"/>
      <c r="T92" s="28">
        <f t="shared" ca="1" si="18"/>
        <v>0.52460014817042167</v>
      </c>
      <c r="U92" s="27">
        <f t="shared" ca="1" si="19"/>
        <v>-0.85093415905025527</v>
      </c>
      <c r="V92" s="7"/>
      <c r="W92" s="28">
        <f t="shared" ca="1" si="20"/>
        <v>0.52849582448909882</v>
      </c>
      <c r="X92" s="27">
        <f t="shared" ca="1" si="24"/>
        <v>320.36090689709317</v>
      </c>
      <c r="Y92" s="7"/>
      <c r="Z92" s="28">
        <f t="shared" si="23"/>
        <v>320.39099999999991</v>
      </c>
      <c r="AA92" s="27">
        <f t="shared" si="21"/>
        <v>5.5918778437571506</v>
      </c>
      <c r="AB92" s="7"/>
      <c r="AC92" s="28">
        <f t="shared" ca="1" si="13"/>
        <v>-3.0093102906732838E-2</v>
      </c>
      <c r="AD92" s="27"/>
      <c r="AE92" s="7"/>
    </row>
    <row r="93" spans="1:31" s="26" customFormat="1" x14ac:dyDescent="0.25">
      <c r="A93" s="26">
        <v>8</v>
      </c>
      <c r="B93" s="26">
        <v>-634</v>
      </c>
      <c r="C93" s="26">
        <v>12025</v>
      </c>
      <c r="D93" s="26">
        <v>11698</v>
      </c>
      <c r="E93" s="26">
        <v>14410</v>
      </c>
      <c r="F93" s="26">
        <v>14732</v>
      </c>
      <c r="G93" s="27"/>
      <c r="H93" s="7"/>
      <c r="I93" s="28">
        <f t="shared" si="14"/>
        <v>-2385</v>
      </c>
      <c r="J93" s="27">
        <f t="shared" si="14"/>
        <v>-3034</v>
      </c>
      <c r="K93" s="7"/>
      <c r="L93" s="171">
        <f t="shared" si="22"/>
        <v>0.61998446452666711</v>
      </c>
      <c r="M93" s="27">
        <f t="shared" ca="1" si="15"/>
        <v>9.4947351921507964E-5</v>
      </c>
      <c r="N93" s="44"/>
      <c r="O93" s="44"/>
      <c r="P93" s="7"/>
      <c r="Q93" s="28">
        <f t="shared" ca="1" si="16"/>
        <v>-2344.90356756954</v>
      </c>
      <c r="R93" s="27">
        <f t="shared" ca="1" si="17"/>
        <v>-3055.1074155355027</v>
      </c>
      <c r="S93" s="7"/>
      <c r="T93" s="28">
        <f t="shared" ca="1" si="18"/>
        <v>0.60660515552357386</v>
      </c>
      <c r="U93" s="27">
        <f t="shared" ca="1" si="19"/>
        <v>-0.79377404451384492</v>
      </c>
      <c r="V93" s="7"/>
      <c r="W93" s="28">
        <f t="shared" ca="1" si="20"/>
        <v>0.61024037134559028</v>
      </c>
      <c r="X93" s="27">
        <f t="shared" ca="1" si="24"/>
        <v>314.65189316769522</v>
      </c>
      <c r="Y93" s="7"/>
      <c r="Z93" s="28">
        <f t="shared" si="23"/>
        <v>314.68499999999989</v>
      </c>
      <c r="AA93" s="27">
        <f t="shared" si="21"/>
        <v>5.4922893566383539</v>
      </c>
      <c r="AB93" s="7"/>
      <c r="AC93" s="28">
        <f t="shared" ca="1" si="13"/>
        <v>-3.3106832304667932E-2</v>
      </c>
      <c r="AD93" s="27"/>
      <c r="AE93" s="7"/>
    </row>
    <row r="94" spans="1:31" s="26" customFormat="1" x14ac:dyDescent="0.25">
      <c r="A94" s="26">
        <v>9</v>
      </c>
      <c r="B94" s="26">
        <v>-622</v>
      </c>
      <c r="C94" s="26">
        <v>11886</v>
      </c>
      <c r="D94" s="26">
        <v>11827</v>
      </c>
      <c r="E94" s="26">
        <v>14565</v>
      </c>
      <c r="F94" s="26">
        <v>14622</v>
      </c>
      <c r="G94" s="27"/>
      <c r="H94" s="7"/>
      <c r="I94" s="28">
        <f t="shared" si="14"/>
        <v>-2679</v>
      </c>
      <c r="J94" s="27">
        <f t="shared" si="14"/>
        <v>-2795</v>
      </c>
      <c r="K94" s="7"/>
      <c r="L94" s="171">
        <f t="shared" si="22"/>
        <v>0.69356529828739011</v>
      </c>
      <c r="M94" s="27">
        <f t="shared" ca="1" si="15"/>
        <v>5.7046309148297493E-5</v>
      </c>
      <c r="N94" s="44"/>
      <c r="O94" s="44"/>
      <c r="P94" s="7"/>
      <c r="Q94" s="28">
        <f t="shared" ca="1" si="16"/>
        <v>-2638.90356756954</v>
      </c>
      <c r="R94" s="27">
        <f t="shared" ca="1" si="17"/>
        <v>-2816.1074155355027</v>
      </c>
      <c r="S94" s="7"/>
      <c r="T94" s="28">
        <f t="shared" ca="1" si="18"/>
        <v>0.6826602727533112</v>
      </c>
      <c r="U94" s="27">
        <f t="shared" ca="1" si="19"/>
        <v>-0.73167737463110827</v>
      </c>
      <c r="V94" s="7"/>
      <c r="W94" s="28">
        <f t="shared" ca="1" si="20"/>
        <v>0.68601239757651766</v>
      </c>
      <c r="X94" s="27">
        <f t="shared" ca="1" si="24"/>
        <v>309.04928820004125</v>
      </c>
      <c r="Y94" s="7"/>
      <c r="Z94" s="28">
        <f t="shared" si="23"/>
        <v>309.08699999999988</v>
      </c>
      <c r="AA94" s="27">
        <f t="shared" si="21"/>
        <v>5.3945858251117107</v>
      </c>
      <c r="AB94" s="7"/>
      <c r="AC94" s="28">
        <f t="shared" ca="1" si="13"/>
        <v>-3.7711799958628944E-2</v>
      </c>
      <c r="AD94" s="27"/>
      <c r="AE94" s="7"/>
    </row>
    <row r="95" spans="1:31" s="26" customFormat="1" x14ac:dyDescent="0.25">
      <c r="A95" s="26">
        <v>10</v>
      </c>
      <c r="B95" s="26">
        <v>-604</v>
      </c>
      <c r="C95" s="26">
        <v>11757</v>
      </c>
      <c r="D95" s="26">
        <v>11956</v>
      </c>
      <c r="E95" s="26">
        <v>14688</v>
      </c>
      <c r="F95" s="26">
        <v>14482</v>
      </c>
      <c r="G95" s="27"/>
      <c r="H95" s="7"/>
      <c r="I95" s="28">
        <f t="shared" si="14"/>
        <v>-2931</v>
      </c>
      <c r="J95" s="27">
        <f t="shared" si="14"/>
        <v>-2526</v>
      </c>
      <c r="K95" s="7"/>
      <c r="L95" s="171">
        <f t="shared" si="22"/>
        <v>0.75869174083060742</v>
      </c>
      <c r="M95" s="27">
        <f t="shared" ca="1" si="15"/>
        <v>6.0966136841737572E-5</v>
      </c>
      <c r="N95" s="44"/>
      <c r="O95" s="44"/>
      <c r="P95" s="7"/>
      <c r="Q95" s="28">
        <f t="shared" ca="1" si="16"/>
        <v>-2890.90356756954</v>
      </c>
      <c r="R95" s="27">
        <f t="shared" ca="1" si="17"/>
        <v>-2547.1074155355027</v>
      </c>
      <c r="S95" s="7"/>
      <c r="T95" s="28">
        <f t="shared" ca="1" si="18"/>
        <v>0.74785037323594328</v>
      </c>
      <c r="U95" s="27">
        <f t="shared" ca="1" si="19"/>
        <v>-0.6617861436752247</v>
      </c>
      <c r="V95" s="7"/>
      <c r="W95" s="28">
        <f t="shared" ca="1" si="20"/>
        <v>0.75088365932221257</v>
      </c>
      <c r="X95" s="27">
        <f t="shared" ca="1" si="24"/>
        <v>303.595498792591</v>
      </c>
      <c r="Y95" s="7"/>
      <c r="Z95" s="28">
        <f t="shared" si="23"/>
        <v>303.6509999999999</v>
      </c>
      <c r="AA95" s="27">
        <f t="shared" si="21"/>
        <v>5.2997097269732993</v>
      </c>
      <c r="AB95" s="7"/>
      <c r="AC95" s="28">
        <f t="shared" ca="1" si="13"/>
        <v>-5.550120740889497E-2</v>
      </c>
      <c r="AD95" s="27"/>
      <c r="AE95" s="7"/>
    </row>
    <row r="96" spans="1:31" s="26" customFormat="1" x14ac:dyDescent="0.25">
      <c r="A96" s="26">
        <v>11</v>
      </c>
      <c r="B96" s="26">
        <v>-616</v>
      </c>
      <c r="C96" s="26">
        <v>11636</v>
      </c>
      <c r="D96" s="26">
        <v>12098</v>
      </c>
      <c r="E96" s="26">
        <v>14797</v>
      </c>
      <c r="F96" s="26">
        <v>14332</v>
      </c>
      <c r="G96" s="27"/>
      <c r="H96" s="7"/>
      <c r="I96" s="28">
        <f t="shared" si="14"/>
        <v>-3161</v>
      </c>
      <c r="J96" s="27">
        <f t="shared" si="14"/>
        <v>-2234</v>
      </c>
      <c r="K96" s="7"/>
      <c r="L96" s="171">
        <f t="shared" si="22"/>
        <v>0.81807946117519303</v>
      </c>
      <c r="M96" s="27">
        <f t="shared" ca="1" si="15"/>
        <v>6.4691753290884051E-5</v>
      </c>
      <c r="N96" s="44"/>
      <c r="O96" s="44"/>
      <c r="P96" s="7"/>
      <c r="Q96" s="28">
        <f t="shared" ca="1" si="16"/>
        <v>-3120.90356756954</v>
      </c>
      <c r="R96" s="27">
        <f t="shared" ca="1" si="17"/>
        <v>-2255.1074155355027</v>
      </c>
      <c r="S96" s="7"/>
      <c r="T96" s="28">
        <f t="shared" ca="1" si="18"/>
        <v>0.80734927447009153</v>
      </c>
      <c r="U96" s="27">
        <f t="shared" ca="1" si="19"/>
        <v>-0.58591908256326186</v>
      </c>
      <c r="V96" s="7"/>
      <c r="W96" s="28">
        <f t="shared" ca="1" si="20"/>
        <v>0.81003634279418657</v>
      </c>
      <c r="X96" s="27">
        <f t="shared" ca="1" si="24"/>
        <v>298.08351594928672</v>
      </c>
      <c r="Y96" s="7"/>
      <c r="Z96" s="28">
        <f t="shared" si="23"/>
        <v>298.10699999999991</v>
      </c>
      <c r="AA96" s="27">
        <f t="shared" si="21"/>
        <v>5.2029486732427346</v>
      </c>
      <c r="AB96" s="7"/>
      <c r="AC96" s="28">
        <f t="shared" ca="1" si="13"/>
        <v>-2.3484050713193483E-2</v>
      </c>
      <c r="AD96" s="27"/>
      <c r="AE96" s="7"/>
    </row>
    <row r="97" spans="1:31" s="26" customFormat="1" x14ac:dyDescent="0.25">
      <c r="A97" s="26">
        <v>12</v>
      </c>
      <c r="B97" s="26">
        <v>-636</v>
      </c>
      <c r="C97" s="26">
        <v>11525</v>
      </c>
      <c r="D97" s="26">
        <v>12253</v>
      </c>
      <c r="E97" s="26">
        <v>14898</v>
      </c>
      <c r="F97" s="26">
        <v>14166</v>
      </c>
      <c r="G97" s="27"/>
      <c r="H97" s="7"/>
      <c r="I97" s="28">
        <f t="shared" si="14"/>
        <v>-3373</v>
      </c>
      <c r="J97" s="27">
        <f t="shared" si="14"/>
        <v>-1913</v>
      </c>
      <c r="K97" s="7"/>
      <c r="L97" s="171">
        <f t="shared" si="22"/>
        <v>0.87135942684543244</v>
      </c>
      <c r="M97" s="27">
        <f t="shared" ca="1" si="15"/>
        <v>4.7077868300247753E-5</v>
      </c>
      <c r="N97" s="44"/>
      <c r="O97" s="44"/>
      <c r="P97" s="7"/>
      <c r="Q97" s="28">
        <f t="shared" ca="1" si="16"/>
        <v>-3332.90356756954</v>
      </c>
      <c r="R97" s="27">
        <f t="shared" ca="1" si="17"/>
        <v>-1934.1074155355025</v>
      </c>
      <c r="S97" s="7"/>
      <c r="T97" s="28">
        <f t="shared" ca="1" si="18"/>
        <v>0.86219173995548037</v>
      </c>
      <c r="U97" s="27">
        <f t="shared" ca="1" si="19"/>
        <v>-0.50251727908059041</v>
      </c>
      <c r="V97" s="7"/>
      <c r="W97" s="28">
        <f t="shared" ca="1" si="20"/>
        <v>0.8644980954658642</v>
      </c>
      <c r="X97" s="27">
        <f t="shared" ca="1" si="24"/>
        <v>292.37305180492604</v>
      </c>
      <c r="Y97" s="7"/>
      <c r="Z97" s="28">
        <f t="shared" si="23"/>
        <v>292.38299999999992</v>
      </c>
      <c r="AA97" s="27">
        <f t="shared" si="21"/>
        <v>5.1030460268585793</v>
      </c>
      <c r="AB97" s="7"/>
      <c r="AC97" s="28">
        <f t="shared" ca="1" si="13"/>
        <v>-9.9481950738891101E-3</v>
      </c>
      <c r="AD97" s="27"/>
      <c r="AE97" s="7"/>
    </row>
    <row r="98" spans="1:31" s="26" customFormat="1" x14ac:dyDescent="0.25">
      <c r="A98" s="26">
        <v>13</v>
      </c>
      <c r="B98" s="26">
        <v>-636</v>
      </c>
      <c r="C98" s="26">
        <v>11440</v>
      </c>
      <c r="D98" s="26">
        <v>12431</v>
      </c>
      <c r="E98" s="26">
        <v>14997</v>
      </c>
      <c r="F98" s="26">
        <v>14004</v>
      </c>
      <c r="G98" s="27"/>
      <c r="H98" s="7"/>
      <c r="I98" s="28">
        <f t="shared" si="14"/>
        <v>-3557</v>
      </c>
      <c r="J98" s="27">
        <f t="shared" si="14"/>
        <v>-1573</v>
      </c>
      <c r="K98" s="7"/>
      <c r="L98" s="171">
        <f t="shared" si="22"/>
        <v>0.91594998667414096</v>
      </c>
      <c r="M98" s="27">
        <f t="shared" ca="1" si="15"/>
        <v>1.8114617495384164E-5</v>
      </c>
      <c r="N98" s="44"/>
      <c r="O98" s="44"/>
      <c r="P98" s="7"/>
      <c r="Q98" s="28">
        <f t="shared" ca="1" si="16"/>
        <v>-3516.90356756954</v>
      </c>
      <c r="R98" s="27">
        <f t="shared" ca="1" si="17"/>
        <v>-1594.1074155355025</v>
      </c>
      <c r="S98" s="7"/>
      <c r="T98" s="28">
        <f t="shared" ca="1" si="18"/>
        <v>0.90979086094279893</v>
      </c>
      <c r="U98" s="27">
        <f t="shared" ca="1" si="19"/>
        <v>-0.41417892025159259</v>
      </c>
      <c r="V98" s="7"/>
      <c r="W98" s="28">
        <f t="shared" ca="1" si="20"/>
        <v>0.91169385962065863</v>
      </c>
      <c r="X98" s="27">
        <f t="shared" ca="1" si="24"/>
        <v>286.63649172742919</v>
      </c>
      <c r="Y98" s="7"/>
      <c r="Z98" s="28">
        <f t="shared" si="23"/>
        <v>286.65899999999993</v>
      </c>
      <c r="AA98" s="27">
        <f t="shared" si="21"/>
        <v>5.0031433804744232</v>
      </c>
      <c r="AB98" s="7"/>
      <c r="AC98" s="28">
        <f t="shared" ca="1" si="13"/>
        <v>-2.2508272570746612E-2</v>
      </c>
      <c r="AD98" s="27"/>
      <c r="AE98" s="7"/>
    </row>
    <row r="99" spans="1:31" s="26" customFormat="1" x14ac:dyDescent="0.25">
      <c r="A99" s="26">
        <v>14</v>
      </c>
      <c r="B99" s="26">
        <v>-632</v>
      </c>
      <c r="C99" s="26">
        <v>11373</v>
      </c>
      <c r="D99" s="26">
        <v>12606</v>
      </c>
      <c r="E99" s="26">
        <v>15066</v>
      </c>
      <c r="F99" s="26">
        <v>13830</v>
      </c>
      <c r="G99" s="27"/>
      <c r="H99" s="7"/>
      <c r="I99" s="28">
        <f t="shared" si="14"/>
        <v>-3693</v>
      </c>
      <c r="J99" s="27">
        <f t="shared" si="14"/>
        <v>-1224</v>
      </c>
      <c r="K99" s="7"/>
      <c r="L99" s="171">
        <f t="shared" si="22"/>
        <v>0.95121280202200098</v>
      </c>
      <c r="M99" s="27">
        <f t="shared" ca="1" si="15"/>
        <v>2.2573523841436011E-5</v>
      </c>
      <c r="N99" s="44"/>
      <c r="O99" s="44"/>
      <c r="P99" s="7"/>
      <c r="Q99" s="28">
        <f t="shared" ca="1" si="16"/>
        <v>-3652.90356756954</v>
      </c>
      <c r="R99" s="27">
        <f t="shared" ca="1" si="17"/>
        <v>-1245.1074155355025</v>
      </c>
      <c r="S99" s="7"/>
      <c r="T99" s="28">
        <f t="shared" ca="1" si="18"/>
        <v>0.94497281993342575</v>
      </c>
      <c r="U99" s="27">
        <f t="shared" ca="1" si="19"/>
        <v>-0.32350219310065076</v>
      </c>
      <c r="V99" s="7"/>
      <c r="W99" s="28">
        <f t="shared" ca="1" si="20"/>
        <v>0.94646164175934555</v>
      </c>
      <c r="X99" s="27">
        <f t="shared" ca="1" si="24"/>
        <v>281.07489602518183</v>
      </c>
      <c r="Y99" s="7"/>
      <c r="Z99" s="28">
        <f t="shared" si="23"/>
        <v>280.97099999999995</v>
      </c>
      <c r="AA99" s="27">
        <f t="shared" si="21"/>
        <v>4.9038690526209869</v>
      </c>
      <c r="AB99" s="7"/>
      <c r="AC99" s="28">
        <f t="shared" ca="1" si="13"/>
        <v>0.10389602518188212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11316</v>
      </c>
      <c r="D100" s="26">
        <v>12790</v>
      </c>
      <c r="E100" s="26">
        <v>15120</v>
      </c>
      <c r="F100" s="26">
        <v>13645</v>
      </c>
      <c r="G100" s="27"/>
      <c r="H100" s="7"/>
      <c r="I100" s="28">
        <f t="shared" si="14"/>
        <v>-3804</v>
      </c>
      <c r="J100" s="27">
        <f t="shared" si="14"/>
        <v>-855</v>
      </c>
      <c r="K100" s="7"/>
      <c r="L100" s="171">
        <f t="shared" si="22"/>
        <v>0.97717552498945659</v>
      </c>
      <c r="M100" s="27">
        <f t="shared" ca="1" si="15"/>
        <v>5.9399276575922339E-6</v>
      </c>
      <c r="N100" s="44"/>
      <c r="O100" s="44"/>
      <c r="P100" s="7"/>
      <c r="Q100" s="28">
        <f t="shared" ca="1" si="16"/>
        <v>-3763.90356756954</v>
      </c>
      <c r="R100" s="27">
        <f t="shared" ca="1" si="17"/>
        <v>-876.10741553550247</v>
      </c>
      <c r="S100" s="7"/>
      <c r="T100" s="28">
        <f t="shared" ca="1" si="18"/>
        <v>0.97368750705077556</v>
      </c>
      <c r="U100" s="27">
        <f t="shared" ca="1" si="19"/>
        <v>-0.22762909190094435</v>
      </c>
      <c r="V100" s="7"/>
      <c r="W100" s="28">
        <f t="shared" ca="1" si="20"/>
        <v>0.97473832830933571</v>
      </c>
      <c r="X100" s="27">
        <f t="shared" ca="1" si="24"/>
        <v>275.34900275142888</v>
      </c>
      <c r="Y100" s="7"/>
      <c r="Z100" s="28">
        <f t="shared" si="23"/>
        <v>275.26499999999993</v>
      </c>
      <c r="AA100" s="27">
        <f t="shared" si="21"/>
        <v>4.8042805655021903</v>
      </c>
      <c r="AB100" s="7"/>
      <c r="AC100" s="28">
        <f t="shared" ca="1" si="13"/>
        <v>8.4002751428954525E-2</v>
      </c>
      <c r="AD100" s="27"/>
      <c r="AE100" s="7"/>
    </row>
    <row r="101" spans="1:31" s="26" customFormat="1" x14ac:dyDescent="0.25">
      <c r="A101" s="26">
        <v>16</v>
      </c>
      <c r="B101" s="26">
        <v>-632</v>
      </c>
      <c r="C101" s="26">
        <v>11285</v>
      </c>
      <c r="D101" s="26">
        <v>12979</v>
      </c>
      <c r="E101" s="26">
        <v>15156</v>
      </c>
      <c r="F101" s="26">
        <v>13462</v>
      </c>
      <c r="G101" s="27"/>
      <c r="H101" s="7"/>
      <c r="I101" s="28">
        <f t="shared" si="14"/>
        <v>-3871</v>
      </c>
      <c r="J101" s="27">
        <f t="shared" si="14"/>
        <v>-483</v>
      </c>
      <c r="K101" s="7"/>
      <c r="L101" s="171">
        <f t="shared" si="22"/>
        <v>0.99341882429112194</v>
      </c>
      <c r="M101" s="27">
        <f t="shared" ca="1" si="15"/>
        <v>3.2037072689145047E-6</v>
      </c>
      <c r="N101" s="44"/>
      <c r="O101" s="44"/>
      <c r="P101" s="7"/>
      <c r="Q101" s="28">
        <f t="shared" ca="1" si="16"/>
        <v>-3830.90356756954</v>
      </c>
      <c r="R101" s="27">
        <f t="shared" ca="1" si="17"/>
        <v>-504.10741553550247</v>
      </c>
      <c r="S101" s="7"/>
      <c r="T101" s="28">
        <f t="shared" ca="1" si="18"/>
        <v>0.99101979567115794</v>
      </c>
      <c r="U101" s="27">
        <f t="shared" ca="1" si="19"/>
        <v>-0.13097653459392325</v>
      </c>
      <c r="V101" s="7"/>
      <c r="W101" s="28">
        <f t="shared" ca="1" si="20"/>
        <v>0.99162893399590424</v>
      </c>
      <c r="X101" s="27">
        <f t="shared" ca="1" si="24"/>
        <v>269.72858047194222</v>
      </c>
      <c r="Y101" s="7"/>
      <c r="Z101" s="28">
        <f t="shared" si="23"/>
        <v>269.57699999999994</v>
      </c>
      <c r="AA101" s="27">
        <f t="shared" si="21"/>
        <v>4.7050062376487523</v>
      </c>
      <c r="AB101" s="7"/>
      <c r="AC101" s="28">
        <f t="shared" ca="1" si="13"/>
        <v>0.15158047194228175</v>
      </c>
      <c r="AD101" s="27"/>
      <c r="AE101" s="7"/>
    </row>
    <row r="102" spans="1:31" s="26" customFormat="1" x14ac:dyDescent="0.25">
      <c r="A102" s="26">
        <v>17</v>
      </c>
      <c r="B102" s="26">
        <v>-614</v>
      </c>
      <c r="C102" s="26">
        <v>11267</v>
      </c>
      <c r="D102" s="26">
        <v>13165</v>
      </c>
      <c r="E102" s="26">
        <v>15171</v>
      </c>
      <c r="F102" s="26">
        <v>13276</v>
      </c>
      <c r="G102" s="27"/>
      <c r="H102" s="7"/>
      <c r="I102" s="28">
        <f t="shared" si="14"/>
        <v>-3904</v>
      </c>
      <c r="J102" s="27">
        <f t="shared" si="14"/>
        <v>-111</v>
      </c>
      <c r="K102" s="7"/>
      <c r="L102" s="171">
        <f t="shared" si="22"/>
        <v>0.99983176436415966</v>
      </c>
      <c r="M102" s="27">
        <f t="shared" ca="1" si="15"/>
        <v>1.162220751673182E-8</v>
      </c>
      <c r="N102" s="44"/>
      <c r="O102" s="44"/>
      <c r="P102" s="7"/>
      <c r="Q102" s="28">
        <f t="shared" ca="1" si="16"/>
        <v>-3863.90356756954</v>
      </c>
      <c r="R102" s="27">
        <f t="shared" ca="1" si="17"/>
        <v>-132.1074155355025</v>
      </c>
      <c r="S102" s="7"/>
      <c r="T102" s="28">
        <f t="shared" ca="1" si="18"/>
        <v>0.99955659454388357</v>
      </c>
      <c r="U102" s="27">
        <f t="shared" ca="1" si="19"/>
        <v>-3.432397728690216E-2</v>
      </c>
      <c r="V102" s="7"/>
      <c r="W102" s="28">
        <f t="shared" ca="1" si="20"/>
        <v>0.99972395802150427</v>
      </c>
      <c r="X102" s="27">
        <f t="shared" ca="1" si="24"/>
        <v>264.17077059192866</v>
      </c>
      <c r="Y102" s="7"/>
      <c r="Z102" s="28">
        <f t="shared" si="23"/>
        <v>264.05099999999993</v>
      </c>
      <c r="AA102" s="27">
        <f t="shared" si="21"/>
        <v>4.6085593431835461</v>
      </c>
      <c r="AB102" s="7"/>
      <c r="AC102" s="28">
        <f t="shared" ca="1" si="13"/>
        <v>0.1197705919287273</v>
      </c>
      <c r="AD102" s="27"/>
      <c r="AE102" s="7"/>
    </row>
    <row r="103" spans="1:31" s="26" customFormat="1" x14ac:dyDescent="0.25">
      <c r="A103" s="26">
        <v>18</v>
      </c>
      <c r="B103" s="26">
        <v>-609</v>
      </c>
      <c r="C103" s="26">
        <v>11280</v>
      </c>
      <c r="D103" s="26">
        <v>13357</v>
      </c>
      <c r="E103" s="26">
        <v>15174</v>
      </c>
      <c r="F103" s="26">
        <v>13098</v>
      </c>
      <c r="G103" s="27"/>
      <c r="H103" s="7"/>
      <c r="I103" s="28">
        <f t="shared" si="14"/>
        <v>-3894</v>
      </c>
      <c r="J103" s="27">
        <f t="shared" si="14"/>
        <v>259</v>
      </c>
      <c r="K103" s="7"/>
      <c r="L103" s="171">
        <f t="shared" si="22"/>
        <v>0.99701244556572988</v>
      </c>
      <c r="M103" s="27">
        <f t="shared" ca="1" si="15"/>
        <v>9.9169423361895533E-8</v>
      </c>
      <c r="N103" s="44"/>
      <c r="O103" s="44"/>
      <c r="P103" s="7"/>
      <c r="Q103" s="28">
        <f t="shared" ca="1" si="16"/>
        <v>-3853.90356756954</v>
      </c>
      <c r="R103" s="27">
        <f t="shared" ca="1" si="17"/>
        <v>237.8925844644975</v>
      </c>
      <c r="S103" s="7"/>
      <c r="T103" s="28">
        <f t="shared" ca="1" si="18"/>
        <v>0.99696968579457279</v>
      </c>
      <c r="U103" s="27">
        <f t="shared" ca="1" si="19"/>
        <v>6.1808942615242481E-2</v>
      </c>
      <c r="V103" s="7"/>
      <c r="W103" s="28">
        <f t="shared" ca="1" si="20"/>
        <v>0.99669753379497195</v>
      </c>
      <c r="X103" s="27">
        <f t="shared" ca="1" si="24"/>
        <v>258.65579959645538</v>
      </c>
      <c r="Y103" s="7"/>
      <c r="Z103" s="28">
        <f t="shared" si="23"/>
        <v>258.56999999999994</v>
      </c>
      <c r="AA103" s="27">
        <f t="shared" si="21"/>
        <v>4.5128978468817369</v>
      </c>
      <c r="AB103" s="7"/>
      <c r="AC103" s="28">
        <f t="shared" ca="1" si="13"/>
        <v>8.5799596455444771E-2</v>
      </c>
      <c r="AD103" s="27"/>
      <c r="AE103" s="7"/>
    </row>
    <row r="104" spans="1:31" s="26" customFormat="1" x14ac:dyDescent="0.25">
      <c r="A104" s="26">
        <v>19</v>
      </c>
      <c r="B104" s="26">
        <v>-623</v>
      </c>
      <c r="C104" s="26">
        <v>11288</v>
      </c>
      <c r="D104" s="26">
        <v>13527</v>
      </c>
      <c r="E104" s="26">
        <v>15147</v>
      </c>
      <c r="F104" s="26">
        <v>12907</v>
      </c>
      <c r="G104" s="27"/>
      <c r="H104" s="7"/>
      <c r="I104" s="28">
        <f t="shared" si="14"/>
        <v>-3859</v>
      </c>
      <c r="J104" s="27">
        <f t="shared" si="14"/>
        <v>620</v>
      </c>
      <c r="K104" s="7"/>
      <c r="L104" s="171">
        <f t="shared" si="22"/>
        <v>0.98469541057683607</v>
      </c>
      <c r="M104" s="27">
        <f t="shared" ca="1" si="15"/>
        <v>6.345611866944603E-6</v>
      </c>
      <c r="N104" s="44"/>
      <c r="O104" s="44"/>
      <c r="P104" s="7"/>
      <c r="Q104" s="28">
        <f t="shared" ca="1" si="16"/>
        <v>-3818.90356756954</v>
      </c>
      <c r="R104" s="27">
        <f t="shared" ca="1" si="17"/>
        <v>598.89258446449753</v>
      </c>
      <c r="S104" s="7"/>
      <c r="T104" s="28">
        <f t="shared" ca="1" si="18"/>
        <v>0.98791550517198501</v>
      </c>
      <c r="U104" s="27">
        <f t="shared" ca="1" si="19"/>
        <v>0.15560349419544306</v>
      </c>
      <c r="V104" s="7"/>
      <c r="W104" s="28">
        <f t="shared" ca="1" si="20"/>
        <v>0.98721446037129124</v>
      </c>
      <c r="X104" s="27">
        <f t="shared" ca="1" si="24"/>
        <v>253.2471840816861</v>
      </c>
      <c r="Y104" s="7"/>
      <c r="Z104" s="28">
        <f t="shared" si="23"/>
        <v>252.96299999999994</v>
      </c>
      <c r="AA104" s="27">
        <f t="shared" si="21"/>
        <v>4.4150372357224148</v>
      </c>
      <c r="AB104" s="7"/>
      <c r="AC104" s="28">
        <f t="shared" ca="1" si="13"/>
        <v>0.28418408168616338</v>
      </c>
      <c r="AD104" s="27"/>
      <c r="AE104" s="7"/>
    </row>
    <row r="105" spans="1:31" s="26" customFormat="1" x14ac:dyDescent="0.25">
      <c r="A105" s="26">
        <v>20</v>
      </c>
      <c r="B105" s="26">
        <v>-625</v>
      </c>
      <c r="C105" s="26">
        <v>11332</v>
      </c>
      <c r="D105" s="26">
        <v>13718</v>
      </c>
      <c r="E105" s="26">
        <v>15112</v>
      </c>
      <c r="F105" s="26">
        <v>12725</v>
      </c>
      <c r="G105" s="27"/>
      <c r="H105" s="7"/>
      <c r="I105" s="28">
        <f t="shared" si="14"/>
        <v>-3780</v>
      </c>
      <c r="J105" s="27">
        <f t="shared" si="14"/>
        <v>993</v>
      </c>
      <c r="K105" s="7"/>
      <c r="L105" s="171">
        <f t="shared" si="22"/>
        <v>0.96287100369700362</v>
      </c>
      <c r="M105" s="27">
        <f t="shared" ca="1" si="15"/>
        <v>1.1996608971422542E-5</v>
      </c>
      <c r="N105" s="44"/>
      <c r="O105" s="44"/>
      <c r="P105" s="7"/>
      <c r="Q105" s="28">
        <f t="shared" ca="1" si="16"/>
        <v>-3739.90356756954</v>
      </c>
      <c r="R105" s="27">
        <f t="shared" ca="1" si="17"/>
        <v>971.89258446449753</v>
      </c>
      <c r="S105" s="7"/>
      <c r="T105" s="28">
        <f t="shared" ca="1" si="18"/>
        <v>0.96747892605242969</v>
      </c>
      <c r="U105" s="27">
        <f t="shared" ca="1" si="19"/>
        <v>0.2525158702049024</v>
      </c>
      <c r="V105" s="7"/>
      <c r="W105" s="28">
        <f t="shared" ca="1" si="20"/>
        <v>0.96633461582474289</v>
      </c>
      <c r="X105" s="27">
        <f t="shared" ca="1" si="24"/>
        <v>247.55971740572056</v>
      </c>
      <c r="Y105" s="7"/>
      <c r="Z105" s="28">
        <f t="shared" si="23"/>
        <v>247.33799999999994</v>
      </c>
      <c r="AA105" s="27">
        <f t="shared" si="21"/>
        <v>4.3168624652977332</v>
      </c>
      <c r="AB105" s="7"/>
      <c r="AC105" s="28">
        <f t="shared" ca="1" si="13"/>
        <v>0.22171740572062504</v>
      </c>
      <c r="AD105" s="27"/>
      <c r="AE105" s="7"/>
    </row>
    <row r="106" spans="1:31" s="26" customFormat="1" x14ac:dyDescent="0.25">
      <c r="A106" s="26">
        <v>21</v>
      </c>
      <c r="B106" s="26">
        <v>-637</v>
      </c>
      <c r="C106" s="26">
        <v>11385</v>
      </c>
      <c r="D106" s="26">
        <v>13896</v>
      </c>
      <c r="E106" s="26">
        <v>15045</v>
      </c>
      <c r="F106" s="26">
        <v>12534</v>
      </c>
      <c r="G106" s="27"/>
      <c r="H106" s="7"/>
      <c r="I106" s="28">
        <f t="shared" si="14"/>
        <v>-3660</v>
      </c>
      <c r="J106" s="27">
        <f t="shared" si="14"/>
        <v>1362</v>
      </c>
      <c r="K106" s="7"/>
      <c r="L106" s="171">
        <f t="shared" si="22"/>
        <v>0.93108765382354353</v>
      </c>
      <c r="M106" s="27">
        <f t="shared" ca="1" si="15"/>
        <v>1.4178477937690931E-5</v>
      </c>
      <c r="N106" s="44"/>
      <c r="O106" s="44"/>
      <c r="P106" s="7"/>
      <c r="Q106" s="28">
        <f t="shared" ca="1" si="16"/>
        <v>-3619.90356756954</v>
      </c>
      <c r="R106" s="27">
        <f t="shared" ca="1" si="17"/>
        <v>1340.8925844644975</v>
      </c>
      <c r="S106" s="7"/>
      <c r="T106" s="28">
        <f t="shared" ca="1" si="18"/>
        <v>0.93643602106070012</v>
      </c>
      <c r="U106" s="27">
        <f t="shared" ca="1" si="19"/>
        <v>0.34838897140460884</v>
      </c>
      <c r="V106" s="7"/>
      <c r="W106" s="28">
        <f t="shared" ca="1" si="20"/>
        <v>0.93485308579579995</v>
      </c>
      <c r="X106" s="27">
        <f t="shared" ca="1" si="24"/>
        <v>241.76561246387951</v>
      </c>
      <c r="Y106" s="7"/>
      <c r="Z106" s="28">
        <f t="shared" si="23"/>
        <v>241.60499999999993</v>
      </c>
      <c r="AA106" s="27">
        <f t="shared" si="21"/>
        <v>4.2168027392808991</v>
      </c>
      <c r="AB106" s="7"/>
      <c r="AC106" s="28">
        <f t="shared" ca="1" si="13"/>
        <v>0.1606124638795734</v>
      </c>
      <c r="AD106" s="27"/>
      <c r="AE106" s="7"/>
    </row>
    <row r="107" spans="1:31" s="26" customFormat="1" x14ac:dyDescent="0.25">
      <c r="A107" s="26">
        <v>22</v>
      </c>
      <c r="B107" s="26">
        <v>-638</v>
      </c>
      <c r="C107" s="26">
        <v>11466</v>
      </c>
      <c r="D107" s="26">
        <v>14073</v>
      </c>
      <c r="E107" s="26">
        <v>14972</v>
      </c>
      <c r="F107" s="26">
        <v>12361</v>
      </c>
      <c r="G107" s="27"/>
      <c r="H107" s="7"/>
      <c r="I107" s="28">
        <f t="shared" si="14"/>
        <v>-3506</v>
      </c>
      <c r="J107" s="27">
        <f t="shared" si="14"/>
        <v>1712</v>
      </c>
      <c r="K107" s="7"/>
      <c r="L107" s="171">
        <f t="shared" si="22"/>
        <v>0.88991844094744077</v>
      </c>
      <c r="M107" s="27">
        <f t="shared" ca="1" si="15"/>
        <v>2.1903349900025631E-5</v>
      </c>
      <c r="N107" s="44"/>
      <c r="O107" s="44"/>
      <c r="P107" s="7"/>
      <c r="Q107" s="28">
        <f t="shared" ca="1" si="16"/>
        <v>-3465.90356756954</v>
      </c>
      <c r="R107" s="27">
        <f t="shared" ca="1" si="17"/>
        <v>1690.8925844644975</v>
      </c>
      <c r="S107" s="7"/>
      <c r="T107" s="28">
        <f t="shared" ca="1" si="18"/>
        <v>0.8965976263213139</v>
      </c>
      <c r="U107" s="27">
        <f t="shared" ca="1" si="19"/>
        <v>0.43932551725798891</v>
      </c>
      <c r="V107" s="7"/>
      <c r="W107" s="28">
        <f t="shared" ca="1" si="20"/>
        <v>0.89459854243138592</v>
      </c>
      <c r="X107" s="27">
        <f t="shared" ca="1" si="24"/>
        <v>236.04933651517206</v>
      </c>
      <c r="Y107" s="7"/>
      <c r="Z107" s="28">
        <f t="shared" si="23"/>
        <v>235.86299999999994</v>
      </c>
      <c r="AA107" s="27">
        <f t="shared" si="21"/>
        <v>4.1165859336313844</v>
      </c>
      <c r="AB107" s="7"/>
      <c r="AC107" s="28">
        <f t="shared" ca="1" si="13"/>
        <v>0.18633651517211547</v>
      </c>
      <c r="AD107" s="27"/>
      <c r="AE107" s="7"/>
    </row>
    <row r="108" spans="1:31" s="26" customFormat="1" x14ac:dyDescent="0.25">
      <c r="A108" s="26">
        <v>23</v>
      </c>
      <c r="B108" s="26">
        <v>-627</v>
      </c>
      <c r="C108" s="26">
        <v>11553</v>
      </c>
      <c r="D108" s="26">
        <v>14238</v>
      </c>
      <c r="E108" s="26">
        <v>14880</v>
      </c>
      <c r="F108" s="26">
        <v>12191</v>
      </c>
      <c r="G108" s="27"/>
      <c r="H108" s="7"/>
      <c r="I108" s="28">
        <f t="shared" si="14"/>
        <v>-3327</v>
      </c>
      <c r="J108" s="27">
        <f t="shared" si="14"/>
        <v>2047</v>
      </c>
      <c r="K108" s="7"/>
      <c r="L108" s="171">
        <f t="shared" si="22"/>
        <v>0.84075564411868864</v>
      </c>
      <c r="M108" s="27">
        <f t="shared" ca="1" si="15"/>
        <v>5.0962930758976108E-5</v>
      </c>
      <c r="N108" s="44"/>
      <c r="O108" s="44"/>
      <c r="P108" s="7"/>
      <c r="Q108" s="28">
        <f t="shared" ca="1" si="16"/>
        <v>-3286.90356756954</v>
      </c>
      <c r="R108" s="27">
        <f t="shared" ca="1" si="17"/>
        <v>2025.8925844644975</v>
      </c>
      <c r="S108" s="7"/>
      <c r="T108" s="28">
        <f t="shared" ca="1" si="18"/>
        <v>0.85029195970865068</v>
      </c>
      <c r="U108" s="27">
        <f t="shared" ca="1" si="19"/>
        <v>0.52636478257479558</v>
      </c>
      <c r="V108" s="7"/>
      <c r="W108" s="28">
        <f t="shared" ca="1" si="20"/>
        <v>0.84789447670945417</v>
      </c>
      <c r="X108" s="27">
        <f t="shared" ca="1" si="24"/>
        <v>230.37276611192033</v>
      </c>
      <c r="Y108" s="7"/>
      <c r="Z108" s="28">
        <f t="shared" si="23"/>
        <v>230.21999999999994</v>
      </c>
      <c r="AA108" s="27">
        <f t="shared" si="21"/>
        <v>4.0180970039413442</v>
      </c>
      <c r="AB108" s="7"/>
      <c r="AC108" s="28">
        <f t="shared" ca="1" si="13"/>
        <v>0.15276611192038558</v>
      </c>
      <c r="AD108" s="27"/>
      <c r="AE108" s="7"/>
    </row>
    <row r="109" spans="1:31" s="26" customFormat="1" x14ac:dyDescent="0.25">
      <c r="A109" s="26">
        <v>24</v>
      </c>
      <c r="B109" s="26">
        <v>-629</v>
      </c>
      <c r="C109" s="26">
        <v>11671</v>
      </c>
      <c r="D109" s="26">
        <v>14411</v>
      </c>
      <c r="E109" s="26">
        <v>14784</v>
      </c>
      <c r="F109" s="26">
        <v>12047</v>
      </c>
      <c r="G109" s="27"/>
      <c r="H109" s="7"/>
      <c r="I109" s="28">
        <f t="shared" si="14"/>
        <v>-3113</v>
      </c>
      <c r="J109" s="27">
        <f t="shared" si="14"/>
        <v>2364</v>
      </c>
      <c r="K109" s="7"/>
      <c r="L109" s="171">
        <f t="shared" si="22"/>
        <v>0.78324877268380833</v>
      </c>
      <c r="M109" s="27">
        <f t="shared" ca="1" si="15"/>
        <v>7.9365712234307647E-5</v>
      </c>
      <c r="N109" s="44"/>
      <c r="O109" s="44"/>
      <c r="P109" s="7"/>
      <c r="Q109" s="28">
        <f t="shared" ca="1" si="16"/>
        <v>-3072.90356756954</v>
      </c>
      <c r="R109" s="27">
        <f t="shared" ca="1" si="17"/>
        <v>2342.8925844644973</v>
      </c>
      <c r="S109" s="7"/>
      <c r="T109" s="28">
        <f t="shared" ca="1" si="18"/>
        <v>0.79493211247339968</v>
      </c>
      <c r="U109" s="27">
        <f t="shared" ca="1" si="19"/>
        <v>0.60872731124771395</v>
      </c>
      <c r="V109" s="7"/>
      <c r="W109" s="28">
        <f t="shared" ca="1" si="20"/>
        <v>0.79215751626718234</v>
      </c>
      <c r="X109" s="27">
        <f t="shared" ca="1" si="24"/>
        <v>224.66418313489135</v>
      </c>
      <c r="Y109" s="7"/>
      <c r="Z109" s="28">
        <f t="shared" si="23"/>
        <v>224.55899999999994</v>
      </c>
      <c r="AA109" s="27">
        <f t="shared" si="21"/>
        <v>3.9192939149859454</v>
      </c>
      <c r="AB109" s="7"/>
      <c r="AC109" s="28">
        <f t="shared" ca="1" si="13"/>
        <v>0.10518313489140496</v>
      </c>
      <c r="AD109" s="27"/>
      <c r="AE109" s="7"/>
    </row>
    <row r="110" spans="1:31" s="26" customFormat="1" x14ac:dyDescent="0.25">
      <c r="A110" s="26">
        <v>25</v>
      </c>
      <c r="B110" s="26">
        <v>-620</v>
      </c>
      <c r="C110" s="26">
        <v>11787</v>
      </c>
      <c r="D110" s="26">
        <v>14542</v>
      </c>
      <c r="E110" s="26">
        <v>14656</v>
      </c>
      <c r="F110" s="26">
        <v>11897</v>
      </c>
      <c r="G110" s="27"/>
      <c r="H110" s="7"/>
      <c r="I110" s="28">
        <f t="shared" si="14"/>
        <v>-2869</v>
      </c>
      <c r="J110" s="27">
        <f t="shared" si="14"/>
        <v>2645</v>
      </c>
      <c r="K110" s="7"/>
      <c r="L110" s="171">
        <f t="shared" si="22"/>
        <v>0.71908514643707211</v>
      </c>
      <c r="M110" s="27">
        <f t="shared" ca="1" si="15"/>
        <v>9.2493672568488787E-5</v>
      </c>
      <c r="N110" s="44"/>
      <c r="O110" s="44"/>
      <c r="P110" s="7"/>
      <c r="Q110" s="28">
        <f t="shared" ca="1" si="16"/>
        <v>-2828.90356756954</v>
      </c>
      <c r="R110" s="27">
        <f t="shared" ca="1" si="17"/>
        <v>2623.8925844644973</v>
      </c>
      <c r="S110" s="7"/>
      <c r="T110" s="28">
        <f t="shared" ca="1" si="18"/>
        <v>0.73181153899021634</v>
      </c>
      <c r="U110" s="27">
        <f t="shared" ca="1" si="19"/>
        <v>0.68173636663285631</v>
      </c>
      <c r="V110" s="7"/>
      <c r="W110" s="28">
        <f t="shared" ca="1" si="20"/>
        <v>0.72870250951478155</v>
      </c>
      <c r="X110" s="27">
        <f t="shared" ca="1" si="24"/>
        <v>219.11156591956558</v>
      </c>
      <c r="Y110" s="7"/>
      <c r="Z110" s="28">
        <f t="shared" si="23"/>
        <v>218.97899999999993</v>
      </c>
      <c r="AA110" s="27">
        <f t="shared" si="21"/>
        <v>3.8219045427246612</v>
      </c>
      <c r="AB110" s="7"/>
      <c r="AC110" s="28">
        <f t="shared" ca="1" si="13"/>
        <v>0.13256591956564989</v>
      </c>
      <c r="AD110" s="27"/>
      <c r="AE110" s="7"/>
    </row>
    <row r="111" spans="1:31" s="26" customFormat="1" x14ac:dyDescent="0.25">
      <c r="A111" s="26">
        <v>26</v>
      </c>
      <c r="B111" s="26">
        <v>-605</v>
      </c>
      <c r="C111" s="26">
        <v>11923</v>
      </c>
      <c r="D111" s="26">
        <v>14676</v>
      </c>
      <c r="E111" s="26">
        <v>14530</v>
      </c>
      <c r="F111" s="26">
        <v>11770</v>
      </c>
      <c r="G111" s="27"/>
      <c r="H111" s="7"/>
      <c r="I111" s="28">
        <f t="shared" si="14"/>
        <v>-2607</v>
      </c>
      <c r="J111" s="27">
        <f t="shared" si="14"/>
        <v>2906</v>
      </c>
      <c r="K111" s="7"/>
      <c r="L111" s="171">
        <f t="shared" si="22"/>
        <v>0.64989916793967217</v>
      </c>
      <c r="M111" s="27">
        <f t="shared" ca="1" si="15"/>
        <v>1.1482422365002501E-4</v>
      </c>
      <c r="N111" s="44"/>
      <c r="O111" s="44"/>
      <c r="P111" s="7"/>
      <c r="Q111" s="28">
        <f t="shared" ca="1" si="16"/>
        <v>-2566.90356756954</v>
      </c>
      <c r="R111" s="27">
        <f t="shared" ca="1" si="17"/>
        <v>2884.8925844644973</v>
      </c>
      <c r="S111" s="7"/>
      <c r="T111" s="28">
        <f t="shared" ca="1" si="18"/>
        <v>0.66403452975827348</v>
      </c>
      <c r="U111" s="27">
        <f t="shared" ca="1" si="19"/>
        <v>0.74954904796923394</v>
      </c>
      <c r="V111" s="7"/>
      <c r="W111" s="28">
        <f t="shared" ca="1" si="20"/>
        <v>0.66061477448573502</v>
      </c>
      <c r="X111" s="27">
        <f t="shared" ca="1" si="24"/>
        <v>213.59570879772991</v>
      </c>
      <c r="Y111" s="7"/>
      <c r="Z111" s="28">
        <f t="shared" si="23"/>
        <v>213.53399999999993</v>
      </c>
      <c r="AA111" s="27">
        <f t="shared" si="21"/>
        <v>3.7268713649535705</v>
      </c>
      <c r="AB111" s="7"/>
      <c r="AC111" s="28">
        <f t="shared" ca="1" si="13"/>
        <v>6.1708797729977505E-2</v>
      </c>
      <c r="AD111" s="27"/>
      <c r="AE111" s="7"/>
    </row>
    <row r="112" spans="1:31" s="26" customFormat="1" x14ac:dyDescent="0.25">
      <c r="A112" s="26">
        <v>27</v>
      </c>
      <c r="B112" s="26">
        <v>-619</v>
      </c>
      <c r="C112" s="26">
        <v>12066</v>
      </c>
      <c r="D112" s="26">
        <v>14792</v>
      </c>
      <c r="E112" s="26">
        <v>14377</v>
      </c>
      <c r="F112" s="26">
        <v>11647</v>
      </c>
      <c r="G112" s="27"/>
      <c r="H112" s="7"/>
      <c r="I112" s="28">
        <f t="shared" si="14"/>
        <v>-2311</v>
      </c>
      <c r="J112" s="27">
        <f t="shared" si="14"/>
        <v>3145</v>
      </c>
      <c r="K112" s="7"/>
      <c r="L112" s="171">
        <f t="shared" si="22"/>
        <v>0.57304733148188558</v>
      </c>
      <c r="M112" s="27">
        <f t="shared" ca="1" si="15"/>
        <v>1.147096276935243E-4</v>
      </c>
      <c r="N112" s="44"/>
      <c r="O112" s="44"/>
      <c r="P112" s="7"/>
      <c r="Q112" s="28">
        <f t="shared" ca="1" si="16"/>
        <v>-2270.90356756954</v>
      </c>
      <c r="R112" s="27">
        <f t="shared" ca="1" si="17"/>
        <v>3123.8925844644973</v>
      </c>
      <c r="S112" s="7"/>
      <c r="T112" s="28">
        <f t="shared" ca="1" si="18"/>
        <v>0.58746203077867398</v>
      </c>
      <c r="U112" s="27">
        <f t="shared" ca="1" si="19"/>
        <v>0.81164571785197059</v>
      </c>
      <c r="V112" s="7"/>
      <c r="W112" s="28">
        <f t="shared" ca="1" si="20"/>
        <v>0.58375758954103263</v>
      </c>
      <c r="X112" s="27">
        <f t="shared" ca="1" si="24"/>
        <v>207.9290923657552</v>
      </c>
      <c r="Y112" s="7"/>
      <c r="Z112" s="28">
        <f t="shared" si="23"/>
        <v>207.96299999999994</v>
      </c>
      <c r="AA112" s="27">
        <f t="shared" si="21"/>
        <v>3.6296390723249665</v>
      </c>
      <c r="AB112" s="7"/>
      <c r="AC112" s="28">
        <f t="shared" ca="1" si="13"/>
        <v>-3.3907634244741303E-2</v>
      </c>
      <c r="AD112" s="27"/>
      <c r="AE112" s="7"/>
    </row>
    <row r="113" spans="1:31" s="26" customFormat="1" x14ac:dyDescent="0.25">
      <c r="A113" s="26">
        <v>28</v>
      </c>
      <c r="B113" s="26">
        <v>-628</v>
      </c>
      <c r="C113" s="26">
        <v>12226</v>
      </c>
      <c r="D113" s="26">
        <v>14892</v>
      </c>
      <c r="E113" s="26">
        <v>14219</v>
      </c>
      <c r="F113" s="26">
        <v>11540</v>
      </c>
      <c r="G113" s="27"/>
      <c r="H113" s="7"/>
      <c r="I113" s="28">
        <f t="shared" si="14"/>
        <v>-1993</v>
      </c>
      <c r="J113" s="27">
        <f t="shared" si="14"/>
        <v>3352</v>
      </c>
      <c r="K113" s="7"/>
      <c r="L113" s="171">
        <f t="shared" si="22"/>
        <v>0.4895498680100181</v>
      </c>
      <c r="M113" s="27">
        <f t="shared" ca="1" si="15"/>
        <v>1.3682653897213225E-4</v>
      </c>
      <c r="N113" s="44"/>
      <c r="O113" s="44"/>
      <c r="P113" s="7"/>
      <c r="Q113" s="28">
        <f t="shared" ca="1" si="16"/>
        <v>-1952.90356756954</v>
      </c>
      <c r="R113" s="27">
        <f t="shared" ca="1" si="17"/>
        <v>3330.8925844644973</v>
      </c>
      <c r="S113" s="7"/>
      <c r="T113" s="28">
        <f t="shared" ca="1" si="18"/>
        <v>0.50519833255059077</v>
      </c>
      <c r="U113" s="27">
        <f t="shared" ca="1" si="19"/>
        <v>0.86542818925668397</v>
      </c>
      <c r="V113" s="7"/>
      <c r="W113" s="28">
        <f t="shared" ca="1" si="20"/>
        <v>0.50124715568589118</v>
      </c>
      <c r="X113" s="27">
        <f t="shared" ca="1" si="24"/>
        <v>202.28336479721202</v>
      </c>
      <c r="Y113" s="7"/>
      <c r="Z113" s="28">
        <f t="shared" si="23"/>
        <v>202.31099999999995</v>
      </c>
      <c r="AA113" s="27">
        <f t="shared" si="21"/>
        <v>3.530993063002247</v>
      </c>
      <c r="AB113" s="7"/>
      <c r="AC113" s="28">
        <f t="shared" ca="1" si="13"/>
        <v>-2.7635202787934077E-2</v>
      </c>
      <c r="AD113" s="27"/>
      <c r="AE113" s="7"/>
    </row>
    <row r="114" spans="1:31" s="26" customFormat="1" x14ac:dyDescent="0.25">
      <c r="A114" s="26">
        <v>29</v>
      </c>
      <c r="B114" s="26">
        <v>-633</v>
      </c>
      <c r="C114" s="26">
        <v>12400</v>
      </c>
      <c r="D114" s="26">
        <v>14987</v>
      </c>
      <c r="E114" s="26">
        <v>14051</v>
      </c>
      <c r="F114" s="26">
        <v>11455</v>
      </c>
      <c r="G114" s="27"/>
      <c r="H114" s="7"/>
      <c r="I114" s="28">
        <f t="shared" si="14"/>
        <v>-1651</v>
      </c>
      <c r="J114" s="27">
        <f t="shared" si="14"/>
        <v>3532</v>
      </c>
      <c r="K114" s="7"/>
      <c r="L114" s="171">
        <f t="shared" si="22"/>
        <v>0.40057293025807167</v>
      </c>
      <c r="M114" s="27">
        <f t="shared" ca="1" si="15"/>
        <v>1.4369335876301921E-4</v>
      </c>
      <c r="N114" s="44"/>
      <c r="O114" s="44"/>
      <c r="P114" s="7"/>
      <c r="Q114" s="28">
        <f t="shared" ca="1" si="16"/>
        <v>-1610.90356756954</v>
      </c>
      <c r="R114" s="27">
        <f t="shared" ca="1" si="17"/>
        <v>3510.8925844644973</v>
      </c>
      <c r="S114" s="7"/>
      <c r="T114" s="28">
        <f t="shared" ca="1" si="18"/>
        <v>0.41672605332416157</v>
      </c>
      <c r="U114" s="27">
        <f t="shared" ca="1" si="19"/>
        <v>0.91219555569556521</v>
      </c>
      <c r="V114" s="7"/>
      <c r="W114" s="28">
        <f t="shared" ca="1" si="20"/>
        <v>0.41256014673075703</v>
      </c>
      <c r="X114" s="27">
        <f t="shared" ca="1" si="24"/>
        <v>196.54026979450248</v>
      </c>
      <c r="Y114" s="7"/>
      <c r="Z114" s="28">
        <f t="shared" si="23"/>
        <v>196.61399999999995</v>
      </c>
      <c r="AA114" s="27">
        <f t="shared" si="21"/>
        <v>3.4315616555161301</v>
      </c>
      <c r="AB114" s="7"/>
      <c r="AC114" s="28">
        <f t="shared" ca="1" si="13"/>
        <v>-7.3730205497469115E-2</v>
      </c>
      <c r="AD114" s="27"/>
      <c r="AE114" s="7"/>
    </row>
    <row r="115" spans="1:31" s="26" customFormat="1" x14ac:dyDescent="0.25">
      <c r="A115" s="26">
        <v>30</v>
      </c>
      <c r="B115" s="26">
        <v>-628</v>
      </c>
      <c r="C115" s="26">
        <v>12571</v>
      </c>
      <c r="D115" s="26">
        <v>15058</v>
      </c>
      <c r="E115" s="26">
        <v>13875</v>
      </c>
      <c r="F115" s="26">
        <v>11384</v>
      </c>
      <c r="G115" s="27"/>
      <c r="H115" s="7"/>
      <c r="I115" s="28">
        <f t="shared" si="14"/>
        <v>-1304</v>
      </c>
      <c r="J115" s="27">
        <f t="shared" si="14"/>
        <v>3674</v>
      </c>
      <c r="K115" s="7"/>
      <c r="L115" s="171">
        <f t="shared" si="22"/>
        <v>0.30838616188980456</v>
      </c>
      <c r="M115" s="27">
        <f t="shared" ca="1" si="15"/>
        <v>2.0273900134065693E-4</v>
      </c>
      <c r="N115" s="44"/>
      <c r="O115" s="44"/>
      <c r="P115" s="7"/>
      <c r="Q115" s="28">
        <f t="shared" ca="1" si="16"/>
        <v>-1263.90356756954</v>
      </c>
      <c r="R115" s="27">
        <f t="shared" ca="1" si="17"/>
        <v>3652.8925844644973</v>
      </c>
      <c r="S115" s="7"/>
      <c r="T115" s="28">
        <f t="shared" ca="1" si="18"/>
        <v>0.32696031972307699</v>
      </c>
      <c r="U115" s="27">
        <f t="shared" ca="1" si="19"/>
        <v>0.94908981144179372</v>
      </c>
      <c r="V115" s="7"/>
      <c r="W115" s="28">
        <f t="shared" ca="1" si="20"/>
        <v>0.32262480653529862</v>
      </c>
      <c r="X115" s="27">
        <f t="shared" ca="1" si="24"/>
        <v>190.97885723836384</v>
      </c>
      <c r="Y115" s="7"/>
      <c r="Z115" s="28">
        <f t="shared" si="23"/>
        <v>190.96199999999996</v>
      </c>
      <c r="AA115" s="27">
        <f t="shared" si="21"/>
        <v>3.3329156461934106</v>
      </c>
      <c r="AB115" s="7"/>
      <c r="AC115" s="28">
        <f t="shared" ca="1" si="13"/>
        <v>1.6857238363883198E-2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12766</v>
      </c>
      <c r="D116" s="26">
        <v>15115</v>
      </c>
      <c r="E116" s="26">
        <v>13695</v>
      </c>
      <c r="F116" s="26">
        <v>11328</v>
      </c>
      <c r="G116" s="27"/>
      <c r="H116" s="7"/>
      <c r="I116" s="28">
        <f t="shared" si="14"/>
        <v>-929</v>
      </c>
      <c r="J116" s="27">
        <f t="shared" si="14"/>
        <v>3787</v>
      </c>
      <c r="K116" s="7"/>
      <c r="L116" s="171">
        <f t="shared" si="22"/>
        <v>0.21258699513882359</v>
      </c>
      <c r="M116" s="27">
        <f t="shared" ca="1" si="15"/>
        <v>1.6624227523421778E-4</v>
      </c>
      <c r="N116" s="44"/>
      <c r="O116" s="44"/>
      <c r="P116" s="7"/>
      <c r="Q116" s="28">
        <f t="shared" ca="1" si="16"/>
        <v>-888.90356756953997</v>
      </c>
      <c r="R116" s="27">
        <f t="shared" ca="1" si="17"/>
        <v>3765.8925844644973</v>
      </c>
      <c r="S116" s="7"/>
      <c r="T116" s="28">
        <f t="shared" ca="1" si="18"/>
        <v>0.22995124162392219</v>
      </c>
      <c r="U116" s="27">
        <f t="shared" ca="1" si="19"/>
        <v>0.9784493248173135</v>
      </c>
      <c r="V116" s="7"/>
      <c r="W116" s="28">
        <f t="shared" ca="1" si="20"/>
        <v>0.22548049254000291</v>
      </c>
      <c r="X116" s="27">
        <f t="shared" ca="1" si="24"/>
        <v>185.18145535487065</v>
      </c>
      <c r="Y116" s="7"/>
      <c r="Z116" s="28">
        <f t="shared" si="23"/>
        <v>185.27399999999997</v>
      </c>
      <c r="AA116" s="27">
        <f t="shared" si="21"/>
        <v>3.2336413183399739</v>
      </c>
      <c r="AB116" s="7"/>
      <c r="AC116" s="28">
        <f t="shared" ca="1" si="13"/>
        <v>-9.2544645129322589E-2</v>
      </c>
      <c r="AD116" s="27"/>
      <c r="AE116" s="7"/>
    </row>
    <row r="117" spans="1:31" s="26" customFormat="1" x14ac:dyDescent="0.25">
      <c r="A117" s="26">
        <v>32</v>
      </c>
      <c r="B117" s="26">
        <v>-627</v>
      </c>
      <c r="C117" s="26">
        <v>12943</v>
      </c>
      <c r="D117" s="26">
        <v>15143</v>
      </c>
      <c r="E117" s="26">
        <v>13500</v>
      </c>
      <c r="F117" s="26">
        <v>11288</v>
      </c>
      <c r="G117" s="27"/>
      <c r="H117" s="7"/>
      <c r="I117" s="28">
        <f t="shared" si="14"/>
        <v>-557</v>
      </c>
      <c r="J117" s="27">
        <f t="shared" si="14"/>
        <v>3855</v>
      </c>
      <c r="K117" s="7"/>
      <c r="L117" s="171">
        <f t="shared" si="22"/>
        <v>0.11547460003268635</v>
      </c>
      <c r="M117" s="27">
        <f t="shared" ca="1" si="15"/>
        <v>1.8744650792919395E-4</v>
      </c>
      <c r="N117" s="44"/>
      <c r="O117" s="44"/>
      <c r="P117" s="7"/>
      <c r="Q117" s="28">
        <f t="shared" ca="1" si="16"/>
        <v>-516.90356756953997</v>
      </c>
      <c r="R117" s="27">
        <f t="shared" ca="1" si="17"/>
        <v>3833.8925844644973</v>
      </c>
      <c r="S117" s="7"/>
      <c r="T117" s="28">
        <f t="shared" ca="1" si="18"/>
        <v>0.13371823614956063</v>
      </c>
      <c r="U117" s="27">
        <f t="shared" ca="1" si="19"/>
        <v>0.99611699658311303</v>
      </c>
      <c r="V117" s="7"/>
      <c r="W117" s="28">
        <f t="shared" ca="1" si="20"/>
        <v>0.12916571057672893</v>
      </c>
      <c r="X117" s="27">
        <f t="shared" ca="1" si="24"/>
        <v>179.59265476780763</v>
      </c>
      <c r="Y117" s="7"/>
      <c r="Z117" s="28">
        <f t="shared" si="23"/>
        <v>179.63099999999997</v>
      </c>
      <c r="AA117" s="27">
        <f t="shared" si="21"/>
        <v>3.1351523886499333</v>
      </c>
      <c r="AB117" s="7"/>
      <c r="AC117" s="28">
        <f t="shared" ca="1" si="13"/>
        <v>-3.8345232192341427E-2</v>
      </c>
      <c r="AD117" s="27"/>
      <c r="AE117" s="7"/>
    </row>
    <row r="118" spans="1:31" s="26" customFormat="1" x14ac:dyDescent="0.25">
      <c r="A118" s="26">
        <v>33</v>
      </c>
      <c r="B118" s="26">
        <v>-611</v>
      </c>
      <c r="C118" s="26">
        <v>13129</v>
      </c>
      <c r="D118" s="26">
        <v>15161</v>
      </c>
      <c r="E118" s="26">
        <v>13317</v>
      </c>
      <c r="F118" s="26">
        <v>11274</v>
      </c>
      <c r="G118" s="27"/>
      <c r="H118" s="7"/>
      <c r="I118" s="28">
        <f t="shared" si="14"/>
        <v>-188</v>
      </c>
      <c r="J118" s="27">
        <f t="shared" si="14"/>
        <v>3887</v>
      </c>
      <c r="K118" s="7"/>
      <c r="L118" s="171">
        <f t="shared" si="22"/>
        <v>1.9755841811417121E-2</v>
      </c>
      <c r="M118" s="27">
        <f t="shared" ca="1" si="15"/>
        <v>1.9359740837944639E-4</v>
      </c>
      <c r="N118" s="44"/>
      <c r="O118" s="44"/>
      <c r="P118" s="7"/>
      <c r="Q118" s="28">
        <f t="shared" ca="1" si="16"/>
        <v>-147.90356756954</v>
      </c>
      <c r="R118" s="27">
        <f t="shared" ca="1" si="17"/>
        <v>3865.8925844644973</v>
      </c>
      <c r="S118" s="7"/>
      <c r="T118" s="28">
        <f t="shared" ca="1" si="18"/>
        <v>3.8261303299992333E-2</v>
      </c>
      <c r="U118" s="27">
        <f t="shared" ca="1" si="19"/>
        <v>1.0044311950611364</v>
      </c>
      <c r="V118" s="7"/>
      <c r="W118" s="28">
        <f t="shared" ca="1" si="20"/>
        <v>3.3669770386030633E-2</v>
      </c>
      <c r="X118" s="27">
        <f t="shared" ca="1" si="24"/>
        <v>174.1242871219448</v>
      </c>
      <c r="Y118" s="7"/>
      <c r="Z118" s="28">
        <f t="shared" si="23"/>
        <v>174.13199999999998</v>
      </c>
      <c r="AA118" s="27">
        <f t="shared" si="21"/>
        <v>3.039176733082765</v>
      </c>
      <c r="AB118" s="7"/>
      <c r="AC118" s="28">
        <f t="shared" ca="1" si="13"/>
        <v>-7.7128780551731779E-3</v>
      </c>
      <c r="AD118" s="27"/>
      <c r="AE118" s="7"/>
    </row>
    <row r="119" spans="1:31" s="26" customFormat="1" x14ac:dyDescent="0.25">
      <c r="A119" s="26">
        <v>34</v>
      </c>
      <c r="B119" s="26">
        <v>-608</v>
      </c>
      <c r="C119" s="26">
        <v>13311</v>
      </c>
      <c r="D119" s="26">
        <v>15150</v>
      </c>
      <c r="E119" s="26">
        <v>13129</v>
      </c>
      <c r="F119" s="26">
        <v>11271</v>
      </c>
      <c r="G119" s="27"/>
      <c r="H119" s="7"/>
      <c r="I119" s="28">
        <f t="shared" si="14"/>
        <v>182</v>
      </c>
      <c r="J119" s="27">
        <f t="shared" si="14"/>
        <v>3879</v>
      </c>
      <c r="K119" s="7"/>
      <c r="L119" s="171">
        <f t="shared" si="22"/>
        <v>-7.5674875051195536E-2</v>
      </c>
      <c r="M119" s="27">
        <f t="shared" ca="1" si="15"/>
        <v>1.859820590086616E-4</v>
      </c>
      <c r="N119" s="44"/>
      <c r="O119" s="44"/>
      <c r="P119" s="7"/>
      <c r="Q119" s="28">
        <f t="shared" ca="1" si="16"/>
        <v>222.09643243046</v>
      </c>
      <c r="R119" s="27">
        <f t="shared" ca="1" si="17"/>
        <v>3857.8925844644973</v>
      </c>
      <c r="S119" s="7"/>
      <c r="T119" s="28">
        <f t="shared" ca="1" si="18"/>
        <v>-5.7454320424507065E-2</v>
      </c>
      <c r="U119" s="27">
        <f t="shared" ca="1" si="19"/>
        <v>1.0023526454416305</v>
      </c>
      <c r="V119" s="7"/>
      <c r="W119" s="28">
        <f t="shared" ca="1" si="20"/>
        <v>-6.2037351118726651E-2</v>
      </c>
      <c r="X119" s="27">
        <f t="shared" ca="1" si="24"/>
        <v>168.66276290406245</v>
      </c>
      <c r="Y119" s="7"/>
      <c r="Z119" s="28">
        <f t="shared" si="23"/>
        <v>168.65999999999997</v>
      </c>
      <c r="AA119" s="27">
        <f t="shared" si="21"/>
        <v>2.9436723164136356</v>
      </c>
      <c r="AB119" s="7"/>
      <c r="AC119" s="28">
        <f t="shared" ca="1" si="13"/>
        <v>2.7629040624788104E-3</v>
      </c>
      <c r="AD119" s="27"/>
      <c r="AE119" s="7"/>
    </row>
    <row r="120" spans="1:31" s="26" customFormat="1" x14ac:dyDescent="0.25">
      <c r="A120" s="26">
        <v>35</v>
      </c>
      <c r="B120" s="26">
        <v>-619</v>
      </c>
      <c r="C120" s="26">
        <v>13507</v>
      </c>
      <c r="D120" s="26">
        <v>15145</v>
      </c>
      <c r="E120" s="26">
        <v>12949</v>
      </c>
      <c r="F120" s="26">
        <v>11300</v>
      </c>
      <c r="G120" s="27"/>
      <c r="H120" s="7"/>
      <c r="I120" s="28">
        <f t="shared" si="14"/>
        <v>558</v>
      </c>
      <c r="J120" s="27">
        <f t="shared" si="14"/>
        <v>3845</v>
      </c>
      <c r="K120" s="7"/>
      <c r="L120" s="171">
        <f t="shared" si="22"/>
        <v>-0.17211822452327455</v>
      </c>
      <c r="M120" s="27">
        <f t="shared" ca="1" si="15"/>
        <v>1.6518607254760258E-4</v>
      </c>
      <c r="N120" s="44"/>
      <c r="O120" s="44"/>
      <c r="P120" s="7"/>
      <c r="Q120" s="28">
        <f t="shared" ca="1" si="16"/>
        <v>598.09643243046003</v>
      </c>
      <c r="R120" s="27">
        <f t="shared" ca="1" si="17"/>
        <v>3823.8925844644973</v>
      </c>
      <c r="S120" s="7"/>
      <c r="T120" s="28">
        <f t="shared" ca="1" si="18"/>
        <v>-0.15472208939859294</v>
      </c>
      <c r="U120" s="27">
        <f t="shared" ca="1" si="19"/>
        <v>0.99351880955873073</v>
      </c>
      <c r="V120" s="7"/>
      <c r="W120" s="28">
        <f t="shared" ca="1" si="20"/>
        <v>-0.15926575112133348</v>
      </c>
      <c r="X120" s="27">
        <f t="shared" ca="1" si="24"/>
        <v>163.09708165799327</v>
      </c>
      <c r="Y120" s="7"/>
      <c r="Z120" s="28">
        <f t="shared" si="23"/>
        <v>163.08899999999997</v>
      </c>
      <c r="AA120" s="27">
        <f t="shared" si="21"/>
        <v>2.8464400237850316</v>
      </c>
      <c r="AB120" s="7"/>
      <c r="AC120" s="28">
        <f t="shared" ca="1" si="13"/>
        <v>8.0816579933014054E-3</v>
      </c>
      <c r="AD120" s="27"/>
      <c r="AE120" s="7"/>
    </row>
    <row r="121" spans="1:31" s="26" customFormat="1" x14ac:dyDescent="0.25">
      <c r="A121" s="26">
        <v>36</v>
      </c>
      <c r="B121" s="26">
        <v>-625</v>
      </c>
      <c r="C121" s="26">
        <v>13680</v>
      </c>
      <c r="D121" s="26">
        <v>15093</v>
      </c>
      <c r="E121" s="26">
        <v>12756</v>
      </c>
      <c r="F121" s="26">
        <v>11330</v>
      </c>
      <c r="G121" s="27"/>
      <c r="H121" s="7"/>
      <c r="I121" s="28">
        <f t="shared" si="14"/>
        <v>924</v>
      </c>
      <c r="J121" s="27">
        <f t="shared" si="14"/>
        <v>3763</v>
      </c>
      <c r="K121" s="7"/>
      <c r="L121" s="171">
        <f t="shared" si="22"/>
        <v>-0.26784379015819504</v>
      </c>
      <c r="M121" s="27">
        <f t="shared" ca="1" si="15"/>
        <v>1.9582054804434784E-4</v>
      </c>
      <c r="N121" s="44"/>
      <c r="O121" s="44"/>
      <c r="P121" s="7"/>
      <c r="Q121" s="28">
        <f t="shared" ca="1" si="16"/>
        <v>964.09643243046003</v>
      </c>
      <c r="R121" s="27">
        <f t="shared" ca="1" si="17"/>
        <v>3741.8925844644973</v>
      </c>
      <c r="S121" s="7"/>
      <c r="T121" s="28">
        <f t="shared" ca="1" si="18"/>
        <v>-0.24940294962336801</v>
      </c>
      <c r="U121" s="27">
        <f t="shared" ca="1" si="19"/>
        <v>0.97221367595879604</v>
      </c>
      <c r="V121" s="7"/>
      <c r="W121" s="28">
        <f t="shared" ca="1" si="20"/>
        <v>-0.25385020062425673</v>
      </c>
      <c r="X121" s="27">
        <f t="shared" ca="1" si="24"/>
        <v>157.57085852550517</v>
      </c>
      <c r="Y121" s="7"/>
      <c r="Z121" s="28">
        <f t="shared" si="23"/>
        <v>157.46399999999997</v>
      </c>
      <c r="AA121" s="27">
        <f t="shared" si="21"/>
        <v>2.7482652533603504</v>
      </c>
      <c r="AB121" s="7"/>
      <c r="AC121" s="28">
        <f t="shared" ca="1" si="13"/>
        <v>0.10685852550520281</v>
      </c>
      <c r="AD121" s="27"/>
      <c r="AE121" s="7"/>
    </row>
    <row r="122" spans="1:31" s="26" customFormat="1" x14ac:dyDescent="0.25">
      <c r="A122" s="26">
        <v>37</v>
      </c>
      <c r="B122" s="26">
        <v>-634</v>
      </c>
      <c r="C122" s="26">
        <v>13878</v>
      </c>
      <c r="D122" s="26">
        <v>15047</v>
      </c>
      <c r="E122" s="26">
        <v>12578</v>
      </c>
      <c r="F122" s="26">
        <v>11399</v>
      </c>
      <c r="G122" s="27"/>
      <c r="H122" s="7"/>
      <c r="I122" s="28">
        <f t="shared" si="14"/>
        <v>1300</v>
      </c>
      <c r="J122" s="27">
        <f t="shared" si="14"/>
        <v>3648</v>
      </c>
      <c r="K122" s="7"/>
      <c r="L122" s="171">
        <f t="shared" si="22"/>
        <v>-0.36230790190337886</v>
      </c>
      <c r="M122" s="27">
        <f t="shared" ca="1" si="15"/>
        <v>1.2826725856495137E-4</v>
      </c>
      <c r="N122" s="44"/>
      <c r="O122" s="44"/>
      <c r="P122" s="7"/>
      <c r="Q122" s="28">
        <f t="shared" ca="1" si="16"/>
        <v>1340.09643243046</v>
      </c>
      <c r="R122" s="27">
        <f t="shared" ca="1" si="17"/>
        <v>3626.8925844644973</v>
      </c>
      <c r="S122" s="7"/>
      <c r="T122" s="28">
        <f t="shared" ca="1" si="18"/>
        <v>-0.34667071859745391</v>
      </c>
      <c r="U122" s="27">
        <f t="shared" ca="1" si="19"/>
        <v>0.94233452517839966</v>
      </c>
      <c r="V122" s="7"/>
      <c r="W122" s="28">
        <f t="shared" ca="1" si="20"/>
        <v>-0.35098238829184886</v>
      </c>
      <c r="X122" s="27">
        <f t="shared" ca="1" si="24"/>
        <v>151.7760060659607</v>
      </c>
      <c r="Y122" s="7"/>
      <c r="Z122" s="28">
        <f t="shared" si="23"/>
        <v>151.75799999999998</v>
      </c>
      <c r="AA122" s="27">
        <f t="shared" si="21"/>
        <v>2.6486767662415542</v>
      </c>
      <c r="AB122" s="7"/>
      <c r="AC122" s="28">
        <f t="shared" ca="1" si="13"/>
        <v>1.8006065960719297E-2</v>
      </c>
      <c r="AD122" s="27"/>
      <c r="AE122" s="7"/>
    </row>
    <row r="123" spans="1:31" s="26" customFormat="1" x14ac:dyDescent="0.25">
      <c r="A123" s="26">
        <v>38</v>
      </c>
      <c r="B123" s="26">
        <v>-635</v>
      </c>
      <c r="C123" s="26">
        <v>14047</v>
      </c>
      <c r="D123" s="26">
        <v>14962</v>
      </c>
      <c r="E123" s="26">
        <v>12391</v>
      </c>
      <c r="F123" s="26">
        <v>11470</v>
      </c>
      <c r="G123" s="27"/>
      <c r="H123" s="7"/>
      <c r="I123" s="28">
        <f t="shared" si="14"/>
        <v>1656</v>
      </c>
      <c r="J123" s="27">
        <f t="shared" si="14"/>
        <v>3492</v>
      </c>
      <c r="K123" s="7"/>
      <c r="L123" s="171">
        <f t="shared" si="22"/>
        <v>-0.45332167905739845</v>
      </c>
      <c r="M123" s="27">
        <f t="shared" ca="1" si="15"/>
        <v>1.0877811505793594E-4</v>
      </c>
      <c r="N123" s="44"/>
      <c r="O123" s="44"/>
      <c r="P123" s="7"/>
      <c r="Q123" s="28">
        <f t="shared" ca="1" si="16"/>
        <v>1696.09643243046</v>
      </c>
      <c r="R123" s="27">
        <f t="shared" ca="1" si="17"/>
        <v>3470.8925844644973</v>
      </c>
      <c r="S123" s="7"/>
      <c r="T123" s="28">
        <f t="shared" ca="1" si="18"/>
        <v>-0.43876467007291819</v>
      </c>
      <c r="U123" s="27">
        <f t="shared" ca="1" si="19"/>
        <v>0.90180280759803599</v>
      </c>
      <c r="V123" s="7"/>
      <c r="W123" s="28">
        <f t="shared" ca="1" si="20"/>
        <v>-0.4428920043233554</v>
      </c>
      <c r="X123" s="27">
        <f t="shared" ca="1" si="24"/>
        <v>146.04787416726708</v>
      </c>
      <c r="Y123" s="7"/>
      <c r="Z123" s="28">
        <f t="shared" si="23"/>
        <v>146.04299999999998</v>
      </c>
      <c r="AA123" s="27">
        <f t="shared" si="21"/>
        <v>2.5489311994900783</v>
      </c>
      <c r="AB123" s="7"/>
      <c r="AC123" s="28">
        <f t="shared" ca="1" si="13"/>
        <v>4.8741672671042124E-3</v>
      </c>
      <c r="AD123" s="27"/>
      <c r="AE123" s="7"/>
    </row>
    <row r="124" spans="1:31" s="26" customFormat="1" x14ac:dyDescent="0.25">
      <c r="A124" s="26">
        <v>39</v>
      </c>
      <c r="B124" s="26">
        <v>-624</v>
      </c>
      <c r="C124" s="26">
        <v>14216</v>
      </c>
      <c r="D124" s="26">
        <v>14866</v>
      </c>
      <c r="E124" s="26">
        <v>12227</v>
      </c>
      <c r="F124" s="26">
        <v>11561</v>
      </c>
      <c r="G124" s="27"/>
      <c r="H124" s="7"/>
      <c r="I124" s="28">
        <f t="shared" si="14"/>
        <v>1989</v>
      </c>
      <c r="J124" s="27">
        <f t="shared" si="14"/>
        <v>3305</v>
      </c>
      <c r="K124" s="7"/>
      <c r="L124" s="171">
        <f t="shared" si="22"/>
        <v>-0.53837372886097912</v>
      </c>
      <c r="M124" s="27">
        <f t="shared" ca="1" si="15"/>
        <v>9.1372240593336736E-5</v>
      </c>
      <c r="N124" s="44"/>
      <c r="O124" s="44"/>
      <c r="P124" s="7"/>
      <c r="Q124" s="28">
        <f t="shared" ca="1" si="16"/>
        <v>2029.09643243046</v>
      </c>
      <c r="R124" s="27">
        <f t="shared" ca="1" si="17"/>
        <v>3283.8925844644973</v>
      </c>
      <c r="S124" s="7"/>
      <c r="T124" s="28">
        <f t="shared" ca="1" si="18"/>
        <v>-0.52490873142496763</v>
      </c>
      <c r="U124" s="27">
        <f t="shared" ca="1" si="19"/>
        <v>0.85321671024208723</v>
      </c>
      <c r="V124" s="7"/>
      <c r="W124" s="28">
        <f t="shared" ca="1" si="20"/>
        <v>-0.52881484605003637</v>
      </c>
      <c r="X124" s="27">
        <f t="shared" ca="1" si="24"/>
        <v>140.41417658787799</v>
      </c>
      <c r="Y124" s="7"/>
      <c r="Z124" s="28">
        <f t="shared" si="23"/>
        <v>140.42699999999996</v>
      </c>
      <c r="AA124" s="27">
        <f t="shared" si="21"/>
        <v>2.4509135086980764</v>
      </c>
      <c r="AB124" s="7"/>
      <c r="AC124" s="28">
        <f t="shared" ca="1" si="13"/>
        <v>-1.2823412121974798E-2</v>
      </c>
      <c r="AD124" s="27"/>
      <c r="AE124" s="7"/>
    </row>
    <row r="125" spans="1:31" s="26" customFormat="1" x14ac:dyDescent="0.25">
      <c r="A125" s="26">
        <v>40</v>
      </c>
      <c r="B125" s="26">
        <v>-628</v>
      </c>
      <c r="C125" s="26">
        <v>14372</v>
      </c>
      <c r="D125" s="26">
        <v>14760</v>
      </c>
      <c r="E125" s="26">
        <v>12065</v>
      </c>
      <c r="F125" s="26">
        <v>11671</v>
      </c>
      <c r="G125" s="27"/>
      <c r="H125" s="7"/>
      <c r="I125" s="28">
        <f t="shared" si="14"/>
        <v>2307</v>
      </c>
      <c r="J125" s="27">
        <f t="shared" si="14"/>
        <v>3089</v>
      </c>
      <c r="K125" s="7"/>
      <c r="L125" s="171">
        <f t="shared" si="22"/>
        <v>-0.61875123123444453</v>
      </c>
      <c r="M125" s="27">
        <f t="shared" ca="1" si="15"/>
        <v>6.2859423859234917E-5</v>
      </c>
      <c r="N125" s="44"/>
      <c r="O125" s="44"/>
      <c r="P125" s="7"/>
      <c r="Q125" s="28">
        <f t="shared" ca="1" si="16"/>
        <v>2347.09643243046</v>
      </c>
      <c r="R125" s="27">
        <f t="shared" ca="1" si="17"/>
        <v>3067.8925844644973</v>
      </c>
      <c r="S125" s="7"/>
      <c r="T125" s="28">
        <f t="shared" ca="1" si="18"/>
        <v>-0.60717242965305085</v>
      </c>
      <c r="U125" s="27">
        <f t="shared" ca="1" si="19"/>
        <v>0.79709587051542985</v>
      </c>
      <c r="V125" s="7"/>
      <c r="W125" s="28">
        <f t="shared" ca="1" si="20"/>
        <v>-0.61082283771121204</v>
      </c>
      <c r="X125" s="27">
        <f t="shared" ca="1" si="24"/>
        <v>134.74106046270902</v>
      </c>
      <c r="Y125" s="7"/>
      <c r="Z125" s="28">
        <f t="shared" si="23"/>
        <v>134.77499999999998</v>
      </c>
      <c r="AA125" s="27">
        <f t="shared" si="21"/>
        <v>2.3522674993753574</v>
      </c>
      <c r="AB125" s="7"/>
      <c r="AC125" s="28">
        <f t="shared" ca="1" si="13"/>
        <v>-3.3939537290962107E-2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14517</v>
      </c>
      <c r="D126" s="26">
        <v>14641</v>
      </c>
      <c r="E126" s="26">
        <v>11922</v>
      </c>
      <c r="F126" s="26">
        <v>11795</v>
      </c>
      <c r="G126" s="27"/>
      <c r="H126" s="7"/>
      <c r="I126" s="28">
        <f t="shared" si="14"/>
        <v>2595</v>
      </c>
      <c r="J126" s="27">
        <f t="shared" si="14"/>
        <v>2846</v>
      </c>
      <c r="K126" s="7"/>
      <c r="L126" s="171">
        <f t="shared" si="22"/>
        <v>-0.69243285122072207</v>
      </c>
      <c r="M126" s="27">
        <f t="shared" ca="1" si="15"/>
        <v>5.4684545634130055E-5</v>
      </c>
      <c r="N126" s="44"/>
      <c r="O126" s="44"/>
      <c r="P126" s="7"/>
      <c r="Q126" s="28">
        <f t="shared" ca="1" si="16"/>
        <v>2635.09643243046</v>
      </c>
      <c r="R126" s="27">
        <f t="shared" ca="1" si="17"/>
        <v>2824.8925844644973</v>
      </c>
      <c r="S126" s="7"/>
      <c r="T126" s="28">
        <f t="shared" ca="1" si="18"/>
        <v>-0.68167540163320173</v>
      </c>
      <c r="U126" s="27">
        <f t="shared" ca="1" si="19"/>
        <v>0.73395992582294023</v>
      </c>
      <c r="V126" s="7"/>
      <c r="W126" s="28">
        <f t="shared" ca="1" si="20"/>
        <v>-0.6850379512461362</v>
      </c>
      <c r="X126" s="27">
        <f t="shared" ca="1" si="24"/>
        <v>129.17895252618803</v>
      </c>
      <c r="Y126" s="7"/>
      <c r="Z126" s="28">
        <f t="shared" si="23"/>
        <v>129.17699999999996</v>
      </c>
      <c r="AA126" s="27">
        <f t="shared" si="21"/>
        <v>2.2545639678487146</v>
      </c>
      <c r="AB126" s="7"/>
      <c r="AC126" s="28">
        <f t="shared" ca="1" si="13"/>
        <v>1.9525261880630751E-3</v>
      </c>
      <c r="AD126" s="27"/>
      <c r="AE126" s="7"/>
    </row>
    <row r="127" spans="1:31" s="26" customFormat="1" x14ac:dyDescent="0.25">
      <c r="A127" s="26">
        <v>42</v>
      </c>
      <c r="B127" s="26">
        <v>-606</v>
      </c>
      <c r="C127" s="26">
        <v>14650</v>
      </c>
      <c r="D127" s="26">
        <v>14504</v>
      </c>
      <c r="E127" s="26">
        <v>11792</v>
      </c>
      <c r="F127" s="26">
        <v>11925</v>
      </c>
      <c r="G127" s="27"/>
      <c r="H127" s="7"/>
      <c r="I127" s="28">
        <f t="shared" si="14"/>
        <v>2858</v>
      </c>
      <c r="J127" s="27">
        <f t="shared" si="14"/>
        <v>2579</v>
      </c>
      <c r="K127" s="7"/>
      <c r="L127" s="171">
        <f t="shared" si="22"/>
        <v>-0.75787250604435064</v>
      </c>
      <c r="M127" s="27">
        <f t="shared" ca="1" si="15"/>
        <v>2.6166172125098445E-5</v>
      </c>
      <c r="N127" s="44"/>
      <c r="O127" s="44"/>
      <c r="P127" s="7"/>
      <c r="Q127" s="28">
        <f t="shared" ca="1" si="16"/>
        <v>2898.09643243046</v>
      </c>
      <c r="R127" s="27">
        <f t="shared" ca="1" si="17"/>
        <v>2557.8925844644973</v>
      </c>
      <c r="S127" s="7"/>
      <c r="T127" s="28">
        <f t="shared" ca="1" si="18"/>
        <v>-0.74971110174007571</v>
      </c>
      <c r="U127" s="27">
        <f t="shared" ca="1" si="19"/>
        <v>0.66458833227193315</v>
      </c>
      <c r="V127" s="7"/>
      <c r="W127" s="28">
        <f t="shared" ca="1" si="20"/>
        <v>-0.75275721796594308</v>
      </c>
      <c r="X127" s="27">
        <f t="shared" ca="1" si="24"/>
        <v>123.64476635639204</v>
      </c>
      <c r="Y127" s="7"/>
      <c r="Z127" s="28">
        <f t="shared" si="23"/>
        <v>123.72299999999997</v>
      </c>
      <c r="AA127" s="27">
        <f t="shared" si="21"/>
        <v>2.1593737104449438</v>
      </c>
      <c r="AB127" s="7"/>
      <c r="AC127" s="28">
        <f t="shared" ca="1" si="13"/>
        <v>-7.8233643607930503E-2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14770</v>
      </c>
      <c r="D128" s="26">
        <v>14364</v>
      </c>
      <c r="E128" s="26">
        <v>11674</v>
      </c>
      <c r="F128" s="26">
        <v>12072</v>
      </c>
      <c r="G128" s="27"/>
      <c r="H128" s="7"/>
      <c r="I128" s="28">
        <f t="shared" si="14"/>
        <v>3096</v>
      </c>
      <c r="J128" s="27">
        <f t="shared" si="14"/>
        <v>2292</v>
      </c>
      <c r="K128" s="7"/>
      <c r="L128" s="171">
        <f t="shared" si="22"/>
        <v>-0.81672213187161913</v>
      </c>
      <c r="M128" s="27">
        <f t="shared" ca="1" si="15"/>
        <v>7.4897610141400163E-6</v>
      </c>
      <c r="N128" s="44"/>
      <c r="O128" s="44"/>
      <c r="P128" s="7"/>
      <c r="Q128" s="28">
        <f t="shared" ca="1" si="16"/>
        <v>3136.09643243046</v>
      </c>
      <c r="R128" s="27">
        <f t="shared" ca="1" si="17"/>
        <v>2270.8925844644973</v>
      </c>
      <c r="S128" s="7"/>
      <c r="T128" s="28">
        <f t="shared" ca="1" si="18"/>
        <v>-0.81127952997367259</v>
      </c>
      <c r="U128" s="27">
        <f t="shared" ca="1" si="19"/>
        <v>0.59002036467216146</v>
      </c>
      <c r="V128" s="7"/>
      <c r="W128" s="28">
        <f t="shared" ca="1" si="20"/>
        <v>-0.81398538909705298</v>
      </c>
      <c r="X128" s="27">
        <f t="shared" ca="1" si="24"/>
        <v>118.14100006334047</v>
      </c>
      <c r="Y128" s="7"/>
      <c r="Z128" s="28">
        <f t="shared" si="23"/>
        <v>118.24199999999998</v>
      </c>
      <c r="AA128" s="27">
        <f t="shared" si="21"/>
        <v>2.063712214143135</v>
      </c>
      <c r="AB128" s="7"/>
      <c r="AC128" s="28">
        <f t="shared" ca="1" si="13"/>
        <v>-0.10099993665950535</v>
      </c>
      <c r="AD128" s="27"/>
      <c r="AE128" s="7"/>
    </row>
    <row r="129" spans="1:31" s="26" customFormat="1" x14ac:dyDescent="0.25">
      <c r="A129" s="26">
        <v>44</v>
      </c>
      <c r="B129" s="26">
        <v>-633</v>
      </c>
      <c r="C129" s="26">
        <v>14866</v>
      </c>
      <c r="D129" s="26">
        <v>14200</v>
      </c>
      <c r="E129" s="26">
        <v>11563</v>
      </c>
      <c r="F129" s="26">
        <v>12227</v>
      </c>
      <c r="G129" s="27"/>
      <c r="H129" s="7"/>
      <c r="I129" s="28">
        <f t="shared" si="14"/>
        <v>3303</v>
      </c>
      <c r="J129" s="27">
        <f t="shared" si="14"/>
        <v>1973</v>
      </c>
      <c r="K129" s="7"/>
      <c r="L129" s="171">
        <f t="shared" si="22"/>
        <v>-0.86996867898038055</v>
      </c>
      <c r="M129" s="27">
        <f t="shared" ca="1" si="15"/>
        <v>7.9108846466608478E-6</v>
      </c>
      <c r="N129" s="44"/>
      <c r="O129" s="44"/>
      <c r="P129" s="7"/>
      <c r="Q129" s="28">
        <f t="shared" ca="1" si="16"/>
        <v>3343.09643243046</v>
      </c>
      <c r="R129" s="27">
        <f t="shared" ca="1" si="17"/>
        <v>1951.8925844644975</v>
      </c>
      <c r="S129" s="7"/>
      <c r="T129" s="28">
        <f t="shared" ca="1" si="18"/>
        <v>-0.86482854108440599</v>
      </c>
      <c r="U129" s="27">
        <f t="shared" ca="1" si="19"/>
        <v>0.5071381985943666</v>
      </c>
      <c r="V129" s="7"/>
      <c r="W129" s="28">
        <f t="shared" ca="1" si="20"/>
        <v>-0.86715604949062175</v>
      </c>
      <c r="X129" s="27">
        <f t="shared" ca="1" si="24"/>
        <v>112.52472453439361</v>
      </c>
      <c r="Y129" s="7"/>
      <c r="Z129" s="28">
        <f t="shared" si="23"/>
        <v>112.54499999999997</v>
      </c>
      <c r="AA129" s="27">
        <f t="shared" si="21"/>
        <v>1.9642808066570177</v>
      </c>
      <c r="AB129" s="7"/>
      <c r="AC129" s="28">
        <f t="shared" ca="1" si="13"/>
        <v>-2.0275465606360399E-2</v>
      </c>
      <c r="AD129" s="27"/>
      <c r="AE129" s="7"/>
    </row>
    <row r="130" spans="1:31" s="26" customFormat="1" x14ac:dyDescent="0.25">
      <c r="A130" s="26">
        <v>45</v>
      </c>
      <c r="B130" s="26">
        <v>-632</v>
      </c>
      <c r="C130" s="26">
        <v>14963</v>
      </c>
      <c r="D130" s="26">
        <v>14029</v>
      </c>
      <c r="E130" s="26">
        <v>11477</v>
      </c>
      <c r="F130" s="26">
        <v>12403</v>
      </c>
      <c r="G130" s="27"/>
      <c r="H130" s="7"/>
      <c r="I130" s="28">
        <f t="shared" si="14"/>
        <v>3486</v>
      </c>
      <c r="J130" s="27">
        <f t="shared" si="14"/>
        <v>1626</v>
      </c>
      <c r="K130" s="7"/>
      <c r="L130" s="171">
        <f t="shared" si="22"/>
        <v>-0.91455775308354814</v>
      </c>
      <c r="M130" s="27">
        <f t="shared" ca="1" si="15"/>
        <v>2.2367949158860535E-7</v>
      </c>
      <c r="N130" s="44"/>
      <c r="O130" s="44"/>
      <c r="P130" s="7"/>
      <c r="Q130" s="28">
        <f t="shared" ca="1" si="16"/>
        <v>3526.09643243046</v>
      </c>
      <c r="R130" s="27">
        <f t="shared" ca="1" si="17"/>
        <v>1604.8925844644975</v>
      </c>
      <c r="S130" s="7"/>
      <c r="T130" s="28">
        <f t="shared" ca="1" si="18"/>
        <v>-0.91216897119679352</v>
      </c>
      <c r="U130" s="27">
        <f t="shared" ca="1" si="19"/>
        <v>0.4169811088483012</v>
      </c>
      <c r="V130" s="7"/>
      <c r="W130" s="28">
        <f t="shared" ca="1" si="20"/>
        <v>-0.91408480542091664</v>
      </c>
      <c r="X130" s="27">
        <f t="shared" ca="1" si="24"/>
        <v>106.72558770252721</v>
      </c>
      <c r="Y130" s="7"/>
      <c r="Z130" s="28">
        <f t="shared" si="23"/>
        <v>106.85699999999997</v>
      </c>
      <c r="AA130" s="27">
        <f t="shared" si="21"/>
        <v>1.8650064788035801</v>
      </c>
      <c r="AB130" s="7"/>
      <c r="AC130" s="28">
        <f t="shared" ca="1" si="13"/>
        <v>-0.13141229747276384</v>
      </c>
      <c r="AD130" s="27"/>
      <c r="AE130" s="7"/>
    </row>
    <row r="131" spans="1:31" s="26" customFormat="1" x14ac:dyDescent="0.25">
      <c r="A131" s="26">
        <v>46</v>
      </c>
      <c r="B131" s="26">
        <v>-636</v>
      </c>
      <c r="C131" s="26">
        <v>15032</v>
      </c>
      <c r="D131" s="26">
        <v>13850</v>
      </c>
      <c r="E131" s="26">
        <v>11404</v>
      </c>
      <c r="F131" s="26">
        <v>12582</v>
      </c>
      <c r="G131" s="27"/>
      <c r="H131" s="7"/>
      <c r="I131" s="28">
        <f t="shared" si="14"/>
        <v>3628</v>
      </c>
      <c r="J131" s="27">
        <f t="shared" si="14"/>
        <v>1268</v>
      </c>
      <c r="K131" s="7"/>
      <c r="L131" s="171">
        <f t="shared" si="22"/>
        <v>-0.95033663720318595</v>
      </c>
      <c r="M131" s="27">
        <f t="shared" ca="1" si="15"/>
        <v>3.2972363055377758E-9</v>
      </c>
      <c r="N131" s="44"/>
      <c r="O131" s="44"/>
      <c r="P131" s="7"/>
      <c r="Q131" s="28">
        <f t="shared" ca="1" si="16"/>
        <v>3668.09643243046</v>
      </c>
      <c r="R131" s="27">
        <f t="shared" ca="1" si="17"/>
        <v>1246.8925844644975</v>
      </c>
      <c r="S131" s="7"/>
      <c r="T131" s="28">
        <f t="shared" ca="1" si="18"/>
        <v>-0.9489030754370068</v>
      </c>
      <c r="U131" s="27">
        <f t="shared" ca="1" si="19"/>
        <v>0.32396601337541531</v>
      </c>
      <c r="V131" s="7"/>
      <c r="W131" s="28">
        <f t="shared" ca="1" si="20"/>
        <v>-0.95039405876974015</v>
      </c>
      <c r="X131" s="27">
        <f t="shared" ca="1" si="24"/>
        <v>101.02736474057804</v>
      </c>
      <c r="Y131" s="7"/>
      <c r="Z131" s="28">
        <f t="shared" si="23"/>
        <v>101.13299999999997</v>
      </c>
      <c r="AA131" s="27">
        <f t="shared" si="21"/>
        <v>1.7651038324194246</v>
      </c>
      <c r="AB131" s="7"/>
      <c r="AC131" s="28">
        <f t="shared" ca="1" si="13"/>
        <v>-0.10563525942193053</v>
      </c>
      <c r="AD131" s="27"/>
      <c r="AE131" s="7"/>
    </row>
    <row r="132" spans="1:31" s="26" customFormat="1" x14ac:dyDescent="0.25">
      <c r="A132" s="26">
        <v>47</v>
      </c>
      <c r="B132" s="26">
        <v>-635</v>
      </c>
      <c r="C132" s="26">
        <v>15083</v>
      </c>
      <c r="D132" s="26">
        <v>13668</v>
      </c>
      <c r="E132" s="26">
        <v>11351</v>
      </c>
      <c r="F132" s="26">
        <v>12765</v>
      </c>
      <c r="G132" s="27"/>
      <c r="H132" s="7"/>
      <c r="I132" s="28">
        <f t="shared" si="14"/>
        <v>3732</v>
      </c>
      <c r="J132" s="27">
        <f t="shared" si="14"/>
        <v>903</v>
      </c>
      <c r="K132" s="7"/>
      <c r="L132" s="171">
        <f t="shared" si="22"/>
        <v>-0.97660476904580362</v>
      </c>
      <c r="M132" s="27">
        <f t="shared" ca="1" si="15"/>
        <v>6.7533691568727493E-8</v>
      </c>
      <c r="N132" s="44"/>
      <c r="O132" s="44"/>
      <c r="P132" s="7"/>
      <c r="Q132" s="28">
        <f t="shared" ca="1" si="16"/>
        <v>3772.09643243046</v>
      </c>
      <c r="R132" s="27">
        <f t="shared" ca="1" si="17"/>
        <v>881.89258446449753</v>
      </c>
      <c r="S132" s="7"/>
      <c r="T132" s="28">
        <f t="shared" ca="1" si="18"/>
        <v>-0.97580692642983913</v>
      </c>
      <c r="U132" s="27">
        <f t="shared" ca="1" si="19"/>
        <v>0.22913218698546181</v>
      </c>
      <c r="V132" s="7"/>
      <c r="W132" s="28">
        <f t="shared" ca="1" si="20"/>
        <v>-0.97686464149830432</v>
      </c>
      <c r="X132" s="27">
        <f t="shared" ca="1" si="24"/>
        <v>95.40497323780022</v>
      </c>
      <c r="Y132" s="7"/>
      <c r="Z132" s="28">
        <f t="shared" si="23"/>
        <v>95.417999999999964</v>
      </c>
      <c r="AA132" s="27">
        <f t="shared" si="21"/>
        <v>1.6653582656679489</v>
      </c>
      <c r="AB132" s="7"/>
      <c r="AC132" s="28">
        <f t="shared" ca="1" si="13"/>
        <v>-1.3026762199743303E-2</v>
      </c>
      <c r="AD132" s="27"/>
      <c r="AE132" s="7"/>
    </row>
    <row r="133" spans="1:31" s="26" customFormat="1" x14ac:dyDescent="0.25">
      <c r="A133" s="26">
        <v>48</v>
      </c>
      <c r="B133" s="26">
        <v>-627</v>
      </c>
      <c r="C133" s="26">
        <v>15119</v>
      </c>
      <c r="D133" s="26">
        <v>13477</v>
      </c>
      <c r="E133" s="26">
        <v>11310</v>
      </c>
      <c r="F133" s="26">
        <v>12948</v>
      </c>
      <c r="G133" s="27"/>
      <c r="H133" s="7"/>
      <c r="I133" s="28">
        <f t="shared" si="14"/>
        <v>3809</v>
      </c>
      <c r="J133" s="27">
        <f t="shared" si="14"/>
        <v>529</v>
      </c>
      <c r="K133" s="7"/>
      <c r="L133" s="171">
        <f t="shared" si="22"/>
        <v>-0.99301707705894893</v>
      </c>
      <c r="M133" s="27">
        <f t="shared" ca="1" si="15"/>
        <v>1.104053661564641E-5</v>
      </c>
      <c r="N133" s="44"/>
      <c r="O133" s="44"/>
      <c r="P133" s="7"/>
      <c r="Q133" s="28">
        <f t="shared" ca="1" si="16"/>
        <v>3849.09643243046</v>
      </c>
      <c r="R133" s="27">
        <f t="shared" ca="1" si="17"/>
        <v>507.89258446449753</v>
      </c>
      <c r="S133" s="7"/>
      <c r="T133" s="28">
        <f t="shared" ca="1" si="18"/>
        <v>-0.99572612379953218</v>
      </c>
      <c r="U133" s="27">
        <f t="shared" ca="1" si="19"/>
        <v>0.13195999227356425</v>
      </c>
      <c r="V133" s="7"/>
      <c r="W133" s="28">
        <f t="shared" ca="1" si="20"/>
        <v>-0.99633980735430039</v>
      </c>
      <c r="X133" s="27">
        <f t="shared" ca="1" si="24"/>
        <v>89.748996603021624</v>
      </c>
      <c r="Y133" s="7"/>
      <c r="Z133" s="28">
        <f t="shared" si="23"/>
        <v>89.774999999999963</v>
      </c>
      <c r="AA133" s="27">
        <f t="shared" si="21"/>
        <v>1.5668693359779087</v>
      </c>
      <c r="AB133" s="7"/>
      <c r="AC133" s="28">
        <f t="shared" ca="1" si="13"/>
        <v>-2.600339697833931E-2</v>
      </c>
      <c r="AD133" s="27"/>
      <c r="AE133" s="7"/>
    </row>
    <row r="134" spans="1:31" s="26" customFormat="1" x14ac:dyDescent="0.25">
      <c r="A134" s="26">
        <v>49</v>
      </c>
      <c r="B134" s="26">
        <v>-607</v>
      </c>
      <c r="C134" s="26">
        <v>15126</v>
      </c>
      <c r="D134" s="26">
        <v>13290</v>
      </c>
      <c r="E134" s="26">
        <v>11292</v>
      </c>
      <c r="F134" s="26">
        <v>13125</v>
      </c>
      <c r="G134" s="27"/>
      <c r="H134" s="7"/>
      <c r="I134" s="28">
        <f t="shared" si="14"/>
        <v>3834</v>
      </c>
      <c r="J134" s="27">
        <f t="shared" si="14"/>
        <v>165</v>
      </c>
      <c r="K134" s="7"/>
      <c r="L134" s="171">
        <f t="shared" si="22"/>
        <v>-0.99973783577189201</v>
      </c>
      <c r="M134" s="27">
        <f t="shared" ca="1" si="15"/>
        <v>6.9535023213710333E-6</v>
      </c>
      <c r="N134" s="44"/>
      <c r="O134" s="44"/>
      <c r="P134" s="7"/>
      <c r="Q134" s="28">
        <f t="shared" ca="1" si="16"/>
        <v>3874.09643243046</v>
      </c>
      <c r="R134" s="27">
        <f t="shared" ca="1" si="17"/>
        <v>143.8925844644975</v>
      </c>
      <c r="S134" s="7"/>
      <c r="T134" s="28">
        <f t="shared" ca="1" si="18"/>
        <v>-1.0021933956728093</v>
      </c>
      <c r="U134" s="27">
        <f t="shared" ca="1" si="19"/>
        <v>3.7385984586048977E-2</v>
      </c>
      <c r="V134" s="7"/>
      <c r="W134" s="28">
        <f t="shared" ca="1" si="20"/>
        <v>-1.0023747852066311</v>
      </c>
      <c r="X134" s="27">
        <f t="shared" ca="1" si="24"/>
        <v>84.340375106203737</v>
      </c>
      <c r="Y134" s="7"/>
      <c r="Z134" s="28">
        <f t="shared" si="23"/>
        <v>84.311999999999969</v>
      </c>
      <c r="AA134" s="27">
        <f t="shared" si="21"/>
        <v>1.4715219989414585</v>
      </c>
      <c r="AB134" s="7"/>
      <c r="AC134" s="28">
        <f t="shared" ca="1" si="13"/>
        <v>2.8375106203768041E-2</v>
      </c>
      <c r="AD134" s="27"/>
      <c r="AE134" s="7"/>
    </row>
    <row r="135" spans="1:31" s="26" customFormat="1" x14ac:dyDescent="0.25">
      <c r="A135" s="26">
        <v>50</v>
      </c>
      <c r="B135" s="26">
        <v>-611</v>
      </c>
      <c r="C135" s="26">
        <v>15131</v>
      </c>
      <c r="D135" s="26">
        <v>13108</v>
      </c>
      <c r="E135" s="26">
        <v>11298</v>
      </c>
      <c r="F135" s="26">
        <v>13316</v>
      </c>
      <c r="G135" s="27"/>
      <c r="H135" s="7"/>
      <c r="I135" s="28">
        <f t="shared" si="14"/>
        <v>3833</v>
      </c>
      <c r="J135" s="27">
        <f t="shared" si="14"/>
        <v>-208</v>
      </c>
      <c r="K135" s="7"/>
      <c r="L135" s="171">
        <f t="shared" si="22"/>
        <v>-0.99733106877308475</v>
      </c>
      <c r="M135" s="27">
        <f t="shared" ca="1" si="15"/>
        <v>1.8852712091660138E-5</v>
      </c>
      <c r="N135" s="44"/>
      <c r="O135" s="44"/>
      <c r="P135" s="7"/>
      <c r="Q135" s="28">
        <f t="shared" ca="1" si="16"/>
        <v>3873.09643243046</v>
      </c>
      <c r="R135" s="27">
        <f t="shared" ca="1" si="17"/>
        <v>-229.1074155355025</v>
      </c>
      <c r="S135" s="7"/>
      <c r="T135" s="28">
        <f t="shared" ca="1" si="18"/>
        <v>-1.0019347047978782</v>
      </c>
      <c r="U135" s="27">
        <f t="shared" ca="1" si="19"/>
        <v>-5.9526391423410353E-2</v>
      </c>
      <c r="V135" s="7"/>
      <c r="W135" s="28">
        <f t="shared" ca="1" si="20"/>
        <v>-1.0016730397646576</v>
      </c>
      <c r="X135" s="27">
        <f t="shared" ca="1" si="24"/>
        <v>78.803466258406388</v>
      </c>
      <c r="Y135" s="7"/>
      <c r="Z135" s="28">
        <f t="shared" si="23"/>
        <v>78.812999999999974</v>
      </c>
      <c r="AA135" s="27">
        <f t="shared" si="21"/>
        <v>1.3755463433742905</v>
      </c>
      <c r="AB135" s="7"/>
      <c r="AC135" s="28">
        <f t="shared" ca="1" si="13"/>
        <v>-9.5337415935858871E-3</v>
      </c>
      <c r="AD135" s="27"/>
      <c r="AE135" s="7"/>
    </row>
    <row r="136" spans="1:31" s="26" customFormat="1" x14ac:dyDescent="0.25">
      <c r="A136" s="26">
        <v>51</v>
      </c>
      <c r="B136" s="26">
        <v>-620</v>
      </c>
      <c r="C136" s="26">
        <v>15110</v>
      </c>
      <c r="D136" s="26">
        <v>12925</v>
      </c>
      <c r="E136" s="26">
        <v>11319</v>
      </c>
      <c r="F136" s="26">
        <v>13505</v>
      </c>
      <c r="G136" s="27"/>
      <c r="H136" s="7"/>
      <c r="I136" s="28">
        <f t="shared" si="14"/>
        <v>3791</v>
      </c>
      <c r="J136" s="27">
        <f t="shared" si="14"/>
        <v>-580</v>
      </c>
      <c r="K136" s="7"/>
      <c r="L136" s="171">
        <f t="shared" si="22"/>
        <v>-0.98550576866809081</v>
      </c>
      <c r="M136" s="27">
        <f t="shared" ca="1" si="15"/>
        <v>2.3622290109755583E-5</v>
      </c>
      <c r="N136" s="44"/>
      <c r="O136" s="44"/>
      <c r="P136" s="7"/>
      <c r="Q136" s="28">
        <f t="shared" ca="1" si="16"/>
        <v>3831.09643243046</v>
      </c>
      <c r="R136" s="27">
        <f t="shared" ca="1" si="17"/>
        <v>-601.10741553550247</v>
      </c>
      <c r="S136" s="7"/>
      <c r="T136" s="28">
        <f t="shared" ca="1" si="18"/>
        <v>-0.99106968805077278</v>
      </c>
      <c r="U136" s="27">
        <f t="shared" ca="1" si="19"/>
        <v>-0.15617894873043145</v>
      </c>
      <c r="V136" s="7"/>
      <c r="W136" s="28">
        <f t="shared" ca="1" si="20"/>
        <v>-0.99036604542047391</v>
      </c>
      <c r="X136" s="27">
        <f t="shared" ca="1" si="24"/>
        <v>73.242741145513719</v>
      </c>
      <c r="Y136" s="7"/>
      <c r="Z136" s="28">
        <f t="shared" si="23"/>
        <v>73.232999999999976</v>
      </c>
      <c r="AA136" s="27">
        <f t="shared" si="21"/>
        <v>1.278156971113007</v>
      </c>
      <c r="AB136" s="7"/>
      <c r="AC136" s="28">
        <f t="shared" ca="1" si="13"/>
        <v>9.7411455137432768E-3</v>
      </c>
      <c r="AD136" s="27"/>
      <c r="AE136" s="7"/>
    </row>
    <row r="137" spans="1:31" s="26" customFormat="1" x14ac:dyDescent="0.25">
      <c r="A137" s="26">
        <v>52</v>
      </c>
      <c r="B137" s="26">
        <v>-622</v>
      </c>
      <c r="C137" s="26">
        <v>15072</v>
      </c>
      <c r="D137" s="26">
        <v>12743</v>
      </c>
      <c r="E137" s="26">
        <v>11358</v>
      </c>
      <c r="F137" s="26">
        <v>13686</v>
      </c>
      <c r="G137" s="27"/>
      <c r="H137" s="7"/>
      <c r="I137" s="28">
        <f t="shared" si="14"/>
        <v>3714</v>
      </c>
      <c r="J137" s="27">
        <f t="shared" si="14"/>
        <v>-943</v>
      </c>
      <c r="K137" s="7"/>
      <c r="L137" s="171">
        <f t="shared" si="22"/>
        <v>-0.96425744334583441</v>
      </c>
      <c r="M137" s="27">
        <f t="shared" ca="1" si="15"/>
        <v>3.315482599723267E-5</v>
      </c>
      <c r="N137" s="44"/>
      <c r="O137" s="44"/>
      <c r="P137" s="7"/>
      <c r="Q137" s="28">
        <f t="shared" ca="1" si="16"/>
        <v>3754.09643243046</v>
      </c>
      <c r="R137" s="27">
        <f t="shared" ca="1" si="17"/>
        <v>-964.10741553550247</v>
      </c>
      <c r="S137" s="7"/>
      <c r="T137" s="28">
        <f t="shared" ca="1" si="18"/>
        <v>-0.97115049068107973</v>
      </c>
      <c r="U137" s="27">
        <f t="shared" ca="1" si="19"/>
        <v>-0.25049313771550846</v>
      </c>
      <c r="V137" s="7"/>
      <c r="W137" s="28">
        <f t="shared" ca="1" si="20"/>
        <v>-0.97001546609650435</v>
      </c>
      <c r="X137" s="27">
        <f t="shared" ca="1" si="24"/>
        <v>67.724863015164601</v>
      </c>
      <c r="Y137" s="7"/>
      <c r="Z137" s="28">
        <f t="shared" si="23"/>
        <v>67.634999999999977</v>
      </c>
      <c r="AA137" s="27">
        <f t="shared" si="21"/>
        <v>1.1804534395863644</v>
      </c>
      <c r="AB137" s="7"/>
      <c r="AC137" s="28">
        <f t="shared" ca="1" si="13"/>
        <v>8.9863015164624471E-2</v>
      </c>
      <c r="AD137" s="27"/>
      <c r="AE137" s="7"/>
    </row>
    <row r="138" spans="1:31" s="26" customFormat="1" x14ac:dyDescent="0.25">
      <c r="A138" s="26">
        <v>53</v>
      </c>
      <c r="B138" s="26">
        <v>-636</v>
      </c>
      <c r="C138" s="26">
        <v>15010</v>
      </c>
      <c r="D138" s="26">
        <v>12553</v>
      </c>
      <c r="E138" s="26">
        <v>11412</v>
      </c>
      <c r="F138" s="26">
        <v>13866</v>
      </c>
      <c r="G138" s="27"/>
      <c r="H138" s="7"/>
      <c r="I138" s="28">
        <f t="shared" si="14"/>
        <v>3598</v>
      </c>
      <c r="J138" s="27">
        <f t="shared" si="14"/>
        <v>-1313</v>
      </c>
      <c r="K138" s="7"/>
      <c r="L138" s="171">
        <f t="shared" si="22"/>
        <v>-0.9330226320569156</v>
      </c>
      <c r="M138" s="27">
        <f t="shared" ca="1" si="15"/>
        <v>4.2835591880772454E-5</v>
      </c>
      <c r="N138" s="44"/>
      <c r="O138" s="44"/>
      <c r="P138" s="7"/>
      <c r="Q138" s="28">
        <f t="shared" ca="1" si="16"/>
        <v>3638.09643243046</v>
      </c>
      <c r="R138" s="27">
        <f t="shared" ca="1" si="17"/>
        <v>-1334.1074155355025</v>
      </c>
      <c r="S138" s="7"/>
      <c r="T138" s="28">
        <f t="shared" ca="1" si="18"/>
        <v>-0.94114234918907447</v>
      </c>
      <c r="U138" s="27">
        <f t="shared" ca="1" si="19"/>
        <v>-0.34662605761765314</v>
      </c>
      <c r="V138" s="7"/>
      <c r="W138" s="28">
        <f t="shared" ca="1" si="20"/>
        <v>-0.93956752257401155</v>
      </c>
      <c r="X138" s="27">
        <f t="shared" ca="1" si="24"/>
        <v>61.954311249423881</v>
      </c>
      <c r="Y138" s="7"/>
      <c r="Z138" s="28">
        <f t="shared" si="23"/>
        <v>61.91099999999998</v>
      </c>
      <c r="AA138" s="27">
        <f t="shared" si="21"/>
        <v>1.0805507932022089</v>
      </c>
      <c r="AB138" s="7"/>
      <c r="AC138" s="28">
        <f t="shared" ca="1" si="13"/>
        <v>4.3311249423901188E-2</v>
      </c>
      <c r="AD138" s="27"/>
      <c r="AE138" s="7"/>
    </row>
    <row r="139" spans="1:31" s="26" customFormat="1" x14ac:dyDescent="0.25">
      <c r="A139" s="26">
        <v>54</v>
      </c>
      <c r="B139" s="26">
        <v>-632</v>
      </c>
      <c r="C139" s="26">
        <v>14939</v>
      </c>
      <c r="D139" s="26">
        <v>12376</v>
      </c>
      <c r="E139" s="26">
        <v>11488</v>
      </c>
      <c r="F139" s="26">
        <v>14043</v>
      </c>
      <c r="G139" s="27"/>
      <c r="H139" s="7"/>
      <c r="I139" s="28">
        <f t="shared" si="14"/>
        <v>3451</v>
      </c>
      <c r="J139" s="27">
        <f t="shared" si="14"/>
        <v>-1667</v>
      </c>
      <c r="K139" s="7"/>
      <c r="L139" s="171">
        <f t="shared" si="22"/>
        <v>-0.89276674037545045</v>
      </c>
      <c r="M139" s="27">
        <f t="shared" ca="1" si="15"/>
        <v>6.9761627836103268E-5</v>
      </c>
      <c r="N139" s="44"/>
      <c r="O139" s="44"/>
      <c r="P139" s="7"/>
      <c r="Q139" s="28">
        <f t="shared" ca="1" si="16"/>
        <v>3491.09643243046</v>
      </c>
      <c r="R139" s="27">
        <f t="shared" ca="1" si="17"/>
        <v>-1688.1074155355025</v>
      </c>
      <c r="S139" s="7"/>
      <c r="T139" s="28">
        <f t="shared" ca="1" si="18"/>
        <v>-0.90311479057420574</v>
      </c>
      <c r="U139" s="27">
        <f t="shared" ca="1" si="19"/>
        <v>-0.43860187828078612</v>
      </c>
      <c r="V139" s="7"/>
      <c r="W139" s="28">
        <f t="shared" ca="1" si="20"/>
        <v>-0.90111908303102339</v>
      </c>
      <c r="X139" s="27">
        <f t="shared" ca="1" si="24"/>
        <v>56.250794766272634</v>
      </c>
      <c r="Y139" s="7"/>
      <c r="Z139" s="28">
        <f t="shared" si="23"/>
        <v>56.222999999999978</v>
      </c>
      <c r="AA139" s="27">
        <f t="shared" si="21"/>
        <v>0.98127646534877155</v>
      </c>
      <c r="AB139" s="7"/>
      <c r="AC139" s="28">
        <f t="shared" ca="1" si="13"/>
        <v>2.7794766272656091E-2</v>
      </c>
      <c r="AD139" s="27"/>
      <c r="AE139" s="7"/>
    </row>
    <row r="140" spans="1:31" s="26" customFormat="1" x14ac:dyDescent="0.25">
      <c r="A140" s="26">
        <v>55</v>
      </c>
      <c r="B140" s="26">
        <v>-632</v>
      </c>
      <c r="C140" s="26">
        <v>14843</v>
      </c>
      <c r="D140" s="26">
        <v>12209</v>
      </c>
      <c r="E140" s="26">
        <v>11579</v>
      </c>
      <c r="F140" s="26">
        <v>14210</v>
      </c>
      <c r="G140" s="27"/>
      <c r="H140" s="7"/>
      <c r="I140" s="28">
        <f t="shared" si="14"/>
        <v>3264</v>
      </c>
      <c r="J140" s="27">
        <f t="shared" si="14"/>
        <v>-2001</v>
      </c>
      <c r="K140" s="7"/>
      <c r="L140" s="171">
        <f t="shared" si="22"/>
        <v>-0.84371950608728175</v>
      </c>
      <c r="M140" s="27">
        <f t="shared" ca="1" si="15"/>
        <v>7.4427724063987408E-5</v>
      </c>
      <c r="N140" s="44"/>
      <c r="O140" s="44"/>
      <c r="P140" s="7"/>
      <c r="Q140" s="28">
        <f t="shared" ca="1" si="16"/>
        <v>3304.09643243046</v>
      </c>
      <c r="R140" s="27">
        <f t="shared" ca="1" si="17"/>
        <v>-2022.1074155355025</v>
      </c>
      <c r="S140" s="7"/>
      <c r="T140" s="28">
        <f t="shared" ca="1" si="18"/>
        <v>-0.85473959696209389</v>
      </c>
      <c r="U140" s="27">
        <f t="shared" ca="1" si="19"/>
        <v>-0.52538132489515454</v>
      </c>
      <c r="V140" s="7"/>
      <c r="W140" s="28">
        <f t="shared" ca="1" si="20"/>
        <v>-0.85234665648958652</v>
      </c>
      <c r="X140" s="27">
        <f t="shared" ca="1" si="24"/>
        <v>50.554951663075371</v>
      </c>
      <c r="Y140" s="7"/>
      <c r="Z140" s="28">
        <f t="shared" si="23"/>
        <v>50.534999999999975</v>
      </c>
      <c r="AA140" s="27">
        <f t="shared" si="21"/>
        <v>0.88200213749533407</v>
      </c>
      <c r="AB140" s="7"/>
      <c r="AC140" s="28">
        <f t="shared" ca="1" si="13"/>
        <v>1.9951663075396198E-2</v>
      </c>
      <c r="AD140" s="27"/>
      <c r="AE140" s="7"/>
    </row>
    <row r="141" spans="1:31" s="26" customFormat="1" x14ac:dyDescent="0.25">
      <c r="A141" s="26">
        <v>56</v>
      </c>
      <c r="B141" s="26">
        <v>-625</v>
      </c>
      <c r="C141" s="26">
        <v>14737</v>
      </c>
      <c r="D141" s="26">
        <v>12050</v>
      </c>
      <c r="E141" s="26">
        <v>11686</v>
      </c>
      <c r="F141" s="26">
        <v>14365</v>
      </c>
      <c r="G141" s="27"/>
      <c r="H141" s="7"/>
      <c r="I141" s="28">
        <f t="shared" si="14"/>
        <v>3051</v>
      </c>
      <c r="J141" s="27">
        <f t="shared" si="14"/>
        <v>-2315</v>
      </c>
      <c r="K141" s="7"/>
      <c r="L141" s="171">
        <f t="shared" si="22"/>
        <v>-0.78704270305132595</v>
      </c>
      <c r="M141" s="27">
        <f t="shared" ca="1" si="15"/>
        <v>9.6614155445883183E-5</v>
      </c>
      <c r="N141" s="44"/>
      <c r="O141" s="44"/>
      <c r="P141" s="7"/>
      <c r="Q141" s="28">
        <f t="shared" ca="1" si="16"/>
        <v>3091.09643243046</v>
      </c>
      <c r="R141" s="27">
        <f t="shared" ca="1" si="17"/>
        <v>-2336.1074155355027</v>
      </c>
      <c r="S141" s="7"/>
      <c r="T141" s="28">
        <f t="shared" ca="1" si="18"/>
        <v>-0.79963844060177403</v>
      </c>
      <c r="U141" s="27">
        <f t="shared" ca="1" si="19"/>
        <v>-0.60696439746075836</v>
      </c>
      <c r="V141" s="7"/>
      <c r="W141" s="28">
        <f t="shared" ca="1" si="20"/>
        <v>-0.79687195304539382</v>
      </c>
      <c r="X141" s="27">
        <f t="shared" ca="1" si="24"/>
        <v>44.908446490620122</v>
      </c>
      <c r="Y141" s="7"/>
      <c r="Z141" s="28">
        <f t="shared" si="23"/>
        <v>44.909999999999975</v>
      </c>
      <c r="AA141" s="27">
        <f t="shared" si="21"/>
        <v>0.78382736707065293</v>
      </c>
      <c r="AB141" s="7"/>
      <c r="AC141" s="28">
        <f t="shared" ca="1" si="13"/>
        <v>-1.5535093798533239E-3</v>
      </c>
      <c r="AD141" s="27"/>
      <c r="AE141" s="7"/>
    </row>
    <row r="142" spans="1:31" s="26" customFormat="1" x14ac:dyDescent="0.25">
      <c r="A142" s="26">
        <v>57</v>
      </c>
      <c r="B142" s="26">
        <v>-627</v>
      </c>
      <c r="C142" s="26">
        <v>14606</v>
      </c>
      <c r="D142" s="26">
        <v>11902</v>
      </c>
      <c r="E142" s="26">
        <v>11807</v>
      </c>
      <c r="F142" s="26">
        <v>14508</v>
      </c>
      <c r="G142" s="27"/>
      <c r="H142" s="7"/>
      <c r="I142" s="28">
        <f t="shared" si="14"/>
        <v>2799</v>
      </c>
      <c r="J142" s="27">
        <f t="shared" si="14"/>
        <v>-2606</v>
      </c>
      <c r="K142" s="7"/>
      <c r="L142" s="171">
        <f t="shared" si="22"/>
        <v>-0.72256910631424043</v>
      </c>
      <c r="M142" s="27">
        <f t="shared" ca="1" si="15"/>
        <v>7.6850001911321197E-5</v>
      </c>
      <c r="N142" s="44"/>
      <c r="O142" s="44"/>
      <c r="P142" s="7"/>
      <c r="Q142" s="28">
        <f t="shared" ca="1" si="16"/>
        <v>2839.09643243046</v>
      </c>
      <c r="R142" s="27">
        <f t="shared" ca="1" si="17"/>
        <v>-2627.1074155355027</v>
      </c>
      <c r="S142" s="7"/>
      <c r="T142" s="28">
        <f t="shared" ca="1" si="18"/>
        <v>-0.73444834011914195</v>
      </c>
      <c r="U142" s="27">
        <f t="shared" ca="1" si="19"/>
        <v>-0.68257163987028302</v>
      </c>
      <c r="V142" s="7"/>
      <c r="W142" s="28">
        <f t="shared" ca="1" si="20"/>
        <v>-0.73133551960083154</v>
      </c>
      <c r="X142" s="27">
        <f t="shared" ca="1" si="24"/>
        <v>39.179657392290778</v>
      </c>
      <c r="Y142" s="7"/>
      <c r="Z142" s="28">
        <f t="shared" si="23"/>
        <v>39.266999999999975</v>
      </c>
      <c r="AA142" s="27">
        <f t="shared" si="21"/>
        <v>0.68533843738061295</v>
      </c>
      <c r="AB142" s="7"/>
      <c r="AC142" s="28">
        <f t="shared" ca="1" si="13"/>
        <v>-8.7342607709196329E-2</v>
      </c>
      <c r="AD142" s="27"/>
      <c r="AE142" s="7"/>
    </row>
    <row r="143" spans="1:31" s="26" customFormat="1" x14ac:dyDescent="0.25">
      <c r="A143" s="26">
        <v>58</v>
      </c>
      <c r="B143" s="26">
        <v>-604</v>
      </c>
      <c r="C143" s="26">
        <v>14475</v>
      </c>
      <c r="D143" s="26">
        <v>11773</v>
      </c>
      <c r="E143" s="26">
        <v>11938</v>
      </c>
      <c r="F143" s="26">
        <v>14644</v>
      </c>
      <c r="G143" s="27"/>
      <c r="H143" s="7"/>
      <c r="I143" s="28">
        <f t="shared" si="14"/>
        <v>2537</v>
      </c>
      <c r="J143" s="27">
        <f t="shared" si="14"/>
        <v>-2871</v>
      </c>
      <c r="K143" s="7"/>
      <c r="L143" s="171">
        <f t="shared" si="22"/>
        <v>-0.65383008207023519</v>
      </c>
      <c r="M143" s="27">
        <f t="shared" ca="1" si="15"/>
        <v>8.8603651707960606E-5</v>
      </c>
      <c r="N143" s="44"/>
      <c r="O143" s="44"/>
      <c r="P143" s="7"/>
      <c r="Q143" s="28">
        <f t="shared" ca="1" si="16"/>
        <v>2577.09643243046</v>
      </c>
      <c r="R143" s="27">
        <f t="shared" ca="1" si="17"/>
        <v>-2892.1074155355027</v>
      </c>
      <c r="S143" s="7"/>
      <c r="T143" s="28">
        <f t="shared" ca="1" si="18"/>
        <v>-0.66667133088719921</v>
      </c>
      <c r="U143" s="27">
        <f t="shared" ca="1" si="19"/>
        <v>-0.75142359601641362</v>
      </c>
      <c r="V143" s="7"/>
      <c r="W143" s="28">
        <f t="shared" ca="1" si="20"/>
        <v>-0.66324303334536461</v>
      </c>
      <c r="X143" s="27">
        <f t="shared" ca="1" si="24"/>
        <v>33.637571876877985</v>
      </c>
      <c r="Y143" s="7"/>
      <c r="Z143" s="28">
        <f t="shared" si="23"/>
        <v>33.830999999999975</v>
      </c>
      <c r="AA143" s="27">
        <f t="shared" si="21"/>
        <v>0.59046233924220115</v>
      </c>
      <c r="AB143" s="7"/>
      <c r="AC143" s="28">
        <f t="shared" ca="1" si="13"/>
        <v>-0.19342812312198987</v>
      </c>
      <c r="AD143" s="27"/>
      <c r="AE143" s="7"/>
    </row>
    <row r="144" spans="1:31" s="26" customFormat="1" x14ac:dyDescent="0.25">
      <c r="A144" s="26">
        <v>59</v>
      </c>
      <c r="B144" s="26">
        <v>-608</v>
      </c>
      <c r="C144" s="26">
        <v>14336</v>
      </c>
      <c r="D144" s="26">
        <v>11660</v>
      </c>
      <c r="E144" s="26">
        <v>12085</v>
      </c>
      <c r="F144" s="26">
        <v>14757</v>
      </c>
      <c r="G144" s="27"/>
      <c r="H144" s="7"/>
      <c r="I144" s="28">
        <f t="shared" si="14"/>
        <v>2251</v>
      </c>
      <c r="J144" s="27">
        <f t="shared" si="14"/>
        <v>-3097</v>
      </c>
      <c r="K144" s="7"/>
      <c r="L144" s="171">
        <f t="shared" si="22"/>
        <v>-0.57869773086030196</v>
      </c>
      <c r="M144" s="27">
        <f t="shared" ca="1" si="15"/>
        <v>1.0589428341127095E-4</v>
      </c>
      <c r="N144" s="44"/>
      <c r="O144" s="44"/>
      <c r="P144" s="7"/>
      <c r="Q144" s="28">
        <f t="shared" ca="1" si="16"/>
        <v>2291.09643243046</v>
      </c>
      <c r="R144" s="27">
        <f t="shared" ca="1" si="17"/>
        <v>-3118.1074155355027</v>
      </c>
      <c r="S144" s="7"/>
      <c r="T144" s="28">
        <f t="shared" ca="1" si="18"/>
        <v>-0.59268574065691049</v>
      </c>
      <c r="U144" s="27">
        <f t="shared" ca="1" si="19"/>
        <v>-0.8101426227674533</v>
      </c>
      <c r="V144" s="7"/>
      <c r="W144" s="28">
        <f t="shared" ca="1" si="20"/>
        <v>-0.58898822566916664</v>
      </c>
      <c r="X144" s="27">
        <f t="shared" ca="1" si="24"/>
        <v>28.22220536843497</v>
      </c>
      <c r="Y144" s="7"/>
      <c r="Z144" s="28">
        <f t="shared" si="23"/>
        <v>28.358999999999973</v>
      </c>
      <c r="AA144" s="27">
        <f t="shared" si="21"/>
        <v>0.49495792257307142</v>
      </c>
      <c r="AB144" s="7"/>
      <c r="AC144" s="28">
        <f t="shared" ca="1" si="13"/>
        <v>-0.13679463156500304</v>
      </c>
      <c r="AD144" s="27"/>
      <c r="AE144" s="7"/>
    </row>
    <row r="145" spans="1:31" s="26" customFormat="1" x14ac:dyDescent="0.25">
      <c r="A145" s="26">
        <v>60</v>
      </c>
      <c r="B145" s="26">
        <v>-643</v>
      </c>
      <c r="C145" s="26">
        <v>14173</v>
      </c>
      <c r="D145" s="26">
        <v>11553</v>
      </c>
      <c r="E145" s="26">
        <v>12248</v>
      </c>
      <c r="F145" s="26">
        <v>14865</v>
      </c>
      <c r="G145" s="27"/>
      <c r="H145" s="7"/>
      <c r="I145" s="28">
        <f t="shared" si="14"/>
        <v>1925</v>
      </c>
      <c r="J145" s="27">
        <f t="shared" si="14"/>
        <v>-3312</v>
      </c>
      <c r="K145" s="7"/>
      <c r="L145" s="171">
        <f t="shared" si="22"/>
        <v>-0.49351689223775297</v>
      </c>
      <c r="M145" s="27">
        <f t="shared" ca="1" si="15"/>
        <v>1.1841462671864224E-4</v>
      </c>
      <c r="N145" s="44"/>
      <c r="O145" s="44"/>
      <c r="P145" s="7"/>
      <c r="Q145" s="28">
        <f t="shared" ca="1" si="16"/>
        <v>1965.09643243046</v>
      </c>
      <c r="R145" s="27">
        <f t="shared" ca="1" si="17"/>
        <v>-3333.1074155355027</v>
      </c>
      <c r="S145" s="7"/>
      <c r="T145" s="28">
        <f t="shared" ca="1" si="18"/>
        <v>-0.50835251542937854</v>
      </c>
      <c r="U145" s="27">
        <f t="shared" ca="1" si="19"/>
        <v>-0.86600364379167249</v>
      </c>
      <c r="V145" s="7"/>
      <c r="W145" s="28">
        <f t="shared" ca="1" si="20"/>
        <v>-0.50439874073507374</v>
      </c>
      <c r="X145" s="27">
        <f t="shared" ca="1" si="24"/>
        <v>22.422790773968927</v>
      </c>
      <c r="Y145" s="7"/>
      <c r="Z145" s="28">
        <f t="shared" si="23"/>
        <v>22.571999999999974</v>
      </c>
      <c r="AA145" s="27">
        <f t="shared" si="21"/>
        <v>0.39395571876015961</v>
      </c>
      <c r="AB145" s="7"/>
      <c r="AC145" s="28">
        <f t="shared" ca="1" si="13"/>
        <v>-0.14920922603104714</v>
      </c>
      <c r="AD145" s="27"/>
      <c r="AE145" s="7"/>
    </row>
    <row r="146" spans="1:31" s="26" customFormat="1" x14ac:dyDescent="0.25">
      <c r="A146" s="26">
        <v>61</v>
      </c>
      <c r="B146" s="26">
        <v>-632</v>
      </c>
      <c r="C146" s="26">
        <v>13999</v>
      </c>
      <c r="D146" s="26">
        <v>11463</v>
      </c>
      <c r="E146" s="26">
        <v>12416</v>
      </c>
      <c r="F146" s="26">
        <v>14955</v>
      </c>
      <c r="G146" s="27"/>
      <c r="H146" s="7"/>
      <c r="I146" s="28">
        <f t="shared" si="14"/>
        <v>1583</v>
      </c>
      <c r="J146" s="27">
        <f t="shared" si="14"/>
        <v>-3492</v>
      </c>
      <c r="K146" s="7"/>
      <c r="L146" s="171">
        <f t="shared" si="22"/>
        <v>-0.40488626311880149</v>
      </c>
      <c r="M146" s="27">
        <f t="shared" ca="1" si="15"/>
        <v>1.1719077173328659E-4</v>
      </c>
      <c r="N146" s="44"/>
      <c r="O146" s="44"/>
      <c r="P146" s="7"/>
      <c r="Q146" s="28">
        <f t="shared" ca="1" si="16"/>
        <v>1623.09643243046</v>
      </c>
      <c r="R146" s="27">
        <f t="shared" ca="1" si="17"/>
        <v>-3513.1074155355027</v>
      </c>
      <c r="S146" s="7"/>
      <c r="T146" s="28">
        <f t="shared" ca="1" si="18"/>
        <v>-0.4198802362029494</v>
      </c>
      <c r="U146" s="27">
        <f t="shared" ca="1" si="19"/>
        <v>-0.91277101023055363</v>
      </c>
      <c r="V146" s="7"/>
      <c r="W146" s="28">
        <f t="shared" ca="1" si="20"/>
        <v>-0.41571173177993975</v>
      </c>
      <c r="X146" s="27">
        <f t="shared" ca="1" si="24"/>
        <v>16.6907625319418</v>
      </c>
      <c r="Y146" s="7"/>
      <c r="Z146" s="28">
        <f t="shared" si="23"/>
        <v>16.883999999999975</v>
      </c>
      <c r="AA146" s="27">
        <f t="shared" si="21"/>
        <v>0.29468139090672213</v>
      </c>
      <c r="AB146" s="7"/>
      <c r="AC146" s="28">
        <f t="shared" ca="1" si="13"/>
        <v>-0.19323746805817521</v>
      </c>
      <c r="AD146" s="27"/>
      <c r="AE146" s="7"/>
    </row>
    <row r="147" spans="1:31" s="26" customFormat="1" x14ac:dyDescent="0.25">
      <c r="A147" s="26">
        <v>62</v>
      </c>
      <c r="B147" s="26">
        <v>-636</v>
      </c>
      <c r="C147" s="26">
        <v>13825</v>
      </c>
      <c r="D147" s="26">
        <v>11391</v>
      </c>
      <c r="E147" s="26">
        <v>12601</v>
      </c>
      <c r="F147" s="26">
        <v>15029</v>
      </c>
      <c r="G147" s="27"/>
      <c r="H147" s="7"/>
      <c r="I147" s="28">
        <f t="shared" si="14"/>
        <v>1224</v>
      </c>
      <c r="J147" s="27">
        <f t="shared" si="14"/>
        <v>-3638</v>
      </c>
      <c r="K147" s="7"/>
      <c r="L147" s="171">
        <f t="shared" si="22"/>
        <v>-0.31167163684794141</v>
      </c>
      <c r="M147" s="27">
        <f t="shared" ca="1" si="15"/>
        <v>1.2090499121845925E-4</v>
      </c>
      <c r="N147" s="44"/>
      <c r="O147" s="44"/>
      <c r="P147" s="7"/>
      <c r="Q147" s="28">
        <f t="shared" ca="1" si="16"/>
        <v>1264.09643243046</v>
      </c>
      <c r="R147" s="27">
        <f t="shared" ca="1" si="17"/>
        <v>-3659.1074155355027</v>
      </c>
      <c r="S147" s="7"/>
      <c r="T147" s="28">
        <f t="shared" ca="1" si="18"/>
        <v>-0.32701021210269188</v>
      </c>
      <c r="U147" s="27">
        <f t="shared" ca="1" si="19"/>
        <v>-0.9507045407865351</v>
      </c>
      <c r="V147" s="7"/>
      <c r="W147" s="28">
        <f t="shared" ca="1" si="20"/>
        <v>-0.32266731741889559</v>
      </c>
      <c r="X147" s="27">
        <f t="shared" ca="1" si="24"/>
        <v>10.951495832265948</v>
      </c>
      <c r="Y147" s="7"/>
      <c r="Z147" s="28">
        <f t="shared" si="23"/>
        <v>11.159999999999975</v>
      </c>
      <c r="AA147" s="27">
        <f t="shared" si="21"/>
        <v>0.19477874452256674</v>
      </c>
      <c r="AB147" s="7"/>
      <c r="AC147" s="28">
        <f t="shared" ca="1" si="13"/>
        <v>-0.20850416773402713</v>
      </c>
      <c r="AD147" s="27"/>
      <c r="AE147" s="7"/>
    </row>
    <row r="148" spans="1:31" s="26" customFormat="1" x14ac:dyDescent="0.25">
      <c r="A148" s="26">
        <v>63</v>
      </c>
      <c r="B148" s="26">
        <v>-632</v>
      </c>
      <c r="C148" s="26">
        <v>13630</v>
      </c>
      <c r="D148" s="26">
        <v>11331</v>
      </c>
      <c r="E148" s="26">
        <v>12776</v>
      </c>
      <c r="F148" s="26">
        <v>15072</v>
      </c>
      <c r="G148" s="27"/>
      <c r="H148" s="7"/>
      <c r="I148" s="28">
        <f t="shared" si="14"/>
        <v>854</v>
      </c>
      <c r="J148" s="27">
        <f t="shared" si="14"/>
        <v>-3741</v>
      </c>
      <c r="K148" s="7"/>
      <c r="L148" s="171">
        <f t="shared" si="22"/>
        <v>-0.21596247987768036</v>
      </c>
      <c r="M148" s="27">
        <f t="shared" ca="1" si="15"/>
        <v>1.1806712006251788E-4</v>
      </c>
      <c r="N148" s="44"/>
      <c r="O148" s="44"/>
      <c r="P148" s="7"/>
      <c r="Q148" s="28">
        <f t="shared" ca="1" si="16"/>
        <v>894.09643243046003</v>
      </c>
      <c r="R148" s="27">
        <f t="shared" ca="1" si="17"/>
        <v>-3762.1074155355027</v>
      </c>
      <c r="S148" s="7"/>
      <c r="T148" s="28">
        <f t="shared" ca="1" si="18"/>
        <v>-0.23129458837819247</v>
      </c>
      <c r="U148" s="27">
        <f t="shared" ca="1" si="19"/>
        <v>-0.97746586713767258</v>
      </c>
      <c r="V148" s="7"/>
      <c r="W148" s="28">
        <f t="shared" ca="1" si="20"/>
        <v>-0.22682834938096991</v>
      </c>
      <c r="X148" s="27">
        <f t="shared" ca="1" si="24"/>
        <v>5.2690617856834479</v>
      </c>
      <c r="Y148" s="7"/>
      <c r="Z148" s="28">
        <f t="shared" si="23"/>
        <v>5.4719999999999756</v>
      </c>
      <c r="AA148" s="27">
        <f t="shared" si="21"/>
        <v>9.5504416669129275E-2</v>
      </c>
      <c r="AB148" s="7"/>
      <c r="AC148" s="28">
        <f t="shared" ref="AC148:AC149" ca="1" si="25">X148-Z148</f>
        <v>-0.2029382143165277</v>
      </c>
      <c r="AD148" s="27"/>
      <c r="AE148" s="7"/>
    </row>
    <row r="149" spans="1:31" s="26" customFormat="1" x14ac:dyDescent="0.25">
      <c r="A149" s="26">
        <v>64</v>
      </c>
      <c r="B149" s="26">
        <v>-629</v>
      </c>
      <c r="C149" s="26">
        <v>13460</v>
      </c>
      <c r="D149" s="26">
        <v>11318</v>
      </c>
      <c r="E149" s="26">
        <v>12981</v>
      </c>
      <c r="F149" s="26">
        <v>15126</v>
      </c>
      <c r="G149" s="27"/>
      <c r="H149" s="7"/>
      <c r="I149" s="28">
        <f t="shared" ref="I149:J149" si="26">C149-E149</f>
        <v>479</v>
      </c>
      <c r="J149" s="27">
        <f t="shared" si="26"/>
        <v>-3808</v>
      </c>
      <c r="K149" s="7"/>
      <c r="L149" s="171">
        <f t="shared" si="22"/>
        <v>-0.11859460181544795</v>
      </c>
      <c r="M149" s="27">
        <f t="shared" ref="M149" ca="1" si="27">(W149-L149)^2</f>
        <v>1.2419035576477055E-4</v>
      </c>
      <c r="N149" s="44"/>
      <c r="O149" s="44"/>
      <c r="P149" s="7"/>
      <c r="Q149" s="28">
        <f t="shared" ref="Q149" ca="1" si="28">I149-$J$4</f>
        <v>519.09643243046003</v>
      </c>
      <c r="R149" s="27">
        <f t="shared" ref="R149" ca="1" si="29">J149-$J$3</f>
        <v>-3829.1074155355027</v>
      </c>
      <c r="S149" s="7"/>
      <c r="T149" s="28">
        <f t="shared" ref="T149" ca="1" si="30">Q149/$J$7</f>
        <v>-0.13428551027903768</v>
      </c>
      <c r="U149" s="27">
        <f t="shared" ref="U149" ca="1" si="31">R149/$J$6</f>
        <v>-0.99487372020103393</v>
      </c>
      <c r="V149" s="7"/>
      <c r="W149" s="28">
        <f t="shared" ref="W149" ca="1" si="32">(T149-U149*SIN(-$J$11*PI()/180))/(COS(-$J$11*PI()/180))</f>
        <v>-0.12973867448950974</v>
      </c>
      <c r="X149" s="27">
        <f ca="1">IF(MOD(ATAN2(U149,W149)*180/PI()-$J$9+360,360)&gt;5,MOD(ATAN2(U149,W149)*180/PI()-$J$9+360,360)-360,MOD(ATAN2(U149,W149)*180/PI()-$J$9+360,360))</f>
        <v>-0.36576624753683973</v>
      </c>
      <c r="Y149" s="7"/>
      <c r="Z149" s="28">
        <f t="shared" si="23"/>
        <v>-0.18900000000002404</v>
      </c>
      <c r="AA149" s="27">
        <f t="shared" ref="AA149" si="33">Z149*PI()/180</f>
        <v>-3.2986722862697023E-3</v>
      </c>
      <c r="AB149" s="7"/>
      <c r="AC149" s="28">
        <f t="shared" ca="1" si="25"/>
        <v>-0.17676624753681569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39945</v>
      </c>
    </row>
    <row r="155" spans="1:31" x14ac:dyDescent="0.25">
      <c r="A155" t="s">
        <v>81</v>
      </c>
      <c r="B155">
        <v>39945</v>
      </c>
    </row>
    <row r="156" spans="1:31" x14ac:dyDescent="0.25">
      <c r="A156" s="31" t="s">
        <v>92</v>
      </c>
      <c r="B156" s="31">
        <v>-39966</v>
      </c>
    </row>
    <row r="157" spans="1:31" x14ac:dyDescent="0.25">
      <c r="A157" t="s">
        <v>87</v>
      </c>
      <c r="B157">
        <v>-39966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3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21.107415535502486</v>
      </c>
      <c r="L3" s="144" t="s">
        <v>1</v>
      </c>
      <c r="M3" s="145">
        <v>1.0041753067417112</v>
      </c>
      <c r="N3" s="146" t="s">
        <v>18</v>
      </c>
      <c r="O3" s="144">
        <v>1.001161176592319</v>
      </c>
      <c r="Q3" s="143" t="s">
        <v>196</v>
      </c>
      <c r="R3" s="143">
        <f ca="1">MAX(AC21:AC149)</f>
        <v>0.25566366705533028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-40.096432430459991</v>
      </c>
      <c r="L4" s="146" t="s">
        <v>5</v>
      </c>
      <c r="M4" s="148">
        <v>359.90662437283737</v>
      </c>
      <c r="N4" s="146" t="s">
        <v>21</v>
      </c>
      <c r="O4" s="146">
        <v>359.92139291455402</v>
      </c>
      <c r="Q4" s="147" t="s">
        <v>197</v>
      </c>
      <c r="R4" s="147">
        <f ca="1">MIN(AC21:AC149)</f>
        <v>-0.25725928557211475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-172.34828791875026</v>
      </c>
      <c r="N5" s="149" t="s">
        <v>24</v>
      </c>
      <c r="O5" s="149">
        <v>-172.31318884245493</v>
      </c>
      <c r="Q5" s="8"/>
      <c r="R5" s="8"/>
      <c r="T5" s="45" t="s">
        <v>55</v>
      </c>
      <c r="U5" s="47">
        <v>23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3848.8376341489407</v>
      </c>
      <c r="L6" s="149" t="s">
        <v>12</v>
      </c>
      <c r="M6" s="150">
        <v>-4.7501056836297907E-4</v>
      </c>
      <c r="N6" s="149" t="s">
        <v>26</v>
      </c>
      <c r="O6" s="149">
        <v>-5.939520201838944E-4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-3865.6176035061944</v>
      </c>
      <c r="L7" s="151" t="s">
        <v>15</v>
      </c>
      <c r="M7" s="152">
        <f ca="1">SUM(M20:M84)</f>
        <v>1.2991670352912788E-4</v>
      </c>
      <c r="N7" s="151" t="s">
        <v>15</v>
      </c>
      <c r="O7" s="89">
        <f ca="1">SUM(M85:M149)</f>
        <v>1.1502012459897505E-4</v>
      </c>
      <c r="Q7" s="143" t="s">
        <v>196</v>
      </c>
      <c r="R7" s="143">
        <f ca="1">MAX(AD21:AD83)</f>
        <v>0.14844676130485368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-8.6958919332232654E-2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-172.20438094619089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-171.94244510174212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-0.26193584444875267</v>
      </c>
      <c r="L11" s="157" t="s">
        <v>210</v>
      </c>
      <c r="M11" s="158">
        <f>(M6+O6)/2</f>
        <v>-5.3448129427343674E-4</v>
      </c>
      <c r="N11" s="159"/>
      <c r="O11" s="159"/>
      <c r="Q11" s="143" t="s">
        <v>196</v>
      </c>
      <c r="R11" s="143">
        <f ca="1">MAX(W20:W149)</f>
        <v>1.0009984210071412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1.0026682416670152</v>
      </c>
      <c r="N12" s="162"/>
      <c r="O12" s="162"/>
      <c r="Q12" s="147" t="s">
        <v>197</v>
      </c>
      <c r="R12" s="147">
        <f ca="1">MIN(W20:W149)</f>
        <v>-1.0054553520136942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-172.33073838060261</v>
      </c>
      <c r="N13" s="165"/>
      <c r="O13" s="165"/>
    </row>
    <row r="14" spans="1:24" x14ac:dyDescent="0.25">
      <c r="I14" s="9" t="s">
        <v>174</v>
      </c>
      <c r="L14" s="9"/>
      <c r="M14" s="9"/>
      <c r="N14" s="9"/>
      <c r="O14" s="9"/>
    </row>
    <row r="15" spans="1:24" x14ac:dyDescent="0.25">
      <c r="I15" s="9" t="s">
        <v>175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13503</v>
      </c>
      <c r="D20" s="26">
        <v>11351</v>
      </c>
      <c r="E20" s="26">
        <v>13019</v>
      </c>
      <c r="F20" s="26">
        <v>15167</v>
      </c>
      <c r="G20" s="27"/>
      <c r="H20" s="7"/>
      <c r="I20" s="28">
        <f>C20-E20</f>
        <v>484</v>
      </c>
      <c r="J20" s="27">
        <f>D20-F20</f>
        <v>-3816</v>
      </c>
      <c r="K20" s="7"/>
      <c r="L20" s="171">
        <f>$M$3*SIN(2*PI()/$M$4*($Z20+$M$5))+$M$6</f>
        <v>-0.13340517017665413</v>
      </c>
      <c r="M20" s="27">
        <f ca="1">(W20-L20)^2</f>
        <v>5.6764503858107119E-6</v>
      </c>
      <c r="N20" s="44"/>
      <c r="O20" s="44"/>
      <c r="P20" s="7"/>
      <c r="Q20" s="28">
        <f ca="1">I20-$J$4</f>
        <v>524.09643243046003</v>
      </c>
      <c r="R20" s="27">
        <f ca="1">J20-$J$3</f>
        <v>-3837.1074155355027</v>
      </c>
      <c r="S20" s="7"/>
      <c r="T20" s="28">
        <f ca="1">Q20/$J$7</f>
        <v>-0.13557896465369307</v>
      </c>
      <c r="U20" s="27">
        <f ca="1">R20/$J$6</f>
        <v>-0.99695226982053975</v>
      </c>
      <c r="V20" s="7"/>
      <c r="W20" s="28">
        <f ca="1">(T20-U20*SIN(-$J$11*PI()/180))/(COS(-$J$11*PI()/180))</f>
        <v>-0.13102263992798766</v>
      </c>
      <c r="X20" s="27">
        <f ca="1">IF(MOD(ATAN2(U20,W20)*180/PI()-$J$9+360,360)&gt;5,MOD(ATAN2(U20,W20)*180/PI()-$J$9+360,360)-360,MOD(ATAN2(U20,W20)*180/PI()-$J$9+360,360))</f>
        <v>-0.30853438663757515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-0.30853438663757515</v>
      </c>
      <c r="AD20" s="27">
        <f ca="1">INDIRECT("AC"&amp;AE20)-AC20</f>
        <v>0.11158678349091211</v>
      </c>
      <c r="AE20" s="7">
        <v>149</v>
      </c>
    </row>
    <row r="21" spans="1:31" s="26" customFormat="1" x14ac:dyDescent="0.25">
      <c r="A21" s="26">
        <v>1</v>
      </c>
      <c r="B21" s="26">
        <v>580</v>
      </c>
      <c r="C21" s="26">
        <v>13667</v>
      </c>
      <c r="D21" s="26">
        <v>11373</v>
      </c>
      <c r="E21" s="26">
        <v>12828</v>
      </c>
      <c r="F21" s="26">
        <v>15122</v>
      </c>
      <c r="G21" s="27"/>
      <c r="H21" s="7"/>
      <c r="I21" s="28">
        <f t="shared" ref="I21:J84" si="1">C21-E21</f>
        <v>839</v>
      </c>
      <c r="J21" s="27">
        <f t="shared" si="1"/>
        <v>-3749</v>
      </c>
      <c r="K21" s="7"/>
      <c r="L21" s="171">
        <f t="shared" ref="L21:L84" si="2">$M$3*SIN(2*PI()/$M$4*($Z21+$M$5))+$M$6</f>
        <v>-0.22343306128677393</v>
      </c>
      <c r="M21" s="27">
        <f t="shared" ref="M21:M84" ca="1" si="3">(W21-L21)^2</f>
        <v>2.4464699817475023E-7</v>
      </c>
      <c r="N21" s="44"/>
      <c r="O21" s="44"/>
      <c r="P21" s="7"/>
      <c r="Q21" s="28">
        <f t="shared" ref="Q21:Q84" ca="1" si="4">I21-$J$4</f>
        <v>879.09643243046003</v>
      </c>
      <c r="R21" s="27">
        <f t="shared" ref="R21:R84" ca="1" si="5">J21-$J$3</f>
        <v>-3770.1074155355027</v>
      </c>
      <c r="S21" s="7"/>
      <c r="T21" s="28">
        <f t="shared" ref="T21:T84" ca="1" si="6">Q21/$J$7</f>
        <v>-0.22741422525422628</v>
      </c>
      <c r="U21" s="27">
        <f t="shared" ref="U21:U84" ca="1" si="7">R21/$J$6</f>
        <v>-0.97954441675717852</v>
      </c>
      <c r="V21" s="7"/>
      <c r="W21" s="28">
        <f t="shared" ref="W21:W84" ca="1" si="8">(T21-U21*SIN(-$J$11*PI()/180))/(COS(-$J$11*PI()/180))</f>
        <v>-0.22293844325417225</v>
      </c>
      <c r="X21" s="27">
        <f ca="1">MOD(ATAN2(U21,W21)*180/PI()-$J$9+360,360)</f>
        <v>5.0261498889717586</v>
      </c>
      <c r="Y21" s="7"/>
      <c r="Z21" s="28">
        <f>360/40000*B21+Z20</f>
        <v>5.22</v>
      </c>
      <c r="AA21" s="27">
        <f t="shared" ref="AA21:AA84" si="9">Z21*PI()/180</f>
        <v>9.1106186954103996E-2</v>
      </c>
      <c r="AB21" s="7"/>
      <c r="AC21" s="28">
        <f t="shared" ca="1" si="0"/>
        <v>-0.19385011102824112</v>
      </c>
      <c r="AD21" s="27">
        <f t="shared" ref="AD21:AD83" ca="1" si="10">INDIRECT("AC"&amp;AE21)-AC21</f>
        <v>2.133240142857673E-2</v>
      </c>
      <c r="AE21" s="7">
        <v>148</v>
      </c>
    </row>
    <row r="22" spans="1:31" s="26" customFormat="1" x14ac:dyDescent="0.25">
      <c r="A22" s="26">
        <v>2</v>
      </c>
      <c r="B22" s="26">
        <v>641</v>
      </c>
      <c r="C22" s="26">
        <v>13868</v>
      </c>
      <c r="D22" s="26">
        <v>11433</v>
      </c>
      <c r="E22" s="26">
        <v>12654</v>
      </c>
      <c r="F22" s="26">
        <v>15081</v>
      </c>
      <c r="G22" s="27"/>
      <c r="H22" s="7"/>
      <c r="I22" s="28">
        <f t="shared" si="1"/>
        <v>1214</v>
      </c>
      <c r="J22" s="27">
        <f t="shared" si="1"/>
        <v>-3648</v>
      </c>
      <c r="K22" s="7"/>
      <c r="L22" s="171">
        <f t="shared" si="2"/>
        <v>-0.32074694342866317</v>
      </c>
      <c r="M22" s="27">
        <f t="shared" ca="1" si="3"/>
        <v>4.6028064154270612E-7</v>
      </c>
      <c r="N22" s="44"/>
      <c r="O22" s="44"/>
      <c r="P22" s="7"/>
      <c r="Q22" s="28">
        <f t="shared" ca="1" si="4"/>
        <v>1254.09643243046</v>
      </c>
      <c r="R22" s="27">
        <f t="shared" ca="1" si="5"/>
        <v>-3669.1074155355027</v>
      </c>
      <c r="S22" s="7"/>
      <c r="T22" s="28">
        <f t="shared" ca="1" si="6"/>
        <v>-0.32442330335338104</v>
      </c>
      <c r="U22" s="27">
        <f t="shared" ca="1" si="7"/>
        <v>-0.95330272781091741</v>
      </c>
      <c r="V22" s="7"/>
      <c r="W22" s="28">
        <f t="shared" ca="1" si="8"/>
        <v>-0.3200685035702065</v>
      </c>
      <c r="X22" s="27">
        <f t="shared" ref="X22:X83" ca="1" si="11">MOD(ATAN2(U22,W22)*180/PI()-$J$9+360,360)</f>
        <v>10.763701657584193</v>
      </c>
      <c r="Y22" s="7"/>
      <c r="Z22" s="28">
        <f t="shared" ref="Z22:Z85" si="12">360/40000*B22+Z21</f>
        <v>10.988999999999999</v>
      </c>
      <c r="AA22" s="27">
        <f t="shared" si="9"/>
        <v>0.19179423150165686</v>
      </c>
      <c r="AB22" s="7"/>
      <c r="AC22" s="28">
        <f t="shared" ca="1" si="0"/>
        <v>-0.22529834241580637</v>
      </c>
      <c r="AD22" s="27">
        <f t="shared" ca="1" si="10"/>
        <v>4.19581477607327E-2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14030</v>
      </c>
      <c r="D23" s="26">
        <v>11494</v>
      </c>
      <c r="E23" s="26">
        <v>12460</v>
      </c>
      <c r="F23" s="26">
        <v>14999</v>
      </c>
      <c r="G23" s="27"/>
      <c r="H23" s="7"/>
      <c r="I23" s="28">
        <f t="shared" si="1"/>
        <v>1570</v>
      </c>
      <c r="J23" s="27">
        <f t="shared" si="1"/>
        <v>-3505</v>
      </c>
      <c r="K23" s="7"/>
      <c r="L23" s="171">
        <f t="shared" si="2"/>
        <v>-0.41280187208094327</v>
      </c>
      <c r="M23" s="27">
        <f t="shared" ca="1" si="3"/>
        <v>2.1958437079212238E-7</v>
      </c>
      <c r="N23" s="44"/>
      <c r="O23" s="44"/>
      <c r="P23" s="7"/>
      <c r="Q23" s="28">
        <f t="shared" ca="1" si="4"/>
        <v>1610.09643243046</v>
      </c>
      <c r="R23" s="27">
        <f t="shared" ca="1" si="5"/>
        <v>-3526.1074155355027</v>
      </c>
      <c r="S23" s="7"/>
      <c r="T23" s="28">
        <f t="shared" ca="1" si="6"/>
        <v>-0.41651725482884533</v>
      </c>
      <c r="U23" s="27">
        <f t="shared" ca="1" si="7"/>
        <v>-0.9161486533622506</v>
      </c>
      <c r="V23" s="7"/>
      <c r="W23" s="28">
        <f t="shared" ca="1" si="8"/>
        <v>-0.41233327377664403</v>
      </c>
      <c r="X23" s="27">
        <f t="shared" ca="1" si="11"/>
        <v>16.435578460784768</v>
      </c>
      <c r="Y23" s="7"/>
      <c r="Z23" s="28">
        <f t="shared" si="12"/>
        <v>16.631999999999998</v>
      </c>
      <c r="AA23" s="27">
        <f t="shared" si="9"/>
        <v>0.29028316119169684</v>
      </c>
      <c r="AB23" s="7"/>
      <c r="AC23" s="28">
        <f t="shared" ca="1" si="0"/>
        <v>-0.19642153921522976</v>
      </c>
      <c r="AD23" s="27">
        <f t="shared" ca="1" si="10"/>
        <v>2.101906765451389E-2</v>
      </c>
      <c r="AE23" s="7">
        <v>146</v>
      </c>
    </row>
    <row r="24" spans="1:31" s="26" customFormat="1" x14ac:dyDescent="0.25">
      <c r="A24" s="26">
        <v>4</v>
      </c>
      <c r="B24" s="26">
        <v>631</v>
      </c>
      <c r="C24" s="26">
        <v>14208</v>
      </c>
      <c r="D24" s="26">
        <v>11588</v>
      </c>
      <c r="E24" s="26">
        <v>12297</v>
      </c>
      <c r="F24" s="26">
        <v>14914</v>
      </c>
      <c r="G24" s="27"/>
      <c r="H24" s="7"/>
      <c r="I24" s="28">
        <f t="shared" si="1"/>
        <v>1911</v>
      </c>
      <c r="J24" s="27">
        <f t="shared" si="1"/>
        <v>-3326</v>
      </c>
      <c r="K24" s="7"/>
      <c r="L24" s="171">
        <f t="shared" si="2"/>
        <v>-0.50140543302190821</v>
      </c>
      <c r="M24" s="27">
        <f t="shared" ca="1" si="3"/>
        <v>4.1606586175196881E-7</v>
      </c>
      <c r="N24" s="44"/>
      <c r="O24" s="44"/>
      <c r="P24" s="7"/>
      <c r="Q24" s="28">
        <f t="shared" ca="1" si="4"/>
        <v>1951.09643243046</v>
      </c>
      <c r="R24" s="27">
        <f t="shared" ca="1" si="5"/>
        <v>-3347.1074155355027</v>
      </c>
      <c r="S24" s="7"/>
      <c r="T24" s="28">
        <f t="shared" ca="1" si="6"/>
        <v>-0.50473084318034345</v>
      </c>
      <c r="U24" s="27">
        <f t="shared" ca="1" si="7"/>
        <v>-0.86964110562580765</v>
      </c>
      <c r="V24" s="7"/>
      <c r="W24" s="28">
        <f t="shared" ca="1" si="8"/>
        <v>-0.50076040134690925</v>
      </c>
      <c r="X24" s="27">
        <f t="shared" ca="1" si="11"/>
        <v>22.138759985727347</v>
      </c>
      <c r="Y24" s="7"/>
      <c r="Z24" s="28">
        <f t="shared" si="12"/>
        <v>22.310999999999996</v>
      </c>
      <c r="AA24" s="27">
        <f t="shared" si="9"/>
        <v>0.3894004094124548</v>
      </c>
      <c r="AB24" s="7"/>
      <c r="AC24" s="28">
        <f t="shared" ca="1" si="0"/>
        <v>-0.17224001427264923</v>
      </c>
      <c r="AD24" s="27">
        <f t="shared" ca="1" si="10"/>
        <v>-2.5589046518980751E-2</v>
      </c>
      <c r="AE24" s="7">
        <v>145</v>
      </c>
    </row>
    <row r="25" spans="1:31" s="26" customFormat="1" x14ac:dyDescent="0.25">
      <c r="A25" s="26">
        <v>5</v>
      </c>
      <c r="B25" s="26">
        <v>641</v>
      </c>
      <c r="C25" s="26">
        <v>14370</v>
      </c>
      <c r="D25" s="26">
        <v>11694</v>
      </c>
      <c r="E25" s="26">
        <v>12137</v>
      </c>
      <c r="F25" s="26">
        <v>14812</v>
      </c>
      <c r="G25" s="27"/>
      <c r="H25" s="7"/>
      <c r="I25" s="28">
        <f t="shared" si="1"/>
        <v>2233</v>
      </c>
      <c r="J25" s="27">
        <f t="shared" si="1"/>
        <v>-3118</v>
      </c>
      <c r="K25" s="7"/>
      <c r="L25" s="171">
        <f t="shared" si="2"/>
        <v>-0.58637130752983591</v>
      </c>
      <c r="M25" s="27">
        <f t="shared" ca="1" si="3"/>
        <v>4.2622023994515655E-6</v>
      </c>
      <c r="N25" s="44"/>
      <c r="O25" s="44"/>
      <c r="P25" s="7"/>
      <c r="Q25" s="28">
        <f t="shared" ca="1" si="4"/>
        <v>2273.09643243046</v>
      </c>
      <c r="R25" s="27">
        <f t="shared" ca="1" si="5"/>
        <v>-3139.1074155355027</v>
      </c>
      <c r="S25" s="7"/>
      <c r="T25" s="28">
        <f t="shared" ca="1" si="6"/>
        <v>-0.58802930490815097</v>
      </c>
      <c r="U25" s="27">
        <f t="shared" ca="1" si="7"/>
        <v>-0.8155988155186561</v>
      </c>
      <c r="V25" s="7"/>
      <c r="W25" s="28">
        <f t="shared" ca="1" si="8"/>
        <v>-0.58430679732171109</v>
      </c>
      <c r="X25" s="27">
        <f t="shared" ca="1" si="11"/>
        <v>27.82274071442788</v>
      </c>
      <c r="Y25" s="7"/>
      <c r="Z25" s="28">
        <f t="shared" si="12"/>
        <v>28.079999999999995</v>
      </c>
      <c r="AA25" s="27">
        <f t="shared" si="9"/>
        <v>0.49008845396000766</v>
      </c>
      <c r="AB25" s="7"/>
      <c r="AC25" s="28">
        <f t="shared" ca="1" si="0"/>
        <v>-0.25725928557211475</v>
      </c>
      <c r="AD25" s="27">
        <f t="shared" ca="1" si="10"/>
        <v>8.8027183580202006E-2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14516</v>
      </c>
      <c r="D26" s="26">
        <v>11810</v>
      </c>
      <c r="E26" s="26">
        <v>11988</v>
      </c>
      <c r="F26" s="26">
        <v>14695</v>
      </c>
      <c r="G26" s="27"/>
      <c r="H26" s="7"/>
      <c r="I26" s="28">
        <f t="shared" si="1"/>
        <v>2528</v>
      </c>
      <c r="J26" s="27">
        <f t="shared" si="1"/>
        <v>-2885</v>
      </c>
      <c r="K26" s="7"/>
      <c r="L26" s="171">
        <f t="shared" si="2"/>
        <v>-0.66196364388817519</v>
      </c>
      <c r="M26" s="27">
        <f t="shared" ca="1" si="3"/>
        <v>1.1352519768301167E-6</v>
      </c>
      <c r="N26" s="44"/>
      <c r="O26" s="44"/>
      <c r="P26" s="7"/>
      <c r="Q26" s="28">
        <f t="shared" ca="1" si="4"/>
        <v>2568.09643243046</v>
      </c>
      <c r="R26" s="27">
        <f t="shared" ca="1" si="5"/>
        <v>-2906.1074155355027</v>
      </c>
      <c r="S26" s="7"/>
      <c r="T26" s="28">
        <f t="shared" ca="1" si="6"/>
        <v>-0.66434311301281945</v>
      </c>
      <c r="U26" s="27">
        <f t="shared" ca="1" si="7"/>
        <v>-0.75506105785054878</v>
      </c>
      <c r="V26" s="7"/>
      <c r="W26" s="28">
        <f t="shared" ca="1" si="8"/>
        <v>-0.66089816184851891</v>
      </c>
      <c r="X26" s="27">
        <f t="shared" ca="1" si="11"/>
        <v>33.399748484296879</v>
      </c>
      <c r="Y26" s="7"/>
      <c r="Z26" s="28">
        <f t="shared" si="12"/>
        <v>33.587999999999994</v>
      </c>
      <c r="AA26" s="27">
        <f t="shared" si="9"/>
        <v>0.58622118915985533</v>
      </c>
      <c r="AB26" s="7"/>
      <c r="AC26" s="28">
        <f t="shared" ca="1" si="0"/>
        <v>-0.18825151570311505</v>
      </c>
      <c r="AD26" s="27">
        <f t="shared" ca="1" si="10"/>
        <v>5.6883373664739167E-2</v>
      </c>
      <c r="AE26" s="7">
        <v>143</v>
      </c>
    </row>
    <row r="27" spans="1:31" s="26" customFormat="1" x14ac:dyDescent="0.25">
      <c r="A27" s="26">
        <v>7</v>
      </c>
      <c r="B27" s="26">
        <v>607</v>
      </c>
      <c r="C27" s="26">
        <v>14659</v>
      </c>
      <c r="D27" s="26">
        <v>11944</v>
      </c>
      <c r="E27" s="26">
        <v>11856</v>
      </c>
      <c r="F27" s="26">
        <v>14565</v>
      </c>
      <c r="G27" s="27"/>
      <c r="H27" s="7"/>
      <c r="I27" s="28">
        <f t="shared" si="1"/>
        <v>2803</v>
      </c>
      <c r="J27" s="27">
        <f t="shared" si="1"/>
        <v>-2621</v>
      </c>
      <c r="K27" s="7"/>
      <c r="L27" s="171">
        <f t="shared" si="2"/>
        <v>-0.7309032464616152</v>
      </c>
      <c r="M27" s="27">
        <f t="shared" ca="1" si="3"/>
        <v>2.10026861662073E-6</v>
      </c>
      <c r="N27" s="44"/>
      <c r="O27" s="44"/>
      <c r="P27" s="7"/>
      <c r="Q27" s="28">
        <f t="shared" ca="1" si="4"/>
        <v>2843.09643243046</v>
      </c>
      <c r="R27" s="27">
        <f t="shared" ca="1" si="5"/>
        <v>-2642.1074155355027</v>
      </c>
      <c r="S27" s="7"/>
      <c r="T27" s="28">
        <f t="shared" ca="1" si="6"/>
        <v>-0.73548310361886626</v>
      </c>
      <c r="U27" s="27">
        <f t="shared" ca="1" si="7"/>
        <v>-0.68646892040685636</v>
      </c>
      <c r="V27" s="7"/>
      <c r="W27" s="28">
        <f t="shared" ca="1" si="8"/>
        <v>-0.73235247681480986</v>
      </c>
      <c r="X27" s="27">
        <f t="shared" ca="1" si="11"/>
        <v>39.056635390181327</v>
      </c>
      <c r="Y27" s="7"/>
      <c r="Z27" s="28">
        <f t="shared" si="12"/>
        <v>39.050999999999995</v>
      </c>
      <c r="AA27" s="27">
        <f t="shared" si="9"/>
        <v>0.68156852619630548</v>
      </c>
      <c r="AB27" s="7"/>
      <c r="AC27" s="28">
        <f t="shared" ca="1" si="0"/>
        <v>5.6353901813324114E-3</v>
      </c>
      <c r="AD27" s="27">
        <f t="shared" ca="1" si="10"/>
        <v>-5.4492844880194014E-2</v>
      </c>
      <c r="AE27" s="7">
        <v>142</v>
      </c>
    </row>
    <row r="28" spans="1:31" s="26" customFormat="1" x14ac:dyDescent="0.25">
      <c r="A28" s="26">
        <v>8</v>
      </c>
      <c r="B28" s="26">
        <v>614</v>
      </c>
      <c r="C28" s="26">
        <v>14771</v>
      </c>
      <c r="D28" s="26">
        <v>12082</v>
      </c>
      <c r="E28" s="26">
        <v>11735</v>
      </c>
      <c r="F28" s="26">
        <v>14421</v>
      </c>
      <c r="G28" s="27"/>
      <c r="H28" s="7"/>
      <c r="I28" s="28">
        <f t="shared" si="1"/>
        <v>3036</v>
      </c>
      <c r="J28" s="27">
        <f t="shared" si="1"/>
        <v>-2339</v>
      </c>
      <c r="K28" s="7"/>
      <c r="L28" s="171">
        <f t="shared" si="2"/>
        <v>-0.79388149377510342</v>
      </c>
      <c r="M28" s="27">
        <f t="shared" ca="1" si="3"/>
        <v>8.4355363946821983E-7</v>
      </c>
      <c r="N28" s="44"/>
      <c r="O28" s="44"/>
      <c r="P28" s="7"/>
      <c r="Q28" s="28">
        <f t="shared" ca="1" si="4"/>
        <v>3076.09643243046</v>
      </c>
      <c r="R28" s="27">
        <f t="shared" ca="1" si="5"/>
        <v>-2360.1074155355027</v>
      </c>
      <c r="S28" s="7"/>
      <c r="T28" s="28">
        <f t="shared" ca="1" si="6"/>
        <v>-0.7957580774778078</v>
      </c>
      <c r="U28" s="27">
        <f t="shared" ca="1" si="7"/>
        <v>-0.61320004631927594</v>
      </c>
      <c r="V28" s="7"/>
      <c r="W28" s="28">
        <f t="shared" ca="1" si="8"/>
        <v>-0.79296304201291434</v>
      </c>
      <c r="X28" s="27">
        <f t="shared" ca="1" si="11"/>
        <v>44.489521702579452</v>
      </c>
      <c r="Y28" s="7"/>
      <c r="Z28" s="28">
        <f t="shared" si="12"/>
        <v>44.576999999999998</v>
      </c>
      <c r="AA28" s="27">
        <f t="shared" si="9"/>
        <v>0.7780154206615123</v>
      </c>
      <c r="AB28" s="7"/>
      <c r="AC28" s="28">
        <f t="shared" ca="1" si="0"/>
        <v>-8.7478297420545914E-2</v>
      </c>
      <c r="AD28" s="27">
        <f t="shared" ca="1" si="10"/>
        <v>7.995356698970113E-2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14881</v>
      </c>
      <c r="D29" s="26">
        <v>12235</v>
      </c>
      <c r="E29" s="26">
        <v>11622</v>
      </c>
      <c r="F29" s="26">
        <v>14257</v>
      </c>
      <c r="G29" s="27"/>
      <c r="H29" s="7"/>
      <c r="I29" s="28">
        <f t="shared" si="1"/>
        <v>3259</v>
      </c>
      <c r="J29" s="27">
        <f t="shared" si="1"/>
        <v>-2022</v>
      </c>
      <c r="K29" s="7"/>
      <c r="L29" s="171">
        <f t="shared" si="2"/>
        <v>-0.85091066527529557</v>
      </c>
      <c r="M29" s="27">
        <f t="shared" ca="1" si="3"/>
        <v>1.382491160404221E-8</v>
      </c>
      <c r="N29" s="44"/>
      <c r="O29" s="44"/>
      <c r="P29" s="7"/>
      <c r="Q29" s="28">
        <f t="shared" ca="1" si="4"/>
        <v>3299.09643243046</v>
      </c>
      <c r="R29" s="27">
        <f t="shared" ca="1" si="5"/>
        <v>-2043.1074155355025</v>
      </c>
      <c r="S29" s="7"/>
      <c r="T29" s="28">
        <f t="shared" ca="1" si="6"/>
        <v>-0.85344614258743856</v>
      </c>
      <c r="U29" s="27">
        <f t="shared" ca="1" si="7"/>
        <v>-0.53083751764635734</v>
      </c>
      <c r="V29" s="7"/>
      <c r="W29" s="28">
        <f t="shared" ca="1" si="8"/>
        <v>-0.85102824465956017</v>
      </c>
      <c r="X29" s="27">
        <f t="shared" ca="1" si="11"/>
        <v>50.250109248905517</v>
      </c>
      <c r="Y29" s="7"/>
      <c r="Z29" s="28">
        <f t="shared" si="12"/>
        <v>50.256</v>
      </c>
      <c r="AA29" s="27">
        <f t="shared" si="9"/>
        <v>0.87713266888227026</v>
      </c>
      <c r="AB29" s="7"/>
      <c r="AC29" s="28">
        <f t="shared" ca="1" si="0"/>
        <v>-5.8907510944834485E-3</v>
      </c>
      <c r="AD29" s="27">
        <f t="shared" ca="1" si="10"/>
        <v>2.9850161503475192E-4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14988</v>
      </c>
      <c r="D30" s="26">
        <v>12416</v>
      </c>
      <c r="E30" s="26">
        <v>11536</v>
      </c>
      <c r="F30" s="26">
        <v>14101</v>
      </c>
      <c r="G30" s="27"/>
      <c r="H30" s="7"/>
      <c r="I30" s="28">
        <f t="shared" si="1"/>
        <v>3452</v>
      </c>
      <c r="J30" s="27">
        <f t="shared" si="1"/>
        <v>-1685</v>
      </c>
      <c r="K30" s="7"/>
      <c r="L30" s="171">
        <f t="shared" si="2"/>
        <v>-0.89986833449974479</v>
      </c>
      <c r="M30" s="27">
        <f t="shared" ca="1" si="3"/>
        <v>2.2143272975683451E-6</v>
      </c>
      <c r="N30" s="44"/>
      <c r="O30" s="44"/>
      <c r="P30" s="7"/>
      <c r="Q30" s="28">
        <f t="shared" ca="1" si="4"/>
        <v>3492.09643243046</v>
      </c>
      <c r="R30" s="27">
        <f t="shared" ca="1" si="5"/>
        <v>-1706.1074155355025</v>
      </c>
      <c r="S30" s="7"/>
      <c r="T30" s="28">
        <f t="shared" ca="1" si="6"/>
        <v>-0.90337348144913687</v>
      </c>
      <c r="U30" s="27">
        <f t="shared" ca="1" si="7"/>
        <v>-0.44327861492467424</v>
      </c>
      <c r="V30" s="7"/>
      <c r="W30" s="28">
        <f t="shared" ca="1" si="8"/>
        <v>-0.90135639609039497</v>
      </c>
      <c r="X30" s="27">
        <f t="shared" ca="1" si="11"/>
        <v>56.016854586029694</v>
      </c>
      <c r="Y30" s="7"/>
      <c r="Z30" s="28">
        <f t="shared" si="12"/>
        <v>55.971000000000004</v>
      </c>
      <c r="AA30" s="27">
        <f t="shared" si="9"/>
        <v>0.97687823563374632</v>
      </c>
      <c r="AB30" s="7"/>
      <c r="AC30" s="28">
        <f t="shared" ca="1" si="0"/>
        <v>4.5854586029690836E-2</v>
      </c>
      <c r="AD30" s="27">
        <f t="shared" ca="1" si="10"/>
        <v>-5.0263689073020146E-3</v>
      </c>
      <c r="AE30" s="7">
        <v>139</v>
      </c>
    </row>
    <row r="31" spans="1:31" s="26" customFormat="1" x14ac:dyDescent="0.25">
      <c r="A31" s="26">
        <v>11</v>
      </c>
      <c r="B31" s="26">
        <v>635</v>
      </c>
      <c r="C31" s="26">
        <v>15059</v>
      </c>
      <c r="D31" s="26">
        <v>12591</v>
      </c>
      <c r="E31" s="26">
        <v>11464</v>
      </c>
      <c r="F31" s="26">
        <v>13926</v>
      </c>
      <c r="G31" s="27"/>
      <c r="H31" s="7"/>
      <c r="I31" s="28">
        <f t="shared" si="1"/>
        <v>3595</v>
      </c>
      <c r="J31" s="27">
        <f t="shared" si="1"/>
        <v>-1335</v>
      </c>
      <c r="K31" s="7"/>
      <c r="L31" s="171">
        <f t="shared" si="2"/>
        <v>-0.93988055984020002</v>
      </c>
      <c r="M31" s="27">
        <f t="shared" ca="1" si="3"/>
        <v>1.2437819966057613E-6</v>
      </c>
      <c r="N31" s="44"/>
      <c r="O31" s="44"/>
      <c r="P31" s="7"/>
      <c r="Q31" s="28">
        <f t="shared" ca="1" si="4"/>
        <v>3635.09643243046</v>
      </c>
      <c r="R31" s="27">
        <f t="shared" ca="1" si="5"/>
        <v>-1356.1074155355025</v>
      </c>
      <c r="S31" s="7"/>
      <c r="T31" s="28">
        <f t="shared" ca="1" si="6"/>
        <v>-0.94036627656428118</v>
      </c>
      <c r="U31" s="27">
        <f t="shared" ca="1" si="7"/>
        <v>-0.35234206907129417</v>
      </c>
      <c r="V31" s="7"/>
      <c r="W31" s="28">
        <f t="shared" ca="1" si="8"/>
        <v>-0.9387653100939074</v>
      </c>
      <c r="X31" s="27">
        <f t="shared" ca="1" si="11"/>
        <v>61.632013218637212</v>
      </c>
      <c r="Y31" s="7"/>
      <c r="Z31" s="28">
        <f t="shared" si="12"/>
        <v>61.686000000000007</v>
      </c>
      <c r="AA31" s="27">
        <f t="shared" si="9"/>
        <v>1.0766238023852222</v>
      </c>
      <c r="AB31" s="7"/>
      <c r="AC31" s="28">
        <f t="shared" ca="1" si="0"/>
        <v>-5.3986781362795E-2</v>
      </c>
      <c r="AD31" s="27">
        <f t="shared" ca="1" si="10"/>
        <v>0.11791885530766422</v>
      </c>
      <c r="AE31" s="7">
        <v>138</v>
      </c>
    </row>
    <row r="32" spans="1:31" s="26" customFormat="1" x14ac:dyDescent="0.25">
      <c r="A32" s="26">
        <v>12</v>
      </c>
      <c r="B32" s="26">
        <v>627</v>
      </c>
      <c r="C32" s="26">
        <v>15123</v>
      </c>
      <c r="D32" s="26">
        <v>12775</v>
      </c>
      <c r="E32" s="26">
        <v>11400</v>
      </c>
      <c r="F32" s="26">
        <v>13742</v>
      </c>
      <c r="G32" s="27"/>
      <c r="H32" s="7"/>
      <c r="I32" s="28">
        <f t="shared" si="1"/>
        <v>3723</v>
      </c>
      <c r="J32" s="27">
        <f t="shared" si="1"/>
        <v>-967</v>
      </c>
      <c r="K32" s="7"/>
      <c r="L32" s="171">
        <f t="shared" si="2"/>
        <v>-0.97022246797658751</v>
      </c>
      <c r="M32" s="27">
        <f t="shared" ca="1" si="3"/>
        <v>4.3795312660119269E-6</v>
      </c>
      <c r="N32" s="44"/>
      <c r="O32" s="44"/>
      <c r="P32" s="7"/>
      <c r="Q32" s="28">
        <f t="shared" ca="1" si="4"/>
        <v>3763.09643243046</v>
      </c>
      <c r="R32" s="27">
        <f t="shared" ca="1" si="5"/>
        <v>-988.10741553550247</v>
      </c>
      <c r="S32" s="7"/>
      <c r="T32" s="28">
        <f t="shared" ca="1" si="6"/>
        <v>-0.97347870855545937</v>
      </c>
      <c r="U32" s="27">
        <f t="shared" ca="1" si="7"/>
        <v>-0.25672878657402598</v>
      </c>
      <c r="V32" s="7"/>
      <c r="W32" s="28">
        <f t="shared" ca="1" si="8"/>
        <v>-0.97231520094235546</v>
      </c>
      <c r="X32" s="27">
        <f t="shared" ca="1" si="11"/>
        <v>67.4136335100834</v>
      </c>
      <c r="Y32" s="7"/>
      <c r="Z32" s="28">
        <f t="shared" si="12"/>
        <v>67.329000000000008</v>
      </c>
      <c r="AA32" s="27">
        <f t="shared" si="9"/>
        <v>1.1751127320752621</v>
      </c>
      <c r="AB32" s="7"/>
      <c r="AC32" s="28">
        <f t="shared" ca="1" si="0"/>
        <v>8.4633510083392594E-2</v>
      </c>
      <c r="AD32" s="27">
        <f t="shared" ca="1" si="10"/>
        <v>8.5985345378247757E-3</v>
      </c>
      <c r="AE32" s="7">
        <v>137</v>
      </c>
    </row>
    <row r="33" spans="1:31" s="26" customFormat="1" x14ac:dyDescent="0.25">
      <c r="A33" s="26">
        <v>13</v>
      </c>
      <c r="B33" s="26">
        <v>626</v>
      </c>
      <c r="C33" s="26">
        <v>15157</v>
      </c>
      <c r="D33" s="26">
        <v>12958</v>
      </c>
      <c r="E33" s="26">
        <v>11358</v>
      </c>
      <c r="F33" s="26">
        <v>13555</v>
      </c>
      <c r="G33" s="27"/>
      <c r="H33" s="7"/>
      <c r="I33" s="28">
        <f t="shared" si="1"/>
        <v>3799</v>
      </c>
      <c r="J33" s="27">
        <f t="shared" si="1"/>
        <v>-597</v>
      </c>
      <c r="K33" s="7"/>
      <c r="L33" s="171">
        <f t="shared" si="2"/>
        <v>-0.99113469931672504</v>
      </c>
      <c r="M33" s="27">
        <f t="shared" ca="1" si="3"/>
        <v>1.6401976578133317E-6</v>
      </c>
      <c r="N33" s="44"/>
      <c r="O33" s="44"/>
      <c r="P33" s="7"/>
      <c r="Q33" s="28">
        <f t="shared" ca="1" si="4"/>
        <v>3839.09643243046</v>
      </c>
      <c r="R33" s="27">
        <f t="shared" ca="1" si="5"/>
        <v>-618.10741553550247</v>
      </c>
      <c r="S33" s="7"/>
      <c r="T33" s="28">
        <f t="shared" ca="1" si="6"/>
        <v>-0.9931392150502214</v>
      </c>
      <c r="U33" s="27">
        <f t="shared" ca="1" si="7"/>
        <v>-0.16059586667188133</v>
      </c>
      <c r="V33" s="7"/>
      <c r="W33" s="28">
        <f t="shared" ca="1" si="8"/>
        <v>-0.99241540133429718</v>
      </c>
      <c r="X33" s="27">
        <f t="shared" ca="1" si="11"/>
        <v>73.012277169914398</v>
      </c>
      <c r="Y33" s="7"/>
      <c r="Z33" s="28">
        <f t="shared" si="12"/>
        <v>72.963000000000008</v>
      </c>
      <c r="AA33" s="27">
        <f t="shared" si="9"/>
        <v>1.2734445821326228</v>
      </c>
      <c r="AB33" s="7"/>
      <c r="AC33" s="28">
        <f t="shared" ca="1" si="0"/>
        <v>4.9277169914390129E-2</v>
      </c>
      <c r="AD33" s="27">
        <f t="shared" ca="1" si="10"/>
        <v>5.4801191033035934E-2</v>
      </c>
      <c r="AE33" s="7">
        <v>136</v>
      </c>
    </row>
    <row r="34" spans="1:31" s="26" customFormat="1" x14ac:dyDescent="0.25">
      <c r="A34" s="26">
        <v>14</v>
      </c>
      <c r="B34" s="26">
        <v>632</v>
      </c>
      <c r="C34" s="26">
        <v>15177</v>
      </c>
      <c r="D34" s="26">
        <v>13144</v>
      </c>
      <c r="E34" s="26">
        <v>11339</v>
      </c>
      <c r="F34" s="26">
        <v>13364</v>
      </c>
      <c r="G34" s="27"/>
      <c r="H34" s="7"/>
      <c r="I34" s="28">
        <f t="shared" si="1"/>
        <v>3838</v>
      </c>
      <c r="J34" s="27">
        <f t="shared" si="1"/>
        <v>-220</v>
      </c>
      <c r="K34" s="7"/>
      <c r="L34" s="171">
        <f t="shared" si="2"/>
        <v>-1.0025327350310882</v>
      </c>
      <c r="M34" s="27">
        <f t="shared" ca="1" si="3"/>
        <v>1.7599614573987418E-7</v>
      </c>
      <c r="N34" s="44"/>
      <c r="O34" s="44"/>
      <c r="P34" s="7"/>
      <c r="Q34" s="28">
        <f t="shared" ca="1" si="4"/>
        <v>3878.09643243046</v>
      </c>
      <c r="R34" s="27">
        <f t="shared" ca="1" si="5"/>
        <v>-241.1074155355025</v>
      </c>
      <c r="S34" s="7"/>
      <c r="T34" s="28">
        <f t="shared" ca="1" si="6"/>
        <v>-1.0032281591725336</v>
      </c>
      <c r="U34" s="27">
        <f t="shared" ca="1" si="7"/>
        <v>-6.2644215852669105E-2</v>
      </c>
      <c r="V34" s="7"/>
      <c r="W34" s="28">
        <f t="shared" ca="1" si="8"/>
        <v>-1.0029522539767151</v>
      </c>
      <c r="X34" s="27">
        <f t="shared" ca="1" si="11"/>
        <v>78.630339843217087</v>
      </c>
      <c r="Y34" s="7"/>
      <c r="Z34" s="28">
        <f t="shared" si="12"/>
        <v>78.65100000000001</v>
      </c>
      <c r="AA34" s="27">
        <f t="shared" si="9"/>
        <v>1.3727189099860604</v>
      </c>
      <c r="AB34" s="7"/>
      <c r="AC34" s="28">
        <f t="shared" ca="1" si="0"/>
        <v>-2.0660156782923877E-2</v>
      </c>
      <c r="AD34" s="27">
        <f t="shared" ca="1" si="10"/>
        <v>0.11630635416501889</v>
      </c>
      <c r="AE34" s="7">
        <v>135</v>
      </c>
    </row>
    <row r="35" spans="1:31" s="26" customFormat="1" x14ac:dyDescent="0.25">
      <c r="A35" s="26">
        <v>15</v>
      </c>
      <c r="B35" s="26">
        <v>602</v>
      </c>
      <c r="C35" s="26">
        <v>15185</v>
      </c>
      <c r="D35" s="26">
        <v>13333</v>
      </c>
      <c r="E35" s="26">
        <v>11339</v>
      </c>
      <c r="F35" s="26">
        <v>13188</v>
      </c>
      <c r="G35" s="27"/>
      <c r="H35" s="7"/>
      <c r="I35" s="28">
        <f t="shared" si="1"/>
        <v>3846</v>
      </c>
      <c r="J35" s="27">
        <f t="shared" si="1"/>
        <v>145</v>
      </c>
      <c r="K35" s="7"/>
      <c r="L35" s="171">
        <f t="shared" si="2"/>
        <v>-1.0042094783907247</v>
      </c>
      <c r="M35" s="27">
        <f t="shared" ca="1" si="3"/>
        <v>1.5522010844110537E-6</v>
      </c>
      <c r="N35" s="44"/>
      <c r="O35" s="44"/>
      <c r="P35" s="7"/>
      <c r="Q35" s="28">
        <f t="shared" ca="1" si="4"/>
        <v>3886.09643243046</v>
      </c>
      <c r="R35" s="27">
        <f t="shared" ca="1" si="5"/>
        <v>123.89258446449752</v>
      </c>
      <c r="S35" s="7"/>
      <c r="T35" s="28">
        <f t="shared" ca="1" si="6"/>
        <v>-1.0052976861719822</v>
      </c>
      <c r="U35" s="27">
        <f t="shared" ca="1" si="7"/>
        <v>3.2189610537284405E-2</v>
      </c>
      <c r="V35" s="7"/>
      <c r="W35" s="28">
        <f t="shared" ca="1" si="8"/>
        <v>-1.0054553520136942</v>
      </c>
      <c r="X35" s="27">
        <f t="shared" ca="1" si="11"/>
        <v>84.038076586602642</v>
      </c>
      <c r="Y35" s="7"/>
      <c r="Z35" s="28">
        <f t="shared" si="12"/>
        <v>84.069000000000017</v>
      </c>
      <c r="AA35" s="27">
        <f t="shared" si="9"/>
        <v>1.4672808488591134</v>
      </c>
      <c r="AB35" s="7"/>
      <c r="AC35" s="28">
        <f t="shared" ca="1" si="0"/>
        <v>-3.0923413397374588E-2</v>
      </c>
      <c r="AD35" s="27">
        <f t="shared" ca="1" si="10"/>
        <v>3.7013614458061284E-2</v>
      </c>
      <c r="AE35" s="7">
        <v>134</v>
      </c>
    </row>
    <row r="36" spans="1:31" s="26" customFormat="1" x14ac:dyDescent="0.25">
      <c r="A36" s="26">
        <v>16</v>
      </c>
      <c r="B36" s="26">
        <v>613</v>
      </c>
      <c r="C36" s="26">
        <v>15171</v>
      </c>
      <c r="D36" s="26">
        <v>13521</v>
      </c>
      <c r="E36" s="26">
        <v>11355</v>
      </c>
      <c r="F36" s="26">
        <v>13000</v>
      </c>
      <c r="G36" s="27"/>
      <c r="H36" s="7"/>
      <c r="I36" s="28">
        <f t="shared" si="1"/>
        <v>3816</v>
      </c>
      <c r="J36" s="27">
        <f t="shared" si="1"/>
        <v>521</v>
      </c>
      <c r="K36" s="7"/>
      <c r="L36" s="171">
        <f t="shared" si="2"/>
        <v>-0.99669638232460123</v>
      </c>
      <c r="M36" s="27">
        <f t="shared" ca="1" si="3"/>
        <v>2.0873823848471513E-6</v>
      </c>
      <c r="N36" s="44"/>
      <c r="O36" s="44"/>
      <c r="P36" s="7"/>
      <c r="Q36" s="28">
        <f t="shared" ca="1" si="4"/>
        <v>3856.09643243046</v>
      </c>
      <c r="R36" s="27">
        <f t="shared" ca="1" si="5"/>
        <v>499.89258446449753</v>
      </c>
      <c r="S36" s="7"/>
      <c r="T36" s="28">
        <f t="shared" ca="1" si="6"/>
        <v>-0.99753695992404978</v>
      </c>
      <c r="U36" s="27">
        <f t="shared" ca="1" si="7"/>
        <v>0.12988144265405843</v>
      </c>
      <c r="V36" s="7"/>
      <c r="W36" s="28">
        <f t="shared" ca="1" si="8"/>
        <v>-0.99814115994930586</v>
      </c>
      <c r="X36" s="27">
        <f t="shared" ca="1" si="11"/>
        <v>89.618241316236094</v>
      </c>
      <c r="Y36" s="7"/>
      <c r="Z36" s="28">
        <f t="shared" si="12"/>
        <v>89.586000000000013</v>
      </c>
      <c r="AA36" s="27">
        <f t="shared" si="9"/>
        <v>1.5635706636916404</v>
      </c>
      <c r="AB36" s="7"/>
      <c r="AC36" s="28">
        <f t="shared" ca="1" si="0"/>
        <v>3.224131623608173E-2</v>
      </c>
      <c r="AD36" s="27">
        <f t="shared" ca="1" si="10"/>
        <v>-4.3872388410989061E-2</v>
      </c>
      <c r="AE36" s="7">
        <v>133</v>
      </c>
    </row>
    <row r="37" spans="1:31" s="26" customFormat="1" x14ac:dyDescent="0.25">
      <c r="A37" s="26">
        <v>17</v>
      </c>
      <c r="B37" s="26">
        <v>623</v>
      </c>
      <c r="C37" s="26">
        <v>15135</v>
      </c>
      <c r="D37" s="26">
        <v>13703</v>
      </c>
      <c r="E37" s="26">
        <v>11384</v>
      </c>
      <c r="F37" s="26">
        <v>12814</v>
      </c>
      <c r="G37" s="27"/>
      <c r="H37" s="7"/>
      <c r="I37" s="28">
        <f t="shared" si="1"/>
        <v>3751</v>
      </c>
      <c r="J37" s="27">
        <f t="shared" si="1"/>
        <v>889</v>
      </c>
      <c r="K37" s="7"/>
      <c r="L37" s="171">
        <f t="shared" si="2"/>
        <v>-0.9795999350372111</v>
      </c>
      <c r="M37" s="27">
        <f t="shared" ca="1" si="3"/>
        <v>4.6796728683741164E-6</v>
      </c>
      <c r="N37" s="44"/>
      <c r="O37" s="44"/>
      <c r="P37" s="7"/>
      <c r="Q37" s="28">
        <f t="shared" ca="1" si="4"/>
        <v>3791.09643243046</v>
      </c>
      <c r="R37" s="27">
        <f t="shared" ca="1" si="5"/>
        <v>867.89258446449753</v>
      </c>
      <c r="S37" s="7"/>
      <c r="T37" s="28">
        <f t="shared" ca="1" si="6"/>
        <v>-0.98072205305352966</v>
      </c>
      <c r="U37" s="27">
        <f t="shared" ca="1" si="7"/>
        <v>0.2254947251513266</v>
      </c>
      <c r="V37" s="7"/>
      <c r="W37" s="28">
        <f t="shared" ca="1" si="8"/>
        <v>-0.98176319019284441</v>
      </c>
      <c r="X37" s="27">
        <f t="shared" ca="1" si="11"/>
        <v>95.139916787640459</v>
      </c>
      <c r="Y37" s="7"/>
      <c r="Z37" s="28">
        <f t="shared" si="12"/>
        <v>95.193000000000012</v>
      </c>
      <c r="AA37" s="27">
        <f t="shared" si="9"/>
        <v>1.6614312748509623</v>
      </c>
      <c r="AB37" s="7"/>
      <c r="AC37" s="28">
        <f t="shared" ca="1" si="0"/>
        <v>-5.3083212359553045E-2</v>
      </c>
      <c r="AD37" s="27">
        <f t="shared" ca="1" si="10"/>
        <v>5.5846583267850747E-2</v>
      </c>
      <c r="AE37" s="7">
        <v>132</v>
      </c>
    </row>
    <row r="38" spans="1:31" s="26" customFormat="1" x14ac:dyDescent="0.25">
      <c r="A38" s="26">
        <v>18</v>
      </c>
      <c r="B38" s="26">
        <v>638</v>
      </c>
      <c r="C38" s="26">
        <v>15084</v>
      </c>
      <c r="D38" s="26">
        <v>13891</v>
      </c>
      <c r="E38" s="26">
        <v>11441</v>
      </c>
      <c r="F38" s="26">
        <v>12632</v>
      </c>
      <c r="G38" s="27"/>
      <c r="H38" s="7"/>
      <c r="I38" s="28">
        <f t="shared" si="1"/>
        <v>3643</v>
      </c>
      <c r="J38" s="27">
        <f t="shared" si="1"/>
        <v>1259</v>
      </c>
      <c r="K38" s="7"/>
      <c r="L38" s="171">
        <f t="shared" si="2"/>
        <v>-0.95237835151883576</v>
      </c>
      <c r="M38" s="27">
        <f t="shared" ca="1" si="3"/>
        <v>3.5548110855742542E-6</v>
      </c>
      <c r="N38" s="44"/>
      <c r="O38" s="44"/>
      <c r="P38" s="7"/>
      <c r="Q38" s="28">
        <f t="shared" ca="1" si="4"/>
        <v>3683.09643243046</v>
      </c>
      <c r="R38" s="27">
        <f t="shared" ca="1" si="5"/>
        <v>1237.8925844644975</v>
      </c>
      <c r="S38" s="7"/>
      <c r="T38" s="28">
        <f t="shared" ca="1" si="6"/>
        <v>-0.95278343856097303</v>
      </c>
      <c r="U38" s="27">
        <f t="shared" ca="1" si="7"/>
        <v>0.32162764505347124</v>
      </c>
      <c r="V38" s="7"/>
      <c r="W38" s="28">
        <f t="shared" ca="1" si="8"/>
        <v>-0.95426377218425085</v>
      </c>
      <c r="X38" s="27">
        <f t="shared" ca="1" si="11"/>
        <v>100.83039475538118</v>
      </c>
      <c r="Y38" s="7"/>
      <c r="Z38" s="28">
        <f t="shared" si="12"/>
        <v>100.93500000000002</v>
      </c>
      <c r="AA38" s="27">
        <f t="shared" si="9"/>
        <v>1.7616480805004768</v>
      </c>
      <c r="AB38" s="7"/>
      <c r="AC38" s="28">
        <f t="shared" ca="1" si="0"/>
        <v>-0.10460524461883836</v>
      </c>
      <c r="AD38" s="27">
        <f t="shared" ca="1" si="10"/>
        <v>3.5215252982169432E-2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15019</v>
      </c>
      <c r="D39" s="26">
        <v>14072</v>
      </c>
      <c r="E39" s="26">
        <v>11515</v>
      </c>
      <c r="F39" s="26">
        <v>12458</v>
      </c>
      <c r="G39" s="27"/>
      <c r="H39" s="7"/>
      <c r="I39" s="28">
        <f t="shared" si="1"/>
        <v>3504</v>
      </c>
      <c r="J39" s="27">
        <f t="shared" si="1"/>
        <v>1614</v>
      </c>
      <c r="K39" s="7"/>
      <c r="L39" s="171">
        <f t="shared" si="2"/>
        <v>-0.91631261499475736</v>
      </c>
      <c r="M39" s="27">
        <f t="shared" ca="1" si="3"/>
        <v>5.8294295168301426E-6</v>
      </c>
      <c r="N39" s="44"/>
      <c r="O39" s="44"/>
      <c r="P39" s="7"/>
      <c r="Q39" s="28">
        <f t="shared" ca="1" si="4"/>
        <v>3544.09643243046</v>
      </c>
      <c r="R39" s="27">
        <f t="shared" ca="1" si="5"/>
        <v>1592.8925844644975</v>
      </c>
      <c r="S39" s="7"/>
      <c r="T39" s="28">
        <f t="shared" ca="1" si="6"/>
        <v>-0.91682540694555303</v>
      </c>
      <c r="U39" s="27">
        <f t="shared" ca="1" si="7"/>
        <v>0.41386328441904247</v>
      </c>
      <c r="V39" s="7"/>
      <c r="W39" s="28">
        <f t="shared" ca="1" si="8"/>
        <v>-0.91872703615040319</v>
      </c>
      <c r="X39" s="27">
        <f t="shared" ca="1" si="11"/>
        <v>106.45474029854233</v>
      </c>
      <c r="Y39" s="7"/>
      <c r="Z39" s="28">
        <f t="shared" si="12"/>
        <v>106.57800000000002</v>
      </c>
      <c r="AA39" s="27">
        <f t="shared" si="9"/>
        <v>1.8601370101905168</v>
      </c>
      <c r="AB39" s="7"/>
      <c r="AC39" s="28">
        <f t="shared" ca="1" si="0"/>
        <v>-0.12325970145768395</v>
      </c>
      <c r="AD39" s="27">
        <f t="shared" ca="1" si="10"/>
        <v>4.6366002813726936E-2</v>
      </c>
      <c r="AE39" s="7">
        <v>130</v>
      </c>
    </row>
    <row r="40" spans="1:31" s="26" customFormat="1" x14ac:dyDescent="0.25">
      <c r="A40" s="26">
        <v>20</v>
      </c>
      <c r="B40" s="26">
        <v>633</v>
      </c>
      <c r="C40" s="26">
        <v>14923</v>
      </c>
      <c r="D40" s="26">
        <v>14237</v>
      </c>
      <c r="E40" s="26">
        <v>11602</v>
      </c>
      <c r="F40" s="26">
        <v>12282</v>
      </c>
      <c r="G40" s="27"/>
      <c r="H40" s="7"/>
      <c r="I40" s="28">
        <f t="shared" si="1"/>
        <v>3321</v>
      </c>
      <c r="J40" s="27">
        <f t="shared" si="1"/>
        <v>1955</v>
      </c>
      <c r="K40" s="7"/>
      <c r="L40" s="171">
        <f t="shared" si="2"/>
        <v>-0.87089409604484436</v>
      </c>
      <c r="M40" s="27">
        <f t="shared" ca="1" si="3"/>
        <v>8.0471186341367442E-7</v>
      </c>
      <c r="N40" s="44"/>
      <c r="O40" s="44"/>
      <c r="P40" s="7"/>
      <c r="Q40" s="28">
        <f t="shared" ca="1" si="4"/>
        <v>3361.09643243046</v>
      </c>
      <c r="R40" s="27">
        <f t="shared" ca="1" si="5"/>
        <v>1933.8925844644975</v>
      </c>
      <c r="S40" s="7"/>
      <c r="T40" s="28">
        <f t="shared" ca="1" si="6"/>
        <v>-0.8694849768331655</v>
      </c>
      <c r="U40" s="27">
        <f t="shared" ca="1" si="7"/>
        <v>0.50246146195047847</v>
      </c>
      <c r="V40" s="7"/>
      <c r="W40" s="28">
        <f t="shared" ca="1" si="8"/>
        <v>-0.87179115338047775</v>
      </c>
      <c r="X40" s="27">
        <f t="shared" ca="1" si="11"/>
        <v>112.16160737764119</v>
      </c>
      <c r="Y40" s="7"/>
      <c r="Z40" s="28">
        <f t="shared" si="12"/>
        <v>112.27500000000002</v>
      </c>
      <c r="AA40" s="27">
        <f t="shared" si="9"/>
        <v>1.9595684176766339</v>
      </c>
      <c r="AB40" s="7"/>
      <c r="AC40" s="28">
        <f t="shared" ca="1" si="0"/>
        <v>-0.11339262235883041</v>
      </c>
      <c r="AD40" s="27">
        <f t="shared" ca="1" si="10"/>
        <v>4.1479923006406239E-2</v>
      </c>
      <c r="AE40" s="7">
        <v>129</v>
      </c>
    </row>
    <row r="41" spans="1:31" s="26" customFormat="1" x14ac:dyDescent="0.25">
      <c r="A41" s="26">
        <v>21</v>
      </c>
      <c r="B41" s="26">
        <v>631</v>
      </c>
      <c r="C41" s="26">
        <v>14828</v>
      </c>
      <c r="D41" s="26">
        <v>14406</v>
      </c>
      <c r="E41" s="26">
        <v>11712</v>
      </c>
      <c r="F41" s="26">
        <v>12125</v>
      </c>
      <c r="G41" s="27"/>
      <c r="H41" s="7"/>
      <c r="I41" s="28">
        <f t="shared" si="1"/>
        <v>3116</v>
      </c>
      <c r="J41" s="27">
        <f t="shared" si="1"/>
        <v>2281</v>
      </c>
      <c r="K41" s="7"/>
      <c r="L41" s="171">
        <f t="shared" si="2"/>
        <v>-0.81705640991235851</v>
      </c>
      <c r="M41" s="27">
        <f t="shared" ca="1" si="3"/>
        <v>4.3672008334485931E-6</v>
      </c>
      <c r="N41" s="44"/>
      <c r="O41" s="44"/>
      <c r="P41" s="7"/>
      <c r="Q41" s="28">
        <f t="shared" ca="1" si="4"/>
        <v>3156.09643243046</v>
      </c>
      <c r="R41" s="27">
        <f t="shared" ca="1" si="5"/>
        <v>2259.8925844644973</v>
      </c>
      <c r="S41" s="7"/>
      <c r="T41" s="28">
        <f t="shared" ca="1" si="6"/>
        <v>-0.81645334747229414</v>
      </c>
      <c r="U41" s="27">
        <f t="shared" ca="1" si="7"/>
        <v>0.58716235894534097</v>
      </c>
      <c r="V41" s="7"/>
      <c r="W41" s="28">
        <f t="shared" ca="1" si="8"/>
        <v>-0.8191461947896721</v>
      </c>
      <c r="X41" s="27">
        <f t="shared" ca="1" si="11"/>
        <v>117.83725960331583</v>
      </c>
      <c r="Y41" s="7"/>
      <c r="Z41" s="28">
        <f t="shared" si="12"/>
        <v>117.95400000000002</v>
      </c>
      <c r="AA41" s="27">
        <f t="shared" si="9"/>
        <v>2.058685665897392</v>
      </c>
      <c r="AB41" s="7"/>
      <c r="AC41" s="28">
        <f t="shared" ca="1" si="0"/>
        <v>-0.11674039668419312</v>
      </c>
      <c r="AD41" s="27">
        <f t="shared" ca="1" si="10"/>
        <v>1.3917461205636528E-2</v>
      </c>
      <c r="AE41" s="7">
        <v>128</v>
      </c>
    </row>
    <row r="42" spans="1:31" s="26" customFormat="1" x14ac:dyDescent="0.25">
      <c r="A42" s="26">
        <v>22</v>
      </c>
      <c r="B42" s="26">
        <v>610</v>
      </c>
      <c r="C42" s="26">
        <v>14702</v>
      </c>
      <c r="D42" s="26">
        <v>14542</v>
      </c>
      <c r="E42" s="26">
        <v>11822</v>
      </c>
      <c r="F42" s="26">
        <v>11972</v>
      </c>
      <c r="G42" s="27"/>
      <c r="H42" s="7"/>
      <c r="I42" s="28">
        <f t="shared" si="1"/>
        <v>2880</v>
      </c>
      <c r="J42" s="27">
        <f t="shared" si="1"/>
        <v>2570</v>
      </c>
      <c r="K42" s="7"/>
      <c r="L42" s="171">
        <f t="shared" si="2"/>
        <v>-0.75738031120814775</v>
      </c>
      <c r="M42" s="27">
        <f t="shared" ca="1" si="3"/>
        <v>1.1182538412361874E-6</v>
      </c>
      <c r="N42" s="44"/>
      <c r="O42" s="44"/>
      <c r="P42" s="7"/>
      <c r="Q42" s="28">
        <f t="shared" ca="1" si="4"/>
        <v>2920.09643243046</v>
      </c>
      <c r="R42" s="27">
        <f t="shared" ca="1" si="5"/>
        <v>2548.8925844644973</v>
      </c>
      <c r="S42" s="7"/>
      <c r="T42" s="28">
        <f t="shared" ca="1" si="6"/>
        <v>-0.75540230098855943</v>
      </c>
      <c r="U42" s="27">
        <f t="shared" ca="1" si="7"/>
        <v>0.66224996394998914</v>
      </c>
      <c r="V42" s="7"/>
      <c r="W42" s="28">
        <f t="shared" ca="1" si="8"/>
        <v>-0.75843778642830006</v>
      </c>
      <c r="X42" s="27">
        <f t="shared" ca="1" si="11"/>
        <v>123.33107497964778</v>
      </c>
      <c r="Y42" s="7"/>
      <c r="Z42" s="28">
        <f t="shared" si="12"/>
        <v>123.44400000000002</v>
      </c>
      <c r="AA42" s="27">
        <f t="shared" si="9"/>
        <v>2.1545042418318805</v>
      </c>
      <c r="AB42" s="7"/>
      <c r="AC42" s="28">
        <f t="shared" ca="1" si="0"/>
        <v>-0.11292502035223606</v>
      </c>
      <c r="AD42" s="27">
        <f t="shared" ca="1" si="10"/>
        <v>2.2382094508657246E-3</v>
      </c>
      <c r="AE42" s="7">
        <v>127</v>
      </c>
    </row>
    <row r="43" spans="1:31" s="26" customFormat="1" x14ac:dyDescent="0.25">
      <c r="A43" s="26">
        <v>23</v>
      </c>
      <c r="B43" s="26">
        <v>610</v>
      </c>
      <c r="C43" s="26">
        <v>14580</v>
      </c>
      <c r="D43" s="26">
        <v>14685</v>
      </c>
      <c r="E43" s="26">
        <v>11960</v>
      </c>
      <c r="F43" s="26">
        <v>11848</v>
      </c>
      <c r="G43" s="27"/>
      <c r="H43" s="7"/>
      <c r="I43" s="28">
        <f t="shared" si="1"/>
        <v>2620</v>
      </c>
      <c r="J43" s="27">
        <f t="shared" si="1"/>
        <v>2837</v>
      </c>
      <c r="K43" s="7"/>
      <c r="L43" s="171">
        <f t="shared" si="2"/>
        <v>-0.69075662836320595</v>
      </c>
      <c r="M43" s="27">
        <f t="shared" ca="1" si="3"/>
        <v>5.4460279097559699E-7</v>
      </c>
      <c r="N43" s="44"/>
      <c r="O43" s="44"/>
      <c r="P43" s="7"/>
      <c r="Q43" s="28">
        <f t="shared" ca="1" si="4"/>
        <v>2660.09643243046</v>
      </c>
      <c r="R43" s="27">
        <f t="shared" ca="1" si="5"/>
        <v>2815.8925844644973</v>
      </c>
      <c r="S43" s="7"/>
      <c r="T43" s="28">
        <f t="shared" ca="1" si="6"/>
        <v>-0.68814267350647873</v>
      </c>
      <c r="U43" s="27">
        <f t="shared" ca="1" si="7"/>
        <v>0.73162155750099622</v>
      </c>
      <c r="V43" s="7"/>
      <c r="W43" s="28">
        <f t="shared" ca="1" si="8"/>
        <v>-0.69149460044328459</v>
      </c>
      <c r="X43" s="27">
        <f t="shared" ca="1" si="11"/>
        <v>128.81949596285051</v>
      </c>
      <c r="Y43" s="7"/>
      <c r="Z43" s="28">
        <f t="shared" si="12"/>
        <v>128.93400000000003</v>
      </c>
      <c r="AA43" s="27">
        <f t="shared" si="9"/>
        <v>2.2503228177663694</v>
      </c>
      <c r="AB43" s="7"/>
      <c r="AC43" s="28">
        <f t="shared" ca="1" si="0"/>
        <v>-0.11450403714951563</v>
      </c>
      <c r="AD43" s="27">
        <f t="shared" ca="1" si="10"/>
        <v>0.12618196005954019</v>
      </c>
      <c r="AE43" s="7">
        <v>126</v>
      </c>
    </row>
    <row r="44" spans="1:31" s="26" customFormat="1" x14ac:dyDescent="0.25">
      <c r="A44" s="26">
        <v>24</v>
      </c>
      <c r="B44" s="26">
        <v>616</v>
      </c>
      <c r="C44" s="26">
        <v>14441</v>
      </c>
      <c r="D44" s="26">
        <v>14810</v>
      </c>
      <c r="E44" s="26">
        <v>12106</v>
      </c>
      <c r="F44" s="26">
        <v>11725</v>
      </c>
      <c r="G44" s="27"/>
      <c r="H44" s="7"/>
      <c r="I44" s="28">
        <f t="shared" si="1"/>
        <v>2335</v>
      </c>
      <c r="J44" s="27">
        <f t="shared" si="1"/>
        <v>3085</v>
      </c>
      <c r="K44" s="7"/>
      <c r="L44" s="171">
        <f t="shared" si="2"/>
        <v>-0.61704997496060976</v>
      </c>
      <c r="M44" s="27">
        <f t="shared" ca="1" si="3"/>
        <v>1.023196411599275E-6</v>
      </c>
      <c r="N44" s="44"/>
      <c r="O44" s="44"/>
      <c r="P44" s="7"/>
      <c r="Q44" s="28">
        <f t="shared" ca="1" si="4"/>
        <v>2375.09643243046</v>
      </c>
      <c r="R44" s="27">
        <f t="shared" ca="1" si="5"/>
        <v>3063.8925844644973</v>
      </c>
      <c r="S44" s="7"/>
      <c r="T44" s="28">
        <f t="shared" ca="1" si="6"/>
        <v>-0.61441577415112114</v>
      </c>
      <c r="U44" s="27">
        <f t="shared" ca="1" si="7"/>
        <v>0.79605659570567688</v>
      </c>
      <c r="V44" s="7"/>
      <c r="W44" s="28">
        <f t="shared" ca="1" si="8"/>
        <v>-0.61806150667617743</v>
      </c>
      <c r="X44" s="27">
        <f t="shared" ca="1" si="11"/>
        <v>134.37847420878552</v>
      </c>
      <c r="Y44" s="7"/>
      <c r="Z44" s="28">
        <f t="shared" si="12"/>
        <v>134.47800000000004</v>
      </c>
      <c r="AA44" s="27">
        <f t="shared" si="9"/>
        <v>2.3470838714969351</v>
      </c>
      <c r="AB44" s="7"/>
      <c r="AC44" s="28">
        <f t="shared" ca="1" si="0"/>
        <v>-9.9525791214517767E-2</v>
      </c>
      <c r="AD44" s="27">
        <f t="shared" ca="1" si="10"/>
        <v>9.7983435654469986E-2</v>
      </c>
      <c r="AE44" s="7">
        <v>125</v>
      </c>
    </row>
    <row r="45" spans="1:31" s="26" customFormat="1" x14ac:dyDescent="0.25">
      <c r="A45" s="26">
        <v>25</v>
      </c>
      <c r="B45" s="26">
        <v>631</v>
      </c>
      <c r="C45" s="26">
        <v>14276</v>
      </c>
      <c r="D45" s="26">
        <v>14916</v>
      </c>
      <c r="E45" s="26">
        <v>12265</v>
      </c>
      <c r="F45" s="26">
        <v>11613</v>
      </c>
      <c r="G45" s="27"/>
      <c r="H45" s="7"/>
      <c r="I45" s="28">
        <f t="shared" si="1"/>
        <v>2011</v>
      </c>
      <c r="J45" s="27">
        <f t="shared" si="1"/>
        <v>3303</v>
      </c>
      <c r="K45" s="7"/>
      <c r="L45" s="171">
        <f t="shared" si="2"/>
        <v>-0.53557086593619907</v>
      </c>
      <c r="M45" s="27">
        <f t="shared" ca="1" si="3"/>
        <v>1.1387809020421975E-6</v>
      </c>
      <c r="N45" s="44"/>
      <c r="O45" s="44"/>
      <c r="P45" s="7"/>
      <c r="Q45" s="28">
        <f t="shared" ca="1" si="4"/>
        <v>2051.09643243046</v>
      </c>
      <c r="R45" s="27">
        <f t="shared" ca="1" si="5"/>
        <v>3281.8925844644973</v>
      </c>
      <c r="S45" s="7"/>
      <c r="T45" s="28">
        <f t="shared" ca="1" si="6"/>
        <v>-0.53059993067345135</v>
      </c>
      <c r="U45" s="27">
        <f t="shared" ca="1" si="7"/>
        <v>0.85269707283721075</v>
      </c>
      <c r="V45" s="7"/>
      <c r="W45" s="28">
        <f t="shared" ca="1" si="8"/>
        <v>-0.5345037291586292</v>
      </c>
      <c r="X45" s="27">
        <f t="shared" ca="1" si="11"/>
        <v>140.12329334510048</v>
      </c>
      <c r="Y45" s="7"/>
      <c r="Z45" s="28">
        <f t="shared" si="12"/>
        <v>140.15700000000004</v>
      </c>
      <c r="AA45" s="27">
        <f t="shared" si="9"/>
        <v>2.4462011197176929</v>
      </c>
      <c r="AB45" s="7"/>
      <c r="AC45" s="28">
        <f t="shared" ca="1" si="0"/>
        <v>-3.3706654899560817E-2</v>
      </c>
      <c r="AD45" s="27">
        <f t="shared" ca="1" si="10"/>
        <v>-1.4470555604532365E-2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14111</v>
      </c>
      <c r="D46" s="26">
        <v>15018</v>
      </c>
      <c r="E46" s="26">
        <v>12436</v>
      </c>
      <c r="F46" s="26">
        <v>11521</v>
      </c>
      <c r="G46" s="27"/>
      <c r="H46" s="7"/>
      <c r="I46" s="28">
        <f t="shared" si="1"/>
        <v>1675</v>
      </c>
      <c r="J46" s="27">
        <f t="shared" si="1"/>
        <v>3497</v>
      </c>
      <c r="K46" s="7"/>
      <c r="L46" s="171">
        <f t="shared" si="2"/>
        <v>-0.44925990955827311</v>
      </c>
      <c r="M46" s="27">
        <f t="shared" ca="1" si="3"/>
        <v>2.093196138716561E-6</v>
      </c>
      <c r="N46" s="44"/>
      <c r="O46" s="44"/>
      <c r="P46" s="7"/>
      <c r="Q46" s="28">
        <f t="shared" ca="1" si="4"/>
        <v>1715.09643243046</v>
      </c>
      <c r="R46" s="27">
        <f t="shared" ca="1" si="5"/>
        <v>3475.8925844644973</v>
      </c>
      <c r="S46" s="7"/>
      <c r="T46" s="28">
        <f t="shared" ca="1" si="6"/>
        <v>-0.44367979669660867</v>
      </c>
      <c r="U46" s="27">
        <f t="shared" ca="1" si="7"/>
        <v>0.90310190111022715</v>
      </c>
      <c r="V46" s="7"/>
      <c r="W46" s="28">
        <f t="shared" ca="1" si="8"/>
        <v>-0.44781312134339279</v>
      </c>
      <c r="X46" s="27">
        <f t="shared" ca="1" si="11"/>
        <v>145.82935589615147</v>
      </c>
      <c r="Y46" s="7"/>
      <c r="Z46" s="28">
        <f t="shared" si="12"/>
        <v>145.80900000000003</v>
      </c>
      <c r="AA46" s="27">
        <f t="shared" si="9"/>
        <v>2.5448471290404124</v>
      </c>
      <c r="AB46" s="7"/>
      <c r="AC46" s="28">
        <f t="shared" ca="1" si="0"/>
        <v>2.0355896151443176E-2</v>
      </c>
      <c r="AD46" s="27">
        <f t="shared" ca="1" si="10"/>
        <v>2.8326147678967573E-2</v>
      </c>
      <c r="AE46" s="7">
        <v>123</v>
      </c>
    </row>
    <row r="47" spans="1:31" s="26" customFormat="1" x14ac:dyDescent="0.25">
      <c r="A47" s="26">
        <v>27</v>
      </c>
      <c r="B47" s="26">
        <v>625</v>
      </c>
      <c r="C47" s="26">
        <v>13939</v>
      </c>
      <c r="D47" s="26">
        <v>15090</v>
      </c>
      <c r="E47" s="26">
        <v>12609</v>
      </c>
      <c r="F47" s="26">
        <v>11445</v>
      </c>
      <c r="G47" s="27"/>
      <c r="H47" s="7"/>
      <c r="I47" s="28">
        <f t="shared" si="1"/>
        <v>1330</v>
      </c>
      <c r="J47" s="27">
        <f t="shared" si="1"/>
        <v>3645</v>
      </c>
      <c r="K47" s="7"/>
      <c r="L47" s="171">
        <f t="shared" si="2"/>
        <v>-0.35902525710672895</v>
      </c>
      <c r="M47" s="27">
        <f t="shared" ca="1" si="3"/>
        <v>8.1581575949274035E-8</v>
      </c>
      <c r="N47" s="44"/>
      <c r="O47" s="44"/>
      <c r="P47" s="7"/>
      <c r="Q47" s="28">
        <f t="shared" ca="1" si="4"/>
        <v>1370.09643243046</v>
      </c>
      <c r="R47" s="27">
        <f t="shared" ca="1" si="5"/>
        <v>3623.8925844644973</v>
      </c>
      <c r="S47" s="7"/>
      <c r="T47" s="28">
        <f t="shared" ca="1" si="6"/>
        <v>-0.3544314448453863</v>
      </c>
      <c r="U47" s="27">
        <f t="shared" ca="1" si="7"/>
        <v>0.94155506907108499</v>
      </c>
      <c r="V47" s="7"/>
      <c r="W47" s="28">
        <f t="shared" ca="1" si="8"/>
        <v>-0.35873963221994687</v>
      </c>
      <c r="X47" s="27">
        <f t="shared" ca="1" si="11"/>
        <v>151.34716035930762</v>
      </c>
      <c r="Y47" s="7"/>
      <c r="Z47" s="28">
        <f t="shared" si="12"/>
        <v>151.43400000000003</v>
      </c>
      <c r="AA47" s="27">
        <f t="shared" si="9"/>
        <v>2.6430218994650931</v>
      </c>
      <c r="AB47" s="7"/>
      <c r="AC47" s="28">
        <f t="shared" ca="1" si="0"/>
        <v>-8.6839640692403464E-2</v>
      </c>
      <c r="AD47" s="27">
        <f t="shared" ca="1" si="10"/>
        <v>5.3914214755934609E-3</v>
      </c>
      <c r="AE47" s="7">
        <v>122</v>
      </c>
    </row>
    <row r="48" spans="1:31" s="26" customFormat="1" x14ac:dyDescent="0.25">
      <c r="A48" s="26">
        <v>28</v>
      </c>
      <c r="B48" s="26">
        <v>636</v>
      </c>
      <c r="C48" s="26">
        <v>13752</v>
      </c>
      <c r="D48" s="26">
        <v>15154</v>
      </c>
      <c r="E48" s="26">
        <v>12799</v>
      </c>
      <c r="F48" s="26">
        <v>11388</v>
      </c>
      <c r="G48" s="27"/>
      <c r="H48" s="7"/>
      <c r="I48" s="28">
        <f t="shared" si="1"/>
        <v>953</v>
      </c>
      <c r="J48" s="27">
        <f t="shared" si="1"/>
        <v>3766</v>
      </c>
      <c r="K48" s="7"/>
      <c r="L48" s="171">
        <f t="shared" si="2"/>
        <v>-0.26366130209939032</v>
      </c>
      <c r="M48" s="27">
        <f t="shared" ca="1" si="3"/>
        <v>5.3149811369505761E-6</v>
      </c>
      <c r="N48" s="44"/>
      <c r="O48" s="44"/>
      <c r="P48" s="7"/>
      <c r="Q48" s="28">
        <f t="shared" ca="1" si="4"/>
        <v>993.09643243046003</v>
      </c>
      <c r="R48" s="27">
        <f t="shared" ca="1" si="5"/>
        <v>3744.8925844644973</v>
      </c>
      <c r="S48" s="7"/>
      <c r="T48" s="28">
        <f t="shared" ca="1" si="6"/>
        <v>-0.25690498499636932</v>
      </c>
      <c r="U48" s="27">
        <f t="shared" ca="1" si="7"/>
        <v>0.97299313206611071</v>
      </c>
      <c r="V48" s="7"/>
      <c r="W48" s="28">
        <f t="shared" ca="1" si="8"/>
        <v>-0.26135587781372172</v>
      </c>
      <c r="X48" s="27">
        <f t="shared" ca="1" si="11"/>
        <v>157.16905096054893</v>
      </c>
      <c r="Y48" s="7"/>
      <c r="Z48" s="28">
        <f t="shared" si="12"/>
        <v>157.15800000000002</v>
      </c>
      <c r="AA48" s="27">
        <f t="shared" si="9"/>
        <v>2.7429245458492484</v>
      </c>
      <c r="AB48" s="7"/>
      <c r="AC48" s="28">
        <f t="shared" ca="1" si="0"/>
        <v>1.105096054891419E-2</v>
      </c>
      <c r="AD48" s="27">
        <f t="shared" ca="1" si="10"/>
        <v>-1.9749240352325614E-2</v>
      </c>
      <c r="AE48" s="7">
        <v>121</v>
      </c>
    </row>
    <row r="49" spans="1:31" s="26" customFormat="1" x14ac:dyDescent="0.25">
      <c r="A49" s="26">
        <v>29</v>
      </c>
      <c r="B49" s="26">
        <v>622</v>
      </c>
      <c r="C49" s="26">
        <v>13556</v>
      </c>
      <c r="D49" s="26">
        <v>15179</v>
      </c>
      <c r="E49" s="26">
        <v>12972</v>
      </c>
      <c r="F49" s="26">
        <v>11338</v>
      </c>
      <c r="G49" s="27"/>
      <c r="H49" s="7"/>
      <c r="I49" s="28">
        <f t="shared" si="1"/>
        <v>584</v>
      </c>
      <c r="J49" s="27">
        <f t="shared" si="1"/>
        <v>3841</v>
      </c>
      <c r="K49" s="7"/>
      <c r="L49" s="171">
        <f t="shared" si="2"/>
        <v>-0.16784980276361403</v>
      </c>
      <c r="M49" s="27">
        <f t="shared" ca="1" si="3"/>
        <v>3.469911453874683E-6</v>
      </c>
      <c r="N49" s="44"/>
      <c r="O49" s="44"/>
      <c r="P49" s="7"/>
      <c r="Q49" s="28">
        <f t="shared" ca="1" si="4"/>
        <v>624.09643243046003</v>
      </c>
      <c r="R49" s="27">
        <f t="shared" ca="1" si="5"/>
        <v>3819.8925844644973</v>
      </c>
      <c r="S49" s="7"/>
      <c r="T49" s="28">
        <f t="shared" ca="1" si="6"/>
        <v>-0.161448052146801</v>
      </c>
      <c r="U49" s="27">
        <f t="shared" ca="1" si="7"/>
        <v>0.99247953474897788</v>
      </c>
      <c r="V49" s="7"/>
      <c r="W49" s="28">
        <f t="shared" ca="1" si="8"/>
        <v>-0.16598703292977124</v>
      </c>
      <c r="X49" s="27">
        <f t="shared" ca="1" si="11"/>
        <v>162.70983289197011</v>
      </c>
      <c r="Y49" s="7"/>
      <c r="Z49" s="28">
        <f t="shared" si="12"/>
        <v>162.75600000000003</v>
      </c>
      <c r="AA49" s="27">
        <f t="shared" si="9"/>
        <v>2.8406280773758916</v>
      </c>
      <c r="AB49" s="7"/>
      <c r="AC49" s="28">
        <f t="shared" ca="1" si="0"/>
        <v>-4.6167108029919746E-2</v>
      </c>
      <c r="AD49" s="27">
        <f t="shared" ca="1" si="10"/>
        <v>4.6295109724155736E-2</v>
      </c>
      <c r="AE49" s="7">
        <v>120</v>
      </c>
    </row>
    <row r="50" spans="1:31" s="26" customFormat="1" x14ac:dyDescent="0.25">
      <c r="A50" s="26">
        <v>30</v>
      </c>
      <c r="B50" s="26">
        <v>628</v>
      </c>
      <c r="C50" s="26">
        <v>13369</v>
      </c>
      <c r="D50" s="26">
        <v>15201</v>
      </c>
      <c r="E50" s="26">
        <v>13166</v>
      </c>
      <c r="F50" s="26">
        <v>11314</v>
      </c>
      <c r="G50" s="27"/>
      <c r="H50" s="7"/>
      <c r="I50" s="28">
        <f t="shared" si="1"/>
        <v>203</v>
      </c>
      <c r="J50" s="27">
        <f t="shared" si="1"/>
        <v>3887</v>
      </c>
      <c r="K50" s="7"/>
      <c r="L50" s="171">
        <f t="shared" si="2"/>
        <v>-6.9496600964715785E-2</v>
      </c>
      <c r="M50" s="27">
        <f t="shared" ca="1" si="3"/>
        <v>4.0690242281368675E-6</v>
      </c>
      <c r="N50" s="44"/>
      <c r="O50" s="44"/>
      <c r="P50" s="7"/>
      <c r="Q50" s="28">
        <f t="shared" ca="1" si="4"/>
        <v>243.09643243046</v>
      </c>
      <c r="R50" s="27">
        <f t="shared" ca="1" si="5"/>
        <v>3865.8925844644973</v>
      </c>
      <c r="S50" s="7"/>
      <c r="T50" s="28">
        <f t="shared" ca="1" si="6"/>
        <v>-6.2886828798059735E-2</v>
      </c>
      <c r="U50" s="27">
        <f t="shared" ca="1" si="7"/>
        <v>1.0044311950611364</v>
      </c>
      <c r="V50" s="7"/>
      <c r="W50" s="28">
        <f t="shared" ca="1" si="8"/>
        <v>-6.7479418715106973E-2</v>
      </c>
      <c r="X50" s="27">
        <f t="shared" ca="1" si="11"/>
        <v>168.36092711987692</v>
      </c>
      <c r="Y50" s="7"/>
      <c r="Z50" s="28">
        <f t="shared" si="12"/>
        <v>168.40800000000002</v>
      </c>
      <c r="AA50" s="27">
        <f t="shared" si="9"/>
        <v>2.9392740866986111</v>
      </c>
      <c r="AB50" s="7"/>
      <c r="AC50" s="28">
        <f t="shared" ca="1" si="0"/>
        <v>-4.7072880123096184E-2</v>
      </c>
      <c r="AD50" s="27">
        <f t="shared" ca="1" si="10"/>
        <v>-2.5773535193224006E-2</v>
      </c>
      <c r="AE50" s="7">
        <v>119</v>
      </c>
    </row>
    <row r="51" spans="1:31" s="26" customFormat="1" x14ac:dyDescent="0.25">
      <c r="A51" s="26">
        <v>31</v>
      </c>
      <c r="B51" s="26">
        <v>606</v>
      </c>
      <c r="C51" s="26">
        <v>13193</v>
      </c>
      <c r="D51" s="26">
        <v>15218</v>
      </c>
      <c r="E51" s="26">
        <v>13358</v>
      </c>
      <c r="F51" s="26">
        <v>11321</v>
      </c>
      <c r="G51" s="27"/>
      <c r="H51" s="7"/>
      <c r="I51" s="28">
        <f t="shared" si="1"/>
        <v>-165</v>
      </c>
      <c r="J51" s="27">
        <f t="shared" si="1"/>
        <v>3897</v>
      </c>
      <c r="K51" s="7"/>
      <c r="L51" s="171">
        <f t="shared" si="2"/>
        <v>2.6058352160722918E-2</v>
      </c>
      <c r="M51" s="27">
        <f t="shared" ca="1" si="3"/>
        <v>2.7211401051857012E-6</v>
      </c>
      <c r="N51" s="44"/>
      <c r="O51" s="44"/>
      <c r="P51" s="7"/>
      <c r="Q51" s="28">
        <f t="shared" ca="1" si="4"/>
        <v>-124.90356756954</v>
      </c>
      <c r="R51" s="27">
        <f t="shared" ca="1" si="5"/>
        <v>3875.8925844644973</v>
      </c>
      <c r="S51" s="7"/>
      <c r="T51" s="28">
        <f t="shared" ca="1" si="6"/>
        <v>3.2311413176577507E-2</v>
      </c>
      <c r="U51" s="27">
        <f t="shared" ca="1" si="7"/>
        <v>1.0070293820855187</v>
      </c>
      <c r="V51" s="7"/>
      <c r="W51" s="28">
        <f t="shared" ca="1" si="8"/>
        <v>2.7707940019912509E-2</v>
      </c>
      <c r="X51" s="27">
        <f t="shared" ca="1" si="11"/>
        <v>173.78044974303964</v>
      </c>
      <c r="Y51" s="7"/>
      <c r="Z51" s="28">
        <f t="shared" si="12"/>
        <v>173.86200000000002</v>
      </c>
      <c r="AA51" s="27">
        <f t="shared" si="9"/>
        <v>3.0344643441023815</v>
      </c>
      <c r="AB51" s="7"/>
      <c r="AC51" s="28">
        <f t="shared" ca="1" si="0"/>
        <v>-8.1550256960383649E-2</v>
      </c>
      <c r="AD51" s="27">
        <f t="shared" ca="1" si="10"/>
        <v>6.0644005192074246E-2</v>
      </c>
      <c r="AE51" s="7">
        <v>118</v>
      </c>
    </row>
    <row r="52" spans="1:31" s="26" customFormat="1" x14ac:dyDescent="0.25">
      <c r="A52" s="26">
        <v>32</v>
      </c>
      <c r="B52" s="26">
        <v>607</v>
      </c>
      <c r="C52" s="26">
        <v>13010</v>
      </c>
      <c r="D52" s="26">
        <v>15204</v>
      </c>
      <c r="E52" s="26">
        <v>13543</v>
      </c>
      <c r="F52" s="26">
        <v>11335</v>
      </c>
      <c r="G52" s="27"/>
      <c r="H52" s="7"/>
      <c r="I52" s="28">
        <f t="shared" si="1"/>
        <v>-533</v>
      </c>
      <c r="J52" s="27">
        <f t="shared" si="1"/>
        <v>3869</v>
      </c>
      <c r="K52" s="7"/>
      <c r="L52" s="171">
        <f t="shared" si="2"/>
        <v>0.12152954755560819</v>
      </c>
      <c r="M52" s="27">
        <f t="shared" ca="1" si="3"/>
        <v>1.9906045261759937E-6</v>
      </c>
      <c r="N52" s="44"/>
      <c r="O52" s="44"/>
      <c r="P52" s="7"/>
      <c r="Q52" s="28">
        <f t="shared" ca="1" si="4"/>
        <v>-492.90356756954003</v>
      </c>
      <c r="R52" s="27">
        <f t="shared" ca="1" si="5"/>
        <v>3847.8925844644973</v>
      </c>
      <c r="S52" s="7"/>
      <c r="T52" s="28">
        <f t="shared" ca="1" si="6"/>
        <v>0.12750965515121473</v>
      </c>
      <c r="U52" s="27">
        <f t="shared" ca="1" si="7"/>
        <v>0.9997544584172483</v>
      </c>
      <c r="V52" s="7"/>
      <c r="W52" s="28">
        <f t="shared" ca="1" si="8"/>
        <v>0.12294043540592656</v>
      </c>
      <c r="X52" s="27">
        <f t="shared" ca="1" si="11"/>
        <v>179.21488333463139</v>
      </c>
      <c r="Y52" s="7"/>
      <c r="Z52" s="28">
        <f t="shared" si="12"/>
        <v>179.32500000000002</v>
      </c>
      <c r="AA52" s="27">
        <f t="shared" si="9"/>
        <v>3.1298116811388317</v>
      </c>
      <c r="AB52" s="7"/>
      <c r="AC52" s="28">
        <f t="shared" ca="1" si="0"/>
        <v>-0.11011666536862208</v>
      </c>
      <c r="AD52" s="27">
        <f t="shared" ca="1" si="10"/>
        <v>3.9739820963859529E-2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12819</v>
      </c>
      <c r="D53" s="26">
        <v>15168</v>
      </c>
      <c r="E53" s="26">
        <v>13731</v>
      </c>
      <c r="F53" s="26">
        <v>11369</v>
      </c>
      <c r="G53" s="27"/>
      <c r="H53" s="7"/>
      <c r="I53" s="28">
        <f t="shared" si="1"/>
        <v>-912</v>
      </c>
      <c r="J53" s="27">
        <f t="shared" si="1"/>
        <v>3799</v>
      </c>
      <c r="K53" s="7"/>
      <c r="L53" s="171">
        <f t="shared" si="2"/>
        <v>0.2200497925679423</v>
      </c>
      <c r="M53" s="27">
        <f t="shared" ca="1" si="3"/>
        <v>1.0376589509040148E-6</v>
      </c>
      <c r="N53" s="44"/>
      <c r="O53" s="44"/>
      <c r="P53" s="7"/>
      <c r="Q53" s="28">
        <f t="shared" ca="1" si="4"/>
        <v>-871.90356756953997</v>
      </c>
      <c r="R53" s="27">
        <f t="shared" ca="1" si="5"/>
        <v>3777.8925844644973</v>
      </c>
      <c r="S53" s="7"/>
      <c r="T53" s="28">
        <f t="shared" ca="1" si="6"/>
        <v>0.22555349675009384</v>
      </c>
      <c r="U53" s="27">
        <f t="shared" ca="1" si="7"/>
        <v>0.98156714924657229</v>
      </c>
      <c r="V53" s="7"/>
      <c r="W53" s="28">
        <f t="shared" ca="1" si="8"/>
        <v>0.22106844803025721</v>
      </c>
      <c r="X53" s="27">
        <f t="shared" ca="1" si="11"/>
        <v>184.89675571000669</v>
      </c>
      <c r="Y53" s="7"/>
      <c r="Z53" s="28">
        <f t="shared" si="12"/>
        <v>185.03100000000001</v>
      </c>
      <c r="AA53" s="27">
        <f t="shared" si="9"/>
        <v>3.2294001682576279</v>
      </c>
      <c r="AB53" s="7"/>
      <c r="AC53" s="28">
        <f t="shared" ca="1" si="0"/>
        <v>-0.13424428999331894</v>
      </c>
      <c r="AD53" s="27">
        <f t="shared" ca="1" si="10"/>
        <v>-1.4327105565428155E-3</v>
      </c>
      <c r="AE53" s="7">
        <v>116</v>
      </c>
    </row>
    <row r="54" spans="1:31" s="26" customFormat="1" x14ac:dyDescent="0.25">
      <c r="A54" s="26">
        <v>34</v>
      </c>
      <c r="B54" s="26">
        <v>630</v>
      </c>
      <c r="C54" s="26">
        <v>12633</v>
      </c>
      <c r="D54" s="26">
        <v>15114</v>
      </c>
      <c r="E54" s="26">
        <v>13917</v>
      </c>
      <c r="F54" s="26">
        <v>11425</v>
      </c>
      <c r="G54" s="27"/>
      <c r="H54" s="7"/>
      <c r="I54" s="28">
        <f t="shared" si="1"/>
        <v>-1284</v>
      </c>
      <c r="J54" s="27">
        <f t="shared" si="1"/>
        <v>3689</v>
      </c>
      <c r="K54" s="7"/>
      <c r="L54" s="171">
        <f t="shared" si="2"/>
        <v>0.31578464965677572</v>
      </c>
      <c r="M54" s="27">
        <f t="shared" ca="1" si="3"/>
        <v>2.7174474531305719E-6</v>
      </c>
      <c r="N54" s="44"/>
      <c r="O54" s="44"/>
      <c r="P54" s="7"/>
      <c r="Q54" s="28">
        <f t="shared" ca="1" si="4"/>
        <v>-1243.90356756954</v>
      </c>
      <c r="R54" s="27">
        <f t="shared" ca="1" si="5"/>
        <v>3667.8925844644973</v>
      </c>
      <c r="S54" s="7"/>
      <c r="T54" s="28">
        <f t="shared" ca="1" si="6"/>
        <v>0.32178650222445537</v>
      </c>
      <c r="U54" s="27">
        <f t="shared" ca="1" si="7"/>
        <v>0.95298709197836706</v>
      </c>
      <c r="V54" s="7"/>
      <c r="W54" s="28">
        <f t="shared" ca="1" si="8"/>
        <v>0.31743311787094625</v>
      </c>
      <c r="X54" s="27">
        <f t="shared" ca="1" si="11"/>
        <v>190.62692434955443</v>
      </c>
      <c r="Y54" s="7"/>
      <c r="Z54" s="28">
        <f t="shared" si="12"/>
        <v>190.70099999999999</v>
      </c>
      <c r="AA54" s="27">
        <f t="shared" si="9"/>
        <v>3.328360336845706</v>
      </c>
      <c r="AB54" s="7"/>
      <c r="AC54" s="28">
        <f t="shared" ca="1" si="0"/>
        <v>-7.4075650445564634E-2</v>
      </c>
      <c r="AD54" s="27">
        <f t="shared" ca="1" si="10"/>
        <v>5.2079146659366415E-2</v>
      </c>
      <c r="AE54" s="7">
        <v>115</v>
      </c>
    </row>
    <row r="55" spans="1:31" s="26" customFormat="1" x14ac:dyDescent="0.25">
      <c r="A55" s="26">
        <v>35</v>
      </c>
      <c r="B55" s="26">
        <v>627</v>
      </c>
      <c r="C55" s="26">
        <v>12450</v>
      </c>
      <c r="D55" s="26">
        <v>15041</v>
      </c>
      <c r="E55" s="26">
        <v>14092</v>
      </c>
      <c r="F55" s="26">
        <v>11491</v>
      </c>
      <c r="G55" s="27"/>
      <c r="H55" s="7"/>
      <c r="I55" s="28">
        <f t="shared" si="1"/>
        <v>-1642</v>
      </c>
      <c r="J55" s="27">
        <f t="shared" si="1"/>
        <v>3550</v>
      </c>
      <c r="K55" s="7"/>
      <c r="L55" s="171">
        <f t="shared" si="2"/>
        <v>0.40799090574658725</v>
      </c>
      <c r="M55" s="27">
        <f t="shared" ca="1" si="3"/>
        <v>4.9267052241365232E-6</v>
      </c>
      <c r="N55" s="44"/>
      <c r="O55" s="44"/>
      <c r="P55" s="7"/>
      <c r="Q55" s="28">
        <f t="shared" ca="1" si="4"/>
        <v>-1601.90356756954</v>
      </c>
      <c r="R55" s="27">
        <f t="shared" ca="1" si="5"/>
        <v>3528.8925844644973</v>
      </c>
      <c r="S55" s="7"/>
      <c r="T55" s="28">
        <f t="shared" ca="1" si="6"/>
        <v>0.41439783544978182</v>
      </c>
      <c r="U55" s="27">
        <f t="shared" ca="1" si="7"/>
        <v>0.91687229233945333</v>
      </c>
      <c r="V55" s="7"/>
      <c r="W55" s="28">
        <f t="shared" ca="1" si="8"/>
        <v>0.41021052400749081</v>
      </c>
      <c r="X55" s="27">
        <f t="shared" ca="1" si="11"/>
        <v>196.30821990756203</v>
      </c>
      <c r="Y55" s="7"/>
      <c r="Z55" s="28">
        <f t="shared" si="12"/>
        <v>196.34399999999999</v>
      </c>
      <c r="AA55" s="27">
        <f t="shared" si="9"/>
        <v>3.4268492665357462</v>
      </c>
      <c r="AB55" s="7"/>
      <c r="AC55" s="28">
        <f t="shared" ca="1" si="0"/>
        <v>-3.578009243796032E-2</v>
      </c>
      <c r="AD55" s="27">
        <f t="shared" ca="1" si="10"/>
        <v>-8.6958919332232654E-2</v>
      </c>
      <c r="AE55" s="7">
        <v>114</v>
      </c>
    </row>
    <row r="56" spans="1:31" s="26" customFormat="1" x14ac:dyDescent="0.25">
      <c r="A56" s="26">
        <v>36</v>
      </c>
      <c r="B56" s="26">
        <v>631</v>
      </c>
      <c r="C56" s="26">
        <v>12278</v>
      </c>
      <c r="D56" s="26">
        <v>14949</v>
      </c>
      <c r="E56" s="26">
        <v>14257</v>
      </c>
      <c r="F56" s="26">
        <v>11577</v>
      </c>
      <c r="G56" s="27"/>
      <c r="H56" s="7"/>
      <c r="I56" s="28">
        <f t="shared" si="1"/>
        <v>-1979</v>
      </c>
      <c r="J56" s="27">
        <f t="shared" si="1"/>
        <v>3372</v>
      </c>
      <c r="K56" s="7"/>
      <c r="L56" s="171">
        <f t="shared" si="2"/>
        <v>0.49678455541101085</v>
      </c>
      <c r="M56" s="27">
        <f t="shared" ca="1" si="3"/>
        <v>6.677080509053291E-7</v>
      </c>
      <c r="N56" s="44"/>
      <c r="O56" s="44"/>
      <c r="P56" s="7"/>
      <c r="Q56" s="28">
        <f t="shared" ca="1" si="4"/>
        <v>-1938.90356756954</v>
      </c>
      <c r="R56" s="27">
        <f t="shared" ca="1" si="5"/>
        <v>3350.8925844644973</v>
      </c>
      <c r="S56" s="7"/>
      <c r="T56" s="28">
        <f t="shared" ca="1" si="6"/>
        <v>0.50157666030155557</v>
      </c>
      <c r="U56" s="27">
        <f t="shared" ca="1" si="7"/>
        <v>0.87062456330544857</v>
      </c>
      <c r="V56" s="7"/>
      <c r="W56" s="28">
        <f t="shared" ca="1" si="8"/>
        <v>0.49760168945809574</v>
      </c>
      <c r="X56" s="27">
        <f t="shared" ca="1" si="11"/>
        <v>201.95431924244178</v>
      </c>
      <c r="Y56" s="7"/>
      <c r="Z56" s="28">
        <f t="shared" si="12"/>
        <v>202.023</v>
      </c>
      <c r="AA56" s="27">
        <f t="shared" si="9"/>
        <v>3.5259665147565045</v>
      </c>
      <c r="AB56" s="7"/>
      <c r="AC56" s="28">
        <f t="shared" ca="1" si="0"/>
        <v>-6.8680757558212235E-2</v>
      </c>
      <c r="AD56" s="27">
        <f t="shared" ca="1" si="10"/>
        <v>0.14844676130485368</v>
      </c>
      <c r="AE56" s="7">
        <v>113</v>
      </c>
    </row>
    <row r="57" spans="1:31" s="26" customFormat="1" x14ac:dyDescent="0.25">
      <c r="A57" s="26">
        <v>37</v>
      </c>
      <c r="B57" s="26">
        <v>640</v>
      </c>
      <c r="C57" s="26">
        <v>12114</v>
      </c>
      <c r="D57" s="26">
        <v>14843</v>
      </c>
      <c r="E57" s="26">
        <v>14421</v>
      </c>
      <c r="F57" s="26">
        <v>11682</v>
      </c>
      <c r="G57" s="27"/>
      <c r="H57" s="7"/>
      <c r="I57" s="28">
        <f t="shared" si="1"/>
        <v>-2307</v>
      </c>
      <c r="J57" s="27">
        <f t="shared" si="1"/>
        <v>3161</v>
      </c>
      <c r="K57" s="7"/>
      <c r="L57" s="171">
        <f t="shared" si="2"/>
        <v>0.58185190297171818</v>
      </c>
      <c r="M57" s="27">
        <f t="shared" ca="1" si="3"/>
        <v>7.2574613396796961E-7</v>
      </c>
      <c r="N57" s="44"/>
      <c r="O57" s="44"/>
      <c r="P57" s="7"/>
      <c r="Q57" s="28">
        <f t="shared" ca="1" si="4"/>
        <v>-2266.90356756954</v>
      </c>
      <c r="R57" s="27">
        <f t="shared" ca="1" si="5"/>
        <v>3139.8925844644973</v>
      </c>
      <c r="S57" s="7"/>
      <c r="T57" s="28">
        <f t="shared" ca="1" si="6"/>
        <v>0.58642726727894967</v>
      </c>
      <c r="U57" s="27">
        <f t="shared" ca="1" si="7"/>
        <v>0.81580281709098235</v>
      </c>
      <c r="V57" s="7"/>
      <c r="W57" s="28">
        <f t="shared" ca="1" si="8"/>
        <v>0.58270381032229568</v>
      </c>
      <c r="X57" s="27">
        <f t="shared" ca="1" si="11"/>
        <v>207.7414779952644</v>
      </c>
      <c r="Y57" s="7"/>
      <c r="Z57" s="28">
        <f t="shared" si="12"/>
        <v>207.78299999999999</v>
      </c>
      <c r="AA57" s="27">
        <f t="shared" si="9"/>
        <v>3.6264974796713774</v>
      </c>
      <c r="AB57" s="7"/>
      <c r="AC57" s="28">
        <f t="shared" ca="1" si="0"/>
        <v>-4.1522004735583096E-2</v>
      </c>
      <c r="AD57" s="27">
        <f t="shared" ca="1" si="10"/>
        <v>3.4365574312147373E-2</v>
      </c>
      <c r="AE57" s="7">
        <v>112</v>
      </c>
    </row>
    <row r="58" spans="1:31" s="26" customFormat="1" x14ac:dyDescent="0.25">
      <c r="A58" s="26">
        <v>38</v>
      </c>
      <c r="B58" s="26">
        <v>617</v>
      </c>
      <c r="C58" s="26">
        <v>11962</v>
      </c>
      <c r="D58" s="26">
        <v>14724</v>
      </c>
      <c r="E58" s="26">
        <v>14564</v>
      </c>
      <c r="F58" s="26">
        <v>11798</v>
      </c>
      <c r="G58" s="27"/>
      <c r="H58" s="7"/>
      <c r="I58" s="28">
        <f t="shared" si="1"/>
        <v>-2602</v>
      </c>
      <c r="J58" s="27">
        <f t="shared" si="1"/>
        <v>2926</v>
      </c>
      <c r="K58" s="7"/>
      <c r="L58" s="171">
        <f t="shared" si="2"/>
        <v>0.65830138940905036</v>
      </c>
      <c r="M58" s="27">
        <f t="shared" ca="1" si="3"/>
        <v>9.9233684403904593E-7</v>
      </c>
      <c r="N58" s="44"/>
      <c r="O58" s="44"/>
      <c r="P58" s="7"/>
      <c r="Q58" s="28">
        <f t="shared" ca="1" si="4"/>
        <v>-2561.90356756954</v>
      </c>
      <c r="R58" s="27">
        <f t="shared" ca="1" si="5"/>
        <v>2904.8925844644973</v>
      </c>
      <c r="S58" s="7"/>
      <c r="T58" s="28">
        <f t="shared" ca="1" si="6"/>
        <v>0.66274107538361815</v>
      </c>
      <c r="U58" s="27">
        <f t="shared" ca="1" si="7"/>
        <v>0.75474542201799855</v>
      </c>
      <c r="V58" s="7"/>
      <c r="W58" s="28">
        <f t="shared" ca="1" si="8"/>
        <v>0.65929755046231386</v>
      </c>
      <c r="X58" s="27">
        <f t="shared" ca="1" si="11"/>
        <v>213.34277470973939</v>
      </c>
      <c r="Y58" s="7"/>
      <c r="Z58" s="28">
        <f t="shared" si="12"/>
        <v>213.33599999999998</v>
      </c>
      <c r="AA58" s="27">
        <f t="shared" si="9"/>
        <v>3.7234156130346228</v>
      </c>
      <c r="AB58" s="7"/>
      <c r="AC58" s="28">
        <f t="shared" ca="1" si="0"/>
        <v>6.7747097394033062E-3</v>
      </c>
      <c r="AD58" s="27">
        <f t="shared" ca="1" si="10"/>
        <v>2.2431717467583212E-2</v>
      </c>
      <c r="AE58" s="7">
        <v>111</v>
      </c>
    </row>
    <row r="59" spans="1:31" s="26" customFormat="1" x14ac:dyDescent="0.25">
      <c r="A59" s="26">
        <v>39</v>
      </c>
      <c r="B59" s="26">
        <v>604</v>
      </c>
      <c r="C59" s="26">
        <v>11844</v>
      </c>
      <c r="D59" s="26">
        <v>14601</v>
      </c>
      <c r="E59" s="26">
        <v>14707</v>
      </c>
      <c r="F59" s="26">
        <v>11939</v>
      </c>
      <c r="G59" s="27"/>
      <c r="H59" s="7"/>
      <c r="I59" s="28">
        <f t="shared" si="1"/>
        <v>-2863</v>
      </c>
      <c r="J59" s="27">
        <f t="shared" si="1"/>
        <v>2662</v>
      </c>
      <c r="K59" s="7"/>
      <c r="L59" s="171">
        <f t="shared" si="2"/>
        <v>0.7271525149884992</v>
      </c>
      <c r="M59" s="27">
        <f t="shared" ca="1" si="3"/>
        <v>4.9995419798667869E-10</v>
      </c>
      <c r="N59" s="44"/>
      <c r="O59" s="44"/>
      <c r="P59" s="7"/>
      <c r="Q59" s="28">
        <f t="shared" ca="1" si="4"/>
        <v>-2822.90356756954</v>
      </c>
      <c r="R59" s="27">
        <f t="shared" ca="1" si="5"/>
        <v>2640.8925844644973</v>
      </c>
      <c r="S59" s="7"/>
      <c r="T59" s="28">
        <f t="shared" ca="1" si="6"/>
        <v>0.73025939374062987</v>
      </c>
      <c r="U59" s="27">
        <f t="shared" ca="1" si="7"/>
        <v>0.68615328457430613</v>
      </c>
      <c r="V59" s="7"/>
      <c r="W59" s="28">
        <f t="shared" ca="1" si="8"/>
        <v>0.72713015533291181</v>
      </c>
      <c r="X59" s="27">
        <f t="shared" ca="1" si="11"/>
        <v>218.86515479983871</v>
      </c>
      <c r="Y59" s="7"/>
      <c r="Z59" s="28">
        <f t="shared" si="12"/>
        <v>218.77199999999999</v>
      </c>
      <c r="AA59" s="27">
        <f t="shared" si="9"/>
        <v>3.8182917111730346</v>
      </c>
      <c r="AB59" s="7"/>
      <c r="AC59" s="28">
        <f t="shared" ca="1" si="0"/>
        <v>9.3154799838714553E-2</v>
      </c>
      <c r="AD59" s="27">
        <f t="shared" ca="1" si="10"/>
        <v>1.0606119610343967E-2</v>
      </c>
      <c r="AE59" s="7">
        <v>110</v>
      </c>
    </row>
    <row r="60" spans="1:31" s="26" customFormat="1" x14ac:dyDescent="0.25">
      <c r="A60" s="26">
        <v>40</v>
      </c>
      <c r="B60" s="26">
        <v>611</v>
      </c>
      <c r="C60" s="26">
        <v>11718</v>
      </c>
      <c r="D60" s="26">
        <v>14463</v>
      </c>
      <c r="E60" s="26">
        <v>14827</v>
      </c>
      <c r="F60" s="26">
        <v>12081</v>
      </c>
      <c r="G60" s="27"/>
      <c r="H60" s="7"/>
      <c r="I60" s="28">
        <f t="shared" si="1"/>
        <v>-3109</v>
      </c>
      <c r="J60" s="27">
        <f t="shared" si="1"/>
        <v>2382</v>
      </c>
      <c r="K60" s="7"/>
      <c r="L60" s="171">
        <f t="shared" si="2"/>
        <v>0.79013684301681908</v>
      </c>
      <c r="M60" s="27">
        <f t="shared" ca="1" si="3"/>
        <v>9.3029577946379728E-7</v>
      </c>
      <c r="N60" s="44"/>
      <c r="O60" s="44"/>
      <c r="P60" s="7"/>
      <c r="Q60" s="28">
        <f t="shared" ca="1" si="4"/>
        <v>-3068.90356756954</v>
      </c>
      <c r="R60" s="27">
        <f t="shared" ca="1" si="5"/>
        <v>2360.8925844644973</v>
      </c>
      <c r="S60" s="7"/>
      <c r="T60" s="28">
        <f t="shared" ca="1" si="6"/>
        <v>0.79389734897367537</v>
      </c>
      <c r="U60" s="27">
        <f t="shared" ca="1" si="7"/>
        <v>0.61340404789160208</v>
      </c>
      <c r="V60" s="7"/>
      <c r="W60" s="28">
        <f t="shared" ca="1" si="8"/>
        <v>0.79110136143523513</v>
      </c>
      <c r="X60" s="27">
        <f t="shared" ca="1" si="11"/>
        <v>224.41510239589047</v>
      </c>
      <c r="Y60" s="7"/>
      <c r="Z60" s="28">
        <f t="shared" si="12"/>
        <v>224.27099999999999</v>
      </c>
      <c r="AA60" s="27">
        <f t="shared" si="9"/>
        <v>3.9142673667402024</v>
      </c>
      <c r="AB60" s="7"/>
      <c r="AC60" s="28">
        <f t="shared" ca="1" si="0"/>
        <v>0.14410239589048501</v>
      </c>
      <c r="AD60" s="27">
        <f t="shared" ca="1" si="10"/>
        <v>-1.2459762547848641E-2</v>
      </c>
      <c r="AE60" s="7">
        <v>109</v>
      </c>
    </row>
    <row r="61" spans="1:31" s="26" customFormat="1" x14ac:dyDescent="0.25">
      <c r="A61" s="26">
        <v>41</v>
      </c>
      <c r="B61" s="26">
        <v>632</v>
      </c>
      <c r="C61" s="26">
        <v>11603</v>
      </c>
      <c r="D61" s="26">
        <v>14301</v>
      </c>
      <c r="E61" s="26">
        <v>14929</v>
      </c>
      <c r="F61" s="26">
        <v>12231</v>
      </c>
      <c r="G61" s="27"/>
      <c r="H61" s="7"/>
      <c r="I61" s="28">
        <f t="shared" si="1"/>
        <v>-3326</v>
      </c>
      <c r="J61" s="27">
        <f t="shared" si="1"/>
        <v>2070</v>
      </c>
      <c r="K61" s="7"/>
      <c r="L61" s="171">
        <f t="shared" si="2"/>
        <v>0.84761911984106786</v>
      </c>
      <c r="M61" s="27">
        <f t="shared" ca="1" si="3"/>
        <v>1.1355591544772001E-10</v>
      </c>
      <c r="N61" s="44"/>
      <c r="O61" s="44"/>
      <c r="P61" s="7"/>
      <c r="Q61" s="28">
        <f t="shared" ca="1" si="4"/>
        <v>-3285.90356756954</v>
      </c>
      <c r="R61" s="27">
        <f t="shared" ca="1" si="5"/>
        <v>2048.8925844644973</v>
      </c>
      <c r="S61" s="7"/>
      <c r="T61" s="28">
        <f t="shared" ca="1" si="6"/>
        <v>0.85003326883371966</v>
      </c>
      <c r="U61" s="27">
        <f t="shared" ca="1" si="7"/>
        <v>0.53234061273087474</v>
      </c>
      <c r="V61" s="7"/>
      <c r="W61" s="28">
        <f t="shared" ca="1" si="8"/>
        <v>0.84760846357927266</v>
      </c>
      <c r="X61" s="27">
        <f t="shared" ca="1" si="11"/>
        <v>230.07349983046493</v>
      </c>
      <c r="Y61" s="7"/>
      <c r="Z61" s="28">
        <f t="shared" si="12"/>
        <v>229.95899999999997</v>
      </c>
      <c r="AA61" s="27">
        <f t="shared" si="9"/>
        <v>4.0135416945936404</v>
      </c>
      <c r="AB61" s="7"/>
      <c r="AC61" s="28">
        <f t="shared" ca="1" si="0"/>
        <v>0.11449983046495049</v>
      </c>
      <c r="AD61" s="27">
        <f t="shared" ca="1" si="10"/>
        <v>7.4378497520882547E-2</v>
      </c>
      <c r="AE61" s="7">
        <v>108</v>
      </c>
    </row>
    <row r="62" spans="1:31" s="26" customFormat="1" x14ac:dyDescent="0.25">
      <c r="A62" s="26">
        <v>42</v>
      </c>
      <c r="B62" s="26">
        <v>635</v>
      </c>
      <c r="C62" s="26">
        <v>11520</v>
      </c>
      <c r="D62" s="26">
        <v>14136</v>
      </c>
      <c r="E62" s="26">
        <v>15033</v>
      </c>
      <c r="F62" s="26">
        <v>12409</v>
      </c>
      <c r="G62" s="27"/>
      <c r="H62" s="7"/>
      <c r="I62" s="28">
        <f t="shared" si="1"/>
        <v>-3513</v>
      </c>
      <c r="J62" s="27">
        <f t="shared" si="1"/>
        <v>1727</v>
      </c>
      <c r="K62" s="7"/>
      <c r="L62" s="171">
        <f t="shared" si="2"/>
        <v>0.89695809265595594</v>
      </c>
      <c r="M62" s="27">
        <f t="shared" ca="1" si="3"/>
        <v>3.2093615863242444E-7</v>
      </c>
      <c r="N62" s="44"/>
      <c r="O62" s="44"/>
      <c r="P62" s="7"/>
      <c r="Q62" s="28">
        <f t="shared" ca="1" si="4"/>
        <v>-3472.90356756954</v>
      </c>
      <c r="R62" s="27">
        <f t="shared" ca="1" si="5"/>
        <v>1705.8925844644975</v>
      </c>
      <c r="S62" s="7"/>
      <c r="T62" s="28">
        <f t="shared" ca="1" si="6"/>
        <v>0.8984084624458315</v>
      </c>
      <c r="U62" s="27">
        <f t="shared" ca="1" si="7"/>
        <v>0.44322279779456231</v>
      </c>
      <c r="V62" s="7"/>
      <c r="W62" s="28">
        <f t="shared" ca="1" si="8"/>
        <v>0.89639158038015565</v>
      </c>
      <c r="X62" s="27">
        <f t="shared" ca="1" si="11"/>
        <v>235.89418561649018</v>
      </c>
      <c r="Y62" s="7"/>
      <c r="Z62" s="28">
        <f t="shared" si="12"/>
        <v>235.67399999999998</v>
      </c>
      <c r="AA62" s="27">
        <f t="shared" si="9"/>
        <v>4.1132872613451159</v>
      </c>
      <c r="AB62" s="7"/>
      <c r="AC62" s="28">
        <f t="shared" ca="1" si="0"/>
        <v>0.2201856164901983</v>
      </c>
      <c r="AD62" s="27">
        <f t="shared" ca="1" si="10"/>
        <v>1.0824963209728367E-2</v>
      </c>
      <c r="AE62" s="7">
        <v>107</v>
      </c>
    </row>
    <row r="63" spans="1:31" s="26" customFormat="1" x14ac:dyDescent="0.25">
      <c r="A63" s="26">
        <v>43</v>
      </c>
      <c r="B63" s="26">
        <v>636</v>
      </c>
      <c r="C63" s="26">
        <v>11433</v>
      </c>
      <c r="D63" s="26">
        <v>13954</v>
      </c>
      <c r="E63" s="26">
        <v>15097</v>
      </c>
      <c r="F63" s="26">
        <v>12579</v>
      </c>
      <c r="G63" s="27"/>
      <c r="H63" s="7"/>
      <c r="I63" s="28">
        <f t="shared" si="1"/>
        <v>-3664</v>
      </c>
      <c r="J63" s="27">
        <f t="shared" si="1"/>
        <v>1375</v>
      </c>
      <c r="K63" s="7"/>
      <c r="L63" s="171">
        <f t="shared" si="2"/>
        <v>0.93742749780262835</v>
      </c>
      <c r="M63" s="27">
        <f t="shared" ca="1" si="3"/>
        <v>2.4182712549492486E-6</v>
      </c>
      <c r="N63" s="44"/>
      <c r="O63" s="44"/>
      <c r="P63" s="7"/>
      <c r="Q63" s="28">
        <f t="shared" ca="1" si="4"/>
        <v>-3623.90356756954</v>
      </c>
      <c r="R63" s="27">
        <f t="shared" ca="1" si="5"/>
        <v>1353.8925844644975</v>
      </c>
      <c r="S63" s="7"/>
      <c r="T63" s="28">
        <f t="shared" ca="1" si="6"/>
        <v>0.93747078456042443</v>
      </c>
      <c r="U63" s="27">
        <f t="shared" ca="1" si="7"/>
        <v>0.35176661453630581</v>
      </c>
      <c r="V63" s="7"/>
      <c r="W63" s="28">
        <f t="shared" ca="1" si="8"/>
        <v>0.93587241862298853</v>
      </c>
      <c r="X63" s="27">
        <f t="shared" ca="1" si="11"/>
        <v>241.60463313130754</v>
      </c>
      <c r="Y63" s="7"/>
      <c r="Z63" s="28">
        <f t="shared" si="12"/>
        <v>241.39799999999997</v>
      </c>
      <c r="AA63" s="27">
        <f t="shared" si="9"/>
        <v>4.2131899077292712</v>
      </c>
      <c r="AB63" s="7"/>
      <c r="AC63" s="28">
        <f t="shared" ca="1" si="0"/>
        <v>0.20663313130756933</v>
      </c>
      <c r="AD63" s="27">
        <f t="shared" ca="1" si="10"/>
        <v>1.6141798679910835E-2</v>
      </c>
      <c r="AE63" s="7">
        <v>106</v>
      </c>
    </row>
    <row r="64" spans="1:31" s="26" customFormat="1" x14ac:dyDescent="0.25">
      <c r="A64" s="26">
        <v>44</v>
      </c>
      <c r="B64" s="26">
        <v>620</v>
      </c>
      <c r="C64" s="26">
        <v>11378</v>
      </c>
      <c r="D64" s="26">
        <v>13779</v>
      </c>
      <c r="E64" s="26">
        <v>15159</v>
      </c>
      <c r="F64" s="26">
        <v>12760</v>
      </c>
      <c r="G64" s="27"/>
      <c r="H64" s="7"/>
      <c r="I64" s="28">
        <f t="shared" si="1"/>
        <v>-3781</v>
      </c>
      <c r="J64" s="27">
        <f t="shared" si="1"/>
        <v>1019</v>
      </c>
      <c r="K64" s="7"/>
      <c r="L64" s="171">
        <f t="shared" si="2"/>
        <v>0.96787383328514098</v>
      </c>
      <c r="M64" s="27">
        <f t="shared" ca="1" si="3"/>
        <v>1.719787936370487E-6</v>
      </c>
      <c r="N64" s="44"/>
      <c r="O64" s="44"/>
      <c r="P64" s="7"/>
      <c r="Q64" s="28">
        <f t="shared" ca="1" si="4"/>
        <v>-3740.90356756954</v>
      </c>
      <c r="R64" s="27">
        <f t="shared" ca="1" si="5"/>
        <v>997.89258446449753</v>
      </c>
      <c r="S64" s="7"/>
      <c r="T64" s="28">
        <f t="shared" ca="1" si="6"/>
        <v>0.96773761692736082</v>
      </c>
      <c r="U64" s="27">
        <f t="shared" ca="1" si="7"/>
        <v>0.25927115646829635</v>
      </c>
      <c r="V64" s="7"/>
      <c r="W64" s="28">
        <f t="shared" ca="1" si="8"/>
        <v>0.96656242643127355</v>
      </c>
      <c r="X64" s="27">
        <f t="shared" ca="1" si="11"/>
        <v>247.1888112247982</v>
      </c>
      <c r="Y64" s="7"/>
      <c r="Z64" s="28">
        <f t="shared" si="12"/>
        <v>246.97799999999998</v>
      </c>
      <c r="AA64" s="27">
        <f t="shared" si="9"/>
        <v>4.3105792799905549</v>
      </c>
      <c r="AB64" s="7"/>
      <c r="AC64" s="28">
        <f t="shared" ca="1" si="0"/>
        <v>0.21081122479822056</v>
      </c>
      <c r="AD64" s="27">
        <f t="shared" ca="1" si="10"/>
        <v>-6.9228031787247346E-3</v>
      </c>
      <c r="AE64" s="7">
        <v>105</v>
      </c>
    </row>
    <row r="65" spans="1:31" s="26" customFormat="1" x14ac:dyDescent="0.25">
      <c r="A65" s="26">
        <v>45</v>
      </c>
      <c r="B65" s="26">
        <v>629</v>
      </c>
      <c r="C65" s="26">
        <v>11335</v>
      </c>
      <c r="D65" s="26">
        <v>13588</v>
      </c>
      <c r="E65" s="26">
        <v>15198</v>
      </c>
      <c r="F65" s="26">
        <v>12942</v>
      </c>
      <c r="G65" s="27"/>
      <c r="H65" s="7"/>
      <c r="I65" s="28">
        <f t="shared" si="1"/>
        <v>-3863</v>
      </c>
      <c r="J65" s="27">
        <f t="shared" si="1"/>
        <v>646</v>
      </c>
      <c r="K65" s="7"/>
      <c r="L65" s="171">
        <f t="shared" si="2"/>
        <v>0.98937813901866489</v>
      </c>
      <c r="M65" s="27">
        <f t="shared" ca="1" si="3"/>
        <v>1.3451065952784188E-6</v>
      </c>
      <c r="N65" s="44"/>
      <c r="O65" s="44"/>
      <c r="P65" s="7"/>
      <c r="Q65" s="28">
        <f t="shared" ca="1" si="4"/>
        <v>-3822.90356756954</v>
      </c>
      <c r="R65" s="27">
        <f t="shared" ca="1" si="5"/>
        <v>624.89258446449753</v>
      </c>
      <c r="S65" s="7"/>
      <c r="T65" s="28">
        <f t="shared" ca="1" si="6"/>
        <v>0.98895026867170932</v>
      </c>
      <c r="U65" s="27">
        <f t="shared" ca="1" si="7"/>
        <v>0.16235878045883703</v>
      </c>
      <c r="V65" s="7"/>
      <c r="W65" s="28">
        <f t="shared" ca="1" si="8"/>
        <v>0.9882183517126133</v>
      </c>
      <c r="X65" s="27">
        <f t="shared" ca="1" si="11"/>
        <v>252.87435450959538</v>
      </c>
      <c r="Y65" s="7"/>
      <c r="Z65" s="28">
        <f t="shared" si="12"/>
        <v>252.63899999999998</v>
      </c>
      <c r="AA65" s="27">
        <f t="shared" si="9"/>
        <v>4.4093823689459537</v>
      </c>
      <c r="AB65" s="7"/>
      <c r="AC65" s="28">
        <f t="shared" ca="1" si="0"/>
        <v>0.23535450959539617</v>
      </c>
      <c r="AD65" s="27">
        <f t="shared" ca="1" si="10"/>
        <v>-1.1866261948512147E-3</v>
      </c>
      <c r="AE65" s="7">
        <v>104</v>
      </c>
    </row>
    <row r="66" spans="1:31" s="26" customFormat="1" x14ac:dyDescent="0.25">
      <c r="A66" s="26">
        <v>46</v>
      </c>
      <c r="B66" s="26">
        <v>632</v>
      </c>
      <c r="C66" s="26">
        <v>11313</v>
      </c>
      <c r="D66" s="26">
        <v>13402</v>
      </c>
      <c r="E66" s="26">
        <v>15217</v>
      </c>
      <c r="F66" s="26">
        <v>13129</v>
      </c>
      <c r="G66" s="27"/>
      <c r="H66" s="7"/>
      <c r="I66" s="28">
        <f t="shared" si="1"/>
        <v>-3904</v>
      </c>
      <c r="J66" s="27">
        <f t="shared" si="1"/>
        <v>273</v>
      </c>
      <c r="K66" s="7"/>
      <c r="L66" s="171">
        <f t="shared" si="2"/>
        <v>1.0012554209182809</v>
      </c>
      <c r="M66" s="27">
        <f t="shared" ca="1" si="3"/>
        <v>3.9504767732445732E-6</v>
      </c>
      <c r="N66" s="44"/>
      <c r="O66" s="44"/>
      <c r="P66" s="7"/>
      <c r="Q66" s="28">
        <f t="shared" ca="1" si="4"/>
        <v>-3863.90356756954</v>
      </c>
      <c r="R66" s="27">
        <f t="shared" ca="1" si="5"/>
        <v>251.8925844644975</v>
      </c>
      <c r="S66" s="7"/>
      <c r="T66" s="28">
        <f t="shared" ca="1" si="6"/>
        <v>0.99955659454388357</v>
      </c>
      <c r="U66" s="27">
        <f t="shared" ca="1" si="7"/>
        <v>6.5446404449377688E-2</v>
      </c>
      <c r="V66" s="7"/>
      <c r="W66" s="28">
        <f t="shared" ca="1" si="8"/>
        <v>0.99926784028513804</v>
      </c>
      <c r="X66" s="27">
        <f t="shared" ca="1" si="11"/>
        <v>258.45718248855951</v>
      </c>
      <c r="Y66" s="7"/>
      <c r="Z66" s="28">
        <f t="shared" si="12"/>
        <v>258.327</v>
      </c>
      <c r="AA66" s="27">
        <f t="shared" si="9"/>
        <v>4.5086566967993917</v>
      </c>
      <c r="AB66" s="7"/>
      <c r="AC66" s="28">
        <f t="shared" ca="1" si="0"/>
        <v>0.13018248855951242</v>
      </c>
      <c r="AD66" s="27">
        <f t="shared" ca="1" si="10"/>
        <v>0.12548117849581786</v>
      </c>
      <c r="AE66" s="7">
        <v>103</v>
      </c>
    </row>
    <row r="67" spans="1:31" s="26" customFormat="1" x14ac:dyDescent="0.25">
      <c r="A67" s="26">
        <v>47</v>
      </c>
      <c r="B67" s="26">
        <v>612</v>
      </c>
      <c r="C67" s="26">
        <v>11306</v>
      </c>
      <c r="D67" s="26">
        <v>13214</v>
      </c>
      <c r="E67" s="26">
        <v>15215</v>
      </c>
      <c r="F67" s="26">
        <v>13309</v>
      </c>
      <c r="G67" s="27"/>
      <c r="H67" s="7"/>
      <c r="I67" s="28">
        <f t="shared" si="1"/>
        <v>-3909</v>
      </c>
      <c r="J67" s="27">
        <f t="shared" si="1"/>
        <v>-95</v>
      </c>
      <c r="K67" s="7"/>
      <c r="L67" s="171">
        <f t="shared" si="2"/>
        <v>1.0033513804458563</v>
      </c>
      <c r="M67" s="27">
        <f t="shared" ca="1" si="3"/>
        <v>5.5364181202382531E-6</v>
      </c>
      <c r="N67" s="44"/>
      <c r="O67" s="44"/>
      <c r="P67" s="7"/>
      <c r="Q67" s="28">
        <f t="shared" ca="1" si="4"/>
        <v>-3868.90356756954</v>
      </c>
      <c r="R67" s="27">
        <f t="shared" ca="1" si="5"/>
        <v>-116.10741553550248</v>
      </c>
      <c r="S67" s="7"/>
      <c r="T67" s="28">
        <f t="shared" ca="1" si="6"/>
        <v>1.000850048918539</v>
      </c>
      <c r="U67" s="27">
        <f t="shared" ca="1" si="7"/>
        <v>-3.0166878047890498E-2</v>
      </c>
      <c r="V67" s="7"/>
      <c r="W67" s="28">
        <f t="shared" ca="1" si="8"/>
        <v>1.0009984210071412</v>
      </c>
      <c r="X67" s="27">
        <f t="shared" ca="1" si="11"/>
        <v>263.93056929184752</v>
      </c>
      <c r="Y67" s="7"/>
      <c r="Z67" s="28">
        <f t="shared" si="12"/>
        <v>263.83499999999998</v>
      </c>
      <c r="AA67" s="27">
        <f t="shared" si="9"/>
        <v>4.6047894319992384</v>
      </c>
      <c r="AB67" s="7"/>
      <c r="AC67" s="28">
        <f t="shared" ca="1" si="0"/>
        <v>9.5569291847539262E-2</v>
      </c>
      <c r="AD67" s="27">
        <f t="shared" ca="1" si="10"/>
        <v>0.10966397158648533</v>
      </c>
      <c r="AE67" s="7">
        <v>102</v>
      </c>
    </row>
    <row r="68" spans="1:31" s="26" customFormat="1" x14ac:dyDescent="0.25">
      <c r="A68" s="26">
        <v>48</v>
      </c>
      <c r="B68" s="26">
        <v>608</v>
      </c>
      <c r="C68" s="26">
        <v>11324</v>
      </c>
      <c r="D68" s="26">
        <v>13032</v>
      </c>
      <c r="E68" s="26">
        <v>15204</v>
      </c>
      <c r="F68" s="26">
        <v>13498</v>
      </c>
      <c r="G68" s="27"/>
      <c r="H68" s="7"/>
      <c r="I68" s="28">
        <f t="shared" si="1"/>
        <v>-3880</v>
      </c>
      <c r="J68" s="27">
        <f t="shared" si="1"/>
        <v>-466</v>
      </c>
      <c r="K68" s="7"/>
      <c r="L68" s="171">
        <f t="shared" si="2"/>
        <v>0.99624974377202224</v>
      </c>
      <c r="M68" s="27">
        <f t="shared" ca="1" si="3"/>
        <v>5.3488601313918765E-6</v>
      </c>
      <c r="N68" s="44"/>
      <c r="O68" s="44"/>
      <c r="P68" s="7"/>
      <c r="Q68" s="28">
        <f t="shared" ca="1" si="4"/>
        <v>-3839.90356756954</v>
      </c>
      <c r="R68" s="27">
        <f t="shared" ca="1" si="5"/>
        <v>-487.10741553550247</v>
      </c>
      <c r="S68" s="7"/>
      <c r="T68" s="28">
        <f t="shared" ca="1" si="6"/>
        <v>0.99334801354553759</v>
      </c>
      <c r="U68" s="27">
        <f t="shared" ca="1" si="7"/>
        <v>-0.12655961665247337</v>
      </c>
      <c r="V68" s="7"/>
      <c r="W68" s="28">
        <f t="shared" ca="1" si="8"/>
        <v>0.99393698348799109</v>
      </c>
      <c r="X68" s="27">
        <f t="shared" ca="1" si="11"/>
        <v>269.46089664031319</v>
      </c>
      <c r="Y68" s="7"/>
      <c r="Z68" s="28">
        <f t="shared" si="12"/>
        <v>269.30699999999996</v>
      </c>
      <c r="AA68" s="27">
        <f t="shared" si="9"/>
        <v>4.7002938486683679</v>
      </c>
      <c r="AB68" s="7"/>
      <c r="AC68" s="28">
        <f t="shared" ca="1" si="0"/>
        <v>0.15389664031323491</v>
      </c>
      <c r="AD68" s="27">
        <f t="shared" ca="1" si="10"/>
        <v>-1.2546583978348735E-2</v>
      </c>
      <c r="AE68" s="7">
        <v>101</v>
      </c>
    </row>
    <row r="69" spans="1:31" s="26" customFormat="1" x14ac:dyDescent="0.25">
      <c r="A69" s="26">
        <v>49</v>
      </c>
      <c r="B69" s="26">
        <v>630</v>
      </c>
      <c r="C69" s="26">
        <v>11361</v>
      </c>
      <c r="D69" s="26">
        <v>12848</v>
      </c>
      <c r="E69" s="26">
        <v>15176</v>
      </c>
      <c r="F69" s="26">
        <v>13683</v>
      </c>
      <c r="G69" s="27"/>
      <c r="H69" s="7"/>
      <c r="I69" s="28">
        <f t="shared" si="1"/>
        <v>-3815</v>
      </c>
      <c r="J69" s="27">
        <f t="shared" si="1"/>
        <v>-835</v>
      </c>
      <c r="K69" s="7"/>
      <c r="L69" s="171">
        <f t="shared" si="2"/>
        <v>0.97930447523592334</v>
      </c>
      <c r="M69" s="27">
        <f t="shared" ca="1" si="3"/>
        <v>3.0424907327964222E-6</v>
      </c>
      <c r="N69" s="44"/>
      <c r="O69" s="44"/>
      <c r="P69" s="7"/>
      <c r="Q69" s="28">
        <f t="shared" ca="1" si="4"/>
        <v>-3774.90356756954</v>
      </c>
      <c r="R69" s="27">
        <f t="shared" ca="1" si="5"/>
        <v>-856.10741553550247</v>
      </c>
      <c r="S69" s="7"/>
      <c r="T69" s="28">
        <f t="shared" ca="1" si="6"/>
        <v>0.97653310667501747</v>
      </c>
      <c r="U69" s="27">
        <f t="shared" ca="1" si="7"/>
        <v>-0.22243271785217977</v>
      </c>
      <c r="V69" s="7"/>
      <c r="W69" s="28">
        <f t="shared" ca="1" si="8"/>
        <v>0.97756020153813494</v>
      </c>
      <c r="X69" s="27">
        <f t="shared" ca="1" si="11"/>
        <v>275.02313348999064</v>
      </c>
      <c r="Y69" s="7"/>
      <c r="Z69" s="28">
        <f t="shared" si="12"/>
        <v>274.97699999999998</v>
      </c>
      <c r="AA69" s="27">
        <f t="shared" si="9"/>
        <v>4.7992540172564464</v>
      </c>
      <c r="AB69" s="7"/>
      <c r="AC69" s="28">
        <f t="shared" ca="1" si="0"/>
        <v>4.6133489990666021E-2</v>
      </c>
      <c r="AD69" s="27">
        <f t="shared" ca="1" si="10"/>
        <v>-1.2701281702391043E-2</v>
      </c>
      <c r="AE69" s="7">
        <v>100</v>
      </c>
    </row>
    <row r="70" spans="1:31" s="26" customFormat="1" x14ac:dyDescent="0.25">
      <c r="A70" s="26">
        <v>50</v>
      </c>
      <c r="B70" s="26">
        <v>635</v>
      </c>
      <c r="C70" s="26">
        <v>11405</v>
      </c>
      <c r="D70" s="26">
        <v>12661</v>
      </c>
      <c r="E70" s="26">
        <v>15118</v>
      </c>
      <c r="F70" s="26">
        <v>13865</v>
      </c>
      <c r="G70" s="27"/>
      <c r="H70" s="7"/>
      <c r="I70" s="28">
        <f t="shared" si="1"/>
        <v>-3713</v>
      </c>
      <c r="J70" s="27">
        <f t="shared" si="1"/>
        <v>-1204</v>
      </c>
      <c r="K70" s="7"/>
      <c r="L70" s="171">
        <f t="shared" si="2"/>
        <v>0.95251862260518161</v>
      </c>
      <c r="M70" s="27">
        <f t="shared" ca="1" si="3"/>
        <v>8.2240487668391861E-7</v>
      </c>
      <c r="N70" s="44"/>
      <c r="O70" s="44"/>
      <c r="P70" s="7"/>
      <c r="Q70" s="28">
        <f t="shared" ca="1" si="4"/>
        <v>-3672.90356756954</v>
      </c>
      <c r="R70" s="27">
        <f t="shared" ca="1" si="5"/>
        <v>-1225.1074155355025</v>
      </c>
      <c r="S70" s="7"/>
      <c r="T70" s="28">
        <f t="shared" ca="1" si="6"/>
        <v>0.95014663743204741</v>
      </c>
      <c r="U70" s="27">
        <f t="shared" ca="1" si="7"/>
        <v>-0.31830581905188621</v>
      </c>
      <c r="V70" s="7"/>
      <c r="W70" s="28">
        <f t="shared" ca="1" si="8"/>
        <v>0.95161175719251889</v>
      </c>
      <c r="X70" s="27">
        <f t="shared" ca="1" si="11"/>
        <v>280.69901907453482</v>
      </c>
      <c r="Y70" s="7"/>
      <c r="Z70" s="28">
        <f t="shared" si="12"/>
        <v>280.69199999999995</v>
      </c>
      <c r="AA70" s="27">
        <f t="shared" si="9"/>
        <v>4.8989995840079228</v>
      </c>
      <c r="AB70" s="7"/>
      <c r="AC70" s="28">
        <f t="shared" ca="1" si="0"/>
        <v>7.0190745348668315E-3</v>
      </c>
      <c r="AD70" s="27">
        <f t="shared" ca="1" si="10"/>
        <v>-1.0369556234763877E-3</v>
      </c>
      <c r="AE70" s="7">
        <v>99</v>
      </c>
    </row>
    <row r="71" spans="1:31" s="26" customFormat="1" x14ac:dyDescent="0.25">
      <c r="A71" s="26">
        <v>51</v>
      </c>
      <c r="B71" s="26">
        <v>630</v>
      </c>
      <c r="C71" s="26">
        <v>11485</v>
      </c>
      <c r="D71" s="26">
        <v>12490</v>
      </c>
      <c r="E71" s="26">
        <v>15059</v>
      </c>
      <c r="F71" s="26">
        <v>14051</v>
      </c>
      <c r="G71" s="27"/>
      <c r="H71" s="7"/>
      <c r="I71" s="28">
        <f t="shared" si="1"/>
        <v>-3574</v>
      </c>
      <c r="J71" s="27">
        <f t="shared" si="1"/>
        <v>-1561</v>
      </c>
      <c r="K71" s="7"/>
      <c r="L71" s="171">
        <f t="shared" si="2"/>
        <v>0.91657590741741846</v>
      </c>
      <c r="M71" s="27">
        <f t="shared" ca="1" si="3"/>
        <v>2.4851286371379202E-7</v>
      </c>
      <c r="N71" s="44"/>
      <c r="O71" s="44"/>
      <c r="P71" s="7"/>
      <c r="Q71" s="28">
        <f t="shared" ca="1" si="4"/>
        <v>-3533.90356756954</v>
      </c>
      <c r="R71" s="27">
        <f t="shared" ca="1" si="5"/>
        <v>-1582.1074155355025</v>
      </c>
      <c r="S71" s="7"/>
      <c r="T71" s="28">
        <f t="shared" ca="1" si="6"/>
        <v>0.91418860581662731</v>
      </c>
      <c r="U71" s="27">
        <f t="shared" ca="1" si="7"/>
        <v>-0.41106109582233386</v>
      </c>
      <c r="V71" s="7"/>
      <c r="W71" s="28">
        <f t="shared" ca="1" si="8"/>
        <v>0.91607739677188138</v>
      </c>
      <c r="X71" s="27">
        <f t="shared" ca="1" si="11"/>
        <v>286.37104855897041</v>
      </c>
      <c r="Y71" s="7"/>
      <c r="Z71" s="28">
        <f t="shared" si="12"/>
        <v>286.36199999999997</v>
      </c>
      <c r="AA71" s="27">
        <f t="shared" si="9"/>
        <v>4.9979597525960013</v>
      </c>
      <c r="AB71" s="7"/>
      <c r="AC71" s="28">
        <f t="shared" ca="1" si="0"/>
        <v>9.0485589704485392E-3</v>
      </c>
      <c r="AD71" s="27">
        <f t="shared" ca="1" si="10"/>
        <v>5.7608535945519179E-2</v>
      </c>
      <c r="AE71" s="7">
        <v>98</v>
      </c>
    </row>
    <row r="72" spans="1:31" s="26" customFormat="1" x14ac:dyDescent="0.25">
      <c r="A72" s="26">
        <v>52</v>
      </c>
      <c r="B72" s="26">
        <v>632</v>
      </c>
      <c r="C72" s="26">
        <v>11566</v>
      </c>
      <c r="D72" s="26">
        <v>12311</v>
      </c>
      <c r="E72" s="26">
        <v>14960</v>
      </c>
      <c r="F72" s="26">
        <v>14211</v>
      </c>
      <c r="G72" s="27"/>
      <c r="H72" s="7"/>
      <c r="I72" s="28">
        <f t="shared" si="1"/>
        <v>-3394</v>
      </c>
      <c r="J72" s="27">
        <f t="shared" si="1"/>
        <v>-1900</v>
      </c>
      <c r="K72" s="7"/>
      <c r="L72" s="171">
        <f t="shared" si="2"/>
        <v>0.87149862383973065</v>
      </c>
      <c r="M72" s="27">
        <f t="shared" ca="1" si="3"/>
        <v>2.5071704952640063E-6</v>
      </c>
      <c r="N72" s="44"/>
      <c r="O72" s="44"/>
      <c r="P72" s="7"/>
      <c r="Q72" s="28">
        <f t="shared" ca="1" si="4"/>
        <v>-3353.90356756954</v>
      </c>
      <c r="R72" s="27">
        <f t="shared" ca="1" si="5"/>
        <v>-1921.1074155355025</v>
      </c>
      <c r="S72" s="7"/>
      <c r="T72" s="28">
        <f t="shared" ca="1" si="6"/>
        <v>0.86762424832903307</v>
      </c>
      <c r="U72" s="27">
        <f t="shared" ca="1" si="7"/>
        <v>-0.49913963594889343</v>
      </c>
      <c r="V72" s="7"/>
      <c r="W72" s="28">
        <f t="shared" ca="1" si="8"/>
        <v>0.86991521912353709</v>
      </c>
      <c r="X72" s="27">
        <f t="shared" ca="1" si="11"/>
        <v>292.05070696470261</v>
      </c>
      <c r="Y72" s="7"/>
      <c r="Z72" s="28">
        <f t="shared" si="12"/>
        <v>292.04999999999995</v>
      </c>
      <c r="AA72" s="27">
        <f t="shared" si="9"/>
        <v>5.0972340804494385</v>
      </c>
      <c r="AB72" s="7"/>
      <c r="AC72" s="28">
        <f t="shared" ca="1" si="0"/>
        <v>7.0696470265829703E-4</v>
      </c>
      <c r="AD72" s="27">
        <f t="shared" ca="1" si="10"/>
        <v>3.5804398708137342E-2</v>
      </c>
      <c r="AE72" s="7">
        <v>97</v>
      </c>
    </row>
    <row r="73" spans="1:31" s="26" customFormat="1" x14ac:dyDescent="0.25">
      <c r="A73" s="26">
        <v>53</v>
      </c>
      <c r="B73" s="26">
        <v>647</v>
      </c>
      <c r="C73" s="26">
        <v>11670</v>
      </c>
      <c r="D73" s="26">
        <v>12148</v>
      </c>
      <c r="E73" s="26">
        <v>14852</v>
      </c>
      <c r="F73" s="26">
        <v>14374</v>
      </c>
      <c r="G73" s="27"/>
      <c r="H73" s="7"/>
      <c r="I73" s="28">
        <f t="shared" si="1"/>
        <v>-3182</v>
      </c>
      <c r="J73" s="27">
        <f t="shared" si="1"/>
        <v>-2226</v>
      </c>
      <c r="K73" s="7"/>
      <c r="L73" s="171">
        <f t="shared" si="2"/>
        <v>0.81645632744652163</v>
      </c>
      <c r="M73" s="27">
        <f t="shared" ca="1" si="3"/>
        <v>9.9385339759312059E-7</v>
      </c>
      <c r="N73" s="44"/>
      <c r="O73" s="44"/>
      <c r="P73" s="7"/>
      <c r="Q73" s="28">
        <f t="shared" ca="1" si="4"/>
        <v>-3141.90356756954</v>
      </c>
      <c r="R73" s="27">
        <f t="shared" ca="1" si="5"/>
        <v>-2247.1074155355027</v>
      </c>
      <c r="S73" s="7"/>
      <c r="T73" s="28">
        <f t="shared" ca="1" si="6"/>
        <v>0.81278178284364422</v>
      </c>
      <c r="U73" s="27">
        <f t="shared" ca="1" si="7"/>
        <v>-0.58384053294375604</v>
      </c>
      <c r="V73" s="7"/>
      <c r="W73" s="28">
        <f t="shared" ca="1" si="8"/>
        <v>0.81545940548488516</v>
      </c>
      <c r="X73" s="27">
        <f t="shared" ca="1" si="11"/>
        <v>297.80572522258296</v>
      </c>
      <c r="Y73" s="7"/>
      <c r="Z73" s="28">
        <f t="shared" si="12"/>
        <v>297.87299999999993</v>
      </c>
      <c r="AA73" s="27">
        <f t="shared" si="9"/>
        <v>5.1988646027930683</v>
      </c>
      <c r="AB73" s="7"/>
      <c r="AC73" s="28">
        <f t="shared" ca="1" si="0"/>
        <v>-6.72747774169693E-2</v>
      </c>
      <c r="AD73" s="27">
        <f t="shared" ca="1" si="10"/>
        <v>8.0543208803135258E-2</v>
      </c>
      <c r="AE73" s="7">
        <v>96</v>
      </c>
    </row>
    <row r="74" spans="1:31" s="26" customFormat="1" x14ac:dyDescent="0.25">
      <c r="A74" s="26">
        <v>54</v>
      </c>
      <c r="B74" s="26">
        <v>615</v>
      </c>
      <c r="C74" s="26">
        <v>11789</v>
      </c>
      <c r="D74" s="26">
        <v>11996</v>
      </c>
      <c r="E74" s="26">
        <v>14736</v>
      </c>
      <c r="F74" s="26">
        <v>14521</v>
      </c>
      <c r="G74" s="27"/>
      <c r="H74" s="7"/>
      <c r="I74" s="28">
        <f t="shared" si="1"/>
        <v>-2947</v>
      </c>
      <c r="J74" s="27">
        <f t="shared" si="1"/>
        <v>-2525</v>
      </c>
      <c r="K74" s="7"/>
      <c r="L74" s="171">
        <f t="shared" si="2"/>
        <v>0.75630714963079937</v>
      </c>
      <c r="M74" s="27">
        <f t="shared" ca="1" si="3"/>
        <v>1.6527181552382108E-6</v>
      </c>
      <c r="N74" s="44"/>
      <c r="O74" s="44"/>
      <c r="P74" s="7"/>
      <c r="Q74" s="28">
        <f t="shared" ca="1" si="4"/>
        <v>-2906.90356756954</v>
      </c>
      <c r="R74" s="27">
        <f t="shared" ca="1" si="5"/>
        <v>-2546.1074155355027</v>
      </c>
      <c r="S74" s="7"/>
      <c r="T74" s="28">
        <f t="shared" ca="1" si="6"/>
        <v>0.75198942723484052</v>
      </c>
      <c r="U74" s="27">
        <f t="shared" ca="1" si="7"/>
        <v>-0.66152632497278641</v>
      </c>
      <c r="V74" s="7"/>
      <c r="W74" s="28">
        <f t="shared" ca="1" si="8"/>
        <v>0.755021568767828</v>
      </c>
      <c r="X74" s="27">
        <f t="shared" ca="1" si="11"/>
        <v>303.42821181032241</v>
      </c>
      <c r="Y74" s="7"/>
      <c r="Z74" s="28">
        <f t="shared" si="12"/>
        <v>303.40799999999996</v>
      </c>
      <c r="AA74" s="27">
        <f t="shared" si="9"/>
        <v>5.2954685768909551</v>
      </c>
      <c r="AB74" s="7"/>
      <c r="AC74" s="28">
        <f t="shared" ca="1" si="0"/>
        <v>2.0211810322450674E-2</v>
      </c>
      <c r="AD74" s="27">
        <f t="shared" ca="1" si="10"/>
        <v>-1.8010213275431397E-2</v>
      </c>
      <c r="AE74" s="7">
        <v>95</v>
      </c>
    </row>
    <row r="75" spans="1:31" s="26" customFormat="1" x14ac:dyDescent="0.25">
      <c r="A75" s="26">
        <v>55</v>
      </c>
      <c r="B75" s="26">
        <v>606</v>
      </c>
      <c r="C75" s="26">
        <v>11922</v>
      </c>
      <c r="D75" s="26">
        <v>11874</v>
      </c>
      <c r="E75" s="26">
        <v>14618</v>
      </c>
      <c r="F75" s="26">
        <v>14660</v>
      </c>
      <c r="G75" s="27"/>
      <c r="H75" s="7"/>
      <c r="I75" s="28">
        <f t="shared" si="1"/>
        <v>-2696</v>
      </c>
      <c r="J75" s="27">
        <f t="shared" si="1"/>
        <v>-2786</v>
      </c>
      <c r="K75" s="7"/>
      <c r="L75" s="171">
        <f t="shared" si="2"/>
        <v>0.69012881454503294</v>
      </c>
      <c r="M75" s="27">
        <f t="shared" ca="1" si="3"/>
        <v>7.3269612674783016E-8</v>
      </c>
      <c r="N75" s="44"/>
      <c r="O75" s="44"/>
      <c r="P75" s="7"/>
      <c r="Q75" s="28">
        <f t="shared" ca="1" si="4"/>
        <v>-2655.90356756954</v>
      </c>
      <c r="R75" s="27">
        <f t="shared" ca="1" si="5"/>
        <v>-2807.1074155355027</v>
      </c>
      <c r="S75" s="7"/>
      <c r="T75" s="28">
        <f t="shared" ca="1" si="6"/>
        <v>0.68705801762713958</v>
      </c>
      <c r="U75" s="27">
        <f t="shared" ca="1" si="7"/>
        <v>-0.72933900630916415</v>
      </c>
      <c r="V75" s="7"/>
      <c r="W75" s="28">
        <f t="shared" ca="1" si="8"/>
        <v>0.69039949814755586</v>
      </c>
      <c r="X75" s="27">
        <f t="shared" ca="1" si="11"/>
        <v>308.77545215126861</v>
      </c>
      <c r="Y75" s="7"/>
      <c r="Z75" s="28">
        <f t="shared" si="12"/>
        <v>308.86199999999997</v>
      </c>
      <c r="AA75" s="27">
        <f t="shared" si="9"/>
        <v>5.390658834294725</v>
      </c>
      <c r="AB75" s="7"/>
      <c r="AC75" s="28">
        <f t="shared" ca="1" si="0"/>
        <v>-8.654784873135668E-2</v>
      </c>
      <c r="AD75" s="27">
        <f t="shared" ca="1" si="10"/>
        <v>2.3026048762176288E-2</v>
      </c>
      <c r="AE75" s="7">
        <v>94</v>
      </c>
    </row>
    <row r="76" spans="1:31" s="26" customFormat="1" x14ac:dyDescent="0.25">
      <c r="A76" s="26">
        <v>56</v>
      </c>
      <c r="B76" s="26">
        <v>618</v>
      </c>
      <c r="C76" s="26">
        <v>12055</v>
      </c>
      <c r="D76" s="26">
        <v>11746</v>
      </c>
      <c r="E76" s="26">
        <v>14463</v>
      </c>
      <c r="F76" s="26">
        <v>14776</v>
      </c>
      <c r="G76" s="27"/>
      <c r="H76" s="7"/>
      <c r="I76" s="28">
        <f t="shared" si="1"/>
        <v>-2408</v>
      </c>
      <c r="J76" s="27">
        <f t="shared" si="1"/>
        <v>-3030</v>
      </c>
      <c r="K76" s="7"/>
      <c r="L76" s="171">
        <f t="shared" si="2"/>
        <v>0.61620112710735853</v>
      </c>
      <c r="M76" s="27">
        <f t="shared" ca="1" si="3"/>
        <v>2.4194832256506541E-10</v>
      </c>
      <c r="N76" s="44"/>
      <c r="O76" s="44"/>
      <c r="P76" s="7"/>
      <c r="Q76" s="28">
        <f t="shared" ca="1" si="4"/>
        <v>-2367.90356756954</v>
      </c>
      <c r="R76" s="27">
        <f t="shared" ca="1" si="5"/>
        <v>-3051.1074155355027</v>
      </c>
      <c r="S76" s="7"/>
      <c r="T76" s="28">
        <f t="shared" ca="1" si="6"/>
        <v>0.61255504564698871</v>
      </c>
      <c r="U76" s="27">
        <f t="shared" ca="1" si="7"/>
        <v>-0.79273476970409196</v>
      </c>
      <c r="V76" s="7"/>
      <c r="W76" s="28">
        <f t="shared" ca="1" si="8"/>
        <v>0.61618557241923677</v>
      </c>
      <c r="X76" s="27">
        <f t="shared" ca="1" si="11"/>
        <v>314.34678053214066</v>
      </c>
      <c r="Y76" s="7"/>
      <c r="Z76" s="28">
        <f t="shared" si="12"/>
        <v>314.42399999999998</v>
      </c>
      <c r="AA76" s="27">
        <f t="shared" si="9"/>
        <v>5.4877340472906502</v>
      </c>
      <c r="AB76" s="7"/>
      <c r="AC76" s="28">
        <f t="shared" ca="1" si="0"/>
        <v>-7.7219467859322322E-2</v>
      </c>
      <c r="AD76" s="27">
        <f t="shared" ca="1" si="10"/>
        <v>9.538470944846722E-2</v>
      </c>
      <c r="AE76" s="7">
        <v>93</v>
      </c>
    </row>
    <row r="77" spans="1:31" s="26" customFormat="1" x14ac:dyDescent="0.25">
      <c r="A77" s="26">
        <v>57</v>
      </c>
      <c r="B77" s="26">
        <v>635</v>
      </c>
      <c r="C77" s="26">
        <v>12218</v>
      </c>
      <c r="D77" s="26">
        <v>11633</v>
      </c>
      <c r="E77" s="26">
        <v>14309</v>
      </c>
      <c r="F77" s="26">
        <v>14888</v>
      </c>
      <c r="G77" s="27"/>
      <c r="H77" s="7"/>
      <c r="I77" s="28">
        <f t="shared" si="1"/>
        <v>-2091</v>
      </c>
      <c r="J77" s="27">
        <f t="shared" si="1"/>
        <v>-3255</v>
      </c>
      <c r="K77" s="7"/>
      <c r="L77" s="171">
        <f t="shared" si="2"/>
        <v>0.53419521040989981</v>
      </c>
      <c r="M77" s="27">
        <f t="shared" ca="1" si="3"/>
        <v>6.3380170103614943E-8</v>
      </c>
      <c r="N77" s="44"/>
      <c r="O77" s="44"/>
      <c r="P77" s="7"/>
      <c r="Q77" s="28">
        <f t="shared" ca="1" si="4"/>
        <v>-2050.90356756954</v>
      </c>
      <c r="R77" s="27">
        <f t="shared" ca="1" si="5"/>
        <v>-3276.1074155355027</v>
      </c>
      <c r="S77" s="7"/>
      <c r="T77" s="28">
        <f t="shared" ca="1" si="6"/>
        <v>0.53055003829383651</v>
      </c>
      <c r="U77" s="27">
        <f t="shared" ca="1" si="7"/>
        <v>-0.85119397775269345</v>
      </c>
      <c r="V77" s="7"/>
      <c r="W77" s="28">
        <f t="shared" ca="1" si="8"/>
        <v>0.5344469645957709</v>
      </c>
      <c r="X77" s="27">
        <f t="shared" ca="1" si="11"/>
        <v>320.08052538268225</v>
      </c>
      <c r="Y77" s="7"/>
      <c r="Z77" s="28">
        <f t="shared" si="12"/>
        <v>320.13899999999995</v>
      </c>
      <c r="AA77" s="27">
        <f t="shared" si="9"/>
        <v>5.5874796140421257</v>
      </c>
      <c r="AB77" s="7"/>
      <c r="AC77" s="28">
        <f t="shared" ca="1" si="0"/>
        <v>-5.847461731769954E-2</v>
      </c>
      <c r="AD77" s="27">
        <f t="shared" ca="1" si="10"/>
        <v>-1.4672409280535703E-2</v>
      </c>
      <c r="AE77" s="7">
        <v>92</v>
      </c>
    </row>
    <row r="78" spans="1:31" s="26" customFormat="1" x14ac:dyDescent="0.25">
      <c r="A78" s="26">
        <v>58</v>
      </c>
      <c r="B78" s="26">
        <v>627</v>
      </c>
      <c r="C78" s="26">
        <v>12385</v>
      </c>
      <c r="D78" s="26">
        <v>11541</v>
      </c>
      <c r="E78" s="26">
        <v>14144</v>
      </c>
      <c r="F78" s="26">
        <v>14982</v>
      </c>
      <c r="G78" s="27"/>
      <c r="H78" s="7"/>
      <c r="I78" s="28">
        <f t="shared" si="1"/>
        <v>-1759</v>
      </c>
      <c r="J78" s="27">
        <f t="shared" si="1"/>
        <v>-3441</v>
      </c>
      <c r="K78" s="7"/>
      <c r="L78" s="171">
        <f t="shared" si="2"/>
        <v>0.44800110722883452</v>
      </c>
      <c r="M78" s="27">
        <f t="shared" ca="1" si="3"/>
        <v>6.0921367445645502E-7</v>
      </c>
      <c r="N78" s="44"/>
      <c r="O78" s="44"/>
      <c r="P78" s="7"/>
      <c r="Q78" s="28">
        <f t="shared" ca="1" si="4"/>
        <v>-1718.90356756954</v>
      </c>
      <c r="R78" s="27">
        <f t="shared" ca="1" si="5"/>
        <v>-3462.1074155355027</v>
      </c>
      <c r="S78" s="7"/>
      <c r="T78" s="28">
        <f t="shared" ca="1" si="6"/>
        <v>0.44466466781671815</v>
      </c>
      <c r="U78" s="27">
        <f t="shared" ca="1" si="7"/>
        <v>-0.89952025640620403</v>
      </c>
      <c r="V78" s="7"/>
      <c r="W78" s="28">
        <f t="shared" ca="1" si="8"/>
        <v>0.44878162864074866</v>
      </c>
      <c r="X78" s="27">
        <f t="shared" ca="1" si="11"/>
        <v>325.68921261347077</v>
      </c>
      <c r="Y78" s="7"/>
      <c r="Z78" s="28">
        <f t="shared" si="12"/>
        <v>325.78199999999993</v>
      </c>
      <c r="AA78" s="27">
        <f t="shared" si="9"/>
        <v>5.685968543732165</v>
      </c>
      <c r="AB78" s="7"/>
      <c r="AC78" s="28">
        <f t="shared" ca="1" si="0"/>
        <v>-9.2787386529153082E-2</v>
      </c>
      <c r="AD78" s="27">
        <f t="shared" ca="1" si="10"/>
        <v>0.12584331442513985</v>
      </c>
      <c r="AE78" s="7">
        <v>91</v>
      </c>
    </row>
    <row r="79" spans="1:31" s="26" customFormat="1" x14ac:dyDescent="0.25">
      <c r="A79" s="26">
        <v>59</v>
      </c>
      <c r="B79" s="26">
        <v>636</v>
      </c>
      <c r="C79" s="26">
        <v>12565</v>
      </c>
      <c r="D79" s="26">
        <v>11468</v>
      </c>
      <c r="E79" s="26">
        <v>13966</v>
      </c>
      <c r="F79" s="26">
        <v>15065</v>
      </c>
      <c r="G79" s="27"/>
      <c r="H79" s="7"/>
      <c r="I79" s="28">
        <f t="shared" si="1"/>
        <v>-1401</v>
      </c>
      <c r="J79" s="27">
        <f t="shared" si="1"/>
        <v>-3597</v>
      </c>
      <c r="K79" s="7"/>
      <c r="L79" s="171">
        <f t="shared" si="2"/>
        <v>0.35613094081680441</v>
      </c>
      <c r="M79" s="27">
        <f t="shared" ca="1" si="3"/>
        <v>5.0034816342235846E-8</v>
      </c>
      <c r="N79" s="44"/>
      <c r="O79" s="44"/>
      <c r="P79" s="7"/>
      <c r="Q79" s="28">
        <f t="shared" ca="1" si="4"/>
        <v>-1360.90356756954</v>
      </c>
      <c r="R79" s="27">
        <f t="shared" ca="1" si="5"/>
        <v>-3618.1074155355027</v>
      </c>
      <c r="S79" s="7"/>
      <c r="T79" s="28">
        <f t="shared" ca="1" si="6"/>
        <v>0.35205333459139171</v>
      </c>
      <c r="U79" s="27">
        <f t="shared" ca="1" si="7"/>
        <v>-0.9400519739865677</v>
      </c>
      <c r="V79" s="7"/>
      <c r="W79" s="28">
        <f t="shared" ca="1" si="8"/>
        <v>0.35635462545271451</v>
      </c>
      <c r="X79" s="27">
        <f t="shared" ca="1" si="11"/>
        <v>331.44367967270159</v>
      </c>
      <c r="Y79" s="7"/>
      <c r="Z79" s="28">
        <f t="shared" si="12"/>
        <v>331.50599999999991</v>
      </c>
      <c r="AA79" s="27">
        <f t="shared" si="9"/>
        <v>5.7858711901163211</v>
      </c>
      <c r="AB79" s="7"/>
      <c r="AC79" s="28">
        <f t="shared" ca="1" si="0"/>
        <v>-6.2320327298323264E-2</v>
      </c>
      <c r="AD79" s="27">
        <f t="shared" ca="1" si="10"/>
        <v>-3.698932420957135E-2</v>
      </c>
      <c r="AE79" s="7">
        <v>90</v>
      </c>
    </row>
    <row r="80" spans="1:31" s="26" customFormat="1" x14ac:dyDescent="0.25">
      <c r="A80" s="26">
        <v>60</v>
      </c>
      <c r="B80" s="26">
        <v>639</v>
      </c>
      <c r="C80" s="26">
        <v>12753</v>
      </c>
      <c r="D80" s="26">
        <v>11403</v>
      </c>
      <c r="E80" s="26">
        <v>13784</v>
      </c>
      <c r="F80" s="26">
        <v>15123</v>
      </c>
      <c r="G80" s="27"/>
      <c r="H80" s="7"/>
      <c r="I80" s="28">
        <f t="shared" si="1"/>
        <v>-1031</v>
      </c>
      <c r="J80" s="27">
        <f t="shared" si="1"/>
        <v>-3720</v>
      </c>
      <c r="K80" s="7"/>
      <c r="L80" s="171">
        <f t="shared" si="2"/>
        <v>0.26024570202901776</v>
      </c>
      <c r="M80" s="27">
        <f t="shared" ca="1" si="3"/>
        <v>2.8987421383932974E-7</v>
      </c>
      <c r="N80" s="44"/>
      <c r="O80" s="44"/>
      <c r="P80" s="7"/>
      <c r="Q80" s="28">
        <f t="shared" ca="1" si="4"/>
        <v>-990.90356756953997</v>
      </c>
      <c r="R80" s="27">
        <f t="shared" ca="1" si="5"/>
        <v>-3741.1074155355027</v>
      </c>
      <c r="S80" s="7"/>
      <c r="T80" s="28">
        <f t="shared" ca="1" si="6"/>
        <v>0.25633771086689228</v>
      </c>
      <c r="U80" s="27">
        <f t="shared" ca="1" si="7"/>
        <v>-0.97200967438646979</v>
      </c>
      <c r="V80" s="7"/>
      <c r="W80" s="28">
        <f t="shared" ca="1" si="8"/>
        <v>0.26078410170754601</v>
      </c>
      <c r="X80" s="27">
        <f t="shared" ca="1" si="11"/>
        <v>337.18596431919946</v>
      </c>
      <c r="Y80" s="7"/>
      <c r="Z80" s="28">
        <f t="shared" si="12"/>
        <v>337.25699999999989</v>
      </c>
      <c r="AA80" s="27">
        <f t="shared" si="9"/>
        <v>5.8862450753985138</v>
      </c>
      <c r="AB80" s="7"/>
      <c r="AC80" s="28">
        <f t="shared" ca="1" si="0"/>
        <v>-7.1035680800434875E-2</v>
      </c>
      <c r="AD80" s="27">
        <f t="shared" ca="1" si="10"/>
        <v>-3.7651203221685137E-2</v>
      </c>
      <c r="AE80" s="7">
        <v>89</v>
      </c>
    </row>
    <row r="81" spans="1:31" s="26" customFormat="1" x14ac:dyDescent="0.25">
      <c r="A81" s="26">
        <v>61</v>
      </c>
      <c r="B81" s="26">
        <v>631</v>
      </c>
      <c r="C81" s="26">
        <v>12929</v>
      </c>
      <c r="D81" s="26">
        <v>11360</v>
      </c>
      <c r="E81" s="26">
        <v>13588</v>
      </c>
      <c r="F81" s="26">
        <v>15156</v>
      </c>
      <c r="G81" s="27"/>
      <c r="H81" s="7"/>
      <c r="I81" s="28">
        <f t="shared" si="1"/>
        <v>-659</v>
      </c>
      <c r="J81" s="27">
        <f t="shared" si="1"/>
        <v>-3796</v>
      </c>
      <c r="K81" s="7"/>
      <c r="L81" s="171">
        <f t="shared" si="2"/>
        <v>0.16298007363629127</v>
      </c>
      <c r="M81" s="27">
        <f t="shared" ca="1" si="3"/>
        <v>2.756563744522437E-6</v>
      </c>
      <c r="N81" s="44"/>
      <c r="O81" s="44"/>
      <c r="P81" s="7"/>
      <c r="Q81" s="28">
        <f t="shared" ca="1" si="4"/>
        <v>-618.90356756953997</v>
      </c>
      <c r="R81" s="27">
        <f t="shared" ca="1" si="5"/>
        <v>-3817.1074155355027</v>
      </c>
      <c r="S81" s="7"/>
      <c r="T81" s="28">
        <f t="shared" ca="1" si="6"/>
        <v>0.16010470539253074</v>
      </c>
      <c r="U81" s="27">
        <f t="shared" ca="1" si="7"/>
        <v>-0.99175589577177525</v>
      </c>
      <c r="V81" s="7"/>
      <c r="W81" s="28">
        <f t="shared" ca="1" si="8"/>
        <v>0.16464036389540937</v>
      </c>
      <c r="X81" s="27">
        <f t="shared" ca="1" si="11"/>
        <v>342.77872803135995</v>
      </c>
      <c r="Y81" s="7"/>
      <c r="Z81" s="28">
        <f t="shared" si="12"/>
        <v>342.93599999999986</v>
      </c>
      <c r="AA81" s="27">
        <f t="shared" si="9"/>
        <v>5.9853623236192712</v>
      </c>
      <c r="AB81" s="7"/>
      <c r="AC81" s="28">
        <f t="shared" ca="1" si="0"/>
        <v>-0.15727196863991821</v>
      </c>
      <c r="AD81" s="27">
        <f t="shared" ca="1" si="10"/>
        <v>6.6043496261556811E-2</v>
      </c>
      <c r="AE81" s="7">
        <v>88</v>
      </c>
    </row>
    <row r="82" spans="1:31" s="26" customFormat="1" x14ac:dyDescent="0.25">
      <c r="A82" s="26">
        <v>62</v>
      </c>
      <c r="B82" s="26">
        <v>629</v>
      </c>
      <c r="C82" s="26">
        <v>13127</v>
      </c>
      <c r="D82" s="26">
        <v>11341</v>
      </c>
      <c r="E82" s="26">
        <v>13403</v>
      </c>
      <c r="F82" s="26">
        <v>15185</v>
      </c>
      <c r="G82" s="27"/>
      <c r="H82" s="7"/>
      <c r="I82" s="28">
        <f t="shared" si="1"/>
        <v>-276</v>
      </c>
      <c r="J82" s="27">
        <f t="shared" si="1"/>
        <v>-3844</v>
      </c>
      <c r="K82" s="7"/>
      <c r="L82" s="171">
        <f t="shared" si="2"/>
        <v>6.4424003641412819E-2</v>
      </c>
      <c r="M82" s="27">
        <f t="shared" ca="1" si="3"/>
        <v>1.4250020469761073E-6</v>
      </c>
      <c r="N82" s="44"/>
      <c r="O82" s="44"/>
      <c r="P82" s="7"/>
      <c r="Q82" s="28">
        <f t="shared" ca="1" si="4"/>
        <v>-235.90356756954</v>
      </c>
      <c r="R82" s="27">
        <f t="shared" ca="1" si="5"/>
        <v>-3865.1074155355027</v>
      </c>
      <c r="S82" s="7"/>
      <c r="T82" s="28">
        <f t="shared" ca="1" si="6"/>
        <v>6.102610029392732E-2</v>
      </c>
      <c r="U82" s="27">
        <f t="shared" ca="1" si="7"/>
        <v>-1.0042271934888103</v>
      </c>
      <c r="V82" s="7"/>
      <c r="W82" s="28">
        <f t="shared" ca="1" si="8"/>
        <v>6.5617738137427786E-2</v>
      </c>
      <c r="X82" s="27">
        <f t="shared" ca="1" si="11"/>
        <v>348.46590168399325</v>
      </c>
      <c r="Y82" s="7"/>
      <c r="Z82" s="28">
        <f t="shared" si="12"/>
        <v>348.59699999999987</v>
      </c>
      <c r="AA82" s="27">
        <f t="shared" si="9"/>
        <v>6.0841654125746709</v>
      </c>
      <c r="AB82" s="7"/>
      <c r="AC82" s="28">
        <f t="shared" ca="1" si="0"/>
        <v>-0.13109831600661437</v>
      </c>
      <c r="AD82" s="27">
        <f t="shared" ca="1" si="10"/>
        <v>-2.3621509449128553E-2</v>
      </c>
      <c r="AE82" s="7">
        <v>87</v>
      </c>
    </row>
    <row r="83" spans="1:31" s="26" customFormat="1" x14ac:dyDescent="0.25">
      <c r="A83" s="26">
        <v>63</v>
      </c>
      <c r="B83" s="26">
        <v>601</v>
      </c>
      <c r="C83" s="26">
        <v>13306</v>
      </c>
      <c r="D83" s="26">
        <v>11336</v>
      </c>
      <c r="E83" s="26">
        <v>13221</v>
      </c>
      <c r="F83" s="26">
        <v>15190</v>
      </c>
      <c r="G83" s="27"/>
      <c r="H83" s="7"/>
      <c r="I83" s="28">
        <f t="shared" si="1"/>
        <v>85</v>
      </c>
      <c r="J83" s="27">
        <f t="shared" si="1"/>
        <v>-3854</v>
      </c>
      <c r="K83" s="7"/>
      <c r="L83" s="171">
        <f t="shared" si="2"/>
        <v>-3.0349946155631882E-2</v>
      </c>
      <c r="M83" s="27">
        <f t="shared" ca="1" si="3"/>
        <v>6.7142169323230618E-6</v>
      </c>
      <c r="N83" s="44"/>
      <c r="O83" s="44"/>
      <c r="P83" s="7"/>
      <c r="Q83" s="28">
        <f t="shared" ca="1" si="4"/>
        <v>125.09643243046</v>
      </c>
      <c r="R83" s="27">
        <f t="shared" ca="1" si="5"/>
        <v>-3875.1074155355027</v>
      </c>
      <c r="S83" s="7"/>
      <c r="T83" s="28">
        <f t="shared" ca="1" si="6"/>
        <v>-3.2361305556192356E-2</v>
      </c>
      <c r="U83" s="27">
        <f t="shared" ca="1" si="7"/>
        <v>-1.0068253805131926</v>
      </c>
      <c r="V83" s="7"/>
      <c r="W83" s="28">
        <f t="shared" ca="1" si="8"/>
        <v>-2.775876554974524E-2</v>
      </c>
      <c r="X83" s="27">
        <f t="shared" ca="1" si="11"/>
        <v>353.78365907690335</v>
      </c>
      <c r="Y83" s="7"/>
      <c r="Z83" s="28">
        <f t="shared" si="12"/>
        <v>354.00599999999986</v>
      </c>
      <c r="AA83" s="27">
        <f t="shared" si="9"/>
        <v>6.178570271815043</v>
      </c>
      <c r="AB83" s="7"/>
      <c r="AC83" s="28">
        <f t="shared" ca="1" si="0"/>
        <v>-0.22234092309651032</v>
      </c>
      <c r="AD83" s="27">
        <f t="shared" ca="1" si="10"/>
        <v>6.6895301157501308E-2</v>
      </c>
      <c r="AE83" s="7">
        <v>86</v>
      </c>
    </row>
    <row r="84" spans="1:31" s="26" customFormat="1" x14ac:dyDescent="0.25">
      <c r="A84" s="26">
        <v>64</v>
      </c>
      <c r="B84" s="26">
        <v>611</v>
      </c>
      <c r="C84" s="26">
        <v>13494</v>
      </c>
      <c r="D84" s="26">
        <v>11352</v>
      </c>
      <c r="E84" s="26">
        <v>13036</v>
      </c>
      <c r="F84" s="26">
        <v>15176</v>
      </c>
      <c r="G84" s="27"/>
      <c r="H84" s="7"/>
      <c r="I84" s="28">
        <f t="shared" si="1"/>
        <v>458</v>
      </c>
      <c r="J84" s="27">
        <f t="shared" si="1"/>
        <v>-3824</v>
      </c>
      <c r="K84" s="7"/>
      <c r="L84" s="171">
        <f t="shared" si="2"/>
        <v>-0.12642316155983924</v>
      </c>
      <c r="M84" s="27">
        <f t="shared" ca="1" si="3"/>
        <v>4.5627400179837646E-6</v>
      </c>
      <c r="N84" s="44"/>
      <c r="O84" s="44"/>
      <c r="P84" s="7"/>
      <c r="Q84" s="28">
        <f t="shared" ca="1" si="4"/>
        <v>498.09643243045997</v>
      </c>
      <c r="R84" s="27">
        <f t="shared" ca="1" si="5"/>
        <v>-3845.1074155355027</v>
      </c>
      <c r="S84" s="7"/>
      <c r="T84" s="28">
        <f t="shared" ca="1" si="6"/>
        <v>-0.12885300190548499</v>
      </c>
      <c r="U84" s="27">
        <f t="shared" ca="1" si="7"/>
        <v>-0.99903081944004557</v>
      </c>
      <c r="V84" s="7"/>
      <c r="W84" s="28">
        <f t="shared" ca="1" si="8"/>
        <v>-0.12428710444028841</v>
      </c>
      <c r="X84" s="27">
        <f ca="1">IF(MOD(ATAN2(U84,W84)*180/PI()-$J$9+360,360)&lt;355,MOD(ATAN2(U84,W84)*180/PI()-$J$9+360,360)+360,MOD(ATAN2(U84,W84)*180/PI()-$J$9+360,360))</f>
        <v>359.29597942493092</v>
      </c>
      <c r="Y84" s="7"/>
      <c r="Z84" s="28">
        <f t="shared" si="12"/>
        <v>359.50499999999988</v>
      </c>
      <c r="AA84" s="27">
        <f t="shared" si="9"/>
        <v>6.2745459273822117</v>
      </c>
      <c r="AB84" s="7"/>
      <c r="AC84" s="28">
        <f t="shared" ref="AC84:AC147" ca="1" si="13">X84-Z84</f>
        <v>-0.20902057506896199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13452</v>
      </c>
      <c r="D85" s="26">
        <v>11311</v>
      </c>
      <c r="E85" s="26">
        <v>12987</v>
      </c>
      <c r="F85" s="26">
        <v>15117</v>
      </c>
      <c r="G85" s="27"/>
      <c r="H85" s="7"/>
      <c r="I85" s="28">
        <f t="shared" ref="I85:J148" si="14">C85-E85</f>
        <v>465</v>
      </c>
      <c r="J85" s="27">
        <f t="shared" si="14"/>
        <v>-3806</v>
      </c>
      <c r="K85" s="7"/>
      <c r="L85" s="171">
        <f>$O$3*SIN(2*PI()/$O$4*($Z85+$O$5))+$O$6</f>
        <v>-0.12663947462602823</v>
      </c>
      <c r="M85" s="27">
        <f t="shared" ref="M85:M148" ca="1" si="15">(W85-L85)^2</f>
        <v>2.7054002188351212E-7</v>
      </c>
      <c r="N85" s="44"/>
      <c r="O85" s="44"/>
      <c r="P85" s="7"/>
      <c r="Q85" s="28">
        <f t="shared" ref="Q85:Q148" ca="1" si="16">I85-$J$4</f>
        <v>505.09643243045997</v>
      </c>
      <c r="R85" s="27">
        <f t="shared" ref="R85:R148" ca="1" si="17">J85-$J$3</f>
        <v>-3827.1074155355027</v>
      </c>
      <c r="S85" s="7"/>
      <c r="T85" s="28">
        <f t="shared" ref="T85:T148" ca="1" si="18">Q85/$J$7</f>
        <v>-0.13066383803000253</v>
      </c>
      <c r="U85" s="27">
        <f t="shared" ref="U85:U148" ca="1" si="19">R85/$J$6</f>
        <v>-0.99435408279615756</v>
      </c>
      <c r="V85" s="7"/>
      <c r="W85" s="28">
        <f t="shared" ref="W85:W148" ca="1" si="20">(T85-U85*SIN(-$J$11*PI()/180))/(COS(-$J$11*PI()/180))</f>
        <v>-0.12611934000702704</v>
      </c>
      <c r="X85" s="27">
        <f ca="1">IF(MOD(ATAN2(U85,W85)*180/PI()-$J$9+360,360)&lt;355,MOD(ATAN2(U85,W85)*180/PI()-$J$9+360,360)+360,MOD(ATAN2(U85,W85)*180/PI()-$J$9+360,360))</f>
        <v>359.43291900672313</v>
      </c>
      <c r="Y85" s="7"/>
      <c r="Z85" s="28">
        <f t="shared" si="12"/>
        <v>359.50499999999988</v>
      </c>
      <c r="AA85" s="27">
        <f t="shared" ref="AA85:AA148" si="21">Z85*PI()/180</f>
        <v>6.2745459273822117</v>
      </c>
      <c r="AB85" s="7"/>
      <c r="AC85" s="28">
        <f t="shared" ca="1" si="13"/>
        <v>-7.2080993276756544E-2</v>
      </c>
      <c r="AD85" s="27"/>
      <c r="AE85" s="7"/>
    </row>
    <row r="86" spans="1:31" s="26" customFormat="1" x14ac:dyDescent="0.25">
      <c r="A86" s="26">
        <v>1</v>
      </c>
      <c r="B86" s="26">
        <v>-583</v>
      </c>
      <c r="C86" s="26">
        <v>13269</v>
      </c>
      <c r="D86" s="26">
        <v>11299</v>
      </c>
      <c r="E86" s="26">
        <v>13163</v>
      </c>
      <c r="F86" s="26">
        <v>15135</v>
      </c>
      <c r="G86" s="27"/>
      <c r="H86" s="7"/>
      <c r="I86" s="28">
        <f t="shared" si="14"/>
        <v>106</v>
      </c>
      <c r="J86" s="27">
        <f t="shared" si="14"/>
        <v>-3836</v>
      </c>
      <c r="K86" s="7"/>
      <c r="L86" s="171">
        <f t="shared" ref="L86:L149" si="22">$O$3*SIN(2*PI()/$O$4*($Z86+$O$5))+$O$6</f>
        <v>-3.5264135544140623E-2</v>
      </c>
      <c r="M86" s="27">
        <f t="shared" ca="1" si="15"/>
        <v>4.2083417897733782E-6</v>
      </c>
      <c r="N86" s="44"/>
      <c r="O86" s="44"/>
      <c r="P86" s="7"/>
      <c r="Q86" s="28">
        <f t="shared" ca="1" si="16"/>
        <v>146.09643243046</v>
      </c>
      <c r="R86" s="27">
        <f t="shared" ca="1" si="17"/>
        <v>-3857.1074155355027</v>
      </c>
      <c r="S86" s="7"/>
      <c r="T86" s="28">
        <f t="shared" ca="1" si="18"/>
        <v>-3.7793813929745027E-2</v>
      </c>
      <c r="U86" s="27">
        <f t="shared" ca="1" si="19"/>
        <v>-1.0021486438693044</v>
      </c>
      <c r="V86" s="7"/>
      <c r="W86" s="28">
        <f t="shared" ca="1" si="20"/>
        <v>-3.3212711212176761E-2</v>
      </c>
      <c r="X86" s="27">
        <f ca="1">MOD(ATAN2(U86,W86)*180/PI()-$J$9+360,360)</f>
        <v>354.10255437806086</v>
      </c>
      <c r="Y86" s="7"/>
      <c r="Z86" s="28">
        <f t="shared" ref="Z86:Z149" si="23">360/40000*B86+Z85</f>
        <v>354.25799999999987</v>
      </c>
      <c r="AA86" s="27">
        <f t="shared" si="21"/>
        <v>6.1829685015300697</v>
      </c>
      <c r="AB86" s="7"/>
      <c r="AC86" s="28">
        <f t="shared" ca="1" si="13"/>
        <v>-0.15544562193900902</v>
      </c>
      <c r="AD86" s="27"/>
      <c r="AE86" s="7"/>
    </row>
    <row r="87" spans="1:31" s="26" customFormat="1" x14ac:dyDescent="0.25">
      <c r="A87" s="26">
        <v>2</v>
      </c>
      <c r="B87" s="26">
        <v>-611</v>
      </c>
      <c r="C87" s="26">
        <v>13080</v>
      </c>
      <c r="D87" s="26">
        <v>11293</v>
      </c>
      <c r="E87" s="26">
        <v>13346</v>
      </c>
      <c r="F87" s="26">
        <v>15127</v>
      </c>
      <c r="G87" s="27"/>
      <c r="H87" s="7"/>
      <c r="I87" s="28">
        <f t="shared" si="14"/>
        <v>-266</v>
      </c>
      <c r="J87" s="27">
        <f t="shared" si="14"/>
        <v>-3834</v>
      </c>
      <c r="K87" s="7"/>
      <c r="L87" s="171">
        <f t="shared" si="22"/>
        <v>6.079847600753658E-2</v>
      </c>
      <c r="M87" s="27">
        <f t="shared" ca="1" si="15"/>
        <v>4.9303905694938366E-6</v>
      </c>
      <c r="N87" s="44"/>
      <c r="O87" s="44"/>
      <c r="P87" s="7"/>
      <c r="Q87" s="28">
        <f t="shared" ca="1" si="16"/>
        <v>-225.90356756954</v>
      </c>
      <c r="R87" s="27">
        <f t="shared" ca="1" si="17"/>
        <v>-3855.1074155355027</v>
      </c>
      <c r="S87" s="7"/>
      <c r="T87" s="28">
        <f t="shared" ca="1" si="18"/>
        <v>5.8439191544616527E-2</v>
      </c>
      <c r="U87" s="27">
        <f t="shared" ca="1" si="19"/>
        <v>-1.001629006464428</v>
      </c>
      <c r="V87" s="7"/>
      <c r="W87" s="28">
        <f t="shared" ca="1" si="20"/>
        <v>6.3018924288738787E-2</v>
      </c>
      <c r="X87" s="27">
        <f ca="1">MOD(ATAN2(U87,W87)*180/PI()-$J$9+360,360)</f>
        <v>348.6042801745441</v>
      </c>
      <c r="Y87" s="7"/>
      <c r="Z87" s="28">
        <f t="shared" si="23"/>
        <v>348.75899999999984</v>
      </c>
      <c r="AA87" s="27">
        <f t="shared" si="21"/>
        <v>6.086992845962901</v>
      </c>
      <c r="AB87" s="7"/>
      <c r="AC87" s="28">
        <f t="shared" ca="1" si="13"/>
        <v>-0.15471982545574292</v>
      </c>
      <c r="AD87" s="27"/>
      <c r="AE87" s="7"/>
    </row>
    <row r="88" spans="1:31" s="26" customFormat="1" x14ac:dyDescent="0.25">
      <c r="A88" s="26">
        <v>3</v>
      </c>
      <c r="B88" s="26">
        <v>-630</v>
      </c>
      <c r="C88" s="26">
        <v>12895</v>
      </c>
      <c r="D88" s="26">
        <v>11320</v>
      </c>
      <c r="E88" s="26">
        <v>13538</v>
      </c>
      <c r="F88" s="26">
        <v>15110</v>
      </c>
      <c r="G88" s="27"/>
      <c r="H88" s="7"/>
      <c r="I88" s="28">
        <f t="shared" si="14"/>
        <v>-643</v>
      </c>
      <c r="J88" s="27">
        <f t="shared" si="14"/>
        <v>-3790</v>
      </c>
      <c r="K88" s="7"/>
      <c r="L88" s="171">
        <f t="shared" si="22"/>
        <v>0.15924677239055846</v>
      </c>
      <c r="M88" s="27">
        <f t="shared" ca="1" si="15"/>
        <v>1.5559254630136065E-6</v>
      </c>
      <c r="N88" s="44"/>
      <c r="O88" s="44"/>
      <c r="P88" s="7"/>
      <c r="Q88" s="28">
        <f t="shared" ca="1" si="16"/>
        <v>-602.90356756953997</v>
      </c>
      <c r="R88" s="27">
        <f t="shared" ca="1" si="17"/>
        <v>-3811.1074155355027</v>
      </c>
      <c r="S88" s="7"/>
      <c r="T88" s="28">
        <f t="shared" ca="1" si="18"/>
        <v>0.15596565139363347</v>
      </c>
      <c r="U88" s="27">
        <f t="shared" ca="1" si="19"/>
        <v>-0.9901969835571458</v>
      </c>
      <c r="V88" s="7"/>
      <c r="W88" s="28">
        <f t="shared" ca="1" si="20"/>
        <v>0.16049413980355817</v>
      </c>
      <c r="X88" s="27">
        <f t="shared" ref="X88:X148" ca="1" si="24">MOD(ATAN2(U88,W88)*180/PI()-$J$9+360,360)</f>
        <v>342.99777152762147</v>
      </c>
      <c r="Y88" s="7"/>
      <c r="Z88" s="28">
        <f t="shared" si="23"/>
        <v>343.08899999999983</v>
      </c>
      <c r="AA88" s="27">
        <f t="shared" si="21"/>
        <v>5.9880326773748225</v>
      </c>
      <c r="AB88" s="7"/>
      <c r="AC88" s="28">
        <f t="shared" ca="1" si="13"/>
        <v>-9.1228472378361403E-2</v>
      </c>
      <c r="AD88" s="27"/>
      <c r="AE88" s="7"/>
    </row>
    <row r="89" spans="1:31" s="26" customFormat="1" x14ac:dyDescent="0.25">
      <c r="A89" s="26">
        <v>4</v>
      </c>
      <c r="B89" s="26">
        <v>-635</v>
      </c>
      <c r="C89" s="26">
        <v>12714</v>
      </c>
      <c r="D89" s="26">
        <v>11372</v>
      </c>
      <c r="E89" s="26">
        <v>13736</v>
      </c>
      <c r="F89" s="26">
        <v>15079</v>
      </c>
      <c r="G89" s="27"/>
      <c r="H89" s="7"/>
      <c r="I89" s="28">
        <f t="shared" si="14"/>
        <v>-1022</v>
      </c>
      <c r="J89" s="27">
        <f t="shared" si="14"/>
        <v>-3707</v>
      </c>
      <c r="K89" s="7"/>
      <c r="L89" s="171">
        <f t="shared" si="22"/>
        <v>0.25689043009165841</v>
      </c>
      <c r="M89" s="27">
        <f t="shared" ca="1" si="15"/>
        <v>2.4024625696515953E-6</v>
      </c>
      <c r="N89" s="44"/>
      <c r="O89" s="44"/>
      <c r="P89" s="7"/>
      <c r="Q89" s="28">
        <f t="shared" ca="1" si="16"/>
        <v>-981.90356756953997</v>
      </c>
      <c r="R89" s="27">
        <f t="shared" ca="1" si="17"/>
        <v>-3728.1074155355027</v>
      </c>
      <c r="S89" s="7"/>
      <c r="T89" s="28">
        <f t="shared" ca="1" si="18"/>
        <v>0.25400949299251258</v>
      </c>
      <c r="U89" s="27">
        <f t="shared" ca="1" si="19"/>
        <v>-0.96863203125477282</v>
      </c>
      <c r="V89" s="7"/>
      <c r="W89" s="28">
        <f t="shared" ca="1" si="20"/>
        <v>0.25844041801730544</v>
      </c>
      <c r="X89" s="27">
        <f t="shared" ca="1" si="24"/>
        <v>337.26531311597773</v>
      </c>
      <c r="Y89" s="7"/>
      <c r="Z89" s="28">
        <f t="shared" si="23"/>
        <v>337.37399999999985</v>
      </c>
      <c r="AA89" s="27">
        <f t="shared" si="21"/>
        <v>5.8882871106233461</v>
      </c>
      <c r="AB89" s="7"/>
      <c r="AC89" s="28">
        <f t="shared" ca="1" si="13"/>
        <v>-0.10868688402212001</v>
      </c>
      <c r="AD89" s="27"/>
      <c r="AE89" s="7"/>
    </row>
    <row r="90" spans="1:31" s="26" customFormat="1" x14ac:dyDescent="0.25">
      <c r="A90" s="26">
        <v>5</v>
      </c>
      <c r="B90" s="26">
        <v>-631</v>
      </c>
      <c r="C90" s="26">
        <v>12522</v>
      </c>
      <c r="D90" s="26">
        <v>11417</v>
      </c>
      <c r="E90" s="26">
        <v>13909</v>
      </c>
      <c r="F90" s="26">
        <v>15006</v>
      </c>
      <c r="G90" s="27"/>
      <c r="H90" s="7"/>
      <c r="I90" s="28">
        <f t="shared" si="14"/>
        <v>-1387</v>
      </c>
      <c r="J90" s="27">
        <f t="shared" si="14"/>
        <v>-3589</v>
      </c>
      <c r="K90" s="7"/>
      <c r="L90" s="171">
        <f t="shared" si="22"/>
        <v>0.35138438608386419</v>
      </c>
      <c r="M90" s="27">
        <f t="shared" ca="1" si="15"/>
        <v>1.7929928255266253E-6</v>
      </c>
      <c r="N90" s="44"/>
      <c r="O90" s="44"/>
      <c r="P90" s="7"/>
      <c r="Q90" s="28">
        <f t="shared" ca="1" si="16"/>
        <v>-1346.90356756954</v>
      </c>
      <c r="R90" s="27">
        <f t="shared" ca="1" si="17"/>
        <v>-3610.1074155355027</v>
      </c>
      <c r="S90" s="7"/>
      <c r="T90" s="28">
        <f t="shared" ca="1" si="18"/>
        <v>0.34843166234235656</v>
      </c>
      <c r="U90" s="27">
        <f t="shared" ca="1" si="19"/>
        <v>-0.93797342436706188</v>
      </c>
      <c r="V90" s="7"/>
      <c r="W90" s="28">
        <f t="shared" ca="1" si="20"/>
        <v>0.35272341290418058</v>
      </c>
      <c r="X90" s="27">
        <f t="shared" ca="1" si="24"/>
        <v>331.59569034849198</v>
      </c>
      <c r="Y90" s="7"/>
      <c r="Z90" s="28">
        <f t="shared" si="23"/>
        <v>331.69499999999988</v>
      </c>
      <c r="AA90" s="27">
        <f t="shared" si="21"/>
        <v>5.7891698624025896</v>
      </c>
      <c r="AB90" s="7"/>
      <c r="AC90" s="28">
        <f t="shared" ca="1" si="13"/>
        <v>-9.9309651507894614E-2</v>
      </c>
      <c r="AD90" s="27"/>
      <c r="AE90" s="7"/>
    </row>
    <row r="91" spans="1:31" s="26" customFormat="1" x14ac:dyDescent="0.25">
      <c r="A91" s="26">
        <v>6</v>
      </c>
      <c r="B91" s="26">
        <v>-632</v>
      </c>
      <c r="C91" s="26">
        <v>12343</v>
      </c>
      <c r="D91" s="26">
        <v>11488</v>
      </c>
      <c r="E91" s="26">
        <v>14075</v>
      </c>
      <c r="F91" s="26">
        <v>14928</v>
      </c>
      <c r="G91" s="27"/>
      <c r="H91" s="7"/>
      <c r="I91" s="28">
        <f t="shared" si="14"/>
        <v>-1732</v>
      </c>
      <c r="J91" s="27">
        <f t="shared" si="14"/>
        <v>-3440</v>
      </c>
      <c r="K91" s="7"/>
      <c r="L91" s="171">
        <f t="shared" si="22"/>
        <v>0.44256280104288825</v>
      </c>
      <c r="M91" s="27">
        <f t="shared" ca="1" si="15"/>
        <v>5.8842219228166057E-7</v>
      </c>
      <c r="N91" s="44"/>
      <c r="O91" s="44"/>
      <c r="P91" s="7"/>
      <c r="Q91" s="28">
        <f t="shared" ca="1" si="16"/>
        <v>-1691.90356756954</v>
      </c>
      <c r="R91" s="27">
        <f t="shared" ca="1" si="17"/>
        <v>-3461.1074155355027</v>
      </c>
      <c r="S91" s="7"/>
      <c r="T91" s="28">
        <f t="shared" ca="1" si="18"/>
        <v>0.43768001419357899</v>
      </c>
      <c r="U91" s="27">
        <f t="shared" ca="1" si="19"/>
        <v>-0.89926043770376574</v>
      </c>
      <c r="V91" s="7"/>
      <c r="W91" s="28">
        <f t="shared" ca="1" si="20"/>
        <v>0.44179571422102148</v>
      </c>
      <c r="X91" s="27">
        <f t="shared" ca="1" si="24"/>
        <v>326.04005592789588</v>
      </c>
      <c r="Y91" s="7"/>
      <c r="Z91" s="28">
        <f t="shared" si="23"/>
        <v>326.00699999999989</v>
      </c>
      <c r="AA91" s="27">
        <f t="shared" si="21"/>
        <v>5.6898955345491524</v>
      </c>
      <c r="AB91" s="7"/>
      <c r="AC91" s="28">
        <f t="shared" ca="1" si="13"/>
        <v>3.305592789598677E-2</v>
      </c>
      <c r="AD91" s="27"/>
      <c r="AE91" s="7"/>
    </row>
    <row r="92" spans="1:31" s="26" customFormat="1" x14ac:dyDescent="0.25">
      <c r="A92" s="26">
        <v>7</v>
      </c>
      <c r="B92" s="26">
        <v>-630</v>
      </c>
      <c r="C92" s="26">
        <v>12180</v>
      </c>
      <c r="D92" s="26">
        <v>11590</v>
      </c>
      <c r="E92" s="26">
        <v>14252</v>
      </c>
      <c r="F92" s="26">
        <v>14838</v>
      </c>
      <c r="G92" s="27"/>
      <c r="H92" s="7"/>
      <c r="I92" s="28">
        <f t="shared" si="14"/>
        <v>-2072</v>
      </c>
      <c r="J92" s="27">
        <f t="shared" si="14"/>
        <v>-3248</v>
      </c>
      <c r="K92" s="7"/>
      <c r="L92" s="171">
        <f t="shared" si="22"/>
        <v>0.52910848652393905</v>
      </c>
      <c r="M92" s="27">
        <f t="shared" ca="1" si="15"/>
        <v>1.7221291423683146E-7</v>
      </c>
      <c r="N92" s="44"/>
      <c r="O92" s="44"/>
      <c r="P92" s="7"/>
      <c r="Q92" s="28">
        <f t="shared" ca="1" si="16"/>
        <v>-2031.90356756954</v>
      </c>
      <c r="R92" s="27">
        <f t="shared" ca="1" si="17"/>
        <v>-3269.1074155355027</v>
      </c>
      <c r="S92" s="7"/>
      <c r="T92" s="28">
        <f t="shared" ca="1" si="18"/>
        <v>0.52563491167014598</v>
      </c>
      <c r="U92" s="27">
        <f t="shared" ca="1" si="19"/>
        <v>-0.84937524683562582</v>
      </c>
      <c r="V92" s="7"/>
      <c r="W92" s="28">
        <f t="shared" ca="1" si="20"/>
        <v>0.52952347196252314</v>
      </c>
      <c r="X92" s="27">
        <f t="shared" ca="1" si="24"/>
        <v>320.26385297340164</v>
      </c>
      <c r="Y92" s="7"/>
      <c r="Z92" s="28">
        <f t="shared" si="23"/>
        <v>320.33699999999988</v>
      </c>
      <c r="AA92" s="27">
        <f t="shared" si="21"/>
        <v>5.590935365961073</v>
      </c>
      <c r="AB92" s="7"/>
      <c r="AC92" s="28">
        <f t="shared" ca="1" si="13"/>
        <v>-7.3147026598235243E-2</v>
      </c>
      <c r="AD92" s="27"/>
      <c r="AE92" s="7"/>
    </row>
    <row r="93" spans="1:31" s="26" customFormat="1" x14ac:dyDescent="0.25">
      <c r="A93" s="26">
        <v>8</v>
      </c>
      <c r="B93" s="26">
        <v>-631</v>
      </c>
      <c r="C93" s="26">
        <v>12034</v>
      </c>
      <c r="D93" s="26">
        <v>11705</v>
      </c>
      <c r="E93" s="26">
        <v>14420</v>
      </c>
      <c r="F93" s="26">
        <v>14743</v>
      </c>
      <c r="G93" s="27"/>
      <c r="H93" s="7"/>
      <c r="I93" s="28">
        <f t="shared" si="14"/>
        <v>-2386</v>
      </c>
      <c r="J93" s="27">
        <f t="shared" si="14"/>
        <v>-3038</v>
      </c>
      <c r="K93" s="7"/>
      <c r="L93" s="171">
        <f t="shared" si="22"/>
        <v>0.61059329619710145</v>
      </c>
      <c r="M93" s="27">
        <f t="shared" ca="1" si="15"/>
        <v>8.0066787801354201E-9</v>
      </c>
      <c r="N93" s="44"/>
      <c r="O93" s="44"/>
      <c r="P93" s="7"/>
      <c r="Q93" s="28">
        <f t="shared" ca="1" si="16"/>
        <v>-2345.90356756954</v>
      </c>
      <c r="R93" s="27">
        <f t="shared" ca="1" si="17"/>
        <v>-3059.1074155355027</v>
      </c>
      <c r="S93" s="7"/>
      <c r="T93" s="28">
        <f t="shared" ca="1" si="18"/>
        <v>0.60686384639850499</v>
      </c>
      <c r="U93" s="27">
        <f t="shared" ca="1" si="19"/>
        <v>-0.79481331932359778</v>
      </c>
      <c r="V93" s="7"/>
      <c r="W93" s="28">
        <f t="shared" ca="1" si="20"/>
        <v>0.6105038161502746</v>
      </c>
      <c r="X93" s="27">
        <f t="shared" ca="1" si="24"/>
        <v>314.67616524158905</v>
      </c>
      <c r="Y93" s="7"/>
      <c r="Z93" s="28">
        <f t="shared" si="23"/>
        <v>314.6579999999999</v>
      </c>
      <c r="AA93" s="27">
        <f t="shared" si="21"/>
        <v>5.4918181177403156</v>
      </c>
      <c r="AB93" s="7"/>
      <c r="AC93" s="28">
        <f t="shared" ca="1" si="13"/>
        <v>1.8165241589144898E-2</v>
      </c>
      <c r="AD93" s="27"/>
      <c r="AE93" s="7"/>
    </row>
    <row r="94" spans="1:31" s="26" customFormat="1" x14ac:dyDescent="0.25">
      <c r="A94" s="26">
        <v>9</v>
      </c>
      <c r="B94" s="26">
        <v>-624</v>
      </c>
      <c r="C94" s="26">
        <v>11883</v>
      </c>
      <c r="D94" s="26">
        <v>11830</v>
      </c>
      <c r="E94" s="26">
        <v>14562</v>
      </c>
      <c r="F94" s="26">
        <v>14618</v>
      </c>
      <c r="G94" s="27"/>
      <c r="H94" s="7"/>
      <c r="I94" s="28">
        <f t="shared" si="14"/>
        <v>-2679</v>
      </c>
      <c r="J94" s="27">
        <f t="shared" si="14"/>
        <v>-2788</v>
      </c>
      <c r="K94" s="7"/>
      <c r="L94" s="171">
        <f t="shared" si="22"/>
        <v>0.68527426781883571</v>
      </c>
      <c r="M94" s="27">
        <f t="shared" ca="1" si="15"/>
        <v>5.326300968950792E-7</v>
      </c>
      <c r="N94" s="44"/>
      <c r="O94" s="44"/>
      <c r="P94" s="7"/>
      <c r="Q94" s="28">
        <f t="shared" ca="1" si="16"/>
        <v>-2638.90356756954</v>
      </c>
      <c r="R94" s="27">
        <f t="shared" ca="1" si="17"/>
        <v>-2809.1074155355027</v>
      </c>
      <c r="S94" s="7"/>
      <c r="T94" s="28">
        <f t="shared" ca="1" si="18"/>
        <v>0.6826602727533112</v>
      </c>
      <c r="U94" s="27">
        <f t="shared" ca="1" si="19"/>
        <v>-0.72985864371404063</v>
      </c>
      <c r="V94" s="7"/>
      <c r="W94" s="28">
        <f t="shared" ca="1" si="20"/>
        <v>0.68600408293028181</v>
      </c>
      <c r="X94" s="27">
        <f t="shared" ca="1" si="24"/>
        <v>308.97847820003074</v>
      </c>
      <c r="Y94" s="7"/>
      <c r="Z94" s="28">
        <f t="shared" si="23"/>
        <v>309.04199999999992</v>
      </c>
      <c r="AA94" s="27">
        <f t="shared" si="21"/>
        <v>5.3938004269483146</v>
      </c>
      <c r="AB94" s="7"/>
      <c r="AC94" s="28">
        <f t="shared" ca="1" si="13"/>
        <v>-6.3521799969180393E-2</v>
      </c>
      <c r="AD94" s="27"/>
      <c r="AE94" s="7"/>
    </row>
    <row r="95" spans="1:31" s="26" customFormat="1" x14ac:dyDescent="0.25">
      <c r="A95" s="26">
        <v>10</v>
      </c>
      <c r="B95" s="26">
        <v>-602</v>
      </c>
      <c r="C95" s="26">
        <v>11750</v>
      </c>
      <c r="D95" s="26">
        <v>11949</v>
      </c>
      <c r="E95" s="26">
        <v>14679</v>
      </c>
      <c r="F95" s="26">
        <v>14476</v>
      </c>
      <c r="G95" s="27"/>
      <c r="H95" s="7"/>
      <c r="I95" s="28">
        <f t="shared" si="14"/>
        <v>-2929</v>
      </c>
      <c r="J95" s="27">
        <f t="shared" si="14"/>
        <v>-2527</v>
      </c>
      <c r="K95" s="7"/>
      <c r="L95" s="171">
        <f t="shared" si="22"/>
        <v>0.75108693710556174</v>
      </c>
      <c r="M95" s="27">
        <f t="shared" ca="1" si="15"/>
        <v>5.1764734530053739E-7</v>
      </c>
      <c r="N95" s="44"/>
      <c r="O95" s="44"/>
      <c r="P95" s="7"/>
      <c r="Q95" s="28">
        <f t="shared" ca="1" si="16"/>
        <v>-2888.90356756954</v>
      </c>
      <c r="R95" s="27">
        <f t="shared" ca="1" si="17"/>
        <v>-2548.1074155355027</v>
      </c>
      <c r="S95" s="7"/>
      <c r="T95" s="28">
        <f t="shared" ca="1" si="18"/>
        <v>0.74733299148608112</v>
      </c>
      <c r="U95" s="27">
        <f t="shared" ca="1" si="19"/>
        <v>-0.66204596237766289</v>
      </c>
      <c r="V95" s="7"/>
      <c r="W95" s="28">
        <f t="shared" ca="1" si="20"/>
        <v>0.75036745997229026</v>
      </c>
      <c r="X95" s="27">
        <f t="shared" ca="1" si="24"/>
        <v>303.62620159704693</v>
      </c>
      <c r="Y95" s="7"/>
      <c r="Z95" s="28">
        <f t="shared" si="23"/>
        <v>303.62399999999991</v>
      </c>
      <c r="AA95" s="27">
        <f t="shared" si="21"/>
        <v>5.299238488075261</v>
      </c>
      <c r="AB95" s="7"/>
      <c r="AC95" s="28">
        <f t="shared" ca="1" si="13"/>
        <v>2.2015970470192769E-3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11627</v>
      </c>
      <c r="D96" s="26">
        <v>12091</v>
      </c>
      <c r="E96" s="26">
        <v>14791</v>
      </c>
      <c r="F96" s="26">
        <v>14319</v>
      </c>
      <c r="G96" s="27"/>
      <c r="H96" s="7"/>
      <c r="I96" s="28">
        <f t="shared" si="14"/>
        <v>-3164</v>
      </c>
      <c r="J96" s="27">
        <f t="shared" si="14"/>
        <v>-2228</v>
      </c>
      <c r="K96" s="7"/>
      <c r="L96" s="171">
        <f t="shared" si="22"/>
        <v>0.81257267399547572</v>
      </c>
      <c r="M96" s="27">
        <f t="shared" ca="1" si="15"/>
        <v>3.1236225422177326E-6</v>
      </c>
      <c r="N96" s="44"/>
      <c r="O96" s="44"/>
      <c r="P96" s="7"/>
      <c r="Q96" s="28">
        <f t="shared" ca="1" si="16"/>
        <v>-3123.90356756954</v>
      </c>
      <c r="R96" s="27">
        <f t="shared" ca="1" si="17"/>
        <v>-2249.1074155355027</v>
      </c>
      <c r="S96" s="7"/>
      <c r="T96" s="28">
        <f t="shared" ca="1" si="18"/>
        <v>0.80812534709488471</v>
      </c>
      <c r="U96" s="27">
        <f t="shared" ca="1" si="19"/>
        <v>-0.58436017034863252</v>
      </c>
      <c r="V96" s="7"/>
      <c r="W96" s="28">
        <f t="shared" ca="1" si="20"/>
        <v>0.81080529668934731</v>
      </c>
      <c r="X96" s="27">
        <f t="shared" ca="1" si="24"/>
        <v>297.98526843138609</v>
      </c>
      <c r="Y96" s="7"/>
      <c r="Z96" s="28">
        <f t="shared" si="23"/>
        <v>297.97199999999992</v>
      </c>
      <c r="AA96" s="27">
        <f t="shared" si="21"/>
        <v>5.2005924787525419</v>
      </c>
      <c r="AB96" s="7"/>
      <c r="AC96" s="28">
        <f t="shared" ca="1" si="13"/>
        <v>1.3268431386165958E-2</v>
      </c>
      <c r="AD96" s="27"/>
      <c r="AE96" s="7"/>
    </row>
    <row r="97" spans="1:31" s="26" customFormat="1" x14ac:dyDescent="0.25">
      <c r="A97" s="26">
        <v>12</v>
      </c>
      <c r="B97" s="26">
        <v>-636</v>
      </c>
      <c r="C97" s="26">
        <v>11518</v>
      </c>
      <c r="D97" s="26">
        <v>12253</v>
      </c>
      <c r="E97" s="26">
        <v>14896</v>
      </c>
      <c r="F97" s="26">
        <v>14162</v>
      </c>
      <c r="G97" s="27"/>
      <c r="H97" s="7"/>
      <c r="I97" s="28">
        <f t="shared" si="14"/>
        <v>-3378</v>
      </c>
      <c r="J97" s="27">
        <f t="shared" si="14"/>
        <v>-1909</v>
      </c>
      <c r="K97" s="7"/>
      <c r="L97" s="171">
        <f t="shared" si="22"/>
        <v>0.86677755003221246</v>
      </c>
      <c r="M97" s="27">
        <f t="shared" ca="1" si="15"/>
        <v>9.8156158936930907E-7</v>
      </c>
      <c r="N97" s="44"/>
      <c r="O97" s="44"/>
      <c r="P97" s="7"/>
      <c r="Q97" s="28">
        <f t="shared" ca="1" si="16"/>
        <v>-3337.90356756954</v>
      </c>
      <c r="R97" s="27">
        <f t="shared" ca="1" si="17"/>
        <v>-1930.1074155355025</v>
      </c>
      <c r="S97" s="7"/>
      <c r="T97" s="28">
        <f t="shared" ca="1" si="18"/>
        <v>0.86348519433013571</v>
      </c>
      <c r="U97" s="27">
        <f t="shared" ca="1" si="19"/>
        <v>-0.50147800427083744</v>
      </c>
      <c r="V97" s="7"/>
      <c r="W97" s="28">
        <f t="shared" ca="1" si="20"/>
        <v>0.86578681213076258</v>
      </c>
      <c r="X97" s="27">
        <f t="shared" ca="1" si="24"/>
        <v>292.28451136341073</v>
      </c>
      <c r="Y97" s="7"/>
      <c r="Z97" s="28">
        <f t="shared" si="23"/>
        <v>292.24799999999993</v>
      </c>
      <c r="AA97" s="27">
        <f t="shared" si="21"/>
        <v>5.1006898323683867</v>
      </c>
      <c r="AB97" s="7"/>
      <c r="AC97" s="28">
        <f t="shared" ca="1" si="13"/>
        <v>3.6511363410795639E-2</v>
      </c>
      <c r="AD97" s="27"/>
      <c r="AE97" s="7"/>
    </row>
    <row r="98" spans="1:31" s="26" customFormat="1" x14ac:dyDescent="0.25">
      <c r="A98" s="26">
        <v>13</v>
      </c>
      <c r="B98" s="26">
        <v>-626</v>
      </c>
      <c r="C98" s="26">
        <v>11450</v>
      </c>
      <c r="D98" s="26">
        <v>12439</v>
      </c>
      <c r="E98" s="26">
        <v>15002</v>
      </c>
      <c r="F98" s="26">
        <v>14013</v>
      </c>
      <c r="G98" s="27"/>
      <c r="H98" s="7"/>
      <c r="I98" s="28">
        <f t="shared" si="14"/>
        <v>-3552</v>
      </c>
      <c r="J98" s="27">
        <f t="shared" si="14"/>
        <v>-1574</v>
      </c>
      <c r="K98" s="7"/>
      <c r="L98" s="171">
        <f t="shared" si="22"/>
        <v>0.91168219754980029</v>
      </c>
      <c r="M98" s="27">
        <f t="shared" ca="1" si="15"/>
        <v>1.6399824974108789E-6</v>
      </c>
      <c r="N98" s="44"/>
      <c r="O98" s="44"/>
      <c r="P98" s="7"/>
      <c r="Q98" s="28">
        <f t="shared" ca="1" si="16"/>
        <v>-3511.90356756954</v>
      </c>
      <c r="R98" s="27">
        <f t="shared" ca="1" si="17"/>
        <v>-1595.1074155355025</v>
      </c>
      <c r="S98" s="7"/>
      <c r="T98" s="28">
        <f t="shared" ca="1" si="18"/>
        <v>0.9084974065681436</v>
      </c>
      <c r="U98" s="27">
        <f t="shared" ca="1" si="19"/>
        <v>-0.41443873895403083</v>
      </c>
      <c r="V98" s="7"/>
      <c r="W98" s="28">
        <f t="shared" ca="1" si="20"/>
        <v>0.91040157953594492</v>
      </c>
      <c r="X98" s="27">
        <f t="shared" ca="1" si="24"/>
        <v>286.68065709491589</v>
      </c>
      <c r="Y98" s="7"/>
      <c r="Z98" s="28">
        <f t="shared" si="23"/>
        <v>286.61399999999992</v>
      </c>
      <c r="AA98" s="27">
        <f t="shared" si="21"/>
        <v>5.0023579823110262</v>
      </c>
      <c r="AB98" s="7"/>
      <c r="AC98" s="28">
        <f t="shared" ca="1" si="13"/>
        <v>6.6657094915967718E-2</v>
      </c>
      <c r="AD98" s="27"/>
      <c r="AE98" s="7"/>
    </row>
    <row r="99" spans="1:31" s="26" customFormat="1" x14ac:dyDescent="0.25">
      <c r="A99" s="26">
        <v>14</v>
      </c>
      <c r="B99" s="26">
        <v>-637</v>
      </c>
      <c r="C99" s="26">
        <v>11369</v>
      </c>
      <c r="D99" s="26">
        <v>12612</v>
      </c>
      <c r="E99" s="26">
        <v>15066</v>
      </c>
      <c r="F99" s="26">
        <v>13824</v>
      </c>
      <c r="G99" s="27"/>
      <c r="H99" s="7"/>
      <c r="I99" s="28">
        <f t="shared" si="14"/>
        <v>-3697</v>
      </c>
      <c r="J99" s="27">
        <f t="shared" si="14"/>
        <v>-1212</v>
      </c>
      <c r="K99" s="7"/>
      <c r="L99" s="171">
        <f t="shared" si="22"/>
        <v>0.94832222251885157</v>
      </c>
      <c r="M99" s="27">
        <f t="shared" ca="1" si="15"/>
        <v>7.0570101481168081E-7</v>
      </c>
      <c r="N99" s="44"/>
      <c r="O99" s="44"/>
      <c r="P99" s="7"/>
      <c r="Q99" s="28">
        <f t="shared" ca="1" si="16"/>
        <v>-3656.90356756954</v>
      </c>
      <c r="R99" s="27">
        <f t="shared" ca="1" si="17"/>
        <v>-1233.1074155355025</v>
      </c>
      <c r="S99" s="7"/>
      <c r="T99" s="28">
        <f t="shared" ca="1" si="18"/>
        <v>0.94600758343315006</v>
      </c>
      <c r="U99" s="27">
        <f t="shared" ca="1" si="19"/>
        <v>-0.32038436867139203</v>
      </c>
      <c r="V99" s="7"/>
      <c r="W99" s="28">
        <f t="shared" ca="1" si="20"/>
        <v>0.94748216239313932</v>
      </c>
      <c r="X99" s="27">
        <f t="shared" ca="1" si="24"/>
        <v>280.88698211891131</v>
      </c>
      <c r="Y99" s="7"/>
      <c r="Z99" s="28">
        <f t="shared" si="23"/>
        <v>280.88099999999991</v>
      </c>
      <c r="AA99" s="27">
        <f t="shared" si="21"/>
        <v>4.9022982562941912</v>
      </c>
      <c r="AB99" s="7"/>
      <c r="AC99" s="28">
        <f t="shared" ca="1" si="13"/>
        <v>5.9821189113904438E-3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11321</v>
      </c>
      <c r="D100" s="26">
        <v>12796</v>
      </c>
      <c r="E100" s="26">
        <v>15120</v>
      </c>
      <c r="F100" s="26">
        <v>13642</v>
      </c>
      <c r="G100" s="27"/>
      <c r="H100" s="7"/>
      <c r="I100" s="28">
        <f t="shared" si="14"/>
        <v>-3799</v>
      </c>
      <c r="J100" s="27">
        <f t="shared" si="14"/>
        <v>-846</v>
      </c>
      <c r="K100" s="7"/>
      <c r="L100" s="171">
        <f t="shared" si="22"/>
        <v>0.97525508177371623</v>
      </c>
      <c r="M100" s="27">
        <f t="shared" ca="1" si="15"/>
        <v>3.3157191101714847E-6</v>
      </c>
      <c r="N100" s="44"/>
      <c r="O100" s="44"/>
      <c r="P100" s="7"/>
      <c r="Q100" s="28">
        <f t="shared" ca="1" si="16"/>
        <v>-3758.90356756954</v>
      </c>
      <c r="R100" s="27">
        <f t="shared" ca="1" si="17"/>
        <v>-867.10741553550247</v>
      </c>
      <c r="S100" s="7"/>
      <c r="T100" s="28">
        <f t="shared" ca="1" si="18"/>
        <v>0.97239405267612022</v>
      </c>
      <c r="U100" s="27">
        <f t="shared" ca="1" si="19"/>
        <v>-0.22529072357900029</v>
      </c>
      <c r="V100" s="7"/>
      <c r="W100" s="28">
        <f t="shared" ca="1" si="20"/>
        <v>0.97343417015857081</v>
      </c>
      <c r="X100" s="27">
        <f t="shared" ca="1" si="24"/>
        <v>275.23543220828822</v>
      </c>
      <c r="Y100" s="7"/>
      <c r="Z100" s="28">
        <f t="shared" si="23"/>
        <v>275.20199999999994</v>
      </c>
      <c r="AA100" s="27">
        <f t="shared" si="21"/>
        <v>4.8031810080734338</v>
      </c>
      <c r="AB100" s="7"/>
      <c r="AC100" s="28">
        <f t="shared" ca="1" si="13"/>
        <v>3.3432208288274978E-2</v>
      </c>
      <c r="AD100" s="27"/>
      <c r="AE100" s="7"/>
    </row>
    <row r="101" spans="1:31" s="26" customFormat="1" x14ac:dyDescent="0.25">
      <c r="A101" s="26">
        <v>16</v>
      </c>
      <c r="B101" s="26">
        <v>-623</v>
      </c>
      <c r="C101" s="26">
        <v>11284</v>
      </c>
      <c r="D101" s="26">
        <v>12976</v>
      </c>
      <c r="E101" s="26">
        <v>15151</v>
      </c>
      <c r="F101" s="26">
        <v>13459</v>
      </c>
      <c r="G101" s="27"/>
      <c r="H101" s="7"/>
      <c r="I101" s="28">
        <f t="shared" si="14"/>
        <v>-3867</v>
      </c>
      <c r="J101" s="27">
        <f t="shared" si="14"/>
        <v>-483</v>
      </c>
      <c r="K101" s="7"/>
      <c r="L101" s="171">
        <f t="shared" si="22"/>
        <v>0.99244546512300968</v>
      </c>
      <c r="M101" s="27">
        <f t="shared" ca="1" si="15"/>
        <v>3.4273318327680273E-6</v>
      </c>
      <c r="N101" s="44"/>
      <c r="O101" s="44"/>
      <c r="P101" s="7"/>
      <c r="Q101" s="28">
        <f t="shared" ca="1" si="16"/>
        <v>-3826.90356756954</v>
      </c>
      <c r="R101" s="27">
        <f t="shared" ca="1" si="17"/>
        <v>-504.10741553550247</v>
      </c>
      <c r="S101" s="7"/>
      <c r="T101" s="28">
        <f t="shared" ca="1" si="18"/>
        <v>0.98998503217143363</v>
      </c>
      <c r="U101" s="27">
        <f t="shared" ca="1" si="19"/>
        <v>-0.13097653459392325</v>
      </c>
      <c r="V101" s="7"/>
      <c r="W101" s="28">
        <f t="shared" ca="1" si="20"/>
        <v>0.99059415968284914</v>
      </c>
      <c r="X101" s="27">
        <f t="shared" ca="1" si="24"/>
        <v>269.7363500563348</v>
      </c>
      <c r="Y101" s="7"/>
      <c r="Z101" s="28">
        <f t="shared" si="23"/>
        <v>269.59499999999991</v>
      </c>
      <c r="AA101" s="27">
        <f t="shared" si="21"/>
        <v>4.7053203969141109</v>
      </c>
      <c r="AB101" s="7"/>
      <c r="AC101" s="28">
        <f t="shared" ca="1" si="13"/>
        <v>0.14135005633488618</v>
      </c>
      <c r="AD101" s="27"/>
      <c r="AE101" s="7"/>
    </row>
    <row r="102" spans="1:31" s="26" customFormat="1" x14ac:dyDescent="0.25">
      <c r="A102" s="26">
        <v>17</v>
      </c>
      <c r="B102" s="26">
        <v>-617</v>
      </c>
      <c r="C102" s="26">
        <v>11266</v>
      </c>
      <c r="D102" s="26">
        <v>13158</v>
      </c>
      <c r="E102" s="26">
        <v>15166</v>
      </c>
      <c r="F102" s="26">
        <v>13274</v>
      </c>
      <c r="G102" s="27"/>
      <c r="H102" s="7"/>
      <c r="I102" s="28">
        <f t="shared" si="14"/>
        <v>-3900</v>
      </c>
      <c r="J102" s="27">
        <f t="shared" si="14"/>
        <v>-116</v>
      </c>
      <c r="K102" s="7"/>
      <c r="L102" s="171">
        <f t="shared" si="22"/>
        <v>1.0001008900588055</v>
      </c>
      <c r="M102" s="27">
        <f t="shared" ca="1" si="15"/>
        <v>1.9761817504756758E-6</v>
      </c>
      <c r="N102" s="44"/>
      <c r="O102" s="44"/>
      <c r="P102" s="7"/>
      <c r="Q102" s="28">
        <f t="shared" ca="1" si="16"/>
        <v>-3859.90356756954</v>
      </c>
      <c r="R102" s="27">
        <f t="shared" ca="1" si="17"/>
        <v>-137.1074155355025</v>
      </c>
      <c r="S102" s="7"/>
      <c r="T102" s="28">
        <f t="shared" ca="1" si="18"/>
        <v>0.99852183104415926</v>
      </c>
      <c r="U102" s="27">
        <f t="shared" ca="1" si="19"/>
        <v>-3.5623070799093305E-2</v>
      </c>
      <c r="V102" s="7"/>
      <c r="W102" s="28">
        <f t="shared" ca="1" si="20"/>
        <v>0.99869512274147465</v>
      </c>
      <c r="X102" s="27">
        <f t="shared" ca="1" si="24"/>
        <v>264.24723326343394</v>
      </c>
      <c r="Y102" s="7"/>
      <c r="Z102" s="28">
        <f t="shared" si="23"/>
        <v>264.04199999999992</v>
      </c>
      <c r="AA102" s="27">
        <f t="shared" si="21"/>
        <v>4.6084022635508664</v>
      </c>
      <c r="AB102" s="7"/>
      <c r="AC102" s="28">
        <f t="shared" ca="1" si="13"/>
        <v>0.20523326343402459</v>
      </c>
      <c r="AD102" s="27"/>
      <c r="AE102" s="7"/>
    </row>
    <row r="103" spans="1:31" s="26" customFormat="1" x14ac:dyDescent="0.25">
      <c r="A103" s="26">
        <v>18</v>
      </c>
      <c r="B103" s="26">
        <v>-615</v>
      </c>
      <c r="C103" s="26">
        <v>11273</v>
      </c>
      <c r="D103" s="26">
        <v>13349</v>
      </c>
      <c r="E103" s="26">
        <v>15170</v>
      </c>
      <c r="F103" s="26">
        <v>13097</v>
      </c>
      <c r="G103" s="27"/>
      <c r="H103" s="7"/>
      <c r="I103" s="28">
        <f t="shared" si="14"/>
        <v>-3897</v>
      </c>
      <c r="J103" s="27">
        <f t="shared" si="14"/>
        <v>252</v>
      </c>
      <c r="K103" s="7"/>
      <c r="L103" s="171">
        <f t="shared" si="22"/>
        <v>0.99838074863001891</v>
      </c>
      <c r="M103" s="27">
        <f t="shared" ca="1" si="15"/>
        <v>8.0787641092448173E-7</v>
      </c>
      <c r="N103" s="44"/>
      <c r="O103" s="44"/>
      <c r="P103" s="7"/>
      <c r="Q103" s="28">
        <f t="shared" ca="1" si="16"/>
        <v>-3856.90356756954</v>
      </c>
      <c r="R103" s="27">
        <f t="shared" ca="1" si="17"/>
        <v>230.8925844644975</v>
      </c>
      <c r="S103" s="7"/>
      <c r="T103" s="28">
        <f t="shared" ca="1" si="18"/>
        <v>0.99774575841936597</v>
      </c>
      <c r="U103" s="27">
        <f t="shared" ca="1" si="19"/>
        <v>5.9990211698174881E-2</v>
      </c>
      <c r="V103" s="7"/>
      <c r="W103" s="28">
        <f t="shared" ca="1" si="20"/>
        <v>0.99748192917599909</v>
      </c>
      <c r="X103" s="27">
        <f t="shared" ca="1" si="24"/>
        <v>258.76266366705522</v>
      </c>
      <c r="Y103" s="7"/>
      <c r="Z103" s="28">
        <f t="shared" si="23"/>
        <v>258.50699999999989</v>
      </c>
      <c r="AA103" s="27">
        <f t="shared" si="21"/>
        <v>4.5117982894529796</v>
      </c>
      <c r="AB103" s="7"/>
      <c r="AC103" s="28">
        <f t="shared" ca="1" si="13"/>
        <v>0.25566366705533028</v>
      </c>
      <c r="AD103" s="27"/>
      <c r="AE103" s="7"/>
    </row>
    <row r="104" spans="1:31" s="26" customFormat="1" x14ac:dyDescent="0.25">
      <c r="A104" s="26">
        <v>19</v>
      </c>
      <c r="B104" s="26">
        <v>-630</v>
      </c>
      <c r="C104" s="26">
        <v>11294</v>
      </c>
      <c r="D104" s="26">
        <v>13538</v>
      </c>
      <c r="E104" s="26">
        <v>15147</v>
      </c>
      <c r="F104" s="26">
        <v>12907</v>
      </c>
      <c r="G104" s="27"/>
      <c r="H104" s="7"/>
      <c r="I104" s="28">
        <f t="shared" si="14"/>
        <v>-3853</v>
      </c>
      <c r="J104" s="27">
        <f t="shared" si="14"/>
        <v>631</v>
      </c>
      <c r="K104" s="7"/>
      <c r="L104" s="171">
        <f t="shared" si="22"/>
        <v>0.98695603295983581</v>
      </c>
      <c r="M104" s="27">
        <f t="shared" ca="1" si="15"/>
        <v>1.7077260590958413E-6</v>
      </c>
      <c r="N104" s="44"/>
      <c r="O104" s="44"/>
      <c r="P104" s="7"/>
      <c r="Q104" s="28">
        <f t="shared" ca="1" si="16"/>
        <v>-3812.90356756954</v>
      </c>
      <c r="R104" s="27">
        <f t="shared" ca="1" si="17"/>
        <v>609.89258446449753</v>
      </c>
      <c r="S104" s="7"/>
      <c r="T104" s="28">
        <f t="shared" ca="1" si="18"/>
        <v>0.98636335992239854</v>
      </c>
      <c r="U104" s="27">
        <f t="shared" ca="1" si="19"/>
        <v>0.15846149992226358</v>
      </c>
      <c r="V104" s="7"/>
      <c r="W104" s="28">
        <f t="shared" ca="1" si="20"/>
        <v>0.98564923302905227</v>
      </c>
      <c r="X104" s="27">
        <f t="shared" ca="1" si="24"/>
        <v>253.07116788340045</v>
      </c>
      <c r="Y104" s="7"/>
      <c r="Z104" s="28">
        <f t="shared" si="23"/>
        <v>252.8369999999999</v>
      </c>
      <c r="AA104" s="27">
        <f t="shared" si="21"/>
        <v>4.412838120864901</v>
      </c>
      <c r="AB104" s="7"/>
      <c r="AC104" s="28">
        <f t="shared" ca="1" si="13"/>
        <v>0.23416788340054495</v>
      </c>
      <c r="AD104" s="27"/>
      <c r="AE104" s="7"/>
    </row>
    <row r="105" spans="1:31" s="26" customFormat="1" x14ac:dyDescent="0.25">
      <c r="A105" s="26">
        <v>20</v>
      </c>
      <c r="B105" s="26">
        <v>-628</v>
      </c>
      <c r="C105" s="26">
        <v>11341</v>
      </c>
      <c r="D105" s="26">
        <v>13725</v>
      </c>
      <c r="E105" s="26">
        <v>15114</v>
      </c>
      <c r="F105" s="26">
        <v>12722</v>
      </c>
      <c r="G105" s="27"/>
      <c r="H105" s="7"/>
      <c r="I105" s="28">
        <f t="shared" si="14"/>
        <v>-3773</v>
      </c>
      <c r="J105" s="27">
        <f t="shared" si="14"/>
        <v>1003</v>
      </c>
      <c r="K105" s="7"/>
      <c r="L105" s="171">
        <f t="shared" si="22"/>
        <v>0.96594586210096367</v>
      </c>
      <c r="M105" s="27">
        <f t="shared" ca="1" si="15"/>
        <v>2.056296891284531E-6</v>
      </c>
      <c r="N105" s="44"/>
      <c r="O105" s="44"/>
      <c r="P105" s="7"/>
      <c r="Q105" s="28">
        <f t="shared" ca="1" si="16"/>
        <v>-3732.90356756954</v>
      </c>
      <c r="R105" s="27">
        <f t="shared" ca="1" si="17"/>
        <v>981.89258446449753</v>
      </c>
      <c r="S105" s="7"/>
      <c r="T105" s="28">
        <f t="shared" ca="1" si="18"/>
        <v>0.96566808992791209</v>
      </c>
      <c r="U105" s="27">
        <f t="shared" ca="1" si="19"/>
        <v>0.25511405722928471</v>
      </c>
      <c r="V105" s="7"/>
      <c r="W105" s="28">
        <f t="shared" ca="1" si="20"/>
        <v>0.9645118827108452</v>
      </c>
      <c r="X105" s="27">
        <f t="shared" ca="1" si="24"/>
        <v>247.38888842161941</v>
      </c>
      <c r="Y105" s="7"/>
      <c r="Z105" s="28">
        <f t="shared" si="23"/>
        <v>247.18499999999992</v>
      </c>
      <c r="AA105" s="27">
        <f t="shared" si="21"/>
        <v>4.314192111542182</v>
      </c>
      <c r="AB105" s="7"/>
      <c r="AC105" s="28">
        <f t="shared" ca="1" si="13"/>
        <v>0.20388842161949583</v>
      </c>
      <c r="AD105" s="27"/>
      <c r="AE105" s="7"/>
    </row>
    <row r="106" spans="1:31" s="26" customFormat="1" x14ac:dyDescent="0.25">
      <c r="A106" s="26">
        <v>21</v>
      </c>
      <c r="B106" s="26">
        <v>-622</v>
      </c>
      <c r="C106" s="26">
        <v>11387</v>
      </c>
      <c r="D106" s="26">
        <v>13893</v>
      </c>
      <c r="E106" s="26">
        <v>15042</v>
      </c>
      <c r="F106" s="26">
        <v>12536</v>
      </c>
      <c r="G106" s="27"/>
      <c r="H106" s="7"/>
      <c r="I106" s="28">
        <f t="shared" si="14"/>
        <v>-3655</v>
      </c>
      <c r="J106" s="27">
        <f t="shared" si="14"/>
        <v>1357</v>
      </c>
      <c r="K106" s="7"/>
      <c r="L106" s="171">
        <f t="shared" si="22"/>
        <v>0.93586796913625858</v>
      </c>
      <c r="M106" s="27">
        <f t="shared" ca="1" si="15"/>
        <v>5.3011019329612102E-6</v>
      </c>
      <c r="N106" s="44"/>
      <c r="O106" s="44"/>
      <c r="P106" s="7"/>
      <c r="Q106" s="28">
        <f t="shared" ca="1" si="16"/>
        <v>-3614.90356756954</v>
      </c>
      <c r="R106" s="27">
        <f t="shared" ca="1" si="17"/>
        <v>1335.8925844644975</v>
      </c>
      <c r="S106" s="7"/>
      <c r="T106" s="28">
        <f t="shared" ca="1" si="18"/>
        <v>0.93514256668604478</v>
      </c>
      <c r="U106" s="27">
        <f t="shared" ca="1" si="19"/>
        <v>0.34708987789241769</v>
      </c>
      <c r="V106" s="7"/>
      <c r="W106" s="28">
        <f t="shared" ca="1" si="20"/>
        <v>0.93356555693750676</v>
      </c>
      <c r="X106" s="27">
        <f t="shared" ca="1" si="24"/>
        <v>241.80977492998738</v>
      </c>
      <c r="Y106" s="7"/>
      <c r="Z106" s="28">
        <f t="shared" si="23"/>
        <v>241.5869999999999</v>
      </c>
      <c r="AA106" s="27">
        <f t="shared" si="21"/>
        <v>4.2164885800155387</v>
      </c>
      <c r="AB106" s="7"/>
      <c r="AC106" s="28">
        <f t="shared" ca="1" si="13"/>
        <v>0.22277492998748016</v>
      </c>
      <c r="AD106" s="27"/>
      <c r="AE106" s="7"/>
    </row>
    <row r="107" spans="1:31" s="26" customFormat="1" x14ac:dyDescent="0.25">
      <c r="A107" s="26">
        <v>22</v>
      </c>
      <c r="B107" s="26">
        <v>-641</v>
      </c>
      <c r="C107" s="26">
        <v>11466</v>
      </c>
      <c r="D107" s="26">
        <v>14076</v>
      </c>
      <c r="E107" s="26">
        <v>14974</v>
      </c>
      <c r="F107" s="26">
        <v>12363</v>
      </c>
      <c r="G107" s="27"/>
      <c r="H107" s="7"/>
      <c r="I107" s="28">
        <f t="shared" si="14"/>
        <v>-3508</v>
      </c>
      <c r="J107" s="27">
        <f t="shared" si="14"/>
        <v>1713</v>
      </c>
      <c r="K107" s="7"/>
      <c r="L107" s="171">
        <f t="shared" si="22"/>
        <v>0.89552518556007832</v>
      </c>
      <c r="M107" s="27">
        <f t="shared" ca="1" si="15"/>
        <v>1.684640955309766E-7</v>
      </c>
      <c r="N107" s="44"/>
      <c r="O107" s="44"/>
      <c r="P107" s="7"/>
      <c r="Q107" s="28">
        <f t="shared" ca="1" si="16"/>
        <v>-3467.90356756954</v>
      </c>
      <c r="R107" s="27">
        <f t="shared" ca="1" si="17"/>
        <v>1691.8925844644975</v>
      </c>
      <c r="S107" s="7"/>
      <c r="T107" s="28">
        <f t="shared" ca="1" si="18"/>
        <v>0.89711500807117606</v>
      </c>
      <c r="U107" s="27">
        <f t="shared" ca="1" si="19"/>
        <v>0.43958533596042709</v>
      </c>
      <c r="V107" s="7"/>
      <c r="W107" s="28">
        <f t="shared" ca="1" si="20"/>
        <v>0.89511474178130834</v>
      </c>
      <c r="X107" s="27">
        <f t="shared" ca="1" si="24"/>
        <v>236.04901057969983</v>
      </c>
      <c r="Y107" s="7"/>
      <c r="Z107" s="28">
        <f t="shared" si="23"/>
        <v>235.8179999999999</v>
      </c>
      <c r="AA107" s="27">
        <f t="shared" si="21"/>
        <v>4.1158005354679865</v>
      </c>
      <c r="AB107" s="7"/>
      <c r="AC107" s="28">
        <f t="shared" ca="1" si="13"/>
        <v>0.23101057969992667</v>
      </c>
      <c r="AD107" s="27"/>
      <c r="AE107" s="7"/>
    </row>
    <row r="108" spans="1:31" s="26" customFormat="1" x14ac:dyDescent="0.25">
      <c r="A108" s="26">
        <v>23</v>
      </c>
      <c r="B108" s="26">
        <v>-627</v>
      </c>
      <c r="C108" s="26">
        <v>11558</v>
      </c>
      <c r="D108" s="26">
        <v>14239</v>
      </c>
      <c r="E108" s="26">
        <v>14879</v>
      </c>
      <c r="F108" s="26">
        <v>12195</v>
      </c>
      <c r="G108" s="27"/>
      <c r="H108" s="7"/>
      <c r="I108" s="28">
        <f t="shared" si="14"/>
        <v>-3321</v>
      </c>
      <c r="J108" s="27">
        <f t="shared" si="14"/>
        <v>2044</v>
      </c>
      <c r="K108" s="7"/>
      <c r="L108" s="171">
        <f t="shared" si="22"/>
        <v>0.84727428403808169</v>
      </c>
      <c r="M108" s="27">
        <f t="shared" ca="1" si="15"/>
        <v>8.6193654663235644E-7</v>
      </c>
      <c r="N108" s="44"/>
      <c r="O108" s="44"/>
      <c r="P108" s="7"/>
      <c r="Q108" s="28">
        <f t="shared" ca="1" si="16"/>
        <v>-3280.90356756954</v>
      </c>
      <c r="R108" s="27">
        <f t="shared" ca="1" si="17"/>
        <v>2022.8925844644975</v>
      </c>
      <c r="S108" s="7"/>
      <c r="T108" s="28">
        <f t="shared" ca="1" si="18"/>
        <v>0.84873981445906421</v>
      </c>
      <c r="U108" s="27">
        <f t="shared" ca="1" si="19"/>
        <v>0.5255853264674808</v>
      </c>
      <c r="V108" s="7"/>
      <c r="W108" s="28">
        <f t="shared" ca="1" si="20"/>
        <v>0.84634587865968691</v>
      </c>
      <c r="X108" s="27">
        <f t="shared" ca="1" si="24"/>
        <v>230.36387832798573</v>
      </c>
      <c r="Y108" s="7"/>
      <c r="Z108" s="28">
        <f t="shared" si="23"/>
        <v>230.1749999999999</v>
      </c>
      <c r="AA108" s="27">
        <f t="shared" si="21"/>
        <v>4.0173116057779463</v>
      </c>
      <c r="AB108" s="7"/>
      <c r="AC108" s="28">
        <f t="shared" ca="1" si="13"/>
        <v>0.18887832798583304</v>
      </c>
      <c r="AD108" s="27"/>
      <c r="AE108" s="7"/>
    </row>
    <row r="109" spans="1:31" s="26" customFormat="1" x14ac:dyDescent="0.25">
      <c r="A109" s="26">
        <v>24</v>
      </c>
      <c r="B109" s="26">
        <v>-626</v>
      </c>
      <c r="C109" s="26">
        <v>11667</v>
      </c>
      <c r="D109" s="26">
        <v>14402</v>
      </c>
      <c r="E109" s="26">
        <v>14777</v>
      </c>
      <c r="F109" s="26">
        <v>12041</v>
      </c>
      <c r="G109" s="27"/>
      <c r="H109" s="7"/>
      <c r="I109" s="28">
        <f t="shared" si="14"/>
        <v>-3110</v>
      </c>
      <c r="J109" s="27">
        <f t="shared" si="14"/>
        <v>2361</v>
      </c>
      <c r="K109" s="7"/>
      <c r="L109" s="171">
        <f t="shared" si="22"/>
        <v>0.79089839355751068</v>
      </c>
      <c r="M109" s="27">
        <f t="shared" ca="1" si="15"/>
        <v>2.3678481014706005E-7</v>
      </c>
      <c r="N109" s="44"/>
      <c r="O109" s="44"/>
      <c r="P109" s="7"/>
      <c r="Q109" s="28">
        <f t="shared" ca="1" si="16"/>
        <v>-3069.90356756954</v>
      </c>
      <c r="R109" s="27">
        <f t="shared" ca="1" si="17"/>
        <v>2339.8925844644973</v>
      </c>
      <c r="S109" s="7"/>
      <c r="T109" s="28">
        <f t="shared" ca="1" si="18"/>
        <v>0.7941560398486065</v>
      </c>
      <c r="U109" s="27">
        <f t="shared" ca="1" si="19"/>
        <v>0.60794785514039928</v>
      </c>
      <c r="V109" s="7"/>
      <c r="W109" s="28">
        <f t="shared" ca="1" si="20"/>
        <v>0.79138499895220649</v>
      </c>
      <c r="X109" s="27">
        <f t="shared" ca="1" si="24"/>
        <v>224.67264263334255</v>
      </c>
      <c r="Y109" s="7"/>
      <c r="Z109" s="28">
        <f t="shared" si="23"/>
        <v>224.54099999999991</v>
      </c>
      <c r="AA109" s="27">
        <f t="shared" si="21"/>
        <v>3.9189797557205854</v>
      </c>
      <c r="AB109" s="7"/>
      <c r="AC109" s="28">
        <f t="shared" ca="1" si="13"/>
        <v>0.13164263334263637</v>
      </c>
      <c r="AD109" s="27"/>
      <c r="AE109" s="7"/>
    </row>
    <row r="110" spans="1:31" s="26" customFormat="1" x14ac:dyDescent="0.25">
      <c r="A110" s="26">
        <v>25</v>
      </c>
      <c r="B110" s="26">
        <v>-622</v>
      </c>
      <c r="C110" s="26">
        <v>11786</v>
      </c>
      <c r="D110" s="26">
        <v>14542</v>
      </c>
      <c r="E110" s="26">
        <v>14654</v>
      </c>
      <c r="F110" s="26">
        <v>11892</v>
      </c>
      <c r="G110" s="27"/>
      <c r="H110" s="7"/>
      <c r="I110" s="28">
        <f t="shared" si="14"/>
        <v>-2868</v>
      </c>
      <c r="J110" s="27">
        <f t="shared" si="14"/>
        <v>2650</v>
      </c>
      <c r="K110" s="7"/>
      <c r="L110" s="171">
        <f t="shared" si="22"/>
        <v>0.72730439941563463</v>
      </c>
      <c r="M110" s="27">
        <f t="shared" ca="1" si="15"/>
        <v>1.284771215479808E-6</v>
      </c>
      <c r="N110" s="44"/>
      <c r="O110" s="44"/>
      <c r="P110" s="7"/>
      <c r="Q110" s="28">
        <f t="shared" ca="1" si="16"/>
        <v>-2827.90356756954</v>
      </c>
      <c r="R110" s="27">
        <f t="shared" ca="1" si="17"/>
        <v>2628.8925844644973</v>
      </c>
      <c r="S110" s="7"/>
      <c r="T110" s="28">
        <f t="shared" ca="1" si="18"/>
        <v>0.7315528481152852</v>
      </c>
      <c r="U110" s="27">
        <f t="shared" ca="1" si="19"/>
        <v>0.68303546014504746</v>
      </c>
      <c r="V110" s="7"/>
      <c r="W110" s="28">
        <f t="shared" ca="1" si="20"/>
        <v>0.72843787690349215</v>
      </c>
      <c r="X110" s="27">
        <f t="shared" ca="1" si="24"/>
        <v>219.04676091944896</v>
      </c>
      <c r="Y110" s="7"/>
      <c r="Z110" s="28">
        <f t="shared" si="23"/>
        <v>218.9429999999999</v>
      </c>
      <c r="AA110" s="27">
        <f t="shared" si="21"/>
        <v>3.8212762241939435</v>
      </c>
      <c r="AB110" s="7"/>
      <c r="AC110" s="28">
        <f t="shared" ca="1" si="13"/>
        <v>0.10376091944905852</v>
      </c>
      <c r="AD110" s="27"/>
      <c r="AE110" s="7"/>
    </row>
    <row r="111" spans="1:31" s="26" customFormat="1" x14ac:dyDescent="0.25">
      <c r="A111" s="26">
        <v>26</v>
      </c>
      <c r="B111" s="26">
        <v>-600</v>
      </c>
      <c r="C111" s="26">
        <v>11923</v>
      </c>
      <c r="D111" s="26">
        <v>14672</v>
      </c>
      <c r="E111" s="26">
        <v>14527</v>
      </c>
      <c r="F111" s="26">
        <v>11767</v>
      </c>
      <c r="G111" s="27"/>
      <c r="H111" s="7"/>
      <c r="I111" s="28">
        <f t="shared" si="14"/>
        <v>-2604</v>
      </c>
      <c r="J111" s="27">
        <f t="shared" si="14"/>
        <v>2905</v>
      </c>
      <c r="K111" s="7"/>
      <c r="L111" s="171">
        <f t="shared" si="22"/>
        <v>0.65937053675079171</v>
      </c>
      <c r="M111" s="27">
        <f t="shared" ca="1" si="15"/>
        <v>2.202845476298485E-7</v>
      </c>
      <c r="N111" s="44"/>
      <c r="O111" s="44"/>
      <c r="P111" s="7"/>
      <c r="Q111" s="28">
        <f t="shared" ca="1" si="16"/>
        <v>-2563.90356756954</v>
      </c>
      <c r="R111" s="27">
        <f t="shared" ca="1" si="17"/>
        <v>2883.8925844644973</v>
      </c>
      <c r="S111" s="7"/>
      <c r="T111" s="28">
        <f t="shared" ca="1" si="18"/>
        <v>0.66325845713348031</v>
      </c>
      <c r="U111" s="27">
        <f t="shared" ca="1" si="19"/>
        <v>0.74928922926679575</v>
      </c>
      <c r="V111" s="7"/>
      <c r="W111" s="28">
        <f t="shared" ca="1" si="20"/>
        <v>0.6598398815575488</v>
      </c>
      <c r="X111" s="27">
        <f t="shared" ca="1" si="24"/>
        <v>213.57220642720688</v>
      </c>
      <c r="Y111" s="7"/>
      <c r="Z111" s="28">
        <f t="shared" si="23"/>
        <v>213.54299999999989</v>
      </c>
      <c r="AA111" s="27">
        <f t="shared" si="21"/>
        <v>3.7270284445862494</v>
      </c>
      <c r="AB111" s="7"/>
      <c r="AC111" s="28">
        <f t="shared" ca="1" si="13"/>
        <v>2.9206427206986518E-2</v>
      </c>
      <c r="AD111" s="27"/>
      <c r="AE111" s="7"/>
    </row>
    <row r="112" spans="1:31" s="26" customFormat="1" x14ac:dyDescent="0.25">
      <c r="A112" s="26">
        <v>27</v>
      </c>
      <c r="B112" s="26">
        <v>-622</v>
      </c>
      <c r="C112" s="26">
        <v>12063</v>
      </c>
      <c r="D112" s="26">
        <v>14791</v>
      </c>
      <c r="E112" s="26">
        <v>14374</v>
      </c>
      <c r="F112" s="26">
        <v>11647</v>
      </c>
      <c r="G112" s="27"/>
      <c r="H112" s="7"/>
      <c r="I112" s="28">
        <f t="shared" si="14"/>
        <v>-2311</v>
      </c>
      <c r="J112" s="27">
        <f t="shared" si="14"/>
        <v>3144</v>
      </c>
      <c r="K112" s="7"/>
      <c r="L112" s="171">
        <f t="shared" si="22"/>
        <v>0.58276735692744619</v>
      </c>
      <c r="M112" s="27">
        <f t="shared" ca="1" si="15"/>
        <v>9.8291444957293705E-7</v>
      </c>
      <c r="N112" s="44"/>
      <c r="O112" s="44"/>
      <c r="P112" s="7"/>
      <c r="Q112" s="28">
        <f t="shared" ca="1" si="16"/>
        <v>-2270.90356756954</v>
      </c>
      <c r="R112" s="27">
        <f t="shared" ca="1" si="17"/>
        <v>3122.8925844644973</v>
      </c>
      <c r="S112" s="7"/>
      <c r="T112" s="28">
        <f t="shared" ca="1" si="18"/>
        <v>0.58746203077867398</v>
      </c>
      <c r="U112" s="27">
        <f t="shared" ca="1" si="19"/>
        <v>0.81138589914953241</v>
      </c>
      <c r="V112" s="7"/>
      <c r="W112" s="28">
        <f t="shared" ca="1" si="20"/>
        <v>0.58375877734763781</v>
      </c>
      <c r="X112" s="27">
        <f t="shared" ca="1" si="24"/>
        <v>207.93784356957644</v>
      </c>
      <c r="Y112" s="7"/>
      <c r="Z112" s="28">
        <f t="shared" si="23"/>
        <v>207.94499999999988</v>
      </c>
      <c r="AA112" s="27">
        <f t="shared" si="21"/>
        <v>3.6293249130596066</v>
      </c>
      <c r="AB112" s="7"/>
      <c r="AC112" s="28">
        <f t="shared" ca="1" si="13"/>
        <v>-7.1564304234357223E-3</v>
      </c>
      <c r="AD112" s="27"/>
      <c r="AE112" s="7"/>
    </row>
    <row r="113" spans="1:31" s="26" customFormat="1" x14ac:dyDescent="0.25">
      <c r="A113" s="26">
        <v>28</v>
      </c>
      <c r="B113" s="26">
        <v>-634</v>
      </c>
      <c r="C113" s="26">
        <v>12232</v>
      </c>
      <c r="D113" s="26">
        <v>14896</v>
      </c>
      <c r="E113" s="26">
        <v>14226</v>
      </c>
      <c r="F113" s="26">
        <v>11547</v>
      </c>
      <c r="G113" s="27"/>
      <c r="H113" s="7"/>
      <c r="I113" s="28">
        <f t="shared" si="14"/>
        <v>-1994</v>
      </c>
      <c r="J113" s="27">
        <f t="shared" si="14"/>
        <v>3349</v>
      </c>
      <c r="K113" s="7"/>
      <c r="L113" s="171">
        <f t="shared" si="22"/>
        <v>0.49896252506261618</v>
      </c>
      <c r="M113" s="27">
        <f t="shared" ca="1" si="15"/>
        <v>6.4866365558063453E-6</v>
      </c>
      <c r="N113" s="44"/>
      <c r="O113" s="44"/>
      <c r="P113" s="7"/>
      <c r="Q113" s="28">
        <f t="shared" ca="1" si="16"/>
        <v>-1953.90356756954</v>
      </c>
      <c r="R113" s="27">
        <f t="shared" ca="1" si="17"/>
        <v>3327.8925844644973</v>
      </c>
      <c r="S113" s="7"/>
      <c r="T113" s="28">
        <f t="shared" ca="1" si="18"/>
        <v>0.50545702342552179</v>
      </c>
      <c r="U113" s="27">
        <f t="shared" ca="1" si="19"/>
        <v>0.8646487331493693</v>
      </c>
      <c r="V113" s="7"/>
      <c r="W113" s="28">
        <f t="shared" ca="1" si="20"/>
        <v>0.5015094126839702</v>
      </c>
      <c r="X113" s="27">
        <f t="shared" ca="1" si="24"/>
        <v>202.31876600374653</v>
      </c>
      <c r="Y113" s="7"/>
      <c r="Z113" s="28">
        <f t="shared" si="23"/>
        <v>202.23899999999989</v>
      </c>
      <c r="AA113" s="27">
        <f t="shared" si="21"/>
        <v>3.5297364259408104</v>
      </c>
      <c r="AB113" s="7"/>
      <c r="AC113" s="28">
        <f t="shared" ca="1" si="13"/>
        <v>7.9766003746641445E-2</v>
      </c>
      <c r="AD113" s="27"/>
      <c r="AE113" s="7"/>
    </row>
    <row r="114" spans="1:31" s="26" customFormat="1" x14ac:dyDescent="0.25">
      <c r="A114" s="26">
        <v>29</v>
      </c>
      <c r="B114" s="26">
        <v>-631</v>
      </c>
      <c r="C114" s="26">
        <v>12399</v>
      </c>
      <c r="D114" s="26">
        <v>14978</v>
      </c>
      <c r="E114" s="26">
        <v>14041</v>
      </c>
      <c r="F114" s="26">
        <v>11449</v>
      </c>
      <c r="G114" s="27"/>
      <c r="H114" s="7"/>
      <c r="I114" s="28">
        <f t="shared" si="14"/>
        <v>-1642</v>
      </c>
      <c r="J114" s="27">
        <f t="shared" si="14"/>
        <v>3529</v>
      </c>
      <c r="K114" s="7"/>
      <c r="L114" s="171">
        <f t="shared" si="22"/>
        <v>0.41063538045593195</v>
      </c>
      <c r="M114" s="27">
        <f t="shared" ca="1" si="15"/>
        <v>1.5993001544141947E-7</v>
      </c>
      <c r="N114" s="44"/>
      <c r="O114" s="44"/>
      <c r="P114" s="7"/>
      <c r="Q114" s="28">
        <f t="shared" ca="1" si="16"/>
        <v>-1601.90356756954</v>
      </c>
      <c r="R114" s="27">
        <f t="shared" ca="1" si="17"/>
        <v>3507.8925844644973</v>
      </c>
      <c r="S114" s="7"/>
      <c r="T114" s="28">
        <f t="shared" ca="1" si="18"/>
        <v>0.41439783544978182</v>
      </c>
      <c r="U114" s="27">
        <f t="shared" ca="1" si="19"/>
        <v>0.91141609958825054</v>
      </c>
      <c r="V114" s="7"/>
      <c r="W114" s="28">
        <f t="shared" ca="1" si="20"/>
        <v>0.41023546794619836</v>
      </c>
      <c r="X114" s="27">
        <f t="shared" ca="1" si="24"/>
        <v>196.4372609882297</v>
      </c>
      <c r="Y114" s="7"/>
      <c r="Z114" s="28">
        <f t="shared" si="23"/>
        <v>196.55999999999989</v>
      </c>
      <c r="AA114" s="27">
        <f t="shared" si="21"/>
        <v>3.4306191777200525</v>
      </c>
      <c r="AB114" s="7"/>
      <c r="AC114" s="28">
        <f t="shared" ca="1" si="13"/>
        <v>-0.12273901177019297</v>
      </c>
      <c r="AD114" s="27"/>
      <c r="AE114" s="7"/>
    </row>
    <row r="115" spans="1:31" s="26" customFormat="1" x14ac:dyDescent="0.25">
      <c r="A115" s="26">
        <v>30</v>
      </c>
      <c r="B115" s="26">
        <v>-626</v>
      </c>
      <c r="C115" s="26">
        <v>12575</v>
      </c>
      <c r="D115" s="26">
        <v>15057</v>
      </c>
      <c r="E115" s="26">
        <v>13874</v>
      </c>
      <c r="F115" s="26">
        <v>11382</v>
      </c>
      <c r="G115" s="27"/>
      <c r="H115" s="7"/>
      <c r="I115" s="28">
        <f t="shared" si="14"/>
        <v>-1299</v>
      </c>
      <c r="J115" s="27">
        <f t="shared" si="14"/>
        <v>3675</v>
      </c>
      <c r="K115" s="7"/>
      <c r="L115" s="171">
        <f t="shared" si="22"/>
        <v>0.31901519649111965</v>
      </c>
      <c r="M115" s="27">
        <f t="shared" ca="1" si="15"/>
        <v>5.3590136252446795E-6</v>
      </c>
      <c r="N115" s="44"/>
      <c r="O115" s="44"/>
      <c r="P115" s="7"/>
      <c r="Q115" s="28">
        <f t="shared" ca="1" si="16"/>
        <v>-1258.90356756954</v>
      </c>
      <c r="R115" s="27">
        <f t="shared" ca="1" si="17"/>
        <v>3653.8925844644973</v>
      </c>
      <c r="S115" s="7"/>
      <c r="T115" s="28">
        <f t="shared" ca="1" si="18"/>
        <v>0.3256668653484216</v>
      </c>
      <c r="U115" s="27">
        <f t="shared" ca="1" si="19"/>
        <v>0.9493496301442319</v>
      </c>
      <c r="V115" s="7"/>
      <c r="W115" s="28">
        <f t="shared" ca="1" si="20"/>
        <v>0.3213301508373746</v>
      </c>
      <c r="X115" s="27">
        <f t="shared" ca="1" si="24"/>
        <v>190.9040034962137</v>
      </c>
      <c r="Y115" s="7"/>
      <c r="Z115" s="28">
        <f t="shared" si="23"/>
        <v>190.9259999999999</v>
      </c>
      <c r="AA115" s="27">
        <f t="shared" si="21"/>
        <v>3.3322873276626916</v>
      </c>
      <c r="AB115" s="7"/>
      <c r="AC115" s="28">
        <f t="shared" ca="1" si="13"/>
        <v>-2.1996503786198218E-2</v>
      </c>
      <c r="AD115" s="27"/>
      <c r="AE115" s="7"/>
    </row>
    <row r="116" spans="1:31" s="26" customFormat="1" x14ac:dyDescent="0.25">
      <c r="A116" s="26">
        <v>31</v>
      </c>
      <c r="B116" s="26">
        <v>-633</v>
      </c>
      <c r="C116" s="26">
        <v>12765</v>
      </c>
      <c r="D116" s="26">
        <v>15106</v>
      </c>
      <c r="E116" s="26">
        <v>13686</v>
      </c>
      <c r="F116" s="26">
        <v>11327</v>
      </c>
      <c r="G116" s="27"/>
      <c r="H116" s="7"/>
      <c r="I116" s="28">
        <f t="shared" si="14"/>
        <v>-921</v>
      </c>
      <c r="J116" s="27">
        <f t="shared" si="14"/>
        <v>3779</v>
      </c>
      <c r="K116" s="7"/>
      <c r="L116" s="171">
        <f t="shared" si="22"/>
        <v>0.22323273504988123</v>
      </c>
      <c r="M116" s="27">
        <f t="shared" ca="1" si="15"/>
        <v>3.5235538474466799E-8</v>
      </c>
      <c r="N116" s="44"/>
      <c r="O116" s="44"/>
      <c r="P116" s="7"/>
      <c r="Q116" s="28">
        <f t="shared" ca="1" si="16"/>
        <v>-880.90356756953997</v>
      </c>
      <c r="R116" s="27">
        <f t="shared" ca="1" si="17"/>
        <v>3757.8925844644973</v>
      </c>
      <c r="S116" s="7"/>
      <c r="T116" s="28">
        <f t="shared" ca="1" si="18"/>
        <v>0.22788171462447357</v>
      </c>
      <c r="U116" s="27">
        <f t="shared" ca="1" si="19"/>
        <v>0.97637077519780768</v>
      </c>
      <c r="V116" s="7"/>
      <c r="W116" s="28">
        <f t="shared" ca="1" si="20"/>
        <v>0.22342044636673364</v>
      </c>
      <c r="X116" s="27">
        <f t="shared" ca="1" si="24"/>
        <v>185.09332299945004</v>
      </c>
      <c r="Y116" s="7"/>
      <c r="Z116" s="28">
        <f t="shared" si="23"/>
        <v>185.2289999999999</v>
      </c>
      <c r="AA116" s="27">
        <f t="shared" si="21"/>
        <v>3.2328559201765752</v>
      </c>
      <c r="AB116" s="7"/>
      <c r="AC116" s="28">
        <f t="shared" ca="1" si="13"/>
        <v>-0.13567700054986176</v>
      </c>
      <c r="AD116" s="27"/>
      <c r="AE116" s="7"/>
    </row>
    <row r="117" spans="1:31" s="26" customFormat="1" x14ac:dyDescent="0.25">
      <c r="A117" s="26">
        <v>32</v>
      </c>
      <c r="B117" s="26">
        <v>-632</v>
      </c>
      <c r="C117" s="26">
        <v>12948</v>
      </c>
      <c r="D117" s="26">
        <v>15140</v>
      </c>
      <c r="E117" s="26">
        <v>13496</v>
      </c>
      <c r="F117" s="26">
        <v>11290</v>
      </c>
      <c r="G117" s="27"/>
      <c r="H117" s="7"/>
      <c r="I117" s="28">
        <f t="shared" si="14"/>
        <v>-548</v>
      </c>
      <c r="J117" s="27">
        <f t="shared" si="14"/>
        <v>3850</v>
      </c>
      <c r="K117" s="7"/>
      <c r="L117" s="171">
        <f t="shared" si="22"/>
        <v>0.12539429253476367</v>
      </c>
      <c r="M117" s="27">
        <f t="shared" ca="1" si="15"/>
        <v>2.0999339082429123E-6</v>
      </c>
      <c r="N117" s="44"/>
      <c r="O117" s="44"/>
      <c r="P117" s="7"/>
      <c r="Q117" s="28">
        <f t="shared" ca="1" si="16"/>
        <v>-507.90356756954003</v>
      </c>
      <c r="R117" s="27">
        <f t="shared" ca="1" si="17"/>
        <v>3828.8925844644973</v>
      </c>
      <c r="S117" s="7"/>
      <c r="T117" s="28">
        <f t="shared" ca="1" si="18"/>
        <v>0.13139001827518093</v>
      </c>
      <c r="U117" s="27">
        <f t="shared" ca="1" si="19"/>
        <v>0.99481790307092188</v>
      </c>
      <c r="V117" s="7"/>
      <c r="W117" s="28">
        <f t="shared" ca="1" si="20"/>
        <v>0.12684340740538053</v>
      </c>
      <c r="X117" s="27">
        <f t="shared" ca="1" si="24"/>
        <v>179.47062315559515</v>
      </c>
      <c r="Y117" s="7"/>
      <c r="Z117" s="28">
        <f t="shared" si="23"/>
        <v>179.54099999999991</v>
      </c>
      <c r="AA117" s="27">
        <f t="shared" si="21"/>
        <v>3.1335815923231376</v>
      </c>
      <c r="AB117" s="7"/>
      <c r="AC117" s="28">
        <f t="shared" ca="1" si="13"/>
        <v>-7.0376844404762551E-2</v>
      </c>
      <c r="AD117" s="27"/>
      <c r="AE117" s="7"/>
    </row>
    <row r="118" spans="1:31" s="26" customFormat="1" x14ac:dyDescent="0.25">
      <c r="A118" s="26">
        <v>33</v>
      </c>
      <c r="B118" s="26">
        <v>-609</v>
      </c>
      <c r="C118" s="26">
        <v>13126</v>
      </c>
      <c r="D118" s="26">
        <v>15151</v>
      </c>
      <c r="E118" s="26">
        <v>13308</v>
      </c>
      <c r="F118" s="26">
        <v>11270</v>
      </c>
      <c r="G118" s="27"/>
      <c r="H118" s="7"/>
      <c r="I118" s="28">
        <f t="shared" si="14"/>
        <v>-182</v>
      </c>
      <c r="J118" s="27">
        <f t="shared" si="14"/>
        <v>3881</v>
      </c>
      <c r="K118" s="7"/>
      <c r="L118" s="171">
        <f t="shared" si="22"/>
        <v>2.9930990458937268E-2</v>
      </c>
      <c r="M118" s="27">
        <f t="shared" ca="1" si="15"/>
        <v>4.8125184287300344E-6</v>
      </c>
      <c r="N118" s="44"/>
      <c r="O118" s="44"/>
      <c r="P118" s="7"/>
      <c r="Q118" s="28">
        <f t="shared" ca="1" si="16"/>
        <v>-141.90356756954</v>
      </c>
      <c r="R118" s="27">
        <f t="shared" ca="1" si="17"/>
        <v>3859.8925844644973</v>
      </c>
      <c r="S118" s="7"/>
      <c r="T118" s="28">
        <f t="shared" ca="1" si="18"/>
        <v>3.6709158050405852E-2</v>
      </c>
      <c r="U118" s="27">
        <f t="shared" ca="1" si="19"/>
        <v>1.0028722828465071</v>
      </c>
      <c r="V118" s="7"/>
      <c r="W118" s="28">
        <f t="shared" ca="1" si="20"/>
        <v>3.2124735756078673E-2</v>
      </c>
      <c r="X118" s="27">
        <f t="shared" ca="1" si="24"/>
        <v>174.03909374823161</v>
      </c>
      <c r="Y118" s="7"/>
      <c r="Z118" s="28">
        <f t="shared" si="23"/>
        <v>174.05999999999992</v>
      </c>
      <c r="AA118" s="27">
        <f t="shared" si="21"/>
        <v>3.0379200960213288</v>
      </c>
      <c r="AB118" s="7"/>
      <c r="AC118" s="28">
        <f t="shared" ca="1" si="13"/>
        <v>-2.0906251768309403E-2</v>
      </c>
      <c r="AD118" s="27"/>
      <c r="AE118" s="7"/>
    </row>
    <row r="119" spans="1:31" s="26" customFormat="1" x14ac:dyDescent="0.25">
      <c r="A119" s="26">
        <v>34</v>
      </c>
      <c r="B119" s="26">
        <v>-602</v>
      </c>
      <c r="C119" s="26">
        <v>13321</v>
      </c>
      <c r="D119" s="26">
        <v>15154</v>
      </c>
      <c r="E119" s="26">
        <v>13133</v>
      </c>
      <c r="F119" s="26">
        <v>11281</v>
      </c>
      <c r="G119" s="27"/>
      <c r="H119" s="7"/>
      <c r="I119" s="28">
        <f t="shared" si="14"/>
        <v>188</v>
      </c>
      <c r="J119" s="27">
        <f t="shared" si="14"/>
        <v>3873</v>
      </c>
      <c r="K119" s="7"/>
      <c r="L119" s="171">
        <f t="shared" si="22"/>
        <v>-6.4712782794627666E-2</v>
      </c>
      <c r="M119" s="27">
        <f t="shared" ca="1" si="15"/>
        <v>1.277797481490382E-6</v>
      </c>
      <c r="N119" s="44"/>
      <c r="O119" s="44"/>
      <c r="P119" s="7"/>
      <c r="Q119" s="28">
        <f t="shared" ca="1" si="16"/>
        <v>228.09643243046</v>
      </c>
      <c r="R119" s="27">
        <f t="shared" ca="1" si="17"/>
        <v>3851.8925844644973</v>
      </c>
      <c r="S119" s="7"/>
      <c r="T119" s="28">
        <f t="shared" ca="1" si="18"/>
        <v>-5.9006465674093539E-2</v>
      </c>
      <c r="U119" s="27">
        <f t="shared" ca="1" si="19"/>
        <v>1.0007937332270012</v>
      </c>
      <c r="V119" s="7"/>
      <c r="W119" s="28">
        <f t="shared" ca="1" si="20"/>
        <v>-6.3582385748678596E-2</v>
      </c>
      <c r="X119" s="27">
        <f t="shared" ca="1" si="24"/>
        <v>168.56915358468359</v>
      </c>
      <c r="Y119" s="7"/>
      <c r="Z119" s="28">
        <f t="shared" si="23"/>
        <v>168.64199999999991</v>
      </c>
      <c r="AA119" s="27">
        <f t="shared" si="21"/>
        <v>2.9433581571482756</v>
      </c>
      <c r="AB119" s="7"/>
      <c r="AC119" s="28">
        <f t="shared" ca="1" si="13"/>
        <v>-7.284641531632019E-2</v>
      </c>
      <c r="AD119" s="27"/>
      <c r="AE119" s="7"/>
    </row>
    <row r="120" spans="1:31" s="26" customFormat="1" x14ac:dyDescent="0.25">
      <c r="A120" s="26">
        <v>35</v>
      </c>
      <c r="B120" s="26">
        <v>-623</v>
      </c>
      <c r="C120" s="26">
        <v>13502</v>
      </c>
      <c r="D120" s="26">
        <v>15133</v>
      </c>
      <c r="E120" s="26">
        <v>12941</v>
      </c>
      <c r="F120" s="26">
        <v>11296</v>
      </c>
      <c r="G120" s="27"/>
      <c r="H120" s="7"/>
      <c r="I120" s="28">
        <f t="shared" si="14"/>
        <v>561</v>
      </c>
      <c r="J120" s="27">
        <f t="shared" si="14"/>
        <v>3837</v>
      </c>
      <c r="K120" s="7"/>
      <c r="L120" s="171">
        <f t="shared" si="22"/>
        <v>-0.16204424740633386</v>
      </c>
      <c r="M120" s="27">
        <f t="shared" ca="1" si="15"/>
        <v>4.0478140509967244E-6</v>
      </c>
      <c r="N120" s="44"/>
      <c r="O120" s="44"/>
      <c r="P120" s="7"/>
      <c r="Q120" s="28">
        <f t="shared" ca="1" si="16"/>
        <v>601.09643243046003</v>
      </c>
      <c r="R120" s="27">
        <f t="shared" ca="1" si="17"/>
        <v>3815.8925844644973</v>
      </c>
      <c r="S120" s="7"/>
      <c r="T120" s="28">
        <f t="shared" ca="1" si="18"/>
        <v>-0.15549816202338618</v>
      </c>
      <c r="U120" s="27">
        <f t="shared" ca="1" si="19"/>
        <v>0.99144025993922491</v>
      </c>
      <c r="V120" s="7"/>
      <c r="W120" s="28">
        <f t="shared" ca="1" si="20"/>
        <v>-0.16003232940328385</v>
      </c>
      <c r="X120" s="27">
        <f t="shared" ca="1" si="24"/>
        <v>163.03512800169415</v>
      </c>
      <c r="Y120" s="7"/>
      <c r="Z120" s="28">
        <f t="shared" si="23"/>
        <v>163.03499999999991</v>
      </c>
      <c r="AA120" s="27">
        <f t="shared" si="21"/>
        <v>2.8454975459889535</v>
      </c>
      <c r="AB120" s="7"/>
      <c r="AC120" s="28">
        <f t="shared" ca="1" si="13"/>
        <v>1.2800169423599073E-4</v>
      </c>
      <c r="AD120" s="27"/>
      <c r="AE120" s="7"/>
    </row>
    <row r="121" spans="1:31" s="26" customFormat="1" x14ac:dyDescent="0.25">
      <c r="A121" s="26">
        <v>36</v>
      </c>
      <c r="B121" s="26">
        <v>-628</v>
      </c>
      <c r="C121" s="26">
        <v>13688</v>
      </c>
      <c r="D121" s="26">
        <v>15094</v>
      </c>
      <c r="E121" s="26">
        <v>12751</v>
      </c>
      <c r="F121" s="26">
        <v>11334</v>
      </c>
      <c r="G121" s="27"/>
      <c r="H121" s="7"/>
      <c r="I121" s="28">
        <f t="shared" si="14"/>
        <v>937</v>
      </c>
      <c r="J121" s="27">
        <f t="shared" si="14"/>
        <v>3760</v>
      </c>
      <c r="K121" s="7"/>
      <c r="L121" s="171">
        <f t="shared" si="22"/>
        <v>-0.25859010888425099</v>
      </c>
      <c r="M121" s="27">
        <f t="shared" ca="1" si="15"/>
        <v>1.9056564553428211E-6</v>
      </c>
      <c r="N121" s="44"/>
      <c r="O121" s="44"/>
      <c r="P121" s="7"/>
      <c r="Q121" s="28">
        <f t="shared" ca="1" si="16"/>
        <v>977.09643243046003</v>
      </c>
      <c r="R121" s="27">
        <f t="shared" ca="1" si="17"/>
        <v>3738.8925844644973</v>
      </c>
      <c r="S121" s="7"/>
      <c r="T121" s="28">
        <f t="shared" ca="1" si="18"/>
        <v>-0.25276593099747208</v>
      </c>
      <c r="U121" s="27">
        <f t="shared" ca="1" si="19"/>
        <v>0.97143421985148137</v>
      </c>
      <c r="V121" s="7"/>
      <c r="W121" s="28">
        <f t="shared" ca="1" si="20"/>
        <v>-0.25720965372187055</v>
      </c>
      <c r="X121" s="27">
        <f t="shared" ca="1" si="24"/>
        <v>157.37430172019651</v>
      </c>
      <c r="Y121" s="7"/>
      <c r="Z121" s="28">
        <f t="shared" si="23"/>
        <v>157.38299999999992</v>
      </c>
      <c r="AA121" s="27">
        <f t="shared" si="21"/>
        <v>2.7468515366662345</v>
      </c>
      <c r="AB121" s="7"/>
      <c r="AC121" s="28">
        <f t="shared" ca="1" si="13"/>
        <v>-8.6982798034114239E-3</v>
      </c>
      <c r="AD121" s="27"/>
      <c r="AE121" s="7"/>
    </row>
    <row r="122" spans="1:31" s="26" customFormat="1" x14ac:dyDescent="0.25">
      <c r="A122" s="26">
        <v>37</v>
      </c>
      <c r="B122" s="26">
        <v>-635</v>
      </c>
      <c r="C122" s="26">
        <v>13874</v>
      </c>
      <c r="D122" s="26">
        <v>15030</v>
      </c>
      <c r="E122" s="26">
        <v>12564</v>
      </c>
      <c r="F122" s="26">
        <v>11392</v>
      </c>
      <c r="G122" s="27"/>
      <c r="H122" s="7"/>
      <c r="I122" s="28">
        <f t="shared" si="14"/>
        <v>1310</v>
      </c>
      <c r="J122" s="27">
        <f t="shared" si="14"/>
        <v>3638</v>
      </c>
      <c r="K122" s="7"/>
      <c r="L122" s="171">
        <f t="shared" si="22"/>
        <v>-0.35365688924564787</v>
      </c>
      <c r="M122" s="27">
        <f t="shared" ca="1" si="15"/>
        <v>9.88895742729135E-9</v>
      </c>
      <c r="N122" s="44"/>
      <c r="O122" s="44"/>
      <c r="P122" s="7"/>
      <c r="Q122" s="28">
        <f t="shared" ca="1" si="16"/>
        <v>1350.09643243046</v>
      </c>
      <c r="R122" s="27">
        <f t="shared" ca="1" si="17"/>
        <v>3616.8925844644973</v>
      </c>
      <c r="S122" s="7"/>
      <c r="T122" s="28">
        <f t="shared" ca="1" si="18"/>
        <v>-0.34925762734676469</v>
      </c>
      <c r="U122" s="27">
        <f t="shared" ca="1" si="19"/>
        <v>0.93973633815401747</v>
      </c>
      <c r="V122" s="7"/>
      <c r="W122" s="28">
        <f t="shared" ca="1" si="20"/>
        <v>-0.35355744600843542</v>
      </c>
      <c r="X122" s="27">
        <f t="shared" ca="1" si="24"/>
        <v>151.58655178078311</v>
      </c>
      <c r="Y122" s="7"/>
      <c r="Z122" s="28">
        <f t="shared" si="23"/>
        <v>151.66799999999992</v>
      </c>
      <c r="AA122" s="27">
        <f t="shared" si="21"/>
        <v>2.6471059699147581</v>
      </c>
      <c r="AB122" s="7"/>
      <c r="AC122" s="28">
        <f t="shared" ca="1" si="13"/>
        <v>-8.1448219216810003E-2</v>
      </c>
      <c r="AD122" s="27"/>
      <c r="AE122" s="7"/>
    </row>
    <row r="123" spans="1:31" s="26" customFormat="1" x14ac:dyDescent="0.25">
      <c r="A123" s="26">
        <v>38</v>
      </c>
      <c r="B123" s="26">
        <v>-635</v>
      </c>
      <c r="C123" s="26">
        <v>14051</v>
      </c>
      <c r="D123" s="26">
        <v>14960</v>
      </c>
      <c r="E123" s="26">
        <v>12392</v>
      </c>
      <c r="F123" s="26">
        <v>11469</v>
      </c>
      <c r="G123" s="27"/>
      <c r="H123" s="7"/>
      <c r="I123" s="28">
        <f t="shared" si="14"/>
        <v>1659</v>
      </c>
      <c r="J123" s="27">
        <f t="shared" si="14"/>
        <v>3491</v>
      </c>
      <c r="K123" s="7"/>
      <c r="L123" s="171">
        <f t="shared" si="22"/>
        <v>-0.44521236299477707</v>
      </c>
      <c r="M123" s="27">
        <f t="shared" ca="1" si="15"/>
        <v>2.3884643635141034E-6</v>
      </c>
      <c r="N123" s="44"/>
      <c r="O123" s="44"/>
      <c r="P123" s="7"/>
      <c r="Q123" s="28">
        <f t="shared" ca="1" si="16"/>
        <v>1699.09643243046</v>
      </c>
      <c r="R123" s="27">
        <f t="shared" ca="1" si="17"/>
        <v>3469.8925844644973</v>
      </c>
      <c r="S123" s="7"/>
      <c r="T123" s="28">
        <f t="shared" ca="1" si="18"/>
        <v>-0.43954074269771143</v>
      </c>
      <c r="U123" s="27">
        <f t="shared" ca="1" si="19"/>
        <v>0.90154298889559781</v>
      </c>
      <c r="V123" s="7"/>
      <c r="W123" s="28">
        <f t="shared" ca="1" si="20"/>
        <v>-0.44366689725154168</v>
      </c>
      <c r="X123" s="27">
        <f t="shared" ca="1" si="24"/>
        <v>146.00168204383033</v>
      </c>
      <c r="Y123" s="7"/>
      <c r="Z123" s="28">
        <f t="shared" si="23"/>
        <v>145.95299999999992</v>
      </c>
      <c r="AA123" s="27">
        <f t="shared" si="21"/>
        <v>2.5473604031632822</v>
      </c>
      <c r="AB123" s="7"/>
      <c r="AC123" s="28">
        <f t="shared" ca="1" si="13"/>
        <v>4.8682043830410748E-2</v>
      </c>
      <c r="AD123" s="27"/>
      <c r="AE123" s="7"/>
    </row>
    <row r="124" spans="1:31" s="26" customFormat="1" x14ac:dyDescent="0.25">
      <c r="A124" s="26">
        <v>39</v>
      </c>
      <c r="B124" s="26">
        <v>-629</v>
      </c>
      <c r="C124" s="26">
        <v>14213</v>
      </c>
      <c r="D124" s="26">
        <v>14857</v>
      </c>
      <c r="E124" s="26">
        <v>12216</v>
      </c>
      <c r="F124" s="26">
        <v>11561</v>
      </c>
      <c r="G124" s="27"/>
      <c r="H124" s="7"/>
      <c r="I124" s="28">
        <f t="shared" si="14"/>
        <v>1997</v>
      </c>
      <c r="J124" s="27">
        <f t="shared" si="14"/>
        <v>3296</v>
      </c>
      <c r="K124" s="7"/>
      <c r="L124" s="171">
        <f t="shared" si="22"/>
        <v>-0.53154609890511695</v>
      </c>
      <c r="M124" s="27">
        <f t="shared" ca="1" si="15"/>
        <v>4.5211434805287941E-7</v>
      </c>
      <c r="N124" s="44"/>
      <c r="O124" s="44"/>
      <c r="P124" s="7"/>
      <c r="Q124" s="28">
        <f t="shared" ca="1" si="16"/>
        <v>2037.09643243046</v>
      </c>
      <c r="R124" s="27">
        <f t="shared" ca="1" si="17"/>
        <v>3274.8925844644973</v>
      </c>
      <c r="S124" s="7"/>
      <c r="T124" s="28">
        <f t="shared" ca="1" si="18"/>
        <v>-0.52697825842441626</v>
      </c>
      <c r="U124" s="27">
        <f t="shared" ca="1" si="19"/>
        <v>0.85087834192014322</v>
      </c>
      <c r="V124" s="7"/>
      <c r="W124" s="28">
        <f t="shared" ca="1" si="20"/>
        <v>-0.53087370441670045</v>
      </c>
      <c r="X124" s="27">
        <f t="shared" ca="1" si="24"/>
        <v>140.24382278949582</v>
      </c>
      <c r="Y124" s="7"/>
      <c r="Z124" s="28">
        <f t="shared" si="23"/>
        <v>140.29199999999992</v>
      </c>
      <c r="AA124" s="27">
        <f t="shared" si="21"/>
        <v>2.4485573142078834</v>
      </c>
      <c r="AB124" s="7"/>
      <c r="AC124" s="28">
        <f t="shared" ca="1" si="13"/>
        <v>-4.8177210504093182E-2</v>
      </c>
      <c r="AD124" s="27"/>
      <c r="AE124" s="7"/>
    </row>
    <row r="125" spans="1:31" s="26" customFormat="1" x14ac:dyDescent="0.25">
      <c r="A125" s="26">
        <v>40</v>
      </c>
      <c r="B125" s="26">
        <v>-613</v>
      </c>
      <c r="C125" s="26">
        <v>14372</v>
      </c>
      <c r="D125" s="26">
        <v>14758</v>
      </c>
      <c r="E125" s="26">
        <v>12067</v>
      </c>
      <c r="F125" s="26">
        <v>11668</v>
      </c>
      <c r="G125" s="27"/>
      <c r="H125" s="7"/>
      <c r="I125" s="28">
        <f t="shared" si="14"/>
        <v>2305</v>
      </c>
      <c r="J125" s="27">
        <f t="shared" si="14"/>
        <v>3090</v>
      </c>
      <c r="K125" s="7"/>
      <c r="L125" s="171">
        <f t="shared" si="22"/>
        <v>-0.61070511299570507</v>
      </c>
      <c r="M125" s="27">
        <f t="shared" ca="1" si="15"/>
        <v>1.5878203427252384E-7</v>
      </c>
      <c r="N125" s="44"/>
      <c r="O125" s="44"/>
      <c r="P125" s="7"/>
      <c r="Q125" s="28">
        <f t="shared" ca="1" si="16"/>
        <v>2345.09643243046</v>
      </c>
      <c r="R125" s="27">
        <f t="shared" ca="1" si="17"/>
        <v>3068.8925844644973</v>
      </c>
      <c r="S125" s="7"/>
      <c r="T125" s="28">
        <f t="shared" ca="1" si="18"/>
        <v>-0.60665504790318869</v>
      </c>
      <c r="U125" s="27">
        <f t="shared" ca="1" si="19"/>
        <v>0.79735568921786804</v>
      </c>
      <c r="V125" s="7"/>
      <c r="W125" s="28">
        <f t="shared" ca="1" si="20"/>
        <v>-0.61030663836128962</v>
      </c>
      <c r="X125" s="27">
        <f t="shared" ca="1" si="24"/>
        <v>134.77345764443987</v>
      </c>
      <c r="Y125" s="7"/>
      <c r="Z125" s="28">
        <f t="shared" si="23"/>
        <v>134.77499999999992</v>
      </c>
      <c r="AA125" s="27">
        <f t="shared" si="21"/>
        <v>2.3522674993753561</v>
      </c>
      <c r="AB125" s="7"/>
      <c r="AC125" s="28">
        <f t="shared" ca="1" si="13"/>
        <v>-1.5423555600477812E-3</v>
      </c>
      <c r="AD125" s="27"/>
      <c r="AE125" s="7"/>
    </row>
    <row r="126" spans="1:31" s="26" customFormat="1" x14ac:dyDescent="0.25">
      <c r="A126" s="26">
        <v>41</v>
      </c>
      <c r="B126" s="26">
        <v>-623</v>
      </c>
      <c r="C126" s="26">
        <v>14512</v>
      </c>
      <c r="D126" s="26">
        <v>14635</v>
      </c>
      <c r="E126" s="26">
        <v>11918</v>
      </c>
      <c r="F126" s="26">
        <v>11790</v>
      </c>
      <c r="G126" s="27"/>
      <c r="H126" s="7"/>
      <c r="I126" s="28">
        <f t="shared" si="14"/>
        <v>2594</v>
      </c>
      <c r="J126" s="27">
        <f t="shared" si="14"/>
        <v>2845</v>
      </c>
      <c r="K126" s="7"/>
      <c r="L126" s="171">
        <f t="shared" si="22"/>
        <v>-0.68535758262074054</v>
      </c>
      <c r="M126" s="27">
        <f t="shared" ca="1" si="15"/>
        <v>3.3583503839225547E-7</v>
      </c>
      <c r="N126" s="44"/>
      <c r="O126" s="44"/>
      <c r="P126" s="7"/>
      <c r="Q126" s="28">
        <f t="shared" ca="1" si="16"/>
        <v>2634.09643243046</v>
      </c>
      <c r="R126" s="27">
        <f t="shared" ca="1" si="17"/>
        <v>2823.8925844644973</v>
      </c>
      <c r="S126" s="7"/>
      <c r="T126" s="28">
        <f t="shared" ca="1" si="18"/>
        <v>-0.68141671075827071</v>
      </c>
      <c r="U126" s="27">
        <f t="shared" ca="1" si="19"/>
        <v>0.73370010712050204</v>
      </c>
      <c r="V126" s="7"/>
      <c r="W126" s="28">
        <f t="shared" ca="1" si="20"/>
        <v>-0.68477806986126732</v>
      </c>
      <c r="X126" s="27">
        <f t="shared" ca="1" si="24"/>
        <v>129.17967792290995</v>
      </c>
      <c r="Y126" s="7"/>
      <c r="Z126" s="28">
        <f t="shared" si="23"/>
        <v>129.16799999999992</v>
      </c>
      <c r="AA126" s="27">
        <f t="shared" si="21"/>
        <v>2.254406888216034</v>
      </c>
      <c r="AB126" s="7"/>
      <c r="AC126" s="28">
        <f t="shared" ca="1" si="13"/>
        <v>1.1677922910024563E-2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14648</v>
      </c>
      <c r="D127" s="26">
        <v>14503</v>
      </c>
      <c r="E127" s="26">
        <v>11791</v>
      </c>
      <c r="F127" s="26">
        <v>11927</v>
      </c>
      <c r="G127" s="27"/>
      <c r="H127" s="7"/>
      <c r="I127" s="28">
        <f t="shared" si="14"/>
        <v>2857</v>
      </c>
      <c r="J127" s="27">
        <f t="shared" si="14"/>
        <v>2576</v>
      </c>
      <c r="K127" s="7"/>
      <c r="L127" s="171">
        <f t="shared" si="22"/>
        <v>-0.75148125904514163</v>
      </c>
      <c r="M127" s="27">
        <f t="shared" ca="1" si="15"/>
        <v>1.0275915881309304E-6</v>
      </c>
      <c r="N127" s="44"/>
      <c r="O127" s="44"/>
      <c r="P127" s="7"/>
      <c r="Q127" s="28">
        <f t="shared" ca="1" si="16"/>
        <v>2897.09643243046</v>
      </c>
      <c r="R127" s="27">
        <f t="shared" ca="1" si="17"/>
        <v>2554.8925844644973</v>
      </c>
      <c r="S127" s="7"/>
      <c r="T127" s="28">
        <f t="shared" ca="1" si="18"/>
        <v>-0.74945241086514458</v>
      </c>
      <c r="U127" s="27">
        <f t="shared" ca="1" si="19"/>
        <v>0.66380887616461848</v>
      </c>
      <c r="V127" s="7"/>
      <c r="W127" s="28">
        <f t="shared" ca="1" si="20"/>
        <v>-0.75249496096786395</v>
      </c>
      <c r="X127" s="27">
        <f t="shared" ca="1" si="24"/>
        <v>123.62131318909854</v>
      </c>
      <c r="Y127" s="7"/>
      <c r="Z127" s="28">
        <f t="shared" si="23"/>
        <v>123.73199999999991</v>
      </c>
      <c r="AA127" s="27">
        <f t="shared" si="21"/>
        <v>2.1595307900776222</v>
      </c>
      <c r="AB127" s="7"/>
      <c r="AC127" s="28">
        <f t="shared" ca="1" si="13"/>
        <v>-0.11068681090137034</v>
      </c>
      <c r="AD127" s="27"/>
      <c r="AE127" s="7"/>
    </row>
    <row r="128" spans="1:31" s="26" customFormat="1" x14ac:dyDescent="0.25">
      <c r="A128" s="26">
        <v>43</v>
      </c>
      <c r="B128" s="26">
        <v>-612</v>
      </c>
      <c r="C128" s="26">
        <v>14759</v>
      </c>
      <c r="D128" s="26">
        <v>14352</v>
      </c>
      <c r="E128" s="26">
        <v>11669</v>
      </c>
      <c r="F128" s="26">
        <v>12066</v>
      </c>
      <c r="G128" s="27"/>
      <c r="H128" s="7"/>
      <c r="I128" s="28">
        <f t="shared" si="14"/>
        <v>3090</v>
      </c>
      <c r="J128" s="27">
        <f t="shared" si="14"/>
        <v>2286</v>
      </c>
      <c r="K128" s="7"/>
      <c r="L128" s="171">
        <f t="shared" si="22"/>
        <v>-0.81158645982112965</v>
      </c>
      <c r="M128" s="27">
        <f t="shared" ca="1" si="15"/>
        <v>7.0499695297745758E-7</v>
      </c>
      <c r="N128" s="44"/>
      <c r="O128" s="44"/>
      <c r="P128" s="7"/>
      <c r="Q128" s="28">
        <f t="shared" ca="1" si="16"/>
        <v>3130.09643243046</v>
      </c>
      <c r="R128" s="27">
        <f t="shared" ca="1" si="17"/>
        <v>2264.8925844644973</v>
      </c>
      <c r="S128" s="7"/>
      <c r="T128" s="28">
        <f t="shared" ca="1" si="18"/>
        <v>-0.80972738472408612</v>
      </c>
      <c r="U128" s="27">
        <f t="shared" ca="1" si="19"/>
        <v>0.58846145245753212</v>
      </c>
      <c r="V128" s="7"/>
      <c r="W128" s="28">
        <f t="shared" ca="1" si="20"/>
        <v>-0.8124261007878395</v>
      </c>
      <c r="X128" s="27">
        <f t="shared" ca="1" si="24"/>
        <v>118.12117706452136</v>
      </c>
      <c r="Y128" s="7"/>
      <c r="Z128" s="28">
        <f t="shared" si="23"/>
        <v>118.22399999999992</v>
      </c>
      <c r="AA128" s="27">
        <f t="shared" si="21"/>
        <v>2.0633980548777746</v>
      </c>
      <c r="AB128" s="7"/>
      <c r="AC128" s="28">
        <f t="shared" ca="1" si="13"/>
        <v>-0.10282293547855659</v>
      </c>
      <c r="AD128" s="27"/>
      <c r="AE128" s="7"/>
    </row>
    <row r="129" spans="1:31" s="26" customFormat="1" x14ac:dyDescent="0.25">
      <c r="A129" s="26">
        <v>44</v>
      </c>
      <c r="B129" s="26">
        <v>-645</v>
      </c>
      <c r="C129" s="26">
        <v>14872</v>
      </c>
      <c r="D129" s="26">
        <v>14199</v>
      </c>
      <c r="E129" s="26">
        <v>11564</v>
      </c>
      <c r="F129" s="26">
        <v>12237</v>
      </c>
      <c r="G129" s="27"/>
      <c r="H129" s="7"/>
      <c r="I129" s="28">
        <f t="shared" si="14"/>
        <v>3308</v>
      </c>
      <c r="J129" s="27">
        <f t="shared" si="14"/>
        <v>1962</v>
      </c>
      <c r="K129" s="7"/>
      <c r="L129" s="171">
        <f t="shared" si="22"/>
        <v>-0.86681366552777472</v>
      </c>
      <c r="M129" s="27">
        <f t="shared" ca="1" si="15"/>
        <v>2.6334343417842928E-6</v>
      </c>
      <c r="N129" s="44"/>
      <c r="O129" s="44"/>
      <c r="P129" s="7"/>
      <c r="Q129" s="28">
        <f t="shared" ca="1" si="16"/>
        <v>3348.09643243046</v>
      </c>
      <c r="R129" s="27">
        <f t="shared" ca="1" si="17"/>
        <v>1940.8925844644975</v>
      </c>
      <c r="S129" s="7"/>
      <c r="T129" s="28">
        <f t="shared" ca="1" si="18"/>
        <v>-0.86612199545906143</v>
      </c>
      <c r="U129" s="27">
        <f t="shared" ca="1" si="19"/>
        <v>0.50428019286754611</v>
      </c>
      <c r="V129" s="7"/>
      <c r="W129" s="28">
        <f t="shared" ca="1" si="20"/>
        <v>-0.86843645150928439</v>
      </c>
      <c r="X129" s="27">
        <f t="shared" ca="1" si="24"/>
        <v>112.3470873006475</v>
      </c>
      <c r="Y129" s="7"/>
      <c r="Z129" s="28">
        <f t="shared" si="23"/>
        <v>112.41899999999993</v>
      </c>
      <c r="AA129" s="27">
        <f t="shared" si="21"/>
        <v>1.9620816917995039</v>
      </c>
      <c r="AB129" s="7"/>
      <c r="AC129" s="28">
        <f t="shared" ca="1" si="13"/>
        <v>-7.191269935242417E-2</v>
      </c>
      <c r="AD129" s="27"/>
      <c r="AE129" s="7"/>
    </row>
    <row r="130" spans="1:31" s="26" customFormat="1" x14ac:dyDescent="0.25">
      <c r="A130" s="26">
        <v>45</v>
      </c>
      <c r="B130" s="26">
        <v>-628</v>
      </c>
      <c r="C130" s="26">
        <v>14957</v>
      </c>
      <c r="D130" s="26">
        <v>14022</v>
      </c>
      <c r="E130" s="26">
        <v>11474</v>
      </c>
      <c r="F130" s="26">
        <v>12400</v>
      </c>
      <c r="G130" s="27"/>
      <c r="H130" s="7"/>
      <c r="I130" s="28">
        <f t="shared" si="14"/>
        <v>3483</v>
      </c>
      <c r="J130" s="27">
        <f t="shared" si="14"/>
        <v>1622</v>
      </c>
      <c r="K130" s="7"/>
      <c r="L130" s="171">
        <f t="shared" si="22"/>
        <v>-0.91204976394370252</v>
      </c>
      <c r="M130" s="27">
        <f t="shared" ca="1" si="15"/>
        <v>1.57304151003073E-6</v>
      </c>
      <c r="N130" s="44"/>
      <c r="O130" s="44"/>
      <c r="P130" s="7"/>
      <c r="Q130" s="28">
        <f t="shared" ca="1" si="16"/>
        <v>3523.09643243046</v>
      </c>
      <c r="R130" s="27">
        <f t="shared" ca="1" si="17"/>
        <v>1600.8925844644975</v>
      </c>
      <c r="S130" s="7"/>
      <c r="T130" s="28">
        <f t="shared" ca="1" si="18"/>
        <v>-0.91139289857200034</v>
      </c>
      <c r="U130" s="27">
        <f t="shared" ca="1" si="19"/>
        <v>0.41594183403854829</v>
      </c>
      <c r="V130" s="7"/>
      <c r="W130" s="28">
        <f t="shared" ca="1" si="20"/>
        <v>-0.91330397345970482</v>
      </c>
      <c r="X130" s="27">
        <f t="shared" ca="1" si="24"/>
        <v>106.69010630135597</v>
      </c>
      <c r="Y130" s="7"/>
      <c r="Z130" s="28">
        <f t="shared" si="23"/>
        <v>106.76699999999992</v>
      </c>
      <c r="AA130" s="27">
        <f t="shared" si="21"/>
        <v>1.8634356824767846</v>
      </c>
      <c r="AB130" s="7"/>
      <c r="AC130" s="28">
        <f t="shared" ca="1" si="13"/>
        <v>-7.6893698643957009E-2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15034</v>
      </c>
      <c r="D131" s="26">
        <v>13850</v>
      </c>
      <c r="E131" s="26">
        <v>11405</v>
      </c>
      <c r="F131" s="26">
        <v>12581</v>
      </c>
      <c r="G131" s="27"/>
      <c r="H131" s="7"/>
      <c r="I131" s="28">
        <f t="shared" si="14"/>
        <v>3629</v>
      </c>
      <c r="J131" s="27">
        <f t="shared" si="14"/>
        <v>1269</v>
      </c>
      <c r="K131" s="7"/>
      <c r="L131" s="171">
        <f t="shared" si="22"/>
        <v>-0.94847041936605558</v>
      </c>
      <c r="M131" s="27">
        <f t="shared" ca="1" si="15"/>
        <v>4.7677630340455177E-6</v>
      </c>
      <c r="N131" s="44"/>
      <c r="O131" s="44"/>
      <c r="P131" s="7"/>
      <c r="Q131" s="28">
        <f t="shared" ca="1" si="16"/>
        <v>3669.09643243046</v>
      </c>
      <c r="R131" s="27">
        <f t="shared" ca="1" si="17"/>
        <v>1247.8925844644975</v>
      </c>
      <c r="S131" s="7"/>
      <c r="T131" s="28">
        <f t="shared" ca="1" si="18"/>
        <v>-0.94916176631193794</v>
      </c>
      <c r="U131" s="27">
        <f t="shared" ca="1" si="19"/>
        <v>0.32422583207785355</v>
      </c>
      <c r="V131" s="7"/>
      <c r="W131" s="28">
        <f t="shared" ca="1" si="20"/>
        <v>-0.95065394015460913</v>
      </c>
      <c r="X131" s="27">
        <f t="shared" ca="1" si="24"/>
        <v>101.03661000836325</v>
      </c>
      <c r="Y131" s="7"/>
      <c r="Z131" s="28">
        <f t="shared" si="23"/>
        <v>101.10599999999992</v>
      </c>
      <c r="AA131" s="27">
        <f t="shared" si="21"/>
        <v>1.7646325935213854</v>
      </c>
      <c r="AB131" s="7"/>
      <c r="AC131" s="28">
        <f t="shared" ca="1" si="13"/>
        <v>-6.9389991636668924E-2</v>
      </c>
      <c r="AD131" s="27"/>
      <c r="AE131" s="7"/>
    </row>
    <row r="132" spans="1:31" s="26" customFormat="1" x14ac:dyDescent="0.25">
      <c r="A132" s="26">
        <v>47</v>
      </c>
      <c r="B132" s="26">
        <v>-636</v>
      </c>
      <c r="C132" s="26">
        <v>15084</v>
      </c>
      <c r="D132" s="26">
        <v>13665</v>
      </c>
      <c r="E132" s="26">
        <v>11346</v>
      </c>
      <c r="F132" s="26">
        <v>12762</v>
      </c>
      <c r="G132" s="27"/>
      <c r="H132" s="7"/>
      <c r="I132" s="28">
        <f t="shared" si="14"/>
        <v>3738</v>
      </c>
      <c r="J132" s="27">
        <f t="shared" si="14"/>
        <v>903</v>
      </c>
      <c r="K132" s="7"/>
      <c r="L132" s="171">
        <f t="shared" si="22"/>
        <v>-0.97589059780163645</v>
      </c>
      <c r="M132" s="27">
        <f t="shared" ca="1" si="15"/>
        <v>6.3817125419910826E-6</v>
      </c>
      <c r="N132" s="44"/>
      <c r="O132" s="44"/>
      <c r="P132" s="7"/>
      <c r="Q132" s="28">
        <f t="shared" ca="1" si="16"/>
        <v>3778.09643243046</v>
      </c>
      <c r="R132" s="27">
        <f t="shared" ca="1" si="17"/>
        <v>881.89258446449753</v>
      </c>
      <c r="S132" s="7"/>
      <c r="T132" s="28">
        <f t="shared" ca="1" si="18"/>
        <v>-0.9773590716794256</v>
      </c>
      <c r="U132" s="27">
        <f t="shared" ca="1" si="19"/>
        <v>0.22913218698546181</v>
      </c>
      <c r="V132" s="7"/>
      <c r="W132" s="28">
        <f t="shared" ca="1" si="20"/>
        <v>-0.97841680296788702</v>
      </c>
      <c r="X132" s="27">
        <f t="shared" ca="1" si="24"/>
        <v>95.384763370908217</v>
      </c>
      <c r="Y132" s="7"/>
      <c r="Z132" s="28">
        <f t="shared" si="23"/>
        <v>95.38199999999992</v>
      </c>
      <c r="AA132" s="27">
        <f t="shared" si="21"/>
        <v>1.6647299471372299</v>
      </c>
      <c r="AB132" s="7"/>
      <c r="AC132" s="28">
        <f t="shared" ca="1" si="13"/>
        <v>2.763370908297702E-3</v>
      </c>
      <c r="AD132" s="27"/>
      <c r="AE132" s="7"/>
    </row>
    <row r="133" spans="1:31" s="26" customFormat="1" x14ac:dyDescent="0.25">
      <c r="A133" s="26">
        <v>48</v>
      </c>
      <c r="B133" s="26">
        <v>-627</v>
      </c>
      <c r="C133" s="26">
        <v>15116</v>
      </c>
      <c r="D133" s="26">
        <v>13472</v>
      </c>
      <c r="E133" s="26">
        <v>11311</v>
      </c>
      <c r="F133" s="26">
        <v>12945</v>
      </c>
      <c r="G133" s="27"/>
      <c r="H133" s="7"/>
      <c r="I133" s="28">
        <f t="shared" si="14"/>
        <v>3805</v>
      </c>
      <c r="J133" s="27">
        <f t="shared" si="14"/>
        <v>527</v>
      </c>
      <c r="K133" s="7"/>
      <c r="L133" s="171">
        <f t="shared" si="22"/>
        <v>-0.9933991085573971</v>
      </c>
      <c r="M133" s="27">
        <f t="shared" ca="1" si="15"/>
        <v>3.6234983029069301E-6</v>
      </c>
      <c r="N133" s="44"/>
      <c r="O133" s="44"/>
      <c r="P133" s="7"/>
      <c r="Q133" s="28">
        <f t="shared" ca="1" si="16"/>
        <v>3845.09643243046</v>
      </c>
      <c r="R133" s="27">
        <f t="shared" ca="1" si="17"/>
        <v>505.89258446449753</v>
      </c>
      <c r="S133" s="7"/>
      <c r="T133" s="28">
        <f t="shared" ca="1" si="18"/>
        <v>-0.99469136029980787</v>
      </c>
      <c r="U133" s="27">
        <f t="shared" ca="1" si="19"/>
        <v>0.1314403548686878</v>
      </c>
      <c r="V133" s="7"/>
      <c r="W133" s="28">
        <f t="shared" ca="1" si="20"/>
        <v>-0.99530265742803503</v>
      </c>
      <c r="X133" s="27">
        <f t="shared" ca="1" si="24"/>
        <v>89.727368927825012</v>
      </c>
      <c r="Y133" s="7"/>
      <c r="Z133" s="28">
        <f t="shared" si="23"/>
        <v>89.738999999999919</v>
      </c>
      <c r="AA133" s="27">
        <f t="shared" si="21"/>
        <v>1.5662410174471899</v>
      </c>
      <c r="AB133" s="7"/>
      <c r="AC133" s="28">
        <f t="shared" ca="1" si="13"/>
        <v>-1.1631072174907331E-2</v>
      </c>
      <c r="AD133" s="27"/>
      <c r="AE133" s="7"/>
    </row>
    <row r="134" spans="1:31" s="26" customFormat="1" x14ac:dyDescent="0.25">
      <c r="A134" s="26">
        <v>49</v>
      </c>
      <c r="B134" s="26">
        <v>-604</v>
      </c>
      <c r="C134" s="26">
        <v>15131</v>
      </c>
      <c r="D134" s="26">
        <v>13292</v>
      </c>
      <c r="E134" s="26">
        <v>11294</v>
      </c>
      <c r="F134" s="26">
        <v>13129</v>
      </c>
      <c r="G134" s="27"/>
      <c r="H134" s="7"/>
      <c r="I134" s="28">
        <f t="shared" si="14"/>
        <v>3837</v>
      </c>
      <c r="J134" s="27">
        <f t="shared" si="14"/>
        <v>163</v>
      </c>
      <c r="K134" s="7"/>
      <c r="L134" s="171">
        <f t="shared" si="22"/>
        <v>-1.001163051419153</v>
      </c>
      <c r="M134" s="27">
        <f t="shared" ca="1" si="15"/>
        <v>3.9419676616062766E-6</v>
      </c>
      <c r="N134" s="44"/>
      <c r="O134" s="44"/>
      <c r="P134" s="7"/>
      <c r="Q134" s="28">
        <f t="shared" ca="1" si="16"/>
        <v>3877.09643243046</v>
      </c>
      <c r="R134" s="27">
        <f t="shared" ca="1" si="17"/>
        <v>141.8925844644975</v>
      </c>
      <c r="S134" s="7"/>
      <c r="T134" s="28">
        <f t="shared" ca="1" si="18"/>
        <v>-1.0029694682976025</v>
      </c>
      <c r="U134" s="27">
        <f t="shared" ca="1" si="19"/>
        <v>3.6866347181172515E-2</v>
      </c>
      <c r="V134" s="7"/>
      <c r="W134" s="28">
        <f t="shared" ca="1" si="20"/>
        <v>-1.0031484903282122</v>
      </c>
      <c r="X134" s="27">
        <f t="shared" ca="1" si="24"/>
        <v>84.309090201060599</v>
      </c>
      <c r="Y134" s="7"/>
      <c r="Z134" s="28">
        <f t="shared" si="23"/>
        <v>84.302999999999912</v>
      </c>
      <c r="AA134" s="27">
        <f t="shared" si="21"/>
        <v>1.4713649193087781</v>
      </c>
      <c r="AB134" s="7"/>
      <c r="AC134" s="28">
        <f t="shared" ca="1" si="13"/>
        <v>6.0902010606866952E-3</v>
      </c>
      <c r="AD134" s="27"/>
      <c r="AE134" s="7"/>
    </row>
    <row r="135" spans="1:31" s="26" customFormat="1" x14ac:dyDescent="0.25">
      <c r="A135" s="26">
        <v>50</v>
      </c>
      <c r="B135" s="26">
        <v>-612</v>
      </c>
      <c r="C135" s="26">
        <v>15135</v>
      </c>
      <c r="D135" s="26">
        <v>13118</v>
      </c>
      <c r="E135" s="26">
        <v>11304</v>
      </c>
      <c r="F135" s="26">
        <v>13320</v>
      </c>
      <c r="G135" s="27"/>
      <c r="H135" s="7"/>
      <c r="I135" s="28">
        <f t="shared" si="14"/>
        <v>3831</v>
      </c>
      <c r="J135" s="27">
        <f t="shared" si="14"/>
        <v>-202</v>
      </c>
      <c r="K135" s="7"/>
      <c r="L135" s="171">
        <f t="shared" si="22"/>
        <v>-0.99984634413175544</v>
      </c>
      <c r="M135" s="27">
        <f t="shared" ca="1" si="15"/>
        <v>1.7330019412251963E-6</v>
      </c>
      <c r="N135" s="44"/>
      <c r="O135" s="44"/>
      <c r="P135" s="7"/>
      <c r="Q135" s="28">
        <f t="shared" ca="1" si="16"/>
        <v>3871.09643243046</v>
      </c>
      <c r="R135" s="27">
        <f t="shared" ca="1" si="17"/>
        <v>-223.1074155355025</v>
      </c>
      <c r="S135" s="7"/>
      <c r="T135" s="28">
        <f t="shared" ca="1" si="18"/>
        <v>-1.0014173230480159</v>
      </c>
      <c r="U135" s="27">
        <f t="shared" ca="1" si="19"/>
        <v>-5.7967479208780981E-2</v>
      </c>
      <c r="V135" s="7"/>
      <c r="W135" s="28">
        <f t="shared" ca="1" si="20"/>
        <v>-1.0011627794477604</v>
      </c>
      <c r="X135" s="27">
        <f t="shared" ca="1" si="24"/>
        <v>78.890646197382011</v>
      </c>
      <c r="Y135" s="7"/>
      <c r="Z135" s="28">
        <f t="shared" si="23"/>
        <v>78.794999999999916</v>
      </c>
      <c r="AA135" s="27">
        <f t="shared" si="21"/>
        <v>1.3752321841089303</v>
      </c>
      <c r="AB135" s="7"/>
      <c r="AC135" s="28">
        <f t="shared" ca="1" si="13"/>
        <v>9.5646197382095011E-2</v>
      </c>
      <c r="AD135" s="27"/>
      <c r="AE135" s="7"/>
    </row>
    <row r="136" spans="1:31" s="26" customFormat="1" x14ac:dyDescent="0.25">
      <c r="A136" s="26">
        <v>51</v>
      </c>
      <c r="B136" s="26">
        <v>-632</v>
      </c>
      <c r="C136" s="26">
        <v>15110</v>
      </c>
      <c r="D136" s="26">
        <v>12918</v>
      </c>
      <c r="E136" s="26">
        <v>11320</v>
      </c>
      <c r="F136" s="26">
        <v>13500</v>
      </c>
      <c r="G136" s="27"/>
      <c r="H136" s="7"/>
      <c r="I136" s="28">
        <f t="shared" si="14"/>
        <v>3790</v>
      </c>
      <c r="J136" s="27">
        <f t="shared" si="14"/>
        <v>-582</v>
      </c>
      <c r="K136" s="7"/>
      <c r="L136" s="171">
        <f t="shared" si="22"/>
        <v>-0.9887985199767203</v>
      </c>
      <c r="M136" s="27">
        <f t="shared" ca="1" si="15"/>
        <v>1.7068279391205962E-6</v>
      </c>
      <c r="N136" s="44"/>
      <c r="O136" s="44"/>
      <c r="P136" s="7"/>
      <c r="Q136" s="28">
        <f t="shared" ca="1" si="16"/>
        <v>3830.09643243046</v>
      </c>
      <c r="R136" s="27">
        <f t="shared" ca="1" si="17"/>
        <v>-603.10741553550247</v>
      </c>
      <c r="S136" s="7"/>
      <c r="T136" s="28">
        <f t="shared" ca="1" si="18"/>
        <v>-0.99081099717584176</v>
      </c>
      <c r="U136" s="27">
        <f t="shared" ca="1" si="19"/>
        <v>-0.1566985861353079</v>
      </c>
      <c r="V136" s="7"/>
      <c r="W136" s="28">
        <f t="shared" ca="1" si="20"/>
        <v>-0.99010497622899996</v>
      </c>
      <c r="X136" s="27">
        <f t="shared" ca="1" si="24"/>
        <v>73.21107836094734</v>
      </c>
      <c r="Y136" s="7"/>
      <c r="Z136" s="28">
        <f t="shared" si="23"/>
        <v>73.106999999999914</v>
      </c>
      <c r="AA136" s="27">
        <f t="shared" si="21"/>
        <v>1.275957856255493</v>
      </c>
      <c r="AB136" s="7"/>
      <c r="AC136" s="28">
        <f t="shared" ca="1" si="13"/>
        <v>0.10407836094742606</v>
      </c>
      <c r="AD136" s="27"/>
      <c r="AE136" s="7"/>
    </row>
    <row r="137" spans="1:31" s="26" customFormat="1" x14ac:dyDescent="0.25">
      <c r="A137" s="26">
        <v>52</v>
      </c>
      <c r="B137" s="26">
        <v>-622</v>
      </c>
      <c r="C137" s="26">
        <v>15068</v>
      </c>
      <c r="D137" s="26">
        <v>12736</v>
      </c>
      <c r="E137" s="26">
        <v>11356</v>
      </c>
      <c r="F137" s="26">
        <v>13687</v>
      </c>
      <c r="G137" s="27"/>
      <c r="H137" s="7"/>
      <c r="I137" s="28">
        <f t="shared" si="14"/>
        <v>3712</v>
      </c>
      <c r="J137" s="27">
        <f t="shared" si="14"/>
        <v>-951</v>
      </c>
      <c r="K137" s="7"/>
      <c r="L137" s="171">
        <f t="shared" si="22"/>
        <v>-0.96841902063380458</v>
      </c>
      <c r="M137" s="27">
        <f t="shared" ca="1" si="15"/>
        <v>1.1439497233951144E-6</v>
      </c>
      <c r="N137" s="44"/>
      <c r="O137" s="44"/>
      <c r="P137" s="7"/>
      <c r="Q137" s="28">
        <f t="shared" ca="1" si="16"/>
        <v>3752.09643243046</v>
      </c>
      <c r="R137" s="27">
        <f t="shared" ca="1" si="17"/>
        <v>-972.10741553550247</v>
      </c>
      <c r="S137" s="7"/>
      <c r="T137" s="28">
        <f t="shared" ca="1" si="18"/>
        <v>-0.97063310893121757</v>
      </c>
      <c r="U137" s="27">
        <f t="shared" ca="1" si="19"/>
        <v>-0.25257168733501434</v>
      </c>
      <c r="V137" s="7"/>
      <c r="W137" s="28">
        <f t="shared" ca="1" si="20"/>
        <v>-0.96948857648713582</v>
      </c>
      <c r="X137" s="27">
        <f t="shared" ca="1" si="24"/>
        <v>67.602232044621132</v>
      </c>
      <c r="Y137" s="7"/>
      <c r="Z137" s="28">
        <f t="shared" si="23"/>
        <v>67.508999999999915</v>
      </c>
      <c r="AA137" s="27">
        <f t="shared" si="21"/>
        <v>1.1782543247288504</v>
      </c>
      <c r="AB137" s="7"/>
      <c r="AC137" s="28">
        <f t="shared" ca="1" si="13"/>
        <v>9.3232044621217369E-2</v>
      </c>
      <c r="AD137" s="27"/>
      <c r="AE137" s="7"/>
    </row>
    <row r="138" spans="1:31" s="26" customFormat="1" x14ac:dyDescent="0.25">
      <c r="A138" s="26">
        <v>53</v>
      </c>
      <c r="B138" s="26">
        <v>-626</v>
      </c>
      <c r="C138" s="26">
        <v>15009</v>
      </c>
      <c r="D138" s="26">
        <v>12553</v>
      </c>
      <c r="E138" s="26">
        <v>11414</v>
      </c>
      <c r="F138" s="26">
        <v>13866</v>
      </c>
      <c r="G138" s="27"/>
      <c r="H138" s="7"/>
      <c r="I138" s="28">
        <f t="shared" si="14"/>
        <v>3595</v>
      </c>
      <c r="J138" s="27">
        <f t="shared" si="14"/>
        <v>-1313</v>
      </c>
      <c r="K138" s="7"/>
      <c r="L138" s="171">
        <f t="shared" si="22"/>
        <v>-0.9385842276339732</v>
      </c>
      <c r="M138" s="27">
        <f t="shared" ca="1" si="15"/>
        <v>4.2937726856121673E-8</v>
      </c>
      <c r="N138" s="44"/>
      <c r="O138" s="44"/>
      <c r="P138" s="7"/>
      <c r="Q138" s="28">
        <f t="shared" ca="1" si="16"/>
        <v>3635.09643243046</v>
      </c>
      <c r="R138" s="27">
        <f t="shared" ca="1" si="17"/>
        <v>-1334.1074155355025</v>
      </c>
      <c r="S138" s="7"/>
      <c r="T138" s="28">
        <f t="shared" ca="1" si="18"/>
        <v>-0.94036627656428118</v>
      </c>
      <c r="U138" s="27">
        <f t="shared" ca="1" si="19"/>
        <v>-0.34662605761765314</v>
      </c>
      <c r="V138" s="7"/>
      <c r="W138" s="28">
        <f t="shared" ca="1" si="20"/>
        <v>-0.93879144183922014</v>
      </c>
      <c r="X138" s="27">
        <f t="shared" ca="1" si="24"/>
        <v>61.938932073944784</v>
      </c>
      <c r="Y138" s="7"/>
      <c r="Z138" s="28">
        <f t="shared" si="23"/>
        <v>61.874999999999915</v>
      </c>
      <c r="AA138" s="27">
        <f t="shared" si="21"/>
        <v>1.0799224746714899</v>
      </c>
      <c r="AB138" s="7"/>
      <c r="AC138" s="28">
        <f t="shared" ca="1" si="13"/>
        <v>6.3932073944869217E-2</v>
      </c>
      <c r="AD138" s="27"/>
      <c r="AE138" s="7"/>
    </row>
    <row r="139" spans="1:31" s="26" customFormat="1" x14ac:dyDescent="0.25">
      <c r="A139" s="26">
        <v>54</v>
      </c>
      <c r="B139" s="26">
        <v>-639</v>
      </c>
      <c r="C139" s="26">
        <v>14934</v>
      </c>
      <c r="D139" s="26">
        <v>12373</v>
      </c>
      <c r="E139" s="26">
        <v>11488</v>
      </c>
      <c r="F139" s="26">
        <v>14044</v>
      </c>
      <c r="G139" s="27"/>
      <c r="H139" s="7"/>
      <c r="I139" s="28">
        <f t="shared" si="14"/>
        <v>3446</v>
      </c>
      <c r="J139" s="27">
        <f t="shared" si="14"/>
        <v>-1671</v>
      </c>
      <c r="K139" s="7"/>
      <c r="L139" s="171">
        <f t="shared" si="22"/>
        <v>-0.89878180654985662</v>
      </c>
      <c r="M139" s="27">
        <f t="shared" ca="1" si="15"/>
        <v>1.0796402044928344E-6</v>
      </c>
      <c r="N139" s="44"/>
      <c r="O139" s="44"/>
      <c r="P139" s="7"/>
      <c r="Q139" s="28">
        <f t="shared" ca="1" si="16"/>
        <v>3486.09643243046</v>
      </c>
      <c r="R139" s="27">
        <f t="shared" ca="1" si="17"/>
        <v>-1692.1074155355025</v>
      </c>
      <c r="S139" s="7"/>
      <c r="T139" s="28">
        <f t="shared" ca="1" si="18"/>
        <v>-0.90182133619955041</v>
      </c>
      <c r="U139" s="27">
        <f t="shared" ca="1" si="19"/>
        <v>-0.43964115309053903</v>
      </c>
      <c r="V139" s="7"/>
      <c r="W139" s="28">
        <f t="shared" ca="1" si="20"/>
        <v>-0.89982086391328409</v>
      </c>
      <c r="X139" s="27">
        <f t="shared" ca="1" si="24"/>
        <v>56.164828217122306</v>
      </c>
      <c r="Y139" s="7"/>
      <c r="Z139" s="28">
        <f t="shared" si="23"/>
        <v>56.123999999999917</v>
      </c>
      <c r="AA139" s="27">
        <f t="shared" si="21"/>
        <v>0.97954858938929601</v>
      </c>
      <c r="AB139" s="7"/>
      <c r="AC139" s="28">
        <f t="shared" ca="1" si="13"/>
        <v>4.0828217122388821E-2</v>
      </c>
      <c r="AD139" s="27"/>
      <c r="AE139" s="7"/>
    </row>
    <row r="140" spans="1:31" s="26" customFormat="1" x14ac:dyDescent="0.25">
      <c r="A140" s="26">
        <v>55</v>
      </c>
      <c r="B140" s="26">
        <v>-633</v>
      </c>
      <c r="C140" s="26">
        <v>14838</v>
      </c>
      <c r="D140" s="26">
        <v>12207</v>
      </c>
      <c r="E140" s="26">
        <v>11583</v>
      </c>
      <c r="F140" s="26">
        <v>14213</v>
      </c>
      <c r="G140" s="27"/>
      <c r="H140" s="7"/>
      <c r="I140" s="28">
        <f t="shared" si="14"/>
        <v>3255</v>
      </c>
      <c r="J140" s="27">
        <f t="shared" si="14"/>
        <v>-2006</v>
      </c>
      <c r="K140" s="7"/>
      <c r="L140" s="171">
        <f t="shared" si="22"/>
        <v>-0.85043315120310015</v>
      </c>
      <c r="M140" s="27">
        <f t="shared" ca="1" si="15"/>
        <v>1.7696825567664724E-7</v>
      </c>
      <c r="N140" s="44"/>
      <c r="O140" s="44"/>
      <c r="P140" s="7"/>
      <c r="Q140" s="28">
        <f t="shared" ca="1" si="16"/>
        <v>3295.09643243046</v>
      </c>
      <c r="R140" s="27">
        <f t="shared" ca="1" si="17"/>
        <v>-2027.1074155355025</v>
      </c>
      <c r="S140" s="7"/>
      <c r="T140" s="28">
        <f t="shared" ca="1" si="18"/>
        <v>-0.85241137908771425</v>
      </c>
      <c r="U140" s="27">
        <f t="shared" ca="1" si="19"/>
        <v>-0.5266804184073457</v>
      </c>
      <c r="V140" s="7"/>
      <c r="W140" s="28">
        <f t="shared" ca="1" si="20"/>
        <v>-0.85001247525218704</v>
      </c>
      <c r="X140" s="27">
        <f t="shared" ca="1" si="24"/>
        <v>50.421407750520473</v>
      </c>
      <c r="Y140" s="7"/>
      <c r="Z140" s="28">
        <f t="shared" si="23"/>
        <v>50.426999999999921</v>
      </c>
      <c r="AA140" s="27">
        <f t="shared" si="21"/>
        <v>0.88011718190317922</v>
      </c>
      <c r="AB140" s="7"/>
      <c r="AC140" s="28">
        <f t="shared" ca="1" si="13"/>
        <v>-5.5922494794486965E-3</v>
      </c>
      <c r="AD140" s="27"/>
      <c r="AE140" s="7"/>
    </row>
    <row r="141" spans="1:31" s="26" customFormat="1" x14ac:dyDescent="0.25">
      <c r="A141" s="26">
        <v>56</v>
      </c>
      <c r="B141" s="26">
        <v>-622</v>
      </c>
      <c r="C141" s="26">
        <v>14735</v>
      </c>
      <c r="D141" s="26">
        <v>12055</v>
      </c>
      <c r="E141" s="26">
        <v>11695</v>
      </c>
      <c r="F141" s="26">
        <v>14369</v>
      </c>
      <c r="G141" s="27"/>
      <c r="H141" s="7"/>
      <c r="I141" s="28">
        <f t="shared" si="14"/>
        <v>3040</v>
      </c>
      <c r="J141" s="27">
        <f t="shared" si="14"/>
        <v>-2314</v>
      </c>
      <c r="K141" s="7"/>
      <c r="L141" s="171">
        <f t="shared" si="22"/>
        <v>-0.79474051653534017</v>
      </c>
      <c r="M141" s="27">
        <f t="shared" ca="1" si="15"/>
        <v>5.083761931156271E-7</v>
      </c>
      <c r="N141" s="44"/>
      <c r="O141" s="44"/>
      <c r="P141" s="7"/>
      <c r="Q141" s="28">
        <f t="shared" ca="1" si="16"/>
        <v>3080.09643243046</v>
      </c>
      <c r="R141" s="27">
        <f t="shared" ca="1" si="17"/>
        <v>-2335.1074155355027</v>
      </c>
      <c r="S141" s="7"/>
      <c r="T141" s="28">
        <f t="shared" ca="1" si="18"/>
        <v>-0.79679284097753211</v>
      </c>
      <c r="U141" s="27">
        <f t="shared" ca="1" si="19"/>
        <v>-0.60670457875832018</v>
      </c>
      <c r="V141" s="7"/>
      <c r="W141" s="28">
        <f t="shared" ca="1" si="20"/>
        <v>-0.7940275114910974</v>
      </c>
      <c r="X141" s="27">
        <f t="shared" ca="1" si="24"/>
        <v>44.821475269569078</v>
      </c>
      <c r="Y141" s="7"/>
      <c r="Z141" s="28">
        <f t="shared" si="23"/>
        <v>44.828999999999922</v>
      </c>
      <c r="AA141" s="27">
        <f t="shared" si="21"/>
        <v>0.78241365037653654</v>
      </c>
      <c r="AB141" s="7"/>
      <c r="AC141" s="28">
        <f t="shared" ca="1" si="13"/>
        <v>-7.5247304308447838E-3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14619</v>
      </c>
      <c r="D142" s="26">
        <v>11912</v>
      </c>
      <c r="E142" s="26">
        <v>11816</v>
      </c>
      <c r="F142" s="26">
        <v>14519</v>
      </c>
      <c r="G142" s="27"/>
      <c r="H142" s="7"/>
      <c r="I142" s="28">
        <f t="shared" si="14"/>
        <v>2803</v>
      </c>
      <c r="J142" s="27">
        <f t="shared" si="14"/>
        <v>-2607</v>
      </c>
      <c r="K142" s="7"/>
      <c r="L142" s="171">
        <f t="shared" si="22"/>
        <v>-0.73179211276160028</v>
      </c>
      <c r="M142" s="27">
        <f t="shared" ca="1" si="15"/>
        <v>3.3292132096048519E-7</v>
      </c>
      <c r="N142" s="44"/>
      <c r="O142" s="44"/>
      <c r="P142" s="7"/>
      <c r="Q142" s="28">
        <f t="shared" ca="1" si="16"/>
        <v>2843.09643243046</v>
      </c>
      <c r="R142" s="27">
        <f t="shared" ca="1" si="17"/>
        <v>-2628.1074155355027</v>
      </c>
      <c r="S142" s="7"/>
      <c r="T142" s="28">
        <f t="shared" ca="1" si="18"/>
        <v>-0.73548310361886626</v>
      </c>
      <c r="U142" s="27">
        <f t="shared" ca="1" si="19"/>
        <v>-0.68283145857272121</v>
      </c>
      <c r="V142" s="7"/>
      <c r="W142" s="28">
        <f t="shared" ca="1" si="20"/>
        <v>-0.73236910610728156</v>
      </c>
      <c r="X142" s="27">
        <f t="shared" ca="1" si="24"/>
        <v>39.209142545301063</v>
      </c>
      <c r="Y142" s="7"/>
      <c r="Z142" s="28">
        <f t="shared" si="23"/>
        <v>39.257999999999925</v>
      </c>
      <c r="AA142" s="27">
        <f t="shared" si="21"/>
        <v>0.68518135774793254</v>
      </c>
      <c r="AB142" s="7"/>
      <c r="AC142" s="28">
        <f t="shared" ca="1" si="13"/>
        <v>-4.8857454698861602E-2</v>
      </c>
      <c r="AD142" s="27"/>
      <c r="AE142" s="7"/>
    </row>
    <row r="143" spans="1:31" s="26" customFormat="1" x14ac:dyDescent="0.25">
      <c r="A143" s="26">
        <v>58</v>
      </c>
      <c r="B143" s="26">
        <v>-607</v>
      </c>
      <c r="C143" s="26">
        <v>14477</v>
      </c>
      <c r="D143" s="26">
        <v>11777</v>
      </c>
      <c r="E143" s="26">
        <v>11943</v>
      </c>
      <c r="F143" s="26">
        <v>14642</v>
      </c>
      <c r="G143" s="27"/>
      <c r="H143" s="7"/>
      <c r="I143" s="28">
        <f t="shared" si="14"/>
        <v>2534</v>
      </c>
      <c r="J143" s="27">
        <f t="shared" si="14"/>
        <v>-2865</v>
      </c>
      <c r="K143" s="7"/>
      <c r="L143" s="171">
        <f t="shared" si="22"/>
        <v>-0.66334923443390426</v>
      </c>
      <c r="M143" s="27">
        <f t="shared" ca="1" si="15"/>
        <v>7.6589624549543209E-7</v>
      </c>
      <c r="N143" s="44"/>
      <c r="O143" s="44"/>
      <c r="P143" s="7"/>
      <c r="Q143" s="28">
        <f t="shared" ca="1" si="16"/>
        <v>2574.09643243046</v>
      </c>
      <c r="R143" s="27">
        <f t="shared" ca="1" si="17"/>
        <v>-2886.1074155355027</v>
      </c>
      <c r="S143" s="7"/>
      <c r="T143" s="28">
        <f t="shared" ca="1" si="18"/>
        <v>-0.66589525826240592</v>
      </c>
      <c r="U143" s="27">
        <f t="shared" ca="1" si="19"/>
        <v>-0.74986468380178428</v>
      </c>
      <c r="V143" s="7"/>
      <c r="W143" s="28">
        <f t="shared" ca="1" si="20"/>
        <v>-0.66247407945020398</v>
      </c>
      <c r="X143" s="27">
        <f t="shared" ca="1" si="24"/>
        <v>33.663631857961548</v>
      </c>
      <c r="Y143" s="7"/>
      <c r="Z143" s="28">
        <f t="shared" si="23"/>
        <v>33.794999999999924</v>
      </c>
      <c r="AA143" s="27">
        <f t="shared" si="21"/>
        <v>0.58983402071148228</v>
      </c>
      <c r="AB143" s="7"/>
      <c r="AC143" s="28">
        <f t="shared" ca="1" si="13"/>
        <v>-0.13136814203837588</v>
      </c>
      <c r="AD143" s="27"/>
      <c r="AE143" s="7"/>
    </row>
    <row r="144" spans="1:31" s="26" customFormat="1" x14ac:dyDescent="0.25">
      <c r="A144" s="26">
        <v>59</v>
      </c>
      <c r="B144" s="26">
        <v>-617</v>
      </c>
      <c r="C144" s="26">
        <v>14334</v>
      </c>
      <c r="D144" s="26">
        <v>11665</v>
      </c>
      <c r="E144" s="26">
        <v>12094</v>
      </c>
      <c r="F144" s="26">
        <v>14764</v>
      </c>
      <c r="G144" s="27"/>
      <c r="H144" s="7"/>
      <c r="I144" s="28">
        <f t="shared" si="14"/>
        <v>2240</v>
      </c>
      <c r="J144" s="27">
        <f t="shared" si="14"/>
        <v>-3099</v>
      </c>
      <c r="K144" s="7"/>
      <c r="L144" s="171">
        <f t="shared" si="22"/>
        <v>-0.58760962314703546</v>
      </c>
      <c r="M144" s="27">
        <f t="shared" ca="1" si="15"/>
        <v>2.1591435658865188E-6</v>
      </c>
      <c r="N144" s="44"/>
      <c r="O144" s="44"/>
      <c r="P144" s="7"/>
      <c r="Q144" s="28">
        <f t="shared" ca="1" si="16"/>
        <v>2280.09643243046</v>
      </c>
      <c r="R144" s="27">
        <f t="shared" ca="1" si="17"/>
        <v>-3120.1074155355027</v>
      </c>
      <c r="S144" s="7"/>
      <c r="T144" s="28">
        <f t="shared" ca="1" si="18"/>
        <v>-0.58984014103266857</v>
      </c>
      <c r="U144" s="27">
        <f t="shared" ca="1" si="19"/>
        <v>-0.81066226017232978</v>
      </c>
      <c r="V144" s="7"/>
      <c r="W144" s="28">
        <f t="shared" ca="1" si="20"/>
        <v>-0.58614022069505489</v>
      </c>
      <c r="X144" s="27">
        <f t="shared" ca="1" si="24"/>
        <v>28.07276789800801</v>
      </c>
      <c r="Y144" s="7"/>
      <c r="Z144" s="28">
        <f t="shared" si="23"/>
        <v>28.241999999999923</v>
      </c>
      <c r="AA144" s="27">
        <f t="shared" si="21"/>
        <v>0.49291588734823721</v>
      </c>
      <c r="AB144" s="7"/>
      <c r="AC144" s="28">
        <f t="shared" ca="1" si="13"/>
        <v>-0.16923210199191274</v>
      </c>
      <c r="AD144" s="27"/>
      <c r="AE144" s="7"/>
    </row>
    <row r="145" spans="1:31" s="26" customFormat="1" x14ac:dyDescent="0.25">
      <c r="A145" s="26">
        <v>60</v>
      </c>
      <c r="B145" s="26">
        <v>-645</v>
      </c>
      <c r="C145" s="26">
        <v>14168</v>
      </c>
      <c r="D145" s="26">
        <v>11556</v>
      </c>
      <c r="E145" s="26">
        <v>12255</v>
      </c>
      <c r="F145" s="26">
        <v>14872</v>
      </c>
      <c r="G145" s="27"/>
      <c r="H145" s="7"/>
      <c r="I145" s="28">
        <f t="shared" si="14"/>
        <v>1913</v>
      </c>
      <c r="J145" s="27">
        <f t="shared" si="14"/>
        <v>-3316</v>
      </c>
      <c r="K145" s="7"/>
      <c r="L145" s="171">
        <f t="shared" si="22"/>
        <v>-0.50255215069814652</v>
      </c>
      <c r="M145" s="27">
        <f t="shared" ca="1" si="15"/>
        <v>1.5938661751145639E-6</v>
      </c>
      <c r="N145" s="44"/>
      <c r="O145" s="44"/>
      <c r="P145" s="7"/>
      <c r="Q145" s="28">
        <f t="shared" ca="1" si="16"/>
        <v>1953.09643243046</v>
      </c>
      <c r="R145" s="27">
        <f t="shared" ca="1" si="17"/>
        <v>-3337.1074155355027</v>
      </c>
      <c r="S145" s="7"/>
      <c r="T145" s="28">
        <f t="shared" ca="1" si="18"/>
        <v>-0.5052482249302056</v>
      </c>
      <c r="U145" s="27">
        <f t="shared" ca="1" si="19"/>
        <v>-0.86704291860142546</v>
      </c>
      <c r="V145" s="7"/>
      <c r="W145" s="28">
        <f t="shared" ca="1" si="20"/>
        <v>-0.50128966656948803</v>
      </c>
      <c r="X145" s="27">
        <f t="shared" ca="1" si="24"/>
        <v>22.239170939208293</v>
      </c>
      <c r="Y145" s="7"/>
      <c r="Z145" s="28">
        <f t="shared" si="23"/>
        <v>22.436999999999923</v>
      </c>
      <c r="AA145" s="27">
        <f t="shared" si="21"/>
        <v>0.39159952426996636</v>
      </c>
      <c r="AB145" s="7"/>
      <c r="AC145" s="28">
        <f t="shared" ca="1" si="13"/>
        <v>-0.19782906079162998</v>
      </c>
      <c r="AD145" s="27"/>
      <c r="AE145" s="7"/>
    </row>
    <row r="146" spans="1:31" s="26" customFormat="1" x14ac:dyDescent="0.25">
      <c r="A146" s="26">
        <v>61</v>
      </c>
      <c r="B146" s="26">
        <v>-629</v>
      </c>
      <c r="C146" s="26">
        <v>13995</v>
      </c>
      <c r="D146" s="26">
        <v>11463</v>
      </c>
      <c r="E146" s="26">
        <v>12421</v>
      </c>
      <c r="F146" s="26">
        <v>14950</v>
      </c>
      <c r="G146" s="27"/>
      <c r="H146" s="7"/>
      <c r="I146" s="28">
        <f t="shared" si="14"/>
        <v>1574</v>
      </c>
      <c r="J146" s="27">
        <f t="shared" si="14"/>
        <v>-3487</v>
      </c>
      <c r="K146" s="7"/>
      <c r="L146" s="171">
        <f t="shared" si="22"/>
        <v>-0.41463697167700553</v>
      </c>
      <c r="M146" s="27">
        <f t="shared" ca="1" si="15"/>
        <v>1.5563637075482694E-6</v>
      </c>
      <c r="N146" s="44"/>
      <c r="O146" s="44"/>
      <c r="P146" s="7"/>
      <c r="Q146" s="28">
        <f t="shared" ca="1" si="16"/>
        <v>1614.09643243046</v>
      </c>
      <c r="R146" s="27">
        <f t="shared" ca="1" si="17"/>
        <v>-3508.1074155355027</v>
      </c>
      <c r="S146" s="7"/>
      <c r="T146" s="28">
        <f t="shared" ca="1" si="18"/>
        <v>-0.41755201832856964</v>
      </c>
      <c r="U146" s="27">
        <f t="shared" ca="1" si="19"/>
        <v>-0.91147191671836247</v>
      </c>
      <c r="V146" s="7"/>
      <c r="W146" s="28">
        <f t="shared" ca="1" si="20"/>
        <v>-0.41338942860859135</v>
      </c>
      <c r="X146" s="27">
        <f t="shared" ca="1" si="24"/>
        <v>16.600597528439209</v>
      </c>
      <c r="Y146" s="7"/>
      <c r="Z146" s="28">
        <f t="shared" si="23"/>
        <v>16.775999999999925</v>
      </c>
      <c r="AA146" s="27">
        <f t="shared" si="21"/>
        <v>0.29279643531456739</v>
      </c>
      <c r="AB146" s="7"/>
      <c r="AC146" s="28">
        <f t="shared" ca="1" si="13"/>
        <v>-0.17540247156071587</v>
      </c>
      <c r="AD146" s="27"/>
      <c r="AE146" s="7"/>
    </row>
    <row r="147" spans="1:31" s="26" customFormat="1" x14ac:dyDescent="0.25">
      <c r="A147" s="26">
        <v>62</v>
      </c>
      <c r="B147" s="26">
        <v>-621</v>
      </c>
      <c r="C147" s="26">
        <v>13829</v>
      </c>
      <c r="D147" s="26">
        <v>11399</v>
      </c>
      <c r="E147" s="26">
        <v>12603</v>
      </c>
      <c r="F147" s="26">
        <v>15032</v>
      </c>
      <c r="G147" s="27"/>
      <c r="H147" s="7"/>
      <c r="I147" s="28">
        <f t="shared" si="14"/>
        <v>1226</v>
      </c>
      <c r="J147" s="27">
        <f t="shared" si="14"/>
        <v>-3633</v>
      </c>
      <c r="K147" s="7"/>
      <c r="L147" s="171">
        <f t="shared" si="22"/>
        <v>-0.32387262545150441</v>
      </c>
      <c r="M147" s="27">
        <f t="shared" ca="1" si="15"/>
        <v>4.6509923425769646E-7</v>
      </c>
      <c r="N147" s="44"/>
      <c r="O147" s="44"/>
      <c r="P147" s="7"/>
      <c r="Q147" s="28">
        <f t="shared" ca="1" si="16"/>
        <v>1266.09643243046</v>
      </c>
      <c r="R147" s="27">
        <f t="shared" ca="1" si="17"/>
        <v>-3654.1074155355027</v>
      </c>
      <c r="S147" s="7"/>
      <c r="T147" s="28">
        <f t="shared" ca="1" si="18"/>
        <v>-0.32752759385255403</v>
      </c>
      <c r="U147" s="27">
        <f t="shared" ca="1" si="19"/>
        <v>-0.94940544727434395</v>
      </c>
      <c r="V147" s="7"/>
      <c r="W147" s="28">
        <f t="shared" ca="1" si="20"/>
        <v>-0.32319064360844868</v>
      </c>
      <c r="X147" s="27">
        <f t="shared" ca="1" si="24"/>
        <v>11.003659805344853</v>
      </c>
      <c r="Y147" s="7"/>
      <c r="Z147" s="28">
        <f t="shared" si="23"/>
        <v>11.186999999999927</v>
      </c>
      <c r="AA147" s="27">
        <f t="shared" si="21"/>
        <v>0.19524998342060434</v>
      </c>
      <c r="AB147" s="7"/>
      <c r="AC147" s="28">
        <f t="shared" ca="1" si="13"/>
        <v>-0.18334019465507367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13639</v>
      </c>
      <c r="D148" s="26">
        <v>11342</v>
      </c>
      <c r="E148" s="26">
        <v>12785</v>
      </c>
      <c r="F148" s="26">
        <v>15082</v>
      </c>
      <c r="G148" s="27"/>
      <c r="H148" s="7"/>
      <c r="I148" s="28">
        <f t="shared" si="14"/>
        <v>854</v>
      </c>
      <c r="J148" s="27">
        <f t="shared" si="14"/>
        <v>-3740</v>
      </c>
      <c r="K148" s="7"/>
      <c r="L148" s="171">
        <f t="shared" si="22"/>
        <v>-0.22742959315672856</v>
      </c>
      <c r="M148" s="27">
        <f t="shared" ca="1" si="15"/>
        <v>3.6006716611677425E-7</v>
      </c>
      <c r="N148" s="44"/>
      <c r="O148" s="44"/>
      <c r="P148" s="7"/>
      <c r="Q148" s="28">
        <f t="shared" ca="1" si="16"/>
        <v>894.09643243046003</v>
      </c>
      <c r="R148" s="27">
        <f t="shared" ca="1" si="17"/>
        <v>-3761.1074155355027</v>
      </c>
      <c r="S148" s="7"/>
      <c r="T148" s="28">
        <f t="shared" ca="1" si="18"/>
        <v>-0.23129458837819247</v>
      </c>
      <c r="U148" s="27">
        <f t="shared" ca="1" si="19"/>
        <v>-0.9772060484352344</v>
      </c>
      <c r="V148" s="7"/>
      <c r="W148" s="28">
        <f t="shared" ca="1" si="20"/>
        <v>-0.22682953718757504</v>
      </c>
      <c r="X148" s="27">
        <f t="shared" ca="1" si="24"/>
        <v>5.2724822904002622</v>
      </c>
      <c r="Y148" s="7"/>
      <c r="Z148" s="28">
        <f t="shared" si="23"/>
        <v>5.4449999999999266</v>
      </c>
      <c r="AA148" s="27">
        <f t="shared" si="21"/>
        <v>9.5033177771089966E-2</v>
      </c>
      <c r="AB148" s="7"/>
      <c r="AC148" s="28">
        <f t="shared" ref="AC148:AC149" ca="1" si="25">X148-Z148</f>
        <v>-0.17251770959966439</v>
      </c>
      <c r="AD148" s="27"/>
      <c r="AE148" s="7"/>
    </row>
    <row r="149" spans="1:31" s="26" customFormat="1" x14ac:dyDescent="0.25">
      <c r="A149" s="26">
        <v>64</v>
      </c>
      <c r="B149" s="26">
        <v>-637</v>
      </c>
      <c r="C149" s="26">
        <v>13451</v>
      </c>
      <c r="D149" s="26">
        <v>11311</v>
      </c>
      <c r="E149" s="26">
        <v>12980</v>
      </c>
      <c r="F149" s="26">
        <v>15120</v>
      </c>
      <c r="G149" s="27"/>
      <c r="H149" s="7"/>
      <c r="I149" s="28">
        <f t="shared" ref="I149:J149" si="26">C149-E149</f>
        <v>471</v>
      </c>
      <c r="J149" s="27">
        <f t="shared" si="26"/>
        <v>-3809</v>
      </c>
      <c r="K149" s="7"/>
      <c r="L149" s="171">
        <f t="shared" si="22"/>
        <v>-0.12886527205426143</v>
      </c>
      <c r="M149" s="27">
        <f t="shared" ref="M149" ca="1" si="27">(W149-L149)^2</f>
        <v>1.433608701490488E-6</v>
      </c>
      <c r="N149" s="44"/>
      <c r="O149" s="44"/>
      <c r="P149" s="7"/>
      <c r="Q149" s="28">
        <f t="shared" ref="Q149" ca="1" si="28">I149-$J$4</f>
        <v>511.09643243045997</v>
      </c>
      <c r="R149" s="27">
        <f t="shared" ref="R149" ca="1" si="29">J149-$J$3</f>
        <v>-3830.1074155355027</v>
      </c>
      <c r="S149" s="7"/>
      <c r="T149" s="28">
        <f t="shared" ref="T149" ca="1" si="30">Q149/$J$7</f>
        <v>-0.13221598327958903</v>
      </c>
      <c r="U149" s="27">
        <f t="shared" ref="U149" ca="1" si="31">R149/$J$6</f>
        <v>-0.99513353890347223</v>
      </c>
      <c r="V149" s="7"/>
      <c r="W149" s="28">
        <f t="shared" ref="W149" ca="1" si="32">(T149-U149*SIN(-$J$11*PI()/180))/(COS(-$J$11*PI()/180))</f>
        <v>-0.12766793805679436</v>
      </c>
      <c r="X149" s="27">
        <f ca="1">IF(MOD(ATAN2(U149,W149)*180/PI()-$J$9+360,360)&gt;5,MOD(ATAN2(U149,W149)*180/PI()-$J$9+360,360)-360,MOD(ATAN2(U149,W149)*180/PI()-$J$9+360,360))</f>
        <v>-0.48494760314673613</v>
      </c>
      <c r="Y149" s="7"/>
      <c r="Z149" s="28">
        <f t="shared" si="23"/>
        <v>-0.28800000000007309</v>
      </c>
      <c r="AA149" s="27">
        <f t="shared" ref="AA149" si="33">Z149*PI()/180</f>
        <v>-5.0265482457449448E-3</v>
      </c>
      <c r="AB149" s="7"/>
      <c r="AC149" s="28">
        <f t="shared" ca="1" si="25"/>
        <v>-0.19694760314666304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39945</v>
      </c>
    </row>
    <row r="155" spans="1:31" x14ac:dyDescent="0.25">
      <c r="A155" t="s">
        <v>81</v>
      </c>
      <c r="B155">
        <v>39945</v>
      </c>
    </row>
    <row r="156" spans="1:31" x14ac:dyDescent="0.25">
      <c r="A156" s="31" t="s">
        <v>92</v>
      </c>
      <c r="B156" s="31">
        <v>-39977</v>
      </c>
    </row>
    <row r="157" spans="1:31" x14ac:dyDescent="0.25">
      <c r="A157" t="s">
        <v>87</v>
      </c>
      <c r="B157">
        <v>-39977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4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36.953615095269477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196</v>
      </c>
      <c r="R3" s="143">
        <f ca="1">MAX(AC21:AC149)</f>
        <v>0.23615194683088703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-4.240112785446021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197</v>
      </c>
      <c r="R4" s="147">
        <f ca="1">MIN(AC21:AC149)</f>
        <v>-0.20501090374335362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7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4097.8637695088682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-4115.8274095131537</v>
      </c>
      <c r="L7" s="151" t="s">
        <v>15</v>
      </c>
      <c r="M7" s="152">
        <f ca="1">SUM(M20:M84)</f>
        <v>3.7725134873161184E-3</v>
      </c>
      <c r="N7" s="151" t="s">
        <v>15</v>
      </c>
      <c r="O7" s="89">
        <f ca="1">SUM(M85:M149)</f>
        <v>3.0532800372843082E-3</v>
      </c>
      <c r="Q7" s="143" t="s">
        <v>196</v>
      </c>
      <c r="R7" s="143">
        <f ca="1">MAX(AD21:AD83)</f>
        <v>0.11477288076196146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-5.7063853414056176E-2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-173.47746654402113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-173.53065776092171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5.3191216900633741E-2</v>
      </c>
      <c r="L11" s="157" t="s">
        <v>210</v>
      </c>
      <c r="M11" s="158">
        <f>(M6+O6)/2</f>
        <v>0</v>
      </c>
      <c r="N11" s="159"/>
      <c r="O11" s="159"/>
      <c r="Q11" s="143" t="s">
        <v>196</v>
      </c>
      <c r="R11" s="143">
        <f ca="1">MAX(W20:W149)</f>
        <v>1.0026480378785254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</v>
      </c>
      <c r="N12" s="162"/>
      <c r="O12" s="162"/>
      <c r="Q12" s="147" t="s">
        <v>197</v>
      </c>
      <c r="R12" s="147">
        <f ca="1">MIN(W20:W149)</f>
        <v>-1.0051934346641997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-173</v>
      </c>
      <c r="N13" s="165"/>
      <c r="O13" s="165"/>
    </row>
    <row r="14" spans="1:24" x14ac:dyDescent="0.25">
      <c r="I14" s="9" t="s">
        <v>177</v>
      </c>
      <c r="L14" s="9"/>
      <c r="M14" s="9"/>
      <c r="N14" s="9"/>
      <c r="O14" s="9"/>
    </row>
    <row r="15" spans="1:24" x14ac:dyDescent="0.25">
      <c r="I15" s="9" t="s">
        <v>178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179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13490</v>
      </c>
      <c r="D20" s="26">
        <v>11228</v>
      </c>
      <c r="E20" s="26">
        <v>13048</v>
      </c>
      <c r="F20" s="26">
        <v>15289</v>
      </c>
      <c r="G20" s="27"/>
      <c r="H20" s="7"/>
      <c r="I20" s="28">
        <f>C20-E20</f>
        <v>442</v>
      </c>
      <c r="J20" s="27">
        <f>D20-F20</f>
        <v>-4061</v>
      </c>
      <c r="K20" s="7"/>
      <c r="L20" s="171">
        <f>$M$3*SIN(2*PI()/$M$4*($Z20+$M$5))+$M$6</f>
        <v>-0.12186934340514755</v>
      </c>
      <c r="M20" s="27">
        <f ca="1">(W20-L20)^2</f>
        <v>1.5676048485046884E-4</v>
      </c>
      <c r="N20" s="44"/>
      <c r="O20" s="44"/>
      <c r="P20" s="7"/>
      <c r="Q20" s="28">
        <f ca="1">I20-$J$4</f>
        <v>446.240112785446</v>
      </c>
      <c r="R20" s="27">
        <f ca="1">J20-$J$3</f>
        <v>-4097.9536150952699</v>
      </c>
      <c r="S20" s="7"/>
      <c r="T20" s="28">
        <f ca="1">Q20/$J$7</f>
        <v>-0.10842051145148239</v>
      </c>
      <c r="U20" s="27">
        <f ca="1">R20/$J$6</f>
        <v>-1.0000219249812721</v>
      </c>
      <c r="V20" s="7"/>
      <c r="W20" s="28">
        <f ca="1">(T20-U20*SIN(-$J$11*PI()/180))/(COS(-$J$11*PI()/180))</f>
        <v>-0.1093489406620059</v>
      </c>
      <c r="X20" s="27">
        <f ca="1">IF(MOD(ATAN2(U20,W20)*180/PI()-$J$9+360,360)&gt;5,MOD(ATAN2(U20,W20)*180/PI()-$J$9+360,360)-360,MOD(ATAN2(U20,W20)*180/PI()-$J$9+360,360))</f>
        <v>-0.28223029135858724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-0.28223029135858724</v>
      </c>
      <c r="AD20" s="27">
        <f ca="1">INDIRECT("AC"&amp;AE20)-AC20</f>
        <v>0.19475485903791689</v>
      </c>
      <c r="AE20" s="7">
        <v>149</v>
      </c>
    </row>
    <row r="21" spans="1:31" s="26" customFormat="1" x14ac:dyDescent="0.25">
      <c r="A21" s="26">
        <v>1</v>
      </c>
      <c r="B21" s="26">
        <v>578</v>
      </c>
      <c r="C21" s="26">
        <v>13683</v>
      </c>
      <c r="D21" s="26">
        <v>11258</v>
      </c>
      <c r="E21" s="26">
        <v>12856</v>
      </c>
      <c r="F21" s="26">
        <v>15260</v>
      </c>
      <c r="G21" s="27"/>
      <c r="H21" s="7"/>
      <c r="I21" s="28">
        <f t="shared" ref="I21:J84" si="1">C21-E21</f>
        <v>827</v>
      </c>
      <c r="J21" s="27">
        <f t="shared" si="1"/>
        <v>-4002</v>
      </c>
      <c r="K21" s="7"/>
      <c r="L21" s="171">
        <f t="shared" ref="L21:L84" si="2">$M$3*SIN(2*PI()/$M$4*($Z21+$M$5))+$M$6</f>
        <v>-0.21135891457766862</v>
      </c>
      <c r="M21" s="27">
        <f t="shared" ref="M21:M84" ca="1" si="3">(W21-L21)^2</f>
        <v>7.1943689946411647E-5</v>
      </c>
      <c r="N21" s="44"/>
      <c r="O21" s="44"/>
      <c r="P21" s="7"/>
      <c r="Q21" s="28">
        <f t="shared" ref="Q21:Q84" ca="1" si="4">I21-$J$4</f>
        <v>831.24011278544606</v>
      </c>
      <c r="R21" s="27">
        <f t="shared" ref="R21:R84" ca="1" si="5">J21-$J$3</f>
        <v>-4038.9536150952695</v>
      </c>
      <c r="S21" s="7"/>
      <c r="T21" s="28">
        <f t="shared" ref="T21:T84" ca="1" si="6">Q21/$J$7</f>
        <v>-0.20196184875589096</v>
      </c>
      <c r="U21" s="27">
        <f t="shared" ref="U21:U84" ca="1" si="7">R21/$J$6</f>
        <v>-0.98562417939514391</v>
      </c>
      <c r="V21" s="7"/>
      <c r="W21" s="28">
        <f t="shared" ref="W21:W84" ca="1" si="8">(T21-U21*SIN(-$J$11*PI()/180))/(COS(-$J$11*PI()/180))</f>
        <v>-0.20287695195417094</v>
      </c>
      <c r="X21" s="27">
        <f ca="1">MOD(ATAN2(U21,W21)*180/PI()-$J$9+360,360)</f>
        <v>5.1085534333636247</v>
      </c>
      <c r="Y21" s="7"/>
      <c r="Z21" s="28">
        <f>360/40000*B21+Z20</f>
        <v>5.202</v>
      </c>
      <c r="AA21" s="27">
        <f t="shared" ref="AA21:AA84" si="9">Z21*PI()/180</f>
        <v>9.0792027688745017E-2</v>
      </c>
      <c r="AB21" s="7"/>
      <c r="AC21" s="28">
        <f t="shared" ca="1" si="0"/>
        <v>-9.3446566636375294E-2</v>
      </c>
      <c r="AD21" s="27">
        <f t="shared" ref="AD21:AD83" ca="1" si="10">INDIRECT("AC"&amp;AE21)-AC21</f>
        <v>-5.7063853414056176E-2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13879</v>
      </c>
      <c r="D22" s="26">
        <v>11312</v>
      </c>
      <c r="E22" s="26">
        <v>12653</v>
      </c>
      <c r="F22" s="26">
        <v>15209</v>
      </c>
      <c r="G22" s="27"/>
      <c r="H22" s="7"/>
      <c r="I22" s="28">
        <f t="shared" si="1"/>
        <v>1226</v>
      </c>
      <c r="J22" s="27">
        <f t="shared" si="1"/>
        <v>-3897</v>
      </c>
      <c r="K22" s="7"/>
      <c r="L22" s="171">
        <f t="shared" si="2"/>
        <v>-0.30823673431734955</v>
      </c>
      <c r="M22" s="27">
        <f t="shared" ca="1" si="3"/>
        <v>7.1245207676928402E-5</v>
      </c>
      <c r="N22" s="44"/>
      <c r="O22" s="44"/>
      <c r="P22" s="7"/>
      <c r="Q22" s="28">
        <f t="shared" ca="1" si="4"/>
        <v>1230.2401127854459</v>
      </c>
      <c r="R22" s="27">
        <f t="shared" ca="1" si="5"/>
        <v>-3933.9536150952695</v>
      </c>
      <c r="S22" s="7"/>
      <c r="T22" s="28">
        <f t="shared" ca="1" si="6"/>
        <v>-0.29890468923500524</v>
      </c>
      <c r="U22" s="27">
        <f t="shared" ca="1" si="7"/>
        <v>-0.96000107284356029</v>
      </c>
      <c r="V22" s="7"/>
      <c r="W22" s="28">
        <f t="shared" ca="1" si="8"/>
        <v>-0.29979604668677534</v>
      </c>
      <c r="X22" s="27">
        <f t="shared" ref="X22:X83" ca="1" si="11">MOD(ATAN2(U22,W22)*180/PI()-$J$9+360,360)</f>
        <v>10.820382692315434</v>
      </c>
      <c r="Y22" s="7"/>
      <c r="Z22" s="28">
        <f t="shared" ref="Z22:Z85" si="12">360/40000*B22+Z21</f>
        <v>10.952999999999999</v>
      </c>
      <c r="AA22" s="27">
        <f t="shared" si="9"/>
        <v>0.19116591297093891</v>
      </c>
      <c r="AB22" s="7"/>
      <c r="AC22" s="28">
        <f t="shared" ca="1" si="0"/>
        <v>-0.13261730768456559</v>
      </c>
      <c r="AD22" s="27">
        <f t="shared" ca="1" si="10"/>
        <v>-1.3594597217611692E-2</v>
      </c>
      <c r="AE22" s="7">
        <v>147</v>
      </c>
    </row>
    <row r="23" spans="1:31" s="26" customFormat="1" x14ac:dyDescent="0.25">
      <c r="A23" s="26">
        <v>3</v>
      </c>
      <c r="B23" s="26">
        <v>623</v>
      </c>
      <c r="C23" s="26">
        <v>14054</v>
      </c>
      <c r="D23" s="26">
        <v>11374</v>
      </c>
      <c r="E23" s="26">
        <v>12456</v>
      </c>
      <c r="F23" s="26">
        <v>15126</v>
      </c>
      <c r="G23" s="27"/>
      <c r="H23" s="7"/>
      <c r="I23" s="28">
        <f t="shared" si="1"/>
        <v>1598</v>
      </c>
      <c r="J23" s="27">
        <f t="shared" si="1"/>
        <v>-3752</v>
      </c>
      <c r="K23" s="7"/>
      <c r="L23" s="171">
        <f t="shared" si="2"/>
        <v>-0.39970919317529785</v>
      </c>
      <c r="M23" s="27">
        <f t="shared" ca="1" si="3"/>
        <v>9.14539972993556E-5</v>
      </c>
      <c r="N23" s="44"/>
      <c r="O23" s="44"/>
      <c r="P23" s="7"/>
      <c r="Q23" s="28">
        <f t="shared" ca="1" si="4"/>
        <v>1602.2401127854459</v>
      </c>
      <c r="R23" s="27">
        <f t="shared" ca="1" si="5"/>
        <v>-3788.9536150952695</v>
      </c>
      <c r="S23" s="7"/>
      <c r="T23" s="28">
        <f t="shared" ca="1" si="6"/>
        <v>-0.38928748787718703</v>
      </c>
      <c r="U23" s="27">
        <f t="shared" ca="1" si="7"/>
        <v>-0.92461678284375426</v>
      </c>
      <c r="V23" s="7"/>
      <c r="W23" s="28">
        <f t="shared" ca="1" si="8"/>
        <v>-0.39014603484243754</v>
      </c>
      <c r="X23" s="27">
        <f t="shared" ca="1" si="11"/>
        <v>16.354989096256645</v>
      </c>
      <c r="Y23" s="7"/>
      <c r="Z23" s="28">
        <f t="shared" si="12"/>
        <v>16.559999999999999</v>
      </c>
      <c r="AA23" s="27">
        <f t="shared" si="9"/>
        <v>0.28902652413026098</v>
      </c>
      <c r="AB23" s="7"/>
      <c r="AC23" s="28">
        <f t="shared" ca="1" si="0"/>
        <v>-0.20501090374335362</v>
      </c>
      <c r="AD23" s="27">
        <f t="shared" ca="1" si="10"/>
        <v>7.7259634312234482E-2</v>
      </c>
      <c r="AE23" s="7">
        <v>146</v>
      </c>
    </row>
    <row r="24" spans="1:31" s="26" customFormat="1" x14ac:dyDescent="0.25">
      <c r="A24" s="26">
        <v>4</v>
      </c>
      <c r="B24" s="26">
        <v>636</v>
      </c>
      <c r="C24" s="26">
        <v>14249</v>
      </c>
      <c r="D24" s="26">
        <v>11466</v>
      </c>
      <c r="E24" s="26">
        <v>12275</v>
      </c>
      <c r="F24" s="26">
        <v>15045</v>
      </c>
      <c r="G24" s="27"/>
      <c r="H24" s="7"/>
      <c r="I24" s="28">
        <f t="shared" si="1"/>
        <v>1974</v>
      </c>
      <c r="J24" s="27">
        <f t="shared" si="1"/>
        <v>-3579</v>
      </c>
      <c r="K24" s="7"/>
      <c r="L24" s="171">
        <f t="shared" si="2"/>
        <v>-0.4891389049887353</v>
      </c>
      <c r="M24" s="27">
        <f t="shared" ca="1" si="3"/>
        <v>5.8941961919785867E-5</v>
      </c>
      <c r="N24" s="44"/>
      <c r="O24" s="44"/>
      <c r="P24" s="7"/>
      <c r="Q24" s="28">
        <f t="shared" ca="1" si="4"/>
        <v>1978.2401127854459</v>
      </c>
      <c r="R24" s="27">
        <f t="shared" ca="1" si="5"/>
        <v>-3615.9536150952695</v>
      </c>
      <c r="S24" s="7"/>
      <c r="T24" s="28">
        <f t="shared" ca="1" si="6"/>
        <v>-0.48064214456928472</v>
      </c>
      <c r="U24" s="27">
        <f t="shared" ca="1" si="7"/>
        <v>-0.88239966443019258</v>
      </c>
      <c r="V24" s="7"/>
      <c r="W24" s="28">
        <f t="shared" ca="1" si="8"/>
        <v>-0.48146153812764381</v>
      </c>
      <c r="X24" s="27">
        <f t="shared" ca="1" si="11"/>
        <v>22.095563724871226</v>
      </c>
      <c r="Y24" s="7"/>
      <c r="Z24" s="28">
        <f t="shared" si="12"/>
        <v>22.283999999999999</v>
      </c>
      <c r="AA24" s="27">
        <f t="shared" si="9"/>
        <v>0.38892917051441639</v>
      </c>
      <c r="AB24" s="7"/>
      <c r="AC24" s="28">
        <f t="shared" ca="1" si="0"/>
        <v>-0.18843627512877248</v>
      </c>
      <c r="AD24" s="27">
        <f t="shared" ca="1" si="10"/>
        <v>2.4680675660995632E-2</v>
      </c>
      <c r="AE24" s="7">
        <v>145</v>
      </c>
    </row>
    <row r="25" spans="1:31" s="26" customFormat="1" x14ac:dyDescent="0.25">
      <c r="A25" s="26">
        <v>5</v>
      </c>
      <c r="B25" s="26">
        <v>636</v>
      </c>
      <c r="C25" s="26">
        <v>14422</v>
      </c>
      <c r="D25" s="26">
        <v>11580</v>
      </c>
      <c r="E25" s="26">
        <v>12101</v>
      </c>
      <c r="F25" s="26">
        <v>14937</v>
      </c>
      <c r="G25" s="27"/>
      <c r="H25" s="7"/>
      <c r="I25" s="28">
        <f t="shared" si="1"/>
        <v>2321</v>
      </c>
      <c r="J25" s="27">
        <f t="shared" si="1"/>
        <v>-3357</v>
      </c>
      <c r="K25" s="7"/>
      <c r="L25" s="171">
        <f t="shared" si="2"/>
        <v>-0.57369080596156907</v>
      </c>
      <c r="M25" s="27">
        <f t="shared" ca="1" si="3"/>
        <v>6.3534278994469134E-5</v>
      </c>
      <c r="N25" s="44"/>
      <c r="O25" s="44"/>
      <c r="P25" s="7"/>
      <c r="Q25" s="28">
        <f t="shared" ca="1" si="4"/>
        <v>2325.2401127854459</v>
      </c>
      <c r="R25" s="27">
        <f t="shared" ca="1" si="5"/>
        <v>-3393.9536150952695</v>
      </c>
      <c r="S25" s="7"/>
      <c r="T25" s="28">
        <f t="shared" ca="1" si="6"/>
        <v>-0.5649508303994919</v>
      </c>
      <c r="U25" s="27">
        <f t="shared" ca="1" si="7"/>
        <v>-0.82822509629255858</v>
      </c>
      <c r="V25" s="7"/>
      <c r="W25" s="28">
        <f t="shared" ca="1" si="8"/>
        <v>-0.56571996667110103</v>
      </c>
      <c r="X25" s="27">
        <f t="shared" ca="1" si="11"/>
        <v>27.812534504281018</v>
      </c>
      <c r="Y25" s="7"/>
      <c r="Z25" s="28">
        <f t="shared" si="12"/>
        <v>28.007999999999999</v>
      </c>
      <c r="AA25" s="27">
        <f t="shared" si="9"/>
        <v>0.4888318168985718</v>
      </c>
      <c r="AB25" s="7"/>
      <c r="AC25" s="28">
        <f t="shared" ca="1" si="0"/>
        <v>-0.19546549571898097</v>
      </c>
      <c r="AD25" s="27">
        <f t="shared" ca="1" si="10"/>
        <v>-1.1578953738542452E-3</v>
      </c>
      <c r="AE25" s="7">
        <v>144</v>
      </c>
    </row>
    <row r="26" spans="1:31" s="26" customFormat="1" x14ac:dyDescent="0.25">
      <c r="A26" s="26">
        <v>6</v>
      </c>
      <c r="B26" s="26">
        <v>623</v>
      </c>
      <c r="C26" s="26">
        <v>14585</v>
      </c>
      <c r="D26" s="26">
        <v>11705</v>
      </c>
      <c r="E26" s="26">
        <v>11941</v>
      </c>
      <c r="F26" s="26">
        <v>14813</v>
      </c>
      <c r="G26" s="27"/>
      <c r="H26" s="7"/>
      <c r="I26" s="28">
        <f t="shared" si="1"/>
        <v>2644</v>
      </c>
      <c r="J26" s="27">
        <f t="shared" si="1"/>
        <v>-3108</v>
      </c>
      <c r="K26" s="7"/>
      <c r="L26" s="171">
        <f t="shared" si="2"/>
        <v>-0.65097297172533364</v>
      </c>
      <c r="M26" s="27">
        <f t="shared" ca="1" si="3"/>
        <v>4.6674094003751188E-5</v>
      </c>
      <c r="N26" s="44"/>
      <c r="O26" s="44"/>
      <c r="P26" s="7"/>
      <c r="Q26" s="28">
        <f t="shared" ca="1" si="4"/>
        <v>2648.2401127854459</v>
      </c>
      <c r="R26" s="27">
        <f t="shared" ca="1" si="5"/>
        <v>-3144.9536150952695</v>
      </c>
      <c r="S26" s="7"/>
      <c r="T26" s="28">
        <f t="shared" ca="1" si="6"/>
        <v>-0.64342836793020353</v>
      </c>
      <c r="U26" s="27">
        <f t="shared" ca="1" si="7"/>
        <v>-0.76746172932737444</v>
      </c>
      <c r="V26" s="7"/>
      <c r="W26" s="28">
        <f t="shared" ca="1" si="8"/>
        <v>-0.64414112761091247</v>
      </c>
      <c r="X26" s="27">
        <f t="shared" ca="1" si="11"/>
        <v>33.484662621177449</v>
      </c>
      <c r="Y26" s="7"/>
      <c r="Z26" s="28">
        <f t="shared" si="12"/>
        <v>33.614999999999995</v>
      </c>
      <c r="AA26" s="27">
        <f t="shared" si="9"/>
        <v>0.58669242805789379</v>
      </c>
      <c r="AB26" s="7"/>
      <c r="AC26" s="28">
        <f t="shared" ca="1" si="0"/>
        <v>-0.1303373788225457</v>
      </c>
      <c r="AD26" s="27">
        <f t="shared" ca="1" si="10"/>
        <v>-3.1211534956703701E-2</v>
      </c>
      <c r="AE26" s="7">
        <v>143</v>
      </c>
    </row>
    <row r="27" spans="1:31" s="26" customFormat="1" x14ac:dyDescent="0.25">
      <c r="A27" s="26">
        <v>7</v>
      </c>
      <c r="B27" s="26">
        <v>605</v>
      </c>
      <c r="C27" s="26">
        <v>14729</v>
      </c>
      <c r="D27" s="26">
        <v>11834</v>
      </c>
      <c r="E27" s="26">
        <v>11792</v>
      </c>
      <c r="F27" s="26">
        <v>14678</v>
      </c>
      <c r="G27" s="27"/>
      <c r="H27" s="7"/>
      <c r="I27" s="28">
        <f t="shared" si="1"/>
        <v>2937</v>
      </c>
      <c r="J27" s="27">
        <f t="shared" si="1"/>
        <v>-2844</v>
      </c>
      <c r="K27" s="7"/>
      <c r="L27" s="171">
        <f t="shared" si="2"/>
        <v>-0.72006685032801387</v>
      </c>
      <c r="M27" s="27">
        <f t="shared" ca="1" si="3"/>
        <v>2.301023531600799E-5</v>
      </c>
      <c r="N27" s="44"/>
      <c r="O27" s="44"/>
      <c r="P27" s="7"/>
      <c r="Q27" s="28">
        <f t="shared" ca="1" si="4"/>
        <v>2941.2401127854459</v>
      </c>
      <c r="R27" s="27">
        <f t="shared" ca="1" si="5"/>
        <v>-2880.9536150952695</v>
      </c>
      <c r="S27" s="7"/>
      <c r="T27" s="28">
        <f t="shared" ca="1" si="6"/>
        <v>-0.71461697008654568</v>
      </c>
      <c r="U27" s="27">
        <f t="shared" ca="1" si="7"/>
        <v>-0.70303791856910702</v>
      </c>
      <c r="V27" s="7"/>
      <c r="W27" s="28">
        <f t="shared" ca="1" si="8"/>
        <v>-0.71526995181793385</v>
      </c>
      <c r="X27" s="27">
        <f t="shared" ca="1" si="11"/>
        <v>38.971595159654839</v>
      </c>
      <c r="Y27" s="7"/>
      <c r="Z27" s="28">
        <f t="shared" si="12"/>
        <v>39.059999999999995</v>
      </c>
      <c r="AA27" s="27">
        <f t="shared" si="9"/>
        <v>0.68172560582898512</v>
      </c>
      <c r="AB27" s="7"/>
      <c r="AC27" s="28">
        <f t="shared" ca="1" si="0"/>
        <v>-8.8404840345155833E-2</v>
      </c>
      <c r="AD27" s="27">
        <f t="shared" ca="1" si="10"/>
        <v>-6.8334818709914202E-3</v>
      </c>
      <c r="AE27" s="7">
        <v>142</v>
      </c>
    </row>
    <row r="28" spans="1:31" s="26" customFormat="1" x14ac:dyDescent="0.25">
      <c r="A28" s="26">
        <v>8</v>
      </c>
      <c r="B28" s="26">
        <v>613</v>
      </c>
      <c r="C28" s="26">
        <v>14862</v>
      </c>
      <c r="D28" s="26">
        <v>11986</v>
      </c>
      <c r="E28" s="26">
        <v>11662</v>
      </c>
      <c r="F28" s="26">
        <v>14532</v>
      </c>
      <c r="G28" s="27"/>
      <c r="H28" s="7"/>
      <c r="I28" s="28">
        <f t="shared" si="1"/>
        <v>3200</v>
      </c>
      <c r="J28" s="27">
        <f t="shared" si="1"/>
        <v>-2546</v>
      </c>
      <c r="K28" s="7"/>
      <c r="L28" s="171">
        <f t="shared" si="2"/>
        <v>-0.78344404948946256</v>
      </c>
      <c r="M28" s="27">
        <f t="shared" ca="1" si="3"/>
        <v>1.8852222445984879E-5</v>
      </c>
      <c r="N28" s="44"/>
      <c r="O28" s="44"/>
      <c r="P28" s="7"/>
      <c r="Q28" s="28">
        <f t="shared" ca="1" si="4"/>
        <v>3204.2401127854459</v>
      </c>
      <c r="R28" s="27">
        <f t="shared" ca="1" si="5"/>
        <v>-2582.9536150952695</v>
      </c>
      <c r="S28" s="7"/>
      <c r="T28" s="28">
        <f t="shared" ca="1" si="6"/>
        <v>-0.77851663686851824</v>
      </c>
      <c r="U28" s="27">
        <f t="shared" ca="1" si="7"/>
        <v>-0.63031710187985046</v>
      </c>
      <c r="V28" s="7"/>
      <c r="W28" s="28">
        <f t="shared" ca="1" si="8"/>
        <v>-0.77910213488344082</v>
      </c>
      <c r="X28" s="27">
        <f t="shared" ca="1" si="11"/>
        <v>44.503564303883991</v>
      </c>
      <c r="Y28" s="7"/>
      <c r="Z28" s="28">
        <f t="shared" si="12"/>
        <v>44.576999999999998</v>
      </c>
      <c r="AA28" s="27">
        <f t="shared" si="9"/>
        <v>0.7780154206615123</v>
      </c>
      <c r="AB28" s="7"/>
      <c r="AC28" s="28">
        <f t="shared" ca="1" si="0"/>
        <v>-7.3435696116007421E-2</v>
      </c>
      <c r="AD28" s="27">
        <f t="shared" ca="1" si="10"/>
        <v>3.1972548549823898E-2</v>
      </c>
      <c r="AE28" s="7">
        <v>141</v>
      </c>
    </row>
    <row r="29" spans="1:31" s="26" customFormat="1" x14ac:dyDescent="0.25">
      <c r="A29" s="26">
        <v>9</v>
      </c>
      <c r="B29" s="26">
        <v>628</v>
      </c>
      <c r="C29" s="26">
        <v>14981</v>
      </c>
      <c r="D29" s="26">
        <v>12153</v>
      </c>
      <c r="E29" s="26">
        <v>11541</v>
      </c>
      <c r="F29" s="26">
        <v>14366</v>
      </c>
      <c r="G29" s="27"/>
      <c r="H29" s="7"/>
      <c r="I29" s="28">
        <f t="shared" si="1"/>
        <v>3440</v>
      </c>
      <c r="J29" s="27">
        <f t="shared" si="1"/>
        <v>-2213</v>
      </c>
      <c r="K29" s="7"/>
      <c r="L29" s="171">
        <f t="shared" si="2"/>
        <v>-0.84084067897821857</v>
      </c>
      <c r="M29" s="27">
        <f t="shared" ca="1" si="3"/>
        <v>1.2267340921057089E-5</v>
      </c>
      <c r="N29" s="44"/>
      <c r="O29" s="44"/>
      <c r="P29" s="7"/>
      <c r="Q29" s="28">
        <f t="shared" ca="1" si="4"/>
        <v>3444.2401127854459</v>
      </c>
      <c r="R29" s="27">
        <f t="shared" ca="1" si="5"/>
        <v>-2249.9536150952695</v>
      </c>
      <c r="S29" s="7"/>
      <c r="T29" s="28">
        <f t="shared" ca="1" si="6"/>
        <v>-0.83682811986347416</v>
      </c>
      <c r="U29" s="27">
        <f t="shared" ca="1" si="7"/>
        <v>-0.54905524967339947</v>
      </c>
      <c r="V29" s="7"/>
      <c r="W29" s="28">
        <f t="shared" ca="1" si="8"/>
        <v>-0.83733820257986025</v>
      </c>
      <c r="X29" s="27">
        <f t="shared" ca="1" si="11"/>
        <v>50.224008257751393</v>
      </c>
      <c r="Y29" s="7"/>
      <c r="Z29" s="28">
        <f t="shared" si="12"/>
        <v>50.228999999999999</v>
      </c>
      <c r="AA29" s="27">
        <f t="shared" si="9"/>
        <v>0.87666142998423169</v>
      </c>
      <c r="AB29" s="7"/>
      <c r="AC29" s="28">
        <f t="shared" ca="1" si="0"/>
        <v>-4.9917422486061014E-3</v>
      </c>
      <c r="AD29" s="27">
        <f t="shared" ca="1" si="10"/>
        <v>-1.8605824438260754E-2</v>
      </c>
      <c r="AE29" s="7">
        <v>140</v>
      </c>
    </row>
    <row r="30" spans="1:31" s="26" customFormat="1" x14ac:dyDescent="0.25">
      <c r="A30" s="26">
        <v>10</v>
      </c>
      <c r="B30" s="26">
        <v>634</v>
      </c>
      <c r="C30" s="26">
        <v>15086</v>
      </c>
      <c r="D30" s="26">
        <v>12327</v>
      </c>
      <c r="E30" s="26">
        <v>11434</v>
      </c>
      <c r="F30" s="26">
        <v>14189</v>
      </c>
      <c r="G30" s="27"/>
      <c r="H30" s="7"/>
      <c r="I30" s="28">
        <f t="shared" si="1"/>
        <v>3652</v>
      </c>
      <c r="J30" s="27">
        <f t="shared" si="1"/>
        <v>-1862</v>
      </c>
      <c r="K30" s="7"/>
      <c r="L30" s="171">
        <f t="shared" si="2"/>
        <v>-0.89049091504781641</v>
      </c>
      <c r="M30" s="27">
        <f t="shared" ca="1" si="3"/>
        <v>2.9712517094497858E-6</v>
      </c>
      <c r="N30" s="44"/>
      <c r="O30" s="44"/>
      <c r="P30" s="7"/>
      <c r="Q30" s="28">
        <f t="shared" ca="1" si="4"/>
        <v>3656.2401127854459</v>
      </c>
      <c r="R30" s="27">
        <f t="shared" ca="1" si="5"/>
        <v>-1898.9536150952695</v>
      </c>
      <c r="S30" s="7"/>
      <c r="T30" s="28">
        <f t="shared" ca="1" si="6"/>
        <v>-0.88833659650901864</v>
      </c>
      <c r="U30" s="27">
        <f t="shared" ca="1" si="7"/>
        <v>-0.46340086491524834</v>
      </c>
      <c r="V30" s="7"/>
      <c r="W30" s="28">
        <f t="shared" ca="1" si="8"/>
        <v>-0.88876718313436531</v>
      </c>
      <c r="X30" s="27">
        <f t="shared" ca="1" si="11"/>
        <v>55.940049119395724</v>
      </c>
      <c r="Y30" s="7"/>
      <c r="Z30" s="28">
        <f t="shared" si="12"/>
        <v>55.935000000000002</v>
      </c>
      <c r="AA30" s="27">
        <f t="shared" si="9"/>
        <v>0.97624991710302822</v>
      </c>
      <c r="AB30" s="7"/>
      <c r="AC30" s="28">
        <f t="shared" ca="1" si="0"/>
        <v>5.0491193957213909E-3</v>
      </c>
      <c r="AD30" s="27">
        <f t="shared" ca="1" si="10"/>
        <v>1.0269668871821125E-2</v>
      </c>
      <c r="AE30" s="7">
        <v>139</v>
      </c>
    </row>
    <row r="31" spans="1:31" s="26" customFormat="1" x14ac:dyDescent="0.25">
      <c r="A31" s="26">
        <v>11</v>
      </c>
      <c r="B31" s="26">
        <v>642</v>
      </c>
      <c r="C31" s="26">
        <v>15167</v>
      </c>
      <c r="D31" s="26">
        <v>12511</v>
      </c>
      <c r="E31" s="26">
        <v>11341</v>
      </c>
      <c r="F31" s="26">
        <v>13995</v>
      </c>
      <c r="G31" s="27"/>
      <c r="H31" s="7"/>
      <c r="I31" s="28">
        <f t="shared" si="1"/>
        <v>3826</v>
      </c>
      <c r="J31" s="27">
        <f t="shared" si="1"/>
        <v>-1484</v>
      </c>
      <c r="K31" s="7"/>
      <c r="L31" s="171">
        <f t="shared" si="2"/>
        <v>-0.93177362269273722</v>
      </c>
      <c r="M31" s="27">
        <f t="shared" ca="1" si="3"/>
        <v>6.6623345024681436E-7</v>
      </c>
      <c r="N31" s="44"/>
      <c r="O31" s="44"/>
      <c r="P31" s="7"/>
      <c r="Q31" s="28">
        <f t="shared" ca="1" si="4"/>
        <v>3830.2401127854459</v>
      </c>
      <c r="R31" s="27">
        <f t="shared" ca="1" si="5"/>
        <v>-1520.9536150952695</v>
      </c>
      <c r="S31" s="7"/>
      <c r="T31" s="28">
        <f t="shared" ca="1" si="6"/>
        <v>-0.93061242168036173</v>
      </c>
      <c r="U31" s="27">
        <f t="shared" ca="1" si="7"/>
        <v>-0.37115768132954718</v>
      </c>
      <c r="V31" s="7"/>
      <c r="W31" s="28">
        <f t="shared" ca="1" si="8"/>
        <v>-0.93095739144471568</v>
      </c>
      <c r="X31" s="27">
        <f t="shared" ca="1" si="11"/>
        <v>61.741094800293467</v>
      </c>
      <c r="Y31" s="7"/>
      <c r="Z31" s="28">
        <f t="shared" si="12"/>
        <v>61.713000000000001</v>
      </c>
      <c r="AA31" s="27">
        <f t="shared" si="9"/>
        <v>1.0770950412832607</v>
      </c>
      <c r="AB31" s="7"/>
      <c r="AC31" s="28">
        <f t="shared" ca="1" si="0"/>
        <v>2.8094800293466449E-2</v>
      </c>
      <c r="AD31" s="27">
        <f t="shared" ca="1" si="10"/>
        <v>-4.7370965324141423E-2</v>
      </c>
      <c r="AE31" s="7">
        <v>138</v>
      </c>
    </row>
    <row r="32" spans="1:31" s="26" customFormat="1" x14ac:dyDescent="0.25">
      <c r="A32" s="26">
        <v>12</v>
      </c>
      <c r="B32" s="26">
        <v>627</v>
      </c>
      <c r="C32" s="26">
        <v>15235</v>
      </c>
      <c r="D32" s="26">
        <v>12703</v>
      </c>
      <c r="E32" s="26">
        <v>11272</v>
      </c>
      <c r="F32" s="26">
        <v>13803</v>
      </c>
      <c r="G32" s="27"/>
      <c r="H32" s="7"/>
      <c r="I32" s="28">
        <f t="shared" si="1"/>
        <v>3963</v>
      </c>
      <c r="J32" s="27">
        <f t="shared" si="1"/>
        <v>-1100</v>
      </c>
      <c r="K32" s="7"/>
      <c r="L32" s="171">
        <f t="shared" si="2"/>
        <v>-0.96295576721363085</v>
      </c>
      <c r="M32" s="27">
        <f t="shared" ca="1" si="3"/>
        <v>1.4418784173929126E-6</v>
      </c>
      <c r="N32" s="44"/>
      <c r="O32" s="44"/>
      <c r="P32" s="7"/>
      <c r="Q32" s="28">
        <f t="shared" ca="1" si="4"/>
        <v>3967.2401127854459</v>
      </c>
      <c r="R32" s="27">
        <f t="shared" ca="1" si="5"/>
        <v>-1136.9536150952695</v>
      </c>
      <c r="S32" s="7"/>
      <c r="T32" s="28">
        <f t="shared" ca="1" si="6"/>
        <v>-0.96389855988998241</v>
      </c>
      <c r="U32" s="27">
        <f t="shared" ca="1" si="7"/>
        <v>-0.27745032022661265</v>
      </c>
      <c r="V32" s="7"/>
      <c r="W32" s="28">
        <f t="shared" ca="1" si="8"/>
        <v>-0.96415654963246988</v>
      </c>
      <c r="X32" s="27">
        <f t="shared" ca="1" si="11"/>
        <v>67.423510418632191</v>
      </c>
      <c r="Y32" s="7"/>
      <c r="Z32" s="28">
        <f t="shared" si="12"/>
        <v>67.355999999999995</v>
      </c>
      <c r="AA32" s="27">
        <f t="shared" si="9"/>
        <v>1.1755839709733005</v>
      </c>
      <c r="AB32" s="7"/>
      <c r="AC32" s="28">
        <f t="shared" ca="1" si="0"/>
        <v>6.7510418632195979E-2</v>
      </c>
      <c r="AD32" s="27">
        <f t="shared" ca="1" si="10"/>
        <v>-5.3796163017366894E-2</v>
      </c>
      <c r="AE32" s="7">
        <v>137</v>
      </c>
    </row>
    <row r="33" spans="1:31" s="26" customFormat="1" x14ac:dyDescent="0.25">
      <c r="A33" s="26">
        <v>13</v>
      </c>
      <c r="B33" s="26">
        <v>624</v>
      </c>
      <c r="C33" s="26">
        <v>15277</v>
      </c>
      <c r="D33" s="26">
        <v>12894</v>
      </c>
      <c r="E33" s="26">
        <v>11221</v>
      </c>
      <c r="F33" s="26">
        <v>13607</v>
      </c>
      <c r="G33" s="27"/>
      <c r="H33" s="7"/>
      <c r="I33" s="28">
        <f t="shared" si="1"/>
        <v>4056</v>
      </c>
      <c r="J33" s="27">
        <f t="shared" si="1"/>
        <v>-713</v>
      </c>
      <c r="K33" s="7"/>
      <c r="L33" s="171">
        <f t="shared" si="2"/>
        <v>-0.98472277491133564</v>
      </c>
      <c r="M33" s="27">
        <f t="shared" ca="1" si="3"/>
        <v>3.7706265014374945E-6</v>
      </c>
      <c r="N33" s="44"/>
      <c r="O33" s="44"/>
      <c r="P33" s="7"/>
      <c r="Q33" s="28">
        <f t="shared" ca="1" si="4"/>
        <v>4060.2401127854459</v>
      </c>
      <c r="R33" s="27">
        <f t="shared" ca="1" si="5"/>
        <v>-749.95361509526947</v>
      </c>
      <c r="S33" s="7"/>
      <c r="T33" s="28">
        <f t="shared" ca="1" si="6"/>
        <v>-0.98649425955052794</v>
      </c>
      <c r="U33" s="27">
        <f t="shared" ca="1" si="7"/>
        <v>-0.18301087036506145</v>
      </c>
      <c r="V33" s="7"/>
      <c r="W33" s="28">
        <f t="shared" ca="1" si="8"/>
        <v>-0.98666458502085652</v>
      </c>
      <c r="X33" s="27">
        <f t="shared" ca="1" si="11"/>
        <v>72.969416121725033</v>
      </c>
      <c r="Y33" s="7"/>
      <c r="Z33" s="28">
        <f t="shared" si="12"/>
        <v>72.971999999999994</v>
      </c>
      <c r="AA33" s="27">
        <f t="shared" si="9"/>
        <v>1.2736016617653019</v>
      </c>
      <c r="AB33" s="7"/>
      <c r="AC33" s="28">
        <f t="shared" ca="1" si="0"/>
        <v>-2.5838782749616485E-3</v>
      </c>
      <c r="AD33" s="27">
        <f t="shared" ca="1" si="10"/>
        <v>6.6692153063712567E-2</v>
      </c>
      <c r="AE33" s="7">
        <v>136</v>
      </c>
    </row>
    <row r="34" spans="1:31" s="26" customFormat="1" x14ac:dyDescent="0.25">
      <c r="A34" s="26">
        <v>14</v>
      </c>
      <c r="B34" s="26">
        <v>630</v>
      </c>
      <c r="C34" s="26">
        <v>15310</v>
      </c>
      <c r="D34" s="26">
        <v>13100</v>
      </c>
      <c r="E34" s="26">
        <v>11197</v>
      </c>
      <c r="F34" s="26">
        <v>13413</v>
      </c>
      <c r="G34" s="27"/>
      <c r="H34" s="7"/>
      <c r="I34" s="28">
        <f t="shared" si="1"/>
        <v>4113</v>
      </c>
      <c r="J34" s="27">
        <f t="shared" si="1"/>
        <v>-313</v>
      </c>
      <c r="K34" s="7"/>
      <c r="L34" s="171">
        <f t="shared" si="2"/>
        <v>-0.9971087223260453</v>
      </c>
      <c r="M34" s="27">
        <f t="shared" ca="1" si="3"/>
        <v>1.0984098903935243E-5</v>
      </c>
      <c r="N34" s="44"/>
      <c r="O34" s="44"/>
      <c r="P34" s="7"/>
      <c r="Q34" s="28">
        <f t="shared" ca="1" si="4"/>
        <v>4117.2401127854464</v>
      </c>
      <c r="R34" s="27">
        <f t="shared" ca="1" si="5"/>
        <v>-349.95361509526947</v>
      </c>
      <c r="S34" s="7"/>
      <c r="T34" s="28">
        <f t="shared" ca="1" si="6"/>
        <v>-1.0003432367618301</v>
      </c>
      <c r="U34" s="27">
        <f t="shared" ca="1" si="7"/>
        <v>-8.5399035882837968E-2</v>
      </c>
      <c r="V34" s="7"/>
      <c r="W34" s="28">
        <f t="shared" ca="1" si="8"/>
        <v>-1.0004229490690331</v>
      </c>
      <c r="X34" s="27">
        <f t="shared" ca="1" si="11"/>
        <v>78.59835896517103</v>
      </c>
      <c r="Y34" s="7"/>
      <c r="Z34" s="28">
        <f t="shared" si="12"/>
        <v>78.641999999999996</v>
      </c>
      <c r="AA34" s="27">
        <f t="shared" si="9"/>
        <v>1.3725618303533804</v>
      </c>
      <c r="AB34" s="7"/>
      <c r="AC34" s="28">
        <f t="shared" ca="1" si="0"/>
        <v>-4.364103482896553E-2</v>
      </c>
      <c r="AD34" s="27">
        <f t="shared" ca="1" si="10"/>
        <v>0.10107772946315663</v>
      </c>
      <c r="AE34" s="7">
        <v>135</v>
      </c>
    </row>
    <row r="35" spans="1:31" s="26" customFormat="1" x14ac:dyDescent="0.25">
      <c r="A35" s="26">
        <v>15</v>
      </c>
      <c r="B35" s="26">
        <v>600</v>
      </c>
      <c r="C35" s="26">
        <v>15327</v>
      </c>
      <c r="D35" s="26">
        <v>13305</v>
      </c>
      <c r="E35" s="26">
        <v>11194</v>
      </c>
      <c r="F35" s="26">
        <v>13226</v>
      </c>
      <c r="G35" s="27"/>
      <c r="H35" s="7"/>
      <c r="I35" s="28">
        <f t="shared" si="1"/>
        <v>4133</v>
      </c>
      <c r="J35" s="27">
        <f t="shared" si="1"/>
        <v>79</v>
      </c>
      <c r="K35" s="7"/>
      <c r="L35" s="171">
        <f t="shared" si="2"/>
        <v>-0.99983463324380639</v>
      </c>
      <c r="M35" s="27">
        <f t="shared" ca="1" si="3"/>
        <v>2.8716752663209845E-5</v>
      </c>
      <c r="N35" s="44"/>
      <c r="O35" s="44"/>
      <c r="P35" s="7"/>
      <c r="Q35" s="28">
        <f t="shared" ca="1" si="4"/>
        <v>4137.2401127854464</v>
      </c>
      <c r="R35" s="27">
        <f t="shared" ca="1" si="5"/>
        <v>42.046384904730523</v>
      </c>
      <c r="S35" s="7"/>
      <c r="T35" s="28">
        <f t="shared" ca="1" si="6"/>
        <v>-1.0052025270114098</v>
      </c>
      <c r="U35" s="27">
        <f t="shared" ca="1" si="7"/>
        <v>1.0260561909741039E-2</v>
      </c>
      <c r="V35" s="7"/>
      <c r="W35" s="28">
        <f t="shared" ca="1" si="8"/>
        <v>-1.0051934346641997</v>
      </c>
      <c r="X35" s="27">
        <f t="shared" ca="1" si="11"/>
        <v>84.062295747789449</v>
      </c>
      <c r="Y35" s="7"/>
      <c r="Z35" s="28">
        <f t="shared" si="12"/>
        <v>84.042000000000002</v>
      </c>
      <c r="AA35" s="27">
        <f t="shared" si="9"/>
        <v>1.4668096099610743</v>
      </c>
      <c r="AB35" s="7"/>
      <c r="AC35" s="28">
        <f t="shared" ca="1" si="0"/>
        <v>2.0295747789447205E-2</v>
      </c>
      <c r="AD35" s="27">
        <f t="shared" ca="1" si="10"/>
        <v>-2.5802630197233611E-3</v>
      </c>
      <c r="AE35" s="7">
        <v>134</v>
      </c>
    </row>
    <row r="36" spans="1:31" s="26" customFormat="1" x14ac:dyDescent="0.25">
      <c r="A36" s="26">
        <v>16</v>
      </c>
      <c r="B36" s="26">
        <v>613</v>
      </c>
      <c r="C36" s="26">
        <v>15305</v>
      </c>
      <c r="D36" s="26">
        <v>13488</v>
      </c>
      <c r="E36" s="26">
        <v>11199</v>
      </c>
      <c r="F36" s="26">
        <v>13022</v>
      </c>
      <c r="G36" s="27"/>
      <c r="H36" s="7"/>
      <c r="I36" s="28">
        <f t="shared" si="1"/>
        <v>4106</v>
      </c>
      <c r="J36" s="27">
        <f t="shared" si="1"/>
        <v>466</v>
      </c>
      <c r="K36" s="7"/>
      <c r="L36" s="171">
        <f t="shared" si="2"/>
        <v>-0.99345475855929111</v>
      </c>
      <c r="M36" s="27">
        <f t="shared" ca="1" si="3"/>
        <v>2.5917847572306874E-5</v>
      </c>
      <c r="N36" s="44"/>
      <c r="O36" s="44"/>
      <c r="P36" s="7"/>
      <c r="Q36" s="28">
        <f t="shared" ca="1" si="4"/>
        <v>4110.2401127854464</v>
      </c>
      <c r="R36" s="27">
        <f t="shared" ca="1" si="5"/>
        <v>429.04638490473053</v>
      </c>
      <c r="S36" s="7"/>
      <c r="T36" s="28">
        <f t="shared" ca="1" si="6"/>
        <v>-0.99864248517447718</v>
      </c>
      <c r="U36" s="27">
        <f t="shared" ca="1" si="7"/>
        <v>0.10470001177129225</v>
      </c>
      <c r="V36" s="7"/>
      <c r="W36" s="28">
        <f t="shared" ca="1" si="8"/>
        <v>-0.99854571599108199</v>
      </c>
      <c r="X36" s="27">
        <f t="shared" ca="1" si="11"/>
        <v>89.463200229880954</v>
      </c>
      <c r="Y36" s="7"/>
      <c r="Z36" s="28">
        <f t="shared" si="12"/>
        <v>89.558999999999997</v>
      </c>
      <c r="AA36" s="27">
        <f t="shared" si="9"/>
        <v>1.5630994247936014</v>
      </c>
      <c r="AB36" s="7"/>
      <c r="AC36" s="28">
        <f t="shared" ca="1" si="0"/>
        <v>-9.5799770119043615E-2</v>
      </c>
      <c r="AD36" s="27">
        <f t="shared" ca="1" si="10"/>
        <v>2.3535883475972241E-2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15284</v>
      </c>
      <c r="D37" s="26">
        <v>13698</v>
      </c>
      <c r="E37" s="26">
        <v>11233</v>
      </c>
      <c r="F37" s="26">
        <v>12830</v>
      </c>
      <c r="G37" s="27"/>
      <c r="H37" s="7"/>
      <c r="I37" s="28">
        <f t="shared" si="1"/>
        <v>4051</v>
      </c>
      <c r="J37" s="27">
        <f t="shared" si="1"/>
        <v>868</v>
      </c>
      <c r="K37" s="7"/>
      <c r="L37" s="171">
        <f t="shared" si="2"/>
        <v>-0.97740851706364307</v>
      </c>
      <c r="M37" s="27">
        <f t="shared" ca="1" si="3"/>
        <v>5.9029606972291947E-5</v>
      </c>
      <c r="N37" s="44"/>
      <c r="O37" s="44"/>
      <c r="P37" s="7"/>
      <c r="Q37" s="28">
        <f t="shared" ca="1" si="4"/>
        <v>4055.2401127854459</v>
      </c>
      <c r="R37" s="27">
        <f t="shared" ca="1" si="5"/>
        <v>831.04638490473053</v>
      </c>
      <c r="S37" s="7"/>
      <c r="T37" s="28">
        <f t="shared" ca="1" si="6"/>
        <v>-0.98527943698813303</v>
      </c>
      <c r="U37" s="27">
        <f t="shared" ca="1" si="7"/>
        <v>0.20279990542592682</v>
      </c>
      <c r="V37" s="7"/>
      <c r="W37" s="28">
        <f t="shared" ca="1" si="8"/>
        <v>-0.9850915898195326</v>
      </c>
      <c r="X37" s="27">
        <f t="shared" ca="1" si="11"/>
        <v>95.110371322915341</v>
      </c>
      <c r="Y37" s="7"/>
      <c r="Z37" s="28">
        <f t="shared" si="12"/>
        <v>95.201999999999998</v>
      </c>
      <c r="AA37" s="27">
        <f t="shared" si="9"/>
        <v>1.6615883544836416</v>
      </c>
      <c r="AB37" s="7"/>
      <c r="AC37" s="28">
        <f t="shared" ca="1" si="0"/>
        <v>-9.1628677084656829E-2</v>
      </c>
      <c r="AD37" s="27">
        <f t="shared" ca="1" si="10"/>
        <v>-8.1285807909239338E-3</v>
      </c>
      <c r="AE37" s="7">
        <v>132</v>
      </c>
    </row>
    <row r="38" spans="1:31" s="26" customFormat="1" x14ac:dyDescent="0.25">
      <c r="A38" s="26">
        <v>18</v>
      </c>
      <c r="B38" s="26">
        <v>638</v>
      </c>
      <c r="C38" s="26">
        <v>15219</v>
      </c>
      <c r="D38" s="26">
        <v>13887</v>
      </c>
      <c r="E38" s="26">
        <v>11275</v>
      </c>
      <c r="F38" s="26">
        <v>12622</v>
      </c>
      <c r="G38" s="27"/>
      <c r="H38" s="7"/>
      <c r="I38" s="28">
        <f t="shared" si="1"/>
        <v>3944</v>
      </c>
      <c r="J38" s="27">
        <f t="shared" si="1"/>
        <v>1265</v>
      </c>
      <c r="K38" s="7"/>
      <c r="L38" s="171">
        <f t="shared" si="2"/>
        <v>-0.95135809036816144</v>
      </c>
      <c r="M38" s="27">
        <f t="shared" ca="1" si="3"/>
        <v>5.8466606014567676E-5</v>
      </c>
      <c r="N38" s="44"/>
      <c r="O38" s="44"/>
      <c r="P38" s="7"/>
      <c r="Q38" s="28">
        <f t="shared" ca="1" si="4"/>
        <v>3948.2401127854459</v>
      </c>
      <c r="R38" s="27">
        <f t="shared" ca="1" si="5"/>
        <v>1228.0463849047305</v>
      </c>
      <c r="S38" s="7"/>
      <c r="T38" s="28">
        <f t="shared" ca="1" si="6"/>
        <v>-0.95928223415288172</v>
      </c>
      <c r="U38" s="27">
        <f t="shared" ca="1" si="7"/>
        <v>0.29967965114953365</v>
      </c>
      <c r="V38" s="7"/>
      <c r="W38" s="28">
        <f t="shared" ca="1" si="8"/>
        <v>-0.9590044362938025</v>
      </c>
      <c r="X38" s="27">
        <f t="shared" ca="1" si="11"/>
        <v>100.83098851048203</v>
      </c>
      <c r="Y38" s="7"/>
      <c r="Z38" s="28">
        <f t="shared" si="12"/>
        <v>100.944</v>
      </c>
      <c r="AA38" s="27">
        <f t="shared" si="9"/>
        <v>1.7618051601331561</v>
      </c>
      <c r="AB38" s="7"/>
      <c r="AC38" s="28">
        <f t="shared" ca="1" si="0"/>
        <v>-0.11301148951797302</v>
      </c>
      <c r="AD38" s="27">
        <f t="shared" ca="1" si="10"/>
        <v>1.1905553018465298E-3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15148</v>
      </c>
      <c r="D39" s="26">
        <v>14081</v>
      </c>
      <c r="E39" s="26">
        <v>11346</v>
      </c>
      <c r="F39" s="26">
        <v>12432</v>
      </c>
      <c r="G39" s="27"/>
      <c r="H39" s="7"/>
      <c r="I39" s="28">
        <f t="shared" si="1"/>
        <v>3802</v>
      </c>
      <c r="J39" s="27">
        <f t="shared" si="1"/>
        <v>1649</v>
      </c>
      <c r="K39" s="7"/>
      <c r="L39" s="171">
        <f t="shared" si="2"/>
        <v>-0.9161389895733526</v>
      </c>
      <c r="M39" s="27">
        <f t="shared" ca="1" si="3"/>
        <v>6.8516620770785964E-5</v>
      </c>
      <c r="N39" s="44"/>
      <c r="O39" s="44"/>
      <c r="P39" s="7"/>
      <c r="Q39" s="28">
        <f t="shared" ca="1" si="4"/>
        <v>3806.2401127854459</v>
      </c>
      <c r="R39" s="27">
        <f t="shared" ca="1" si="5"/>
        <v>1612.0463849047305</v>
      </c>
      <c r="S39" s="7"/>
      <c r="T39" s="28">
        <f t="shared" ca="1" si="6"/>
        <v>-0.92478127338086613</v>
      </c>
      <c r="U39" s="27">
        <f t="shared" ca="1" si="7"/>
        <v>0.39338701225246814</v>
      </c>
      <c r="V39" s="7"/>
      <c r="W39" s="28">
        <f t="shared" ca="1" si="8"/>
        <v>-0.92441646628855911</v>
      </c>
      <c r="X39" s="27">
        <f t="shared" ca="1" si="11"/>
        <v>106.52972796712965</v>
      </c>
      <c r="Y39" s="7"/>
      <c r="Z39" s="28">
        <f t="shared" si="12"/>
        <v>106.63200000000001</v>
      </c>
      <c r="AA39" s="27">
        <f t="shared" si="9"/>
        <v>1.8610794879865937</v>
      </c>
      <c r="AB39" s="7"/>
      <c r="AC39" s="28">
        <f t="shared" ca="1" si="0"/>
        <v>-0.10227203287035991</v>
      </c>
      <c r="AD39" s="27">
        <f t="shared" ca="1" si="10"/>
        <v>2.3934868247721397E-3</v>
      </c>
      <c r="AE39" s="7">
        <v>130</v>
      </c>
    </row>
    <row r="40" spans="1:31" s="26" customFormat="1" x14ac:dyDescent="0.25">
      <c r="A40" s="26">
        <v>20</v>
      </c>
      <c r="B40" s="26">
        <v>623</v>
      </c>
      <c r="C40" s="26">
        <v>15069</v>
      </c>
      <c r="D40" s="26">
        <v>14267</v>
      </c>
      <c r="E40" s="26">
        <v>11435</v>
      </c>
      <c r="F40" s="26">
        <v>12255</v>
      </c>
      <c r="G40" s="27"/>
      <c r="H40" s="7"/>
      <c r="I40" s="28">
        <f t="shared" si="1"/>
        <v>3634</v>
      </c>
      <c r="J40" s="27">
        <f t="shared" si="1"/>
        <v>2012</v>
      </c>
      <c r="K40" s="7"/>
      <c r="L40" s="171">
        <f t="shared" si="2"/>
        <v>-0.87258979953673554</v>
      </c>
      <c r="M40" s="27">
        <f t="shared" ca="1" si="3"/>
        <v>1.1938565325239935E-4</v>
      </c>
      <c r="N40" s="44"/>
      <c r="O40" s="44"/>
      <c r="P40" s="7"/>
      <c r="Q40" s="28">
        <f t="shared" ca="1" si="4"/>
        <v>3638.2401127854459</v>
      </c>
      <c r="R40" s="27">
        <f t="shared" ca="1" si="5"/>
        <v>1975.0463849047305</v>
      </c>
      <c r="S40" s="7"/>
      <c r="T40" s="28">
        <f t="shared" ca="1" si="6"/>
        <v>-0.88396323528439691</v>
      </c>
      <c r="U40" s="27">
        <f t="shared" ca="1" si="7"/>
        <v>0.48196975204508596</v>
      </c>
      <c r="V40" s="7"/>
      <c r="W40" s="28">
        <f t="shared" ca="1" si="8"/>
        <v>-0.88351617374103586</v>
      </c>
      <c r="X40" s="27">
        <f t="shared" ca="1" si="11"/>
        <v>112.09051704971876</v>
      </c>
      <c r="Y40" s="7"/>
      <c r="Z40" s="28">
        <f t="shared" si="12"/>
        <v>112.239</v>
      </c>
      <c r="AA40" s="27">
        <f t="shared" si="9"/>
        <v>1.9589400991459156</v>
      </c>
      <c r="AB40" s="7"/>
      <c r="AC40" s="28">
        <f t="shared" ca="1" si="0"/>
        <v>-0.1484829502812488</v>
      </c>
      <c r="AD40" s="27">
        <f t="shared" ca="1" si="10"/>
        <v>-1.0272086996806706E-2</v>
      </c>
      <c r="AE40" s="7">
        <v>129</v>
      </c>
    </row>
    <row r="41" spans="1:31" s="26" customFormat="1" x14ac:dyDescent="0.25">
      <c r="A41" s="26">
        <v>21</v>
      </c>
      <c r="B41" s="26">
        <v>633</v>
      </c>
      <c r="C41" s="26">
        <v>14952</v>
      </c>
      <c r="D41" s="26">
        <v>14438</v>
      </c>
      <c r="E41" s="26">
        <v>11538</v>
      </c>
      <c r="F41" s="26">
        <v>12074</v>
      </c>
      <c r="G41" s="27"/>
      <c r="H41" s="7"/>
      <c r="I41" s="28">
        <f t="shared" si="1"/>
        <v>3414</v>
      </c>
      <c r="J41" s="27">
        <f t="shared" si="1"/>
        <v>2364</v>
      </c>
      <c r="K41" s="7"/>
      <c r="L41" s="171">
        <f t="shared" si="2"/>
        <v>-0.81979222415137998</v>
      </c>
      <c r="M41" s="27">
        <f t="shared" ca="1" si="3"/>
        <v>1.0387663926484595E-4</v>
      </c>
      <c r="N41" s="44"/>
      <c r="O41" s="44"/>
      <c r="P41" s="7"/>
      <c r="Q41" s="28">
        <f t="shared" ca="1" si="4"/>
        <v>3418.2401127854459</v>
      </c>
      <c r="R41" s="27">
        <f t="shared" ca="1" si="5"/>
        <v>2327.0463849047305</v>
      </c>
      <c r="S41" s="7"/>
      <c r="T41" s="28">
        <f t="shared" ca="1" si="6"/>
        <v>-0.83051104253902064</v>
      </c>
      <c r="U41" s="27">
        <f t="shared" ca="1" si="7"/>
        <v>0.5678681663894426</v>
      </c>
      <c r="V41" s="7"/>
      <c r="W41" s="28">
        <f t="shared" ca="1" si="8"/>
        <v>-0.82998421312629778</v>
      </c>
      <c r="X41" s="27">
        <f t="shared" ca="1" si="11"/>
        <v>117.8570698046957</v>
      </c>
      <c r="Y41" s="7"/>
      <c r="Z41" s="28">
        <f t="shared" si="12"/>
        <v>117.93600000000001</v>
      </c>
      <c r="AA41" s="27">
        <f t="shared" si="9"/>
        <v>2.0583715066320325</v>
      </c>
      <c r="AB41" s="7"/>
      <c r="AC41" s="28">
        <f t="shared" ca="1" si="0"/>
        <v>-7.8930195304309336E-2</v>
      </c>
      <c r="AD41" s="27">
        <f t="shared" ca="1" si="10"/>
        <v>3.1954715095324104E-2</v>
      </c>
      <c r="AE41" s="7">
        <v>128</v>
      </c>
    </row>
    <row r="42" spans="1:31" s="26" customFormat="1" x14ac:dyDescent="0.25">
      <c r="A42" s="26">
        <v>22</v>
      </c>
      <c r="B42" s="26">
        <v>617</v>
      </c>
      <c r="C42" s="26">
        <v>14833</v>
      </c>
      <c r="D42" s="26">
        <v>14598</v>
      </c>
      <c r="E42" s="26">
        <v>11663</v>
      </c>
      <c r="F42" s="26">
        <v>11921</v>
      </c>
      <c r="G42" s="27"/>
      <c r="H42" s="7"/>
      <c r="I42" s="28">
        <f t="shared" si="1"/>
        <v>3170</v>
      </c>
      <c r="J42" s="27">
        <f t="shared" si="1"/>
        <v>2677</v>
      </c>
      <c r="K42" s="7"/>
      <c r="L42" s="171">
        <f t="shared" si="2"/>
        <v>-0.76053063665987841</v>
      </c>
      <c r="M42" s="27">
        <f t="shared" ca="1" si="3"/>
        <v>1.0199586866349847E-4</v>
      </c>
      <c r="N42" s="44"/>
      <c r="O42" s="44"/>
      <c r="P42" s="7"/>
      <c r="Q42" s="28">
        <f t="shared" ca="1" si="4"/>
        <v>3174.2401127854459</v>
      </c>
      <c r="R42" s="27">
        <f t="shared" ca="1" si="5"/>
        <v>2640.0463849047305</v>
      </c>
      <c r="S42" s="7"/>
      <c r="T42" s="28">
        <f t="shared" ca="1" si="6"/>
        <v>-0.77122770149414877</v>
      </c>
      <c r="U42" s="27">
        <f t="shared" ca="1" si="7"/>
        <v>0.64424942687178244</v>
      </c>
      <c r="V42" s="7"/>
      <c r="W42" s="28">
        <f t="shared" ca="1" si="8"/>
        <v>-0.77062993706453509</v>
      </c>
      <c r="X42" s="27">
        <f t="shared" ca="1" si="11"/>
        <v>123.37321238234415</v>
      </c>
      <c r="Y42" s="7"/>
      <c r="Z42" s="28">
        <f t="shared" si="12"/>
        <v>123.489</v>
      </c>
      <c r="AA42" s="27">
        <f t="shared" si="9"/>
        <v>2.1552896399952775</v>
      </c>
      <c r="AB42" s="7"/>
      <c r="AC42" s="28">
        <f t="shared" ca="1" si="0"/>
        <v>-0.11578761765585455</v>
      </c>
      <c r="AD42" s="27">
        <f t="shared" ca="1" si="10"/>
        <v>1.7067198816818063E-2</v>
      </c>
      <c r="AE42" s="7">
        <v>127</v>
      </c>
    </row>
    <row r="43" spans="1:31" s="26" customFormat="1" x14ac:dyDescent="0.25">
      <c r="A43" s="26">
        <v>23</v>
      </c>
      <c r="B43" s="26">
        <v>609</v>
      </c>
      <c r="C43" s="26">
        <v>14706</v>
      </c>
      <c r="D43" s="26">
        <v>14751</v>
      </c>
      <c r="E43" s="26">
        <v>11801</v>
      </c>
      <c r="F43" s="26">
        <v>11778</v>
      </c>
      <c r="G43" s="27"/>
      <c r="H43" s="7"/>
      <c r="I43" s="28">
        <f t="shared" si="1"/>
        <v>2905</v>
      </c>
      <c r="J43" s="27">
        <f t="shared" si="1"/>
        <v>2973</v>
      </c>
      <c r="K43" s="7"/>
      <c r="L43" s="171">
        <f t="shared" si="2"/>
        <v>-0.69503492065821781</v>
      </c>
      <c r="M43" s="27">
        <f t="shared" ca="1" si="3"/>
        <v>1.2415162249685742E-4</v>
      </c>
      <c r="N43" s="44"/>
      <c r="O43" s="44"/>
      <c r="P43" s="7"/>
      <c r="Q43" s="28">
        <f t="shared" ca="1" si="4"/>
        <v>2909.2401127854459</v>
      </c>
      <c r="R43" s="27">
        <f t="shared" ca="1" si="5"/>
        <v>2936.0463849047305</v>
      </c>
      <c r="S43" s="7"/>
      <c r="T43" s="28">
        <f t="shared" ca="1" si="6"/>
        <v>-0.70684210568721817</v>
      </c>
      <c r="U43" s="27">
        <f t="shared" ca="1" si="7"/>
        <v>0.71648218438862787</v>
      </c>
      <c r="V43" s="7"/>
      <c r="W43" s="28">
        <f t="shared" ca="1" si="8"/>
        <v>-0.70617725535507814</v>
      </c>
      <c r="X43" s="27">
        <f t="shared" ca="1" si="11"/>
        <v>128.8924770515107</v>
      </c>
      <c r="Y43" s="7"/>
      <c r="Z43" s="28">
        <f t="shared" si="12"/>
        <v>128.97</v>
      </c>
      <c r="AA43" s="27">
        <f t="shared" si="9"/>
        <v>2.2509511362970867</v>
      </c>
      <c r="AB43" s="7"/>
      <c r="AC43" s="28">
        <f t="shared" ca="1" si="0"/>
        <v>-7.7522948489303189E-2</v>
      </c>
      <c r="AD43" s="27">
        <f t="shared" ca="1" si="10"/>
        <v>2.8630530095625772E-2</v>
      </c>
      <c r="AE43" s="7">
        <v>126</v>
      </c>
    </row>
    <row r="44" spans="1:31" s="26" customFormat="1" x14ac:dyDescent="0.25">
      <c r="A44" s="26">
        <v>24</v>
      </c>
      <c r="B44" s="26">
        <v>618</v>
      </c>
      <c r="C44" s="26">
        <v>14545</v>
      </c>
      <c r="D44" s="26">
        <v>14880</v>
      </c>
      <c r="E44" s="26">
        <v>11944</v>
      </c>
      <c r="F44" s="26">
        <v>11635</v>
      </c>
      <c r="G44" s="27"/>
      <c r="H44" s="7"/>
      <c r="I44" s="28">
        <f t="shared" si="1"/>
        <v>2601</v>
      </c>
      <c r="J44" s="27">
        <f t="shared" si="1"/>
        <v>3245</v>
      </c>
      <c r="K44" s="7"/>
      <c r="L44" s="171">
        <f t="shared" si="2"/>
        <v>-0.62207744871951731</v>
      </c>
      <c r="M44" s="27">
        <f t="shared" ca="1" si="3"/>
        <v>1.0357014855231606E-4</v>
      </c>
      <c r="N44" s="44"/>
      <c r="O44" s="44"/>
      <c r="P44" s="7"/>
      <c r="Q44" s="28">
        <f t="shared" ca="1" si="4"/>
        <v>2605.2401127854459</v>
      </c>
      <c r="R44" s="27">
        <f t="shared" ca="1" si="5"/>
        <v>3208.0463849047305</v>
      </c>
      <c r="S44" s="7"/>
      <c r="T44" s="28">
        <f t="shared" ca="1" si="6"/>
        <v>-0.63298089389360723</v>
      </c>
      <c r="U44" s="27">
        <f t="shared" ca="1" si="7"/>
        <v>0.7828582318365398</v>
      </c>
      <c r="V44" s="7"/>
      <c r="W44" s="28">
        <f t="shared" ca="1" si="8"/>
        <v>-0.63225439072349454</v>
      </c>
      <c r="X44" s="27">
        <f t="shared" ca="1" si="11"/>
        <v>134.55232286644559</v>
      </c>
      <c r="Y44" s="7"/>
      <c r="Z44" s="28">
        <f t="shared" si="12"/>
        <v>134.53200000000001</v>
      </c>
      <c r="AA44" s="27">
        <f t="shared" si="9"/>
        <v>2.3480263492930118</v>
      </c>
      <c r="AB44" s="7"/>
      <c r="AC44" s="28">
        <f t="shared" ca="1" si="0"/>
        <v>2.0322866445582122E-2</v>
      </c>
      <c r="AD44" s="27">
        <f t="shared" ca="1" si="10"/>
        <v>-3.8007342976328573E-2</v>
      </c>
      <c r="AE44" s="7">
        <v>125</v>
      </c>
    </row>
    <row r="45" spans="1:31" s="26" customFormat="1" x14ac:dyDescent="0.25">
      <c r="A45" s="26">
        <v>25</v>
      </c>
      <c r="B45" s="26">
        <v>618</v>
      </c>
      <c r="C45" s="26">
        <v>14390</v>
      </c>
      <c r="D45" s="26">
        <v>15006</v>
      </c>
      <c r="E45" s="26">
        <v>12108</v>
      </c>
      <c r="F45" s="26">
        <v>11519</v>
      </c>
      <c r="G45" s="27"/>
      <c r="H45" s="7"/>
      <c r="I45" s="28">
        <f t="shared" si="1"/>
        <v>2282</v>
      </c>
      <c r="J45" s="27">
        <f t="shared" si="1"/>
        <v>3487</v>
      </c>
      <c r="K45" s="7"/>
      <c r="L45" s="171">
        <f t="shared" si="2"/>
        <v>-0.54326237175883008</v>
      </c>
      <c r="M45" s="27">
        <f t="shared" ca="1" si="3"/>
        <v>1.3067876951851438E-4</v>
      </c>
      <c r="N45" s="44"/>
      <c r="O45" s="44"/>
      <c r="P45" s="7"/>
      <c r="Q45" s="28">
        <f t="shared" ca="1" si="4"/>
        <v>2286.2401127854459</v>
      </c>
      <c r="R45" s="27">
        <f t="shared" ca="1" si="5"/>
        <v>3450.0463849047305</v>
      </c>
      <c r="S45" s="7"/>
      <c r="T45" s="28">
        <f t="shared" ca="1" si="6"/>
        <v>-0.55547521441281156</v>
      </c>
      <c r="U45" s="27">
        <f t="shared" ca="1" si="7"/>
        <v>0.84191339169828505</v>
      </c>
      <c r="V45" s="7"/>
      <c r="W45" s="28">
        <f t="shared" ca="1" si="8"/>
        <v>-0.55469385326905063</v>
      </c>
      <c r="X45" s="27">
        <f t="shared" ca="1" si="11"/>
        <v>140.09861416315238</v>
      </c>
      <c r="Y45" s="7"/>
      <c r="Z45" s="28">
        <f t="shared" si="12"/>
        <v>140.09400000000002</v>
      </c>
      <c r="AA45" s="27">
        <f t="shared" si="9"/>
        <v>2.445101562288936</v>
      </c>
      <c r="AB45" s="7"/>
      <c r="AC45" s="28">
        <f t="shared" ca="1" si="0"/>
        <v>4.6141631523539672E-3</v>
      </c>
      <c r="AD45" s="27">
        <f t="shared" ca="1" si="10"/>
        <v>-3.2284266684143859E-3</v>
      </c>
      <c r="AE45" s="7">
        <v>124</v>
      </c>
    </row>
    <row r="46" spans="1:31" s="26" customFormat="1" x14ac:dyDescent="0.25">
      <c r="A46" s="26">
        <v>26</v>
      </c>
      <c r="B46" s="26">
        <v>635</v>
      </c>
      <c r="C46" s="26">
        <v>14212</v>
      </c>
      <c r="D46" s="26">
        <v>15104</v>
      </c>
      <c r="E46" s="26">
        <v>12285</v>
      </c>
      <c r="F46" s="26">
        <v>11412</v>
      </c>
      <c r="G46" s="27"/>
      <c r="H46" s="7"/>
      <c r="I46" s="28">
        <f t="shared" si="1"/>
        <v>1927</v>
      </c>
      <c r="J46" s="27">
        <f t="shared" si="1"/>
        <v>3692</v>
      </c>
      <c r="K46" s="7"/>
      <c r="L46" s="171">
        <f t="shared" si="2"/>
        <v>-0.45695821222283295</v>
      </c>
      <c r="M46" s="27">
        <f t="shared" ca="1" si="3"/>
        <v>1.3079947113046609E-4</v>
      </c>
      <c r="N46" s="44"/>
      <c r="O46" s="44"/>
      <c r="P46" s="7"/>
      <c r="Q46" s="28">
        <f t="shared" ca="1" si="4"/>
        <v>1931.2401127854459</v>
      </c>
      <c r="R46" s="27">
        <f t="shared" ca="1" si="5"/>
        <v>3655.0463849047305</v>
      </c>
      <c r="S46" s="7"/>
      <c r="T46" s="28">
        <f t="shared" ca="1" si="6"/>
        <v>-0.46922281248277253</v>
      </c>
      <c r="U46" s="27">
        <f t="shared" ca="1" si="7"/>
        <v>0.89193945687042453</v>
      </c>
      <c r="V46" s="7"/>
      <c r="W46" s="28">
        <f t="shared" ca="1" si="8"/>
        <v>-0.46839497186577667</v>
      </c>
      <c r="X46" s="27">
        <f t="shared" ca="1" si="11"/>
        <v>145.77161094217615</v>
      </c>
      <c r="Y46" s="7"/>
      <c r="Z46" s="28">
        <f t="shared" si="12"/>
        <v>145.80900000000003</v>
      </c>
      <c r="AA46" s="27">
        <f t="shared" si="9"/>
        <v>2.5448471290404124</v>
      </c>
      <c r="AB46" s="7"/>
      <c r="AC46" s="28">
        <f t="shared" ca="1" si="0"/>
        <v>-3.7389057823872918E-2</v>
      </c>
      <c r="AD46" s="27">
        <f t="shared" ca="1" si="10"/>
        <v>8.2182192337597826E-2</v>
      </c>
      <c r="AE46" s="7">
        <v>123</v>
      </c>
    </row>
    <row r="47" spans="1:31" s="26" customFormat="1" x14ac:dyDescent="0.25">
      <c r="A47" s="26">
        <v>27</v>
      </c>
      <c r="B47" s="26">
        <v>633</v>
      </c>
      <c r="C47" s="26">
        <v>14025</v>
      </c>
      <c r="D47" s="26">
        <v>15196</v>
      </c>
      <c r="E47" s="26">
        <v>12474</v>
      </c>
      <c r="F47" s="26">
        <v>11330</v>
      </c>
      <c r="G47" s="27"/>
      <c r="H47" s="7"/>
      <c r="I47" s="28">
        <f t="shared" si="1"/>
        <v>1551</v>
      </c>
      <c r="J47" s="27">
        <f t="shared" si="1"/>
        <v>3866</v>
      </c>
      <c r="K47" s="7"/>
      <c r="L47" s="171">
        <f t="shared" si="2"/>
        <v>-0.36640379161502895</v>
      </c>
      <c r="M47" s="27">
        <f t="shared" ca="1" si="3"/>
        <v>1.1229778384554896E-4</v>
      </c>
      <c r="N47" s="44"/>
      <c r="O47" s="44"/>
      <c r="P47" s="7"/>
      <c r="Q47" s="28">
        <f t="shared" ca="1" si="4"/>
        <v>1555.2401127854459</v>
      </c>
      <c r="R47" s="27">
        <f t="shared" ca="1" si="5"/>
        <v>3829.0463849047305</v>
      </c>
      <c r="S47" s="7"/>
      <c r="T47" s="28">
        <f t="shared" ca="1" si="6"/>
        <v>-0.37786815579067484</v>
      </c>
      <c r="U47" s="27">
        <f t="shared" ca="1" si="7"/>
        <v>0.93440060487019172</v>
      </c>
      <c r="V47" s="7"/>
      <c r="W47" s="28">
        <f t="shared" ca="1" si="8"/>
        <v>-0.37700085648439485</v>
      </c>
      <c r="X47" s="27">
        <f t="shared" ca="1" si="11"/>
        <v>151.50496157116692</v>
      </c>
      <c r="Y47" s="7"/>
      <c r="Z47" s="28">
        <f t="shared" si="12"/>
        <v>151.50600000000003</v>
      </c>
      <c r="AA47" s="27">
        <f t="shared" si="9"/>
        <v>2.6442785365265293</v>
      </c>
      <c r="AB47" s="7"/>
      <c r="AC47" s="28">
        <f t="shared" ca="1" si="0"/>
        <v>-1.038428833112448E-3</v>
      </c>
      <c r="AD47" s="27">
        <f t="shared" ca="1" si="10"/>
        <v>-2.3739002666900433E-2</v>
      </c>
      <c r="AE47" s="7">
        <v>122</v>
      </c>
    </row>
    <row r="48" spans="1:31" s="26" customFormat="1" x14ac:dyDescent="0.25">
      <c r="A48" s="26">
        <v>28</v>
      </c>
      <c r="B48" s="26">
        <v>628</v>
      </c>
      <c r="C48" s="26">
        <v>13833</v>
      </c>
      <c r="D48" s="26">
        <v>15269</v>
      </c>
      <c r="E48" s="26">
        <v>12670</v>
      </c>
      <c r="F48" s="26">
        <v>11264</v>
      </c>
      <c r="G48" s="27"/>
      <c r="H48" s="7"/>
      <c r="I48" s="28">
        <f t="shared" si="1"/>
        <v>1163</v>
      </c>
      <c r="J48" s="27">
        <f t="shared" si="1"/>
        <v>4005</v>
      </c>
      <c r="K48" s="7"/>
      <c r="L48" s="171">
        <f t="shared" si="2"/>
        <v>-0.27298551645175528</v>
      </c>
      <c r="M48" s="27">
        <f t="shared" ca="1" si="3"/>
        <v>9.4353605703481779E-5</v>
      </c>
      <c r="N48" s="44"/>
      <c r="O48" s="44"/>
      <c r="P48" s="7"/>
      <c r="Q48" s="28">
        <f t="shared" ca="1" si="4"/>
        <v>1167.2401127854459</v>
      </c>
      <c r="R48" s="27">
        <f t="shared" ca="1" si="5"/>
        <v>3968.0463849047305</v>
      </c>
      <c r="S48" s="7"/>
      <c r="T48" s="28">
        <f t="shared" ca="1" si="6"/>
        <v>-0.28359792494882929</v>
      </c>
      <c r="U48" s="27">
        <f t="shared" ca="1" si="7"/>
        <v>0.96832071735276437</v>
      </c>
      <c r="V48" s="7"/>
      <c r="W48" s="28">
        <f t="shared" ca="1" si="8"/>
        <v>-0.28269909487082834</v>
      </c>
      <c r="X48" s="27">
        <f t="shared" ca="1" si="11"/>
        <v>157.20241850223158</v>
      </c>
      <c r="Y48" s="7"/>
      <c r="Z48" s="28">
        <f t="shared" si="12"/>
        <v>157.15800000000002</v>
      </c>
      <c r="AA48" s="27">
        <f t="shared" si="9"/>
        <v>2.7429245458492484</v>
      </c>
      <c r="AB48" s="7"/>
      <c r="AC48" s="28">
        <f t="shared" ca="1" si="0"/>
        <v>4.4418502231565071E-2</v>
      </c>
      <c r="AD48" s="27">
        <f t="shared" ca="1" si="10"/>
        <v>-4.8916100762539827E-2</v>
      </c>
      <c r="AE48" s="7">
        <v>121</v>
      </c>
    </row>
    <row r="49" spans="1:31" s="26" customFormat="1" x14ac:dyDescent="0.25">
      <c r="A49" s="26">
        <v>29</v>
      </c>
      <c r="B49" s="26">
        <v>623</v>
      </c>
      <c r="C49" s="26">
        <v>13631</v>
      </c>
      <c r="D49" s="26">
        <v>15304</v>
      </c>
      <c r="E49" s="26">
        <v>12859</v>
      </c>
      <c r="F49" s="26">
        <v>11209</v>
      </c>
      <c r="G49" s="27"/>
      <c r="H49" s="7"/>
      <c r="I49" s="28">
        <f t="shared" si="1"/>
        <v>772</v>
      </c>
      <c r="J49" s="27">
        <f t="shared" si="1"/>
        <v>4095</v>
      </c>
      <c r="K49" s="7"/>
      <c r="L49" s="171">
        <f t="shared" si="2"/>
        <v>-0.17768591812654197</v>
      </c>
      <c r="M49" s="27">
        <f t="shared" ca="1" si="3"/>
        <v>9.9872483132008909E-5</v>
      </c>
      <c r="N49" s="44"/>
      <c r="O49" s="44"/>
      <c r="P49" s="7"/>
      <c r="Q49" s="28">
        <f t="shared" ca="1" si="4"/>
        <v>776.24011278544606</v>
      </c>
      <c r="R49" s="27">
        <f t="shared" ca="1" si="5"/>
        <v>4058.0463849047305</v>
      </c>
      <c r="S49" s="7"/>
      <c r="T49" s="28">
        <f t="shared" ca="1" si="6"/>
        <v>-0.18859880056954689</v>
      </c>
      <c r="U49" s="27">
        <f t="shared" ca="1" si="7"/>
        <v>0.99028338011126471</v>
      </c>
      <c r="V49" s="7"/>
      <c r="W49" s="28">
        <f t="shared" ca="1" si="8"/>
        <v>-0.18767954024927649</v>
      </c>
      <c r="X49" s="27">
        <f t="shared" ca="1" si="11"/>
        <v>162.74598778169059</v>
      </c>
      <c r="Y49" s="7"/>
      <c r="Z49" s="28">
        <f t="shared" si="12"/>
        <v>162.76500000000001</v>
      </c>
      <c r="AA49" s="27">
        <f t="shared" si="9"/>
        <v>2.8407851570085709</v>
      </c>
      <c r="AB49" s="7"/>
      <c r="AC49" s="28">
        <f t="shared" ca="1" si="0"/>
        <v>-1.9012218309427453E-2</v>
      </c>
      <c r="AD49" s="27">
        <f t="shared" ca="1" si="10"/>
        <v>7.2328625034316474E-2</v>
      </c>
      <c r="AE49" s="7">
        <v>120</v>
      </c>
    </row>
    <row r="50" spans="1:31" s="26" customFormat="1" x14ac:dyDescent="0.25">
      <c r="A50" s="26">
        <v>30</v>
      </c>
      <c r="B50" s="26">
        <v>625</v>
      </c>
      <c r="C50" s="26">
        <v>13433</v>
      </c>
      <c r="D50" s="26">
        <v>15336</v>
      </c>
      <c r="E50" s="26">
        <v>13063</v>
      </c>
      <c r="F50" s="26">
        <v>11183</v>
      </c>
      <c r="G50" s="27"/>
      <c r="H50" s="7"/>
      <c r="I50" s="28">
        <f t="shared" si="1"/>
        <v>370</v>
      </c>
      <c r="J50" s="27">
        <f t="shared" si="1"/>
        <v>4153</v>
      </c>
      <c r="K50" s="7"/>
      <c r="L50" s="171">
        <f t="shared" si="2"/>
        <v>-8.0372893839909934E-2</v>
      </c>
      <c r="M50" s="27">
        <f t="shared" ca="1" si="3"/>
        <v>9.2577698378972699E-5</v>
      </c>
      <c r="N50" s="44"/>
      <c r="O50" s="44"/>
      <c r="P50" s="7"/>
      <c r="Q50" s="28">
        <f t="shared" ca="1" si="4"/>
        <v>374.240112785446</v>
      </c>
      <c r="R50" s="27">
        <f t="shared" ca="1" si="5"/>
        <v>4116.0463849047301</v>
      </c>
      <c r="S50" s="7"/>
      <c r="T50" s="28">
        <f t="shared" ca="1" si="6"/>
        <v>-9.0927066552995595E-2</v>
      </c>
      <c r="U50" s="27">
        <f t="shared" ca="1" si="7"/>
        <v>1.004437096111187</v>
      </c>
      <c r="V50" s="7"/>
      <c r="W50" s="28">
        <f t="shared" ca="1" si="8"/>
        <v>-8.9994624369236387E-2</v>
      </c>
      <c r="X50" s="27">
        <f t="shared" ca="1" si="11"/>
        <v>168.3576033002031</v>
      </c>
      <c r="Y50" s="7"/>
      <c r="Z50" s="28">
        <f t="shared" si="12"/>
        <v>168.39000000000001</v>
      </c>
      <c r="AA50" s="27">
        <f t="shared" si="9"/>
        <v>2.9389599274332516</v>
      </c>
      <c r="AB50" s="7"/>
      <c r="AC50" s="28">
        <f t="shared" ca="1" si="0"/>
        <v>-3.2396699796919393E-2</v>
      </c>
      <c r="AD50" s="27">
        <f t="shared" ca="1" si="10"/>
        <v>3.64446837439516E-2</v>
      </c>
      <c r="AE50" s="7">
        <v>119</v>
      </c>
    </row>
    <row r="51" spans="1:31" s="26" customFormat="1" x14ac:dyDescent="0.25">
      <c r="A51" s="26">
        <v>31</v>
      </c>
      <c r="B51" s="26">
        <v>604</v>
      </c>
      <c r="C51" s="26">
        <v>13236</v>
      </c>
      <c r="D51" s="26">
        <v>15345</v>
      </c>
      <c r="E51" s="26">
        <v>13260</v>
      </c>
      <c r="F51" s="26">
        <v>11177</v>
      </c>
      <c r="G51" s="27"/>
      <c r="H51" s="7"/>
      <c r="I51" s="28">
        <f t="shared" si="1"/>
        <v>-24</v>
      </c>
      <c r="J51" s="27">
        <f t="shared" si="1"/>
        <v>4168</v>
      </c>
      <c r="K51" s="7"/>
      <c r="L51" s="171">
        <f t="shared" si="2"/>
        <v>1.441592025833454E-2</v>
      </c>
      <c r="M51" s="27">
        <f t="shared" ca="1" si="3"/>
        <v>7.5326555346454549E-5</v>
      </c>
      <c r="N51" s="44"/>
      <c r="O51" s="44"/>
      <c r="P51" s="7"/>
      <c r="Q51" s="28">
        <f t="shared" ca="1" si="4"/>
        <v>-19.759887214553977</v>
      </c>
      <c r="R51" s="27">
        <f t="shared" ca="1" si="5"/>
        <v>4131.0463849047301</v>
      </c>
      <c r="S51" s="7"/>
      <c r="T51" s="28">
        <f t="shared" ca="1" si="6"/>
        <v>4.8009513637238014E-3</v>
      </c>
      <c r="U51" s="27">
        <f t="shared" ca="1" si="7"/>
        <v>1.0080975399042704</v>
      </c>
      <c r="V51" s="7"/>
      <c r="W51" s="28">
        <f t="shared" ca="1" si="8"/>
        <v>5.7368330167834707E-3</v>
      </c>
      <c r="X51" s="27">
        <f t="shared" ca="1" si="11"/>
        <v>173.80351909196588</v>
      </c>
      <c r="Y51" s="7"/>
      <c r="Z51" s="28">
        <f t="shared" si="12"/>
        <v>173.82600000000002</v>
      </c>
      <c r="AA51" s="27">
        <f t="shared" si="9"/>
        <v>3.0338360255716634</v>
      </c>
      <c r="AB51" s="7"/>
      <c r="AC51" s="28">
        <f t="shared" ca="1" si="0"/>
        <v>-2.2480908034140157E-2</v>
      </c>
      <c r="AD51" s="27">
        <f t="shared" ca="1" si="10"/>
        <v>8.2964472841240422E-3</v>
      </c>
      <c r="AE51" s="7">
        <v>118</v>
      </c>
    </row>
    <row r="52" spans="1:31" s="26" customFormat="1" x14ac:dyDescent="0.25">
      <c r="A52" s="26">
        <v>32</v>
      </c>
      <c r="B52" s="26">
        <v>612</v>
      </c>
      <c r="C52" s="26">
        <v>13039</v>
      </c>
      <c r="D52" s="26">
        <v>15328</v>
      </c>
      <c r="E52" s="26">
        <v>13454</v>
      </c>
      <c r="F52" s="26">
        <v>11185</v>
      </c>
      <c r="G52" s="27"/>
      <c r="H52" s="7"/>
      <c r="I52" s="28">
        <f t="shared" si="1"/>
        <v>-415</v>
      </c>
      <c r="J52" s="27">
        <f t="shared" si="1"/>
        <v>4143</v>
      </c>
      <c r="K52" s="7"/>
      <c r="L52" s="171">
        <f t="shared" si="2"/>
        <v>0.11032412004013827</v>
      </c>
      <c r="M52" s="27">
        <f t="shared" ca="1" si="3"/>
        <v>9.2040718339174215E-5</v>
      </c>
      <c r="N52" s="44"/>
      <c r="O52" s="44"/>
      <c r="P52" s="7"/>
      <c r="Q52" s="28">
        <f t="shared" ca="1" si="4"/>
        <v>-410.759887214554</v>
      </c>
      <c r="R52" s="27">
        <f t="shared" ca="1" si="5"/>
        <v>4106.0463849047301</v>
      </c>
      <c r="S52" s="7"/>
      <c r="T52" s="28">
        <f t="shared" ca="1" si="6"/>
        <v>9.980007574300627E-2</v>
      </c>
      <c r="U52" s="27">
        <f t="shared" ca="1" si="7"/>
        <v>1.0019968002491313</v>
      </c>
      <c r="V52" s="7"/>
      <c r="W52" s="28">
        <f t="shared" ca="1" si="8"/>
        <v>0.10073033463816193</v>
      </c>
      <c r="X52" s="27">
        <f t="shared" ca="1" si="11"/>
        <v>179.21810135050373</v>
      </c>
      <c r="Y52" s="7"/>
      <c r="Z52" s="28">
        <f t="shared" si="12"/>
        <v>179.33400000000003</v>
      </c>
      <c r="AA52" s="27">
        <f t="shared" si="9"/>
        <v>3.1299687607715114</v>
      </c>
      <c r="AB52" s="7"/>
      <c r="AC52" s="28">
        <f t="shared" ca="1" si="0"/>
        <v>-0.11589864949630169</v>
      </c>
      <c r="AD52" s="27">
        <f t="shared" ca="1" si="10"/>
        <v>3.2954052195350414E-2</v>
      </c>
      <c r="AE52" s="7">
        <v>117</v>
      </c>
    </row>
    <row r="53" spans="1:31" s="26" customFormat="1" x14ac:dyDescent="0.25">
      <c r="A53" s="26">
        <v>33</v>
      </c>
      <c r="B53" s="26">
        <v>631</v>
      </c>
      <c r="C53" s="26">
        <v>12831</v>
      </c>
      <c r="D53" s="26">
        <v>15295</v>
      </c>
      <c r="E53" s="26">
        <v>13657</v>
      </c>
      <c r="F53" s="26">
        <v>11213</v>
      </c>
      <c r="G53" s="27"/>
      <c r="H53" s="7"/>
      <c r="I53" s="28">
        <f t="shared" si="1"/>
        <v>-826</v>
      </c>
      <c r="J53" s="27">
        <f t="shared" si="1"/>
        <v>4082</v>
      </c>
      <c r="K53" s="7"/>
      <c r="L53" s="171">
        <f t="shared" si="2"/>
        <v>0.20813362011481579</v>
      </c>
      <c r="M53" s="27">
        <f t="shared" ca="1" si="3"/>
        <v>5.7133148000267671E-5</v>
      </c>
      <c r="N53" s="44"/>
      <c r="O53" s="44"/>
      <c r="P53" s="7"/>
      <c r="Q53" s="28">
        <f t="shared" ca="1" si="4"/>
        <v>-821.75988721455394</v>
      </c>
      <c r="R53" s="27">
        <f t="shared" ca="1" si="5"/>
        <v>4045.0463849047305</v>
      </c>
      <c r="S53" s="7"/>
      <c r="T53" s="28">
        <f t="shared" ca="1" si="6"/>
        <v>0.19965849037186836</v>
      </c>
      <c r="U53" s="27">
        <f t="shared" ca="1" si="7"/>
        <v>0.98711099549059245</v>
      </c>
      <c r="V53" s="7"/>
      <c r="W53" s="28">
        <f t="shared" ca="1" si="8"/>
        <v>0.20057497288133097</v>
      </c>
      <c r="X53" s="27">
        <f t="shared" ca="1" si="11"/>
        <v>184.96325132909305</v>
      </c>
      <c r="Y53" s="7"/>
      <c r="Z53" s="28">
        <f t="shared" si="12"/>
        <v>185.01300000000003</v>
      </c>
      <c r="AA53" s="27">
        <f t="shared" si="9"/>
        <v>3.2290860089922693</v>
      </c>
      <c r="AB53" s="7"/>
      <c r="AC53" s="28">
        <f t="shared" ca="1" si="0"/>
        <v>-4.9748670906978987E-2</v>
      </c>
      <c r="AD53" s="27">
        <f t="shared" ca="1" si="10"/>
        <v>-1.4120001439437146E-2</v>
      </c>
      <c r="AE53" s="7">
        <v>116</v>
      </c>
    </row>
    <row r="54" spans="1:31" s="26" customFormat="1" x14ac:dyDescent="0.25">
      <c r="A54" s="26">
        <v>34</v>
      </c>
      <c r="B54" s="26">
        <v>638</v>
      </c>
      <c r="C54" s="26">
        <v>12633</v>
      </c>
      <c r="D54" s="26">
        <v>15244</v>
      </c>
      <c r="E54" s="26">
        <v>13858</v>
      </c>
      <c r="F54" s="26">
        <v>11264</v>
      </c>
      <c r="G54" s="27"/>
      <c r="H54" s="7"/>
      <c r="I54" s="28">
        <f t="shared" si="1"/>
        <v>-1225</v>
      </c>
      <c r="J54" s="27">
        <f t="shared" si="1"/>
        <v>3980</v>
      </c>
      <c r="K54" s="7"/>
      <c r="L54" s="171">
        <f t="shared" si="2"/>
        <v>0.30494741007949822</v>
      </c>
      <c r="M54" s="27">
        <f t="shared" ca="1" si="3"/>
        <v>5.554218313961198E-5</v>
      </c>
      <c r="N54" s="44"/>
      <c r="O54" s="44"/>
      <c r="P54" s="7"/>
      <c r="Q54" s="28">
        <f t="shared" ca="1" si="4"/>
        <v>-1220.7598872145541</v>
      </c>
      <c r="R54" s="27">
        <f t="shared" ca="1" si="5"/>
        <v>3943.0463849047305</v>
      </c>
      <c r="S54" s="7"/>
      <c r="T54" s="28">
        <f t="shared" ca="1" si="6"/>
        <v>0.29660133085098273</v>
      </c>
      <c r="U54" s="27">
        <f t="shared" ca="1" si="7"/>
        <v>0.96221997769762546</v>
      </c>
      <c r="V54" s="7"/>
      <c r="W54" s="28">
        <f t="shared" ca="1" si="8"/>
        <v>0.29749474725741831</v>
      </c>
      <c r="X54" s="27">
        <f t="shared" ca="1" si="11"/>
        <v>190.65778890764079</v>
      </c>
      <c r="Y54" s="7"/>
      <c r="Z54" s="28">
        <f t="shared" si="12"/>
        <v>190.75500000000002</v>
      </c>
      <c r="AA54" s="27">
        <f t="shared" si="9"/>
        <v>3.329302814641784</v>
      </c>
      <c r="AB54" s="7"/>
      <c r="AC54" s="28">
        <f t="shared" ca="1" si="0"/>
        <v>-9.7211092359231088E-2</v>
      </c>
      <c r="AD54" s="27">
        <f t="shared" ca="1" si="10"/>
        <v>1.2320160692155468E-2</v>
      </c>
      <c r="AE54" s="7">
        <v>115</v>
      </c>
    </row>
    <row r="55" spans="1:31" s="26" customFormat="1" x14ac:dyDescent="0.25">
      <c r="A55" s="26">
        <v>35</v>
      </c>
      <c r="B55" s="26">
        <v>617</v>
      </c>
      <c r="C55" s="26">
        <v>12445</v>
      </c>
      <c r="D55" s="26">
        <v>15166</v>
      </c>
      <c r="E55" s="26">
        <v>14040</v>
      </c>
      <c r="F55" s="26">
        <v>11332</v>
      </c>
      <c r="G55" s="27"/>
      <c r="H55" s="7"/>
      <c r="I55" s="28">
        <f t="shared" si="1"/>
        <v>-1595</v>
      </c>
      <c r="J55" s="27">
        <f t="shared" si="1"/>
        <v>3834</v>
      </c>
      <c r="K55" s="7"/>
      <c r="L55" s="171">
        <f t="shared" si="2"/>
        <v>0.39567373801372668</v>
      </c>
      <c r="M55" s="27">
        <f t="shared" ca="1" si="3"/>
        <v>6.9141858931584597E-5</v>
      </c>
      <c r="N55" s="44"/>
      <c r="O55" s="44"/>
      <c r="P55" s="7"/>
      <c r="Q55" s="28">
        <f t="shared" ca="1" si="4"/>
        <v>-1590.7598872145541</v>
      </c>
      <c r="R55" s="27">
        <f t="shared" ca="1" si="5"/>
        <v>3797.0463849047305</v>
      </c>
      <c r="S55" s="7"/>
      <c r="T55" s="28">
        <f t="shared" ca="1" si="6"/>
        <v>0.38649820046820654</v>
      </c>
      <c r="U55" s="27">
        <f t="shared" ca="1" si="7"/>
        <v>0.92659165811161393</v>
      </c>
      <c r="V55" s="7"/>
      <c r="W55" s="28">
        <f t="shared" ca="1" si="8"/>
        <v>0.38735857963089448</v>
      </c>
      <c r="X55" s="27">
        <f t="shared" ca="1" si="11"/>
        <v>196.16467151638778</v>
      </c>
      <c r="Y55" s="7"/>
      <c r="Z55" s="28">
        <f t="shared" si="12"/>
        <v>196.30800000000002</v>
      </c>
      <c r="AA55" s="27">
        <f t="shared" si="9"/>
        <v>3.4262209480050285</v>
      </c>
      <c r="AB55" s="7"/>
      <c r="AC55" s="28">
        <f t="shared" ca="1" si="0"/>
        <v>-0.14332848361223682</v>
      </c>
      <c r="AD55" s="27">
        <f t="shared" ca="1" si="10"/>
        <v>6.0518216365522903E-2</v>
      </c>
      <c r="AE55" s="7">
        <v>114</v>
      </c>
    </row>
    <row r="56" spans="1:31" s="26" customFormat="1" x14ac:dyDescent="0.25">
      <c r="A56" s="26">
        <v>36</v>
      </c>
      <c r="B56" s="26">
        <v>634</v>
      </c>
      <c r="C56" s="26">
        <v>12265</v>
      </c>
      <c r="D56" s="26">
        <v>15084</v>
      </c>
      <c r="E56" s="26">
        <v>14234</v>
      </c>
      <c r="F56" s="26">
        <v>11428</v>
      </c>
      <c r="G56" s="27"/>
      <c r="H56" s="7"/>
      <c r="I56" s="28">
        <f t="shared" si="1"/>
        <v>-1969</v>
      </c>
      <c r="J56" s="27">
        <f t="shared" si="1"/>
        <v>3656</v>
      </c>
      <c r="K56" s="7"/>
      <c r="L56" s="171">
        <f t="shared" si="2"/>
        <v>0.48502331568172175</v>
      </c>
      <c r="M56" s="27">
        <f t="shared" ca="1" si="3"/>
        <v>4.6734925760084223E-5</v>
      </c>
      <c r="N56" s="44"/>
      <c r="O56" s="44"/>
      <c r="P56" s="7"/>
      <c r="Q56" s="28">
        <f t="shared" ca="1" si="4"/>
        <v>-1964.7598872145541</v>
      </c>
      <c r="R56" s="27">
        <f t="shared" ca="1" si="5"/>
        <v>3619.0463849047305</v>
      </c>
      <c r="S56" s="7"/>
      <c r="T56" s="28">
        <f t="shared" ca="1" si="6"/>
        <v>0.47736692813534626</v>
      </c>
      <c r="U56" s="27">
        <f t="shared" ca="1" si="7"/>
        <v>0.88315439176702448</v>
      </c>
      <c r="V56" s="7"/>
      <c r="W56" s="28">
        <f t="shared" ca="1" si="8"/>
        <v>0.47818702094260435</v>
      </c>
      <c r="X56" s="27">
        <f t="shared" ca="1" si="11"/>
        <v>201.91095058706401</v>
      </c>
      <c r="Y56" s="7"/>
      <c r="Z56" s="28">
        <f t="shared" si="12"/>
        <v>202.01400000000001</v>
      </c>
      <c r="AA56" s="27">
        <f t="shared" si="9"/>
        <v>3.5258094351238247</v>
      </c>
      <c r="AB56" s="7"/>
      <c r="AC56" s="28">
        <f t="shared" ca="1" si="0"/>
        <v>-0.10304941293600223</v>
      </c>
      <c r="AD56" s="27">
        <f t="shared" ca="1" si="10"/>
        <v>5.6428883352538151E-2</v>
      </c>
      <c r="AE56" s="7">
        <v>113</v>
      </c>
    </row>
    <row r="57" spans="1:31" s="26" customFormat="1" x14ac:dyDescent="0.25">
      <c r="A57" s="26">
        <v>37</v>
      </c>
      <c r="B57" s="26">
        <v>630</v>
      </c>
      <c r="C57" s="26">
        <v>12082</v>
      </c>
      <c r="D57" s="26">
        <v>14969</v>
      </c>
      <c r="E57" s="26">
        <v>14406</v>
      </c>
      <c r="F57" s="26">
        <v>11531</v>
      </c>
      <c r="G57" s="27"/>
      <c r="H57" s="7"/>
      <c r="I57" s="28">
        <f t="shared" si="1"/>
        <v>-2324</v>
      </c>
      <c r="J57" s="27">
        <f t="shared" si="1"/>
        <v>3438</v>
      </c>
      <c r="K57" s="7"/>
      <c r="L57" s="171">
        <f t="shared" si="2"/>
        <v>0.56904991530996718</v>
      </c>
      <c r="M57" s="27">
        <f t="shared" ca="1" si="3"/>
        <v>2.1714133943650075E-5</v>
      </c>
      <c r="N57" s="44"/>
      <c r="O57" s="44"/>
      <c r="P57" s="7"/>
      <c r="Q57" s="28">
        <f t="shared" ca="1" si="4"/>
        <v>-2319.7598872145541</v>
      </c>
      <c r="R57" s="27">
        <f t="shared" ca="1" si="5"/>
        <v>3401.0463849047305</v>
      </c>
      <c r="S57" s="7"/>
      <c r="T57" s="28">
        <f t="shared" ca="1" si="6"/>
        <v>0.56361933006538534</v>
      </c>
      <c r="U57" s="27">
        <f t="shared" ca="1" si="7"/>
        <v>0.82995594197421263</v>
      </c>
      <c r="V57" s="7"/>
      <c r="W57" s="28">
        <f t="shared" ca="1" si="8"/>
        <v>0.56439007261480567</v>
      </c>
      <c r="X57" s="27">
        <f t="shared" ca="1" si="11"/>
        <v>207.69411430902676</v>
      </c>
      <c r="Y57" s="7"/>
      <c r="Z57" s="28">
        <f t="shared" si="12"/>
        <v>207.684</v>
      </c>
      <c r="AA57" s="27">
        <f t="shared" si="9"/>
        <v>3.6247696037119033</v>
      </c>
      <c r="AB57" s="7"/>
      <c r="AC57" s="28">
        <f t="shared" ca="1" si="0"/>
        <v>1.0114309026761248E-2</v>
      </c>
      <c r="AD57" s="27">
        <f t="shared" ca="1" si="10"/>
        <v>2.5580762777366317E-2</v>
      </c>
      <c r="AE57" s="7">
        <v>112</v>
      </c>
    </row>
    <row r="58" spans="1:31" s="26" customFormat="1" x14ac:dyDescent="0.25">
      <c r="A58" s="26">
        <v>38</v>
      </c>
      <c r="B58" s="26">
        <v>626</v>
      </c>
      <c r="C58" s="26">
        <v>11933</v>
      </c>
      <c r="D58" s="26">
        <v>14857</v>
      </c>
      <c r="E58" s="26">
        <v>14579</v>
      </c>
      <c r="F58" s="26">
        <v>11665</v>
      </c>
      <c r="G58" s="27"/>
      <c r="H58" s="7"/>
      <c r="I58" s="28">
        <f t="shared" si="1"/>
        <v>-2646</v>
      </c>
      <c r="J58" s="27">
        <f t="shared" si="1"/>
        <v>3192</v>
      </c>
      <c r="K58" s="7"/>
      <c r="L58" s="171">
        <f t="shared" si="2"/>
        <v>0.64702934691089187</v>
      </c>
      <c r="M58" s="27">
        <f t="shared" ca="1" si="3"/>
        <v>1.9895153262011299E-5</v>
      </c>
      <c r="N58" s="44"/>
      <c r="O58" s="44"/>
      <c r="P58" s="7"/>
      <c r="Q58" s="28">
        <f t="shared" ca="1" si="4"/>
        <v>-2641.7598872145541</v>
      </c>
      <c r="R58" s="27">
        <f t="shared" ca="1" si="5"/>
        <v>3155.0463849047305</v>
      </c>
      <c r="S58" s="7"/>
      <c r="T58" s="28">
        <f t="shared" ca="1" si="6"/>
        <v>0.64185390308361789</v>
      </c>
      <c r="U58" s="27">
        <f t="shared" ca="1" si="7"/>
        <v>0.76992466376764523</v>
      </c>
      <c r="V58" s="7"/>
      <c r="W58" s="28">
        <f t="shared" ca="1" si="8"/>
        <v>0.64256894858092051</v>
      </c>
      <c r="X58" s="27">
        <f t="shared" ca="1" si="11"/>
        <v>213.32539555495612</v>
      </c>
      <c r="Y58" s="7"/>
      <c r="Z58" s="28">
        <f t="shared" si="12"/>
        <v>213.31799999999998</v>
      </c>
      <c r="AA58" s="27">
        <f t="shared" si="9"/>
        <v>3.7231014537692633</v>
      </c>
      <c r="AB58" s="7"/>
      <c r="AC58" s="28">
        <f t="shared" ca="1" si="0"/>
        <v>7.39555495613331E-3</v>
      </c>
      <c r="AD58" s="27">
        <f t="shared" ca="1" si="10"/>
        <v>-3.2139137364026737E-3</v>
      </c>
      <c r="AE58" s="7">
        <v>111</v>
      </c>
    </row>
    <row r="59" spans="1:31" s="26" customFormat="1" x14ac:dyDescent="0.25">
      <c r="A59" s="26">
        <v>39</v>
      </c>
      <c r="B59" s="26">
        <v>609</v>
      </c>
      <c r="C59" s="26">
        <v>11781</v>
      </c>
      <c r="D59" s="26">
        <v>14714</v>
      </c>
      <c r="E59" s="26">
        <v>14717</v>
      </c>
      <c r="F59" s="26">
        <v>11789</v>
      </c>
      <c r="G59" s="27"/>
      <c r="H59" s="7"/>
      <c r="I59" s="28">
        <f t="shared" si="1"/>
        <v>-2936</v>
      </c>
      <c r="J59" s="27">
        <f t="shared" si="1"/>
        <v>2925</v>
      </c>
      <c r="K59" s="7"/>
      <c r="L59" s="171">
        <f t="shared" si="2"/>
        <v>0.71689843971481659</v>
      </c>
      <c r="M59" s="27">
        <f t="shared" ca="1" si="3"/>
        <v>1.5446789773898638E-5</v>
      </c>
      <c r="N59" s="44"/>
      <c r="O59" s="44"/>
      <c r="P59" s="7"/>
      <c r="Q59" s="28">
        <f t="shared" ca="1" si="4"/>
        <v>-2931.7598872145541</v>
      </c>
      <c r="R59" s="27">
        <f t="shared" ca="1" si="5"/>
        <v>2888.0463849047305</v>
      </c>
      <c r="S59" s="7"/>
      <c r="T59" s="28">
        <f t="shared" ca="1" si="6"/>
        <v>0.71231361170252305</v>
      </c>
      <c r="U59" s="27">
        <f t="shared" ca="1" si="7"/>
        <v>0.70476876425076107</v>
      </c>
      <c r="V59" s="7"/>
      <c r="W59" s="28">
        <f t="shared" ca="1" si="8"/>
        <v>0.71296819929292143</v>
      </c>
      <c r="X59" s="27">
        <f t="shared" ca="1" si="11"/>
        <v>218.80883110355296</v>
      </c>
      <c r="Y59" s="7"/>
      <c r="Z59" s="28">
        <f t="shared" si="12"/>
        <v>218.79899999999998</v>
      </c>
      <c r="AA59" s="27">
        <f t="shared" si="9"/>
        <v>3.8187629500710729</v>
      </c>
      <c r="AB59" s="7"/>
      <c r="AC59" s="28">
        <f t="shared" ca="1" si="0"/>
        <v>9.8311035529832225E-3</v>
      </c>
      <c r="AD59" s="27">
        <f t="shared" ca="1" si="10"/>
        <v>-1.0423646502061956E-2</v>
      </c>
      <c r="AE59" s="7">
        <v>110</v>
      </c>
    </row>
    <row r="60" spans="1:31" s="26" customFormat="1" x14ac:dyDescent="0.25">
      <c r="A60" s="26">
        <v>40</v>
      </c>
      <c r="B60" s="26">
        <v>609</v>
      </c>
      <c r="C60" s="26">
        <v>11647</v>
      </c>
      <c r="D60" s="26">
        <v>14562</v>
      </c>
      <c r="E60" s="26">
        <v>14844</v>
      </c>
      <c r="F60" s="26">
        <v>11935</v>
      </c>
      <c r="G60" s="27"/>
      <c r="H60" s="7"/>
      <c r="I60" s="28">
        <f t="shared" si="1"/>
        <v>-3197</v>
      </c>
      <c r="J60" s="27">
        <f t="shared" si="1"/>
        <v>2627</v>
      </c>
      <c r="K60" s="7"/>
      <c r="L60" s="171">
        <f t="shared" si="2"/>
        <v>0.78021210893668325</v>
      </c>
      <c r="M60" s="27">
        <f t="shared" ca="1" si="3"/>
        <v>1.5191720833597023E-5</v>
      </c>
      <c r="N60" s="44"/>
      <c r="O60" s="44"/>
      <c r="P60" s="7"/>
      <c r="Q60" s="28">
        <f t="shared" ca="1" si="4"/>
        <v>-3192.7598872145541</v>
      </c>
      <c r="R60" s="27">
        <f t="shared" ca="1" si="5"/>
        <v>2590.0463849047305</v>
      </c>
      <c r="S60" s="7"/>
      <c r="T60" s="28">
        <f t="shared" ca="1" si="6"/>
        <v>0.7757273494595377</v>
      </c>
      <c r="U60" s="27">
        <f t="shared" ca="1" si="7"/>
        <v>0.63204794756150451</v>
      </c>
      <c r="V60" s="7"/>
      <c r="W60" s="28">
        <f t="shared" ca="1" si="8"/>
        <v>0.7763144531240701</v>
      </c>
      <c r="X60" s="27">
        <f t="shared" ca="1" si="11"/>
        <v>224.32619636063009</v>
      </c>
      <c r="Y60" s="7"/>
      <c r="Z60" s="28">
        <f t="shared" si="12"/>
        <v>224.27999999999997</v>
      </c>
      <c r="AA60" s="27">
        <f t="shared" si="9"/>
        <v>3.9144244463728817</v>
      </c>
      <c r="AB60" s="7"/>
      <c r="AC60" s="28">
        <f t="shared" ca="1" si="0"/>
        <v>4.6196360630119671E-2</v>
      </c>
      <c r="AD60" s="27">
        <f t="shared" ca="1" si="10"/>
        <v>4.5638146441802974E-2</v>
      </c>
      <c r="AE60" s="7">
        <v>109</v>
      </c>
    </row>
    <row r="61" spans="1:31" s="26" customFormat="1" x14ac:dyDescent="0.25">
      <c r="A61" s="26">
        <v>41</v>
      </c>
      <c r="B61" s="26">
        <v>623</v>
      </c>
      <c r="C61" s="26">
        <v>11535</v>
      </c>
      <c r="D61" s="26">
        <v>14399</v>
      </c>
      <c r="E61" s="26">
        <v>14972</v>
      </c>
      <c r="F61" s="26">
        <v>12101</v>
      </c>
      <c r="G61" s="27"/>
      <c r="H61" s="7"/>
      <c r="I61" s="28">
        <f t="shared" si="1"/>
        <v>-3437</v>
      </c>
      <c r="J61" s="27">
        <f t="shared" si="1"/>
        <v>2298</v>
      </c>
      <c r="K61" s="7"/>
      <c r="L61" s="171">
        <f t="shared" si="2"/>
        <v>0.83759478845395097</v>
      </c>
      <c r="M61" s="27">
        <f t="shared" ca="1" si="3"/>
        <v>9.2620488675714431E-6</v>
      </c>
      <c r="N61" s="44"/>
      <c r="O61" s="44"/>
      <c r="P61" s="7"/>
      <c r="Q61" s="28">
        <f t="shared" ca="1" si="4"/>
        <v>-3432.7598872145541</v>
      </c>
      <c r="R61" s="27">
        <f t="shared" ca="1" si="5"/>
        <v>2261.0463849047305</v>
      </c>
      <c r="S61" s="7"/>
      <c r="T61" s="28">
        <f t="shared" ca="1" si="6"/>
        <v>0.83403883245449373</v>
      </c>
      <c r="U61" s="27">
        <f t="shared" ca="1" si="7"/>
        <v>0.55176221369987577</v>
      </c>
      <c r="V61" s="7"/>
      <c r="W61" s="28">
        <f t="shared" ca="1" si="8"/>
        <v>0.83455142701179996</v>
      </c>
      <c r="X61" s="27">
        <f t="shared" ca="1" si="11"/>
        <v>230.00685219248271</v>
      </c>
      <c r="Y61" s="7"/>
      <c r="Z61" s="28">
        <f t="shared" si="12"/>
        <v>229.88699999999997</v>
      </c>
      <c r="AA61" s="27">
        <f t="shared" si="9"/>
        <v>4.0122850575322033</v>
      </c>
      <c r="AB61" s="7"/>
      <c r="AC61" s="28">
        <f t="shared" ca="1" si="0"/>
        <v>0.11985219248273893</v>
      </c>
      <c r="AD61" s="27">
        <f t="shared" ca="1" si="10"/>
        <v>2.0733243376582777E-2</v>
      </c>
      <c r="AE61" s="7">
        <v>108</v>
      </c>
    </row>
    <row r="62" spans="1:31" s="26" customFormat="1" x14ac:dyDescent="0.25">
      <c r="A62" s="26">
        <v>42</v>
      </c>
      <c r="B62" s="26">
        <v>637</v>
      </c>
      <c r="C62" s="26">
        <v>11425</v>
      </c>
      <c r="D62" s="26">
        <v>14227</v>
      </c>
      <c r="E62" s="26">
        <v>15078</v>
      </c>
      <c r="F62" s="26">
        <v>12280</v>
      </c>
      <c r="G62" s="27"/>
      <c r="H62" s="7"/>
      <c r="I62" s="28">
        <f t="shared" si="1"/>
        <v>-3653</v>
      </c>
      <c r="J62" s="27">
        <f t="shared" si="1"/>
        <v>1947</v>
      </c>
      <c r="K62" s="7"/>
      <c r="L62" s="171">
        <f t="shared" si="2"/>
        <v>0.88797597107356196</v>
      </c>
      <c r="M62" s="27">
        <f t="shared" ca="1" si="3"/>
        <v>1.0479720059323905E-6</v>
      </c>
      <c r="N62" s="44"/>
      <c r="O62" s="44"/>
      <c r="P62" s="7"/>
      <c r="Q62" s="28">
        <f t="shared" ca="1" si="4"/>
        <v>-3648.7598872145541</v>
      </c>
      <c r="R62" s="27">
        <f t="shared" ca="1" si="5"/>
        <v>1910.0463849047305</v>
      </c>
      <c r="S62" s="7"/>
      <c r="T62" s="28">
        <f t="shared" ca="1" si="6"/>
        <v>0.88651916714995405</v>
      </c>
      <c r="U62" s="27">
        <f t="shared" ca="1" si="7"/>
        <v>0.46610782894172464</v>
      </c>
      <c r="V62" s="7"/>
      <c r="W62" s="28">
        <f t="shared" ca="1" si="8"/>
        <v>0.88695226603502186</v>
      </c>
      <c r="X62" s="27">
        <f t="shared" ca="1" si="11"/>
        <v>235.75481084758349</v>
      </c>
      <c r="Y62" s="7"/>
      <c r="Z62" s="28">
        <f t="shared" si="12"/>
        <v>235.61999999999998</v>
      </c>
      <c r="AA62" s="27">
        <f t="shared" si="9"/>
        <v>4.1123447835490383</v>
      </c>
      <c r="AB62" s="7"/>
      <c r="AC62" s="28">
        <f t="shared" ca="1" si="0"/>
        <v>0.13481084758350903</v>
      </c>
      <c r="AD62" s="27">
        <f t="shared" ca="1" si="10"/>
        <v>7.128356878669706E-2</v>
      </c>
      <c r="AE62" s="7">
        <v>107</v>
      </c>
    </row>
    <row r="63" spans="1:31" s="26" customFormat="1" x14ac:dyDescent="0.25">
      <c r="A63" s="26">
        <v>43</v>
      </c>
      <c r="B63" s="26">
        <v>634</v>
      </c>
      <c r="C63" s="26">
        <v>11340</v>
      </c>
      <c r="D63" s="26">
        <v>14042</v>
      </c>
      <c r="E63" s="26">
        <v>15171</v>
      </c>
      <c r="F63" s="26">
        <v>12468</v>
      </c>
      <c r="G63" s="27"/>
      <c r="H63" s="7"/>
      <c r="I63" s="28">
        <f t="shared" si="1"/>
        <v>-3831</v>
      </c>
      <c r="J63" s="27">
        <f t="shared" si="1"/>
        <v>1574</v>
      </c>
      <c r="K63" s="7"/>
      <c r="L63" s="171">
        <f t="shared" si="2"/>
        <v>0.92930026162030843</v>
      </c>
      <c r="M63" s="27">
        <f t="shared" ca="1" si="3"/>
        <v>6.6455745224589185E-7</v>
      </c>
      <c r="N63" s="44"/>
      <c r="O63" s="44"/>
      <c r="P63" s="7"/>
      <c r="Q63" s="28">
        <f t="shared" ca="1" si="4"/>
        <v>-3826.7598872145541</v>
      </c>
      <c r="R63" s="27">
        <f t="shared" ca="1" si="5"/>
        <v>1537.0463849047305</v>
      </c>
      <c r="S63" s="7"/>
      <c r="T63" s="28">
        <f t="shared" ca="1" si="6"/>
        <v>0.92976685037121309</v>
      </c>
      <c r="U63" s="27">
        <f t="shared" ca="1" si="7"/>
        <v>0.37508479328705124</v>
      </c>
      <c r="V63" s="7"/>
      <c r="W63" s="28">
        <f t="shared" ca="1" si="8"/>
        <v>0.93011546555322699</v>
      </c>
      <c r="X63" s="27">
        <f t="shared" ca="1" si="11"/>
        <v>241.51487666542766</v>
      </c>
      <c r="Y63" s="7"/>
      <c r="Z63" s="28">
        <f t="shared" si="12"/>
        <v>241.32599999999996</v>
      </c>
      <c r="AA63" s="27">
        <f t="shared" si="9"/>
        <v>4.211933270667835</v>
      </c>
      <c r="AB63" s="7"/>
      <c r="AC63" s="28">
        <f t="shared" ca="1" si="0"/>
        <v>0.18887666542769921</v>
      </c>
      <c r="AD63" s="27">
        <f t="shared" ca="1" si="10"/>
        <v>4.7275281403187819E-2</v>
      </c>
      <c r="AE63" s="7">
        <v>106</v>
      </c>
    </row>
    <row r="64" spans="1:31" s="26" customFormat="1" x14ac:dyDescent="0.25">
      <c r="A64" s="26">
        <v>44</v>
      </c>
      <c r="B64" s="26">
        <v>633</v>
      </c>
      <c r="C64" s="26">
        <v>11274</v>
      </c>
      <c r="D64" s="26">
        <v>13843</v>
      </c>
      <c r="E64" s="26">
        <v>15236</v>
      </c>
      <c r="F64" s="26">
        <v>12654</v>
      </c>
      <c r="G64" s="27"/>
      <c r="H64" s="7"/>
      <c r="I64" s="28">
        <f t="shared" si="1"/>
        <v>-3962</v>
      </c>
      <c r="J64" s="27">
        <f t="shared" si="1"/>
        <v>1189</v>
      </c>
      <c r="K64" s="7"/>
      <c r="L64" s="171">
        <f t="shared" si="2"/>
        <v>0.9613722664114478</v>
      </c>
      <c r="M64" s="27">
        <f t="shared" ca="1" si="3"/>
        <v>2.3458821781742155E-7</v>
      </c>
      <c r="N64" s="44"/>
      <c r="O64" s="44"/>
      <c r="P64" s="7"/>
      <c r="Q64" s="28">
        <f t="shared" ca="1" si="4"/>
        <v>-3957.7598872145541</v>
      </c>
      <c r="R64" s="27">
        <f t="shared" ca="1" si="5"/>
        <v>1152.0463849047305</v>
      </c>
      <c r="S64" s="7"/>
      <c r="T64" s="28">
        <f t="shared" ca="1" si="6"/>
        <v>0.9615952015059599</v>
      </c>
      <c r="U64" s="27">
        <f t="shared" ca="1" si="7"/>
        <v>0.2811334025979112</v>
      </c>
      <c r="V64" s="7"/>
      <c r="W64" s="28">
        <f t="shared" ca="1" si="8"/>
        <v>0.96185660949007845</v>
      </c>
      <c r="X64" s="27">
        <f t="shared" ca="1" si="11"/>
        <v>247.18477368519814</v>
      </c>
      <c r="Y64" s="7"/>
      <c r="Z64" s="28">
        <f t="shared" si="12"/>
        <v>247.02299999999997</v>
      </c>
      <c r="AA64" s="27">
        <f t="shared" si="9"/>
        <v>4.3113646781539519</v>
      </c>
      <c r="AB64" s="7"/>
      <c r="AC64" s="28">
        <f t="shared" ca="1" si="0"/>
        <v>0.16177368519817037</v>
      </c>
      <c r="AD64" s="27">
        <f t="shared" ca="1" si="10"/>
        <v>6.1107919830021729E-2</v>
      </c>
      <c r="AE64" s="7">
        <v>105</v>
      </c>
    </row>
    <row r="65" spans="1:31" s="26" customFormat="1" x14ac:dyDescent="0.25">
      <c r="A65" s="26">
        <v>45</v>
      </c>
      <c r="B65" s="26">
        <v>628</v>
      </c>
      <c r="C65" s="26">
        <v>11231</v>
      </c>
      <c r="D65" s="26">
        <v>13651</v>
      </c>
      <c r="E65" s="26">
        <v>15291</v>
      </c>
      <c r="F65" s="26">
        <v>12859</v>
      </c>
      <c r="G65" s="27"/>
      <c r="H65" s="7"/>
      <c r="I65" s="28">
        <f t="shared" si="1"/>
        <v>-4060</v>
      </c>
      <c r="J65" s="27">
        <f t="shared" si="1"/>
        <v>792</v>
      </c>
      <c r="K65" s="7"/>
      <c r="L65" s="171">
        <f t="shared" si="2"/>
        <v>0.98380692709301454</v>
      </c>
      <c r="M65" s="27">
        <f t="shared" ca="1" si="3"/>
        <v>3.1338749673105499E-6</v>
      </c>
      <c r="N65" s="44"/>
      <c r="O65" s="44"/>
      <c r="P65" s="7"/>
      <c r="Q65" s="28">
        <f t="shared" ca="1" si="4"/>
        <v>-4055.7598872145541</v>
      </c>
      <c r="R65" s="27">
        <f t="shared" ca="1" si="5"/>
        <v>755.04638490473053</v>
      </c>
      <c r="S65" s="7"/>
      <c r="T65" s="28">
        <f t="shared" ca="1" si="6"/>
        <v>0.98540572372890023</v>
      </c>
      <c r="U65" s="27">
        <f t="shared" ca="1" si="7"/>
        <v>0.18425365687430437</v>
      </c>
      <c r="V65" s="7"/>
      <c r="W65" s="28">
        <f t="shared" ca="1" si="8"/>
        <v>0.98557720248608494</v>
      </c>
      <c r="X65" s="27">
        <f t="shared" ca="1" si="11"/>
        <v>252.88825679837123</v>
      </c>
      <c r="Y65" s="7"/>
      <c r="Z65" s="28">
        <f t="shared" si="12"/>
        <v>252.67499999999995</v>
      </c>
      <c r="AA65" s="27">
        <f t="shared" si="9"/>
        <v>4.4100106874766718</v>
      </c>
      <c r="AB65" s="7"/>
      <c r="AC65" s="28">
        <f t="shared" ca="1" si="0"/>
        <v>0.21325679837127609</v>
      </c>
      <c r="AD65" s="27">
        <f t="shared" ca="1" si="10"/>
        <v>-2.8822380036501727E-2</v>
      </c>
      <c r="AE65" s="7">
        <v>104</v>
      </c>
    </row>
    <row r="66" spans="1:31" s="26" customFormat="1" x14ac:dyDescent="0.25">
      <c r="A66" s="26">
        <v>46</v>
      </c>
      <c r="B66" s="26">
        <v>630</v>
      </c>
      <c r="C66" s="26">
        <v>11198</v>
      </c>
      <c r="D66" s="26">
        <v>13448</v>
      </c>
      <c r="E66" s="26">
        <v>15316</v>
      </c>
      <c r="F66" s="26">
        <v>13051</v>
      </c>
      <c r="G66" s="27"/>
      <c r="H66" s="7"/>
      <c r="I66" s="28">
        <f t="shared" si="1"/>
        <v>-4118</v>
      </c>
      <c r="J66" s="27">
        <f t="shared" si="1"/>
        <v>397</v>
      </c>
      <c r="K66" s="7"/>
      <c r="L66" s="171">
        <f t="shared" si="2"/>
        <v>0.99670143377760267</v>
      </c>
      <c r="M66" s="27">
        <f t="shared" ca="1" si="3"/>
        <v>8.284208583240873E-6</v>
      </c>
      <c r="N66" s="44"/>
      <c r="O66" s="44"/>
      <c r="P66" s="7"/>
      <c r="Q66" s="28">
        <f t="shared" ca="1" si="4"/>
        <v>-4113.7598872145536</v>
      </c>
      <c r="R66" s="27">
        <f t="shared" ca="1" si="5"/>
        <v>360.04638490473053</v>
      </c>
      <c r="S66" s="7"/>
      <c r="T66" s="28">
        <f t="shared" ca="1" si="6"/>
        <v>0.99949766545268115</v>
      </c>
      <c r="U66" s="27">
        <f t="shared" ca="1" si="7"/>
        <v>8.7861970323108704E-2</v>
      </c>
      <c r="V66" s="7"/>
      <c r="W66" s="28">
        <f t="shared" ca="1" si="8"/>
        <v>0.99957966389057851</v>
      </c>
      <c r="X66" s="27">
        <f t="shared" ca="1" si="11"/>
        <v>258.45414011307298</v>
      </c>
      <c r="Y66" s="7"/>
      <c r="Z66" s="28">
        <f t="shared" si="12"/>
        <v>258.34499999999997</v>
      </c>
      <c r="AA66" s="27">
        <f t="shared" si="9"/>
        <v>4.5089708560647495</v>
      </c>
      <c r="AB66" s="7"/>
      <c r="AC66" s="28">
        <f t="shared" ca="1" si="0"/>
        <v>0.10914011307301053</v>
      </c>
      <c r="AD66" s="27">
        <f t="shared" ca="1" si="10"/>
        <v>3.947768382937511E-2</v>
      </c>
      <c r="AE66" s="7">
        <v>103</v>
      </c>
    </row>
    <row r="67" spans="1:31" s="26" customFormat="1" x14ac:dyDescent="0.25">
      <c r="A67" s="26">
        <v>47</v>
      </c>
      <c r="B67" s="26">
        <v>608</v>
      </c>
      <c r="C67" s="26">
        <v>11189</v>
      </c>
      <c r="D67" s="26">
        <v>13245</v>
      </c>
      <c r="E67" s="26">
        <v>15320</v>
      </c>
      <c r="F67" s="26">
        <v>13246</v>
      </c>
      <c r="G67" s="27"/>
      <c r="H67" s="7"/>
      <c r="I67" s="28">
        <f t="shared" si="1"/>
        <v>-4131</v>
      </c>
      <c r="J67" s="27">
        <f t="shared" si="1"/>
        <v>-1</v>
      </c>
      <c r="K67" s="7"/>
      <c r="L67" s="171">
        <f t="shared" si="2"/>
        <v>0.99989833733413835</v>
      </c>
      <c r="M67" s="27">
        <f t="shared" ca="1" si="3"/>
        <v>7.5608530838024774E-6</v>
      </c>
      <c r="N67" s="44"/>
      <c r="O67" s="44"/>
      <c r="P67" s="7"/>
      <c r="Q67" s="28">
        <f t="shared" ca="1" si="4"/>
        <v>-4126.7598872145536</v>
      </c>
      <c r="R67" s="27">
        <f t="shared" ca="1" si="5"/>
        <v>-37.953615095269477</v>
      </c>
      <c r="S67" s="7"/>
      <c r="T67" s="28">
        <f t="shared" ca="1" si="6"/>
        <v>1.0026562041149081</v>
      </c>
      <c r="U67" s="27">
        <f t="shared" ca="1" si="7"/>
        <v>-9.2618049867036565E-3</v>
      </c>
      <c r="V67" s="7"/>
      <c r="W67" s="28">
        <f t="shared" ca="1" si="8"/>
        <v>1.0026480378785254</v>
      </c>
      <c r="X67" s="27">
        <f t="shared" ca="1" si="11"/>
        <v>264.00671232478544</v>
      </c>
      <c r="Y67" s="7"/>
      <c r="Z67" s="28">
        <f t="shared" si="12"/>
        <v>263.81699999999995</v>
      </c>
      <c r="AA67" s="27">
        <f t="shared" si="9"/>
        <v>4.6044752727338798</v>
      </c>
      <c r="AB67" s="7"/>
      <c r="AC67" s="28">
        <f t="shared" ca="1" si="0"/>
        <v>0.18971232478548927</v>
      </c>
      <c r="AD67" s="27">
        <f t="shared" ca="1" si="10"/>
        <v>-4.2963204783063702E-2</v>
      </c>
      <c r="AE67" s="7">
        <v>102</v>
      </c>
    </row>
    <row r="68" spans="1:31" s="26" customFormat="1" x14ac:dyDescent="0.25">
      <c r="A68" s="26">
        <v>48</v>
      </c>
      <c r="B68" s="26">
        <v>609</v>
      </c>
      <c r="C68" s="26">
        <v>11206</v>
      </c>
      <c r="D68" s="26">
        <v>13060</v>
      </c>
      <c r="E68" s="26">
        <v>15322</v>
      </c>
      <c r="F68" s="26">
        <v>13449</v>
      </c>
      <c r="G68" s="27"/>
      <c r="H68" s="7"/>
      <c r="I68" s="28">
        <f t="shared" si="1"/>
        <v>-4116</v>
      </c>
      <c r="J68" s="27">
        <f t="shared" si="1"/>
        <v>-389</v>
      </c>
      <c r="K68" s="7"/>
      <c r="L68" s="171">
        <f t="shared" si="2"/>
        <v>0.99396478529968524</v>
      </c>
      <c r="M68" s="27">
        <f t="shared" ca="1" si="3"/>
        <v>2.4511240143319895E-5</v>
      </c>
      <c r="N68" s="44"/>
      <c r="O68" s="44"/>
      <c r="P68" s="7"/>
      <c r="Q68" s="28">
        <f t="shared" ca="1" si="4"/>
        <v>-4111.7598872145536</v>
      </c>
      <c r="R68" s="27">
        <f t="shared" ca="1" si="5"/>
        <v>-425.95361509526947</v>
      </c>
      <c r="S68" s="7"/>
      <c r="T68" s="28">
        <f t="shared" ca="1" si="6"/>
        <v>0.99901173642772323</v>
      </c>
      <c r="U68" s="27">
        <f t="shared" ca="1" si="7"/>
        <v>-0.10394528443446042</v>
      </c>
      <c r="V68" s="7"/>
      <c r="W68" s="28">
        <f t="shared" ca="1" si="8"/>
        <v>0.99891566806373044</v>
      </c>
      <c r="X68" s="27">
        <f t="shared" ca="1" si="11"/>
        <v>269.41817690750986</v>
      </c>
      <c r="Y68" s="7"/>
      <c r="Z68" s="28">
        <f t="shared" si="12"/>
        <v>269.29799999999994</v>
      </c>
      <c r="AA68" s="27">
        <f t="shared" si="9"/>
        <v>4.7001367690356881</v>
      </c>
      <c r="AB68" s="7"/>
      <c r="AC68" s="28">
        <f t="shared" ca="1" si="0"/>
        <v>0.12017690750991505</v>
      </c>
      <c r="AD68" s="27">
        <f t="shared" ca="1" si="10"/>
        <v>8.0106605380365181E-2</v>
      </c>
      <c r="AE68" s="7">
        <v>101</v>
      </c>
    </row>
    <row r="69" spans="1:31" s="26" customFormat="1" x14ac:dyDescent="0.25">
      <c r="A69" s="26">
        <v>49</v>
      </c>
      <c r="B69" s="26">
        <v>627</v>
      </c>
      <c r="C69" s="26">
        <v>11233</v>
      </c>
      <c r="D69" s="26">
        <v>12856</v>
      </c>
      <c r="E69" s="26">
        <v>15286</v>
      </c>
      <c r="F69" s="26">
        <v>13639</v>
      </c>
      <c r="G69" s="27"/>
      <c r="H69" s="7"/>
      <c r="I69" s="28">
        <f t="shared" si="1"/>
        <v>-4053</v>
      </c>
      <c r="J69" s="27">
        <f t="shared" si="1"/>
        <v>-783</v>
      </c>
      <c r="K69" s="7"/>
      <c r="L69" s="171">
        <f t="shared" si="2"/>
        <v>0.97836117796517674</v>
      </c>
      <c r="M69" s="27">
        <f t="shared" ca="1" si="3"/>
        <v>2.6609703094549221E-5</v>
      </c>
      <c r="N69" s="44"/>
      <c r="O69" s="44"/>
      <c r="P69" s="7"/>
      <c r="Q69" s="28">
        <f t="shared" ca="1" si="4"/>
        <v>-4048.7598872145541</v>
      </c>
      <c r="R69" s="27">
        <f t="shared" ca="1" si="5"/>
        <v>-819.95361509526947</v>
      </c>
      <c r="S69" s="7"/>
      <c r="T69" s="28">
        <f t="shared" ca="1" si="6"/>
        <v>0.9837049721415474</v>
      </c>
      <c r="U69" s="27">
        <f t="shared" ca="1" si="7"/>
        <v>-0.20009294139945055</v>
      </c>
      <c r="V69" s="7"/>
      <c r="W69" s="28">
        <f t="shared" ca="1" si="8"/>
        <v>0.98351963733736814</v>
      </c>
      <c r="X69" s="27">
        <f t="shared" ca="1" si="11"/>
        <v>274.97710906555949</v>
      </c>
      <c r="Y69" s="7"/>
      <c r="Z69" s="28">
        <f t="shared" si="12"/>
        <v>274.94099999999992</v>
      </c>
      <c r="AA69" s="27">
        <f t="shared" si="9"/>
        <v>4.7986256987257283</v>
      </c>
      <c r="AB69" s="7"/>
      <c r="AC69" s="28">
        <f t="shared" ca="1" si="0"/>
        <v>3.6109065559571718E-2</v>
      </c>
      <c r="AD69" s="27">
        <f t="shared" ca="1" si="10"/>
        <v>9.0365976021075767E-2</v>
      </c>
      <c r="AE69" s="7">
        <v>100</v>
      </c>
    </row>
    <row r="70" spans="1:31" s="26" customFormat="1" x14ac:dyDescent="0.25">
      <c r="A70" s="26">
        <v>50</v>
      </c>
      <c r="B70" s="26">
        <v>642</v>
      </c>
      <c r="C70" s="26">
        <v>11286</v>
      </c>
      <c r="D70" s="26">
        <v>12655</v>
      </c>
      <c r="E70" s="26">
        <v>15236</v>
      </c>
      <c r="F70" s="26">
        <v>13844</v>
      </c>
      <c r="G70" s="27"/>
      <c r="H70" s="7"/>
      <c r="I70" s="28">
        <f t="shared" si="1"/>
        <v>-3950</v>
      </c>
      <c r="J70" s="27">
        <f t="shared" si="1"/>
        <v>-1189</v>
      </c>
      <c r="K70" s="7"/>
      <c r="L70" s="171">
        <f t="shared" si="2"/>
        <v>0.95256060769381223</v>
      </c>
      <c r="M70" s="27">
        <f t="shared" ca="1" si="3"/>
        <v>3.4125408138433256E-5</v>
      </c>
      <c r="N70" s="44"/>
      <c r="O70" s="44"/>
      <c r="P70" s="7"/>
      <c r="Q70" s="28">
        <f t="shared" ca="1" si="4"/>
        <v>-3945.7598872145541</v>
      </c>
      <c r="R70" s="27">
        <f t="shared" ca="1" si="5"/>
        <v>-1225.9536150952695</v>
      </c>
      <c r="S70" s="7"/>
      <c r="T70" s="28">
        <f t="shared" ca="1" si="6"/>
        <v>0.95867962735621215</v>
      </c>
      <c r="U70" s="27">
        <f t="shared" ca="1" si="7"/>
        <v>-0.29916895339890737</v>
      </c>
      <c r="V70" s="7"/>
      <c r="W70" s="28">
        <f t="shared" ca="1" si="8"/>
        <v>0.95840230334990673</v>
      </c>
      <c r="X70" s="27">
        <f t="shared" ca="1" si="11"/>
        <v>280.81342012081063</v>
      </c>
      <c r="Y70" s="7"/>
      <c r="Z70" s="28">
        <f t="shared" si="12"/>
        <v>280.71899999999994</v>
      </c>
      <c r="AA70" s="27">
        <f t="shared" si="9"/>
        <v>4.8994708229059611</v>
      </c>
      <c r="AB70" s="7"/>
      <c r="AC70" s="28">
        <f t="shared" ca="1" si="0"/>
        <v>9.4420120810696062E-2</v>
      </c>
      <c r="AD70" s="27">
        <f t="shared" ca="1" si="10"/>
        <v>4.1435862032585646E-2</v>
      </c>
      <c r="AE70" s="7">
        <v>99</v>
      </c>
    </row>
    <row r="71" spans="1:31" s="26" customFormat="1" x14ac:dyDescent="0.25">
      <c r="A71" s="26">
        <v>51</v>
      </c>
      <c r="B71" s="26">
        <v>633</v>
      </c>
      <c r="C71" s="26">
        <v>11360</v>
      </c>
      <c r="D71" s="26">
        <v>12468</v>
      </c>
      <c r="E71" s="26">
        <v>15173</v>
      </c>
      <c r="F71" s="26">
        <v>14037</v>
      </c>
      <c r="G71" s="27"/>
      <c r="H71" s="7"/>
      <c r="I71" s="28">
        <f t="shared" si="1"/>
        <v>-3813</v>
      </c>
      <c r="J71" s="27">
        <f t="shared" si="1"/>
        <v>-1569</v>
      </c>
      <c r="K71" s="7"/>
      <c r="L71" s="171">
        <f t="shared" si="2"/>
        <v>0.91764368528828255</v>
      </c>
      <c r="M71" s="27">
        <f t="shared" ca="1" si="3"/>
        <v>5.4558570114128488E-5</v>
      </c>
      <c r="N71" s="44"/>
      <c r="O71" s="44"/>
      <c r="P71" s="7"/>
      <c r="Q71" s="28">
        <f t="shared" ca="1" si="4"/>
        <v>-3808.7598872145541</v>
      </c>
      <c r="R71" s="27">
        <f t="shared" ca="1" si="5"/>
        <v>-1605.9536150952695</v>
      </c>
      <c r="S71" s="7"/>
      <c r="T71" s="28">
        <f t="shared" ca="1" si="6"/>
        <v>0.92539348914659136</v>
      </c>
      <c r="U71" s="27">
        <f t="shared" ca="1" si="7"/>
        <v>-0.39190019615701965</v>
      </c>
      <c r="V71" s="7"/>
      <c r="W71" s="28">
        <f t="shared" ca="1" si="8"/>
        <v>0.9250300626218696</v>
      </c>
      <c r="X71" s="27">
        <f t="shared" ca="1" si="11"/>
        <v>286.43799985968644</v>
      </c>
      <c r="Y71" s="7"/>
      <c r="Z71" s="28">
        <f t="shared" si="12"/>
        <v>286.41599999999994</v>
      </c>
      <c r="AA71" s="27">
        <f t="shared" si="9"/>
        <v>4.9989022303920772</v>
      </c>
      <c r="AB71" s="7"/>
      <c r="AC71" s="28">
        <f t="shared" ca="1" si="0"/>
        <v>2.1999859686502532E-2</v>
      </c>
      <c r="AD71" s="27">
        <f t="shared" ca="1" si="10"/>
        <v>5.7557539972663108E-2</v>
      </c>
      <c r="AE71" s="7">
        <v>98</v>
      </c>
    </row>
    <row r="72" spans="1:31" s="26" customFormat="1" x14ac:dyDescent="0.25">
      <c r="A72" s="26">
        <v>52</v>
      </c>
      <c r="B72" s="26">
        <v>624</v>
      </c>
      <c r="C72" s="26">
        <v>11437</v>
      </c>
      <c r="D72" s="26">
        <v>12278</v>
      </c>
      <c r="E72" s="26">
        <v>15069</v>
      </c>
      <c r="F72" s="26">
        <v>14207</v>
      </c>
      <c r="G72" s="27"/>
      <c r="H72" s="7"/>
      <c r="I72" s="28">
        <f t="shared" si="1"/>
        <v>-3632</v>
      </c>
      <c r="J72" s="27">
        <f t="shared" si="1"/>
        <v>-1929</v>
      </c>
      <c r="K72" s="7"/>
      <c r="L72" s="171">
        <f t="shared" si="2"/>
        <v>0.87434880197238829</v>
      </c>
      <c r="M72" s="27">
        <f t="shared" ca="1" si="3"/>
        <v>4.3865555898691494E-5</v>
      </c>
      <c r="N72" s="44"/>
      <c r="O72" s="44"/>
      <c r="P72" s="7"/>
      <c r="Q72" s="28">
        <f t="shared" ca="1" si="4"/>
        <v>-3627.7598872145541</v>
      </c>
      <c r="R72" s="27">
        <f t="shared" ca="1" si="5"/>
        <v>-1965.9536150952695</v>
      </c>
      <c r="S72" s="7"/>
      <c r="T72" s="28">
        <f t="shared" ca="1" si="6"/>
        <v>0.88141691238789543</v>
      </c>
      <c r="U72" s="27">
        <f t="shared" ca="1" si="7"/>
        <v>-0.47975084719102079</v>
      </c>
      <c r="V72" s="7"/>
      <c r="W72" s="28">
        <f t="shared" ca="1" si="8"/>
        <v>0.88097190969449968</v>
      </c>
      <c r="X72" s="27">
        <f t="shared" ca="1" si="11"/>
        <v>292.04885073449748</v>
      </c>
      <c r="Y72" s="7"/>
      <c r="Z72" s="28">
        <f t="shared" si="12"/>
        <v>292.03199999999993</v>
      </c>
      <c r="AA72" s="27">
        <f t="shared" si="9"/>
        <v>5.096919921184079</v>
      </c>
      <c r="AB72" s="7"/>
      <c r="AC72" s="28">
        <f t="shared" ca="1" si="0"/>
        <v>1.6850734497552367E-2</v>
      </c>
      <c r="AD72" s="27">
        <f t="shared" ca="1" si="10"/>
        <v>1.2877928108423475E-3</v>
      </c>
      <c r="AE72" s="7">
        <v>97</v>
      </c>
    </row>
    <row r="73" spans="1:31" s="26" customFormat="1" x14ac:dyDescent="0.25">
      <c r="A73" s="26">
        <v>53</v>
      </c>
      <c r="B73" s="26">
        <v>648</v>
      </c>
      <c r="C73" s="26">
        <v>11553</v>
      </c>
      <c r="D73" s="26">
        <v>12100</v>
      </c>
      <c r="E73" s="26">
        <v>14966</v>
      </c>
      <c r="F73" s="26">
        <v>14389</v>
      </c>
      <c r="G73" s="27"/>
      <c r="H73" s="7"/>
      <c r="I73" s="28">
        <f t="shared" si="1"/>
        <v>-3413</v>
      </c>
      <c r="J73" s="27">
        <f t="shared" si="1"/>
        <v>-2289</v>
      </c>
      <c r="K73" s="7"/>
      <c r="L73" s="171">
        <f t="shared" si="2"/>
        <v>0.82051120381319309</v>
      </c>
      <c r="M73" s="27">
        <f t="shared" ca="1" si="3"/>
        <v>5.1407430176664944E-5</v>
      </c>
      <c r="N73" s="44"/>
      <c r="O73" s="44"/>
      <c r="P73" s="7"/>
      <c r="Q73" s="28">
        <f t="shared" ca="1" si="4"/>
        <v>-3408.7598872145541</v>
      </c>
      <c r="R73" s="27">
        <f t="shared" ca="1" si="5"/>
        <v>-2325.9536150952695</v>
      </c>
      <c r="S73" s="7"/>
      <c r="T73" s="28">
        <f t="shared" ca="1" si="6"/>
        <v>0.82820768415499812</v>
      </c>
      <c r="U73" s="27">
        <f t="shared" ca="1" si="7"/>
        <v>-0.56760149822502193</v>
      </c>
      <c r="V73" s="7"/>
      <c r="W73" s="28">
        <f t="shared" ca="1" si="8"/>
        <v>0.82768110131431993</v>
      </c>
      <c r="X73" s="27">
        <f t="shared" ca="1" si="11"/>
        <v>297.918750852534</v>
      </c>
      <c r="Y73" s="7"/>
      <c r="Z73" s="28">
        <f t="shared" si="12"/>
        <v>297.86399999999992</v>
      </c>
      <c r="AA73" s="27">
        <f t="shared" si="9"/>
        <v>5.1987075231603885</v>
      </c>
      <c r="AB73" s="7"/>
      <c r="AC73" s="28">
        <f t="shared" ca="1" si="0"/>
        <v>5.4750852534084515E-2</v>
      </c>
      <c r="AD73" s="27">
        <f t="shared" ca="1" si="10"/>
        <v>6.4259039674027463E-2</v>
      </c>
      <c r="AE73" s="7">
        <v>96</v>
      </c>
    </row>
    <row r="74" spans="1:31" s="26" customFormat="1" x14ac:dyDescent="0.25">
      <c r="A74" s="26">
        <v>54</v>
      </c>
      <c r="B74" s="26">
        <v>613</v>
      </c>
      <c r="C74" s="26">
        <v>11682</v>
      </c>
      <c r="D74" s="26">
        <v>11953</v>
      </c>
      <c r="E74" s="26">
        <v>14858</v>
      </c>
      <c r="F74" s="26">
        <v>14555</v>
      </c>
      <c r="G74" s="27"/>
      <c r="H74" s="7"/>
      <c r="I74" s="28">
        <f t="shared" si="1"/>
        <v>-3176</v>
      </c>
      <c r="J74" s="27">
        <f t="shared" si="1"/>
        <v>-2602</v>
      </c>
      <c r="K74" s="7"/>
      <c r="L74" s="171">
        <f t="shared" si="2"/>
        <v>0.76175319035900368</v>
      </c>
      <c r="M74" s="27">
        <f t="shared" ca="1" si="3"/>
        <v>6.8465483764027822E-5</v>
      </c>
      <c r="N74" s="44"/>
      <c r="O74" s="44"/>
      <c r="P74" s="7"/>
      <c r="Q74" s="28">
        <f t="shared" ca="1" si="4"/>
        <v>-3171.7598872145541</v>
      </c>
      <c r="R74" s="27">
        <f t="shared" ca="1" si="5"/>
        <v>-2638.9536150952695</v>
      </c>
      <c r="S74" s="7"/>
      <c r="T74" s="28">
        <f t="shared" ca="1" si="6"/>
        <v>0.77062509469747908</v>
      </c>
      <c r="U74" s="27">
        <f t="shared" ca="1" si="7"/>
        <v>-0.64398275870736177</v>
      </c>
      <c r="V74" s="7"/>
      <c r="W74" s="28">
        <f t="shared" ca="1" si="8"/>
        <v>0.77002757757281159</v>
      </c>
      <c r="X74" s="27">
        <f t="shared" ca="1" si="11"/>
        <v>303.38358669522017</v>
      </c>
      <c r="Y74" s="7"/>
      <c r="Z74" s="28">
        <f t="shared" si="12"/>
        <v>303.38099999999991</v>
      </c>
      <c r="AA74" s="27">
        <f t="shared" si="9"/>
        <v>5.2949973379929149</v>
      </c>
      <c r="AB74" s="7"/>
      <c r="AC74" s="28">
        <f t="shared" ca="1" si="0"/>
        <v>2.5866952202591165E-3</v>
      </c>
      <c r="AD74" s="27">
        <f t="shared" ca="1" si="10"/>
        <v>7.5006285859387845E-2</v>
      </c>
      <c r="AE74" s="7">
        <v>95</v>
      </c>
    </row>
    <row r="75" spans="1:31" s="26" customFormat="1" x14ac:dyDescent="0.25">
      <c r="A75" s="26">
        <v>55</v>
      </c>
      <c r="B75" s="26">
        <v>610</v>
      </c>
      <c r="C75" s="26">
        <v>11814</v>
      </c>
      <c r="D75" s="26">
        <v>11805</v>
      </c>
      <c r="E75" s="26">
        <v>14719</v>
      </c>
      <c r="F75" s="26">
        <v>14699</v>
      </c>
      <c r="G75" s="27"/>
      <c r="H75" s="7"/>
      <c r="I75" s="28">
        <f t="shared" si="1"/>
        <v>-2905</v>
      </c>
      <c r="J75" s="27">
        <f t="shared" si="1"/>
        <v>-2894</v>
      </c>
      <c r="K75" s="7"/>
      <c r="L75" s="171">
        <f t="shared" si="2"/>
        <v>0.69627618381808942</v>
      </c>
      <c r="M75" s="27">
        <f t="shared" ca="1" si="3"/>
        <v>6.1494306116139237E-5</v>
      </c>
      <c r="N75" s="44"/>
      <c r="O75" s="44"/>
      <c r="P75" s="7"/>
      <c r="Q75" s="28">
        <f t="shared" ca="1" si="4"/>
        <v>-2900.7598872145541</v>
      </c>
      <c r="R75" s="27">
        <f t="shared" ca="1" si="5"/>
        <v>-2930.9536150952695</v>
      </c>
      <c r="S75" s="7"/>
      <c r="T75" s="28">
        <f t="shared" ca="1" si="6"/>
        <v>0.70478171181567462</v>
      </c>
      <c r="U75" s="27">
        <f t="shared" ca="1" si="7"/>
        <v>-0.71523939787938495</v>
      </c>
      <c r="V75" s="7"/>
      <c r="W75" s="28">
        <f t="shared" ca="1" si="8"/>
        <v>0.70411801435158983</v>
      </c>
      <c r="X75" s="27">
        <f t="shared" ca="1" si="11"/>
        <v>308.92639878122725</v>
      </c>
      <c r="Y75" s="7"/>
      <c r="Z75" s="28">
        <f t="shared" si="12"/>
        <v>308.87099999999992</v>
      </c>
      <c r="AA75" s="27">
        <f t="shared" si="9"/>
        <v>5.3908159139274039</v>
      </c>
      <c r="AB75" s="7"/>
      <c r="AC75" s="28">
        <f t="shared" ca="1" si="0"/>
        <v>5.5398781227324889E-2</v>
      </c>
      <c r="AD75" s="27">
        <f t="shared" ca="1" si="10"/>
        <v>-8.9857895317209113E-3</v>
      </c>
      <c r="AE75" s="7">
        <v>94</v>
      </c>
    </row>
    <row r="76" spans="1:31" s="26" customFormat="1" x14ac:dyDescent="0.25">
      <c r="A76" s="26">
        <v>56</v>
      </c>
      <c r="B76" s="26">
        <v>616</v>
      </c>
      <c r="C76" s="26">
        <v>11961</v>
      </c>
      <c r="D76" s="26">
        <v>11670</v>
      </c>
      <c r="E76" s="26">
        <v>14572</v>
      </c>
      <c r="F76" s="26">
        <v>14832</v>
      </c>
      <c r="G76" s="27"/>
      <c r="H76" s="7"/>
      <c r="I76" s="28">
        <f t="shared" si="1"/>
        <v>-2611</v>
      </c>
      <c r="J76" s="27">
        <f t="shared" si="1"/>
        <v>-3162</v>
      </c>
      <c r="K76" s="7"/>
      <c r="L76" s="171">
        <f t="shared" si="2"/>
        <v>0.62367497375047642</v>
      </c>
      <c r="M76" s="27">
        <f t="shared" ca="1" si="3"/>
        <v>8.011553768458513E-5</v>
      </c>
      <c r="N76" s="44"/>
      <c r="O76" s="44"/>
      <c r="P76" s="7"/>
      <c r="Q76" s="28">
        <f t="shared" ca="1" si="4"/>
        <v>-2606.7598872145541</v>
      </c>
      <c r="R76" s="27">
        <f t="shared" ca="1" si="5"/>
        <v>-3198.9536150952695</v>
      </c>
      <c r="S76" s="7"/>
      <c r="T76" s="28">
        <f t="shared" ca="1" si="6"/>
        <v>0.6333501451468535</v>
      </c>
      <c r="U76" s="27">
        <f t="shared" ca="1" si="7"/>
        <v>-0.78063932698247462</v>
      </c>
      <c r="V76" s="7"/>
      <c r="W76" s="28">
        <f t="shared" ca="1" si="8"/>
        <v>0.63262570208310864</v>
      </c>
      <c r="X76" s="27">
        <f t="shared" ca="1" si="11"/>
        <v>314.45635327708817</v>
      </c>
      <c r="Y76" s="7"/>
      <c r="Z76" s="28">
        <f t="shared" si="12"/>
        <v>314.41499999999991</v>
      </c>
      <c r="AA76" s="27">
        <f t="shared" si="9"/>
        <v>5.4875769676579695</v>
      </c>
      <c r="AB76" s="7"/>
      <c r="AC76" s="28">
        <f t="shared" ca="1" si="0"/>
        <v>4.135327708826253E-2</v>
      </c>
      <c r="AD76" s="27">
        <f t="shared" ca="1" si="10"/>
        <v>5.4637499818397828E-2</v>
      </c>
      <c r="AE76" s="7">
        <v>93</v>
      </c>
    </row>
    <row r="77" spans="1:31" s="26" customFormat="1" x14ac:dyDescent="0.25">
      <c r="A77" s="26">
        <v>57</v>
      </c>
      <c r="B77" s="26">
        <v>632</v>
      </c>
      <c r="C77" s="26">
        <v>12128</v>
      </c>
      <c r="D77" s="26">
        <v>11549</v>
      </c>
      <c r="E77" s="26">
        <v>14405</v>
      </c>
      <c r="F77" s="26">
        <v>14955</v>
      </c>
      <c r="G77" s="27"/>
      <c r="H77" s="7"/>
      <c r="I77" s="28">
        <f t="shared" si="1"/>
        <v>-2277</v>
      </c>
      <c r="J77" s="27">
        <f t="shared" si="1"/>
        <v>-3406</v>
      </c>
      <c r="K77" s="7"/>
      <c r="L77" s="171">
        <f t="shared" si="2"/>
        <v>0.54313048681281684</v>
      </c>
      <c r="M77" s="27">
        <f t="shared" ca="1" si="3"/>
        <v>6.8720045628127612E-5</v>
      </c>
      <c r="N77" s="44"/>
      <c r="O77" s="44"/>
      <c r="P77" s="7"/>
      <c r="Q77" s="28">
        <f t="shared" ca="1" si="4"/>
        <v>-2272.7598872145541</v>
      </c>
      <c r="R77" s="27">
        <f t="shared" ca="1" si="5"/>
        <v>-3442.9536150952695</v>
      </c>
      <c r="S77" s="7"/>
      <c r="T77" s="28">
        <f t="shared" ca="1" si="6"/>
        <v>0.55219999797887309</v>
      </c>
      <c r="U77" s="27">
        <f t="shared" ca="1" si="7"/>
        <v>-0.840182546016631</v>
      </c>
      <c r="V77" s="7"/>
      <c r="W77" s="28">
        <f t="shared" ca="1" si="8"/>
        <v>0.5514202422753216</v>
      </c>
      <c r="X77" s="27">
        <f t="shared" ca="1" si="11"/>
        <v>320.20017403043732</v>
      </c>
      <c r="Y77" s="7"/>
      <c r="Z77" s="28">
        <f t="shared" si="12"/>
        <v>320.10299999999989</v>
      </c>
      <c r="AA77" s="27">
        <f t="shared" si="9"/>
        <v>5.5868512955114067</v>
      </c>
      <c r="AB77" s="7"/>
      <c r="AC77" s="28">
        <f t="shared" ca="1" si="0"/>
        <v>9.7174030437429337E-2</v>
      </c>
      <c r="AD77" s="27">
        <f t="shared" ca="1" si="10"/>
        <v>-2.7189870869506194E-3</v>
      </c>
      <c r="AE77" s="7">
        <v>92</v>
      </c>
    </row>
    <row r="78" spans="1:31" s="26" customFormat="1" x14ac:dyDescent="0.25">
      <c r="A78" s="26">
        <v>58</v>
      </c>
      <c r="B78" s="26">
        <v>632</v>
      </c>
      <c r="C78" s="26">
        <v>12295</v>
      </c>
      <c r="D78" s="26">
        <v>11442</v>
      </c>
      <c r="E78" s="26">
        <v>14222</v>
      </c>
      <c r="F78" s="26">
        <v>15049</v>
      </c>
      <c r="G78" s="27"/>
      <c r="H78" s="7"/>
      <c r="I78" s="28">
        <f t="shared" si="1"/>
        <v>-1927</v>
      </c>
      <c r="J78" s="27">
        <f t="shared" si="1"/>
        <v>-3607</v>
      </c>
      <c r="K78" s="7"/>
      <c r="L78" s="171">
        <f t="shared" si="2"/>
        <v>0.45723763061611744</v>
      </c>
      <c r="M78" s="27">
        <f t="shared" ca="1" si="3"/>
        <v>8.2800163795189943E-5</v>
      </c>
      <c r="N78" s="44"/>
      <c r="O78" s="44"/>
      <c r="P78" s="7"/>
      <c r="Q78" s="28">
        <f t="shared" ca="1" si="4"/>
        <v>-1922.7598872145541</v>
      </c>
      <c r="R78" s="27">
        <f t="shared" ca="1" si="5"/>
        <v>-3643.9536150952695</v>
      </c>
      <c r="S78" s="7"/>
      <c r="T78" s="28">
        <f t="shared" ca="1" si="6"/>
        <v>0.46716241861122898</v>
      </c>
      <c r="U78" s="27">
        <f t="shared" ca="1" si="7"/>
        <v>-0.88923249284394823</v>
      </c>
      <c r="V78" s="7"/>
      <c r="W78" s="28">
        <f t="shared" ca="1" si="8"/>
        <v>0.46633709014925401</v>
      </c>
      <c r="X78" s="27">
        <f t="shared" ca="1" si="11"/>
        <v>325.8037587395113</v>
      </c>
      <c r="Y78" s="7"/>
      <c r="Z78" s="28">
        <f t="shared" si="12"/>
        <v>325.79099999999988</v>
      </c>
      <c r="AA78" s="27">
        <f t="shared" si="9"/>
        <v>5.6861256233648438</v>
      </c>
      <c r="AB78" s="7"/>
      <c r="AC78" s="28">
        <f t="shared" ca="1" si="0"/>
        <v>1.2758739511411932E-2</v>
      </c>
      <c r="AD78" s="27">
        <f t="shared" ca="1" si="10"/>
        <v>4.7019424303528012E-2</v>
      </c>
      <c r="AE78" s="7">
        <v>91</v>
      </c>
    </row>
    <row r="79" spans="1:31" s="26" customFormat="1" x14ac:dyDescent="0.25">
      <c r="A79" s="26">
        <v>59</v>
      </c>
      <c r="B79" s="26">
        <v>638</v>
      </c>
      <c r="C79" s="26">
        <v>12488</v>
      </c>
      <c r="D79" s="26">
        <v>11359</v>
      </c>
      <c r="E79" s="26">
        <v>14043</v>
      </c>
      <c r="F79" s="26">
        <v>15144</v>
      </c>
      <c r="G79" s="27"/>
      <c r="H79" s="7"/>
      <c r="I79" s="28">
        <f t="shared" si="1"/>
        <v>-1555</v>
      </c>
      <c r="J79" s="27">
        <f t="shared" si="1"/>
        <v>-3785</v>
      </c>
      <c r="K79" s="7"/>
      <c r="L79" s="171">
        <f t="shared" si="2"/>
        <v>0.36596528391517141</v>
      </c>
      <c r="M79" s="27">
        <f t="shared" ca="1" si="3"/>
        <v>9.8975500130228823E-5</v>
      </c>
      <c r="N79" s="44"/>
      <c r="O79" s="44"/>
      <c r="P79" s="7"/>
      <c r="Q79" s="28">
        <f t="shared" ca="1" si="4"/>
        <v>-1550.7598872145541</v>
      </c>
      <c r="R79" s="27">
        <f t="shared" ca="1" si="5"/>
        <v>-3821.9536150952695</v>
      </c>
      <c r="S79" s="7"/>
      <c r="T79" s="28">
        <f t="shared" ca="1" si="6"/>
        <v>0.37677961996904719</v>
      </c>
      <c r="U79" s="27">
        <f t="shared" ca="1" si="7"/>
        <v>-0.93266975918853767</v>
      </c>
      <c r="V79" s="7"/>
      <c r="W79" s="28">
        <f t="shared" ca="1" si="8"/>
        <v>0.3759139270452786</v>
      </c>
      <c r="X79" s="27">
        <f t="shared" ca="1" si="11"/>
        <v>331.5254943312035</v>
      </c>
      <c r="Y79" s="7"/>
      <c r="Z79" s="28">
        <f t="shared" si="12"/>
        <v>331.5329999999999</v>
      </c>
      <c r="AA79" s="27">
        <f t="shared" si="9"/>
        <v>5.7863424290143586</v>
      </c>
      <c r="AB79" s="7"/>
      <c r="AC79" s="28">
        <f t="shared" ca="1" si="0"/>
        <v>-7.505668796397913E-3</v>
      </c>
      <c r="AD79" s="27">
        <f t="shared" ca="1" si="10"/>
        <v>0.11477288076196146</v>
      </c>
      <c r="AE79" s="7">
        <v>90</v>
      </c>
    </row>
    <row r="80" spans="1:31" s="26" customFormat="1" x14ac:dyDescent="0.25">
      <c r="A80" s="26">
        <v>60</v>
      </c>
      <c r="B80" s="26">
        <v>635</v>
      </c>
      <c r="C80" s="26">
        <v>12683</v>
      </c>
      <c r="D80" s="26">
        <v>11291</v>
      </c>
      <c r="E80" s="26">
        <v>13843</v>
      </c>
      <c r="F80" s="26">
        <v>15212</v>
      </c>
      <c r="G80" s="27"/>
      <c r="H80" s="7"/>
      <c r="I80" s="28">
        <f t="shared" si="1"/>
        <v>-1160</v>
      </c>
      <c r="J80" s="27">
        <f t="shared" si="1"/>
        <v>-3921</v>
      </c>
      <c r="K80" s="7"/>
      <c r="L80" s="171">
        <f t="shared" si="2"/>
        <v>0.27147404572525674</v>
      </c>
      <c r="M80" s="27">
        <f t="shared" ca="1" si="3"/>
        <v>7.1200637675154917E-5</v>
      </c>
      <c r="N80" s="44"/>
      <c r="O80" s="44"/>
      <c r="P80" s="7"/>
      <c r="Q80" s="28">
        <f t="shared" ca="1" si="4"/>
        <v>-1155.7598872145541</v>
      </c>
      <c r="R80" s="27">
        <f t="shared" ca="1" si="5"/>
        <v>-3957.9536150952695</v>
      </c>
      <c r="S80" s="7"/>
      <c r="T80" s="28">
        <f t="shared" ca="1" si="6"/>
        <v>0.2808086375398488</v>
      </c>
      <c r="U80" s="27">
        <f t="shared" ca="1" si="7"/>
        <v>-0.96585778291249369</v>
      </c>
      <c r="V80" s="7"/>
      <c r="W80" s="28">
        <f t="shared" ca="1" si="8"/>
        <v>0.2799120927549405</v>
      </c>
      <c r="X80" s="27">
        <f t="shared" ca="1" si="11"/>
        <v>337.31552218539423</v>
      </c>
      <c r="Y80" s="7"/>
      <c r="Z80" s="28">
        <f t="shared" si="12"/>
        <v>337.24799999999988</v>
      </c>
      <c r="AA80" s="27">
        <f t="shared" si="9"/>
        <v>5.8860879957658341</v>
      </c>
      <c r="AB80" s="7"/>
      <c r="AC80" s="28">
        <f t="shared" ca="1" si="0"/>
        <v>6.7522185394352618E-2</v>
      </c>
      <c r="AD80" s="27">
        <f t="shared" ca="1" si="10"/>
        <v>-1.1621716673118954E-2</v>
      </c>
      <c r="AE80" s="7">
        <v>89</v>
      </c>
    </row>
    <row r="81" spans="1:31" s="26" customFormat="1" x14ac:dyDescent="0.25">
      <c r="A81" s="26">
        <v>61</v>
      </c>
      <c r="B81" s="26">
        <v>625</v>
      </c>
      <c r="C81" s="26">
        <v>12883</v>
      </c>
      <c r="D81" s="26">
        <v>11252</v>
      </c>
      <c r="E81" s="26">
        <v>13654</v>
      </c>
      <c r="F81" s="26">
        <v>15265</v>
      </c>
      <c r="G81" s="27"/>
      <c r="H81" s="7"/>
      <c r="I81" s="28">
        <f t="shared" si="1"/>
        <v>-771</v>
      </c>
      <c r="J81" s="27">
        <f t="shared" si="1"/>
        <v>-4013</v>
      </c>
      <c r="K81" s="7"/>
      <c r="L81" s="171">
        <f t="shared" si="2"/>
        <v>0.17583064279696317</v>
      </c>
      <c r="M81" s="27">
        <f t="shared" ca="1" si="3"/>
        <v>9.1152302084099296E-5</v>
      </c>
      <c r="N81" s="44"/>
      <c r="O81" s="44"/>
      <c r="P81" s="7"/>
      <c r="Q81" s="28">
        <f t="shared" ca="1" si="4"/>
        <v>-766.75988721455394</v>
      </c>
      <c r="R81" s="27">
        <f t="shared" ca="1" si="5"/>
        <v>-4049.9536150952695</v>
      </c>
      <c r="S81" s="7"/>
      <c r="T81" s="28">
        <f t="shared" ca="1" si="6"/>
        <v>0.1862954421855243</v>
      </c>
      <c r="U81" s="27">
        <f t="shared" ca="1" si="7"/>
        <v>-0.98830850484340504</v>
      </c>
      <c r="V81" s="7"/>
      <c r="W81" s="28">
        <f t="shared" ca="1" si="8"/>
        <v>0.18537801427209177</v>
      </c>
      <c r="X81" s="27">
        <f t="shared" ca="1" si="11"/>
        <v>342.85388149280243</v>
      </c>
      <c r="Y81" s="7"/>
      <c r="Z81" s="28">
        <f t="shared" si="12"/>
        <v>342.87299999999988</v>
      </c>
      <c r="AA81" s="27">
        <f t="shared" si="9"/>
        <v>5.9842627661905148</v>
      </c>
      <c r="AB81" s="7"/>
      <c r="AC81" s="28">
        <f t="shared" ca="1" si="0"/>
        <v>-1.9118507197447343E-2</v>
      </c>
      <c r="AD81" s="27">
        <f t="shared" ca="1" si="10"/>
        <v>2.4391918057972362E-2</v>
      </c>
      <c r="AE81" s="7">
        <v>88</v>
      </c>
    </row>
    <row r="82" spans="1:31" s="26" customFormat="1" x14ac:dyDescent="0.25">
      <c r="A82" s="26">
        <v>62</v>
      </c>
      <c r="B82" s="26">
        <v>634</v>
      </c>
      <c r="C82" s="26">
        <v>13082</v>
      </c>
      <c r="D82" s="26">
        <v>11220</v>
      </c>
      <c r="E82" s="26">
        <v>13452</v>
      </c>
      <c r="F82" s="26">
        <v>15293</v>
      </c>
      <c r="G82" s="27"/>
      <c r="H82" s="7"/>
      <c r="I82" s="28">
        <f t="shared" si="1"/>
        <v>-370</v>
      </c>
      <c r="J82" s="27">
        <f t="shared" si="1"/>
        <v>-4073</v>
      </c>
      <c r="K82" s="7"/>
      <c r="L82" s="171">
        <f t="shared" si="2"/>
        <v>7.7084461885755004E-2</v>
      </c>
      <c r="M82" s="27">
        <f t="shared" ca="1" si="3"/>
        <v>1.1774741352167726E-4</v>
      </c>
      <c r="N82" s="44"/>
      <c r="O82" s="44"/>
      <c r="P82" s="7"/>
      <c r="Q82" s="28">
        <f t="shared" ca="1" si="4"/>
        <v>-365.759887214554</v>
      </c>
      <c r="R82" s="27">
        <f t="shared" ca="1" si="5"/>
        <v>-4109.9536150952699</v>
      </c>
      <c r="S82" s="7"/>
      <c r="T82" s="28">
        <f t="shared" ca="1" si="6"/>
        <v>8.8866672681452014E-2</v>
      </c>
      <c r="U82" s="27">
        <f t="shared" ca="1" si="7"/>
        <v>-1.0029502800157386</v>
      </c>
      <c r="V82" s="7"/>
      <c r="W82" s="28">
        <f t="shared" ca="1" si="8"/>
        <v>8.7935609913575713E-2</v>
      </c>
      <c r="X82" s="27">
        <f t="shared" ca="1" si="11"/>
        <v>348.466761305874</v>
      </c>
      <c r="Y82" s="7"/>
      <c r="Z82" s="28">
        <f t="shared" si="12"/>
        <v>348.57899999999989</v>
      </c>
      <c r="AA82" s="27">
        <f t="shared" si="9"/>
        <v>6.0838512533093114</v>
      </c>
      <c r="AB82" s="7"/>
      <c r="AC82" s="28">
        <f t="shared" ca="1" si="0"/>
        <v>-0.11223869412589238</v>
      </c>
      <c r="AD82" s="27">
        <f t="shared" ca="1" si="10"/>
        <v>4.0966730924253625E-2</v>
      </c>
      <c r="AE82" s="7">
        <v>87</v>
      </c>
    </row>
    <row r="83" spans="1:31" s="26" customFormat="1" x14ac:dyDescent="0.25">
      <c r="A83" s="26">
        <v>63</v>
      </c>
      <c r="B83" s="26">
        <v>606</v>
      </c>
      <c r="C83" s="26">
        <v>13282</v>
      </c>
      <c r="D83" s="26">
        <v>11215</v>
      </c>
      <c r="E83" s="26">
        <v>13257</v>
      </c>
      <c r="F83" s="26">
        <v>15304</v>
      </c>
      <c r="G83" s="27"/>
      <c r="H83" s="7"/>
      <c r="I83" s="28">
        <f t="shared" si="1"/>
        <v>25</v>
      </c>
      <c r="J83" s="27">
        <f t="shared" si="1"/>
        <v>-4089</v>
      </c>
      <c r="K83" s="7"/>
      <c r="L83" s="171">
        <f t="shared" si="2"/>
        <v>-1.8028274442579571E-2</v>
      </c>
      <c r="M83" s="27">
        <f t="shared" ca="1" si="3"/>
        <v>9.978483197046319E-5</v>
      </c>
      <c r="N83" s="44"/>
      <c r="O83" s="44"/>
      <c r="P83" s="7"/>
      <c r="Q83" s="28">
        <f t="shared" ca="1" si="4"/>
        <v>29.240112785446023</v>
      </c>
      <c r="R83" s="27">
        <f t="shared" ca="1" si="5"/>
        <v>-4125.9536150952699</v>
      </c>
      <c r="S83" s="7"/>
      <c r="T83" s="28">
        <f t="shared" ca="1" si="6"/>
        <v>-7.1043097477463783E-3</v>
      </c>
      <c r="U83" s="27">
        <f t="shared" ca="1" si="7"/>
        <v>-1.0068547533950276</v>
      </c>
      <c r="V83" s="7"/>
      <c r="W83" s="28">
        <f t="shared" ca="1" si="8"/>
        <v>-8.0390386374509723E-3</v>
      </c>
      <c r="X83" s="27">
        <f t="shared" ca="1" si="11"/>
        <v>353.93492398403691</v>
      </c>
      <c r="Y83" s="7"/>
      <c r="Z83" s="28">
        <f t="shared" si="12"/>
        <v>354.0329999999999</v>
      </c>
      <c r="AA83" s="27">
        <f t="shared" si="9"/>
        <v>6.1790415107130823</v>
      </c>
      <c r="AB83" s="7"/>
      <c r="AC83" s="28">
        <f t="shared" ca="1" si="0"/>
        <v>-9.8076015962988095E-2</v>
      </c>
      <c r="AD83" s="27">
        <f t="shared" ca="1" si="10"/>
        <v>-5.3032436307489661E-2</v>
      </c>
      <c r="AE83" s="7">
        <v>86</v>
      </c>
    </row>
    <row r="84" spans="1:31" s="26" customFormat="1" x14ac:dyDescent="0.25">
      <c r="A84" s="26">
        <v>64</v>
      </c>
      <c r="B84" s="26">
        <v>611</v>
      </c>
      <c r="C84" s="26">
        <v>13472</v>
      </c>
      <c r="D84" s="26">
        <v>11224</v>
      </c>
      <c r="E84" s="26">
        <v>13055</v>
      </c>
      <c r="F84" s="26">
        <v>15285</v>
      </c>
      <c r="G84" s="27"/>
      <c r="H84" s="7"/>
      <c r="I84" s="28">
        <f t="shared" si="1"/>
        <v>417</v>
      </c>
      <c r="J84" s="27">
        <f t="shared" si="1"/>
        <v>-4061</v>
      </c>
      <c r="K84" s="7"/>
      <c r="L84" s="171">
        <f t="shared" si="2"/>
        <v>-0.11375811129099181</v>
      </c>
      <c r="M84" s="27">
        <f t="shared" ca="1" si="3"/>
        <v>1.0989928658362711E-4</v>
      </c>
      <c r="N84" s="44"/>
      <c r="O84" s="44"/>
      <c r="P84" s="7"/>
      <c r="Q84" s="28">
        <f t="shared" ca="1" si="4"/>
        <v>421.240112785446</v>
      </c>
      <c r="R84" s="27">
        <f t="shared" ca="1" si="5"/>
        <v>-4097.9536150952699</v>
      </c>
      <c r="S84" s="7"/>
      <c r="T84" s="28">
        <f t="shared" ca="1" si="6"/>
        <v>-0.10234639863950781</v>
      </c>
      <c r="U84" s="27">
        <f t="shared" ca="1" si="7"/>
        <v>-1.0000219249812721</v>
      </c>
      <c r="V84" s="7"/>
      <c r="W84" s="28">
        <f t="shared" ca="1" si="8"/>
        <v>-0.10327482523252583</v>
      </c>
      <c r="X84" s="27">
        <f ca="1">IF(MOD(ATAN2(U84,W84)*180/PI()-$J$9+360,360)&lt;355,MOD(ATAN2(U84,W84)*180/PI()-$J$9+360,360)+360,MOD(ATAN2(U84,W84)*180/PI()-$J$9+360,360))</f>
        <v>359.37364635720064</v>
      </c>
      <c r="Y84" s="7"/>
      <c r="Z84" s="28">
        <f t="shared" si="12"/>
        <v>359.53199999999993</v>
      </c>
      <c r="AA84" s="27">
        <f t="shared" si="9"/>
        <v>6.275017166280251</v>
      </c>
      <c r="AB84" s="7"/>
      <c r="AC84" s="28">
        <f t="shared" ref="AC84:AC147" ca="1" si="13">X84-Z84</f>
        <v>-0.15835364279928399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13428</v>
      </c>
      <c r="D85" s="26">
        <v>11182</v>
      </c>
      <c r="E85" s="26">
        <v>13006</v>
      </c>
      <c r="F85" s="26">
        <v>15230</v>
      </c>
      <c r="G85" s="27"/>
      <c r="H85" s="7"/>
      <c r="I85" s="28">
        <f t="shared" ref="I85:J148" si="14">C85-E85</f>
        <v>422</v>
      </c>
      <c r="J85" s="27">
        <f t="shared" si="14"/>
        <v>-4048</v>
      </c>
      <c r="K85" s="7"/>
      <c r="L85" s="171">
        <f>$O$3*SIN(2*PI()/$O$4*($Z85+$O$5))+$O$6</f>
        <v>-0.11375811129099181</v>
      </c>
      <c r="M85" s="27">
        <f t="shared" ref="M85:M148" ca="1" si="15">(W85-L85)^2</f>
        <v>8.5959008051583592E-5</v>
      </c>
      <c r="N85" s="44"/>
      <c r="O85" s="44"/>
      <c r="P85" s="7"/>
      <c r="Q85" s="28">
        <f t="shared" ref="Q85:Q148" ca="1" si="16">I85-$J$4</f>
        <v>426.240112785446</v>
      </c>
      <c r="R85" s="27">
        <f t="shared" ref="R85:R148" ca="1" si="17">J85-$J$3</f>
        <v>-4084.9536150952695</v>
      </c>
      <c r="S85" s="7"/>
      <c r="T85" s="28">
        <f t="shared" ref="T85:T148" ca="1" si="18">Q85/$J$7</f>
        <v>-0.10356122120190273</v>
      </c>
      <c r="U85" s="27">
        <f t="shared" ref="U85:U148" ca="1" si="19">R85/$J$6</f>
        <v>-0.99684954036059958</v>
      </c>
      <c r="V85" s="7"/>
      <c r="W85" s="28">
        <f t="shared" ref="W85:W148" ca="1" si="20">(T85-U85*SIN(-$J$11*PI()/180))/(COS(-$J$11*PI()/180))</f>
        <v>-0.10448670319666312</v>
      </c>
      <c r="X85" s="27">
        <f ca="1">IF(MOD(ATAN2(U85,W85)*180/PI()-$J$9+360,360)&lt;355,MOD(ATAN2(U85,W85)*180/PI()-$J$9+360,360)+360,MOD(ATAN2(U85,W85)*180/PI()-$J$9+360,360))</f>
        <v>359.46118423824277</v>
      </c>
      <c r="Y85" s="7"/>
      <c r="Z85" s="28">
        <f t="shared" si="12"/>
        <v>359.53199999999993</v>
      </c>
      <c r="AA85" s="27">
        <f t="shared" ref="AA85:AA148" si="21">Z85*PI()/180</f>
        <v>6.275017166280251</v>
      </c>
      <c r="AB85" s="7"/>
      <c r="AC85" s="28">
        <f t="shared" ca="1" si="13"/>
        <v>-7.0815761757160089E-2</v>
      </c>
      <c r="AD85" s="27"/>
      <c r="AE85" s="7"/>
    </row>
    <row r="86" spans="1:31" s="26" customFormat="1" x14ac:dyDescent="0.25">
      <c r="A86" s="26">
        <v>1</v>
      </c>
      <c r="B86" s="26">
        <v>-588</v>
      </c>
      <c r="C86" s="26">
        <v>13231</v>
      </c>
      <c r="D86" s="26">
        <v>11168</v>
      </c>
      <c r="E86" s="26">
        <v>13195</v>
      </c>
      <c r="F86" s="26">
        <v>15243</v>
      </c>
      <c r="G86" s="27"/>
      <c r="H86" s="7"/>
      <c r="I86" s="28">
        <f t="shared" si="14"/>
        <v>36</v>
      </c>
      <c r="J86" s="27">
        <f t="shared" si="14"/>
        <v>-4075</v>
      </c>
      <c r="K86" s="7"/>
      <c r="L86" s="171">
        <f t="shared" ref="L86:L149" si="22">$O$3*SIN(2*PI()/$O$4*($Z86+$O$5))+$O$6</f>
        <v>-2.164039331209671E-2</v>
      </c>
      <c r="M86" s="27">
        <f t="shared" ca="1" si="15"/>
        <v>1.1950677770735395E-4</v>
      </c>
      <c r="N86" s="44"/>
      <c r="O86" s="44"/>
      <c r="P86" s="7"/>
      <c r="Q86" s="28">
        <f t="shared" ca="1" si="16"/>
        <v>40.240112785446023</v>
      </c>
      <c r="R86" s="27">
        <f t="shared" ca="1" si="17"/>
        <v>-4111.9536150952699</v>
      </c>
      <c r="S86" s="7"/>
      <c r="T86" s="28">
        <f t="shared" ca="1" si="18"/>
        <v>-9.7769193850151936E-3</v>
      </c>
      <c r="U86" s="27">
        <f t="shared" ca="1" si="19"/>
        <v>-1.0034383391881498</v>
      </c>
      <c r="V86" s="7"/>
      <c r="W86" s="28">
        <f t="shared" ca="1" si="20"/>
        <v>-1.0708477756835869E-2</v>
      </c>
      <c r="X86" s="27">
        <f ca="1">MOD(ATAN2(U86,W86)*180/PI()-$J$9+360,360)</f>
        <v>354.08889154772947</v>
      </c>
      <c r="Y86" s="7"/>
      <c r="Z86" s="28">
        <f t="shared" ref="Z86:Z149" si="23">360/40000*B86+Z85</f>
        <v>354.23999999999995</v>
      </c>
      <c r="AA86" s="27">
        <f t="shared" si="21"/>
        <v>6.182654342264712</v>
      </c>
      <c r="AB86" s="7"/>
      <c r="AC86" s="28">
        <f t="shared" ca="1" si="13"/>
        <v>-0.15110845227047776</v>
      </c>
      <c r="AD86" s="27"/>
      <c r="AE86" s="7"/>
    </row>
    <row r="87" spans="1:31" s="26" customFormat="1" x14ac:dyDescent="0.25">
      <c r="A87" s="26">
        <v>2</v>
      </c>
      <c r="B87" s="26">
        <v>-605</v>
      </c>
      <c r="C87" s="26">
        <v>13043</v>
      </c>
      <c r="D87" s="26">
        <v>11179</v>
      </c>
      <c r="E87" s="26">
        <v>13393</v>
      </c>
      <c r="F87" s="26">
        <v>15236</v>
      </c>
      <c r="G87" s="27"/>
      <c r="H87" s="7"/>
      <c r="I87" s="28">
        <f t="shared" si="14"/>
        <v>-350</v>
      </c>
      <c r="J87" s="27">
        <f t="shared" si="14"/>
        <v>-4057</v>
      </c>
      <c r="K87" s="7"/>
      <c r="L87" s="171">
        <f t="shared" si="22"/>
        <v>7.3325228955178581E-2</v>
      </c>
      <c r="M87" s="27">
        <f t="shared" ca="1" si="15"/>
        <v>9.5154433127015906E-5</v>
      </c>
      <c r="N87" s="44"/>
      <c r="O87" s="44"/>
      <c r="P87" s="7"/>
      <c r="Q87" s="28">
        <f t="shared" ca="1" si="16"/>
        <v>-345.759887214554</v>
      </c>
      <c r="R87" s="27">
        <f t="shared" ca="1" si="17"/>
        <v>-4093.9536150952695</v>
      </c>
      <c r="S87" s="7"/>
      <c r="T87" s="28">
        <f t="shared" ca="1" si="18"/>
        <v>8.4007382431872349E-2</v>
      </c>
      <c r="U87" s="27">
        <f t="shared" ca="1" si="19"/>
        <v>-0.99904580663644971</v>
      </c>
      <c r="V87" s="7"/>
      <c r="W87" s="28">
        <f t="shared" ca="1" si="20"/>
        <v>8.3079942335233165E-2</v>
      </c>
      <c r="X87" s="27">
        <f ca="1">MOD(ATAN2(U87,W87)*180/PI()-$J$9+360,360)</f>
        <v>348.72372803679832</v>
      </c>
      <c r="Y87" s="7"/>
      <c r="Z87" s="28">
        <f t="shared" si="23"/>
        <v>348.79499999999996</v>
      </c>
      <c r="AA87" s="27">
        <f t="shared" si="21"/>
        <v>6.0876211644936209</v>
      </c>
      <c r="AB87" s="7"/>
      <c r="AC87" s="28">
        <f t="shared" ca="1" si="13"/>
        <v>-7.1271963201638755E-2</v>
      </c>
      <c r="AD87" s="27"/>
      <c r="AE87" s="7"/>
    </row>
    <row r="88" spans="1:31" s="26" customFormat="1" x14ac:dyDescent="0.25">
      <c r="A88" s="26">
        <v>3</v>
      </c>
      <c r="B88" s="26">
        <v>-636</v>
      </c>
      <c r="C88" s="26">
        <v>12842</v>
      </c>
      <c r="D88" s="26">
        <v>11207</v>
      </c>
      <c r="E88" s="26">
        <v>13595</v>
      </c>
      <c r="F88" s="26">
        <v>15211</v>
      </c>
      <c r="G88" s="27"/>
      <c r="H88" s="7"/>
      <c r="I88" s="28">
        <f t="shared" si="14"/>
        <v>-753</v>
      </c>
      <c r="J88" s="27">
        <f t="shared" si="14"/>
        <v>-4004</v>
      </c>
      <c r="K88" s="7"/>
      <c r="L88" s="171">
        <f t="shared" si="22"/>
        <v>0.17242768687121526</v>
      </c>
      <c r="M88" s="27">
        <f t="shared" ca="1" si="15"/>
        <v>7.359929628478849E-5</v>
      </c>
      <c r="N88" s="44"/>
      <c r="O88" s="44"/>
      <c r="P88" s="7"/>
      <c r="Q88" s="28">
        <f t="shared" ca="1" si="16"/>
        <v>-748.75988721455394</v>
      </c>
      <c r="R88" s="27">
        <f t="shared" ca="1" si="17"/>
        <v>-4040.9536150952695</v>
      </c>
      <c r="S88" s="7"/>
      <c r="T88" s="28">
        <f t="shared" ca="1" si="18"/>
        <v>0.18192208096090259</v>
      </c>
      <c r="U88" s="27">
        <f t="shared" ca="1" si="19"/>
        <v>-0.98611223856755503</v>
      </c>
      <c r="V88" s="7"/>
      <c r="W88" s="28">
        <f t="shared" ca="1" si="20"/>
        <v>0.18100669009331447</v>
      </c>
      <c r="X88" s="27">
        <f t="shared" ref="X88:X148" ca="1" si="24">MOD(ATAN2(U88,W88)*180/PI()-$J$9+360,360)</f>
        <v>343.07627341086049</v>
      </c>
      <c r="Y88" s="7"/>
      <c r="Z88" s="28">
        <f t="shared" si="23"/>
        <v>343.07099999999997</v>
      </c>
      <c r="AA88" s="27">
        <f t="shared" si="21"/>
        <v>5.9877185181094656</v>
      </c>
      <c r="AB88" s="7"/>
      <c r="AC88" s="28">
        <f t="shared" ca="1" si="13"/>
        <v>5.2734108605250185E-3</v>
      </c>
      <c r="AD88" s="27"/>
      <c r="AE88" s="7"/>
    </row>
    <row r="89" spans="1:31" s="26" customFormat="1" x14ac:dyDescent="0.25">
      <c r="A89" s="26">
        <v>4</v>
      </c>
      <c r="B89" s="26">
        <v>-628</v>
      </c>
      <c r="C89" s="26">
        <v>12645</v>
      </c>
      <c r="D89" s="26">
        <v>11248</v>
      </c>
      <c r="E89" s="26">
        <v>13791</v>
      </c>
      <c r="F89" s="26">
        <v>15162</v>
      </c>
      <c r="G89" s="27"/>
      <c r="H89" s="7"/>
      <c r="I89" s="28">
        <f t="shared" si="14"/>
        <v>-1146</v>
      </c>
      <c r="J89" s="27">
        <f t="shared" si="14"/>
        <v>-3914</v>
      </c>
      <c r="K89" s="7"/>
      <c r="L89" s="171">
        <f t="shared" si="22"/>
        <v>0.26860040903255294</v>
      </c>
      <c r="M89" s="27">
        <f t="shared" ca="1" si="15"/>
        <v>6.2596024096679332E-5</v>
      </c>
      <c r="N89" s="44"/>
      <c r="O89" s="44"/>
      <c r="P89" s="7"/>
      <c r="Q89" s="28">
        <f t="shared" ca="1" si="16"/>
        <v>-1141.7598872145541</v>
      </c>
      <c r="R89" s="27">
        <f t="shared" ca="1" si="17"/>
        <v>-3950.9536150952695</v>
      </c>
      <c r="S89" s="7"/>
      <c r="T89" s="28">
        <f t="shared" ca="1" si="18"/>
        <v>0.27740713436514303</v>
      </c>
      <c r="U89" s="27">
        <f t="shared" ca="1" si="19"/>
        <v>-0.9641495758090548</v>
      </c>
      <c r="V89" s="7"/>
      <c r="W89" s="28">
        <f t="shared" ca="1" si="20"/>
        <v>0.27651217394922478</v>
      </c>
      <c r="X89" s="27">
        <f t="shared" ca="1" si="24"/>
        <v>337.47490046872122</v>
      </c>
      <c r="Y89" s="7"/>
      <c r="Z89" s="28">
        <f t="shared" si="23"/>
        <v>337.41899999999998</v>
      </c>
      <c r="AA89" s="27">
        <f t="shared" si="21"/>
        <v>5.8890725087867457</v>
      </c>
      <c r="AB89" s="7"/>
      <c r="AC89" s="28">
        <f t="shared" ca="1" si="13"/>
        <v>5.5900468721233665E-2</v>
      </c>
      <c r="AD89" s="27"/>
      <c r="AE89" s="7"/>
    </row>
    <row r="90" spans="1:31" s="26" customFormat="1" x14ac:dyDescent="0.25">
      <c r="A90" s="26">
        <v>5</v>
      </c>
      <c r="B90" s="26">
        <v>-631</v>
      </c>
      <c r="C90" s="26">
        <v>12452</v>
      </c>
      <c r="D90" s="26">
        <v>11312</v>
      </c>
      <c r="E90" s="26">
        <v>13980</v>
      </c>
      <c r="F90" s="26">
        <v>15092</v>
      </c>
      <c r="G90" s="27"/>
      <c r="H90" s="7"/>
      <c r="I90" s="28">
        <f t="shared" si="14"/>
        <v>-1528</v>
      </c>
      <c r="J90" s="27">
        <f t="shared" si="14"/>
        <v>-3780</v>
      </c>
      <c r="K90" s="7"/>
      <c r="L90" s="171">
        <f t="shared" si="22"/>
        <v>0.36260069882236334</v>
      </c>
      <c r="M90" s="27">
        <f t="shared" ca="1" si="15"/>
        <v>4.5620788656328903E-5</v>
      </c>
      <c r="N90" s="44"/>
      <c r="O90" s="44"/>
      <c r="P90" s="7"/>
      <c r="Q90" s="28">
        <f t="shared" ca="1" si="16"/>
        <v>-1523.7598872145541</v>
      </c>
      <c r="R90" s="27">
        <f t="shared" ca="1" si="17"/>
        <v>-3816.9536150952695</v>
      </c>
      <c r="S90" s="7"/>
      <c r="T90" s="28">
        <f t="shared" ca="1" si="18"/>
        <v>0.37021957813211465</v>
      </c>
      <c r="U90" s="27">
        <f t="shared" ca="1" si="19"/>
        <v>-0.93144961125750991</v>
      </c>
      <c r="V90" s="7"/>
      <c r="W90" s="28">
        <f t="shared" ca="1" si="20"/>
        <v>0.36935501512057806</v>
      </c>
      <c r="X90" s="27">
        <f t="shared" ca="1" si="24"/>
        <v>331.84726721196557</v>
      </c>
      <c r="Y90" s="7"/>
      <c r="Z90" s="28">
        <f t="shared" si="23"/>
        <v>331.74</v>
      </c>
      <c r="AA90" s="27">
        <f t="shared" si="21"/>
        <v>5.7899552605659892</v>
      </c>
      <c r="AB90" s="7"/>
      <c r="AC90" s="28">
        <f t="shared" ca="1" si="13"/>
        <v>0.10726721196556355</v>
      </c>
      <c r="AD90" s="27"/>
      <c r="AE90" s="7"/>
    </row>
    <row r="91" spans="1:31" s="26" customFormat="1" x14ac:dyDescent="0.25">
      <c r="A91" s="26">
        <v>6</v>
      </c>
      <c r="B91" s="26">
        <v>-639</v>
      </c>
      <c r="C91" s="26">
        <v>12260</v>
      </c>
      <c r="D91" s="26">
        <v>11400</v>
      </c>
      <c r="E91" s="26">
        <v>14165</v>
      </c>
      <c r="F91" s="26">
        <v>15003</v>
      </c>
      <c r="G91" s="27"/>
      <c r="H91" s="7"/>
      <c r="I91" s="28">
        <f t="shared" si="14"/>
        <v>-1905</v>
      </c>
      <c r="J91" s="27">
        <f t="shared" si="14"/>
        <v>-3603</v>
      </c>
      <c r="K91" s="7"/>
      <c r="L91" s="171">
        <f t="shared" si="22"/>
        <v>0.45416155234428607</v>
      </c>
      <c r="M91" s="27">
        <f t="shared" ca="1" si="15"/>
        <v>4.6665599728774869E-5</v>
      </c>
      <c r="N91" s="44"/>
      <c r="O91" s="44"/>
      <c r="P91" s="7"/>
      <c r="Q91" s="28">
        <f t="shared" ca="1" si="16"/>
        <v>-1900.7598872145541</v>
      </c>
      <c r="R91" s="27">
        <f t="shared" ca="1" si="17"/>
        <v>-3639.9536150952695</v>
      </c>
      <c r="S91" s="7"/>
      <c r="T91" s="28">
        <f t="shared" ca="1" si="18"/>
        <v>0.46181719933669135</v>
      </c>
      <c r="U91" s="27">
        <f t="shared" ca="1" si="19"/>
        <v>-0.88825637449912598</v>
      </c>
      <c r="V91" s="7"/>
      <c r="W91" s="28">
        <f t="shared" ca="1" si="20"/>
        <v>0.46099277476262196</v>
      </c>
      <c r="X91" s="27">
        <f t="shared" ca="1" si="24"/>
        <v>326.04877816381497</v>
      </c>
      <c r="Y91" s="7"/>
      <c r="Z91" s="28">
        <f t="shared" si="23"/>
        <v>325.98900000000003</v>
      </c>
      <c r="AA91" s="27">
        <f t="shared" si="21"/>
        <v>5.6895813752837956</v>
      </c>
      <c r="AB91" s="7"/>
      <c r="AC91" s="28">
        <f t="shared" ca="1" si="13"/>
        <v>5.9778163814939944E-2</v>
      </c>
      <c r="AD91" s="27"/>
      <c r="AE91" s="7"/>
    </row>
    <row r="92" spans="1:31" s="26" customFormat="1" x14ac:dyDescent="0.25">
      <c r="A92" s="26">
        <v>7</v>
      </c>
      <c r="B92" s="26">
        <v>-627</v>
      </c>
      <c r="C92" s="26">
        <v>12097</v>
      </c>
      <c r="D92" s="26">
        <v>11505</v>
      </c>
      <c r="E92" s="26">
        <v>14352</v>
      </c>
      <c r="F92" s="26">
        <v>14909</v>
      </c>
      <c r="G92" s="27"/>
      <c r="H92" s="7"/>
      <c r="I92" s="28">
        <f t="shared" si="14"/>
        <v>-2255</v>
      </c>
      <c r="J92" s="27">
        <f t="shared" si="14"/>
        <v>-3404</v>
      </c>
      <c r="K92" s="7"/>
      <c r="L92" s="171">
        <f t="shared" si="22"/>
        <v>0.53956453828231221</v>
      </c>
      <c r="M92" s="27">
        <f t="shared" ca="1" si="15"/>
        <v>4.2392281224783847E-5</v>
      </c>
      <c r="N92" s="44"/>
      <c r="O92" s="44"/>
      <c r="P92" s="7"/>
      <c r="Q92" s="28">
        <f t="shared" ca="1" si="16"/>
        <v>-2250.7598872145541</v>
      </c>
      <c r="R92" s="27">
        <f t="shared" ca="1" si="17"/>
        <v>-3440.9536150952695</v>
      </c>
      <c r="S92" s="7"/>
      <c r="T92" s="28">
        <f t="shared" ca="1" si="18"/>
        <v>0.54685477870433552</v>
      </c>
      <c r="U92" s="27">
        <f t="shared" ca="1" si="19"/>
        <v>-0.83969448684421988</v>
      </c>
      <c r="V92" s="7"/>
      <c r="W92" s="28">
        <f t="shared" ca="1" si="20"/>
        <v>0.54607547379303445</v>
      </c>
      <c r="X92" s="27">
        <f t="shared" ca="1" si="24"/>
        <v>320.44045504335054</v>
      </c>
      <c r="Y92" s="7"/>
      <c r="Z92" s="28">
        <f t="shared" si="23"/>
        <v>320.34600000000006</v>
      </c>
      <c r="AA92" s="27">
        <f t="shared" si="21"/>
        <v>5.5910924455937563</v>
      </c>
      <c r="AB92" s="7"/>
      <c r="AC92" s="28">
        <f t="shared" ca="1" si="13"/>
        <v>9.4455043350478718E-2</v>
      </c>
      <c r="AD92" s="27"/>
      <c r="AE92" s="7"/>
    </row>
    <row r="93" spans="1:31" s="26" customFormat="1" x14ac:dyDescent="0.25">
      <c r="A93" s="26">
        <v>8</v>
      </c>
      <c r="B93" s="26">
        <v>-630</v>
      </c>
      <c r="C93" s="26">
        <v>11922</v>
      </c>
      <c r="D93" s="26">
        <v>11618</v>
      </c>
      <c r="E93" s="26">
        <v>14503</v>
      </c>
      <c r="F93" s="26">
        <v>14779</v>
      </c>
      <c r="G93" s="27"/>
      <c r="H93" s="7"/>
      <c r="I93" s="28">
        <f t="shared" si="14"/>
        <v>-2581</v>
      </c>
      <c r="J93" s="27">
        <f t="shared" si="14"/>
        <v>-3161</v>
      </c>
      <c r="K93" s="7"/>
      <c r="L93" s="171">
        <f t="shared" si="22"/>
        <v>0.62010770376980995</v>
      </c>
      <c r="M93" s="27">
        <f t="shared" ca="1" si="15"/>
        <v>2.734543568584896E-5</v>
      </c>
      <c r="N93" s="44"/>
      <c r="O93" s="44"/>
      <c r="P93" s="7"/>
      <c r="Q93" s="28">
        <f t="shared" ca="1" si="16"/>
        <v>-2576.7598872145541</v>
      </c>
      <c r="R93" s="27">
        <f t="shared" ca="1" si="17"/>
        <v>-3197.9536150952695</v>
      </c>
      <c r="S93" s="7"/>
      <c r="T93" s="28">
        <f t="shared" ca="1" si="18"/>
        <v>0.62606120977248403</v>
      </c>
      <c r="U93" s="27">
        <f t="shared" ca="1" si="19"/>
        <v>-0.78039529739626912</v>
      </c>
      <c r="V93" s="7"/>
      <c r="W93" s="28">
        <f t="shared" ca="1" si="20"/>
        <v>0.6253369901155601</v>
      </c>
      <c r="X93" s="27">
        <f t="shared" ca="1" si="24"/>
        <v>314.7719907769067</v>
      </c>
      <c r="Y93" s="7"/>
      <c r="Z93" s="28">
        <f t="shared" si="23"/>
        <v>314.67600000000004</v>
      </c>
      <c r="AA93" s="27">
        <f t="shared" si="21"/>
        <v>5.4921322770056769</v>
      </c>
      <c r="AB93" s="7"/>
      <c r="AC93" s="28">
        <f t="shared" ca="1" si="13"/>
        <v>9.5990776906660358E-2</v>
      </c>
      <c r="AD93" s="27"/>
      <c r="AE93" s="7"/>
    </row>
    <row r="94" spans="1:31" s="26" customFormat="1" x14ac:dyDescent="0.25">
      <c r="A94" s="26">
        <v>9</v>
      </c>
      <c r="B94" s="26">
        <v>-622</v>
      </c>
      <c r="C94" s="26">
        <v>11777</v>
      </c>
      <c r="D94" s="26">
        <v>11758</v>
      </c>
      <c r="E94" s="26">
        <v>14664</v>
      </c>
      <c r="F94" s="26">
        <v>14654</v>
      </c>
      <c r="G94" s="27"/>
      <c r="H94" s="7"/>
      <c r="I94" s="28">
        <f t="shared" si="14"/>
        <v>-2887</v>
      </c>
      <c r="J94" s="27">
        <f t="shared" si="14"/>
        <v>-2896</v>
      </c>
      <c r="K94" s="7"/>
      <c r="L94" s="171">
        <f t="shared" si="22"/>
        <v>0.69367844891843389</v>
      </c>
      <c r="M94" s="27">
        <f t="shared" ca="1" si="15"/>
        <v>3.6793313700319666E-5</v>
      </c>
      <c r="N94" s="44"/>
      <c r="O94" s="44"/>
      <c r="P94" s="7"/>
      <c r="Q94" s="28">
        <f t="shared" ca="1" si="16"/>
        <v>-2882.7598872145541</v>
      </c>
      <c r="R94" s="27">
        <f t="shared" ca="1" si="17"/>
        <v>-2932.9536150952695</v>
      </c>
      <c r="S94" s="7"/>
      <c r="T94" s="28">
        <f t="shared" ca="1" si="18"/>
        <v>0.70040835059105289</v>
      </c>
      <c r="U94" s="27">
        <f t="shared" ca="1" si="19"/>
        <v>-0.71572745705179608</v>
      </c>
      <c r="V94" s="7"/>
      <c r="W94" s="28">
        <f t="shared" ca="1" si="20"/>
        <v>0.69974419814670896</v>
      </c>
      <c r="X94" s="27">
        <f t="shared" ca="1" si="24"/>
        <v>309.12441299169564</v>
      </c>
      <c r="Y94" s="7"/>
      <c r="Z94" s="28">
        <f t="shared" si="23"/>
        <v>309.07800000000003</v>
      </c>
      <c r="AA94" s="27">
        <f t="shared" si="21"/>
        <v>5.3944287454790345</v>
      </c>
      <c r="AB94" s="7"/>
      <c r="AC94" s="28">
        <f t="shared" ca="1" si="13"/>
        <v>4.6412991695603978E-2</v>
      </c>
      <c r="AD94" s="27"/>
      <c r="AE94" s="7"/>
    </row>
    <row r="95" spans="1:31" s="26" customFormat="1" x14ac:dyDescent="0.25">
      <c r="A95" s="26">
        <v>10</v>
      </c>
      <c r="B95" s="26">
        <v>-607</v>
      </c>
      <c r="C95" s="26">
        <v>11649</v>
      </c>
      <c r="D95" s="26">
        <v>11907</v>
      </c>
      <c r="E95" s="26">
        <v>14800</v>
      </c>
      <c r="F95" s="26">
        <v>14517</v>
      </c>
      <c r="G95" s="27"/>
      <c r="H95" s="7"/>
      <c r="I95" s="28">
        <f t="shared" si="14"/>
        <v>-3151</v>
      </c>
      <c r="J95" s="27">
        <f t="shared" si="14"/>
        <v>-2610</v>
      </c>
      <c r="K95" s="7"/>
      <c r="L95" s="171">
        <f t="shared" si="22"/>
        <v>0.75910090902533389</v>
      </c>
      <c r="M95" s="27">
        <f t="shared" ca="1" si="15"/>
        <v>2.3529685681845275E-5</v>
      </c>
      <c r="N95" s="44"/>
      <c r="O95" s="44"/>
      <c r="P95" s="7"/>
      <c r="Q95" s="28">
        <f t="shared" ca="1" si="16"/>
        <v>-3146.7598872145541</v>
      </c>
      <c r="R95" s="27">
        <f t="shared" ca="1" si="17"/>
        <v>-2646.9536150952695</v>
      </c>
      <c r="S95" s="7"/>
      <c r="T95" s="28">
        <f t="shared" ca="1" si="18"/>
        <v>0.76455098188550452</v>
      </c>
      <c r="U95" s="27">
        <f t="shared" ca="1" si="19"/>
        <v>-0.64593499539700627</v>
      </c>
      <c r="V95" s="7"/>
      <c r="W95" s="28">
        <f t="shared" ca="1" si="20"/>
        <v>0.76395164976071084</v>
      </c>
      <c r="X95" s="27">
        <f t="shared" ca="1" si="24"/>
        <v>303.69259298107966</v>
      </c>
      <c r="Y95" s="7"/>
      <c r="Z95" s="28">
        <f t="shared" si="23"/>
        <v>303.61500000000001</v>
      </c>
      <c r="AA95" s="27">
        <f t="shared" si="21"/>
        <v>5.2990814084425839</v>
      </c>
      <c r="AB95" s="7"/>
      <c r="AC95" s="28">
        <f t="shared" ca="1" si="13"/>
        <v>7.7592981079646961E-2</v>
      </c>
      <c r="AD95" s="27"/>
      <c r="AE95" s="7"/>
    </row>
    <row r="96" spans="1:31" s="26" customFormat="1" x14ac:dyDescent="0.25">
      <c r="A96" s="26">
        <v>11</v>
      </c>
      <c r="B96" s="26">
        <v>-620</v>
      </c>
      <c r="C96" s="26">
        <v>11516</v>
      </c>
      <c r="D96" s="26">
        <v>12051</v>
      </c>
      <c r="E96" s="26">
        <v>14905</v>
      </c>
      <c r="F96" s="26">
        <v>14344</v>
      </c>
      <c r="G96" s="27"/>
      <c r="H96" s="7"/>
      <c r="I96" s="28">
        <f t="shared" si="14"/>
        <v>-3389</v>
      </c>
      <c r="J96" s="27">
        <f t="shared" si="14"/>
        <v>-2293</v>
      </c>
      <c r="K96" s="7"/>
      <c r="L96" s="171">
        <f t="shared" si="22"/>
        <v>0.81880151356848174</v>
      </c>
      <c r="M96" s="27">
        <f t="shared" ca="1" si="15"/>
        <v>9.287443624818449E-6</v>
      </c>
      <c r="N96" s="44"/>
      <c r="O96" s="44"/>
      <c r="P96" s="7"/>
      <c r="Q96" s="28">
        <f t="shared" ca="1" si="16"/>
        <v>-3384.7598872145541</v>
      </c>
      <c r="R96" s="27">
        <f t="shared" ca="1" si="17"/>
        <v>-2329.9536150952695</v>
      </c>
      <c r="S96" s="7"/>
      <c r="T96" s="28">
        <f t="shared" ca="1" si="18"/>
        <v>0.82237653585550252</v>
      </c>
      <c r="U96" s="27">
        <f t="shared" ca="1" si="19"/>
        <v>-0.56857761656984418</v>
      </c>
      <c r="V96" s="7"/>
      <c r="W96" s="28">
        <f t="shared" ca="1" si="20"/>
        <v>0.82184904431070871</v>
      </c>
      <c r="X96" s="27">
        <f t="shared" ca="1" si="24"/>
        <v>298.15400989220814</v>
      </c>
      <c r="Y96" s="7"/>
      <c r="Z96" s="28">
        <f t="shared" si="23"/>
        <v>298.03500000000003</v>
      </c>
      <c r="AA96" s="27">
        <f t="shared" si="21"/>
        <v>5.2016920361813002</v>
      </c>
      <c r="AB96" s="7"/>
      <c r="AC96" s="28">
        <f t="shared" ca="1" si="13"/>
        <v>0.11900989220811198</v>
      </c>
      <c r="AD96" s="27"/>
      <c r="AE96" s="7"/>
    </row>
    <row r="97" spans="1:31" s="26" customFormat="1" x14ac:dyDescent="0.25">
      <c r="A97" s="26">
        <v>12</v>
      </c>
      <c r="B97" s="26">
        <v>-647</v>
      </c>
      <c r="C97" s="26">
        <v>11398</v>
      </c>
      <c r="D97" s="26">
        <v>12224</v>
      </c>
      <c r="E97" s="26">
        <v>15012</v>
      </c>
      <c r="F97" s="26">
        <v>14158</v>
      </c>
      <c r="G97" s="27"/>
      <c r="H97" s="7"/>
      <c r="I97" s="28">
        <f t="shared" si="14"/>
        <v>-3614</v>
      </c>
      <c r="J97" s="27">
        <f t="shared" si="14"/>
        <v>-1934</v>
      </c>
      <c r="K97" s="7"/>
      <c r="L97" s="171">
        <f t="shared" si="22"/>
        <v>0.87281988103715724</v>
      </c>
      <c r="M97" s="27">
        <f t="shared" ca="1" si="15"/>
        <v>1.4269754122911688E-5</v>
      </c>
      <c r="N97" s="44"/>
      <c r="O97" s="44"/>
      <c r="P97" s="7"/>
      <c r="Q97" s="28">
        <f t="shared" ca="1" si="16"/>
        <v>-3609.7598872145541</v>
      </c>
      <c r="R97" s="27">
        <f t="shared" ca="1" si="17"/>
        <v>-1970.9536150952695</v>
      </c>
      <c r="S97" s="7"/>
      <c r="T97" s="28">
        <f t="shared" ca="1" si="18"/>
        <v>0.8770435511632737</v>
      </c>
      <c r="U97" s="27">
        <f t="shared" ca="1" si="19"/>
        <v>-0.48097099512204861</v>
      </c>
      <c r="V97" s="7"/>
      <c r="W97" s="28">
        <f t="shared" ca="1" si="20"/>
        <v>0.8765974138461361</v>
      </c>
      <c r="X97" s="27">
        <f t="shared" ca="1" si="24"/>
        <v>292.23013852730844</v>
      </c>
      <c r="Y97" s="7"/>
      <c r="Z97" s="28">
        <f t="shared" si="23"/>
        <v>292.21200000000005</v>
      </c>
      <c r="AA97" s="27">
        <f t="shared" si="21"/>
        <v>5.1000615138376713</v>
      </c>
      <c r="AB97" s="7"/>
      <c r="AC97" s="28">
        <f t="shared" ca="1" si="13"/>
        <v>1.8138527308394714E-2</v>
      </c>
      <c r="AD97" s="27"/>
      <c r="AE97" s="7"/>
    </row>
    <row r="98" spans="1:31" s="26" customFormat="1" x14ac:dyDescent="0.25">
      <c r="A98" s="26">
        <v>13</v>
      </c>
      <c r="B98" s="26">
        <v>-621</v>
      </c>
      <c r="C98" s="26">
        <v>11327</v>
      </c>
      <c r="D98" s="26">
        <v>12418</v>
      </c>
      <c r="E98" s="26">
        <v>15115</v>
      </c>
      <c r="F98" s="26">
        <v>13997</v>
      </c>
      <c r="G98" s="27"/>
      <c r="H98" s="7"/>
      <c r="I98" s="28">
        <f t="shared" si="14"/>
        <v>-3788</v>
      </c>
      <c r="J98" s="27">
        <f t="shared" si="14"/>
        <v>-1579</v>
      </c>
      <c r="K98" s="7"/>
      <c r="L98" s="171">
        <f t="shared" si="22"/>
        <v>0.91620194533218147</v>
      </c>
      <c r="M98" s="27">
        <f t="shared" ca="1" si="15"/>
        <v>7.572053115649079E-6</v>
      </c>
      <c r="N98" s="44"/>
      <c r="O98" s="44"/>
      <c r="P98" s="7"/>
      <c r="Q98" s="28">
        <f t="shared" ca="1" si="16"/>
        <v>-3783.7598872145541</v>
      </c>
      <c r="R98" s="27">
        <f t="shared" ca="1" si="17"/>
        <v>-1615.9536150952695</v>
      </c>
      <c r="S98" s="7"/>
      <c r="T98" s="28">
        <f t="shared" ca="1" si="18"/>
        <v>0.9193193763346168</v>
      </c>
      <c r="U98" s="27">
        <f t="shared" ca="1" si="19"/>
        <v>-0.39434049201907523</v>
      </c>
      <c r="V98" s="7"/>
      <c r="W98" s="28">
        <f t="shared" ca="1" si="20"/>
        <v>0.91895368171411362</v>
      </c>
      <c r="X98" s="27">
        <f t="shared" ca="1" si="24"/>
        <v>286.70255739965921</v>
      </c>
      <c r="Y98" s="7"/>
      <c r="Z98" s="28">
        <f t="shared" si="23"/>
        <v>286.62300000000005</v>
      </c>
      <c r="AA98" s="27">
        <f t="shared" si="21"/>
        <v>5.0025150619437078</v>
      </c>
      <c r="AB98" s="7"/>
      <c r="AC98" s="28">
        <f t="shared" ca="1" si="13"/>
        <v>7.955739965916564E-2</v>
      </c>
      <c r="AD98" s="27"/>
      <c r="AE98" s="7"/>
    </row>
    <row r="99" spans="1:31" s="26" customFormat="1" x14ac:dyDescent="0.25">
      <c r="A99" s="26">
        <v>14</v>
      </c>
      <c r="B99" s="26">
        <v>-641</v>
      </c>
      <c r="C99" s="26">
        <v>11252</v>
      </c>
      <c r="D99" s="26">
        <v>12607</v>
      </c>
      <c r="E99" s="26">
        <v>15182</v>
      </c>
      <c r="F99" s="26">
        <v>13803</v>
      </c>
      <c r="G99" s="27"/>
      <c r="H99" s="7"/>
      <c r="I99" s="28">
        <f t="shared" si="14"/>
        <v>-3930</v>
      </c>
      <c r="J99" s="27">
        <f t="shared" si="14"/>
        <v>-1196</v>
      </c>
      <c r="K99" s="7"/>
      <c r="L99" s="171">
        <f t="shared" si="22"/>
        <v>0.95184085887621017</v>
      </c>
      <c r="M99" s="27">
        <f t="shared" ca="1" si="15"/>
        <v>2.8919257247761413E-6</v>
      </c>
      <c r="N99" s="44"/>
      <c r="O99" s="44"/>
      <c r="P99" s="7"/>
      <c r="Q99" s="28">
        <f t="shared" ca="1" si="16"/>
        <v>-3925.7598872145541</v>
      </c>
      <c r="R99" s="27">
        <f t="shared" ca="1" si="17"/>
        <v>-1232.9536150952695</v>
      </c>
      <c r="S99" s="7"/>
      <c r="T99" s="28">
        <f t="shared" ca="1" si="18"/>
        <v>0.9538203371066325</v>
      </c>
      <c r="U99" s="27">
        <f t="shared" ca="1" si="19"/>
        <v>-0.30087716050234625</v>
      </c>
      <c r="V99" s="7"/>
      <c r="W99" s="28">
        <f t="shared" ca="1" si="20"/>
        <v>0.95354142517152951</v>
      </c>
      <c r="X99" s="27">
        <f t="shared" ca="1" si="24"/>
        <v>280.98985598284332</v>
      </c>
      <c r="Y99" s="7"/>
      <c r="Z99" s="28">
        <f t="shared" si="23"/>
        <v>280.85400000000004</v>
      </c>
      <c r="AA99" s="27">
        <f t="shared" si="21"/>
        <v>4.9018270173961547</v>
      </c>
      <c r="AB99" s="7"/>
      <c r="AC99" s="28">
        <f t="shared" ca="1" si="13"/>
        <v>0.13585598284328171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11194</v>
      </c>
      <c r="D100" s="26">
        <v>12800</v>
      </c>
      <c r="E100" s="26">
        <v>15232</v>
      </c>
      <c r="F100" s="26">
        <v>13603</v>
      </c>
      <c r="G100" s="27"/>
      <c r="H100" s="7"/>
      <c r="I100" s="28">
        <f t="shared" si="14"/>
        <v>-4038</v>
      </c>
      <c r="J100" s="27">
        <f t="shared" si="14"/>
        <v>-803</v>
      </c>
      <c r="K100" s="7"/>
      <c r="L100" s="171">
        <f t="shared" si="22"/>
        <v>0.97754112484486477</v>
      </c>
      <c r="M100" s="27">
        <f t="shared" ca="1" si="15"/>
        <v>5.4266274545804087E-6</v>
      </c>
      <c r="N100" s="44"/>
      <c r="O100" s="44"/>
      <c r="P100" s="7"/>
      <c r="Q100" s="28">
        <f t="shared" ca="1" si="16"/>
        <v>-4033.7598872145541</v>
      </c>
      <c r="R100" s="27">
        <f t="shared" ca="1" si="17"/>
        <v>-839.95361509526947</v>
      </c>
      <c r="S100" s="7"/>
      <c r="T100" s="28">
        <f t="shared" ca="1" si="18"/>
        <v>0.98006050445436266</v>
      </c>
      <c r="U100" s="27">
        <f t="shared" ca="1" si="19"/>
        <v>-0.2049735331235617</v>
      </c>
      <c r="V100" s="7"/>
      <c r="W100" s="28">
        <f t="shared" ca="1" si="20"/>
        <v>0.97987063712312827</v>
      </c>
      <c r="X100" s="27">
        <f t="shared" ca="1" si="24"/>
        <v>275.2924750415807</v>
      </c>
      <c r="Y100" s="7"/>
      <c r="Z100" s="28">
        <f t="shared" si="23"/>
        <v>275.16600000000005</v>
      </c>
      <c r="AA100" s="27">
        <f t="shared" si="21"/>
        <v>4.8025526895427175</v>
      </c>
      <c r="AB100" s="7"/>
      <c r="AC100" s="28">
        <f t="shared" ca="1" si="13"/>
        <v>0.12647504158064748</v>
      </c>
      <c r="AD100" s="27"/>
      <c r="AE100" s="7"/>
    </row>
    <row r="101" spans="1:31" s="26" customFormat="1" x14ac:dyDescent="0.25">
      <c r="A101" s="26">
        <v>16</v>
      </c>
      <c r="B101" s="26">
        <v>-628</v>
      </c>
      <c r="C101" s="26">
        <v>11168</v>
      </c>
      <c r="D101" s="26">
        <v>13001</v>
      </c>
      <c r="E101" s="26">
        <v>15262</v>
      </c>
      <c r="F101" s="26">
        <v>13409</v>
      </c>
      <c r="G101" s="27"/>
      <c r="H101" s="7"/>
      <c r="I101" s="28">
        <f t="shared" si="14"/>
        <v>-4094</v>
      </c>
      <c r="J101" s="27">
        <f t="shared" si="14"/>
        <v>-408</v>
      </c>
      <c r="K101" s="7"/>
      <c r="L101" s="171">
        <f t="shared" si="22"/>
        <v>0.9935441652529946</v>
      </c>
      <c r="M101" s="27">
        <f t="shared" ca="1" si="15"/>
        <v>4.8298079616040872E-10</v>
      </c>
      <c r="N101" s="44"/>
      <c r="O101" s="44"/>
      <c r="P101" s="7"/>
      <c r="Q101" s="28">
        <f t="shared" ca="1" si="16"/>
        <v>-4089.7598872145541</v>
      </c>
      <c r="R101" s="27">
        <f t="shared" ca="1" si="17"/>
        <v>-444.95361509526947</v>
      </c>
      <c r="S101" s="7"/>
      <c r="T101" s="28">
        <f t="shared" ca="1" si="18"/>
        <v>0.99366651715318566</v>
      </c>
      <c r="U101" s="27">
        <f t="shared" ca="1" si="19"/>
        <v>-0.10858184657236604</v>
      </c>
      <c r="V101" s="7"/>
      <c r="W101" s="28">
        <f t="shared" ca="1" si="20"/>
        <v>0.99356614207706362</v>
      </c>
      <c r="X101" s="27">
        <f t="shared" ca="1" si="24"/>
        <v>269.71428351289035</v>
      </c>
      <c r="Y101" s="7"/>
      <c r="Z101" s="28">
        <f t="shared" si="23"/>
        <v>269.51400000000007</v>
      </c>
      <c r="AA101" s="27">
        <f t="shared" si="21"/>
        <v>4.7039066802199985</v>
      </c>
      <c r="AB101" s="7"/>
      <c r="AC101" s="28">
        <f t="shared" ca="1" si="13"/>
        <v>0.20028351289028024</v>
      </c>
      <c r="AD101" s="27"/>
      <c r="AE101" s="7"/>
    </row>
    <row r="102" spans="1:31" s="26" customFormat="1" x14ac:dyDescent="0.25">
      <c r="A102" s="26">
        <v>17</v>
      </c>
      <c r="B102" s="26">
        <v>-611</v>
      </c>
      <c r="C102" s="26">
        <v>11145</v>
      </c>
      <c r="D102" s="26">
        <v>13194</v>
      </c>
      <c r="E102" s="26">
        <v>15266</v>
      </c>
      <c r="F102" s="26">
        <v>13206</v>
      </c>
      <c r="G102" s="27"/>
      <c r="H102" s="7"/>
      <c r="I102" s="28">
        <f t="shared" si="14"/>
        <v>-4121</v>
      </c>
      <c r="J102" s="27">
        <f t="shared" si="14"/>
        <v>-12</v>
      </c>
      <c r="K102" s="7"/>
      <c r="L102" s="171">
        <f t="shared" si="22"/>
        <v>0.99984309186288234</v>
      </c>
      <c r="M102" s="27">
        <f t="shared" ca="1" si="15"/>
        <v>1.3898566897366166E-7</v>
      </c>
      <c r="N102" s="44"/>
      <c r="O102" s="44"/>
      <c r="P102" s="7"/>
      <c r="Q102" s="28">
        <f t="shared" ca="1" si="16"/>
        <v>-4116.7598872145536</v>
      </c>
      <c r="R102" s="27">
        <f t="shared" ca="1" si="17"/>
        <v>-48.953615095269477</v>
      </c>
      <c r="S102" s="7"/>
      <c r="T102" s="28">
        <f t="shared" ca="1" si="18"/>
        <v>1.0002265589901183</v>
      </c>
      <c r="U102" s="27">
        <f t="shared" ca="1" si="19"/>
        <v>-1.1946130434964801E-2</v>
      </c>
      <c r="V102" s="7"/>
      <c r="W102" s="28">
        <f t="shared" ca="1" si="20"/>
        <v>1.0002158996806298</v>
      </c>
      <c r="X102" s="27">
        <f t="shared" ca="1" si="24"/>
        <v>264.16174912000247</v>
      </c>
      <c r="Y102" s="7"/>
      <c r="Z102" s="28">
        <f t="shared" si="23"/>
        <v>264.01500000000004</v>
      </c>
      <c r="AA102" s="27">
        <f t="shared" si="21"/>
        <v>4.6079310246528298</v>
      </c>
      <c r="AB102" s="7"/>
      <c r="AC102" s="28">
        <f t="shared" ca="1" si="13"/>
        <v>0.14674912000242557</v>
      </c>
      <c r="AD102" s="27"/>
      <c r="AE102" s="7"/>
    </row>
    <row r="103" spans="1:31" s="26" customFormat="1" x14ac:dyDescent="0.25">
      <c r="A103" s="26">
        <v>18</v>
      </c>
      <c r="B103" s="26">
        <v>-607</v>
      </c>
      <c r="C103" s="26">
        <v>11154</v>
      </c>
      <c r="D103" s="26">
        <v>13388</v>
      </c>
      <c r="E103" s="26">
        <v>15257</v>
      </c>
      <c r="F103" s="26">
        <v>13010</v>
      </c>
      <c r="G103" s="27"/>
      <c r="H103" s="7"/>
      <c r="I103" s="28">
        <f t="shared" si="14"/>
        <v>-4103</v>
      </c>
      <c r="J103" s="27">
        <f t="shared" si="14"/>
        <v>378</v>
      </c>
      <c r="K103" s="7"/>
      <c r="L103" s="171">
        <f t="shared" si="22"/>
        <v>0.99698813036672962</v>
      </c>
      <c r="M103" s="27">
        <f t="shared" ca="1" si="15"/>
        <v>1.1177567190474041E-6</v>
      </c>
      <c r="N103" s="44"/>
      <c r="O103" s="44"/>
      <c r="P103" s="7"/>
      <c r="Q103" s="28">
        <f t="shared" ca="1" si="16"/>
        <v>-4098.7598872145536</v>
      </c>
      <c r="R103" s="27">
        <f t="shared" ca="1" si="17"/>
        <v>341.04638490473053</v>
      </c>
      <c r="S103" s="7"/>
      <c r="T103" s="28">
        <f t="shared" ca="1" si="18"/>
        <v>0.99585319776549641</v>
      </c>
      <c r="U103" s="27">
        <f t="shared" ca="1" si="19"/>
        <v>8.322540818520309E-2</v>
      </c>
      <c r="V103" s="7"/>
      <c r="W103" s="28">
        <f t="shared" ca="1" si="20"/>
        <v>0.99593089022416625</v>
      </c>
      <c r="X103" s="27">
        <f t="shared" ca="1" si="24"/>
        <v>258.70061779690241</v>
      </c>
      <c r="Y103" s="7"/>
      <c r="Z103" s="28">
        <f t="shared" si="23"/>
        <v>258.55200000000002</v>
      </c>
      <c r="AA103" s="27">
        <f t="shared" si="21"/>
        <v>4.5125836876163792</v>
      </c>
      <c r="AB103" s="7"/>
      <c r="AC103" s="28">
        <f t="shared" ca="1" si="13"/>
        <v>0.14861779690238563</v>
      </c>
      <c r="AD103" s="27"/>
      <c r="AE103" s="7"/>
    </row>
    <row r="104" spans="1:31" s="26" customFormat="1" x14ac:dyDescent="0.25">
      <c r="A104" s="26">
        <v>19</v>
      </c>
      <c r="B104" s="26">
        <v>-636</v>
      </c>
      <c r="C104" s="26">
        <v>11181</v>
      </c>
      <c r="D104" s="26">
        <v>13587</v>
      </c>
      <c r="E104" s="26">
        <v>15225</v>
      </c>
      <c r="F104" s="26">
        <v>12807</v>
      </c>
      <c r="G104" s="27"/>
      <c r="H104" s="7"/>
      <c r="I104" s="28">
        <f t="shared" si="14"/>
        <v>-4044</v>
      </c>
      <c r="J104" s="27">
        <f t="shared" si="14"/>
        <v>780</v>
      </c>
      <c r="K104" s="7"/>
      <c r="L104" s="171">
        <f t="shared" si="22"/>
        <v>0.9842820303726354</v>
      </c>
      <c r="M104" s="27">
        <f t="shared" ca="1" si="15"/>
        <v>6.7339229408462552E-6</v>
      </c>
      <c r="N104" s="44"/>
      <c r="O104" s="44"/>
      <c r="P104" s="7"/>
      <c r="Q104" s="28">
        <f t="shared" ca="1" si="16"/>
        <v>-4039.7598872145541</v>
      </c>
      <c r="R104" s="27">
        <f t="shared" ca="1" si="17"/>
        <v>743.04638490473053</v>
      </c>
      <c r="S104" s="7"/>
      <c r="T104" s="28">
        <f t="shared" ca="1" si="18"/>
        <v>0.98151829152923653</v>
      </c>
      <c r="U104" s="27">
        <f t="shared" ca="1" si="19"/>
        <v>0.18132530183983767</v>
      </c>
      <c r="V104" s="7"/>
      <c r="W104" s="28">
        <f t="shared" ca="1" si="20"/>
        <v>0.98168705003728673</v>
      </c>
      <c r="X104" s="27">
        <f t="shared" ca="1" si="24"/>
        <v>253.01243441833481</v>
      </c>
      <c r="Y104" s="7"/>
      <c r="Z104" s="28">
        <f t="shared" si="23"/>
        <v>252.82800000000003</v>
      </c>
      <c r="AA104" s="27">
        <f t="shared" si="21"/>
        <v>4.4126810412322239</v>
      </c>
      <c r="AB104" s="7"/>
      <c r="AC104" s="28">
        <f t="shared" ca="1" si="13"/>
        <v>0.18443441833477436</v>
      </c>
      <c r="AD104" s="27"/>
      <c r="AE104" s="7"/>
    </row>
    <row r="105" spans="1:31" s="26" customFormat="1" x14ac:dyDescent="0.25">
      <c r="A105" s="26">
        <v>20</v>
      </c>
      <c r="B105" s="26">
        <v>-622</v>
      </c>
      <c r="C105" s="26">
        <v>11232</v>
      </c>
      <c r="D105" s="26">
        <v>13786</v>
      </c>
      <c r="E105" s="26">
        <v>15187</v>
      </c>
      <c r="F105" s="26">
        <v>12619</v>
      </c>
      <c r="G105" s="27"/>
      <c r="H105" s="7"/>
      <c r="I105" s="28">
        <f t="shared" si="14"/>
        <v>-3955</v>
      </c>
      <c r="J105" s="27">
        <f t="shared" si="14"/>
        <v>1167</v>
      </c>
      <c r="K105" s="7"/>
      <c r="L105" s="171">
        <f t="shared" si="22"/>
        <v>0.96236042722798121</v>
      </c>
      <c r="M105" s="27">
        <f t="shared" ca="1" si="15"/>
        <v>4.8821293666276661E-6</v>
      </c>
      <c r="N105" s="44"/>
      <c r="O105" s="44"/>
      <c r="P105" s="7"/>
      <c r="Q105" s="28">
        <f t="shared" ca="1" si="16"/>
        <v>-3950.7598872145541</v>
      </c>
      <c r="R105" s="27">
        <f t="shared" ca="1" si="17"/>
        <v>1130.0463849047305</v>
      </c>
      <c r="S105" s="7"/>
      <c r="T105" s="28">
        <f t="shared" ca="1" si="18"/>
        <v>0.95989444991860706</v>
      </c>
      <c r="U105" s="27">
        <f t="shared" ca="1" si="19"/>
        <v>0.27576475170138887</v>
      </c>
      <c r="V105" s="7"/>
      <c r="W105" s="28">
        <f t="shared" ca="1" si="20"/>
        <v>0.96015087311761693</v>
      </c>
      <c r="X105" s="27">
        <f t="shared" ca="1" si="24"/>
        <v>247.45288160502821</v>
      </c>
      <c r="Y105" s="7"/>
      <c r="Z105" s="28">
        <f t="shared" si="23"/>
        <v>247.23000000000002</v>
      </c>
      <c r="AA105" s="27">
        <f t="shared" si="21"/>
        <v>4.3149775097055816</v>
      </c>
      <c r="AB105" s="7"/>
      <c r="AC105" s="28">
        <f t="shared" ca="1" si="13"/>
        <v>0.2228816050281921</v>
      </c>
      <c r="AD105" s="27"/>
      <c r="AE105" s="7"/>
    </row>
    <row r="106" spans="1:31" s="26" customFormat="1" x14ac:dyDescent="0.25">
      <c r="A106" s="26">
        <v>21</v>
      </c>
      <c r="B106" s="26">
        <v>-633</v>
      </c>
      <c r="C106" s="26">
        <v>11287</v>
      </c>
      <c r="D106" s="26">
        <v>13973</v>
      </c>
      <c r="E106" s="26">
        <v>15107</v>
      </c>
      <c r="F106" s="26">
        <v>12423</v>
      </c>
      <c r="G106" s="27"/>
      <c r="H106" s="7"/>
      <c r="I106" s="28">
        <f t="shared" si="14"/>
        <v>-3820</v>
      </c>
      <c r="J106" s="27">
        <f t="shared" si="14"/>
        <v>1550</v>
      </c>
      <c r="K106" s="7"/>
      <c r="L106" s="171">
        <f t="shared" si="22"/>
        <v>0.93062850320033141</v>
      </c>
      <c r="M106" s="27">
        <f t="shared" ca="1" si="15"/>
        <v>1.0183027204016872E-5</v>
      </c>
      <c r="N106" s="44"/>
      <c r="O106" s="44"/>
      <c r="P106" s="7"/>
      <c r="Q106" s="28">
        <f t="shared" ca="1" si="16"/>
        <v>-3815.7598872145541</v>
      </c>
      <c r="R106" s="27">
        <f t="shared" ca="1" si="17"/>
        <v>1513.0463849047305</v>
      </c>
      <c r="S106" s="7"/>
      <c r="T106" s="28">
        <f t="shared" ca="1" si="18"/>
        <v>0.92709424073394431</v>
      </c>
      <c r="U106" s="27">
        <f t="shared" ca="1" si="19"/>
        <v>0.36922808321811784</v>
      </c>
      <c r="V106" s="7"/>
      <c r="W106" s="28">
        <f t="shared" ca="1" si="20"/>
        <v>0.92743741761639342</v>
      </c>
      <c r="X106" s="27">
        <f t="shared" ca="1" si="24"/>
        <v>241.7691519468309</v>
      </c>
      <c r="Y106" s="7"/>
      <c r="Z106" s="28">
        <f t="shared" si="23"/>
        <v>241.53300000000002</v>
      </c>
      <c r="AA106" s="27">
        <f t="shared" si="21"/>
        <v>4.2155461022194638</v>
      </c>
      <c r="AB106" s="7"/>
      <c r="AC106" s="28">
        <f t="shared" ca="1" si="13"/>
        <v>0.23615194683088703</v>
      </c>
      <c r="AD106" s="27"/>
      <c r="AE106" s="7"/>
    </row>
    <row r="107" spans="1:31" s="26" customFormat="1" x14ac:dyDescent="0.25">
      <c r="A107" s="26">
        <v>22</v>
      </c>
      <c r="B107" s="26">
        <v>-632</v>
      </c>
      <c r="C107" s="26">
        <v>11380</v>
      </c>
      <c r="D107" s="26">
        <v>14163</v>
      </c>
      <c r="E107" s="26">
        <v>15029</v>
      </c>
      <c r="F107" s="26">
        <v>12242</v>
      </c>
      <c r="G107" s="27"/>
      <c r="H107" s="7"/>
      <c r="I107" s="28">
        <f t="shared" si="14"/>
        <v>-3649</v>
      </c>
      <c r="J107" s="27">
        <f t="shared" si="14"/>
        <v>1921</v>
      </c>
      <c r="K107" s="7"/>
      <c r="L107" s="171">
        <f t="shared" si="22"/>
        <v>0.88977510280844063</v>
      </c>
      <c r="M107" s="27">
        <f t="shared" ca="1" si="15"/>
        <v>1.4444450033756139E-5</v>
      </c>
      <c r="N107" s="44"/>
      <c r="O107" s="44"/>
      <c r="P107" s="7"/>
      <c r="Q107" s="28">
        <f t="shared" ca="1" si="16"/>
        <v>-3644.7598872145541</v>
      </c>
      <c r="R107" s="27">
        <f t="shared" ca="1" si="17"/>
        <v>1884.0463849047305</v>
      </c>
      <c r="S107" s="7"/>
      <c r="T107" s="28">
        <f t="shared" ca="1" si="18"/>
        <v>0.8855473091000382</v>
      </c>
      <c r="U107" s="27">
        <f t="shared" ca="1" si="19"/>
        <v>0.45976305970038012</v>
      </c>
      <c r="V107" s="7"/>
      <c r="W107" s="28">
        <f t="shared" ca="1" si="20"/>
        <v>0.88597451732278765</v>
      </c>
      <c r="X107" s="27">
        <f t="shared" ca="1" si="24"/>
        <v>236.05109441637023</v>
      </c>
      <c r="Y107" s="7"/>
      <c r="Z107" s="28">
        <f t="shared" si="23"/>
        <v>235.84500000000003</v>
      </c>
      <c r="AA107" s="27">
        <f t="shared" si="21"/>
        <v>4.1162717743660266</v>
      </c>
      <c r="AB107" s="7"/>
      <c r="AC107" s="28">
        <f t="shared" ca="1" si="13"/>
        <v>0.20609441637020609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11480</v>
      </c>
      <c r="D108" s="26">
        <v>14342</v>
      </c>
      <c r="E108" s="26">
        <v>14922</v>
      </c>
      <c r="F108" s="26">
        <v>12061</v>
      </c>
      <c r="G108" s="27"/>
      <c r="H108" s="7"/>
      <c r="I108" s="28">
        <f t="shared" si="14"/>
        <v>-3442</v>
      </c>
      <c r="J108" s="27">
        <f t="shared" si="14"/>
        <v>2281</v>
      </c>
      <c r="K108" s="7"/>
      <c r="L108" s="171">
        <f t="shared" si="22"/>
        <v>0.83964830393116086</v>
      </c>
      <c r="M108" s="27">
        <f t="shared" ca="1" si="15"/>
        <v>1.5100258807859229E-5</v>
      </c>
      <c r="N108" s="44"/>
      <c r="O108" s="44"/>
      <c r="P108" s="7"/>
      <c r="Q108" s="28">
        <f t="shared" ca="1" si="16"/>
        <v>-3437.7598872145541</v>
      </c>
      <c r="R108" s="27">
        <f t="shared" ca="1" si="17"/>
        <v>2244.0463849047305</v>
      </c>
      <c r="S108" s="7"/>
      <c r="T108" s="28">
        <f t="shared" ca="1" si="18"/>
        <v>0.83525365501688864</v>
      </c>
      <c r="U108" s="27">
        <f t="shared" ca="1" si="19"/>
        <v>0.54761371073438125</v>
      </c>
      <c r="V108" s="7"/>
      <c r="W108" s="28">
        <f t="shared" ca="1" si="20"/>
        <v>0.83576239878462688</v>
      </c>
      <c r="X108" s="27">
        <f t="shared" ca="1" si="24"/>
        <v>230.24358543585936</v>
      </c>
      <c r="Y108" s="7"/>
      <c r="Z108" s="28">
        <f t="shared" si="23"/>
        <v>230.10300000000004</v>
      </c>
      <c r="AA108" s="27">
        <f t="shared" si="21"/>
        <v>4.0160549687165128</v>
      </c>
      <c r="AB108" s="7"/>
      <c r="AC108" s="28">
        <f t="shared" ca="1" si="13"/>
        <v>0.14058543585932171</v>
      </c>
      <c r="AD108" s="27"/>
      <c r="AE108" s="7"/>
    </row>
    <row r="109" spans="1:31" s="26" customFormat="1" x14ac:dyDescent="0.25">
      <c r="A109" s="26">
        <v>24</v>
      </c>
      <c r="B109" s="26">
        <v>-618</v>
      </c>
      <c r="C109" s="26">
        <v>11604</v>
      </c>
      <c r="D109" s="26">
        <v>14506</v>
      </c>
      <c r="E109" s="26">
        <v>14805</v>
      </c>
      <c r="F109" s="26">
        <v>11904</v>
      </c>
      <c r="G109" s="27"/>
      <c r="H109" s="7"/>
      <c r="I109" s="28">
        <f t="shared" si="14"/>
        <v>-3201</v>
      </c>
      <c r="J109" s="27">
        <f t="shared" si="14"/>
        <v>2602</v>
      </c>
      <c r="K109" s="7"/>
      <c r="L109" s="171">
        <f t="shared" si="22"/>
        <v>0.78305341857460076</v>
      </c>
      <c r="M109" s="27">
        <f t="shared" ca="1" si="15"/>
        <v>3.3324881295047838E-5</v>
      </c>
      <c r="N109" s="44"/>
      <c r="O109" s="44"/>
      <c r="P109" s="7"/>
      <c r="Q109" s="28">
        <f t="shared" ca="1" si="16"/>
        <v>-3196.7598872145541</v>
      </c>
      <c r="R109" s="27">
        <f t="shared" ca="1" si="17"/>
        <v>2565.0463849047305</v>
      </c>
      <c r="S109" s="7"/>
      <c r="T109" s="28">
        <f t="shared" ca="1" si="18"/>
        <v>0.77669920750945365</v>
      </c>
      <c r="U109" s="27">
        <f t="shared" ca="1" si="19"/>
        <v>0.6259472079063656</v>
      </c>
      <c r="V109" s="7"/>
      <c r="W109" s="28">
        <f t="shared" ca="1" si="20"/>
        <v>0.77728064789709694</v>
      </c>
      <c r="X109" s="27">
        <f t="shared" ca="1" si="24"/>
        <v>224.63283450707195</v>
      </c>
      <c r="Y109" s="7"/>
      <c r="Z109" s="28">
        <f t="shared" si="23"/>
        <v>224.54100000000003</v>
      </c>
      <c r="AA109" s="27">
        <f t="shared" si="21"/>
        <v>3.9189797557205881</v>
      </c>
      <c r="AB109" s="7"/>
      <c r="AC109" s="28">
        <f t="shared" ca="1" si="13"/>
        <v>9.1834507071922644E-2</v>
      </c>
      <c r="AD109" s="27"/>
      <c r="AE109" s="7"/>
    </row>
    <row r="110" spans="1:31" s="26" customFormat="1" x14ac:dyDescent="0.25">
      <c r="A110" s="26">
        <v>25</v>
      </c>
      <c r="B110" s="26">
        <v>-618</v>
      </c>
      <c r="C110" s="26">
        <v>11734</v>
      </c>
      <c r="D110" s="26">
        <v>14655</v>
      </c>
      <c r="E110" s="26">
        <v>14667</v>
      </c>
      <c r="F110" s="26">
        <v>11750</v>
      </c>
      <c r="G110" s="27"/>
      <c r="H110" s="7"/>
      <c r="I110" s="28">
        <f t="shared" si="14"/>
        <v>-2933</v>
      </c>
      <c r="J110" s="27">
        <f t="shared" si="14"/>
        <v>2905</v>
      </c>
      <c r="K110" s="7"/>
      <c r="L110" s="171">
        <f t="shared" si="22"/>
        <v>0.71908514643707311</v>
      </c>
      <c r="M110" s="27">
        <f t="shared" ca="1" si="15"/>
        <v>4.6927595884052103E-5</v>
      </c>
      <c r="N110" s="44"/>
      <c r="O110" s="44"/>
      <c r="P110" s="7"/>
      <c r="Q110" s="28">
        <f t="shared" ca="1" si="16"/>
        <v>-2928.7598872145541</v>
      </c>
      <c r="R110" s="27">
        <f t="shared" ca="1" si="17"/>
        <v>2868.0463849047305</v>
      </c>
      <c r="S110" s="7"/>
      <c r="T110" s="28">
        <f t="shared" ca="1" si="18"/>
        <v>0.71158471816508617</v>
      </c>
      <c r="U110" s="27">
        <f t="shared" ca="1" si="19"/>
        <v>0.69988817252664981</v>
      </c>
      <c r="V110" s="7"/>
      <c r="W110" s="28">
        <f t="shared" ca="1" si="20"/>
        <v>0.71223477448483197</v>
      </c>
      <c r="X110" s="27">
        <f t="shared" ca="1" si="24"/>
        <v>218.97840745705093</v>
      </c>
      <c r="Y110" s="7"/>
      <c r="Z110" s="28">
        <f t="shared" si="23"/>
        <v>218.97900000000001</v>
      </c>
      <c r="AA110" s="27">
        <f t="shared" si="21"/>
        <v>3.821904542724663</v>
      </c>
      <c r="AB110" s="7"/>
      <c r="AC110" s="28">
        <f t="shared" ca="1" si="13"/>
        <v>-5.9254294907873373E-4</v>
      </c>
      <c r="AD110" s="27"/>
      <c r="AE110" s="7"/>
    </row>
    <row r="111" spans="1:31" s="26" customFormat="1" x14ac:dyDescent="0.25">
      <c r="A111" s="26">
        <v>26</v>
      </c>
      <c r="B111" s="26">
        <v>-602</v>
      </c>
      <c r="C111" s="26">
        <v>11874</v>
      </c>
      <c r="D111" s="26">
        <v>14791</v>
      </c>
      <c r="E111" s="26">
        <v>14524</v>
      </c>
      <c r="F111" s="26">
        <v>11621</v>
      </c>
      <c r="G111" s="27"/>
      <c r="H111" s="7"/>
      <c r="I111" s="28">
        <f t="shared" si="14"/>
        <v>-2650</v>
      </c>
      <c r="J111" s="27">
        <f t="shared" si="14"/>
        <v>3170</v>
      </c>
      <c r="K111" s="7"/>
      <c r="L111" s="171">
        <f t="shared" si="22"/>
        <v>0.6502572469614758</v>
      </c>
      <c r="M111" s="27">
        <f t="shared" ca="1" si="15"/>
        <v>4.5177540104445317E-5</v>
      </c>
      <c r="N111" s="44"/>
      <c r="O111" s="44"/>
      <c r="P111" s="7"/>
      <c r="Q111" s="28">
        <f t="shared" ca="1" si="16"/>
        <v>-2645.7598872145541</v>
      </c>
      <c r="R111" s="27">
        <f t="shared" ca="1" si="17"/>
        <v>3133.0463849047305</v>
      </c>
      <c r="S111" s="7"/>
      <c r="T111" s="28">
        <f t="shared" ca="1" si="18"/>
        <v>0.64282576113353385</v>
      </c>
      <c r="U111" s="27">
        <f t="shared" ca="1" si="19"/>
        <v>0.76455601287112296</v>
      </c>
      <c r="V111" s="7"/>
      <c r="W111" s="28">
        <f t="shared" ca="1" si="20"/>
        <v>0.64353582299743028</v>
      </c>
      <c r="X111" s="27">
        <f t="shared" ca="1" si="24"/>
        <v>213.56518164121974</v>
      </c>
      <c r="Y111" s="7"/>
      <c r="Z111" s="28">
        <f t="shared" si="23"/>
        <v>213.56100000000001</v>
      </c>
      <c r="AA111" s="27">
        <f t="shared" si="21"/>
        <v>3.7273426038516102</v>
      </c>
      <c r="AB111" s="7"/>
      <c r="AC111" s="28">
        <f t="shared" ca="1" si="13"/>
        <v>4.1816412197306363E-3</v>
      </c>
      <c r="AD111" s="27"/>
      <c r="AE111" s="7"/>
    </row>
    <row r="112" spans="1:31" s="26" customFormat="1" x14ac:dyDescent="0.25">
      <c r="A112" s="26">
        <v>27</v>
      </c>
      <c r="B112" s="26">
        <v>-623</v>
      </c>
      <c r="C112" s="26">
        <v>12035</v>
      </c>
      <c r="D112" s="26">
        <v>14916</v>
      </c>
      <c r="E112" s="26">
        <v>14369</v>
      </c>
      <c r="F112" s="26">
        <v>11501</v>
      </c>
      <c r="G112" s="27"/>
      <c r="H112" s="7"/>
      <c r="I112" s="28">
        <f t="shared" si="14"/>
        <v>-2334</v>
      </c>
      <c r="J112" s="27">
        <f t="shared" si="14"/>
        <v>3415</v>
      </c>
      <c r="K112" s="7"/>
      <c r="L112" s="171">
        <f t="shared" si="22"/>
        <v>0.57291859415511837</v>
      </c>
      <c r="M112" s="27">
        <f t="shared" ca="1" si="15"/>
        <v>3.7259865511513361E-5</v>
      </c>
      <c r="N112" s="44"/>
      <c r="O112" s="44"/>
      <c r="P112" s="7"/>
      <c r="Q112" s="28">
        <f t="shared" ca="1" si="16"/>
        <v>-2329.7598872145541</v>
      </c>
      <c r="R112" s="27">
        <f t="shared" ca="1" si="17"/>
        <v>3378.0463849047305</v>
      </c>
      <c r="S112" s="7"/>
      <c r="T112" s="28">
        <f t="shared" ca="1" si="18"/>
        <v>0.56604897519017516</v>
      </c>
      <c r="U112" s="27">
        <f t="shared" ca="1" si="19"/>
        <v>0.82434326149148474</v>
      </c>
      <c r="V112" s="7"/>
      <c r="W112" s="28">
        <f t="shared" ca="1" si="20"/>
        <v>0.56681450818656309</v>
      </c>
      <c r="X112" s="27">
        <f t="shared" ca="1" si="24"/>
        <v>207.98969507180414</v>
      </c>
      <c r="Y112" s="7"/>
      <c r="Z112" s="28">
        <f t="shared" si="23"/>
        <v>207.95400000000001</v>
      </c>
      <c r="AA112" s="27">
        <f t="shared" si="21"/>
        <v>3.6294819926922881</v>
      </c>
      <c r="AB112" s="7"/>
      <c r="AC112" s="28">
        <f t="shared" ca="1" si="13"/>
        <v>3.5695071804127565E-2</v>
      </c>
      <c r="AD112" s="27"/>
      <c r="AE112" s="7"/>
    </row>
    <row r="113" spans="1:31" s="26" customFormat="1" x14ac:dyDescent="0.25">
      <c r="A113" s="26">
        <v>28</v>
      </c>
      <c r="B113" s="26">
        <v>-642</v>
      </c>
      <c r="C113" s="26">
        <v>12206</v>
      </c>
      <c r="D113" s="26">
        <v>15016</v>
      </c>
      <c r="E113" s="26">
        <v>14182</v>
      </c>
      <c r="F113" s="26">
        <v>11380</v>
      </c>
      <c r="G113" s="27"/>
      <c r="H113" s="7"/>
      <c r="I113" s="28">
        <f t="shared" si="14"/>
        <v>-1976</v>
      </c>
      <c r="J113" s="27">
        <f t="shared" si="14"/>
        <v>3636</v>
      </c>
      <c r="K113" s="7"/>
      <c r="L113" s="171">
        <f t="shared" si="22"/>
        <v>0.48749396760490676</v>
      </c>
      <c r="M113" s="27">
        <f t="shared" ca="1" si="15"/>
        <v>5.7923139570747803E-5</v>
      </c>
      <c r="N113" s="44"/>
      <c r="O113" s="44"/>
      <c r="P113" s="7"/>
      <c r="Q113" s="28">
        <f t="shared" ca="1" si="16"/>
        <v>-1971.7598872145541</v>
      </c>
      <c r="R113" s="27">
        <f t="shared" ca="1" si="17"/>
        <v>3599.0463849047305</v>
      </c>
      <c r="S113" s="7"/>
      <c r="T113" s="28">
        <f t="shared" ca="1" si="18"/>
        <v>0.47906767972269915</v>
      </c>
      <c r="U113" s="27">
        <f t="shared" ca="1" si="19"/>
        <v>0.87827380004291322</v>
      </c>
      <c r="V113" s="7"/>
      <c r="W113" s="28">
        <f t="shared" ca="1" si="20"/>
        <v>0.47988324230630691</v>
      </c>
      <c r="X113" s="27">
        <f t="shared" ca="1" si="24"/>
        <v>202.12937947041655</v>
      </c>
      <c r="Y113" s="7"/>
      <c r="Z113" s="28">
        <f t="shared" si="23"/>
        <v>202.17600000000002</v>
      </c>
      <c r="AA113" s="27">
        <f t="shared" si="21"/>
        <v>3.5286368685120562</v>
      </c>
      <c r="AB113" s="7"/>
      <c r="AC113" s="28">
        <f t="shared" ca="1" si="13"/>
        <v>-4.6620529583464076E-2</v>
      </c>
      <c r="AD113" s="27"/>
      <c r="AE113" s="7"/>
    </row>
    <row r="114" spans="1:31" s="26" customFormat="1" x14ac:dyDescent="0.25">
      <c r="A114" s="26">
        <v>29</v>
      </c>
      <c r="B114" s="26">
        <v>-627</v>
      </c>
      <c r="C114" s="26">
        <v>12392</v>
      </c>
      <c r="D114" s="26">
        <v>15118</v>
      </c>
      <c r="E114" s="26">
        <v>14003</v>
      </c>
      <c r="F114" s="26">
        <v>11299</v>
      </c>
      <c r="G114" s="27"/>
      <c r="H114" s="7"/>
      <c r="I114" s="28">
        <f t="shared" si="14"/>
        <v>-1611</v>
      </c>
      <c r="J114" s="27">
        <f t="shared" si="14"/>
        <v>3819</v>
      </c>
      <c r="K114" s="7"/>
      <c r="L114" s="171">
        <f t="shared" si="22"/>
        <v>0.39927719144316437</v>
      </c>
      <c r="M114" s="27">
        <f t="shared" ca="1" si="15"/>
        <v>6.4554413987547821E-5</v>
      </c>
      <c r="N114" s="44"/>
      <c r="O114" s="44"/>
      <c r="P114" s="7"/>
      <c r="Q114" s="28">
        <f t="shared" ca="1" si="16"/>
        <v>-1606.7598872145541</v>
      </c>
      <c r="R114" s="27">
        <f t="shared" ca="1" si="17"/>
        <v>3782.0463849047305</v>
      </c>
      <c r="S114" s="7"/>
      <c r="T114" s="28">
        <f t="shared" ca="1" si="18"/>
        <v>0.39038563266787024</v>
      </c>
      <c r="U114" s="27">
        <f t="shared" ca="1" si="19"/>
        <v>0.92293121431853054</v>
      </c>
      <c r="V114" s="7"/>
      <c r="W114" s="28">
        <f t="shared" ca="1" si="20"/>
        <v>0.39124261528834775</v>
      </c>
      <c r="X114" s="27">
        <f t="shared" ca="1" si="24"/>
        <v>196.4501897327533</v>
      </c>
      <c r="Y114" s="7"/>
      <c r="Z114" s="28">
        <f t="shared" si="23"/>
        <v>196.53300000000002</v>
      </c>
      <c r="AA114" s="27">
        <f t="shared" si="21"/>
        <v>3.430147938822016</v>
      </c>
      <c r="AB114" s="7"/>
      <c r="AC114" s="28">
        <f t="shared" ca="1" si="13"/>
        <v>-8.281026724671392E-2</v>
      </c>
      <c r="AD114" s="27"/>
      <c r="AE114" s="7"/>
    </row>
    <row r="115" spans="1:31" s="26" customFormat="1" x14ac:dyDescent="0.25">
      <c r="A115" s="26">
        <v>30</v>
      </c>
      <c r="B115" s="26">
        <v>-622</v>
      </c>
      <c r="C115" s="26">
        <v>12584</v>
      </c>
      <c r="D115" s="26">
        <v>15184</v>
      </c>
      <c r="E115" s="26">
        <v>13817</v>
      </c>
      <c r="F115" s="26">
        <v>11225</v>
      </c>
      <c r="G115" s="27"/>
      <c r="H115" s="7"/>
      <c r="I115" s="28">
        <f t="shared" si="14"/>
        <v>-1233</v>
      </c>
      <c r="J115" s="27">
        <f t="shared" si="14"/>
        <v>3959</v>
      </c>
      <c r="K115" s="7"/>
      <c r="L115" s="171">
        <f t="shared" si="22"/>
        <v>0.30793785635981508</v>
      </c>
      <c r="M115" s="27">
        <f t="shared" ca="1" si="15"/>
        <v>7.2320561598581697E-5</v>
      </c>
      <c r="N115" s="44"/>
      <c r="O115" s="44"/>
      <c r="P115" s="7"/>
      <c r="Q115" s="28">
        <f t="shared" ca="1" si="16"/>
        <v>-1228.7598872145541</v>
      </c>
      <c r="R115" s="27">
        <f t="shared" ca="1" si="17"/>
        <v>3922.0463849047305</v>
      </c>
      <c r="S115" s="7"/>
      <c r="T115" s="28">
        <f t="shared" ca="1" si="18"/>
        <v>0.29854504695081457</v>
      </c>
      <c r="U115" s="27">
        <f t="shared" ca="1" si="19"/>
        <v>0.95709535638730869</v>
      </c>
      <c r="V115" s="7"/>
      <c r="W115" s="28">
        <f t="shared" ca="1" si="20"/>
        <v>0.29943370669047237</v>
      </c>
      <c r="X115" s="27">
        <f t="shared" ca="1" si="24"/>
        <v>190.85010906833293</v>
      </c>
      <c r="Y115" s="7"/>
      <c r="Z115" s="28">
        <f t="shared" si="23"/>
        <v>190.935</v>
      </c>
      <c r="AA115" s="27">
        <f t="shared" si="21"/>
        <v>3.3324444072953732</v>
      </c>
      <c r="AB115" s="7"/>
      <c r="AC115" s="28">
        <f t="shared" ca="1" si="13"/>
        <v>-8.489093166707562E-2</v>
      </c>
      <c r="AD115" s="27"/>
      <c r="AE115" s="7"/>
    </row>
    <row r="116" spans="1:31" s="26" customFormat="1" x14ac:dyDescent="0.25">
      <c r="A116" s="26">
        <v>31</v>
      </c>
      <c r="B116" s="26">
        <v>-637</v>
      </c>
      <c r="C116" s="26">
        <v>12783</v>
      </c>
      <c r="D116" s="26">
        <v>15241</v>
      </c>
      <c r="E116" s="26">
        <v>13618</v>
      </c>
      <c r="F116" s="26">
        <v>11178</v>
      </c>
      <c r="G116" s="27"/>
      <c r="H116" s="7"/>
      <c r="I116" s="28">
        <f t="shared" si="14"/>
        <v>-835</v>
      </c>
      <c r="J116" s="27">
        <f t="shared" si="14"/>
        <v>4063</v>
      </c>
      <c r="K116" s="7"/>
      <c r="L116" s="171">
        <f t="shared" si="22"/>
        <v>0.21135891457766848</v>
      </c>
      <c r="M116" s="27">
        <f t="shared" ca="1" si="15"/>
        <v>7.3986912715539913E-5</v>
      </c>
      <c r="N116" s="44"/>
      <c r="O116" s="44"/>
      <c r="P116" s="7"/>
      <c r="Q116" s="28">
        <f t="shared" ca="1" si="16"/>
        <v>-830.75988721455394</v>
      </c>
      <c r="R116" s="27">
        <f t="shared" ca="1" si="17"/>
        <v>4026.0463849047305</v>
      </c>
      <c r="S116" s="7"/>
      <c r="T116" s="28">
        <f t="shared" ca="1" si="18"/>
        <v>0.20184517098417923</v>
      </c>
      <c r="U116" s="27">
        <f t="shared" ca="1" si="19"/>
        <v>0.9824744333526868</v>
      </c>
      <c r="V116" s="7"/>
      <c r="W116" s="28">
        <f t="shared" ca="1" si="20"/>
        <v>0.20275735002721954</v>
      </c>
      <c r="X116" s="27">
        <f t="shared" ca="1" si="24"/>
        <v>185.13813132765358</v>
      </c>
      <c r="Y116" s="7"/>
      <c r="Z116" s="28">
        <f t="shared" si="23"/>
        <v>185.202</v>
      </c>
      <c r="AA116" s="27">
        <f t="shared" si="21"/>
        <v>3.2323846812785382</v>
      </c>
      <c r="AB116" s="7"/>
      <c r="AC116" s="28">
        <f t="shared" ca="1" si="13"/>
        <v>-6.3868672346416133E-2</v>
      </c>
      <c r="AD116" s="27"/>
      <c r="AE116" s="7"/>
    </row>
    <row r="117" spans="1:31" s="26" customFormat="1" x14ac:dyDescent="0.25">
      <c r="A117" s="26">
        <v>32</v>
      </c>
      <c r="B117" s="26">
        <v>-631</v>
      </c>
      <c r="C117" s="26">
        <v>12982</v>
      </c>
      <c r="D117" s="26">
        <v>15276</v>
      </c>
      <c r="E117" s="26">
        <v>13412</v>
      </c>
      <c r="F117" s="26">
        <v>11144</v>
      </c>
      <c r="G117" s="27"/>
      <c r="H117" s="7"/>
      <c r="I117" s="28">
        <f t="shared" si="14"/>
        <v>-430</v>
      </c>
      <c r="J117" s="27">
        <f t="shared" si="14"/>
        <v>4132</v>
      </c>
      <c r="K117" s="7"/>
      <c r="L117" s="171">
        <f t="shared" si="22"/>
        <v>0.11360204994170824</v>
      </c>
      <c r="M117" s="27">
        <f t="shared" ca="1" si="15"/>
        <v>8.5188064877021356E-5</v>
      </c>
      <c r="N117" s="44"/>
      <c r="O117" s="44"/>
      <c r="P117" s="7"/>
      <c r="Q117" s="28">
        <f t="shared" ca="1" si="16"/>
        <v>-425.759887214554</v>
      </c>
      <c r="R117" s="27">
        <f t="shared" ca="1" si="17"/>
        <v>4095.0463849047305</v>
      </c>
      <c r="S117" s="7"/>
      <c r="T117" s="28">
        <f t="shared" ca="1" si="18"/>
        <v>0.10344454343019101</v>
      </c>
      <c r="U117" s="27">
        <f t="shared" ca="1" si="19"/>
        <v>0.99931247480087038</v>
      </c>
      <c r="V117" s="7"/>
      <c r="W117" s="28">
        <f t="shared" ca="1" si="20"/>
        <v>0.10437231186974642</v>
      </c>
      <c r="X117" s="27">
        <f t="shared" ca="1" si="24"/>
        <v>179.44005540269904</v>
      </c>
      <c r="Y117" s="7"/>
      <c r="Z117" s="28">
        <f t="shared" si="23"/>
        <v>179.523</v>
      </c>
      <c r="AA117" s="27">
        <f t="shared" si="21"/>
        <v>3.1332674330577799</v>
      </c>
      <c r="AB117" s="7"/>
      <c r="AC117" s="28">
        <f t="shared" ca="1" si="13"/>
        <v>-8.2944597300951273E-2</v>
      </c>
      <c r="AD117" s="27"/>
      <c r="AE117" s="7"/>
    </row>
    <row r="118" spans="1:31" s="26" customFormat="1" x14ac:dyDescent="0.25">
      <c r="A118" s="26">
        <v>33</v>
      </c>
      <c r="B118" s="26">
        <v>-603</v>
      </c>
      <c r="C118" s="26">
        <v>13177</v>
      </c>
      <c r="D118" s="26">
        <v>15284</v>
      </c>
      <c r="E118" s="26">
        <v>13221</v>
      </c>
      <c r="F118" s="26">
        <v>11132</v>
      </c>
      <c r="G118" s="27"/>
      <c r="H118" s="7"/>
      <c r="I118" s="28">
        <f t="shared" si="14"/>
        <v>-44</v>
      </c>
      <c r="J118" s="27">
        <f t="shared" si="14"/>
        <v>4152</v>
      </c>
      <c r="K118" s="7"/>
      <c r="L118" s="171">
        <f t="shared" si="22"/>
        <v>1.9127642048604648E-2</v>
      </c>
      <c r="M118" s="27">
        <f t="shared" ca="1" si="15"/>
        <v>7.2848639630889518E-5</v>
      </c>
      <c r="N118" s="44"/>
      <c r="O118" s="44"/>
      <c r="P118" s="7"/>
      <c r="Q118" s="28">
        <f t="shared" ca="1" si="16"/>
        <v>-39.759887214553977</v>
      </c>
      <c r="R118" s="27">
        <f t="shared" ca="1" si="17"/>
        <v>4115.0463849047301</v>
      </c>
      <c r="S118" s="7"/>
      <c r="T118" s="28">
        <f t="shared" ca="1" si="18"/>
        <v>9.660241613303467E-3</v>
      </c>
      <c r="U118" s="27">
        <f t="shared" ca="1" si="19"/>
        <v>1.0041930665249814</v>
      </c>
      <c r="V118" s="7"/>
      <c r="W118" s="28">
        <f t="shared" ca="1" si="20"/>
        <v>1.0592500595126005E-2</v>
      </c>
      <c r="X118" s="27">
        <f t="shared" ca="1" si="24"/>
        <v>174.08181553924999</v>
      </c>
      <c r="Y118" s="7"/>
      <c r="Z118" s="28">
        <f t="shared" si="23"/>
        <v>174.096</v>
      </c>
      <c r="AA118" s="27">
        <f t="shared" si="21"/>
        <v>3.0385484145520478</v>
      </c>
      <c r="AB118" s="7"/>
      <c r="AC118" s="28">
        <f t="shared" ca="1" si="13"/>
        <v>-1.4184460750016115E-2</v>
      </c>
      <c r="AD118" s="27"/>
      <c r="AE118" s="7"/>
    </row>
    <row r="119" spans="1:31" s="26" customFormat="1" x14ac:dyDescent="0.25">
      <c r="A119" s="26">
        <v>34</v>
      </c>
      <c r="B119" s="26">
        <v>-606</v>
      </c>
      <c r="C119" s="26">
        <v>13373</v>
      </c>
      <c r="D119" s="26">
        <v>15283</v>
      </c>
      <c r="E119" s="26">
        <v>13025</v>
      </c>
      <c r="F119" s="26">
        <v>11142</v>
      </c>
      <c r="G119" s="27"/>
      <c r="H119" s="7"/>
      <c r="I119" s="28">
        <f t="shared" si="14"/>
        <v>348</v>
      </c>
      <c r="J119" s="27">
        <f t="shared" si="14"/>
        <v>4141</v>
      </c>
      <c r="K119" s="7"/>
      <c r="L119" s="171">
        <f t="shared" si="22"/>
        <v>-7.5988129739595137E-2</v>
      </c>
      <c r="M119" s="27">
        <f t="shared" ca="1" si="15"/>
        <v>7.5064750888985605E-5</v>
      </c>
      <c r="N119" s="44"/>
      <c r="O119" s="44"/>
      <c r="P119" s="7"/>
      <c r="Q119" s="28">
        <f t="shared" ca="1" si="16"/>
        <v>352.240112785446</v>
      </c>
      <c r="R119" s="27">
        <f t="shared" ca="1" si="17"/>
        <v>4104.0463849047301</v>
      </c>
      <c r="S119" s="7"/>
      <c r="T119" s="28">
        <f t="shared" ca="1" si="18"/>
        <v>-8.5581847278457968E-2</v>
      </c>
      <c r="U119" s="27">
        <f t="shared" ca="1" si="19"/>
        <v>1.0015087410767203</v>
      </c>
      <c r="V119" s="7"/>
      <c r="W119" s="28">
        <f t="shared" ca="1" si="20"/>
        <v>-8.4652121365225069E-2</v>
      </c>
      <c r="X119" s="27">
        <f t="shared" ca="1" si="24"/>
        <v>168.64604798394703</v>
      </c>
      <c r="Y119" s="7"/>
      <c r="Z119" s="28">
        <f t="shared" si="23"/>
        <v>168.642</v>
      </c>
      <c r="AA119" s="27">
        <f t="shared" si="21"/>
        <v>2.943358157148277</v>
      </c>
      <c r="AB119" s="7"/>
      <c r="AC119" s="28">
        <f t="shared" ca="1" si="13"/>
        <v>4.0479839470322077E-3</v>
      </c>
      <c r="AD119" s="27"/>
      <c r="AE119" s="7"/>
    </row>
    <row r="120" spans="1:31" s="26" customFormat="1" x14ac:dyDescent="0.25">
      <c r="A120" s="26">
        <v>35</v>
      </c>
      <c r="B120" s="26">
        <v>-621</v>
      </c>
      <c r="C120" s="26">
        <v>13568</v>
      </c>
      <c r="D120" s="26">
        <v>15252</v>
      </c>
      <c r="E120" s="26">
        <v>12824</v>
      </c>
      <c r="F120" s="26">
        <v>11165</v>
      </c>
      <c r="G120" s="27"/>
      <c r="H120" s="7"/>
      <c r="I120" s="28">
        <f t="shared" si="14"/>
        <v>744</v>
      </c>
      <c r="J120" s="27">
        <f t="shared" si="14"/>
        <v>4087</v>
      </c>
      <c r="K120" s="7"/>
      <c r="L120" s="171">
        <f t="shared" si="22"/>
        <v>-0.17273713220122475</v>
      </c>
      <c r="M120" s="27">
        <f t="shared" ca="1" si="15"/>
        <v>6.6279318983264505E-5</v>
      </c>
      <c r="N120" s="44"/>
      <c r="O120" s="44"/>
      <c r="P120" s="7"/>
      <c r="Q120" s="28">
        <f t="shared" ca="1" si="16"/>
        <v>748.24011278544606</v>
      </c>
      <c r="R120" s="27">
        <f t="shared" ca="1" si="17"/>
        <v>4050.0463849047305</v>
      </c>
      <c r="S120" s="7"/>
      <c r="T120" s="28">
        <f t="shared" ca="1" si="18"/>
        <v>-0.18179579422013536</v>
      </c>
      <c r="U120" s="27">
        <f t="shared" ca="1" si="19"/>
        <v>0.98833114342162021</v>
      </c>
      <c r="V120" s="7"/>
      <c r="W120" s="28">
        <f t="shared" ca="1" si="20"/>
        <v>-0.1808783433508796</v>
      </c>
      <c r="X120" s="27">
        <f t="shared" ca="1" si="24"/>
        <v>163.10631640672489</v>
      </c>
      <c r="Y120" s="7"/>
      <c r="Z120" s="28">
        <f t="shared" si="23"/>
        <v>163.053</v>
      </c>
      <c r="AA120" s="27">
        <f t="shared" si="21"/>
        <v>2.8458117052543139</v>
      </c>
      <c r="AB120" s="7"/>
      <c r="AC120" s="28">
        <f t="shared" ca="1" si="13"/>
        <v>5.3316406724889021E-2</v>
      </c>
      <c r="AD120" s="27"/>
      <c r="AE120" s="7"/>
    </row>
    <row r="121" spans="1:31" s="26" customFormat="1" x14ac:dyDescent="0.25">
      <c r="A121" s="26">
        <v>36</v>
      </c>
      <c r="B121" s="26">
        <v>-632</v>
      </c>
      <c r="C121" s="26">
        <v>13779</v>
      </c>
      <c r="D121" s="26">
        <v>15211</v>
      </c>
      <c r="E121" s="26">
        <v>12632</v>
      </c>
      <c r="F121" s="26">
        <v>11220</v>
      </c>
      <c r="G121" s="27"/>
      <c r="H121" s="7"/>
      <c r="I121" s="28">
        <f t="shared" si="14"/>
        <v>1147</v>
      </c>
      <c r="J121" s="27">
        <f t="shared" si="14"/>
        <v>3991</v>
      </c>
      <c r="K121" s="7"/>
      <c r="L121" s="171">
        <f t="shared" si="22"/>
        <v>-0.26950813293489762</v>
      </c>
      <c r="M121" s="27">
        <f t="shared" ca="1" si="15"/>
        <v>8.6614659876477944E-5</v>
      </c>
      <c r="N121" s="44"/>
      <c r="O121" s="44"/>
      <c r="P121" s="7"/>
      <c r="Q121" s="28">
        <f t="shared" ca="1" si="16"/>
        <v>1151.2401127854459</v>
      </c>
      <c r="R121" s="27">
        <f t="shared" ca="1" si="17"/>
        <v>3954.0463849047305</v>
      </c>
      <c r="S121" s="7"/>
      <c r="T121" s="28">
        <f t="shared" ca="1" si="18"/>
        <v>-0.2797104927491656</v>
      </c>
      <c r="U121" s="27">
        <f t="shared" ca="1" si="19"/>
        <v>0.9649043031458866</v>
      </c>
      <c r="V121" s="7"/>
      <c r="W121" s="28">
        <f t="shared" ca="1" si="20"/>
        <v>-0.27881483266554746</v>
      </c>
      <c r="X121" s="27">
        <f t="shared" ca="1" si="24"/>
        <v>157.36050240146903</v>
      </c>
      <c r="Y121" s="7"/>
      <c r="Z121" s="28">
        <f t="shared" si="23"/>
        <v>157.36500000000001</v>
      </c>
      <c r="AA121" s="27">
        <f t="shared" si="21"/>
        <v>2.7465373774008768</v>
      </c>
      <c r="AB121" s="7"/>
      <c r="AC121" s="28">
        <f t="shared" ca="1" si="13"/>
        <v>-4.4975985309747557E-3</v>
      </c>
      <c r="AD121" s="27"/>
      <c r="AE121" s="7"/>
    </row>
    <row r="122" spans="1:31" s="26" customFormat="1" x14ac:dyDescent="0.25">
      <c r="A122" s="26">
        <v>37</v>
      </c>
      <c r="B122" s="26">
        <v>-629</v>
      </c>
      <c r="C122" s="26">
        <v>13963</v>
      </c>
      <c r="D122" s="26">
        <v>15136</v>
      </c>
      <c r="E122" s="26">
        <v>12428</v>
      </c>
      <c r="F122" s="26">
        <v>11276</v>
      </c>
      <c r="G122" s="27"/>
      <c r="H122" s="7"/>
      <c r="I122" s="28">
        <f t="shared" si="14"/>
        <v>1535</v>
      </c>
      <c r="J122" s="27">
        <f t="shared" si="14"/>
        <v>3860</v>
      </c>
      <c r="K122" s="7"/>
      <c r="L122" s="171">
        <f t="shared" si="22"/>
        <v>-0.36318618526967655</v>
      </c>
      <c r="M122" s="27">
        <f t="shared" ca="1" si="15"/>
        <v>9.8577030978034172E-5</v>
      </c>
      <c r="N122" s="44"/>
      <c r="O122" s="44"/>
      <c r="P122" s="7"/>
      <c r="Q122" s="28">
        <f t="shared" ca="1" si="16"/>
        <v>1539.2401127854459</v>
      </c>
      <c r="R122" s="27">
        <f t="shared" ca="1" si="17"/>
        <v>3823.0463849047305</v>
      </c>
      <c r="S122" s="7"/>
      <c r="T122" s="28">
        <f t="shared" ca="1" si="18"/>
        <v>-0.37398072359101109</v>
      </c>
      <c r="U122" s="27">
        <f t="shared" ca="1" si="19"/>
        <v>0.93293642735295845</v>
      </c>
      <c r="V122" s="7"/>
      <c r="W122" s="28">
        <f t="shared" ca="1" si="20"/>
        <v>-0.37311478189649316</v>
      </c>
      <c r="X122" s="27">
        <f t="shared" ca="1" si="24"/>
        <v>151.67922256849999</v>
      </c>
      <c r="Y122" s="7"/>
      <c r="Z122" s="28">
        <f t="shared" si="23"/>
        <v>151.70400000000001</v>
      </c>
      <c r="AA122" s="27">
        <f t="shared" si="21"/>
        <v>2.6477342884454775</v>
      </c>
      <c r="AB122" s="7"/>
      <c r="AC122" s="28">
        <f t="shared" ca="1" si="13"/>
        <v>-2.4777431500012881E-2</v>
      </c>
      <c r="AD122" s="27"/>
      <c r="AE122" s="7"/>
    </row>
    <row r="123" spans="1:31" s="26" customFormat="1" x14ac:dyDescent="0.25">
      <c r="A123" s="26">
        <v>38</v>
      </c>
      <c r="B123" s="26">
        <v>-640</v>
      </c>
      <c r="C123" s="26">
        <v>14147</v>
      </c>
      <c r="D123" s="26">
        <v>15048</v>
      </c>
      <c r="E123" s="26">
        <v>12244</v>
      </c>
      <c r="F123" s="26">
        <v>11368</v>
      </c>
      <c r="G123" s="27"/>
      <c r="H123" s="7"/>
      <c r="I123" s="28">
        <f t="shared" si="14"/>
        <v>1903</v>
      </c>
      <c r="J123" s="27">
        <f t="shared" si="14"/>
        <v>3680</v>
      </c>
      <c r="K123" s="7"/>
      <c r="L123" s="171">
        <f t="shared" si="22"/>
        <v>-0.45486113861705263</v>
      </c>
      <c r="M123" s="27">
        <f t="shared" ca="1" si="15"/>
        <v>5.9373204730369514E-5</v>
      </c>
      <c r="N123" s="44"/>
      <c r="O123" s="44"/>
      <c r="P123" s="7"/>
      <c r="Q123" s="28">
        <f t="shared" ca="1" si="16"/>
        <v>1907.2401127854459</v>
      </c>
      <c r="R123" s="27">
        <f t="shared" ca="1" si="17"/>
        <v>3643.0463849047305</v>
      </c>
      <c r="S123" s="7"/>
      <c r="T123" s="28">
        <f t="shared" ca="1" si="18"/>
        <v>-0.46339166418327693</v>
      </c>
      <c r="U123" s="27">
        <f t="shared" ca="1" si="19"/>
        <v>0.88901110183595788</v>
      </c>
      <c r="V123" s="7"/>
      <c r="W123" s="28">
        <f t="shared" ca="1" si="20"/>
        <v>-0.46256653962740696</v>
      </c>
      <c r="X123" s="27">
        <f t="shared" ca="1" si="24"/>
        <v>145.98879313451374</v>
      </c>
      <c r="Y123" s="7"/>
      <c r="Z123" s="28">
        <f t="shared" si="23"/>
        <v>145.94400000000002</v>
      </c>
      <c r="AA123" s="27">
        <f t="shared" si="21"/>
        <v>2.5472033235306046</v>
      </c>
      <c r="AB123" s="7"/>
      <c r="AC123" s="28">
        <f t="shared" ca="1" si="13"/>
        <v>4.4793134513724908E-2</v>
      </c>
      <c r="AD123" s="27"/>
      <c r="AE123" s="7"/>
    </row>
    <row r="124" spans="1:31" s="26" customFormat="1" x14ac:dyDescent="0.25">
      <c r="A124" s="26">
        <v>39</v>
      </c>
      <c r="B124" s="26">
        <v>-629</v>
      </c>
      <c r="C124" s="26">
        <v>14327</v>
      </c>
      <c r="D124" s="26">
        <v>14949</v>
      </c>
      <c r="E124" s="26">
        <v>12067</v>
      </c>
      <c r="F124" s="26">
        <v>11471</v>
      </c>
      <c r="G124" s="27"/>
      <c r="H124" s="7"/>
      <c r="I124" s="28">
        <f t="shared" si="14"/>
        <v>2260</v>
      </c>
      <c r="J124" s="27">
        <f t="shared" si="14"/>
        <v>3478</v>
      </c>
      <c r="K124" s="7"/>
      <c r="L124" s="171">
        <f t="shared" si="22"/>
        <v>-0.54048997796932763</v>
      </c>
      <c r="M124" s="27">
        <f t="shared" ca="1" si="15"/>
        <v>7.8511874277264931E-5</v>
      </c>
      <c r="N124" s="44"/>
      <c r="O124" s="44"/>
      <c r="P124" s="7"/>
      <c r="Q124" s="28">
        <f t="shared" ca="1" si="16"/>
        <v>2264.2401127854459</v>
      </c>
      <c r="R124" s="27">
        <f t="shared" ca="1" si="17"/>
        <v>3441.0463849047305</v>
      </c>
      <c r="S124" s="7"/>
      <c r="T124" s="28">
        <f t="shared" ca="1" si="18"/>
        <v>-0.55012999513827399</v>
      </c>
      <c r="U124" s="27">
        <f t="shared" ca="1" si="19"/>
        <v>0.83971712542243504</v>
      </c>
      <c r="V124" s="7"/>
      <c r="W124" s="28">
        <f t="shared" ca="1" si="20"/>
        <v>-0.54935067062155662</v>
      </c>
      <c r="X124" s="27">
        <f t="shared" ca="1" si="24"/>
        <v>140.28438573648396</v>
      </c>
      <c r="Y124" s="7"/>
      <c r="Z124" s="28">
        <f t="shared" si="23"/>
        <v>140.28300000000002</v>
      </c>
      <c r="AA124" s="27">
        <f t="shared" si="21"/>
        <v>2.4484002345752054</v>
      </c>
      <c r="AB124" s="7"/>
      <c r="AC124" s="28">
        <f t="shared" ca="1" si="13"/>
        <v>1.3857364839395814E-3</v>
      </c>
      <c r="AD124" s="27"/>
      <c r="AE124" s="7"/>
    </row>
    <row r="125" spans="1:31" s="26" customFormat="1" x14ac:dyDescent="0.25">
      <c r="A125" s="26">
        <v>40</v>
      </c>
      <c r="B125" s="26">
        <v>-618</v>
      </c>
      <c r="C125" s="26">
        <v>14494</v>
      </c>
      <c r="D125" s="26">
        <v>14836</v>
      </c>
      <c r="E125" s="26">
        <v>11907</v>
      </c>
      <c r="F125" s="26">
        <v>11591</v>
      </c>
      <c r="G125" s="27"/>
      <c r="H125" s="7"/>
      <c r="I125" s="28">
        <f t="shared" si="14"/>
        <v>2587</v>
      </c>
      <c r="J125" s="27">
        <f t="shared" si="14"/>
        <v>3245</v>
      </c>
      <c r="K125" s="7"/>
      <c r="L125" s="171">
        <f t="shared" si="22"/>
        <v>-0.61949135460946436</v>
      </c>
      <c r="M125" s="27">
        <f t="shared" ca="1" si="15"/>
        <v>8.7638271529729057E-5</v>
      </c>
      <c r="N125" s="44"/>
      <c r="O125" s="44"/>
      <c r="P125" s="7"/>
      <c r="Q125" s="28">
        <f t="shared" ca="1" si="16"/>
        <v>2591.2401127854459</v>
      </c>
      <c r="R125" s="27">
        <f t="shared" ca="1" si="17"/>
        <v>3208.0463849047305</v>
      </c>
      <c r="S125" s="7"/>
      <c r="T125" s="28">
        <f t="shared" ca="1" si="18"/>
        <v>-0.62957939071890145</v>
      </c>
      <c r="U125" s="27">
        <f t="shared" ca="1" si="19"/>
        <v>0.7828582318365398</v>
      </c>
      <c r="V125" s="7"/>
      <c r="W125" s="28">
        <f t="shared" ca="1" si="20"/>
        <v>-0.62885288608298562</v>
      </c>
      <c r="X125" s="27">
        <f t="shared" ca="1" si="24"/>
        <v>134.70331552346926</v>
      </c>
      <c r="Y125" s="7"/>
      <c r="Z125" s="28">
        <f t="shared" si="23"/>
        <v>134.721</v>
      </c>
      <c r="AA125" s="27">
        <f t="shared" si="21"/>
        <v>2.3513250215792807</v>
      </c>
      <c r="AB125" s="7"/>
      <c r="AC125" s="28">
        <f t="shared" ca="1" si="13"/>
        <v>-1.7684476530746451E-2</v>
      </c>
      <c r="AD125" s="27"/>
      <c r="AE125" s="7"/>
    </row>
    <row r="126" spans="1:31" s="26" customFormat="1" x14ac:dyDescent="0.25">
      <c r="A126" s="26">
        <v>41</v>
      </c>
      <c r="B126" s="26">
        <v>-618</v>
      </c>
      <c r="C126" s="26">
        <v>14641</v>
      </c>
      <c r="D126" s="26">
        <v>14695</v>
      </c>
      <c r="E126" s="26">
        <v>11758</v>
      </c>
      <c r="F126" s="26">
        <v>11722</v>
      </c>
      <c r="G126" s="27"/>
      <c r="H126" s="7"/>
      <c r="I126" s="28">
        <f t="shared" si="14"/>
        <v>2883</v>
      </c>
      <c r="J126" s="27">
        <f t="shared" si="14"/>
        <v>2973</v>
      </c>
      <c r="K126" s="7"/>
      <c r="L126" s="171">
        <f t="shared" si="22"/>
        <v>-0.69265947740426859</v>
      </c>
      <c r="M126" s="27">
        <f t="shared" ca="1" si="15"/>
        <v>6.6790677667688311E-5</v>
      </c>
      <c r="N126" s="44"/>
      <c r="O126" s="44"/>
      <c r="P126" s="7"/>
      <c r="Q126" s="28">
        <f t="shared" ca="1" si="16"/>
        <v>2887.2401127854459</v>
      </c>
      <c r="R126" s="27">
        <f t="shared" ca="1" si="17"/>
        <v>2936.0463849047305</v>
      </c>
      <c r="S126" s="7"/>
      <c r="T126" s="28">
        <f t="shared" ca="1" si="18"/>
        <v>-0.70149688641268049</v>
      </c>
      <c r="U126" s="27">
        <f t="shared" ca="1" si="19"/>
        <v>0.71648218438862787</v>
      </c>
      <c r="V126" s="7"/>
      <c r="W126" s="28">
        <f t="shared" ca="1" si="20"/>
        <v>-0.70083203377713554</v>
      </c>
      <c r="X126" s="27">
        <f t="shared" ca="1" si="24"/>
        <v>129.11010758160631</v>
      </c>
      <c r="Y126" s="7"/>
      <c r="Z126" s="28">
        <f t="shared" si="23"/>
        <v>129.15899999999999</v>
      </c>
      <c r="AA126" s="27">
        <f t="shared" si="21"/>
        <v>2.254249808583356</v>
      </c>
      <c r="AB126" s="7"/>
      <c r="AC126" s="28">
        <f t="shared" ca="1" si="13"/>
        <v>-4.8892418393677417E-2</v>
      </c>
      <c r="AD126" s="27"/>
      <c r="AE126" s="7"/>
    </row>
    <row r="127" spans="1:31" s="26" customFormat="1" x14ac:dyDescent="0.25">
      <c r="A127" s="26">
        <v>42</v>
      </c>
      <c r="B127" s="26">
        <v>-602</v>
      </c>
      <c r="C127" s="26">
        <v>14777</v>
      </c>
      <c r="D127" s="26">
        <v>14557</v>
      </c>
      <c r="E127" s="26">
        <v>11624</v>
      </c>
      <c r="F127" s="26">
        <v>11869</v>
      </c>
      <c r="G127" s="27"/>
      <c r="H127" s="7"/>
      <c r="I127" s="28">
        <f t="shared" si="14"/>
        <v>3153</v>
      </c>
      <c r="J127" s="27">
        <f t="shared" si="14"/>
        <v>2688</v>
      </c>
      <c r="K127" s="7"/>
      <c r="L127" s="171">
        <f t="shared" si="22"/>
        <v>-0.75766751029968959</v>
      </c>
      <c r="M127" s="27">
        <f t="shared" ca="1" si="15"/>
        <v>7.7960710331709108E-5</v>
      </c>
      <c r="N127" s="44"/>
      <c r="O127" s="44"/>
      <c r="P127" s="7"/>
      <c r="Q127" s="28">
        <f t="shared" ca="1" si="16"/>
        <v>3157.2401127854459</v>
      </c>
      <c r="R127" s="27">
        <f t="shared" ca="1" si="17"/>
        <v>2651.0463849047305</v>
      </c>
      <c r="S127" s="7"/>
      <c r="T127" s="28">
        <f t="shared" ca="1" si="18"/>
        <v>-0.767097304782006</v>
      </c>
      <c r="U127" s="27">
        <f t="shared" ca="1" si="19"/>
        <v>0.64693375232004358</v>
      </c>
      <c r="V127" s="7"/>
      <c r="W127" s="28">
        <f t="shared" ca="1" si="20"/>
        <v>-0.76649704654638506</v>
      </c>
      <c r="X127" s="27">
        <f t="shared" ca="1" si="24"/>
        <v>123.64227958116095</v>
      </c>
      <c r="Y127" s="7"/>
      <c r="Z127" s="28">
        <f t="shared" si="23"/>
        <v>123.74099999999999</v>
      </c>
      <c r="AA127" s="27">
        <f t="shared" si="21"/>
        <v>2.1596878697103028</v>
      </c>
      <c r="AB127" s="7"/>
      <c r="AC127" s="28">
        <f t="shared" ca="1" si="13"/>
        <v>-9.8720418839036483E-2</v>
      </c>
      <c r="AD127" s="27"/>
      <c r="AE127" s="7"/>
    </row>
    <row r="128" spans="1:31" s="26" customFormat="1" x14ac:dyDescent="0.25">
      <c r="A128" s="26">
        <v>43</v>
      </c>
      <c r="B128" s="26">
        <v>-626</v>
      </c>
      <c r="C128" s="26">
        <v>14898</v>
      </c>
      <c r="D128" s="26">
        <v>14396</v>
      </c>
      <c r="E128" s="26">
        <v>11504</v>
      </c>
      <c r="F128" s="26">
        <v>12028</v>
      </c>
      <c r="G128" s="27"/>
      <c r="H128" s="7"/>
      <c r="I128" s="28">
        <f t="shared" si="14"/>
        <v>3394</v>
      </c>
      <c r="J128" s="27">
        <f t="shared" si="14"/>
        <v>2368</v>
      </c>
      <c r="K128" s="7"/>
      <c r="L128" s="171">
        <f t="shared" si="22"/>
        <v>-0.81807946117519237</v>
      </c>
      <c r="M128" s="27">
        <f t="shared" ca="1" si="15"/>
        <v>4.9625732833850339E-5</v>
      </c>
      <c r="N128" s="44"/>
      <c r="O128" s="44"/>
      <c r="P128" s="7"/>
      <c r="Q128" s="28">
        <f t="shared" ca="1" si="16"/>
        <v>3398.2401127854459</v>
      </c>
      <c r="R128" s="27">
        <f t="shared" ca="1" si="17"/>
        <v>2331.0463849047305</v>
      </c>
      <c r="S128" s="7"/>
      <c r="T128" s="28">
        <f t="shared" ca="1" si="18"/>
        <v>-0.82565175228944099</v>
      </c>
      <c r="U128" s="27">
        <f t="shared" ca="1" si="19"/>
        <v>0.56884428473426485</v>
      </c>
      <c r="V128" s="7"/>
      <c r="W128" s="28">
        <f t="shared" ca="1" si="20"/>
        <v>-0.82512401459140339</v>
      </c>
      <c r="X128" s="27">
        <f t="shared" ca="1" si="24"/>
        <v>118.060024519791</v>
      </c>
      <c r="Y128" s="7"/>
      <c r="Z128" s="28">
        <f t="shared" si="23"/>
        <v>118.10699999999999</v>
      </c>
      <c r="AA128" s="27">
        <f t="shared" si="21"/>
        <v>2.0613560196529428</v>
      </c>
      <c r="AB128" s="7"/>
      <c r="AC128" s="28">
        <f t="shared" ca="1" si="13"/>
        <v>-4.6975480208985232E-2</v>
      </c>
      <c r="AD128" s="27"/>
      <c r="AE128" s="7"/>
    </row>
    <row r="129" spans="1:31" s="26" customFormat="1" x14ac:dyDescent="0.25">
      <c r="A129" s="26">
        <v>44</v>
      </c>
      <c r="B129" s="26">
        <v>-631</v>
      </c>
      <c r="C129" s="26">
        <v>15001</v>
      </c>
      <c r="D129" s="26">
        <v>14216</v>
      </c>
      <c r="E129" s="26">
        <v>11392</v>
      </c>
      <c r="F129" s="26">
        <v>12203</v>
      </c>
      <c r="G129" s="27"/>
      <c r="H129" s="7"/>
      <c r="I129" s="28">
        <f t="shared" si="14"/>
        <v>3609</v>
      </c>
      <c r="J129" s="27">
        <f t="shared" si="14"/>
        <v>2013</v>
      </c>
      <c r="K129" s="7"/>
      <c r="L129" s="171">
        <f t="shared" si="22"/>
        <v>-0.87097380626736687</v>
      </c>
      <c r="M129" s="27">
        <f t="shared" ca="1" si="15"/>
        <v>4.1835353821580936E-5</v>
      </c>
      <c r="N129" s="44"/>
      <c r="O129" s="44"/>
      <c r="P129" s="7"/>
      <c r="Q129" s="28">
        <f t="shared" ca="1" si="16"/>
        <v>3613.2401127854459</v>
      </c>
      <c r="R129" s="27">
        <f t="shared" ca="1" si="17"/>
        <v>1976.0463849047305</v>
      </c>
      <c r="S129" s="7"/>
      <c r="T129" s="28">
        <f t="shared" ca="1" si="18"/>
        <v>-0.87788912247242235</v>
      </c>
      <c r="U129" s="27">
        <f t="shared" ca="1" si="19"/>
        <v>0.48221378163129153</v>
      </c>
      <c r="V129" s="7"/>
      <c r="W129" s="28">
        <f t="shared" ca="1" si="20"/>
        <v>-0.87744183176372825</v>
      </c>
      <c r="X129" s="27">
        <f t="shared" ca="1" si="24"/>
        <v>112.26924496272193</v>
      </c>
      <c r="Y129" s="7"/>
      <c r="Z129" s="28">
        <f t="shared" si="23"/>
        <v>112.42799999999998</v>
      </c>
      <c r="AA129" s="27">
        <f t="shared" si="21"/>
        <v>1.9622387714321845</v>
      </c>
      <c r="AB129" s="7"/>
      <c r="AC129" s="28">
        <f t="shared" ca="1" si="13"/>
        <v>-0.15875503727805551</v>
      </c>
      <c r="AD129" s="27"/>
      <c r="AE129" s="7"/>
    </row>
    <row r="130" spans="1:31" s="26" customFormat="1" x14ac:dyDescent="0.25">
      <c r="A130" s="26">
        <v>45</v>
      </c>
      <c r="B130" s="26">
        <v>-625</v>
      </c>
      <c r="C130" s="26">
        <v>15099</v>
      </c>
      <c r="D130" s="26">
        <v>14041</v>
      </c>
      <c r="E130" s="26">
        <v>11310</v>
      </c>
      <c r="F130" s="26">
        <v>12384</v>
      </c>
      <c r="G130" s="27"/>
      <c r="H130" s="7"/>
      <c r="I130" s="28">
        <f t="shared" si="14"/>
        <v>3789</v>
      </c>
      <c r="J130" s="27">
        <f t="shared" si="14"/>
        <v>1657</v>
      </c>
      <c r="K130" s="7"/>
      <c r="L130" s="171">
        <f t="shared" si="22"/>
        <v>-0.91493853701332073</v>
      </c>
      <c r="M130" s="27">
        <f t="shared" ca="1" si="15"/>
        <v>3.9911777499361644E-5</v>
      </c>
      <c r="N130" s="44"/>
      <c r="O130" s="44"/>
      <c r="P130" s="7"/>
      <c r="Q130" s="28">
        <f t="shared" ca="1" si="16"/>
        <v>3793.2401127854459</v>
      </c>
      <c r="R130" s="27">
        <f t="shared" ca="1" si="17"/>
        <v>1620.0463849047305</v>
      </c>
      <c r="S130" s="7"/>
      <c r="T130" s="28">
        <f t="shared" ca="1" si="18"/>
        <v>-0.92162273471863931</v>
      </c>
      <c r="U130" s="27">
        <f t="shared" ca="1" si="19"/>
        <v>0.39533924894211264</v>
      </c>
      <c r="V130" s="7"/>
      <c r="W130" s="28">
        <f t="shared" ca="1" si="20"/>
        <v>-0.92125611388260864</v>
      </c>
      <c r="X130" s="27">
        <f t="shared" ca="1" si="24"/>
        <v>106.7031214539544</v>
      </c>
      <c r="Y130" s="7"/>
      <c r="Z130" s="28">
        <f t="shared" si="23"/>
        <v>106.80299999999998</v>
      </c>
      <c r="AA130" s="27">
        <f t="shared" si="21"/>
        <v>1.8640640010075036</v>
      </c>
      <c r="AB130" s="7"/>
      <c r="AC130" s="28">
        <f t="shared" ca="1" si="13"/>
        <v>-9.9878546045587768E-2</v>
      </c>
      <c r="AD130" s="27"/>
      <c r="AE130" s="7"/>
    </row>
    <row r="131" spans="1:31" s="26" customFormat="1" x14ac:dyDescent="0.25">
      <c r="A131" s="26">
        <v>46</v>
      </c>
      <c r="B131" s="26">
        <v>-632</v>
      </c>
      <c r="C131" s="26">
        <v>15169</v>
      </c>
      <c r="D131" s="26">
        <v>13850</v>
      </c>
      <c r="E131" s="26">
        <v>11244</v>
      </c>
      <c r="F131" s="26">
        <v>12578</v>
      </c>
      <c r="G131" s="27"/>
      <c r="H131" s="7"/>
      <c r="I131" s="28">
        <f t="shared" si="14"/>
        <v>3925</v>
      </c>
      <c r="J131" s="27">
        <f t="shared" si="14"/>
        <v>1272</v>
      </c>
      <c r="K131" s="7"/>
      <c r="L131" s="171">
        <f t="shared" si="22"/>
        <v>-0.9504343641559716</v>
      </c>
      <c r="M131" s="27">
        <f t="shared" ca="1" si="15"/>
        <v>1.5619557414852923E-5</v>
      </c>
      <c r="N131" s="44"/>
      <c r="O131" s="44"/>
      <c r="P131" s="7"/>
      <c r="Q131" s="28">
        <f t="shared" ca="1" si="16"/>
        <v>3929.2401127854459</v>
      </c>
      <c r="R131" s="27">
        <f t="shared" ca="1" si="17"/>
        <v>1235.0463849047305</v>
      </c>
      <c r="S131" s="7"/>
      <c r="T131" s="28">
        <f t="shared" ca="1" si="18"/>
        <v>-0.95466590841578114</v>
      </c>
      <c r="U131" s="27">
        <f t="shared" ca="1" si="19"/>
        <v>0.30138785825297254</v>
      </c>
      <c r="V131" s="7"/>
      <c r="W131" s="28">
        <f t="shared" ca="1" si="20"/>
        <v>-0.95438652273260449</v>
      </c>
      <c r="X131" s="27">
        <f t="shared" ca="1" si="24"/>
        <v>101.00317906578385</v>
      </c>
      <c r="Y131" s="7"/>
      <c r="Z131" s="28">
        <f t="shared" si="23"/>
        <v>101.11499999999998</v>
      </c>
      <c r="AA131" s="27">
        <f t="shared" si="21"/>
        <v>1.764789673154066</v>
      </c>
      <c r="AB131" s="7"/>
      <c r="AC131" s="28">
        <f t="shared" ca="1" si="13"/>
        <v>-0.11182093421612649</v>
      </c>
      <c r="AD131" s="27"/>
      <c r="AE131" s="7"/>
    </row>
    <row r="132" spans="1:31" s="26" customFormat="1" x14ac:dyDescent="0.25">
      <c r="A132" s="26">
        <v>47</v>
      </c>
      <c r="B132" s="26">
        <v>-631</v>
      </c>
      <c r="C132" s="26">
        <v>15213</v>
      </c>
      <c r="D132" s="26">
        <v>13646</v>
      </c>
      <c r="E132" s="26">
        <v>11184</v>
      </c>
      <c r="F132" s="26">
        <v>12766</v>
      </c>
      <c r="G132" s="27"/>
      <c r="H132" s="7"/>
      <c r="I132" s="28">
        <f t="shared" si="14"/>
        <v>4029</v>
      </c>
      <c r="J132" s="27">
        <f t="shared" si="14"/>
        <v>880</v>
      </c>
      <c r="K132" s="7"/>
      <c r="L132" s="171">
        <f t="shared" si="22"/>
        <v>-0.97653716337041263</v>
      </c>
      <c r="M132" s="27">
        <f t="shared" ca="1" si="15"/>
        <v>1.028155437442752E-5</v>
      </c>
      <c r="N132" s="44"/>
      <c r="O132" s="44"/>
      <c r="P132" s="7"/>
      <c r="Q132" s="28">
        <f t="shared" ca="1" si="16"/>
        <v>4033.2401127854459</v>
      </c>
      <c r="R132" s="27">
        <f t="shared" ca="1" si="17"/>
        <v>843.04638490473053</v>
      </c>
      <c r="S132" s="7"/>
      <c r="T132" s="28">
        <f t="shared" ca="1" si="18"/>
        <v>-0.97993421771359535</v>
      </c>
      <c r="U132" s="27">
        <f t="shared" ca="1" si="19"/>
        <v>0.20572826046039355</v>
      </c>
      <c r="V132" s="7"/>
      <c r="W132" s="28">
        <f t="shared" ca="1" si="20"/>
        <v>-0.97974364966765881</v>
      </c>
      <c r="X132" s="27">
        <f t="shared" ca="1" si="24"/>
        <v>95.336242742124398</v>
      </c>
      <c r="Y132" s="7"/>
      <c r="Z132" s="28">
        <f t="shared" si="23"/>
        <v>95.435999999999979</v>
      </c>
      <c r="AA132" s="27">
        <f t="shared" si="21"/>
        <v>1.6656724249333081</v>
      </c>
      <c r="AB132" s="7"/>
      <c r="AC132" s="28">
        <f t="shared" ca="1" si="13"/>
        <v>-9.9757257875580763E-2</v>
      </c>
      <c r="AD132" s="27"/>
      <c r="AE132" s="7"/>
    </row>
    <row r="133" spans="1:31" s="26" customFormat="1" x14ac:dyDescent="0.25">
      <c r="A133" s="26">
        <v>48</v>
      </c>
      <c r="B133" s="26">
        <v>-635</v>
      </c>
      <c r="C133" s="26">
        <v>15255</v>
      </c>
      <c r="D133" s="26">
        <v>13455</v>
      </c>
      <c r="E133" s="26">
        <v>11162</v>
      </c>
      <c r="F133" s="26">
        <v>12977</v>
      </c>
      <c r="G133" s="27"/>
      <c r="H133" s="7"/>
      <c r="I133" s="28">
        <f t="shared" si="14"/>
        <v>4093</v>
      </c>
      <c r="J133" s="27">
        <f t="shared" si="14"/>
        <v>478</v>
      </c>
      <c r="K133" s="7"/>
      <c r="L133" s="171">
        <f t="shared" si="22"/>
        <v>-0.99312782077145267</v>
      </c>
      <c r="M133" s="27">
        <f t="shared" ca="1" si="15"/>
        <v>5.0924088454148212E-6</v>
      </c>
      <c r="N133" s="44"/>
      <c r="O133" s="44"/>
      <c r="P133" s="7"/>
      <c r="Q133" s="28">
        <f t="shared" ca="1" si="16"/>
        <v>4097.2401127854464</v>
      </c>
      <c r="R133" s="27">
        <f t="shared" ca="1" si="17"/>
        <v>441.04638490473053</v>
      </c>
      <c r="S133" s="7"/>
      <c r="T133" s="28">
        <f t="shared" ca="1" si="18"/>
        <v>-0.99548394651225036</v>
      </c>
      <c r="U133" s="27">
        <f t="shared" ca="1" si="19"/>
        <v>0.10762836680575895</v>
      </c>
      <c r="V133" s="7"/>
      <c r="W133" s="28">
        <f t="shared" ca="1" si="20"/>
        <v>-0.9953844573938212</v>
      </c>
      <c r="X133" s="27">
        <f t="shared" ca="1" si="24"/>
        <v>89.648736113356904</v>
      </c>
      <c r="Y133" s="7"/>
      <c r="Z133" s="28">
        <f t="shared" si="23"/>
        <v>89.720999999999975</v>
      </c>
      <c r="AA133" s="27">
        <f t="shared" si="21"/>
        <v>1.565926858181832</v>
      </c>
      <c r="AB133" s="7"/>
      <c r="AC133" s="28">
        <f t="shared" ca="1" si="13"/>
        <v>-7.2263886643071373E-2</v>
      </c>
      <c r="AD133" s="27"/>
      <c r="AE133" s="7"/>
    </row>
    <row r="134" spans="1:31" s="26" customFormat="1" x14ac:dyDescent="0.25">
      <c r="A134" s="26">
        <v>49</v>
      </c>
      <c r="B134" s="26">
        <v>-604</v>
      </c>
      <c r="C134" s="26">
        <v>15266</v>
      </c>
      <c r="D134" s="26">
        <v>13262</v>
      </c>
      <c r="E134" s="26">
        <v>11153</v>
      </c>
      <c r="F134" s="26">
        <v>13166</v>
      </c>
      <c r="G134" s="27"/>
      <c r="H134" s="7"/>
      <c r="I134" s="28">
        <f t="shared" si="14"/>
        <v>4113</v>
      </c>
      <c r="J134" s="27">
        <f t="shared" si="14"/>
        <v>96</v>
      </c>
      <c r="K134" s="7"/>
      <c r="L134" s="171">
        <f t="shared" si="22"/>
        <v>-0.99974851459203173</v>
      </c>
      <c r="M134" s="27">
        <f t="shared" ca="1" si="15"/>
        <v>3.3846379764966361E-7</v>
      </c>
      <c r="N134" s="44"/>
      <c r="O134" s="44"/>
      <c r="P134" s="7"/>
      <c r="Q134" s="28">
        <f t="shared" ca="1" si="16"/>
        <v>4117.2401127854464</v>
      </c>
      <c r="R134" s="27">
        <f t="shared" ca="1" si="17"/>
        <v>59.046384904730523</v>
      </c>
      <c r="S134" s="7"/>
      <c r="T134" s="28">
        <f t="shared" ca="1" si="18"/>
        <v>-1.0003432367618301</v>
      </c>
      <c r="U134" s="27">
        <f t="shared" ca="1" si="19"/>
        <v>1.4409064875235536E-2</v>
      </c>
      <c r="V134" s="7"/>
      <c r="W134" s="28">
        <f t="shared" ca="1" si="20"/>
        <v>-1.0003302910075469</v>
      </c>
      <c r="X134" s="27">
        <f t="shared" ca="1" si="24"/>
        <v>84.302715484769692</v>
      </c>
      <c r="Y134" s="7"/>
      <c r="Z134" s="28">
        <f t="shared" si="23"/>
        <v>84.284999999999968</v>
      </c>
      <c r="AA134" s="27">
        <f t="shared" si="21"/>
        <v>1.4710507600434202</v>
      </c>
      <c r="AB134" s="7"/>
      <c r="AC134" s="28">
        <f t="shared" ca="1" si="13"/>
        <v>1.7715484769723844E-2</v>
      </c>
      <c r="AD134" s="27"/>
      <c r="AE134" s="7"/>
    </row>
    <row r="135" spans="1:31" s="26" customFormat="1" x14ac:dyDescent="0.25">
      <c r="A135" s="26">
        <v>50</v>
      </c>
      <c r="B135" s="26">
        <v>-609</v>
      </c>
      <c r="C135" s="26">
        <v>15255</v>
      </c>
      <c r="D135" s="26">
        <v>13063</v>
      </c>
      <c r="E135" s="26">
        <v>11155</v>
      </c>
      <c r="F135" s="26">
        <v>13356</v>
      </c>
      <c r="G135" s="27"/>
      <c r="H135" s="7"/>
      <c r="I135" s="28">
        <f t="shared" si="14"/>
        <v>4100</v>
      </c>
      <c r="J135" s="27">
        <f t="shared" si="14"/>
        <v>-293</v>
      </c>
      <c r="K135" s="7"/>
      <c r="L135" s="171">
        <f t="shared" si="22"/>
        <v>-0.99731958778477148</v>
      </c>
      <c r="M135" s="27">
        <f t="shared" ca="1" si="15"/>
        <v>3.5652477510161368E-9</v>
      </c>
      <c r="N135" s="44"/>
      <c r="O135" s="44"/>
      <c r="P135" s="7"/>
      <c r="Q135" s="28">
        <f t="shared" ca="1" si="16"/>
        <v>4104.2401127854464</v>
      </c>
      <c r="R135" s="27">
        <f t="shared" ca="1" si="17"/>
        <v>-329.95361509526947</v>
      </c>
      <c r="S135" s="7"/>
      <c r="T135" s="28">
        <f t="shared" ca="1" si="18"/>
        <v>-0.99718469809960331</v>
      </c>
      <c r="U135" s="27">
        <f t="shared" ca="1" si="19"/>
        <v>-8.051844415872679E-2</v>
      </c>
      <c r="V135" s="7"/>
      <c r="W135" s="28">
        <f t="shared" ca="1" si="20"/>
        <v>-0.99725987808915162</v>
      </c>
      <c r="X135" s="27">
        <f t="shared" ca="1" si="24"/>
        <v>78.861436694634165</v>
      </c>
      <c r="Y135" s="7"/>
      <c r="Z135" s="28">
        <f t="shared" si="23"/>
        <v>78.803999999999974</v>
      </c>
      <c r="AA135" s="27">
        <f t="shared" si="21"/>
        <v>1.375389263741611</v>
      </c>
      <c r="AB135" s="7"/>
      <c r="AC135" s="28">
        <f t="shared" ca="1" si="13"/>
        <v>5.7436694634191099E-2</v>
      </c>
      <c r="AD135" s="27"/>
      <c r="AE135" s="7"/>
    </row>
    <row r="136" spans="1:31" s="26" customFormat="1" x14ac:dyDescent="0.25">
      <c r="A136" s="26">
        <v>51</v>
      </c>
      <c r="B136" s="26">
        <v>-632</v>
      </c>
      <c r="C136" s="26">
        <v>15230</v>
      </c>
      <c r="D136" s="26">
        <v>12860</v>
      </c>
      <c r="E136" s="26">
        <v>11183</v>
      </c>
      <c r="F136" s="26">
        <v>13556</v>
      </c>
      <c r="G136" s="27"/>
      <c r="H136" s="7"/>
      <c r="I136" s="28">
        <f t="shared" si="14"/>
        <v>4047</v>
      </c>
      <c r="J136" s="27">
        <f t="shared" si="14"/>
        <v>-696</v>
      </c>
      <c r="K136" s="7"/>
      <c r="L136" s="171">
        <f t="shared" si="22"/>
        <v>-0.98515729940580088</v>
      </c>
      <c r="M136" s="27">
        <f t="shared" ca="1" si="15"/>
        <v>4.6682680822147203E-7</v>
      </c>
      <c r="N136" s="44"/>
      <c r="O136" s="44"/>
      <c r="P136" s="7"/>
      <c r="Q136" s="28">
        <f t="shared" ca="1" si="16"/>
        <v>4051.2401127854459</v>
      </c>
      <c r="R136" s="27">
        <f t="shared" ca="1" si="17"/>
        <v>-732.95361509526947</v>
      </c>
      <c r="S136" s="7"/>
      <c r="T136" s="28">
        <f t="shared" ca="1" si="18"/>
        <v>-0.98430757893821708</v>
      </c>
      <c r="U136" s="27">
        <f t="shared" ca="1" si="19"/>
        <v>-0.17886236739956693</v>
      </c>
      <c r="V136" s="7"/>
      <c r="W136" s="28">
        <f t="shared" ca="1" si="20"/>
        <v>-0.98447405215317452</v>
      </c>
      <c r="X136" s="27">
        <f t="shared" ca="1" si="24"/>
        <v>73.180108274788722</v>
      </c>
      <c r="Y136" s="7"/>
      <c r="Z136" s="28">
        <f t="shared" si="23"/>
        <v>73.115999999999971</v>
      </c>
      <c r="AA136" s="27">
        <f t="shared" si="21"/>
        <v>1.2761149358881736</v>
      </c>
      <c r="AB136" s="7"/>
      <c r="AC136" s="28">
        <f t="shared" ca="1" si="13"/>
        <v>6.4108274788750919E-2</v>
      </c>
      <c r="AD136" s="27"/>
      <c r="AE136" s="7"/>
    </row>
    <row r="137" spans="1:31" s="26" customFormat="1" x14ac:dyDescent="0.25">
      <c r="A137" s="26">
        <v>52</v>
      </c>
      <c r="B137" s="26">
        <v>-627</v>
      </c>
      <c r="C137" s="26">
        <v>15183</v>
      </c>
      <c r="D137" s="26">
        <v>12667</v>
      </c>
      <c r="E137" s="26">
        <v>11235</v>
      </c>
      <c r="F137" s="26">
        <v>13758</v>
      </c>
      <c r="G137" s="27"/>
      <c r="H137" s="7"/>
      <c r="I137" s="28">
        <f t="shared" si="14"/>
        <v>3948</v>
      </c>
      <c r="J137" s="27">
        <f t="shared" si="14"/>
        <v>-1091</v>
      </c>
      <c r="K137" s="7"/>
      <c r="L137" s="171">
        <f t="shared" si="22"/>
        <v>-0.9635044131006012</v>
      </c>
      <c r="M137" s="27">
        <f t="shared" ca="1" si="15"/>
        <v>8.9662616158593846E-6</v>
      </c>
      <c r="N137" s="44"/>
      <c r="O137" s="44"/>
      <c r="P137" s="7"/>
      <c r="Q137" s="28">
        <f t="shared" ca="1" si="16"/>
        <v>3952.2401127854459</v>
      </c>
      <c r="R137" s="27">
        <f t="shared" ca="1" si="17"/>
        <v>-1127.9536150952695</v>
      </c>
      <c r="S137" s="7"/>
      <c r="T137" s="28">
        <f t="shared" ca="1" si="18"/>
        <v>-0.96025409220279767</v>
      </c>
      <c r="U137" s="27">
        <f t="shared" ca="1" si="19"/>
        <v>-0.27525405395076263</v>
      </c>
      <c r="V137" s="7"/>
      <c r="W137" s="28">
        <f t="shared" ca="1" si="20"/>
        <v>-0.9605100414443335</v>
      </c>
      <c r="X137" s="27">
        <f t="shared" ca="1" si="24"/>
        <v>67.4867142556148</v>
      </c>
      <c r="Y137" s="7"/>
      <c r="Z137" s="28">
        <f t="shared" si="23"/>
        <v>67.472999999999971</v>
      </c>
      <c r="AA137" s="27">
        <f t="shared" si="21"/>
        <v>1.1776260061981334</v>
      </c>
      <c r="AB137" s="7"/>
      <c r="AC137" s="28">
        <f t="shared" ca="1" si="13"/>
        <v>1.3714255614829085E-2</v>
      </c>
      <c r="AD137" s="27"/>
      <c r="AE137" s="7"/>
    </row>
    <row r="138" spans="1:31" s="26" customFormat="1" x14ac:dyDescent="0.25">
      <c r="A138" s="26">
        <v>53</v>
      </c>
      <c r="B138" s="26">
        <v>-622</v>
      </c>
      <c r="C138" s="26">
        <v>15119</v>
      </c>
      <c r="D138" s="26">
        <v>12474</v>
      </c>
      <c r="E138" s="26">
        <v>11301</v>
      </c>
      <c r="F138" s="26">
        <v>13946</v>
      </c>
      <c r="G138" s="27"/>
      <c r="H138" s="7"/>
      <c r="I138" s="28">
        <f t="shared" si="14"/>
        <v>3818</v>
      </c>
      <c r="J138" s="27">
        <f t="shared" si="14"/>
        <v>-1472</v>
      </c>
      <c r="K138" s="7"/>
      <c r="L138" s="171">
        <f t="shared" si="22"/>
        <v>-0.93279636777992214</v>
      </c>
      <c r="M138" s="27">
        <f t="shared" ca="1" si="15"/>
        <v>1.432934284816172E-5</v>
      </c>
      <c r="N138" s="44"/>
      <c r="O138" s="44"/>
      <c r="P138" s="7"/>
      <c r="Q138" s="28">
        <f t="shared" ca="1" si="16"/>
        <v>3822.2401127854459</v>
      </c>
      <c r="R138" s="27">
        <f t="shared" ca="1" si="17"/>
        <v>-1508.9536150952695</v>
      </c>
      <c r="S138" s="7"/>
      <c r="T138" s="28">
        <f t="shared" ca="1" si="18"/>
        <v>-0.92866870558052983</v>
      </c>
      <c r="U138" s="27">
        <f t="shared" ca="1" si="19"/>
        <v>-0.36822932629508048</v>
      </c>
      <c r="V138" s="7"/>
      <c r="W138" s="28">
        <f t="shared" ca="1" si="20"/>
        <v>-0.92901095593335092</v>
      </c>
      <c r="X138" s="27">
        <f t="shared" ca="1" si="24"/>
        <v>61.855723834969297</v>
      </c>
      <c r="Y138" s="7"/>
      <c r="Z138" s="28">
        <f t="shared" si="23"/>
        <v>61.874999999999972</v>
      </c>
      <c r="AA138" s="27">
        <f t="shared" si="21"/>
        <v>1.0799224746714911</v>
      </c>
      <c r="AB138" s="7"/>
      <c r="AC138" s="28">
        <f t="shared" ca="1" si="13"/>
        <v>-1.9276165030674974E-2</v>
      </c>
      <c r="AD138" s="27"/>
      <c r="AE138" s="7"/>
    </row>
    <row r="139" spans="1:31" s="26" customFormat="1" x14ac:dyDescent="0.25">
      <c r="A139" s="26">
        <v>54</v>
      </c>
      <c r="B139" s="26">
        <v>-640</v>
      </c>
      <c r="C139" s="26">
        <v>15037</v>
      </c>
      <c r="D139" s="26">
        <v>12294</v>
      </c>
      <c r="E139" s="26">
        <v>11394</v>
      </c>
      <c r="F139" s="26">
        <v>14136</v>
      </c>
      <c r="G139" s="27"/>
      <c r="H139" s="7"/>
      <c r="I139" s="28">
        <f t="shared" si="14"/>
        <v>3643</v>
      </c>
      <c r="J139" s="27">
        <f t="shared" si="14"/>
        <v>-1842</v>
      </c>
      <c r="K139" s="7"/>
      <c r="L139" s="171">
        <f t="shared" si="22"/>
        <v>-0.89191594617235836</v>
      </c>
      <c r="M139" s="27">
        <f t="shared" ca="1" si="15"/>
        <v>2.8515338865602845E-5</v>
      </c>
      <c r="N139" s="44"/>
      <c r="O139" s="44"/>
      <c r="P139" s="7"/>
      <c r="Q139" s="28">
        <f t="shared" ca="1" si="16"/>
        <v>3647.2401127854459</v>
      </c>
      <c r="R139" s="27">
        <f t="shared" ca="1" si="17"/>
        <v>-1878.9536150952695</v>
      </c>
      <c r="S139" s="7"/>
      <c r="T139" s="28">
        <f t="shared" ca="1" si="18"/>
        <v>-0.88614991589670777</v>
      </c>
      <c r="U139" s="27">
        <f t="shared" ca="1" si="19"/>
        <v>-0.4585202731911372</v>
      </c>
      <c r="V139" s="7"/>
      <c r="W139" s="28">
        <f t="shared" ca="1" si="20"/>
        <v>-0.88657597062320059</v>
      </c>
      <c r="X139" s="27">
        <f t="shared" ca="1" si="24"/>
        <v>56.130318788267516</v>
      </c>
      <c r="Y139" s="7"/>
      <c r="Z139" s="28">
        <f t="shared" si="23"/>
        <v>56.114999999999974</v>
      </c>
      <c r="AA139" s="27">
        <f t="shared" si="21"/>
        <v>0.97939150975661748</v>
      </c>
      <c r="AB139" s="7"/>
      <c r="AC139" s="28">
        <f t="shared" ca="1" si="13"/>
        <v>1.5318788267542516E-2</v>
      </c>
      <c r="AD139" s="27"/>
      <c r="AE139" s="7"/>
    </row>
    <row r="140" spans="1:31" s="26" customFormat="1" x14ac:dyDescent="0.25">
      <c r="A140" s="26">
        <v>55</v>
      </c>
      <c r="B140" s="26">
        <v>-631</v>
      </c>
      <c r="C140" s="26">
        <v>14922</v>
      </c>
      <c r="D140" s="26">
        <v>12110</v>
      </c>
      <c r="E140" s="26">
        <v>11488</v>
      </c>
      <c r="F140" s="26">
        <v>14303</v>
      </c>
      <c r="G140" s="27"/>
      <c r="H140" s="7"/>
      <c r="I140" s="28">
        <f t="shared" si="14"/>
        <v>3434</v>
      </c>
      <c r="J140" s="27">
        <f t="shared" si="14"/>
        <v>-2193</v>
      </c>
      <c r="K140" s="7"/>
      <c r="L140" s="171">
        <f t="shared" si="22"/>
        <v>-0.84279075035947071</v>
      </c>
      <c r="M140" s="27">
        <f t="shared" ca="1" si="15"/>
        <v>4.7815377872493856E-5</v>
      </c>
      <c r="N140" s="44"/>
      <c r="O140" s="44"/>
      <c r="P140" s="7"/>
      <c r="Q140" s="28">
        <f t="shared" ca="1" si="16"/>
        <v>3438.2401127854459</v>
      </c>
      <c r="R140" s="27">
        <f t="shared" ca="1" si="17"/>
        <v>-2229.9536150952695</v>
      </c>
      <c r="S140" s="7"/>
      <c r="T140" s="28">
        <f t="shared" ca="1" si="18"/>
        <v>-0.83537033278860029</v>
      </c>
      <c r="U140" s="27">
        <f t="shared" ca="1" si="19"/>
        <v>-0.54417465794928832</v>
      </c>
      <c r="V140" s="7"/>
      <c r="W140" s="28">
        <f t="shared" ca="1" si="20"/>
        <v>-0.83587588392023315</v>
      </c>
      <c r="X140" s="27">
        <f t="shared" ca="1" si="24"/>
        <v>50.412402433313105</v>
      </c>
      <c r="Y140" s="7"/>
      <c r="Z140" s="28">
        <f t="shared" si="23"/>
        <v>50.435999999999972</v>
      </c>
      <c r="AA140" s="27">
        <f t="shared" si="21"/>
        <v>0.88027426153585953</v>
      </c>
      <c r="AB140" s="7"/>
      <c r="AC140" s="28">
        <f t="shared" ca="1" si="13"/>
        <v>-2.3597566686866855E-2</v>
      </c>
      <c r="AD140" s="27"/>
      <c r="AE140" s="7"/>
    </row>
    <row r="141" spans="1:31" s="26" customFormat="1" x14ac:dyDescent="0.25">
      <c r="A141" s="26">
        <v>56</v>
      </c>
      <c r="B141" s="26">
        <v>-627</v>
      </c>
      <c r="C141" s="26">
        <v>14815</v>
      </c>
      <c r="D141" s="26">
        <v>11948</v>
      </c>
      <c r="E141" s="26">
        <v>11614</v>
      </c>
      <c r="F141" s="26">
        <v>14472</v>
      </c>
      <c r="G141" s="27"/>
      <c r="H141" s="7"/>
      <c r="I141" s="28">
        <f t="shared" si="14"/>
        <v>3201</v>
      </c>
      <c r="J141" s="27">
        <f t="shared" si="14"/>
        <v>-2524</v>
      </c>
      <c r="K141" s="7"/>
      <c r="L141" s="171">
        <f t="shared" si="22"/>
        <v>-0.78578133447229315</v>
      </c>
      <c r="M141" s="27">
        <f t="shared" ca="1" si="15"/>
        <v>4.1489302513597284E-5</v>
      </c>
      <c r="N141" s="44"/>
      <c r="O141" s="44"/>
      <c r="P141" s="7"/>
      <c r="Q141" s="28">
        <f t="shared" ca="1" si="16"/>
        <v>3205.2401127854459</v>
      </c>
      <c r="R141" s="27">
        <f t="shared" ca="1" si="17"/>
        <v>-2560.9536150952695</v>
      </c>
      <c r="S141" s="7"/>
      <c r="T141" s="28">
        <f t="shared" ca="1" si="18"/>
        <v>-0.7787596013809972</v>
      </c>
      <c r="U141" s="27">
        <f t="shared" ca="1" si="19"/>
        <v>-0.62494845098332819</v>
      </c>
      <c r="V141" s="7"/>
      <c r="W141" s="28">
        <f t="shared" ca="1" si="20"/>
        <v>-0.77934011544841286</v>
      </c>
      <c r="X141" s="27">
        <f t="shared" ca="1" si="24"/>
        <v>44.751536852433787</v>
      </c>
      <c r="Y141" s="7"/>
      <c r="Z141" s="28">
        <f t="shared" si="23"/>
        <v>44.792999999999971</v>
      </c>
      <c r="AA141" s="27">
        <f t="shared" si="21"/>
        <v>0.78178533184581955</v>
      </c>
      <c r="AB141" s="7"/>
      <c r="AC141" s="28">
        <f t="shared" ca="1" si="13"/>
        <v>-4.1463147566183522E-2</v>
      </c>
      <c r="AD141" s="27"/>
      <c r="AE141" s="7"/>
    </row>
    <row r="142" spans="1:31" s="26" customFormat="1" x14ac:dyDescent="0.25">
      <c r="A142" s="26">
        <v>57</v>
      </c>
      <c r="B142" s="26">
        <v>-614</v>
      </c>
      <c r="C142" s="26">
        <v>14679</v>
      </c>
      <c r="D142" s="26">
        <v>11799</v>
      </c>
      <c r="E142" s="26">
        <v>11745</v>
      </c>
      <c r="F142" s="26">
        <v>14620</v>
      </c>
      <c r="G142" s="27"/>
      <c r="H142" s="7"/>
      <c r="I142" s="28">
        <f t="shared" si="14"/>
        <v>2934</v>
      </c>
      <c r="J142" s="27">
        <f t="shared" si="14"/>
        <v>-2821</v>
      </c>
      <c r="K142" s="7"/>
      <c r="L142" s="171">
        <f t="shared" si="22"/>
        <v>-0.72256910631424043</v>
      </c>
      <c r="M142" s="27">
        <f t="shared" ca="1" si="15"/>
        <v>6.453324932367599E-5</v>
      </c>
      <c r="N142" s="44"/>
      <c r="O142" s="44"/>
      <c r="P142" s="7"/>
      <c r="Q142" s="28">
        <f t="shared" ca="1" si="16"/>
        <v>2938.2401127854459</v>
      </c>
      <c r="R142" s="27">
        <f t="shared" ca="1" si="17"/>
        <v>-2857.9536150952695</v>
      </c>
      <c r="S142" s="7"/>
      <c r="T142" s="28">
        <f t="shared" ca="1" si="18"/>
        <v>-0.71388807654910869</v>
      </c>
      <c r="U142" s="27">
        <f t="shared" ca="1" si="19"/>
        <v>-0.69742523808637913</v>
      </c>
      <c r="V142" s="7"/>
      <c r="W142" s="28">
        <f t="shared" ca="1" si="20"/>
        <v>-0.71453584736636155</v>
      </c>
      <c r="X142" s="27">
        <f t="shared" ca="1" si="24"/>
        <v>39.17176167778382</v>
      </c>
      <c r="Y142" s="7"/>
      <c r="Z142" s="28">
        <f t="shared" si="23"/>
        <v>39.266999999999967</v>
      </c>
      <c r="AA142" s="27">
        <f t="shared" si="21"/>
        <v>0.68533843738061273</v>
      </c>
      <c r="AB142" s="7"/>
      <c r="AC142" s="28">
        <f t="shared" ca="1" si="13"/>
        <v>-9.5238322216147253E-2</v>
      </c>
      <c r="AD142" s="27"/>
      <c r="AE142" s="7"/>
    </row>
    <row r="143" spans="1:31" s="26" customFormat="1" x14ac:dyDescent="0.25">
      <c r="A143" s="26">
        <v>58</v>
      </c>
      <c r="B143" s="26">
        <v>-603</v>
      </c>
      <c r="C143" s="26">
        <v>14537</v>
      </c>
      <c r="D143" s="26">
        <v>11665</v>
      </c>
      <c r="E143" s="26">
        <v>11890</v>
      </c>
      <c r="F143" s="26">
        <v>14755</v>
      </c>
      <c r="G143" s="27"/>
      <c r="H143" s="7"/>
      <c r="I143" s="28">
        <f t="shared" si="14"/>
        <v>2647</v>
      </c>
      <c r="J143" s="27">
        <f t="shared" si="14"/>
        <v>-3090</v>
      </c>
      <c r="K143" s="7"/>
      <c r="L143" s="171">
        <f t="shared" si="22"/>
        <v>-0.65394892695824125</v>
      </c>
      <c r="M143" s="27">
        <f t="shared" ca="1" si="15"/>
        <v>8.2500586657869215E-5</v>
      </c>
      <c r="N143" s="44"/>
      <c r="O143" s="44"/>
      <c r="P143" s="7"/>
      <c r="Q143" s="28">
        <f t="shared" ca="1" si="16"/>
        <v>2651.2401127854459</v>
      </c>
      <c r="R143" s="27">
        <f t="shared" ca="1" si="17"/>
        <v>-3126.9536150952695</v>
      </c>
      <c r="S143" s="7"/>
      <c r="T143" s="28">
        <f t="shared" ca="1" si="18"/>
        <v>-0.64415726146764052</v>
      </c>
      <c r="U143" s="27">
        <f t="shared" ca="1" si="19"/>
        <v>-0.76306919677567442</v>
      </c>
      <c r="V143" s="7"/>
      <c r="W143" s="28">
        <f t="shared" ca="1" si="20"/>
        <v>-0.64486594360155336</v>
      </c>
      <c r="X143" s="27">
        <f t="shared" ca="1" si="24"/>
        <v>33.678451086220718</v>
      </c>
      <c r="Y143" s="7"/>
      <c r="Z143" s="28">
        <f t="shared" si="23"/>
        <v>33.839999999999968</v>
      </c>
      <c r="AA143" s="27">
        <f t="shared" si="21"/>
        <v>0.59061941887488056</v>
      </c>
      <c r="AB143" s="7"/>
      <c r="AC143" s="28">
        <f t="shared" ca="1" si="13"/>
        <v>-0.1615489137792494</v>
      </c>
      <c r="AD143" s="27"/>
      <c r="AE143" s="7"/>
    </row>
    <row r="144" spans="1:31" s="26" customFormat="1" x14ac:dyDescent="0.25">
      <c r="A144" s="26">
        <v>59</v>
      </c>
      <c r="B144" s="26">
        <v>-618</v>
      </c>
      <c r="C144" s="26">
        <v>14385</v>
      </c>
      <c r="D144" s="26">
        <v>11546</v>
      </c>
      <c r="E144" s="26">
        <v>12055</v>
      </c>
      <c r="F144" s="26">
        <v>14882</v>
      </c>
      <c r="G144" s="27"/>
      <c r="H144" s="7"/>
      <c r="I144" s="28">
        <f t="shared" si="14"/>
        <v>2330</v>
      </c>
      <c r="J144" s="27">
        <f t="shared" si="14"/>
        <v>-3336</v>
      </c>
      <c r="K144" s="7"/>
      <c r="L144" s="171">
        <f t="shared" si="22"/>
        <v>-0.57754420745491875</v>
      </c>
      <c r="M144" s="27">
        <f t="shared" ca="1" si="15"/>
        <v>9.2974271990759581E-5</v>
      </c>
      <c r="N144" s="44"/>
      <c r="O144" s="44"/>
      <c r="P144" s="7"/>
      <c r="Q144" s="28">
        <f t="shared" ca="1" si="16"/>
        <v>2334.2401127854459</v>
      </c>
      <c r="R144" s="27">
        <f t="shared" ca="1" si="17"/>
        <v>-3372.9536150952695</v>
      </c>
      <c r="S144" s="7"/>
      <c r="T144" s="28">
        <f t="shared" ca="1" si="18"/>
        <v>-0.56713751101180276</v>
      </c>
      <c r="U144" s="27">
        <f t="shared" ca="1" si="19"/>
        <v>-0.82310047498224181</v>
      </c>
      <c r="V144" s="7"/>
      <c r="W144" s="28">
        <f t="shared" ca="1" si="20"/>
        <v>-0.56790189072133446</v>
      </c>
      <c r="X144" s="27">
        <f t="shared" ca="1" si="24"/>
        <v>28.081376608907135</v>
      </c>
      <c r="Y144" s="7"/>
      <c r="Z144" s="28">
        <f t="shared" si="23"/>
        <v>28.27799999999997</v>
      </c>
      <c r="AA144" s="27">
        <f t="shared" si="21"/>
        <v>0.49354420587895603</v>
      </c>
      <c r="AB144" s="7"/>
      <c r="AC144" s="28">
        <f t="shared" ca="1" si="13"/>
        <v>-0.19662339109283522</v>
      </c>
      <c r="AD144" s="27"/>
      <c r="AE144" s="7"/>
    </row>
    <row r="145" spans="1:31" s="26" customFormat="1" x14ac:dyDescent="0.25">
      <c r="A145" s="26">
        <v>60</v>
      </c>
      <c r="B145" s="26">
        <v>-644</v>
      </c>
      <c r="C145" s="26">
        <v>14215</v>
      </c>
      <c r="D145" s="26">
        <v>11445</v>
      </c>
      <c r="E145" s="26">
        <v>12237</v>
      </c>
      <c r="F145" s="26">
        <v>14998</v>
      </c>
      <c r="G145" s="27"/>
      <c r="H145" s="7"/>
      <c r="I145" s="28">
        <f t="shared" si="14"/>
        <v>1978</v>
      </c>
      <c r="J145" s="27">
        <f t="shared" si="14"/>
        <v>-3553</v>
      </c>
      <c r="K145" s="7"/>
      <c r="L145" s="171">
        <f t="shared" si="22"/>
        <v>-0.4921501055017985</v>
      </c>
      <c r="M145" s="27">
        <f t="shared" ca="1" si="15"/>
        <v>9.4528934211266153E-5</v>
      </c>
      <c r="N145" s="44"/>
      <c r="O145" s="44"/>
      <c r="P145" s="7"/>
      <c r="Q145" s="28">
        <f t="shared" ca="1" si="16"/>
        <v>1982.2401127854459</v>
      </c>
      <c r="R145" s="27">
        <f t="shared" ca="1" si="17"/>
        <v>-3589.9536150952695</v>
      </c>
      <c r="S145" s="7"/>
      <c r="T145" s="28">
        <f t="shared" ca="1" si="18"/>
        <v>-0.48161400261920068</v>
      </c>
      <c r="U145" s="27">
        <f t="shared" ca="1" si="19"/>
        <v>-0.87605489518884805</v>
      </c>
      <c r="V145" s="7"/>
      <c r="W145" s="28">
        <f t="shared" ca="1" si="20"/>
        <v>-0.48242750635284321</v>
      </c>
      <c r="X145" s="27">
        <f t="shared" ca="1" si="24"/>
        <v>22.318244400532194</v>
      </c>
      <c r="Y145" s="7"/>
      <c r="Z145" s="28">
        <f t="shared" si="23"/>
        <v>22.481999999999971</v>
      </c>
      <c r="AA145" s="27">
        <f t="shared" si="21"/>
        <v>0.39238492243336459</v>
      </c>
      <c r="AB145" s="7"/>
      <c r="AC145" s="28">
        <f t="shared" ca="1" si="13"/>
        <v>-0.16375559946777685</v>
      </c>
      <c r="AD145" s="27"/>
      <c r="AE145" s="7"/>
    </row>
    <row r="146" spans="1:31" s="26" customFormat="1" x14ac:dyDescent="0.25">
      <c r="A146" s="26">
        <v>61</v>
      </c>
      <c r="B146" s="26">
        <v>-635</v>
      </c>
      <c r="C146" s="26">
        <v>14019</v>
      </c>
      <c r="D146" s="26">
        <v>11335</v>
      </c>
      <c r="E146" s="26">
        <v>12406</v>
      </c>
      <c r="F146" s="26">
        <v>15070</v>
      </c>
      <c r="G146" s="27"/>
      <c r="H146" s="7"/>
      <c r="I146" s="28">
        <f t="shared" si="14"/>
        <v>1613</v>
      </c>
      <c r="J146" s="27">
        <f t="shared" si="14"/>
        <v>-3735</v>
      </c>
      <c r="K146" s="7"/>
      <c r="L146" s="171">
        <f t="shared" si="22"/>
        <v>-0.40301825050982659</v>
      </c>
      <c r="M146" s="27">
        <f t="shared" ca="1" si="15"/>
        <v>8.5222396515055156E-5</v>
      </c>
      <c r="N146" s="44"/>
      <c r="O146" s="44"/>
      <c r="P146" s="7"/>
      <c r="Q146" s="28">
        <f t="shared" ca="1" si="16"/>
        <v>1617.2401127854459</v>
      </c>
      <c r="R146" s="27">
        <f t="shared" ca="1" si="17"/>
        <v>-3771.9536150952695</v>
      </c>
      <c r="S146" s="7"/>
      <c r="T146" s="28">
        <f t="shared" ca="1" si="18"/>
        <v>-0.39293195556437177</v>
      </c>
      <c r="U146" s="27">
        <f t="shared" ca="1" si="19"/>
        <v>-0.92046827987825974</v>
      </c>
      <c r="V146" s="7"/>
      <c r="W146" s="28">
        <f t="shared" ca="1" si="20"/>
        <v>-0.39378665278705643</v>
      </c>
      <c r="X146" s="27">
        <f t="shared" ca="1" si="24"/>
        <v>16.639248730568852</v>
      </c>
      <c r="Y146" s="7"/>
      <c r="Z146" s="28">
        <f t="shared" si="23"/>
        <v>16.766999999999971</v>
      </c>
      <c r="AA146" s="27">
        <f t="shared" si="21"/>
        <v>0.29263935568188876</v>
      </c>
      <c r="AB146" s="7"/>
      <c r="AC146" s="28">
        <f t="shared" ca="1" si="13"/>
        <v>-0.12775126943111914</v>
      </c>
      <c r="AD146" s="27"/>
      <c r="AE146" s="7"/>
    </row>
    <row r="147" spans="1:31" s="26" customFormat="1" x14ac:dyDescent="0.25">
      <c r="A147" s="26">
        <v>62</v>
      </c>
      <c r="B147" s="26">
        <v>-621</v>
      </c>
      <c r="C147" s="26">
        <v>13839</v>
      </c>
      <c r="D147" s="26">
        <v>11274</v>
      </c>
      <c r="E147" s="26">
        <v>12603</v>
      </c>
      <c r="F147" s="26">
        <v>15152</v>
      </c>
      <c r="G147" s="27"/>
      <c r="H147" s="7"/>
      <c r="I147" s="28">
        <f t="shared" si="14"/>
        <v>1236</v>
      </c>
      <c r="J147" s="27">
        <f t="shared" si="14"/>
        <v>-3878</v>
      </c>
      <c r="K147" s="7"/>
      <c r="L147" s="171">
        <f t="shared" si="22"/>
        <v>-0.31197013241444987</v>
      </c>
      <c r="M147" s="27">
        <f t="shared" ca="1" si="15"/>
        <v>9.5038008887456181E-5</v>
      </c>
      <c r="N147" s="44"/>
      <c r="O147" s="44"/>
      <c r="P147" s="7"/>
      <c r="Q147" s="28">
        <f t="shared" ca="1" si="16"/>
        <v>1240.2401127854459</v>
      </c>
      <c r="R147" s="27">
        <f t="shared" ca="1" si="17"/>
        <v>-3914.9536150952695</v>
      </c>
      <c r="S147" s="7"/>
      <c r="T147" s="28">
        <f t="shared" ca="1" si="18"/>
        <v>-0.30133433435979512</v>
      </c>
      <c r="U147" s="27">
        <f t="shared" ca="1" si="19"/>
        <v>-0.95536451070565465</v>
      </c>
      <c r="V147" s="7"/>
      <c r="W147" s="28">
        <f t="shared" ca="1" si="20"/>
        <v>-0.30222138844984314</v>
      </c>
      <c r="X147" s="27">
        <f t="shared" ca="1" si="24"/>
        <v>11.031788095097795</v>
      </c>
      <c r="Y147" s="7"/>
      <c r="Z147" s="28">
        <f t="shared" si="23"/>
        <v>11.177999999999972</v>
      </c>
      <c r="AA147" s="27">
        <f t="shared" si="21"/>
        <v>0.19509290378792568</v>
      </c>
      <c r="AB147" s="7"/>
      <c r="AC147" s="28">
        <f t="shared" ca="1" si="13"/>
        <v>-0.14621190490217728</v>
      </c>
      <c r="AD147" s="27"/>
      <c r="AE147" s="7"/>
    </row>
    <row r="148" spans="1:31" s="26" customFormat="1" x14ac:dyDescent="0.25">
      <c r="A148" s="26">
        <v>63</v>
      </c>
      <c r="B148" s="26">
        <v>-636</v>
      </c>
      <c r="C148" s="26">
        <v>13634</v>
      </c>
      <c r="D148" s="26">
        <v>11220</v>
      </c>
      <c r="E148" s="26">
        <v>12797</v>
      </c>
      <c r="F148" s="26">
        <v>15201</v>
      </c>
      <c r="G148" s="27"/>
      <c r="H148" s="7"/>
      <c r="I148" s="28">
        <f t="shared" si="14"/>
        <v>837</v>
      </c>
      <c r="J148" s="27">
        <f t="shared" si="14"/>
        <v>-3981</v>
      </c>
      <c r="K148" s="7"/>
      <c r="L148" s="171">
        <f t="shared" si="22"/>
        <v>-0.21565572359629762</v>
      </c>
      <c r="M148" s="27">
        <f t="shared" ca="1" si="15"/>
        <v>1.0720289265407614E-4</v>
      </c>
      <c r="N148" s="44"/>
      <c r="O148" s="44"/>
      <c r="P148" s="7"/>
      <c r="Q148" s="28">
        <f t="shared" ca="1" si="16"/>
        <v>841.24011278544606</v>
      </c>
      <c r="R148" s="27">
        <f t="shared" ca="1" si="17"/>
        <v>-4017.9536150952695</v>
      </c>
      <c r="S148" s="7"/>
      <c r="T148" s="28">
        <f t="shared" ca="1" si="18"/>
        <v>-0.20439149388068079</v>
      </c>
      <c r="U148" s="27">
        <f t="shared" ca="1" si="19"/>
        <v>-0.98049955808482714</v>
      </c>
      <c r="V148" s="7"/>
      <c r="W148" s="28">
        <f t="shared" ca="1" si="20"/>
        <v>-0.20530184062158344</v>
      </c>
      <c r="X148" s="27">
        <f t="shared" ca="1" si="24"/>
        <v>5.3034895799495416</v>
      </c>
      <c r="Y148" s="7"/>
      <c r="Z148" s="28">
        <f t="shared" si="23"/>
        <v>5.4539999999999731</v>
      </c>
      <c r="AA148" s="27">
        <f t="shared" si="21"/>
        <v>9.5190257403770254E-2</v>
      </c>
      <c r="AB148" s="7"/>
      <c r="AC148" s="28">
        <f t="shared" ref="AC148:AC149" ca="1" si="25">X148-Z148</f>
        <v>-0.15051042005043147</v>
      </c>
      <c r="AD148" s="27"/>
      <c r="AE148" s="7"/>
    </row>
    <row r="149" spans="1:31" s="26" customFormat="1" x14ac:dyDescent="0.25">
      <c r="A149" s="26">
        <v>64</v>
      </c>
      <c r="B149" s="26">
        <v>-635</v>
      </c>
      <c r="C149" s="26">
        <v>13435</v>
      </c>
      <c r="D149" s="26">
        <v>11181</v>
      </c>
      <c r="E149" s="26">
        <v>12999</v>
      </c>
      <c r="F149" s="26">
        <v>15231</v>
      </c>
      <c r="G149" s="27"/>
      <c r="H149" s="7"/>
      <c r="I149" s="28">
        <f t="shared" ref="I149:J149" si="26">C149-E149</f>
        <v>436</v>
      </c>
      <c r="J149" s="27">
        <f t="shared" si="26"/>
        <v>-4050</v>
      </c>
      <c r="K149" s="7"/>
      <c r="L149" s="171">
        <f t="shared" si="22"/>
        <v>-0.11734673983588312</v>
      </c>
      <c r="M149" s="27">
        <f t="shared" ref="M149" ca="1" si="27">(W149-L149)^2</f>
        <v>8.9455256536432725E-5</v>
      </c>
      <c r="N149" s="44"/>
      <c r="O149" s="44"/>
      <c r="P149" s="7"/>
      <c r="Q149" s="28">
        <f t="shared" ref="Q149" ca="1" si="28">I149-$J$4</f>
        <v>440.240112785446</v>
      </c>
      <c r="R149" s="27">
        <f t="shared" ref="R149" ca="1" si="29">J149-$J$3</f>
        <v>-4086.9536150952695</v>
      </c>
      <c r="S149" s="7"/>
      <c r="T149" s="28">
        <f t="shared" ref="T149" ca="1" si="30">Q149/$J$7</f>
        <v>-0.10696272437660849</v>
      </c>
      <c r="U149" s="27">
        <f t="shared" ref="U149" ca="1" si="31">R149/$J$6</f>
        <v>-0.99733759953301071</v>
      </c>
      <c r="V149" s="7"/>
      <c r="W149" s="28">
        <f t="shared" ref="W149" ca="1" si="32">(T149-U149*SIN(-$J$11*PI()/180))/(COS(-$J$11*PI()/180))</f>
        <v>-0.10788866093282713</v>
      </c>
      <c r="X149" s="27">
        <f ca="1">IF(MOD(ATAN2(U149,W149)*180/PI()-$J$9+360,360)&gt;5,MOD(ATAN2(U149,W149)*180/PI()-$J$9+360,360)-360,MOD(ATAN2(U149,W149)*180/PI()-$J$9+360,360))</f>
        <v>-0.34847543232069711</v>
      </c>
      <c r="Y149" s="7"/>
      <c r="Z149" s="28">
        <f t="shared" si="23"/>
        <v>-0.26100000000002677</v>
      </c>
      <c r="AA149" s="27">
        <f t="shared" ref="AA149" si="33">Z149*PI()/180</f>
        <v>-4.5553093477056677E-3</v>
      </c>
      <c r="AB149" s="7"/>
      <c r="AC149" s="28">
        <f t="shared" ca="1" si="25"/>
        <v>-8.7475432320670343E-2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39948</v>
      </c>
    </row>
    <row r="155" spans="1:31" x14ac:dyDescent="0.25">
      <c r="A155" t="s">
        <v>81</v>
      </c>
      <c r="B155">
        <v>39948</v>
      </c>
    </row>
    <row r="156" spans="1:31" x14ac:dyDescent="0.25">
      <c r="A156" s="31" t="s">
        <v>92</v>
      </c>
      <c r="B156" s="31">
        <v>-39977</v>
      </c>
    </row>
    <row r="157" spans="1:31" x14ac:dyDescent="0.25">
      <c r="A157" t="s">
        <v>87</v>
      </c>
      <c r="B157">
        <v>-39977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5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36.953615095269477</v>
      </c>
      <c r="L3" s="144" t="s">
        <v>1</v>
      </c>
      <c r="M3" s="145">
        <v>1.0028227864505113</v>
      </c>
      <c r="N3" s="146" t="s">
        <v>18</v>
      </c>
      <c r="O3" s="144">
        <v>0.99974133196965997</v>
      </c>
      <c r="Q3" s="143" t="s">
        <v>196</v>
      </c>
      <c r="R3" s="143">
        <f ca="1">MAX(AC21:AC149)</f>
        <v>0.28062662505186609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-4.240112785446021</v>
      </c>
      <c r="L4" s="146" t="s">
        <v>5</v>
      </c>
      <c r="M4" s="148">
        <v>359.8363297063936</v>
      </c>
      <c r="N4" s="146" t="s">
        <v>21</v>
      </c>
      <c r="O4" s="146">
        <v>359.84583588687053</v>
      </c>
      <c r="Q4" s="147" t="s">
        <v>197</v>
      </c>
      <c r="R4" s="147">
        <f ca="1">MIN(AC21:AC149)</f>
        <v>-0.18933782858552917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-173.55676599032824</v>
      </c>
      <c r="N5" s="149" t="s">
        <v>24</v>
      </c>
      <c r="O5" s="149">
        <v>-173.525160771575</v>
      </c>
      <c r="Q5" s="8"/>
      <c r="R5" s="8"/>
      <c r="T5" s="45" t="s">
        <v>55</v>
      </c>
      <c r="U5" s="47">
        <v>7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4097.8637695088682</v>
      </c>
      <c r="L6" s="149" t="s">
        <v>12</v>
      </c>
      <c r="M6" s="150">
        <v>-1.0683443925275488E-4</v>
      </c>
      <c r="N6" s="149" t="s">
        <v>26</v>
      </c>
      <c r="O6" s="149">
        <v>-4.8841600909849775E-5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-4115.8274095131537</v>
      </c>
      <c r="L7" s="151" t="s">
        <v>15</v>
      </c>
      <c r="M7" s="152">
        <f ca="1">SUM(M20:M84)</f>
        <v>5.24735159526966E-5</v>
      </c>
      <c r="N7" s="151" t="s">
        <v>15</v>
      </c>
      <c r="O7" s="89">
        <f ca="1">SUM(M85:M149)</f>
        <v>6.8228214880285736E-5</v>
      </c>
      <c r="Q7" s="143" t="s">
        <v>196</v>
      </c>
      <c r="R7" s="143">
        <f ca="1">MAX(AD21:AD83)</f>
        <v>0.11698315544731486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-6.1590060083062781E-2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-173.47746654402113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-173.53065776092171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5.3191216900633741E-2</v>
      </c>
      <c r="L11" s="157" t="s">
        <v>210</v>
      </c>
      <c r="M11" s="158">
        <f>(M6+O6)/2</f>
        <v>-7.7838020081302326E-5</v>
      </c>
      <c r="N11" s="159"/>
      <c r="O11" s="159"/>
      <c r="Q11" s="143" t="s">
        <v>196</v>
      </c>
      <c r="R11" s="143">
        <f ca="1">MAX(W20:W149)</f>
        <v>1.0026473582350426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1.0012820592100855</v>
      </c>
      <c r="N12" s="162"/>
      <c r="O12" s="162"/>
      <c r="Q12" s="147" t="s">
        <v>197</v>
      </c>
      <c r="R12" s="147">
        <f ca="1">MIN(W20:W149)</f>
        <v>-1.0037354204132969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-173.54096338095161</v>
      </c>
      <c r="N13" s="165"/>
      <c r="O13" s="165"/>
    </row>
    <row r="14" spans="1:24" x14ac:dyDescent="0.25">
      <c r="I14" s="9" t="s">
        <v>177</v>
      </c>
      <c r="L14" s="9"/>
      <c r="M14" s="9"/>
      <c r="N14" s="9"/>
      <c r="O14" s="9"/>
    </row>
    <row r="15" spans="1:24" x14ac:dyDescent="0.25">
      <c r="I15" s="9" t="s">
        <v>178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179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13495</v>
      </c>
      <c r="D20" s="26">
        <v>11230</v>
      </c>
      <c r="E20" s="26">
        <v>13041</v>
      </c>
      <c r="F20" s="26">
        <v>15285</v>
      </c>
      <c r="G20" s="27"/>
      <c r="H20" s="7"/>
      <c r="I20" s="28">
        <f>C20-E20</f>
        <v>454</v>
      </c>
      <c r="J20" s="27">
        <f>D20-F20</f>
        <v>-4055</v>
      </c>
      <c r="K20" s="7"/>
      <c r="L20" s="171">
        <f>$M$3*SIN(2*PI()/$M$4*($Z20+$M$5))+$M$6</f>
        <v>-0.11126931712659806</v>
      </c>
      <c r="M20" s="27">
        <f ca="1">(W20-L20)^2</f>
        <v>9.8771725904095649E-7</v>
      </c>
      <c r="N20" s="44"/>
      <c r="O20" s="44"/>
      <c r="P20" s="7"/>
      <c r="Q20" s="28">
        <f ca="1">I20-$J$4</f>
        <v>458.240112785446</v>
      </c>
      <c r="R20" s="27">
        <f ca="1">J20-$J$3</f>
        <v>-4091.9536150952695</v>
      </c>
      <c r="S20" s="7"/>
      <c r="T20" s="28">
        <f ca="1">Q20/$J$7</f>
        <v>-0.11133608560123019</v>
      </c>
      <c r="U20" s="27">
        <f ca="1">R20/$J$6</f>
        <v>-0.99855774746403858</v>
      </c>
      <c r="V20" s="7"/>
      <c r="W20" s="28">
        <f ca="1">(T20-U20*SIN(-$J$11*PI()/180))/(COS(-$J$11*PI()/180))</f>
        <v>-0.11226315678119077</v>
      </c>
      <c r="X20" s="27">
        <f ca="1">IF(MOD(ATAN2(U20,W20)*180/PI()-$J$9+360,360)&gt;5,MOD(ATAN2(U20,W20)*180/PI()-$J$9+360,360)-360,MOD(ATAN2(U20,W20)*180/PI()-$J$9+360,360))</f>
        <v>-0.10797312473903276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-0.10797312473903276</v>
      </c>
      <c r="AD20" s="27">
        <f ca="1">INDIRECT("AC"&amp;AE20)-AC20</f>
        <v>2.6603440046702787E-2</v>
      </c>
      <c r="AE20" s="7">
        <v>149</v>
      </c>
    </row>
    <row r="21" spans="1:31" s="26" customFormat="1" x14ac:dyDescent="0.25">
      <c r="A21" s="26">
        <v>1</v>
      </c>
      <c r="B21" s="26">
        <v>599</v>
      </c>
      <c r="C21" s="26">
        <v>13682</v>
      </c>
      <c r="D21" s="26">
        <v>11260</v>
      </c>
      <c r="E21" s="26">
        <v>12844</v>
      </c>
      <c r="F21" s="26">
        <v>15253</v>
      </c>
      <c r="G21" s="27"/>
      <c r="H21" s="7"/>
      <c r="I21" s="28">
        <f t="shared" ref="I21:J84" si="1">C21-E21</f>
        <v>838</v>
      </c>
      <c r="J21" s="27">
        <f t="shared" si="1"/>
        <v>-3993</v>
      </c>
      <c r="K21" s="7"/>
      <c r="L21" s="171">
        <f t="shared" ref="L21:L84" si="2">$M$3*SIN(2*PI()/$M$4*($Z21+$M$5))+$M$6</f>
        <v>-0.20445612739640709</v>
      </c>
      <c r="M21" s="27">
        <f t="shared" ref="M21:M84" ca="1" si="3">(W21-L21)^2</f>
        <v>1.1911461374834389E-6</v>
      </c>
      <c r="N21" s="44"/>
      <c r="O21" s="44"/>
      <c r="P21" s="7"/>
      <c r="Q21" s="28">
        <f t="shared" ref="Q21:Q84" ca="1" si="4">I21-$J$4</f>
        <v>842.24011278544606</v>
      </c>
      <c r="R21" s="27">
        <f t="shared" ref="R21:R84" ca="1" si="5">J21-$J$3</f>
        <v>-4029.9536150952695</v>
      </c>
      <c r="S21" s="7"/>
      <c r="T21" s="28">
        <f t="shared" ref="T21:T84" ca="1" si="6">Q21/$J$7</f>
        <v>-0.20463445839315977</v>
      </c>
      <c r="U21" s="27">
        <f t="shared" ref="U21:U84" ca="1" si="7">R21/$J$6</f>
        <v>-0.98342791311929389</v>
      </c>
      <c r="V21" s="7"/>
      <c r="W21" s="28">
        <f t="shared" ref="W21:W84" ca="1" si="8">(T21-U21*SIN(-$J$11*PI()/180))/(COS(-$J$11*PI()/180))</f>
        <v>-0.20554752381269378</v>
      </c>
      <c r="X21" s="27">
        <f ca="1">MOD(ATAN2(U21,W21)*180/PI()-$J$9+360,360)</f>
        <v>5.2829779566383195</v>
      </c>
      <c r="Y21" s="7"/>
      <c r="Z21" s="28">
        <f>360/40000*B21+Z20</f>
        <v>5.391</v>
      </c>
      <c r="AA21" s="27">
        <f t="shared" ref="AA21:AA84" si="9">Z21*PI()/180</f>
        <v>9.4090699975014305E-2</v>
      </c>
      <c r="AB21" s="7"/>
      <c r="AC21" s="28">
        <f t="shared" ca="1" si="0"/>
        <v>-0.10802204336168053</v>
      </c>
      <c r="AD21" s="27">
        <f t="shared" ref="AD21:AD83" ca="1" si="10">INDIRECT("AC"&amp;AE21)-AC21</f>
        <v>-3.6370639465774346E-2</v>
      </c>
      <c r="AE21" s="7">
        <v>148</v>
      </c>
    </row>
    <row r="22" spans="1:31" s="26" customFormat="1" x14ac:dyDescent="0.25">
      <c r="A22" s="26">
        <v>2</v>
      </c>
      <c r="B22" s="26">
        <v>630</v>
      </c>
      <c r="C22" s="26">
        <v>13879</v>
      </c>
      <c r="D22" s="26">
        <v>11312</v>
      </c>
      <c r="E22" s="26">
        <v>12651</v>
      </c>
      <c r="F22" s="26">
        <v>15203</v>
      </c>
      <c r="G22" s="27"/>
      <c r="H22" s="7"/>
      <c r="I22" s="28">
        <f t="shared" si="1"/>
        <v>1228</v>
      </c>
      <c r="J22" s="27">
        <f t="shared" si="1"/>
        <v>-3891</v>
      </c>
      <c r="K22" s="7"/>
      <c r="L22" s="171">
        <f t="shared" si="2"/>
        <v>-0.30049816338960744</v>
      </c>
      <c r="M22" s="27">
        <f t="shared" ca="1" si="3"/>
        <v>4.732659080213357E-8</v>
      </c>
      <c r="N22" s="44"/>
      <c r="O22" s="44"/>
      <c r="P22" s="7"/>
      <c r="Q22" s="28">
        <f t="shared" ca="1" si="4"/>
        <v>1232.2401127854459</v>
      </c>
      <c r="R22" s="27">
        <f t="shared" ca="1" si="5"/>
        <v>-3927.9536150952695</v>
      </c>
      <c r="S22" s="7"/>
      <c r="T22" s="28">
        <f t="shared" ca="1" si="6"/>
        <v>-0.29939061825996321</v>
      </c>
      <c r="U22" s="27">
        <f t="shared" ca="1" si="7"/>
        <v>-0.95853689532632691</v>
      </c>
      <c r="V22" s="7"/>
      <c r="W22" s="28">
        <f t="shared" ca="1" si="8"/>
        <v>-0.30028061663416822</v>
      </c>
      <c r="X22" s="27">
        <f t="shared" ref="X22:X83" ca="1" si="11">MOD(ATAN2(U22,W22)*180/PI()-$J$9+360,360)</f>
        <v>10.871662171414471</v>
      </c>
      <c r="Y22" s="7"/>
      <c r="Z22" s="28">
        <f t="shared" ref="Z22:Z85" si="12">360/40000*B22+Z21</f>
        <v>11.061</v>
      </c>
      <c r="AA22" s="27">
        <f t="shared" si="9"/>
        <v>0.19305086856309278</v>
      </c>
      <c r="AB22" s="7"/>
      <c r="AC22" s="28">
        <f t="shared" ca="1" si="0"/>
        <v>-0.18933782858552917</v>
      </c>
      <c r="AD22" s="27">
        <f t="shared" ca="1" si="10"/>
        <v>4.8930790651258604E-2</v>
      </c>
      <c r="AE22" s="7">
        <v>147</v>
      </c>
    </row>
    <row r="23" spans="1:31" s="26" customFormat="1" x14ac:dyDescent="0.25">
      <c r="A23" s="26">
        <v>3</v>
      </c>
      <c r="B23" s="26">
        <v>631</v>
      </c>
      <c r="C23" s="26">
        <v>14064</v>
      </c>
      <c r="D23" s="26">
        <v>11378</v>
      </c>
      <c r="E23" s="26">
        <v>12450</v>
      </c>
      <c r="F23" s="26">
        <v>15123</v>
      </c>
      <c r="G23" s="27"/>
      <c r="H23" s="7"/>
      <c r="I23" s="28">
        <f t="shared" si="1"/>
        <v>1614</v>
      </c>
      <c r="J23" s="27">
        <f t="shared" si="1"/>
        <v>-3745</v>
      </c>
      <c r="K23" s="7"/>
      <c r="L23" s="171">
        <f t="shared" si="2"/>
        <v>-0.39374311117648908</v>
      </c>
      <c r="M23" s="27">
        <f t="shared" ca="1" si="3"/>
        <v>8.3389098199199866E-8</v>
      </c>
      <c r="N23" s="44"/>
      <c r="O23" s="44"/>
      <c r="P23" s="7"/>
      <c r="Q23" s="28">
        <f t="shared" ca="1" si="4"/>
        <v>1618.2401127854459</v>
      </c>
      <c r="R23" s="27">
        <f t="shared" ca="1" si="5"/>
        <v>-3781.9536150952695</v>
      </c>
      <c r="S23" s="7"/>
      <c r="T23" s="28">
        <f t="shared" ca="1" si="6"/>
        <v>-0.39317492007685079</v>
      </c>
      <c r="U23" s="27">
        <f t="shared" ca="1" si="7"/>
        <v>-0.92290857574031537</v>
      </c>
      <c r="V23" s="7"/>
      <c r="W23" s="28">
        <f t="shared" ca="1" si="8"/>
        <v>-0.39403188288251167</v>
      </c>
      <c r="X23" s="27">
        <f t="shared" ca="1" si="11"/>
        <v>16.597319114499896</v>
      </c>
      <c r="Y23" s="7"/>
      <c r="Z23" s="28">
        <f t="shared" si="12"/>
        <v>16.739999999999998</v>
      </c>
      <c r="AA23" s="27">
        <f t="shared" si="9"/>
        <v>0.29216811678385074</v>
      </c>
      <c r="AB23" s="7"/>
      <c r="AC23" s="28">
        <f t="shared" ca="1" si="0"/>
        <v>-0.14268088550010205</v>
      </c>
      <c r="AD23" s="27">
        <f t="shared" ca="1" si="10"/>
        <v>-2.8933638407647067E-2</v>
      </c>
      <c r="AE23" s="7">
        <v>146</v>
      </c>
    </row>
    <row r="24" spans="1:31" s="26" customFormat="1" x14ac:dyDescent="0.25">
      <c r="A24" s="26">
        <v>4</v>
      </c>
      <c r="B24" s="26">
        <v>635</v>
      </c>
      <c r="C24" s="26">
        <v>14254</v>
      </c>
      <c r="D24" s="26">
        <v>11476</v>
      </c>
      <c r="E24" s="26">
        <v>12273</v>
      </c>
      <c r="F24" s="26">
        <v>15038</v>
      </c>
      <c r="G24" s="27"/>
      <c r="H24" s="7"/>
      <c r="I24" s="28">
        <f t="shared" si="1"/>
        <v>1981</v>
      </c>
      <c r="J24" s="27">
        <f t="shared" si="1"/>
        <v>-3562</v>
      </c>
      <c r="K24" s="7"/>
      <c r="L24" s="171">
        <f t="shared" si="2"/>
        <v>-0.48367288219758447</v>
      </c>
      <c r="M24" s="27">
        <f t="shared" ca="1" si="3"/>
        <v>2.646516648170865E-7</v>
      </c>
      <c r="N24" s="44"/>
      <c r="O24" s="44"/>
      <c r="P24" s="7"/>
      <c r="Q24" s="28">
        <f t="shared" ca="1" si="4"/>
        <v>1985.2401127854459</v>
      </c>
      <c r="R24" s="27">
        <f t="shared" ca="1" si="5"/>
        <v>-3598.9536150952695</v>
      </c>
      <c r="S24" s="7"/>
      <c r="T24" s="28">
        <f t="shared" ca="1" si="6"/>
        <v>-0.48234289615663761</v>
      </c>
      <c r="U24" s="27">
        <f t="shared" ca="1" si="7"/>
        <v>-0.87825116146469806</v>
      </c>
      <c r="V24" s="7"/>
      <c r="W24" s="28">
        <f t="shared" ca="1" si="8"/>
        <v>-0.48315843913482914</v>
      </c>
      <c r="X24" s="27">
        <f t="shared" ca="1" si="11"/>
        <v>22.294285436986002</v>
      </c>
      <c r="Y24" s="7"/>
      <c r="Z24" s="28">
        <f t="shared" si="12"/>
        <v>22.454999999999998</v>
      </c>
      <c r="AA24" s="27">
        <f t="shared" si="9"/>
        <v>0.39191368353532668</v>
      </c>
      <c r="AB24" s="7"/>
      <c r="AC24" s="28">
        <f t="shared" ca="1" si="0"/>
        <v>-0.16071456301399678</v>
      </c>
      <c r="AD24" s="27">
        <f t="shared" ca="1" si="10"/>
        <v>3.366442048351459E-2</v>
      </c>
      <c r="AE24" s="7">
        <v>145</v>
      </c>
    </row>
    <row r="25" spans="1:31" s="26" customFormat="1" x14ac:dyDescent="0.25">
      <c r="A25" s="26">
        <v>5</v>
      </c>
      <c r="B25" s="26">
        <v>634</v>
      </c>
      <c r="C25" s="26">
        <v>14430</v>
      </c>
      <c r="D25" s="26">
        <v>11584</v>
      </c>
      <c r="E25" s="26">
        <v>12098</v>
      </c>
      <c r="F25" s="26">
        <v>14933</v>
      </c>
      <c r="G25" s="27"/>
      <c r="H25" s="7"/>
      <c r="I25" s="28">
        <f t="shared" si="1"/>
        <v>2332</v>
      </c>
      <c r="J25" s="27">
        <f t="shared" si="1"/>
        <v>-3349</v>
      </c>
      <c r="K25" s="7"/>
      <c r="L25" s="171">
        <f t="shared" si="2"/>
        <v>-0.5686613741878509</v>
      </c>
      <c r="M25" s="27">
        <f t="shared" ca="1" si="3"/>
        <v>7.322929063105861E-8</v>
      </c>
      <c r="N25" s="44"/>
      <c r="O25" s="44"/>
      <c r="P25" s="7"/>
      <c r="Q25" s="28">
        <f t="shared" ca="1" si="4"/>
        <v>2336.2401127854459</v>
      </c>
      <c r="R25" s="27">
        <f t="shared" ca="1" si="5"/>
        <v>-3385.9536150952695</v>
      </c>
      <c r="S25" s="7"/>
      <c r="T25" s="28">
        <f t="shared" ca="1" si="6"/>
        <v>-0.5676234400367608</v>
      </c>
      <c r="U25" s="27">
        <f t="shared" ca="1" si="7"/>
        <v>-0.82627285960291408</v>
      </c>
      <c r="V25" s="7"/>
      <c r="W25" s="28">
        <f t="shared" ca="1" si="8"/>
        <v>-0.56839076507745168</v>
      </c>
      <c r="X25" s="27">
        <f t="shared" ca="1" si="11"/>
        <v>28.001439284456183</v>
      </c>
      <c r="Y25" s="7"/>
      <c r="Z25" s="28">
        <f t="shared" si="12"/>
        <v>28.160999999999998</v>
      </c>
      <c r="AA25" s="27">
        <f t="shared" si="9"/>
        <v>0.49150217065412311</v>
      </c>
      <c r="AB25" s="7"/>
      <c r="AC25" s="28">
        <f t="shared" ca="1" si="0"/>
        <v>-0.15956071554381523</v>
      </c>
      <c r="AD25" s="27">
        <f t="shared" ca="1" si="10"/>
        <v>4.6363763734529329E-2</v>
      </c>
      <c r="AE25" s="7">
        <v>144</v>
      </c>
    </row>
    <row r="26" spans="1:31" s="26" customFormat="1" x14ac:dyDescent="0.25">
      <c r="A26" s="26">
        <v>6</v>
      </c>
      <c r="B26" s="26">
        <v>609</v>
      </c>
      <c r="C26" s="26">
        <v>14588</v>
      </c>
      <c r="D26" s="26">
        <v>11706</v>
      </c>
      <c r="E26" s="26">
        <v>11943</v>
      </c>
      <c r="F26" s="26">
        <v>14814</v>
      </c>
      <c r="G26" s="27"/>
      <c r="H26" s="7"/>
      <c r="I26" s="28">
        <f t="shared" si="1"/>
        <v>2645</v>
      </c>
      <c r="J26" s="27">
        <f t="shared" si="1"/>
        <v>-3108</v>
      </c>
      <c r="K26" s="7"/>
      <c r="L26" s="171">
        <f t="shared" si="2"/>
        <v>-0.64499838079732363</v>
      </c>
      <c r="M26" s="27">
        <f t="shared" ca="1" si="3"/>
        <v>3.7735044628904571E-7</v>
      </c>
      <c r="N26" s="44"/>
      <c r="O26" s="44"/>
      <c r="P26" s="7"/>
      <c r="Q26" s="28">
        <f t="shared" ca="1" si="4"/>
        <v>2649.2401127854459</v>
      </c>
      <c r="R26" s="27">
        <f t="shared" ca="1" si="5"/>
        <v>-3144.9536150952695</v>
      </c>
      <c r="S26" s="7"/>
      <c r="T26" s="28">
        <f t="shared" ca="1" si="6"/>
        <v>-0.64367133244268249</v>
      </c>
      <c r="U26" s="27">
        <f t="shared" ca="1" si="7"/>
        <v>-0.76746172932737444</v>
      </c>
      <c r="V26" s="7"/>
      <c r="W26" s="28">
        <f t="shared" ca="1" si="8"/>
        <v>-0.64438409222809168</v>
      </c>
      <c r="X26" s="27">
        <f t="shared" ca="1" si="11"/>
        <v>33.495303012905026</v>
      </c>
      <c r="Y26" s="7"/>
      <c r="Z26" s="28">
        <f t="shared" si="12"/>
        <v>33.641999999999996</v>
      </c>
      <c r="AA26" s="27">
        <f t="shared" si="9"/>
        <v>0.58716366695593225</v>
      </c>
      <c r="AB26" s="7"/>
      <c r="AC26" s="28">
        <f t="shared" ca="1" si="0"/>
        <v>-0.1466969870949697</v>
      </c>
      <c r="AD26" s="27">
        <f t="shared" ca="1" si="10"/>
        <v>3.5510645765270965E-3</v>
      </c>
      <c r="AE26" s="7">
        <v>143</v>
      </c>
    </row>
    <row r="27" spans="1:31" s="26" customFormat="1" x14ac:dyDescent="0.25">
      <c r="A27" s="26">
        <v>7</v>
      </c>
      <c r="B27" s="26">
        <v>608</v>
      </c>
      <c r="C27" s="26">
        <v>14734</v>
      </c>
      <c r="D27" s="26">
        <v>11846</v>
      </c>
      <c r="E27" s="26">
        <v>11801</v>
      </c>
      <c r="F27" s="26">
        <v>14687</v>
      </c>
      <c r="G27" s="27"/>
      <c r="H27" s="7"/>
      <c r="I27" s="28">
        <f t="shared" si="1"/>
        <v>2933</v>
      </c>
      <c r="J27" s="27">
        <f t="shared" si="1"/>
        <v>-2841</v>
      </c>
      <c r="K27" s="7"/>
      <c r="L27" s="171">
        <f t="shared" si="2"/>
        <v>-0.71532258533594162</v>
      </c>
      <c r="M27" s="27">
        <f t="shared" ca="1" si="3"/>
        <v>1.0509768713819384E-6</v>
      </c>
      <c r="N27" s="44"/>
      <c r="O27" s="44"/>
      <c r="P27" s="7"/>
      <c r="Q27" s="28">
        <f t="shared" ca="1" si="4"/>
        <v>2937.2401127854459</v>
      </c>
      <c r="R27" s="27">
        <f t="shared" ca="1" si="5"/>
        <v>-2877.9536150952695</v>
      </c>
      <c r="S27" s="7"/>
      <c r="T27" s="28">
        <f t="shared" ca="1" si="6"/>
        <v>-0.71364511203662973</v>
      </c>
      <c r="U27" s="27">
        <f t="shared" ca="1" si="7"/>
        <v>-0.70230582981049028</v>
      </c>
      <c r="V27" s="7"/>
      <c r="W27" s="28">
        <f t="shared" ca="1" si="8"/>
        <v>-0.7142974137057343</v>
      </c>
      <c r="X27" s="27">
        <f t="shared" ca="1" si="11"/>
        <v>38.96246524760511</v>
      </c>
      <c r="Y27" s="7"/>
      <c r="Z27" s="28">
        <f t="shared" si="12"/>
        <v>39.113999999999997</v>
      </c>
      <c r="AA27" s="27">
        <f t="shared" si="9"/>
        <v>0.68266808362506204</v>
      </c>
      <c r="AB27" s="7"/>
      <c r="AC27" s="28">
        <f t="shared" ca="1" si="0"/>
        <v>-0.15153475239488756</v>
      </c>
      <c r="AD27" s="27">
        <f t="shared" ca="1" si="10"/>
        <v>5.5323158441765941E-2</v>
      </c>
      <c r="AE27" s="7">
        <v>142</v>
      </c>
    </row>
    <row r="28" spans="1:31" s="26" customFormat="1" x14ac:dyDescent="0.25">
      <c r="A28" s="26">
        <v>8</v>
      </c>
      <c r="B28" s="26">
        <v>620</v>
      </c>
      <c r="C28" s="26">
        <v>14862</v>
      </c>
      <c r="D28" s="26">
        <v>11996</v>
      </c>
      <c r="E28" s="26">
        <v>11662</v>
      </c>
      <c r="F28" s="26">
        <v>14531</v>
      </c>
      <c r="G28" s="27"/>
      <c r="H28" s="7"/>
      <c r="I28" s="28">
        <f t="shared" si="1"/>
        <v>3200</v>
      </c>
      <c r="J28" s="27">
        <f t="shared" si="1"/>
        <v>-2535</v>
      </c>
      <c r="K28" s="7"/>
      <c r="L28" s="171">
        <f t="shared" si="2"/>
        <v>-0.78031176965850169</v>
      </c>
      <c r="M28" s="27">
        <f t="shared" ca="1" si="3"/>
        <v>1.4692513821011576E-6</v>
      </c>
      <c r="N28" s="44"/>
      <c r="O28" s="44"/>
      <c r="P28" s="7"/>
      <c r="Q28" s="28">
        <f t="shared" ca="1" si="4"/>
        <v>3204.2401127854459</v>
      </c>
      <c r="R28" s="27">
        <f t="shared" ca="1" si="5"/>
        <v>-2571.9536150952695</v>
      </c>
      <c r="S28" s="7"/>
      <c r="T28" s="28">
        <f t="shared" ca="1" si="6"/>
        <v>-0.77851663686851824</v>
      </c>
      <c r="U28" s="27">
        <f t="shared" ca="1" si="7"/>
        <v>-0.62763277643158932</v>
      </c>
      <c r="V28" s="7"/>
      <c r="W28" s="28">
        <f t="shared" ca="1" si="8"/>
        <v>-0.77909964285733724</v>
      </c>
      <c r="X28" s="27">
        <f t="shared" ca="1" si="11"/>
        <v>44.622989239316951</v>
      </c>
      <c r="Y28" s="7"/>
      <c r="Z28" s="28">
        <f t="shared" si="12"/>
        <v>44.693999999999996</v>
      </c>
      <c r="AA28" s="27">
        <f t="shared" si="9"/>
        <v>0.78005745588634545</v>
      </c>
      <c r="AB28" s="7"/>
      <c r="AC28" s="28">
        <f t="shared" ca="1" si="0"/>
        <v>-7.1010760683044793E-2</v>
      </c>
      <c r="AD28" s="27">
        <f t="shared" ca="1" si="10"/>
        <v>8.4484395642050458E-3</v>
      </c>
      <c r="AE28" s="7">
        <v>141</v>
      </c>
    </row>
    <row r="29" spans="1:31" s="26" customFormat="1" x14ac:dyDescent="0.25">
      <c r="A29" s="26">
        <v>9</v>
      </c>
      <c r="B29" s="26">
        <v>628</v>
      </c>
      <c r="C29" s="26">
        <v>14991</v>
      </c>
      <c r="D29" s="26">
        <v>12159</v>
      </c>
      <c r="E29" s="26">
        <v>11543</v>
      </c>
      <c r="F29" s="26">
        <v>14368</v>
      </c>
      <c r="G29" s="27"/>
      <c r="H29" s="7"/>
      <c r="I29" s="28">
        <f t="shared" si="1"/>
        <v>3448</v>
      </c>
      <c r="J29" s="27">
        <f t="shared" si="1"/>
        <v>-2209</v>
      </c>
      <c r="K29" s="7"/>
      <c r="L29" s="171">
        <f t="shared" si="2"/>
        <v>-0.83859231311091453</v>
      </c>
      <c r="M29" s="27">
        <f t="shared" ca="1" si="3"/>
        <v>4.7430798623601685E-7</v>
      </c>
      <c r="N29" s="44"/>
      <c r="O29" s="44"/>
      <c r="P29" s="7"/>
      <c r="Q29" s="28">
        <f t="shared" ca="1" si="4"/>
        <v>3452.2401127854459</v>
      </c>
      <c r="R29" s="27">
        <f t="shared" ca="1" si="5"/>
        <v>-2245.9536150952695</v>
      </c>
      <c r="S29" s="7"/>
      <c r="T29" s="28">
        <f t="shared" ca="1" si="6"/>
        <v>-0.83877183596330607</v>
      </c>
      <c r="U29" s="27">
        <f t="shared" ca="1" si="7"/>
        <v>-0.54807913132857722</v>
      </c>
      <c r="V29" s="7"/>
      <c r="W29" s="28">
        <f t="shared" ca="1" si="8"/>
        <v>-0.83928101332598348</v>
      </c>
      <c r="X29" s="27">
        <f t="shared" ca="1" si="11"/>
        <v>50.331559711112959</v>
      </c>
      <c r="Y29" s="7"/>
      <c r="Z29" s="28">
        <f t="shared" si="12"/>
        <v>50.345999999999997</v>
      </c>
      <c r="AA29" s="27">
        <f t="shared" si="9"/>
        <v>0.87870346520906506</v>
      </c>
      <c r="AB29" s="7"/>
      <c r="AC29" s="28">
        <f t="shared" ca="1" si="0"/>
        <v>-1.4440288887037411E-2</v>
      </c>
      <c r="AD29" s="27">
        <f t="shared" ca="1" si="10"/>
        <v>-1.4160667241384317E-2</v>
      </c>
      <c r="AE29" s="7">
        <v>140</v>
      </c>
    </row>
    <row r="30" spans="1:31" s="26" customFormat="1" x14ac:dyDescent="0.25">
      <c r="A30" s="26">
        <v>10</v>
      </c>
      <c r="B30" s="26">
        <v>638</v>
      </c>
      <c r="C30" s="26">
        <v>15079</v>
      </c>
      <c r="D30" s="26">
        <v>12330</v>
      </c>
      <c r="E30" s="26">
        <v>11428</v>
      </c>
      <c r="F30" s="26">
        <v>14180</v>
      </c>
      <c r="G30" s="27"/>
      <c r="H30" s="7"/>
      <c r="I30" s="28">
        <f t="shared" si="1"/>
        <v>3651</v>
      </c>
      <c r="J30" s="27">
        <f t="shared" si="1"/>
        <v>-1850</v>
      </c>
      <c r="K30" s="7"/>
      <c r="L30" s="171">
        <f t="shared" si="2"/>
        <v>-0.88944205779469832</v>
      </c>
      <c r="M30" s="27">
        <f t="shared" ca="1" si="3"/>
        <v>8.4742675785389243E-7</v>
      </c>
      <c r="N30" s="44"/>
      <c r="O30" s="44"/>
      <c r="P30" s="7"/>
      <c r="Q30" s="28">
        <f t="shared" ca="1" si="4"/>
        <v>3655.2401127854459</v>
      </c>
      <c r="R30" s="27">
        <f t="shared" ca="1" si="5"/>
        <v>-1886.9536150952695</v>
      </c>
      <c r="S30" s="7"/>
      <c r="T30" s="28">
        <f t="shared" ca="1" si="6"/>
        <v>-0.88809363199653968</v>
      </c>
      <c r="U30" s="27">
        <f t="shared" ca="1" si="7"/>
        <v>-0.46047250988078164</v>
      </c>
      <c r="V30" s="7"/>
      <c r="W30" s="28">
        <f t="shared" ca="1" si="8"/>
        <v>-0.88852149994325502</v>
      </c>
      <c r="X30" s="27">
        <f t="shared" ca="1" si="11"/>
        <v>56.082208461575078</v>
      </c>
      <c r="Y30" s="7"/>
      <c r="Z30" s="28">
        <f t="shared" si="12"/>
        <v>56.087999999999994</v>
      </c>
      <c r="AA30" s="27">
        <f t="shared" si="9"/>
        <v>0.97892027085857936</v>
      </c>
      <c r="AB30" s="7"/>
      <c r="AC30" s="28">
        <f t="shared" ca="1" si="0"/>
        <v>-5.7915384249156432E-3</v>
      </c>
      <c r="AD30" s="27">
        <f t="shared" ca="1" si="10"/>
        <v>8.0530944581042263E-2</v>
      </c>
      <c r="AE30" s="7">
        <v>139</v>
      </c>
    </row>
    <row r="31" spans="1:31" s="26" customFormat="1" x14ac:dyDescent="0.25">
      <c r="A31" s="26">
        <v>11</v>
      </c>
      <c r="B31" s="26">
        <v>636</v>
      </c>
      <c r="C31" s="26">
        <v>15163</v>
      </c>
      <c r="D31" s="26">
        <v>12518</v>
      </c>
      <c r="E31" s="26">
        <v>11346</v>
      </c>
      <c r="F31" s="26">
        <v>13996</v>
      </c>
      <c r="G31" s="27"/>
      <c r="H31" s="7"/>
      <c r="I31" s="28">
        <f t="shared" si="1"/>
        <v>3817</v>
      </c>
      <c r="J31" s="27">
        <f t="shared" si="1"/>
        <v>-1478</v>
      </c>
      <c r="K31" s="7"/>
      <c r="L31" s="171">
        <f t="shared" si="2"/>
        <v>-0.93124222269565837</v>
      </c>
      <c r="M31" s="27">
        <f t="shared" ca="1" si="3"/>
        <v>6.1150963859697664E-6</v>
      </c>
      <c r="N31" s="44"/>
      <c r="O31" s="44"/>
      <c r="P31" s="7"/>
      <c r="Q31" s="28">
        <f t="shared" ca="1" si="4"/>
        <v>3821.2401127854459</v>
      </c>
      <c r="R31" s="27">
        <f t="shared" ca="1" si="5"/>
        <v>-1514.9536150952695</v>
      </c>
      <c r="S31" s="7"/>
      <c r="T31" s="28">
        <f t="shared" ca="1" si="6"/>
        <v>-0.92842574106805087</v>
      </c>
      <c r="U31" s="27">
        <f t="shared" ca="1" si="7"/>
        <v>-0.36969350381231381</v>
      </c>
      <c r="V31" s="7"/>
      <c r="W31" s="28">
        <f t="shared" ca="1" si="8"/>
        <v>-0.92876935060313726</v>
      </c>
      <c r="X31" s="27">
        <f t="shared" ca="1" si="11"/>
        <v>61.772604966094434</v>
      </c>
      <c r="Y31" s="7"/>
      <c r="Z31" s="28">
        <f t="shared" si="12"/>
        <v>61.811999999999991</v>
      </c>
      <c r="AA31" s="27">
        <f t="shared" si="9"/>
        <v>1.0788229172427348</v>
      </c>
      <c r="AB31" s="7"/>
      <c r="AC31" s="28">
        <f t="shared" ca="1" si="0"/>
        <v>-3.9395033905556431E-2</v>
      </c>
      <c r="AD31" s="27">
        <f t="shared" ca="1" si="10"/>
        <v>5.3137165584963952E-2</v>
      </c>
      <c r="AE31" s="7">
        <v>138</v>
      </c>
    </row>
    <row r="32" spans="1:31" s="26" customFormat="1" x14ac:dyDescent="0.25">
      <c r="A32" s="26">
        <v>12</v>
      </c>
      <c r="B32" s="26">
        <v>630</v>
      </c>
      <c r="C32" s="26">
        <v>15246</v>
      </c>
      <c r="D32" s="26">
        <v>12717</v>
      </c>
      <c r="E32" s="26">
        <v>11283</v>
      </c>
      <c r="F32" s="26">
        <v>13812</v>
      </c>
      <c r="G32" s="27"/>
      <c r="H32" s="7"/>
      <c r="I32" s="28">
        <f t="shared" si="1"/>
        <v>3963</v>
      </c>
      <c r="J32" s="27">
        <f t="shared" si="1"/>
        <v>-1095</v>
      </c>
      <c r="K32" s="7"/>
      <c r="L32" s="171">
        <f t="shared" si="2"/>
        <v>-0.96348628316131035</v>
      </c>
      <c r="M32" s="27">
        <f t="shared" ca="1" si="3"/>
        <v>4.4773995132915228E-7</v>
      </c>
      <c r="N32" s="44"/>
      <c r="O32" s="44"/>
      <c r="P32" s="7"/>
      <c r="Q32" s="28">
        <f t="shared" ca="1" si="4"/>
        <v>3967.2401127854459</v>
      </c>
      <c r="R32" s="27">
        <f t="shared" ca="1" si="5"/>
        <v>-1131.9536150952695</v>
      </c>
      <c r="S32" s="7"/>
      <c r="T32" s="28">
        <f t="shared" ca="1" si="6"/>
        <v>-0.96389855988998241</v>
      </c>
      <c r="U32" s="27">
        <f t="shared" ca="1" si="7"/>
        <v>-0.27623017229558483</v>
      </c>
      <c r="V32" s="7"/>
      <c r="W32" s="28">
        <f t="shared" ca="1" si="8"/>
        <v>-0.96415541689333195</v>
      </c>
      <c r="X32" s="27">
        <f t="shared" ca="1" si="11"/>
        <v>67.490478244150211</v>
      </c>
      <c r="Y32" s="7"/>
      <c r="Z32" s="28">
        <f t="shared" si="12"/>
        <v>67.481999999999985</v>
      </c>
      <c r="AA32" s="27">
        <f t="shared" si="9"/>
        <v>1.1777830858308131</v>
      </c>
      <c r="AB32" s="7"/>
      <c r="AC32" s="28">
        <f t="shared" ca="1" si="0"/>
        <v>8.4782441502255779E-3</v>
      </c>
      <c r="AD32" s="27">
        <f t="shared" ca="1" si="10"/>
        <v>2.3657121504939482E-2</v>
      </c>
      <c r="AE32" s="7">
        <v>137</v>
      </c>
    </row>
    <row r="33" spans="1:31" s="26" customFormat="1" x14ac:dyDescent="0.25">
      <c r="A33" s="26">
        <v>13</v>
      </c>
      <c r="B33" s="26">
        <v>620</v>
      </c>
      <c r="C33" s="26">
        <v>15288</v>
      </c>
      <c r="D33" s="26">
        <v>12918</v>
      </c>
      <c r="E33" s="26">
        <v>11238</v>
      </c>
      <c r="F33" s="26">
        <v>13620</v>
      </c>
      <c r="G33" s="27"/>
      <c r="H33" s="7"/>
      <c r="I33" s="28">
        <f t="shared" si="1"/>
        <v>4050</v>
      </c>
      <c r="J33" s="27">
        <f t="shared" si="1"/>
        <v>-702</v>
      </c>
      <c r="K33" s="7"/>
      <c r="L33" s="171">
        <f t="shared" si="2"/>
        <v>-0.98600791384988484</v>
      </c>
      <c r="M33" s="27">
        <f t="shared" ca="1" si="3"/>
        <v>6.4578671482378783E-7</v>
      </c>
      <c r="N33" s="44"/>
      <c r="O33" s="44"/>
      <c r="P33" s="7"/>
      <c r="Q33" s="28">
        <f t="shared" ca="1" si="4"/>
        <v>4054.2401127854459</v>
      </c>
      <c r="R33" s="27">
        <f t="shared" ca="1" si="5"/>
        <v>-738.95361509526947</v>
      </c>
      <c r="S33" s="7"/>
      <c r="T33" s="28">
        <f t="shared" ca="1" si="6"/>
        <v>-0.98503647247565396</v>
      </c>
      <c r="U33" s="27">
        <f t="shared" ca="1" si="7"/>
        <v>-0.18032654491680028</v>
      </c>
      <c r="V33" s="7"/>
      <c r="W33" s="28">
        <f t="shared" ca="1" si="8"/>
        <v>-0.98520430529167768</v>
      </c>
      <c r="X33" s="27">
        <f t="shared" ca="1" si="11"/>
        <v>73.10516529756228</v>
      </c>
      <c r="Y33" s="7"/>
      <c r="Z33" s="28">
        <f t="shared" si="12"/>
        <v>73.061999999999983</v>
      </c>
      <c r="AA33" s="27">
        <f t="shared" si="9"/>
        <v>1.2751724580920967</v>
      </c>
      <c r="AB33" s="7"/>
      <c r="AC33" s="28">
        <f t="shared" ca="1" si="0"/>
        <v>4.3165297562296701E-2</v>
      </c>
      <c r="AD33" s="27">
        <f t="shared" ca="1" si="10"/>
        <v>-5.7695794939917278E-2</v>
      </c>
      <c r="AE33" s="7">
        <v>136</v>
      </c>
    </row>
    <row r="34" spans="1:31" s="26" customFormat="1" x14ac:dyDescent="0.25">
      <c r="A34" s="26">
        <v>14</v>
      </c>
      <c r="B34" s="26">
        <v>624</v>
      </c>
      <c r="C34" s="26">
        <v>15317</v>
      </c>
      <c r="D34" s="26">
        <v>13110</v>
      </c>
      <c r="E34" s="26">
        <v>11206</v>
      </c>
      <c r="F34" s="26">
        <v>13422</v>
      </c>
      <c r="G34" s="27"/>
      <c r="H34" s="7"/>
      <c r="I34" s="28">
        <f t="shared" si="1"/>
        <v>4111</v>
      </c>
      <c r="J34" s="27">
        <f t="shared" si="1"/>
        <v>-312</v>
      </c>
      <c r="K34" s="7"/>
      <c r="L34" s="171">
        <f t="shared" si="2"/>
        <v>-0.99923175488962945</v>
      </c>
      <c r="M34" s="27">
        <f t="shared" ca="1" si="3"/>
        <v>4.9707914155113883E-7</v>
      </c>
      <c r="N34" s="44"/>
      <c r="O34" s="44"/>
      <c r="P34" s="7"/>
      <c r="Q34" s="28">
        <f t="shared" ca="1" si="4"/>
        <v>4115.2401127854464</v>
      </c>
      <c r="R34" s="27">
        <f t="shared" ca="1" si="5"/>
        <v>-348.95361509526947</v>
      </c>
      <c r="S34" s="7"/>
      <c r="T34" s="28">
        <f t="shared" ca="1" si="6"/>
        <v>-0.99985730773687209</v>
      </c>
      <c r="U34" s="27">
        <f t="shared" ca="1" si="7"/>
        <v>-8.5155006296632405E-2</v>
      </c>
      <c r="V34" s="7"/>
      <c r="W34" s="28">
        <f t="shared" ca="1" si="8"/>
        <v>-0.99993679328684704</v>
      </c>
      <c r="X34" s="27">
        <f t="shared" ca="1" si="11"/>
        <v>78.609880054184032</v>
      </c>
      <c r="Y34" s="7"/>
      <c r="Z34" s="28">
        <f t="shared" si="12"/>
        <v>78.677999999999983</v>
      </c>
      <c r="AA34" s="27">
        <f t="shared" si="9"/>
        <v>1.3731901488840983</v>
      </c>
      <c r="AB34" s="7"/>
      <c r="AC34" s="28">
        <f t="shared" ca="1" si="0"/>
        <v>-6.8119945815951155E-2</v>
      </c>
      <c r="AD34" s="27">
        <f t="shared" ca="1" si="10"/>
        <v>6.1896565992626051E-2</v>
      </c>
      <c r="AE34" s="7">
        <v>135</v>
      </c>
    </row>
    <row r="35" spans="1:31" s="26" customFormat="1" x14ac:dyDescent="0.25">
      <c r="A35" s="26">
        <v>15</v>
      </c>
      <c r="B35" s="26">
        <v>603</v>
      </c>
      <c r="C35" s="26">
        <v>15316</v>
      </c>
      <c r="D35" s="26">
        <v>13300</v>
      </c>
      <c r="E35" s="26">
        <v>11189</v>
      </c>
      <c r="F35" s="26">
        <v>13220</v>
      </c>
      <c r="G35" s="27"/>
      <c r="H35" s="7"/>
      <c r="I35" s="28">
        <f t="shared" si="1"/>
        <v>4127</v>
      </c>
      <c r="J35" s="27">
        <f t="shared" si="1"/>
        <v>80</v>
      </c>
      <c r="K35" s="7"/>
      <c r="L35" s="171">
        <f t="shared" si="2"/>
        <v>-1.0028902750386717</v>
      </c>
      <c r="M35" s="27">
        <f t="shared" ca="1" si="3"/>
        <v>7.1427070425038878E-7</v>
      </c>
      <c r="N35" s="44"/>
      <c r="O35" s="44"/>
      <c r="P35" s="7"/>
      <c r="Q35" s="28">
        <f t="shared" ca="1" si="4"/>
        <v>4131.2401127854464</v>
      </c>
      <c r="R35" s="27">
        <f t="shared" ca="1" si="5"/>
        <v>43.046384904730523</v>
      </c>
      <c r="S35" s="7"/>
      <c r="T35" s="28">
        <f t="shared" ca="1" si="6"/>
        <v>-1.0037447399365358</v>
      </c>
      <c r="U35" s="27">
        <f t="shared" ca="1" si="7"/>
        <v>1.0504591495946597E-2</v>
      </c>
      <c r="V35" s="7"/>
      <c r="W35" s="28">
        <f t="shared" ca="1" si="8"/>
        <v>-1.0037354204132969</v>
      </c>
      <c r="X35" s="27">
        <f t="shared" ca="1" si="11"/>
        <v>84.077073545899111</v>
      </c>
      <c r="Y35" s="7"/>
      <c r="Z35" s="28">
        <f t="shared" si="12"/>
        <v>84.10499999999999</v>
      </c>
      <c r="AA35" s="27">
        <f t="shared" si="9"/>
        <v>1.4679091673898306</v>
      </c>
      <c r="AB35" s="7"/>
      <c r="AC35" s="28">
        <f t="shared" ca="1" si="0"/>
        <v>-2.7926454100878573E-2</v>
      </c>
      <c r="AD35" s="27">
        <f t="shared" ca="1" si="10"/>
        <v>0.10032543610668654</v>
      </c>
      <c r="AE35" s="7">
        <v>134</v>
      </c>
    </row>
    <row r="36" spans="1:31" s="26" customFormat="1" x14ac:dyDescent="0.25">
      <c r="A36" s="26">
        <v>16</v>
      </c>
      <c r="B36" s="26">
        <v>618</v>
      </c>
      <c r="C36" s="26">
        <v>15303</v>
      </c>
      <c r="D36" s="26">
        <v>13497</v>
      </c>
      <c r="E36" s="26">
        <v>11199</v>
      </c>
      <c r="F36" s="26">
        <v>13020</v>
      </c>
      <c r="G36" s="27"/>
      <c r="H36" s="7"/>
      <c r="I36" s="28">
        <f t="shared" si="1"/>
        <v>4104</v>
      </c>
      <c r="J36" s="27">
        <f t="shared" si="1"/>
        <v>477</v>
      </c>
      <c r="K36" s="7"/>
      <c r="L36" s="171">
        <f t="shared" si="2"/>
        <v>-0.99730339754905117</v>
      </c>
      <c r="M36" s="27">
        <f t="shared" ca="1" si="3"/>
        <v>5.6836096037757614E-7</v>
      </c>
      <c r="N36" s="44"/>
      <c r="O36" s="44"/>
      <c r="P36" s="7"/>
      <c r="Q36" s="28">
        <f t="shared" ca="1" si="4"/>
        <v>4108.2401127854464</v>
      </c>
      <c r="R36" s="27">
        <f t="shared" ca="1" si="5"/>
        <v>440.04638490473053</v>
      </c>
      <c r="S36" s="7"/>
      <c r="T36" s="28">
        <f t="shared" ca="1" si="6"/>
        <v>-0.99815655614951926</v>
      </c>
      <c r="U36" s="27">
        <f t="shared" ca="1" si="7"/>
        <v>0.1073843372195534</v>
      </c>
      <c r="V36" s="7"/>
      <c r="W36" s="28">
        <f t="shared" ca="1" si="8"/>
        <v>-0.9980572947306201</v>
      </c>
      <c r="X36" s="27">
        <f t="shared" ca="1" si="11"/>
        <v>89.618487822318855</v>
      </c>
      <c r="Y36" s="7"/>
      <c r="Z36" s="28">
        <f t="shared" si="12"/>
        <v>89.666999999999987</v>
      </c>
      <c r="AA36" s="27">
        <f t="shared" si="9"/>
        <v>1.5649843803857553</v>
      </c>
      <c r="AB36" s="7"/>
      <c r="AC36" s="28">
        <f t="shared" ca="1" si="0"/>
        <v>-4.8512177681132584E-2</v>
      </c>
      <c r="AD36" s="27">
        <f t="shared" ca="1" si="10"/>
        <v>7.0263448935406814E-2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15273</v>
      </c>
      <c r="D37" s="26">
        <v>13698</v>
      </c>
      <c r="E37" s="26">
        <v>11234</v>
      </c>
      <c r="F37" s="26">
        <v>12823</v>
      </c>
      <c r="G37" s="27"/>
      <c r="H37" s="7"/>
      <c r="I37" s="28">
        <f t="shared" si="1"/>
        <v>4039</v>
      </c>
      <c r="J37" s="27">
        <f t="shared" si="1"/>
        <v>875</v>
      </c>
      <c r="K37" s="7"/>
      <c r="L37" s="171">
        <f t="shared" si="2"/>
        <v>-0.98190289563652733</v>
      </c>
      <c r="M37" s="27">
        <f t="shared" ca="1" si="3"/>
        <v>7.3730138624575622E-8</v>
      </c>
      <c r="N37" s="44"/>
      <c r="O37" s="44"/>
      <c r="P37" s="7"/>
      <c r="Q37" s="28">
        <f t="shared" ca="1" si="4"/>
        <v>4043.2401127854459</v>
      </c>
      <c r="R37" s="27">
        <f t="shared" ca="1" si="5"/>
        <v>838.04638490473053</v>
      </c>
      <c r="S37" s="7"/>
      <c r="T37" s="28">
        <f t="shared" ca="1" si="6"/>
        <v>-0.98236386283838517</v>
      </c>
      <c r="U37" s="27">
        <f t="shared" ca="1" si="7"/>
        <v>0.20450811252936574</v>
      </c>
      <c r="V37" s="7"/>
      <c r="W37" s="28">
        <f t="shared" ca="1" si="8"/>
        <v>-0.98217442857858883</v>
      </c>
      <c r="X37" s="27">
        <f t="shared" ca="1" si="11"/>
        <v>95.239518117212356</v>
      </c>
      <c r="Y37" s="7"/>
      <c r="Z37" s="28">
        <f t="shared" si="12"/>
        <v>95.345999999999989</v>
      </c>
      <c r="AA37" s="27">
        <f t="shared" si="9"/>
        <v>1.6641016286065131</v>
      </c>
      <c r="AB37" s="7"/>
      <c r="AC37" s="28">
        <f t="shared" ca="1" si="0"/>
        <v>-0.10648188278763371</v>
      </c>
      <c r="AD37" s="27">
        <f t="shared" ca="1" si="10"/>
        <v>7.1070596880659309E-2</v>
      </c>
      <c r="AE37" s="7">
        <v>132</v>
      </c>
    </row>
    <row r="38" spans="1:31" s="26" customFormat="1" x14ac:dyDescent="0.25">
      <c r="A38" s="26">
        <v>18</v>
      </c>
      <c r="B38" s="26">
        <v>637</v>
      </c>
      <c r="C38" s="26">
        <v>15218</v>
      </c>
      <c r="D38" s="26">
        <v>13895</v>
      </c>
      <c r="E38" s="26">
        <v>11280</v>
      </c>
      <c r="F38" s="26">
        <v>12619</v>
      </c>
      <c r="G38" s="27"/>
      <c r="H38" s="7"/>
      <c r="I38" s="28">
        <f t="shared" si="1"/>
        <v>3938</v>
      </c>
      <c r="J38" s="27">
        <f t="shared" si="1"/>
        <v>1276</v>
      </c>
      <c r="K38" s="7"/>
      <c r="L38" s="171">
        <f t="shared" si="2"/>
        <v>-0.95657239281727646</v>
      </c>
      <c r="M38" s="27">
        <f t="shared" ca="1" si="3"/>
        <v>9.4432478065826986E-7</v>
      </c>
      <c r="N38" s="44"/>
      <c r="O38" s="44"/>
      <c r="P38" s="7"/>
      <c r="Q38" s="28">
        <f t="shared" ca="1" si="4"/>
        <v>3942.2401127854459</v>
      </c>
      <c r="R38" s="27">
        <f t="shared" ca="1" si="5"/>
        <v>1239.0463849047305</v>
      </c>
      <c r="S38" s="7"/>
      <c r="T38" s="28">
        <f t="shared" ca="1" si="6"/>
        <v>-0.95782444707800785</v>
      </c>
      <c r="U38" s="27">
        <f t="shared" ca="1" si="7"/>
        <v>0.30236397659779479</v>
      </c>
      <c r="V38" s="7"/>
      <c r="W38" s="28">
        <f t="shared" ca="1" si="8"/>
        <v>-0.95754415656462366</v>
      </c>
      <c r="X38" s="27">
        <f t="shared" ca="1" si="11"/>
        <v>101.00203438257074</v>
      </c>
      <c r="Y38" s="7"/>
      <c r="Z38" s="28">
        <f t="shared" si="12"/>
        <v>101.07899999999999</v>
      </c>
      <c r="AA38" s="27">
        <f t="shared" si="9"/>
        <v>1.7641613546233483</v>
      </c>
      <c r="AB38" s="7"/>
      <c r="AC38" s="28">
        <f t="shared" ca="1" si="0"/>
        <v>-7.696561742925212E-2</v>
      </c>
      <c r="AD38" s="27">
        <f t="shared" ca="1" si="10"/>
        <v>-1.5335885880006117E-2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15148</v>
      </c>
      <c r="D39" s="26">
        <v>14085</v>
      </c>
      <c r="E39" s="26">
        <v>11348</v>
      </c>
      <c r="F39" s="26">
        <v>12428</v>
      </c>
      <c r="G39" s="27"/>
      <c r="H39" s="7"/>
      <c r="I39" s="28">
        <f t="shared" si="1"/>
        <v>3800</v>
      </c>
      <c r="J39" s="27">
        <f t="shared" si="1"/>
        <v>1657</v>
      </c>
      <c r="K39" s="7"/>
      <c r="L39" s="171">
        <f t="shared" si="2"/>
        <v>-0.92222348638789875</v>
      </c>
      <c r="M39" s="27">
        <f t="shared" ca="1" si="3"/>
        <v>2.9078376041319618E-6</v>
      </c>
      <c r="N39" s="44"/>
      <c r="O39" s="44"/>
      <c r="P39" s="7"/>
      <c r="Q39" s="28">
        <f t="shared" ca="1" si="4"/>
        <v>3804.2401127854459</v>
      </c>
      <c r="R39" s="27">
        <f t="shared" ca="1" si="5"/>
        <v>1620.0463849047305</v>
      </c>
      <c r="S39" s="7"/>
      <c r="T39" s="28">
        <f t="shared" ca="1" si="6"/>
        <v>-0.92429534435590821</v>
      </c>
      <c r="U39" s="27">
        <f t="shared" ca="1" si="7"/>
        <v>0.39533924894211264</v>
      </c>
      <c r="V39" s="7"/>
      <c r="W39" s="28">
        <f t="shared" ca="1" si="8"/>
        <v>-0.92392872467157994</v>
      </c>
      <c r="X39" s="27">
        <f t="shared" ca="1" si="11"/>
        <v>106.64303219943827</v>
      </c>
      <c r="Y39" s="7"/>
      <c r="Z39" s="28">
        <f t="shared" si="12"/>
        <v>106.73099999999999</v>
      </c>
      <c r="AA39" s="27">
        <f t="shared" si="9"/>
        <v>1.8628073639460676</v>
      </c>
      <c r="AB39" s="7"/>
      <c r="AC39" s="28">
        <f t="shared" ca="1" si="0"/>
        <v>-8.7967800561727927E-2</v>
      </c>
      <c r="AD39" s="27">
        <f t="shared" ca="1" si="10"/>
        <v>-5.7514148975499779E-2</v>
      </c>
      <c r="AE39" s="7">
        <v>130</v>
      </c>
    </row>
    <row r="40" spans="1:31" s="26" customFormat="1" x14ac:dyDescent="0.25">
      <c r="A40" s="26">
        <v>20</v>
      </c>
      <c r="B40" s="26">
        <v>620</v>
      </c>
      <c r="C40" s="26">
        <v>15054</v>
      </c>
      <c r="D40" s="26">
        <v>14266</v>
      </c>
      <c r="E40" s="26">
        <v>11434</v>
      </c>
      <c r="F40" s="26">
        <v>12252</v>
      </c>
      <c r="G40" s="27"/>
      <c r="H40" s="7"/>
      <c r="I40" s="28">
        <f t="shared" si="1"/>
        <v>3620</v>
      </c>
      <c r="J40" s="27">
        <f t="shared" si="1"/>
        <v>2014</v>
      </c>
      <c r="K40" s="7"/>
      <c r="L40" s="171">
        <f t="shared" si="2"/>
        <v>-0.8795072023297642</v>
      </c>
      <c r="M40" s="27">
        <f t="shared" ca="1" si="3"/>
        <v>3.6846560176780137E-7</v>
      </c>
      <c r="N40" s="44"/>
      <c r="O40" s="44"/>
      <c r="P40" s="7"/>
      <c r="Q40" s="28">
        <f t="shared" ca="1" si="4"/>
        <v>3624.2401127854459</v>
      </c>
      <c r="R40" s="27">
        <f t="shared" ca="1" si="5"/>
        <v>1977.0463849047305</v>
      </c>
      <c r="S40" s="7"/>
      <c r="T40" s="28">
        <f t="shared" ca="1" si="6"/>
        <v>-0.88056173210969124</v>
      </c>
      <c r="U40" s="27">
        <f t="shared" ca="1" si="7"/>
        <v>0.48245781121749709</v>
      </c>
      <c r="V40" s="7"/>
      <c r="W40" s="28">
        <f t="shared" ca="1" si="8"/>
        <v>-0.88011421600487194</v>
      </c>
      <c r="X40" s="27">
        <f t="shared" ca="1" si="11"/>
        <v>112.20797846321426</v>
      </c>
      <c r="Y40" s="7"/>
      <c r="Z40" s="28">
        <f t="shared" si="12"/>
        <v>112.31099999999999</v>
      </c>
      <c r="AA40" s="27">
        <f t="shared" si="9"/>
        <v>1.9601967362073511</v>
      </c>
      <c r="AB40" s="7"/>
      <c r="AC40" s="28">
        <f t="shared" ca="1" si="0"/>
        <v>-0.10302153678573234</v>
      </c>
      <c r="AD40" s="27">
        <f t="shared" ca="1" si="10"/>
        <v>6.5739029796588966E-2</v>
      </c>
      <c r="AE40" s="7">
        <v>129</v>
      </c>
    </row>
    <row r="41" spans="1:31" s="26" customFormat="1" x14ac:dyDescent="0.25">
      <c r="A41" s="26">
        <v>21</v>
      </c>
      <c r="B41" s="26">
        <v>643</v>
      </c>
      <c r="C41" s="26">
        <v>14958</v>
      </c>
      <c r="D41" s="26">
        <v>14448</v>
      </c>
      <c r="E41" s="26">
        <v>11549</v>
      </c>
      <c r="F41" s="26">
        <v>12076</v>
      </c>
      <c r="G41" s="27"/>
      <c r="H41" s="7"/>
      <c r="I41" s="28">
        <f t="shared" si="1"/>
        <v>3409</v>
      </c>
      <c r="J41" s="27">
        <f t="shared" si="1"/>
        <v>2372</v>
      </c>
      <c r="K41" s="7"/>
      <c r="L41" s="171">
        <f t="shared" si="2"/>
        <v>-0.82640061901751249</v>
      </c>
      <c r="M41" s="27">
        <f t="shared" ca="1" si="3"/>
        <v>5.6024932047421343E-6</v>
      </c>
      <c r="N41" s="44"/>
      <c r="O41" s="44"/>
      <c r="P41" s="7"/>
      <c r="Q41" s="28">
        <f t="shared" ca="1" si="4"/>
        <v>3413.2401127854459</v>
      </c>
      <c r="R41" s="27">
        <f t="shared" ca="1" si="5"/>
        <v>2335.0463849047305</v>
      </c>
      <c r="S41" s="7"/>
      <c r="T41" s="28">
        <f t="shared" ca="1" si="6"/>
        <v>-0.82929621997662573</v>
      </c>
      <c r="U41" s="27">
        <f t="shared" ca="1" si="7"/>
        <v>0.5698204030790871</v>
      </c>
      <c r="V41" s="7"/>
      <c r="W41" s="28">
        <f t="shared" ca="1" si="8"/>
        <v>-0.82876757765778108</v>
      </c>
      <c r="X41" s="27">
        <f t="shared" ca="1" si="11"/>
        <v>117.98799372308463</v>
      </c>
      <c r="Y41" s="7"/>
      <c r="Z41" s="28">
        <f t="shared" si="12"/>
        <v>118.098</v>
      </c>
      <c r="AA41" s="27">
        <f t="shared" si="9"/>
        <v>2.0611989400202635</v>
      </c>
      <c r="AB41" s="7"/>
      <c r="AC41" s="28">
        <f t="shared" ca="1" si="0"/>
        <v>-0.1100062769153709</v>
      </c>
      <c r="AD41" s="27">
        <f t="shared" ca="1" si="10"/>
        <v>8.7326009065861854E-2</v>
      </c>
      <c r="AE41" s="7">
        <v>128</v>
      </c>
    </row>
    <row r="42" spans="1:31" s="26" customFormat="1" x14ac:dyDescent="0.25">
      <c r="A42" s="26">
        <v>22</v>
      </c>
      <c r="B42" s="26">
        <v>605</v>
      </c>
      <c r="C42" s="26">
        <v>14827</v>
      </c>
      <c r="D42" s="26">
        <v>14599</v>
      </c>
      <c r="E42" s="26">
        <v>11664</v>
      </c>
      <c r="F42" s="26">
        <v>11915</v>
      </c>
      <c r="G42" s="27"/>
      <c r="H42" s="7"/>
      <c r="I42" s="28">
        <f t="shared" si="1"/>
        <v>3163</v>
      </c>
      <c r="J42" s="27">
        <f t="shared" si="1"/>
        <v>2684</v>
      </c>
      <c r="K42" s="7"/>
      <c r="L42" s="171">
        <f t="shared" si="2"/>
        <v>-0.7687243060278065</v>
      </c>
      <c r="M42" s="27">
        <f t="shared" ca="1" si="3"/>
        <v>4.1327995742108554E-8</v>
      </c>
      <c r="N42" s="44"/>
      <c r="O42" s="44"/>
      <c r="P42" s="7"/>
      <c r="Q42" s="28">
        <f t="shared" ca="1" si="4"/>
        <v>3167.2401127854459</v>
      </c>
      <c r="R42" s="27">
        <f t="shared" ca="1" si="5"/>
        <v>2647.0463849047305</v>
      </c>
      <c r="S42" s="7"/>
      <c r="T42" s="28">
        <f t="shared" ca="1" si="6"/>
        <v>-0.76952694990679582</v>
      </c>
      <c r="U42" s="27">
        <f t="shared" ca="1" si="7"/>
        <v>0.64595763397522143</v>
      </c>
      <c r="V42" s="7"/>
      <c r="W42" s="28">
        <f t="shared" ca="1" si="8"/>
        <v>-0.76892759890948736</v>
      </c>
      <c r="X42" s="27">
        <f t="shared" ca="1" si="11"/>
        <v>123.5102793101039</v>
      </c>
      <c r="Y42" s="7"/>
      <c r="Z42" s="28">
        <f t="shared" si="12"/>
        <v>123.54299999999999</v>
      </c>
      <c r="AA42" s="27">
        <f t="shared" si="9"/>
        <v>2.1562321177913546</v>
      </c>
      <c r="AB42" s="7"/>
      <c r="AC42" s="28">
        <f t="shared" ca="1" si="0"/>
        <v>-3.2720689896095223E-2</v>
      </c>
      <c r="AD42" s="27">
        <f t="shared" ca="1" si="10"/>
        <v>2.3183626963430015E-3</v>
      </c>
      <c r="AE42" s="7">
        <v>127</v>
      </c>
    </row>
    <row r="43" spans="1:31" s="26" customFormat="1" x14ac:dyDescent="0.25">
      <c r="A43" s="26">
        <v>23</v>
      </c>
      <c r="B43" s="26">
        <v>607</v>
      </c>
      <c r="C43" s="26">
        <v>14697</v>
      </c>
      <c r="D43" s="26">
        <v>14752</v>
      </c>
      <c r="E43" s="26">
        <v>11799</v>
      </c>
      <c r="F43" s="26">
        <v>11775</v>
      </c>
      <c r="G43" s="27"/>
      <c r="H43" s="7"/>
      <c r="I43" s="28">
        <f t="shared" si="1"/>
        <v>2898</v>
      </c>
      <c r="J43" s="27">
        <f t="shared" si="1"/>
        <v>2977</v>
      </c>
      <c r="K43" s="7"/>
      <c r="L43" s="171">
        <f t="shared" si="2"/>
        <v>-0.70388079025188077</v>
      </c>
      <c r="M43" s="27">
        <f t="shared" ca="1" si="3"/>
        <v>3.5379488144943416E-7</v>
      </c>
      <c r="N43" s="44"/>
      <c r="O43" s="44"/>
      <c r="P43" s="7"/>
      <c r="Q43" s="28">
        <f t="shared" ca="1" si="4"/>
        <v>2902.2401127854459</v>
      </c>
      <c r="R43" s="27">
        <f t="shared" ca="1" si="5"/>
        <v>2940.0463849047305</v>
      </c>
      <c r="S43" s="7"/>
      <c r="T43" s="28">
        <f t="shared" ca="1" si="6"/>
        <v>-0.70514135409986523</v>
      </c>
      <c r="U43" s="27">
        <f t="shared" ca="1" si="7"/>
        <v>0.71745830273345013</v>
      </c>
      <c r="V43" s="7"/>
      <c r="W43" s="28">
        <f t="shared" ca="1" si="8"/>
        <v>-0.70447559684351324</v>
      </c>
      <c r="X43" s="27">
        <f t="shared" ca="1" si="11"/>
        <v>129.00058058294769</v>
      </c>
      <c r="Y43" s="7"/>
      <c r="Z43" s="28">
        <f t="shared" si="12"/>
        <v>129.006</v>
      </c>
      <c r="AA43" s="27">
        <f t="shared" si="9"/>
        <v>2.2515794548278047</v>
      </c>
      <c r="AB43" s="7"/>
      <c r="AC43" s="28">
        <f t="shared" ca="1" si="0"/>
        <v>-5.4194170523089724E-3</v>
      </c>
      <c r="AD43" s="27">
        <f t="shared" ca="1" si="10"/>
        <v>-4.8149016792848442E-2</v>
      </c>
      <c r="AE43" s="7">
        <v>126</v>
      </c>
    </row>
    <row r="44" spans="1:31" s="26" customFormat="1" x14ac:dyDescent="0.25">
      <c r="A44" s="26">
        <v>24</v>
      </c>
      <c r="B44" s="26">
        <v>627</v>
      </c>
      <c r="C44" s="26">
        <v>14545</v>
      </c>
      <c r="D44" s="26">
        <v>14880</v>
      </c>
      <c r="E44" s="26">
        <v>11947</v>
      </c>
      <c r="F44" s="26">
        <v>11634</v>
      </c>
      <c r="G44" s="27"/>
      <c r="H44" s="7"/>
      <c r="I44" s="28">
        <f t="shared" si="1"/>
        <v>2598</v>
      </c>
      <c r="J44" s="27">
        <f t="shared" si="1"/>
        <v>3246</v>
      </c>
      <c r="K44" s="7"/>
      <c r="L44" s="171">
        <f t="shared" si="2"/>
        <v>-0.63018927401095071</v>
      </c>
      <c r="M44" s="27">
        <f t="shared" ca="1" si="3"/>
        <v>1.7848861488268121E-6</v>
      </c>
      <c r="N44" s="44"/>
      <c r="O44" s="44"/>
      <c r="P44" s="7"/>
      <c r="Q44" s="28">
        <f t="shared" ca="1" si="4"/>
        <v>2602.2401127854459</v>
      </c>
      <c r="R44" s="27">
        <f t="shared" ca="1" si="5"/>
        <v>3209.0463849047305</v>
      </c>
      <c r="S44" s="7"/>
      <c r="T44" s="28">
        <f t="shared" ca="1" si="6"/>
        <v>-0.63225200035617035</v>
      </c>
      <c r="U44" s="27">
        <f t="shared" ca="1" si="7"/>
        <v>0.78310226142274542</v>
      </c>
      <c r="V44" s="7"/>
      <c r="W44" s="28">
        <f t="shared" ca="1" si="8"/>
        <v>-0.63152527032412931</v>
      </c>
      <c r="X44" s="27">
        <f t="shared" ca="1" si="11"/>
        <v>134.593360748799</v>
      </c>
      <c r="Y44" s="7"/>
      <c r="Z44" s="28">
        <f t="shared" si="12"/>
        <v>134.649</v>
      </c>
      <c r="AA44" s="27">
        <f t="shared" si="9"/>
        <v>2.3500683845178449</v>
      </c>
      <c r="AB44" s="7"/>
      <c r="AC44" s="28">
        <f t="shared" ca="1" si="0"/>
        <v>-5.5639251201000661E-2</v>
      </c>
      <c r="AD44" s="27">
        <f t="shared" ca="1" si="10"/>
        <v>9.0022324601648052E-2</v>
      </c>
      <c r="AE44" s="7">
        <v>125</v>
      </c>
    </row>
    <row r="45" spans="1:31" s="26" customFormat="1" x14ac:dyDescent="0.25">
      <c r="A45" s="26">
        <v>25</v>
      </c>
      <c r="B45" s="26">
        <v>622</v>
      </c>
      <c r="C45" s="26">
        <v>14380</v>
      </c>
      <c r="D45" s="26">
        <v>15003</v>
      </c>
      <c r="E45" s="26">
        <v>12113</v>
      </c>
      <c r="F45" s="26">
        <v>11518</v>
      </c>
      <c r="G45" s="27"/>
      <c r="H45" s="7"/>
      <c r="I45" s="28">
        <f t="shared" si="1"/>
        <v>2267</v>
      </c>
      <c r="J45" s="27">
        <f t="shared" si="1"/>
        <v>3485</v>
      </c>
      <c r="K45" s="7"/>
      <c r="L45" s="171">
        <f t="shared" si="2"/>
        <v>-0.55104387692440515</v>
      </c>
      <c r="M45" s="27">
        <f t="shared" ca="1" si="3"/>
        <v>3.5523776776424816E-11</v>
      </c>
      <c r="N45" s="44"/>
      <c r="O45" s="44"/>
      <c r="P45" s="7"/>
      <c r="Q45" s="28">
        <f t="shared" ca="1" si="4"/>
        <v>2271.2401127854459</v>
      </c>
      <c r="R45" s="27">
        <f t="shared" ca="1" si="5"/>
        <v>3448.0463849047305</v>
      </c>
      <c r="S45" s="7"/>
      <c r="T45" s="28">
        <f t="shared" ca="1" si="6"/>
        <v>-0.55183074672562682</v>
      </c>
      <c r="U45" s="27">
        <f t="shared" ca="1" si="7"/>
        <v>0.84142533252587393</v>
      </c>
      <c r="V45" s="7"/>
      <c r="W45" s="28">
        <f t="shared" ca="1" si="8"/>
        <v>-0.55104983710701783</v>
      </c>
      <c r="X45" s="27">
        <f t="shared" ca="1" si="11"/>
        <v>140.25665892356039</v>
      </c>
      <c r="Y45" s="7"/>
      <c r="Z45" s="28">
        <f t="shared" si="12"/>
        <v>140.24700000000001</v>
      </c>
      <c r="AA45" s="27">
        <f t="shared" si="9"/>
        <v>2.4477719160444873</v>
      </c>
      <c r="AB45" s="7"/>
      <c r="AC45" s="28">
        <f t="shared" ca="1" si="0"/>
        <v>9.6589235603801171E-3</v>
      </c>
      <c r="AD45" s="27">
        <f t="shared" ca="1" si="10"/>
        <v>-1.6761598565778968E-2</v>
      </c>
      <c r="AE45" s="7">
        <v>124</v>
      </c>
    </row>
    <row r="46" spans="1:31" s="26" customFormat="1" x14ac:dyDescent="0.25">
      <c r="A46" s="26">
        <v>26</v>
      </c>
      <c r="B46" s="26">
        <v>631</v>
      </c>
      <c r="C46" s="26">
        <v>14204</v>
      </c>
      <c r="D46" s="26">
        <v>15107</v>
      </c>
      <c r="E46" s="26">
        <v>12291</v>
      </c>
      <c r="F46" s="26">
        <v>11414</v>
      </c>
      <c r="G46" s="27"/>
      <c r="H46" s="7"/>
      <c r="I46" s="28">
        <f t="shared" si="1"/>
        <v>1913</v>
      </c>
      <c r="J46" s="27">
        <f t="shared" si="1"/>
        <v>3693</v>
      </c>
      <c r="K46" s="7"/>
      <c r="L46" s="171">
        <f t="shared" si="2"/>
        <v>-0.4653826648103303</v>
      </c>
      <c r="M46" s="27">
        <f t="shared" ca="1" si="3"/>
        <v>1.5165115527717464E-7</v>
      </c>
      <c r="N46" s="44"/>
      <c r="O46" s="44"/>
      <c r="P46" s="7"/>
      <c r="Q46" s="28">
        <f t="shared" ca="1" si="4"/>
        <v>1917.2401127854459</v>
      </c>
      <c r="R46" s="27">
        <f t="shared" ca="1" si="5"/>
        <v>3656.0463849047305</v>
      </c>
      <c r="S46" s="7"/>
      <c r="T46" s="28">
        <f t="shared" ca="1" si="6"/>
        <v>-0.46582130930806676</v>
      </c>
      <c r="U46" s="27">
        <f t="shared" ca="1" si="7"/>
        <v>0.89218348645663015</v>
      </c>
      <c r="V46" s="7"/>
      <c r="W46" s="28">
        <f t="shared" ca="1" si="8"/>
        <v>-0.46499324067744024</v>
      </c>
      <c r="X46" s="27">
        <f t="shared" ca="1" si="11"/>
        <v>145.94958684304754</v>
      </c>
      <c r="Y46" s="7"/>
      <c r="Z46" s="28">
        <f t="shared" si="12"/>
        <v>145.92600000000002</v>
      </c>
      <c r="AA46" s="27">
        <f t="shared" si="9"/>
        <v>2.5468891642652456</v>
      </c>
      <c r="AB46" s="7"/>
      <c r="AC46" s="28">
        <f t="shared" ca="1" si="0"/>
        <v>2.3586843047525008E-2</v>
      </c>
      <c r="AD46" s="27">
        <f t="shared" ca="1" si="10"/>
        <v>7.4210286602465203E-3</v>
      </c>
      <c r="AE46" s="7">
        <v>123</v>
      </c>
    </row>
    <row r="47" spans="1:31" s="26" customFormat="1" x14ac:dyDescent="0.25">
      <c r="A47" s="26">
        <v>27</v>
      </c>
      <c r="B47" s="26">
        <v>636</v>
      </c>
      <c r="C47" s="26">
        <v>14015</v>
      </c>
      <c r="D47" s="26">
        <v>15190</v>
      </c>
      <c r="E47" s="26">
        <v>12478</v>
      </c>
      <c r="F47" s="26">
        <v>11326</v>
      </c>
      <c r="G47" s="27"/>
      <c r="H47" s="7"/>
      <c r="I47" s="28">
        <f t="shared" si="1"/>
        <v>1537</v>
      </c>
      <c r="J47" s="27">
        <f t="shared" si="1"/>
        <v>3864</v>
      </c>
      <c r="K47" s="7"/>
      <c r="L47" s="171">
        <f t="shared" si="2"/>
        <v>-0.3744191562593942</v>
      </c>
      <c r="M47" s="27">
        <f t="shared" ca="1" si="3"/>
        <v>6.7133658534494599E-7</v>
      </c>
      <c r="N47" s="44"/>
      <c r="O47" s="44"/>
      <c r="P47" s="7"/>
      <c r="Q47" s="28">
        <f t="shared" ca="1" si="4"/>
        <v>1541.2401127854459</v>
      </c>
      <c r="R47" s="27">
        <f t="shared" ca="1" si="5"/>
        <v>3827.0463849047305</v>
      </c>
      <c r="S47" s="7"/>
      <c r="T47" s="28">
        <f t="shared" ca="1" si="6"/>
        <v>-0.37446665261596906</v>
      </c>
      <c r="U47" s="27">
        <f t="shared" ca="1" si="7"/>
        <v>0.93391254569778059</v>
      </c>
      <c r="V47" s="7"/>
      <c r="W47" s="28">
        <f t="shared" ca="1" si="8"/>
        <v>-0.37359980493954115</v>
      </c>
      <c r="X47" s="27">
        <f t="shared" ca="1" si="11"/>
        <v>151.67421727894106</v>
      </c>
      <c r="Y47" s="7"/>
      <c r="Z47" s="28">
        <f t="shared" si="12"/>
        <v>151.65</v>
      </c>
      <c r="AA47" s="27">
        <f t="shared" si="9"/>
        <v>2.6467918106494008</v>
      </c>
      <c r="AB47" s="7"/>
      <c r="AC47" s="28">
        <f t="shared" ca="1" si="0"/>
        <v>2.4217278941051745E-2</v>
      </c>
      <c r="AD47" s="27">
        <f t="shared" ca="1" si="10"/>
        <v>9.416248565770502E-2</v>
      </c>
      <c r="AE47" s="7">
        <v>122</v>
      </c>
    </row>
    <row r="48" spans="1:31" s="26" customFormat="1" x14ac:dyDescent="0.25">
      <c r="A48" s="26">
        <v>28</v>
      </c>
      <c r="B48" s="26">
        <v>620</v>
      </c>
      <c r="C48" s="26">
        <v>13825</v>
      </c>
      <c r="D48" s="26">
        <v>15262</v>
      </c>
      <c r="E48" s="26">
        <v>12667</v>
      </c>
      <c r="F48" s="26">
        <v>11260</v>
      </c>
      <c r="G48" s="27"/>
      <c r="H48" s="7"/>
      <c r="I48" s="28">
        <f t="shared" si="1"/>
        <v>1158</v>
      </c>
      <c r="J48" s="27">
        <f t="shared" si="1"/>
        <v>4002</v>
      </c>
      <c r="K48" s="7"/>
      <c r="L48" s="171">
        <f t="shared" si="2"/>
        <v>-0.28214015121230912</v>
      </c>
      <c r="M48" s="27">
        <f t="shared" ca="1" si="3"/>
        <v>4.2928675681474488E-7</v>
      </c>
      <c r="N48" s="44"/>
      <c r="O48" s="44"/>
      <c r="P48" s="7"/>
      <c r="Q48" s="28">
        <f t="shared" ca="1" si="4"/>
        <v>1162.2401127854459</v>
      </c>
      <c r="R48" s="27">
        <f t="shared" ca="1" si="5"/>
        <v>3965.0463849047305</v>
      </c>
      <c r="S48" s="7"/>
      <c r="T48" s="28">
        <f t="shared" ca="1" si="6"/>
        <v>-0.28238310238643438</v>
      </c>
      <c r="U48" s="27">
        <f t="shared" ca="1" si="7"/>
        <v>0.96758862859414774</v>
      </c>
      <c r="V48" s="7"/>
      <c r="W48" s="28">
        <f t="shared" ca="1" si="8"/>
        <v>-0.28148495142841512</v>
      </c>
      <c r="X48" s="27">
        <f t="shared" ca="1" si="11"/>
        <v>157.25702045111723</v>
      </c>
      <c r="Y48" s="7"/>
      <c r="Z48" s="28">
        <f t="shared" si="12"/>
        <v>157.23000000000002</v>
      </c>
      <c r="AA48" s="27">
        <f t="shared" si="9"/>
        <v>2.7441811829106846</v>
      </c>
      <c r="AB48" s="7"/>
      <c r="AC48" s="28">
        <f t="shared" ca="1" si="0"/>
        <v>2.7020451117209632E-2</v>
      </c>
      <c r="AD48" s="27">
        <f t="shared" ca="1" si="10"/>
        <v>4.839501551163039E-2</v>
      </c>
      <c r="AE48" s="7">
        <v>121</v>
      </c>
    </row>
    <row r="49" spans="1:31" s="26" customFormat="1" x14ac:dyDescent="0.25">
      <c r="A49" s="26">
        <v>29</v>
      </c>
      <c r="B49" s="26">
        <v>634</v>
      </c>
      <c r="C49" s="26">
        <v>13617</v>
      </c>
      <c r="D49" s="26">
        <v>15297</v>
      </c>
      <c r="E49" s="26">
        <v>12860</v>
      </c>
      <c r="F49" s="26">
        <v>11204</v>
      </c>
      <c r="G49" s="27"/>
      <c r="H49" s="7"/>
      <c r="I49" s="28">
        <f t="shared" si="1"/>
        <v>757</v>
      </c>
      <c r="J49" s="27">
        <f t="shared" si="1"/>
        <v>4093</v>
      </c>
      <c r="K49" s="7"/>
      <c r="L49" s="171">
        <f t="shared" si="2"/>
        <v>-0.18501778654275158</v>
      </c>
      <c r="M49" s="27">
        <f t="shared" ca="1" si="3"/>
        <v>9.6483953150050435E-7</v>
      </c>
      <c r="N49" s="44"/>
      <c r="O49" s="44"/>
      <c r="P49" s="7"/>
      <c r="Q49" s="28">
        <f t="shared" ca="1" si="4"/>
        <v>761.24011278544606</v>
      </c>
      <c r="R49" s="27">
        <f t="shared" ca="1" si="5"/>
        <v>4056.0463849047305</v>
      </c>
      <c r="S49" s="7"/>
      <c r="T49" s="28">
        <f t="shared" ca="1" si="6"/>
        <v>-0.18495433288236213</v>
      </c>
      <c r="U49" s="27">
        <f t="shared" ca="1" si="7"/>
        <v>0.98979532093885358</v>
      </c>
      <c r="V49" s="7"/>
      <c r="W49" s="28">
        <f t="shared" ca="1" si="8"/>
        <v>-0.18403552408724363</v>
      </c>
      <c r="X49" s="27">
        <f t="shared" ca="1" si="11"/>
        <v>162.94457409406721</v>
      </c>
      <c r="Y49" s="7"/>
      <c r="Z49" s="28">
        <f t="shared" si="12"/>
        <v>162.93600000000001</v>
      </c>
      <c r="AA49" s="27">
        <f t="shared" si="9"/>
        <v>2.8437696700294808</v>
      </c>
      <c r="AB49" s="7"/>
      <c r="AC49" s="28">
        <f t="shared" ca="1" si="0"/>
        <v>8.5740940671996668E-3</v>
      </c>
      <c r="AD49" s="27">
        <f t="shared" ca="1" si="10"/>
        <v>5.0409506124992731E-2</v>
      </c>
      <c r="AE49" s="7">
        <v>120</v>
      </c>
    </row>
    <row r="50" spans="1:31" s="26" customFormat="1" x14ac:dyDescent="0.25">
      <c r="A50" s="26">
        <v>30</v>
      </c>
      <c r="B50" s="26">
        <v>618</v>
      </c>
      <c r="C50" s="26">
        <v>13427</v>
      </c>
      <c r="D50" s="26">
        <v>15331</v>
      </c>
      <c r="E50" s="26">
        <v>13066</v>
      </c>
      <c r="F50" s="26">
        <v>11184</v>
      </c>
      <c r="G50" s="27"/>
      <c r="H50" s="7"/>
      <c r="I50" s="28">
        <f t="shared" si="1"/>
        <v>361</v>
      </c>
      <c r="J50" s="27">
        <f t="shared" si="1"/>
        <v>4147</v>
      </c>
      <c r="K50" s="7"/>
      <c r="L50" s="171">
        <f t="shared" si="2"/>
        <v>-8.85733101415275E-2</v>
      </c>
      <c r="M50" s="27">
        <f t="shared" ca="1" si="3"/>
        <v>5.8370828509046789E-7</v>
      </c>
      <c r="N50" s="44"/>
      <c r="O50" s="44"/>
      <c r="P50" s="7"/>
      <c r="Q50" s="28">
        <f t="shared" ca="1" si="4"/>
        <v>365.240112785446</v>
      </c>
      <c r="R50" s="27">
        <f t="shared" ca="1" si="5"/>
        <v>4110.0463849047301</v>
      </c>
      <c r="S50" s="7"/>
      <c r="T50" s="28">
        <f t="shared" ca="1" si="6"/>
        <v>-8.8740385940684743E-2</v>
      </c>
      <c r="U50" s="27">
        <f t="shared" ca="1" si="7"/>
        <v>1.0029729185939535</v>
      </c>
      <c r="V50" s="7"/>
      <c r="W50" s="28">
        <f t="shared" ca="1" si="8"/>
        <v>-8.7809302101589132E-2</v>
      </c>
      <c r="X50" s="27">
        <f t="shared" ca="1" si="11"/>
        <v>168.47403431977114</v>
      </c>
      <c r="Y50" s="7"/>
      <c r="Z50" s="28">
        <f t="shared" si="12"/>
        <v>168.49800000000002</v>
      </c>
      <c r="AA50" s="27">
        <f t="shared" si="9"/>
        <v>2.9408448830254055</v>
      </c>
      <c r="AB50" s="7"/>
      <c r="AC50" s="28">
        <f t="shared" ca="1" si="0"/>
        <v>-2.3965680228883457E-2</v>
      </c>
      <c r="AD50" s="27">
        <f t="shared" ca="1" si="10"/>
        <v>5.9011737189393898E-3</v>
      </c>
      <c r="AE50" s="7">
        <v>119</v>
      </c>
    </row>
    <row r="51" spans="1:31" s="26" customFormat="1" x14ac:dyDescent="0.25">
      <c r="A51" s="26">
        <v>31</v>
      </c>
      <c r="B51" s="26">
        <v>600</v>
      </c>
      <c r="C51" s="26">
        <v>13234</v>
      </c>
      <c r="D51" s="26">
        <v>15341</v>
      </c>
      <c r="E51" s="26">
        <v>13262</v>
      </c>
      <c r="F51" s="26">
        <v>11177</v>
      </c>
      <c r="G51" s="27"/>
      <c r="H51" s="7"/>
      <c r="I51" s="28">
        <f t="shared" si="1"/>
        <v>-28</v>
      </c>
      <c r="J51" s="27">
        <f t="shared" si="1"/>
        <v>4164</v>
      </c>
      <c r="K51" s="7"/>
      <c r="L51" s="171">
        <f t="shared" si="2"/>
        <v>5.8683152983067567E-3</v>
      </c>
      <c r="M51" s="27">
        <f t="shared" ca="1" si="3"/>
        <v>7.0470987398804575E-7</v>
      </c>
      <c r="N51" s="44"/>
      <c r="O51" s="44"/>
      <c r="P51" s="7"/>
      <c r="Q51" s="28">
        <f t="shared" ca="1" si="4"/>
        <v>-23.759887214553977</v>
      </c>
      <c r="R51" s="27">
        <f t="shared" ca="1" si="5"/>
        <v>4127.0463849047301</v>
      </c>
      <c r="S51" s="7"/>
      <c r="T51" s="28">
        <f t="shared" ca="1" si="6"/>
        <v>5.7728094136397347E-3</v>
      </c>
      <c r="U51" s="27">
        <f t="shared" ca="1" si="7"/>
        <v>1.0071214215594482</v>
      </c>
      <c r="V51" s="7"/>
      <c r="W51" s="28">
        <f t="shared" ca="1" si="8"/>
        <v>6.7077852941899007E-3</v>
      </c>
      <c r="X51" s="27">
        <f t="shared" ca="1" si="11"/>
        <v>173.85907108166043</v>
      </c>
      <c r="Y51" s="7"/>
      <c r="Z51" s="28">
        <f t="shared" si="12"/>
        <v>173.89800000000002</v>
      </c>
      <c r="AA51" s="27">
        <f t="shared" si="9"/>
        <v>3.0350926626330996</v>
      </c>
      <c r="AB51" s="7"/>
      <c r="AC51" s="28">
        <f t="shared" ca="1" si="0"/>
        <v>-3.892891833959311E-2</v>
      </c>
      <c r="AD51" s="27">
        <f t="shared" ca="1" si="10"/>
        <v>8.0910191116856822E-2</v>
      </c>
      <c r="AE51" s="7">
        <v>118</v>
      </c>
    </row>
    <row r="52" spans="1:31" s="26" customFormat="1" x14ac:dyDescent="0.25">
      <c r="A52" s="26">
        <v>32</v>
      </c>
      <c r="B52" s="26">
        <v>618</v>
      </c>
      <c r="C52" s="26">
        <v>13024</v>
      </c>
      <c r="D52" s="26">
        <v>15320</v>
      </c>
      <c r="E52" s="26">
        <v>13454</v>
      </c>
      <c r="F52" s="26">
        <v>11181</v>
      </c>
      <c r="G52" s="27"/>
      <c r="H52" s="7"/>
      <c r="I52" s="28">
        <f t="shared" si="1"/>
        <v>-430</v>
      </c>
      <c r="J52" s="27">
        <f t="shared" si="1"/>
        <v>4139</v>
      </c>
      <c r="K52" s="7"/>
      <c r="L52" s="171">
        <f t="shared" si="2"/>
        <v>0.10307891335671004</v>
      </c>
      <c r="M52" s="27">
        <f t="shared" ca="1" si="3"/>
        <v>1.6769844611235042E-6</v>
      </c>
      <c r="N52" s="44"/>
      <c r="O52" s="44"/>
      <c r="P52" s="7"/>
      <c r="Q52" s="28">
        <f t="shared" ca="1" si="4"/>
        <v>-425.759887214554</v>
      </c>
      <c r="R52" s="27">
        <f t="shared" ca="1" si="5"/>
        <v>4102.0463849047301</v>
      </c>
      <c r="S52" s="7"/>
      <c r="T52" s="28">
        <f t="shared" ca="1" si="6"/>
        <v>0.10344454343019101</v>
      </c>
      <c r="U52" s="27">
        <f t="shared" ca="1" si="7"/>
        <v>1.0010206819043093</v>
      </c>
      <c r="V52" s="7"/>
      <c r="W52" s="28">
        <f t="shared" ca="1" si="8"/>
        <v>0.10437389770453959</v>
      </c>
      <c r="X52" s="27">
        <f t="shared" ca="1" si="11"/>
        <v>179.43004336185811</v>
      </c>
      <c r="Y52" s="7"/>
      <c r="Z52" s="28">
        <f t="shared" si="12"/>
        <v>179.46000000000004</v>
      </c>
      <c r="AA52" s="27">
        <f t="shared" si="9"/>
        <v>3.1321678756290243</v>
      </c>
      <c r="AB52" s="7"/>
      <c r="AC52" s="28">
        <f t="shared" ca="1" si="0"/>
        <v>-2.9956638141925396E-2</v>
      </c>
      <c r="AD52" s="27">
        <f t="shared" ca="1" si="10"/>
        <v>7.0980641799280875E-2</v>
      </c>
      <c r="AE52" s="7">
        <v>117</v>
      </c>
    </row>
    <row r="53" spans="1:31" s="26" customFormat="1" x14ac:dyDescent="0.25">
      <c r="A53" s="26">
        <v>33</v>
      </c>
      <c r="B53" s="26">
        <v>635</v>
      </c>
      <c r="C53" s="26">
        <v>12826</v>
      </c>
      <c r="D53" s="26">
        <v>15289</v>
      </c>
      <c r="E53" s="26">
        <v>13656</v>
      </c>
      <c r="F53" s="26">
        <v>11213</v>
      </c>
      <c r="G53" s="27"/>
      <c r="H53" s="7"/>
      <c r="I53" s="28">
        <f t="shared" si="1"/>
        <v>-830</v>
      </c>
      <c r="J53" s="27">
        <f t="shared" si="1"/>
        <v>4076</v>
      </c>
      <c r="K53" s="7"/>
      <c r="L53" s="171">
        <f t="shared" si="2"/>
        <v>0.20194189655176539</v>
      </c>
      <c r="M53" s="27">
        <f t="shared" ca="1" si="3"/>
        <v>1.5715237522770155E-7</v>
      </c>
      <c r="N53" s="44"/>
      <c r="O53" s="44"/>
      <c r="P53" s="7"/>
      <c r="Q53" s="28">
        <f t="shared" ca="1" si="4"/>
        <v>-825.75988721455394</v>
      </c>
      <c r="R53" s="27">
        <f t="shared" ca="1" si="5"/>
        <v>4039.0463849047305</v>
      </c>
      <c r="S53" s="7"/>
      <c r="T53" s="28">
        <f t="shared" ca="1" si="6"/>
        <v>0.20063034842178432</v>
      </c>
      <c r="U53" s="27">
        <f t="shared" ca="1" si="7"/>
        <v>0.98564681797335907</v>
      </c>
      <c r="V53" s="7"/>
      <c r="W53" s="28">
        <f t="shared" ca="1" si="8"/>
        <v>0.20154547206308224</v>
      </c>
      <c r="X53" s="27">
        <f t="shared" ca="1" si="11"/>
        <v>185.03402054574963</v>
      </c>
      <c r="Y53" s="7"/>
      <c r="Z53" s="28">
        <f t="shared" si="12"/>
        <v>185.17500000000004</v>
      </c>
      <c r="AA53" s="27">
        <f t="shared" si="9"/>
        <v>3.2319134423805003</v>
      </c>
      <c r="AB53" s="7"/>
      <c r="AC53" s="28">
        <f t="shared" ca="1" si="0"/>
        <v>-0.14097945425041303</v>
      </c>
      <c r="AD53" s="27">
        <f t="shared" ca="1" si="10"/>
        <v>0.10261755013416973</v>
      </c>
      <c r="AE53" s="7">
        <v>116</v>
      </c>
    </row>
    <row r="54" spans="1:31" s="26" customFormat="1" x14ac:dyDescent="0.25">
      <c r="A54" s="26">
        <v>34</v>
      </c>
      <c r="B54" s="26">
        <v>629</v>
      </c>
      <c r="C54" s="26">
        <v>12626</v>
      </c>
      <c r="D54" s="26">
        <v>15231</v>
      </c>
      <c r="E54" s="26">
        <v>13852</v>
      </c>
      <c r="F54" s="26">
        <v>11263</v>
      </c>
      <c r="G54" s="27"/>
      <c r="H54" s="7"/>
      <c r="I54" s="28">
        <f t="shared" si="1"/>
        <v>-1226</v>
      </c>
      <c r="J54" s="27">
        <f t="shared" si="1"/>
        <v>3968</v>
      </c>
      <c r="K54" s="7"/>
      <c r="L54" s="171">
        <f t="shared" si="2"/>
        <v>0.29789177892042379</v>
      </c>
      <c r="M54" s="27">
        <f t="shared" ca="1" si="3"/>
        <v>2.4581730562730893E-8</v>
      </c>
      <c r="N54" s="44"/>
      <c r="O54" s="44"/>
      <c r="P54" s="7"/>
      <c r="Q54" s="28">
        <f t="shared" ca="1" si="4"/>
        <v>-1221.7598872145541</v>
      </c>
      <c r="R54" s="27">
        <f t="shared" ca="1" si="5"/>
        <v>3931.0463849047305</v>
      </c>
      <c r="S54" s="7"/>
      <c r="T54" s="28">
        <f t="shared" ca="1" si="6"/>
        <v>0.29684429536346169</v>
      </c>
      <c r="U54" s="27">
        <f t="shared" ca="1" si="7"/>
        <v>0.95929162266315871</v>
      </c>
      <c r="V54" s="7"/>
      <c r="W54" s="28">
        <f t="shared" ca="1" si="8"/>
        <v>0.29773499330066633</v>
      </c>
      <c r="X54" s="27">
        <f t="shared" ca="1" si="11"/>
        <v>190.72022256101354</v>
      </c>
      <c r="Y54" s="7"/>
      <c r="Z54" s="28">
        <f t="shared" si="12"/>
        <v>190.83600000000004</v>
      </c>
      <c r="AA54" s="27">
        <f t="shared" si="9"/>
        <v>3.3307165313358995</v>
      </c>
      <c r="AB54" s="7"/>
      <c r="AC54" s="28">
        <f t="shared" ca="1" si="0"/>
        <v>-0.11577743898649828</v>
      </c>
      <c r="AD54" s="27">
        <f t="shared" ca="1" si="10"/>
        <v>9.9052109516861719E-2</v>
      </c>
      <c r="AE54" s="7">
        <v>115</v>
      </c>
    </row>
    <row r="55" spans="1:31" s="26" customFormat="1" x14ac:dyDescent="0.25">
      <c r="A55" s="26">
        <v>35</v>
      </c>
      <c r="B55" s="26">
        <v>635</v>
      </c>
      <c r="C55" s="26">
        <v>12434</v>
      </c>
      <c r="D55" s="26">
        <v>15166</v>
      </c>
      <c r="E55" s="26">
        <v>14050</v>
      </c>
      <c r="F55" s="26">
        <v>11340</v>
      </c>
      <c r="G55" s="27"/>
      <c r="H55" s="7"/>
      <c r="I55" s="28">
        <f t="shared" si="1"/>
        <v>-1616</v>
      </c>
      <c r="J55" s="27">
        <f t="shared" si="1"/>
        <v>3826</v>
      </c>
      <c r="K55" s="7"/>
      <c r="L55" s="171">
        <f t="shared" si="2"/>
        <v>0.39180285077681842</v>
      </c>
      <c r="M55" s="27">
        <f t="shared" ca="1" si="3"/>
        <v>4.3056357314943382E-7</v>
      </c>
      <c r="N55" s="44"/>
      <c r="O55" s="44"/>
      <c r="P55" s="7"/>
      <c r="Q55" s="28">
        <f t="shared" ca="1" si="4"/>
        <v>-1611.7598872145541</v>
      </c>
      <c r="R55" s="27">
        <f t="shared" ca="1" si="5"/>
        <v>3789.0463849047305</v>
      </c>
      <c r="S55" s="7"/>
      <c r="T55" s="28">
        <f t="shared" ca="1" si="6"/>
        <v>0.39160045523026515</v>
      </c>
      <c r="U55" s="27">
        <f t="shared" ca="1" si="7"/>
        <v>0.92463942142196942</v>
      </c>
      <c r="V55" s="7"/>
      <c r="W55" s="28">
        <f t="shared" ca="1" si="8"/>
        <v>0.39245902420903694</v>
      </c>
      <c r="X55" s="27">
        <f t="shared" ca="1" si="11"/>
        <v>196.47604236409336</v>
      </c>
      <c r="Y55" s="7"/>
      <c r="Z55" s="28">
        <f t="shared" si="12"/>
        <v>196.55100000000004</v>
      </c>
      <c r="AA55" s="27">
        <f t="shared" si="9"/>
        <v>3.4304620980873755</v>
      </c>
      <c r="AB55" s="7"/>
      <c r="AC55" s="28">
        <f t="shared" ca="1" si="0"/>
        <v>-7.4957635906685027E-2</v>
      </c>
      <c r="AD55" s="27">
        <f t="shared" ca="1" si="10"/>
        <v>1.8587933006216417E-2</v>
      </c>
      <c r="AE55" s="7">
        <v>114</v>
      </c>
    </row>
    <row r="56" spans="1:31" s="26" customFormat="1" x14ac:dyDescent="0.25">
      <c r="A56" s="26">
        <v>36</v>
      </c>
      <c r="B56" s="26">
        <v>625</v>
      </c>
      <c r="C56" s="26">
        <v>12253</v>
      </c>
      <c r="D56" s="26">
        <v>15068</v>
      </c>
      <c r="E56" s="26">
        <v>14231</v>
      </c>
      <c r="F56" s="26">
        <v>11425</v>
      </c>
      <c r="G56" s="27"/>
      <c r="H56" s="7"/>
      <c r="I56" s="28">
        <f t="shared" si="1"/>
        <v>-1978</v>
      </c>
      <c r="J56" s="27">
        <f t="shared" si="1"/>
        <v>3643</v>
      </c>
      <c r="K56" s="7"/>
      <c r="L56" s="171">
        <f t="shared" si="2"/>
        <v>0.48043179744905273</v>
      </c>
      <c r="M56" s="27">
        <f t="shared" ca="1" si="3"/>
        <v>3.7258905843919452E-9</v>
      </c>
      <c r="N56" s="44"/>
      <c r="O56" s="44"/>
      <c r="P56" s="7"/>
      <c r="Q56" s="28">
        <f t="shared" ca="1" si="4"/>
        <v>-1973.7598872145541</v>
      </c>
      <c r="R56" s="27">
        <f t="shared" ca="1" si="5"/>
        <v>3606.0463849047305</v>
      </c>
      <c r="S56" s="7"/>
      <c r="T56" s="28">
        <f t="shared" ca="1" si="6"/>
        <v>0.47955360874765712</v>
      </c>
      <c r="U56" s="27">
        <f t="shared" ca="1" si="7"/>
        <v>0.87998200714635222</v>
      </c>
      <c r="V56" s="7"/>
      <c r="W56" s="28">
        <f t="shared" ca="1" si="8"/>
        <v>0.48037075737545848</v>
      </c>
      <c r="X56" s="27">
        <f t="shared" ca="1" si="11"/>
        <v>202.10701999532705</v>
      </c>
      <c r="Y56" s="7"/>
      <c r="Z56" s="28">
        <f t="shared" si="12"/>
        <v>202.17600000000004</v>
      </c>
      <c r="AA56" s="27">
        <f t="shared" si="9"/>
        <v>3.5286368685120566</v>
      </c>
      <c r="AB56" s="7"/>
      <c r="AC56" s="28">
        <f t="shared" ca="1" si="0"/>
        <v>-6.8980004672994255E-2</v>
      </c>
      <c r="AD56" s="27">
        <f t="shared" ca="1" si="10"/>
        <v>-2.4535526985772549E-2</v>
      </c>
      <c r="AE56" s="7">
        <v>113</v>
      </c>
    </row>
    <row r="57" spans="1:31" s="26" customFormat="1" x14ac:dyDescent="0.25">
      <c r="A57" s="26">
        <v>37</v>
      </c>
      <c r="B57" s="26">
        <v>634</v>
      </c>
      <c r="C57" s="26">
        <v>12086</v>
      </c>
      <c r="D57" s="26">
        <v>14970</v>
      </c>
      <c r="E57" s="26">
        <v>14417</v>
      </c>
      <c r="F57" s="26">
        <v>11539</v>
      </c>
      <c r="G57" s="27"/>
      <c r="H57" s="7"/>
      <c r="I57" s="28">
        <f t="shared" si="1"/>
        <v>-2331</v>
      </c>
      <c r="J57" s="27">
        <f t="shared" si="1"/>
        <v>3431</v>
      </c>
      <c r="K57" s="7"/>
      <c r="L57" s="171">
        <f t="shared" si="2"/>
        <v>0.56560038053057315</v>
      </c>
      <c r="M57" s="27">
        <f t="shared" ca="1" si="3"/>
        <v>2.3898270116298729E-7</v>
      </c>
      <c r="N57" s="44"/>
      <c r="O57" s="44"/>
      <c r="P57" s="7"/>
      <c r="Q57" s="28">
        <f t="shared" ca="1" si="4"/>
        <v>-2326.7598872145541</v>
      </c>
      <c r="R57" s="27">
        <f t="shared" ca="1" si="5"/>
        <v>3394.0463849047305</v>
      </c>
      <c r="S57" s="7"/>
      <c r="T57" s="28">
        <f t="shared" ca="1" si="6"/>
        <v>0.56532008165273817</v>
      </c>
      <c r="U57" s="27">
        <f t="shared" ca="1" si="7"/>
        <v>0.82824773487077374</v>
      </c>
      <c r="V57" s="7"/>
      <c r="W57" s="28">
        <f t="shared" ca="1" si="8"/>
        <v>0.56608923910026687</v>
      </c>
      <c r="X57" s="27">
        <f t="shared" ca="1" si="11"/>
        <v>207.82922024771563</v>
      </c>
      <c r="Y57" s="7"/>
      <c r="Z57" s="28">
        <f t="shared" si="12"/>
        <v>207.88200000000003</v>
      </c>
      <c r="AA57" s="27">
        <f t="shared" si="9"/>
        <v>3.6282253556308528</v>
      </c>
      <c r="AB57" s="7"/>
      <c r="AC57" s="28">
        <f t="shared" ca="1" si="0"/>
        <v>-5.2779752284408232E-2</v>
      </c>
      <c r="AD57" s="27">
        <f t="shared" ca="1" si="10"/>
        <v>1.1312769323353677E-2</v>
      </c>
      <c r="AE57" s="7">
        <v>112</v>
      </c>
    </row>
    <row r="58" spans="1:31" s="26" customFormat="1" x14ac:dyDescent="0.25">
      <c r="A58" s="26">
        <v>38</v>
      </c>
      <c r="B58" s="26">
        <v>611</v>
      </c>
      <c r="C58" s="26">
        <v>11921</v>
      </c>
      <c r="D58" s="26">
        <v>14849</v>
      </c>
      <c r="E58" s="26">
        <v>14570</v>
      </c>
      <c r="F58" s="26">
        <v>11658</v>
      </c>
      <c r="G58" s="27"/>
      <c r="H58" s="7"/>
      <c r="I58" s="28">
        <f t="shared" si="1"/>
        <v>-2649</v>
      </c>
      <c r="J58" s="27">
        <f t="shared" si="1"/>
        <v>3191</v>
      </c>
      <c r="K58" s="7"/>
      <c r="L58" s="171">
        <f t="shared" si="2"/>
        <v>0.64237903211833058</v>
      </c>
      <c r="M58" s="27">
        <f t="shared" ca="1" si="3"/>
        <v>8.4379613570998813E-7</v>
      </c>
      <c r="N58" s="44"/>
      <c r="O58" s="44"/>
      <c r="P58" s="7"/>
      <c r="Q58" s="28">
        <f t="shared" ca="1" si="4"/>
        <v>-2644.7598872145541</v>
      </c>
      <c r="R58" s="27">
        <f t="shared" ca="1" si="5"/>
        <v>3154.0463849047305</v>
      </c>
      <c r="S58" s="7"/>
      <c r="T58" s="28">
        <f t="shared" ca="1" si="6"/>
        <v>0.64258279662105489</v>
      </c>
      <c r="U58" s="27">
        <f t="shared" ca="1" si="7"/>
        <v>0.76968063418143962</v>
      </c>
      <c r="V58" s="7"/>
      <c r="W58" s="28">
        <f t="shared" ca="1" si="8"/>
        <v>0.64329761588463064</v>
      </c>
      <c r="X58" s="27">
        <f t="shared" ca="1" si="11"/>
        <v>213.36628023832066</v>
      </c>
      <c r="Y58" s="7"/>
      <c r="Z58" s="28">
        <f t="shared" si="12"/>
        <v>213.38100000000003</v>
      </c>
      <c r="AA58" s="27">
        <f t="shared" si="9"/>
        <v>3.724201011198021</v>
      </c>
      <c r="AB58" s="7"/>
      <c r="AC58" s="28">
        <f t="shared" ca="1" si="0"/>
        <v>-1.4719761679373278E-2</v>
      </c>
      <c r="AD58" s="27">
        <f t="shared" ca="1" si="10"/>
        <v>7.0576868260957326E-2</v>
      </c>
      <c r="AE58" s="7">
        <v>111</v>
      </c>
    </row>
    <row r="59" spans="1:31" s="26" customFormat="1" x14ac:dyDescent="0.25">
      <c r="A59" s="26">
        <v>39</v>
      </c>
      <c r="B59" s="26">
        <v>606</v>
      </c>
      <c r="C59" s="26">
        <v>11783</v>
      </c>
      <c r="D59" s="26">
        <v>14711</v>
      </c>
      <c r="E59" s="26">
        <v>14718</v>
      </c>
      <c r="F59" s="26">
        <v>11792</v>
      </c>
      <c r="G59" s="27"/>
      <c r="H59" s="7"/>
      <c r="I59" s="28">
        <f t="shared" si="1"/>
        <v>-2935</v>
      </c>
      <c r="J59" s="27">
        <f t="shared" si="1"/>
        <v>2919</v>
      </c>
      <c r="K59" s="7"/>
      <c r="L59" s="171">
        <f t="shared" si="2"/>
        <v>0.7126846537463658</v>
      </c>
      <c r="M59" s="27">
        <f t="shared" ca="1" si="3"/>
        <v>1.5383372334156843E-9</v>
      </c>
      <c r="N59" s="44"/>
      <c r="O59" s="44"/>
      <c r="P59" s="7"/>
      <c r="Q59" s="28">
        <f t="shared" ca="1" si="4"/>
        <v>-2930.7598872145541</v>
      </c>
      <c r="R59" s="27">
        <f t="shared" ca="1" si="5"/>
        <v>2882.0463849047305</v>
      </c>
      <c r="S59" s="7"/>
      <c r="T59" s="28">
        <f t="shared" ca="1" si="6"/>
        <v>0.71207064719004409</v>
      </c>
      <c r="U59" s="27">
        <f t="shared" ca="1" si="7"/>
        <v>0.70330458673352769</v>
      </c>
      <c r="V59" s="7"/>
      <c r="W59" s="28">
        <f t="shared" ca="1" si="8"/>
        <v>0.7127238753887768</v>
      </c>
      <c r="X59" s="27">
        <f t="shared" ca="1" si="11"/>
        <v>218.8585870798247</v>
      </c>
      <c r="Y59" s="7"/>
      <c r="Z59" s="28">
        <f t="shared" si="12"/>
        <v>218.83500000000004</v>
      </c>
      <c r="AA59" s="27">
        <f t="shared" si="9"/>
        <v>3.8193912686017915</v>
      </c>
      <c r="AB59" s="7"/>
      <c r="AC59" s="28">
        <f t="shared" ca="1" si="0"/>
        <v>2.3587079824665125E-2</v>
      </c>
      <c r="AD59" s="27">
        <f t="shared" ca="1" si="10"/>
        <v>9.7065435317489346E-2</v>
      </c>
      <c r="AE59" s="7">
        <v>110</v>
      </c>
    </row>
    <row r="60" spans="1:31" s="26" customFormat="1" x14ac:dyDescent="0.25">
      <c r="A60" s="26">
        <v>40</v>
      </c>
      <c r="B60" s="26">
        <v>616</v>
      </c>
      <c r="C60" s="26">
        <v>11647</v>
      </c>
      <c r="D60" s="26">
        <v>14558</v>
      </c>
      <c r="E60" s="26">
        <v>14846</v>
      </c>
      <c r="F60" s="26">
        <v>11941</v>
      </c>
      <c r="G60" s="27"/>
      <c r="H60" s="7"/>
      <c r="I60" s="28">
        <f t="shared" si="1"/>
        <v>-3199</v>
      </c>
      <c r="J60" s="27">
        <f t="shared" si="1"/>
        <v>2617</v>
      </c>
      <c r="K60" s="7"/>
      <c r="L60" s="171">
        <f t="shared" si="2"/>
        <v>0.77752658478901748</v>
      </c>
      <c r="M60" s="27">
        <f t="shared" ca="1" si="3"/>
        <v>5.3066549424589413E-7</v>
      </c>
      <c r="N60" s="44"/>
      <c r="O60" s="44"/>
      <c r="P60" s="7"/>
      <c r="Q60" s="28">
        <f t="shared" ca="1" si="4"/>
        <v>-3194.7598872145541</v>
      </c>
      <c r="R60" s="27">
        <f t="shared" ca="1" si="5"/>
        <v>2580.0463849047305</v>
      </c>
      <c r="S60" s="7"/>
      <c r="T60" s="28">
        <f t="shared" ca="1" si="6"/>
        <v>0.77621327848449573</v>
      </c>
      <c r="U60" s="27">
        <f t="shared" ca="1" si="7"/>
        <v>0.62960765169944899</v>
      </c>
      <c r="V60" s="7"/>
      <c r="W60" s="28">
        <f t="shared" ca="1" si="8"/>
        <v>0.77679811688015266</v>
      </c>
      <c r="X60" s="27">
        <f t="shared" ca="1" si="11"/>
        <v>224.45213099737862</v>
      </c>
      <c r="Y60" s="7"/>
      <c r="Z60" s="28">
        <f t="shared" si="12"/>
        <v>224.37900000000005</v>
      </c>
      <c r="AA60" s="27">
        <f t="shared" si="9"/>
        <v>3.9161523223323575</v>
      </c>
      <c r="AB60" s="7"/>
      <c r="AC60" s="28">
        <f t="shared" ca="1" si="0"/>
        <v>7.3130997378569873E-2</v>
      </c>
      <c r="AD60" s="27">
        <f t="shared" ca="1" si="10"/>
        <v>1.7089041421343154E-2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11526</v>
      </c>
      <c r="D61" s="26">
        <v>14395</v>
      </c>
      <c r="E61" s="26">
        <v>14974</v>
      </c>
      <c r="F61" s="26">
        <v>12108</v>
      </c>
      <c r="G61" s="27"/>
      <c r="H61" s="7"/>
      <c r="I61" s="28">
        <f t="shared" si="1"/>
        <v>-3448</v>
      </c>
      <c r="J61" s="27">
        <f t="shared" si="1"/>
        <v>2287</v>
      </c>
      <c r="K61" s="7"/>
      <c r="L61" s="171">
        <f t="shared" si="2"/>
        <v>0.83630603091776656</v>
      </c>
      <c r="M61" s="27">
        <f t="shared" ca="1" si="3"/>
        <v>8.3816745320666319E-7</v>
      </c>
      <c r="N61" s="44"/>
      <c r="O61" s="44"/>
      <c r="P61" s="7"/>
      <c r="Q61" s="28">
        <f t="shared" ca="1" si="4"/>
        <v>-3443.7598872145541</v>
      </c>
      <c r="R61" s="27">
        <f t="shared" ca="1" si="5"/>
        <v>2250.0463849047305</v>
      </c>
      <c r="S61" s="7"/>
      <c r="T61" s="28">
        <f t="shared" ca="1" si="6"/>
        <v>0.83671144209176251</v>
      </c>
      <c r="U61" s="27">
        <f t="shared" ca="1" si="7"/>
        <v>0.54907788825161463</v>
      </c>
      <c r="V61" s="7"/>
      <c r="W61" s="28">
        <f t="shared" ca="1" si="8"/>
        <v>0.83722154577466767</v>
      </c>
      <c r="X61" s="27">
        <f t="shared" ca="1" si="11"/>
        <v>230.21926421234139</v>
      </c>
      <c r="Y61" s="7"/>
      <c r="Z61" s="28">
        <f t="shared" si="12"/>
        <v>230.04900000000004</v>
      </c>
      <c r="AA61" s="27">
        <f t="shared" si="9"/>
        <v>4.0151124909204361</v>
      </c>
      <c r="AB61" s="7"/>
      <c r="AC61" s="28">
        <f t="shared" ca="1" si="0"/>
        <v>0.17026421234135114</v>
      </c>
      <c r="AD61" s="27">
        <f t="shared" ca="1" si="10"/>
        <v>-3.2471679755047944E-2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11418</v>
      </c>
      <c r="D62" s="26">
        <v>14208</v>
      </c>
      <c r="E62" s="26">
        <v>15075</v>
      </c>
      <c r="F62" s="26">
        <v>12281</v>
      </c>
      <c r="G62" s="27"/>
      <c r="H62" s="7"/>
      <c r="I62" s="28">
        <f t="shared" si="1"/>
        <v>-3657</v>
      </c>
      <c r="J62" s="27">
        <f t="shared" si="1"/>
        <v>1927</v>
      </c>
      <c r="K62" s="7"/>
      <c r="L62" s="171">
        <f t="shared" si="2"/>
        <v>0.88755445222720886</v>
      </c>
      <c r="M62" s="27">
        <f t="shared" ca="1" si="3"/>
        <v>1.3332818355519642E-7</v>
      </c>
      <c r="N62" s="44"/>
      <c r="O62" s="44"/>
      <c r="P62" s="7"/>
      <c r="Q62" s="28">
        <f t="shared" ca="1" si="4"/>
        <v>-3652.7598872145541</v>
      </c>
      <c r="R62" s="27">
        <f t="shared" ca="1" si="5"/>
        <v>1890.0463849047305</v>
      </c>
      <c r="S62" s="7"/>
      <c r="T62" s="28">
        <f t="shared" ca="1" si="6"/>
        <v>0.88749102519987</v>
      </c>
      <c r="U62" s="27">
        <f t="shared" ca="1" si="7"/>
        <v>0.46122723721761349</v>
      </c>
      <c r="V62" s="7"/>
      <c r="W62" s="28">
        <f t="shared" ca="1" si="8"/>
        <v>0.88791959354718675</v>
      </c>
      <c r="X62" s="27">
        <f t="shared" ca="1" si="11"/>
        <v>236.02797772373185</v>
      </c>
      <c r="Y62" s="7"/>
      <c r="Z62" s="28">
        <f t="shared" si="12"/>
        <v>235.80000000000004</v>
      </c>
      <c r="AA62" s="27">
        <f t="shared" si="9"/>
        <v>4.1154863762026297</v>
      </c>
      <c r="AB62" s="7"/>
      <c r="AC62" s="28">
        <f t="shared" ca="1" si="0"/>
        <v>0.22797772373181147</v>
      </c>
      <c r="AD62" s="27">
        <f t="shared" ca="1" si="10"/>
        <v>-1.5876871485460242E-2</v>
      </c>
      <c r="AE62" s="7">
        <v>107</v>
      </c>
    </row>
    <row r="63" spans="1:31" s="26" customFormat="1" x14ac:dyDescent="0.25">
      <c r="A63" s="26">
        <v>43</v>
      </c>
      <c r="B63" s="26">
        <v>629</v>
      </c>
      <c r="C63" s="26">
        <v>11336</v>
      </c>
      <c r="D63" s="26">
        <v>14031</v>
      </c>
      <c r="E63" s="26">
        <v>15162</v>
      </c>
      <c r="F63" s="26">
        <v>12466</v>
      </c>
      <c r="G63" s="27"/>
      <c r="H63" s="7"/>
      <c r="I63" s="28">
        <f t="shared" si="1"/>
        <v>-3826</v>
      </c>
      <c r="J63" s="27">
        <f t="shared" si="1"/>
        <v>1565</v>
      </c>
      <c r="K63" s="7"/>
      <c r="L63" s="171">
        <f t="shared" si="2"/>
        <v>0.92926827566710002</v>
      </c>
      <c r="M63" s="27">
        <f t="shared" ca="1" si="3"/>
        <v>1.366574838594966E-7</v>
      </c>
      <c r="N63" s="44"/>
      <c r="O63" s="44"/>
      <c r="P63" s="7"/>
      <c r="Q63" s="28">
        <f t="shared" ca="1" si="4"/>
        <v>-3821.7598872145541</v>
      </c>
      <c r="R63" s="27">
        <f t="shared" ca="1" si="5"/>
        <v>1528.0463849047305</v>
      </c>
      <c r="S63" s="7"/>
      <c r="T63" s="28">
        <f t="shared" ca="1" si="6"/>
        <v>0.92855202780881818</v>
      </c>
      <c r="U63" s="27">
        <f t="shared" ca="1" si="7"/>
        <v>0.37288852701120123</v>
      </c>
      <c r="V63" s="7"/>
      <c r="W63" s="28">
        <f t="shared" ca="1" si="8"/>
        <v>0.92889860353688258</v>
      </c>
      <c r="X63" s="27">
        <f t="shared" ca="1" si="11"/>
        <v>241.60541963533831</v>
      </c>
      <c r="Y63" s="7"/>
      <c r="Z63" s="28">
        <f t="shared" si="12"/>
        <v>241.46100000000004</v>
      </c>
      <c r="AA63" s="27">
        <f t="shared" si="9"/>
        <v>4.2142894651580285</v>
      </c>
      <c r="AB63" s="7"/>
      <c r="AC63" s="28">
        <f t="shared" ca="1" si="0"/>
        <v>0.14441963533826652</v>
      </c>
      <c r="AD63" s="27">
        <f t="shared" ca="1" si="10"/>
        <v>6.0512813855837067E-2</v>
      </c>
      <c r="AE63" s="7">
        <v>106</v>
      </c>
    </row>
    <row r="64" spans="1:31" s="26" customFormat="1" x14ac:dyDescent="0.25">
      <c r="A64" s="26">
        <v>44</v>
      </c>
      <c r="B64" s="26">
        <v>637</v>
      </c>
      <c r="C64" s="26">
        <v>11279</v>
      </c>
      <c r="D64" s="26">
        <v>13845</v>
      </c>
      <c r="E64" s="26">
        <v>15243</v>
      </c>
      <c r="F64" s="26">
        <v>12667</v>
      </c>
      <c r="G64" s="27"/>
      <c r="H64" s="7"/>
      <c r="I64" s="28">
        <f t="shared" si="1"/>
        <v>-3964</v>
      </c>
      <c r="J64" s="27">
        <f t="shared" si="1"/>
        <v>1178</v>
      </c>
      <c r="K64" s="7"/>
      <c r="L64" s="171">
        <f t="shared" si="2"/>
        <v>0.96226386021147081</v>
      </c>
      <c r="M64" s="27">
        <f t="shared" ca="1" si="3"/>
        <v>5.8043807804626681E-9</v>
      </c>
      <c r="N64" s="44"/>
      <c r="O64" s="44"/>
      <c r="P64" s="7"/>
      <c r="Q64" s="28">
        <f t="shared" ca="1" si="4"/>
        <v>-3959.7598872145541</v>
      </c>
      <c r="R64" s="27">
        <f t="shared" ca="1" si="5"/>
        <v>1141.0463849047305</v>
      </c>
      <c r="S64" s="7"/>
      <c r="T64" s="28">
        <f t="shared" ca="1" si="6"/>
        <v>0.96208113053091793</v>
      </c>
      <c r="U64" s="27">
        <f t="shared" ca="1" si="7"/>
        <v>0.27844907714965</v>
      </c>
      <c r="V64" s="7"/>
      <c r="W64" s="28">
        <f t="shared" ca="1" si="8"/>
        <v>0.9623400466983334</v>
      </c>
      <c r="X64" s="27">
        <f t="shared" ca="1" si="11"/>
        <v>247.33988725226186</v>
      </c>
      <c r="Y64" s="7"/>
      <c r="Z64" s="28">
        <f t="shared" si="12"/>
        <v>247.19400000000005</v>
      </c>
      <c r="AA64" s="27">
        <f t="shared" si="9"/>
        <v>4.3143491911748635</v>
      </c>
      <c r="AB64" s="7"/>
      <c r="AC64" s="28">
        <f t="shared" ca="1" si="0"/>
        <v>0.14588725226181509</v>
      </c>
      <c r="AD64" s="27">
        <f t="shared" ca="1" si="10"/>
        <v>0.11698315544731486</v>
      </c>
      <c r="AE64" s="7">
        <v>105</v>
      </c>
    </row>
    <row r="65" spans="1:31" s="26" customFormat="1" x14ac:dyDescent="0.25">
      <c r="A65" s="26">
        <v>45</v>
      </c>
      <c r="B65" s="26">
        <v>621</v>
      </c>
      <c r="C65" s="26">
        <v>11225</v>
      </c>
      <c r="D65" s="26">
        <v>13640</v>
      </c>
      <c r="E65" s="26">
        <v>15283</v>
      </c>
      <c r="F65" s="26">
        <v>12855</v>
      </c>
      <c r="G65" s="27"/>
      <c r="H65" s="7"/>
      <c r="I65" s="28">
        <f t="shared" si="1"/>
        <v>-4058</v>
      </c>
      <c r="J65" s="27">
        <f t="shared" si="1"/>
        <v>785</v>
      </c>
      <c r="K65" s="7"/>
      <c r="L65" s="171">
        <f t="shared" si="2"/>
        <v>0.98515684489407818</v>
      </c>
      <c r="M65" s="27">
        <f t="shared" ca="1" si="3"/>
        <v>4.5101267364404999E-9</v>
      </c>
      <c r="N65" s="44"/>
      <c r="O65" s="44"/>
      <c r="P65" s="7"/>
      <c r="Q65" s="28">
        <f t="shared" ca="1" si="4"/>
        <v>-4053.7598872145541</v>
      </c>
      <c r="R65" s="27">
        <f t="shared" ca="1" si="5"/>
        <v>748.04638490473053</v>
      </c>
      <c r="S65" s="7"/>
      <c r="T65" s="28">
        <f t="shared" ca="1" si="6"/>
        <v>0.98491979470394231</v>
      </c>
      <c r="U65" s="27">
        <f t="shared" ca="1" si="7"/>
        <v>0.18254544977086545</v>
      </c>
      <c r="V65" s="7"/>
      <c r="W65" s="28">
        <f t="shared" ca="1" si="8"/>
        <v>0.98508968741693348</v>
      </c>
      <c r="X65" s="27">
        <f t="shared" ca="1" si="11"/>
        <v>252.97916092242872</v>
      </c>
      <c r="Y65" s="7"/>
      <c r="Z65" s="28">
        <f t="shared" si="12"/>
        <v>252.78300000000004</v>
      </c>
      <c r="AA65" s="27">
        <f t="shared" si="9"/>
        <v>4.411895643068827</v>
      </c>
      <c r="AB65" s="7"/>
      <c r="AC65" s="28">
        <f t="shared" ca="1" si="0"/>
        <v>0.19616092242867467</v>
      </c>
      <c r="AD65" s="27">
        <f t="shared" ca="1" si="10"/>
        <v>-1.2961315965839049E-2</v>
      </c>
      <c r="AE65" s="7">
        <v>104</v>
      </c>
    </row>
    <row r="66" spans="1:31" s="26" customFormat="1" x14ac:dyDescent="0.25">
      <c r="A66" s="26">
        <v>46</v>
      </c>
      <c r="B66" s="26">
        <v>629</v>
      </c>
      <c r="C66" s="26">
        <v>11197</v>
      </c>
      <c r="D66" s="26">
        <v>13440</v>
      </c>
      <c r="E66" s="26">
        <v>15310</v>
      </c>
      <c r="F66" s="26">
        <v>13056</v>
      </c>
      <c r="G66" s="27"/>
      <c r="H66" s="7"/>
      <c r="I66" s="28">
        <f t="shared" si="1"/>
        <v>-4113</v>
      </c>
      <c r="J66" s="27">
        <f t="shared" si="1"/>
        <v>384</v>
      </c>
      <c r="K66" s="7"/>
      <c r="L66" s="171">
        <f t="shared" si="2"/>
        <v>0.99878595172334317</v>
      </c>
      <c r="M66" s="27">
        <f t="shared" ca="1" si="3"/>
        <v>1.7982352541617644E-7</v>
      </c>
      <c r="N66" s="44"/>
      <c r="O66" s="44"/>
      <c r="P66" s="7"/>
      <c r="Q66" s="28">
        <f t="shared" ca="1" si="4"/>
        <v>-4108.7598872145536</v>
      </c>
      <c r="R66" s="27">
        <f t="shared" ca="1" si="5"/>
        <v>347.04638490473053</v>
      </c>
      <c r="S66" s="7"/>
      <c r="T66" s="28">
        <f t="shared" ca="1" si="6"/>
        <v>0.99828284289028624</v>
      </c>
      <c r="U66" s="27">
        <f t="shared" ca="1" si="7"/>
        <v>8.468958570243644E-2</v>
      </c>
      <c r="V66" s="7"/>
      <c r="W66" s="28">
        <f t="shared" ca="1" si="8"/>
        <v>0.99836189568292377</v>
      </c>
      <c r="X66" s="27">
        <f t="shared" ca="1" si="11"/>
        <v>258.62875702076326</v>
      </c>
      <c r="Y66" s="7"/>
      <c r="Z66" s="28">
        <f t="shared" si="12"/>
        <v>258.44400000000002</v>
      </c>
      <c r="AA66" s="27">
        <f t="shared" si="9"/>
        <v>4.5106987320242249</v>
      </c>
      <c r="AB66" s="7"/>
      <c r="AC66" s="28">
        <f t="shared" ca="1" si="0"/>
        <v>0.18475702076324296</v>
      </c>
      <c r="AD66" s="27">
        <f t="shared" ca="1" si="10"/>
        <v>9.5869604288623123E-2</v>
      </c>
      <c r="AE66" s="7">
        <v>103</v>
      </c>
    </row>
    <row r="67" spans="1:31" s="26" customFormat="1" x14ac:dyDescent="0.25">
      <c r="A67" s="26">
        <v>47</v>
      </c>
      <c r="B67" s="26">
        <v>608</v>
      </c>
      <c r="C67" s="26">
        <v>11183</v>
      </c>
      <c r="D67" s="26">
        <v>13239</v>
      </c>
      <c r="E67" s="26">
        <v>15314</v>
      </c>
      <c r="F67" s="26">
        <v>13243</v>
      </c>
      <c r="G67" s="27"/>
      <c r="H67" s="7"/>
      <c r="I67" s="28">
        <f t="shared" si="1"/>
        <v>-4131</v>
      </c>
      <c r="J67" s="27">
        <f t="shared" si="1"/>
        <v>-4</v>
      </c>
      <c r="K67" s="7"/>
      <c r="L67" s="171">
        <f t="shared" si="2"/>
        <v>1.0026914731489298</v>
      </c>
      <c r="M67" s="27">
        <f t="shared" ca="1" si="3"/>
        <v>1.9461256272775116E-9</v>
      </c>
      <c r="N67" s="44"/>
      <c r="O67" s="44"/>
      <c r="P67" s="7"/>
      <c r="Q67" s="28">
        <f t="shared" ca="1" si="4"/>
        <v>-4126.7598872145536</v>
      </c>
      <c r="R67" s="27">
        <f t="shared" ca="1" si="5"/>
        <v>-40.953615095269477</v>
      </c>
      <c r="S67" s="7"/>
      <c r="T67" s="28">
        <f t="shared" ca="1" si="6"/>
        <v>1.0026562041149081</v>
      </c>
      <c r="U67" s="27">
        <f t="shared" ca="1" si="7"/>
        <v>-9.9938937453203317E-3</v>
      </c>
      <c r="V67" s="7"/>
      <c r="W67" s="28">
        <f t="shared" ca="1" si="8"/>
        <v>1.0026473582350426</v>
      </c>
      <c r="X67" s="27">
        <f t="shared" ca="1" si="11"/>
        <v>264.04854366884013</v>
      </c>
      <c r="Y67" s="7"/>
      <c r="Z67" s="28">
        <f t="shared" si="12"/>
        <v>263.916</v>
      </c>
      <c r="AA67" s="27">
        <f t="shared" si="9"/>
        <v>4.6062031486933543</v>
      </c>
      <c r="AB67" s="7"/>
      <c r="AC67" s="28">
        <f t="shared" ca="1" si="0"/>
        <v>0.13254366884012825</v>
      </c>
      <c r="AD67" s="27">
        <f t="shared" ca="1" si="10"/>
        <v>8.3734790439962126E-3</v>
      </c>
      <c r="AE67" s="7">
        <v>102</v>
      </c>
    </row>
    <row r="68" spans="1:31" s="26" customFormat="1" x14ac:dyDescent="0.25">
      <c r="A68" s="26">
        <v>48</v>
      </c>
      <c r="B68" s="26">
        <v>606</v>
      </c>
      <c r="C68" s="26">
        <v>11205</v>
      </c>
      <c r="D68" s="26">
        <v>13056</v>
      </c>
      <c r="E68" s="26">
        <v>15317</v>
      </c>
      <c r="F68" s="26">
        <v>13449</v>
      </c>
      <c r="G68" s="27"/>
      <c r="H68" s="7"/>
      <c r="I68" s="28">
        <f t="shared" si="1"/>
        <v>-4112</v>
      </c>
      <c r="J68" s="27">
        <f t="shared" si="1"/>
        <v>-393</v>
      </c>
      <c r="K68" s="7"/>
      <c r="L68" s="171">
        <f t="shared" si="2"/>
        <v>0.99748122970962738</v>
      </c>
      <c r="M68" s="27">
        <f t="shared" ca="1" si="3"/>
        <v>2.1314259980158856E-7</v>
      </c>
      <c r="N68" s="44"/>
      <c r="O68" s="44"/>
      <c r="P68" s="7"/>
      <c r="Q68" s="28">
        <f t="shared" ca="1" si="4"/>
        <v>-4107.7598872145536</v>
      </c>
      <c r="R68" s="27">
        <f t="shared" ca="1" si="5"/>
        <v>-429.95361509526947</v>
      </c>
      <c r="S68" s="7"/>
      <c r="T68" s="28">
        <f t="shared" ca="1" si="6"/>
        <v>0.99803987837780728</v>
      </c>
      <c r="U68" s="27">
        <f t="shared" ca="1" si="7"/>
        <v>-0.10492140277928265</v>
      </c>
      <c r="V68" s="7"/>
      <c r="W68" s="28">
        <f t="shared" ca="1" si="8"/>
        <v>0.99794290340370317</v>
      </c>
      <c r="X68" s="27">
        <f t="shared" ca="1" si="11"/>
        <v>269.47936190721452</v>
      </c>
      <c r="Y68" s="7"/>
      <c r="Z68" s="28">
        <f t="shared" si="12"/>
        <v>269.37</v>
      </c>
      <c r="AA68" s="27">
        <f t="shared" si="9"/>
        <v>4.7013934060971252</v>
      </c>
      <c r="AB68" s="7"/>
      <c r="AC68" s="28">
        <f t="shared" ca="1" si="0"/>
        <v>0.10936190721452022</v>
      </c>
      <c r="AD68" s="27">
        <f t="shared" ca="1" si="10"/>
        <v>1.7769066556354574E-2</v>
      </c>
      <c r="AE68" s="7">
        <v>101</v>
      </c>
    </row>
    <row r="69" spans="1:31" s="26" customFormat="1" x14ac:dyDescent="0.25">
      <c r="A69" s="26">
        <v>49</v>
      </c>
      <c r="B69" s="26">
        <v>641</v>
      </c>
      <c r="C69" s="26">
        <v>11235</v>
      </c>
      <c r="D69" s="26">
        <v>12843</v>
      </c>
      <c r="E69" s="26">
        <v>15279</v>
      </c>
      <c r="F69" s="26">
        <v>13644</v>
      </c>
      <c r="G69" s="27"/>
      <c r="H69" s="7"/>
      <c r="I69" s="28">
        <f t="shared" si="1"/>
        <v>-4044</v>
      </c>
      <c r="J69" s="27">
        <f t="shared" si="1"/>
        <v>-801</v>
      </c>
      <c r="K69" s="7"/>
      <c r="L69" s="171">
        <f t="shared" si="2"/>
        <v>0.98213334065281266</v>
      </c>
      <c r="M69" s="27">
        <f t="shared" ca="1" si="3"/>
        <v>6.4716028549400852E-7</v>
      </c>
      <c r="N69" s="44"/>
      <c r="O69" s="44"/>
      <c r="P69" s="7"/>
      <c r="Q69" s="28">
        <f t="shared" ca="1" si="4"/>
        <v>-4039.7598872145541</v>
      </c>
      <c r="R69" s="27">
        <f t="shared" ca="1" si="5"/>
        <v>-837.95361509526947</v>
      </c>
      <c r="S69" s="7"/>
      <c r="T69" s="28">
        <f t="shared" ca="1" si="6"/>
        <v>0.98151829152923653</v>
      </c>
      <c r="U69" s="27">
        <f t="shared" ca="1" si="7"/>
        <v>-0.2044854739511506</v>
      </c>
      <c r="V69" s="7"/>
      <c r="W69" s="28">
        <f t="shared" ca="1" si="8"/>
        <v>0.98132887792185863</v>
      </c>
      <c r="X69" s="27">
        <f t="shared" ca="1" si="11"/>
        <v>275.24810329286743</v>
      </c>
      <c r="Y69" s="7"/>
      <c r="Z69" s="28">
        <f t="shared" si="12"/>
        <v>275.13900000000001</v>
      </c>
      <c r="AA69" s="27">
        <f t="shared" si="9"/>
        <v>4.8020814506446783</v>
      </c>
      <c r="AB69" s="7"/>
      <c r="AC69" s="28">
        <f t="shared" ca="1" si="0"/>
        <v>0.10910329286741671</v>
      </c>
      <c r="AD69" s="27">
        <f t="shared" ca="1" si="10"/>
        <v>8.9988544987136265E-3</v>
      </c>
      <c r="AE69" s="7">
        <v>100</v>
      </c>
    </row>
    <row r="70" spans="1:31" s="26" customFormat="1" x14ac:dyDescent="0.25">
      <c r="A70" s="26">
        <v>50</v>
      </c>
      <c r="B70" s="26">
        <v>634</v>
      </c>
      <c r="C70" s="26">
        <v>11290</v>
      </c>
      <c r="D70" s="26">
        <v>12655</v>
      </c>
      <c r="E70" s="26">
        <v>15232</v>
      </c>
      <c r="F70" s="26">
        <v>13849</v>
      </c>
      <c r="G70" s="27"/>
      <c r="H70" s="7"/>
      <c r="I70" s="28">
        <f t="shared" si="1"/>
        <v>-3942</v>
      </c>
      <c r="J70" s="27">
        <f t="shared" si="1"/>
        <v>-1194</v>
      </c>
      <c r="K70" s="7"/>
      <c r="L70" s="171">
        <f t="shared" si="2"/>
        <v>0.95715609719521422</v>
      </c>
      <c r="M70" s="27">
        <f t="shared" ca="1" si="3"/>
        <v>4.8810277066377962E-7</v>
      </c>
      <c r="N70" s="44"/>
      <c r="O70" s="44"/>
      <c r="P70" s="7"/>
      <c r="Q70" s="28">
        <f t="shared" ca="1" si="4"/>
        <v>-3937.7598872145541</v>
      </c>
      <c r="R70" s="27">
        <f t="shared" ca="1" si="5"/>
        <v>-1230.9536150952695</v>
      </c>
      <c r="S70" s="7"/>
      <c r="T70" s="28">
        <f t="shared" ca="1" si="6"/>
        <v>0.95673591125638024</v>
      </c>
      <c r="U70" s="27">
        <f t="shared" ca="1" si="7"/>
        <v>-0.30038910132993518</v>
      </c>
      <c r="V70" s="7"/>
      <c r="W70" s="28">
        <f t="shared" ca="1" si="8"/>
        <v>0.95645745367333501</v>
      </c>
      <c r="X70" s="27">
        <f t="shared" ca="1" si="11"/>
        <v>280.91310641704581</v>
      </c>
      <c r="Y70" s="7"/>
      <c r="Z70" s="28">
        <f t="shared" si="12"/>
        <v>280.84500000000003</v>
      </c>
      <c r="AA70" s="27">
        <f t="shared" si="9"/>
        <v>4.9016699377634758</v>
      </c>
      <c r="AB70" s="7"/>
      <c r="AC70" s="28">
        <f t="shared" ca="1" si="0"/>
        <v>6.8106417045783019E-2</v>
      </c>
      <c r="AD70" s="27">
        <f t="shared" ca="1" si="10"/>
        <v>-1.2984891823748512E-3</v>
      </c>
      <c r="AE70" s="7">
        <v>99</v>
      </c>
    </row>
    <row r="71" spans="1:31" s="26" customFormat="1" x14ac:dyDescent="0.25">
      <c r="A71" s="26">
        <v>51</v>
      </c>
      <c r="B71" s="26">
        <v>629</v>
      </c>
      <c r="C71" s="26">
        <v>11362</v>
      </c>
      <c r="D71" s="26">
        <v>12464</v>
      </c>
      <c r="E71" s="26">
        <v>15169</v>
      </c>
      <c r="F71" s="26">
        <v>14043</v>
      </c>
      <c r="G71" s="27"/>
      <c r="H71" s="7"/>
      <c r="I71" s="28">
        <f t="shared" si="1"/>
        <v>-3807</v>
      </c>
      <c r="J71" s="27">
        <f t="shared" si="1"/>
        <v>-1579</v>
      </c>
      <c r="K71" s="7"/>
      <c r="L71" s="171">
        <f t="shared" si="2"/>
        <v>0.92299224568349458</v>
      </c>
      <c r="M71" s="27">
        <f t="shared" ca="1" si="3"/>
        <v>3.3381095893036863E-7</v>
      </c>
      <c r="N71" s="44"/>
      <c r="O71" s="44"/>
      <c r="P71" s="7"/>
      <c r="Q71" s="28">
        <f t="shared" ca="1" si="4"/>
        <v>-3802.7598872145541</v>
      </c>
      <c r="R71" s="27">
        <f t="shared" ca="1" si="5"/>
        <v>-1615.9536150952695</v>
      </c>
      <c r="S71" s="7"/>
      <c r="T71" s="28">
        <f t="shared" ca="1" si="6"/>
        <v>0.92393570207171749</v>
      </c>
      <c r="U71" s="27">
        <f t="shared" ca="1" si="7"/>
        <v>-0.39434049201907523</v>
      </c>
      <c r="V71" s="7"/>
      <c r="W71" s="28">
        <f t="shared" ca="1" si="8"/>
        <v>0.92357000944051848</v>
      </c>
      <c r="X71" s="27">
        <f t="shared" ca="1" si="11"/>
        <v>286.59869455266539</v>
      </c>
      <c r="Y71" s="7"/>
      <c r="Z71" s="28">
        <f t="shared" si="12"/>
        <v>286.50600000000003</v>
      </c>
      <c r="AA71" s="27">
        <f t="shared" si="9"/>
        <v>5.0004730267188737</v>
      </c>
      <c r="AB71" s="7"/>
      <c r="AC71" s="28">
        <f t="shared" ca="1" si="0"/>
        <v>9.2694552665363972E-2</v>
      </c>
      <c r="AD71" s="27">
        <f t="shared" ca="1" si="10"/>
        <v>1.4919168152687234E-3</v>
      </c>
      <c r="AE71" s="7">
        <v>98</v>
      </c>
    </row>
    <row r="72" spans="1:31" s="26" customFormat="1" x14ac:dyDescent="0.25">
      <c r="A72" s="26">
        <v>52</v>
      </c>
      <c r="B72" s="26">
        <v>632</v>
      </c>
      <c r="C72" s="26">
        <v>11449</v>
      </c>
      <c r="D72" s="26">
        <v>12274</v>
      </c>
      <c r="E72" s="26">
        <v>15071</v>
      </c>
      <c r="F72" s="26">
        <v>14215</v>
      </c>
      <c r="G72" s="27"/>
      <c r="H72" s="7"/>
      <c r="I72" s="28">
        <f t="shared" si="1"/>
        <v>-3622</v>
      </c>
      <c r="J72" s="27">
        <f t="shared" si="1"/>
        <v>-1941</v>
      </c>
      <c r="K72" s="7"/>
      <c r="L72" s="171">
        <f t="shared" si="2"/>
        <v>0.87958931622913916</v>
      </c>
      <c r="M72" s="27">
        <f t="shared" ca="1" si="3"/>
        <v>1.1020197410742472E-6</v>
      </c>
      <c r="N72" s="44"/>
      <c r="O72" s="44"/>
      <c r="P72" s="7"/>
      <c r="Q72" s="28">
        <f t="shared" ca="1" si="4"/>
        <v>-3617.7598872145541</v>
      </c>
      <c r="R72" s="27">
        <f t="shared" ca="1" si="5"/>
        <v>-1977.9536150952695</v>
      </c>
      <c r="S72" s="7"/>
      <c r="T72" s="28">
        <f t="shared" ca="1" si="6"/>
        <v>0.87898726726310561</v>
      </c>
      <c r="U72" s="27">
        <f t="shared" ca="1" si="7"/>
        <v>-0.48267920222548749</v>
      </c>
      <c r="V72" s="7"/>
      <c r="W72" s="28">
        <f t="shared" ca="1" si="8"/>
        <v>0.87853954494877651</v>
      </c>
      <c r="X72" s="27">
        <f t="shared" ca="1" si="11"/>
        <v>292.26233988009074</v>
      </c>
      <c r="Y72" s="7"/>
      <c r="Z72" s="28">
        <f t="shared" si="12"/>
        <v>292.19400000000002</v>
      </c>
      <c r="AA72" s="27">
        <f t="shared" si="9"/>
        <v>5.0997473545723118</v>
      </c>
      <c r="AB72" s="7"/>
      <c r="AC72" s="28">
        <f t="shared" ca="1" si="0"/>
        <v>6.8339880090718452E-2</v>
      </c>
      <c r="AD72" s="27">
        <f t="shared" ca="1" si="10"/>
        <v>-5.8563982662462877E-3</v>
      </c>
      <c r="AE72" s="7">
        <v>97</v>
      </c>
    </row>
    <row r="73" spans="1:31" s="26" customFormat="1" x14ac:dyDescent="0.25">
      <c r="A73" s="26">
        <v>53</v>
      </c>
      <c r="B73" s="26">
        <v>637</v>
      </c>
      <c r="C73" s="26">
        <v>11553</v>
      </c>
      <c r="D73" s="26">
        <v>12100</v>
      </c>
      <c r="E73" s="26">
        <v>14960</v>
      </c>
      <c r="F73" s="26">
        <v>14388</v>
      </c>
      <c r="G73" s="27"/>
      <c r="H73" s="7"/>
      <c r="I73" s="28">
        <f t="shared" si="1"/>
        <v>-3407</v>
      </c>
      <c r="J73" s="27">
        <f t="shared" si="1"/>
        <v>-2288</v>
      </c>
      <c r="K73" s="7"/>
      <c r="L73" s="171">
        <f t="shared" si="2"/>
        <v>0.82707065086308984</v>
      </c>
      <c r="M73" s="27">
        <f t="shared" ca="1" si="3"/>
        <v>7.1759654486092236E-7</v>
      </c>
      <c r="N73" s="44"/>
      <c r="O73" s="44"/>
      <c r="P73" s="7"/>
      <c r="Q73" s="28">
        <f t="shared" ca="1" si="4"/>
        <v>-3402.7598872145541</v>
      </c>
      <c r="R73" s="27">
        <f t="shared" ca="1" si="5"/>
        <v>-2324.9536150952695</v>
      </c>
      <c r="S73" s="7"/>
      <c r="T73" s="28">
        <f t="shared" ca="1" si="6"/>
        <v>0.82674989708012425</v>
      </c>
      <c r="U73" s="27">
        <f t="shared" ca="1" si="7"/>
        <v>-0.56735746863881631</v>
      </c>
      <c r="V73" s="7"/>
      <c r="W73" s="28">
        <f t="shared" ca="1" si="8"/>
        <v>0.8262235401590724</v>
      </c>
      <c r="X73" s="27">
        <f t="shared" ca="1" si="11"/>
        <v>297.95437038275304</v>
      </c>
      <c r="Y73" s="7"/>
      <c r="Z73" s="28">
        <f t="shared" si="12"/>
        <v>297.92700000000002</v>
      </c>
      <c r="AA73" s="27">
        <f t="shared" si="9"/>
        <v>5.1998070805891468</v>
      </c>
      <c r="AB73" s="7"/>
      <c r="AC73" s="28">
        <f t="shared" ca="1" si="0"/>
        <v>2.737038275301984E-2</v>
      </c>
      <c r="AD73" s="27">
        <f t="shared" ca="1" si="10"/>
        <v>6.5362687917854601E-2</v>
      </c>
      <c r="AE73" s="7">
        <v>96</v>
      </c>
    </row>
    <row r="74" spans="1:31" s="26" customFormat="1" x14ac:dyDescent="0.25">
      <c r="A74" s="26">
        <v>54</v>
      </c>
      <c r="B74" s="26">
        <v>615</v>
      </c>
      <c r="C74" s="26">
        <v>11690</v>
      </c>
      <c r="D74" s="26">
        <v>11953</v>
      </c>
      <c r="E74" s="26">
        <v>14861</v>
      </c>
      <c r="F74" s="26">
        <v>14566</v>
      </c>
      <c r="G74" s="27"/>
      <c r="H74" s="7"/>
      <c r="I74" s="28">
        <f t="shared" si="1"/>
        <v>-3171</v>
      </c>
      <c r="J74" s="27">
        <f t="shared" si="1"/>
        <v>-2613</v>
      </c>
      <c r="K74" s="7"/>
      <c r="L74" s="171">
        <f t="shared" si="2"/>
        <v>0.768501244175953</v>
      </c>
      <c r="M74" s="27">
        <f t="shared" ca="1" si="3"/>
        <v>9.5492300377244422E-8</v>
      </c>
      <c r="N74" s="44"/>
      <c r="O74" s="44"/>
      <c r="P74" s="7"/>
      <c r="Q74" s="28">
        <f t="shared" ca="1" si="4"/>
        <v>-3166.7598872145541</v>
      </c>
      <c r="R74" s="27">
        <f t="shared" ca="1" si="5"/>
        <v>-2649.9536150952695</v>
      </c>
      <c r="S74" s="7"/>
      <c r="T74" s="28">
        <f t="shared" ca="1" si="6"/>
        <v>0.76941027213508417</v>
      </c>
      <c r="U74" s="27">
        <f t="shared" ca="1" si="7"/>
        <v>-0.64666708415562291</v>
      </c>
      <c r="V74" s="7"/>
      <c r="W74" s="28">
        <f t="shared" ca="1" si="8"/>
        <v>0.76881026246081208</v>
      </c>
      <c r="X74" s="27">
        <f t="shared" ca="1" si="11"/>
        <v>303.54556446198558</v>
      </c>
      <c r="Y74" s="7"/>
      <c r="Z74" s="28">
        <f t="shared" si="12"/>
        <v>303.46200000000005</v>
      </c>
      <c r="AA74" s="27">
        <f t="shared" si="9"/>
        <v>5.2964110546870335</v>
      </c>
      <c r="AB74" s="7"/>
      <c r="AC74" s="28">
        <f t="shared" ca="1" si="0"/>
        <v>8.356446198553158E-2</v>
      </c>
      <c r="AD74" s="27">
        <f t="shared" ca="1" si="10"/>
        <v>-6.1590060083062781E-2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11816</v>
      </c>
      <c r="D75" s="26">
        <v>11806</v>
      </c>
      <c r="E75" s="26">
        <v>14712</v>
      </c>
      <c r="F75" s="26">
        <v>14698</v>
      </c>
      <c r="G75" s="27"/>
      <c r="H75" s="7"/>
      <c r="I75" s="28">
        <f t="shared" si="1"/>
        <v>-2896</v>
      </c>
      <c r="J75" s="27">
        <f t="shared" si="1"/>
        <v>-2892</v>
      </c>
      <c r="K75" s="7"/>
      <c r="L75" s="171">
        <f t="shared" si="2"/>
        <v>0.70343213064826948</v>
      </c>
      <c r="M75" s="27">
        <f t="shared" ca="1" si="3"/>
        <v>2.2510343857684014E-6</v>
      </c>
      <c r="N75" s="44"/>
      <c r="O75" s="44"/>
      <c r="P75" s="7"/>
      <c r="Q75" s="28">
        <f t="shared" ca="1" si="4"/>
        <v>-2891.7598872145541</v>
      </c>
      <c r="R75" s="27">
        <f t="shared" ca="1" si="5"/>
        <v>-2928.9536150952695</v>
      </c>
      <c r="S75" s="7"/>
      <c r="T75" s="28">
        <f t="shared" ca="1" si="6"/>
        <v>0.70259503120336375</v>
      </c>
      <c r="U75" s="27">
        <f t="shared" ca="1" si="7"/>
        <v>-0.71475133870697383</v>
      </c>
      <c r="V75" s="7"/>
      <c r="W75" s="28">
        <f t="shared" ca="1" si="8"/>
        <v>0.70193178589263217</v>
      </c>
      <c r="X75" s="27">
        <f t="shared" ca="1" si="11"/>
        <v>308.99592138517505</v>
      </c>
      <c r="Y75" s="7"/>
      <c r="Z75" s="28">
        <f t="shared" si="12"/>
        <v>308.94300000000004</v>
      </c>
      <c r="AA75" s="27">
        <f t="shared" si="9"/>
        <v>5.3920725509888419</v>
      </c>
      <c r="AB75" s="7"/>
      <c r="AC75" s="28">
        <f t="shared" ca="1" si="0"/>
        <v>5.2921385175011437E-2</v>
      </c>
      <c r="AD75" s="27">
        <f t="shared" ca="1" si="10"/>
        <v>2.6410748110833993E-2</v>
      </c>
      <c r="AE75" s="7">
        <v>94</v>
      </c>
    </row>
    <row r="76" spans="1:31" s="26" customFormat="1" x14ac:dyDescent="0.25">
      <c r="A76" s="26">
        <v>56</v>
      </c>
      <c r="B76" s="26">
        <v>623</v>
      </c>
      <c r="C76" s="26">
        <v>11969</v>
      </c>
      <c r="D76" s="26">
        <v>11673</v>
      </c>
      <c r="E76" s="26">
        <v>14567</v>
      </c>
      <c r="F76" s="26">
        <v>14839</v>
      </c>
      <c r="G76" s="27"/>
      <c r="H76" s="7"/>
      <c r="I76" s="28">
        <f t="shared" si="1"/>
        <v>-2598</v>
      </c>
      <c r="J76" s="27">
        <f t="shared" si="1"/>
        <v>-3166</v>
      </c>
      <c r="K76" s="7"/>
      <c r="L76" s="171">
        <f t="shared" si="2"/>
        <v>0.63020940597528541</v>
      </c>
      <c r="M76" s="27">
        <f t="shared" ca="1" si="3"/>
        <v>5.5227208126199125E-7</v>
      </c>
      <c r="N76" s="44"/>
      <c r="O76" s="44"/>
      <c r="P76" s="7"/>
      <c r="Q76" s="28">
        <f t="shared" ca="1" si="4"/>
        <v>-2593.7598872145541</v>
      </c>
      <c r="R76" s="27">
        <f t="shared" ca="1" si="5"/>
        <v>-3202.9536150952695</v>
      </c>
      <c r="S76" s="7"/>
      <c r="T76" s="28">
        <f t="shared" ca="1" si="6"/>
        <v>0.63019160648462669</v>
      </c>
      <c r="U76" s="27">
        <f t="shared" ca="1" si="7"/>
        <v>-0.78161544532729688</v>
      </c>
      <c r="V76" s="7"/>
      <c r="W76" s="28">
        <f t="shared" ca="1" si="8"/>
        <v>0.62946625586846849</v>
      </c>
      <c r="X76" s="27">
        <f t="shared" ca="1" si="11"/>
        <v>314.63157974964349</v>
      </c>
      <c r="Y76" s="7"/>
      <c r="Z76" s="28">
        <f t="shared" si="12"/>
        <v>314.55000000000007</v>
      </c>
      <c r="AA76" s="27">
        <f t="shared" si="9"/>
        <v>5.4899331621481648</v>
      </c>
      <c r="AB76" s="7"/>
      <c r="AC76" s="28">
        <f t="shared" ca="1" si="0"/>
        <v>8.1579749643424293E-2</v>
      </c>
      <c r="AD76" s="27">
        <f t="shared" ca="1" si="10"/>
        <v>2.0058105193811571E-2</v>
      </c>
      <c r="AE76" s="7">
        <v>93</v>
      </c>
    </row>
    <row r="77" spans="1:31" s="26" customFormat="1" x14ac:dyDescent="0.25">
      <c r="A77" s="26">
        <v>57</v>
      </c>
      <c r="B77" s="26">
        <v>630</v>
      </c>
      <c r="C77" s="26">
        <v>12125</v>
      </c>
      <c r="D77" s="26">
        <v>11545</v>
      </c>
      <c r="E77" s="26">
        <v>14396</v>
      </c>
      <c r="F77" s="26">
        <v>14946</v>
      </c>
      <c r="G77" s="27"/>
      <c r="H77" s="7"/>
      <c r="I77" s="28">
        <f t="shared" si="1"/>
        <v>-2271</v>
      </c>
      <c r="J77" s="27">
        <f t="shared" si="1"/>
        <v>-3401</v>
      </c>
      <c r="K77" s="7"/>
      <c r="L77" s="171">
        <f t="shared" si="2"/>
        <v>0.55002764944717697</v>
      </c>
      <c r="M77" s="27">
        <f t="shared" ca="1" si="3"/>
        <v>4.1039572423063504E-9</v>
      </c>
      <c r="N77" s="44"/>
      <c r="O77" s="44"/>
      <c r="P77" s="7"/>
      <c r="Q77" s="28">
        <f t="shared" ca="1" si="4"/>
        <v>-2266.7598872145541</v>
      </c>
      <c r="R77" s="27">
        <f t="shared" ca="1" si="5"/>
        <v>-3437.9536150952695</v>
      </c>
      <c r="S77" s="7"/>
      <c r="T77" s="28">
        <f t="shared" ca="1" si="6"/>
        <v>0.55074221090399922</v>
      </c>
      <c r="U77" s="27">
        <f t="shared" ca="1" si="7"/>
        <v>-0.83896239808560313</v>
      </c>
      <c r="V77" s="7"/>
      <c r="W77" s="28">
        <f t="shared" ca="1" si="8"/>
        <v>0.54996358731138439</v>
      </c>
      <c r="X77" s="27">
        <f t="shared" ca="1" si="11"/>
        <v>320.23149139193958</v>
      </c>
      <c r="Y77" s="7"/>
      <c r="Z77" s="28">
        <f t="shared" si="12"/>
        <v>320.22000000000008</v>
      </c>
      <c r="AA77" s="27">
        <f t="shared" si="9"/>
        <v>5.5888933307362434</v>
      </c>
      <c r="AB77" s="7"/>
      <c r="AC77" s="28">
        <f t="shared" ca="1" si="0"/>
        <v>1.1491391939500772E-2</v>
      </c>
      <c r="AD77" s="27">
        <f t="shared" ca="1" si="10"/>
        <v>7.331069916551769E-2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12307</v>
      </c>
      <c r="D78" s="26">
        <v>11446</v>
      </c>
      <c r="E78" s="26">
        <v>14218</v>
      </c>
      <c r="F78" s="26">
        <v>15055</v>
      </c>
      <c r="G78" s="27"/>
      <c r="H78" s="7"/>
      <c r="I78" s="28">
        <f t="shared" si="1"/>
        <v>-1911</v>
      </c>
      <c r="J78" s="27">
        <f t="shared" si="1"/>
        <v>-3609</v>
      </c>
      <c r="K78" s="7"/>
      <c r="L78" s="171">
        <f t="shared" si="2"/>
        <v>0.46334018350969802</v>
      </c>
      <c r="M78" s="27">
        <f t="shared" ca="1" si="3"/>
        <v>7.9384595016910637E-7</v>
      </c>
      <c r="N78" s="44"/>
      <c r="O78" s="44"/>
      <c r="P78" s="7"/>
      <c r="Q78" s="28">
        <f t="shared" ca="1" si="4"/>
        <v>-1906.7598872145541</v>
      </c>
      <c r="R78" s="27">
        <f t="shared" ca="1" si="5"/>
        <v>-3645.9536150952695</v>
      </c>
      <c r="S78" s="7"/>
      <c r="T78" s="28">
        <f t="shared" ca="1" si="6"/>
        <v>0.46327498641156523</v>
      </c>
      <c r="U78" s="27">
        <f t="shared" ca="1" si="7"/>
        <v>-0.88972055201635936</v>
      </c>
      <c r="V78" s="7"/>
      <c r="W78" s="28">
        <f t="shared" ca="1" si="8"/>
        <v>0.46244920317873156</v>
      </c>
      <c r="X78" s="27">
        <f t="shared" ca="1" si="11"/>
        <v>326.01345202925961</v>
      </c>
      <c r="Y78" s="7"/>
      <c r="Z78" s="28">
        <f t="shared" si="12"/>
        <v>325.9620000000001</v>
      </c>
      <c r="AA78" s="27">
        <f t="shared" si="9"/>
        <v>5.6891101363857581</v>
      </c>
      <c r="AB78" s="7"/>
      <c r="AC78" s="28">
        <f t="shared" ca="1" si="0"/>
        <v>5.1452029259507981E-2</v>
      </c>
      <c r="AD78" s="27">
        <f t="shared" ca="1" si="10"/>
        <v>2.5986439124494609E-2</v>
      </c>
      <c r="AE78" s="7">
        <v>91</v>
      </c>
    </row>
    <row r="79" spans="1:31" s="26" customFormat="1" x14ac:dyDescent="0.25">
      <c r="A79" s="26">
        <v>59</v>
      </c>
      <c r="B79" s="26">
        <v>639</v>
      </c>
      <c r="C79" s="26">
        <v>12504</v>
      </c>
      <c r="D79" s="26">
        <v>11364</v>
      </c>
      <c r="E79" s="26">
        <v>14040</v>
      </c>
      <c r="F79" s="26">
        <v>15154</v>
      </c>
      <c r="G79" s="27"/>
      <c r="H79" s="7"/>
      <c r="I79" s="28">
        <f t="shared" si="1"/>
        <v>-1536</v>
      </c>
      <c r="J79" s="27">
        <f t="shared" si="1"/>
        <v>-3790</v>
      </c>
      <c r="K79" s="7"/>
      <c r="L79" s="171">
        <f t="shared" si="2"/>
        <v>0.37185144766437939</v>
      </c>
      <c r="M79" s="27">
        <f t="shared" ca="1" si="3"/>
        <v>3.0800400431228757E-7</v>
      </c>
      <c r="N79" s="44"/>
      <c r="O79" s="44"/>
      <c r="P79" s="7"/>
      <c r="Q79" s="28">
        <f t="shared" ca="1" si="4"/>
        <v>-1531.7598872145541</v>
      </c>
      <c r="R79" s="27">
        <f t="shared" ca="1" si="5"/>
        <v>-3826.9536150952695</v>
      </c>
      <c r="S79" s="7"/>
      <c r="T79" s="28">
        <f t="shared" ca="1" si="6"/>
        <v>0.3721632942319465</v>
      </c>
      <c r="U79" s="27">
        <f t="shared" ca="1" si="7"/>
        <v>-0.93388990711956543</v>
      </c>
      <c r="V79" s="7"/>
      <c r="W79" s="28">
        <f t="shared" ca="1" si="8"/>
        <v>0.3712964665797357</v>
      </c>
      <c r="X79" s="27">
        <f t="shared" ca="1" si="11"/>
        <v>331.79566015824867</v>
      </c>
      <c r="Y79" s="7"/>
      <c r="Z79" s="28">
        <f t="shared" si="12"/>
        <v>331.71300000000008</v>
      </c>
      <c r="AA79" s="27">
        <f t="shared" si="9"/>
        <v>5.7894840216679517</v>
      </c>
      <c r="AB79" s="7"/>
      <c r="AC79" s="28">
        <f t="shared" ca="1" si="0"/>
        <v>8.2660158248586413E-2</v>
      </c>
      <c r="AD79" s="27">
        <f t="shared" ca="1" si="10"/>
        <v>2.9356457049516393E-3</v>
      </c>
      <c r="AE79" s="7">
        <v>90</v>
      </c>
    </row>
    <row r="80" spans="1:31" s="26" customFormat="1" x14ac:dyDescent="0.25">
      <c r="A80" s="26">
        <v>60</v>
      </c>
      <c r="B80" s="26">
        <v>633</v>
      </c>
      <c r="C80" s="26">
        <v>12697</v>
      </c>
      <c r="D80" s="26">
        <v>11299</v>
      </c>
      <c r="E80" s="26">
        <v>13847</v>
      </c>
      <c r="F80" s="26">
        <v>15221</v>
      </c>
      <c r="G80" s="27"/>
      <c r="H80" s="7"/>
      <c r="I80" s="28">
        <f t="shared" si="1"/>
        <v>-1150</v>
      </c>
      <c r="J80" s="27">
        <f t="shared" si="1"/>
        <v>-3922</v>
      </c>
      <c r="K80" s="7"/>
      <c r="L80" s="171">
        <f t="shared" si="2"/>
        <v>0.27752373654488099</v>
      </c>
      <c r="M80" s="27">
        <f t="shared" ca="1" si="3"/>
        <v>1.7236205660568248E-9</v>
      </c>
      <c r="N80" s="44"/>
      <c r="O80" s="44"/>
      <c r="P80" s="7"/>
      <c r="Q80" s="28">
        <f t="shared" ca="1" si="4"/>
        <v>-1145.7598872145541</v>
      </c>
      <c r="R80" s="27">
        <f t="shared" ca="1" si="5"/>
        <v>-3958.9536150952695</v>
      </c>
      <c r="S80" s="7"/>
      <c r="T80" s="28">
        <f t="shared" ca="1" si="6"/>
        <v>0.27837899241505898</v>
      </c>
      <c r="U80" s="27">
        <f t="shared" ca="1" si="7"/>
        <v>-0.9661018124986992</v>
      </c>
      <c r="V80" s="7"/>
      <c r="W80" s="28">
        <f t="shared" ca="1" si="8"/>
        <v>0.27748222003532086</v>
      </c>
      <c r="X80" s="27">
        <f t="shared" ca="1" si="11"/>
        <v>337.45242686709548</v>
      </c>
      <c r="Y80" s="7"/>
      <c r="Z80" s="28">
        <f t="shared" si="12"/>
        <v>337.41000000000008</v>
      </c>
      <c r="AA80" s="27">
        <f t="shared" si="9"/>
        <v>5.8889154291540686</v>
      </c>
      <c r="AB80" s="7"/>
      <c r="AC80" s="28">
        <f t="shared" ca="1" si="0"/>
        <v>4.2426867095400667E-2</v>
      </c>
      <c r="AD80" s="27">
        <f t="shared" ca="1" si="10"/>
        <v>-2.9200161127050706E-2</v>
      </c>
      <c r="AE80" s="7">
        <v>89</v>
      </c>
    </row>
    <row r="81" spans="1:31" s="26" customFormat="1" x14ac:dyDescent="0.25">
      <c r="A81" s="26">
        <v>61</v>
      </c>
      <c r="B81" s="26">
        <v>620</v>
      </c>
      <c r="C81" s="26">
        <v>12893</v>
      </c>
      <c r="D81" s="26">
        <v>11251</v>
      </c>
      <c r="E81" s="26">
        <v>13652</v>
      </c>
      <c r="F81" s="26">
        <v>15270</v>
      </c>
      <c r="G81" s="27"/>
      <c r="H81" s="7"/>
      <c r="I81" s="28">
        <f t="shared" si="1"/>
        <v>-759</v>
      </c>
      <c r="J81" s="27">
        <f t="shared" si="1"/>
        <v>-4019</v>
      </c>
      <c r="K81" s="7"/>
      <c r="L81" s="171">
        <f t="shared" si="2"/>
        <v>0.18246584034829846</v>
      </c>
      <c r="M81" s="27">
        <f t="shared" ca="1" si="3"/>
        <v>2.2664924544048927E-11</v>
      </c>
      <c r="N81" s="44"/>
      <c r="O81" s="44"/>
      <c r="P81" s="7"/>
      <c r="Q81" s="28">
        <f t="shared" ca="1" si="4"/>
        <v>-754.75988721455394</v>
      </c>
      <c r="R81" s="27">
        <f t="shared" ca="1" si="5"/>
        <v>-4055.9536150952695</v>
      </c>
      <c r="S81" s="7"/>
      <c r="T81" s="28">
        <f t="shared" ca="1" si="6"/>
        <v>0.18337986803577649</v>
      </c>
      <c r="U81" s="27">
        <f t="shared" ca="1" si="7"/>
        <v>-0.98977268236063842</v>
      </c>
      <c r="V81" s="7"/>
      <c r="W81" s="28">
        <f t="shared" ca="1" si="8"/>
        <v>0.18246107957897575</v>
      </c>
      <c r="X81" s="27">
        <f t="shared" ca="1" si="11"/>
        <v>343.03245915827756</v>
      </c>
      <c r="Y81" s="7"/>
      <c r="Z81" s="28">
        <f t="shared" si="12"/>
        <v>342.99000000000007</v>
      </c>
      <c r="AA81" s="27">
        <f t="shared" si="9"/>
        <v>5.9863048014153515</v>
      </c>
      <c r="AB81" s="7"/>
      <c r="AC81" s="28">
        <f t="shared" ca="1" si="0"/>
        <v>4.2459158277495135E-2</v>
      </c>
      <c r="AD81" s="27">
        <f t="shared" ca="1" si="10"/>
        <v>9.4414221080683092E-3</v>
      </c>
      <c r="AE81" s="7">
        <v>88</v>
      </c>
    </row>
    <row r="82" spans="1:31" s="26" customFormat="1" x14ac:dyDescent="0.25">
      <c r="A82" s="26">
        <v>62</v>
      </c>
      <c r="B82" s="26">
        <v>629</v>
      </c>
      <c r="C82" s="26">
        <v>13085</v>
      </c>
      <c r="D82" s="26">
        <v>11222</v>
      </c>
      <c r="E82" s="26">
        <v>13447</v>
      </c>
      <c r="F82" s="26">
        <v>15291</v>
      </c>
      <c r="G82" s="27"/>
      <c r="H82" s="7"/>
      <c r="I82" s="28">
        <f t="shared" si="1"/>
        <v>-362</v>
      </c>
      <c r="J82" s="27">
        <f t="shared" si="1"/>
        <v>-4069</v>
      </c>
      <c r="K82" s="7"/>
      <c r="L82" s="171">
        <f t="shared" si="2"/>
        <v>8.4262855399293402E-2</v>
      </c>
      <c r="M82" s="27">
        <f t="shared" ca="1" si="3"/>
        <v>2.9927054409923736E-6</v>
      </c>
      <c r="N82" s="44"/>
      <c r="O82" s="44"/>
      <c r="P82" s="7"/>
      <c r="Q82" s="28">
        <f t="shared" ca="1" si="4"/>
        <v>-357.759887214554</v>
      </c>
      <c r="R82" s="27">
        <f t="shared" ca="1" si="5"/>
        <v>-4105.9536150952699</v>
      </c>
      <c r="S82" s="7"/>
      <c r="T82" s="28">
        <f t="shared" ca="1" si="6"/>
        <v>8.692295658162015E-2</v>
      </c>
      <c r="U82" s="27">
        <f t="shared" ca="1" si="7"/>
        <v>-1.0019741616709166</v>
      </c>
      <c r="V82" s="7"/>
      <c r="W82" s="28">
        <f t="shared" ca="1" si="8"/>
        <v>8.5992799167452463E-2</v>
      </c>
      <c r="X82" s="27">
        <f t="shared" ca="1" si="11"/>
        <v>348.57216966491137</v>
      </c>
      <c r="Y82" s="7"/>
      <c r="Z82" s="28">
        <f t="shared" si="12"/>
        <v>348.65100000000007</v>
      </c>
      <c r="AA82" s="27">
        <f t="shared" si="9"/>
        <v>6.0851078903707512</v>
      </c>
      <c r="AB82" s="7"/>
      <c r="AC82" s="28">
        <f t="shared" ca="1" si="0"/>
        <v>-7.8830335088696302E-2</v>
      </c>
      <c r="AD82" s="27">
        <f t="shared" ca="1" si="10"/>
        <v>4.3998338491292088E-2</v>
      </c>
      <c r="AE82" s="7">
        <v>87</v>
      </c>
    </row>
    <row r="83" spans="1:31" s="26" customFormat="1" x14ac:dyDescent="0.25">
      <c r="A83" s="26">
        <v>63</v>
      </c>
      <c r="B83" s="26">
        <v>601</v>
      </c>
      <c r="C83" s="26">
        <v>13271</v>
      </c>
      <c r="D83" s="26">
        <v>11208</v>
      </c>
      <c r="E83" s="26">
        <v>13243</v>
      </c>
      <c r="F83" s="26">
        <v>15289</v>
      </c>
      <c r="G83" s="27"/>
      <c r="H83" s="7"/>
      <c r="I83" s="28">
        <f t="shared" si="1"/>
        <v>28</v>
      </c>
      <c r="J83" s="27">
        <f t="shared" si="1"/>
        <v>-4081</v>
      </c>
      <c r="K83" s="7"/>
      <c r="L83" s="171">
        <f t="shared" si="2"/>
        <v>-1.0351521644373959E-2</v>
      </c>
      <c r="M83" s="27">
        <f t="shared" ca="1" si="3"/>
        <v>2.5134980367122389E-6</v>
      </c>
      <c r="N83" s="44"/>
      <c r="O83" s="44"/>
      <c r="P83" s="7"/>
      <c r="Q83" s="28">
        <f t="shared" ca="1" si="4"/>
        <v>32.240112785446023</v>
      </c>
      <c r="R83" s="27">
        <f t="shared" ca="1" si="5"/>
        <v>-4117.9536150952699</v>
      </c>
      <c r="S83" s="7"/>
      <c r="T83" s="28">
        <f t="shared" ca="1" si="6"/>
        <v>-7.8332032851833287E-3</v>
      </c>
      <c r="U83" s="27">
        <f t="shared" ca="1" si="7"/>
        <v>-1.0049025167053831</v>
      </c>
      <c r="V83" s="7"/>
      <c r="W83" s="28">
        <f t="shared" ca="1" si="8"/>
        <v>-8.7661201063678178E-3</v>
      </c>
      <c r="X83" s="27">
        <f t="shared" ca="1" si="11"/>
        <v>353.97726521786882</v>
      </c>
      <c r="Y83" s="7"/>
      <c r="Z83" s="28">
        <f t="shared" si="12"/>
        <v>354.06000000000006</v>
      </c>
      <c r="AA83" s="27">
        <f t="shared" si="9"/>
        <v>6.1795127496111242</v>
      </c>
      <c r="AB83" s="7"/>
      <c r="AC83" s="28">
        <f t="shared" ca="1" si="0"/>
        <v>-8.2734782131240081E-2</v>
      </c>
      <c r="AD83" s="27">
        <f t="shared" ca="1" si="10"/>
        <v>-5.8371928844849208E-3</v>
      </c>
      <c r="AE83" s="7">
        <v>86</v>
      </c>
    </row>
    <row r="84" spans="1:31" s="26" customFormat="1" x14ac:dyDescent="0.25">
      <c r="A84" s="26">
        <v>64</v>
      </c>
      <c r="B84" s="26">
        <v>617</v>
      </c>
      <c r="C84" s="26">
        <v>13480</v>
      </c>
      <c r="D84" s="26">
        <v>11226</v>
      </c>
      <c r="E84" s="26">
        <v>13053</v>
      </c>
      <c r="F84" s="26">
        <v>15288</v>
      </c>
      <c r="G84" s="27"/>
      <c r="H84" s="7"/>
      <c r="I84" s="28">
        <f t="shared" si="1"/>
        <v>427</v>
      </c>
      <c r="J84" s="27">
        <f t="shared" si="1"/>
        <v>-4062</v>
      </c>
      <c r="K84" s="7"/>
      <c r="L84" s="171">
        <f t="shared" si="2"/>
        <v>-0.10738196275547555</v>
      </c>
      <c r="M84" s="27">
        <f t="shared" ca="1" si="3"/>
        <v>2.8132172204898944E-6</v>
      </c>
      <c r="N84" s="44"/>
      <c r="O84" s="44"/>
      <c r="P84" s="7"/>
      <c r="Q84" s="28">
        <f t="shared" ca="1" si="4"/>
        <v>431.240112785446</v>
      </c>
      <c r="R84" s="27">
        <f t="shared" ca="1" si="5"/>
        <v>-4098.9536150952699</v>
      </c>
      <c r="S84" s="7"/>
      <c r="T84" s="28">
        <f t="shared" ca="1" si="6"/>
        <v>-0.10477604376429765</v>
      </c>
      <c r="U84" s="27">
        <f t="shared" ca="1" si="7"/>
        <v>-1.0002659545674775</v>
      </c>
      <c r="V84" s="7"/>
      <c r="W84" s="28">
        <f t="shared" ca="1" si="8"/>
        <v>-0.10570469795214547</v>
      </c>
      <c r="X84" s="27">
        <f ca="1">IF(MOD(ATAN2(U84,W84)*180/PI()-$J$9+360,360)&lt;355,MOD(ATAN2(U84,W84)*180/PI()-$J$9+360,360)+360,MOD(ATAN2(U84,W84)*180/PI()-$J$9+360,360))</f>
        <v>359.50989997050806</v>
      </c>
      <c r="Y84" s="7"/>
      <c r="Z84" s="28">
        <f t="shared" si="12"/>
        <v>359.61300000000006</v>
      </c>
      <c r="AA84" s="27">
        <f t="shared" si="9"/>
        <v>6.2764308829743687</v>
      </c>
      <c r="AB84" s="7"/>
      <c r="AC84" s="28">
        <f t="shared" ref="AC84:AC147" ca="1" si="13">X84-Z84</f>
        <v>-0.1031000294919977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13435</v>
      </c>
      <c r="D85" s="26">
        <v>11185</v>
      </c>
      <c r="E85" s="26">
        <v>13008</v>
      </c>
      <c r="F85" s="26">
        <v>15235</v>
      </c>
      <c r="G85" s="27"/>
      <c r="H85" s="7"/>
      <c r="I85" s="28">
        <f t="shared" ref="I85:J148" si="14">C85-E85</f>
        <v>427</v>
      </c>
      <c r="J85" s="27">
        <f t="shared" si="14"/>
        <v>-4050</v>
      </c>
      <c r="K85" s="7"/>
      <c r="L85" s="171">
        <f>$O$3*SIN(2*PI()/$O$4*($Z85+$O$5))+$O$6</f>
        <v>-0.10745755885005549</v>
      </c>
      <c r="M85" s="27">
        <f t="shared" ref="M85:M148" ca="1" si="15">(W85-L85)^2</f>
        <v>3.0820592819501229E-6</v>
      </c>
      <c r="N85" s="44"/>
      <c r="O85" s="44"/>
      <c r="P85" s="7"/>
      <c r="Q85" s="28">
        <f t="shared" ref="Q85:Q148" ca="1" si="16">I85-$J$4</f>
        <v>431.240112785446</v>
      </c>
      <c r="R85" s="27">
        <f t="shared" ref="R85:R148" ca="1" si="17">J85-$J$3</f>
        <v>-4086.9536150952695</v>
      </c>
      <c r="S85" s="7"/>
      <c r="T85" s="28">
        <f t="shared" ref="T85:T148" ca="1" si="18">Q85/$J$7</f>
        <v>-0.10477604376429765</v>
      </c>
      <c r="U85" s="27">
        <f t="shared" ref="U85:U148" ca="1" si="19">R85/$J$6</f>
        <v>-0.99733759953301071</v>
      </c>
      <c r="V85" s="7"/>
      <c r="W85" s="28">
        <f t="shared" ref="W85:W148" ca="1" si="20">(T85-U85*SIN(-$J$11*PI()/180))/(COS(-$J$11*PI()/180))</f>
        <v>-0.10570197937821432</v>
      </c>
      <c r="X85" s="27">
        <f ca="1">IF(MOD(ATAN2(U85,W85)*180/PI()-$J$9+360,360)&lt;355,MOD(ATAN2(U85,W85)*180/PI()-$J$9+360,360)+360,MOD(ATAN2(U85,W85)*180/PI()-$J$9+360,360))</f>
        <v>359.52732661503006</v>
      </c>
      <c r="Y85" s="7"/>
      <c r="Z85" s="28">
        <f t="shared" si="12"/>
        <v>359.61300000000006</v>
      </c>
      <c r="AA85" s="27">
        <f t="shared" ref="AA85:AA148" si="21">Z85*PI()/180</f>
        <v>6.2764308829743687</v>
      </c>
      <c r="AB85" s="7"/>
      <c r="AC85" s="28">
        <f t="shared" ca="1" si="13"/>
        <v>-8.5673384969993549E-2</v>
      </c>
      <c r="AD85" s="27"/>
      <c r="AE85" s="7"/>
    </row>
    <row r="86" spans="1:31" s="26" customFormat="1" x14ac:dyDescent="0.25">
      <c r="A86" s="26">
        <v>1</v>
      </c>
      <c r="B86" s="26">
        <v>-593</v>
      </c>
      <c r="C86" s="26">
        <v>13232</v>
      </c>
      <c r="D86" s="26">
        <v>11171</v>
      </c>
      <c r="E86" s="26">
        <v>13189</v>
      </c>
      <c r="F86" s="26">
        <v>15237</v>
      </c>
      <c r="G86" s="27"/>
      <c r="H86" s="7"/>
      <c r="I86" s="28">
        <f t="shared" si="14"/>
        <v>43</v>
      </c>
      <c r="J86" s="27">
        <f t="shared" si="14"/>
        <v>-4066</v>
      </c>
      <c r="K86" s="7"/>
      <c r="L86" s="171">
        <f t="shared" ref="L86:L149" si="22">$O$3*SIN(2*PI()/$O$4*($Z86+$O$5))+$O$6</f>
        <v>-1.4500741864003958E-2</v>
      </c>
      <c r="M86" s="27">
        <f t="shared" ca="1" si="15"/>
        <v>4.3829546061670435E-6</v>
      </c>
      <c r="N86" s="44"/>
      <c r="O86" s="44"/>
      <c r="P86" s="7"/>
      <c r="Q86" s="28">
        <f t="shared" ca="1" si="16"/>
        <v>47.240112785446023</v>
      </c>
      <c r="R86" s="27">
        <f t="shared" ca="1" si="17"/>
        <v>-4102.9536150952699</v>
      </c>
      <c r="S86" s="7"/>
      <c r="T86" s="28">
        <f t="shared" ca="1" si="18"/>
        <v>-1.1477670972368077E-2</v>
      </c>
      <c r="U86" s="27">
        <f t="shared" ca="1" si="19"/>
        <v>-1.0012420729122997</v>
      </c>
      <c r="V86" s="7"/>
      <c r="W86" s="28">
        <f t="shared" ca="1" si="20"/>
        <v>-1.2407191146641934E-2</v>
      </c>
      <c r="X86" s="27">
        <f ca="1">MOD(ATAN2(U86,W86)*180/PI()-$J$9+360,360)</f>
        <v>354.18742802498434</v>
      </c>
      <c r="Y86" s="7"/>
      <c r="Z86" s="28">
        <f t="shared" ref="Z86:Z149" si="23">360/40000*B86+Z85</f>
        <v>354.27600000000007</v>
      </c>
      <c r="AA86" s="27">
        <f t="shared" si="21"/>
        <v>6.1832826607954319</v>
      </c>
      <c r="AB86" s="7"/>
      <c r="AC86" s="28">
        <f t="shared" ca="1" si="13"/>
        <v>-8.8571975015725002E-2</v>
      </c>
      <c r="AD86" s="27"/>
      <c r="AE86" s="7"/>
    </row>
    <row r="87" spans="1:31" s="26" customFormat="1" x14ac:dyDescent="0.25">
      <c r="A87" s="26">
        <v>2</v>
      </c>
      <c r="B87" s="26">
        <v>-601</v>
      </c>
      <c r="C87" s="26">
        <v>13047</v>
      </c>
      <c r="D87" s="26">
        <v>11178</v>
      </c>
      <c r="E87" s="26">
        <v>13389</v>
      </c>
      <c r="F87" s="26">
        <v>15233</v>
      </c>
      <c r="G87" s="27"/>
      <c r="H87" s="7"/>
      <c r="I87" s="28">
        <f t="shared" si="14"/>
        <v>-342</v>
      </c>
      <c r="J87" s="27">
        <f t="shared" si="14"/>
        <v>-4055</v>
      </c>
      <c r="K87" s="7"/>
      <c r="L87" s="171">
        <f t="shared" si="22"/>
        <v>7.9834379368509858E-2</v>
      </c>
      <c r="M87" s="27">
        <f t="shared" ca="1" si="15"/>
        <v>1.6959830108322018E-6</v>
      </c>
      <c r="N87" s="44"/>
      <c r="O87" s="44"/>
      <c r="P87" s="7"/>
      <c r="Q87" s="28">
        <f t="shared" ca="1" si="16"/>
        <v>-337.759887214554</v>
      </c>
      <c r="R87" s="27">
        <f t="shared" ca="1" si="17"/>
        <v>-4091.9536150952695</v>
      </c>
      <c r="S87" s="7"/>
      <c r="T87" s="28">
        <f t="shared" ca="1" si="18"/>
        <v>8.2063666332040486E-2</v>
      </c>
      <c r="U87" s="27">
        <f t="shared" ca="1" si="19"/>
        <v>-0.99855774746403858</v>
      </c>
      <c r="V87" s="7"/>
      <c r="W87" s="28">
        <f t="shared" ca="1" si="20"/>
        <v>8.1136678493454739E-2</v>
      </c>
      <c r="X87" s="27">
        <f ca="1">MOD(ATAN2(U87,W87)*180/PI()-$J$9+360,360)</f>
        <v>348.83216800340267</v>
      </c>
      <c r="Y87" s="7"/>
      <c r="Z87" s="28">
        <f t="shared" si="23"/>
        <v>348.86700000000008</v>
      </c>
      <c r="AA87" s="27">
        <f t="shared" si="21"/>
        <v>6.0888778015550589</v>
      </c>
      <c r="AB87" s="7"/>
      <c r="AC87" s="28">
        <f t="shared" ca="1" si="13"/>
        <v>-3.4831996597404213E-2</v>
      </c>
      <c r="AD87" s="27"/>
      <c r="AE87" s="7"/>
    </row>
    <row r="88" spans="1:31" s="26" customFormat="1" x14ac:dyDescent="0.25">
      <c r="A88" s="26">
        <v>3</v>
      </c>
      <c r="B88" s="26">
        <v>-634</v>
      </c>
      <c r="C88" s="26">
        <v>12848</v>
      </c>
      <c r="D88" s="26">
        <v>11207</v>
      </c>
      <c r="E88" s="26">
        <v>13591</v>
      </c>
      <c r="F88" s="26">
        <v>15211</v>
      </c>
      <c r="G88" s="27"/>
      <c r="H88" s="7"/>
      <c r="I88" s="28">
        <f t="shared" si="14"/>
        <v>-743</v>
      </c>
      <c r="J88" s="27">
        <f t="shared" si="14"/>
        <v>-4004</v>
      </c>
      <c r="K88" s="7"/>
      <c r="L88" s="171">
        <f t="shared" si="22"/>
        <v>0.17856095411478953</v>
      </c>
      <c r="M88" s="27">
        <f t="shared" ca="1" si="15"/>
        <v>2.5888188070295493E-10</v>
      </c>
      <c r="N88" s="44"/>
      <c r="O88" s="44"/>
      <c r="P88" s="7"/>
      <c r="Q88" s="28">
        <f t="shared" ca="1" si="16"/>
        <v>-738.75988721455394</v>
      </c>
      <c r="R88" s="27">
        <f t="shared" ca="1" si="17"/>
        <v>-4040.9536150952695</v>
      </c>
      <c r="S88" s="7"/>
      <c r="T88" s="28">
        <f t="shared" ca="1" si="18"/>
        <v>0.17949243583611277</v>
      </c>
      <c r="U88" s="27">
        <f t="shared" ca="1" si="19"/>
        <v>-0.98611223856755503</v>
      </c>
      <c r="V88" s="7"/>
      <c r="W88" s="28">
        <f t="shared" ca="1" si="20"/>
        <v>0.17857704392152246</v>
      </c>
      <c r="X88" s="27">
        <f t="shared" ref="X88:X148" ca="1" si="24">MOD(ATAN2(U88,W88)*180/PI()-$J$9+360,360)</f>
        <v>343.21290058038562</v>
      </c>
      <c r="Y88" s="7"/>
      <c r="Z88" s="28">
        <f t="shared" si="23"/>
        <v>343.16100000000006</v>
      </c>
      <c r="AA88" s="27">
        <f t="shared" si="21"/>
        <v>5.9892893144362622</v>
      </c>
      <c r="AB88" s="7"/>
      <c r="AC88" s="28">
        <f t="shared" ca="1" si="13"/>
        <v>5.1900580385563444E-2</v>
      </c>
      <c r="AD88" s="27"/>
      <c r="AE88" s="7"/>
    </row>
    <row r="89" spans="1:31" s="26" customFormat="1" x14ac:dyDescent="0.25">
      <c r="A89" s="26">
        <v>4</v>
      </c>
      <c r="B89" s="26">
        <v>-618</v>
      </c>
      <c r="C89" s="26">
        <v>12651</v>
      </c>
      <c r="D89" s="26">
        <v>11252</v>
      </c>
      <c r="E89" s="26">
        <v>13787</v>
      </c>
      <c r="F89" s="26">
        <v>15167</v>
      </c>
      <c r="G89" s="27"/>
      <c r="H89" s="7"/>
      <c r="I89" s="28">
        <f t="shared" si="14"/>
        <v>-1136</v>
      </c>
      <c r="J89" s="27">
        <f t="shared" si="14"/>
        <v>-3915</v>
      </c>
      <c r="K89" s="7"/>
      <c r="L89" s="171">
        <f t="shared" si="22"/>
        <v>0.27309885532236705</v>
      </c>
      <c r="M89" s="27">
        <f t="shared" ca="1" si="15"/>
        <v>9.671658524633493E-7</v>
      </c>
      <c r="N89" s="44"/>
      <c r="O89" s="44"/>
      <c r="P89" s="7"/>
      <c r="Q89" s="28">
        <f t="shared" ca="1" si="16"/>
        <v>-1131.7598872145541</v>
      </c>
      <c r="R89" s="27">
        <f t="shared" ca="1" si="17"/>
        <v>-3951.9536150952695</v>
      </c>
      <c r="S89" s="7"/>
      <c r="T89" s="28">
        <f t="shared" ca="1" si="18"/>
        <v>0.2749774892403532</v>
      </c>
      <c r="U89" s="27">
        <f t="shared" ca="1" si="19"/>
        <v>-0.96439360539526031</v>
      </c>
      <c r="V89" s="7"/>
      <c r="W89" s="28">
        <f t="shared" ca="1" si="20"/>
        <v>0.27408230122960514</v>
      </c>
      <c r="X89" s="27">
        <f t="shared" ca="1" si="24"/>
        <v>337.6122267059684</v>
      </c>
      <c r="Y89" s="7"/>
      <c r="Z89" s="28">
        <f t="shared" si="23"/>
        <v>337.59900000000005</v>
      </c>
      <c r="AA89" s="27">
        <f t="shared" si="21"/>
        <v>5.8922141014403371</v>
      </c>
      <c r="AB89" s="7"/>
      <c r="AC89" s="28">
        <f t="shared" ca="1" si="13"/>
        <v>1.3226705968349961E-2</v>
      </c>
      <c r="AD89" s="27"/>
      <c r="AE89" s="7"/>
    </row>
    <row r="90" spans="1:31" s="26" customFormat="1" x14ac:dyDescent="0.25">
      <c r="A90" s="26">
        <v>5</v>
      </c>
      <c r="B90" s="26">
        <v>-642</v>
      </c>
      <c r="C90" s="26">
        <v>12455</v>
      </c>
      <c r="D90" s="26">
        <v>11314</v>
      </c>
      <c r="E90" s="26">
        <v>13980</v>
      </c>
      <c r="F90" s="26">
        <v>15098</v>
      </c>
      <c r="G90" s="27"/>
      <c r="H90" s="7"/>
      <c r="I90" s="28">
        <f t="shared" si="14"/>
        <v>-1525</v>
      </c>
      <c r="J90" s="27">
        <f t="shared" si="14"/>
        <v>-3784</v>
      </c>
      <c r="K90" s="7"/>
      <c r="L90" s="171">
        <f t="shared" si="22"/>
        <v>0.36857004254111214</v>
      </c>
      <c r="M90" s="27">
        <f t="shared" ca="1" si="15"/>
        <v>3.0440087968606342E-9</v>
      </c>
      <c r="N90" s="44"/>
      <c r="O90" s="44"/>
      <c r="P90" s="7"/>
      <c r="Q90" s="28">
        <f t="shared" ca="1" si="16"/>
        <v>-1520.7598872145541</v>
      </c>
      <c r="R90" s="27">
        <f t="shared" ca="1" si="17"/>
        <v>-3820.9536150952695</v>
      </c>
      <c r="S90" s="7"/>
      <c r="T90" s="28">
        <f t="shared" ca="1" si="18"/>
        <v>0.36949068459467771</v>
      </c>
      <c r="U90" s="27">
        <f t="shared" ca="1" si="19"/>
        <v>-0.93242572960233217</v>
      </c>
      <c r="V90" s="7"/>
      <c r="W90" s="28">
        <f t="shared" ca="1" si="20"/>
        <v>0.36862521507773011</v>
      </c>
      <c r="X90" s="27">
        <f t="shared" ca="1" si="24"/>
        <v>331.90659580395356</v>
      </c>
      <c r="Y90" s="7"/>
      <c r="Z90" s="28">
        <f t="shared" si="23"/>
        <v>331.82100000000003</v>
      </c>
      <c r="AA90" s="27">
        <f t="shared" si="21"/>
        <v>5.7913689772601051</v>
      </c>
      <c r="AB90" s="7"/>
      <c r="AC90" s="28">
        <f t="shared" ca="1" si="13"/>
        <v>8.5595803953538052E-2</v>
      </c>
      <c r="AD90" s="27"/>
      <c r="AE90" s="7"/>
    </row>
    <row r="91" spans="1:31" s="26" customFormat="1" x14ac:dyDescent="0.25">
      <c r="A91" s="26">
        <v>6</v>
      </c>
      <c r="B91" s="26">
        <v>-632</v>
      </c>
      <c r="C91" s="26">
        <v>12262</v>
      </c>
      <c r="D91" s="26">
        <v>11395</v>
      </c>
      <c r="E91" s="26">
        <v>14156</v>
      </c>
      <c r="F91" s="26">
        <v>15002</v>
      </c>
      <c r="G91" s="27"/>
      <c r="H91" s="7"/>
      <c r="I91" s="28">
        <f t="shared" si="14"/>
        <v>-1894</v>
      </c>
      <c r="J91" s="27">
        <f t="shared" si="14"/>
        <v>-3607</v>
      </c>
      <c r="K91" s="7"/>
      <c r="L91" s="171">
        <f t="shared" si="22"/>
        <v>0.45889727124498608</v>
      </c>
      <c r="M91" s="27">
        <f t="shared" ca="1" si="15"/>
        <v>3.3409956299978635E-7</v>
      </c>
      <c r="N91" s="44"/>
      <c r="O91" s="44"/>
      <c r="P91" s="7"/>
      <c r="Q91" s="28">
        <f t="shared" ca="1" si="16"/>
        <v>-1889.7598872145541</v>
      </c>
      <c r="R91" s="27">
        <f t="shared" ca="1" si="17"/>
        <v>-3643.9536150952695</v>
      </c>
      <c r="S91" s="7"/>
      <c r="T91" s="28">
        <f t="shared" ca="1" si="18"/>
        <v>0.45914458969942251</v>
      </c>
      <c r="U91" s="27">
        <f t="shared" ca="1" si="19"/>
        <v>-0.88923249284394823</v>
      </c>
      <c r="V91" s="7"/>
      <c r="W91" s="28">
        <f t="shared" ca="1" si="20"/>
        <v>0.45831925778234028</v>
      </c>
      <c r="X91" s="27">
        <f t="shared" ca="1" si="24"/>
        <v>326.21043846838404</v>
      </c>
      <c r="Y91" s="7"/>
      <c r="Z91" s="28">
        <f t="shared" si="23"/>
        <v>326.13300000000004</v>
      </c>
      <c r="AA91" s="27">
        <f t="shared" si="21"/>
        <v>5.6920946494066671</v>
      </c>
      <c r="AB91" s="7"/>
      <c r="AC91" s="28">
        <f t="shared" ca="1" si="13"/>
        <v>7.743846838400259E-2</v>
      </c>
      <c r="AD91" s="27"/>
      <c r="AE91" s="7"/>
    </row>
    <row r="92" spans="1:31" s="26" customFormat="1" x14ac:dyDescent="0.25">
      <c r="A92" s="26">
        <v>7</v>
      </c>
      <c r="B92" s="26">
        <v>-635</v>
      </c>
      <c r="C92" s="26">
        <v>12096</v>
      </c>
      <c r="D92" s="26">
        <v>11506</v>
      </c>
      <c r="E92" s="26">
        <v>14345</v>
      </c>
      <c r="F92" s="26">
        <v>14909</v>
      </c>
      <c r="G92" s="27"/>
      <c r="H92" s="7"/>
      <c r="I92" s="28">
        <f t="shared" si="14"/>
        <v>-2249</v>
      </c>
      <c r="J92" s="27">
        <f t="shared" si="14"/>
        <v>-3403</v>
      </c>
      <c r="K92" s="7"/>
      <c r="L92" s="171">
        <f t="shared" si="22"/>
        <v>0.54509639306336322</v>
      </c>
      <c r="M92" s="27">
        <f t="shared" ca="1" si="15"/>
        <v>2.289435176597832E-7</v>
      </c>
      <c r="N92" s="44"/>
      <c r="O92" s="44"/>
      <c r="P92" s="7"/>
      <c r="Q92" s="28">
        <f t="shared" ca="1" si="16"/>
        <v>-2244.7598872145541</v>
      </c>
      <c r="R92" s="27">
        <f t="shared" ca="1" si="17"/>
        <v>-3439.9536150952695</v>
      </c>
      <c r="S92" s="7"/>
      <c r="T92" s="28">
        <f t="shared" ca="1" si="18"/>
        <v>0.54539699162946154</v>
      </c>
      <c r="U92" s="27">
        <f t="shared" ca="1" si="19"/>
        <v>-0.83945045725801426</v>
      </c>
      <c r="V92" s="7"/>
      <c r="W92" s="28">
        <f t="shared" ca="1" si="20"/>
        <v>0.54461791263778681</v>
      </c>
      <c r="X92" s="27">
        <f t="shared" ca="1" si="24"/>
        <v>320.50280209110508</v>
      </c>
      <c r="Y92" s="7"/>
      <c r="Z92" s="28">
        <f t="shared" si="23"/>
        <v>320.41800000000006</v>
      </c>
      <c r="AA92" s="27">
        <f t="shared" si="21"/>
        <v>5.5923490826551916</v>
      </c>
      <c r="AB92" s="7"/>
      <c r="AC92" s="28">
        <f t="shared" ca="1" si="13"/>
        <v>8.4802091105018462E-2</v>
      </c>
      <c r="AD92" s="27"/>
      <c r="AE92" s="7"/>
    </row>
    <row r="93" spans="1:31" s="26" customFormat="1" x14ac:dyDescent="0.25">
      <c r="A93" s="26">
        <v>8</v>
      </c>
      <c r="B93" s="26">
        <v>-627</v>
      </c>
      <c r="C93" s="26">
        <v>11927</v>
      </c>
      <c r="D93" s="26">
        <v>11617</v>
      </c>
      <c r="E93" s="26">
        <v>14504</v>
      </c>
      <c r="F93" s="26">
        <v>14785</v>
      </c>
      <c r="G93" s="27"/>
      <c r="H93" s="7"/>
      <c r="I93" s="28">
        <f t="shared" si="14"/>
        <v>-2577</v>
      </c>
      <c r="J93" s="27">
        <f t="shared" si="14"/>
        <v>-3168</v>
      </c>
      <c r="K93" s="7"/>
      <c r="L93" s="171">
        <f t="shared" si="22"/>
        <v>0.62489109063848503</v>
      </c>
      <c r="M93" s="27">
        <f t="shared" ca="1" si="15"/>
        <v>2.7830354389824079E-7</v>
      </c>
      <c r="N93" s="44"/>
      <c r="O93" s="44"/>
      <c r="P93" s="7"/>
      <c r="Q93" s="28">
        <f t="shared" ca="1" si="16"/>
        <v>-2572.7598872145541</v>
      </c>
      <c r="R93" s="27">
        <f t="shared" ca="1" si="17"/>
        <v>-3204.9536150952695</v>
      </c>
      <c r="S93" s="7"/>
      <c r="T93" s="28">
        <f t="shared" ca="1" si="18"/>
        <v>0.62508935172256808</v>
      </c>
      <c r="U93" s="27">
        <f t="shared" ca="1" si="19"/>
        <v>-0.782103504499708</v>
      </c>
      <c r="V93" s="7"/>
      <c r="W93" s="28">
        <f t="shared" ca="1" si="20"/>
        <v>0.62436354581205011</v>
      </c>
      <c r="X93" s="27">
        <f t="shared" ca="1" si="24"/>
        <v>314.87663785483733</v>
      </c>
      <c r="Y93" s="7"/>
      <c r="Z93" s="28">
        <f t="shared" si="23"/>
        <v>314.77500000000009</v>
      </c>
      <c r="AA93" s="27">
        <f t="shared" si="21"/>
        <v>5.4938601529651523</v>
      </c>
      <c r="AB93" s="7"/>
      <c r="AC93" s="28">
        <f t="shared" ca="1" si="13"/>
        <v>0.10163785483723586</v>
      </c>
      <c r="AD93" s="27"/>
      <c r="AE93" s="7"/>
    </row>
    <row r="94" spans="1:31" s="26" customFormat="1" x14ac:dyDescent="0.25">
      <c r="A94" s="26">
        <v>9</v>
      </c>
      <c r="B94" s="26">
        <v>-630</v>
      </c>
      <c r="C94" s="26">
        <v>11777</v>
      </c>
      <c r="D94" s="26">
        <v>11757</v>
      </c>
      <c r="E94" s="26">
        <v>14657</v>
      </c>
      <c r="F94" s="26">
        <v>14652</v>
      </c>
      <c r="G94" s="27"/>
      <c r="H94" s="7"/>
      <c r="I94" s="28">
        <f t="shared" si="14"/>
        <v>-2880</v>
      </c>
      <c r="J94" s="27">
        <f t="shared" si="14"/>
        <v>-2895</v>
      </c>
      <c r="K94" s="7"/>
      <c r="L94" s="171">
        <f t="shared" si="22"/>
        <v>0.69896057960375446</v>
      </c>
      <c r="M94" s="27">
        <f t="shared" ca="1" si="15"/>
        <v>8.4071886745846145E-7</v>
      </c>
      <c r="N94" s="44"/>
      <c r="O94" s="44"/>
      <c r="P94" s="7"/>
      <c r="Q94" s="28">
        <f t="shared" ca="1" si="16"/>
        <v>-2875.7598872145541</v>
      </c>
      <c r="R94" s="27">
        <f t="shared" ca="1" si="17"/>
        <v>-2931.9536150952695</v>
      </c>
      <c r="S94" s="7"/>
      <c r="T94" s="28">
        <f t="shared" ca="1" si="18"/>
        <v>0.69870759900370005</v>
      </c>
      <c r="U94" s="27">
        <f t="shared" ca="1" si="19"/>
        <v>-0.71548342746559046</v>
      </c>
      <c r="V94" s="7"/>
      <c r="W94" s="28">
        <f t="shared" ca="1" si="20"/>
        <v>0.69804367237428222</v>
      </c>
      <c r="X94" s="27">
        <f t="shared" ca="1" si="24"/>
        <v>309.18433213328592</v>
      </c>
      <c r="Y94" s="7"/>
      <c r="Z94" s="28">
        <f t="shared" si="23"/>
        <v>309.10500000000008</v>
      </c>
      <c r="AA94" s="27">
        <f t="shared" si="21"/>
        <v>5.3948999843770729</v>
      </c>
      <c r="AB94" s="7"/>
      <c r="AC94" s="28">
        <f t="shared" ca="1" si="13"/>
        <v>7.933213328584543E-2</v>
      </c>
      <c r="AD94" s="27"/>
      <c r="AE94" s="7"/>
    </row>
    <row r="95" spans="1:31" s="26" customFormat="1" x14ac:dyDescent="0.25">
      <c r="A95" s="26">
        <v>10</v>
      </c>
      <c r="B95" s="26">
        <v>-608</v>
      </c>
      <c r="C95" s="26">
        <v>11649</v>
      </c>
      <c r="D95" s="26">
        <v>11908</v>
      </c>
      <c r="E95" s="26">
        <v>14803</v>
      </c>
      <c r="F95" s="26">
        <v>14517</v>
      </c>
      <c r="G95" s="27"/>
      <c r="H95" s="7"/>
      <c r="I95" s="28">
        <f t="shared" si="14"/>
        <v>-3154</v>
      </c>
      <c r="J95" s="27">
        <f t="shared" si="14"/>
        <v>-2609</v>
      </c>
      <c r="K95" s="7"/>
      <c r="L95" s="171">
        <f t="shared" si="22"/>
        <v>0.76395964538249173</v>
      </c>
      <c r="M95" s="27">
        <f t="shared" ca="1" si="15"/>
        <v>5.2002094484575462E-7</v>
      </c>
      <c r="N95" s="44"/>
      <c r="O95" s="44"/>
      <c r="P95" s="7"/>
      <c r="Q95" s="28">
        <f t="shared" ca="1" si="16"/>
        <v>-3149.7598872145541</v>
      </c>
      <c r="R95" s="27">
        <f t="shared" ca="1" si="17"/>
        <v>-2645.9536150952695</v>
      </c>
      <c r="S95" s="7"/>
      <c r="T95" s="28">
        <f t="shared" ca="1" si="18"/>
        <v>0.7652798754229414</v>
      </c>
      <c r="U95" s="27">
        <f t="shared" ca="1" si="19"/>
        <v>-0.64569096581080065</v>
      </c>
      <c r="V95" s="7"/>
      <c r="W95" s="28">
        <f t="shared" ca="1" si="20"/>
        <v>0.76468077016007585</v>
      </c>
      <c r="X95" s="27">
        <f t="shared" ca="1" si="24"/>
        <v>303.65497440190256</v>
      </c>
      <c r="Y95" s="7"/>
      <c r="Z95" s="28">
        <f t="shared" si="23"/>
        <v>303.6330000000001</v>
      </c>
      <c r="AA95" s="27">
        <f t="shared" si="21"/>
        <v>5.2993955677079443</v>
      </c>
      <c r="AB95" s="7"/>
      <c r="AC95" s="28">
        <f t="shared" ca="1" si="13"/>
        <v>2.1974401902468799E-2</v>
      </c>
      <c r="AD95" s="27"/>
      <c r="AE95" s="7"/>
    </row>
    <row r="96" spans="1:31" s="26" customFormat="1" x14ac:dyDescent="0.25">
      <c r="A96" s="26">
        <v>11</v>
      </c>
      <c r="B96" s="26">
        <v>-607</v>
      </c>
      <c r="C96" s="26">
        <v>11524</v>
      </c>
      <c r="D96" s="26">
        <v>12052</v>
      </c>
      <c r="E96" s="26">
        <v>14908</v>
      </c>
      <c r="F96" s="26">
        <v>14351</v>
      </c>
      <c r="G96" s="27"/>
      <c r="H96" s="7"/>
      <c r="I96" s="28">
        <f t="shared" si="14"/>
        <v>-3384</v>
      </c>
      <c r="J96" s="27">
        <f t="shared" si="14"/>
        <v>-2299</v>
      </c>
      <c r="K96" s="7"/>
      <c r="L96" s="171">
        <f t="shared" si="22"/>
        <v>0.82190002699499998</v>
      </c>
      <c r="M96" s="27">
        <f t="shared" ca="1" si="15"/>
        <v>1.6057072820691921E-6</v>
      </c>
      <c r="N96" s="44"/>
      <c r="O96" s="44"/>
      <c r="P96" s="7"/>
      <c r="Q96" s="28">
        <f t="shared" ca="1" si="16"/>
        <v>-3379.7598872145541</v>
      </c>
      <c r="R96" s="27">
        <f t="shared" ca="1" si="17"/>
        <v>-2335.9536150952695</v>
      </c>
      <c r="S96" s="7"/>
      <c r="T96" s="28">
        <f t="shared" ca="1" si="18"/>
        <v>0.82116171329310761</v>
      </c>
      <c r="U96" s="27">
        <f t="shared" ca="1" si="19"/>
        <v>-0.57004179408707745</v>
      </c>
      <c r="V96" s="7"/>
      <c r="W96" s="28">
        <f t="shared" ca="1" si="20"/>
        <v>0.82063286193784712</v>
      </c>
      <c r="X96" s="27">
        <f t="shared" ca="1" si="24"/>
        <v>298.26273307067095</v>
      </c>
      <c r="Y96" s="7"/>
      <c r="Z96" s="28">
        <f t="shared" si="23"/>
        <v>298.17000000000007</v>
      </c>
      <c r="AA96" s="27">
        <f t="shared" si="21"/>
        <v>5.2040482306714937</v>
      </c>
      <c r="AB96" s="7"/>
      <c r="AC96" s="28">
        <f t="shared" ca="1" si="13"/>
        <v>9.273307067087444E-2</v>
      </c>
      <c r="AD96" s="27"/>
      <c r="AE96" s="7"/>
    </row>
    <row r="97" spans="1:31" s="26" customFormat="1" x14ac:dyDescent="0.25">
      <c r="A97" s="26">
        <v>12</v>
      </c>
      <c r="B97" s="26">
        <v>-638</v>
      </c>
      <c r="C97" s="26">
        <v>11404</v>
      </c>
      <c r="D97" s="26">
        <v>12216</v>
      </c>
      <c r="E97" s="26">
        <v>15003</v>
      </c>
      <c r="F97" s="26">
        <v>14163</v>
      </c>
      <c r="G97" s="27"/>
      <c r="H97" s="7"/>
      <c r="I97" s="28">
        <f t="shared" si="14"/>
        <v>-3599</v>
      </c>
      <c r="J97" s="27">
        <f t="shared" si="14"/>
        <v>-1947</v>
      </c>
      <c r="K97" s="7"/>
      <c r="L97" s="171">
        <f t="shared" si="22"/>
        <v>0.87473534174142131</v>
      </c>
      <c r="M97" s="27">
        <f t="shared" ca="1" si="15"/>
        <v>3.1874470379457644E-6</v>
      </c>
      <c r="N97" s="44"/>
      <c r="O97" s="44"/>
      <c r="P97" s="7"/>
      <c r="Q97" s="28">
        <f t="shared" ca="1" si="16"/>
        <v>-3594.7598872145541</v>
      </c>
      <c r="R97" s="27">
        <f t="shared" ca="1" si="17"/>
        <v>-1983.9536150952695</v>
      </c>
      <c r="S97" s="7"/>
      <c r="T97" s="28">
        <f t="shared" ca="1" si="18"/>
        <v>0.87339908347608897</v>
      </c>
      <c r="U97" s="27">
        <f t="shared" ca="1" si="19"/>
        <v>-0.48414337974272081</v>
      </c>
      <c r="V97" s="7"/>
      <c r="W97" s="28">
        <f t="shared" ca="1" si="20"/>
        <v>0.87294999946668916</v>
      </c>
      <c r="X97" s="27">
        <f t="shared" ca="1" si="24"/>
        <v>292.49048348182453</v>
      </c>
      <c r="Y97" s="7"/>
      <c r="Z97" s="28">
        <f t="shared" si="23"/>
        <v>292.42800000000005</v>
      </c>
      <c r="AA97" s="27">
        <f t="shared" si="21"/>
        <v>5.103831425021979</v>
      </c>
      <c r="AB97" s="7"/>
      <c r="AC97" s="28">
        <f t="shared" ca="1" si="13"/>
        <v>6.2483481824472165E-2</v>
      </c>
      <c r="AD97" s="27"/>
      <c r="AE97" s="7"/>
    </row>
    <row r="98" spans="1:31" s="26" customFormat="1" x14ac:dyDescent="0.25">
      <c r="A98" s="26">
        <v>13</v>
      </c>
      <c r="B98" s="26">
        <v>-635</v>
      </c>
      <c r="C98" s="26">
        <v>11324</v>
      </c>
      <c r="D98" s="26">
        <v>12410</v>
      </c>
      <c r="E98" s="26">
        <v>15107</v>
      </c>
      <c r="F98" s="26">
        <v>13995</v>
      </c>
      <c r="G98" s="27"/>
      <c r="H98" s="7"/>
      <c r="I98" s="28">
        <f t="shared" si="14"/>
        <v>-3783</v>
      </c>
      <c r="J98" s="27">
        <f t="shared" si="14"/>
        <v>-1585</v>
      </c>
      <c r="K98" s="7"/>
      <c r="L98" s="171">
        <f t="shared" si="22"/>
        <v>0.91859883093687389</v>
      </c>
      <c r="M98" s="27">
        <f t="shared" ca="1" si="15"/>
        <v>7.4189211761648279E-7</v>
      </c>
      <c r="N98" s="44"/>
      <c r="O98" s="44"/>
      <c r="P98" s="7"/>
      <c r="Q98" s="28">
        <f t="shared" ca="1" si="16"/>
        <v>-3778.7598872145541</v>
      </c>
      <c r="R98" s="27">
        <f t="shared" ca="1" si="17"/>
        <v>-1621.9536150952695</v>
      </c>
      <c r="S98" s="7"/>
      <c r="T98" s="28">
        <f t="shared" ca="1" si="18"/>
        <v>0.91810455377222189</v>
      </c>
      <c r="U98" s="27">
        <f t="shared" ca="1" si="19"/>
        <v>-0.39580466953630861</v>
      </c>
      <c r="V98" s="7"/>
      <c r="W98" s="28">
        <f t="shared" ca="1" si="20"/>
        <v>0.91773749934125204</v>
      </c>
      <c r="X98" s="27">
        <f t="shared" ca="1" si="24"/>
        <v>286.80718646948071</v>
      </c>
      <c r="Y98" s="7"/>
      <c r="Z98" s="28">
        <f t="shared" si="23"/>
        <v>286.71300000000008</v>
      </c>
      <c r="AA98" s="27">
        <f t="shared" si="21"/>
        <v>5.0040858582705035</v>
      </c>
      <c r="AB98" s="7"/>
      <c r="AC98" s="28">
        <f t="shared" ca="1" si="13"/>
        <v>9.4186469480632695E-2</v>
      </c>
      <c r="AD98" s="27"/>
      <c r="AE98" s="7"/>
    </row>
    <row r="99" spans="1:31" s="26" customFormat="1" x14ac:dyDescent="0.25">
      <c r="A99" s="26">
        <v>14</v>
      </c>
      <c r="B99" s="26">
        <v>-636</v>
      </c>
      <c r="C99" s="26">
        <v>11252</v>
      </c>
      <c r="D99" s="26">
        <v>12603</v>
      </c>
      <c r="E99" s="26">
        <v>15179</v>
      </c>
      <c r="F99" s="26">
        <v>13803</v>
      </c>
      <c r="G99" s="27"/>
      <c r="H99" s="7"/>
      <c r="I99" s="28">
        <f t="shared" si="14"/>
        <v>-3927</v>
      </c>
      <c r="J99" s="27">
        <f t="shared" si="14"/>
        <v>-1200</v>
      </c>
      <c r="K99" s="7"/>
      <c r="L99" s="171">
        <f t="shared" si="22"/>
        <v>0.95336956650978244</v>
      </c>
      <c r="M99" s="27">
        <f t="shared" ca="1" si="15"/>
        <v>3.1129858474488055E-7</v>
      </c>
      <c r="N99" s="44"/>
      <c r="O99" s="44"/>
      <c r="P99" s="7"/>
      <c r="Q99" s="28">
        <f t="shared" ca="1" si="16"/>
        <v>-3922.7598872145541</v>
      </c>
      <c r="R99" s="27">
        <f t="shared" ca="1" si="17"/>
        <v>-1236.9536150952695</v>
      </c>
      <c r="S99" s="7"/>
      <c r="T99" s="28">
        <f t="shared" ca="1" si="18"/>
        <v>0.95309144356919551</v>
      </c>
      <c r="U99" s="27">
        <f t="shared" ca="1" si="19"/>
        <v>-0.3018532788471685</v>
      </c>
      <c r="V99" s="7"/>
      <c r="W99" s="28">
        <f t="shared" ca="1" si="20"/>
        <v>0.95281162512868145</v>
      </c>
      <c r="X99" s="27">
        <f t="shared" ca="1" si="24"/>
        <v>281.0558079278635</v>
      </c>
      <c r="Y99" s="7"/>
      <c r="Z99" s="28">
        <f t="shared" si="23"/>
        <v>280.98900000000009</v>
      </c>
      <c r="AA99" s="27">
        <f t="shared" si="21"/>
        <v>4.9041832118863482</v>
      </c>
      <c r="AB99" s="7"/>
      <c r="AC99" s="28">
        <f t="shared" ca="1" si="13"/>
        <v>6.6807927863408167E-2</v>
      </c>
      <c r="AD99" s="27"/>
      <c r="AE99" s="7"/>
    </row>
    <row r="100" spans="1:31" s="26" customFormat="1" x14ac:dyDescent="0.25">
      <c r="A100" s="26">
        <v>15</v>
      </c>
      <c r="B100" s="26">
        <v>-628</v>
      </c>
      <c r="C100" s="26">
        <v>11197</v>
      </c>
      <c r="D100" s="26">
        <v>12793</v>
      </c>
      <c r="E100" s="26">
        <v>15226</v>
      </c>
      <c r="F100" s="26">
        <v>13606</v>
      </c>
      <c r="G100" s="27"/>
      <c r="H100" s="7"/>
      <c r="I100" s="28">
        <f t="shared" si="14"/>
        <v>-4029</v>
      </c>
      <c r="J100" s="27">
        <f t="shared" si="14"/>
        <v>-813</v>
      </c>
      <c r="K100" s="7"/>
      <c r="L100" s="171">
        <f t="shared" si="22"/>
        <v>0.97836700449480107</v>
      </c>
      <c r="M100" s="27">
        <f t="shared" ca="1" si="15"/>
        <v>4.6965583309969489E-7</v>
      </c>
      <c r="N100" s="44"/>
      <c r="O100" s="44"/>
      <c r="P100" s="7"/>
      <c r="Q100" s="28">
        <f t="shared" ca="1" si="16"/>
        <v>-4024.7598872145541</v>
      </c>
      <c r="R100" s="27">
        <f t="shared" ca="1" si="17"/>
        <v>-849.95361509526947</v>
      </c>
      <c r="S100" s="7"/>
      <c r="T100" s="28">
        <f t="shared" ca="1" si="18"/>
        <v>0.97787382384205179</v>
      </c>
      <c r="U100" s="27">
        <f t="shared" ca="1" si="19"/>
        <v>-0.2074138289856173</v>
      </c>
      <c r="V100" s="7"/>
      <c r="W100" s="28">
        <f t="shared" ca="1" si="20"/>
        <v>0.97768169009023942</v>
      </c>
      <c r="X100" s="27">
        <f t="shared" ca="1" si="24"/>
        <v>275.45510214736623</v>
      </c>
      <c r="Y100" s="7"/>
      <c r="Z100" s="28">
        <f t="shared" si="23"/>
        <v>275.3370000000001</v>
      </c>
      <c r="AA100" s="27">
        <f t="shared" si="21"/>
        <v>4.8055372025636292</v>
      </c>
      <c r="AB100" s="7"/>
      <c r="AC100" s="28">
        <f t="shared" ca="1" si="13"/>
        <v>0.11810214736613034</v>
      </c>
      <c r="AD100" s="27"/>
      <c r="AE100" s="7"/>
    </row>
    <row r="101" spans="1:31" s="26" customFormat="1" x14ac:dyDescent="0.25">
      <c r="A101" s="26">
        <v>16</v>
      </c>
      <c r="B101" s="26">
        <v>-638</v>
      </c>
      <c r="C101" s="26">
        <v>11162</v>
      </c>
      <c r="D101" s="26">
        <v>12999</v>
      </c>
      <c r="E101" s="26">
        <v>15260</v>
      </c>
      <c r="F101" s="26">
        <v>13408</v>
      </c>
      <c r="G101" s="27"/>
      <c r="H101" s="7"/>
      <c r="I101" s="28">
        <f t="shared" si="14"/>
        <v>-4098</v>
      </c>
      <c r="J101" s="27">
        <f t="shared" si="14"/>
        <v>-409</v>
      </c>
      <c r="K101" s="7"/>
      <c r="L101" s="171">
        <f t="shared" si="22"/>
        <v>0.99401149003180367</v>
      </c>
      <c r="M101" s="27">
        <f t="shared" ca="1" si="15"/>
        <v>2.7697481302582488E-7</v>
      </c>
      <c r="N101" s="44"/>
      <c r="O101" s="44"/>
      <c r="P101" s="7"/>
      <c r="Q101" s="28">
        <f t="shared" ca="1" si="16"/>
        <v>-4093.7598872145541</v>
      </c>
      <c r="R101" s="27">
        <f t="shared" ca="1" si="17"/>
        <v>-445.95361509526947</v>
      </c>
      <c r="S101" s="7"/>
      <c r="T101" s="28">
        <f t="shared" ca="1" si="18"/>
        <v>0.99463837520310161</v>
      </c>
      <c r="U101" s="27">
        <f t="shared" ca="1" si="19"/>
        <v>-0.10882587615857159</v>
      </c>
      <c r="V101" s="7"/>
      <c r="W101" s="28">
        <f t="shared" ca="1" si="20"/>
        <v>0.99453777399795296</v>
      </c>
      <c r="X101" s="27">
        <f t="shared" ca="1" si="24"/>
        <v>269.72213097377096</v>
      </c>
      <c r="Y101" s="7"/>
      <c r="Z101" s="28">
        <f t="shared" si="23"/>
        <v>269.59500000000008</v>
      </c>
      <c r="AA101" s="27">
        <f t="shared" si="21"/>
        <v>4.7053203969141144</v>
      </c>
      <c r="AB101" s="7"/>
      <c r="AC101" s="28">
        <f t="shared" ca="1" si="13"/>
        <v>0.12713097377087479</v>
      </c>
      <c r="AD101" s="27"/>
      <c r="AE101" s="7"/>
    </row>
    <row r="102" spans="1:31" s="26" customFormat="1" x14ac:dyDescent="0.25">
      <c r="A102" s="26">
        <v>17</v>
      </c>
      <c r="B102" s="26">
        <v>-613</v>
      </c>
      <c r="C102" s="26">
        <v>11150</v>
      </c>
      <c r="D102" s="26">
        <v>13187</v>
      </c>
      <c r="E102" s="26">
        <v>15264</v>
      </c>
      <c r="F102" s="26">
        <v>13203</v>
      </c>
      <c r="G102" s="27"/>
      <c r="H102" s="7"/>
      <c r="I102" s="28">
        <f t="shared" si="14"/>
        <v>-4114</v>
      </c>
      <c r="J102" s="27">
        <f t="shared" si="14"/>
        <v>-16</v>
      </c>
      <c r="K102" s="7"/>
      <c r="L102" s="171">
        <f t="shared" si="22"/>
        <v>0.9996391919641171</v>
      </c>
      <c r="M102" s="27">
        <f t="shared" ca="1" si="15"/>
        <v>1.2655142912882117E-6</v>
      </c>
      <c r="N102" s="44"/>
      <c r="O102" s="44"/>
      <c r="P102" s="7"/>
      <c r="Q102" s="28">
        <f t="shared" ca="1" si="16"/>
        <v>-4109.7598872145536</v>
      </c>
      <c r="R102" s="27">
        <f t="shared" ca="1" si="17"/>
        <v>-52.953615095269477</v>
      </c>
      <c r="S102" s="7"/>
      <c r="T102" s="28">
        <f t="shared" ca="1" si="18"/>
        <v>0.99852580740276531</v>
      </c>
      <c r="U102" s="27">
        <f t="shared" ca="1" si="19"/>
        <v>-1.2922248779787036E-2</v>
      </c>
      <c r="V102" s="7"/>
      <c r="W102" s="28">
        <f t="shared" ca="1" si="20"/>
        <v>0.99851424116906506</v>
      </c>
      <c r="X102" s="27">
        <f t="shared" ca="1" si="24"/>
        <v>264.21891714788421</v>
      </c>
      <c r="Y102" s="7"/>
      <c r="Z102" s="28">
        <f t="shared" si="23"/>
        <v>264.07800000000009</v>
      </c>
      <c r="AA102" s="27">
        <f t="shared" si="21"/>
        <v>4.6090305820815871</v>
      </c>
      <c r="AB102" s="7"/>
      <c r="AC102" s="28">
        <f t="shared" ca="1" si="13"/>
        <v>0.14091714788412446</v>
      </c>
      <c r="AD102" s="27"/>
      <c r="AE102" s="7"/>
    </row>
    <row r="103" spans="1:31" s="26" customFormat="1" x14ac:dyDescent="0.25">
      <c r="A103" s="26">
        <v>18</v>
      </c>
      <c r="B103" s="26">
        <v>-612</v>
      </c>
      <c r="C103" s="26">
        <v>11163</v>
      </c>
      <c r="D103" s="26">
        <v>13393</v>
      </c>
      <c r="E103" s="26">
        <v>15263</v>
      </c>
      <c r="F103" s="26">
        <v>13026</v>
      </c>
      <c r="G103" s="27"/>
      <c r="H103" s="7"/>
      <c r="I103" s="28">
        <f t="shared" si="14"/>
        <v>-4100</v>
      </c>
      <c r="J103" s="27">
        <f t="shared" si="14"/>
        <v>367</v>
      </c>
      <c r="K103" s="7"/>
      <c r="L103" s="171">
        <f t="shared" si="22"/>
        <v>0.99601076893237439</v>
      </c>
      <c r="M103" s="27">
        <f t="shared" ca="1" si="15"/>
        <v>6.5815022825295261E-7</v>
      </c>
      <c r="N103" s="44"/>
      <c r="O103" s="44"/>
      <c r="P103" s="7"/>
      <c r="Q103" s="28">
        <f t="shared" ca="1" si="16"/>
        <v>-4095.7598872145541</v>
      </c>
      <c r="R103" s="27">
        <f t="shared" ca="1" si="17"/>
        <v>330.04638490473053</v>
      </c>
      <c r="S103" s="7"/>
      <c r="T103" s="28">
        <f t="shared" ca="1" si="18"/>
        <v>0.99512430422805964</v>
      </c>
      <c r="U103" s="27">
        <f t="shared" ca="1" si="19"/>
        <v>8.0541082736941938E-2</v>
      </c>
      <c r="V103" s="7"/>
      <c r="W103" s="28">
        <f t="shared" ca="1" si="20"/>
        <v>0.99519950434652527</v>
      </c>
      <c r="X103" s="27">
        <f t="shared" ca="1" si="24"/>
        <v>258.85062662505197</v>
      </c>
      <c r="Y103" s="7"/>
      <c r="Z103" s="28">
        <f t="shared" si="23"/>
        <v>258.57000000000011</v>
      </c>
      <c r="AA103" s="27">
        <f t="shared" si="21"/>
        <v>4.5128978468817396</v>
      </c>
      <c r="AB103" s="7"/>
      <c r="AC103" s="28">
        <f t="shared" ca="1" si="13"/>
        <v>0.28062662505186609</v>
      </c>
      <c r="AD103" s="27"/>
      <c r="AE103" s="7"/>
    </row>
    <row r="104" spans="1:31" s="26" customFormat="1" x14ac:dyDescent="0.25">
      <c r="A104" s="26">
        <v>19</v>
      </c>
      <c r="B104" s="26">
        <v>-622</v>
      </c>
      <c r="C104" s="26">
        <v>11180</v>
      </c>
      <c r="D104" s="26">
        <v>13584</v>
      </c>
      <c r="E104" s="26">
        <v>15226</v>
      </c>
      <c r="F104" s="26">
        <v>12814</v>
      </c>
      <c r="G104" s="27"/>
      <c r="H104" s="7"/>
      <c r="I104" s="28">
        <f t="shared" si="14"/>
        <v>-4046</v>
      </c>
      <c r="J104" s="27">
        <f t="shared" si="14"/>
        <v>770</v>
      </c>
      <c r="K104" s="7"/>
      <c r="L104" s="171">
        <f t="shared" si="22"/>
        <v>0.98289086311617879</v>
      </c>
      <c r="M104" s="27">
        <f t="shared" ca="1" si="15"/>
        <v>5.1861504714314799E-7</v>
      </c>
      <c r="N104" s="44"/>
      <c r="O104" s="44"/>
      <c r="P104" s="7"/>
      <c r="Q104" s="28">
        <f t="shared" ca="1" si="16"/>
        <v>-4041.7598872145541</v>
      </c>
      <c r="R104" s="27">
        <f t="shared" ca="1" si="17"/>
        <v>733.04638490473053</v>
      </c>
      <c r="S104" s="7"/>
      <c r="T104" s="28">
        <f t="shared" ca="1" si="18"/>
        <v>0.98200422055419456</v>
      </c>
      <c r="U104" s="27">
        <f t="shared" ca="1" si="19"/>
        <v>0.17888500597778209</v>
      </c>
      <c r="V104" s="7"/>
      <c r="W104" s="28">
        <f t="shared" ca="1" si="20"/>
        <v>0.98217071379336918</v>
      </c>
      <c r="X104" s="27">
        <f t="shared" ca="1" si="24"/>
        <v>253.15519960646293</v>
      </c>
      <c r="Y104" s="7"/>
      <c r="Z104" s="28">
        <f t="shared" si="23"/>
        <v>252.97200000000009</v>
      </c>
      <c r="AA104" s="27">
        <f t="shared" si="21"/>
        <v>4.4151943153550963</v>
      </c>
      <c r="AB104" s="7"/>
      <c r="AC104" s="28">
        <f t="shared" ca="1" si="13"/>
        <v>0.18319960646283562</v>
      </c>
      <c r="AD104" s="27"/>
      <c r="AE104" s="7"/>
    </row>
    <row r="105" spans="1:31" s="26" customFormat="1" x14ac:dyDescent="0.25">
      <c r="A105" s="26">
        <v>20</v>
      </c>
      <c r="B105" s="26">
        <v>-623</v>
      </c>
      <c r="C105" s="26">
        <v>11234</v>
      </c>
      <c r="D105" s="26">
        <v>13781</v>
      </c>
      <c r="E105" s="26">
        <v>15189</v>
      </c>
      <c r="F105" s="26">
        <v>12627</v>
      </c>
      <c r="G105" s="27"/>
      <c r="H105" s="7"/>
      <c r="I105" s="28">
        <f t="shared" si="14"/>
        <v>-3955</v>
      </c>
      <c r="J105" s="27">
        <f t="shared" si="14"/>
        <v>1154</v>
      </c>
      <c r="K105" s="7"/>
      <c r="L105" s="171">
        <f t="shared" si="22"/>
        <v>0.96034363647860155</v>
      </c>
      <c r="M105" s="27">
        <f t="shared" ca="1" si="15"/>
        <v>3.8301810217687071E-8</v>
      </c>
      <c r="N105" s="44"/>
      <c r="O105" s="44"/>
      <c r="P105" s="7"/>
      <c r="Q105" s="28">
        <f t="shared" ca="1" si="16"/>
        <v>-3950.7598872145541</v>
      </c>
      <c r="R105" s="27">
        <f t="shared" ca="1" si="17"/>
        <v>1117.0463849047305</v>
      </c>
      <c r="S105" s="7"/>
      <c r="T105" s="28">
        <f t="shared" ca="1" si="18"/>
        <v>0.95989444991860706</v>
      </c>
      <c r="U105" s="27">
        <f t="shared" ca="1" si="19"/>
        <v>0.2725923670807166</v>
      </c>
      <c r="V105" s="7"/>
      <c r="W105" s="28">
        <f t="shared" ca="1" si="20"/>
        <v>0.96014792799585824</v>
      </c>
      <c r="X105" s="27">
        <f t="shared" ca="1" si="24"/>
        <v>247.62787040770922</v>
      </c>
      <c r="Y105" s="7"/>
      <c r="Z105" s="28">
        <f t="shared" si="23"/>
        <v>247.36500000000009</v>
      </c>
      <c r="AA105" s="27">
        <f t="shared" si="21"/>
        <v>4.3173337041957751</v>
      </c>
      <c r="AB105" s="7"/>
      <c r="AC105" s="28">
        <f t="shared" ca="1" si="13"/>
        <v>0.26287040770912995</v>
      </c>
      <c r="AD105" s="27"/>
      <c r="AE105" s="7"/>
    </row>
    <row r="106" spans="1:31" s="26" customFormat="1" x14ac:dyDescent="0.25">
      <c r="A106" s="26">
        <v>21</v>
      </c>
      <c r="B106" s="26">
        <v>-633</v>
      </c>
      <c r="C106" s="26">
        <v>11288</v>
      </c>
      <c r="D106" s="26">
        <v>13969</v>
      </c>
      <c r="E106" s="26">
        <v>15113</v>
      </c>
      <c r="F106" s="26">
        <v>12425</v>
      </c>
      <c r="G106" s="27"/>
      <c r="H106" s="7"/>
      <c r="I106" s="28">
        <f t="shared" si="14"/>
        <v>-3825</v>
      </c>
      <c r="J106" s="27">
        <f t="shared" si="14"/>
        <v>1544</v>
      </c>
      <c r="K106" s="7"/>
      <c r="L106" s="171">
        <f t="shared" si="22"/>
        <v>0.92801547994289935</v>
      </c>
      <c r="M106" s="27">
        <f t="shared" ca="1" si="15"/>
        <v>4.0373503115932347E-7</v>
      </c>
      <c r="N106" s="44"/>
      <c r="O106" s="44"/>
      <c r="P106" s="7"/>
      <c r="Q106" s="28">
        <f t="shared" ca="1" si="16"/>
        <v>-3820.7598872145541</v>
      </c>
      <c r="R106" s="27">
        <f t="shared" ca="1" si="17"/>
        <v>1507.0463849047305</v>
      </c>
      <c r="S106" s="7"/>
      <c r="T106" s="28">
        <f t="shared" ca="1" si="18"/>
        <v>0.92830906329633922</v>
      </c>
      <c r="U106" s="27">
        <f t="shared" ca="1" si="19"/>
        <v>0.36776390570088452</v>
      </c>
      <c r="V106" s="7"/>
      <c r="W106" s="28">
        <f t="shared" ca="1" si="20"/>
        <v>0.92865088141532393</v>
      </c>
      <c r="X106" s="27">
        <f t="shared" ca="1" si="24"/>
        <v>241.8729324491942</v>
      </c>
      <c r="Y106" s="7"/>
      <c r="Z106" s="28">
        <f t="shared" si="23"/>
        <v>241.66800000000009</v>
      </c>
      <c r="AA106" s="27">
        <f t="shared" si="21"/>
        <v>4.2179022967096573</v>
      </c>
      <c r="AB106" s="7"/>
      <c r="AC106" s="28">
        <f t="shared" ca="1" si="13"/>
        <v>0.20493244919410358</v>
      </c>
      <c r="AD106" s="27"/>
      <c r="AE106" s="7"/>
    </row>
    <row r="107" spans="1:31" s="26" customFormat="1" x14ac:dyDescent="0.25">
      <c r="A107" s="26">
        <v>22</v>
      </c>
      <c r="B107" s="26">
        <v>-631</v>
      </c>
      <c r="C107" s="26">
        <v>11377</v>
      </c>
      <c r="D107" s="26">
        <v>14156</v>
      </c>
      <c r="E107" s="26">
        <v>15030</v>
      </c>
      <c r="F107" s="26">
        <v>12245</v>
      </c>
      <c r="G107" s="27"/>
      <c r="H107" s="7"/>
      <c r="I107" s="28">
        <f t="shared" si="14"/>
        <v>-3653</v>
      </c>
      <c r="J107" s="27">
        <f t="shared" si="14"/>
        <v>1911</v>
      </c>
      <c r="K107" s="7"/>
      <c r="L107" s="171">
        <f t="shared" si="22"/>
        <v>0.88665680141342285</v>
      </c>
      <c r="M107" s="27">
        <f t="shared" ca="1" si="15"/>
        <v>8.2546403907539088E-8</v>
      </c>
      <c r="N107" s="44"/>
      <c r="O107" s="44"/>
      <c r="P107" s="7"/>
      <c r="Q107" s="28">
        <f t="shared" ca="1" si="16"/>
        <v>-3648.7598872145541</v>
      </c>
      <c r="R107" s="27">
        <f t="shared" ca="1" si="17"/>
        <v>1874.0463849047305</v>
      </c>
      <c r="S107" s="7"/>
      <c r="T107" s="28">
        <f t="shared" ca="1" si="18"/>
        <v>0.88651916714995405</v>
      </c>
      <c r="U107" s="27">
        <f t="shared" ca="1" si="19"/>
        <v>0.45732276383832454</v>
      </c>
      <c r="V107" s="7"/>
      <c r="W107" s="28">
        <f t="shared" ca="1" si="20"/>
        <v>0.88694411031322851</v>
      </c>
      <c r="X107" s="27">
        <f t="shared" ca="1" si="24"/>
        <v>236.20110085224644</v>
      </c>
      <c r="Y107" s="7"/>
      <c r="Z107" s="28">
        <f t="shared" si="23"/>
        <v>235.98900000000009</v>
      </c>
      <c r="AA107" s="27">
        <f t="shared" si="21"/>
        <v>4.1187850484888999</v>
      </c>
      <c r="AB107" s="7"/>
      <c r="AC107" s="28">
        <f t="shared" ca="1" si="13"/>
        <v>0.21210085224635122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11485</v>
      </c>
      <c r="D108" s="26">
        <v>14334</v>
      </c>
      <c r="E108" s="26">
        <v>14924</v>
      </c>
      <c r="F108" s="26">
        <v>12067</v>
      </c>
      <c r="G108" s="27"/>
      <c r="H108" s="7"/>
      <c r="I108" s="28">
        <f t="shared" si="14"/>
        <v>-3439</v>
      </c>
      <c r="J108" s="27">
        <f t="shared" si="14"/>
        <v>2267</v>
      </c>
      <c r="K108" s="7"/>
      <c r="L108" s="171">
        <f t="shared" si="22"/>
        <v>0.83598406147625837</v>
      </c>
      <c r="M108" s="27">
        <f t="shared" ca="1" si="15"/>
        <v>9.095975038058431E-7</v>
      </c>
      <c r="N108" s="44"/>
      <c r="O108" s="44"/>
      <c r="P108" s="7"/>
      <c r="Q108" s="28">
        <f t="shared" ca="1" si="16"/>
        <v>-3434.7598872145541</v>
      </c>
      <c r="R108" s="27">
        <f t="shared" ca="1" si="17"/>
        <v>2230.0463849047305</v>
      </c>
      <c r="S108" s="7"/>
      <c r="T108" s="28">
        <f t="shared" ca="1" si="18"/>
        <v>0.83452476147945165</v>
      </c>
      <c r="U108" s="27">
        <f t="shared" ca="1" si="19"/>
        <v>0.54419729652750348</v>
      </c>
      <c r="V108" s="7"/>
      <c r="W108" s="28">
        <f t="shared" ca="1" si="20"/>
        <v>0.83503033326350284</v>
      </c>
      <c r="X108" s="27">
        <f t="shared" ca="1" si="24"/>
        <v>230.3847925325864</v>
      </c>
      <c r="Y108" s="7"/>
      <c r="Z108" s="28">
        <f t="shared" si="23"/>
        <v>230.2470000000001</v>
      </c>
      <c r="AA108" s="27">
        <f t="shared" si="21"/>
        <v>4.0185682428393852</v>
      </c>
      <c r="AB108" s="7"/>
      <c r="AC108" s="28">
        <f t="shared" ca="1" si="13"/>
        <v>0.1377925325863032</v>
      </c>
      <c r="AD108" s="27"/>
      <c r="AE108" s="7"/>
    </row>
    <row r="109" spans="1:31" s="26" customFormat="1" x14ac:dyDescent="0.25">
      <c r="A109" s="26">
        <v>24</v>
      </c>
      <c r="B109" s="26">
        <v>-628</v>
      </c>
      <c r="C109" s="26">
        <v>11600</v>
      </c>
      <c r="D109" s="26">
        <v>14502</v>
      </c>
      <c r="E109" s="26">
        <v>14802</v>
      </c>
      <c r="F109" s="26">
        <v>11904</v>
      </c>
      <c r="G109" s="27"/>
      <c r="H109" s="7"/>
      <c r="I109" s="28">
        <f t="shared" si="14"/>
        <v>-3202</v>
      </c>
      <c r="J109" s="27">
        <f t="shared" si="14"/>
        <v>2598</v>
      </c>
      <c r="K109" s="7"/>
      <c r="L109" s="171">
        <f t="shared" si="22"/>
        <v>0.77790224936218366</v>
      </c>
      <c r="M109" s="27">
        <f t="shared" ca="1" si="15"/>
        <v>1.4405291861870981E-7</v>
      </c>
      <c r="N109" s="44"/>
      <c r="O109" s="44"/>
      <c r="P109" s="7"/>
      <c r="Q109" s="28">
        <f t="shared" ca="1" si="16"/>
        <v>-3197.7598872145541</v>
      </c>
      <c r="R109" s="27">
        <f t="shared" ca="1" si="17"/>
        <v>2561.0463849047305</v>
      </c>
      <c r="S109" s="7"/>
      <c r="T109" s="28">
        <f t="shared" ca="1" si="18"/>
        <v>0.77694217202193261</v>
      </c>
      <c r="U109" s="27">
        <f t="shared" ca="1" si="19"/>
        <v>0.62497108956154335</v>
      </c>
      <c r="V109" s="7"/>
      <c r="W109" s="28">
        <f t="shared" ca="1" si="20"/>
        <v>0.77752270632296583</v>
      </c>
      <c r="X109" s="27">
        <f t="shared" ca="1" si="24"/>
        <v>224.68522003880003</v>
      </c>
      <c r="Y109" s="7"/>
      <c r="Z109" s="28">
        <f t="shared" si="23"/>
        <v>224.59500000000011</v>
      </c>
      <c r="AA109" s="27">
        <f t="shared" si="21"/>
        <v>3.9199222335166661</v>
      </c>
      <c r="AB109" s="7"/>
      <c r="AC109" s="28">
        <f t="shared" ca="1" si="13"/>
        <v>9.0220038799913027E-2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11732</v>
      </c>
      <c r="D110" s="26">
        <v>14652</v>
      </c>
      <c r="E110" s="26">
        <v>14672</v>
      </c>
      <c r="F110" s="26">
        <v>11755</v>
      </c>
      <c r="G110" s="27"/>
      <c r="H110" s="7"/>
      <c r="I110" s="28">
        <f t="shared" si="14"/>
        <v>-2940</v>
      </c>
      <c r="J110" s="27">
        <f t="shared" si="14"/>
        <v>2897</v>
      </c>
      <c r="K110" s="7"/>
      <c r="L110" s="171">
        <f t="shared" si="22"/>
        <v>0.71302107495353295</v>
      </c>
      <c r="M110" s="27">
        <f t="shared" ca="1" si="15"/>
        <v>8.3291080025379511E-7</v>
      </c>
      <c r="N110" s="44"/>
      <c r="O110" s="44"/>
      <c r="P110" s="7"/>
      <c r="Q110" s="28">
        <f t="shared" ca="1" si="16"/>
        <v>-2935.7598872145541</v>
      </c>
      <c r="R110" s="27">
        <f t="shared" ca="1" si="17"/>
        <v>2860.0463849047305</v>
      </c>
      <c r="S110" s="7"/>
      <c r="T110" s="28">
        <f t="shared" ca="1" si="18"/>
        <v>0.71328546975243901</v>
      </c>
      <c r="U110" s="27">
        <f t="shared" ca="1" si="19"/>
        <v>0.69793593583700542</v>
      </c>
      <c r="V110" s="7"/>
      <c r="W110" s="28">
        <f t="shared" ca="1" si="20"/>
        <v>0.71393371442246567</v>
      </c>
      <c r="X110" s="27">
        <f t="shared" ca="1" si="24"/>
        <v>219.12665251514227</v>
      </c>
      <c r="Y110" s="7"/>
      <c r="Z110" s="28">
        <f t="shared" si="23"/>
        <v>219.00600000000011</v>
      </c>
      <c r="AA110" s="27">
        <f t="shared" si="21"/>
        <v>3.8223757816227035</v>
      </c>
      <c r="AB110" s="7"/>
      <c r="AC110" s="28">
        <f t="shared" ca="1" si="13"/>
        <v>0.12065251514215447</v>
      </c>
      <c r="AD110" s="27"/>
      <c r="AE110" s="7"/>
    </row>
    <row r="111" spans="1:31" s="26" customFormat="1" x14ac:dyDescent="0.25">
      <c r="A111" s="26">
        <v>26</v>
      </c>
      <c r="B111" s="26">
        <v>-600</v>
      </c>
      <c r="C111" s="26">
        <v>11877</v>
      </c>
      <c r="D111" s="26">
        <v>14789</v>
      </c>
      <c r="E111" s="26">
        <v>14531</v>
      </c>
      <c r="F111" s="26">
        <v>11625</v>
      </c>
      <c r="G111" s="27"/>
      <c r="H111" s="7"/>
      <c r="I111" s="28">
        <f t="shared" si="14"/>
        <v>-2654</v>
      </c>
      <c r="J111" s="27">
        <f t="shared" si="14"/>
        <v>3164</v>
      </c>
      <c r="K111" s="7"/>
      <c r="L111" s="171">
        <f t="shared" si="22"/>
        <v>0.64388162044781583</v>
      </c>
      <c r="M111" s="27">
        <f t="shared" ca="1" si="15"/>
        <v>3.9025225317136695E-7</v>
      </c>
      <c r="N111" s="44"/>
      <c r="O111" s="44"/>
      <c r="P111" s="7"/>
      <c r="Q111" s="28">
        <f t="shared" ca="1" si="16"/>
        <v>-2649.7598872145541</v>
      </c>
      <c r="R111" s="27">
        <f t="shared" ca="1" si="17"/>
        <v>3127.0463849047305</v>
      </c>
      <c r="S111" s="7"/>
      <c r="T111" s="28">
        <f t="shared" ca="1" si="18"/>
        <v>0.6437976191834498</v>
      </c>
      <c r="U111" s="27">
        <f t="shared" ca="1" si="19"/>
        <v>0.76309183535388958</v>
      </c>
      <c r="V111" s="7"/>
      <c r="W111" s="28">
        <f t="shared" ca="1" si="20"/>
        <v>0.64450632217918158</v>
      </c>
      <c r="X111" s="27">
        <f t="shared" ca="1" si="24"/>
        <v>213.66185710658169</v>
      </c>
      <c r="Y111" s="7"/>
      <c r="Z111" s="28">
        <f t="shared" si="23"/>
        <v>213.60600000000011</v>
      </c>
      <c r="AA111" s="27">
        <f t="shared" si="21"/>
        <v>3.7281280020150094</v>
      </c>
      <c r="AB111" s="7"/>
      <c r="AC111" s="28">
        <f t="shared" ca="1" si="13"/>
        <v>5.5857106581584048E-2</v>
      </c>
      <c r="AD111" s="27"/>
      <c r="AE111" s="7"/>
    </row>
    <row r="112" spans="1:31" s="26" customFormat="1" x14ac:dyDescent="0.25">
      <c r="A112" s="26">
        <v>27</v>
      </c>
      <c r="B112" s="26">
        <v>-616</v>
      </c>
      <c r="C112" s="26">
        <v>12032</v>
      </c>
      <c r="D112" s="26">
        <v>14913</v>
      </c>
      <c r="E112" s="26">
        <v>14368</v>
      </c>
      <c r="F112" s="26">
        <v>11499</v>
      </c>
      <c r="G112" s="27"/>
      <c r="H112" s="7"/>
      <c r="I112" s="28">
        <f t="shared" si="14"/>
        <v>-2336</v>
      </c>
      <c r="J112" s="27">
        <f t="shared" si="14"/>
        <v>3414</v>
      </c>
      <c r="K112" s="7"/>
      <c r="L112" s="171">
        <f t="shared" si="22"/>
        <v>0.56695317089043717</v>
      </c>
      <c r="M112" s="27">
        <f t="shared" ca="1" si="15"/>
        <v>1.2043674956230446E-7</v>
      </c>
      <c r="N112" s="44"/>
      <c r="O112" s="44"/>
      <c r="P112" s="7"/>
      <c r="Q112" s="28">
        <f t="shared" ca="1" si="16"/>
        <v>-2331.7598872145541</v>
      </c>
      <c r="R112" s="27">
        <f t="shared" ca="1" si="17"/>
        <v>3377.0463849047305</v>
      </c>
      <c r="S112" s="7"/>
      <c r="T112" s="28">
        <f t="shared" ca="1" si="18"/>
        <v>0.56653490421513308</v>
      </c>
      <c r="U112" s="27">
        <f t="shared" ca="1" si="19"/>
        <v>0.82409923190527923</v>
      </c>
      <c r="V112" s="7"/>
      <c r="W112" s="28">
        <f t="shared" ca="1" si="20"/>
        <v>0.56730021087309379</v>
      </c>
      <c r="X112" s="27">
        <f t="shared" ca="1" si="24"/>
        <v>208.02053301703904</v>
      </c>
      <c r="Y112" s="7"/>
      <c r="Z112" s="28">
        <f t="shared" si="23"/>
        <v>208.0620000000001</v>
      </c>
      <c r="AA112" s="27">
        <f t="shared" si="21"/>
        <v>3.6313669482844437</v>
      </c>
      <c r="AB112" s="7"/>
      <c r="AC112" s="28">
        <f t="shared" ca="1" si="13"/>
        <v>-4.1466982961054555E-2</v>
      </c>
      <c r="AD112" s="27"/>
      <c r="AE112" s="7"/>
    </row>
    <row r="113" spans="1:31" s="26" customFormat="1" x14ac:dyDescent="0.25">
      <c r="A113" s="26">
        <v>28</v>
      </c>
      <c r="B113" s="26">
        <v>-641</v>
      </c>
      <c r="C113" s="26">
        <v>12215</v>
      </c>
      <c r="D113" s="26">
        <v>15023</v>
      </c>
      <c r="E113" s="26">
        <v>14194</v>
      </c>
      <c r="F113" s="26">
        <v>11392</v>
      </c>
      <c r="G113" s="27"/>
      <c r="H113" s="7"/>
      <c r="I113" s="28">
        <f t="shared" si="14"/>
        <v>-1979</v>
      </c>
      <c r="J113" s="27">
        <f t="shared" si="14"/>
        <v>3631</v>
      </c>
      <c r="K113" s="7"/>
      <c r="L113" s="171">
        <f t="shared" si="22"/>
        <v>0.48127688529999213</v>
      </c>
      <c r="M113" s="27">
        <f t="shared" ca="1" si="15"/>
        <v>4.433986798244963E-7</v>
      </c>
      <c r="N113" s="44"/>
      <c r="O113" s="44"/>
      <c r="P113" s="7"/>
      <c r="Q113" s="28">
        <f t="shared" ca="1" si="16"/>
        <v>-1974.7598872145541</v>
      </c>
      <c r="R113" s="27">
        <f t="shared" ca="1" si="17"/>
        <v>3594.0463849047305</v>
      </c>
      <c r="S113" s="7"/>
      <c r="T113" s="28">
        <f t="shared" ca="1" si="18"/>
        <v>0.47979657326013608</v>
      </c>
      <c r="U113" s="27">
        <f t="shared" ca="1" si="19"/>
        <v>0.87705365211188546</v>
      </c>
      <c r="V113" s="7"/>
      <c r="W113" s="28">
        <f t="shared" ca="1" si="20"/>
        <v>0.48061100341870649</v>
      </c>
      <c r="X113" s="27">
        <f t="shared" ca="1" si="24"/>
        <v>202.19948446834132</v>
      </c>
      <c r="Y113" s="7"/>
      <c r="Z113" s="28">
        <f t="shared" si="23"/>
        <v>202.29300000000009</v>
      </c>
      <c r="AA113" s="27">
        <f t="shared" si="21"/>
        <v>3.5306789037368906</v>
      </c>
      <c r="AB113" s="7"/>
      <c r="AC113" s="28">
        <f t="shared" ca="1" si="13"/>
        <v>-9.3515531658766804E-2</v>
      </c>
      <c r="AD113" s="27"/>
      <c r="AE113" s="7"/>
    </row>
    <row r="114" spans="1:31" s="26" customFormat="1" x14ac:dyDescent="0.25">
      <c r="A114" s="26">
        <v>29</v>
      </c>
      <c r="B114" s="26">
        <v>-618</v>
      </c>
      <c r="C114" s="26">
        <v>12384</v>
      </c>
      <c r="D114" s="26">
        <v>15107</v>
      </c>
      <c r="E114" s="26">
        <v>14007</v>
      </c>
      <c r="F114" s="26">
        <v>11301</v>
      </c>
      <c r="G114" s="27"/>
      <c r="H114" s="7"/>
      <c r="I114" s="28">
        <f t="shared" si="14"/>
        <v>-1623</v>
      </c>
      <c r="J114" s="27">
        <f t="shared" si="14"/>
        <v>3806</v>
      </c>
      <c r="K114" s="7"/>
      <c r="L114" s="171">
        <f t="shared" si="22"/>
        <v>0.39404424532147603</v>
      </c>
      <c r="M114" s="27">
        <f t="shared" ca="1" si="15"/>
        <v>1.2321055780543864E-8</v>
      </c>
      <c r="N114" s="44"/>
      <c r="O114" s="44"/>
      <c r="P114" s="7"/>
      <c r="Q114" s="28">
        <f t="shared" ca="1" si="16"/>
        <v>-1618.7598872145541</v>
      </c>
      <c r="R114" s="27">
        <f t="shared" ca="1" si="17"/>
        <v>3769.0463849047305</v>
      </c>
      <c r="S114" s="7"/>
      <c r="T114" s="28">
        <f t="shared" ca="1" si="18"/>
        <v>0.39330120681761804</v>
      </c>
      <c r="U114" s="27">
        <f t="shared" ca="1" si="19"/>
        <v>0.91975882969785827</v>
      </c>
      <c r="V114" s="7"/>
      <c r="W114" s="28">
        <f t="shared" ca="1" si="20"/>
        <v>0.39415524557273945</v>
      </c>
      <c r="X114" s="27">
        <f t="shared" ca="1" si="24"/>
        <v>196.67463029709961</v>
      </c>
      <c r="Y114" s="7"/>
      <c r="Z114" s="28">
        <f t="shared" si="23"/>
        <v>196.73100000000008</v>
      </c>
      <c r="AA114" s="27">
        <f t="shared" si="21"/>
        <v>3.4336036907409659</v>
      </c>
      <c r="AB114" s="7"/>
      <c r="AC114" s="28">
        <f t="shared" ca="1" si="13"/>
        <v>-5.636970290046861E-2</v>
      </c>
      <c r="AD114" s="27"/>
      <c r="AE114" s="7"/>
    </row>
    <row r="115" spans="1:31" s="26" customFormat="1" x14ac:dyDescent="0.25">
      <c r="A115" s="26">
        <v>30</v>
      </c>
      <c r="B115" s="26">
        <v>-634</v>
      </c>
      <c r="C115" s="26">
        <v>12574</v>
      </c>
      <c r="D115" s="26">
        <v>15183</v>
      </c>
      <c r="E115" s="26">
        <v>13818</v>
      </c>
      <c r="F115" s="26">
        <v>11227</v>
      </c>
      <c r="G115" s="27"/>
      <c r="H115" s="7"/>
      <c r="I115" s="28">
        <f t="shared" si="14"/>
        <v>-1244</v>
      </c>
      <c r="J115" s="27">
        <f t="shared" si="14"/>
        <v>3956</v>
      </c>
      <c r="K115" s="7"/>
      <c r="L115" s="171">
        <f t="shared" si="22"/>
        <v>0.30070125990803909</v>
      </c>
      <c r="M115" s="27">
        <f t="shared" ca="1" si="15"/>
        <v>1.9722773644339487E-6</v>
      </c>
      <c r="N115" s="44"/>
      <c r="O115" s="44"/>
      <c r="P115" s="7"/>
      <c r="Q115" s="28">
        <f t="shared" ca="1" si="16"/>
        <v>-1239.7598872145541</v>
      </c>
      <c r="R115" s="27">
        <f t="shared" ca="1" si="17"/>
        <v>3919.0463849047305</v>
      </c>
      <c r="S115" s="7"/>
      <c r="T115" s="28">
        <f t="shared" ca="1" si="18"/>
        <v>0.30121765658808342</v>
      </c>
      <c r="U115" s="27">
        <f t="shared" ca="1" si="19"/>
        <v>0.95636326762869206</v>
      </c>
      <c r="V115" s="7"/>
      <c r="W115" s="28">
        <f t="shared" ca="1" si="20"/>
        <v>0.30210563783596089</v>
      </c>
      <c r="X115" s="27">
        <f t="shared" ca="1" si="24"/>
        <v>191.00827467053045</v>
      </c>
      <c r="Y115" s="7"/>
      <c r="Z115" s="28">
        <f t="shared" si="23"/>
        <v>191.02500000000009</v>
      </c>
      <c r="AA115" s="27">
        <f t="shared" si="21"/>
        <v>3.3340152036221697</v>
      </c>
      <c r="AB115" s="7"/>
      <c r="AC115" s="28">
        <f t="shared" ca="1" si="13"/>
        <v>-1.6725329469636563E-2</v>
      </c>
      <c r="AD115" s="27"/>
      <c r="AE115" s="7"/>
    </row>
    <row r="116" spans="1:31" s="26" customFormat="1" x14ac:dyDescent="0.25">
      <c r="A116" s="26">
        <v>31</v>
      </c>
      <c r="B116" s="26">
        <v>-628</v>
      </c>
      <c r="C116" s="26">
        <v>12773</v>
      </c>
      <c r="D116" s="26">
        <v>15233</v>
      </c>
      <c r="E116" s="26">
        <v>13621</v>
      </c>
      <c r="F116" s="26">
        <v>11177</v>
      </c>
      <c r="G116" s="27"/>
      <c r="H116" s="7"/>
      <c r="I116" s="28">
        <f t="shared" si="14"/>
        <v>-848</v>
      </c>
      <c r="J116" s="27">
        <f t="shared" si="14"/>
        <v>4056</v>
      </c>
      <c r="K116" s="7"/>
      <c r="L116" s="171">
        <f t="shared" si="22"/>
        <v>0.20529801740948764</v>
      </c>
      <c r="M116" s="27">
        <f t="shared" ca="1" si="15"/>
        <v>3.7980942758044436E-7</v>
      </c>
      <c r="N116" s="44"/>
      <c r="O116" s="44"/>
      <c r="P116" s="7"/>
      <c r="Q116" s="28">
        <f t="shared" ca="1" si="16"/>
        <v>-843.75988721455394</v>
      </c>
      <c r="R116" s="27">
        <f t="shared" ca="1" si="17"/>
        <v>4019.0463849047305</v>
      </c>
      <c r="S116" s="7"/>
      <c r="T116" s="28">
        <f t="shared" ca="1" si="18"/>
        <v>0.20500370964640599</v>
      </c>
      <c r="U116" s="27">
        <f t="shared" ca="1" si="19"/>
        <v>0.98076622624924792</v>
      </c>
      <c r="V116" s="7"/>
      <c r="W116" s="28">
        <f t="shared" ca="1" si="20"/>
        <v>0.20591430421575599</v>
      </c>
      <c r="X116" s="27">
        <f t="shared" ca="1" si="24"/>
        <v>185.33463809588386</v>
      </c>
      <c r="Y116" s="7"/>
      <c r="Z116" s="28">
        <f t="shared" si="23"/>
        <v>185.3730000000001</v>
      </c>
      <c r="AA116" s="27">
        <f t="shared" si="21"/>
        <v>3.2353691942994498</v>
      </c>
      <c r="AB116" s="7"/>
      <c r="AC116" s="28">
        <f t="shared" ca="1" si="13"/>
        <v>-3.8361904116243295E-2</v>
      </c>
      <c r="AD116" s="27"/>
      <c r="AE116" s="7"/>
    </row>
    <row r="117" spans="1:31" s="26" customFormat="1" x14ac:dyDescent="0.25">
      <c r="A117" s="26">
        <v>32</v>
      </c>
      <c r="B117" s="26">
        <v>-632</v>
      </c>
      <c r="C117" s="26">
        <v>12974</v>
      </c>
      <c r="D117" s="26">
        <v>15271</v>
      </c>
      <c r="E117" s="26">
        <v>13424</v>
      </c>
      <c r="F117" s="26">
        <v>11146</v>
      </c>
      <c r="G117" s="27"/>
      <c r="H117" s="7"/>
      <c r="I117" s="28">
        <f t="shared" si="14"/>
        <v>-450</v>
      </c>
      <c r="J117" s="27">
        <f t="shared" si="14"/>
        <v>4125</v>
      </c>
      <c r="K117" s="7"/>
      <c r="L117" s="171">
        <f t="shared" si="22"/>
        <v>0.10727167503831467</v>
      </c>
      <c r="M117" s="27">
        <f t="shared" ca="1" si="15"/>
        <v>3.8351086381943781E-6</v>
      </c>
      <c r="N117" s="44"/>
      <c r="O117" s="44"/>
      <c r="P117" s="7"/>
      <c r="Q117" s="28">
        <f t="shared" ca="1" si="16"/>
        <v>-445.759887214554</v>
      </c>
      <c r="R117" s="27">
        <f t="shared" ca="1" si="17"/>
        <v>4088.0463849047305</v>
      </c>
      <c r="S117" s="7"/>
      <c r="T117" s="28">
        <f t="shared" ca="1" si="18"/>
        <v>0.10830383367977067</v>
      </c>
      <c r="U117" s="27">
        <f t="shared" ca="1" si="19"/>
        <v>0.99760426769743149</v>
      </c>
      <c r="V117" s="7"/>
      <c r="W117" s="28">
        <f t="shared" ca="1" si="20"/>
        <v>0.10923001837853731</v>
      </c>
      <c r="X117" s="27">
        <f t="shared" ca="1" si="24"/>
        <v>179.72602400365747</v>
      </c>
      <c r="Y117" s="7"/>
      <c r="Z117" s="28">
        <f t="shared" si="23"/>
        <v>179.68500000000012</v>
      </c>
      <c r="AA117" s="27">
        <f t="shared" si="21"/>
        <v>3.1360948664460131</v>
      </c>
      <c r="AB117" s="7"/>
      <c r="AC117" s="28">
        <f t="shared" ca="1" si="13"/>
        <v>4.1024003657355479E-2</v>
      </c>
      <c r="AD117" s="27"/>
      <c r="AE117" s="7"/>
    </row>
    <row r="118" spans="1:31" s="26" customFormat="1" x14ac:dyDescent="0.25">
      <c r="A118" s="26">
        <v>33</v>
      </c>
      <c r="B118" s="26">
        <v>-618</v>
      </c>
      <c r="C118" s="26">
        <v>13171</v>
      </c>
      <c r="D118" s="26">
        <v>15282</v>
      </c>
      <c r="E118" s="26">
        <v>13221</v>
      </c>
      <c r="F118" s="26">
        <v>11130</v>
      </c>
      <c r="G118" s="27"/>
      <c r="H118" s="7"/>
      <c r="I118" s="28">
        <f t="shared" si="14"/>
        <v>-50</v>
      </c>
      <c r="J118" s="27">
        <f t="shared" si="14"/>
        <v>4152</v>
      </c>
      <c r="K118" s="7"/>
      <c r="L118" s="171">
        <f t="shared" si="22"/>
        <v>1.0387001853158254E-2</v>
      </c>
      <c r="M118" s="27">
        <f t="shared" ca="1" si="15"/>
        <v>2.7665217982636731E-6</v>
      </c>
      <c r="N118" s="44"/>
      <c r="O118" s="44"/>
      <c r="P118" s="7"/>
      <c r="Q118" s="28">
        <f t="shared" ca="1" si="16"/>
        <v>-45.759887214553977</v>
      </c>
      <c r="R118" s="27">
        <f t="shared" ca="1" si="17"/>
        <v>4115.0463849047301</v>
      </c>
      <c r="S118" s="7"/>
      <c r="T118" s="28">
        <f t="shared" ca="1" si="18"/>
        <v>1.1118028688177366E-2</v>
      </c>
      <c r="U118" s="27">
        <f t="shared" ca="1" si="19"/>
        <v>1.0041930665249814</v>
      </c>
      <c r="V118" s="7"/>
      <c r="W118" s="28">
        <f t="shared" ca="1" si="20"/>
        <v>1.2050288298201222E-2</v>
      </c>
      <c r="X118" s="27">
        <f t="shared" ca="1" si="24"/>
        <v>174.16498127277737</v>
      </c>
      <c r="Y118" s="7"/>
      <c r="Z118" s="28">
        <f t="shared" si="23"/>
        <v>174.1230000000001</v>
      </c>
      <c r="AA118" s="27">
        <f t="shared" si="21"/>
        <v>3.039019653450088</v>
      </c>
      <c r="AB118" s="7"/>
      <c r="AC118" s="28">
        <f t="shared" ca="1" si="13"/>
        <v>4.1981272777263712E-2</v>
      </c>
      <c r="AD118" s="27"/>
      <c r="AE118" s="7"/>
    </row>
    <row r="119" spans="1:31" s="26" customFormat="1" x14ac:dyDescent="0.25">
      <c r="A119" s="26">
        <v>34</v>
      </c>
      <c r="B119" s="26">
        <v>-604</v>
      </c>
      <c r="C119" s="26">
        <v>13369</v>
      </c>
      <c r="D119" s="26">
        <v>15276</v>
      </c>
      <c r="E119" s="26">
        <v>13023</v>
      </c>
      <c r="F119" s="26">
        <v>11139</v>
      </c>
      <c r="G119" s="27"/>
      <c r="H119" s="7"/>
      <c r="I119" s="28">
        <f t="shared" si="14"/>
        <v>346</v>
      </c>
      <c r="J119" s="27">
        <f t="shared" si="14"/>
        <v>4137</v>
      </c>
      <c r="K119" s="7"/>
      <c r="L119" s="171">
        <f t="shared" si="22"/>
        <v>-8.4404583161783564E-2</v>
      </c>
      <c r="M119" s="27">
        <f t="shared" ca="1" si="15"/>
        <v>5.6399049042927623E-8</v>
      </c>
      <c r="N119" s="44"/>
      <c r="O119" s="44"/>
      <c r="P119" s="7"/>
      <c r="Q119" s="28">
        <f t="shared" ca="1" si="16"/>
        <v>350.240112785446</v>
      </c>
      <c r="R119" s="27">
        <f t="shared" ca="1" si="17"/>
        <v>4100.0463849047301</v>
      </c>
      <c r="S119" s="7"/>
      <c r="T119" s="28">
        <f t="shared" ca="1" si="18"/>
        <v>-8.5095918253500005E-2</v>
      </c>
      <c r="U119" s="27">
        <f t="shared" ca="1" si="19"/>
        <v>1.000532622731898</v>
      </c>
      <c r="V119" s="7"/>
      <c r="W119" s="28">
        <f t="shared" ca="1" si="20"/>
        <v>-8.4167098322177059E-2</v>
      </c>
      <c r="X119" s="27">
        <f t="shared" ca="1" si="24"/>
        <v>168.66893549349015</v>
      </c>
      <c r="Y119" s="7"/>
      <c r="Z119" s="28">
        <f t="shared" si="23"/>
        <v>168.6870000000001</v>
      </c>
      <c r="AA119" s="27">
        <f t="shared" si="21"/>
        <v>2.9441435553116762</v>
      </c>
      <c r="AB119" s="7"/>
      <c r="AC119" s="28">
        <f t="shared" ca="1" si="13"/>
        <v>-1.8064506509944067E-2</v>
      </c>
      <c r="AD119" s="27"/>
      <c r="AE119" s="7"/>
    </row>
    <row r="120" spans="1:31" s="26" customFormat="1" x14ac:dyDescent="0.25">
      <c r="A120" s="26">
        <v>35</v>
      </c>
      <c r="B120" s="26">
        <v>-609</v>
      </c>
      <c r="C120" s="26">
        <v>13564</v>
      </c>
      <c r="D120" s="26">
        <v>15253</v>
      </c>
      <c r="E120" s="26">
        <v>12832</v>
      </c>
      <c r="F120" s="26">
        <v>11168</v>
      </c>
      <c r="G120" s="27"/>
      <c r="H120" s="7"/>
      <c r="I120" s="28">
        <f t="shared" si="14"/>
        <v>732</v>
      </c>
      <c r="J120" s="27">
        <f t="shared" si="14"/>
        <v>4085</v>
      </c>
      <c r="K120" s="7"/>
      <c r="L120" s="171">
        <f t="shared" si="22"/>
        <v>-0.17920963174008719</v>
      </c>
      <c r="M120" s="27">
        <f t="shared" ca="1" si="15"/>
        <v>1.5535396323337596E-6</v>
      </c>
      <c r="N120" s="44"/>
      <c r="O120" s="44"/>
      <c r="P120" s="7"/>
      <c r="Q120" s="28">
        <f t="shared" ca="1" si="16"/>
        <v>736.24011278544606</v>
      </c>
      <c r="R120" s="27">
        <f t="shared" ca="1" si="17"/>
        <v>4048.0463849047305</v>
      </c>
      <c r="S120" s="7"/>
      <c r="T120" s="28">
        <f t="shared" ca="1" si="18"/>
        <v>-0.17888022007038756</v>
      </c>
      <c r="U120" s="27">
        <f t="shared" ca="1" si="19"/>
        <v>0.98784308424920908</v>
      </c>
      <c r="V120" s="7"/>
      <c r="W120" s="28">
        <f t="shared" ca="1" si="20"/>
        <v>-0.17796322104038434</v>
      </c>
      <c r="X120" s="27">
        <f t="shared" ca="1" si="24"/>
        <v>163.26498360019229</v>
      </c>
      <c r="Y120" s="7"/>
      <c r="Z120" s="28">
        <f t="shared" si="23"/>
        <v>163.2060000000001</v>
      </c>
      <c r="AA120" s="27">
        <f t="shared" si="21"/>
        <v>2.8484820590098674</v>
      </c>
      <c r="AB120" s="7"/>
      <c r="AC120" s="28">
        <f t="shared" ca="1" si="13"/>
        <v>5.8983600192192398E-2</v>
      </c>
      <c r="AD120" s="27"/>
      <c r="AE120" s="7"/>
    </row>
    <row r="121" spans="1:31" s="26" customFormat="1" x14ac:dyDescent="0.25">
      <c r="A121" s="26">
        <v>36</v>
      </c>
      <c r="B121" s="26">
        <v>-638</v>
      </c>
      <c r="C121" s="26">
        <v>13757</v>
      </c>
      <c r="D121" s="26">
        <v>15199</v>
      </c>
      <c r="E121" s="26">
        <v>12624</v>
      </c>
      <c r="F121" s="26">
        <v>11210</v>
      </c>
      <c r="G121" s="27"/>
      <c r="H121" s="7"/>
      <c r="I121" s="28">
        <f t="shared" si="14"/>
        <v>1133</v>
      </c>
      <c r="J121" s="27">
        <f t="shared" si="14"/>
        <v>3989</v>
      </c>
      <c r="K121" s="7"/>
      <c r="L121" s="171">
        <f t="shared" si="22"/>
        <v>-0.27675595606074227</v>
      </c>
      <c r="M121" s="27">
        <f t="shared" ca="1" si="15"/>
        <v>1.8014335696940799E-6</v>
      </c>
      <c r="N121" s="44"/>
      <c r="O121" s="44"/>
      <c r="P121" s="7"/>
      <c r="Q121" s="28">
        <f t="shared" ca="1" si="16"/>
        <v>1137.2401127854459</v>
      </c>
      <c r="R121" s="27">
        <f t="shared" ca="1" si="17"/>
        <v>3952.0463849047305</v>
      </c>
      <c r="S121" s="7"/>
      <c r="T121" s="28">
        <f t="shared" ca="1" si="18"/>
        <v>-0.27630898957445982</v>
      </c>
      <c r="U121" s="27">
        <f t="shared" ca="1" si="19"/>
        <v>0.96441624397347547</v>
      </c>
      <c r="V121" s="7"/>
      <c r="W121" s="28">
        <f t="shared" ca="1" si="20"/>
        <v>-0.27541378112069381</v>
      </c>
      <c r="X121" s="27">
        <f t="shared" ca="1" si="24"/>
        <v>157.53941546662895</v>
      </c>
      <c r="Y121" s="7"/>
      <c r="Z121" s="28">
        <f t="shared" si="23"/>
        <v>157.46400000000011</v>
      </c>
      <c r="AA121" s="27">
        <f t="shared" si="21"/>
        <v>2.7482652533603531</v>
      </c>
      <c r="AB121" s="7"/>
      <c r="AC121" s="28">
        <f t="shared" ca="1" si="13"/>
        <v>7.5415466628840022E-2</v>
      </c>
      <c r="AD121" s="27"/>
      <c r="AE121" s="7"/>
    </row>
    <row r="122" spans="1:31" s="26" customFormat="1" x14ac:dyDescent="0.25">
      <c r="A122" s="26">
        <v>37</v>
      </c>
      <c r="B122" s="26">
        <v>-631</v>
      </c>
      <c r="C122" s="26">
        <v>13961</v>
      </c>
      <c r="D122" s="26">
        <v>15145</v>
      </c>
      <c r="E122" s="26">
        <v>12443</v>
      </c>
      <c r="F122" s="26">
        <v>11284</v>
      </c>
      <c r="G122" s="27"/>
      <c r="H122" s="7"/>
      <c r="I122" s="28">
        <f t="shared" si="14"/>
        <v>1518</v>
      </c>
      <c r="J122" s="27">
        <f t="shared" si="14"/>
        <v>3861</v>
      </c>
      <c r="K122" s="7"/>
      <c r="L122" s="171">
        <f t="shared" si="22"/>
        <v>-0.37050191325017301</v>
      </c>
      <c r="M122" s="27">
        <f t="shared" ca="1" si="15"/>
        <v>2.3035844701737193E-6</v>
      </c>
      <c r="N122" s="44"/>
      <c r="O122" s="44"/>
      <c r="P122" s="7"/>
      <c r="Q122" s="28">
        <f t="shared" ca="1" si="16"/>
        <v>1522.2401127854459</v>
      </c>
      <c r="R122" s="27">
        <f t="shared" ca="1" si="17"/>
        <v>3824.0463849047305</v>
      </c>
      <c r="S122" s="7"/>
      <c r="T122" s="28">
        <f t="shared" ca="1" si="18"/>
        <v>-0.36985032687886837</v>
      </c>
      <c r="U122" s="27">
        <f t="shared" ca="1" si="19"/>
        <v>0.93318045693916396</v>
      </c>
      <c r="V122" s="7"/>
      <c r="W122" s="28">
        <f t="shared" ca="1" si="20"/>
        <v>-0.36898415685661912</v>
      </c>
      <c r="X122" s="27">
        <f t="shared" ca="1" si="24"/>
        <v>151.90337976459887</v>
      </c>
      <c r="Y122" s="7"/>
      <c r="Z122" s="28">
        <f t="shared" si="23"/>
        <v>151.78500000000011</v>
      </c>
      <c r="AA122" s="27">
        <f t="shared" si="21"/>
        <v>2.6491480051395948</v>
      </c>
      <c r="AB122" s="7"/>
      <c r="AC122" s="28">
        <f t="shared" ca="1" si="13"/>
        <v>0.11837976459875676</v>
      </c>
      <c r="AD122" s="27"/>
      <c r="AE122" s="7"/>
    </row>
    <row r="123" spans="1:31" s="26" customFormat="1" x14ac:dyDescent="0.25">
      <c r="A123" s="26">
        <v>38</v>
      </c>
      <c r="B123" s="26">
        <v>-628</v>
      </c>
      <c r="C123" s="26">
        <v>14149</v>
      </c>
      <c r="D123" s="26">
        <v>15061</v>
      </c>
      <c r="E123" s="26">
        <v>12255</v>
      </c>
      <c r="F123" s="26">
        <v>11371</v>
      </c>
      <c r="G123" s="27"/>
      <c r="H123" s="7"/>
      <c r="I123" s="28">
        <f t="shared" si="14"/>
        <v>1894</v>
      </c>
      <c r="J123" s="27">
        <f t="shared" si="14"/>
        <v>3690</v>
      </c>
      <c r="K123" s="7"/>
      <c r="L123" s="171">
        <f t="shared" si="22"/>
        <v>-0.46018994107818284</v>
      </c>
      <c r="M123" s="27">
        <f t="shared" ca="1" si="15"/>
        <v>3.5213091582944391E-8</v>
      </c>
      <c r="N123" s="44"/>
      <c r="O123" s="44"/>
      <c r="P123" s="7"/>
      <c r="Q123" s="28">
        <f t="shared" ca="1" si="16"/>
        <v>1898.2401127854459</v>
      </c>
      <c r="R123" s="27">
        <f t="shared" ca="1" si="17"/>
        <v>3653.0463849047305</v>
      </c>
      <c r="S123" s="7"/>
      <c r="T123" s="28">
        <f t="shared" ca="1" si="18"/>
        <v>-0.46120498357096607</v>
      </c>
      <c r="U123" s="27">
        <f t="shared" ca="1" si="19"/>
        <v>0.8914513976980134</v>
      </c>
      <c r="V123" s="7"/>
      <c r="W123" s="28">
        <f t="shared" ca="1" si="20"/>
        <v>-0.46037759259451816</v>
      </c>
      <c r="X123" s="27">
        <f t="shared" ca="1" si="24"/>
        <v>146.16400787170789</v>
      </c>
      <c r="Y123" s="7"/>
      <c r="Z123" s="28">
        <f t="shared" si="23"/>
        <v>146.13300000000012</v>
      </c>
      <c r="AA123" s="27">
        <f t="shared" si="21"/>
        <v>2.5505019958168758</v>
      </c>
      <c r="AB123" s="7"/>
      <c r="AC123" s="28">
        <f t="shared" ca="1" si="13"/>
        <v>3.1007871707771528E-2</v>
      </c>
      <c r="AD123" s="27"/>
      <c r="AE123" s="7"/>
    </row>
    <row r="124" spans="1:31" s="26" customFormat="1" x14ac:dyDescent="0.25">
      <c r="A124" s="26">
        <v>39</v>
      </c>
      <c r="B124" s="26">
        <v>-634</v>
      </c>
      <c r="C124" s="26">
        <v>14325</v>
      </c>
      <c r="D124" s="26">
        <v>14953</v>
      </c>
      <c r="E124" s="26">
        <v>12076</v>
      </c>
      <c r="F124" s="26">
        <v>11474</v>
      </c>
      <c r="G124" s="27"/>
      <c r="H124" s="7"/>
      <c r="I124" s="28">
        <f t="shared" si="14"/>
        <v>2249</v>
      </c>
      <c r="J124" s="27">
        <f t="shared" si="14"/>
        <v>3479</v>
      </c>
      <c r="K124" s="7"/>
      <c r="L124" s="171">
        <f t="shared" si="22"/>
        <v>-0.54618991530645322</v>
      </c>
      <c r="M124" s="27">
        <f t="shared" ca="1" si="15"/>
        <v>2.3806395355285628E-7</v>
      </c>
      <c r="N124" s="44"/>
      <c r="O124" s="44"/>
      <c r="P124" s="7"/>
      <c r="Q124" s="28">
        <f t="shared" ca="1" si="16"/>
        <v>2253.2401127854459</v>
      </c>
      <c r="R124" s="27">
        <f t="shared" ca="1" si="17"/>
        <v>3442.0463849047305</v>
      </c>
      <c r="S124" s="7"/>
      <c r="T124" s="28">
        <f t="shared" ca="1" si="18"/>
        <v>-0.54745738550100509</v>
      </c>
      <c r="U124" s="27">
        <f t="shared" ca="1" si="19"/>
        <v>0.83996115500864055</v>
      </c>
      <c r="V124" s="7"/>
      <c r="W124" s="28">
        <f t="shared" ca="1" si="20"/>
        <v>-0.54667783328475783</v>
      </c>
      <c r="X124" s="27">
        <f t="shared" ca="1" si="24"/>
        <v>140.41989732499474</v>
      </c>
      <c r="Y124" s="7"/>
      <c r="Z124" s="28">
        <f t="shared" si="23"/>
        <v>140.42700000000013</v>
      </c>
      <c r="AA124" s="27">
        <f t="shared" si="21"/>
        <v>2.4509135086980796</v>
      </c>
      <c r="AB124" s="7"/>
      <c r="AC124" s="28">
        <f t="shared" ca="1" si="13"/>
        <v>-7.1026750053988508E-3</v>
      </c>
      <c r="AD124" s="27"/>
      <c r="AE124" s="7"/>
    </row>
    <row r="125" spans="1:31" s="26" customFormat="1" x14ac:dyDescent="0.25">
      <c r="A125" s="26">
        <v>40</v>
      </c>
      <c r="B125" s="26">
        <v>-621</v>
      </c>
      <c r="C125" s="26">
        <v>14490</v>
      </c>
      <c r="D125" s="26">
        <v>14836</v>
      </c>
      <c r="E125" s="26">
        <v>11917</v>
      </c>
      <c r="F125" s="26">
        <v>11589</v>
      </c>
      <c r="G125" s="27"/>
      <c r="H125" s="7"/>
      <c r="I125" s="28">
        <f t="shared" si="14"/>
        <v>2573</v>
      </c>
      <c r="J125" s="27">
        <f t="shared" si="14"/>
        <v>3247</v>
      </c>
      <c r="K125" s="7"/>
      <c r="L125" s="171">
        <f t="shared" si="22"/>
        <v>-0.62518062807655916</v>
      </c>
      <c r="M125" s="27">
        <f t="shared" ca="1" si="15"/>
        <v>7.3062236103939802E-8</v>
      </c>
      <c r="N125" s="44"/>
      <c r="O125" s="44"/>
      <c r="P125" s="7"/>
      <c r="Q125" s="28">
        <f t="shared" ca="1" si="16"/>
        <v>2577.2401127854459</v>
      </c>
      <c r="R125" s="27">
        <f t="shared" ca="1" si="17"/>
        <v>3210.0463849047305</v>
      </c>
      <c r="S125" s="7"/>
      <c r="T125" s="28">
        <f t="shared" ca="1" si="18"/>
        <v>-0.62617788754419568</v>
      </c>
      <c r="U125" s="27">
        <f t="shared" ca="1" si="19"/>
        <v>0.78334629100895092</v>
      </c>
      <c r="V125" s="7"/>
      <c r="W125" s="28">
        <f t="shared" ca="1" si="20"/>
        <v>-0.62545092834682159</v>
      </c>
      <c r="X125" s="27">
        <f t="shared" ca="1" si="24"/>
        <v>134.87238307340078</v>
      </c>
      <c r="Y125" s="7"/>
      <c r="Z125" s="28">
        <f t="shared" si="23"/>
        <v>134.83800000000014</v>
      </c>
      <c r="AA125" s="27">
        <f t="shared" si="21"/>
        <v>2.3533670568041165</v>
      </c>
      <c r="AB125" s="7"/>
      <c r="AC125" s="28">
        <f t="shared" ca="1" si="13"/>
        <v>3.438307340064739E-2</v>
      </c>
      <c r="AD125" s="27"/>
      <c r="AE125" s="7"/>
    </row>
    <row r="126" spans="1:31" s="26" customFormat="1" x14ac:dyDescent="0.25">
      <c r="A126" s="26">
        <v>41</v>
      </c>
      <c r="B126" s="26">
        <v>-625</v>
      </c>
      <c r="C126" s="26">
        <v>14638</v>
      </c>
      <c r="D126" s="26">
        <v>14700</v>
      </c>
      <c r="E126" s="26">
        <v>11758</v>
      </c>
      <c r="F126" s="26">
        <v>11725</v>
      </c>
      <c r="G126" s="27"/>
      <c r="H126" s="7"/>
      <c r="I126" s="28">
        <f t="shared" si="14"/>
        <v>2880</v>
      </c>
      <c r="J126" s="27">
        <f t="shared" si="14"/>
        <v>2975</v>
      </c>
      <c r="K126" s="7"/>
      <c r="L126" s="171">
        <f t="shared" si="22"/>
        <v>-0.69867230201933828</v>
      </c>
      <c r="M126" s="27">
        <f t="shared" ca="1" si="15"/>
        <v>2.0460007064084882E-6</v>
      </c>
      <c r="N126" s="44"/>
      <c r="O126" s="44"/>
      <c r="P126" s="7"/>
      <c r="Q126" s="28">
        <f t="shared" ca="1" si="16"/>
        <v>2884.2401127854459</v>
      </c>
      <c r="R126" s="27">
        <f t="shared" ca="1" si="17"/>
        <v>2938.0463849047305</v>
      </c>
      <c r="S126" s="7"/>
      <c r="T126" s="28">
        <f t="shared" ca="1" si="18"/>
        <v>-0.70076799287524361</v>
      </c>
      <c r="U126" s="27">
        <f t="shared" ca="1" si="19"/>
        <v>0.716970243561039</v>
      </c>
      <c r="V126" s="7"/>
      <c r="W126" s="28">
        <f t="shared" ca="1" si="20"/>
        <v>-0.70010268682994292</v>
      </c>
      <c r="X126" s="27">
        <f t="shared" ca="1" si="24"/>
        <v>129.15943156615498</v>
      </c>
      <c r="Y126" s="7"/>
      <c r="Z126" s="28">
        <f t="shared" si="23"/>
        <v>129.21300000000014</v>
      </c>
      <c r="AA126" s="27">
        <f t="shared" si="21"/>
        <v>2.2551922863794354</v>
      </c>
      <c r="AB126" s="7"/>
      <c r="AC126" s="28">
        <f t="shared" ca="1" si="13"/>
        <v>-5.3568433845157415E-2</v>
      </c>
      <c r="AD126" s="27"/>
      <c r="AE126" s="7"/>
    </row>
    <row r="127" spans="1:31" s="26" customFormat="1" x14ac:dyDescent="0.25">
      <c r="A127" s="26">
        <v>42</v>
      </c>
      <c r="B127" s="26">
        <v>-606</v>
      </c>
      <c r="C127" s="26">
        <v>14771</v>
      </c>
      <c r="D127" s="26">
        <v>14556</v>
      </c>
      <c r="E127" s="26">
        <v>11630</v>
      </c>
      <c r="F127" s="26">
        <v>11870</v>
      </c>
      <c r="G127" s="27"/>
      <c r="H127" s="7"/>
      <c r="I127" s="28">
        <f t="shared" si="14"/>
        <v>3141</v>
      </c>
      <c r="J127" s="27">
        <f t="shared" si="14"/>
        <v>2686</v>
      </c>
      <c r="K127" s="7"/>
      <c r="L127" s="171">
        <f t="shared" si="22"/>
        <v>-0.76350629283861227</v>
      </c>
      <c r="M127" s="27">
        <f t="shared" ca="1" si="15"/>
        <v>5.7201082541484132E-9</v>
      </c>
      <c r="N127" s="44"/>
      <c r="O127" s="44"/>
      <c r="P127" s="7"/>
      <c r="Q127" s="28">
        <f t="shared" ca="1" si="16"/>
        <v>3145.2401127854459</v>
      </c>
      <c r="R127" s="27">
        <f t="shared" ca="1" si="17"/>
        <v>2649.0463849047305</v>
      </c>
      <c r="S127" s="7"/>
      <c r="T127" s="28">
        <f t="shared" ca="1" si="18"/>
        <v>-0.76418173063225825</v>
      </c>
      <c r="U127" s="27">
        <f t="shared" ca="1" si="19"/>
        <v>0.64644569314763256</v>
      </c>
      <c r="V127" s="7"/>
      <c r="W127" s="28">
        <f t="shared" ca="1" si="20"/>
        <v>-0.76358192423588978</v>
      </c>
      <c r="X127" s="27">
        <f t="shared" ca="1" si="24"/>
        <v>123.72859767280039</v>
      </c>
      <c r="Y127" s="7"/>
      <c r="Z127" s="28">
        <f t="shared" si="23"/>
        <v>123.75900000000014</v>
      </c>
      <c r="AA127" s="27">
        <f t="shared" si="21"/>
        <v>2.1600020289756645</v>
      </c>
      <c r="AB127" s="7"/>
      <c r="AC127" s="28">
        <f t="shared" ca="1" si="13"/>
        <v>-3.0402327199752222E-2</v>
      </c>
      <c r="AD127" s="27"/>
      <c r="AE127" s="7"/>
    </row>
    <row r="128" spans="1:31" s="26" customFormat="1" x14ac:dyDescent="0.25">
      <c r="A128" s="26">
        <v>43</v>
      </c>
      <c r="B128" s="26">
        <v>-607</v>
      </c>
      <c r="C128" s="26">
        <v>14889</v>
      </c>
      <c r="D128" s="26">
        <v>14398</v>
      </c>
      <c r="E128" s="26">
        <v>11506</v>
      </c>
      <c r="F128" s="26">
        <v>12019</v>
      </c>
      <c r="G128" s="27"/>
      <c r="H128" s="7"/>
      <c r="I128" s="28">
        <f t="shared" si="14"/>
        <v>3383</v>
      </c>
      <c r="J128" s="27">
        <f t="shared" si="14"/>
        <v>2379</v>
      </c>
      <c r="K128" s="7"/>
      <c r="L128" s="171">
        <f t="shared" si="22"/>
        <v>-0.82151131054586501</v>
      </c>
      <c r="M128" s="27">
        <f t="shared" ca="1" si="15"/>
        <v>8.7909606736686194E-7</v>
      </c>
      <c r="N128" s="44"/>
      <c r="O128" s="44"/>
      <c r="P128" s="7"/>
      <c r="Q128" s="28">
        <f t="shared" ca="1" si="16"/>
        <v>3387.2401127854459</v>
      </c>
      <c r="R128" s="27">
        <f t="shared" ca="1" si="17"/>
        <v>2342.0463849047305</v>
      </c>
      <c r="S128" s="7"/>
      <c r="T128" s="28">
        <f t="shared" ca="1" si="18"/>
        <v>-0.8229791426521722</v>
      </c>
      <c r="U128" s="27">
        <f t="shared" ca="1" si="19"/>
        <v>0.57152861018252599</v>
      </c>
      <c r="V128" s="7"/>
      <c r="W128" s="28">
        <f t="shared" ca="1" si="20"/>
        <v>-0.82244891177632862</v>
      </c>
      <c r="X128" s="27">
        <f t="shared" ca="1" si="24"/>
        <v>118.27331973215064</v>
      </c>
      <c r="Y128" s="7"/>
      <c r="Z128" s="28">
        <f t="shared" si="23"/>
        <v>118.29600000000015</v>
      </c>
      <c r="AA128" s="27">
        <f t="shared" si="21"/>
        <v>2.0646546919392148</v>
      </c>
      <c r="AB128" s="7"/>
      <c r="AC128" s="28">
        <f t="shared" ca="1" si="13"/>
        <v>-2.268026784950905E-2</v>
      </c>
      <c r="AD128" s="27"/>
      <c r="AE128" s="7"/>
    </row>
    <row r="129" spans="1:31" s="26" customFormat="1" x14ac:dyDescent="0.25">
      <c r="A129" s="26">
        <v>44</v>
      </c>
      <c r="B129" s="26">
        <v>-631</v>
      </c>
      <c r="C129" s="26">
        <v>15000</v>
      </c>
      <c r="D129" s="26">
        <v>14229</v>
      </c>
      <c r="E129" s="26">
        <v>11399</v>
      </c>
      <c r="F129" s="26">
        <v>12195</v>
      </c>
      <c r="G129" s="27"/>
      <c r="H129" s="7"/>
      <c r="I129" s="28">
        <f t="shared" si="14"/>
        <v>3601</v>
      </c>
      <c r="J129" s="27">
        <f t="shared" si="14"/>
        <v>2034</v>
      </c>
      <c r="K129" s="7"/>
      <c r="L129" s="171">
        <f t="shared" si="22"/>
        <v>-0.87388557694824975</v>
      </c>
      <c r="M129" s="27">
        <f t="shared" ca="1" si="15"/>
        <v>2.5849577299435872E-6</v>
      </c>
      <c r="N129" s="44"/>
      <c r="O129" s="44"/>
      <c r="P129" s="7"/>
      <c r="Q129" s="28">
        <f t="shared" ca="1" si="16"/>
        <v>3605.2401127854459</v>
      </c>
      <c r="R129" s="27">
        <f t="shared" ca="1" si="17"/>
        <v>1997.0463849047305</v>
      </c>
      <c r="S129" s="7"/>
      <c r="T129" s="28">
        <f t="shared" ca="1" si="18"/>
        <v>-0.87594540637259055</v>
      </c>
      <c r="U129" s="27">
        <f t="shared" ca="1" si="19"/>
        <v>0.48733840294160824</v>
      </c>
      <c r="V129" s="7"/>
      <c r="W129" s="28">
        <f t="shared" ca="1" si="20"/>
        <v>-0.87549335732191513</v>
      </c>
      <c r="X129" s="27">
        <f t="shared" ca="1" si="24"/>
        <v>112.579717493011</v>
      </c>
      <c r="Y129" s="7"/>
      <c r="Z129" s="28">
        <f t="shared" si="23"/>
        <v>112.61700000000015</v>
      </c>
      <c r="AA129" s="27">
        <f t="shared" si="21"/>
        <v>1.9655374437184567</v>
      </c>
      <c r="AB129" s="7"/>
      <c r="AC129" s="28">
        <f t="shared" ca="1" si="13"/>
        <v>-3.7282506989143371E-2</v>
      </c>
      <c r="AD129" s="27"/>
      <c r="AE129" s="7"/>
    </row>
    <row r="130" spans="1:31" s="26" customFormat="1" x14ac:dyDescent="0.25">
      <c r="A130" s="26">
        <v>45</v>
      </c>
      <c r="B130" s="26">
        <v>-633</v>
      </c>
      <c r="C130" s="26">
        <v>15095</v>
      </c>
      <c r="D130" s="26">
        <v>14040</v>
      </c>
      <c r="E130" s="26">
        <v>11312</v>
      </c>
      <c r="F130" s="26">
        <v>12380</v>
      </c>
      <c r="G130" s="27"/>
      <c r="H130" s="7"/>
      <c r="I130" s="28">
        <f t="shared" si="14"/>
        <v>3783</v>
      </c>
      <c r="J130" s="27">
        <f t="shared" si="14"/>
        <v>1660</v>
      </c>
      <c r="K130" s="7"/>
      <c r="L130" s="171">
        <f t="shared" si="22"/>
        <v>-0.91779941648822605</v>
      </c>
      <c r="M130" s="27">
        <f t="shared" ca="1" si="15"/>
        <v>3.9929233240291945E-6</v>
      </c>
      <c r="N130" s="44"/>
      <c r="O130" s="44"/>
      <c r="P130" s="7"/>
      <c r="Q130" s="28">
        <f t="shared" ca="1" si="16"/>
        <v>3787.2401127854459</v>
      </c>
      <c r="R130" s="27">
        <f t="shared" ca="1" si="17"/>
        <v>1623.0463849047305</v>
      </c>
      <c r="S130" s="7"/>
      <c r="T130" s="28">
        <f t="shared" ca="1" si="18"/>
        <v>-0.92016494764376544</v>
      </c>
      <c r="U130" s="27">
        <f t="shared" ca="1" si="19"/>
        <v>0.39607133770072933</v>
      </c>
      <c r="V130" s="7"/>
      <c r="W130" s="28">
        <f t="shared" ca="1" si="20"/>
        <v>-0.91979764653605067</v>
      </c>
      <c r="X130" s="27">
        <f t="shared" ca="1" si="24"/>
        <v>106.77451805046292</v>
      </c>
      <c r="Y130" s="7"/>
      <c r="Z130" s="28">
        <f t="shared" si="23"/>
        <v>106.92000000000014</v>
      </c>
      <c r="AA130" s="27">
        <f t="shared" si="21"/>
        <v>1.8661060362323396</v>
      </c>
      <c r="AB130" s="7"/>
      <c r="AC130" s="28">
        <f t="shared" ca="1" si="13"/>
        <v>-0.14548194953722771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15167</v>
      </c>
      <c r="D131" s="26">
        <v>13856</v>
      </c>
      <c r="E131" s="26">
        <v>11244</v>
      </c>
      <c r="F131" s="26">
        <v>12571</v>
      </c>
      <c r="G131" s="27"/>
      <c r="H131" s="7"/>
      <c r="I131" s="28">
        <f t="shared" si="14"/>
        <v>3923</v>
      </c>
      <c r="J131" s="27">
        <f t="shared" si="14"/>
        <v>1285</v>
      </c>
      <c r="K131" s="7"/>
      <c r="L131" s="171">
        <f t="shared" si="22"/>
        <v>-0.95235303149219186</v>
      </c>
      <c r="M131" s="27">
        <f t="shared" ca="1" si="15"/>
        <v>2.3858413192504703E-6</v>
      </c>
      <c r="N131" s="44"/>
      <c r="O131" s="44"/>
      <c r="P131" s="7"/>
      <c r="Q131" s="28">
        <f t="shared" ca="1" si="16"/>
        <v>3927.2401127854459</v>
      </c>
      <c r="R131" s="27">
        <f t="shared" ca="1" si="17"/>
        <v>1248.0463849047305</v>
      </c>
      <c r="S131" s="7"/>
      <c r="T131" s="28">
        <f t="shared" ca="1" si="18"/>
        <v>-0.95417997939082311</v>
      </c>
      <c r="U131" s="27">
        <f t="shared" ca="1" si="19"/>
        <v>0.3045602428736448</v>
      </c>
      <c r="V131" s="7"/>
      <c r="W131" s="28">
        <f t="shared" ca="1" si="20"/>
        <v>-0.95389764837648727</v>
      </c>
      <c r="X131" s="27">
        <f t="shared" ca="1" si="24"/>
        <v>101.18469849669088</v>
      </c>
      <c r="Y131" s="7"/>
      <c r="Z131" s="28">
        <f t="shared" si="23"/>
        <v>101.27700000000014</v>
      </c>
      <c r="AA131" s="27">
        <f t="shared" si="21"/>
        <v>1.7676171065422996</v>
      </c>
      <c r="AB131" s="7"/>
      <c r="AC131" s="28">
        <f t="shared" ca="1" si="13"/>
        <v>-9.2301503309258237E-2</v>
      </c>
      <c r="AD131" s="27"/>
      <c r="AE131" s="7"/>
    </row>
    <row r="132" spans="1:31" s="26" customFormat="1" x14ac:dyDescent="0.25">
      <c r="A132" s="26">
        <v>47</v>
      </c>
      <c r="B132" s="26">
        <v>-636</v>
      </c>
      <c r="C132" s="26">
        <v>15216</v>
      </c>
      <c r="D132" s="26">
        <v>13660</v>
      </c>
      <c r="E132" s="26">
        <v>11193</v>
      </c>
      <c r="F132" s="26">
        <v>12768</v>
      </c>
      <c r="G132" s="27"/>
      <c r="H132" s="7"/>
      <c r="I132" s="28">
        <f t="shared" si="14"/>
        <v>4023</v>
      </c>
      <c r="J132" s="27">
        <f t="shared" si="14"/>
        <v>892</v>
      </c>
      <c r="K132" s="7"/>
      <c r="L132" s="171">
        <f t="shared" si="22"/>
        <v>-0.97796361231882356</v>
      </c>
      <c r="M132" s="27">
        <f t="shared" ca="1" si="15"/>
        <v>1.0210010586420664E-7</v>
      </c>
      <c r="N132" s="44"/>
      <c r="O132" s="44"/>
      <c r="P132" s="7"/>
      <c r="Q132" s="28">
        <f t="shared" ca="1" si="16"/>
        <v>4027.2401127854459</v>
      </c>
      <c r="R132" s="27">
        <f t="shared" ca="1" si="17"/>
        <v>855.04638490473053</v>
      </c>
      <c r="S132" s="7"/>
      <c r="T132" s="28">
        <f t="shared" ca="1" si="18"/>
        <v>-0.97847643063872147</v>
      </c>
      <c r="U132" s="27">
        <f t="shared" ca="1" si="19"/>
        <v>0.20865661549486025</v>
      </c>
      <c r="V132" s="7"/>
      <c r="W132" s="28">
        <f t="shared" ca="1" si="20"/>
        <v>-0.97828314339065259</v>
      </c>
      <c r="X132" s="27">
        <f t="shared" ca="1" si="24"/>
        <v>95.517588714093165</v>
      </c>
      <c r="Y132" s="7"/>
      <c r="Z132" s="28">
        <f t="shared" si="23"/>
        <v>95.553000000000139</v>
      </c>
      <c r="AA132" s="27">
        <f t="shared" si="21"/>
        <v>1.6677144601581442</v>
      </c>
      <c r="AB132" s="7"/>
      <c r="AC132" s="28">
        <f t="shared" ca="1" si="13"/>
        <v>-3.5411285906974399E-2</v>
      </c>
      <c r="AD132" s="27"/>
      <c r="AE132" s="7"/>
    </row>
    <row r="133" spans="1:31" s="26" customFormat="1" x14ac:dyDescent="0.25">
      <c r="A133" s="26">
        <v>48</v>
      </c>
      <c r="B133" s="26">
        <v>-624</v>
      </c>
      <c r="C133" s="26">
        <v>15253</v>
      </c>
      <c r="D133" s="26">
        <v>13461</v>
      </c>
      <c r="E133" s="26">
        <v>11163</v>
      </c>
      <c r="F133" s="26">
        <v>12961</v>
      </c>
      <c r="G133" s="27"/>
      <c r="H133" s="7"/>
      <c r="I133" s="28">
        <f t="shared" si="14"/>
        <v>4090</v>
      </c>
      <c r="J133" s="27">
        <f t="shared" si="14"/>
        <v>500</v>
      </c>
      <c r="K133" s="7"/>
      <c r="L133" s="171">
        <f t="shared" si="22"/>
        <v>-0.99360624205106729</v>
      </c>
      <c r="M133" s="27">
        <f t="shared" ca="1" si="15"/>
        <v>1.0906406865163449E-6</v>
      </c>
      <c r="N133" s="44"/>
      <c r="O133" s="44"/>
      <c r="P133" s="7"/>
      <c r="Q133" s="28">
        <f t="shared" ca="1" si="16"/>
        <v>4094.2401127854459</v>
      </c>
      <c r="R133" s="27">
        <f t="shared" ca="1" si="17"/>
        <v>463.04638490473053</v>
      </c>
      <c r="S133" s="7"/>
      <c r="T133" s="28">
        <f t="shared" ca="1" si="18"/>
        <v>-0.99475505297481337</v>
      </c>
      <c r="U133" s="27">
        <f t="shared" ca="1" si="19"/>
        <v>0.11299701770228124</v>
      </c>
      <c r="V133" s="7"/>
      <c r="W133" s="28">
        <f t="shared" ca="1" si="20"/>
        <v>-0.99465057949007651</v>
      </c>
      <c r="X133" s="27">
        <f t="shared" ca="1" si="24"/>
        <v>89.958751271254414</v>
      </c>
      <c r="Y133" s="7"/>
      <c r="Z133" s="28">
        <f t="shared" si="23"/>
        <v>89.93700000000014</v>
      </c>
      <c r="AA133" s="27">
        <f t="shared" si="21"/>
        <v>1.5696967693661426</v>
      </c>
      <c r="AB133" s="7"/>
      <c r="AC133" s="28">
        <f t="shared" ca="1" si="13"/>
        <v>2.1751271254274229E-2</v>
      </c>
      <c r="AD133" s="27"/>
      <c r="AE133" s="7"/>
    </row>
    <row r="134" spans="1:31" s="26" customFormat="1" x14ac:dyDescent="0.25">
      <c r="A134" s="26">
        <v>49</v>
      </c>
      <c r="B134" s="26">
        <v>-614</v>
      </c>
      <c r="C134" s="26">
        <v>15266</v>
      </c>
      <c r="D134" s="26">
        <v>13266</v>
      </c>
      <c r="E134" s="26">
        <v>11149</v>
      </c>
      <c r="F134" s="26">
        <v>13157</v>
      </c>
      <c r="G134" s="27"/>
      <c r="H134" s="7"/>
      <c r="I134" s="28">
        <f t="shared" si="14"/>
        <v>4117</v>
      </c>
      <c r="J134" s="27">
        <f t="shared" si="14"/>
        <v>109</v>
      </c>
      <c r="K134" s="7"/>
      <c r="L134" s="171">
        <f t="shared" si="22"/>
        <v>-0.99968076557239227</v>
      </c>
      <c r="M134" s="27">
        <f t="shared" ca="1" si="15"/>
        <v>2.6193440914452069E-6</v>
      </c>
      <c r="N134" s="44"/>
      <c r="O134" s="44"/>
      <c r="P134" s="7"/>
      <c r="Q134" s="28">
        <f t="shared" ca="1" si="16"/>
        <v>4121.2401127854464</v>
      </c>
      <c r="R134" s="27">
        <f t="shared" ca="1" si="17"/>
        <v>72.04638490473053</v>
      </c>
      <c r="S134" s="7"/>
      <c r="T134" s="28">
        <f t="shared" ca="1" si="18"/>
        <v>-1.001315094811746</v>
      </c>
      <c r="U134" s="27">
        <f t="shared" ca="1" si="19"/>
        <v>1.75814494959078E-2</v>
      </c>
      <c r="V134" s="7"/>
      <c r="W134" s="28">
        <f t="shared" ca="1" si="20"/>
        <v>-1.0012992043545046</v>
      </c>
      <c r="X134" s="27">
        <f t="shared" ca="1" si="24"/>
        <v>84.483398982005951</v>
      </c>
      <c r="Y134" s="7"/>
      <c r="Z134" s="28">
        <f t="shared" si="23"/>
        <v>84.411000000000143</v>
      </c>
      <c r="AA134" s="27">
        <f t="shared" si="21"/>
        <v>1.4732498749009357</v>
      </c>
      <c r="AB134" s="7"/>
      <c r="AC134" s="28">
        <f t="shared" ca="1" si="13"/>
        <v>7.2398982005807966E-2</v>
      </c>
      <c r="AD134" s="27"/>
      <c r="AE134" s="7"/>
    </row>
    <row r="135" spans="1:31" s="26" customFormat="1" x14ac:dyDescent="0.25">
      <c r="A135" s="26">
        <v>50</v>
      </c>
      <c r="B135" s="26">
        <v>-615</v>
      </c>
      <c r="C135" s="26">
        <v>15250</v>
      </c>
      <c r="D135" s="26">
        <v>13059</v>
      </c>
      <c r="E135" s="26">
        <v>11155</v>
      </c>
      <c r="F135" s="26">
        <v>13351</v>
      </c>
      <c r="G135" s="27"/>
      <c r="H135" s="7"/>
      <c r="I135" s="28">
        <f t="shared" si="14"/>
        <v>4095</v>
      </c>
      <c r="J135" s="27">
        <f t="shared" si="14"/>
        <v>-292</v>
      </c>
      <c r="K135" s="7"/>
      <c r="L135" s="171">
        <f t="shared" si="22"/>
        <v>-0.9964431258789932</v>
      </c>
      <c r="M135" s="27">
        <f t="shared" ca="1" si="15"/>
        <v>1.5864083761870051E-7</v>
      </c>
      <c r="N135" s="44"/>
      <c r="O135" s="44"/>
      <c r="P135" s="7"/>
      <c r="Q135" s="28">
        <f t="shared" ca="1" si="16"/>
        <v>4099.2401127854464</v>
      </c>
      <c r="R135" s="27">
        <f t="shared" ca="1" si="17"/>
        <v>-328.95361509526947</v>
      </c>
      <c r="S135" s="7"/>
      <c r="T135" s="28">
        <f t="shared" ca="1" si="18"/>
        <v>-0.99596987553720839</v>
      </c>
      <c r="U135" s="27">
        <f t="shared" ca="1" si="19"/>
        <v>-8.0274414572521227E-2</v>
      </c>
      <c r="V135" s="7"/>
      <c r="W135" s="28">
        <f t="shared" ca="1" si="20"/>
        <v>-0.99604482845542797</v>
      </c>
      <c r="X135" s="27">
        <f t="shared" ca="1" si="24"/>
        <v>78.869776620176822</v>
      </c>
      <c r="Y135" s="7"/>
      <c r="Z135" s="28">
        <f t="shared" si="23"/>
        <v>78.876000000000147</v>
      </c>
      <c r="AA135" s="27">
        <f t="shared" si="21"/>
        <v>1.37664590080305</v>
      </c>
      <c r="AB135" s="7"/>
      <c r="AC135" s="28">
        <f t="shared" ca="1" si="13"/>
        <v>-6.2233798233251036E-3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15234</v>
      </c>
      <c r="D136" s="26">
        <v>12865</v>
      </c>
      <c r="E136" s="26">
        <v>11183</v>
      </c>
      <c r="F136" s="26">
        <v>13555</v>
      </c>
      <c r="G136" s="27"/>
      <c r="H136" s="7"/>
      <c r="I136" s="28">
        <f t="shared" si="14"/>
        <v>4051</v>
      </c>
      <c r="J136" s="27">
        <f t="shared" si="14"/>
        <v>-690</v>
      </c>
      <c r="K136" s="7"/>
      <c r="L136" s="171">
        <f t="shared" si="22"/>
        <v>-0.98373827808772363</v>
      </c>
      <c r="M136" s="27">
        <f t="shared" ca="1" si="15"/>
        <v>2.9113683941178838E-6</v>
      </c>
      <c r="N136" s="44"/>
      <c r="O136" s="44"/>
      <c r="P136" s="7"/>
      <c r="Q136" s="28">
        <f t="shared" ca="1" si="16"/>
        <v>4055.2401127854459</v>
      </c>
      <c r="R136" s="27">
        <f t="shared" ca="1" si="17"/>
        <v>-726.95361509526947</v>
      </c>
      <c r="S136" s="7"/>
      <c r="T136" s="28">
        <f t="shared" ca="1" si="18"/>
        <v>-0.98527943698813303</v>
      </c>
      <c r="U136" s="27">
        <f t="shared" ca="1" si="19"/>
        <v>-0.17739818988233358</v>
      </c>
      <c r="V136" s="7"/>
      <c r="W136" s="28">
        <f t="shared" ca="1" si="20"/>
        <v>-0.98544455133492581</v>
      </c>
      <c r="X136" s="27">
        <f t="shared" ca="1" si="24"/>
        <v>73.272469502622528</v>
      </c>
      <c r="Y136" s="7"/>
      <c r="Z136" s="28">
        <f t="shared" si="23"/>
        <v>73.287000000000148</v>
      </c>
      <c r="AA136" s="27">
        <f t="shared" si="21"/>
        <v>1.2790994489090868</v>
      </c>
      <c r="AB136" s="7"/>
      <c r="AC136" s="28">
        <f t="shared" ca="1" si="13"/>
        <v>-1.4530497377620577E-2</v>
      </c>
      <c r="AD136" s="27"/>
      <c r="AE136" s="7"/>
    </row>
    <row r="137" spans="1:31" s="26" customFormat="1" x14ac:dyDescent="0.25">
      <c r="A137" s="26">
        <v>52</v>
      </c>
      <c r="B137" s="26">
        <v>-625</v>
      </c>
      <c r="C137" s="26">
        <v>15189</v>
      </c>
      <c r="D137" s="26">
        <v>12676</v>
      </c>
      <c r="E137" s="26">
        <v>11236</v>
      </c>
      <c r="F137" s="26">
        <v>13753</v>
      </c>
      <c r="G137" s="27"/>
      <c r="H137" s="7"/>
      <c r="I137" s="28">
        <f t="shared" si="14"/>
        <v>3953</v>
      </c>
      <c r="J137" s="27">
        <f t="shared" si="14"/>
        <v>-1077</v>
      </c>
      <c r="K137" s="7"/>
      <c r="L137" s="171">
        <f t="shared" si="22"/>
        <v>-0.96150066799923128</v>
      </c>
      <c r="M137" s="27">
        <f t="shared" ca="1" si="15"/>
        <v>4.8851989362125226E-8</v>
      </c>
      <c r="N137" s="44"/>
      <c r="O137" s="44"/>
      <c r="P137" s="7"/>
      <c r="Q137" s="28">
        <f t="shared" ca="1" si="16"/>
        <v>3957.2401127854459</v>
      </c>
      <c r="R137" s="27">
        <f t="shared" ca="1" si="17"/>
        <v>-1113.9536150952695</v>
      </c>
      <c r="S137" s="7"/>
      <c r="T137" s="28">
        <f t="shared" ca="1" si="18"/>
        <v>-0.96146891476519258</v>
      </c>
      <c r="U137" s="27">
        <f t="shared" ca="1" si="19"/>
        <v>-0.27183763974388481</v>
      </c>
      <c r="V137" s="7"/>
      <c r="W137" s="28">
        <f t="shared" ca="1" si="20"/>
        <v>-0.96172169286064313</v>
      </c>
      <c r="X137" s="27">
        <f t="shared" ca="1" si="24"/>
        <v>67.694135365655313</v>
      </c>
      <c r="Y137" s="7"/>
      <c r="Z137" s="28">
        <f t="shared" si="23"/>
        <v>67.662000000000148</v>
      </c>
      <c r="AA137" s="27">
        <f t="shared" si="21"/>
        <v>1.1809246784844059</v>
      </c>
      <c r="AB137" s="7"/>
      <c r="AC137" s="28">
        <f t="shared" ca="1" si="13"/>
        <v>3.213536565516506E-2</v>
      </c>
      <c r="AD137" s="27"/>
      <c r="AE137" s="7"/>
    </row>
    <row r="138" spans="1:31" s="26" customFormat="1" x14ac:dyDescent="0.25">
      <c r="A138" s="26">
        <v>53</v>
      </c>
      <c r="B138" s="26">
        <v>-629</v>
      </c>
      <c r="C138" s="26">
        <v>15121</v>
      </c>
      <c r="D138" s="26">
        <v>12486</v>
      </c>
      <c r="E138" s="26">
        <v>11305</v>
      </c>
      <c r="F138" s="26">
        <v>13945</v>
      </c>
      <c r="G138" s="27"/>
      <c r="H138" s="7"/>
      <c r="I138" s="28">
        <f t="shared" si="14"/>
        <v>3816</v>
      </c>
      <c r="J138" s="27">
        <f t="shared" si="14"/>
        <v>-1459</v>
      </c>
      <c r="K138" s="7"/>
      <c r="L138" s="171">
        <f t="shared" si="22"/>
        <v>-0.92976495338884546</v>
      </c>
      <c r="M138" s="27">
        <f t="shared" ca="1" si="15"/>
        <v>1.5447303400988135E-6</v>
      </c>
      <c r="N138" s="44"/>
      <c r="O138" s="44"/>
      <c r="P138" s="7"/>
      <c r="Q138" s="28">
        <f t="shared" ca="1" si="16"/>
        <v>3820.2401127854459</v>
      </c>
      <c r="R138" s="27">
        <f t="shared" ca="1" si="17"/>
        <v>-1495.9536150952695</v>
      </c>
      <c r="S138" s="7"/>
      <c r="T138" s="28">
        <f t="shared" ca="1" si="18"/>
        <v>-0.92818277655557191</v>
      </c>
      <c r="U138" s="27">
        <f t="shared" ca="1" si="19"/>
        <v>-0.36505694167440822</v>
      </c>
      <c r="V138" s="7"/>
      <c r="W138" s="28">
        <f t="shared" ca="1" si="20"/>
        <v>-0.92852208157723382</v>
      </c>
      <c r="X138" s="27">
        <f t="shared" ca="1" si="24"/>
        <v>62.014742131679554</v>
      </c>
      <c r="Y138" s="7"/>
      <c r="Z138" s="28">
        <f t="shared" si="23"/>
        <v>62.001000000000147</v>
      </c>
      <c r="AA138" s="27">
        <f t="shared" si="21"/>
        <v>1.0821215895290068</v>
      </c>
      <c r="AB138" s="7"/>
      <c r="AC138" s="28">
        <f t="shared" ca="1" si="13"/>
        <v>1.3742131679407521E-2</v>
      </c>
      <c r="AD138" s="27"/>
      <c r="AE138" s="7"/>
    </row>
    <row r="139" spans="1:31" s="26" customFormat="1" x14ac:dyDescent="0.25">
      <c r="A139" s="26">
        <v>54</v>
      </c>
      <c r="B139" s="26">
        <v>-630</v>
      </c>
      <c r="C139" s="26">
        <v>15037</v>
      </c>
      <c r="D139" s="26">
        <v>12298</v>
      </c>
      <c r="E139" s="26">
        <v>11384</v>
      </c>
      <c r="F139" s="26">
        <v>14123</v>
      </c>
      <c r="G139" s="27"/>
      <c r="H139" s="7"/>
      <c r="I139" s="28">
        <f t="shared" si="14"/>
        <v>3653</v>
      </c>
      <c r="J139" s="27">
        <f t="shared" si="14"/>
        <v>-1825</v>
      </c>
      <c r="K139" s="7"/>
      <c r="L139" s="171">
        <f t="shared" si="22"/>
        <v>-0.88888100841119044</v>
      </c>
      <c r="M139" s="27">
        <f t="shared" ca="1" si="15"/>
        <v>1.4582270132042038E-8</v>
      </c>
      <c r="N139" s="44"/>
      <c r="O139" s="44"/>
      <c r="P139" s="7"/>
      <c r="Q139" s="28">
        <f t="shared" ca="1" si="16"/>
        <v>3657.2401127854459</v>
      </c>
      <c r="R139" s="27">
        <f t="shared" ca="1" si="17"/>
        <v>-1861.9536150952695</v>
      </c>
      <c r="S139" s="7"/>
      <c r="T139" s="28">
        <f t="shared" ca="1" si="18"/>
        <v>-0.8885795610214976</v>
      </c>
      <c r="U139" s="27">
        <f t="shared" ca="1" si="19"/>
        <v>-0.45437177022564268</v>
      </c>
      <c r="V139" s="7"/>
      <c r="W139" s="28">
        <f t="shared" ca="1" si="20"/>
        <v>-0.88900176548192356</v>
      </c>
      <c r="X139" s="27">
        <f t="shared" ca="1" si="24"/>
        <v>56.405739406156272</v>
      </c>
      <c r="Y139" s="7"/>
      <c r="Z139" s="28">
        <f t="shared" si="23"/>
        <v>56.331000000000145</v>
      </c>
      <c r="AA139" s="27">
        <f t="shared" si="21"/>
        <v>0.98316142094092829</v>
      </c>
      <c r="AB139" s="7"/>
      <c r="AC139" s="28">
        <f t="shared" ca="1" si="13"/>
        <v>7.473940615612662E-2</v>
      </c>
      <c r="AD139" s="27"/>
      <c r="AE139" s="7"/>
    </row>
    <row r="140" spans="1:31" s="26" customFormat="1" x14ac:dyDescent="0.25">
      <c r="A140" s="26">
        <v>55</v>
      </c>
      <c r="B140" s="26">
        <v>-645</v>
      </c>
      <c r="C140" s="26">
        <v>14937</v>
      </c>
      <c r="D140" s="26">
        <v>12122</v>
      </c>
      <c r="E140" s="26">
        <v>11498</v>
      </c>
      <c r="F140" s="26">
        <v>14311</v>
      </c>
      <c r="G140" s="27"/>
      <c r="H140" s="7"/>
      <c r="I140" s="28">
        <f t="shared" si="14"/>
        <v>3439</v>
      </c>
      <c r="J140" s="27">
        <f t="shared" si="14"/>
        <v>-2189</v>
      </c>
      <c r="K140" s="7"/>
      <c r="L140" s="171">
        <f t="shared" si="22"/>
        <v>-0.83800932926940042</v>
      </c>
      <c r="M140" s="27">
        <f t="shared" ca="1" si="15"/>
        <v>8.455325787853229E-7</v>
      </c>
      <c r="N140" s="44"/>
      <c r="O140" s="44"/>
      <c r="P140" s="7"/>
      <c r="Q140" s="28">
        <f t="shared" ca="1" si="16"/>
        <v>3443.2401127854459</v>
      </c>
      <c r="R140" s="27">
        <f t="shared" ca="1" si="17"/>
        <v>-2225.9536150952695</v>
      </c>
      <c r="S140" s="7"/>
      <c r="T140" s="28">
        <f t="shared" ca="1" si="18"/>
        <v>-0.8365851553509952</v>
      </c>
      <c r="U140" s="27">
        <f t="shared" ca="1" si="19"/>
        <v>-0.54319853960446607</v>
      </c>
      <c r="V140" s="7"/>
      <c r="W140" s="28">
        <f t="shared" ca="1" si="20"/>
        <v>-0.83708980081481876</v>
      </c>
      <c r="X140" s="27">
        <f t="shared" ca="1" si="24"/>
        <v>50.497399043871724</v>
      </c>
      <c r="Y140" s="7"/>
      <c r="Z140" s="28">
        <f t="shared" si="23"/>
        <v>50.526000000000145</v>
      </c>
      <c r="AA140" s="27">
        <f t="shared" si="21"/>
        <v>0.88184505786265754</v>
      </c>
      <c r="AB140" s="7"/>
      <c r="AC140" s="28">
        <f t="shared" ca="1" si="13"/>
        <v>-2.8600956128421728E-2</v>
      </c>
      <c r="AD140" s="27"/>
      <c r="AE140" s="7"/>
    </row>
    <row r="141" spans="1:31" s="26" customFormat="1" x14ac:dyDescent="0.25">
      <c r="A141" s="26">
        <v>56</v>
      </c>
      <c r="B141" s="26">
        <v>-624</v>
      </c>
      <c r="C141" s="26">
        <v>14821</v>
      </c>
      <c r="D141" s="26">
        <v>11952</v>
      </c>
      <c r="E141" s="26">
        <v>11614</v>
      </c>
      <c r="F141" s="26">
        <v>14472</v>
      </c>
      <c r="G141" s="27"/>
      <c r="H141" s="7"/>
      <c r="I141" s="28">
        <f t="shared" si="14"/>
        <v>3207</v>
      </c>
      <c r="J141" s="27">
        <f t="shared" si="14"/>
        <v>-2520</v>
      </c>
      <c r="K141" s="7"/>
      <c r="L141" s="171">
        <f t="shared" si="22"/>
        <v>-0.78060170789070604</v>
      </c>
      <c r="M141" s="27">
        <f t="shared" ca="1" si="15"/>
        <v>3.8137820655098268E-8</v>
      </c>
      <c r="N141" s="44"/>
      <c r="O141" s="44"/>
      <c r="P141" s="7"/>
      <c r="Q141" s="28">
        <f t="shared" ca="1" si="16"/>
        <v>3211.2401127854459</v>
      </c>
      <c r="R141" s="27">
        <f t="shared" ca="1" si="17"/>
        <v>-2556.9536150952695</v>
      </c>
      <c r="S141" s="7"/>
      <c r="T141" s="28">
        <f t="shared" ca="1" si="18"/>
        <v>-0.78021738845587107</v>
      </c>
      <c r="U141" s="27">
        <f t="shared" ca="1" si="19"/>
        <v>-0.62397233263850593</v>
      </c>
      <c r="V141" s="7"/>
      <c r="W141" s="28">
        <f t="shared" ca="1" si="20"/>
        <v>-0.78079699696017768</v>
      </c>
      <c r="X141" s="27">
        <f t="shared" ca="1" si="24"/>
        <v>44.847437678881306</v>
      </c>
      <c r="Y141" s="7"/>
      <c r="Z141" s="28">
        <f t="shared" si="23"/>
        <v>44.910000000000146</v>
      </c>
      <c r="AA141" s="27">
        <f t="shared" si="21"/>
        <v>0.78382736707065592</v>
      </c>
      <c r="AB141" s="7"/>
      <c r="AC141" s="28">
        <f t="shared" ca="1" si="13"/>
        <v>-6.2562321118839748E-2</v>
      </c>
      <c r="AD141" s="27"/>
      <c r="AE141" s="7"/>
    </row>
    <row r="142" spans="1:31" s="26" customFormat="1" x14ac:dyDescent="0.25">
      <c r="A142" s="26">
        <v>57</v>
      </c>
      <c r="B142" s="26">
        <v>-617</v>
      </c>
      <c r="C142" s="26">
        <v>14682</v>
      </c>
      <c r="D142" s="26">
        <v>11802</v>
      </c>
      <c r="E142" s="26">
        <v>11744</v>
      </c>
      <c r="F142" s="26">
        <v>14618</v>
      </c>
      <c r="G142" s="27"/>
      <c r="H142" s="7"/>
      <c r="I142" s="28">
        <f t="shared" si="14"/>
        <v>2938</v>
      </c>
      <c r="J142" s="27">
        <f t="shared" si="14"/>
        <v>-2816</v>
      </c>
      <c r="K142" s="7"/>
      <c r="L142" s="171">
        <f t="shared" si="22"/>
        <v>-0.7164620246631398</v>
      </c>
      <c r="M142" s="27">
        <f t="shared" ca="1" si="15"/>
        <v>9.1288769726388531E-7</v>
      </c>
      <c r="N142" s="44"/>
      <c r="O142" s="44"/>
      <c r="P142" s="7"/>
      <c r="Q142" s="28">
        <f t="shared" ca="1" si="16"/>
        <v>2942.2401127854459</v>
      </c>
      <c r="R142" s="27">
        <f t="shared" ca="1" si="17"/>
        <v>-2852.9536150952695</v>
      </c>
      <c r="S142" s="7"/>
      <c r="T142" s="28">
        <f t="shared" ca="1" si="18"/>
        <v>-0.71485993459902464</v>
      </c>
      <c r="U142" s="27">
        <f t="shared" ca="1" si="19"/>
        <v>-0.69620509015535137</v>
      </c>
      <c r="V142" s="7"/>
      <c r="W142" s="28">
        <f t="shared" ca="1" si="20"/>
        <v>-0.71550657309594035</v>
      </c>
      <c r="X142" s="27">
        <f t="shared" ca="1" si="24"/>
        <v>39.260788406047027</v>
      </c>
      <c r="Y142" s="7"/>
      <c r="Z142" s="28">
        <f t="shared" si="23"/>
        <v>39.357000000000149</v>
      </c>
      <c r="AA142" s="27">
        <f t="shared" si="21"/>
        <v>0.68690923370741086</v>
      </c>
      <c r="AB142" s="7"/>
      <c r="AC142" s="28">
        <f t="shared" ca="1" si="13"/>
        <v>-9.6211593953121621E-2</v>
      </c>
      <c r="AD142" s="27"/>
      <c r="AE142" s="7"/>
    </row>
    <row r="143" spans="1:31" s="26" customFormat="1" x14ac:dyDescent="0.25">
      <c r="A143" s="26">
        <v>58</v>
      </c>
      <c r="B143" s="26">
        <v>-605</v>
      </c>
      <c r="C143" s="26">
        <v>14533</v>
      </c>
      <c r="D143" s="26">
        <v>11666</v>
      </c>
      <c r="E143" s="26">
        <v>11886</v>
      </c>
      <c r="F143" s="26">
        <v>14746</v>
      </c>
      <c r="G143" s="27"/>
      <c r="H143" s="7"/>
      <c r="I143" s="28">
        <f t="shared" si="14"/>
        <v>2647</v>
      </c>
      <c r="J143" s="27">
        <f t="shared" si="14"/>
        <v>-3080</v>
      </c>
      <c r="K143" s="7"/>
      <c r="L143" s="171">
        <f t="shared" si="22"/>
        <v>-0.64703090481132264</v>
      </c>
      <c r="M143" s="27">
        <f t="shared" ca="1" si="15"/>
        <v>4.6968715173751193E-6</v>
      </c>
      <c r="N143" s="44"/>
      <c r="O143" s="44"/>
      <c r="P143" s="7"/>
      <c r="Q143" s="28">
        <f t="shared" ca="1" si="16"/>
        <v>2651.2401127854459</v>
      </c>
      <c r="R143" s="27">
        <f t="shared" ca="1" si="17"/>
        <v>-3116.9536150952695</v>
      </c>
      <c r="S143" s="7"/>
      <c r="T143" s="28">
        <f t="shared" ca="1" si="18"/>
        <v>-0.64415726146764052</v>
      </c>
      <c r="U143" s="27">
        <f t="shared" ca="1" si="19"/>
        <v>-0.76062890091361879</v>
      </c>
      <c r="V143" s="7"/>
      <c r="W143" s="28">
        <f t="shared" ca="1" si="20"/>
        <v>-0.6448636781232775</v>
      </c>
      <c r="X143" s="27">
        <f t="shared" ca="1" si="24"/>
        <v>33.768854077481706</v>
      </c>
      <c r="Y143" s="7"/>
      <c r="Z143" s="28">
        <f t="shared" si="23"/>
        <v>33.912000000000148</v>
      </c>
      <c r="AA143" s="27">
        <f t="shared" si="21"/>
        <v>0.59187605593631964</v>
      </c>
      <c r="AB143" s="7"/>
      <c r="AC143" s="28">
        <f t="shared" ca="1" si="13"/>
        <v>-0.1431459225184426</v>
      </c>
      <c r="AD143" s="27"/>
      <c r="AE143" s="7"/>
    </row>
    <row r="144" spans="1:31" s="26" customFormat="1" x14ac:dyDescent="0.25">
      <c r="A144" s="26">
        <v>59</v>
      </c>
      <c r="B144" s="26">
        <v>-624</v>
      </c>
      <c r="C144" s="26">
        <v>14378</v>
      </c>
      <c r="D144" s="26">
        <v>11542</v>
      </c>
      <c r="E144" s="26">
        <v>12044</v>
      </c>
      <c r="F144" s="26">
        <v>14871</v>
      </c>
      <c r="G144" s="27"/>
      <c r="H144" s="7"/>
      <c r="I144" s="28">
        <f t="shared" si="14"/>
        <v>2334</v>
      </c>
      <c r="J144" s="27">
        <f t="shared" si="14"/>
        <v>-3329</v>
      </c>
      <c r="K144" s="7"/>
      <c r="L144" s="171">
        <f t="shared" si="22"/>
        <v>-0.56930476979206279</v>
      </c>
      <c r="M144" s="27">
        <f t="shared" ca="1" si="15"/>
        <v>1.8714832916481568E-7</v>
      </c>
      <c r="N144" s="44"/>
      <c r="O144" s="44"/>
      <c r="P144" s="7"/>
      <c r="Q144" s="28">
        <f t="shared" ca="1" si="16"/>
        <v>2338.2401127854459</v>
      </c>
      <c r="R144" s="27">
        <f t="shared" ca="1" si="17"/>
        <v>-3365.9536150952695</v>
      </c>
      <c r="S144" s="7"/>
      <c r="T144" s="28">
        <f t="shared" ca="1" si="18"/>
        <v>-0.56810936906171872</v>
      </c>
      <c r="U144" s="27">
        <f t="shared" ca="1" si="19"/>
        <v>-0.82139226787880293</v>
      </c>
      <c r="V144" s="7"/>
      <c r="W144" s="28">
        <f t="shared" ca="1" si="20"/>
        <v>-0.56887216335525814</v>
      </c>
      <c r="X144" s="27">
        <f t="shared" ca="1" si="24"/>
        <v>28.182803048190863</v>
      </c>
      <c r="Y144" s="7"/>
      <c r="Z144" s="28">
        <f t="shared" si="23"/>
        <v>28.296000000000149</v>
      </c>
      <c r="AA144" s="27">
        <f t="shared" si="21"/>
        <v>0.49385836514431808</v>
      </c>
      <c r="AB144" s="7"/>
      <c r="AC144" s="28">
        <f t="shared" ca="1" si="13"/>
        <v>-0.11319695180928591</v>
      </c>
      <c r="AD144" s="27"/>
      <c r="AE144" s="7"/>
    </row>
    <row r="145" spans="1:31" s="26" customFormat="1" x14ac:dyDescent="0.25">
      <c r="A145" s="26">
        <v>60</v>
      </c>
      <c r="B145" s="26">
        <v>-637</v>
      </c>
      <c r="C145" s="26">
        <v>14213</v>
      </c>
      <c r="D145" s="26">
        <v>11438</v>
      </c>
      <c r="E145" s="26">
        <v>12227</v>
      </c>
      <c r="F145" s="26">
        <v>14988</v>
      </c>
      <c r="G145" s="27"/>
      <c r="H145" s="7"/>
      <c r="I145" s="28">
        <f t="shared" si="14"/>
        <v>1986</v>
      </c>
      <c r="J145" s="27">
        <f t="shared" si="14"/>
        <v>-3550</v>
      </c>
      <c r="K145" s="7"/>
      <c r="L145" s="171">
        <f t="shared" si="22"/>
        <v>-0.48432346550127958</v>
      </c>
      <c r="M145" s="27">
        <f t="shared" ca="1" si="15"/>
        <v>2.2163517850813802E-9</v>
      </c>
      <c r="N145" s="44"/>
      <c r="O145" s="44"/>
      <c r="P145" s="7"/>
      <c r="Q145" s="28">
        <f t="shared" ca="1" si="16"/>
        <v>1990.2401127854459</v>
      </c>
      <c r="R145" s="27">
        <f t="shared" ca="1" si="17"/>
        <v>-3586.9536150952695</v>
      </c>
      <c r="S145" s="7"/>
      <c r="T145" s="28">
        <f t="shared" ca="1" si="18"/>
        <v>-0.48355771871903253</v>
      </c>
      <c r="U145" s="27">
        <f t="shared" ca="1" si="19"/>
        <v>-0.87532280643023141</v>
      </c>
      <c r="V145" s="7"/>
      <c r="W145" s="28">
        <f t="shared" ca="1" si="20"/>
        <v>-0.48437054364679405</v>
      </c>
      <c r="X145" s="27">
        <f t="shared" ca="1" si="24"/>
        <v>22.435949857469666</v>
      </c>
      <c r="Y145" s="7"/>
      <c r="Z145" s="28">
        <f t="shared" si="23"/>
        <v>22.563000000000148</v>
      </c>
      <c r="AA145" s="27">
        <f t="shared" si="21"/>
        <v>0.3937986391274832</v>
      </c>
      <c r="AB145" s="7"/>
      <c r="AC145" s="28">
        <f t="shared" ca="1" si="13"/>
        <v>-0.12705014253048219</v>
      </c>
      <c r="AD145" s="27"/>
      <c r="AE145" s="7"/>
    </row>
    <row r="146" spans="1:31" s="26" customFormat="1" x14ac:dyDescent="0.25">
      <c r="A146" s="26">
        <v>61</v>
      </c>
      <c r="B146" s="26">
        <v>-618</v>
      </c>
      <c r="C146" s="26">
        <v>14022</v>
      </c>
      <c r="D146" s="26">
        <v>11343</v>
      </c>
      <c r="E146" s="26">
        <v>12398</v>
      </c>
      <c r="F146" s="26">
        <v>15069</v>
      </c>
      <c r="G146" s="27"/>
      <c r="H146" s="7"/>
      <c r="I146" s="28">
        <f t="shared" si="14"/>
        <v>1624</v>
      </c>
      <c r="J146" s="27">
        <f t="shared" si="14"/>
        <v>-3726</v>
      </c>
      <c r="K146" s="7"/>
      <c r="L146" s="171">
        <f t="shared" si="22"/>
        <v>-0.39723462398407694</v>
      </c>
      <c r="M146" s="27">
        <f t="shared" ca="1" si="15"/>
        <v>6.0434973149646757E-7</v>
      </c>
      <c r="N146" s="44"/>
      <c r="O146" s="44"/>
      <c r="P146" s="7"/>
      <c r="Q146" s="28">
        <f t="shared" ca="1" si="16"/>
        <v>1628.2401127854459</v>
      </c>
      <c r="R146" s="27">
        <f t="shared" ca="1" si="17"/>
        <v>-3762.9536150952695</v>
      </c>
      <c r="S146" s="7"/>
      <c r="T146" s="28">
        <f t="shared" ca="1" si="18"/>
        <v>-0.39560456520164061</v>
      </c>
      <c r="U146" s="27">
        <f t="shared" ca="1" si="19"/>
        <v>-0.91827201360240973</v>
      </c>
      <c r="V146" s="7"/>
      <c r="W146" s="28">
        <f t="shared" ca="1" si="20"/>
        <v>-0.39645722464557936</v>
      </c>
      <c r="X146" s="27">
        <f t="shared" ca="1" si="24"/>
        <v>16.829385476092398</v>
      </c>
      <c r="Y146" s="7"/>
      <c r="Z146" s="28">
        <f t="shared" si="23"/>
        <v>17.001000000000147</v>
      </c>
      <c r="AA146" s="27">
        <f t="shared" si="21"/>
        <v>0.2967234261315585</v>
      </c>
      <c r="AB146" s="7"/>
      <c r="AC146" s="28">
        <f t="shared" ca="1" si="13"/>
        <v>-0.17161452390774912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13836</v>
      </c>
      <c r="D147" s="26">
        <v>11269</v>
      </c>
      <c r="E147" s="26">
        <v>12591</v>
      </c>
      <c r="F147" s="26">
        <v>15144</v>
      </c>
      <c r="G147" s="27"/>
      <c r="H147" s="7"/>
      <c r="I147" s="28">
        <f t="shared" si="14"/>
        <v>1245</v>
      </c>
      <c r="J147" s="27">
        <f t="shared" si="14"/>
        <v>-3875</v>
      </c>
      <c r="K147" s="7"/>
      <c r="L147" s="171">
        <f t="shared" si="22"/>
        <v>-0.30415852669095761</v>
      </c>
      <c r="M147" s="27">
        <f t="shared" ca="1" si="15"/>
        <v>6.1933126253571525E-8</v>
      </c>
      <c r="N147" s="44"/>
      <c r="O147" s="44"/>
      <c r="P147" s="7"/>
      <c r="Q147" s="28">
        <f t="shared" ca="1" si="16"/>
        <v>1249.2401127854459</v>
      </c>
      <c r="R147" s="27">
        <f t="shared" ca="1" si="17"/>
        <v>-3911.9536150952695</v>
      </c>
      <c r="S147" s="7"/>
      <c r="T147" s="28">
        <f t="shared" ca="1" si="18"/>
        <v>-0.30352101497210593</v>
      </c>
      <c r="U147" s="27">
        <f t="shared" ca="1" si="19"/>
        <v>-0.95463242194703801</v>
      </c>
      <c r="V147" s="7"/>
      <c r="W147" s="28">
        <f t="shared" ca="1" si="20"/>
        <v>-0.30440739036097308</v>
      </c>
      <c r="X147" s="27">
        <f t="shared" ca="1" si="24"/>
        <v>11.163592962065877</v>
      </c>
      <c r="Y147" s="7"/>
      <c r="Z147" s="28">
        <f t="shared" si="23"/>
        <v>11.304000000000148</v>
      </c>
      <c r="AA147" s="27">
        <f t="shared" si="21"/>
        <v>0.19729201864544157</v>
      </c>
      <c r="AB147" s="7"/>
      <c r="AC147" s="28">
        <f t="shared" ca="1" si="13"/>
        <v>-0.14040703793427056</v>
      </c>
      <c r="AD147" s="27"/>
      <c r="AE147" s="7"/>
    </row>
    <row r="148" spans="1:31" s="26" customFormat="1" x14ac:dyDescent="0.25">
      <c r="A148" s="26">
        <v>63</v>
      </c>
      <c r="B148" s="26">
        <v>-644</v>
      </c>
      <c r="C148" s="26">
        <v>13636</v>
      </c>
      <c r="D148" s="26">
        <v>11217</v>
      </c>
      <c r="E148" s="26">
        <v>12795</v>
      </c>
      <c r="F148" s="26">
        <v>15196</v>
      </c>
      <c r="G148" s="27"/>
      <c r="H148" s="7"/>
      <c r="I148" s="28">
        <f t="shared" si="14"/>
        <v>841</v>
      </c>
      <c r="J148" s="27">
        <f t="shared" si="14"/>
        <v>-3979</v>
      </c>
      <c r="K148" s="7"/>
      <c r="L148" s="171">
        <f t="shared" si="22"/>
        <v>-0.20638506865073203</v>
      </c>
      <c r="M148" s="27">
        <f t="shared" ca="1" si="15"/>
        <v>1.2504306414339445E-8</v>
      </c>
      <c r="N148" s="44"/>
      <c r="O148" s="44"/>
      <c r="P148" s="7"/>
      <c r="Q148" s="28">
        <f t="shared" ca="1" si="16"/>
        <v>845.24011278544606</v>
      </c>
      <c r="R148" s="27">
        <f t="shared" ca="1" si="17"/>
        <v>-4015.9536150952695</v>
      </c>
      <c r="S148" s="7"/>
      <c r="T148" s="28">
        <f t="shared" ca="1" si="18"/>
        <v>-0.20536335193059674</v>
      </c>
      <c r="U148" s="27">
        <f t="shared" ca="1" si="19"/>
        <v>-0.98001149891241612</v>
      </c>
      <c r="V148" s="7"/>
      <c r="W148" s="28">
        <f t="shared" ca="1" si="20"/>
        <v>-0.20627324599464508</v>
      </c>
      <c r="X148" s="27">
        <f t="shared" ca="1" si="24"/>
        <v>5.3636073171726935</v>
      </c>
      <c r="Y148" s="7"/>
      <c r="Z148" s="28">
        <f t="shared" si="23"/>
        <v>5.5080000000001483</v>
      </c>
      <c r="AA148" s="27">
        <f t="shared" si="21"/>
        <v>9.6132735199850258E-2</v>
      </c>
      <c r="AB148" s="7"/>
      <c r="AC148" s="28">
        <f t="shared" ref="AC148:AC149" ca="1" si="25">X148-Z148</f>
        <v>-0.14439268282745488</v>
      </c>
      <c r="AD148" s="27"/>
      <c r="AE148" s="7"/>
    </row>
    <row r="149" spans="1:31" s="26" customFormat="1" x14ac:dyDescent="0.25">
      <c r="A149" s="26">
        <v>64</v>
      </c>
      <c r="B149" s="26">
        <v>-625</v>
      </c>
      <c r="C149" s="26">
        <v>13442</v>
      </c>
      <c r="D149" s="26">
        <v>11190</v>
      </c>
      <c r="E149" s="26">
        <v>12996</v>
      </c>
      <c r="F149" s="26">
        <v>15232</v>
      </c>
      <c r="G149" s="27"/>
      <c r="H149" s="7"/>
      <c r="I149" s="28">
        <f t="shared" ref="I149:J149" si="26">C149-E149</f>
        <v>446</v>
      </c>
      <c r="J149" s="27">
        <f t="shared" si="26"/>
        <v>-4042</v>
      </c>
      <c r="K149" s="7"/>
      <c r="L149" s="171">
        <f t="shared" si="22"/>
        <v>-0.10946769456926093</v>
      </c>
      <c r="M149" s="27">
        <f t="shared" ref="M149" ca="1" si="27">(W149-L149)^2</f>
        <v>7.2046169928717975E-7</v>
      </c>
      <c r="N149" s="44"/>
      <c r="O149" s="44"/>
      <c r="P149" s="7"/>
      <c r="Q149" s="28">
        <f t="shared" ref="Q149" ca="1" si="28">I149-$J$4</f>
        <v>450.240112785446</v>
      </c>
      <c r="R149" s="27">
        <f t="shared" ref="R149" ca="1" si="29">J149-$J$3</f>
        <v>-4078.9536150952695</v>
      </c>
      <c r="S149" s="7"/>
      <c r="T149" s="28">
        <f t="shared" ref="T149" ca="1" si="30">Q149/$J$7</f>
        <v>-0.10939236950139833</v>
      </c>
      <c r="U149" s="27">
        <f t="shared" ref="U149" ca="1" si="31">R149/$J$6</f>
        <v>-0.99538536284336632</v>
      </c>
      <c r="V149" s="7"/>
      <c r="W149" s="28">
        <f t="shared" ref="W149" ca="1" si="32">(T149-U149*SIN(-$J$11*PI()/180))/(COS(-$J$11*PI()/180))</f>
        <v>-0.11031649472199842</v>
      </c>
      <c r="X149" s="27">
        <f ca="1">IF(MOD(ATAN2(U149,W149)*180/PI()-$J$9+360,360)&gt;5,MOD(ATAN2(U149,W149)*180/PI()-$J$9+360,360)-360,MOD(ATAN2(U149,W149)*180/PI()-$J$9+360,360))</f>
        <v>-0.19836968469218164</v>
      </c>
      <c r="Y149" s="7"/>
      <c r="Z149" s="28">
        <f t="shared" si="23"/>
        <v>-0.11699999999985167</v>
      </c>
      <c r="AA149" s="27">
        <f t="shared" ref="AA149" si="33">Z149*PI()/180</f>
        <v>-2.0420352248307766E-3</v>
      </c>
      <c r="AB149" s="7"/>
      <c r="AC149" s="28">
        <f t="shared" ca="1" si="25"/>
        <v>-8.1369684692329969E-2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39957</v>
      </c>
    </row>
    <row r="155" spans="1:31" x14ac:dyDescent="0.25">
      <c r="A155" t="s">
        <v>81</v>
      </c>
      <c r="B155">
        <v>39957</v>
      </c>
    </row>
    <row r="156" spans="1:31" x14ac:dyDescent="0.25">
      <c r="A156" s="31" t="s">
        <v>92</v>
      </c>
      <c r="B156" s="31">
        <v>-39970</v>
      </c>
    </row>
    <row r="157" spans="1:31" x14ac:dyDescent="0.25">
      <c r="A157" t="s">
        <v>87</v>
      </c>
      <c r="B157">
        <v>-39970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6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11.954563034315633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196</v>
      </c>
      <c r="R3" s="143">
        <f ca="1">MAX(AC21:AC149)</f>
        <v>0.24098330306108551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-57.273243094487668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197</v>
      </c>
      <c r="R4" s="147">
        <f ca="1">MIN(AC21:AC149)</f>
        <v>-0.31590649445082519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11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3860.3980717826757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-3864.6910819134464</v>
      </c>
      <c r="L7" s="151" t="s">
        <v>15</v>
      </c>
      <c r="M7" s="152">
        <f ca="1">SUM(M20:M84)</f>
        <v>4.5357312083848618E-3</v>
      </c>
      <c r="N7" s="151" t="s">
        <v>15</v>
      </c>
      <c r="O7" s="89">
        <f ca="1">SUM(M85:M149)</f>
        <v>4.3964527164503855E-3</v>
      </c>
      <c r="Q7" s="143" t="s">
        <v>196</v>
      </c>
      <c r="R7" s="143">
        <f ca="1">MAX(AD21:AD83)</f>
        <v>0.17561743834382071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-0.16987155591688463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-172.27330256786846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-171.99253834118869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-0.28076422667979273</v>
      </c>
      <c r="L11" s="157" t="s">
        <v>210</v>
      </c>
      <c r="M11" s="158">
        <f>(M6+O6)/2</f>
        <v>0</v>
      </c>
      <c r="N11" s="159"/>
      <c r="O11" s="159"/>
      <c r="Q11" s="143" t="s">
        <v>196</v>
      </c>
      <c r="R11" s="143">
        <f ca="1">MAX(W20:W149)</f>
        <v>1.000943426158833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</v>
      </c>
      <c r="N12" s="162"/>
      <c r="O12" s="162"/>
      <c r="Q12" s="147" t="s">
        <v>197</v>
      </c>
      <c r="R12" s="147">
        <f ca="1">MIN(W20:W149)</f>
        <v>-1.005230121602676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-173</v>
      </c>
      <c r="N13" s="165"/>
      <c r="O13" s="165"/>
    </row>
    <row r="14" spans="1:24" x14ac:dyDescent="0.25">
      <c r="I14" s="9" t="s">
        <v>180</v>
      </c>
      <c r="L14" s="9"/>
      <c r="M14" s="9"/>
      <c r="N14" s="9"/>
      <c r="O14" s="9"/>
    </row>
    <row r="15" spans="1:24" x14ac:dyDescent="0.25">
      <c r="I15" s="9" t="s">
        <v>181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182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13492</v>
      </c>
      <c r="D20" s="26">
        <v>11347</v>
      </c>
      <c r="E20" s="26">
        <v>13026</v>
      </c>
      <c r="F20" s="26">
        <v>15191</v>
      </c>
      <c r="G20" s="27"/>
      <c r="H20" s="7"/>
      <c r="I20" s="28">
        <f>C20-E20</f>
        <v>466</v>
      </c>
      <c r="J20" s="27">
        <f>D20-F20</f>
        <v>-3844</v>
      </c>
      <c r="K20" s="7"/>
      <c r="L20" s="171">
        <f>$M$3*SIN(2*PI()/$M$4*($Z20+$M$5))+$M$6</f>
        <v>-0.12186934340514755</v>
      </c>
      <c r="M20" s="27">
        <f ca="1">(W20-L20)^2</f>
        <v>7.4582034597179287E-5</v>
      </c>
      <c r="N20" s="44"/>
      <c r="O20" s="44"/>
      <c r="P20" s="7"/>
      <c r="Q20" s="28">
        <f ca="1">I20-$J$4</f>
        <v>523.27324309448773</v>
      </c>
      <c r="R20" s="27">
        <f ca="1">J20-$J$3</f>
        <v>-3855.9545630343155</v>
      </c>
      <c r="S20" s="7"/>
      <c r="T20" s="28">
        <f ca="1">Q20/$J$7</f>
        <v>-0.13539846575147477</v>
      </c>
      <c r="U20" s="27">
        <f ca="1">R20/$J$6</f>
        <v>-0.9988489506352104</v>
      </c>
      <c r="V20" s="7"/>
      <c r="W20" s="28">
        <f ca="1">(T20-U20*SIN(-$J$11*PI()/180))/(COS(-$J$11*PI()/180))</f>
        <v>-0.13050543248511767</v>
      </c>
      <c r="X20" s="27">
        <f ca="1">IF(MOD(ATAN2(U20,W20)*180/PI()-$J$9+360,360)&gt;5,MOD(ATAN2(U20,W20)*180/PI()-$J$9+360,360)-360,MOD(ATAN2(U20,W20)*180/PI()-$J$9+360,360))</f>
        <v>-0.28283695095240091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-0.28283695095240091</v>
      </c>
      <c r="AD20" s="27">
        <f ca="1">INDIRECT("AC"&amp;AE20)-AC20</f>
        <v>0.16617983644124035</v>
      </c>
      <c r="AE20" s="7">
        <v>149</v>
      </c>
    </row>
    <row r="21" spans="1:31" s="26" customFormat="1" x14ac:dyDescent="0.25">
      <c r="A21" s="26">
        <v>1</v>
      </c>
      <c r="B21" s="26">
        <v>583</v>
      </c>
      <c r="C21" s="26">
        <v>13660</v>
      </c>
      <c r="D21" s="26">
        <v>11371</v>
      </c>
      <c r="E21" s="26">
        <v>12845</v>
      </c>
      <c r="F21" s="26">
        <v>15154</v>
      </c>
      <c r="G21" s="27"/>
      <c r="H21" s="7"/>
      <c r="I21" s="28">
        <f t="shared" ref="I21:J84" si="1">C21-E21</f>
        <v>815</v>
      </c>
      <c r="J21" s="27">
        <f t="shared" si="1"/>
        <v>-3783</v>
      </c>
      <c r="K21" s="7"/>
      <c r="L21" s="171">
        <f t="shared" ref="L21:L84" si="2">$M$3*SIN(2*PI()/$M$4*($Z21+$M$5))+$M$6</f>
        <v>-0.21212650416453954</v>
      </c>
      <c r="M21" s="27">
        <f t="shared" ref="M21:M84" ca="1" si="3">(W21-L21)^2</f>
        <v>7.6776225463524652E-5</v>
      </c>
      <c r="N21" s="44"/>
      <c r="O21" s="44"/>
      <c r="P21" s="7"/>
      <c r="Q21" s="28">
        <f t="shared" ref="Q21:Q84" ca="1" si="4">I21-$J$4</f>
        <v>872.27324309448773</v>
      </c>
      <c r="R21" s="27">
        <f t="shared" ref="R21:R84" ca="1" si="5">J21-$J$3</f>
        <v>-3794.9545630343155</v>
      </c>
      <c r="S21" s="7"/>
      <c r="T21" s="28">
        <f t="shared" ref="T21:T84" ca="1" si="6">Q21/$J$7</f>
        <v>-0.225703225589409</v>
      </c>
      <c r="U21" s="27">
        <f t="shared" ref="U21:U84" ca="1" si="7">R21/$J$6</f>
        <v>-0.98304747139246718</v>
      </c>
      <c r="V21" s="7"/>
      <c r="W21" s="28">
        <f t="shared" ref="W21:W84" ca="1" si="8">(T21-U21*SIN(-$J$11*PI()/180))/(COS(-$J$11*PI()/180))</f>
        <v>-0.22088870853692921</v>
      </c>
      <c r="X21" s="27">
        <f ca="1">MOD(ATAN2(U21,W21)*180/PI()-$J$9+360,360)</f>
        <v>4.9372103257227309</v>
      </c>
      <c r="Y21" s="7"/>
      <c r="Z21" s="28">
        <f>360/40000*B21+Z20</f>
        <v>5.2469999999999999</v>
      </c>
      <c r="AA21" s="27">
        <f t="shared" ref="AA21:AA84" si="9">Z21*PI()/180</f>
        <v>9.1577425852142472E-2</v>
      </c>
      <c r="AB21" s="7"/>
      <c r="AC21" s="28">
        <f t="shared" ca="1" si="0"/>
        <v>-0.309789674277269</v>
      </c>
      <c r="AD21" s="27">
        <f t="shared" ref="AD21:AD83" ca="1" si="10">INDIRECT("AC"&amp;AE21)-AC21</f>
        <v>4.3337780865907227E-2</v>
      </c>
      <c r="AE21" s="7">
        <v>148</v>
      </c>
    </row>
    <row r="22" spans="1:31" s="26" customFormat="1" x14ac:dyDescent="0.25">
      <c r="A22" s="26">
        <v>2</v>
      </c>
      <c r="B22" s="26">
        <v>645</v>
      </c>
      <c r="C22" s="26">
        <v>13848</v>
      </c>
      <c r="D22" s="26">
        <v>11423</v>
      </c>
      <c r="E22" s="26">
        <v>12649</v>
      </c>
      <c r="F22" s="26">
        <v>15093</v>
      </c>
      <c r="G22" s="27"/>
      <c r="H22" s="7"/>
      <c r="I22" s="28">
        <f t="shared" si="1"/>
        <v>1199</v>
      </c>
      <c r="J22" s="27">
        <f t="shared" si="1"/>
        <v>-3670</v>
      </c>
      <c r="K22" s="7"/>
      <c r="L22" s="171">
        <f t="shared" si="2"/>
        <v>-0.30988001850431135</v>
      </c>
      <c r="M22" s="27">
        <f t="shared" ca="1" si="3"/>
        <v>1.1055331562333432E-4</v>
      </c>
      <c r="N22" s="44"/>
      <c r="O22" s="44"/>
      <c r="P22" s="7"/>
      <c r="Q22" s="28">
        <f t="shared" ca="1" si="4"/>
        <v>1256.2732430944877</v>
      </c>
      <c r="R22" s="27">
        <f t="shared" ca="1" si="5"/>
        <v>-3681.9545630343155</v>
      </c>
      <c r="S22" s="7"/>
      <c r="T22" s="28">
        <f t="shared" ca="1" si="6"/>
        <v>-0.32506433670048851</v>
      </c>
      <c r="U22" s="27">
        <f t="shared" ca="1" si="7"/>
        <v>-0.95377587869689362</v>
      </c>
      <c r="V22" s="7"/>
      <c r="W22" s="28">
        <f t="shared" ca="1" si="8"/>
        <v>-0.32039445218489226</v>
      </c>
      <c r="X22" s="27">
        <f t="shared" ref="X22:X83" ca="1" si="11">MOD(ATAN2(U22,W22)*180/PI()-$J$9+360,360)</f>
        <v>10.841643446885996</v>
      </c>
      <c r="Y22" s="7"/>
      <c r="Z22" s="28">
        <f t="shared" ref="Z22:Z85" si="12">360/40000*B22+Z21</f>
        <v>11.052</v>
      </c>
      <c r="AA22" s="27">
        <f t="shared" si="9"/>
        <v>0.19289378893041331</v>
      </c>
      <c r="AB22" s="7"/>
      <c r="AC22" s="28">
        <f t="shared" ca="1" si="0"/>
        <v>-0.21035655311400348</v>
      </c>
      <c r="AD22" s="27">
        <f t="shared" ca="1" si="10"/>
        <v>-3.9836182134003195E-2</v>
      </c>
      <c r="AE22" s="7">
        <v>147</v>
      </c>
    </row>
    <row r="23" spans="1:31" s="26" customFormat="1" x14ac:dyDescent="0.25">
      <c r="A23" s="26">
        <v>3</v>
      </c>
      <c r="B23" s="26">
        <v>630</v>
      </c>
      <c r="C23" s="26">
        <v>14022</v>
      </c>
      <c r="D23" s="26">
        <v>11494</v>
      </c>
      <c r="E23" s="26">
        <v>12469</v>
      </c>
      <c r="F23" s="26">
        <v>15022</v>
      </c>
      <c r="G23" s="27"/>
      <c r="H23" s="7"/>
      <c r="I23" s="28">
        <f t="shared" si="1"/>
        <v>1553</v>
      </c>
      <c r="J23" s="27">
        <f t="shared" si="1"/>
        <v>-3528</v>
      </c>
      <c r="K23" s="7"/>
      <c r="L23" s="171">
        <f t="shared" si="2"/>
        <v>-0.40229933621277458</v>
      </c>
      <c r="M23" s="27">
        <f t="shared" ca="1" si="3"/>
        <v>9.7515457883652317E-5</v>
      </c>
      <c r="N23" s="44"/>
      <c r="O23" s="44"/>
      <c r="P23" s="7"/>
      <c r="Q23" s="28">
        <f t="shared" ca="1" si="4"/>
        <v>1610.2732430944877</v>
      </c>
      <c r="R23" s="27">
        <f t="shared" ca="1" si="5"/>
        <v>-3539.9545630343155</v>
      </c>
      <c r="S23" s="7"/>
      <c r="T23" s="28">
        <f t="shared" ca="1" si="6"/>
        <v>-0.41666286100601491</v>
      </c>
      <c r="U23" s="27">
        <f t="shared" ca="1" si="7"/>
        <v>-0.91699210734493397</v>
      </c>
      <c r="V23" s="7"/>
      <c r="W23" s="28">
        <f t="shared" ca="1" si="8"/>
        <v>-0.41217432775118373</v>
      </c>
      <c r="X23" s="27">
        <f t="shared" ca="1" si="11"/>
        <v>16.47651161735223</v>
      </c>
      <c r="Y23" s="7"/>
      <c r="Z23" s="28">
        <f t="shared" si="12"/>
        <v>16.722000000000001</v>
      </c>
      <c r="AA23" s="27">
        <f t="shared" si="9"/>
        <v>0.2918539575184918</v>
      </c>
      <c r="AB23" s="7"/>
      <c r="AC23" s="28">
        <f t="shared" ca="1" si="0"/>
        <v>-0.24548838264777118</v>
      </c>
      <c r="AD23" s="27">
        <f t="shared" ca="1" si="10"/>
        <v>-7.0418111803054018E-2</v>
      </c>
      <c r="AE23" s="7">
        <v>146</v>
      </c>
    </row>
    <row r="24" spans="1:31" s="26" customFormat="1" x14ac:dyDescent="0.25">
      <c r="A24" s="26">
        <v>4</v>
      </c>
      <c r="B24" s="26">
        <v>623</v>
      </c>
      <c r="C24" s="26">
        <v>14202</v>
      </c>
      <c r="D24" s="26">
        <v>11585</v>
      </c>
      <c r="E24" s="26">
        <v>12310</v>
      </c>
      <c r="F24" s="26">
        <v>14941</v>
      </c>
      <c r="G24" s="27"/>
      <c r="H24" s="7"/>
      <c r="I24" s="28">
        <f t="shared" si="1"/>
        <v>1892</v>
      </c>
      <c r="J24" s="27">
        <f t="shared" si="1"/>
        <v>-3356</v>
      </c>
      <c r="K24" s="7"/>
      <c r="L24" s="171">
        <f t="shared" si="2"/>
        <v>-0.48982378296738077</v>
      </c>
      <c r="M24" s="27">
        <f t="shared" ca="1" si="3"/>
        <v>1.0582569477723247E-4</v>
      </c>
      <c r="N24" s="44"/>
      <c r="O24" s="44"/>
      <c r="P24" s="7"/>
      <c r="Q24" s="28">
        <f t="shared" ca="1" si="4"/>
        <v>1949.2732430944877</v>
      </c>
      <c r="R24" s="27">
        <f t="shared" ca="1" si="5"/>
        <v>-3367.9545630343155</v>
      </c>
      <c r="S24" s="7"/>
      <c r="T24" s="28">
        <f t="shared" ca="1" si="6"/>
        <v>-0.50438009190876476</v>
      </c>
      <c r="U24" s="27">
        <f t="shared" ca="1" si="7"/>
        <v>-0.87243711669326451</v>
      </c>
      <c r="V24" s="7"/>
      <c r="W24" s="28">
        <f t="shared" ca="1" si="8"/>
        <v>-0.5001109446156311</v>
      </c>
      <c r="X24" s="27">
        <f t="shared" ca="1" si="11"/>
        <v>22.096119791444266</v>
      </c>
      <c r="Y24" s="7"/>
      <c r="Z24" s="28">
        <f t="shared" si="12"/>
        <v>22.329000000000001</v>
      </c>
      <c r="AA24" s="27">
        <f t="shared" si="9"/>
        <v>0.38971456867781384</v>
      </c>
      <c r="AB24" s="7"/>
      <c r="AC24" s="28">
        <f t="shared" ca="1" si="0"/>
        <v>-0.23288020855573421</v>
      </c>
      <c r="AD24" s="27">
        <f t="shared" ca="1" si="10"/>
        <v>8.7145684231124676E-3</v>
      </c>
      <c r="AE24" s="7">
        <v>145</v>
      </c>
    </row>
    <row r="25" spans="1:31" s="26" customFormat="1" x14ac:dyDescent="0.25">
      <c r="A25" s="26">
        <v>5</v>
      </c>
      <c r="B25" s="26">
        <v>644</v>
      </c>
      <c r="C25" s="26">
        <v>14367</v>
      </c>
      <c r="D25" s="26">
        <v>11696</v>
      </c>
      <c r="E25" s="26">
        <v>12143</v>
      </c>
      <c r="F25" s="26">
        <v>14837</v>
      </c>
      <c r="G25" s="27"/>
      <c r="H25" s="7"/>
      <c r="I25" s="28">
        <f t="shared" si="1"/>
        <v>2224</v>
      </c>
      <c r="J25" s="27">
        <f t="shared" si="1"/>
        <v>-3141</v>
      </c>
      <c r="K25" s="7"/>
      <c r="L25" s="171">
        <f t="shared" si="2"/>
        <v>-0.57536218245409265</v>
      </c>
      <c r="M25" s="27">
        <f t="shared" ca="1" si="3"/>
        <v>1.1943583284360212E-4</v>
      </c>
      <c r="N25" s="44"/>
      <c r="O25" s="44"/>
      <c r="P25" s="7"/>
      <c r="Q25" s="28">
        <f t="shared" ca="1" si="4"/>
        <v>2281.2732430944875</v>
      </c>
      <c r="R25" s="27">
        <f t="shared" ca="1" si="5"/>
        <v>-3152.9545630343155</v>
      </c>
      <c r="S25" s="7"/>
      <c r="T25" s="28">
        <f t="shared" ca="1" si="6"/>
        <v>-0.5902860525568856</v>
      </c>
      <c r="U25" s="27">
        <f t="shared" ca="1" si="7"/>
        <v>-0.81674337837867761</v>
      </c>
      <c r="V25" s="7"/>
      <c r="W25" s="28">
        <f t="shared" ca="1" si="8"/>
        <v>-0.58629085267711623</v>
      </c>
      <c r="X25" s="27">
        <f t="shared" ca="1" si="11"/>
        <v>27.945590286234619</v>
      </c>
      <c r="Y25" s="7"/>
      <c r="Z25" s="28">
        <f t="shared" si="12"/>
        <v>28.125</v>
      </c>
      <c r="AA25" s="27">
        <f t="shared" si="9"/>
        <v>0.49087385212340517</v>
      </c>
      <c r="AB25" s="7"/>
      <c r="AC25" s="28">
        <f t="shared" ca="1" si="0"/>
        <v>-0.17940971376538073</v>
      </c>
      <c r="AD25" s="27">
        <f t="shared" ca="1" si="10"/>
        <v>7.0107339287382331E-2</v>
      </c>
      <c r="AE25" s="7">
        <v>144</v>
      </c>
    </row>
    <row r="26" spans="1:31" s="26" customFormat="1" x14ac:dyDescent="0.25">
      <c r="A26" s="26">
        <v>6</v>
      </c>
      <c r="B26" s="26">
        <v>609</v>
      </c>
      <c r="C26" s="26">
        <v>14512</v>
      </c>
      <c r="D26" s="26">
        <v>11811</v>
      </c>
      <c r="E26" s="26">
        <v>11999</v>
      </c>
      <c r="F26" s="26">
        <v>14720</v>
      </c>
      <c r="G26" s="27"/>
      <c r="H26" s="7"/>
      <c r="I26" s="28">
        <f t="shared" si="1"/>
        <v>2513</v>
      </c>
      <c r="J26" s="27">
        <f t="shared" si="1"/>
        <v>-2909</v>
      </c>
      <c r="K26" s="7"/>
      <c r="L26" s="171">
        <f t="shared" si="2"/>
        <v>-0.65085372440281031</v>
      </c>
      <c r="M26" s="27">
        <f t="shared" ca="1" si="3"/>
        <v>1.105044089461981E-4</v>
      </c>
      <c r="N26" s="44"/>
      <c r="O26" s="44"/>
      <c r="P26" s="7"/>
      <c r="Q26" s="28">
        <f t="shared" ca="1" si="4"/>
        <v>2570.2732430944875</v>
      </c>
      <c r="R26" s="27">
        <f t="shared" ca="1" si="5"/>
        <v>-2920.9545630343155</v>
      </c>
      <c r="S26" s="7"/>
      <c r="T26" s="28">
        <f t="shared" ca="1" si="6"/>
        <v>-0.66506563878371361</v>
      </c>
      <c r="U26" s="27">
        <f t="shared" ca="1" si="7"/>
        <v>-0.75664594912758854</v>
      </c>
      <c r="V26" s="7"/>
      <c r="W26" s="28">
        <f t="shared" ca="1" si="8"/>
        <v>-0.66136583213371747</v>
      </c>
      <c r="X26" s="27">
        <f t="shared" ca="1" si="11"/>
        <v>33.429219566230017</v>
      </c>
      <c r="Y26" s="7"/>
      <c r="Z26" s="28">
        <f t="shared" si="12"/>
        <v>33.606000000000002</v>
      </c>
      <c r="AA26" s="27">
        <f t="shared" si="9"/>
        <v>0.58653534842521438</v>
      </c>
      <c r="AB26" s="7"/>
      <c r="AC26" s="28">
        <f t="shared" ca="1" si="0"/>
        <v>-0.17678043376998431</v>
      </c>
      <c r="AD26" s="27">
        <f t="shared" ca="1" si="10"/>
        <v>1.2216350102747242E-2</v>
      </c>
      <c r="AE26" s="7">
        <v>143</v>
      </c>
    </row>
    <row r="27" spans="1:31" s="26" customFormat="1" x14ac:dyDescent="0.25">
      <c r="A27" s="26">
        <v>7</v>
      </c>
      <c r="B27" s="26">
        <v>610</v>
      </c>
      <c r="C27" s="26">
        <v>14636</v>
      </c>
      <c r="D27" s="26">
        <v>11931</v>
      </c>
      <c r="E27" s="26">
        <v>11857</v>
      </c>
      <c r="F27" s="26">
        <v>14583</v>
      </c>
      <c r="G27" s="27"/>
      <c r="H27" s="7"/>
      <c r="I27" s="28">
        <f t="shared" si="1"/>
        <v>2779</v>
      </c>
      <c r="J27" s="27">
        <f t="shared" si="1"/>
        <v>-2652</v>
      </c>
      <c r="K27" s="7"/>
      <c r="L27" s="171">
        <f t="shared" si="2"/>
        <v>-0.72050270134465932</v>
      </c>
      <c r="M27" s="27">
        <f t="shared" ca="1" si="3"/>
        <v>1.0036947382037604E-4</v>
      </c>
      <c r="N27" s="44"/>
      <c r="O27" s="44"/>
      <c r="P27" s="7"/>
      <c r="Q27" s="28">
        <f t="shared" ca="1" si="4"/>
        <v>2836.2732430944875</v>
      </c>
      <c r="R27" s="27">
        <f t="shared" ca="1" si="5"/>
        <v>-2663.9545630343155</v>
      </c>
      <c r="S27" s="7"/>
      <c r="T27" s="28">
        <f t="shared" ca="1" si="6"/>
        <v>-0.73389390845961766</v>
      </c>
      <c r="U27" s="27">
        <f t="shared" ca="1" si="7"/>
        <v>-0.69007250379340801</v>
      </c>
      <c r="V27" s="7"/>
      <c r="W27" s="28">
        <f t="shared" ca="1" si="8"/>
        <v>-0.73052115800326578</v>
      </c>
      <c r="X27" s="27">
        <f t="shared" ca="1" si="11"/>
        <v>38.904248314223878</v>
      </c>
      <c r="Y27" s="7"/>
      <c r="Z27" s="28">
        <f t="shared" si="12"/>
        <v>39.096000000000004</v>
      </c>
      <c r="AA27" s="27">
        <f t="shared" si="9"/>
        <v>0.6823539243597031</v>
      </c>
      <c r="AB27" s="7"/>
      <c r="AC27" s="28">
        <f t="shared" ca="1" si="0"/>
        <v>-0.19175168577612567</v>
      </c>
      <c r="AD27" s="27">
        <f t="shared" ca="1" si="10"/>
        <v>3.1217282592436391E-2</v>
      </c>
      <c r="AE27" s="7">
        <v>142</v>
      </c>
    </row>
    <row r="28" spans="1:31" s="26" customFormat="1" x14ac:dyDescent="0.25">
      <c r="A28" s="26">
        <v>8</v>
      </c>
      <c r="B28" s="26">
        <v>612</v>
      </c>
      <c r="C28" s="26">
        <v>14757</v>
      </c>
      <c r="D28" s="26">
        <v>12075</v>
      </c>
      <c r="E28" s="26">
        <v>11735</v>
      </c>
      <c r="F28" s="26">
        <v>14435</v>
      </c>
      <c r="G28" s="27"/>
      <c r="H28" s="7"/>
      <c r="I28" s="28">
        <f t="shared" si="1"/>
        <v>3022</v>
      </c>
      <c r="J28" s="27">
        <f t="shared" si="1"/>
        <v>-2360</v>
      </c>
      <c r="K28" s="7"/>
      <c r="L28" s="171">
        <f t="shared" si="2"/>
        <v>-0.78373681971162057</v>
      </c>
      <c r="M28" s="27">
        <f t="shared" ca="1" si="3"/>
        <v>1.0065515639857411E-4</v>
      </c>
      <c r="N28" s="44"/>
      <c r="O28" s="44"/>
      <c r="P28" s="7"/>
      <c r="Q28" s="28">
        <f t="shared" ca="1" si="4"/>
        <v>3079.2732430944875</v>
      </c>
      <c r="R28" s="27">
        <f t="shared" ca="1" si="5"/>
        <v>-2371.9545630343155</v>
      </c>
      <c r="S28" s="7"/>
      <c r="T28" s="28">
        <f t="shared" ca="1" si="6"/>
        <v>-0.79677086158459764</v>
      </c>
      <c r="U28" s="27">
        <f t="shared" ca="1" si="7"/>
        <v>-0.61443263594289932</v>
      </c>
      <c r="V28" s="7"/>
      <c r="W28" s="28">
        <f t="shared" ca="1" si="8"/>
        <v>-0.7937695240528525</v>
      </c>
      <c r="X28" s="27">
        <f t="shared" ca="1" si="11"/>
        <v>44.530947776197763</v>
      </c>
      <c r="Y28" s="7"/>
      <c r="Z28" s="28">
        <f t="shared" si="12"/>
        <v>44.604000000000006</v>
      </c>
      <c r="AA28" s="27">
        <f t="shared" si="9"/>
        <v>0.77848665955955088</v>
      </c>
      <c r="AB28" s="7"/>
      <c r="AC28" s="28">
        <f t="shared" ca="1" si="0"/>
        <v>-7.3052223802243077E-2</v>
      </c>
      <c r="AD28" s="27">
        <f t="shared" ca="1" si="10"/>
        <v>-0.16987155591688463</v>
      </c>
      <c r="AE28" s="7">
        <v>141</v>
      </c>
    </row>
    <row r="29" spans="1:31" s="26" customFormat="1" x14ac:dyDescent="0.25">
      <c r="A29" s="26">
        <v>9</v>
      </c>
      <c r="B29" s="26">
        <v>634</v>
      </c>
      <c r="C29" s="26">
        <v>14884</v>
      </c>
      <c r="D29" s="26">
        <v>12241</v>
      </c>
      <c r="E29" s="26">
        <v>11632</v>
      </c>
      <c r="F29" s="26">
        <v>14288</v>
      </c>
      <c r="G29" s="27"/>
      <c r="H29" s="7"/>
      <c r="I29" s="28">
        <f t="shared" si="1"/>
        <v>3252</v>
      </c>
      <c r="J29" s="27">
        <f t="shared" si="1"/>
        <v>-2047</v>
      </c>
      <c r="K29" s="7"/>
      <c r="L29" s="171">
        <f t="shared" si="2"/>
        <v>-0.84160505885132897</v>
      </c>
      <c r="M29" s="27">
        <f t="shared" ca="1" si="3"/>
        <v>1.4582156828290142E-4</v>
      </c>
      <c r="N29" s="44"/>
      <c r="O29" s="44"/>
      <c r="P29" s="7"/>
      <c r="Q29" s="28">
        <f t="shared" ca="1" si="4"/>
        <v>3309.2732430944875</v>
      </c>
      <c r="R29" s="27">
        <f t="shared" ca="1" si="5"/>
        <v>-2058.9545630343155</v>
      </c>
      <c r="S29" s="7"/>
      <c r="T29" s="28">
        <f t="shared" ca="1" si="6"/>
        <v>-0.856284027093838</v>
      </c>
      <c r="U29" s="27">
        <f t="shared" ca="1" si="7"/>
        <v>-0.53335291458259382</v>
      </c>
      <c r="V29" s="7"/>
      <c r="W29" s="28">
        <f t="shared" ca="1" si="8"/>
        <v>-0.85368071901062881</v>
      </c>
      <c r="X29" s="27">
        <f t="shared" ca="1" si="11"/>
        <v>50.277454035029677</v>
      </c>
      <c r="Y29" s="7"/>
      <c r="Z29" s="28">
        <f t="shared" si="12"/>
        <v>50.31</v>
      </c>
      <c r="AA29" s="27">
        <f t="shared" si="9"/>
        <v>0.8780751466783473</v>
      </c>
      <c r="AB29" s="7"/>
      <c r="AC29" s="28">
        <f t="shared" ca="1" si="0"/>
        <v>-3.2545964970324803E-2</v>
      </c>
      <c r="AD29" s="27">
        <f t="shared" ca="1" si="10"/>
        <v>-7.183842761426007E-2</v>
      </c>
      <c r="AE29" s="7">
        <v>140</v>
      </c>
    </row>
    <row r="30" spans="1:31" s="26" customFormat="1" x14ac:dyDescent="0.25">
      <c r="A30" s="26">
        <v>10</v>
      </c>
      <c r="B30" s="26">
        <v>630</v>
      </c>
      <c r="C30" s="26">
        <v>14964</v>
      </c>
      <c r="D30" s="26">
        <v>12411</v>
      </c>
      <c r="E30" s="26">
        <v>11539</v>
      </c>
      <c r="F30" s="26">
        <v>14118</v>
      </c>
      <c r="G30" s="27"/>
      <c r="H30" s="7"/>
      <c r="I30" s="28">
        <f t="shared" si="1"/>
        <v>3425</v>
      </c>
      <c r="J30" s="27">
        <f t="shared" si="1"/>
        <v>-1707</v>
      </c>
      <c r="K30" s="7"/>
      <c r="L30" s="171">
        <f t="shared" si="2"/>
        <v>-0.8908479973285004</v>
      </c>
      <c r="M30" s="27">
        <f t="shared" ca="1" si="3"/>
        <v>6.4466411469141856E-5</v>
      </c>
      <c r="N30" s="44"/>
      <c r="O30" s="44"/>
      <c r="P30" s="7"/>
      <c r="Q30" s="28">
        <f t="shared" ca="1" si="4"/>
        <v>3482.2732430944875</v>
      </c>
      <c r="R30" s="27">
        <f t="shared" ca="1" si="5"/>
        <v>-1718.9545630343157</v>
      </c>
      <c r="S30" s="7"/>
      <c r="T30" s="28">
        <f t="shared" ca="1" si="6"/>
        <v>-0.90104827767252738</v>
      </c>
      <c r="U30" s="27">
        <f t="shared" ca="1" si="7"/>
        <v>-0.4452790958525496</v>
      </c>
      <c r="V30" s="7"/>
      <c r="W30" s="28">
        <f t="shared" ca="1" si="8"/>
        <v>-0.89887709512770186</v>
      </c>
      <c r="X30" s="27">
        <f t="shared" ca="1" si="11"/>
        <v>55.920747511055822</v>
      </c>
      <c r="Y30" s="7"/>
      <c r="Z30" s="28">
        <f t="shared" si="12"/>
        <v>55.980000000000004</v>
      </c>
      <c r="AA30" s="27">
        <f t="shared" si="9"/>
        <v>0.97703531526642584</v>
      </c>
      <c r="AB30" s="7"/>
      <c r="AC30" s="28">
        <f t="shared" ca="1" si="0"/>
        <v>-5.9252488944181891E-2</v>
      </c>
      <c r="AD30" s="27">
        <f t="shared" ca="1" si="10"/>
        <v>7.9271609977190849E-2</v>
      </c>
      <c r="AE30" s="7">
        <v>139</v>
      </c>
    </row>
    <row r="31" spans="1:31" s="26" customFormat="1" x14ac:dyDescent="0.25">
      <c r="A31" s="26">
        <v>11</v>
      </c>
      <c r="B31" s="26">
        <v>636</v>
      </c>
      <c r="C31" s="26">
        <v>15041</v>
      </c>
      <c r="D31" s="26">
        <v>12578</v>
      </c>
      <c r="E31" s="26">
        <v>11457</v>
      </c>
      <c r="F31" s="26">
        <v>13933</v>
      </c>
      <c r="G31" s="27"/>
      <c r="H31" s="7"/>
      <c r="I31" s="28">
        <f t="shared" si="1"/>
        <v>3584</v>
      </c>
      <c r="J31" s="27">
        <f t="shared" si="1"/>
        <v>-1355</v>
      </c>
      <c r="K31" s="7"/>
      <c r="L31" s="171">
        <f t="shared" si="2"/>
        <v>-0.93171658503498811</v>
      </c>
      <c r="M31" s="27">
        <f t="shared" ca="1" si="3"/>
        <v>7.6554357945738248E-5</v>
      </c>
      <c r="N31" s="44"/>
      <c r="O31" s="44"/>
      <c r="P31" s="7"/>
      <c r="Q31" s="28">
        <f t="shared" ca="1" si="4"/>
        <v>3641.2732430944875</v>
      </c>
      <c r="R31" s="27">
        <f t="shared" ca="1" si="5"/>
        <v>-1366.9545630343157</v>
      </c>
      <c r="S31" s="7"/>
      <c r="T31" s="28">
        <f t="shared" ca="1" si="6"/>
        <v>-0.94218998774195883</v>
      </c>
      <c r="U31" s="27">
        <f t="shared" ca="1" si="7"/>
        <v>-0.35409678940262135</v>
      </c>
      <c r="V31" s="7"/>
      <c r="W31" s="28">
        <f t="shared" ca="1" si="8"/>
        <v>-0.94046611976237438</v>
      </c>
      <c r="X31" s="27">
        <f t="shared" ca="1" si="11"/>
        <v>61.641343952709576</v>
      </c>
      <c r="Y31" s="7"/>
      <c r="Z31" s="28">
        <f t="shared" si="12"/>
        <v>61.704000000000001</v>
      </c>
      <c r="AA31" s="27">
        <f t="shared" si="9"/>
        <v>1.0769379616505812</v>
      </c>
      <c r="AB31" s="7"/>
      <c r="AC31" s="28">
        <f t="shared" ca="1" si="0"/>
        <v>-6.265604729042451E-2</v>
      </c>
      <c r="AD31" s="27">
        <f t="shared" ca="1" si="10"/>
        <v>7.3600440875544848E-2</v>
      </c>
      <c r="AE31" s="7">
        <v>138</v>
      </c>
    </row>
    <row r="32" spans="1:31" s="26" customFormat="1" x14ac:dyDescent="0.25">
      <c r="A32" s="26">
        <v>12</v>
      </c>
      <c r="B32" s="26">
        <v>628</v>
      </c>
      <c r="C32" s="26">
        <v>15096</v>
      </c>
      <c r="D32" s="26">
        <v>12760</v>
      </c>
      <c r="E32" s="26">
        <v>11395</v>
      </c>
      <c r="F32" s="26">
        <v>13745</v>
      </c>
      <c r="G32" s="27"/>
      <c r="H32" s="7"/>
      <c r="I32" s="28">
        <f t="shared" si="1"/>
        <v>3701</v>
      </c>
      <c r="J32" s="27">
        <f t="shared" si="1"/>
        <v>-985</v>
      </c>
      <c r="K32" s="7"/>
      <c r="L32" s="171">
        <f t="shared" si="2"/>
        <v>-0.96295576721363085</v>
      </c>
      <c r="M32" s="27">
        <f t="shared" ca="1" si="3"/>
        <v>6.8136340281187396E-5</v>
      </c>
      <c r="N32" s="44"/>
      <c r="O32" s="44"/>
      <c r="P32" s="7"/>
      <c r="Q32" s="28">
        <f t="shared" ca="1" si="4"/>
        <v>3758.2732430944875</v>
      </c>
      <c r="R32" s="27">
        <f t="shared" ca="1" si="5"/>
        <v>-996.95456303431558</v>
      </c>
      <c r="S32" s="7"/>
      <c r="T32" s="28">
        <f t="shared" ca="1" si="6"/>
        <v>-0.97246407628361586</v>
      </c>
      <c r="U32" s="27">
        <f t="shared" ca="1" si="7"/>
        <v>-0.25825175137286721</v>
      </c>
      <c r="V32" s="7"/>
      <c r="W32" s="28">
        <f t="shared" ca="1" si="8"/>
        <v>-0.97121024116907995</v>
      </c>
      <c r="X32" s="27">
        <f t="shared" ca="1" si="11"/>
        <v>67.38252083869537</v>
      </c>
      <c r="Y32" s="7"/>
      <c r="Z32" s="28">
        <f t="shared" si="12"/>
        <v>67.355999999999995</v>
      </c>
      <c r="AA32" s="27">
        <f t="shared" si="9"/>
        <v>1.1755839709733005</v>
      </c>
      <c r="AB32" s="7"/>
      <c r="AC32" s="28">
        <f t="shared" ca="1" si="0"/>
        <v>2.6520838695375915E-2</v>
      </c>
      <c r="AD32" s="27">
        <f t="shared" ca="1" si="10"/>
        <v>-1.4380948402376248E-2</v>
      </c>
      <c r="AE32" s="7">
        <v>137</v>
      </c>
    </row>
    <row r="33" spans="1:31" s="26" customFormat="1" x14ac:dyDescent="0.25">
      <c r="A33" s="26">
        <v>13</v>
      </c>
      <c r="B33" s="26">
        <v>635</v>
      </c>
      <c r="C33" s="26">
        <v>15131</v>
      </c>
      <c r="D33" s="26">
        <v>12946</v>
      </c>
      <c r="E33" s="26">
        <v>11363</v>
      </c>
      <c r="F33" s="26">
        <v>13564</v>
      </c>
      <c r="G33" s="27"/>
      <c r="H33" s="7"/>
      <c r="I33" s="28">
        <f t="shared" si="1"/>
        <v>3768</v>
      </c>
      <c r="J33" s="27">
        <f t="shared" si="1"/>
        <v>-618</v>
      </c>
      <c r="K33" s="7"/>
      <c r="L33" s="171">
        <f t="shared" si="2"/>
        <v>-0.98502217883672161</v>
      </c>
      <c r="M33" s="27">
        <f t="shared" ca="1" si="3"/>
        <v>1.5924693607676989E-5</v>
      </c>
      <c r="N33" s="44"/>
      <c r="O33" s="44"/>
      <c r="P33" s="7"/>
      <c r="Q33" s="28">
        <f t="shared" ca="1" si="4"/>
        <v>3825.2732430944875</v>
      </c>
      <c r="R33" s="27">
        <f t="shared" ca="1" si="5"/>
        <v>-629.95456303431558</v>
      </c>
      <c r="S33" s="7"/>
      <c r="T33" s="28">
        <f t="shared" ca="1" si="6"/>
        <v>-0.98980052014935105</v>
      </c>
      <c r="U33" s="27">
        <f t="shared" ca="1" si="7"/>
        <v>-0.16318383527308408</v>
      </c>
      <c r="V33" s="7"/>
      <c r="W33" s="28">
        <f t="shared" ca="1" si="8"/>
        <v>-0.98901275443526337</v>
      </c>
      <c r="X33" s="27">
        <f t="shared" ca="1" si="11"/>
        <v>72.904101844685954</v>
      </c>
      <c r="Y33" s="7"/>
      <c r="Z33" s="28">
        <f t="shared" si="12"/>
        <v>73.070999999999998</v>
      </c>
      <c r="AA33" s="27">
        <f t="shared" si="9"/>
        <v>1.2753295377247764</v>
      </c>
      <c r="AB33" s="7"/>
      <c r="AC33" s="28">
        <f t="shared" ca="1" si="0"/>
        <v>-0.16689815531404406</v>
      </c>
      <c r="AD33" s="27">
        <f t="shared" ca="1" si="10"/>
        <v>0.17561743834382071</v>
      </c>
      <c r="AE33" s="7">
        <v>136</v>
      </c>
    </row>
    <row r="34" spans="1:31" s="26" customFormat="1" x14ac:dyDescent="0.25">
      <c r="A34" s="26">
        <v>14</v>
      </c>
      <c r="B34" s="26">
        <v>622</v>
      </c>
      <c r="C34" s="26">
        <v>15157</v>
      </c>
      <c r="D34" s="26">
        <v>13135</v>
      </c>
      <c r="E34" s="26">
        <v>11335</v>
      </c>
      <c r="F34" s="26">
        <v>13371</v>
      </c>
      <c r="G34" s="27"/>
      <c r="H34" s="7"/>
      <c r="I34" s="28">
        <f t="shared" si="1"/>
        <v>3822</v>
      </c>
      <c r="J34" s="27">
        <f t="shared" si="1"/>
        <v>-236</v>
      </c>
      <c r="K34" s="7"/>
      <c r="L34" s="171">
        <f t="shared" si="2"/>
        <v>-0.99714442017522231</v>
      </c>
      <c r="M34" s="27">
        <f t="shared" ca="1" si="3"/>
        <v>4.0019037327085349E-5</v>
      </c>
      <c r="N34" s="44"/>
      <c r="O34" s="44"/>
      <c r="P34" s="7"/>
      <c r="Q34" s="28">
        <f t="shared" ca="1" si="4"/>
        <v>3879.2732430944875</v>
      </c>
      <c r="R34" s="27">
        <f t="shared" ca="1" si="5"/>
        <v>-247.95456303431564</v>
      </c>
      <c r="S34" s="7"/>
      <c r="T34" s="28">
        <f t="shared" ca="1" si="6"/>
        <v>-1.0037731763993467</v>
      </c>
      <c r="U34" s="27">
        <f t="shared" ca="1" si="7"/>
        <v>-6.4230309523446064E-2</v>
      </c>
      <c r="V34" s="7"/>
      <c r="W34" s="28">
        <f t="shared" ca="1" si="8"/>
        <v>-1.0034704803493817</v>
      </c>
      <c r="X34" s="27">
        <f t="shared" ca="1" si="11"/>
        <v>78.610900771319564</v>
      </c>
      <c r="Y34" s="7"/>
      <c r="Z34" s="28">
        <f t="shared" si="12"/>
        <v>78.668999999999997</v>
      </c>
      <c r="AA34" s="27">
        <f t="shared" si="9"/>
        <v>1.373033069251419</v>
      </c>
      <c r="AB34" s="7"/>
      <c r="AC34" s="28">
        <f t="shared" ca="1" si="0"/>
        <v>-5.8099228680433157E-2</v>
      </c>
      <c r="AD34" s="27">
        <f t="shared" ca="1" si="10"/>
        <v>3.5046404416064547E-2</v>
      </c>
      <c r="AE34" s="7">
        <v>135</v>
      </c>
    </row>
    <row r="35" spans="1:31" s="26" customFormat="1" x14ac:dyDescent="0.25">
      <c r="A35" s="26">
        <v>15</v>
      </c>
      <c r="B35" s="26">
        <v>605</v>
      </c>
      <c r="C35" s="26">
        <v>15169</v>
      </c>
      <c r="D35" s="26">
        <v>13333</v>
      </c>
      <c r="E35" s="26">
        <v>11342</v>
      </c>
      <c r="F35" s="26">
        <v>13202</v>
      </c>
      <c r="G35" s="27"/>
      <c r="H35" s="7"/>
      <c r="I35" s="28">
        <f t="shared" si="1"/>
        <v>3827</v>
      </c>
      <c r="J35" s="27">
        <f t="shared" si="1"/>
        <v>131</v>
      </c>
      <c r="K35" s="7"/>
      <c r="L35" s="171">
        <f t="shared" si="2"/>
        <v>-0.99981099145459573</v>
      </c>
      <c r="M35" s="27">
        <f t="shared" ca="1" si="3"/>
        <v>2.936697156183243E-5</v>
      </c>
      <c r="N35" s="44"/>
      <c r="O35" s="44"/>
      <c r="P35" s="7"/>
      <c r="Q35" s="28">
        <f t="shared" ca="1" si="4"/>
        <v>3884.2732430944875</v>
      </c>
      <c r="R35" s="27">
        <f t="shared" ca="1" si="5"/>
        <v>119.04543696568436</v>
      </c>
      <c r="S35" s="7"/>
      <c r="T35" s="28">
        <f t="shared" ca="1" si="6"/>
        <v>-1.0050669408669388</v>
      </c>
      <c r="U35" s="27">
        <f t="shared" ca="1" si="7"/>
        <v>3.0837606576337065E-2</v>
      </c>
      <c r="V35" s="7"/>
      <c r="W35" s="28">
        <f t="shared" ca="1" si="8"/>
        <v>-1.005230121602676</v>
      </c>
      <c r="X35" s="27">
        <f t="shared" ca="1" si="11"/>
        <v>84.030423373722101</v>
      </c>
      <c r="Y35" s="7"/>
      <c r="Z35" s="28">
        <f t="shared" si="12"/>
        <v>84.11399999999999</v>
      </c>
      <c r="AA35" s="27">
        <f t="shared" si="9"/>
        <v>1.4680662470225103</v>
      </c>
      <c r="AB35" s="7"/>
      <c r="AC35" s="28">
        <f t="shared" ca="1" si="0"/>
        <v>-8.3576626277888977E-2</v>
      </c>
      <c r="AD35" s="27">
        <f t="shared" ca="1" si="10"/>
        <v>4.7211799986413894E-2</v>
      </c>
      <c r="AE35" s="7">
        <v>134</v>
      </c>
    </row>
    <row r="36" spans="1:31" s="26" customFormat="1" x14ac:dyDescent="0.25">
      <c r="A36" s="26">
        <v>16</v>
      </c>
      <c r="B36" s="26">
        <v>606</v>
      </c>
      <c r="C36" s="26">
        <v>15138</v>
      </c>
      <c r="D36" s="26">
        <v>13502</v>
      </c>
      <c r="E36" s="26">
        <v>11348</v>
      </c>
      <c r="F36" s="26">
        <v>13003</v>
      </c>
      <c r="G36" s="27"/>
      <c r="H36" s="7"/>
      <c r="I36" s="28">
        <f t="shared" si="1"/>
        <v>3790</v>
      </c>
      <c r="J36" s="27">
        <f t="shared" si="1"/>
        <v>499</v>
      </c>
      <c r="K36" s="7"/>
      <c r="L36" s="171">
        <f t="shared" si="2"/>
        <v>-0.99343680368124176</v>
      </c>
      <c r="M36" s="27">
        <f t="shared" ca="1" si="3"/>
        <v>7.2171562145109903E-6</v>
      </c>
      <c r="N36" s="44"/>
      <c r="O36" s="44"/>
      <c r="P36" s="7"/>
      <c r="Q36" s="28">
        <f t="shared" ca="1" si="4"/>
        <v>3847.2732430944875</v>
      </c>
      <c r="R36" s="27">
        <f t="shared" ca="1" si="5"/>
        <v>487.04543696568436</v>
      </c>
      <c r="S36" s="7"/>
      <c r="T36" s="28">
        <f t="shared" ca="1" si="6"/>
        <v>-0.99549308380675661</v>
      </c>
      <c r="U36" s="27">
        <f t="shared" ca="1" si="7"/>
        <v>0.12616456331944387</v>
      </c>
      <c r="V36" s="7"/>
      <c r="W36" s="28">
        <f t="shared" ca="1" si="8"/>
        <v>-0.99612328022394803</v>
      </c>
      <c r="X36" s="27">
        <f t="shared" ca="1" si="11"/>
        <v>89.491697722908214</v>
      </c>
      <c r="Y36" s="7"/>
      <c r="Z36" s="28">
        <f t="shared" si="12"/>
        <v>89.567999999999984</v>
      </c>
      <c r="AA36" s="27">
        <f t="shared" si="9"/>
        <v>1.5632565044262807</v>
      </c>
      <c r="AB36" s="7"/>
      <c r="AC36" s="28">
        <f t="shared" ca="1" si="0"/>
        <v>-7.6302277091770065E-2</v>
      </c>
      <c r="AD36" s="27">
        <f t="shared" ca="1" si="10"/>
        <v>3.4637874480694109E-2</v>
      </c>
      <c r="AE36" s="7">
        <v>133</v>
      </c>
    </row>
    <row r="37" spans="1:31" s="26" customFormat="1" x14ac:dyDescent="0.25">
      <c r="A37" s="26">
        <v>17</v>
      </c>
      <c r="B37" s="26">
        <v>630</v>
      </c>
      <c r="C37" s="26">
        <v>15118</v>
      </c>
      <c r="D37" s="26">
        <v>13702</v>
      </c>
      <c r="E37" s="26">
        <v>11389</v>
      </c>
      <c r="F37" s="26">
        <v>12825</v>
      </c>
      <c r="G37" s="27"/>
      <c r="H37" s="7"/>
      <c r="I37" s="28">
        <f t="shared" si="1"/>
        <v>3729</v>
      </c>
      <c r="J37" s="27">
        <f t="shared" si="1"/>
        <v>877</v>
      </c>
      <c r="K37" s="7"/>
      <c r="L37" s="171">
        <f t="shared" si="2"/>
        <v>-0.97727552341701773</v>
      </c>
      <c r="M37" s="27">
        <f t="shared" ca="1" si="3"/>
        <v>1.2556145554898653E-5</v>
      </c>
      <c r="N37" s="44"/>
      <c r="O37" s="44"/>
      <c r="P37" s="7"/>
      <c r="Q37" s="28">
        <f t="shared" ca="1" si="4"/>
        <v>3786.2732430944875</v>
      </c>
      <c r="R37" s="27">
        <f t="shared" ca="1" si="5"/>
        <v>865.04543696568442</v>
      </c>
      <c r="S37" s="7"/>
      <c r="T37" s="28">
        <f t="shared" ca="1" si="6"/>
        <v>-0.97970915730213204</v>
      </c>
      <c r="U37" s="27">
        <f t="shared" ca="1" si="7"/>
        <v>0.22408192649578726</v>
      </c>
      <c r="V37" s="7"/>
      <c r="W37" s="28">
        <f t="shared" ca="1" si="8"/>
        <v>-0.98081898860732208</v>
      </c>
      <c r="X37" s="27">
        <f t="shared" ca="1" si="11"/>
        <v>95.142459788481688</v>
      </c>
      <c r="Y37" s="7"/>
      <c r="Z37" s="28">
        <f t="shared" si="12"/>
        <v>95.237999999999985</v>
      </c>
      <c r="AA37" s="27">
        <f t="shared" si="9"/>
        <v>1.6622166730143593</v>
      </c>
      <c r="AB37" s="7"/>
      <c r="AC37" s="28">
        <f t="shared" ca="1" si="0"/>
        <v>-9.5540211518297724E-2</v>
      </c>
      <c r="AD37" s="27">
        <f t="shared" ca="1" si="10"/>
        <v>1.4529730037935451E-2</v>
      </c>
      <c r="AE37" s="7">
        <v>132</v>
      </c>
    </row>
    <row r="38" spans="1:31" s="26" customFormat="1" x14ac:dyDescent="0.25">
      <c r="A38" s="26">
        <v>18</v>
      </c>
      <c r="B38" s="26">
        <v>637</v>
      </c>
      <c r="C38" s="26">
        <v>15058</v>
      </c>
      <c r="D38" s="26">
        <v>13885</v>
      </c>
      <c r="E38" s="26">
        <v>11438</v>
      </c>
      <c r="F38" s="26">
        <v>12635</v>
      </c>
      <c r="G38" s="27"/>
      <c r="H38" s="7"/>
      <c r="I38" s="28">
        <f t="shared" si="1"/>
        <v>3620</v>
      </c>
      <c r="J38" s="27">
        <f t="shared" si="1"/>
        <v>1250</v>
      </c>
      <c r="K38" s="7"/>
      <c r="L38" s="171">
        <f t="shared" si="2"/>
        <v>-0.95121280202200076</v>
      </c>
      <c r="M38" s="27">
        <f t="shared" ca="1" si="3"/>
        <v>3.5166003495304411E-6</v>
      </c>
      <c r="N38" s="44"/>
      <c r="O38" s="44"/>
      <c r="P38" s="7"/>
      <c r="Q38" s="28">
        <f t="shared" ca="1" si="4"/>
        <v>3677.2732430944875</v>
      </c>
      <c r="R38" s="27">
        <f t="shared" ca="1" si="5"/>
        <v>1238.0454369656843</v>
      </c>
      <c r="S38" s="7"/>
      <c r="T38" s="28">
        <f t="shared" ca="1" si="6"/>
        <v>-0.95150509190862254</v>
      </c>
      <c r="U38" s="27">
        <f t="shared" ca="1" si="7"/>
        <v>0.32070408645551229</v>
      </c>
      <c r="V38" s="7"/>
      <c r="W38" s="28">
        <f t="shared" ca="1" si="8"/>
        <v>-0.95308806209717178</v>
      </c>
      <c r="X38" s="27">
        <f t="shared" ca="1" si="11"/>
        <v>100.87084641838595</v>
      </c>
      <c r="Y38" s="7"/>
      <c r="Z38" s="28">
        <f t="shared" si="12"/>
        <v>100.97099999999999</v>
      </c>
      <c r="AA38" s="27">
        <f t="shared" si="9"/>
        <v>1.762276399031194</v>
      </c>
      <c r="AB38" s="7"/>
      <c r="AC38" s="28">
        <f t="shared" ca="1" si="0"/>
        <v>-0.10015358161403753</v>
      </c>
      <c r="AD38" s="27">
        <f t="shared" ca="1" si="10"/>
        <v>4.1297436254126296E-2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14992</v>
      </c>
      <c r="D39" s="26">
        <v>14068</v>
      </c>
      <c r="E39" s="26">
        <v>11512</v>
      </c>
      <c r="F39" s="26">
        <v>12459</v>
      </c>
      <c r="G39" s="27"/>
      <c r="H39" s="7"/>
      <c r="I39" s="28">
        <f t="shared" si="1"/>
        <v>3480</v>
      </c>
      <c r="J39" s="27">
        <f t="shared" si="1"/>
        <v>1609</v>
      </c>
      <c r="K39" s="7"/>
      <c r="L39" s="171">
        <f t="shared" si="2"/>
        <v>-0.91626487848463423</v>
      </c>
      <c r="M39" s="27">
        <f t="shared" ca="1" si="3"/>
        <v>1.1089139276449714E-6</v>
      </c>
      <c r="N39" s="44"/>
      <c r="O39" s="44"/>
      <c r="P39" s="7"/>
      <c r="Q39" s="28">
        <f t="shared" ca="1" si="4"/>
        <v>3537.2732430944875</v>
      </c>
      <c r="R39" s="27">
        <f t="shared" ca="1" si="5"/>
        <v>1597.0454369656843</v>
      </c>
      <c r="S39" s="7"/>
      <c r="T39" s="28">
        <f t="shared" ca="1" si="6"/>
        <v>-0.91527968681604144</v>
      </c>
      <c r="U39" s="27">
        <f t="shared" ca="1" si="7"/>
        <v>0.41369967740870617</v>
      </c>
      <c r="V39" s="7"/>
      <c r="W39" s="28">
        <f t="shared" ca="1" si="8"/>
        <v>-0.91731792830664882</v>
      </c>
      <c r="X39" s="27">
        <f t="shared" ca="1" si="11"/>
        <v>106.54812147582652</v>
      </c>
      <c r="Y39" s="7"/>
      <c r="Z39" s="28">
        <f t="shared" si="12"/>
        <v>106.61399999999999</v>
      </c>
      <c r="AA39" s="27">
        <f t="shared" si="9"/>
        <v>1.8607653287212345</v>
      </c>
      <c r="AB39" s="7"/>
      <c r="AC39" s="28">
        <f t="shared" ca="1" si="0"/>
        <v>-6.587852417347051E-2</v>
      </c>
      <c r="AD39" s="27">
        <f t="shared" ca="1" si="10"/>
        <v>-4.7971383963570702E-2</v>
      </c>
      <c r="AE39" s="7">
        <v>130</v>
      </c>
    </row>
    <row r="40" spans="1:31" s="26" customFormat="1" x14ac:dyDescent="0.25">
      <c r="A40" s="26">
        <v>20</v>
      </c>
      <c r="B40" s="26">
        <v>635</v>
      </c>
      <c r="C40" s="26">
        <v>14902</v>
      </c>
      <c r="D40" s="26">
        <v>14236</v>
      </c>
      <c r="E40" s="26">
        <v>11599</v>
      </c>
      <c r="F40" s="26">
        <v>12285</v>
      </c>
      <c r="G40" s="27"/>
      <c r="H40" s="7"/>
      <c r="I40" s="28">
        <f t="shared" si="1"/>
        <v>3303</v>
      </c>
      <c r="J40" s="27">
        <f t="shared" si="1"/>
        <v>1951</v>
      </c>
      <c r="K40" s="7"/>
      <c r="L40" s="171">
        <f t="shared" si="2"/>
        <v>-0.87182146202047828</v>
      </c>
      <c r="M40" s="27">
        <f t="shared" ca="1" si="3"/>
        <v>1.7103691906137271E-8</v>
      </c>
      <c r="N40" s="44"/>
      <c r="O40" s="44"/>
      <c r="P40" s="7"/>
      <c r="Q40" s="28">
        <f t="shared" ca="1" si="4"/>
        <v>3360.2732430944875</v>
      </c>
      <c r="R40" s="27">
        <f t="shared" ca="1" si="5"/>
        <v>1939.0454369656843</v>
      </c>
      <c r="S40" s="7"/>
      <c r="T40" s="28">
        <f t="shared" ca="1" si="6"/>
        <v>-0.86948042466327824</v>
      </c>
      <c r="U40" s="27">
        <f t="shared" ca="1" si="7"/>
        <v>0.50229157742539776</v>
      </c>
      <c r="V40" s="7"/>
      <c r="W40" s="28">
        <f t="shared" ca="1" si="8"/>
        <v>-0.87195224310437858</v>
      </c>
      <c r="X40" s="27">
        <f t="shared" ca="1" si="11"/>
        <v>112.21756823526499</v>
      </c>
      <c r="Y40" s="7"/>
      <c r="Z40" s="28">
        <f t="shared" si="12"/>
        <v>112.32899999999999</v>
      </c>
      <c r="AA40" s="27">
        <f t="shared" si="9"/>
        <v>1.9605108954727102</v>
      </c>
      <c r="AB40" s="7"/>
      <c r="AC40" s="28">
        <f t="shared" ca="1" si="0"/>
        <v>-0.11143176473500205</v>
      </c>
      <c r="AD40" s="27">
        <f t="shared" ca="1" si="10"/>
        <v>4.2273967119527356E-2</v>
      </c>
      <c r="AE40" s="7">
        <v>129</v>
      </c>
    </row>
    <row r="41" spans="1:31" s="26" customFormat="1" x14ac:dyDescent="0.25">
      <c r="A41" s="26">
        <v>21</v>
      </c>
      <c r="B41" s="26">
        <v>629</v>
      </c>
      <c r="C41" s="26">
        <v>14796</v>
      </c>
      <c r="D41" s="26">
        <v>14398</v>
      </c>
      <c r="E41" s="26">
        <v>11706</v>
      </c>
      <c r="F41" s="26">
        <v>12124</v>
      </c>
      <c r="G41" s="27"/>
      <c r="H41" s="7"/>
      <c r="I41" s="28">
        <f t="shared" si="1"/>
        <v>3090</v>
      </c>
      <c r="J41" s="27">
        <f t="shared" si="1"/>
        <v>2274</v>
      </c>
      <c r="K41" s="7"/>
      <c r="L41" s="171">
        <f t="shared" si="2"/>
        <v>-0.81925213978534639</v>
      </c>
      <c r="M41" s="27">
        <f t="shared" ca="1" si="3"/>
        <v>4.0196883603137469E-6</v>
      </c>
      <c r="N41" s="44"/>
      <c r="O41" s="44"/>
      <c r="P41" s="7"/>
      <c r="Q41" s="28">
        <f t="shared" ca="1" si="4"/>
        <v>3147.2732430944875</v>
      </c>
      <c r="R41" s="27">
        <f t="shared" ca="1" si="5"/>
        <v>2262.0454369656845</v>
      </c>
      <c r="S41" s="7"/>
      <c r="T41" s="28">
        <f t="shared" ca="1" si="6"/>
        <v>-0.81436605834385134</v>
      </c>
      <c r="U41" s="27">
        <f t="shared" ca="1" si="7"/>
        <v>0.58596170521893998</v>
      </c>
      <c r="V41" s="7"/>
      <c r="W41" s="28">
        <f t="shared" ca="1" si="8"/>
        <v>-0.81724722373715042</v>
      </c>
      <c r="X41" s="27">
        <f t="shared" ca="1" si="11"/>
        <v>117.91361488973985</v>
      </c>
      <c r="Y41" s="7"/>
      <c r="Z41" s="28">
        <f t="shared" si="12"/>
        <v>117.99</v>
      </c>
      <c r="AA41" s="27">
        <f t="shared" si="9"/>
        <v>2.0593139844281092</v>
      </c>
      <c r="AB41" s="7"/>
      <c r="AC41" s="28">
        <f t="shared" ca="1" si="0"/>
        <v>-7.6385110260147826E-2</v>
      </c>
      <c r="AD41" s="27">
        <f t="shared" ca="1" si="10"/>
        <v>7.5919481728831784E-2</v>
      </c>
      <c r="AE41" s="7">
        <v>128</v>
      </c>
    </row>
    <row r="42" spans="1:31" s="26" customFormat="1" x14ac:dyDescent="0.25">
      <c r="A42" s="26">
        <v>22</v>
      </c>
      <c r="B42" s="26">
        <v>616</v>
      </c>
      <c r="C42" s="26">
        <v>14672</v>
      </c>
      <c r="D42" s="26">
        <v>14542</v>
      </c>
      <c r="E42" s="26">
        <v>11817</v>
      </c>
      <c r="F42" s="26">
        <v>11972</v>
      </c>
      <c r="G42" s="27"/>
      <c r="H42" s="7"/>
      <c r="I42" s="28">
        <f t="shared" si="1"/>
        <v>2855</v>
      </c>
      <c r="J42" s="27">
        <f t="shared" si="1"/>
        <v>2570</v>
      </c>
      <c r="K42" s="7"/>
      <c r="L42" s="171">
        <f t="shared" si="2"/>
        <v>-0.76002044150885884</v>
      </c>
      <c r="M42" s="27">
        <f t="shared" ca="1" si="3"/>
        <v>1.0272937257204584E-5</v>
      </c>
      <c r="N42" s="44"/>
      <c r="O42" s="44"/>
      <c r="P42" s="7"/>
      <c r="Q42" s="28">
        <f t="shared" ca="1" si="4"/>
        <v>2912.2732430944875</v>
      </c>
      <c r="R42" s="27">
        <f t="shared" ca="1" si="5"/>
        <v>2558.0454369656845</v>
      </c>
      <c r="S42" s="7"/>
      <c r="T42" s="28">
        <f t="shared" ca="1" si="6"/>
        <v>-0.75355912836701877</v>
      </c>
      <c r="U42" s="27">
        <f t="shared" ca="1" si="7"/>
        <v>0.66263773564274331</v>
      </c>
      <c r="V42" s="7"/>
      <c r="W42" s="28">
        <f t="shared" ca="1" si="8"/>
        <v>-0.75681529919420187</v>
      </c>
      <c r="X42" s="27">
        <f t="shared" ca="1" si="11"/>
        <v>123.47741789746271</v>
      </c>
      <c r="Y42" s="7"/>
      <c r="Z42" s="28">
        <f t="shared" si="12"/>
        <v>123.53399999999999</v>
      </c>
      <c r="AA42" s="27">
        <f t="shared" si="9"/>
        <v>2.1560750381586749</v>
      </c>
      <c r="AB42" s="7"/>
      <c r="AC42" s="28">
        <f t="shared" ca="1" si="0"/>
        <v>-5.6582102537277024E-2</v>
      </c>
      <c r="AD42" s="27">
        <f t="shared" ca="1" si="10"/>
        <v>7.9133023594607721E-2</v>
      </c>
      <c r="AE42" s="7">
        <v>127</v>
      </c>
    </row>
    <row r="43" spans="1:31" s="26" customFormat="1" x14ac:dyDescent="0.25">
      <c r="A43" s="26">
        <v>23</v>
      </c>
      <c r="B43" s="26">
        <v>604</v>
      </c>
      <c r="C43" s="26">
        <v>14548</v>
      </c>
      <c r="D43" s="26">
        <v>14678</v>
      </c>
      <c r="E43" s="26">
        <v>11955</v>
      </c>
      <c r="F43" s="26">
        <v>11846</v>
      </c>
      <c r="G43" s="27"/>
      <c r="H43" s="7"/>
      <c r="I43" s="28">
        <f t="shared" si="1"/>
        <v>2593</v>
      </c>
      <c r="J43" s="27">
        <f t="shared" si="1"/>
        <v>2832</v>
      </c>
      <c r="K43" s="7"/>
      <c r="L43" s="171">
        <f t="shared" si="2"/>
        <v>-0.69503492065821781</v>
      </c>
      <c r="M43" s="27">
        <f t="shared" ca="1" si="3"/>
        <v>3.227508833030606E-5</v>
      </c>
      <c r="N43" s="44"/>
      <c r="O43" s="44"/>
      <c r="P43" s="7"/>
      <c r="Q43" s="28">
        <f t="shared" ca="1" si="4"/>
        <v>2650.2732430944875</v>
      </c>
      <c r="R43" s="27">
        <f t="shared" ca="1" si="5"/>
        <v>2820.0454369656845</v>
      </c>
      <c r="S43" s="7"/>
      <c r="T43" s="28">
        <f t="shared" ca="1" si="6"/>
        <v>-0.68576587026518854</v>
      </c>
      <c r="U43" s="27">
        <f t="shared" ca="1" si="7"/>
        <v>0.73050638419354208</v>
      </c>
      <c r="V43" s="7"/>
      <c r="W43" s="28">
        <f t="shared" ca="1" si="8"/>
        <v>-0.68935380383752964</v>
      </c>
      <c r="X43" s="27">
        <f t="shared" ca="1" si="11"/>
        <v>128.93347255047365</v>
      </c>
      <c r="Y43" s="7"/>
      <c r="Z43" s="28">
        <f t="shared" si="12"/>
        <v>128.97</v>
      </c>
      <c r="AA43" s="27">
        <f t="shared" si="9"/>
        <v>2.2509511362970867</v>
      </c>
      <c r="AB43" s="7"/>
      <c r="AC43" s="28">
        <f t="shared" ca="1" si="0"/>
        <v>-3.6527449526346345E-2</v>
      </c>
      <c r="AD43" s="27">
        <f t="shared" ca="1" si="10"/>
        <v>2.3559547174755835E-2</v>
      </c>
      <c r="AE43" s="7">
        <v>126</v>
      </c>
    </row>
    <row r="44" spans="1:31" s="26" customFormat="1" x14ac:dyDescent="0.25">
      <c r="A44" s="26">
        <v>24</v>
      </c>
      <c r="B44" s="26">
        <v>619</v>
      </c>
      <c r="C44" s="26">
        <v>14397</v>
      </c>
      <c r="D44" s="26">
        <v>14796</v>
      </c>
      <c r="E44" s="26">
        <v>12092</v>
      </c>
      <c r="F44" s="26">
        <v>11715</v>
      </c>
      <c r="G44" s="27"/>
      <c r="H44" s="7"/>
      <c r="I44" s="28">
        <f t="shared" si="1"/>
        <v>2305</v>
      </c>
      <c r="J44" s="27">
        <f t="shared" si="1"/>
        <v>3081</v>
      </c>
      <c r="K44" s="7"/>
      <c r="L44" s="171">
        <f t="shared" si="2"/>
        <v>-0.62195445464972077</v>
      </c>
      <c r="M44" s="27">
        <f t="shared" ca="1" si="3"/>
        <v>4.6325775113547641E-5</v>
      </c>
      <c r="N44" s="44"/>
      <c r="O44" s="44"/>
      <c r="P44" s="7"/>
      <c r="Q44" s="28">
        <f t="shared" ca="1" si="4"/>
        <v>2362.2732430944875</v>
      </c>
      <c r="R44" s="27">
        <f t="shared" ca="1" si="5"/>
        <v>3069.0454369656845</v>
      </c>
      <c r="S44" s="7"/>
      <c r="T44" s="28">
        <f t="shared" ca="1" si="6"/>
        <v>-0.61124503693187893</v>
      </c>
      <c r="U44" s="27">
        <f t="shared" ca="1" si="7"/>
        <v>0.79500750438113343</v>
      </c>
      <c r="V44" s="7"/>
      <c r="W44" s="28">
        <f t="shared" ca="1" si="8"/>
        <v>-0.61514815057823324</v>
      </c>
      <c r="X44" s="27">
        <f t="shared" ca="1" si="11"/>
        <v>134.54189007849868</v>
      </c>
      <c r="Y44" s="7"/>
      <c r="Z44" s="28">
        <f t="shared" si="12"/>
        <v>134.541</v>
      </c>
      <c r="AA44" s="27">
        <f t="shared" si="9"/>
        <v>2.3481834289256911</v>
      </c>
      <c r="AB44" s="7"/>
      <c r="AC44" s="28">
        <f t="shared" ca="1" si="0"/>
        <v>8.9007849868494304E-4</v>
      </c>
      <c r="AD44" s="27">
        <f t="shared" ca="1" si="10"/>
        <v>3.3204523576898737E-2</v>
      </c>
      <c r="AE44" s="7">
        <v>125</v>
      </c>
    </row>
    <row r="45" spans="1:31" s="26" customFormat="1" x14ac:dyDescent="0.25">
      <c r="A45" s="26">
        <v>25</v>
      </c>
      <c r="B45" s="26">
        <v>625</v>
      </c>
      <c r="C45" s="26">
        <v>14243</v>
      </c>
      <c r="D45" s="26">
        <v>14913</v>
      </c>
      <c r="E45" s="26">
        <v>12250</v>
      </c>
      <c r="F45" s="26">
        <v>11603</v>
      </c>
      <c r="G45" s="27"/>
      <c r="H45" s="7"/>
      <c r="I45" s="28">
        <f t="shared" si="1"/>
        <v>1993</v>
      </c>
      <c r="J45" s="27">
        <f t="shared" si="1"/>
        <v>3310</v>
      </c>
      <c r="K45" s="7"/>
      <c r="L45" s="171">
        <f t="shared" si="2"/>
        <v>-0.5422069171391688</v>
      </c>
      <c r="M45" s="27">
        <f t="shared" ca="1" si="3"/>
        <v>5.6249270393428577E-5</v>
      </c>
      <c r="N45" s="44"/>
      <c r="O45" s="44"/>
      <c r="P45" s="7"/>
      <c r="Q45" s="28">
        <f t="shared" ca="1" si="4"/>
        <v>2050.2732430944875</v>
      </c>
      <c r="R45" s="27">
        <f t="shared" ca="1" si="5"/>
        <v>3298.0454369656845</v>
      </c>
      <c r="S45" s="7"/>
      <c r="T45" s="28">
        <f t="shared" ca="1" si="6"/>
        <v>-0.53051413415412674</v>
      </c>
      <c r="U45" s="27">
        <f t="shared" ca="1" si="7"/>
        <v>0.85432781170225147</v>
      </c>
      <c r="V45" s="7"/>
      <c r="W45" s="28">
        <f t="shared" ca="1" si="8"/>
        <v>-0.53470696577976462</v>
      </c>
      <c r="X45" s="27">
        <f t="shared" ca="1" si="11"/>
        <v>140.23166316315553</v>
      </c>
      <c r="Y45" s="7"/>
      <c r="Z45" s="28">
        <f t="shared" si="12"/>
        <v>140.166</v>
      </c>
      <c r="AA45" s="27">
        <f t="shared" si="9"/>
        <v>2.4463581993503718</v>
      </c>
      <c r="AB45" s="7"/>
      <c r="AC45" s="28">
        <f t="shared" ca="1" si="0"/>
        <v>6.5663163155534221E-2</v>
      </c>
      <c r="AD45" s="27">
        <f t="shared" ca="1" si="10"/>
        <v>-5.2495701866661193E-2</v>
      </c>
      <c r="AE45" s="7">
        <v>124</v>
      </c>
    </row>
    <row r="46" spans="1:31" s="26" customFormat="1" x14ac:dyDescent="0.25">
      <c r="A46" s="26">
        <v>26</v>
      </c>
      <c r="B46" s="26">
        <v>633</v>
      </c>
      <c r="C46" s="26">
        <v>14073</v>
      </c>
      <c r="D46" s="26">
        <v>14999</v>
      </c>
      <c r="E46" s="26">
        <v>12418</v>
      </c>
      <c r="F46" s="26">
        <v>11505</v>
      </c>
      <c r="G46" s="27"/>
      <c r="H46" s="7"/>
      <c r="I46" s="28">
        <f t="shared" si="1"/>
        <v>1655</v>
      </c>
      <c r="J46" s="27">
        <f t="shared" si="1"/>
        <v>3494</v>
      </c>
      <c r="K46" s="7"/>
      <c r="L46" s="171">
        <f t="shared" si="2"/>
        <v>-0.4561196865535137</v>
      </c>
      <c r="M46" s="27">
        <f t="shared" ca="1" si="3"/>
        <v>7.4626853123444068E-5</v>
      </c>
      <c r="N46" s="44"/>
      <c r="O46" s="44"/>
      <c r="P46" s="7"/>
      <c r="Q46" s="28">
        <f t="shared" ca="1" si="4"/>
        <v>1712.2732430944877</v>
      </c>
      <c r="R46" s="27">
        <f t="shared" ca="1" si="5"/>
        <v>3482.0454369656845</v>
      </c>
      <c r="S46" s="7"/>
      <c r="T46" s="28">
        <f t="shared" ca="1" si="6"/>
        <v>-0.44305565614489539</v>
      </c>
      <c r="U46" s="27">
        <f t="shared" ca="1" si="7"/>
        <v>0.90199129007380485</v>
      </c>
      <c r="V46" s="7"/>
      <c r="W46" s="28">
        <f t="shared" ca="1" si="8"/>
        <v>-0.44748100302397958</v>
      </c>
      <c r="X46" s="27">
        <f t="shared" ca="1" si="11"/>
        <v>145.88713369743937</v>
      </c>
      <c r="Y46" s="7"/>
      <c r="Z46" s="28">
        <f t="shared" si="12"/>
        <v>145.863</v>
      </c>
      <c r="AA46" s="27">
        <f t="shared" si="9"/>
        <v>2.5457896068364887</v>
      </c>
      <c r="AB46" s="7"/>
      <c r="AC46" s="28">
        <f t="shared" ca="1" si="0"/>
        <v>2.4133697439367552E-2</v>
      </c>
      <c r="AD46" s="27">
        <f t="shared" ca="1" si="10"/>
        <v>4.2118681611498232E-3</v>
      </c>
      <c r="AE46" s="7">
        <v>123</v>
      </c>
    </row>
    <row r="47" spans="1:31" s="26" customFormat="1" x14ac:dyDescent="0.25">
      <c r="A47" s="26">
        <v>27</v>
      </c>
      <c r="B47" s="26">
        <v>633</v>
      </c>
      <c r="C47" s="26">
        <v>13893</v>
      </c>
      <c r="D47" s="26">
        <v>15077</v>
      </c>
      <c r="E47" s="26">
        <v>12592</v>
      </c>
      <c r="F47" s="26">
        <v>11428</v>
      </c>
      <c r="G47" s="27"/>
      <c r="H47" s="7"/>
      <c r="I47" s="28">
        <f t="shared" si="1"/>
        <v>1301</v>
      </c>
      <c r="J47" s="27">
        <f t="shared" si="1"/>
        <v>3649</v>
      </c>
      <c r="K47" s="7"/>
      <c r="L47" s="171">
        <f t="shared" si="2"/>
        <v>-0.36552669494682899</v>
      </c>
      <c r="M47" s="27">
        <f t="shared" ca="1" si="3"/>
        <v>8.927533532943806E-5</v>
      </c>
      <c r="N47" s="44"/>
      <c r="O47" s="44"/>
      <c r="P47" s="7"/>
      <c r="Q47" s="28">
        <f t="shared" ca="1" si="4"/>
        <v>1358.2732430944877</v>
      </c>
      <c r="R47" s="27">
        <f t="shared" ca="1" si="5"/>
        <v>3637.0454369656845</v>
      </c>
      <c r="S47" s="7"/>
      <c r="T47" s="28">
        <f t="shared" ca="1" si="6"/>
        <v>-0.351457131839369</v>
      </c>
      <c r="U47" s="27">
        <f t="shared" ca="1" si="7"/>
        <v>0.94214258978897214</v>
      </c>
      <c r="V47" s="7"/>
      <c r="W47" s="28">
        <f t="shared" ca="1" si="8"/>
        <v>-0.35607813234030317</v>
      </c>
      <c r="X47" s="27">
        <f t="shared" ca="1" si="11"/>
        <v>151.56946504882831</v>
      </c>
      <c r="Y47" s="7"/>
      <c r="Z47" s="28">
        <f t="shared" si="12"/>
        <v>151.56</v>
      </c>
      <c r="AA47" s="27">
        <f t="shared" si="9"/>
        <v>2.645221014322606</v>
      </c>
      <c r="AB47" s="7"/>
      <c r="AC47" s="28">
        <f t="shared" ca="1" si="0"/>
        <v>9.4650488283036793E-3</v>
      </c>
      <c r="AD47" s="27">
        <f t="shared" ca="1" si="10"/>
        <v>8.0885711303494645E-2</v>
      </c>
      <c r="AE47" s="7">
        <v>122</v>
      </c>
    </row>
    <row r="48" spans="1:31" s="26" customFormat="1" x14ac:dyDescent="0.25">
      <c r="A48" s="26">
        <v>28</v>
      </c>
      <c r="B48" s="26">
        <v>628</v>
      </c>
      <c r="C48" s="26">
        <v>13706</v>
      </c>
      <c r="D48" s="26">
        <v>15136</v>
      </c>
      <c r="E48" s="26">
        <v>12775</v>
      </c>
      <c r="F48" s="26">
        <v>11368</v>
      </c>
      <c r="G48" s="27"/>
      <c r="H48" s="7"/>
      <c r="I48" s="28">
        <f t="shared" si="1"/>
        <v>931</v>
      </c>
      <c r="J48" s="27">
        <f t="shared" si="1"/>
        <v>3768</v>
      </c>
      <c r="K48" s="7"/>
      <c r="L48" s="171">
        <f t="shared" si="2"/>
        <v>-0.27207871460496558</v>
      </c>
      <c r="M48" s="27">
        <f t="shared" ca="1" si="3"/>
        <v>1.3431063474358409E-4</v>
      </c>
      <c r="N48" s="44"/>
      <c r="O48" s="44"/>
      <c r="P48" s="7"/>
      <c r="Q48" s="28">
        <f t="shared" ca="1" si="4"/>
        <v>988.27324309448773</v>
      </c>
      <c r="R48" s="27">
        <f t="shared" ca="1" si="5"/>
        <v>3756.0454369656845</v>
      </c>
      <c r="S48" s="7"/>
      <c r="T48" s="28">
        <f t="shared" ca="1" si="6"/>
        <v>-0.2557185612375476</v>
      </c>
      <c r="U48" s="27">
        <f t="shared" ca="1" si="7"/>
        <v>0.97296842634448766</v>
      </c>
      <c r="V48" s="7"/>
      <c r="W48" s="28">
        <f t="shared" ca="1" si="8"/>
        <v>-0.26048946809177137</v>
      </c>
      <c r="X48" s="27">
        <f t="shared" ca="1" si="11"/>
        <v>157.28520583704949</v>
      </c>
      <c r="Y48" s="7"/>
      <c r="Z48" s="28">
        <f t="shared" si="12"/>
        <v>157.21199999999999</v>
      </c>
      <c r="AA48" s="27">
        <f t="shared" si="9"/>
        <v>2.7438670236453251</v>
      </c>
      <c r="AB48" s="7"/>
      <c r="AC48" s="28">
        <f t="shared" ca="1" si="0"/>
        <v>7.3205837049499678E-2</v>
      </c>
      <c r="AD48" s="27">
        <f t="shared" ca="1" si="10"/>
        <v>-3.5181537928821172E-2</v>
      </c>
      <c r="AE48" s="7">
        <v>121</v>
      </c>
    </row>
    <row r="49" spans="1:31" s="26" customFormat="1" x14ac:dyDescent="0.25">
      <c r="A49" s="26">
        <v>29</v>
      </c>
      <c r="B49" s="26">
        <v>632</v>
      </c>
      <c r="C49" s="26">
        <v>13527</v>
      </c>
      <c r="D49" s="26">
        <v>15175</v>
      </c>
      <c r="E49" s="26">
        <v>12962</v>
      </c>
      <c r="F49" s="26">
        <v>11326</v>
      </c>
      <c r="G49" s="27"/>
      <c r="H49" s="7"/>
      <c r="I49" s="28">
        <f t="shared" si="1"/>
        <v>565</v>
      </c>
      <c r="J49" s="27">
        <f t="shared" si="1"/>
        <v>3849</v>
      </c>
      <c r="K49" s="7"/>
      <c r="L49" s="171">
        <f t="shared" si="2"/>
        <v>-0.17536672609198747</v>
      </c>
      <c r="M49" s="27">
        <f t="shared" ca="1" si="3"/>
        <v>8.9853992060877195E-5</v>
      </c>
      <c r="N49" s="44"/>
      <c r="O49" s="44"/>
      <c r="P49" s="7"/>
      <c r="Q49" s="28">
        <f t="shared" ca="1" si="4"/>
        <v>622.27324309448773</v>
      </c>
      <c r="R49" s="27">
        <f t="shared" ca="1" si="5"/>
        <v>3837.0454369656845</v>
      </c>
      <c r="S49" s="7"/>
      <c r="T49" s="28">
        <f t="shared" ca="1" si="6"/>
        <v>-0.16101500220979995</v>
      </c>
      <c r="U49" s="27">
        <f t="shared" ca="1" si="7"/>
        <v>0.99395071845370409</v>
      </c>
      <c r="V49" s="7"/>
      <c r="W49" s="28">
        <f t="shared" ca="1" si="8"/>
        <v>-0.16588759152912377</v>
      </c>
      <c r="X49" s="27">
        <f t="shared" ca="1" si="11"/>
        <v>162.79812926016189</v>
      </c>
      <c r="Y49" s="7"/>
      <c r="Z49" s="28">
        <f t="shared" si="12"/>
        <v>162.89999999999998</v>
      </c>
      <c r="AA49" s="27">
        <f t="shared" si="9"/>
        <v>2.8431413514987622</v>
      </c>
      <c r="AB49" s="7"/>
      <c r="AC49" s="28">
        <f t="shared" ca="1" si="0"/>
        <v>-0.10187073983809114</v>
      </c>
      <c r="AD49" s="27">
        <f t="shared" ca="1" si="10"/>
        <v>0.15516356147605848</v>
      </c>
      <c r="AE49" s="7">
        <v>120</v>
      </c>
    </row>
    <row r="50" spans="1:31" s="26" customFormat="1" x14ac:dyDescent="0.25">
      <c r="A50" s="26">
        <v>30</v>
      </c>
      <c r="B50" s="26">
        <v>622</v>
      </c>
      <c r="C50" s="26">
        <v>13338</v>
      </c>
      <c r="D50" s="26">
        <v>15206</v>
      </c>
      <c r="E50" s="26">
        <v>13157</v>
      </c>
      <c r="F50" s="26">
        <v>11313</v>
      </c>
      <c r="G50" s="27"/>
      <c r="H50" s="7"/>
      <c r="I50" s="28">
        <f t="shared" si="1"/>
        <v>181</v>
      </c>
      <c r="J50" s="27">
        <f t="shared" si="1"/>
        <v>3893</v>
      </c>
      <c r="K50" s="7"/>
      <c r="L50" s="171">
        <f t="shared" si="2"/>
        <v>-7.8493894659725727E-2</v>
      </c>
      <c r="M50" s="27">
        <f t="shared" ca="1" si="3"/>
        <v>1.4191372299919032E-4</v>
      </c>
      <c r="N50" s="44"/>
      <c r="O50" s="44"/>
      <c r="P50" s="7"/>
      <c r="Q50" s="28">
        <f t="shared" ca="1" si="4"/>
        <v>238.27324309448767</v>
      </c>
      <c r="R50" s="27">
        <f t="shared" ca="1" si="5"/>
        <v>3881.0454369656845</v>
      </c>
      <c r="S50" s="7"/>
      <c r="T50" s="28">
        <f t="shared" ca="1" si="6"/>
        <v>-6.165389109872043E-2</v>
      </c>
      <c r="U50" s="27">
        <f t="shared" ca="1" si="7"/>
        <v>1.005348506759945</v>
      </c>
      <c r="V50" s="7"/>
      <c r="W50" s="28">
        <f t="shared" ca="1" si="8"/>
        <v>-6.6581140024495875E-2</v>
      </c>
      <c r="X50" s="27">
        <f t="shared" ca="1" si="11"/>
        <v>168.48431232933274</v>
      </c>
      <c r="Y50" s="7"/>
      <c r="Z50" s="28">
        <f t="shared" si="12"/>
        <v>168.49799999999999</v>
      </c>
      <c r="AA50" s="27">
        <f t="shared" si="9"/>
        <v>2.940844883025405</v>
      </c>
      <c r="AB50" s="7"/>
      <c r="AC50" s="28">
        <f t="shared" ca="1" si="0"/>
        <v>-1.3687670667252405E-2</v>
      </c>
      <c r="AD50" s="27">
        <f t="shared" ca="1" si="10"/>
        <v>4.4943717823741736E-2</v>
      </c>
      <c r="AE50" s="7">
        <v>119</v>
      </c>
    </row>
    <row r="51" spans="1:31" s="26" customFormat="1" x14ac:dyDescent="0.25">
      <c r="A51" s="26">
        <v>31</v>
      </c>
      <c r="B51" s="26">
        <v>599</v>
      </c>
      <c r="C51" s="26">
        <v>13157</v>
      </c>
      <c r="D51" s="26">
        <v>15207</v>
      </c>
      <c r="E51" s="26">
        <v>13338</v>
      </c>
      <c r="F51" s="26">
        <v>11308</v>
      </c>
      <c r="G51" s="27"/>
      <c r="H51" s="7"/>
      <c r="I51" s="28">
        <f t="shared" si="1"/>
        <v>-181</v>
      </c>
      <c r="J51" s="27">
        <f t="shared" si="1"/>
        <v>3899</v>
      </c>
      <c r="K51" s="7"/>
      <c r="L51" s="171">
        <f t="shared" si="2"/>
        <v>1.5515354490667753E-2</v>
      </c>
      <c r="M51" s="27">
        <f t="shared" ca="1" si="3"/>
        <v>1.3376220818031066E-4</v>
      </c>
      <c r="N51" s="44"/>
      <c r="O51" s="44"/>
      <c r="P51" s="7"/>
      <c r="Q51" s="28">
        <f t="shared" ca="1" si="4"/>
        <v>-123.72675690551233</v>
      </c>
      <c r="R51" s="27">
        <f t="shared" ca="1" si="5"/>
        <v>3887.0454369656845</v>
      </c>
      <c r="S51" s="7"/>
      <c r="T51" s="28">
        <f t="shared" ca="1" si="6"/>
        <v>3.2014656354953472E-2</v>
      </c>
      <c r="U51" s="27">
        <f t="shared" ca="1" si="7"/>
        <v>1.0069027506198871</v>
      </c>
      <c r="V51" s="7"/>
      <c r="W51" s="28">
        <f t="shared" ca="1" si="8"/>
        <v>2.7080915790505762E-2</v>
      </c>
      <c r="X51" s="27">
        <f t="shared" ca="1" si="11"/>
        <v>173.81391631313534</v>
      </c>
      <c r="Y51" s="7"/>
      <c r="Z51" s="28">
        <f t="shared" si="12"/>
        <v>173.88899999999998</v>
      </c>
      <c r="AA51" s="27">
        <f t="shared" si="9"/>
        <v>3.034935583000419</v>
      </c>
      <c r="AB51" s="7"/>
      <c r="AC51" s="28">
        <f t="shared" ca="1" si="0"/>
        <v>-7.5083686864644505E-2</v>
      </c>
      <c r="AD51" s="27">
        <f t="shared" ca="1" si="10"/>
        <v>3.0970586192836436E-2</v>
      </c>
      <c r="AE51" s="7">
        <v>118</v>
      </c>
    </row>
    <row r="52" spans="1:31" s="26" customFormat="1" x14ac:dyDescent="0.25">
      <c r="A52" s="26">
        <v>32</v>
      </c>
      <c r="B52" s="26">
        <v>607</v>
      </c>
      <c r="C52" s="26">
        <v>12973</v>
      </c>
      <c r="D52" s="26">
        <v>15190</v>
      </c>
      <c r="E52" s="26">
        <v>13524</v>
      </c>
      <c r="F52" s="26">
        <v>11321</v>
      </c>
      <c r="G52" s="27"/>
      <c r="H52" s="7"/>
      <c r="I52" s="28">
        <f t="shared" si="1"/>
        <v>-551</v>
      </c>
      <c r="J52" s="27">
        <f t="shared" si="1"/>
        <v>3869</v>
      </c>
      <c r="K52" s="7"/>
      <c r="L52" s="171">
        <f t="shared" si="2"/>
        <v>0.11063635612199355</v>
      </c>
      <c r="M52" s="27">
        <f t="shared" ca="1" si="3"/>
        <v>1.4938610955603858E-4</v>
      </c>
      <c r="N52" s="44"/>
      <c r="O52" s="44"/>
      <c r="P52" s="7"/>
      <c r="Q52" s="28">
        <f t="shared" ca="1" si="4"/>
        <v>-493.72675690551233</v>
      </c>
      <c r="R52" s="27">
        <f t="shared" ca="1" si="5"/>
        <v>3857.0454369656845</v>
      </c>
      <c r="S52" s="7"/>
      <c r="T52" s="28">
        <f t="shared" ca="1" si="6"/>
        <v>0.12775322695677488</v>
      </c>
      <c r="U52" s="27">
        <f t="shared" ca="1" si="7"/>
        <v>0.99913153132017729</v>
      </c>
      <c r="V52" s="7"/>
      <c r="W52" s="28">
        <f t="shared" ca="1" si="8"/>
        <v>0.12285871716869964</v>
      </c>
      <c r="X52" s="27">
        <f t="shared" ca="1" si="11"/>
        <v>179.28351591823662</v>
      </c>
      <c r="Y52" s="7"/>
      <c r="Z52" s="28">
        <f t="shared" si="12"/>
        <v>179.35199999999998</v>
      </c>
      <c r="AA52" s="27">
        <f t="shared" si="9"/>
        <v>3.1302829200368691</v>
      </c>
      <c r="AB52" s="7"/>
      <c r="AC52" s="28">
        <f t="shared" ca="1" si="0"/>
        <v>-6.8484081763358517E-2</v>
      </c>
      <c r="AD52" s="27">
        <f t="shared" ca="1" si="10"/>
        <v>5.0658019085858541E-2</v>
      </c>
      <c r="AE52" s="7">
        <v>117</v>
      </c>
    </row>
    <row r="53" spans="1:31" s="26" customFormat="1" x14ac:dyDescent="0.25">
      <c r="A53" s="26">
        <v>33</v>
      </c>
      <c r="B53" s="26">
        <v>635</v>
      </c>
      <c r="C53" s="26">
        <v>12782</v>
      </c>
      <c r="D53" s="26">
        <v>15160</v>
      </c>
      <c r="E53" s="26">
        <v>13714</v>
      </c>
      <c r="F53" s="26">
        <v>11357</v>
      </c>
      <c r="G53" s="27"/>
      <c r="H53" s="7"/>
      <c r="I53" s="28">
        <f t="shared" si="1"/>
        <v>-932</v>
      </c>
      <c r="J53" s="27">
        <f t="shared" si="1"/>
        <v>3803</v>
      </c>
      <c r="K53" s="7"/>
      <c r="L53" s="171">
        <f t="shared" si="2"/>
        <v>0.20905536545062239</v>
      </c>
      <c r="M53" s="27">
        <f t="shared" ca="1" si="3"/>
        <v>1.5557988653030572E-4</v>
      </c>
      <c r="N53" s="44"/>
      <c r="O53" s="44"/>
      <c r="P53" s="7"/>
      <c r="Q53" s="28">
        <f t="shared" ca="1" si="4"/>
        <v>-874.72675690551227</v>
      </c>
      <c r="R53" s="27">
        <f t="shared" ca="1" si="5"/>
        <v>3791.0454369656845</v>
      </c>
      <c r="S53" s="7"/>
      <c r="T53" s="28">
        <f t="shared" ca="1" si="6"/>
        <v>0.22633807938729905</v>
      </c>
      <c r="U53" s="27">
        <f t="shared" ca="1" si="7"/>
        <v>0.98203484886081571</v>
      </c>
      <c r="V53" s="7"/>
      <c r="W53" s="28">
        <f t="shared" ca="1" si="8"/>
        <v>0.22152853211070939</v>
      </c>
      <c r="X53" s="27">
        <f t="shared" ca="1" si="11"/>
        <v>184.98537407389381</v>
      </c>
      <c r="Y53" s="7"/>
      <c r="Z53" s="28">
        <f t="shared" si="12"/>
        <v>185.06699999999998</v>
      </c>
      <c r="AA53" s="27">
        <f t="shared" si="9"/>
        <v>3.2300284867883451</v>
      </c>
      <c r="AB53" s="7"/>
      <c r="AC53" s="28">
        <f t="shared" ca="1" si="0"/>
        <v>-8.1625926106170255E-2</v>
      </c>
      <c r="AD53" s="27">
        <f t="shared" ca="1" si="10"/>
        <v>5.51606954498709E-2</v>
      </c>
      <c r="AE53" s="7">
        <v>116</v>
      </c>
    </row>
    <row r="54" spans="1:31" s="26" customFormat="1" x14ac:dyDescent="0.25">
      <c r="A54" s="26">
        <v>34</v>
      </c>
      <c r="B54" s="26">
        <v>637</v>
      </c>
      <c r="C54" s="26">
        <v>12594</v>
      </c>
      <c r="D54" s="26">
        <v>15105</v>
      </c>
      <c r="E54" s="26">
        <v>13901</v>
      </c>
      <c r="F54" s="26">
        <v>11412</v>
      </c>
      <c r="G54" s="27"/>
      <c r="H54" s="7"/>
      <c r="I54" s="28">
        <f t="shared" si="1"/>
        <v>-1307</v>
      </c>
      <c r="J54" s="27">
        <f t="shared" si="1"/>
        <v>3693</v>
      </c>
      <c r="K54" s="7"/>
      <c r="L54" s="171">
        <f t="shared" si="2"/>
        <v>0.30569530496310537</v>
      </c>
      <c r="M54" s="27">
        <f t="shared" ca="1" si="3"/>
        <v>1.6916536568538558E-4</v>
      </c>
      <c r="N54" s="44"/>
      <c r="O54" s="44"/>
      <c r="P54" s="7"/>
      <c r="Q54" s="28">
        <f t="shared" ca="1" si="4"/>
        <v>-1249.7267569055123</v>
      </c>
      <c r="R54" s="27">
        <f t="shared" ca="1" si="5"/>
        <v>3681.0454369656845</v>
      </c>
      <c r="S54" s="7"/>
      <c r="T54" s="28">
        <f t="shared" ca="1" si="6"/>
        <v>0.32337041445671261</v>
      </c>
      <c r="U54" s="27">
        <f t="shared" ca="1" si="7"/>
        <v>0.95354037809521319</v>
      </c>
      <c r="V54" s="7"/>
      <c r="W54" s="28">
        <f t="shared" ca="1" si="8"/>
        <v>0.31870166362667396</v>
      </c>
      <c r="X54" s="27">
        <f t="shared" ca="1" si="11"/>
        <v>190.7544692384655</v>
      </c>
      <c r="Y54" s="7"/>
      <c r="Z54" s="28">
        <f t="shared" si="12"/>
        <v>190.79999999999998</v>
      </c>
      <c r="AA54" s="27">
        <f t="shared" si="9"/>
        <v>3.3300882128051801</v>
      </c>
      <c r="AB54" s="7"/>
      <c r="AC54" s="28">
        <f t="shared" ca="1" si="0"/>
        <v>-4.5530761534479325E-2</v>
      </c>
      <c r="AD54" s="27">
        <f t="shared" ca="1" si="10"/>
        <v>2.1659378748239533E-2</v>
      </c>
      <c r="AE54" s="7">
        <v>115</v>
      </c>
    </row>
    <row r="55" spans="1:31" s="26" customFormat="1" x14ac:dyDescent="0.25">
      <c r="A55" s="26">
        <v>35</v>
      </c>
      <c r="B55" s="26">
        <v>624</v>
      </c>
      <c r="C55" s="26">
        <v>12417</v>
      </c>
      <c r="D55" s="26">
        <v>15028</v>
      </c>
      <c r="E55" s="26">
        <v>14070</v>
      </c>
      <c r="F55" s="26">
        <v>11480</v>
      </c>
      <c r="G55" s="27"/>
      <c r="H55" s="7"/>
      <c r="I55" s="28">
        <f t="shared" si="1"/>
        <v>-1653</v>
      </c>
      <c r="J55" s="27">
        <f t="shared" si="1"/>
        <v>3548</v>
      </c>
      <c r="K55" s="7"/>
      <c r="L55" s="171">
        <f t="shared" si="2"/>
        <v>0.397404160585342</v>
      </c>
      <c r="M55" s="27">
        <f t="shared" ca="1" si="3"/>
        <v>1.2124517626537152E-4</v>
      </c>
      <c r="N55" s="44"/>
      <c r="O55" s="44"/>
      <c r="P55" s="7"/>
      <c r="Q55" s="28">
        <f t="shared" ca="1" si="4"/>
        <v>-1595.7267569055123</v>
      </c>
      <c r="R55" s="27">
        <f t="shared" ca="1" si="5"/>
        <v>3536.0454369656845</v>
      </c>
      <c r="S55" s="7"/>
      <c r="T55" s="28">
        <f t="shared" ca="1" si="6"/>
        <v>0.41289891561409153</v>
      </c>
      <c r="U55" s="27">
        <f t="shared" ca="1" si="7"/>
        <v>0.91597948481328251</v>
      </c>
      <c r="V55" s="7"/>
      <c r="W55" s="28">
        <f t="shared" ca="1" si="8"/>
        <v>0.40841529932142973</v>
      </c>
      <c r="X55" s="27">
        <f t="shared" ca="1" si="11"/>
        <v>196.30435376361061</v>
      </c>
      <c r="Y55" s="7"/>
      <c r="Z55" s="28">
        <f t="shared" si="12"/>
        <v>196.416</v>
      </c>
      <c r="AA55" s="27">
        <f t="shared" si="9"/>
        <v>3.4281059035971824</v>
      </c>
      <c r="AB55" s="7"/>
      <c r="AC55" s="28">
        <f t="shared" ca="1" si="0"/>
        <v>-0.1116462363893902</v>
      </c>
      <c r="AD55" s="27">
        <f t="shared" ca="1" si="10"/>
        <v>6.216108899738515E-2</v>
      </c>
      <c r="AE55" s="7">
        <v>114</v>
      </c>
    </row>
    <row r="56" spans="1:31" s="26" customFormat="1" x14ac:dyDescent="0.25">
      <c r="A56" s="26">
        <v>36</v>
      </c>
      <c r="B56" s="26">
        <v>635</v>
      </c>
      <c r="C56" s="26">
        <v>12249</v>
      </c>
      <c r="D56" s="26">
        <v>14955</v>
      </c>
      <c r="E56" s="26">
        <v>14249</v>
      </c>
      <c r="F56" s="26">
        <v>11572</v>
      </c>
      <c r="G56" s="27"/>
      <c r="H56" s="7"/>
      <c r="I56" s="28">
        <f t="shared" si="1"/>
        <v>-2000</v>
      </c>
      <c r="J56" s="27">
        <f t="shared" si="1"/>
        <v>3383</v>
      </c>
      <c r="K56" s="7"/>
      <c r="L56" s="171">
        <f t="shared" si="2"/>
        <v>0.48680806548450134</v>
      </c>
      <c r="M56" s="27">
        <f t="shared" ca="1" si="3"/>
        <v>1.3467632826376835E-4</v>
      </c>
      <c r="N56" s="44"/>
      <c r="O56" s="44"/>
      <c r="P56" s="7"/>
      <c r="Q56" s="28">
        <f t="shared" ca="1" si="4"/>
        <v>-1942.7267569055123</v>
      </c>
      <c r="R56" s="27">
        <f t="shared" ca="1" si="5"/>
        <v>3371.0454369656845</v>
      </c>
      <c r="S56" s="7"/>
      <c r="T56" s="28">
        <f t="shared" ca="1" si="6"/>
        <v>0.50268616966498891</v>
      </c>
      <c r="U56" s="27">
        <f t="shared" ca="1" si="7"/>
        <v>0.87323777866487862</v>
      </c>
      <c r="V56" s="7"/>
      <c r="W56" s="28">
        <f t="shared" ca="1" si="8"/>
        <v>0.49841307855057621</v>
      </c>
      <c r="X56" s="27">
        <f t="shared" ca="1" si="11"/>
        <v>201.98949069659182</v>
      </c>
      <c r="Y56" s="7"/>
      <c r="Z56" s="28">
        <f t="shared" si="12"/>
        <v>202.131</v>
      </c>
      <c r="AA56" s="27">
        <f t="shared" si="9"/>
        <v>3.5278514703486583</v>
      </c>
      <c r="AB56" s="7"/>
      <c r="AC56" s="28">
        <f t="shared" ca="1" si="0"/>
        <v>-0.14150930340818491</v>
      </c>
      <c r="AD56" s="27">
        <f t="shared" ca="1" si="10"/>
        <v>9.9824691174433156E-2</v>
      </c>
      <c r="AE56" s="7">
        <v>113</v>
      </c>
    </row>
    <row r="57" spans="1:31" s="26" customFormat="1" x14ac:dyDescent="0.25">
      <c r="A57" s="26">
        <v>37</v>
      </c>
      <c r="B57" s="26">
        <v>630</v>
      </c>
      <c r="C57" s="26">
        <v>12082</v>
      </c>
      <c r="D57" s="26">
        <v>14839</v>
      </c>
      <c r="E57" s="26">
        <v>14407</v>
      </c>
      <c r="F57" s="26">
        <v>11675</v>
      </c>
      <c r="G57" s="27"/>
      <c r="H57" s="7"/>
      <c r="I57" s="28">
        <f t="shared" si="1"/>
        <v>-2325</v>
      </c>
      <c r="J57" s="27">
        <f t="shared" si="1"/>
        <v>3164</v>
      </c>
      <c r="K57" s="7"/>
      <c r="L57" s="171">
        <f t="shared" si="2"/>
        <v>0.57072789935485568</v>
      </c>
      <c r="M57" s="27">
        <f t="shared" ca="1" si="3"/>
        <v>1.454164123042651E-4</v>
      </c>
      <c r="N57" s="44"/>
      <c r="O57" s="44"/>
      <c r="P57" s="7"/>
      <c r="Q57" s="28">
        <f t="shared" ca="1" si="4"/>
        <v>-2267.7267569055125</v>
      </c>
      <c r="R57" s="27">
        <f t="shared" ca="1" si="5"/>
        <v>3152.0454369656845</v>
      </c>
      <c r="S57" s="7"/>
      <c r="T57" s="28">
        <f t="shared" ca="1" si="6"/>
        <v>0.58678086005848074</v>
      </c>
      <c r="U57" s="27">
        <f t="shared" ca="1" si="7"/>
        <v>0.81650787777699718</v>
      </c>
      <c r="V57" s="7"/>
      <c r="W57" s="28">
        <f t="shared" ca="1" si="8"/>
        <v>0.58278677211744279</v>
      </c>
      <c r="X57" s="27">
        <f t="shared" ca="1" si="11"/>
        <v>207.79084940155496</v>
      </c>
      <c r="Y57" s="7"/>
      <c r="Z57" s="28">
        <f t="shared" si="12"/>
        <v>207.80099999999999</v>
      </c>
      <c r="AA57" s="27">
        <f t="shared" si="9"/>
        <v>3.6268116389367364</v>
      </c>
      <c r="AB57" s="7"/>
      <c r="AC57" s="28">
        <f t="shared" ca="1" si="0"/>
        <v>-1.0150598445022752E-2</v>
      </c>
      <c r="AD57" s="27">
        <f t="shared" ca="1" si="10"/>
        <v>-2.6402756455951248E-2</v>
      </c>
      <c r="AE57" s="7">
        <v>112</v>
      </c>
    </row>
    <row r="58" spans="1:31" s="26" customFormat="1" x14ac:dyDescent="0.25">
      <c r="A58" s="26">
        <v>38</v>
      </c>
      <c r="B58" s="26">
        <v>617</v>
      </c>
      <c r="C58" s="26">
        <v>11943</v>
      </c>
      <c r="D58" s="26">
        <v>14723</v>
      </c>
      <c r="E58" s="26">
        <v>14557</v>
      </c>
      <c r="F58" s="26">
        <v>11796</v>
      </c>
      <c r="G58" s="27"/>
      <c r="H58" s="7"/>
      <c r="I58" s="28">
        <f t="shared" si="1"/>
        <v>-2614</v>
      </c>
      <c r="J58" s="27">
        <f t="shared" si="1"/>
        <v>2927</v>
      </c>
      <c r="K58" s="7"/>
      <c r="L58" s="171">
        <f t="shared" si="2"/>
        <v>0.64750829011040967</v>
      </c>
      <c r="M58" s="27">
        <f t="shared" ca="1" si="3"/>
        <v>1.0732562899030223E-4</v>
      </c>
      <c r="N58" s="44"/>
      <c r="O58" s="44"/>
      <c r="P58" s="7"/>
      <c r="Q58" s="28">
        <f t="shared" ca="1" si="4"/>
        <v>-2556.7267569055125</v>
      </c>
      <c r="R58" s="27">
        <f t="shared" ca="1" si="5"/>
        <v>2915.0454369656845</v>
      </c>
      <c r="S58" s="7"/>
      <c r="T58" s="28">
        <f t="shared" ca="1" si="6"/>
        <v>0.66156044628530875</v>
      </c>
      <c r="U58" s="27">
        <f t="shared" ca="1" si="7"/>
        <v>0.75511524530928975</v>
      </c>
      <c r="V58" s="7"/>
      <c r="W58" s="28">
        <f t="shared" ca="1" si="8"/>
        <v>0.65786809845758976</v>
      </c>
      <c r="X58" s="27">
        <f t="shared" ca="1" si="11"/>
        <v>213.33618713387364</v>
      </c>
      <c r="Y58" s="7"/>
      <c r="Z58" s="28">
        <f t="shared" si="12"/>
        <v>213.35399999999998</v>
      </c>
      <c r="AA58" s="27">
        <f t="shared" si="9"/>
        <v>3.7237297722999814</v>
      </c>
      <c r="AB58" s="7"/>
      <c r="AC58" s="28">
        <f t="shared" ca="1" si="0"/>
        <v>-1.7812866126348581E-2</v>
      </c>
      <c r="AD58" s="27">
        <f t="shared" ca="1" si="10"/>
        <v>8.3477968632735156E-2</v>
      </c>
      <c r="AE58" s="7">
        <v>111</v>
      </c>
    </row>
    <row r="59" spans="1:31" s="26" customFormat="1" x14ac:dyDescent="0.25">
      <c r="A59" s="26">
        <v>39</v>
      </c>
      <c r="B59" s="26">
        <v>608</v>
      </c>
      <c r="C59" s="26">
        <v>11807</v>
      </c>
      <c r="D59" s="26">
        <v>14596</v>
      </c>
      <c r="E59" s="26">
        <v>14693</v>
      </c>
      <c r="F59" s="26">
        <v>11928</v>
      </c>
      <c r="G59" s="27"/>
      <c r="H59" s="7"/>
      <c r="I59" s="28">
        <f t="shared" si="1"/>
        <v>-2886</v>
      </c>
      <c r="J59" s="27">
        <f t="shared" si="1"/>
        <v>2668</v>
      </c>
      <c r="K59" s="7"/>
      <c r="L59" s="171">
        <f t="shared" si="2"/>
        <v>0.71722689731436229</v>
      </c>
      <c r="M59" s="27">
        <f t="shared" ca="1" si="3"/>
        <v>1.2885886268657694E-4</v>
      </c>
      <c r="N59" s="44"/>
      <c r="O59" s="44"/>
      <c r="P59" s="7"/>
      <c r="Q59" s="28">
        <f t="shared" ca="1" si="4"/>
        <v>-2828.7267569055125</v>
      </c>
      <c r="R59" s="27">
        <f t="shared" ca="1" si="5"/>
        <v>2656.0454369656845</v>
      </c>
      <c r="S59" s="7"/>
      <c r="T59" s="28">
        <f t="shared" ca="1" si="6"/>
        <v>0.73194123332232341</v>
      </c>
      <c r="U59" s="27">
        <f t="shared" ca="1" si="7"/>
        <v>0.6880237186884619</v>
      </c>
      <c r="V59" s="7"/>
      <c r="W59" s="28">
        <f t="shared" ca="1" si="8"/>
        <v>0.72857849908180361</v>
      </c>
      <c r="X59" s="27">
        <f t="shared" ca="1" si="11"/>
        <v>218.91313006924543</v>
      </c>
      <c r="Y59" s="7"/>
      <c r="Z59" s="28">
        <f t="shared" si="12"/>
        <v>218.82599999999999</v>
      </c>
      <c r="AA59" s="27">
        <f t="shared" si="9"/>
        <v>3.8192341889691117</v>
      </c>
      <c r="AB59" s="7"/>
      <c r="AC59" s="28">
        <f t="shared" ca="1" si="0"/>
        <v>8.7130069245432651E-2</v>
      </c>
      <c r="AD59" s="27">
        <f t="shared" ca="1" si="10"/>
        <v>1.8711608810491498E-2</v>
      </c>
      <c r="AE59" s="7">
        <v>110</v>
      </c>
    </row>
    <row r="60" spans="1:31" s="26" customFormat="1" x14ac:dyDescent="0.25">
      <c r="A60" s="26">
        <v>40</v>
      </c>
      <c r="B60" s="26">
        <v>617</v>
      </c>
      <c r="C60" s="26">
        <v>11687</v>
      </c>
      <c r="D60" s="26">
        <v>14456</v>
      </c>
      <c r="E60" s="26">
        <v>14816</v>
      </c>
      <c r="F60" s="26">
        <v>12077</v>
      </c>
      <c r="G60" s="27"/>
      <c r="H60" s="7"/>
      <c r="I60" s="28">
        <f t="shared" si="1"/>
        <v>-3129</v>
      </c>
      <c r="J60" s="27">
        <f t="shared" si="1"/>
        <v>2379</v>
      </c>
      <c r="K60" s="7"/>
      <c r="L60" s="171">
        <f t="shared" si="2"/>
        <v>0.7812917561155911</v>
      </c>
      <c r="M60" s="27">
        <f t="shared" ca="1" si="3"/>
        <v>1.1090829834455355E-4</v>
      </c>
      <c r="N60" s="44"/>
      <c r="O60" s="44"/>
      <c r="P60" s="7"/>
      <c r="Q60" s="28">
        <f t="shared" ca="1" si="4"/>
        <v>-3071.7267569055125</v>
      </c>
      <c r="R60" s="27">
        <f t="shared" ca="1" si="5"/>
        <v>2367.0454369656845</v>
      </c>
      <c r="S60" s="7"/>
      <c r="T60" s="28">
        <f t="shared" ca="1" si="6"/>
        <v>0.7948181864473034</v>
      </c>
      <c r="U60" s="27">
        <f t="shared" ca="1" si="7"/>
        <v>0.61316097276792425</v>
      </c>
      <c r="V60" s="7"/>
      <c r="W60" s="28">
        <f t="shared" ca="1" si="8"/>
        <v>0.79182305700126299</v>
      </c>
      <c r="X60" s="27">
        <f t="shared" ca="1" si="11"/>
        <v>224.52031441559222</v>
      </c>
      <c r="Y60" s="7"/>
      <c r="Z60" s="28">
        <f t="shared" si="12"/>
        <v>224.37899999999999</v>
      </c>
      <c r="AA60" s="27">
        <f t="shared" si="9"/>
        <v>3.9161523223323562</v>
      </c>
      <c r="AB60" s="7"/>
      <c r="AC60" s="28">
        <f t="shared" ca="1" si="0"/>
        <v>0.1413144155922339</v>
      </c>
      <c r="AD60" s="27">
        <f t="shared" ca="1" si="10"/>
        <v>-2.761829916107672E-2</v>
      </c>
      <c r="AE60" s="7">
        <v>109</v>
      </c>
    </row>
    <row r="61" spans="1:31" s="26" customFormat="1" x14ac:dyDescent="0.25">
      <c r="A61" s="26">
        <v>41</v>
      </c>
      <c r="B61" s="26">
        <v>621</v>
      </c>
      <c r="C61" s="26">
        <v>11572</v>
      </c>
      <c r="D61" s="26">
        <v>14288</v>
      </c>
      <c r="E61" s="26">
        <v>14912</v>
      </c>
      <c r="F61" s="26">
        <v>12220</v>
      </c>
      <c r="G61" s="27"/>
      <c r="H61" s="7"/>
      <c r="I61" s="28">
        <f t="shared" si="1"/>
        <v>-3340</v>
      </c>
      <c r="J61" s="27">
        <f t="shared" si="1"/>
        <v>2068</v>
      </c>
      <c r="K61" s="7"/>
      <c r="L61" s="171">
        <f t="shared" si="2"/>
        <v>0.83836625333805637</v>
      </c>
      <c r="M61" s="27">
        <f t="shared" ca="1" si="3"/>
        <v>7.1387220912550052E-5</v>
      </c>
      <c r="N61" s="44"/>
      <c r="O61" s="44"/>
      <c r="P61" s="7"/>
      <c r="Q61" s="28">
        <f t="shared" ca="1" si="4"/>
        <v>-3282.7267569055125</v>
      </c>
      <c r="R61" s="27">
        <f t="shared" ca="1" si="5"/>
        <v>2056.0454369656845</v>
      </c>
      <c r="S61" s="7"/>
      <c r="T61" s="28">
        <f t="shared" ca="1" si="6"/>
        <v>0.8494150469796935</v>
      </c>
      <c r="U61" s="27">
        <f t="shared" ca="1" si="7"/>
        <v>0.53259933269426607</v>
      </c>
      <c r="V61" s="7"/>
      <c r="W61" s="28">
        <f t="shared" ca="1" si="8"/>
        <v>0.84681534920167101</v>
      </c>
      <c r="X61" s="27">
        <f t="shared" ca="1" si="11"/>
        <v>230.10571363237727</v>
      </c>
      <c r="Y61" s="7"/>
      <c r="Z61" s="28">
        <f t="shared" si="12"/>
        <v>229.96799999999999</v>
      </c>
      <c r="AA61" s="27">
        <f t="shared" si="9"/>
        <v>4.0136987742263193</v>
      </c>
      <c r="AB61" s="7"/>
      <c r="AC61" s="28">
        <f t="shared" ca="1" si="0"/>
        <v>0.13771363237728451</v>
      </c>
      <c r="AD61" s="27">
        <f t="shared" ca="1" si="10"/>
        <v>4.5856779314590312E-2</v>
      </c>
      <c r="AE61" s="7">
        <v>108</v>
      </c>
    </row>
    <row r="62" spans="1:31" s="26" customFormat="1" x14ac:dyDescent="0.25">
      <c r="A62" s="26">
        <v>42</v>
      </c>
      <c r="B62" s="26">
        <v>640</v>
      </c>
      <c r="C62" s="26">
        <v>11483</v>
      </c>
      <c r="D62" s="26">
        <v>14124</v>
      </c>
      <c r="E62" s="26">
        <v>15013</v>
      </c>
      <c r="F62" s="26">
        <v>12396</v>
      </c>
      <c r="G62" s="27"/>
      <c r="H62" s="7"/>
      <c r="I62" s="28">
        <f t="shared" si="1"/>
        <v>-3530</v>
      </c>
      <c r="J62" s="27">
        <f t="shared" si="1"/>
        <v>1728</v>
      </c>
      <c r="K62" s="7"/>
      <c r="L62" s="171">
        <f t="shared" si="2"/>
        <v>0.8888412649916998</v>
      </c>
      <c r="M62" s="27">
        <f t="shared" ca="1" si="3"/>
        <v>5.7294489157848623E-5</v>
      </c>
      <c r="N62" s="44"/>
      <c r="O62" s="44"/>
      <c r="P62" s="7"/>
      <c r="Q62" s="28">
        <f t="shared" ca="1" si="4"/>
        <v>-3472.7267569055125</v>
      </c>
      <c r="R62" s="27">
        <f t="shared" ca="1" si="5"/>
        <v>1716.0454369656843</v>
      </c>
      <c r="S62" s="7"/>
      <c r="T62" s="28">
        <f t="shared" ca="1" si="6"/>
        <v>0.89857809674819633</v>
      </c>
      <c r="U62" s="27">
        <f t="shared" ca="1" si="7"/>
        <v>0.44452551396422169</v>
      </c>
      <c r="V62" s="7"/>
      <c r="W62" s="28">
        <f t="shared" ca="1" si="8"/>
        <v>0.89641057732227836</v>
      </c>
      <c r="X62" s="27">
        <f t="shared" ca="1" si="11"/>
        <v>235.89671999266318</v>
      </c>
      <c r="Y62" s="7"/>
      <c r="Z62" s="28">
        <f t="shared" si="12"/>
        <v>235.72799999999998</v>
      </c>
      <c r="AA62" s="27">
        <f t="shared" si="9"/>
        <v>4.1142297391411926</v>
      </c>
      <c r="AB62" s="7"/>
      <c r="AC62" s="28">
        <f t="shared" ca="1" si="0"/>
        <v>0.16871999266319904</v>
      </c>
      <c r="AD62" s="27">
        <f t="shared" ca="1" si="10"/>
        <v>2.6804583587676234E-2</v>
      </c>
      <c r="AE62" s="7">
        <v>107</v>
      </c>
    </row>
    <row r="63" spans="1:31" s="26" customFormat="1" x14ac:dyDescent="0.25">
      <c r="A63" s="26">
        <v>43</v>
      </c>
      <c r="B63" s="26">
        <v>633</v>
      </c>
      <c r="C63" s="26">
        <v>11409</v>
      </c>
      <c r="D63" s="26">
        <v>13957</v>
      </c>
      <c r="E63" s="26">
        <v>15096</v>
      </c>
      <c r="F63" s="26">
        <v>12576</v>
      </c>
      <c r="G63" s="27"/>
      <c r="H63" s="7"/>
      <c r="I63" s="28">
        <f t="shared" si="1"/>
        <v>-3687</v>
      </c>
      <c r="J63" s="27">
        <f t="shared" si="1"/>
        <v>1381</v>
      </c>
      <c r="K63" s="7"/>
      <c r="L63" s="171">
        <f t="shared" si="2"/>
        <v>0.92993702201253969</v>
      </c>
      <c r="M63" s="27">
        <f t="shared" ca="1" si="3"/>
        <v>5.6832315227266579E-5</v>
      </c>
      <c r="N63" s="44"/>
      <c r="O63" s="44"/>
      <c r="P63" s="7"/>
      <c r="Q63" s="28">
        <f t="shared" ca="1" si="4"/>
        <v>-3629.7267569055125</v>
      </c>
      <c r="R63" s="27">
        <f t="shared" ca="1" si="5"/>
        <v>1369.0454369656843</v>
      </c>
      <c r="S63" s="7"/>
      <c r="T63" s="28">
        <f t="shared" ca="1" si="6"/>
        <v>0.93920230103059088</v>
      </c>
      <c r="U63" s="27">
        <f t="shared" ca="1" si="7"/>
        <v>0.35463841073091174</v>
      </c>
      <c r="V63" s="7"/>
      <c r="W63" s="28">
        <f t="shared" ca="1" si="8"/>
        <v>0.93747574307298931</v>
      </c>
      <c r="X63" s="27">
        <f t="shared" ca="1" si="11"/>
        <v>241.55213530158017</v>
      </c>
      <c r="Y63" s="7"/>
      <c r="Z63" s="28">
        <f t="shared" si="12"/>
        <v>241.42499999999998</v>
      </c>
      <c r="AA63" s="27">
        <f t="shared" si="9"/>
        <v>4.2136611466273095</v>
      </c>
      <c r="AB63" s="7"/>
      <c r="AC63" s="28">
        <f t="shared" ca="1" si="0"/>
        <v>0.12713530158018216</v>
      </c>
      <c r="AD63" s="27">
        <f t="shared" ca="1" si="10"/>
        <v>0.10290082255193056</v>
      </c>
      <c r="AE63" s="7">
        <v>106</v>
      </c>
    </row>
    <row r="64" spans="1:31" s="26" customFormat="1" x14ac:dyDescent="0.25">
      <c r="A64" s="26">
        <v>44</v>
      </c>
      <c r="B64" s="26">
        <v>636</v>
      </c>
      <c r="C64" s="26">
        <v>11349</v>
      </c>
      <c r="D64" s="26">
        <v>13762</v>
      </c>
      <c r="E64" s="26">
        <v>15148</v>
      </c>
      <c r="F64" s="26">
        <v>12758</v>
      </c>
      <c r="G64" s="27"/>
      <c r="H64" s="7"/>
      <c r="I64" s="28">
        <f t="shared" si="1"/>
        <v>-3799</v>
      </c>
      <c r="J64" s="27">
        <f t="shared" si="1"/>
        <v>1004</v>
      </c>
      <c r="K64" s="7"/>
      <c r="L64" s="171">
        <f t="shared" si="2"/>
        <v>0.96197525084714008</v>
      </c>
      <c r="M64" s="27">
        <f t="shared" ca="1" si="3"/>
        <v>2.4598815222124524E-5</v>
      </c>
      <c r="N64" s="44"/>
      <c r="O64" s="44"/>
      <c r="P64" s="7"/>
      <c r="Q64" s="28">
        <f t="shared" ca="1" si="4"/>
        <v>-3741.7267569055125</v>
      </c>
      <c r="R64" s="27">
        <f t="shared" ca="1" si="5"/>
        <v>992.04543696568442</v>
      </c>
      <c r="S64" s="7"/>
      <c r="T64" s="28">
        <f t="shared" ca="1" si="6"/>
        <v>0.96818262510465569</v>
      </c>
      <c r="U64" s="27">
        <f t="shared" ca="1" si="7"/>
        <v>0.25698008819789203</v>
      </c>
      <c r="V64" s="7"/>
      <c r="W64" s="28">
        <f t="shared" ca="1" si="8"/>
        <v>0.96693497011561935</v>
      </c>
      <c r="X64" s="27">
        <f t="shared" ca="1" si="11"/>
        <v>247.38998330306106</v>
      </c>
      <c r="Y64" s="7"/>
      <c r="Z64" s="28">
        <f t="shared" si="12"/>
        <v>247.14899999999997</v>
      </c>
      <c r="AA64" s="27">
        <f t="shared" si="9"/>
        <v>4.3135637930114648</v>
      </c>
      <c r="AB64" s="7"/>
      <c r="AC64" s="28">
        <f t="shared" ca="1" si="0"/>
        <v>0.24098330306108551</v>
      </c>
      <c r="AD64" s="27">
        <f t="shared" ca="1" si="10"/>
        <v>-5.9021316933012713E-2</v>
      </c>
      <c r="AE64" s="7">
        <v>105</v>
      </c>
    </row>
    <row r="65" spans="1:31" s="26" customFormat="1" x14ac:dyDescent="0.25">
      <c r="A65" s="26">
        <v>45</v>
      </c>
      <c r="B65" s="26">
        <v>623</v>
      </c>
      <c r="C65" s="26">
        <v>11308</v>
      </c>
      <c r="D65" s="26">
        <v>13583</v>
      </c>
      <c r="E65" s="26">
        <v>15188</v>
      </c>
      <c r="F65" s="26">
        <v>12940</v>
      </c>
      <c r="G65" s="27"/>
      <c r="H65" s="7"/>
      <c r="I65" s="28">
        <f t="shared" si="1"/>
        <v>-3880</v>
      </c>
      <c r="J65" s="27">
        <f t="shared" si="1"/>
        <v>643</v>
      </c>
      <c r="K65" s="7"/>
      <c r="L65" s="171">
        <f t="shared" si="2"/>
        <v>0.98405932645515692</v>
      </c>
      <c r="M65" s="27">
        <f t="shared" ca="1" si="3"/>
        <v>1.8430919426166411E-5</v>
      </c>
      <c r="N65" s="44"/>
      <c r="O65" s="44"/>
      <c r="P65" s="7"/>
      <c r="Q65" s="28">
        <f t="shared" ca="1" si="4"/>
        <v>-3822.7267569055125</v>
      </c>
      <c r="R65" s="27">
        <f t="shared" ca="1" si="5"/>
        <v>631.04543696568442</v>
      </c>
      <c r="S65" s="7"/>
      <c r="T65" s="28">
        <f t="shared" ca="1" si="6"/>
        <v>0.98914160947964902</v>
      </c>
      <c r="U65" s="27">
        <f t="shared" ca="1" si="7"/>
        <v>0.16346641595805086</v>
      </c>
      <c r="V65" s="7"/>
      <c r="W65" s="28">
        <f t="shared" ca="1" si="8"/>
        <v>0.98835245112445858</v>
      </c>
      <c r="X65" s="27">
        <f t="shared" ca="1" si="11"/>
        <v>252.88200748350982</v>
      </c>
      <c r="Y65" s="7"/>
      <c r="Z65" s="28">
        <f t="shared" si="12"/>
        <v>252.75599999999997</v>
      </c>
      <c r="AA65" s="27">
        <f t="shared" si="9"/>
        <v>4.4114244041707869</v>
      </c>
      <c r="AB65" s="7"/>
      <c r="AC65" s="28">
        <f t="shared" ca="1" si="0"/>
        <v>0.12600748350985214</v>
      </c>
      <c r="AD65" s="27">
        <f t="shared" ca="1" si="10"/>
        <v>0.11492652732945885</v>
      </c>
      <c r="AE65" s="7">
        <v>104</v>
      </c>
    </row>
    <row r="66" spans="1:31" s="26" customFormat="1" x14ac:dyDescent="0.25">
      <c r="A66" s="26">
        <v>46</v>
      </c>
      <c r="B66" s="26">
        <v>626</v>
      </c>
      <c r="C66" s="26">
        <v>11290</v>
      </c>
      <c r="D66" s="26">
        <v>13396</v>
      </c>
      <c r="E66" s="26">
        <v>15213</v>
      </c>
      <c r="F66" s="26">
        <v>13133</v>
      </c>
      <c r="G66" s="27"/>
      <c r="H66" s="7"/>
      <c r="I66" s="28">
        <f t="shared" si="1"/>
        <v>-3923</v>
      </c>
      <c r="J66" s="27">
        <f t="shared" si="1"/>
        <v>263</v>
      </c>
      <c r="K66" s="7"/>
      <c r="L66" s="171">
        <f t="shared" si="2"/>
        <v>0.99676486592164681</v>
      </c>
      <c r="M66" s="27">
        <f t="shared" ca="1" si="3"/>
        <v>1.0217333269214403E-5</v>
      </c>
      <c r="N66" s="44"/>
      <c r="O66" s="44"/>
      <c r="P66" s="7"/>
      <c r="Q66" s="28">
        <f t="shared" ca="1" si="4"/>
        <v>-3865.7267569055125</v>
      </c>
      <c r="R66" s="27">
        <f t="shared" ca="1" si="5"/>
        <v>251.04543696568436</v>
      </c>
      <c r="S66" s="7"/>
      <c r="T66" s="28">
        <f t="shared" ca="1" si="6"/>
        <v>1.0002679839009418</v>
      </c>
      <c r="U66" s="27">
        <f t="shared" ca="1" si="7"/>
        <v>6.5030971495060153E-2</v>
      </c>
      <c r="V66" s="7"/>
      <c r="W66" s="28">
        <f t="shared" ca="1" si="8"/>
        <v>0.9999613222828716</v>
      </c>
      <c r="X66" s="27">
        <f t="shared" ca="1" si="11"/>
        <v>258.55239801635503</v>
      </c>
      <c r="Y66" s="7"/>
      <c r="Z66" s="28">
        <f t="shared" si="12"/>
        <v>258.39</v>
      </c>
      <c r="AA66" s="27">
        <f t="shared" si="9"/>
        <v>4.5097562542281482</v>
      </c>
      <c r="AB66" s="7"/>
      <c r="AC66" s="28">
        <f t="shared" ca="1" si="0"/>
        <v>0.16239801635504136</v>
      </c>
      <c r="AD66" s="27">
        <f t="shared" ca="1" si="10"/>
        <v>8.4115338114543192E-4</v>
      </c>
      <c r="AE66" s="7">
        <v>103</v>
      </c>
    </row>
    <row r="67" spans="1:31" s="26" customFormat="1" x14ac:dyDescent="0.25">
      <c r="A67" s="26">
        <v>47</v>
      </c>
      <c r="B67" s="26">
        <v>603</v>
      </c>
      <c r="C67" s="26">
        <v>11280</v>
      </c>
      <c r="D67" s="26">
        <v>13204</v>
      </c>
      <c r="E67" s="26">
        <v>15205</v>
      </c>
      <c r="F67" s="26">
        <v>13307</v>
      </c>
      <c r="G67" s="27"/>
      <c r="H67" s="7"/>
      <c r="I67" s="28">
        <f t="shared" si="1"/>
        <v>-3925</v>
      </c>
      <c r="J67" s="27">
        <f t="shared" si="1"/>
        <v>-103</v>
      </c>
      <c r="K67" s="7"/>
      <c r="L67" s="171">
        <f t="shared" si="2"/>
        <v>0.99989833733413835</v>
      </c>
      <c r="M67" s="27">
        <f t="shared" ca="1" si="3"/>
        <v>1.0922106515016935E-6</v>
      </c>
      <c r="N67" s="44"/>
      <c r="O67" s="44"/>
      <c r="P67" s="7"/>
      <c r="Q67" s="28">
        <f t="shared" ca="1" si="4"/>
        <v>-3867.7267569055125</v>
      </c>
      <c r="R67" s="27">
        <f t="shared" ca="1" si="5"/>
        <v>-114.95456303431564</v>
      </c>
      <c r="S67" s="7"/>
      <c r="T67" s="28">
        <f t="shared" ca="1" si="6"/>
        <v>1.0007854896879786</v>
      </c>
      <c r="U67" s="27">
        <f t="shared" ca="1" si="7"/>
        <v>-2.9777903961399323E-2</v>
      </c>
      <c r="V67" s="7"/>
      <c r="W67" s="28">
        <f t="shared" ca="1" si="8"/>
        <v>1.000943426158833</v>
      </c>
      <c r="X67" s="27">
        <f t="shared" ca="1" si="11"/>
        <v>263.9773400774028</v>
      </c>
      <c r="Y67" s="7"/>
      <c r="Z67" s="28">
        <f t="shared" si="12"/>
        <v>263.81700000000001</v>
      </c>
      <c r="AA67" s="27">
        <f t="shared" si="9"/>
        <v>4.6044752727338798</v>
      </c>
      <c r="AB67" s="7"/>
      <c r="AC67" s="28">
        <f t="shared" ca="1" si="0"/>
        <v>0.16034007740279321</v>
      </c>
      <c r="AD67" s="27">
        <f t="shared" ca="1" si="10"/>
        <v>-1.7120028214776539E-3</v>
      </c>
      <c r="AE67" s="7">
        <v>102</v>
      </c>
    </row>
    <row r="68" spans="1:31" s="26" customFormat="1" x14ac:dyDescent="0.25">
      <c r="A68" s="26">
        <v>48</v>
      </c>
      <c r="B68" s="26">
        <v>611</v>
      </c>
      <c r="C68" s="26">
        <v>11297</v>
      </c>
      <c r="D68" s="26">
        <v>13020</v>
      </c>
      <c r="E68" s="26">
        <v>15193</v>
      </c>
      <c r="F68" s="26">
        <v>13489</v>
      </c>
      <c r="G68" s="27"/>
      <c r="H68" s="7"/>
      <c r="I68" s="28">
        <f t="shared" si="1"/>
        <v>-3896</v>
      </c>
      <c r="J68" s="27">
        <f t="shared" si="1"/>
        <v>-469</v>
      </c>
      <c r="K68" s="7"/>
      <c r="L68" s="171">
        <f t="shared" si="2"/>
        <v>0.99393027309952187</v>
      </c>
      <c r="M68" s="27">
        <f t="shared" ca="1" si="3"/>
        <v>6.853437674213765E-10</v>
      </c>
      <c r="N68" s="44"/>
      <c r="O68" s="44"/>
      <c r="P68" s="7"/>
      <c r="Q68" s="28">
        <f t="shared" ca="1" si="4"/>
        <v>-3838.7267569055125</v>
      </c>
      <c r="R68" s="27">
        <f t="shared" ca="1" si="5"/>
        <v>-480.95456303431564</v>
      </c>
      <c r="S68" s="7"/>
      <c r="T68" s="28">
        <f t="shared" ca="1" si="6"/>
        <v>0.99328165577594396</v>
      </c>
      <c r="U68" s="27">
        <f t="shared" ca="1" si="7"/>
        <v>-0.1245867794178588</v>
      </c>
      <c r="V68" s="7"/>
      <c r="W68" s="28">
        <f t="shared" ca="1" si="8"/>
        <v>0.99390409402835</v>
      </c>
      <c r="X68" s="27">
        <f t="shared" ca="1" si="11"/>
        <v>269.41811422232161</v>
      </c>
      <c r="Y68" s="7"/>
      <c r="Z68" s="28">
        <f t="shared" si="12"/>
        <v>269.31600000000003</v>
      </c>
      <c r="AA68" s="27">
        <f t="shared" si="9"/>
        <v>4.7004509283010485</v>
      </c>
      <c r="AB68" s="7"/>
      <c r="AC68" s="28">
        <f t="shared" ca="1" si="0"/>
        <v>0.10211422232157474</v>
      </c>
      <c r="AD68" s="27">
        <f t="shared" ca="1" si="10"/>
        <v>5.4636665024872855E-2</v>
      </c>
      <c r="AE68" s="7">
        <v>101</v>
      </c>
    </row>
    <row r="69" spans="1:31" s="26" customFormat="1" x14ac:dyDescent="0.25">
      <c r="A69" s="26">
        <v>49</v>
      </c>
      <c r="B69" s="26">
        <v>631</v>
      </c>
      <c r="C69" s="26">
        <v>11336</v>
      </c>
      <c r="D69" s="26">
        <v>12839</v>
      </c>
      <c r="E69" s="26">
        <v>15164</v>
      </c>
      <c r="F69" s="26">
        <v>13681</v>
      </c>
      <c r="G69" s="27"/>
      <c r="H69" s="7"/>
      <c r="I69" s="28">
        <f t="shared" si="1"/>
        <v>-3828</v>
      </c>
      <c r="J69" s="27">
        <f t="shared" si="1"/>
        <v>-842</v>
      </c>
      <c r="K69" s="7"/>
      <c r="L69" s="171">
        <f t="shared" si="2"/>
        <v>0.97816574072706342</v>
      </c>
      <c r="M69" s="27">
        <f t="shared" ca="1" si="3"/>
        <v>1.9142858693009562E-6</v>
      </c>
      <c r="N69" s="44"/>
      <c r="O69" s="44"/>
      <c r="P69" s="7"/>
      <c r="Q69" s="28">
        <f t="shared" ca="1" si="4"/>
        <v>-3770.7267569055125</v>
      </c>
      <c r="R69" s="27">
        <f t="shared" ca="1" si="5"/>
        <v>-853.95456303431558</v>
      </c>
      <c r="S69" s="7"/>
      <c r="T69" s="28">
        <f t="shared" ca="1" si="6"/>
        <v>0.97568645901669038</v>
      </c>
      <c r="U69" s="27">
        <f t="shared" ca="1" si="7"/>
        <v>-0.22120893937758387</v>
      </c>
      <c r="V69" s="7"/>
      <c r="W69" s="28">
        <f t="shared" ca="1" si="8"/>
        <v>0.97678216352672331</v>
      </c>
      <c r="X69" s="27">
        <f t="shared" ca="1" si="11"/>
        <v>275.03366438328089</v>
      </c>
      <c r="Y69" s="7"/>
      <c r="Z69" s="28">
        <f t="shared" si="12"/>
        <v>274.995</v>
      </c>
      <c r="AA69" s="27">
        <f t="shared" si="9"/>
        <v>4.7995681765218068</v>
      </c>
      <c r="AB69" s="7"/>
      <c r="AC69" s="28">
        <f t="shared" ca="1" si="0"/>
        <v>3.8664383280888615E-2</v>
      </c>
      <c r="AD69" s="27">
        <f t="shared" ca="1" si="10"/>
        <v>6.024864486369097E-2</v>
      </c>
      <c r="AE69" s="7">
        <v>100</v>
      </c>
    </row>
    <row r="70" spans="1:31" s="26" customFormat="1" x14ac:dyDescent="0.25">
      <c r="A70" s="26">
        <v>50</v>
      </c>
      <c r="B70" s="26">
        <v>642</v>
      </c>
      <c r="C70" s="26">
        <v>11389</v>
      </c>
      <c r="D70" s="26">
        <v>12652</v>
      </c>
      <c r="E70" s="26">
        <v>15113</v>
      </c>
      <c r="F70" s="26">
        <v>13875</v>
      </c>
      <c r="G70" s="27"/>
      <c r="H70" s="7"/>
      <c r="I70" s="28">
        <f t="shared" si="1"/>
        <v>-3724</v>
      </c>
      <c r="J70" s="27">
        <f t="shared" si="1"/>
        <v>-1223</v>
      </c>
      <c r="K70" s="7"/>
      <c r="L70" s="171">
        <f t="shared" si="2"/>
        <v>0.95227334253762519</v>
      </c>
      <c r="M70" s="27">
        <f t="shared" ca="1" si="3"/>
        <v>3.6793780913914598E-6</v>
      </c>
      <c r="N70" s="44"/>
      <c r="O70" s="44"/>
      <c r="P70" s="7"/>
      <c r="Q70" s="28">
        <f t="shared" ca="1" si="4"/>
        <v>-3666.7267569055125</v>
      </c>
      <c r="R70" s="27">
        <f t="shared" ca="1" si="5"/>
        <v>-1234.9545630343157</v>
      </c>
      <c r="S70" s="7"/>
      <c r="T70" s="28">
        <f t="shared" ca="1" si="6"/>
        <v>0.94877615809077298</v>
      </c>
      <c r="U70" s="27">
        <f t="shared" ca="1" si="7"/>
        <v>-0.31990342448389825</v>
      </c>
      <c r="V70" s="7"/>
      <c r="W70" s="28">
        <f t="shared" ca="1" si="8"/>
        <v>0.9503551720312855</v>
      </c>
      <c r="X70" s="27">
        <f t="shared" ca="1" si="11"/>
        <v>280.87728687591903</v>
      </c>
      <c r="Y70" s="7"/>
      <c r="Z70" s="28">
        <f t="shared" si="12"/>
        <v>280.77300000000002</v>
      </c>
      <c r="AA70" s="27">
        <f t="shared" si="9"/>
        <v>4.9004133007020396</v>
      </c>
      <c r="AB70" s="7"/>
      <c r="AC70" s="28">
        <f t="shared" ca="1" si="0"/>
        <v>0.10428687591900143</v>
      </c>
      <c r="AD70" s="27">
        <f t="shared" ca="1" si="10"/>
        <v>8.3679015786515265E-3</v>
      </c>
      <c r="AE70" s="7">
        <v>99</v>
      </c>
    </row>
    <row r="71" spans="1:31" s="26" customFormat="1" x14ac:dyDescent="0.25">
      <c r="A71" s="26">
        <v>51</v>
      </c>
      <c r="B71" s="26">
        <v>627</v>
      </c>
      <c r="C71" s="26">
        <v>11455</v>
      </c>
      <c r="D71" s="26">
        <v>12470</v>
      </c>
      <c r="E71" s="26">
        <v>15039</v>
      </c>
      <c r="F71" s="26">
        <v>14043</v>
      </c>
      <c r="G71" s="27"/>
      <c r="H71" s="7"/>
      <c r="I71" s="28">
        <f t="shared" si="1"/>
        <v>-3584</v>
      </c>
      <c r="J71" s="27">
        <f t="shared" si="1"/>
        <v>-1573</v>
      </c>
      <c r="K71" s="7"/>
      <c r="L71" s="171">
        <f t="shared" si="2"/>
        <v>0.91764368528828211</v>
      </c>
      <c r="M71" s="27">
        <f t="shared" ca="1" si="3"/>
        <v>9.425338633820631E-6</v>
      </c>
      <c r="N71" s="44"/>
      <c r="O71" s="44"/>
      <c r="P71" s="7"/>
      <c r="Q71" s="28">
        <f t="shared" ca="1" si="4"/>
        <v>-3526.7267569055125</v>
      </c>
      <c r="R71" s="27">
        <f t="shared" ca="1" si="5"/>
        <v>-1584.9545630343157</v>
      </c>
      <c r="S71" s="7"/>
      <c r="T71" s="28">
        <f t="shared" ca="1" si="6"/>
        <v>0.91255075299819188</v>
      </c>
      <c r="U71" s="27">
        <f t="shared" ca="1" si="7"/>
        <v>-0.41056764964717918</v>
      </c>
      <c r="V71" s="7"/>
      <c r="W71" s="28">
        <f t="shared" ca="1" si="8"/>
        <v>0.91457361385038027</v>
      </c>
      <c r="X71" s="27">
        <f t="shared" ca="1" si="11"/>
        <v>286.44942538719079</v>
      </c>
      <c r="Y71" s="7"/>
      <c r="Z71" s="28">
        <f t="shared" si="12"/>
        <v>286.416</v>
      </c>
      <c r="AA71" s="27">
        <f t="shared" si="9"/>
        <v>4.9989022303920789</v>
      </c>
      <c r="AB71" s="7"/>
      <c r="AC71" s="28">
        <f t="shared" ca="1" si="0"/>
        <v>3.3425387190789024E-2</v>
      </c>
      <c r="AD71" s="27">
        <f t="shared" ca="1" si="10"/>
        <v>8.4594173390200922E-2</v>
      </c>
      <c r="AE71" s="7">
        <v>98</v>
      </c>
    </row>
    <row r="72" spans="1:31" s="26" customFormat="1" x14ac:dyDescent="0.25">
      <c r="A72" s="26">
        <v>52</v>
      </c>
      <c r="B72" s="26">
        <v>639</v>
      </c>
      <c r="C72" s="26">
        <v>11545</v>
      </c>
      <c r="D72" s="26">
        <v>12299</v>
      </c>
      <c r="E72" s="26">
        <v>14951</v>
      </c>
      <c r="F72" s="26">
        <v>14217</v>
      </c>
      <c r="G72" s="27"/>
      <c r="H72" s="7"/>
      <c r="I72" s="28">
        <f t="shared" si="1"/>
        <v>-3406</v>
      </c>
      <c r="J72" s="27">
        <f t="shared" si="1"/>
        <v>-1918</v>
      </c>
      <c r="K72" s="7"/>
      <c r="L72" s="171">
        <f t="shared" si="2"/>
        <v>0.8732029194599773</v>
      </c>
      <c r="M72" s="27">
        <f t="shared" ca="1" si="3"/>
        <v>1.8061978800316072E-5</v>
      </c>
      <c r="N72" s="44"/>
      <c r="O72" s="44"/>
      <c r="P72" s="7"/>
      <c r="Q72" s="28">
        <f t="shared" ca="1" si="4"/>
        <v>-3348.7267569055125</v>
      </c>
      <c r="R72" s="27">
        <f t="shared" ca="1" si="5"/>
        <v>-1929.9545630343157</v>
      </c>
      <c r="S72" s="7"/>
      <c r="T72" s="28">
        <f t="shared" ca="1" si="6"/>
        <v>0.86649273795191029</v>
      </c>
      <c r="U72" s="27">
        <f t="shared" ca="1" si="7"/>
        <v>-0.49993667159384181</v>
      </c>
      <c r="V72" s="7"/>
      <c r="W72" s="28">
        <f t="shared" ca="1" si="8"/>
        <v>0.86895298077802952</v>
      </c>
      <c r="X72" s="27">
        <f t="shared" ca="1" si="11"/>
        <v>292.18650870632212</v>
      </c>
      <c r="Y72" s="7"/>
      <c r="Z72" s="28">
        <f t="shared" si="12"/>
        <v>292.16699999999997</v>
      </c>
      <c r="AA72" s="27">
        <f t="shared" si="9"/>
        <v>5.0992761156742716</v>
      </c>
      <c r="AB72" s="7"/>
      <c r="AC72" s="28">
        <f t="shared" ca="1" si="0"/>
        <v>1.9508706322142189E-2</v>
      </c>
      <c r="AD72" s="27">
        <f t="shared" ca="1" si="10"/>
        <v>1.1514224112886495E-2</v>
      </c>
      <c r="AE72" s="7">
        <v>97</v>
      </c>
    </row>
    <row r="73" spans="1:31" s="26" customFormat="1" x14ac:dyDescent="0.25">
      <c r="A73" s="26">
        <v>53</v>
      </c>
      <c r="B73" s="26">
        <v>630</v>
      </c>
      <c r="C73" s="26">
        <v>11650</v>
      </c>
      <c r="D73" s="26">
        <v>12136</v>
      </c>
      <c r="E73" s="26">
        <v>14845</v>
      </c>
      <c r="F73" s="26">
        <v>14378</v>
      </c>
      <c r="G73" s="27"/>
      <c r="H73" s="7"/>
      <c r="I73" s="28">
        <f t="shared" si="1"/>
        <v>-3195</v>
      </c>
      <c r="J73" s="27">
        <f t="shared" si="1"/>
        <v>-2242</v>
      </c>
      <c r="K73" s="7"/>
      <c r="L73" s="171">
        <f t="shared" si="2"/>
        <v>0.82078048719984165</v>
      </c>
      <c r="M73" s="27">
        <f t="shared" ca="1" si="3"/>
        <v>3.6165121851843438E-5</v>
      </c>
      <c r="N73" s="44"/>
      <c r="O73" s="44"/>
      <c r="P73" s="7"/>
      <c r="Q73" s="28">
        <f t="shared" ca="1" si="4"/>
        <v>-3137.7267569055125</v>
      </c>
      <c r="R73" s="27">
        <f t="shared" ca="1" si="5"/>
        <v>-2253.9545630343155</v>
      </c>
      <c r="S73" s="7"/>
      <c r="T73" s="28">
        <f t="shared" ca="1" si="6"/>
        <v>0.81189587741952018</v>
      </c>
      <c r="U73" s="27">
        <f t="shared" ca="1" si="7"/>
        <v>-0.58386584003070752</v>
      </c>
      <c r="V73" s="7"/>
      <c r="W73" s="28">
        <f t="shared" ca="1" si="8"/>
        <v>0.81476674278792627</v>
      </c>
      <c r="X73" s="27">
        <f t="shared" ca="1" si="11"/>
        <v>297.89887168442579</v>
      </c>
      <c r="Y73" s="7"/>
      <c r="Z73" s="28">
        <f t="shared" si="12"/>
        <v>297.83699999999999</v>
      </c>
      <c r="AA73" s="27">
        <f t="shared" si="9"/>
        <v>5.1982362842623511</v>
      </c>
      <c r="AB73" s="7"/>
      <c r="AC73" s="28">
        <f t="shared" ca="1" si="0"/>
        <v>6.1871684425796047E-2</v>
      </c>
      <c r="AD73" s="27">
        <f t="shared" ca="1" si="10"/>
        <v>-4.5314202287215721E-2</v>
      </c>
      <c r="AE73" s="7">
        <v>96</v>
      </c>
    </row>
    <row r="74" spans="1:31" s="26" customFormat="1" x14ac:dyDescent="0.25">
      <c r="A74" s="26">
        <v>54</v>
      </c>
      <c r="B74" s="26">
        <v>622</v>
      </c>
      <c r="C74" s="26">
        <v>11769</v>
      </c>
      <c r="D74" s="26">
        <v>11991</v>
      </c>
      <c r="E74" s="26">
        <v>14733</v>
      </c>
      <c r="F74" s="26">
        <v>14530</v>
      </c>
      <c r="G74" s="27"/>
      <c r="H74" s="7"/>
      <c r="I74" s="28">
        <f t="shared" si="1"/>
        <v>-2964</v>
      </c>
      <c r="J74" s="27">
        <f t="shared" si="1"/>
        <v>-2539</v>
      </c>
      <c r="K74" s="7"/>
      <c r="L74" s="171">
        <f t="shared" si="2"/>
        <v>0.76114225155719684</v>
      </c>
      <c r="M74" s="27">
        <f t="shared" ca="1" si="3"/>
        <v>3.3306056145639471E-5</v>
      </c>
      <c r="N74" s="44"/>
      <c r="O74" s="44"/>
      <c r="P74" s="7"/>
      <c r="Q74" s="28">
        <f t="shared" ca="1" si="4"/>
        <v>-2906.7267569055125</v>
      </c>
      <c r="R74" s="27">
        <f t="shared" ca="1" si="5"/>
        <v>-2550.9545630343155</v>
      </c>
      <c r="S74" s="7"/>
      <c r="T74" s="28">
        <f t="shared" ca="1" si="6"/>
        <v>0.75212395901676143</v>
      </c>
      <c r="U74" s="27">
        <f t="shared" ca="1" si="7"/>
        <v>-0.66080091109783445</v>
      </c>
      <c r="V74" s="7"/>
      <c r="W74" s="28">
        <f t="shared" ca="1" si="8"/>
        <v>0.75537111162251847</v>
      </c>
      <c r="X74" s="27">
        <f t="shared" ca="1" si="11"/>
        <v>303.45283417135704</v>
      </c>
      <c r="Y74" s="7"/>
      <c r="Z74" s="28">
        <f t="shared" si="12"/>
        <v>303.435</v>
      </c>
      <c r="AA74" s="27">
        <f t="shared" si="9"/>
        <v>5.2959398157889934</v>
      </c>
      <c r="AB74" s="7"/>
      <c r="AC74" s="28">
        <f t="shared" ca="1" si="0"/>
        <v>1.7834171357037576E-2</v>
      </c>
      <c r="AD74" s="27">
        <f t="shared" ca="1" si="10"/>
        <v>2.3622843479699895E-2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11891</v>
      </c>
      <c r="D75" s="26">
        <v>11856</v>
      </c>
      <c r="E75" s="26">
        <v>14598</v>
      </c>
      <c r="F75" s="26">
        <v>14659</v>
      </c>
      <c r="G75" s="27"/>
      <c r="H75" s="7"/>
      <c r="I75" s="28">
        <f t="shared" si="1"/>
        <v>-2707</v>
      </c>
      <c r="J75" s="27">
        <f t="shared" si="1"/>
        <v>-2803</v>
      </c>
      <c r="K75" s="7"/>
      <c r="L75" s="171">
        <f t="shared" si="2"/>
        <v>0.69571223076710642</v>
      </c>
      <c r="M75" s="27">
        <f t="shared" ca="1" si="3"/>
        <v>4.2331884344860354E-5</v>
      </c>
      <c r="N75" s="44"/>
      <c r="O75" s="44"/>
      <c r="P75" s="7"/>
      <c r="Q75" s="28">
        <f t="shared" ca="1" si="4"/>
        <v>-2649.7267569055125</v>
      </c>
      <c r="R75" s="27">
        <f t="shared" ca="1" si="5"/>
        <v>-2814.9545630343155</v>
      </c>
      <c r="S75" s="7"/>
      <c r="T75" s="28">
        <f t="shared" ca="1" si="6"/>
        <v>0.68562446538252342</v>
      </c>
      <c r="U75" s="27">
        <f t="shared" ca="1" si="7"/>
        <v>-0.72918764093528066</v>
      </c>
      <c r="V75" s="7"/>
      <c r="W75" s="28">
        <f t="shared" ca="1" si="8"/>
        <v>0.68920593502030392</v>
      </c>
      <c r="X75" s="27">
        <f t="shared" ca="1" si="11"/>
        <v>308.88792957242981</v>
      </c>
      <c r="Y75" s="7"/>
      <c r="Z75" s="28">
        <f t="shared" si="12"/>
        <v>308.916</v>
      </c>
      <c r="AA75" s="27">
        <f t="shared" si="9"/>
        <v>5.3916013120908035</v>
      </c>
      <c r="AB75" s="7"/>
      <c r="AC75" s="28">
        <f t="shared" ca="1" si="0"/>
        <v>-2.8070427570185075E-2</v>
      </c>
      <c r="AD75" s="27">
        <f t="shared" ca="1" si="10"/>
        <v>2.91010216276959E-2</v>
      </c>
      <c r="AE75" s="7">
        <v>94</v>
      </c>
    </row>
    <row r="76" spans="1:31" s="26" customFormat="1" x14ac:dyDescent="0.25">
      <c r="A76" s="26">
        <v>56</v>
      </c>
      <c r="B76" s="26">
        <v>615</v>
      </c>
      <c r="C76" s="26">
        <v>12037</v>
      </c>
      <c r="D76" s="26">
        <v>11734</v>
      </c>
      <c r="E76" s="26">
        <v>14461</v>
      </c>
      <c r="F76" s="26">
        <v>14783</v>
      </c>
      <c r="G76" s="27"/>
      <c r="H76" s="7"/>
      <c r="I76" s="28">
        <f t="shared" si="1"/>
        <v>-2424</v>
      </c>
      <c r="J76" s="27">
        <f t="shared" si="1"/>
        <v>-3049</v>
      </c>
      <c r="K76" s="7"/>
      <c r="L76" s="171">
        <f t="shared" si="2"/>
        <v>0.62318370427208236</v>
      </c>
      <c r="M76" s="27">
        <f t="shared" ca="1" si="3"/>
        <v>4.7519661728360635E-5</v>
      </c>
      <c r="N76" s="44"/>
      <c r="O76" s="44"/>
      <c r="P76" s="7"/>
      <c r="Q76" s="28">
        <f t="shared" ca="1" si="4"/>
        <v>-2366.7267569055125</v>
      </c>
      <c r="R76" s="27">
        <f t="shared" ca="1" si="5"/>
        <v>-3060.9545630343155</v>
      </c>
      <c r="S76" s="7"/>
      <c r="T76" s="28">
        <f t="shared" ca="1" si="6"/>
        <v>0.61239739651680591</v>
      </c>
      <c r="U76" s="27">
        <f t="shared" ca="1" si="7"/>
        <v>-0.79291163919290097</v>
      </c>
      <c r="V76" s="7"/>
      <c r="W76" s="28">
        <f t="shared" ca="1" si="8"/>
        <v>0.61629025363191958</v>
      </c>
      <c r="X76" s="27">
        <f t="shared" ca="1" si="11"/>
        <v>314.41717955481352</v>
      </c>
      <c r="Y76" s="7"/>
      <c r="Z76" s="28">
        <f t="shared" si="12"/>
        <v>314.45100000000002</v>
      </c>
      <c r="AA76" s="27">
        <f t="shared" si="9"/>
        <v>5.4882052861886894</v>
      </c>
      <c r="AB76" s="7"/>
      <c r="AC76" s="28">
        <f t="shared" ca="1" si="0"/>
        <v>-3.3820445186506731E-2</v>
      </c>
      <c r="AD76" s="27">
        <f t="shared" ca="1" si="10"/>
        <v>7.3676268226222419E-2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12195</v>
      </c>
      <c r="D77" s="26">
        <v>11620</v>
      </c>
      <c r="E77" s="26">
        <v>14299</v>
      </c>
      <c r="F77" s="26">
        <v>14894</v>
      </c>
      <c r="G77" s="27"/>
      <c r="H77" s="7"/>
      <c r="I77" s="28">
        <f t="shared" si="1"/>
        <v>-2104</v>
      </c>
      <c r="J77" s="27">
        <f t="shared" si="1"/>
        <v>-3274</v>
      </c>
      <c r="K77" s="7"/>
      <c r="L77" s="171">
        <f t="shared" si="2"/>
        <v>0.5419429196349409</v>
      </c>
      <c r="M77" s="27">
        <f t="shared" ca="1" si="3"/>
        <v>6.6732173953171038E-5</v>
      </c>
      <c r="N77" s="44"/>
      <c r="O77" s="44"/>
      <c r="P77" s="7"/>
      <c r="Q77" s="28">
        <f t="shared" ca="1" si="4"/>
        <v>-2046.7267569055123</v>
      </c>
      <c r="R77" s="27">
        <f t="shared" ca="1" si="5"/>
        <v>-3285.9545630343155</v>
      </c>
      <c r="S77" s="7"/>
      <c r="T77" s="28">
        <f t="shared" ca="1" si="6"/>
        <v>0.52959647059090631</v>
      </c>
      <c r="U77" s="27">
        <f t="shared" ca="1" si="7"/>
        <v>-0.85119578394072437</v>
      </c>
      <c r="V77" s="7"/>
      <c r="W77" s="28">
        <f t="shared" ca="1" si="8"/>
        <v>0.53377394332495132</v>
      </c>
      <c r="X77" s="27">
        <f t="shared" ca="1" si="11"/>
        <v>320.18200614291641</v>
      </c>
      <c r="Y77" s="7"/>
      <c r="Z77" s="28">
        <f t="shared" si="12"/>
        <v>320.18400000000003</v>
      </c>
      <c r="AA77" s="27">
        <f t="shared" si="9"/>
        <v>5.5882650122055244</v>
      </c>
      <c r="AB77" s="7"/>
      <c r="AC77" s="28">
        <f t="shared" ca="1" si="0"/>
        <v>-1.9938570836188774E-3</v>
      </c>
      <c r="AD77" s="27">
        <f t="shared" ca="1" si="10"/>
        <v>6.8858756957013156E-2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12355</v>
      </c>
      <c r="D78" s="26">
        <v>11519</v>
      </c>
      <c r="E78" s="26">
        <v>14120</v>
      </c>
      <c r="F78" s="26">
        <v>14979</v>
      </c>
      <c r="G78" s="27"/>
      <c r="H78" s="7"/>
      <c r="I78" s="28">
        <f t="shared" si="1"/>
        <v>-1765</v>
      </c>
      <c r="J78" s="27">
        <f t="shared" si="1"/>
        <v>-3460</v>
      </c>
      <c r="K78" s="7"/>
      <c r="L78" s="171">
        <f t="shared" si="2"/>
        <v>0.45542060563750708</v>
      </c>
      <c r="M78" s="27">
        <f t="shared" ca="1" si="3"/>
        <v>8.3335762014517242E-5</v>
      </c>
      <c r="N78" s="44"/>
      <c r="O78" s="44"/>
      <c r="P78" s="7"/>
      <c r="Q78" s="28">
        <f t="shared" ca="1" si="4"/>
        <v>-1707.7267569055123</v>
      </c>
      <c r="R78" s="27">
        <f t="shared" ca="1" si="5"/>
        <v>-3471.9545630343155</v>
      </c>
      <c r="S78" s="7"/>
      <c r="T78" s="28">
        <f t="shared" ca="1" si="6"/>
        <v>0.4418792396881564</v>
      </c>
      <c r="U78" s="27">
        <f t="shared" ca="1" si="7"/>
        <v>-0.89937734359892507</v>
      </c>
      <c r="V78" s="7"/>
      <c r="W78" s="28">
        <f t="shared" ca="1" si="8"/>
        <v>0.44629176332237658</v>
      </c>
      <c r="X78" s="27">
        <f t="shared" ca="1" si="11"/>
        <v>325.88163570983988</v>
      </c>
      <c r="Y78" s="7"/>
      <c r="Z78" s="28">
        <f t="shared" si="12"/>
        <v>325.90800000000002</v>
      </c>
      <c r="AA78" s="27">
        <f t="shared" si="9"/>
        <v>5.6881676585896797</v>
      </c>
      <c r="AB78" s="7"/>
      <c r="AC78" s="28">
        <f t="shared" ca="1" si="0"/>
        <v>-2.6364290160131532E-2</v>
      </c>
      <c r="AD78" s="27">
        <f t="shared" ca="1" si="10"/>
        <v>3.488881774796937E-2</v>
      </c>
      <c r="AE78" s="7">
        <v>91</v>
      </c>
    </row>
    <row r="79" spans="1:31" s="26" customFormat="1" x14ac:dyDescent="0.25">
      <c r="A79" s="26">
        <v>59</v>
      </c>
      <c r="B79" s="26">
        <v>635</v>
      </c>
      <c r="C79" s="26">
        <v>12546</v>
      </c>
      <c r="D79" s="26">
        <v>11451</v>
      </c>
      <c r="E79" s="26">
        <v>13960</v>
      </c>
      <c r="F79" s="26">
        <v>15075</v>
      </c>
      <c r="G79" s="27"/>
      <c r="H79" s="7"/>
      <c r="I79" s="28">
        <f t="shared" si="1"/>
        <v>-1414</v>
      </c>
      <c r="J79" s="27">
        <f t="shared" si="1"/>
        <v>-3624</v>
      </c>
      <c r="K79" s="7"/>
      <c r="L79" s="171">
        <f t="shared" si="2"/>
        <v>0.36450300519040585</v>
      </c>
      <c r="M79" s="27">
        <f t="shared" ca="1" si="3"/>
        <v>7.7905692853207675E-5</v>
      </c>
      <c r="N79" s="44"/>
      <c r="O79" s="44"/>
      <c r="P79" s="7"/>
      <c r="Q79" s="28">
        <f t="shared" ca="1" si="4"/>
        <v>-1356.7267569055123</v>
      </c>
      <c r="R79" s="27">
        <f t="shared" ca="1" si="5"/>
        <v>-3635.9545630343155</v>
      </c>
      <c r="S79" s="7"/>
      <c r="T79" s="28">
        <f t="shared" ca="1" si="6"/>
        <v>0.35105697406318531</v>
      </c>
      <c r="U79" s="27">
        <f t="shared" ca="1" si="7"/>
        <v>-0.94186000910400525</v>
      </c>
      <c r="V79" s="7"/>
      <c r="W79" s="28">
        <f t="shared" ca="1" si="8"/>
        <v>0.35567658502970606</v>
      </c>
      <c r="X79" s="27">
        <f t="shared" ca="1" si="11"/>
        <v>331.58515583613087</v>
      </c>
      <c r="Y79" s="7"/>
      <c r="Z79" s="28">
        <f t="shared" si="12"/>
        <v>331.62299999999999</v>
      </c>
      <c r="AA79" s="27">
        <f t="shared" si="9"/>
        <v>5.7879132253411552</v>
      </c>
      <c r="AB79" s="7"/>
      <c r="AC79" s="28">
        <f t="shared" ca="1" si="0"/>
        <v>-3.7844163869124259E-2</v>
      </c>
      <c r="AD79" s="27">
        <f t="shared" ca="1" si="10"/>
        <v>-2.417387054106257E-2</v>
      </c>
      <c r="AE79" s="7">
        <v>90</v>
      </c>
    </row>
    <row r="80" spans="1:31" s="26" customFormat="1" x14ac:dyDescent="0.25">
      <c r="A80" s="26">
        <v>60</v>
      </c>
      <c r="B80" s="26">
        <v>634</v>
      </c>
      <c r="C80" s="26">
        <v>12726</v>
      </c>
      <c r="D80" s="26">
        <v>11391</v>
      </c>
      <c r="E80" s="26">
        <v>13773</v>
      </c>
      <c r="F80" s="26">
        <v>15131</v>
      </c>
      <c r="G80" s="27"/>
      <c r="H80" s="7"/>
      <c r="I80" s="28">
        <f t="shared" si="1"/>
        <v>-1047</v>
      </c>
      <c r="J80" s="27">
        <f t="shared" si="1"/>
        <v>-3740</v>
      </c>
      <c r="K80" s="7"/>
      <c r="L80" s="171">
        <f t="shared" si="2"/>
        <v>0.27011314925596741</v>
      </c>
      <c r="M80" s="27">
        <f t="shared" ca="1" si="3"/>
        <v>8.5613726844662632E-5</v>
      </c>
      <c r="N80" s="44"/>
      <c r="O80" s="44"/>
      <c r="P80" s="7"/>
      <c r="Q80" s="28">
        <f t="shared" ca="1" si="4"/>
        <v>-989.72675690551227</v>
      </c>
      <c r="R80" s="27">
        <f t="shared" ca="1" si="5"/>
        <v>-3751.9545630343155</v>
      </c>
      <c r="S80" s="7"/>
      <c r="T80" s="28">
        <f t="shared" ca="1" si="6"/>
        <v>0.25609466214191923</v>
      </c>
      <c r="U80" s="27">
        <f t="shared" ca="1" si="7"/>
        <v>-0.97190872372954984</v>
      </c>
      <c r="V80" s="7"/>
      <c r="W80" s="28">
        <f t="shared" ca="1" si="8"/>
        <v>0.2608603806516705</v>
      </c>
      <c r="X80" s="27">
        <f t="shared" ca="1" si="11"/>
        <v>337.24920179832679</v>
      </c>
      <c r="Y80" s="7"/>
      <c r="Z80" s="28">
        <f t="shared" si="12"/>
        <v>337.32900000000001</v>
      </c>
      <c r="AA80" s="27">
        <f t="shared" si="9"/>
        <v>5.8875017124599518</v>
      </c>
      <c r="AB80" s="7"/>
      <c r="AC80" s="28">
        <f t="shared" ca="1" si="0"/>
        <v>-7.9798201673213498E-2</v>
      </c>
      <c r="AD80" s="27">
        <f t="shared" ca="1" si="10"/>
        <v>-2.0893894529933732E-2</v>
      </c>
      <c r="AE80" s="7">
        <v>89</v>
      </c>
    </row>
    <row r="81" spans="1:31" s="26" customFormat="1" x14ac:dyDescent="0.25">
      <c r="A81" s="26">
        <v>61</v>
      </c>
      <c r="B81" s="26">
        <v>630</v>
      </c>
      <c r="C81" s="26">
        <v>12917</v>
      </c>
      <c r="D81" s="26">
        <v>11354</v>
      </c>
      <c r="E81" s="26">
        <v>13592</v>
      </c>
      <c r="F81" s="26">
        <v>15178</v>
      </c>
      <c r="G81" s="27"/>
      <c r="H81" s="7"/>
      <c r="I81" s="28">
        <f t="shared" si="1"/>
        <v>-675</v>
      </c>
      <c r="J81" s="27">
        <f t="shared" si="1"/>
        <v>-3824</v>
      </c>
      <c r="K81" s="7"/>
      <c r="L81" s="171">
        <f t="shared" si="2"/>
        <v>0.17366536577827024</v>
      </c>
      <c r="M81" s="27">
        <f t="shared" ca="1" si="3"/>
        <v>8.0202584373759169E-5</v>
      </c>
      <c r="N81" s="44"/>
      <c r="O81" s="44"/>
      <c r="P81" s="7"/>
      <c r="Q81" s="28">
        <f t="shared" ca="1" si="4"/>
        <v>-617.72675690551227</v>
      </c>
      <c r="R81" s="27">
        <f t="shared" ca="1" si="5"/>
        <v>-3835.9545630343155</v>
      </c>
      <c r="S81" s="7"/>
      <c r="T81" s="28">
        <f t="shared" ca="1" si="6"/>
        <v>0.15983858575306095</v>
      </c>
      <c r="U81" s="27">
        <f t="shared" ca="1" si="7"/>
        <v>-0.9936681377687373</v>
      </c>
      <c r="V81" s="7"/>
      <c r="W81" s="28">
        <f t="shared" ca="1" si="8"/>
        <v>0.16470977621790298</v>
      </c>
      <c r="X81" s="27">
        <f t="shared" ca="1" si="11"/>
        <v>342.8615686664624</v>
      </c>
      <c r="Y81" s="7"/>
      <c r="Z81" s="28">
        <f t="shared" si="12"/>
        <v>342.99900000000002</v>
      </c>
      <c r="AA81" s="27">
        <f t="shared" si="9"/>
        <v>5.9864618810480303</v>
      </c>
      <c r="AB81" s="7"/>
      <c r="AC81" s="28">
        <f t="shared" ca="1" si="0"/>
        <v>-0.13743133353762005</v>
      </c>
      <c r="AD81" s="27">
        <f t="shared" ca="1" si="10"/>
        <v>-6.3975880025282095E-3</v>
      </c>
      <c r="AE81" s="7">
        <v>88</v>
      </c>
    </row>
    <row r="82" spans="1:31" s="26" customFormat="1" x14ac:dyDescent="0.25">
      <c r="A82" s="26">
        <v>62</v>
      </c>
      <c r="B82" s="26">
        <v>626</v>
      </c>
      <c r="C82" s="26">
        <v>13111</v>
      </c>
      <c r="D82" s="26">
        <v>11331</v>
      </c>
      <c r="E82" s="26">
        <v>13405</v>
      </c>
      <c r="F82" s="26">
        <v>15199</v>
      </c>
      <c r="G82" s="27"/>
      <c r="H82" s="7"/>
      <c r="I82" s="28">
        <f t="shared" si="1"/>
        <v>-294</v>
      </c>
      <c r="J82" s="27">
        <f t="shared" si="1"/>
        <v>-3868</v>
      </c>
      <c r="K82" s="7"/>
      <c r="L82" s="171">
        <f t="shared" si="2"/>
        <v>7.6144754273328771E-2</v>
      </c>
      <c r="M82" s="27">
        <f t="shared" ca="1" si="3"/>
        <v>9.9304444905540845E-5</v>
      </c>
      <c r="N82" s="44"/>
      <c r="O82" s="44"/>
      <c r="P82" s="7"/>
      <c r="Q82" s="28">
        <f t="shared" ca="1" si="4"/>
        <v>-236.72675690551233</v>
      </c>
      <c r="R82" s="27">
        <f t="shared" ca="1" si="5"/>
        <v>-3879.9545630343155</v>
      </c>
      <c r="S82" s="7"/>
      <c r="T82" s="28">
        <f t="shared" ca="1" si="6"/>
        <v>6.1253733322536766E-2</v>
      </c>
      <c r="U82" s="27">
        <f t="shared" ca="1" si="7"/>
        <v>-1.0050659260749784</v>
      </c>
      <c r="V82" s="7"/>
      <c r="W82" s="28">
        <f t="shared" ca="1" si="8"/>
        <v>6.6179592713898797E-2</v>
      </c>
      <c r="X82" s="27">
        <f t="shared" ca="1" si="11"/>
        <v>348.50604171887358</v>
      </c>
      <c r="Y82" s="7"/>
      <c r="Z82" s="28">
        <f t="shared" si="12"/>
        <v>348.63300000000004</v>
      </c>
      <c r="AA82" s="27">
        <f t="shared" si="9"/>
        <v>6.0847937311053908</v>
      </c>
      <c r="AB82" s="7"/>
      <c r="AC82" s="28">
        <f t="shared" ca="1" si="0"/>
        <v>-0.12695828112646268</v>
      </c>
      <c r="AD82" s="27">
        <f t="shared" ca="1" si="10"/>
        <v>1.30997080455586E-2</v>
      </c>
      <c r="AE82" s="7">
        <v>87</v>
      </c>
    </row>
    <row r="83" spans="1:31" s="26" customFormat="1" x14ac:dyDescent="0.25">
      <c r="A83" s="26">
        <v>63</v>
      </c>
      <c r="B83" s="26">
        <v>602</v>
      </c>
      <c r="C83" s="26">
        <v>13293</v>
      </c>
      <c r="D83" s="26">
        <v>11331</v>
      </c>
      <c r="E83" s="26">
        <v>13218</v>
      </c>
      <c r="F83" s="26">
        <v>15209</v>
      </c>
      <c r="G83" s="27"/>
      <c r="H83" s="7"/>
      <c r="I83" s="28">
        <f t="shared" si="1"/>
        <v>75</v>
      </c>
      <c r="J83" s="27">
        <f t="shared" si="1"/>
        <v>-3878</v>
      </c>
      <c r="K83" s="7"/>
      <c r="L83" s="171">
        <f t="shared" si="2"/>
        <v>-1.8342381755150482E-2</v>
      </c>
      <c r="M83" s="27">
        <f t="shared" ca="1" si="3"/>
        <v>1.1982139262930288E-4</v>
      </c>
      <c r="N83" s="44"/>
      <c r="O83" s="44"/>
      <c r="P83" s="7"/>
      <c r="Q83" s="28">
        <f t="shared" ca="1" si="4"/>
        <v>132.27324309448767</v>
      </c>
      <c r="R83" s="27">
        <f t="shared" ca="1" si="5"/>
        <v>-3889.9545630343155</v>
      </c>
      <c r="S83" s="7"/>
      <c r="T83" s="28">
        <f t="shared" ca="1" si="6"/>
        <v>-3.4226084385766194E-2</v>
      </c>
      <c r="U83" s="27">
        <f t="shared" ca="1" si="7"/>
        <v>-1.0076563325082148</v>
      </c>
      <c r="V83" s="7"/>
      <c r="W83" s="28">
        <f t="shared" ca="1" si="8"/>
        <v>-2.9288677595721523E-2</v>
      </c>
      <c r="X83" s="27">
        <f t="shared" ca="1" si="11"/>
        <v>353.93820082588263</v>
      </c>
      <c r="Y83" s="7"/>
      <c r="Z83" s="28">
        <f t="shared" si="12"/>
        <v>354.05100000000004</v>
      </c>
      <c r="AA83" s="27">
        <f t="shared" si="9"/>
        <v>6.1793556699784444</v>
      </c>
      <c r="AB83" s="7"/>
      <c r="AC83" s="28">
        <f t="shared" ca="1" si="0"/>
        <v>-0.1127991741174128</v>
      </c>
      <c r="AD83" s="27">
        <f t="shared" ca="1" si="10"/>
        <v>-9.5675523587999578E-2</v>
      </c>
      <c r="AE83" s="7">
        <v>86</v>
      </c>
    </row>
    <row r="84" spans="1:31" s="26" customFormat="1" x14ac:dyDescent="0.25">
      <c r="A84" s="26">
        <v>64</v>
      </c>
      <c r="B84" s="26">
        <v>611</v>
      </c>
      <c r="C84" s="26">
        <v>13478</v>
      </c>
      <c r="D84" s="26">
        <v>11347</v>
      </c>
      <c r="E84" s="26">
        <v>13038</v>
      </c>
      <c r="F84" s="26">
        <v>15193</v>
      </c>
      <c r="G84" s="27"/>
      <c r="H84" s="7"/>
      <c r="I84" s="28">
        <f t="shared" si="1"/>
        <v>440</v>
      </c>
      <c r="J84" s="27">
        <f t="shared" si="1"/>
        <v>-3846</v>
      </c>
      <c r="K84" s="7"/>
      <c r="L84" s="171">
        <f t="shared" si="2"/>
        <v>-0.11407022556510733</v>
      </c>
      <c r="M84" s="27">
        <f t="shared" ca="1" si="3"/>
        <v>9.4187261048785546E-5</v>
      </c>
      <c r="N84" s="44"/>
      <c r="O84" s="44"/>
      <c r="P84" s="7"/>
      <c r="Q84" s="28">
        <f t="shared" ca="1" si="4"/>
        <v>497.27324309448767</v>
      </c>
      <c r="R84" s="27">
        <f t="shared" ca="1" si="5"/>
        <v>-3857.9545630343155</v>
      </c>
      <c r="S84" s="7"/>
      <c r="T84" s="28">
        <f t="shared" ca="1" si="6"/>
        <v>-0.12867089051999542</v>
      </c>
      <c r="U84" s="27">
        <f t="shared" ca="1" si="7"/>
        <v>-0.99936703192185772</v>
      </c>
      <c r="V84" s="7"/>
      <c r="W84" s="28">
        <f t="shared" ca="1" si="8"/>
        <v>-0.12377523772629423</v>
      </c>
      <c r="X84" s="27">
        <f ca="1">IF(MOD(ATAN2(U84,W84)*180/PI()-$J$9+360,360)&lt;355,MOD(ATAN2(U84,W84)*180/PI()-$J$9+360,360)+360,MOD(ATAN2(U84,W84)*180/PI()-$J$9+360,360))</f>
        <v>359.33363832657403</v>
      </c>
      <c r="Y84" s="7"/>
      <c r="Z84" s="28">
        <f t="shared" si="12"/>
        <v>359.55000000000007</v>
      </c>
      <c r="AA84" s="27">
        <f t="shared" si="9"/>
        <v>6.2753313255456131</v>
      </c>
      <c r="AB84" s="7"/>
      <c r="AC84" s="28">
        <f t="shared" ref="AC84:AC147" ca="1" si="13">X84-Z84</f>
        <v>-0.21636167342603585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13438</v>
      </c>
      <c r="D85" s="26">
        <v>11306</v>
      </c>
      <c r="E85" s="26">
        <v>12993</v>
      </c>
      <c r="F85" s="26">
        <v>15138</v>
      </c>
      <c r="G85" s="27"/>
      <c r="H85" s="7"/>
      <c r="I85" s="28">
        <f t="shared" ref="I85:J148" si="14">C85-E85</f>
        <v>445</v>
      </c>
      <c r="J85" s="27">
        <f t="shared" si="14"/>
        <v>-3832</v>
      </c>
      <c r="K85" s="7"/>
      <c r="L85" s="171">
        <f>$O$3*SIN(2*PI()/$O$4*($Z85+$O$5))+$O$6</f>
        <v>-0.11407022556510733</v>
      </c>
      <c r="M85" s="27">
        <f t="shared" ref="M85:M148" ca="1" si="15">(W85-L85)^2</f>
        <v>1.2136466994281246E-4</v>
      </c>
      <c r="N85" s="44"/>
      <c r="O85" s="44"/>
      <c r="P85" s="7"/>
      <c r="Q85" s="28">
        <f t="shared" ref="Q85:Q148" ca="1" si="16">I85-$J$4</f>
        <v>502.27324309448767</v>
      </c>
      <c r="R85" s="27">
        <f t="shared" ref="R85:R148" ca="1" si="17">J85-$J$3</f>
        <v>-3843.9545630343155</v>
      </c>
      <c r="S85" s="7"/>
      <c r="T85" s="28">
        <f t="shared" ref="T85:T148" ca="1" si="18">Q85/$J$7</f>
        <v>-0.12996465498758758</v>
      </c>
      <c r="U85" s="27">
        <f t="shared" ref="U85:U148" ca="1" si="19">R85/$J$6</f>
        <v>-0.99574046291532647</v>
      </c>
      <c r="V85" s="7"/>
      <c r="W85" s="28">
        <f t="shared" ref="W85:W148" ca="1" si="20">(T85-U85*SIN(-$J$11*PI()/180))/(COS(-$J$11*PI()/180))</f>
        <v>-0.12508678900126166</v>
      </c>
      <c r="X85" s="27">
        <f ca="1">IF(MOD(ATAN2(U85,W85)*180/PI()-$J$9+360,360)&lt;355,MOD(ATAN2(U85,W85)*180/PI()-$J$9+360,360)+360,MOD(ATAN2(U85,W85)*180/PI()-$J$9+360,360))</f>
        <v>359.43339915925384</v>
      </c>
      <c r="Y85" s="7"/>
      <c r="Z85" s="28">
        <f t="shared" si="12"/>
        <v>359.55000000000007</v>
      </c>
      <c r="AA85" s="27">
        <f t="shared" ref="AA85:AA148" si="21">Z85*PI()/180</f>
        <v>6.2753313255456131</v>
      </c>
      <c r="AB85" s="7"/>
      <c r="AC85" s="28">
        <f t="shared" ca="1" si="13"/>
        <v>-0.11660084074623001</v>
      </c>
      <c r="AD85" s="27"/>
      <c r="AE85" s="7"/>
    </row>
    <row r="86" spans="1:31" s="26" customFormat="1" x14ac:dyDescent="0.25">
      <c r="A86" s="26">
        <v>1</v>
      </c>
      <c r="B86" s="26">
        <v>-586</v>
      </c>
      <c r="C86" s="26">
        <v>13240</v>
      </c>
      <c r="D86" s="26">
        <v>11281</v>
      </c>
      <c r="E86" s="26">
        <v>13157</v>
      </c>
      <c r="F86" s="26">
        <v>15137</v>
      </c>
      <c r="G86" s="27"/>
      <c r="H86" s="7"/>
      <c r="I86" s="28">
        <f t="shared" si="14"/>
        <v>83</v>
      </c>
      <c r="J86" s="27">
        <f t="shared" si="14"/>
        <v>-3856</v>
      </c>
      <c r="K86" s="7"/>
      <c r="L86" s="171">
        <f t="shared" ref="L86:L149" si="22">$O$3*SIN(2*PI()/$O$4*($Z86+$O$5))+$O$6</f>
        <v>-2.2268560389749489E-2</v>
      </c>
      <c r="M86" s="27">
        <f t="shared" ca="1" si="15"/>
        <v>8.3139592515500129E-5</v>
      </c>
      <c r="N86" s="44"/>
      <c r="O86" s="44"/>
      <c r="P86" s="7"/>
      <c r="Q86" s="28">
        <f t="shared" ca="1" si="16"/>
        <v>140.27324309448767</v>
      </c>
      <c r="R86" s="27">
        <f t="shared" ca="1" si="17"/>
        <v>-3867.9545630343155</v>
      </c>
      <c r="S86" s="7"/>
      <c r="T86" s="28">
        <f t="shared" ca="1" si="18"/>
        <v>-3.6296107533913685E-2</v>
      </c>
      <c r="U86" s="27">
        <f t="shared" ca="1" si="19"/>
        <v>-1.0019574383550944</v>
      </c>
      <c r="V86" s="7"/>
      <c r="W86" s="28">
        <f t="shared" ca="1" si="20"/>
        <v>-3.1386651884985767E-2</v>
      </c>
      <c r="X86" s="27">
        <f ca="1">MOD(ATAN2(U86,W86)*180/PI()-$J$9+360,360)</f>
        <v>354.06752530229465</v>
      </c>
      <c r="Y86" s="7"/>
      <c r="Z86" s="28">
        <f t="shared" ref="Z86:Z149" si="23">360/40000*B86+Z85</f>
        <v>354.27600000000007</v>
      </c>
      <c r="AA86" s="27">
        <f t="shared" si="21"/>
        <v>6.1832826607954319</v>
      </c>
      <c r="AB86" s="7"/>
      <c r="AC86" s="28">
        <f t="shared" ca="1" si="13"/>
        <v>-0.20847469770541238</v>
      </c>
      <c r="AD86" s="27"/>
      <c r="AE86" s="7"/>
    </row>
    <row r="87" spans="1:31" s="26" customFormat="1" x14ac:dyDescent="0.25">
      <c r="A87" s="26">
        <v>2</v>
      </c>
      <c r="B87" s="26">
        <v>-605</v>
      </c>
      <c r="C87" s="26">
        <v>13071</v>
      </c>
      <c r="D87" s="26">
        <v>11290</v>
      </c>
      <c r="E87" s="26">
        <v>13350</v>
      </c>
      <c r="F87" s="26">
        <v>15147</v>
      </c>
      <c r="G87" s="27"/>
      <c r="H87" s="7"/>
      <c r="I87" s="28">
        <f t="shared" si="14"/>
        <v>-279</v>
      </c>
      <c r="J87" s="27">
        <f t="shared" si="14"/>
        <v>-3857</v>
      </c>
      <c r="K87" s="7"/>
      <c r="L87" s="171">
        <f t="shared" si="22"/>
        <v>7.2698587373713638E-2</v>
      </c>
      <c r="M87" s="27">
        <f t="shared" ca="1" si="15"/>
        <v>1.0845759880733959E-4</v>
      </c>
      <c r="N87" s="44"/>
      <c r="O87" s="44"/>
      <c r="P87" s="7"/>
      <c r="Q87" s="28">
        <f t="shared" ca="1" si="16"/>
        <v>-221.72675690551233</v>
      </c>
      <c r="R87" s="27">
        <f t="shared" ca="1" si="17"/>
        <v>-3868.9545630343155</v>
      </c>
      <c r="S87" s="7"/>
      <c r="T87" s="28">
        <f t="shared" ca="1" si="18"/>
        <v>5.7372439919760224E-2</v>
      </c>
      <c r="U87" s="27">
        <f t="shared" ca="1" si="19"/>
        <v>-1.002216478998418</v>
      </c>
      <c r="V87" s="7"/>
      <c r="W87" s="28">
        <f t="shared" ca="1" si="20"/>
        <v>6.2284289566979879E-2</v>
      </c>
      <c r="X87" s="27">
        <f ca="1">MOD(ATAN2(U87,W87)*180/PI()-$J$9+360,360)</f>
        <v>348.71714142691917</v>
      </c>
      <c r="Y87" s="7"/>
      <c r="Z87" s="28">
        <f t="shared" si="23"/>
        <v>348.83100000000007</v>
      </c>
      <c r="AA87" s="27">
        <f t="shared" si="21"/>
        <v>6.0882494830243408</v>
      </c>
      <c r="AB87" s="7"/>
      <c r="AC87" s="28">
        <f t="shared" ca="1" si="13"/>
        <v>-0.11385857308090408</v>
      </c>
      <c r="AD87" s="27"/>
      <c r="AE87" s="7"/>
    </row>
    <row r="88" spans="1:31" s="26" customFormat="1" x14ac:dyDescent="0.25">
      <c r="A88" s="26">
        <v>3</v>
      </c>
      <c r="B88" s="26">
        <v>-635</v>
      </c>
      <c r="C88" s="26">
        <v>12868</v>
      </c>
      <c r="D88" s="26">
        <v>11309</v>
      </c>
      <c r="E88" s="26">
        <v>13533</v>
      </c>
      <c r="F88" s="26">
        <v>15118</v>
      </c>
      <c r="G88" s="27"/>
      <c r="H88" s="7"/>
      <c r="I88" s="28">
        <f t="shared" si="14"/>
        <v>-665</v>
      </c>
      <c r="J88" s="27">
        <f t="shared" si="14"/>
        <v>-3809</v>
      </c>
      <c r="K88" s="7"/>
      <c r="L88" s="171">
        <f t="shared" si="22"/>
        <v>0.17165399915955484</v>
      </c>
      <c r="M88" s="27">
        <f t="shared" ca="1" si="15"/>
        <v>9.1218231330735146E-5</v>
      </c>
      <c r="N88" s="44"/>
      <c r="O88" s="44"/>
      <c r="P88" s="7"/>
      <c r="Q88" s="28">
        <f t="shared" ca="1" si="16"/>
        <v>-607.72675690551227</v>
      </c>
      <c r="R88" s="27">
        <f t="shared" ca="1" si="17"/>
        <v>-3820.9545630343155</v>
      </c>
      <c r="S88" s="7"/>
      <c r="T88" s="28">
        <f t="shared" ca="1" si="18"/>
        <v>0.15725105681787657</v>
      </c>
      <c r="U88" s="27">
        <f t="shared" ca="1" si="19"/>
        <v>-0.98978252811888234</v>
      </c>
      <c r="V88" s="7"/>
      <c r="W88" s="28">
        <f t="shared" ca="1" si="20"/>
        <v>0.16210317556518691</v>
      </c>
      <c r="X88" s="27">
        <f t="shared" ref="X88:X148" ca="1" si="24">MOD(ATAN2(U88,W88)*180/PI()-$J$9+360,360)</f>
        <v>342.97217107845995</v>
      </c>
      <c r="Y88" s="7"/>
      <c r="Z88" s="28">
        <f t="shared" si="23"/>
        <v>343.1160000000001</v>
      </c>
      <c r="AA88" s="27">
        <f t="shared" si="21"/>
        <v>5.9885039162728653</v>
      </c>
      <c r="AB88" s="7"/>
      <c r="AC88" s="28">
        <f t="shared" ca="1" si="13"/>
        <v>-0.14382892154014826</v>
      </c>
      <c r="AD88" s="27"/>
      <c r="AE88" s="7"/>
    </row>
    <row r="89" spans="1:31" s="26" customFormat="1" x14ac:dyDescent="0.25">
      <c r="A89" s="26">
        <v>4</v>
      </c>
      <c r="B89" s="26">
        <v>-619</v>
      </c>
      <c r="C89" s="26">
        <v>12692</v>
      </c>
      <c r="D89" s="26">
        <v>11352</v>
      </c>
      <c r="E89" s="26">
        <v>13724</v>
      </c>
      <c r="F89" s="26">
        <v>15087</v>
      </c>
      <c r="G89" s="27"/>
      <c r="H89" s="7"/>
      <c r="I89" s="28">
        <f t="shared" si="14"/>
        <v>-1032</v>
      </c>
      <c r="J89" s="27">
        <f t="shared" si="14"/>
        <v>-3735</v>
      </c>
      <c r="K89" s="7"/>
      <c r="L89" s="171">
        <f t="shared" si="22"/>
        <v>0.26648146014489205</v>
      </c>
      <c r="M89" s="27">
        <f t="shared" ca="1" si="15"/>
        <v>9.0416638067242119E-5</v>
      </c>
      <c r="N89" s="44"/>
      <c r="O89" s="44"/>
      <c r="P89" s="7"/>
      <c r="Q89" s="28">
        <f t="shared" ca="1" si="16"/>
        <v>-974.72675690551227</v>
      </c>
      <c r="R89" s="27">
        <f t="shared" ca="1" si="17"/>
        <v>-3746.9545630343155</v>
      </c>
      <c r="S89" s="7"/>
      <c r="T89" s="28">
        <f t="shared" ca="1" si="18"/>
        <v>0.25221336873914268</v>
      </c>
      <c r="U89" s="27">
        <f t="shared" ca="1" si="19"/>
        <v>-0.97061352051293148</v>
      </c>
      <c r="V89" s="7"/>
      <c r="W89" s="28">
        <f t="shared" ca="1" si="20"/>
        <v>0.25697269376500648</v>
      </c>
      <c r="X89" s="27">
        <f t="shared" ca="1" si="24"/>
        <v>337.44430790379693</v>
      </c>
      <c r="Y89" s="7"/>
      <c r="Z89" s="28">
        <f t="shared" si="23"/>
        <v>337.54500000000007</v>
      </c>
      <c r="AA89" s="27">
        <f t="shared" si="21"/>
        <v>5.8912716236442613</v>
      </c>
      <c r="AB89" s="7"/>
      <c r="AC89" s="28">
        <f t="shared" ca="1" si="13"/>
        <v>-0.10069209620314723</v>
      </c>
      <c r="AD89" s="27"/>
      <c r="AE89" s="7"/>
    </row>
    <row r="90" spans="1:31" s="26" customFormat="1" x14ac:dyDescent="0.25">
      <c r="A90" s="26">
        <v>5</v>
      </c>
      <c r="B90" s="26">
        <v>-638</v>
      </c>
      <c r="C90" s="26">
        <v>12508</v>
      </c>
      <c r="D90" s="26">
        <v>11411</v>
      </c>
      <c r="E90" s="26">
        <v>13907</v>
      </c>
      <c r="F90" s="26">
        <v>15025</v>
      </c>
      <c r="G90" s="27"/>
      <c r="H90" s="7"/>
      <c r="I90" s="28">
        <f t="shared" si="14"/>
        <v>-1399</v>
      </c>
      <c r="J90" s="27">
        <f t="shared" si="14"/>
        <v>-3614</v>
      </c>
      <c r="K90" s="7"/>
      <c r="L90" s="171">
        <f t="shared" si="22"/>
        <v>0.36157575322632901</v>
      </c>
      <c r="M90" s="27">
        <f t="shared" ca="1" si="15"/>
        <v>9.5906804763175831E-5</v>
      </c>
      <c r="N90" s="44"/>
      <c r="O90" s="44"/>
      <c r="P90" s="7"/>
      <c r="Q90" s="28">
        <f t="shared" ca="1" si="16"/>
        <v>-1341.7267569055123</v>
      </c>
      <c r="R90" s="27">
        <f t="shared" ca="1" si="17"/>
        <v>-3625.9545630343155</v>
      </c>
      <c r="S90" s="7"/>
      <c r="T90" s="28">
        <f t="shared" ca="1" si="18"/>
        <v>0.34717568066040877</v>
      </c>
      <c r="U90" s="27">
        <f t="shared" ca="1" si="19"/>
        <v>-0.93926960267076864</v>
      </c>
      <c r="V90" s="7"/>
      <c r="W90" s="28">
        <f t="shared" ca="1" si="20"/>
        <v>0.35178255125949631</v>
      </c>
      <c r="X90" s="27">
        <f t="shared" ca="1" si="24"/>
        <v>331.74098196558987</v>
      </c>
      <c r="Y90" s="7"/>
      <c r="Z90" s="28">
        <f t="shared" si="23"/>
        <v>331.80300000000005</v>
      </c>
      <c r="AA90" s="27">
        <f t="shared" si="21"/>
        <v>5.7910548179947456</v>
      </c>
      <c r="AB90" s="7"/>
      <c r="AC90" s="28">
        <f t="shared" ca="1" si="13"/>
        <v>-6.2018034410186829E-2</v>
      </c>
      <c r="AD90" s="27"/>
      <c r="AE90" s="7"/>
    </row>
    <row r="91" spans="1:31" s="26" customFormat="1" x14ac:dyDescent="0.25">
      <c r="A91" s="26">
        <v>6</v>
      </c>
      <c r="B91" s="26">
        <v>-636</v>
      </c>
      <c r="C91" s="26">
        <v>12323</v>
      </c>
      <c r="D91" s="26">
        <v>11483</v>
      </c>
      <c r="E91" s="26">
        <v>14071</v>
      </c>
      <c r="F91" s="26">
        <v>14940</v>
      </c>
      <c r="G91" s="27"/>
      <c r="H91" s="7"/>
      <c r="I91" s="28">
        <f t="shared" si="14"/>
        <v>-1748</v>
      </c>
      <c r="J91" s="27">
        <f t="shared" si="14"/>
        <v>-3457</v>
      </c>
      <c r="K91" s="7"/>
      <c r="L91" s="171">
        <f t="shared" si="22"/>
        <v>0.4527615397814736</v>
      </c>
      <c r="M91" s="27">
        <f t="shared" ca="1" si="15"/>
        <v>1.1820987746355636E-4</v>
      </c>
      <c r="N91" s="44"/>
      <c r="O91" s="44"/>
      <c r="P91" s="7"/>
      <c r="Q91" s="28">
        <f t="shared" ca="1" si="16"/>
        <v>-1690.7267569055123</v>
      </c>
      <c r="R91" s="27">
        <f t="shared" ca="1" si="17"/>
        <v>-3468.9545630343155</v>
      </c>
      <c r="S91" s="7"/>
      <c r="T91" s="28">
        <f t="shared" ca="1" si="18"/>
        <v>0.437480440498343</v>
      </c>
      <c r="U91" s="27">
        <f t="shared" ca="1" si="19"/>
        <v>-0.89860022166895415</v>
      </c>
      <c r="V91" s="7"/>
      <c r="W91" s="28">
        <f t="shared" ca="1" si="20"/>
        <v>0.44188910318871499</v>
      </c>
      <c r="X91" s="27">
        <f t="shared" ca="1" si="24"/>
        <v>326.0875245275879</v>
      </c>
      <c r="Y91" s="7"/>
      <c r="Z91" s="28">
        <f t="shared" si="23"/>
        <v>326.07900000000006</v>
      </c>
      <c r="AA91" s="27">
        <f t="shared" si="21"/>
        <v>5.6911521716105904</v>
      </c>
      <c r="AB91" s="7"/>
      <c r="AC91" s="28">
        <f t="shared" ca="1" si="13"/>
        <v>8.5245275878378379E-3</v>
      </c>
      <c r="AD91" s="27"/>
      <c r="AE91" s="7"/>
    </row>
    <row r="92" spans="1:31" s="26" customFormat="1" x14ac:dyDescent="0.25">
      <c r="A92" s="26">
        <v>7</v>
      </c>
      <c r="B92" s="26">
        <v>-632</v>
      </c>
      <c r="C92" s="26">
        <v>12166</v>
      </c>
      <c r="D92" s="26">
        <v>11578</v>
      </c>
      <c r="E92" s="26">
        <v>14248</v>
      </c>
      <c r="F92" s="26">
        <v>14852</v>
      </c>
      <c r="G92" s="27"/>
      <c r="H92" s="7"/>
      <c r="I92" s="28">
        <f t="shared" si="14"/>
        <v>-2082</v>
      </c>
      <c r="J92" s="27">
        <f t="shared" si="14"/>
        <v>-3274</v>
      </c>
      <c r="K92" s="7"/>
      <c r="L92" s="171">
        <f t="shared" si="22"/>
        <v>0.53890311047257144</v>
      </c>
      <c r="M92" s="27">
        <f t="shared" ca="1" si="15"/>
        <v>1.1711133689042319E-4</v>
      </c>
      <c r="N92" s="44"/>
      <c r="O92" s="44"/>
      <c r="P92" s="7"/>
      <c r="Q92" s="28">
        <f t="shared" ca="1" si="16"/>
        <v>-2024.7267569055123</v>
      </c>
      <c r="R92" s="27">
        <f t="shared" ca="1" si="17"/>
        <v>-3285.9545630343155</v>
      </c>
      <c r="S92" s="7"/>
      <c r="T92" s="28">
        <f t="shared" ca="1" si="18"/>
        <v>0.52390390693350064</v>
      </c>
      <c r="U92" s="27">
        <f t="shared" ca="1" si="19"/>
        <v>-0.85119578394072437</v>
      </c>
      <c r="V92" s="7"/>
      <c r="W92" s="28">
        <f t="shared" ca="1" si="20"/>
        <v>0.52808131132037761</v>
      </c>
      <c r="X92" s="27">
        <f t="shared" ca="1" si="24"/>
        <v>320.45786489987347</v>
      </c>
      <c r="Y92" s="7"/>
      <c r="Z92" s="28">
        <f t="shared" si="23"/>
        <v>320.39100000000008</v>
      </c>
      <c r="AA92" s="27">
        <f t="shared" si="21"/>
        <v>5.5918778437571541</v>
      </c>
      <c r="AB92" s="7"/>
      <c r="AC92" s="28">
        <f t="shared" ca="1" si="13"/>
        <v>6.6864899873394279E-2</v>
      </c>
      <c r="AD92" s="27"/>
      <c r="AE92" s="7"/>
    </row>
    <row r="93" spans="1:31" s="26" customFormat="1" x14ac:dyDescent="0.25">
      <c r="A93" s="26">
        <v>8</v>
      </c>
      <c r="B93" s="26">
        <v>-631</v>
      </c>
      <c r="C93" s="26">
        <v>12003</v>
      </c>
      <c r="D93" s="26">
        <v>11686</v>
      </c>
      <c r="E93" s="26">
        <v>14403</v>
      </c>
      <c r="F93" s="26">
        <v>14741</v>
      </c>
      <c r="G93" s="27"/>
      <c r="H93" s="7"/>
      <c r="I93" s="28">
        <f t="shared" si="14"/>
        <v>-2400</v>
      </c>
      <c r="J93" s="27">
        <f t="shared" si="14"/>
        <v>-3055</v>
      </c>
      <c r="K93" s="7"/>
      <c r="L93" s="171">
        <f t="shared" si="22"/>
        <v>0.6196146550243733</v>
      </c>
      <c r="M93" s="27">
        <f t="shared" ca="1" si="15"/>
        <v>9.0762378785008048E-5</v>
      </c>
      <c r="N93" s="44"/>
      <c r="O93" s="44"/>
      <c r="P93" s="7"/>
      <c r="Q93" s="28">
        <f t="shared" ca="1" si="16"/>
        <v>-2342.7267569055125</v>
      </c>
      <c r="R93" s="27">
        <f t="shared" ca="1" si="17"/>
        <v>-3066.9545630343155</v>
      </c>
      <c r="S93" s="7"/>
      <c r="T93" s="28">
        <f t="shared" ca="1" si="18"/>
        <v>0.60618732707236345</v>
      </c>
      <c r="U93" s="27">
        <f t="shared" ca="1" si="19"/>
        <v>-0.79446588305284294</v>
      </c>
      <c r="V93" s="7"/>
      <c r="W93" s="28">
        <f t="shared" ca="1" si="20"/>
        <v>0.61008772588718496</v>
      </c>
      <c r="X93" s="27">
        <f t="shared" ca="1" si="24"/>
        <v>314.75185582303982</v>
      </c>
      <c r="Y93" s="7"/>
      <c r="Z93" s="28">
        <f t="shared" si="23"/>
        <v>314.7120000000001</v>
      </c>
      <c r="AA93" s="27">
        <f t="shared" si="21"/>
        <v>5.4927605955363958</v>
      </c>
      <c r="AB93" s="7"/>
      <c r="AC93" s="28">
        <f t="shared" ca="1" si="13"/>
        <v>3.9855823039715688E-2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11868</v>
      </c>
      <c r="D94" s="26">
        <v>11825</v>
      </c>
      <c r="E94" s="26">
        <v>14561</v>
      </c>
      <c r="F94" s="26">
        <v>14632</v>
      </c>
      <c r="G94" s="27"/>
      <c r="H94" s="7"/>
      <c r="I94" s="28">
        <f t="shared" si="14"/>
        <v>-2693</v>
      </c>
      <c r="J94" s="27">
        <f t="shared" si="14"/>
        <v>-2807</v>
      </c>
      <c r="K94" s="7"/>
      <c r="L94" s="171">
        <f t="shared" si="22"/>
        <v>0.69367844891843322</v>
      </c>
      <c r="M94" s="27">
        <f t="shared" ca="1" si="15"/>
        <v>6.5448429978624619E-5</v>
      </c>
      <c r="N94" s="44"/>
      <c r="O94" s="44"/>
      <c r="P94" s="7"/>
      <c r="Q94" s="28">
        <f t="shared" ca="1" si="16"/>
        <v>-2635.7267569055125</v>
      </c>
      <c r="R94" s="27">
        <f t="shared" ca="1" si="17"/>
        <v>-2818.9545630343155</v>
      </c>
      <c r="S94" s="7"/>
      <c r="T94" s="28">
        <f t="shared" ca="1" si="18"/>
        <v>0.68200192487326528</v>
      </c>
      <c r="U94" s="27">
        <f t="shared" ca="1" si="19"/>
        <v>-0.7302238035085753</v>
      </c>
      <c r="V94" s="7"/>
      <c r="W94" s="28">
        <f t="shared" ca="1" si="20"/>
        <v>0.68558842852422996</v>
      </c>
      <c r="X94" s="27">
        <f t="shared" ca="1" si="24"/>
        <v>309.0790305940576</v>
      </c>
      <c r="Y94" s="7"/>
      <c r="Z94" s="28">
        <f t="shared" si="23"/>
        <v>309.07800000000009</v>
      </c>
      <c r="AA94" s="27">
        <f t="shared" si="21"/>
        <v>5.3944287454790354</v>
      </c>
      <c r="AB94" s="7"/>
      <c r="AC94" s="28">
        <f t="shared" ca="1" si="13"/>
        <v>1.0305940575108252E-3</v>
      </c>
      <c r="AD94" s="27"/>
      <c r="AE94" s="7"/>
    </row>
    <row r="95" spans="1:31" s="26" customFormat="1" x14ac:dyDescent="0.25">
      <c r="A95" s="26">
        <v>10</v>
      </c>
      <c r="B95" s="26">
        <v>-603</v>
      </c>
      <c r="C95" s="26">
        <v>11739</v>
      </c>
      <c r="D95" s="26">
        <v>11946</v>
      </c>
      <c r="E95" s="26">
        <v>14683</v>
      </c>
      <c r="F95" s="26">
        <v>14489</v>
      </c>
      <c r="G95" s="27"/>
      <c r="H95" s="7"/>
      <c r="I95" s="28">
        <f t="shared" si="14"/>
        <v>-2944</v>
      </c>
      <c r="J95" s="27">
        <f t="shared" si="14"/>
        <v>-2543</v>
      </c>
      <c r="K95" s="7"/>
      <c r="L95" s="171">
        <f t="shared" si="22"/>
        <v>0.75869174083060542</v>
      </c>
      <c r="M95" s="27">
        <f t="shared" ca="1" si="15"/>
        <v>7.2091506009017197E-5</v>
      </c>
      <c r="N95" s="44"/>
      <c r="O95" s="44"/>
      <c r="P95" s="7"/>
      <c r="Q95" s="28">
        <f t="shared" ca="1" si="16"/>
        <v>-2886.7267569055125</v>
      </c>
      <c r="R95" s="27">
        <f t="shared" ca="1" si="17"/>
        <v>-2554.9545630343155</v>
      </c>
      <c r="S95" s="7"/>
      <c r="T95" s="28">
        <f t="shared" ca="1" si="18"/>
        <v>0.74694890114639279</v>
      </c>
      <c r="U95" s="27">
        <f t="shared" ca="1" si="19"/>
        <v>-0.66183707367112909</v>
      </c>
      <c r="V95" s="7"/>
      <c r="W95" s="28">
        <f t="shared" ca="1" si="20"/>
        <v>0.75020106912519735</v>
      </c>
      <c r="X95" s="27">
        <f t="shared" ca="1" si="24"/>
        <v>303.6924570148368</v>
      </c>
      <c r="Y95" s="7"/>
      <c r="Z95" s="28">
        <f t="shared" si="23"/>
        <v>303.65100000000007</v>
      </c>
      <c r="AA95" s="27">
        <f t="shared" si="21"/>
        <v>5.2997097269733029</v>
      </c>
      <c r="AB95" s="7"/>
      <c r="AC95" s="28">
        <f t="shared" ca="1" si="13"/>
        <v>4.1457014836737471E-2</v>
      </c>
      <c r="AD95" s="27"/>
      <c r="AE95" s="7"/>
    </row>
    <row r="96" spans="1:31" s="26" customFormat="1" x14ac:dyDescent="0.25">
      <c r="A96" s="26">
        <v>11</v>
      </c>
      <c r="B96" s="26">
        <v>-621</v>
      </c>
      <c r="C96" s="26">
        <v>11616</v>
      </c>
      <c r="D96" s="26">
        <v>12093</v>
      </c>
      <c r="E96" s="26">
        <v>14793</v>
      </c>
      <c r="F96" s="26">
        <v>14337</v>
      </c>
      <c r="G96" s="27"/>
      <c r="H96" s="7"/>
      <c r="I96" s="28">
        <f t="shared" si="14"/>
        <v>-3177</v>
      </c>
      <c r="J96" s="27">
        <f t="shared" si="14"/>
        <v>-2244</v>
      </c>
      <c r="K96" s="7"/>
      <c r="L96" s="171">
        <f t="shared" si="22"/>
        <v>0.81853089538316171</v>
      </c>
      <c r="M96" s="27">
        <f t="shared" ca="1" si="15"/>
        <v>7.088329648474144E-5</v>
      </c>
      <c r="N96" s="44"/>
      <c r="O96" s="44"/>
      <c r="P96" s="7"/>
      <c r="Q96" s="28">
        <f t="shared" ca="1" si="16"/>
        <v>-3119.7267569055125</v>
      </c>
      <c r="R96" s="27">
        <f t="shared" ca="1" si="17"/>
        <v>-2255.9545630343155</v>
      </c>
      <c r="S96" s="7"/>
      <c r="T96" s="28">
        <f t="shared" ca="1" si="18"/>
        <v>0.80723832533618833</v>
      </c>
      <c r="U96" s="27">
        <f t="shared" ca="1" si="19"/>
        <v>-0.58438392131735484</v>
      </c>
      <c r="V96" s="7"/>
      <c r="W96" s="28">
        <f t="shared" ca="1" si="20"/>
        <v>0.81011167353760249</v>
      </c>
      <c r="X96" s="27">
        <f t="shared" ca="1" si="24"/>
        <v>298.07855748213865</v>
      </c>
      <c r="Y96" s="7"/>
      <c r="Z96" s="28">
        <f t="shared" si="23"/>
        <v>298.06200000000007</v>
      </c>
      <c r="AA96" s="27">
        <f t="shared" si="21"/>
        <v>5.2021632750793394</v>
      </c>
      <c r="AB96" s="7"/>
      <c r="AC96" s="28">
        <f t="shared" ca="1" si="13"/>
        <v>1.6557482138580326E-2</v>
      </c>
      <c r="AD96" s="27"/>
      <c r="AE96" s="7"/>
    </row>
    <row r="97" spans="1:31" s="26" customFormat="1" x14ac:dyDescent="0.25">
      <c r="A97" s="26">
        <v>12</v>
      </c>
      <c r="B97" s="26">
        <v>-636</v>
      </c>
      <c r="C97" s="26">
        <v>11506</v>
      </c>
      <c r="D97" s="26">
        <v>12252</v>
      </c>
      <c r="E97" s="26">
        <v>14896</v>
      </c>
      <c r="F97" s="26">
        <v>14175</v>
      </c>
      <c r="G97" s="27"/>
      <c r="H97" s="7"/>
      <c r="I97" s="28">
        <f t="shared" si="14"/>
        <v>-3390</v>
      </c>
      <c r="J97" s="27">
        <f t="shared" si="14"/>
        <v>-1923</v>
      </c>
      <c r="K97" s="7"/>
      <c r="L97" s="171">
        <f t="shared" si="22"/>
        <v>0.87174450992522168</v>
      </c>
      <c r="M97" s="27">
        <f t="shared" ca="1" si="15"/>
        <v>4.7959479075003646E-5</v>
      </c>
      <c r="N97" s="44"/>
      <c r="O97" s="44"/>
      <c r="P97" s="7"/>
      <c r="Q97" s="28">
        <f t="shared" ca="1" si="16"/>
        <v>-3332.7267569055125</v>
      </c>
      <c r="R97" s="27">
        <f t="shared" ca="1" si="17"/>
        <v>-1934.9545630343157</v>
      </c>
      <c r="S97" s="7"/>
      <c r="T97" s="28">
        <f t="shared" ca="1" si="18"/>
        <v>0.86235269165561534</v>
      </c>
      <c r="U97" s="27">
        <f t="shared" ca="1" si="19"/>
        <v>-0.50123187481046005</v>
      </c>
      <c r="V97" s="7"/>
      <c r="W97" s="28">
        <f t="shared" ca="1" si="20"/>
        <v>0.86481923165824903</v>
      </c>
      <c r="X97" s="27">
        <f t="shared" ca="1" si="24"/>
        <v>292.36902293043511</v>
      </c>
      <c r="Y97" s="7"/>
      <c r="Z97" s="28">
        <f t="shared" si="23"/>
        <v>292.33800000000008</v>
      </c>
      <c r="AA97" s="27">
        <f t="shared" si="21"/>
        <v>5.102260628695185</v>
      </c>
      <c r="AB97" s="7"/>
      <c r="AC97" s="28">
        <f t="shared" ca="1" si="13"/>
        <v>3.1022930435028684E-2</v>
      </c>
      <c r="AD97" s="27"/>
      <c r="AE97" s="7"/>
    </row>
    <row r="98" spans="1:31" s="26" customFormat="1" x14ac:dyDescent="0.25">
      <c r="A98" s="26">
        <v>13</v>
      </c>
      <c r="B98" s="26">
        <v>-630</v>
      </c>
      <c r="C98" s="26">
        <v>11421</v>
      </c>
      <c r="D98" s="26">
        <v>12419</v>
      </c>
      <c r="E98" s="26">
        <v>14983</v>
      </c>
      <c r="F98" s="26">
        <v>14007</v>
      </c>
      <c r="G98" s="27"/>
      <c r="H98" s="7"/>
      <c r="I98" s="28">
        <f t="shared" si="14"/>
        <v>-3562</v>
      </c>
      <c r="J98" s="27">
        <f t="shared" si="14"/>
        <v>-1588</v>
      </c>
      <c r="K98" s="7"/>
      <c r="L98" s="171">
        <f t="shared" si="22"/>
        <v>0.91588694050534292</v>
      </c>
      <c r="M98" s="27">
        <f t="shared" ca="1" si="15"/>
        <v>4.8817023263079509E-5</v>
      </c>
      <c r="N98" s="44"/>
      <c r="O98" s="44"/>
      <c r="P98" s="7"/>
      <c r="Q98" s="28">
        <f t="shared" ca="1" si="16"/>
        <v>-3504.7267569055125</v>
      </c>
      <c r="R98" s="27">
        <f t="shared" ca="1" si="17"/>
        <v>-1599.9545630343157</v>
      </c>
      <c r="S98" s="7"/>
      <c r="T98" s="28">
        <f t="shared" ca="1" si="18"/>
        <v>0.90685818934078632</v>
      </c>
      <c r="U98" s="27">
        <f t="shared" ca="1" si="19"/>
        <v>-0.41445325929703408</v>
      </c>
      <c r="V98" s="7"/>
      <c r="W98" s="28">
        <f t="shared" ca="1" si="20"/>
        <v>0.90890002249644375</v>
      </c>
      <c r="X98" s="27">
        <f t="shared" ca="1" si="24"/>
        <v>286.78601956058105</v>
      </c>
      <c r="Y98" s="7"/>
      <c r="Z98" s="28">
        <f t="shared" si="23"/>
        <v>286.66800000000006</v>
      </c>
      <c r="AA98" s="27">
        <f t="shared" si="21"/>
        <v>5.0033004601071056</v>
      </c>
      <c r="AB98" s="7"/>
      <c r="AC98" s="28">
        <f t="shared" ca="1" si="13"/>
        <v>0.11801956058098995</v>
      </c>
      <c r="AD98" s="27"/>
      <c r="AE98" s="7"/>
    </row>
    <row r="99" spans="1:31" s="26" customFormat="1" x14ac:dyDescent="0.25">
      <c r="A99" s="26">
        <v>14</v>
      </c>
      <c r="B99" s="26">
        <v>-634</v>
      </c>
      <c r="C99" s="26">
        <v>11356</v>
      </c>
      <c r="D99" s="26">
        <v>12606</v>
      </c>
      <c r="E99" s="26">
        <v>15065</v>
      </c>
      <c r="F99" s="26">
        <v>13838</v>
      </c>
      <c r="G99" s="27"/>
      <c r="H99" s="7"/>
      <c r="I99" s="28">
        <f t="shared" si="14"/>
        <v>-3709</v>
      </c>
      <c r="J99" s="27">
        <f t="shared" si="14"/>
        <v>-1232</v>
      </c>
      <c r="K99" s="7"/>
      <c r="L99" s="171">
        <f t="shared" si="22"/>
        <v>0.95126125494254965</v>
      </c>
      <c r="M99" s="27">
        <f t="shared" ca="1" si="15"/>
        <v>2.2810161901252428E-5</v>
      </c>
      <c r="N99" s="44"/>
      <c r="O99" s="44"/>
      <c r="P99" s="7"/>
      <c r="Q99" s="28">
        <f t="shared" ca="1" si="16"/>
        <v>-3651.7267569055125</v>
      </c>
      <c r="R99" s="27">
        <f t="shared" ca="1" si="17"/>
        <v>-1243.9545630343157</v>
      </c>
      <c r="S99" s="7"/>
      <c r="T99" s="28">
        <f t="shared" ca="1" si="18"/>
        <v>0.94489486468799644</v>
      </c>
      <c r="U99" s="27">
        <f t="shared" ca="1" si="19"/>
        <v>-0.32223479027381119</v>
      </c>
      <c r="V99" s="7"/>
      <c r="W99" s="28">
        <f t="shared" ca="1" si="20"/>
        <v>0.94648525641854941</v>
      </c>
      <c r="X99" s="27">
        <f t="shared" ca="1" si="24"/>
        <v>281.0746547774977</v>
      </c>
      <c r="Y99" s="7"/>
      <c r="Z99" s="28">
        <f t="shared" si="23"/>
        <v>280.96200000000005</v>
      </c>
      <c r="AA99" s="27">
        <f t="shared" si="21"/>
        <v>4.903711972988309</v>
      </c>
      <c r="AB99" s="7"/>
      <c r="AC99" s="28">
        <f t="shared" ca="1" si="13"/>
        <v>0.11265477749765296</v>
      </c>
      <c r="AD99" s="27"/>
      <c r="AE99" s="7"/>
    </row>
    <row r="100" spans="1:31" s="26" customFormat="1" x14ac:dyDescent="0.25">
      <c r="A100" s="26">
        <v>15</v>
      </c>
      <c r="B100" s="26">
        <v>-638</v>
      </c>
      <c r="C100" s="26">
        <v>11297</v>
      </c>
      <c r="D100" s="26">
        <v>12788</v>
      </c>
      <c r="E100" s="26">
        <v>15113</v>
      </c>
      <c r="F100" s="26">
        <v>13647</v>
      </c>
      <c r="G100" s="27"/>
      <c r="H100" s="7"/>
      <c r="I100" s="28">
        <f t="shared" si="14"/>
        <v>-3816</v>
      </c>
      <c r="J100" s="27">
        <f t="shared" si="14"/>
        <v>-859</v>
      </c>
      <c r="K100" s="7"/>
      <c r="L100" s="171">
        <f t="shared" si="22"/>
        <v>0.97734206847022775</v>
      </c>
      <c r="M100" s="27">
        <f t="shared" ca="1" si="15"/>
        <v>1.3274345648641835E-5</v>
      </c>
      <c r="N100" s="44"/>
      <c r="O100" s="44"/>
      <c r="P100" s="7"/>
      <c r="Q100" s="28">
        <f t="shared" ca="1" si="16"/>
        <v>-3758.7267569055125</v>
      </c>
      <c r="R100" s="27">
        <f t="shared" ca="1" si="17"/>
        <v>-870.95456303431558</v>
      </c>
      <c r="S100" s="7"/>
      <c r="T100" s="28">
        <f t="shared" ca="1" si="18"/>
        <v>0.97258142429446914</v>
      </c>
      <c r="U100" s="27">
        <f t="shared" ca="1" si="19"/>
        <v>-0.2256126303140861</v>
      </c>
      <c r="V100" s="7"/>
      <c r="W100" s="28">
        <f t="shared" ca="1" si="20"/>
        <v>0.97369867092828399</v>
      </c>
      <c r="X100" s="27">
        <f t="shared" ca="1" si="24"/>
        <v>275.31891302814461</v>
      </c>
      <c r="Y100" s="7"/>
      <c r="Z100" s="28">
        <f t="shared" si="23"/>
        <v>275.22000000000003</v>
      </c>
      <c r="AA100" s="27">
        <f t="shared" si="21"/>
        <v>4.8034951673387942</v>
      </c>
      <c r="AB100" s="7"/>
      <c r="AC100" s="28">
        <f t="shared" ca="1" si="13"/>
        <v>9.8913028144579584E-2</v>
      </c>
      <c r="AD100" s="27"/>
      <c r="AE100" s="7"/>
    </row>
    <row r="101" spans="1:31" s="26" customFormat="1" x14ac:dyDescent="0.25">
      <c r="A101" s="26">
        <v>16</v>
      </c>
      <c r="B101" s="26">
        <v>-632</v>
      </c>
      <c r="C101" s="26">
        <v>11266</v>
      </c>
      <c r="D101" s="26">
        <v>12976</v>
      </c>
      <c r="E101" s="26">
        <v>15151</v>
      </c>
      <c r="F101" s="26">
        <v>13462</v>
      </c>
      <c r="G101" s="27"/>
      <c r="H101" s="7"/>
      <c r="I101" s="28">
        <f t="shared" si="14"/>
        <v>-3885</v>
      </c>
      <c r="J101" s="27">
        <f t="shared" si="14"/>
        <v>-486</v>
      </c>
      <c r="K101" s="7"/>
      <c r="L101" s="171">
        <f t="shared" si="22"/>
        <v>0.99350847611658843</v>
      </c>
      <c r="M101" s="27">
        <f t="shared" ca="1" si="15"/>
        <v>5.9006175929561191E-6</v>
      </c>
      <c r="N101" s="44"/>
      <c r="O101" s="44"/>
      <c r="P101" s="7"/>
      <c r="Q101" s="28">
        <f t="shared" ca="1" si="16"/>
        <v>-3827.7267569055125</v>
      </c>
      <c r="R101" s="27">
        <f t="shared" ca="1" si="17"/>
        <v>-497.95456303431564</v>
      </c>
      <c r="S101" s="7"/>
      <c r="T101" s="28">
        <f t="shared" ca="1" si="18"/>
        <v>0.99043537394724124</v>
      </c>
      <c r="U101" s="27">
        <f t="shared" ca="1" si="19"/>
        <v>-0.12899047035436101</v>
      </c>
      <c r="V101" s="7"/>
      <c r="W101" s="28">
        <f t="shared" ca="1" si="20"/>
        <v>0.99107935743011877</v>
      </c>
      <c r="X101" s="27">
        <f t="shared" ca="1" si="24"/>
        <v>269.68875088734649</v>
      </c>
      <c r="Y101" s="7"/>
      <c r="Z101" s="28">
        <f t="shared" si="23"/>
        <v>269.53200000000004</v>
      </c>
      <c r="AA101" s="27">
        <f t="shared" si="21"/>
        <v>4.7042208394853571</v>
      </c>
      <c r="AB101" s="7"/>
      <c r="AC101" s="28">
        <f t="shared" ca="1" si="13"/>
        <v>0.1567508873464476</v>
      </c>
      <c r="AD101" s="27"/>
      <c r="AE101" s="7"/>
    </row>
    <row r="102" spans="1:31" s="26" customFormat="1" x14ac:dyDescent="0.25">
      <c r="A102" s="26">
        <v>17</v>
      </c>
      <c r="B102" s="26">
        <v>-611</v>
      </c>
      <c r="C102" s="26">
        <v>11249</v>
      </c>
      <c r="D102" s="26">
        <v>13159</v>
      </c>
      <c r="E102" s="26">
        <v>15160</v>
      </c>
      <c r="F102" s="26">
        <v>13276</v>
      </c>
      <c r="G102" s="27"/>
      <c r="H102" s="7"/>
      <c r="I102" s="28">
        <f t="shared" si="14"/>
        <v>-3911</v>
      </c>
      <c r="J102" s="27">
        <f t="shared" si="14"/>
        <v>-117</v>
      </c>
      <c r="K102" s="7"/>
      <c r="L102" s="171">
        <f t="shared" si="22"/>
        <v>0.99983747745352247</v>
      </c>
      <c r="M102" s="27">
        <f t="shared" ca="1" si="15"/>
        <v>6.2443214088013773E-6</v>
      </c>
      <c r="N102" s="44"/>
      <c r="O102" s="44"/>
      <c r="P102" s="7"/>
      <c r="Q102" s="28">
        <f t="shared" ca="1" si="16"/>
        <v>-3853.7267569055125</v>
      </c>
      <c r="R102" s="27">
        <f t="shared" ca="1" si="17"/>
        <v>-128.95456303431564</v>
      </c>
      <c r="S102" s="7"/>
      <c r="T102" s="28">
        <f t="shared" ca="1" si="18"/>
        <v>0.9971629491787205</v>
      </c>
      <c r="U102" s="27">
        <f t="shared" ca="1" si="19"/>
        <v>-3.340447296793056E-2</v>
      </c>
      <c r="V102" s="7"/>
      <c r="W102" s="28">
        <f t="shared" ca="1" si="20"/>
        <v>0.99733861342985064</v>
      </c>
      <c r="X102" s="27">
        <f t="shared" ca="1" si="24"/>
        <v>264.19162807458133</v>
      </c>
      <c r="Y102" s="7"/>
      <c r="Z102" s="28">
        <f t="shared" si="23"/>
        <v>264.03300000000002</v>
      </c>
      <c r="AA102" s="27">
        <f t="shared" si="21"/>
        <v>4.6082451839181884</v>
      </c>
      <c r="AB102" s="7"/>
      <c r="AC102" s="28">
        <f t="shared" ca="1" si="13"/>
        <v>0.15862807458131556</v>
      </c>
      <c r="AD102" s="27"/>
      <c r="AE102" s="7"/>
    </row>
    <row r="103" spans="1:31" s="26" customFormat="1" x14ac:dyDescent="0.25">
      <c r="A103" s="26">
        <v>18</v>
      </c>
      <c r="B103" s="26">
        <v>-612</v>
      </c>
      <c r="C103" s="26">
        <v>11253</v>
      </c>
      <c r="D103" s="26">
        <v>13347</v>
      </c>
      <c r="E103" s="26">
        <v>15163</v>
      </c>
      <c r="F103" s="26">
        <v>13094</v>
      </c>
      <c r="G103" s="27"/>
      <c r="H103" s="7"/>
      <c r="I103" s="28">
        <f t="shared" si="14"/>
        <v>-3910</v>
      </c>
      <c r="J103" s="27">
        <f t="shared" si="14"/>
        <v>253</v>
      </c>
      <c r="K103" s="7"/>
      <c r="L103" s="171">
        <f t="shared" si="22"/>
        <v>0.99695147307126231</v>
      </c>
      <c r="M103" s="27">
        <f t="shared" ca="1" si="15"/>
        <v>1.1647546760796417E-7</v>
      </c>
      <c r="N103" s="44"/>
      <c r="O103" s="44"/>
      <c r="P103" s="7"/>
      <c r="Q103" s="28">
        <f t="shared" ca="1" si="16"/>
        <v>-3852.7267569055125</v>
      </c>
      <c r="R103" s="27">
        <f t="shared" ca="1" si="17"/>
        <v>241.04543696568436</v>
      </c>
      <c r="S103" s="7"/>
      <c r="T103" s="28">
        <f t="shared" ca="1" si="18"/>
        <v>0.9969041962852021</v>
      </c>
      <c r="U103" s="27">
        <f t="shared" ca="1" si="19"/>
        <v>6.2440565061823557E-2</v>
      </c>
      <c r="V103" s="7"/>
      <c r="W103" s="28">
        <f t="shared" ca="1" si="20"/>
        <v>0.99661018804726043</v>
      </c>
      <c r="X103" s="27">
        <f t="shared" ca="1" si="24"/>
        <v>258.68823916973622</v>
      </c>
      <c r="Y103" s="7"/>
      <c r="Z103" s="28">
        <f t="shared" si="23"/>
        <v>258.52500000000003</v>
      </c>
      <c r="AA103" s="27">
        <f t="shared" si="21"/>
        <v>4.5121124487183408</v>
      </c>
      <c r="AB103" s="7"/>
      <c r="AC103" s="28">
        <f t="shared" ca="1" si="13"/>
        <v>0.1632391697361868</v>
      </c>
      <c r="AD103" s="27"/>
      <c r="AE103" s="7"/>
    </row>
    <row r="104" spans="1:31" s="26" customFormat="1" x14ac:dyDescent="0.25">
      <c r="A104" s="26">
        <v>19</v>
      </c>
      <c r="B104" s="26">
        <v>-626</v>
      </c>
      <c r="C104" s="26">
        <v>11271</v>
      </c>
      <c r="D104" s="26">
        <v>13531</v>
      </c>
      <c r="E104" s="26">
        <v>15139</v>
      </c>
      <c r="F104" s="26">
        <v>12907</v>
      </c>
      <c r="G104" s="27"/>
      <c r="H104" s="7"/>
      <c r="I104" s="28">
        <f t="shared" si="14"/>
        <v>-3868</v>
      </c>
      <c r="J104" s="27">
        <f t="shared" si="14"/>
        <v>624</v>
      </c>
      <c r="K104" s="7"/>
      <c r="L104" s="171">
        <f t="shared" si="22"/>
        <v>0.98447562128781019</v>
      </c>
      <c r="M104" s="27">
        <f t="shared" ca="1" si="15"/>
        <v>6.3341859404897412E-7</v>
      </c>
      <c r="N104" s="44"/>
      <c r="O104" s="44"/>
      <c r="P104" s="7"/>
      <c r="Q104" s="28">
        <f t="shared" ca="1" si="16"/>
        <v>-3810.7267569055125</v>
      </c>
      <c r="R104" s="27">
        <f t="shared" ca="1" si="17"/>
        <v>612.04543696568442</v>
      </c>
      <c r="S104" s="7"/>
      <c r="T104" s="28">
        <f t="shared" ca="1" si="18"/>
        <v>0.98603657475742779</v>
      </c>
      <c r="U104" s="27">
        <f t="shared" ca="1" si="19"/>
        <v>0.15854464373490135</v>
      </c>
      <c r="V104" s="7"/>
      <c r="W104" s="28">
        <f t="shared" ca="1" si="20"/>
        <v>0.98527149727943764</v>
      </c>
      <c r="X104" s="27">
        <f t="shared" ca="1" si="24"/>
        <v>253.13193401083936</v>
      </c>
      <c r="Y104" s="7"/>
      <c r="Z104" s="28">
        <f t="shared" si="23"/>
        <v>252.89100000000005</v>
      </c>
      <c r="AA104" s="27">
        <f t="shared" si="21"/>
        <v>4.4137805986609804</v>
      </c>
      <c r="AB104" s="7"/>
      <c r="AC104" s="28">
        <f t="shared" ca="1" si="13"/>
        <v>0.24093401083931099</v>
      </c>
      <c r="AD104" s="27"/>
      <c r="AE104" s="7"/>
    </row>
    <row r="105" spans="1:31" s="26" customFormat="1" x14ac:dyDescent="0.25">
      <c r="A105" s="26">
        <v>20</v>
      </c>
      <c r="B105" s="26">
        <v>-618</v>
      </c>
      <c r="C105" s="26">
        <v>11308</v>
      </c>
      <c r="D105" s="26">
        <v>13716</v>
      </c>
      <c r="E105" s="26">
        <v>15101</v>
      </c>
      <c r="F105" s="26">
        <v>12722</v>
      </c>
      <c r="G105" s="27"/>
      <c r="H105" s="7"/>
      <c r="I105" s="28">
        <f t="shared" si="14"/>
        <v>-3793</v>
      </c>
      <c r="J105" s="27">
        <f t="shared" si="14"/>
        <v>994</v>
      </c>
      <c r="K105" s="7"/>
      <c r="L105" s="171">
        <f t="shared" si="22"/>
        <v>0.96282858630133306</v>
      </c>
      <c r="M105" s="27">
        <f t="shared" ca="1" si="15"/>
        <v>6.5871356825380756E-6</v>
      </c>
      <c r="N105" s="44"/>
      <c r="O105" s="44"/>
      <c r="P105" s="7"/>
      <c r="Q105" s="28">
        <f t="shared" ca="1" si="16"/>
        <v>-3735.7267569055125</v>
      </c>
      <c r="R105" s="27">
        <f t="shared" ca="1" si="17"/>
        <v>982.04543696568442</v>
      </c>
      <c r="S105" s="7"/>
      <c r="T105" s="28">
        <f t="shared" ca="1" si="18"/>
        <v>0.96663010774354508</v>
      </c>
      <c r="U105" s="27">
        <f t="shared" ca="1" si="19"/>
        <v>0.25438968176465543</v>
      </c>
      <c r="V105" s="7"/>
      <c r="W105" s="28">
        <f t="shared" ca="1" si="20"/>
        <v>0.96539512788146342</v>
      </c>
      <c r="X105" s="27">
        <f t="shared" ca="1" si="24"/>
        <v>247.51096198612811</v>
      </c>
      <c r="Y105" s="7"/>
      <c r="Z105" s="28">
        <f t="shared" si="23"/>
        <v>247.32900000000004</v>
      </c>
      <c r="AA105" s="27">
        <f t="shared" si="21"/>
        <v>4.3167053856650552</v>
      </c>
      <c r="AB105" s="7"/>
      <c r="AC105" s="28">
        <f t="shared" ca="1" si="13"/>
        <v>0.18196198612807279</v>
      </c>
      <c r="AD105" s="27"/>
      <c r="AE105" s="7"/>
    </row>
    <row r="106" spans="1:31" s="26" customFormat="1" x14ac:dyDescent="0.25">
      <c r="A106" s="26">
        <v>21</v>
      </c>
      <c r="B106" s="26">
        <v>-633</v>
      </c>
      <c r="C106" s="26">
        <v>11355</v>
      </c>
      <c r="D106" s="26">
        <v>13884</v>
      </c>
      <c r="E106" s="26">
        <v>15032</v>
      </c>
      <c r="F106" s="26">
        <v>12529</v>
      </c>
      <c r="G106" s="27"/>
      <c r="H106" s="7"/>
      <c r="I106" s="28">
        <f t="shared" si="14"/>
        <v>-3677</v>
      </c>
      <c r="J106" s="27">
        <f t="shared" si="14"/>
        <v>1355</v>
      </c>
      <c r="K106" s="7"/>
      <c r="L106" s="171">
        <f t="shared" si="22"/>
        <v>0.93125945628066287</v>
      </c>
      <c r="M106" s="27">
        <f t="shared" ca="1" si="15"/>
        <v>1.3408270874818341E-5</v>
      </c>
      <c r="N106" s="44"/>
      <c r="O106" s="44"/>
      <c r="P106" s="7"/>
      <c r="Q106" s="28">
        <f t="shared" ca="1" si="16"/>
        <v>-3619.7267569055125</v>
      </c>
      <c r="R106" s="27">
        <f t="shared" ca="1" si="17"/>
        <v>1343.0454369656843</v>
      </c>
      <c r="S106" s="7"/>
      <c r="T106" s="28">
        <f t="shared" ca="1" si="18"/>
        <v>0.93661477209540644</v>
      </c>
      <c r="U106" s="27">
        <f t="shared" ca="1" si="19"/>
        <v>0.34790335400449662</v>
      </c>
      <c r="V106" s="7"/>
      <c r="W106" s="28">
        <f t="shared" ca="1" si="20"/>
        <v>0.93492118686534798</v>
      </c>
      <c r="X106" s="27">
        <f t="shared" ca="1" si="24"/>
        <v>241.86203612413215</v>
      </c>
      <c r="Y106" s="7"/>
      <c r="Z106" s="28">
        <f t="shared" si="23"/>
        <v>241.63200000000003</v>
      </c>
      <c r="AA106" s="27">
        <f t="shared" si="21"/>
        <v>4.2172739781789392</v>
      </c>
      <c r="AB106" s="7"/>
      <c r="AC106" s="28">
        <f t="shared" ca="1" si="13"/>
        <v>0.23003612413211272</v>
      </c>
      <c r="AD106" s="27"/>
      <c r="AE106" s="7"/>
    </row>
    <row r="107" spans="1:31" s="26" customFormat="1" x14ac:dyDescent="0.25">
      <c r="A107" s="26">
        <v>22</v>
      </c>
      <c r="B107" s="26">
        <v>-630</v>
      </c>
      <c r="C107" s="26">
        <v>11444</v>
      </c>
      <c r="D107" s="26">
        <v>14075</v>
      </c>
      <c r="E107" s="26">
        <v>14971</v>
      </c>
      <c r="F107" s="26">
        <v>12368</v>
      </c>
      <c r="G107" s="27"/>
      <c r="H107" s="7"/>
      <c r="I107" s="28">
        <f t="shared" si="14"/>
        <v>-3527</v>
      </c>
      <c r="J107" s="27">
        <f t="shared" si="14"/>
        <v>1707</v>
      </c>
      <c r="K107" s="7"/>
      <c r="L107" s="171">
        <f t="shared" si="22"/>
        <v>0.89070523034627624</v>
      </c>
      <c r="M107" s="27">
        <f t="shared" ca="1" si="15"/>
        <v>2.4559318174467235E-5</v>
      </c>
      <c r="N107" s="44"/>
      <c r="O107" s="44"/>
      <c r="P107" s="7"/>
      <c r="Q107" s="28">
        <f t="shared" ca="1" si="16"/>
        <v>-3469.7267569055125</v>
      </c>
      <c r="R107" s="27">
        <f t="shared" ca="1" si="17"/>
        <v>1695.0454369656843</v>
      </c>
      <c r="S107" s="7"/>
      <c r="T107" s="28">
        <f t="shared" ca="1" si="18"/>
        <v>0.89780183806764102</v>
      </c>
      <c r="U107" s="27">
        <f t="shared" ca="1" si="19"/>
        <v>0.43908566045442482</v>
      </c>
      <c r="V107" s="7"/>
      <c r="W107" s="28">
        <f t="shared" ca="1" si="20"/>
        <v>0.89566096623254654</v>
      </c>
      <c r="X107" s="27">
        <f t="shared" ca="1" si="24"/>
        <v>236.15752457625092</v>
      </c>
      <c r="Y107" s="7"/>
      <c r="Z107" s="28">
        <f t="shared" si="23"/>
        <v>235.96200000000005</v>
      </c>
      <c r="AA107" s="27">
        <f t="shared" si="21"/>
        <v>4.1183138095908607</v>
      </c>
      <c r="AB107" s="7"/>
      <c r="AC107" s="28">
        <f t="shared" ca="1" si="13"/>
        <v>0.19552457625087527</v>
      </c>
      <c r="AD107" s="27"/>
      <c r="AE107" s="7"/>
    </row>
    <row r="108" spans="1:31" s="26" customFormat="1" x14ac:dyDescent="0.25">
      <c r="A108" s="26">
        <v>23</v>
      </c>
      <c r="B108" s="26">
        <v>-639</v>
      </c>
      <c r="C108" s="26">
        <v>11534</v>
      </c>
      <c r="D108" s="26">
        <v>14240</v>
      </c>
      <c r="E108" s="26">
        <v>14877</v>
      </c>
      <c r="F108" s="26">
        <v>12193</v>
      </c>
      <c r="G108" s="27"/>
      <c r="H108" s="7"/>
      <c r="I108" s="28">
        <f t="shared" si="14"/>
        <v>-3343</v>
      </c>
      <c r="J108" s="27">
        <f t="shared" si="14"/>
        <v>2047</v>
      </c>
      <c r="K108" s="7"/>
      <c r="L108" s="171">
        <f t="shared" si="22"/>
        <v>0.84067058851434606</v>
      </c>
      <c r="M108" s="27">
        <f t="shared" ca="1" si="15"/>
        <v>4.8270335180335869E-5</v>
      </c>
      <c r="N108" s="44"/>
      <c r="O108" s="44"/>
      <c r="P108" s="7"/>
      <c r="Q108" s="28">
        <f t="shared" ca="1" si="16"/>
        <v>-3285.7267569055125</v>
      </c>
      <c r="R108" s="27">
        <f t="shared" ca="1" si="17"/>
        <v>2035.0454369656843</v>
      </c>
      <c r="S108" s="7"/>
      <c r="T108" s="28">
        <f t="shared" ca="1" si="18"/>
        <v>0.85019130566024881</v>
      </c>
      <c r="U108" s="27">
        <f t="shared" ca="1" si="19"/>
        <v>0.52715947918446915</v>
      </c>
      <c r="V108" s="7"/>
      <c r="W108" s="28">
        <f t="shared" ca="1" si="20"/>
        <v>0.84761827411318658</v>
      </c>
      <c r="X108" s="27">
        <f t="shared" ca="1" si="24"/>
        <v>230.39457041169192</v>
      </c>
      <c r="Y108" s="7"/>
      <c r="Z108" s="28">
        <f t="shared" si="23"/>
        <v>230.21100000000004</v>
      </c>
      <c r="AA108" s="27">
        <f t="shared" si="21"/>
        <v>4.0179399243086662</v>
      </c>
      <c r="AB108" s="7"/>
      <c r="AC108" s="28">
        <f t="shared" ca="1" si="13"/>
        <v>0.18357041169187482</v>
      </c>
      <c r="AD108" s="27"/>
      <c r="AE108" s="7"/>
    </row>
    <row r="109" spans="1:31" s="26" customFormat="1" x14ac:dyDescent="0.25">
      <c r="A109" s="26">
        <v>24</v>
      </c>
      <c r="B109" s="26">
        <v>-629</v>
      </c>
      <c r="C109" s="26">
        <v>11649</v>
      </c>
      <c r="D109" s="26">
        <v>14404</v>
      </c>
      <c r="E109" s="26">
        <v>14773</v>
      </c>
      <c r="F109" s="26">
        <v>12041</v>
      </c>
      <c r="G109" s="27"/>
      <c r="H109" s="7"/>
      <c r="I109" s="28">
        <f t="shared" si="14"/>
        <v>-3124</v>
      </c>
      <c r="J109" s="27">
        <f t="shared" si="14"/>
        <v>2363</v>
      </c>
      <c r="K109" s="7"/>
      <c r="L109" s="171">
        <f t="shared" si="22"/>
        <v>0.78315110529094456</v>
      </c>
      <c r="M109" s="27">
        <f t="shared" ca="1" si="15"/>
        <v>5.473753200717772E-5</v>
      </c>
      <c r="N109" s="44"/>
      <c r="O109" s="44"/>
      <c r="P109" s="7"/>
      <c r="Q109" s="28">
        <f t="shared" ca="1" si="16"/>
        <v>-3066.7267569055125</v>
      </c>
      <c r="R109" s="27">
        <f t="shared" ca="1" si="17"/>
        <v>2351.0454369656845</v>
      </c>
      <c r="S109" s="7"/>
      <c r="T109" s="28">
        <f t="shared" ca="1" si="18"/>
        <v>0.79352442197971129</v>
      </c>
      <c r="U109" s="27">
        <f t="shared" ca="1" si="19"/>
        <v>0.60901632247474569</v>
      </c>
      <c r="V109" s="7"/>
      <c r="W109" s="28">
        <f t="shared" ca="1" si="20"/>
        <v>0.79054958702756983</v>
      </c>
      <c r="X109" s="27">
        <f t="shared" ca="1" si="24"/>
        <v>224.6636961164312</v>
      </c>
      <c r="Y109" s="7"/>
      <c r="Z109" s="28">
        <f t="shared" si="23"/>
        <v>224.55000000000004</v>
      </c>
      <c r="AA109" s="27">
        <f t="shared" si="21"/>
        <v>3.9191368353532678</v>
      </c>
      <c r="AB109" s="7"/>
      <c r="AC109" s="28">
        <f t="shared" ca="1" si="13"/>
        <v>0.11369611643115718</v>
      </c>
      <c r="AD109" s="27"/>
      <c r="AE109" s="7"/>
    </row>
    <row r="110" spans="1:31" s="26" customFormat="1" x14ac:dyDescent="0.25">
      <c r="A110" s="26">
        <v>25</v>
      </c>
      <c r="B110" s="26">
        <v>-615</v>
      </c>
      <c r="C110" s="26">
        <v>11760</v>
      </c>
      <c r="D110" s="26">
        <v>14539</v>
      </c>
      <c r="E110" s="26">
        <v>14644</v>
      </c>
      <c r="F110" s="26">
        <v>11892</v>
      </c>
      <c r="G110" s="27"/>
      <c r="H110" s="7"/>
      <c r="I110" s="28">
        <f t="shared" si="14"/>
        <v>-2884</v>
      </c>
      <c r="J110" s="27">
        <f t="shared" si="14"/>
        <v>2647</v>
      </c>
      <c r="K110" s="7"/>
      <c r="L110" s="171">
        <f t="shared" si="22"/>
        <v>0.71952163682130377</v>
      </c>
      <c r="M110" s="27">
        <f t="shared" ca="1" si="15"/>
        <v>7.3376478853214117E-5</v>
      </c>
      <c r="N110" s="44"/>
      <c r="O110" s="44"/>
      <c r="P110" s="7"/>
      <c r="Q110" s="28">
        <f t="shared" ca="1" si="16"/>
        <v>-2826.7267569055125</v>
      </c>
      <c r="R110" s="27">
        <f t="shared" ca="1" si="17"/>
        <v>2635.0454369656845</v>
      </c>
      <c r="S110" s="7"/>
      <c r="T110" s="28">
        <f t="shared" ca="1" si="18"/>
        <v>0.73142372753528662</v>
      </c>
      <c r="U110" s="27">
        <f t="shared" ca="1" si="19"/>
        <v>0.68258386517866509</v>
      </c>
      <c r="V110" s="7"/>
      <c r="W110" s="28">
        <f t="shared" ca="1" si="20"/>
        <v>0.72808764399227988</v>
      </c>
      <c r="X110" s="27">
        <f t="shared" ca="1" si="24"/>
        <v>219.12084167805597</v>
      </c>
      <c r="Y110" s="7"/>
      <c r="Z110" s="28">
        <f t="shared" si="23"/>
        <v>219.01500000000004</v>
      </c>
      <c r="AA110" s="27">
        <f t="shared" si="21"/>
        <v>3.8225328612553819</v>
      </c>
      <c r="AB110" s="7"/>
      <c r="AC110" s="28">
        <f t="shared" ca="1" si="13"/>
        <v>0.10584167805592415</v>
      </c>
      <c r="AD110" s="27"/>
      <c r="AE110" s="7"/>
    </row>
    <row r="111" spans="1:31" s="26" customFormat="1" x14ac:dyDescent="0.25">
      <c r="A111" s="26">
        <v>26</v>
      </c>
      <c r="B111" s="26">
        <v>-605</v>
      </c>
      <c r="C111" s="26">
        <v>11896</v>
      </c>
      <c r="D111" s="26">
        <v>14674</v>
      </c>
      <c r="E111" s="26">
        <v>14521</v>
      </c>
      <c r="F111" s="26">
        <v>11765</v>
      </c>
      <c r="G111" s="27"/>
      <c r="H111" s="7"/>
      <c r="I111" s="28">
        <f t="shared" si="14"/>
        <v>-2625</v>
      </c>
      <c r="J111" s="27">
        <f t="shared" si="14"/>
        <v>2909</v>
      </c>
      <c r="K111" s="7"/>
      <c r="L111" s="171">
        <f t="shared" si="22"/>
        <v>0.65037657455042819</v>
      </c>
      <c r="M111" s="27">
        <f t="shared" ca="1" si="15"/>
        <v>1.0734387013550536E-4</v>
      </c>
      <c r="N111" s="44"/>
      <c r="O111" s="44"/>
      <c r="P111" s="7"/>
      <c r="Q111" s="28">
        <f t="shared" ca="1" si="16"/>
        <v>-2567.7267569055125</v>
      </c>
      <c r="R111" s="27">
        <f t="shared" ca="1" si="17"/>
        <v>2897.0454369656845</v>
      </c>
      <c r="S111" s="7"/>
      <c r="T111" s="28">
        <f t="shared" ca="1" si="18"/>
        <v>0.66440672811401158</v>
      </c>
      <c r="U111" s="27">
        <f t="shared" ca="1" si="19"/>
        <v>0.75045251372946398</v>
      </c>
      <c r="V111" s="7"/>
      <c r="W111" s="28">
        <f t="shared" ca="1" si="20"/>
        <v>0.66073726324064108</v>
      </c>
      <c r="X111" s="27">
        <f t="shared" ca="1" si="24"/>
        <v>213.63566510250644</v>
      </c>
      <c r="Y111" s="7"/>
      <c r="Z111" s="28">
        <f t="shared" si="23"/>
        <v>213.57000000000005</v>
      </c>
      <c r="AA111" s="27">
        <f t="shared" si="21"/>
        <v>3.7274996834842904</v>
      </c>
      <c r="AB111" s="7"/>
      <c r="AC111" s="28">
        <f t="shared" ca="1" si="13"/>
        <v>6.5665102506386575E-2</v>
      </c>
      <c r="AD111" s="27"/>
      <c r="AE111" s="7"/>
    </row>
    <row r="112" spans="1:31" s="26" customFormat="1" x14ac:dyDescent="0.25">
      <c r="A112" s="26">
        <v>27</v>
      </c>
      <c r="B112" s="26">
        <v>-623</v>
      </c>
      <c r="C112" s="26">
        <v>12041</v>
      </c>
      <c r="D112" s="26">
        <v>14788</v>
      </c>
      <c r="E112" s="26">
        <v>14365</v>
      </c>
      <c r="F112" s="26">
        <v>11641</v>
      </c>
      <c r="G112" s="27"/>
      <c r="H112" s="7"/>
      <c r="I112" s="28">
        <f t="shared" si="14"/>
        <v>-2324</v>
      </c>
      <c r="J112" s="27">
        <f t="shared" si="14"/>
        <v>3147</v>
      </c>
      <c r="K112" s="7"/>
      <c r="L112" s="171">
        <f t="shared" si="22"/>
        <v>0.57304733148188713</v>
      </c>
      <c r="M112" s="27">
        <f t="shared" ca="1" si="15"/>
        <v>9.0293021874535994E-5</v>
      </c>
      <c r="N112" s="44"/>
      <c r="O112" s="44"/>
      <c r="P112" s="7"/>
      <c r="Q112" s="28">
        <f t="shared" ca="1" si="16"/>
        <v>-2266.7267569055125</v>
      </c>
      <c r="R112" s="27">
        <f t="shared" ca="1" si="17"/>
        <v>3135.0454369656845</v>
      </c>
      <c r="S112" s="7"/>
      <c r="T112" s="28">
        <f t="shared" ca="1" si="18"/>
        <v>0.58652210716496234</v>
      </c>
      <c r="U112" s="27">
        <f t="shared" ca="1" si="19"/>
        <v>0.8121041868404949</v>
      </c>
      <c r="V112" s="7"/>
      <c r="W112" s="28">
        <f t="shared" ca="1" si="20"/>
        <v>0.58254959552129038</v>
      </c>
      <c r="X112" s="27">
        <f t="shared" ca="1" si="24"/>
        <v>207.92644664509908</v>
      </c>
      <c r="Y112" s="7"/>
      <c r="Z112" s="28">
        <f t="shared" si="23"/>
        <v>207.96300000000005</v>
      </c>
      <c r="AA112" s="27">
        <f t="shared" si="21"/>
        <v>3.6296390723249683</v>
      </c>
      <c r="AB112" s="7"/>
      <c r="AC112" s="28">
        <f t="shared" ca="1" si="13"/>
        <v>-3.6553354900974E-2</v>
      </c>
      <c r="AD112" s="27"/>
      <c r="AE112" s="7"/>
    </row>
    <row r="113" spans="1:31" s="26" customFormat="1" x14ac:dyDescent="0.25">
      <c r="A113" s="26">
        <v>28</v>
      </c>
      <c r="B113" s="26">
        <v>-633</v>
      </c>
      <c r="C113" s="26">
        <v>12206</v>
      </c>
      <c r="D113" s="26">
        <v>14899</v>
      </c>
      <c r="E113" s="26">
        <v>14211</v>
      </c>
      <c r="F113" s="26">
        <v>11539</v>
      </c>
      <c r="G113" s="27"/>
      <c r="H113" s="7"/>
      <c r="I113" s="28">
        <f t="shared" si="14"/>
        <v>-2005</v>
      </c>
      <c r="J113" s="27">
        <f t="shared" si="14"/>
        <v>3360</v>
      </c>
      <c r="K113" s="7"/>
      <c r="L113" s="171">
        <f t="shared" si="22"/>
        <v>0.4888648692904865</v>
      </c>
      <c r="M113" s="27">
        <f t="shared" ca="1" si="15"/>
        <v>1.1818266168310261E-4</v>
      </c>
      <c r="N113" s="44"/>
      <c r="O113" s="44"/>
      <c r="P113" s="7"/>
      <c r="Q113" s="28">
        <f t="shared" ca="1" si="16"/>
        <v>-1947.7267569055123</v>
      </c>
      <c r="R113" s="27">
        <f t="shared" ca="1" si="17"/>
        <v>3348.0454369656845</v>
      </c>
      <c r="S113" s="7"/>
      <c r="T113" s="28">
        <f t="shared" ca="1" si="18"/>
        <v>0.50397993413258113</v>
      </c>
      <c r="U113" s="27">
        <f t="shared" ca="1" si="19"/>
        <v>0.86727984386843449</v>
      </c>
      <c r="V113" s="7"/>
      <c r="W113" s="28">
        <f t="shared" ca="1" si="20"/>
        <v>0.49973605421592598</v>
      </c>
      <c r="X113" s="27">
        <f t="shared" ca="1" si="24"/>
        <v>202.2243153877663</v>
      </c>
      <c r="Y113" s="7"/>
      <c r="Z113" s="28">
        <f t="shared" si="23"/>
        <v>202.26600000000005</v>
      </c>
      <c r="AA113" s="27">
        <f t="shared" si="21"/>
        <v>3.530207664838851</v>
      </c>
      <c r="AB113" s="7"/>
      <c r="AC113" s="28">
        <f t="shared" ca="1" si="13"/>
        <v>-4.168461223375175E-2</v>
      </c>
      <c r="AD113" s="27"/>
      <c r="AE113" s="7"/>
    </row>
    <row r="114" spans="1:31" s="26" customFormat="1" x14ac:dyDescent="0.25">
      <c r="A114" s="26">
        <v>29</v>
      </c>
      <c r="B114" s="26">
        <v>-625</v>
      </c>
      <c r="C114" s="26">
        <v>12375</v>
      </c>
      <c r="D114" s="26">
        <v>14988</v>
      </c>
      <c r="E114" s="26">
        <v>14042</v>
      </c>
      <c r="F114" s="26">
        <v>11456</v>
      </c>
      <c r="G114" s="27"/>
      <c r="H114" s="7"/>
      <c r="I114" s="28">
        <f t="shared" si="14"/>
        <v>-1667</v>
      </c>
      <c r="J114" s="27">
        <f t="shared" si="14"/>
        <v>3532</v>
      </c>
      <c r="K114" s="7"/>
      <c r="L114" s="171">
        <f t="shared" si="22"/>
        <v>0.40100466541690793</v>
      </c>
      <c r="M114" s="27">
        <f t="shared" ca="1" si="15"/>
        <v>1.2218047980493076E-4</v>
      </c>
      <c r="N114" s="44"/>
      <c r="O114" s="44"/>
      <c r="P114" s="7"/>
      <c r="Q114" s="28">
        <f t="shared" ca="1" si="16"/>
        <v>-1609.7267569055123</v>
      </c>
      <c r="R114" s="27">
        <f t="shared" ca="1" si="17"/>
        <v>3520.0454369656845</v>
      </c>
      <c r="S114" s="7"/>
      <c r="T114" s="28">
        <f t="shared" ca="1" si="18"/>
        <v>0.41652145612334968</v>
      </c>
      <c r="U114" s="27">
        <f t="shared" ca="1" si="19"/>
        <v>0.91183483452010394</v>
      </c>
      <c r="V114" s="7"/>
      <c r="W114" s="28">
        <f t="shared" ca="1" si="20"/>
        <v>0.41205819335168653</v>
      </c>
      <c r="X114" s="27">
        <f t="shared" ca="1" si="24"/>
        <v>196.59151485260804</v>
      </c>
      <c r="Y114" s="7"/>
      <c r="Z114" s="28">
        <f t="shared" si="23"/>
        <v>196.64100000000005</v>
      </c>
      <c r="AA114" s="27">
        <f t="shared" si="21"/>
        <v>3.4320328944141707</v>
      </c>
      <c r="AB114" s="7"/>
      <c r="AC114" s="28">
        <f t="shared" ca="1" si="13"/>
        <v>-4.9485147392005047E-2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12551</v>
      </c>
      <c r="D115" s="26">
        <v>15057</v>
      </c>
      <c r="E115" s="26">
        <v>13866</v>
      </c>
      <c r="F115" s="26">
        <v>11379</v>
      </c>
      <c r="G115" s="27"/>
      <c r="H115" s="7"/>
      <c r="I115" s="28">
        <f t="shared" si="14"/>
        <v>-1315</v>
      </c>
      <c r="J115" s="27">
        <f t="shared" si="14"/>
        <v>3678</v>
      </c>
      <c r="K115" s="7"/>
      <c r="L115" s="171">
        <f t="shared" si="22"/>
        <v>0.30838616188980594</v>
      </c>
      <c r="M115" s="27">
        <f t="shared" ca="1" si="15"/>
        <v>1.5387386272304798E-4</v>
      </c>
      <c r="N115" s="44"/>
      <c r="O115" s="44"/>
      <c r="P115" s="7"/>
      <c r="Q115" s="28">
        <f t="shared" ca="1" si="16"/>
        <v>-1257.7267569055123</v>
      </c>
      <c r="R115" s="27">
        <f t="shared" ca="1" si="17"/>
        <v>3666.0454369656845</v>
      </c>
      <c r="S115" s="7"/>
      <c r="T115" s="28">
        <f t="shared" ca="1" si="18"/>
        <v>0.32544043760486013</v>
      </c>
      <c r="U115" s="27">
        <f t="shared" ca="1" si="19"/>
        <v>0.94965476844535823</v>
      </c>
      <c r="V115" s="7"/>
      <c r="W115" s="28">
        <f t="shared" ca="1" si="20"/>
        <v>0.3207907522789743</v>
      </c>
      <c r="X115" s="27">
        <f t="shared" ca="1" si="24"/>
        <v>190.93812861721381</v>
      </c>
      <c r="Y115" s="7"/>
      <c r="Z115" s="28">
        <f t="shared" si="23"/>
        <v>190.96200000000005</v>
      </c>
      <c r="AA115" s="27">
        <f t="shared" si="21"/>
        <v>3.332915646193412</v>
      </c>
      <c r="AB115" s="7"/>
      <c r="AC115" s="28">
        <f t="shared" ca="1" si="13"/>
        <v>-2.3871382786239792E-2</v>
      </c>
      <c r="AD115" s="27"/>
      <c r="AE115" s="7"/>
    </row>
    <row r="116" spans="1:31" s="26" customFormat="1" x14ac:dyDescent="0.25">
      <c r="A116" s="26">
        <v>31</v>
      </c>
      <c r="B116" s="26">
        <v>-628</v>
      </c>
      <c r="C116" s="26">
        <v>12734</v>
      </c>
      <c r="D116" s="26">
        <v>15110</v>
      </c>
      <c r="E116" s="26">
        <v>13683</v>
      </c>
      <c r="F116" s="26">
        <v>11323</v>
      </c>
      <c r="G116" s="27"/>
      <c r="H116" s="7"/>
      <c r="I116" s="28">
        <f t="shared" si="14"/>
        <v>-949</v>
      </c>
      <c r="J116" s="27">
        <f t="shared" si="14"/>
        <v>3787</v>
      </c>
      <c r="K116" s="7"/>
      <c r="L116" s="171">
        <f t="shared" si="22"/>
        <v>0.21320090965163285</v>
      </c>
      <c r="M116" s="27">
        <f t="shared" ca="1" si="15"/>
        <v>1.62480514833407E-4</v>
      </c>
      <c r="N116" s="44"/>
      <c r="O116" s="44"/>
      <c r="P116" s="7"/>
      <c r="Q116" s="28">
        <f t="shared" ca="1" si="16"/>
        <v>-891.72675690551227</v>
      </c>
      <c r="R116" s="27">
        <f t="shared" ca="1" si="17"/>
        <v>3775.0454369656845</v>
      </c>
      <c r="S116" s="7"/>
      <c r="T116" s="28">
        <f t="shared" ca="1" si="18"/>
        <v>0.23073687857711248</v>
      </c>
      <c r="U116" s="27">
        <f t="shared" ca="1" si="19"/>
        <v>0.97789019856763715</v>
      </c>
      <c r="V116" s="7"/>
      <c r="W116" s="28">
        <f t="shared" ca="1" si="20"/>
        <v>0.2259476941415898</v>
      </c>
      <c r="X116" s="27">
        <f t="shared" ca="1" si="24"/>
        <v>185.28353476934376</v>
      </c>
      <c r="Y116" s="7"/>
      <c r="Z116" s="28">
        <f t="shared" si="23"/>
        <v>185.31000000000006</v>
      </c>
      <c r="AA116" s="27">
        <f t="shared" si="21"/>
        <v>3.2342696368706929</v>
      </c>
      <c r="AB116" s="7"/>
      <c r="AC116" s="28">
        <f t="shared" ca="1" si="13"/>
        <v>-2.6465230656299354E-2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12917</v>
      </c>
      <c r="D117" s="26">
        <v>15146</v>
      </c>
      <c r="E117" s="26">
        <v>13488</v>
      </c>
      <c r="F117" s="26">
        <v>11287</v>
      </c>
      <c r="G117" s="27"/>
      <c r="H117" s="7"/>
      <c r="I117" s="28">
        <f t="shared" si="14"/>
        <v>-571</v>
      </c>
      <c r="J117" s="27">
        <f t="shared" si="14"/>
        <v>3859</v>
      </c>
      <c r="K117" s="7"/>
      <c r="L117" s="171">
        <f t="shared" si="22"/>
        <v>0.11516253666340352</v>
      </c>
      <c r="M117" s="27">
        <f t="shared" ca="1" si="15"/>
        <v>1.6599730851805231E-4</v>
      </c>
      <c r="N117" s="44"/>
      <c r="O117" s="44"/>
      <c r="P117" s="7"/>
      <c r="Q117" s="28">
        <f t="shared" ca="1" si="16"/>
        <v>-513.72675690551227</v>
      </c>
      <c r="R117" s="27">
        <f t="shared" ca="1" si="17"/>
        <v>3847.0454369656845</v>
      </c>
      <c r="S117" s="7"/>
      <c r="T117" s="28">
        <f t="shared" ca="1" si="18"/>
        <v>0.13292828482714358</v>
      </c>
      <c r="U117" s="27">
        <f t="shared" ca="1" si="19"/>
        <v>0.99654112488694069</v>
      </c>
      <c r="V117" s="7"/>
      <c r="W117" s="28">
        <f t="shared" ca="1" si="20"/>
        <v>0.12804653093994883</v>
      </c>
      <c r="X117" s="27">
        <f t="shared" ca="1" si="24"/>
        <v>179.59517393732256</v>
      </c>
      <c r="Y117" s="7"/>
      <c r="Z117" s="28">
        <f t="shared" si="23"/>
        <v>179.61300000000006</v>
      </c>
      <c r="AA117" s="27">
        <f t="shared" si="21"/>
        <v>3.134838229384576</v>
      </c>
      <c r="AB117" s="7"/>
      <c r="AC117" s="28">
        <f t="shared" ca="1" si="13"/>
        <v>-1.7826062677499976E-2</v>
      </c>
      <c r="AD117" s="27"/>
      <c r="AE117" s="7"/>
    </row>
    <row r="118" spans="1:31" s="26" customFormat="1" x14ac:dyDescent="0.25">
      <c r="A118" s="26">
        <v>33</v>
      </c>
      <c r="B118" s="26">
        <v>-611</v>
      </c>
      <c r="C118" s="26">
        <v>13110</v>
      </c>
      <c r="D118" s="26">
        <v>15161</v>
      </c>
      <c r="E118" s="26">
        <v>13308</v>
      </c>
      <c r="F118" s="26">
        <v>11273</v>
      </c>
      <c r="G118" s="27"/>
      <c r="H118" s="7"/>
      <c r="I118" s="28">
        <f t="shared" si="14"/>
        <v>-198</v>
      </c>
      <c r="J118" s="27">
        <f t="shared" si="14"/>
        <v>3888</v>
      </c>
      <c r="K118" s="7"/>
      <c r="L118" s="171">
        <f t="shared" si="22"/>
        <v>1.9441742889423672E-2</v>
      </c>
      <c r="M118" s="27">
        <f t="shared" ca="1" si="15"/>
        <v>1.4525041591918135E-4</v>
      </c>
      <c r="N118" s="44"/>
      <c r="O118" s="44"/>
      <c r="P118" s="7"/>
      <c r="Q118" s="28">
        <f t="shared" ca="1" si="16"/>
        <v>-140.72675690551233</v>
      </c>
      <c r="R118" s="27">
        <f t="shared" ca="1" si="17"/>
        <v>3876.0454369656845</v>
      </c>
      <c r="S118" s="7"/>
      <c r="T118" s="28">
        <f t="shared" ca="1" si="18"/>
        <v>3.6413455544766889E-2</v>
      </c>
      <c r="U118" s="27">
        <f t="shared" ca="1" si="19"/>
        <v>1.0040533035433268</v>
      </c>
      <c r="V118" s="7"/>
      <c r="W118" s="28">
        <f t="shared" ca="1" si="20"/>
        <v>3.149373093784047E-2</v>
      </c>
      <c r="X118" s="27">
        <f t="shared" ca="1" si="24"/>
        <v>174.06988689932825</v>
      </c>
      <c r="Y118" s="7"/>
      <c r="Z118" s="28">
        <f t="shared" si="23"/>
        <v>174.11400000000006</v>
      </c>
      <c r="AA118" s="27">
        <f t="shared" si="21"/>
        <v>3.0388625738174078</v>
      </c>
      <c r="AB118" s="7"/>
      <c r="AC118" s="28">
        <f t="shared" ca="1" si="13"/>
        <v>-4.411310067180807E-2</v>
      </c>
      <c r="AD118" s="27"/>
      <c r="AE118" s="7"/>
    </row>
    <row r="119" spans="1:31" s="26" customFormat="1" x14ac:dyDescent="0.25">
      <c r="A119" s="26">
        <v>34</v>
      </c>
      <c r="B119" s="26">
        <v>-607</v>
      </c>
      <c r="C119" s="26">
        <v>13288</v>
      </c>
      <c r="D119" s="26">
        <v>15157</v>
      </c>
      <c r="E119" s="26">
        <v>13121</v>
      </c>
      <c r="F119" s="26">
        <v>11273</v>
      </c>
      <c r="G119" s="27"/>
      <c r="H119" s="7"/>
      <c r="I119" s="28">
        <f t="shared" si="14"/>
        <v>167</v>
      </c>
      <c r="J119" s="27">
        <f t="shared" si="14"/>
        <v>3884</v>
      </c>
      <c r="K119" s="7"/>
      <c r="L119" s="171">
        <f t="shared" si="22"/>
        <v>-7.5831503330927516E-2</v>
      </c>
      <c r="M119" s="27">
        <f t="shared" ca="1" si="15"/>
        <v>1.6600703409665855E-4</v>
      </c>
      <c r="N119" s="44"/>
      <c r="O119" s="44"/>
      <c r="P119" s="7"/>
      <c r="Q119" s="28">
        <f t="shared" ca="1" si="16"/>
        <v>224.27324309448767</v>
      </c>
      <c r="R119" s="27">
        <f t="shared" ca="1" si="17"/>
        <v>3872.0454369656845</v>
      </c>
      <c r="S119" s="7"/>
      <c r="T119" s="28">
        <f t="shared" ca="1" si="18"/>
        <v>-5.8031350589462322E-2</v>
      </c>
      <c r="U119" s="27">
        <f t="shared" ca="1" si="19"/>
        <v>1.0030171409700321</v>
      </c>
      <c r="V119" s="7"/>
      <c r="W119" s="28">
        <f t="shared" ca="1" si="20"/>
        <v>-6.2947131631203135E-2</v>
      </c>
      <c r="X119" s="27">
        <f t="shared" ca="1" si="24"/>
        <v>168.68225604715656</v>
      </c>
      <c r="Y119" s="7"/>
      <c r="Z119" s="28">
        <f t="shared" si="23"/>
        <v>168.65100000000007</v>
      </c>
      <c r="AA119" s="27">
        <f t="shared" si="21"/>
        <v>2.9435152367809576</v>
      </c>
      <c r="AB119" s="7"/>
      <c r="AC119" s="28">
        <f t="shared" ca="1" si="13"/>
        <v>3.1256047156489331E-2</v>
      </c>
      <c r="AD119" s="27"/>
      <c r="AE119" s="7"/>
    </row>
    <row r="120" spans="1:31" s="26" customFormat="1" x14ac:dyDescent="0.25">
      <c r="A120" s="26">
        <v>35</v>
      </c>
      <c r="B120" s="26">
        <v>-622</v>
      </c>
      <c r="C120" s="26">
        <v>13478</v>
      </c>
      <c r="D120" s="26">
        <v>15141</v>
      </c>
      <c r="E120" s="26">
        <v>12935</v>
      </c>
      <c r="F120" s="26">
        <v>11297</v>
      </c>
      <c r="G120" s="27"/>
      <c r="H120" s="7"/>
      <c r="I120" s="28">
        <f t="shared" si="14"/>
        <v>543</v>
      </c>
      <c r="J120" s="27">
        <f t="shared" si="14"/>
        <v>3844</v>
      </c>
      <c r="K120" s="7"/>
      <c r="L120" s="171">
        <f t="shared" si="22"/>
        <v>-0.17273713220122375</v>
      </c>
      <c r="M120" s="27">
        <f t="shared" ca="1" si="15"/>
        <v>1.5746534315320556E-4</v>
      </c>
      <c r="N120" s="44"/>
      <c r="O120" s="44"/>
      <c r="P120" s="7"/>
      <c r="Q120" s="28">
        <f t="shared" ca="1" si="16"/>
        <v>600.27324309448773</v>
      </c>
      <c r="R120" s="27">
        <f t="shared" ca="1" si="17"/>
        <v>3832.0454369656845</v>
      </c>
      <c r="S120" s="7"/>
      <c r="T120" s="28">
        <f t="shared" ca="1" si="18"/>
        <v>-0.15532243855239436</v>
      </c>
      <c r="U120" s="27">
        <f t="shared" ca="1" si="19"/>
        <v>0.99265551523708584</v>
      </c>
      <c r="V120" s="7"/>
      <c r="W120" s="28">
        <f t="shared" ca="1" si="20"/>
        <v>-0.16018861264100448</v>
      </c>
      <c r="X120" s="27">
        <f t="shared" ca="1" si="24"/>
        <v>163.10629282163802</v>
      </c>
      <c r="Y120" s="7"/>
      <c r="Z120" s="28">
        <f t="shared" si="23"/>
        <v>163.05300000000005</v>
      </c>
      <c r="AA120" s="27">
        <f t="shared" si="21"/>
        <v>2.8458117052543148</v>
      </c>
      <c r="AB120" s="7"/>
      <c r="AC120" s="28">
        <f t="shared" ca="1" si="13"/>
        <v>5.3292821637967336E-2</v>
      </c>
      <c r="AD120" s="27"/>
      <c r="AE120" s="7"/>
    </row>
    <row r="121" spans="1:31" s="26" customFormat="1" x14ac:dyDescent="0.25">
      <c r="A121" s="26">
        <v>36</v>
      </c>
      <c r="B121" s="26">
        <v>-631</v>
      </c>
      <c r="C121" s="26">
        <v>13669</v>
      </c>
      <c r="D121" s="26">
        <v>15097</v>
      </c>
      <c r="E121" s="26">
        <v>12749</v>
      </c>
      <c r="F121" s="26">
        <v>11337</v>
      </c>
      <c r="G121" s="27"/>
      <c r="H121" s="7"/>
      <c r="I121" s="28">
        <f t="shared" si="14"/>
        <v>920</v>
      </c>
      <c r="J121" s="27">
        <f t="shared" si="14"/>
        <v>3760</v>
      </c>
      <c r="K121" s="7"/>
      <c r="L121" s="171">
        <f t="shared" si="22"/>
        <v>-0.26935686222068234</v>
      </c>
      <c r="M121" s="27">
        <f t="shared" ca="1" si="15"/>
        <v>1.3744901393511729E-4</v>
      </c>
      <c r="N121" s="44"/>
      <c r="O121" s="44"/>
      <c r="P121" s="7"/>
      <c r="Q121" s="28">
        <f t="shared" ca="1" si="16"/>
        <v>977.27324309448773</v>
      </c>
      <c r="R121" s="27">
        <f t="shared" ca="1" si="17"/>
        <v>3748.0454369656845</v>
      </c>
      <c r="S121" s="7"/>
      <c r="T121" s="28">
        <f t="shared" ca="1" si="18"/>
        <v>-0.25287227940884482</v>
      </c>
      <c r="U121" s="27">
        <f t="shared" ca="1" si="19"/>
        <v>0.97089610119789838</v>
      </c>
      <c r="V121" s="7"/>
      <c r="W121" s="28">
        <f t="shared" ca="1" si="20"/>
        <v>-0.2576329970758115</v>
      </c>
      <c r="X121" s="27">
        <f t="shared" ca="1" si="24"/>
        <v>157.41202429912073</v>
      </c>
      <c r="Y121" s="7"/>
      <c r="Z121" s="28">
        <f t="shared" si="23"/>
        <v>157.37400000000005</v>
      </c>
      <c r="AA121" s="27">
        <f t="shared" si="21"/>
        <v>2.746694457033557</v>
      </c>
      <c r="AB121" s="7"/>
      <c r="AC121" s="28">
        <f t="shared" ca="1" si="13"/>
        <v>3.8024299120678506E-2</v>
      </c>
      <c r="AD121" s="27"/>
      <c r="AE121" s="7"/>
    </row>
    <row r="122" spans="1:31" s="26" customFormat="1" x14ac:dyDescent="0.25">
      <c r="A122" s="26">
        <v>37</v>
      </c>
      <c r="B122" s="26">
        <v>-627</v>
      </c>
      <c r="C122" s="26">
        <v>13843</v>
      </c>
      <c r="D122" s="26">
        <v>15039</v>
      </c>
      <c r="E122" s="26">
        <v>12561</v>
      </c>
      <c r="F122" s="26">
        <v>11392</v>
      </c>
      <c r="G122" s="27"/>
      <c r="H122" s="7"/>
      <c r="I122" s="28">
        <f t="shared" si="14"/>
        <v>1282</v>
      </c>
      <c r="J122" s="27">
        <f t="shared" si="14"/>
        <v>3647</v>
      </c>
      <c r="K122" s="7"/>
      <c r="L122" s="171">
        <f t="shared" si="22"/>
        <v>-0.36274708386344096</v>
      </c>
      <c r="M122" s="27">
        <f t="shared" ca="1" si="15"/>
        <v>1.342783668262416E-4</v>
      </c>
      <c r="N122" s="44"/>
      <c r="O122" s="44"/>
      <c r="P122" s="7"/>
      <c r="Q122" s="28">
        <f t="shared" ca="1" si="16"/>
        <v>1339.2732430944877</v>
      </c>
      <c r="R122" s="27">
        <f t="shared" ca="1" si="17"/>
        <v>3635.0454369656845</v>
      </c>
      <c r="S122" s="7"/>
      <c r="T122" s="28">
        <f t="shared" ca="1" si="18"/>
        <v>-0.34654082686251869</v>
      </c>
      <c r="U122" s="27">
        <f t="shared" ca="1" si="19"/>
        <v>0.94162450850232482</v>
      </c>
      <c r="V122" s="7"/>
      <c r="W122" s="28">
        <f t="shared" ca="1" si="20"/>
        <v>-0.35115922958293494</v>
      </c>
      <c r="X122" s="27">
        <f t="shared" ca="1" si="24"/>
        <v>151.82135076013185</v>
      </c>
      <c r="Y122" s="7"/>
      <c r="Z122" s="28">
        <f t="shared" si="23"/>
        <v>151.73100000000005</v>
      </c>
      <c r="AA122" s="27">
        <f t="shared" si="21"/>
        <v>2.6482055273435168</v>
      </c>
      <c r="AB122" s="7"/>
      <c r="AC122" s="28">
        <f t="shared" ca="1" si="13"/>
        <v>9.0350760131798324E-2</v>
      </c>
      <c r="AD122" s="27"/>
      <c r="AE122" s="7"/>
    </row>
    <row r="123" spans="1:31" s="26" customFormat="1" x14ac:dyDescent="0.25">
      <c r="A123" s="26">
        <v>38</v>
      </c>
      <c r="B123" s="26">
        <v>-634</v>
      </c>
      <c r="C123" s="26">
        <v>14025</v>
      </c>
      <c r="D123" s="26">
        <v>14959</v>
      </c>
      <c r="E123" s="26">
        <v>12386</v>
      </c>
      <c r="F123" s="26">
        <v>11472</v>
      </c>
      <c r="G123" s="27"/>
      <c r="H123" s="7"/>
      <c r="I123" s="28">
        <f t="shared" si="14"/>
        <v>1639</v>
      </c>
      <c r="J123" s="27">
        <f t="shared" si="14"/>
        <v>3487</v>
      </c>
      <c r="K123" s="7"/>
      <c r="L123" s="171">
        <f t="shared" si="22"/>
        <v>-0.45360168159759467</v>
      </c>
      <c r="M123" s="27">
        <f t="shared" ca="1" si="15"/>
        <v>1.0546592090906937E-4</v>
      </c>
      <c r="N123" s="44"/>
      <c r="O123" s="44"/>
      <c r="P123" s="7"/>
      <c r="Q123" s="28">
        <f t="shared" ca="1" si="16"/>
        <v>1696.2732430944877</v>
      </c>
      <c r="R123" s="27">
        <f t="shared" ca="1" si="17"/>
        <v>3475.0454369656845</v>
      </c>
      <c r="S123" s="7"/>
      <c r="T123" s="28">
        <f t="shared" ca="1" si="18"/>
        <v>-0.43891560984860045</v>
      </c>
      <c r="U123" s="27">
        <f t="shared" ca="1" si="19"/>
        <v>0.90017800557053929</v>
      </c>
      <c r="V123" s="7"/>
      <c r="W123" s="28">
        <f t="shared" ca="1" si="20"/>
        <v>-0.44333202138368938</v>
      </c>
      <c r="X123" s="27">
        <f t="shared" ca="1" si="24"/>
        <v>146.05334556560058</v>
      </c>
      <c r="Y123" s="7"/>
      <c r="Z123" s="28">
        <f t="shared" si="23"/>
        <v>146.02500000000006</v>
      </c>
      <c r="AA123" s="27">
        <f t="shared" si="21"/>
        <v>2.5486170402247206</v>
      </c>
      <c r="AB123" s="7"/>
      <c r="AC123" s="28">
        <f t="shared" ca="1" si="13"/>
        <v>2.8345565600517375E-2</v>
      </c>
      <c r="AD123" s="27"/>
      <c r="AE123" s="7"/>
    </row>
    <row r="124" spans="1:31" s="26" customFormat="1" x14ac:dyDescent="0.25">
      <c r="A124" s="26">
        <v>39</v>
      </c>
      <c r="B124" s="26">
        <v>-622</v>
      </c>
      <c r="C124" s="26">
        <v>14189</v>
      </c>
      <c r="D124" s="26">
        <v>14865</v>
      </c>
      <c r="E124" s="26">
        <v>12217</v>
      </c>
      <c r="F124" s="26">
        <v>11562</v>
      </c>
      <c r="G124" s="27"/>
      <c r="H124" s="7"/>
      <c r="I124" s="28">
        <f t="shared" si="14"/>
        <v>1972</v>
      </c>
      <c r="J124" s="27">
        <f t="shared" si="14"/>
        <v>3303</v>
      </c>
      <c r="K124" s="7"/>
      <c r="L124" s="171">
        <f t="shared" si="22"/>
        <v>-0.5383737288609779</v>
      </c>
      <c r="M124" s="27">
        <f t="shared" ca="1" si="15"/>
        <v>8.2983440670620194E-5</v>
      </c>
      <c r="N124" s="44"/>
      <c r="O124" s="44"/>
      <c r="P124" s="7"/>
      <c r="Q124" s="28">
        <f t="shared" ca="1" si="16"/>
        <v>2029.2732430944877</v>
      </c>
      <c r="R124" s="27">
        <f t="shared" ca="1" si="17"/>
        <v>3291.0454369656845</v>
      </c>
      <c r="S124" s="7"/>
      <c r="T124" s="28">
        <f t="shared" ca="1" si="18"/>
        <v>-0.52508032339023969</v>
      </c>
      <c r="U124" s="27">
        <f t="shared" ca="1" si="19"/>
        <v>0.85251452719898591</v>
      </c>
      <c r="V124" s="7"/>
      <c r="W124" s="28">
        <f t="shared" ca="1" si="20"/>
        <v>-0.529264204138435</v>
      </c>
      <c r="X124" s="27">
        <f t="shared" ca="1" si="24"/>
        <v>140.44016746128892</v>
      </c>
      <c r="Y124" s="7"/>
      <c r="Z124" s="28">
        <f t="shared" si="23"/>
        <v>140.42700000000005</v>
      </c>
      <c r="AA124" s="27">
        <f t="shared" si="21"/>
        <v>2.4509135086980778</v>
      </c>
      <c r="AB124" s="7"/>
      <c r="AC124" s="28">
        <f t="shared" ca="1" si="13"/>
        <v>1.3167461288873028E-2</v>
      </c>
      <c r="AD124" s="27"/>
      <c r="AE124" s="7"/>
    </row>
    <row r="125" spans="1:31" s="26" customFormat="1" x14ac:dyDescent="0.25">
      <c r="A125" s="26">
        <v>40</v>
      </c>
      <c r="B125" s="26">
        <v>-631</v>
      </c>
      <c r="C125" s="26">
        <v>14340</v>
      </c>
      <c r="D125" s="26">
        <v>14751</v>
      </c>
      <c r="E125" s="26">
        <v>12054</v>
      </c>
      <c r="F125" s="26">
        <v>11668</v>
      </c>
      <c r="G125" s="27"/>
      <c r="H125" s="7"/>
      <c r="I125" s="28">
        <f t="shared" si="14"/>
        <v>2286</v>
      </c>
      <c r="J125" s="27">
        <f t="shared" si="14"/>
        <v>3083</v>
      </c>
      <c r="K125" s="7"/>
      <c r="L125" s="171">
        <f t="shared" si="22"/>
        <v>-0.61912136166488529</v>
      </c>
      <c r="M125" s="27">
        <f t="shared" ca="1" si="15"/>
        <v>7.8979414858423199E-5</v>
      </c>
      <c r="N125" s="44"/>
      <c r="O125" s="44"/>
      <c r="P125" s="7"/>
      <c r="Q125" s="28">
        <f t="shared" ca="1" si="16"/>
        <v>2343.2732430944875</v>
      </c>
      <c r="R125" s="27">
        <f t="shared" ca="1" si="17"/>
        <v>3071.0454369656845</v>
      </c>
      <c r="S125" s="7"/>
      <c r="T125" s="28">
        <f t="shared" ca="1" si="18"/>
        <v>-0.60632873195502857</v>
      </c>
      <c r="U125" s="27">
        <f t="shared" ca="1" si="19"/>
        <v>0.79552558566778075</v>
      </c>
      <c r="V125" s="7"/>
      <c r="W125" s="28">
        <f t="shared" ca="1" si="20"/>
        <v>-0.61023432532770161</v>
      </c>
      <c r="X125" s="27">
        <f t="shared" ca="1" si="24"/>
        <v>134.78209460207563</v>
      </c>
      <c r="Y125" s="7"/>
      <c r="Z125" s="28">
        <f t="shared" si="23"/>
        <v>134.74800000000005</v>
      </c>
      <c r="AA125" s="27">
        <f t="shared" si="21"/>
        <v>2.3517962604773199</v>
      </c>
      <c r="AB125" s="7"/>
      <c r="AC125" s="28">
        <f t="shared" ca="1" si="13"/>
        <v>3.409460207558368E-2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14492</v>
      </c>
      <c r="D126" s="26">
        <v>14629</v>
      </c>
      <c r="E126" s="26">
        <v>11915</v>
      </c>
      <c r="F126" s="26">
        <v>11793</v>
      </c>
      <c r="G126" s="27"/>
      <c r="H126" s="7"/>
      <c r="I126" s="28">
        <f t="shared" si="14"/>
        <v>2577</v>
      </c>
      <c r="J126" s="27">
        <f t="shared" si="14"/>
        <v>2836</v>
      </c>
      <c r="K126" s="7"/>
      <c r="L126" s="171">
        <f t="shared" si="22"/>
        <v>-0.69265947740426781</v>
      </c>
      <c r="M126" s="27">
        <f t="shared" ca="1" si="15"/>
        <v>5.5363898379783398E-5</v>
      </c>
      <c r="N126" s="44"/>
      <c r="O126" s="44"/>
      <c r="P126" s="7"/>
      <c r="Q126" s="28">
        <f t="shared" ca="1" si="16"/>
        <v>2634.2732430944875</v>
      </c>
      <c r="R126" s="27">
        <f t="shared" ca="1" si="17"/>
        <v>2824.0454369656845</v>
      </c>
      <c r="S126" s="7"/>
      <c r="T126" s="28">
        <f t="shared" ca="1" si="18"/>
        <v>-0.68162582396889349</v>
      </c>
      <c r="U126" s="27">
        <f t="shared" ca="1" si="19"/>
        <v>0.73154254676683672</v>
      </c>
      <c r="V126" s="7"/>
      <c r="W126" s="28">
        <f t="shared" ca="1" si="20"/>
        <v>-0.68521878534103986</v>
      </c>
      <c r="X126" s="27">
        <f t="shared" ca="1" si="24"/>
        <v>129.14603209764846</v>
      </c>
      <c r="Y126" s="7"/>
      <c r="Z126" s="28">
        <f t="shared" si="23"/>
        <v>129.15900000000005</v>
      </c>
      <c r="AA126" s="27">
        <f t="shared" si="21"/>
        <v>2.2542498085833569</v>
      </c>
      <c r="AB126" s="7"/>
      <c r="AC126" s="28">
        <f t="shared" ca="1" si="13"/>
        <v>-1.296790235159051E-2</v>
      </c>
      <c r="AD126" s="27"/>
      <c r="AE126" s="7"/>
    </row>
    <row r="127" spans="1:31" s="26" customFormat="1" x14ac:dyDescent="0.25">
      <c r="A127" s="26">
        <v>42</v>
      </c>
      <c r="B127" s="26">
        <v>-600</v>
      </c>
      <c r="C127" s="26">
        <v>14620</v>
      </c>
      <c r="D127" s="26">
        <v>14503</v>
      </c>
      <c r="E127" s="26">
        <v>11786</v>
      </c>
      <c r="F127" s="26">
        <v>11924</v>
      </c>
      <c r="G127" s="27"/>
      <c r="H127" s="7"/>
      <c r="I127" s="28">
        <f t="shared" si="14"/>
        <v>2834</v>
      </c>
      <c r="J127" s="27">
        <f t="shared" si="14"/>
        <v>2579</v>
      </c>
      <c r="K127" s="7"/>
      <c r="L127" s="171">
        <f t="shared" si="22"/>
        <v>-0.75746243977624261</v>
      </c>
      <c r="M127" s="27">
        <f t="shared" ca="1" si="15"/>
        <v>3.6839949426036634E-5</v>
      </c>
      <c r="N127" s="44"/>
      <c r="O127" s="44"/>
      <c r="P127" s="7"/>
      <c r="Q127" s="28">
        <f t="shared" ca="1" si="16"/>
        <v>2891.2732430944875</v>
      </c>
      <c r="R127" s="27">
        <f t="shared" ca="1" si="17"/>
        <v>2567.0454369656845</v>
      </c>
      <c r="S127" s="7"/>
      <c r="T127" s="28">
        <f t="shared" ca="1" si="18"/>
        <v>-0.74812531760313161</v>
      </c>
      <c r="U127" s="27">
        <f t="shared" ca="1" si="19"/>
        <v>0.6649691014326562</v>
      </c>
      <c r="V127" s="7"/>
      <c r="W127" s="28">
        <f t="shared" ca="1" si="20"/>
        <v>-0.75139284758021851</v>
      </c>
      <c r="X127" s="27">
        <f t="shared" ca="1" si="24"/>
        <v>123.78155092105737</v>
      </c>
      <c r="Y127" s="7"/>
      <c r="Z127" s="28">
        <f t="shared" si="23"/>
        <v>123.75900000000004</v>
      </c>
      <c r="AA127" s="27">
        <f t="shared" si="21"/>
        <v>2.1600020289756632</v>
      </c>
      <c r="AB127" s="7"/>
      <c r="AC127" s="28">
        <f t="shared" ca="1" si="13"/>
        <v>2.2550921057330697E-2</v>
      </c>
      <c r="AD127" s="27"/>
      <c r="AE127" s="7"/>
    </row>
    <row r="128" spans="1:31" s="26" customFormat="1" x14ac:dyDescent="0.25">
      <c r="A128" s="26">
        <v>43</v>
      </c>
      <c r="B128" s="26">
        <v>-613</v>
      </c>
      <c r="C128" s="26">
        <v>14744</v>
      </c>
      <c r="D128" s="26">
        <v>14363</v>
      </c>
      <c r="E128" s="26">
        <v>11674</v>
      </c>
      <c r="F128" s="26">
        <v>12076</v>
      </c>
      <c r="G128" s="27"/>
      <c r="H128" s="7"/>
      <c r="I128" s="28">
        <f t="shared" si="14"/>
        <v>3070</v>
      </c>
      <c r="J128" s="27">
        <f t="shared" si="14"/>
        <v>2287</v>
      </c>
      <c r="K128" s="7"/>
      <c r="L128" s="171">
        <f t="shared" si="22"/>
        <v>-0.81672213187161835</v>
      </c>
      <c r="M128" s="27">
        <f t="shared" ca="1" si="15"/>
        <v>2.1469565429806292E-5</v>
      </c>
      <c r="N128" s="44"/>
      <c r="O128" s="44"/>
      <c r="P128" s="7"/>
      <c r="Q128" s="28">
        <f t="shared" ca="1" si="16"/>
        <v>3127.2732430944875</v>
      </c>
      <c r="R128" s="27">
        <f t="shared" ca="1" si="17"/>
        <v>2275.0454369656845</v>
      </c>
      <c r="S128" s="7"/>
      <c r="T128" s="28">
        <f t="shared" ca="1" si="18"/>
        <v>-0.80919100047348258</v>
      </c>
      <c r="U128" s="27">
        <f t="shared" ca="1" si="19"/>
        <v>0.5893292335821475</v>
      </c>
      <c r="V128" s="7"/>
      <c r="W128" s="28">
        <f t="shared" ca="1" si="20"/>
        <v>-0.81208860563021146</v>
      </c>
      <c r="X128" s="27">
        <f t="shared" ca="1" si="24"/>
        <v>118.24153437146873</v>
      </c>
      <c r="Y128" s="7"/>
      <c r="Z128" s="28">
        <f t="shared" si="23"/>
        <v>118.24200000000005</v>
      </c>
      <c r="AA128" s="27">
        <f t="shared" si="21"/>
        <v>2.0637122141431359</v>
      </c>
      <c r="AB128" s="7"/>
      <c r="AC128" s="28">
        <f t="shared" ca="1" si="13"/>
        <v>-4.6562853131604243E-4</v>
      </c>
      <c r="AD128" s="27"/>
      <c r="AE128" s="7"/>
    </row>
    <row r="129" spans="1:31" s="26" customFormat="1" x14ac:dyDescent="0.25">
      <c r="A129" s="26">
        <v>44</v>
      </c>
      <c r="B129" s="26">
        <v>-637</v>
      </c>
      <c r="C129" s="26">
        <v>14846</v>
      </c>
      <c r="D129" s="26">
        <v>14189</v>
      </c>
      <c r="E129" s="26">
        <v>11561</v>
      </c>
      <c r="F129" s="26">
        <v>12231</v>
      </c>
      <c r="G129" s="27"/>
      <c r="H129" s="7"/>
      <c r="I129" s="28">
        <f t="shared" si="14"/>
        <v>3285</v>
      </c>
      <c r="J129" s="27">
        <f t="shared" si="14"/>
        <v>1958</v>
      </c>
      <c r="K129" s="7"/>
      <c r="L129" s="171">
        <f t="shared" si="22"/>
        <v>-0.87027833549069067</v>
      </c>
      <c r="M129" s="27">
        <f t="shared" ca="1" si="15"/>
        <v>8.849522815202739E-6</v>
      </c>
      <c r="N129" s="44"/>
      <c r="O129" s="44"/>
      <c r="P129" s="7"/>
      <c r="Q129" s="28">
        <f t="shared" ca="1" si="16"/>
        <v>3342.2732430944875</v>
      </c>
      <c r="R129" s="27">
        <f t="shared" ca="1" si="17"/>
        <v>1946.0454369656843</v>
      </c>
      <c r="S129" s="7"/>
      <c r="T129" s="28">
        <f t="shared" ca="1" si="18"/>
        <v>-0.86482287257994639</v>
      </c>
      <c r="U129" s="27">
        <f t="shared" ca="1" si="19"/>
        <v>0.50410486192866344</v>
      </c>
      <c r="V129" s="7"/>
      <c r="W129" s="28">
        <f t="shared" ca="1" si="20"/>
        <v>-0.86730352073760053</v>
      </c>
      <c r="X129" s="27">
        <f t="shared" ca="1" si="24"/>
        <v>112.43984220238457</v>
      </c>
      <c r="Y129" s="7"/>
      <c r="Z129" s="28">
        <f t="shared" si="23"/>
        <v>112.50900000000004</v>
      </c>
      <c r="AA129" s="27">
        <f t="shared" si="21"/>
        <v>1.9636524881263009</v>
      </c>
      <c r="AB129" s="7"/>
      <c r="AC129" s="28">
        <f t="shared" ca="1" si="13"/>
        <v>-6.9157797615474692E-2</v>
      </c>
      <c r="AD129" s="27"/>
      <c r="AE129" s="7"/>
    </row>
    <row r="130" spans="1:31" s="26" customFormat="1" x14ac:dyDescent="0.25">
      <c r="A130" s="26">
        <v>45</v>
      </c>
      <c r="B130" s="26">
        <v>-625</v>
      </c>
      <c r="C130" s="26">
        <v>14924</v>
      </c>
      <c r="D130" s="26">
        <v>14014</v>
      </c>
      <c r="E130" s="26">
        <v>11465</v>
      </c>
      <c r="F130" s="26">
        <v>12398</v>
      </c>
      <c r="G130" s="27"/>
      <c r="H130" s="7"/>
      <c r="I130" s="28">
        <f t="shared" si="14"/>
        <v>3459</v>
      </c>
      <c r="J130" s="27">
        <f t="shared" si="14"/>
        <v>1616</v>
      </c>
      <c r="K130" s="7"/>
      <c r="L130" s="171">
        <f t="shared" si="22"/>
        <v>-0.9143670564591071</v>
      </c>
      <c r="M130" s="27">
        <f t="shared" ca="1" si="15"/>
        <v>6.1212624503137547E-6</v>
      </c>
      <c r="N130" s="44"/>
      <c r="O130" s="44"/>
      <c r="P130" s="7"/>
      <c r="Q130" s="28">
        <f t="shared" ca="1" si="16"/>
        <v>3516.2732430944875</v>
      </c>
      <c r="R130" s="27">
        <f t="shared" ca="1" si="17"/>
        <v>1604.0454369656843</v>
      </c>
      <c r="S130" s="7"/>
      <c r="T130" s="28">
        <f t="shared" ca="1" si="18"/>
        <v>-0.90984587605215428</v>
      </c>
      <c r="U130" s="27">
        <f t="shared" ca="1" si="19"/>
        <v>0.41551296191197179</v>
      </c>
      <c r="V130" s="7"/>
      <c r="W130" s="28">
        <f t="shared" ca="1" si="20"/>
        <v>-0.91189293793924719</v>
      </c>
      <c r="X130" s="27">
        <f t="shared" ca="1" si="24"/>
        <v>106.770150091863</v>
      </c>
      <c r="Y130" s="7"/>
      <c r="Z130" s="28">
        <f t="shared" si="23"/>
        <v>106.88400000000004</v>
      </c>
      <c r="AA130" s="27">
        <f t="shared" si="21"/>
        <v>1.86547771770162</v>
      </c>
      <c r="AB130" s="7"/>
      <c r="AC130" s="28">
        <f t="shared" ca="1" si="13"/>
        <v>-0.11384990813704121</v>
      </c>
      <c r="AD130" s="27"/>
      <c r="AE130" s="7"/>
    </row>
    <row r="131" spans="1:31" s="26" customFormat="1" x14ac:dyDescent="0.25">
      <c r="A131" s="26">
        <v>46</v>
      </c>
      <c r="B131" s="26">
        <v>-634</v>
      </c>
      <c r="C131" s="26">
        <v>15007</v>
      </c>
      <c r="D131" s="26">
        <v>13849</v>
      </c>
      <c r="E131" s="26">
        <v>11404</v>
      </c>
      <c r="F131" s="26">
        <v>12587</v>
      </c>
      <c r="G131" s="27"/>
      <c r="H131" s="7"/>
      <c r="I131" s="28">
        <f t="shared" si="14"/>
        <v>3603</v>
      </c>
      <c r="J131" s="27">
        <f t="shared" si="14"/>
        <v>1262</v>
      </c>
      <c r="K131" s="7"/>
      <c r="L131" s="171">
        <f t="shared" si="22"/>
        <v>-0.95009190949155542</v>
      </c>
      <c r="M131" s="27">
        <f t="shared" ca="1" si="15"/>
        <v>1.9250643359045684E-6</v>
      </c>
      <c r="N131" s="44"/>
      <c r="O131" s="44"/>
      <c r="P131" s="7"/>
      <c r="Q131" s="28">
        <f t="shared" ca="1" si="16"/>
        <v>3660.2732430944875</v>
      </c>
      <c r="R131" s="27">
        <f t="shared" ca="1" si="17"/>
        <v>1250.0454369656843</v>
      </c>
      <c r="S131" s="7"/>
      <c r="T131" s="28">
        <f t="shared" ca="1" si="18"/>
        <v>-0.94710629271880908</v>
      </c>
      <c r="U131" s="27">
        <f t="shared" ca="1" si="19"/>
        <v>0.32381257417539622</v>
      </c>
      <c r="V131" s="7"/>
      <c r="W131" s="28">
        <f t="shared" ca="1" si="20"/>
        <v>-0.94870444261414733</v>
      </c>
      <c r="X131" s="27">
        <f t="shared" ca="1" si="24"/>
        <v>101.11914385464013</v>
      </c>
      <c r="Y131" s="7"/>
      <c r="Z131" s="28">
        <f t="shared" si="23"/>
        <v>101.17800000000004</v>
      </c>
      <c r="AA131" s="27">
        <f t="shared" si="21"/>
        <v>1.7658892305828235</v>
      </c>
      <c r="AB131" s="7"/>
      <c r="AC131" s="28">
        <f t="shared" ca="1" si="13"/>
        <v>-5.8856145359911238E-2</v>
      </c>
      <c r="AD131" s="27"/>
      <c r="AE131" s="7"/>
    </row>
    <row r="132" spans="1:31" s="26" customFormat="1" x14ac:dyDescent="0.25">
      <c r="A132" s="26">
        <v>47</v>
      </c>
      <c r="B132" s="26">
        <v>-639</v>
      </c>
      <c r="C132" s="26">
        <v>15056</v>
      </c>
      <c r="D132" s="26">
        <v>13653</v>
      </c>
      <c r="E132" s="26">
        <v>11345</v>
      </c>
      <c r="F132" s="26">
        <v>12766</v>
      </c>
      <c r="G132" s="27"/>
      <c r="H132" s="7"/>
      <c r="I132" s="28">
        <f t="shared" si="14"/>
        <v>3711</v>
      </c>
      <c r="J132" s="27">
        <f t="shared" si="14"/>
        <v>887</v>
      </c>
      <c r="K132" s="7"/>
      <c r="L132" s="171">
        <f t="shared" si="22"/>
        <v>-0.97657097825606942</v>
      </c>
      <c r="M132" s="27">
        <f t="shared" ca="1" si="15"/>
        <v>1.575326942439697E-7</v>
      </c>
      <c r="N132" s="44"/>
      <c r="O132" s="44"/>
      <c r="P132" s="7"/>
      <c r="Q132" s="28">
        <f t="shared" ca="1" si="16"/>
        <v>3768.2732430944875</v>
      </c>
      <c r="R132" s="27">
        <f t="shared" ca="1" si="17"/>
        <v>875.04543696568442</v>
      </c>
      <c r="S132" s="7"/>
      <c r="T132" s="28">
        <f t="shared" ca="1" si="18"/>
        <v>-0.97505160521880019</v>
      </c>
      <c r="U132" s="27">
        <f t="shared" ca="1" si="19"/>
        <v>0.22667233292902386</v>
      </c>
      <c r="V132" s="7"/>
      <c r="W132" s="28">
        <f t="shared" ca="1" si="20"/>
        <v>-0.9761740743706715</v>
      </c>
      <c r="X132" s="27">
        <f t="shared" ca="1" si="24"/>
        <v>95.345989518519673</v>
      </c>
      <c r="Y132" s="7"/>
      <c r="Z132" s="28">
        <f t="shared" si="23"/>
        <v>95.427000000000035</v>
      </c>
      <c r="AA132" s="27">
        <f t="shared" si="21"/>
        <v>1.6655153453006295</v>
      </c>
      <c r="AB132" s="7"/>
      <c r="AC132" s="28">
        <f t="shared" ca="1" si="13"/>
        <v>-8.1010481480362273E-2</v>
      </c>
      <c r="AD132" s="27"/>
      <c r="AE132" s="7"/>
    </row>
    <row r="133" spans="1:31" s="26" customFormat="1" x14ac:dyDescent="0.25">
      <c r="A133" s="26">
        <v>48</v>
      </c>
      <c r="B133" s="26">
        <v>-622</v>
      </c>
      <c r="C133" s="26">
        <v>15093</v>
      </c>
      <c r="D133" s="26">
        <v>13471</v>
      </c>
      <c r="E133" s="26">
        <v>11312</v>
      </c>
      <c r="F133" s="26">
        <v>12953</v>
      </c>
      <c r="G133" s="27"/>
      <c r="H133" s="7"/>
      <c r="I133" s="28">
        <f t="shared" si="14"/>
        <v>3781</v>
      </c>
      <c r="J133" s="27">
        <f t="shared" si="14"/>
        <v>518</v>
      </c>
      <c r="K133" s="7"/>
      <c r="L133" s="171">
        <f t="shared" si="22"/>
        <v>-0.99290545128479601</v>
      </c>
      <c r="M133" s="27">
        <f t="shared" ca="1" si="15"/>
        <v>8.3383031149810653E-7</v>
      </c>
      <c r="N133" s="44"/>
      <c r="O133" s="44"/>
      <c r="P133" s="7"/>
      <c r="Q133" s="28">
        <f t="shared" ca="1" si="16"/>
        <v>3838.2732430944875</v>
      </c>
      <c r="R133" s="27">
        <f t="shared" ca="1" si="17"/>
        <v>506.04543696568436</v>
      </c>
      <c r="S133" s="7"/>
      <c r="T133" s="28">
        <f t="shared" ca="1" si="18"/>
        <v>-0.99316430776509068</v>
      </c>
      <c r="U133" s="27">
        <f t="shared" ca="1" si="19"/>
        <v>0.13108633554259339</v>
      </c>
      <c r="V133" s="7"/>
      <c r="W133" s="28">
        <f t="shared" ca="1" si="20"/>
        <v>-0.99381859437955067</v>
      </c>
      <c r="X133" s="27">
        <f t="shared" ca="1" si="24"/>
        <v>89.78733559738896</v>
      </c>
      <c r="Y133" s="7"/>
      <c r="Z133" s="28">
        <f t="shared" si="23"/>
        <v>89.829000000000036</v>
      </c>
      <c r="AA133" s="27">
        <f t="shared" si="21"/>
        <v>1.5678118137739867</v>
      </c>
      <c r="AB133" s="7"/>
      <c r="AC133" s="28">
        <f t="shared" ca="1" si="13"/>
        <v>-4.1664402611075957E-2</v>
      </c>
      <c r="AD133" s="27"/>
      <c r="AE133" s="7"/>
    </row>
    <row r="134" spans="1:31" s="26" customFormat="1" x14ac:dyDescent="0.25">
      <c r="A134" s="26">
        <v>49</v>
      </c>
      <c r="B134" s="26">
        <v>-613</v>
      </c>
      <c r="C134" s="26">
        <v>15102</v>
      </c>
      <c r="D134" s="26">
        <v>13281</v>
      </c>
      <c r="E134" s="26">
        <v>11293</v>
      </c>
      <c r="F134" s="26">
        <v>13134</v>
      </c>
      <c r="G134" s="27"/>
      <c r="H134" s="7"/>
      <c r="I134" s="28">
        <f t="shared" si="14"/>
        <v>3809</v>
      </c>
      <c r="J134" s="27">
        <f t="shared" si="14"/>
        <v>147</v>
      </c>
      <c r="K134" s="7"/>
      <c r="L134" s="171">
        <f t="shared" si="22"/>
        <v>-0.99973783577189201</v>
      </c>
      <c r="M134" s="27">
        <f t="shared" ca="1" si="15"/>
        <v>7.3100423115133892E-7</v>
      </c>
      <c r="N134" s="44"/>
      <c r="O134" s="44"/>
      <c r="P134" s="7"/>
      <c r="Q134" s="28">
        <f t="shared" ca="1" si="16"/>
        <v>3866.2732430944875</v>
      </c>
      <c r="R134" s="27">
        <f t="shared" ca="1" si="17"/>
        <v>135.04543696568436</v>
      </c>
      <c r="S134" s="7"/>
      <c r="T134" s="28">
        <f t="shared" ca="1" si="18"/>
        <v>-1.000409388783607</v>
      </c>
      <c r="U134" s="27">
        <f t="shared" ca="1" si="19"/>
        <v>3.4982256869515622E-2</v>
      </c>
      <c r="V134" s="7"/>
      <c r="W134" s="28">
        <f t="shared" ca="1" si="20"/>
        <v>-1.0005928236262802</v>
      </c>
      <c r="X134" s="27">
        <f t="shared" ca="1" si="24"/>
        <v>84.275635173708565</v>
      </c>
      <c r="Y134" s="7"/>
      <c r="Z134" s="28">
        <f t="shared" si="23"/>
        <v>84.31200000000004</v>
      </c>
      <c r="AA134" s="27">
        <f t="shared" si="21"/>
        <v>1.4715219989414596</v>
      </c>
      <c r="AB134" s="7"/>
      <c r="AC134" s="28">
        <f t="shared" ca="1" si="13"/>
        <v>-3.6364826291475083E-2</v>
      </c>
      <c r="AD134" s="27"/>
      <c r="AE134" s="7"/>
    </row>
    <row r="135" spans="1:31" s="26" customFormat="1" x14ac:dyDescent="0.25">
      <c r="A135" s="26">
        <v>50</v>
      </c>
      <c r="B135" s="26">
        <v>-611</v>
      </c>
      <c r="C135" s="26">
        <v>15107</v>
      </c>
      <c r="D135" s="26">
        <v>13102</v>
      </c>
      <c r="E135" s="26">
        <v>11299</v>
      </c>
      <c r="F135" s="26">
        <v>13325</v>
      </c>
      <c r="G135" s="27"/>
      <c r="H135" s="7"/>
      <c r="I135" s="28">
        <f t="shared" si="14"/>
        <v>3808</v>
      </c>
      <c r="J135" s="27">
        <f t="shared" si="14"/>
        <v>-223</v>
      </c>
      <c r="K135" s="7"/>
      <c r="L135" s="171">
        <f t="shared" si="22"/>
        <v>-0.99733106877308486</v>
      </c>
      <c r="M135" s="27">
        <f t="shared" ca="1" si="15"/>
        <v>6.4177582066365139E-6</v>
      </c>
      <c r="N135" s="44"/>
      <c r="O135" s="44"/>
      <c r="P135" s="7"/>
      <c r="Q135" s="28">
        <f t="shared" ca="1" si="16"/>
        <v>3865.2732430944875</v>
      </c>
      <c r="R135" s="27">
        <f t="shared" ca="1" si="17"/>
        <v>-234.95456303431564</v>
      </c>
      <c r="S135" s="7"/>
      <c r="T135" s="28">
        <f t="shared" ca="1" si="18"/>
        <v>-1.0001506358900885</v>
      </c>
      <c r="U135" s="27">
        <f t="shared" ca="1" si="19"/>
        <v>-6.0862781160238494E-2</v>
      </c>
      <c r="V135" s="7"/>
      <c r="W135" s="28">
        <f t="shared" ca="1" si="20"/>
        <v>-0.99986439824369</v>
      </c>
      <c r="X135" s="27">
        <f t="shared" ca="1" si="24"/>
        <v>78.789947175735676</v>
      </c>
      <c r="Y135" s="7"/>
      <c r="Z135" s="28">
        <f t="shared" si="23"/>
        <v>78.813000000000045</v>
      </c>
      <c r="AA135" s="27">
        <f t="shared" si="21"/>
        <v>1.3755463433742918</v>
      </c>
      <c r="AB135" s="7"/>
      <c r="AC135" s="28">
        <f t="shared" ca="1" si="13"/>
        <v>-2.305282426436861E-2</v>
      </c>
      <c r="AD135" s="27"/>
      <c r="AE135" s="7"/>
    </row>
    <row r="136" spans="1:31" s="26" customFormat="1" x14ac:dyDescent="0.25">
      <c r="A136" s="26">
        <v>51</v>
      </c>
      <c r="B136" s="26">
        <v>-622</v>
      </c>
      <c r="C136" s="26">
        <v>15086</v>
      </c>
      <c r="D136" s="26">
        <v>12914</v>
      </c>
      <c r="E136" s="26">
        <v>11319</v>
      </c>
      <c r="F136" s="26">
        <v>13510</v>
      </c>
      <c r="G136" s="27"/>
      <c r="H136" s="7"/>
      <c r="I136" s="28">
        <f t="shared" si="14"/>
        <v>3767</v>
      </c>
      <c r="J136" s="27">
        <f t="shared" si="14"/>
        <v>-596</v>
      </c>
      <c r="K136" s="7"/>
      <c r="L136" s="171">
        <f t="shared" si="22"/>
        <v>-0.98545242545626444</v>
      </c>
      <c r="M136" s="27">
        <f t="shared" ca="1" si="15"/>
        <v>1.1085565364906564E-5</v>
      </c>
      <c r="N136" s="44"/>
      <c r="O136" s="44"/>
      <c r="P136" s="7"/>
      <c r="Q136" s="28">
        <f t="shared" ca="1" si="16"/>
        <v>3824.2732430944875</v>
      </c>
      <c r="R136" s="27">
        <f t="shared" ca="1" si="17"/>
        <v>-607.95456303431558</v>
      </c>
      <c r="S136" s="7"/>
      <c r="T136" s="28">
        <f t="shared" ca="1" si="18"/>
        <v>-0.98954176725583265</v>
      </c>
      <c r="U136" s="27">
        <f t="shared" ca="1" si="19"/>
        <v>-0.15748494111996356</v>
      </c>
      <c r="V136" s="7"/>
      <c r="W136" s="28">
        <f t="shared" ca="1" si="20"/>
        <v>-0.98878192472265669</v>
      </c>
      <c r="X136" s="27">
        <f t="shared" ca="1" si="24"/>
        <v>73.223719283029823</v>
      </c>
      <c r="Y136" s="7"/>
      <c r="Z136" s="28">
        <f t="shared" si="23"/>
        <v>73.215000000000046</v>
      </c>
      <c r="AA136" s="27">
        <f t="shared" si="21"/>
        <v>1.2778428118476493</v>
      </c>
      <c r="AB136" s="7"/>
      <c r="AC136" s="28">
        <f t="shared" ca="1" si="13"/>
        <v>8.7192830297766477E-3</v>
      </c>
      <c r="AD136" s="27"/>
      <c r="AE136" s="7"/>
    </row>
    <row r="137" spans="1:31" s="26" customFormat="1" x14ac:dyDescent="0.25">
      <c r="A137" s="26">
        <v>52</v>
      </c>
      <c r="B137" s="26">
        <v>-623</v>
      </c>
      <c r="C137" s="26">
        <v>15044</v>
      </c>
      <c r="D137" s="26">
        <v>12728</v>
      </c>
      <c r="E137" s="26">
        <v>11356</v>
      </c>
      <c r="F137" s="26">
        <v>13693</v>
      </c>
      <c r="G137" s="27"/>
      <c r="H137" s="7"/>
      <c r="I137" s="28">
        <f t="shared" si="14"/>
        <v>3688</v>
      </c>
      <c r="J137" s="27">
        <f t="shared" si="14"/>
        <v>-965</v>
      </c>
      <c r="K137" s="7"/>
      <c r="L137" s="171">
        <f t="shared" si="22"/>
        <v>-0.96413247346501341</v>
      </c>
      <c r="M137" s="27">
        <f t="shared" ca="1" si="15"/>
        <v>1.3982568174501384E-5</v>
      </c>
      <c r="N137" s="44"/>
      <c r="O137" s="44"/>
      <c r="P137" s="7"/>
      <c r="Q137" s="28">
        <f t="shared" ca="1" si="16"/>
        <v>3745.2732430944875</v>
      </c>
      <c r="R137" s="27">
        <f t="shared" ca="1" si="17"/>
        <v>-976.95456303431558</v>
      </c>
      <c r="S137" s="7"/>
      <c r="T137" s="28">
        <f t="shared" ca="1" si="18"/>
        <v>-0.96910028866787612</v>
      </c>
      <c r="U137" s="27">
        <f t="shared" ca="1" si="19"/>
        <v>-0.25307093850639401</v>
      </c>
      <c r="V137" s="7"/>
      <c r="W137" s="28">
        <f t="shared" ca="1" si="20"/>
        <v>-0.96787180070056011</v>
      </c>
      <c r="X137" s="27">
        <f t="shared" ca="1" si="24"/>
        <v>67.620139890293046</v>
      </c>
      <c r="Y137" s="7"/>
      <c r="Z137" s="28">
        <f t="shared" si="23"/>
        <v>67.608000000000047</v>
      </c>
      <c r="AA137" s="27">
        <f t="shared" si="21"/>
        <v>1.1799822006883269</v>
      </c>
      <c r="AB137" s="7"/>
      <c r="AC137" s="28">
        <f t="shared" ca="1" si="13"/>
        <v>1.2139890292999667E-2</v>
      </c>
      <c r="AD137" s="27"/>
      <c r="AE137" s="7"/>
    </row>
    <row r="138" spans="1:31" s="26" customFormat="1" x14ac:dyDescent="0.25">
      <c r="A138" s="26">
        <v>53</v>
      </c>
      <c r="B138" s="26">
        <v>-631</v>
      </c>
      <c r="C138" s="26">
        <v>14993</v>
      </c>
      <c r="D138" s="26">
        <v>12545</v>
      </c>
      <c r="E138" s="26">
        <v>11413</v>
      </c>
      <c r="F138" s="26">
        <v>13877</v>
      </c>
      <c r="G138" s="27"/>
      <c r="H138" s="7"/>
      <c r="I138" s="28">
        <f t="shared" si="14"/>
        <v>3580</v>
      </c>
      <c r="J138" s="27">
        <f t="shared" si="14"/>
        <v>-1332</v>
      </c>
      <c r="K138" s="7"/>
      <c r="L138" s="171">
        <f t="shared" si="22"/>
        <v>-0.9331356260725302</v>
      </c>
      <c r="M138" s="27">
        <f t="shared" ca="1" si="15"/>
        <v>4.0001391831521404E-5</v>
      </c>
      <c r="N138" s="44"/>
      <c r="O138" s="44"/>
      <c r="P138" s="7"/>
      <c r="Q138" s="28">
        <f t="shared" ca="1" si="16"/>
        <v>3637.2732430944875</v>
      </c>
      <c r="R138" s="27">
        <f t="shared" ca="1" si="17"/>
        <v>-1343.9545630343157</v>
      </c>
      <c r="S138" s="7"/>
      <c r="T138" s="28">
        <f t="shared" ca="1" si="18"/>
        <v>-0.94115497616788502</v>
      </c>
      <c r="U138" s="27">
        <f t="shared" ca="1" si="19"/>
        <v>-0.34813885460617716</v>
      </c>
      <c r="V138" s="7"/>
      <c r="W138" s="28">
        <f t="shared" ca="1" si="20"/>
        <v>-0.93946029142585297</v>
      </c>
      <c r="X138" s="27">
        <f t="shared" ca="1" si="24"/>
        <v>61.939944393585165</v>
      </c>
      <c r="Y138" s="7"/>
      <c r="Z138" s="28">
        <f t="shared" si="23"/>
        <v>61.929000000000045</v>
      </c>
      <c r="AA138" s="27">
        <f t="shared" si="21"/>
        <v>1.0808649524675691</v>
      </c>
      <c r="AB138" s="7"/>
      <c r="AC138" s="28">
        <f t="shared" ca="1" si="13"/>
        <v>1.0944393585120338E-2</v>
      </c>
      <c r="AD138" s="27"/>
      <c r="AE138" s="7"/>
    </row>
    <row r="139" spans="1:31" s="26" customFormat="1" x14ac:dyDescent="0.25">
      <c r="A139" s="26">
        <v>54</v>
      </c>
      <c r="B139" s="26">
        <v>-638</v>
      </c>
      <c r="C139" s="26">
        <v>14916</v>
      </c>
      <c r="D139" s="26">
        <v>12367</v>
      </c>
      <c r="E139" s="26">
        <v>11490</v>
      </c>
      <c r="F139" s="26">
        <v>14053</v>
      </c>
      <c r="G139" s="27"/>
      <c r="H139" s="7"/>
      <c r="I139" s="28">
        <f t="shared" si="14"/>
        <v>3426</v>
      </c>
      <c r="J139" s="27">
        <f t="shared" si="14"/>
        <v>-1686</v>
      </c>
      <c r="K139" s="7"/>
      <c r="L139" s="171">
        <f t="shared" si="22"/>
        <v>-0.89248349460878296</v>
      </c>
      <c r="M139" s="27">
        <f t="shared" ca="1" si="15"/>
        <v>4.4609220398372369E-5</v>
      </c>
      <c r="N139" s="44"/>
      <c r="O139" s="44"/>
      <c r="P139" s="7"/>
      <c r="Q139" s="28">
        <f t="shared" ca="1" si="16"/>
        <v>3483.2732430944875</v>
      </c>
      <c r="R139" s="27">
        <f t="shared" ca="1" si="17"/>
        <v>-1697.9545630343157</v>
      </c>
      <c r="S139" s="7"/>
      <c r="T139" s="28">
        <f t="shared" ca="1" si="18"/>
        <v>-0.90130703056604589</v>
      </c>
      <c r="U139" s="27">
        <f t="shared" ca="1" si="19"/>
        <v>-0.43983924234275273</v>
      </c>
      <c r="V139" s="7"/>
      <c r="W139" s="28">
        <f t="shared" ca="1" si="20"/>
        <v>-0.89916250803880182</v>
      </c>
      <c r="X139" s="27">
        <f t="shared" ca="1" si="24"/>
        <v>56.207019121033056</v>
      </c>
      <c r="Y139" s="7"/>
      <c r="Z139" s="28">
        <f t="shared" si="23"/>
        <v>56.187000000000047</v>
      </c>
      <c r="AA139" s="27">
        <f t="shared" si="21"/>
        <v>0.98064814681805468</v>
      </c>
      <c r="AB139" s="7"/>
      <c r="AC139" s="28">
        <f t="shared" ca="1" si="13"/>
        <v>2.0019121033008958E-2</v>
      </c>
      <c r="AD139" s="27"/>
      <c r="AE139" s="7"/>
    </row>
    <row r="140" spans="1:31" s="26" customFormat="1" x14ac:dyDescent="0.25">
      <c r="A140" s="26">
        <v>55</v>
      </c>
      <c r="B140" s="26">
        <v>-632</v>
      </c>
      <c r="C140" s="26">
        <v>14819</v>
      </c>
      <c r="D140" s="26">
        <v>12195</v>
      </c>
      <c r="E140" s="26">
        <v>11581</v>
      </c>
      <c r="F140" s="26">
        <v>14224</v>
      </c>
      <c r="G140" s="27"/>
      <c r="H140" s="7"/>
      <c r="I140" s="28">
        <f t="shared" si="14"/>
        <v>3238</v>
      </c>
      <c r="J140" s="27">
        <f t="shared" si="14"/>
        <v>-2029</v>
      </c>
      <c r="K140" s="7"/>
      <c r="L140" s="171">
        <f t="shared" si="22"/>
        <v>-0.84338206803719551</v>
      </c>
      <c r="M140" s="27">
        <f t="shared" ca="1" si="15"/>
        <v>4.4875472242844106E-5</v>
      </c>
      <c r="N140" s="44"/>
      <c r="O140" s="44"/>
      <c r="P140" s="7"/>
      <c r="Q140" s="28">
        <f t="shared" ca="1" si="16"/>
        <v>3295.2732430944875</v>
      </c>
      <c r="R140" s="27">
        <f t="shared" ca="1" si="17"/>
        <v>-2040.9545630343157</v>
      </c>
      <c r="S140" s="7"/>
      <c r="T140" s="28">
        <f t="shared" ca="1" si="18"/>
        <v>-0.85266148658457985</v>
      </c>
      <c r="U140" s="27">
        <f t="shared" ca="1" si="19"/>
        <v>-0.52869018300276804</v>
      </c>
      <c r="V140" s="7"/>
      <c r="W140" s="28">
        <f t="shared" ca="1" si="20"/>
        <v>-0.85008098378848274</v>
      </c>
      <c r="X140" s="27">
        <f t="shared" ca="1" si="24"/>
        <v>50.39461560741546</v>
      </c>
      <c r="Y140" s="7"/>
      <c r="Z140" s="28">
        <f t="shared" si="23"/>
        <v>50.499000000000045</v>
      </c>
      <c r="AA140" s="27">
        <f t="shared" si="21"/>
        <v>0.88137381896461719</v>
      </c>
      <c r="AB140" s="7"/>
      <c r="AC140" s="28">
        <f t="shared" ca="1" si="13"/>
        <v>-0.10438439258458487</v>
      </c>
      <c r="AD140" s="27"/>
      <c r="AE140" s="7"/>
    </row>
    <row r="141" spans="1:31" s="26" customFormat="1" x14ac:dyDescent="0.25">
      <c r="A141" s="26">
        <v>56</v>
      </c>
      <c r="B141" s="26">
        <v>-630</v>
      </c>
      <c r="C141" s="26">
        <v>14716</v>
      </c>
      <c r="D141" s="26">
        <v>12041</v>
      </c>
      <c r="E141" s="26">
        <v>11697</v>
      </c>
      <c r="F141" s="26">
        <v>14394</v>
      </c>
      <c r="G141" s="27"/>
      <c r="H141" s="7"/>
      <c r="I141" s="28">
        <f t="shared" si="14"/>
        <v>3019</v>
      </c>
      <c r="J141" s="27">
        <f t="shared" si="14"/>
        <v>-2353</v>
      </c>
      <c r="K141" s="7"/>
      <c r="L141" s="171">
        <f t="shared" si="22"/>
        <v>-0.78616979711636137</v>
      </c>
      <c r="M141" s="27">
        <f t="shared" ca="1" si="15"/>
        <v>4.6680932361899221E-5</v>
      </c>
      <c r="N141" s="44"/>
      <c r="O141" s="44"/>
      <c r="P141" s="7"/>
      <c r="Q141" s="28">
        <f t="shared" ca="1" si="16"/>
        <v>3076.2732430944875</v>
      </c>
      <c r="R141" s="27">
        <f t="shared" ca="1" si="17"/>
        <v>-2364.9545630343155</v>
      </c>
      <c r="S141" s="7"/>
      <c r="T141" s="28">
        <f t="shared" ca="1" si="18"/>
        <v>-0.79599460290404234</v>
      </c>
      <c r="U141" s="27">
        <f t="shared" ca="1" si="19"/>
        <v>-0.61261935143963375</v>
      </c>
      <c r="V141" s="7"/>
      <c r="W141" s="28">
        <f t="shared" ca="1" si="20"/>
        <v>-0.79300214168919281</v>
      </c>
      <c r="X141" s="27">
        <f t="shared" ca="1" si="24"/>
        <v>44.586076220280916</v>
      </c>
      <c r="Y141" s="7"/>
      <c r="Z141" s="28">
        <f t="shared" si="23"/>
        <v>44.829000000000043</v>
      </c>
      <c r="AA141" s="27">
        <f t="shared" si="21"/>
        <v>0.78241365037653876</v>
      </c>
      <c r="AB141" s="7"/>
      <c r="AC141" s="28">
        <f t="shared" ca="1" si="13"/>
        <v>-0.24292377971912771</v>
      </c>
      <c r="AD141" s="27"/>
      <c r="AE141" s="7"/>
    </row>
    <row r="142" spans="1:31" s="26" customFormat="1" x14ac:dyDescent="0.25">
      <c r="A142" s="26">
        <v>57</v>
      </c>
      <c r="B142" s="26">
        <v>-614</v>
      </c>
      <c r="C142" s="26">
        <v>14595</v>
      </c>
      <c r="D142" s="26">
        <v>11900</v>
      </c>
      <c r="E142" s="26">
        <v>11816</v>
      </c>
      <c r="F142" s="26">
        <v>14530</v>
      </c>
      <c r="G142" s="27"/>
      <c r="H142" s="7"/>
      <c r="I142" s="28">
        <f t="shared" si="14"/>
        <v>2779</v>
      </c>
      <c r="J142" s="27">
        <f t="shared" si="14"/>
        <v>-2630</v>
      </c>
      <c r="K142" s="7"/>
      <c r="L142" s="171">
        <f t="shared" si="22"/>
        <v>-0.72300331943697682</v>
      </c>
      <c r="M142" s="27">
        <f t="shared" ca="1" si="15"/>
        <v>5.6938567230201946E-5</v>
      </c>
      <c r="N142" s="44"/>
      <c r="O142" s="44"/>
      <c r="P142" s="7"/>
      <c r="Q142" s="28">
        <f t="shared" ca="1" si="16"/>
        <v>2836.2732430944875</v>
      </c>
      <c r="R142" s="27">
        <f t="shared" ca="1" si="17"/>
        <v>-2641.9545630343155</v>
      </c>
      <c r="S142" s="7"/>
      <c r="T142" s="28">
        <f t="shared" ca="1" si="18"/>
        <v>-0.73389390845961766</v>
      </c>
      <c r="U142" s="27">
        <f t="shared" ca="1" si="19"/>
        <v>-0.68437360964028748</v>
      </c>
      <c r="V142" s="7"/>
      <c r="W142" s="28">
        <f t="shared" ca="1" si="20"/>
        <v>-0.73054908429086685</v>
      </c>
      <c r="X142" s="27">
        <f t="shared" ca="1" si="24"/>
        <v>39.142465596816351</v>
      </c>
      <c r="Y142" s="7"/>
      <c r="Z142" s="28">
        <f t="shared" si="23"/>
        <v>39.30300000000004</v>
      </c>
      <c r="AA142" s="27">
        <f t="shared" si="21"/>
        <v>0.68596675591133205</v>
      </c>
      <c r="AB142" s="7"/>
      <c r="AC142" s="28">
        <f t="shared" ca="1" si="13"/>
        <v>-0.16053440318368928</v>
      </c>
      <c r="AD142" s="27"/>
      <c r="AE142" s="7"/>
    </row>
    <row r="143" spans="1:31" s="26" customFormat="1" x14ac:dyDescent="0.25">
      <c r="A143" s="26">
        <v>58</v>
      </c>
      <c r="B143" s="26">
        <v>-602</v>
      </c>
      <c r="C143" s="26">
        <v>14462</v>
      </c>
      <c r="D143" s="26">
        <v>11771</v>
      </c>
      <c r="E143" s="26">
        <v>11944</v>
      </c>
      <c r="F143" s="26">
        <v>14656</v>
      </c>
      <c r="G143" s="27"/>
      <c r="H143" s="7"/>
      <c r="I143" s="28">
        <f t="shared" si="14"/>
        <v>2518</v>
      </c>
      <c r="J143" s="27">
        <f t="shared" si="14"/>
        <v>-2885</v>
      </c>
      <c r="K143" s="7"/>
      <c r="L143" s="171">
        <f t="shared" si="22"/>
        <v>-0.65454290930649317</v>
      </c>
      <c r="M143" s="27">
        <f t="shared" ca="1" si="15"/>
        <v>6.6376344290279841E-5</v>
      </c>
      <c r="N143" s="44"/>
      <c r="O143" s="44"/>
      <c r="P143" s="7"/>
      <c r="Q143" s="28">
        <f t="shared" ca="1" si="16"/>
        <v>2575.2732430944875</v>
      </c>
      <c r="R143" s="27">
        <f t="shared" ca="1" si="17"/>
        <v>-2896.9545630343155</v>
      </c>
      <c r="S143" s="7"/>
      <c r="T143" s="28">
        <f t="shared" ca="1" si="18"/>
        <v>-0.66635940325130583</v>
      </c>
      <c r="U143" s="27">
        <f t="shared" ca="1" si="19"/>
        <v>-0.75042897368782069</v>
      </c>
      <c r="V143" s="7"/>
      <c r="W143" s="28">
        <f t="shared" ca="1" si="20"/>
        <v>-0.66269007717577633</v>
      </c>
      <c r="X143" s="27">
        <f t="shared" ca="1" si="24"/>
        <v>33.720435916332804</v>
      </c>
      <c r="Y143" s="7"/>
      <c r="Z143" s="28">
        <f t="shared" si="23"/>
        <v>33.885000000000041</v>
      </c>
      <c r="AA143" s="27">
        <f t="shared" si="21"/>
        <v>0.5914048170382793</v>
      </c>
      <c r="AB143" s="7"/>
      <c r="AC143" s="28">
        <f t="shared" ca="1" si="13"/>
        <v>-0.16456408366723707</v>
      </c>
      <c r="AD143" s="27"/>
      <c r="AE143" s="7"/>
    </row>
    <row r="144" spans="1:31" s="26" customFormat="1" x14ac:dyDescent="0.25">
      <c r="A144" s="26">
        <v>59</v>
      </c>
      <c r="B144" s="26">
        <v>-627</v>
      </c>
      <c r="C144" s="26">
        <v>14324</v>
      </c>
      <c r="D144" s="26">
        <v>11654</v>
      </c>
      <c r="E144" s="26">
        <v>12096</v>
      </c>
      <c r="F144" s="26">
        <v>14779</v>
      </c>
      <c r="G144" s="27"/>
      <c r="H144" s="7"/>
      <c r="I144" s="28">
        <f t="shared" si="14"/>
        <v>2228</v>
      </c>
      <c r="J144" s="27">
        <f t="shared" si="14"/>
        <v>-3125</v>
      </c>
      <c r="K144" s="7"/>
      <c r="L144" s="171">
        <f t="shared" si="22"/>
        <v>-0.57703115974016406</v>
      </c>
      <c r="M144" s="27">
        <f t="shared" ca="1" si="15"/>
        <v>1.0639978129135633E-4</v>
      </c>
      <c r="N144" s="44"/>
      <c r="O144" s="44"/>
      <c r="P144" s="7"/>
      <c r="Q144" s="28">
        <f t="shared" ca="1" si="16"/>
        <v>2285.2732430944875</v>
      </c>
      <c r="R144" s="27">
        <f t="shared" ca="1" si="17"/>
        <v>-3136.9545630343155</v>
      </c>
      <c r="S144" s="7"/>
      <c r="T144" s="28">
        <f t="shared" ca="1" si="18"/>
        <v>-0.59132106413095931</v>
      </c>
      <c r="U144" s="27">
        <f t="shared" ca="1" si="19"/>
        <v>-0.81259872808549904</v>
      </c>
      <c r="V144" s="7"/>
      <c r="W144" s="28">
        <f t="shared" ca="1" si="20"/>
        <v>-0.58734618670529393</v>
      </c>
      <c r="X144" s="27">
        <f t="shared" ca="1" si="24"/>
        <v>28.132697625522042</v>
      </c>
      <c r="Y144" s="7"/>
      <c r="Z144" s="28">
        <f t="shared" si="23"/>
        <v>28.24200000000004</v>
      </c>
      <c r="AA144" s="27">
        <f t="shared" si="21"/>
        <v>0.49291588734823927</v>
      </c>
      <c r="AB144" s="7"/>
      <c r="AC144" s="28">
        <f t="shared" ca="1" si="13"/>
        <v>-0.1093023744779984</v>
      </c>
      <c r="AD144" s="27"/>
      <c r="AE144" s="7"/>
    </row>
    <row r="145" spans="1:31" s="26" customFormat="1" x14ac:dyDescent="0.25">
      <c r="A145" s="26">
        <v>60</v>
      </c>
      <c r="B145" s="26">
        <v>-638</v>
      </c>
      <c r="C145" s="26">
        <v>14146</v>
      </c>
      <c r="D145" s="26">
        <v>11540</v>
      </c>
      <c r="E145" s="26">
        <v>12251</v>
      </c>
      <c r="F145" s="26">
        <v>14877</v>
      </c>
      <c r="G145" s="27"/>
      <c r="H145" s="7"/>
      <c r="I145" s="28">
        <f t="shared" si="14"/>
        <v>1895</v>
      </c>
      <c r="J145" s="27">
        <f t="shared" si="14"/>
        <v>-3337</v>
      </c>
      <c r="K145" s="7"/>
      <c r="L145" s="171">
        <f t="shared" si="22"/>
        <v>-0.49242356010346755</v>
      </c>
      <c r="M145" s="27">
        <f t="shared" ca="1" si="15"/>
        <v>7.2042250950940366E-5</v>
      </c>
      <c r="N145" s="44"/>
      <c r="O145" s="44"/>
      <c r="P145" s="7"/>
      <c r="Q145" s="28">
        <f t="shared" ca="1" si="16"/>
        <v>1952.2732430944877</v>
      </c>
      <c r="R145" s="27">
        <f t="shared" ca="1" si="17"/>
        <v>-3348.9545630343155</v>
      </c>
      <c r="S145" s="7"/>
      <c r="T145" s="28">
        <f t="shared" ca="1" si="18"/>
        <v>-0.50515635058932007</v>
      </c>
      <c r="U145" s="27">
        <f t="shared" ca="1" si="19"/>
        <v>-0.86751534447011491</v>
      </c>
      <c r="V145" s="7"/>
      <c r="W145" s="28">
        <f t="shared" ca="1" si="20"/>
        <v>-0.5009113307737284</v>
      </c>
      <c r="X145" s="27">
        <f t="shared" ca="1" si="24"/>
        <v>22.275834359867417</v>
      </c>
      <c r="Y145" s="7"/>
      <c r="Z145" s="28">
        <f t="shared" si="23"/>
        <v>22.500000000000039</v>
      </c>
      <c r="AA145" s="27">
        <f t="shared" si="21"/>
        <v>0.39269908169872486</v>
      </c>
      <c r="AB145" s="7"/>
      <c r="AC145" s="28">
        <f t="shared" ca="1" si="13"/>
        <v>-0.22416564013262175</v>
      </c>
      <c r="AD145" s="27"/>
      <c r="AE145" s="7"/>
    </row>
    <row r="146" spans="1:31" s="26" customFormat="1" x14ac:dyDescent="0.25">
      <c r="A146" s="26">
        <v>61</v>
      </c>
      <c r="B146" s="26">
        <v>-623</v>
      </c>
      <c r="C146" s="26">
        <v>13977</v>
      </c>
      <c r="D146" s="26">
        <v>11453</v>
      </c>
      <c r="E146" s="26">
        <v>12422</v>
      </c>
      <c r="F146" s="26">
        <v>14969</v>
      </c>
      <c r="G146" s="27"/>
      <c r="H146" s="7"/>
      <c r="I146" s="28">
        <f t="shared" si="14"/>
        <v>1555</v>
      </c>
      <c r="J146" s="27">
        <f t="shared" si="14"/>
        <v>-3516</v>
      </c>
      <c r="K146" s="7"/>
      <c r="L146" s="171">
        <f t="shared" si="22"/>
        <v>-0.40502988656449029</v>
      </c>
      <c r="M146" s="27">
        <f t="shared" ca="1" si="15"/>
        <v>5.8939180389269358E-5</v>
      </c>
      <c r="N146" s="44"/>
      <c r="O146" s="44"/>
      <c r="P146" s="7"/>
      <c r="Q146" s="28">
        <f t="shared" ca="1" si="16"/>
        <v>1612.2732430944877</v>
      </c>
      <c r="R146" s="27">
        <f t="shared" ca="1" si="17"/>
        <v>-3527.9545630343155</v>
      </c>
      <c r="S146" s="7"/>
      <c r="T146" s="28">
        <f t="shared" ca="1" si="18"/>
        <v>-0.41718036679305182</v>
      </c>
      <c r="U146" s="27">
        <f t="shared" ca="1" si="19"/>
        <v>-0.91388361962505005</v>
      </c>
      <c r="V146" s="7"/>
      <c r="W146" s="28">
        <f t="shared" ca="1" si="20"/>
        <v>-0.41270707227210929</v>
      </c>
      <c r="X146" s="27">
        <f t="shared" ca="1" si="24"/>
        <v>16.577093505549215</v>
      </c>
      <c r="Y146" s="7"/>
      <c r="Z146" s="28">
        <f t="shared" si="23"/>
        <v>16.89300000000004</v>
      </c>
      <c r="AA146" s="27">
        <f t="shared" si="21"/>
        <v>0.29483847053940276</v>
      </c>
      <c r="AB146" s="7"/>
      <c r="AC146" s="28">
        <f t="shared" ca="1" si="13"/>
        <v>-0.31590649445082519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13802</v>
      </c>
      <c r="D147" s="26">
        <v>11382</v>
      </c>
      <c r="E147" s="26">
        <v>12600</v>
      </c>
      <c r="F147" s="26">
        <v>15039</v>
      </c>
      <c r="G147" s="27"/>
      <c r="H147" s="7"/>
      <c r="I147" s="28">
        <f t="shared" si="14"/>
        <v>1202</v>
      </c>
      <c r="J147" s="27">
        <f t="shared" si="14"/>
        <v>-3657</v>
      </c>
      <c r="K147" s="7"/>
      <c r="L147" s="171">
        <f t="shared" si="22"/>
        <v>-0.31226859719074151</v>
      </c>
      <c r="M147" s="27">
        <f t="shared" ca="1" si="15"/>
        <v>7.9541869964082479E-5</v>
      </c>
      <c r="N147" s="44"/>
      <c r="O147" s="44"/>
      <c r="P147" s="7"/>
      <c r="Q147" s="28">
        <f t="shared" ca="1" si="16"/>
        <v>1259.2732430944877</v>
      </c>
      <c r="R147" s="27">
        <f t="shared" ca="1" si="17"/>
        <v>-3668.9545630343155</v>
      </c>
      <c r="S147" s="7"/>
      <c r="T147" s="28">
        <f t="shared" ca="1" si="18"/>
        <v>-0.32584059538104382</v>
      </c>
      <c r="U147" s="27">
        <f t="shared" ca="1" si="19"/>
        <v>-0.95040835033368609</v>
      </c>
      <c r="V147" s="7"/>
      <c r="W147" s="28">
        <f t="shared" ca="1" si="20"/>
        <v>-0.32118722208273481</v>
      </c>
      <c r="X147" s="27">
        <f t="shared" ca="1" si="24"/>
        <v>10.945807264752034</v>
      </c>
      <c r="Y147" s="7"/>
      <c r="Z147" s="28">
        <f t="shared" si="23"/>
        <v>11.196000000000041</v>
      </c>
      <c r="AA147" s="27">
        <f t="shared" si="21"/>
        <v>0.19540706305328584</v>
      </c>
      <c r="AB147" s="7"/>
      <c r="AC147" s="28">
        <f t="shared" ca="1" si="13"/>
        <v>-0.25019273524800667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13623</v>
      </c>
      <c r="D148" s="26">
        <v>11340</v>
      </c>
      <c r="E148" s="26">
        <v>12795</v>
      </c>
      <c r="F148" s="26">
        <v>15104</v>
      </c>
      <c r="G148" s="27"/>
      <c r="H148" s="7"/>
      <c r="I148" s="28">
        <f t="shared" si="14"/>
        <v>828</v>
      </c>
      <c r="J148" s="27">
        <f t="shared" si="14"/>
        <v>-3764</v>
      </c>
      <c r="K148" s="7"/>
      <c r="L148" s="171">
        <f t="shared" si="22"/>
        <v>-0.21565572359629848</v>
      </c>
      <c r="M148" s="27">
        <f t="shared" ca="1" si="15"/>
        <v>7.4320453044861398E-5</v>
      </c>
      <c r="N148" s="44"/>
      <c r="O148" s="44"/>
      <c r="P148" s="7"/>
      <c r="Q148" s="28">
        <f t="shared" ca="1" si="16"/>
        <v>885.27324309448773</v>
      </c>
      <c r="R148" s="27">
        <f t="shared" ca="1" si="17"/>
        <v>-3775.9545630343155</v>
      </c>
      <c r="S148" s="7"/>
      <c r="T148" s="28">
        <f t="shared" ca="1" si="18"/>
        <v>-0.22906701320514866</v>
      </c>
      <c r="U148" s="27">
        <f t="shared" ca="1" si="19"/>
        <v>-0.97812569916931769</v>
      </c>
      <c r="V148" s="7"/>
      <c r="W148" s="28">
        <f t="shared" ca="1" si="20"/>
        <v>-0.22427665469710548</v>
      </c>
      <c r="X148" s="27">
        <f t="shared" ca="1" si="24"/>
        <v>5.1875481065886788</v>
      </c>
      <c r="Y148" s="7"/>
      <c r="Z148" s="28">
        <f t="shared" si="23"/>
        <v>5.4540000000000406</v>
      </c>
      <c r="AA148" s="27">
        <f t="shared" si="21"/>
        <v>9.5190257403771447E-2</v>
      </c>
      <c r="AB148" s="7"/>
      <c r="AC148" s="28">
        <f t="shared" ref="AC148:AC149" ca="1" si="25">X148-Z148</f>
        <v>-0.26645189341136177</v>
      </c>
      <c r="AD148" s="27"/>
      <c r="AE148" s="7"/>
    </row>
    <row r="149" spans="1:31" s="26" customFormat="1" x14ac:dyDescent="0.25">
      <c r="A149" s="26">
        <v>64</v>
      </c>
      <c r="B149" s="26">
        <v>-623</v>
      </c>
      <c r="C149" s="26">
        <v>13439</v>
      </c>
      <c r="D149" s="26">
        <v>11299</v>
      </c>
      <c r="E149" s="26">
        <v>12974</v>
      </c>
      <c r="F149" s="26">
        <v>15129</v>
      </c>
      <c r="G149" s="27"/>
      <c r="H149" s="7"/>
      <c r="I149" s="28">
        <f t="shared" ref="I149:J149" si="26">C149-E149</f>
        <v>465</v>
      </c>
      <c r="J149" s="27">
        <f t="shared" si="26"/>
        <v>-3830</v>
      </c>
      <c r="K149" s="7"/>
      <c r="L149" s="171">
        <f t="shared" si="22"/>
        <v>-0.11921846269948</v>
      </c>
      <c r="M149" s="27">
        <f t="shared" ref="M149" ca="1" si="27">(W149-L149)^2</f>
        <v>1.2201378593155523E-4</v>
      </c>
      <c r="N149" s="44"/>
      <c r="O149" s="44"/>
      <c r="P149" s="7"/>
      <c r="Q149" s="28">
        <f t="shared" ref="Q149" ca="1" si="28">I149-$J$4</f>
        <v>522.27324309448773</v>
      </c>
      <c r="R149" s="27">
        <f t="shared" ref="R149" ca="1" si="29">J149-$J$3</f>
        <v>-3841.9545630343155</v>
      </c>
      <c r="S149" s="7"/>
      <c r="T149" s="28">
        <f t="shared" ref="T149" ca="1" si="30">Q149/$J$7</f>
        <v>-0.13513971285795634</v>
      </c>
      <c r="U149" s="27">
        <f t="shared" ref="U149" ca="1" si="31">R149/$J$6</f>
        <v>-0.99522238162867915</v>
      </c>
      <c r="V149" s="7"/>
      <c r="W149" s="28">
        <f t="shared" ref="W149" ca="1" si="32">(T149-U149*SIN(-$J$11*PI()/180))/(COS(-$J$11*PI()/180))</f>
        <v>-0.13026444775883778</v>
      </c>
      <c r="X149" s="27">
        <f ca="1">IF(MOD(ATAN2(U149,W149)*180/PI()-$J$9+360,360)&gt;5,MOD(ATAN2(U149,W149)*180/PI()-$J$9+360,360)-360,MOD(ATAN2(U149,W149)*180/PI()-$J$9+360,360))</f>
        <v>-0.26965711451111929</v>
      </c>
      <c r="Y149" s="7"/>
      <c r="Z149" s="28">
        <f t="shared" si="23"/>
        <v>-0.15299999999995872</v>
      </c>
      <c r="AA149" s="27">
        <f t="shared" ref="AA149" si="33">Z149*PI()/180</f>
        <v>-2.6703537555506037E-3</v>
      </c>
      <c r="AB149" s="7"/>
      <c r="AC149" s="28">
        <f t="shared" ca="1" si="25"/>
        <v>-0.11665711451116056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39950</v>
      </c>
    </row>
    <row r="155" spans="1:31" x14ac:dyDescent="0.25">
      <c r="A155" t="s">
        <v>81</v>
      </c>
      <c r="B155">
        <v>39950</v>
      </c>
    </row>
    <row r="156" spans="1:31" x14ac:dyDescent="0.25">
      <c r="A156" s="31" t="s">
        <v>92</v>
      </c>
      <c r="B156" s="31">
        <v>-39967</v>
      </c>
    </row>
    <row r="157" spans="1:31" x14ac:dyDescent="0.25">
      <c r="A157" t="s">
        <v>87</v>
      </c>
      <c r="B157">
        <v>-39967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7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11.954563034315633</v>
      </c>
      <c r="L3" s="144" t="s">
        <v>1</v>
      </c>
      <c r="M3" s="145">
        <v>1.002689129903698</v>
      </c>
      <c r="N3" s="146" t="s">
        <v>18</v>
      </c>
      <c r="O3" s="144">
        <v>0.99988778998350913</v>
      </c>
      <c r="Q3" s="143" t="s">
        <v>196</v>
      </c>
      <c r="R3" s="143">
        <f ca="1">MAX(AC21:AC149)</f>
        <v>0.21257820073921607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-57.273243094487668</v>
      </c>
      <c r="L4" s="146" t="s">
        <v>5</v>
      </c>
      <c r="M4" s="148">
        <v>359.96851742348281</v>
      </c>
      <c r="N4" s="146" t="s">
        <v>21</v>
      </c>
      <c r="O4" s="146">
        <v>359.93447529237204</v>
      </c>
      <c r="Q4" s="147" t="s">
        <v>197</v>
      </c>
      <c r="R4" s="147">
        <f ca="1">MIN(AC21:AC149)</f>
        <v>-0.31946562936019873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-172.38603181594277</v>
      </c>
      <c r="N5" s="149" t="s">
        <v>24</v>
      </c>
      <c r="O5" s="149">
        <v>-172.33975395605049</v>
      </c>
      <c r="Q5" s="8"/>
      <c r="R5" s="8"/>
      <c r="T5" s="45" t="s">
        <v>55</v>
      </c>
      <c r="U5" s="47">
        <v>11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3860.3980717826757</v>
      </c>
      <c r="L6" s="149" t="s">
        <v>12</v>
      </c>
      <c r="M6" s="150">
        <v>-1.0876772473981162E-4</v>
      </c>
      <c r="N6" s="149" t="s">
        <v>26</v>
      </c>
      <c r="O6" s="149">
        <v>-4.8870860395498491E-5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-3864.6910819134464</v>
      </c>
      <c r="L7" s="151" t="s">
        <v>15</v>
      </c>
      <c r="M7" s="152">
        <f ca="1">SUM(M20:M84)</f>
        <v>1.2071449905863122E-4</v>
      </c>
      <c r="N7" s="151" t="s">
        <v>15</v>
      </c>
      <c r="O7" s="89">
        <f ca="1">SUM(M85:M149)</f>
        <v>1.2406665946921861E-4</v>
      </c>
      <c r="Q7" s="143" t="s">
        <v>196</v>
      </c>
      <c r="R7" s="143">
        <f ca="1">MAX(AD21:AD83)</f>
        <v>0.18094119330112335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-9.7751468615925319E-2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-172.27330256786846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-171.99253834118869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-0.28076422667979273</v>
      </c>
      <c r="L11" s="157" t="s">
        <v>210</v>
      </c>
      <c r="M11" s="158">
        <f>(M6+O6)/2</f>
        <v>-7.8819292567655058E-5</v>
      </c>
      <c r="N11" s="159"/>
      <c r="O11" s="159"/>
      <c r="Q11" s="143" t="s">
        <v>196</v>
      </c>
      <c r="R11" s="143">
        <f ca="1">MAX(W20:W149)</f>
        <v>1.0017260410430024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1.0012884599436036</v>
      </c>
      <c r="N12" s="162"/>
      <c r="O12" s="162"/>
      <c r="Q12" s="147" t="s">
        <v>197</v>
      </c>
      <c r="R12" s="147">
        <f ca="1">MIN(W20:W149)</f>
        <v>-1.0039388803550549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-172.36289288599664</v>
      </c>
      <c r="N13" s="165"/>
      <c r="O13" s="165"/>
    </row>
    <row r="14" spans="1:24" x14ac:dyDescent="0.25">
      <c r="I14" s="9" t="s">
        <v>180</v>
      </c>
      <c r="L14" s="9"/>
      <c r="M14" s="9"/>
      <c r="N14" s="9"/>
      <c r="O14" s="9"/>
    </row>
    <row r="15" spans="1:24" x14ac:dyDescent="0.25">
      <c r="I15" s="9" t="s">
        <v>181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182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13488</v>
      </c>
      <c r="D20" s="26">
        <v>11342</v>
      </c>
      <c r="E20" s="26">
        <v>13018</v>
      </c>
      <c r="F20" s="26">
        <v>15182</v>
      </c>
      <c r="G20" s="27"/>
      <c r="H20" s="7"/>
      <c r="I20" s="28">
        <f>C20-E20</f>
        <v>470</v>
      </c>
      <c r="J20" s="27">
        <f>D20-F20</f>
        <v>-3840</v>
      </c>
      <c r="K20" s="7"/>
      <c r="L20" s="171">
        <f>$M$3*SIN(2*PI()/$M$4*($Z20+$M$5))+$M$6</f>
        <v>-0.13270158278299474</v>
      </c>
      <c r="M20" s="27">
        <f ca="1">(W20-L20)^2</f>
        <v>1.336448805343505E-6</v>
      </c>
      <c r="N20" s="44"/>
      <c r="O20" s="44"/>
      <c r="P20" s="7"/>
      <c r="Q20" s="28">
        <f ca="1">I20-$J$4</f>
        <v>527.27324309448773</v>
      </c>
      <c r="R20" s="27">
        <f ca="1">J20-$J$3</f>
        <v>-3851.9545630343155</v>
      </c>
      <c r="S20" s="7"/>
      <c r="T20" s="28">
        <f ca="1">Q20/$J$7</f>
        <v>-0.1364334773255485</v>
      </c>
      <c r="U20" s="27">
        <f ca="1">R20/$J$6</f>
        <v>-0.99781278806191576</v>
      </c>
      <c r="V20" s="7"/>
      <c r="W20" s="28">
        <f ca="1">(T20-U20*SIN(-$J$11*PI()/180))/(COS(-$J$11*PI()/180))</f>
        <v>-0.13154553399278582</v>
      </c>
      <c r="X20" s="27">
        <f ca="1">IF(MOD(ATAN2(U20,W20)*180/PI()-$J$9+360,360)&gt;5,MOD(ATAN2(U20,W20)*180/PI()-$J$9+360,360)-360,MOD(ATAN2(U20,W20)*180/PI()-$J$9+360,360))</f>
        <v>-0.21648213393336846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-0.21648213393336846</v>
      </c>
      <c r="AD20" s="27">
        <f ca="1">INDIRECT("AC"&amp;AE20)-AC20</f>
        <v>3.6491103088686749E-2</v>
      </c>
      <c r="AE20" s="7">
        <v>149</v>
      </c>
    </row>
    <row r="21" spans="1:31" s="26" customFormat="1" x14ac:dyDescent="0.25">
      <c r="A21" s="26">
        <v>1</v>
      </c>
      <c r="B21" s="26">
        <v>598</v>
      </c>
      <c r="C21" s="26">
        <v>13664</v>
      </c>
      <c r="D21" s="26">
        <v>11376</v>
      </c>
      <c r="E21" s="26">
        <v>12835</v>
      </c>
      <c r="F21" s="26">
        <v>15144</v>
      </c>
      <c r="G21" s="27"/>
      <c r="H21" s="7"/>
      <c r="I21" s="28">
        <f t="shared" ref="I21:J84" si="1">C21-E21</f>
        <v>829</v>
      </c>
      <c r="J21" s="27">
        <f t="shared" si="1"/>
        <v>-3768</v>
      </c>
      <c r="K21" s="7"/>
      <c r="L21" s="171">
        <f t="shared" ref="L21:L84" si="2">$M$3*SIN(2*PI()/$M$4*($Z21+$M$5))+$M$6</f>
        <v>-0.22534692554983796</v>
      </c>
      <c r="M21" s="27">
        <f t="shared" ref="M21:M84" ca="1" si="3">(W21-L21)^2</f>
        <v>6.6682308136697532E-7</v>
      </c>
      <c r="N21" s="44"/>
      <c r="O21" s="44"/>
      <c r="P21" s="7"/>
      <c r="Q21" s="28">
        <f t="shared" ref="Q21:Q84" ca="1" si="4">I21-$J$4</f>
        <v>886.27324309448773</v>
      </c>
      <c r="R21" s="27">
        <f t="shared" ref="R21:R84" ca="1" si="5">J21-$J$3</f>
        <v>-3779.9545630343155</v>
      </c>
      <c r="S21" s="7"/>
      <c r="T21" s="28">
        <f t="shared" ref="T21:T84" ca="1" si="6">Q21/$J$7</f>
        <v>-0.22932576609866712</v>
      </c>
      <c r="U21" s="27">
        <f t="shared" ref="U21:U84" ca="1" si="7">R21/$J$6</f>
        <v>-0.97916186174261233</v>
      </c>
      <c r="V21" s="7"/>
      <c r="W21" s="28">
        <f t="shared" ref="W21:W84" ca="1" si="8">(T21-U21*SIN(-$J$11*PI()/180))/(COS(-$J$11*PI()/180))</f>
        <v>-0.22453033319047683</v>
      </c>
      <c r="X21" s="27">
        <f ca="1">MOD(ATAN2(U21,W21)*180/PI()-$J$9+360,360)</f>
        <v>5.1884428308807742</v>
      </c>
      <c r="Y21" s="7"/>
      <c r="Z21" s="28">
        <f>360/40000*B21+Z20</f>
        <v>5.3819999999999997</v>
      </c>
      <c r="AA21" s="27">
        <f t="shared" ref="AA21:AA84" si="9">Z21*PI()/180</f>
        <v>9.3933620342334809E-2</v>
      </c>
      <c r="AB21" s="7"/>
      <c r="AC21" s="28">
        <f t="shared" ca="1" si="0"/>
        <v>-0.19355716911922549</v>
      </c>
      <c r="AD21" s="27">
        <f t="shared" ref="AD21:AD83" ca="1" si="10">INDIRECT("AC"&amp;AE21)-AC21</f>
        <v>2.045534105011626E-3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13853</v>
      </c>
      <c r="D22" s="26">
        <v>11428</v>
      </c>
      <c r="E22" s="26">
        <v>12652</v>
      </c>
      <c r="F22" s="26">
        <v>15102</v>
      </c>
      <c r="G22" s="27"/>
      <c r="H22" s="7"/>
      <c r="I22" s="28">
        <f t="shared" si="1"/>
        <v>1201</v>
      </c>
      <c r="J22" s="27">
        <f t="shared" si="1"/>
        <v>-3674</v>
      </c>
      <c r="K22" s="7"/>
      <c r="L22" s="171">
        <f t="shared" si="2"/>
        <v>-0.32227782811920802</v>
      </c>
      <c r="M22" s="27">
        <f t="shared" ca="1" si="3"/>
        <v>1.8794804339288699E-6</v>
      </c>
      <c r="N22" s="44"/>
      <c r="O22" s="44"/>
      <c r="P22" s="7"/>
      <c r="Q22" s="28">
        <f t="shared" ca="1" si="4"/>
        <v>1258.2732430944877</v>
      </c>
      <c r="R22" s="27">
        <f t="shared" ca="1" si="5"/>
        <v>-3685.9545630343155</v>
      </c>
      <c r="S22" s="7"/>
      <c r="T22" s="28">
        <f t="shared" ca="1" si="6"/>
        <v>-0.32558184248752536</v>
      </c>
      <c r="U22" s="27">
        <f t="shared" ca="1" si="7"/>
        <v>-0.95481204127018826</v>
      </c>
      <c r="V22" s="7"/>
      <c r="W22" s="28">
        <f t="shared" ca="1" si="8"/>
        <v>-0.32090688667847145</v>
      </c>
      <c r="X22" s="27">
        <f t="shared" ref="X22:X83" ca="1" si="11">MOD(ATAN2(U22,W22)*180/PI()-$J$9+360,360)</f>
        <v>10.85050594373763</v>
      </c>
      <c r="Y22" s="7"/>
      <c r="Z22" s="28">
        <f t="shared" ref="Z22:Z85" si="12">360/40000*B22+Z21</f>
        <v>11.141999999999999</v>
      </c>
      <c r="AA22" s="27">
        <f t="shared" si="9"/>
        <v>0.19446458525720819</v>
      </c>
      <c r="AB22" s="7"/>
      <c r="AC22" s="28">
        <f t="shared" ca="1" si="0"/>
        <v>-0.29149405626236913</v>
      </c>
      <c r="AD22" s="27">
        <f t="shared" ca="1" si="10"/>
        <v>6.970501905320603E-2</v>
      </c>
      <c r="AE22" s="7">
        <v>147</v>
      </c>
    </row>
    <row r="23" spans="1:31" s="26" customFormat="1" x14ac:dyDescent="0.25">
      <c r="A23" s="26">
        <v>3</v>
      </c>
      <c r="B23" s="26">
        <v>625</v>
      </c>
      <c r="C23" s="26">
        <v>14021</v>
      </c>
      <c r="D23" s="26">
        <v>11492</v>
      </c>
      <c r="E23" s="26">
        <v>12467</v>
      </c>
      <c r="F23" s="26">
        <v>15020</v>
      </c>
      <c r="G23" s="27"/>
      <c r="H23" s="7"/>
      <c r="I23" s="28">
        <f t="shared" si="1"/>
        <v>1554</v>
      </c>
      <c r="J23" s="27">
        <f t="shared" si="1"/>
        <v>-3528</v>
      </c>
      <c r="K23" s="7"/>
      <c r="L23" s="171">
        <f t="shared" si="2"/>
        <v>-0.41380379848485405</v>
      </c>
      <c r="M23" s="27">
        <f t="shared" ca="1" si="3"/>
        <v>1.8788588805308902E-6</v>
      </c>
      <c r="N23" s="44"/>
      <c r="O23" s="44"/>
      <c r="P23" s="7"/>
      <c r="Q23" s="28">
        <f t="shared" ca="1" si="4"/>
        <v>1611.2732430944877</v>
      </c>
      <c r="R23" s="27">
        <f t="shared" ca="1" si="5"/>
        <v>-3539.9545630343155</v>
      </c>
      <c r="S23" s="7"/>
      <c r="T23" s="28">
        <f t="shared" ca="1" si="6"/>
        <v>-0.41692161389953336</v>
      </c>
      <c r="U23" s="27">
        <f t="shared" ca="1" si="7"/>
        <v>-0.91699210734493397</v>
      </c>
      <c r="V23" s="7"/>
      <c r="W23" s="28">
        <f t="shared" ca="1" si="8"/>
        <v>-0.41243308375139165</v>
      </c>
      <c r="X23" s="27">
        <f t="shared" ca="1" si="11"/>
        <v>16.489960426661071</v>
      </c>
      <c r="Y23" s="7"/>
      <c r="Z23" s="28">
        <f t="shared" si="12"/>
        <v>16.766999999999999</v>
      </c>
      <c r="AA23" s="27">
        <f t="shared" si="9"/>
        <v>0.2926393556818892</v>
      </c>
      <c r="AB23" s="7"/>
      <c r="AC23" s="28">
        <f t="shared" ca="1" si="0"/>
        <v>-0.27703957333892859</v>
      </c>
      <c r="AD23" s="27">
        <f t="shared" ca="1" si="10"/>
        <v>5.362305038278592E-2</v>
      </c>
      <c r="AE23" s="7">
        <v>146</v>
      </c>
    </row>
    <row r="24" spans="1:31" s="26" customFormat="1" x14ac:dyDescent="0.25">
      <c r="A24" s="26">
        <v>4</v>
      </c>
      <c r="B24" s="26">
        <v>625</v>
      </c>
      <c r="C24" s="26">
        <v>14187</v>
      </c>
      <c r="D24" s="26">
        <v>11572</v>
      </c>
      <c r="E24" s="26">
        <v>12298</v>
      </c>
      <c r="F24" s="26">
        <v>14926</v>
      </c>
      <c r="G24" s="27"/>
      <c r="H24" s="7"/>
      <c r="I24" s="28">
        <f t="shared" si="1"/>
        <v>1889</v>
      </c>
      <c r="J24" s="27">
        <f t="shared" si="1"/>
        <v>-3354</v>
      </c>
      <c r="K24" s="7"/>
      <c r="L24" s="171">
        <f t="shared" si="2"/>
        <v>-0.50134496319062727</v>
      </c>
      <c r="M24" s="27">
        <f t="shared" ca="1" si="3"/>
        <v>4.0310513175552222E-6</v>
      </c>
      <c r="N24" s="44"/>
      <c r="O24" s="44"/>
      <c r="P24" s="7"/>
      <c r="Q24" s="28">
        <f t="shared" ca="1" si="4"/>
        <v>1946.2732430944877</v>
      </c>
      <c r="R24" s="27">
        <f t="shared" ca="1" si="5"/>
        <v>-3365.9545630343155</v>
      </c>
      <c r="S24" s="7"/>
      <c r="T24" s="28">
        <f t="shared" ca="1" si="6"/>
        <v>-0.50360383322820945</v>
      </c>
      <c r="U24" s="27">
        <f t="shared" ca="1" si="7"/>
        <v>-0.87191903540661719</v>
      </c>
      <c r="V24" s="7"/>
      <c r="W24" s="28">
        <f t="shared" ca="1" si="8"/>
        <v>-0.49933721536842568</v>
      </c>
      <c r="X24" s="27">
        <f t="shared" ca="1" si="11"/>
        <v>22.072534370639801</v>
      </c>
      <c r="Y24" s="7"/>
      <c r="Z24" s="28">
        <f t="shared" si="12"/>
        <v>22.391999999999999</v>
      </c>
      <c r="AA24" s="27">
        <f t="shared" si="9"/>
        <v>0.39081412610657029</v>
      </c>
      <c r="AB24" s="7"/>
      <c r="AC24" s="28">
        <f t="shared" ca="1" si="0"/>
        <v>-0.31946562936019873</v>
      </c>
      <c r="AD24" s="27">
        <f t="shared" ca="1" si="10"/>
        <v>0.12050681373075989</v>
      </c>
      <c r="AE24" s="7">
        <v>145</v>
      </c>
    </row>
    <row r="25" spans="1:31" s="26" customFormat="1" x14ac:dyDescent="0.25">
      <c r="A25" s="26">
        <v>5</v>
      </c>
      <c r="B25" s="26">
        <v>636</v>
      </c>
      <c r="C25" s="26">
        <v>14364</v>
      </c>
      <c r="D25" s="26">
        <v>11685</v>
      </c>
      <c r="E25" s="26">
        <v>12137</v>
      </c>
      <c r="F25" s="26">
        <v>14825</v>
      </c>
      <c r="G25" s="27"/>
      <c r="H25" s="7"/>
      <c r="I25" s="28">
        <f t="shared" si="1"/>
        <v>2227</v>
      </c>
      <c r="J25" s="27">
        <f t="shared" si="1"/>
        <v>-3140</v>
      </c>
      <c r="K25" s="7"/>
      <c r="L25" s="171">
        <f t="shared" si="2"/>
        <v>-0.58546574861197331</v>
      </c>
      <c r="M25" s="27">
        <f t="shared" ca="1" si="3"/>
        <v>2.5684595931405379E-6</v>
      </c>
      <c r="N25" s="44"/>
      <c r="O25" s="44"/>
      <c r="P25" s="7"/>
      <c r="Q25" s="28">
        <f t="shared" ca="1" si="4"/>
        <v>2284.2732430944875</v>
      </c>
      <c r="R25" s="27">
        <f t="shared" ca="1" si="5"/>
        <v>-3151.9545630343155</v>
      </c>
      <c r="S25" s="7"/>
      <c r="T25" s="28">
        <f t="shared" ca="1" si="6"/>
        <v>-0.59106231123744091</v>
      </c>
      <c r="U25" s="27">
        <f t="shared" ca="1" si="7"/>
        <v>-0.816484337735354</v>
      </c>
      <c r="V25" s="7"/>
      <c r="W25" s="28">
        <f t="shared" ca="1" si="8"/>
        <v>-0.587068390054449</v>
      </c>
      <c r="X25" s="27">
        <f t="shared" ca="1" si="11"/>
        <v>27.990184753676203</v>
      </c>
      <c r="Y25" s="7"/>
      <c r="Z25" s="28">
        <f t="shared" si="12"/>
        <v>28.116</v>
      </c>
      <c r="AA25" s="27">
        <f t="shared" si="9"/>
        <v>0.49071677249072565</v>
      </c>
      <c r="AB25" s="7"/>
      <c r="AC25" s="28">
        <f t="shared" ca="1" si="0"/>
        <v>-0.12581524632379626</v>
      </c>
      <c r="AD25" s="27">
        <f t="shared" ca="1" si="10"/>
        <v>-9.7751468615925319E-2</v>
      </c>
      <c r="AE25" s="7">
        <v>144</v>
      </c>
    </row>
    <row r="26" spans="1:31" s="26" customFormat="1" x14ac:dyDescent="0.25">
      <c r="A26" s="26">
        <v>6</v>
      </c>
      <c r="B26" s="26">
        <v>614</v>
      </c>
      <c r="C26" s="26">
        <v>14503</v>
      </c>
      <c r="D26" s="26">
        <v>11807</v>
      </c>
      <c r="E26" s="26">
        <v>11993</v>
      </c>
      <c r="F26" s="26">
        <v>14710</v>
      </c>
      <c r="G26" s="27"/>
      <c r="H26" s="7"/>
      <c r="I26" s="28">
        <f t="shared" si="1"/>
        <v>2510</v>
      </c>
      <c r="J26" s="27">
        <f t="shared" si="1"/>
        <v>-2903</v>
      </c>
      <c r="K26" s="7"/>
      <c r="L26" s="171">
        <f t="shared" si="2"/>
        <v>-0.66114651373394406</v>
      </c>
      <c r="M26" s="27">
        <f t="shared" ca="1" si="3"/>
        <v>3.0176711908979122E-7</v>
      </c>
      <c r="N26" s="44"/>
      <c r="O26" s="44"/>
      <c r="P26" s="7"/>
      <c r="Q26" s="28">
        <f t="shared" ca="1" si="4"/>
        <v>2567.2732430944875</v>
      </c>
      <c r="R26" s="27">
        <f t="shared" ca="1" si="5"/>
        <v>-2914.9545630343155</v>
      </c>
      <c r="S26" s="7"/>
      <c r="T26" s="28">
        <f t="shared" ca="1" si="6"/>
        <v>-0.6642893801031583</v>
      </c>
      <c r="U26" s="27">
        <f t="shared" ca="1" si="7"/>
        <v>-0.75509170526764657</v>
      </c>
      <c r="V26" s="7"/>
      <c r="W26" s="28">
        <f t="shared" ca="1" si="8"/>
        <v>-0.66059718039334858</v>
      </c>
      <c r="X26" s="27">
        <f t="shared" ca="1" si="11"/>
        <v>33.454583360234778</v>
      </c>
      <c r="Y26" s="7"/>
      <c r="Z26" s="28">
        <f t="shared" si="12"/>
        <v>33.641999999999996</v>
      </c>
      <c r="AA26" s="27">
        <f t="shared" si="9"/>
        <v>0.58716366695593225</v>
      </c>
      <c r="AB26" s="7"/>
      <c r="AC26" s="28">
        <f t="shared" ca="1" si="0"/>
        <v>-0.1874166397652175</v>
      </c>
      <c r="AD26" s="27">
        <f t="shared" ca="1" si="10"/>
        <v>-1.783326555202791E-2</v>
      </c>
      <c r="AE26" s="7">
        <v>143</v>
      </c>
    </row>
    <row r="27" spans="1:31" s="26" customFormat="1" x14ac:dyDescent="0.25">
      <c r="A27" s="26">
        <v>7</v>
      </c>
      <c r="B27" s="26">
        <v>607</v>
      </c>
      <c r="C27" s="26">
        <v>14635</v>
      </c>
      <c r="D27" s="26">
        <v>11934</v>
      </c>
      <c r="E27" s="26">
        <v>11858</v>
      </c>
      <c r="F27" s="26">
        <v>14580</v>
      </c>
      <c r="G27" s="27"/>
      <c r="H27" s="7"/>
      <c r="I27" s="28">
        <f t="shared" si="1"/>
        <v>2777</v>
      </c>
      <c r="J27" s="27">
        <f t="shared" si="1"/>
        <v>-2646</v>
      </c>
      <c r="K27" s="7"/>
      <c r="L27" s="171">
        <f t="shared" si="2"/>
        <v>-0.72992634767800579</v>
      </c>
      <c r="M27" s="27">
        <f t="shared" ca="1" si="3"/>
        <v>7.2104867625286506E-9</v>
      </c>
      <c r="N27" s="44"/>
      <c r="O27" s="44"/>
      <c r="P27" s="7"/>
      <c r="Q27" s="28">
        <f t="shared" ca="1" si="4"/>
        <v>2834.2732430944875</v>
      </c>
      <c r="R27" s="27">
        <f t="shared" ca="1" si="5"/>
        <v>-2657.9545630343155</v>
      </c>
      <c r="S27" s="7"/>
      <c r="T27" s="28">
        <f t="shared" ca="1" si="6"/>
        <v>-0.73337640267258075</v>
      </c>
      <c r="U27" s="27">
        <f t="shared" ca="1" si="7"/>
        <v>-0.68851825993346605</v>
      </c>
      <c r="V27" s="7"/>
      <c r="W27" s="28">
        <f t="shared" ca="1" si="8"/>
        <v>-0.73001126226310475</v>
      </c>
      <c r="X27" s="27">
        <f t="shared" ca="1" si="11"/>
        <v>38.948767331225781</v>
      </c>
      <c r="Y27" s="7"/>
      <c r="Z27" s="28">
        <f t="shared" si="12"/>
        <v>39.104999999999997</v>
      </c>
      <c r="AA27" s="27">
        <f t="shared" si="9"/>
        <v>0.68251100399238251</v>
      </c>
      <c r="AB27" s="7"/>
      <c r="AC27" s="28">
        <f t="shared" ca="1" si="0"/>
        <v>-0.15623266877421571</v>
      </c>
      <c r="AD27" s="27">
        <f t="shared" ca="1" si="10"/>
        <v>4.823535691261327E-2</v>
      </c>
      <c r="AE27" s="7">
        <v>142</v>
      </c>
    </row>
    <row r="28" spans="1:31" s="26" customFormat="1" x14ac:dyDescent="0.25">
      <c r="A28" s="26">
        <v>8</v>
      </c>
      <c r="B28" s="26">
        <v>620</v>
      </c>
      <c r="C28" s="26">
        <v>14761</v>
      </c>
      <c r="D28" s="26">
        <v>12076</v>
      </c>
      <c r="E28" s="26">
        <v>11736</v>
      </c>
      <c r="F28" s="26">
        <v>14435</v>
      </c>
      <c r="G28" s="27"/>
      <c r="H28" s="7"/>
      <c r="I28" s="28">
        <f t="shared" si="1"/>
        <v>3025</v>
      </c>
      <c r="J28" s="27">
        <f t="shared" si="1"/>
        <v>-2359</v>
      </c>
      <c r="K28" s="7"/>
      <c r="L28" s="171">
        <f t="shared" si="2"/>
        <v>-0.79332941801410961</v>
      </c>
      <c r="M28" s="27">
        <f t="shared" ca="1" si="3"/>
        <v>1.4826554887126839E-6</v>
      </c>
      <c r="N28" s="44"/>
      <c r="O28" s="44"/>
      <c r="P28" s="7"/>
      <c r="Q28" s="28">
        <f t="shared" ca="1" si="4"/>
        <v>3082.2732430944875</v>
      </c>
      <c r="R28" s="27">
        <f t="shared" ca="1" si="5"/>
        <v>-2370.9545630343155</v>
      </c>
      <c r="S28" s="7"/>
      <c r="T28" s="28">
        <f t="shared" ca="1" si="6"/>
        <v>-0.79754712026515295</v>
      </c>
      <c r="U28" s="27">
        <f t="shared" ca="1" si="7"/>
        <v>-0.61417359529957571</v>
      </c>
      <c r="V28" s="7"/>
      <c r="W28" s="28">
        <f t="shared" ca="1" si="8"/>
        <v>-0.79454706143018539</v>
      </c>
      <c r="X28" s="27">
        <f t="shared" ca="1" si="11"/>
        <v>44.569788695996976</v>
      </c>
      <c r="Y28" s="7"/>
      <c r="Z28" s="28">
        <f t="shared" si="12"/>
        <v>44.684999999999995</v>
      </c>
      <c r="AA28" s="27">
        <f t="shared" si="9"/>
        <v>0.77990037625366604</v>
      </c>
      <c r="AB28" s="7"/>
      <c r="AC28" s="28">
        <f t="shared" ca="1" si="0"/>
        <v>-0.11521130400301871</v>
      </c>
      <c r="AD28" s="27">
        <f t="shared" ca="1" si="10"/>
        <v>1.6674697503063385E-2</v>
      </c>
      <c r="AE28" s="7">
        <v>141</v>
      </c>
    </row>
    <row r="29" spans="1:31" s="26" customFormat="1" x14ac:dyDescent="0.25">
      <c r="A29" s="26">
        <v>9</v>
      </c>
      <c r="B29" s="26">
        <v>629</v>
      </c>
      <c r="C29" s="26">
        <v>14869</v>
      </c>
      <c r="D29" s="26">
        <v>12234</v>
      </c>
      <c r="E29" s="26">
        <v>11629</v>
      </c>
      <c r="F29" s="26">
        <v>14276</v>
      </c>
      <c r="G29" s="27"/>
      <c r="H29" s="7"/>
      <c r="I29" s="28">
        <f t="shared" si="1"/>
        <v>3240</v>
      </c>
      <c r="J29" s="27">
        <f t="shared" si="1"/>
        <v>-2042</v>
      </c>
      <c r="K29" s="7"/>
      <c r="L29" s="171">
        <f t="shared" si="2"/>
        <v>-0.84996681592601331</v>
      </c>
      <c r="M29" s="27">
        <f t="shared" ca="1" si="3"/>
        <v>3.7844392944152175E-7</v>
      </c>
      <c r="N29" s="44"/>
      <c r="O29" s="44"/>
      <c r="P29" s="7"/>
      <c r="Q29" s="28">
        <f t="shared" ca="1" si="4"/>
        <v>3297.2732430944875</v>
      </c>
      <c r="R29" s="27">
        <f t="shared" ca="1" si="5"/>
        <v>-2053.9545630343155</v>
      </c>
      <c r="S29" s="7"/>
      <c r="T29" s="28">
        <f t="shared" ca="1" si="6"/>
        <v>-0.85317899237161676</v>
      </c>
      <c r="U29" s="27">
        <f t="shared" ca="1" si="7"/>
        <v>-0.53205771136597557</v>
      </c>
      <c r="V29" s="7"/>
      <c r="W29" s="28">
        <f t="shared" ca="1" si="8"/>
        <v>-0.85058199389167977</v>
      </c>
      <c r="X29" s="27">
        <f t="shared" ca="1" si="11"/>
        <v>50.246419113219304</v>
      </c>
      <c r="Y29" s="7"/>
      <c r="Z29" s="28">
        <f t="shared" si="12"/>
        <v>50.345999999999997</v>
      </c>
      <c r="AA29" s="27">
        <f t="shared" si="9"/>
        <v>0.87870346520906506</v>
      </c>
      <c r="AB29" s="7"/>
      <c r="AC29" s="28">
        <f t="shared" ca="1" si="0"/>
        <v>-9.9580886780692879E-2</v>
      </c>
      <c r="AD29" s="27">
        <f t="shared" ca="1" si="10"/>
        <v>5.0137040433483548E-2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14962</v>
      </c>
      <c r="D30" s="26">
        <v>12406</v>
      </c>
      <c r="E30" s="26">
        <v>11532</v>
      </c>
      <c r="F30" s="26">
        <v>14106</v>
      </c>
      <c r="G30" s="27"/>
      <c r="H30" s="7"/>
      <c r="I30" s="28">
        <f t="shared" si="1"/>
        <v>3430</v>
      </c>
      <c r="J30" s="27">
        <f t="shared" si="1"/>
        <v>-1700</v>
      </c>
      <c r="K30" s="7"/>
      <c r="L30" s="171">
        <f t="shared" si="2"/>
        <v>-0.89908192887154803</v>
      </c>
      <c r="M30" s="27">
        <f t="shared" ca="1" si="3"/>
        <v>1.2052348678288773E-6</v>
      </c>
      <c r="N30" s="44"/>
      <c r="O30" s="44"/>
      <c r="P30" s="7"/>
      <c r="Q30" s="28">
        <f t="shared" ca="1" si="4"/>
        <v>3487.2732430944875</v>
      </c>
      <c r="R30" s="27">
        <f t="shared" ca="1" si="5"/>
        <v>-1711.9545630343157</v>
      </c>
      <c r="S30" s="7"/>
      <c r="T30" s="28">
        <f t="shared" ca="1" si="6"/>
        <v>-0.90234204214011959</v>
      </c>
      <c r="U30" s="27">
        <f t="shared" ca="1" si="7"/>
        <v>-0.44346581134928398</v>
      </c>
      <c r="V30" s="7"/>
      <c r="W30" s="28">
        <f t="shared" ca="1" si="8"/>
        <v>-0.90017976076570527</v>
      </c>
      <c r="X30" s="27">
        <f t="shared" ca="1" si="11"/>
        <v>56.04653689203883</v>
      </c>
      <c r="Y30" s="7"/>
      <c r="Z30" s="28">
        <f t="shared" si="12"/>
        <v>56.105999999999995</v>
      </c>
      <c r="AA30" s="27">
        <f t="shared" si="9"/>
        <v>0.97923443012393852</v>
      </c>
      <c r="AB30" s="7"/>
      <c r="AC30" s="28">
        <f t="shared" ca="1" si="0"/>
        <v>-5.9463107961164496E-2</v>
      </c>
      <c r="AD30" s="27">
        <f t="shared" ca="1" si="10"/>
        <v>3.604905078476861E-2</v>
      </c>
      <c r="AE30" s="7">
        <v>139</v>
      </c>
    </row>
    <row r="31" spans="1:31" s="26" customFormat="1" x14ac:dyDescent="0.25">
      <c r="A31" s="26">
        <v>11</v>
      </c>
      <c r="B31" s="26">
        <v>628</v>
      </c>
      <c r="C31" s="26">
        <v>15046</v>
      </c>
      <c r="D31" s="26">
        <v>12584</v>
      </c>
      <c r="E31" s="26">
        <v>11466</v>
      </c>
      <c r="F31" s="26">
        <v>13945</v>
      </c>
      <c r="G31" s="27"/>
      <c r="H31" s="7"/>
      <c r="I31" s="28">
        <f t="shared" si="1"/>
        <v>3580</v>
      </c>
      <c r="J31" s="27">
        <f t="shared" si="1"/>
        <v>-1361</v>
      </c>
      <c r="K31" s="7"/>
      <c r="L31" s="171">
        <f t="shared" si="2"/>
        <v>-0.93845311067280934</v>
      </c>
      <c r="M31" s="27">
        <f t="shared" ca="1" si="3"/>
        <v>9.4161566328285837E-7</v>
      </c>
      <c r="N31" s="44"/>
      <c r="O31" s="44"/>
      <c r="P31" s="7"/>
      <c r="Q31" s="28">
        <f t="shared" ca="1" si="4"/>
        <v>3637.2732430944875</v>
      </c>
      <c r="R31" s="27">
        <f t="shared" ca="1" si="5"/>
        <v>-1372.9545630343157</v>
      </c>
      <c r="S31" s="7"/>
      <c r="T31" s="28">
        <f t="shared" ca="1" si="6"/>
        <v>-0.94115497616788502</v>
      </c>
      <c r="U31" s="27">
        <f t="shared" ca="1" si="7"/>
        <v>-0.35565103326256331</v>
      </c>
      <c r="V31" s="7"/>
      <c r="W31" s="28">
        <f t="shared" ca="1" si="8"/>
        <v>-0.93942347950128791</v>
      </c>
      <c r="X31" s="27">
        <f t="shared" ca="1" si="11"/>
        <v>61.53742077762945</v>
      </c>
      <c r="Y31" s="7"/>
      <c r="Z31" s="28">
        <f t="shared" si="12"/>
        <v>61.757999999999996</v>
      </c>
      <c r="AA31" s="27">
        <f t="shared" si="9"/>
        <v>1.0778804394466579</v>
      </c>
      <c r="AB31" s="7"/>
      <c r="AC31" s="28">
        <f t="shared" ca="1" si="0"/>
        <v>-0.22057922237054584</v>
      </c>
      <c r="AD31" s="27">
        <f t="shared" ca="1" si="10"/>
        <v>0.18094119330112335</v>
      </c>
      <c r="AE31" s="7">
        <v>138</v>
      </c>
    </row>
    <row r="32" spans="1:31" s="26" customFormat="1" x14ac:dyDescent="0.25">
      <c r="A32" s="26">
        <v>12</v>
      </c>
      <c r="B32" s="26">
        <v>634</v>
      </c>
      <c r="C32" s="26">
        <v>15091</v>
      </c>
      <c r="D32" s="26">
        <v>12758</v>
      </c>
      <c r="E32" s="26">
        <v>11393</v>
      </c>
      <c r="F32" s="26">
        <v>13740</v>
      </c>
      <c r="G32" s="27"/>
      <c r="H32" s="7"/>
      <c r="I32" s="28">
        <f t="shared" si="1"/>
        <v>3698</v>
      </c>
      <c r="J32" s="27">
        <f t="shared" si="1"/>
        <v>-982</v>
      </c>
      <c r="K32" s="7"/>
      <c r="L32" s="171">
        <f t="shared" si="2"/>
        <v>-0.96894298082258767</v>
      </c>
      <c r="M32" s="27">
        <f t="shared" ca="1" si="3"/>
        <v>2.2344284630379841E-6</v>
      </c>
      <c r="N32" s="44"/>
      <c r="O32" s="44"/>
      <c r="P32" s="7"/>
      <c r="Q32" s="28">
        <f t="shared" ca="1" si="4"/>
        <v>3755.2732430944875</v>
      </c>
      <c r="R32" s="27">
        <f t="shared" ca="1" si="5"/>
        <v>-993.95456303431558</v>
      </c>
      <c r="S32" s="7"/>
      <c r="T32" s="28">
        <f t="shared" ca="1" si="6"/>
        <v>-0.97168781760306056</v>
      </c>
      <c r="U32" s="27">
        <f t="shared" ca="1" si="7"/>
        <v>-0.25747462944289623</v>
      </c>
      <c r="V32" s="7"/>
      <c r="W32" s="28">
        <f t="shared" ca="1" si="8"/>
        <v>-0.97043778129858371</v>
      </c>
      <c r="X32" s="27">
        <f t="shared" ca="1" si="11"/>
        <v>67.414051336292289</v>
      </c>
      <c r="Y32" s="7"/>
      <c r="Z32" s="28">
        <f t="shared" si="12"/>
        <v>67.463999999999999</v>
      </c>
      <c r="AA32" s="27">
        <f t="shared" si="9"/>
        <v>1.1774689265654543</v>
      </c>
      <c r="AB32" s="7"/>
      <c r="AC32" s="28">
        <f t="shared" ca="1" si="0"/>
        <v>-4.9948663707709784E-2</v>
      </c>
      <c r="AD32" s="27">
        <f t="shared" ca="1" si="10"/>
        <v>-2.3982153500185177E-2</v>
      </c>
      <c r="AE32" s="7">
        <v>137</v>
      </c>
    </row>
    <row r="33" spans="1:31" s="26" customFormat="1" x14ac:dyDescent="0.25">
      <c r="A33" s="26">
        <v>13</v>
      </c>
      <c r="B33" s="26">
        <v>624</v>
      </c>
      <c r="C33" s="26">
        <v>15125</v>
      </c>
      <c r="D33" s="26">
        <v>12945</v>
      </c>
      <c r="E33" s="26">
        <v>11353</v>
      </c>
      <c r="F33" s="26">
        <v>13555</v>
      </c>
      <c r="G33" s="27"/>
      <c r="H33" s="7"/>
      <c r="I33" s="28">
        <f t="shared" si="1"/>
        <v>3772</v>
      </c>
      <c r="J33" s="27">
        <f t="shared" si="1"/>
        <v>-610</v>
      </c>
      <c r="K33" s="7"/>
      <c r="L33" s="171">
        <f t="shared" si="2"/>
        <v>-0.9895766133747651</v>
      </c>
      <c r="M33" s="27">
        <f t="shared" ca="1" si="3"/>
        <v>2.3166901460090424E-7</v>
      </c>
      <c r="N33" s="44"/>
      <c r="O33" s="44"/>
      <c r="P33" s="7"/>
      <c r="Q33" s="28">
        <f t="shared" ca="1" si="4"/>
        <v>3829.2732430944875</v>
      </c>
      <c r="R33" s="27">
        <f t="shared" ca="1" si="5"/>
        <v>-621.95456303431558</v>
      </c>
      <c r="S33" s="7"/>
      <c r="T33" s="28">
        <f t="shared" ca="1" si="6"/>
        <v>-0.99083553172342476</v>
      </c>
      <c r="U33" s="27">
        <f t="shared" ca="1" si="7"/>
        <v>-0.1611115101264948</v>
      </c>
      <c r="V33" s="7"/>
      <c r="W33" s="28">
        <f t="shared" ca="1" si="8"/>
        <v>-0.99005793344976811</v>
      </c>
      <c r="X33" s="27">
        <f t="shared" ca="1" si="11"/>
        <v>73.03061259937283</v>
      </c>
      <c r="Y33" s="7"/>
      <c r="Z33" s="28">
        <f t="shared" si="12"/>
        <v>73.08</v>
      </c>
      <c r="AA33" s="27">
        <f t="shared" si="9"/>
        <v>1.2754866173574559</v>
      </c>
      <c r="AB33" s="7"/>
      <c r="AC33" s="28">
        <f t="shared" ca="1" si="0"/>
        <v>-4.9387400627168176E-2</v>
      </c>
      <c r="AD33" s="27">
        <f t="shared" ca="1" si="10"/>
        <v>6.606305942547408E-2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15154</v>
      </c>
      <c r="D34" s="26">
        <v>13133</v>
      </c>
      <c r="E34" s="26">
        <v>11334</v>
      </c>
      <c r="F34" s="26">
        <v>13370</v>
      </c>
      <c r="G34" s="27"/>
      <c r="H34" s="7"/>
      <c r="I34" s="28">
        <f t="shared" si="1"/>
        <v>3820</v>
      </c>
      <c r="J34" s="27">
        <f t="shared" si="1"/>
        <v>-237</v>
      </c>
      <c r="K34" s="7"/>
      <c r="L34" s="171">
        <f t="shared" si="2"/>
        <v>-1.0007402826748222</v>
      </c>
      <c r="M34" s="27">
        <f t="shared" ca="1" si="3"/>
        <v>4.8903620405588581E-6</v>
      </c>
      <c r="N34" s="44"/>
      <c r="O34" s="44"/>
      <c r="P34" s="7"/>
      <c r="Q34" s="28">
        <f t="shared" ca="1" si="4"/>
        <v>3877.2732430944875</v>
      </c>
      <c r="R34" s="27">
        <f t="shared" ca="1" si="5"/>
        <v>-248.95456303431564</v>
      </c>
      <c r="S34" s="7"/>
      <c r="T34" s="28">
        <f t="shared" ca="1" si="6"/>
        <v>-1.0032556706123097</v>
      </c>
      <c r="U34" s="27">
        <f t="shared" ca="1" si="7"/>
        <v>-6.4489350166769724E-2</v>
      </c>
      <c r="V34" s="7"/>
      <c r="W34" s="28">
        <f t="shared" ca="1" si="8"/>
        <v>-1.0029516989722567</v>
      </c>
      <c r="X34" s="27">
        <f t="shared" ca="1" si="11"/>
        <v>78.594273968595928</v>
      </c>
      <c r="Y34" s="7"/>
      <c r="Z34" s="28">
        <f t="shared" si="12"/>
        <v>78.722999999999999</v>
      </c>
      <c r="AA34" s="27">
        <f t="shared" si="9"/>
        <v>1.3739755470474959</v>
      </c>
      <c r="AB34" s="7"/>
      <c r="AC34" s="28">
        <f t="shared" ca="1" si="0"/>
        <v>-0.1287260314040708</v>
      </c>
      <c r="AD34" s="27">
        <f t="shared" ca="1" si="10"/>
        <v>4.9488309253732155E-2</v>
      </c>
      <c r="AE34" s="7">
        <v>135</v>
      </c>
    </row>
    <row r="35" spans="1:31" s="26" customFormat="1" x14ac:dyDescent="0.25">
      <c r="A35" s="26">
        <v>15</v>
      </c>
      <c r="B35" s="26">
        <v>598</v>
      </c>
      <c r="C35" s="26">
        <v>15155</v>
      </c>
      <c r="D35" s="26">
        <v>13319</v>
      </c>
      <c r="E35" s="26">
        <v>11333</v>
      </c>
      <c r="F35" s="26">
        <v>13186</v>
      </c>
      <c r="G35" s="27"/>
      <c r="H35" s="7"/>
      <c r="I35" s="28">
        <f t="shared" si="1"/>
        <v>3822</v>
      </c>
      <c r="J35" s="27">
        <f t="shared" si="1"/>
        <v>133</v>
      </c>
      <c r="K35" s="7"/>
      <c r="L35" s="171">
        <f t="shared" si="2"/>
        <v>-1.0023507156850433</v>
      </c>
      <c r="M35" s="27">
        <f t="shared" ca="1" si="3"/>
        <v>2.522267019072893E-6</v>
      </c>
      <c r="N35" s="44"/>
      <c r="O35" s="44"/>
      <c r="P35" s="7"/>
      <c r="Q35" s="28">
        <f t="shared" ca="1" si="4"/>
        <v>3879.2732430944875</v>
      </c>
      <c r="R35" s="27">
        <f t="shared" ca="1" si="5"/>
        <v>121.04543696568436</v>
      </c>
      <c r="S35" s="7"/>
      <c r="T35" s="28">
        <f t="shared" ca="1" si="6"/>
        <v>-1.0037731763993467</v>
      </c>
      <c r="U35" s="27">
        <f t="shared" ca="1" si="7"/>
        <v>3.1355687862984385E-2</v>
      </c>
      <c r="V35" s="7"/>
      <c r="W35" s="28">
        <f t="shared" ca="1" si="8"/>
        <v>-1.0039388803550549</v>
      </c>
      <c r="X35" s="27">
        <f t="shared" ca="1" si="11"/>
        <v>84.062220986800185</v>
      </c>
      <c r="Y35" s="7"/>
      <c r="Z35" s="28">
        <f t="shared" si="12"/>
        <v>84.105000000000004</v>
      </c>
      <c r="AA35" s="27">
        <f t="shared" si="9"/>
        <v>1.467909167389831</v>
      </c>
      <c r="AB35" s="7"/>
      <c r="AC35" s="28">
        <f t="shared" ca="1" si="0"/>
        <v>-4.277901319981936E-2</v>
      </c>
      <c r="AD35" s="27">
        <f t="shared" ca="1" si="10"/>
        <v>3.9727590410748803E-2</v>
      </c>
      <c r="AE35" s="7">
        <v>134</v>
      </c>
    </row>
    <row r="36" spans="1:31" s="26" customFormat="1" x14ac:dyDescent="0.25">
      <c r="A36" s="26">
        <v>16</v>
      </c>
      <c r="B36" s="26">
        <v>618</v>
      </c>
      <c r="C36" s="26">
        <v>15135</v>
      </c>
      <c r="D36" s="26">
        <v>13504</v>
      </c>
      <c r="E36" s="26">
        <v>11352</v>
      </c>
      <c r="F36" s="26">
        <v>13005</v>
      </c>
      <c r="G36" s="27"/>
      <c r="H36" s="7"/>
      <c r="I36" s="28">
        <f t="shared" si="1"/>
        <v>3783</v>
      </c>
      <c r="J36" s="27">
        <f t="shared" si="1"/>
        <v>499</v>
      </c>
      <c r="K36" s="7"/>
      <c r="L36" s="171">
        <f t="shared" si="2"/>
        <v>-0.99472884625066493</v>
      </c>
      <c r="M36" s="27">
        <f t="shared" ca="1" si="3"/>
        <v>1.7377061565157404E-7</v>
      </c>
      <c r="N36" s="44"/>
      <c r="O36" s="44"/>
      <c r="P36" s="7"/>
      <c r="Q36" s="28">
        <f t="shared" ca="1" si="4"/>
        <v>3840.2732430944875</v>
      </c>
      <c r="R36" s="27">
        <f t="shared" ca="1" si="5"/>
        <v>487.04543696568436</v>
      </c>
      <c r="S36" s="7"/>
      <c r="T36" s="28">
        <f t="shared" ca="1" si="6"/>
        <v>-0.99368181355212759</v>
      </c>
      <c r="U36" s="27">
        <f t="shared" ca="1" si="7"/>
        <v>0.12616456331944387</v>
      </c>
      <c r="V36" s="7"/>
      <c r="W36" s="28">
        <f t="shared" ca="1" si="8"/>
        <v>-0.99431198822249278</v>
      </c>
      <c r="X36" s="27">
        <f t="shared" ca="1" si="11"/>
        <v>89.504708065202124</v>
      </c>
      <c r="Y36" s="7"/>
      <c r="Z36" s="28">
        <f t="shared" si="12"/>
        <v>89.667000000000002</v>
      </c>
      <c r="AA36" s="27">
        <f t="shared" si="9"/>
        <v>1.5649843803857553</v>
      </c>
      <c r="AB36" s="7"/>
      <c r="AC36" s="28">
        <f t="shared" ca="1" si="0"/>
        <v>-0.16229193479787796</v>
      </c>
      <c r="AD36" s="27">
        <f t="shared" ca="1" si="10"/>
        <v>8.0868456573711001E-2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15106</v>
      </c>
      <c r="D37" s="26">
        <v>13690</v>
      </c>
      <c r="E37" s="26">
        <v>11378</v>
      </c>
      <c r="F37" s="26">
        <v>12804</v>
      </c>
      <c r="G37" s="27"/>
      <c r="H37" s="7"/>
      <c r="I37" s="28">
        <f t="shared" si="1"/>
        <v>3728</v>
      </c>
      <c r="J37" s="27">
        <f t="shared" si="1"/>
        <v>886</v>
      </c>
      <c r="K37" s="7"/>
      <c r="L37" s="171">
        <f t="shared" si="2"/>
        <v>-0.97735340048825758</v>
      </c>
      <c r="M37" s="27">
        <f t="shared" ca="1" si="3"/>
        <v>1.0357174959259289E-5</v>
      </c>
      <c r="N37" s="44"/>
      <c r="O37" s="44"/>
      <c r="P37" s="7"/>
      <c r="Q37" s="28">
        <f t="shared" ca="1" si="4"/>
        <v>3785.2732430944875</v>
      </c>
      <c r="R37" s="27">
        <f t="shared" ca="1" si="5"/>
        <v>874.04543696568442</v>
      </c>
      <c r="S37" s="7"/>
      <c r="T37" s="28">
        <f t="shared" ca="1" si="6"/>
        <v>-0.97945040440861364</v>
      </c>
      <c r="U37" s="27">
        <f t="shared" ca="1" si="7"/>
        <v>0.2264132922857002</v>
      </c>
      <c r="V37" s="7"/>
      <c r="W37" s="28">
        <f t="shared" ca="1" si="8"/>
        <v>-0.9805716569974966</v>
      </c>
      <c r="X37" s="27">
        <f t="shared" ca="1" si="11"/>
        <v>95.274993830103426</v>
      </c>
      <c r="Y37" s="7"/>
      <c r="Z37" s="28">
        <f t="shared" si="12"/>
        <v>95.328000000000003</v>
      </c>
      <c r="AA37" s="27">
        <f t="shared" si="9"/>
        <v>1.6637874693411545</v>
      </c>
      <c r="AB37" s="7"/>
      <c r="AC37" s="28">
        <f t="shared" ca="1" si="0"/>
        <v>-5.3006169896576694E-2</v>
      </c>
      <c r="AD37" s="27">
        <f t="shared" ca="1" si="10"/>
        <v>-6.4925401206068045E-2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15051</v>
      </c>
      <c r="D38" s="26">
        <v>13881</v>
      </c>
      <c r="E38" s="26">
        <v>11436</v>
      </c>
      <c r="F38" s="26">
        <v>12628</v>
      </c>
      <c r="G38" s="27"/>
      <c r="H38" s="7"/>
      <c r="I38" s="28">
        <f t="shared" si="1"/>
        <v>3615</v>
      </c>
      <c r="J38" s="27">
        <f t="shared" si="1"/>
        <v>1253</v>
      </c>
      <c r="K38" s="7"/>
      <c r="L38" s="171">
        <f t="shared" si="2"/>
        <v>-0.9501423178478664</v>
      </c>
      <c r="M38" s="27">
        <f t="shared" ca="1" si="3"/>
        <v>2.7415821690502601E-6</v>
      </c>
      <c r="N38" s="44"/>
      <c r="O38" s="44"/>
      <c r="P38" s="7"/>
      <c r="Q38" s="28">
        <f t="shared" ca="1" si="4"/>
        <v>3672.2732430944875</v>
      </c>
      <c r="R38" s="27">
        <f t="shared" ca="1" si="5"/>
        <v>1241.0454369656843</v>
      </c>
      <c r="S38" s="7"/>
      <c r="T38" s="28">
        <f t="shared" ca="1" si="6"/>
        <v>-0.95021132744103032</v>
      </c>
      <c r="U38" s="27">
        <f t="shared" ca="1" si="7"/>
        <v>0.32148120838548327</v>
      </c>
      <c r="V38" s="7"/>
      <c r="W38" s="28">
        <f t="shared" ca="1" si="8"/>
        <v>-0.95179809022625972</v>
      </c>
      <c r="X38" s="27">
        <f t="shared" ca="1" si="11"/>
        <v>100.93631571355047</v>
      </c>
      <c r="Y38" s="7"/>
      <c r="Z38" s="28">
        <f t="shared" si="12"/>
        <v>101.04300000000001</v>
      </c>
      <c r="AA38" s="27">
        <f t="shared" si="9"/>
        <v>1.7635330360926305</v>
      </c>
      <c r="AB38" s="7"/>
      <c r="AC38" s="28">
        <f t="shared" ca="1" si="0"/>
        <v>-0.10668428644953565</v>
      </c>
      <c r="AD38" s="27">
        <f t="shared" ca="1" si="10"/>
        <v>5.5929723131370679E-2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14974</v>
      </c>
      <c r="D39" s="26">
        <v>14057</v>
      </c>
      <c r="E39" s="26">
        <v>11506</v>
      </c>
      <c r="F39" s="26">
        <v>12446</v>
      </c>
      <c r="G39" s="27"/>
      <c r="H39" s="7"/>
      <c r="I39" s="28">
        <f t="shared" si="1"/>
        <v>3468</v>
      </c>
      <c r="J39" s="27">
        <f t="shared" si="1"/>
        <v>1611</v>
      </c>
      <c r="K39" s="7"/>
      <c r="L39" s="171">
        <f t="shared" si="2"/>
        <v>-0.91368022195495291</v>
      </c>
      <c r="M39" s="27">
        <f t="shared" ca="1" si="3"/>
        <v>2.8641024976740744E-7</v>
      </c>
      <c r="N39" s="44"/>
      <c r="O39" s="44"/>
      <c r="P39" s="7"/>
      <c r="Q39" s="28">
        <f t="shared" ca="1" si="4"/>
        <v>3525.2732430944875</v>
      </c>
      <c r="R39" s="27">
        <f t="shared" ca="1" si="5"/>
        <v>1599.0454369656843</v>
      </c>
      <c r="S39" s="7"/>
      <c r="T39" s="28">
        <f t="shared" ca="1" si="6"/>
        <v>-0.9121746520938202</v>
      </c>
      <c r="U39" s="27">
        <f t="shared" ca="1" si="7"/>
        <v>0.41421775869535349</v>
      </c>
      <c r="V39" s="7"/>
      <c r="W39" s="28">
        <f t="shared" ca="1" si="8"/>
        <v>-0.91421539505757243</v>
      </c>
      <c r="X39" s="27">
        <f t="shared" ca="1" si="11"/>
        <v>106.64789450290613</v>
      </c>
      <c r="Y39" s="7"/>
      <c r="Z39" s="28">
        <f t="shared" si="12"/>
        <v>106.73100000000001</v>
      </c>
      <c r="AA39" s="27">
        <f t="shared" si="9"/>
        <v>1.8628073639460678</v>
      </c>
      <c r="AB39" s="7"/>
      <c r="AC39" s="28">
        <f t="shared" ca="1" si="0"/>
        <v>-8.3105497093882263E-2</v>
      </c>
      <c r="AD39" s="27">
        <f t="shared" ca="1" si="10"/>
        <v>-2.9831135270768527E-2</v>
      </c>
      <c r="AE39" s="7">
        <v>130</v>
      </c>
    </row>
    <row r="40" spans="1:31" s="26" customFormat="1" x14ac:dyDescent="0.25">
      <c r="A40" s="26">
        <v>20</v>
      </c>
      <c r="B40" s="26">
        <v>629</v>
      </c>
      <c r="C40" s="26">
        <v>14893</v>
      </c>
      <c r="D40" s="26">
        <v>14229</v>
      </c>
      <c r="E40" s="26">
        <v>11597</v>
      </c>
      <c r="F40" s="26">
        <v>12278</v>
      </c>
      <c r="G40" s="27"/>
      <c r="H40" s="7"/>
      <c r="I40" s="28">
        <f t="shared" si="1"/>
        <v>3296</v>
      </c>
      <c r="J40" s="27">
        <f t="shared" si="1"/>
        <v>1951</v>
      </c>
      <c r="K40" s="7"/>
      <c r="L40" s="171">
        <f t="shared" si="2"/>
        <v>-0.86845671609776398</v>
      </c>
      <c r="M40" s="27">
        <f t="shared" ca="1" si="3"/>
        <v>2.8366475526037462E-6</v>
      </c>
      <c r="N40" s="44"/>
      <c r="O40" s="44"/>
      <c r="P40" s="7"/>
      <c r="Q40" s="28">
        <f t="shared" ca="1" si="4"/>
        <v>3353.2732430944875</v>
      </c>
      <c r="R40" s="27">
        <f t="shared" ca="1" si="5"/>
        <v>1939.0454369656843</v>
      </c>
      <c r="S40" s="7"/>
      <c r="T40" s="28">
        <f t="shared" ca="1" si="6"/>
        <v>-0.86766915440864911</v>
      </c>
      <c r="U40" s="27">
        <f t="shared" ca="1" si="7"/>
        <v>0.50229157742539776</v>
      </c>
      <c r="V40" s="7"/>
      <c r="W40" s="28">
        <f t="shared" ca="1" si="8"/>
        <v>-0.87014095110292322</v>
      </c>
      <c r="X40" s="27">
        <f t="shared" ca="1" si="11"/>
        <v>112.26912764229365</v>
      </c>
      <c r="Y40" s="7"/>
      <c r="Z40" s="28">
        <f t="shared" si="12"/>
        <v>112.39200000000001</v>
      </c>
      <c r="AA40" s="27">
        <f t="shared" si="9"/>
        <v>1.9616104529014671</v>
      </c>
      <c r="AB40" s="7"/>
      <c r="AC40" s="28">
        <f t="shared" ca="1" si="0"/>
        <v>-0.12287235770635618</v>
      </c>
      <c r="AD40" s="27">
        <f t="shared" ca="1" si="10"/>
        <v>9.8918080093085337E-2</v>
      </c>
      <c r="AE40" s="7">
        <v>129</v>
      </c>
    </row>
    <row r="41" spans="1:31" s="26" customFormat="1" x14ac:dyDescent="0.25">
      <c r="A41" s="26">
        <v>21</v>
      </c>
      <c r="B41" s="26">
        <v>633</v>
      </c>
      <c r="C41" s="26">
        <v>14790</v>
      </c>
      <c r="D41" s="26">
        <v>14397</v>
      </c>
      <c r="E41" s="26">
        <v>11703</v>
      </c>
      <c r="F41" s="26">
        <v>12119</v>
      </c>
      <c r="G41" s="27"/>
      <c r="H41" s="7"/>
      <c r="I41" s="28">
        <f t="shared" si="1"/>
        <v>3087</v>
      </c>
      <c r="J41" s="27">
        <f t="shared" si="1"/>
        <v>2278</v>
      </c>
      <c r="K41" s="7"/>
      <c r="L41" s="171">
        <f t="shared" si="2"/>
        <v>-0.81439427592607283</v>
      </c>
      <c r="M41" s="27">
        <f t="shared" ca="1" si="3"/>
        <v>4.3337135280927252E-6</v>
      </c>
      <c r="N41" s="44"/>
      <c r="O41" s="44"/>
      <c r="P41" s="7"/>
      <c r="Q41" s="28">
        <f t="shared" ca="1" si="4"/>
        <v>3144.2732430944875</v>
      </c>
      <c r="R41" s="27">
        <f t="shared" ca="1" si="5"/>
        <v>2266.0454369656845</v>
      </c>
      <c r="S41" s="7"/>
      <c r="T41" s="28">
        <f t="shared" ca="1" si="6"/>
        <v>-0.81358979966329603</v>
      </c>
      <c r="U41" s="27">
        <f t="shared" ca="1" si="7"/>
        <v>0.58699786779223462</v>
      </c>
      <c r="V41" s="7"/>
      <c r="W41" s="28">
        <f t="shared" ca="1" si="8"/>
        <v>-0.81647603324336337</v>
      </c>
      <c r="X41" s="27">
        <f t="shared" ca="1" si="11"/>
        <v>117.98719856659363</v>
      </c>
      <c r="Y41" s="7"/>
      <c r="Z41" s="28">
        <f t="shared" si="12"/>
        <v>118.08900000000001</v>
      </c>
      <c r="AA41" s="27">
        <f t="shared" si="9"/>
        <v>2.0610418603875837</v>
      </c>
      <c r="AB41" s="7"/>
      <c r="AC41" s="28">
        <f t="shared" ca="1" si="0"/>
        <v>-0.10180143340637926</v>
      </c>
      <c r="AD41" s="27">
        <f t="shared" ca="1" si="10"/>
        <v>7.2344053981709067E-2</v>
      </c>
      <c r="AE41" s="7">
        <v>128</v>
      </c>
    </row>
    <row r="42" spans="1:31" s="26" customFormat="1" x14ac:dyDescent="0.25">
      <c r="A42" s="26">
        <v>22</v>
      </c>
      <c r="B42" s="26">
        <v>606</v>
      </c>
      <c r="C42" s="26">
        <v>14674</v>
      </c>
      <c r="D42" s="26">
        <v>14543</v>
      </c>
      <c r="E42" s="26">
        <v>11824</v>
      </c>
      <c r="F42" s="26">
        <v>11975</v>
      </c>
      <c r="G42" s="27"/>
      <c r="H42" s="7"/>
      <c r="I42" s="28">
        <f t="shared" si="1"/>
        <v>2850</v>
      </c>
      <c r="J42" s="27">
        <f t="shared" si="1"/>
        <v>2568</v>
      </c>
      <c r="K42" s="7"/>
      <c r="L42" s="171">
        <f t="shared" si="2"/>
        <v>-0.75509203952565651</v>
      </c>
      <c r="M42" s="27">
        <f t="shared" ca="1" si="3"/>
        <v>1.8227854412211957E-7</v>
      </c>
      <c r="N42" s="44"/>
      <c r="O42" s="44"/>
      <c r="P42" s="7"/>
      <c r="Q42" s="28">
        <f t="shared" ca="1" si="4"/>
        <v>2907.2732430944875</v>
      </c>
      <c r="R42" s="27">
        <f t="shared" ca="1" si="5"/>
        <v>2556.0454369656845</v>
      </c>
      <c r="S42" s="7"/>
      <c r="T42" s="28">
        <f t="shared" ca="1" si="6"/>
        <v>-0.75226536389942666</v>
      </c>
      <c r="U42" s="27">
        <f t="shared" ca="1" si="7"/>
        <v>0.66211965435609599</v>
      </c>
      <c r="V42" s="7"/>
      <c r="W42" s="28">
        <f t="shared" ca="1" si="8"/>
        <v>-0.7555189804397443</v>
      </c>
      <c r="X42" s="27">
        <f t="shared" ca="1" si="11"/>
        <v>123.50389031858583</v>
      </c>
      <c r="Y42" s="7"/>
      <c r="Z42" s="28">
        <f t="shared" si="12"/>
        <v>123.54300000000001</v>
      </c>
      <c r="AA42" s="27">
        <f t="shared" si="9"/>
        <v>2.1562321177913546</v>
      </c>
      <c r="AB42" s="7"/>
      <c r="AC42" s="28">
        <f t="shared" ca="1" si="0"/>
        <v>-3.9109681414174702E-2</v>
      </c>
      <c r="AD42" s="27">
        <f t="shared" ca="1" si="10"/>
        <v>-3.8236711573517823E-2</v>
      </c>
      <c r="AE42" s="7">
        <v>127</v>
      </c>
    </row>
    <row r="43" spans="1:31" s="26" customFormat="1" x14ac:dyDescent="0.25">
      <c r="A43" s="26">
        <v>23</v>
      </c>
      <c r="B43" s="26">
        <v>607</v>
      </c>
      <c r="C43" s="26">
        <v>14547</v>
      </c>
      <c r="D43" s="26">
        <v>14675</v>
      </c>
      <c r="E43" s="26">
        <v>11950</v>
      </c>
      <c r="F43" s="26">
        <v>11841</v>
      </c>
      <c r="G43" s="27"/>
      <c r="H43" s="7"/>
      <c r="I43" s="28">
        <f t="shared" si="1"/>
        <v>2597</v>
      </c>
      <c r="J43" s="27">
        <f t="shared" si="1"/>
        <v>2834</v>
      </c>
      <c r="K43" s="7"/>
      <c r="L43" s="171">
        <f t="shared" si="2"/>
        <v>-0.6888382601310149</v>
      </c>
      <c r="M43" s="27">
        <f t="shared" ca="1" si="3"/>
        <v>2.4121396784686298E-6</v>
      </c>
      <c r="N43" s="44"/>
      <c r="O43" s="44"/>
      <c r="P43" s="7"/>
      <c r="Q43" s="28">
        <f t="shared" ca="1" si="4"/>
        <v>2654.2732430944875</v>
      </c>
      <c r="R43" s="27">
        <f t="shared" ca="1" si="5"/>
        <v>2822.0454369656845</v>
      </c>
      <c r="S43" s="7"/>
      <c r="T43" s="28">
        <f t="shared" ca="1" si="6"/>
        <v>-0.68680088183926224</v>
      </c>
      <c r="U43" s="27">
        <f t="shared" ca="1" si="7"/>
        <v>0.7310244654801894</v>
      </c>
      <c r="V43" s="7"/>
      <c r="W43" s="28">
        <f t="shared" ca="1" si="8"/>
        <v>-0.69039136659177947</v>
      </c>
      <c r="X43" s="27">
        <f t="shared" ca="1" si="11"/>
        <v>128.91073418567976</v>
      </c>
      <c r="Y43" s="7"/>
      <c r="Z43" s="28">
        <f t="shared" si="12"/>
        <v>129.006</v>
      </c>
      <c r="AA43" s="27">
        <f t="shared" si="9"/>
        <v>2.2515794548278047</v>
      </c>
      <c r="AB43" s="7"/>
      <c r="AC43" s="28">
        <f t="shared" ca="1" si="0"/>
        <v>-9.5265814320242725E-2</v>
      </c>
      <c r="AD43" s="27">
        <f t="shared" ca="1" si="10"/>
        <v>0.13185132001430588</v>
      </c>
      <c r="AE43" s="7">
        <v>126</v>
      </c>
    </row>
    <row r="44" spans="1:31" s="26" customFormat="1" x14ac:dyDescent="0.25">
      <c r="A44" s="26">
        <v>24</v>
      </c>
      <c r="B44" s="26">
        <v>631</v>
      </c>
      <c r="C44" s="26">
        <v>14403</v>
      </c>
      <c r="D44" s="26">
        <v>14808</v>
      </c>
      <c r="E44" s="26">
        <v>12105</v>
      </c>
      <c r="F44" s="26">
        <v>11720</v>
      </c>
      <c r="G44" s="27"/>
      <c r="H44" s="7"/>
      <c r="I44" s="28">
        <f t="shared" si="1"/>
        <v>2298</v>
      </c>
      <c r="J44" s="27">
        <f t="shared" si="1"/>
        <v>3088</v>
      </c>
      <c r="K44" s="7"/>
      <c r="L44" s="171">
        <f t="shared" si="2"/>
        <v>-0.61334022536446653</v>
      </c>
      <c r="M44" s="27">
        <f t="shared" ca="1" si="3"/>
        <v>3.0457697324079767E-11</v>
      </c>
      <c r="N44" s="44"/>
      <c r="O44" s="44"/>
      <c r="P44" s="7"/>
      <c r="Q44" s="28">
        <f t="shared" ca="1" si="4"/>
        <v>2355.2732430944875</v>
      </c>
      <c r="R44" s="27">
        <f t="shared" ca="1" si="5"/>
        <v>3076.0454369656845</v>
      </c>
      <c r="S44" s="7"/>
      <c r="T44" s="28">
        <f t="shared" ca="1" si="6"/>
        <v>-0.6094337666772498</v>
      </c>
      <c r="U44" s="27">
        <f t="shared" ca="1" si="7"/>
        <v>0.796820788884399</v>
      </c>
      <c r="V44" s="7"/>
      <c r="W44" s="28">
        <f t="shared" ca="1" si="8"/>
        <v>-0.61334574421374188</v>
      </c>
      <c r="X44" s="27">
        <f t="shared" ca="1" si="11"/>
        <v>134.68634356320729</v>
      </c>
      <c r="Y44" s="7"/>
      <c r="Z44" s="28">
        <f t="shared" si="12"/>
        <v>134.685</v>
      </c>
      <c r="AA44" s="27">
        <f t="shared" si="9"/>
        <v>2.3506967030485626</v>
      </c>
      <c r="AB44" s="7"/>
      <c r="AC44" s="28">
        <f t="shared" ca="1" si="0"/>
        <v>1.3435632072855697E-3</v>
      </c>
      <c r="AD44" s="27">
        <f t="shared" ca="1" si="10"/>
        <v>-7.2151070808672557E-3</v>
      </c>
      <c r="AE44" s="7">
        <v>125</v>
      </c>
    </row>
    <row r="45" spans="1:31" s="26" customFormat="1" x14ac:dyDescent="0.25">
      <c r="A45" s="26">
        <v>25</v>
      </c>
      <c r="B45" s="26">
        <v>618</v>
      </c>
      <c r="C45" s="26">
        <v>14243</v>
      </c>
      <c r="D45" s="26">
        <v>14922</v>
      </c>
      <c r="E45" s="26">
        <v>12257</v>
      </c>
      <c r="F45" s="26">
        <v>11611</v>
      </c>
      <c r="G45" s="27"/>
      <c r="H45" s="7"/>
      <c r="I45" s="28">
        <f t="shared" si="1"/>
        <v>1986</v>
      </c>
      <c r="J45" s="27">
        <f t="shared" si="1"/>
        <v>3311</v>
      </c>
      <c r="K45" s="7"/>
      <c r="L45" s="171">
        <f t="shared" si="2"/>
        <v>-0.53355651522393965</v>
      </c>
      <c r="M45" s="27">
        <f t="shared" ca="1" si="3"/>
        <v>4.350353141006983E-7</v>
      </c>
      <c r="N45" s="44"/>
      <c r="O45" s="44"/>
      <c r="P45" s="7"/>
      <c r="Q45" s="28">
        <f t="shared" ca="1" si="4"/>
        <v>2043.2732430944877</v>
      </c>
      <c r="R45" s="27">
        <f t="shared" ca="1" si="5"/>
        <v>3299.0454369656845</v>
      </c>
      <c r="S45" s="7"/>
      <c r="T45" s="28">
        <f t="shared" ca="1" si="6"/>
        <v>-0.52870286389949783</v>
      </c>
      <c r="U45" s="27">
        <f t="shared" ca="1" si="7"/>
        <v>0.85458685234557519</v>
      </c>
      <c r="V45" s="7"/>
      <c r="W45" s="28">
        <f t="shared" ca="1" si="8"/>
        <v>-0.53289694315501868</v>
      </c>
      <c r="X45" s="27">
        <f t="shared" ca="1" si="11"/>
        <v>140.32676816582637</v>
      </c>
      <c r="Y45" s="7"/>
      <c r="Z45" s="28">
        <f t="shared" si="12"/>
        <v>140.24700000000001</v>
      </c>
      <c r="AA45" s="27">
        <f t="shared" si="9"/>
        <v>2.4477719160444873</v>
      </c>
      <c r="AB45" s="7"/>
      <c r="AC45" s="28">
        <f t="shared" ca="1" si="0"/>
        <v>7.9768165826351378E-2</v>
      </c>
      <c r="AD45" s="27">
        <f t="shared" ca="1" si="10"/>
        <v>-6.1363665712121929E-2</v>
      </c>
      <c r="AE45" s="7">
        <v>124</v>
      </c>
    </row>
    <row r="46" spans="1:31" s="26" customFormat="1" x14ac:dyDescent="0.25">
      <c r="A46" s="26">
        <v>26</v>
      </c>
      <c r="B46" s="26">
        <v>631</v>
      </c>
      <c r="C46" s="26">
        <v>14084</v>
      </c>
      <c r="D46" s="26">
        <v>15014</v>
      </c>
      <c r="E46" s="26">
        <v>12434</v>
      </c>
      <c r="F46" s="26">
        <v>11521</v>
      </c>
      <c r="G46" s="27"/>
      <c r="H46" s="7"/>
      <c r="I46" s="28">
        <f t="shared" si="1"/>
        <v>1650</v>
      </c>
      <c r="J46" s="27">
        <f t="shared" si="1"/>
        <v>3493</v>
      </c>
      <c r="K46" s="7"/>
      <c r="L46" s="171">
        <f t="shared" si="2"/>
        <v>-0.44691664783396634</v>
      </c>
      <c r="M46" s="27">
        <f t="shared" ca="1" si="3"/>
        <v>5.3391399599015497E-7</v>
      </c>
      <c r="N46" s="44"/>
      <c r="O46" s="44"/>
      <c r="P46" s="7"/>
      <c r="Q46" s="28">
        <f t="shared" ca="1" si="4"/>
        <v>1707.2732430944877</v>
      </c>
      <c r="R46" s="27">
        <f t="shared" ca="1" si="5"/>
        <v>3481.0454369656845</v>
      </c>
      <c r="S46" s="7"/>
      <c r="T46" s="28">
        <f t="shared" ca="1" si="6"/>
        <v>-0.44176189167730323</v>
      </c>
      <c r="U46" s="27">
        <f t="shared" ca="1" si="7"/>
        <v>0.90173224943048125</v>
      </c>
      <c r="V46" s="7"/>
      <c r="W46" s="28">
        <f t="shared" ca="1" si="8"/>
        <v>-0.44618595364623104</v>
      </c>
      <c r="X46" s="27">
        <f t="shared" ca="1" si="11"/>
        <v>145.94664620623507</v>
      </c>
      <c r="Y46" s="7"/>
      <c r="Z46" s="28">
        <f t="shared" si="12"/>
        <v>145.92600000000002</v>
      </c>
      <c r="AA46" s="27">
        <f t="shared" si="9"/>
        <v>2.5468891642652456</v>
      </c>
      <c r="AB46" s="7"/>
      <c r="AC46" s="28">
        <f t="shared" ca="1" si="0"/>
        <v>2.0646206235056752E-2</v>
      </c>
      <c r="AD46" s="27">
        <f t="shared" ca="1" si="10"/>
        <v>8.7321152931480128E-2</v>
      </c>
      <c r="AE46" s="7">
        <v>123</v>
      </c>
    </row>
    <row r="47" spans="1:31" s="26" customFormat="1" x14ac:dyDescent="0.25">
      <c r="A47" s="26">
        <v>27</v>
      </c>
      <c r="B47" s="26">
        <v>635</v>
      </c>
      <c r="C47" s="26">
        <v>13900</v>
      </c>
      <c r="D47" s="26">
        <v>15086</v>
      </c>
      <c r="E47" s="26">
        <v>12604</v>
      </c>
      <c r="F47" s="26">
        <v>11436</v>
      </c>
      <c r="G47" s="27"/>
      <c r="H47" s="7"/>
      <c r="I47" s="28">
        <f t="shared" si="1"/>
        <v>1296</v>
      </c>
      <c r="J47" s="27">
        <f t="shared" si="1"/>
        <v>3650</v>
      </c>
      <c r="K47" s="7"/>
      <c r="L47" s="171">
        <f t="shared" si="2"/>
        <v>-0.35530092698524257</v>
      </c>
      <c r="M47" s="27">
        <f t="shared" ca="1" si="3"/>
        <v>2.6553952053710109E-7</v>
      </c>
      <c r="N47" s="44"/>
      <c r="O47" s="44"/>
      <c r="P47" s="7"/>
      <c r="Q47" s="28">
        <f t="shared" ca="1" si="4"/>
        <v>1353.2732430944877</v>
      </c>
      <c r="R47" s="27">
        <f t="shared" ca="1" si="5"/>
        <v>3638.0454369656845</v>
      </c>
      <c r="S47" s="7"/>
      <c r="T47" s="28">
        <f t="shared" ca="1" si="6"/>
        <v>-0.35016336737177683</v>
      </c>
      <c r="U47" s="27">
        <f t="shared" ca="1" si="7"/>
        <v>0.94240163043229586</v>
      </c>
      <c r="V47" s="7"/>
      <c r="W47" s="28">
        <f t="shared" ca="1" si="8"/>
        <v>-0.35478562171597289</v>
      </c>
      <c r="X47" s="27">
        <f t="shared" ca="1" si="11"/>
        <v>151.64346918642673</v>
      </c>
      <c r="Y47" s="7"/>
      <c r="Z47" s="28">
        <f t="shared" si="12"/>
        <v>151.64100000000002</v>
      </c>
      <c r="AA47" s="27">
        <f t="shared" si="9"/>
        <v>2.6466347310167215</v>
      </c>
      <c r="AB47" s="7"/>
      <c r="AC47" s="28">
        <f t="shared" ca="1" si="0"/>
        <v>2.4691864267083474E-3</v>
      </c>
      <c r="AD47" s="27">
        <f t="shared" ca="1" si="10"/>
        <v>2.9757532786646834E-2</v>
      </c>
      <c r="AE47" s="7">
        <v>122</v>
      </c>
    </row>
    <row r="48" spans="1:31" s="26" customFormat="1" x14ac:dyDescent="0.25">
      <c r="A48" s="26">
        <v>28</v>
      </c>
      <c r="B48" s="26">
        <v>626</v>
      </c>
      <c r="C48" s="26">
        <v>13709</v>
      </c>
      <c r="D48" s="26">
        <v>15141</v>
      </c>
      <c r="E48" s="26">
        <v>12779</v>
      </c>
      <c r="F48" s="26">
        <v>11374</v>
      </c>
      <c r="G48" s="27"/>
      <c r="H48" s="7"/>
      <c r="I48" s="28">
        <f t="shared" si="1"/>
        <v>930</v>
      </c>
      <c r="J48" s="27">
        <f t="shared" si="1"/>
        <v>3767</v>
      </c>
      <c r="K48" s="7"/>
      <c r="L48" s="171">
        <f t="shared" si="2"/>
        <v>-0.26152252394146031</v>
      </c>
      <c r="M48" s="27">
        <f t="shared" ca="1" si="3"/>
        <v>1.6720590586008398E-6</v>
      </c>
      <c r="N48" s="44"/>
      <c r="O48" s="44"/>
      <c r="P48" s="7"/>
      <c r="Q48" s="28">
        <f t="shared" ca="1" si="4"/>
        <v>987.27324309448773</v>
      </c>
      <c r="R48" s="27">
        <f t="shared" ca="1" si="5"/>
        <v>3755.0454369656845</v>
      </c>
      <c r="S48" s="7"/>
      <c r="T48" s="28">
        <f t="shared" ca="1" si="6"/>
        <v>-0.25545980834402915</v>
      </c>
      <c r="U48" s="27">
        <f t="shared" ca="1" si="7"/>
        <v>0.97270938570116405</v>
      </c>
      <c r="V48" s="7"/>
      <c r="W48" s="28">
        <f t="shared" ca="1" si="8"/>
        <v>-0.26022944271485432</v>
      </c>
      <c r="X48" s="27">
        <f t="shared" ca="1" si="11"/>
        <v>157.29568644826452</v>
      </c>
      <c r="Y48" s="7"/>
      <c r="Z48" s="28">
        <f t="shared" si="12"/>
        <v>157.27500000000001</v>
      </c>
      <c r="AA48" s="27">
        <f t="shared" si="9"/>
        <v>2.7449665810740815</v>
      </c>
      <c r="AB48" s="7"/>
      <c r="AC48" s="28">
        <f t="shared" ca="1" si="0"/>
        <v>2.0686448264513047E-2</v>
      </c>
      <c r="AD48" s="27">
        <f t="shared" ca="1" si="10"/>
        <v>1.9857574744293061E-2</v>
      </c>
      <c r="AE48" s="7">
        <v>121</v>
      </c>
    </row>
    <row r="49" spans="1:31" s="26" customFormat="1" x14ac:dyDescent="0.25">
      <c r="A49" s="26">
        <v>29</v>
      </c>
      <c r="B49" s="26">
        <v>623</v>
      </c>
      <c r="C49" s="26">
        <v>13530</v>
      </c>
      <c r="D49" s="26">
        <v>15182</v>
      </c>
      <c r="E49" s="26">
        <v>12971</v>
      </c>
      <c r="F49" s="26">
        <v>11337</v>
      </c>
      <c r="G49" s="27"/>
      <c r="H49" s="7"/>
      <c r="I49" s="28">
        <f t="shared" si="1"/>
        <v>559</v>
      </c>
      <c r="J49" s="27">
        <f t="shared" si="1"/>
        <v>3845</v>
      </c>
      <c r="K49" s="7"/>
      <c r="L49" s="171">
        <f t="shared" si="2"/>
        <v>-0.1656841444419577</v>
      </c>
      <c r="M49" s="27">
        <f t="shared" ca="1" si="3"/>
        <v>1.8337666955414492E-6</v>
      </c>
      <c r="N49" s="44"/>
      <c r="O49" s="44"/>
      <c r="P49" s="7"/>
      <c r="Q49" s="28">
        <f t="shared" ca="1" si="4"/>
        <v>616.27324309448773</v>
      </c>
      <c r="R49" s="27">
        <f t="shared" ca="1" si="5"/>
        <v>3833.0454369656845</v>
      </c>
      <c r="S49" s="7"/>
      <c r="T49" s="28">
        <f t="shared" ca="1" si="6"/>
        <v>-0.15946248484868933</v>
      </c>
      <c r="U49" s="27">
        <f t="shared" ca="1" si="7"/>
        <v>0.99291455588040944</v>
      </c>
      <c r="V49" s="7"/>
      <c r="W49" s="28">
        <f t="shared" ca="1" si="8"/>
        <v>-0.16432997802103985</v>
      </c>
      <c r="X49" s="27">
        <f t="shared" ca="1" si="11"/>
        <v>162.87588399062281</v>
      </c>
      <c r="Y49" s="7"/>
      <c r="Z49" s="28">
        <f t="shared" si="12"/>
        <v>162.88200000000001</v>
      </c>
      <c r="AA49" s="27">
        <f t="shared" si="9"/>
        <v>2.8428271922334041</v>
      </c>
      <c r="AB49" s="7"/>
      <c r="AC49" s="28">
        <f t="shared" ca="1" si="0"/>
        <v>-6.1160093771945867E-3</v>
      </c>
      <c r="AD49" s="27">
        <f t="shared" ca="1" si="10"/>
        <v>1.2298716070802129E-2</v>
      </c>
      <c r="AE49" s="7">
        <v>120</v>
      </c>
    </row>
    <row r="50" spans="1:31" s="26" customFormat="1" x14ac:dyDescent="0.25">
      <c r="A50" s="26">
        <v>30</v>
      </c>
      <c r="B50" s="26">
        <v>625</v>
      </c>
      <c r="C50" s="26">
        <v>13335</v>
      </c>
      <c r="D50" s="26">
        <v>15198</v>
      </c>
      <c r="E50" s="26">
        <v>13152</v>
      </c>
      <c r="F50" s="26">
        <v>11308</v>
      </c>
      <c r="G50" s="27"/>
      <c r="H50" s="7"/>
      <c r="I50" s="28">
        <f t="shared" si="1"/>
        <v>183</v>
      </c>
      <c r="J50" s="27">
        <f t="shared" si="1"/>
        <v>3890</v>
      </c>
      <c r="K50" s="7"/>
      <c r="L50" s="171">
        <f t="shared" si="2"/>
        <v>-6.7946781033924902E-2</v>
      </c>
      <c r="M50" s="27">
        <f t="shared" ca="1" si="3"/>
        <v>7.2579688904716273E-7</v>
      </c>
      <c r="N50" s="44"/>
      <c r="O50" s="44"/>
      <c r="P50" s="7"/>
      <c r="Q50" s="28">
        <f t="shared" ca="1" si="4"/>
        <v>240.27324309448767</v>
      </c>
      <c r="R50" s="27">
        <f t="shared" ca="1" si="5"/>
        <v>3878.0454369656845</v>
      </c>
      <c r="S50" s="7"/>
      <c r="T50" s="28">
        <f t="shared" ca="1" si="6"/>
        <v>-6.2171396885757305E-2</v>
      </c>
      <c r="U50" s="27">
        <f t="shared" ca="1" si="7"/>
        <v>1.0045713848299742</v>
      </c>
      <c r="V50" s="7"/>
      <c r="W50" s="28">
        <f t="shared" ca="1" si="8"/>
        <v>-6.7094843894784248E-2</v>
      </c>
      <c r="X50" s="27">
        <f t="shared" ca="1" si="11"/>
        <v>168.45221977200617</v>
      </c>
      <c r="Y50" s="7"/>
      <c r="Z50" s="28">
        <f t="shared" si="12"/>
        <v>168.50700000000001</v>
      </c>
      <c r="AA50" s="27">
        <f t="shared" si="9"/>
        <v>2.9410019626580848</v>
      </c>
      <c r="AB50" s="7"/>
      <c r="AC50" s="28">
        <f t="shared" ca="1" si="0"/>
        <v>-5.4780227993830977E-2</v>
      </c>
      <c r="AD50" s="27">
        <f t="shared" ca="1" si="10"/>
        <v>0.12115376368416264</v>
      </c>
      <c r="AE50" s="7">
        <v>119</v>
      </c>
    </row>
    <row r="51" spans="1:31" s="26" customFormat="1" x14ac:dyDescent="0.25">
      <c r="A51" s="26">
        <v>31</v>
      </c>
      <c r="B51" s="26">
        <v>599</v>
      </c>
      <c r="C51" s="26">
        <v>13157</v>
      </c>
      <c r="D51" s="26">
        <v>15210</v>
      </c>
      <c r="E51" s="26">
        <v>13343</v>
      </c>
      <c r="F51" s="26">
        <v>11312</v>
      </c>
      <c r="G51" s="27"/>
      <c r="H51" s="7"/>
      <c r="I51" s="28">
        <f t="shared" si="1"/>
        <v>-186</v>
      </c>
      <c r="J51" s="27">
        <f t="shared" si="1"/>
        <v>3898</v>
      </c>
      <c r="K51" s="7"/>
      <c r="L51" s="171">
        <f t="shared" si="2"/>
        <v>2.6350260732916801E-2</v>
      </c>
      <c r="M51" s="27">
        <f t="shared" ca="1" si="3"/>
        <v>4.1034784593462523E-6</v>
      </c>
      <c r="N51" s="44"/>
      <c r="O51" s="44"/>
      <c r="P51" s="7"/>
      <c r="Q51" s="28">
        <f t="shared" ca="1" si="4"/>
        <v>-128.72675690551233</v>
      </c>
      <c r="R51" s="27">
        <f t="shared" ca="1" si="5"/>
        <v>3886.0454369656845</v>
      </c>
      <c r="S51" s="7"/>
      <c r="T51" s="28">
        <f t="shared" ca="1" si="6"/>
        <v>3.3308420822545655E-2</v>
      </c>
      <c r="U51" s="27">
        <f t="shared" ca="1" si="7"/>
        <v>1.0066437099765635</v>
      </c>
      <c r="V51" s="7"/>
      <c r="W51" s="28">
        <f t="shared" ca="1" si="8"/>
        <v>2.8375965168254358E-2</v>
      </c>
      <c r="X51" s="27">
        <f t="shared" ca="1" si="11"/>
        <v>173.8879678216781</v>
      </c>
      <c r="Y51" s="7"/>
      <c r="Z51" s="28">
        <f t="shared" si="12"/>
        <v>173.898</v>
      </c>
      <c r="AA51" s="27">
        <f t="shared" si="9"/>
        <v>3.0350926626330987</v>
      </c>
      <c r="AB51" s="7"/>
      <c r="AC51" s="28">
        <f t="shared" ca="1" si="0"/>
        <v>-1.003217832189307E-2</v>
      </c>
      <c r="AD51" s="27">
        <f t="shared" ca="1" si="10"/>
        <v>-2.2217944465097617E-2</v>
      </c>
      <c r="AE51" s="7">
        <v>118</v>
      </c>
    </row>
    <row r="52" spans="1:31" s="26" customFormat="1" x14ac:dyDescent="0.25">
      <c r="A52" s="26">
        <v>32</v>
      </c>
      <c r="B52" s="26">
        <v>615</v>
      </c>
      <c r="C52" s="26">
        <v>12976</v>
      </c>
      <c r="D52" s="26">
        <v>15201</v>
      </c>
      <c r="E52" s="26">
        <v>13533</v>
      </c>
      <c r="F52" s="26">
        <v>11330</v>
      </c>
      <c r="G52" s="27"/>
      <c r="H52" s="7"/>
      <c r="I52" s="28">
        <f t="shared" si="1"/>
        <v>-557</v>
      </c>
      <c r="J52" s="27">
        <f t="shared" si="1"/>
        <v>3871</v>
      </c>
      <c r="K52" s="7"/>
      <c r="L52" s="171">
        <f t="shared" si="2"/>
        <v>0.12291478847646836</v>
      </c>
      <c r="M52" s="27">
        <f t="shared" ca="1" si="3"/>
        <v>2.231814714385177E-6</v>
      </c>
      <c r="N52" s="44"/>
      <c r="O52" s="44"/>
      <c r="P52" s="7"/>
      <c r="Q52" s="28">
        <f t="shared" ca="1" si="4"/>
        <v>-499.72675690551233</v>
      </c>
      <c r="R52" s="27">
        <f t="shared" ca="1" si="5"/>
        <v>3859.0454369656845</v>
      </c>
      <c r="S52" s="7"/>
      <c r="T52" s="28">
        <f t="shared" ca="1" si="6"/>
        <v>0.1293057443178855</v>
      </c>
      <c r="U52" s="27">
        <f t="shared" ca="1" si="7"/>
        <v>0.99964961260682461</v>
      </c>
      <c r="V52" s="7"/>
      <c r="W52" s="28">
        <f t="shared" ca="1" si="8"/>
        <v>0.1244087144165287</v>
      </c>
      <c r="X52" s="27">
        <f t="shared" ca="1" si="11"/>
        <v>179.36741990294286</v>
      </c>
      <c r="Y52" s="7"/>
      <c r="Z52" s="28">
        <f t="shared" si="12"/>
        <v>179.43299999999999</v>
      </c>
      <c r="AA52" s="27">
        <f t="shared" si="9"/>
        <v>3.1316966367309851</v>
      </c>
      <c r="AB52" s="7"/>
      <c r="AC52" s="28">
        <f t="shared" ca="1" si="0"/>
        <v>-6.55800970571363E-2</v>
      </c>
      <c r="AD52" s="27">
        <f t="shared" ca="1" si="10"/>
        <v>9.5677821483008074E-2</v>
      </c>
      <c r="AE52" s="7">
        <v>117</v>
      </c>
    </row>
    <row r="53" spans="1:31" s="26" customFormat="1" x14ac:dyDescent="0.25">
      <c r="A53" s="26">
        <v>33</v>
      </c>
      <c r="B53" s="26">
        <v>636</v>
      </c>
      <c r="C53" s="26">
        <v>12777</v>
      </c>
      <c r="D53" s="26">
        <v>15150</v>
      </c>
      <c r="E53" s="26">
        <v>13711</v>
      </c>
      <c r="F53" s="26">
        <v>11355</v>
      </c>
      <c r="G53" s="27"/>
      <c r="H53" s="7"/>
      <c r="I53" s="28">
        <f t="shared" si="1"/>
        <v>-934</v>
      </c>
      <c r="J53" s="27">
        <f t="shared" si="1"/>
        <v>3795</v>
      </c>
      <c r="K53" s="7"/>
      <c r="L53" s="171">
        <f t="shared" si="2"/>
        <v>0.22155909952376099</v>
      </c>
      <c r="M53" s="27">
        <f t="shared" ca="1" si="3"/>
        <v>2.4710801335144693E-7</v>
      </c>
      <c r="N53" s="44"/>
      <c r="O53" s="44"/>
      <c r="P53" s="7"/>
      <c r="Q53" s="28">
        <f t="shared" ca="1" si="4"/>
        <v>-876.72675690551227</v>
      </c>
      <c r="R53" s="27">
        <f t="shared" ca="1" si="5"/>
        <v>3783.0454369656845</v>
      </c>
      <c r="S53" s="7"/>
      <c r="T53" s="28">
        <f t="shared" ca="1" si="6"/>
        <v>0.22685558517433593</v>
      </c>
      <c r="U53" s="27">
        <f t="shared" ca="1" si="7"/>
        <v>0.97996252371422643</v>
      </c>
      <c r="V53" s="7"/>
      <c r="W53" s="28">
        <f t="shared" ca="1" si="8"/>
        <v>0.22205619912479829</v>
      </c>
      <c r="X53" s="27">
        <f t="shared" ca="1" si="11"/>
        <v>185.0407280149052</v>
      </c>
      <c r="Y53" s="7"/>
      <c r="Z53" s="28">
        <f t="shared" si="12"/>
        <v>185.15699999999998</v>
      </c>
      <c r="AA53" s="27">
        <f t="shared" si="9"/>
        <v>3.2315992831151403</v>
      </c>
      <c r="AB53" s="7"/>
      <c r="AC53" s="28">
        <f t="shared" ca="1" si="0"/>
        <v>-0.11627198509478376</v>
      </c>
      <c r="AD53" s="27">
        <f t="shared" ca="1" si="10"/>
        <v>8.2193425451350777E-2</v>
      </c>
      <c r="AE53" s="7">
        <v>116</v>
      </c>
    </row>
    <row r="54" spans="1:31" s="26" customFormat="1" x14ac:dyDescent="0.25">
      <c r="A54" s="26">
        <v>34</v>
      </c>
      <c r="B54" s="26">
        <v>639</v>
      </c>
      <c r="C54" s="26">
        <v>12585</v>
      </c>
      <c r="D54" s="26">
        <v>15092</v>
      </c>
      <c r="E54" s="26">
        <v>13894</v>
      </c>
      <c r="F54" s="26">
        <v>11405</v>
      </c>
      <c r="G54" s="27"/>
      <c r="H54" s="7"/>
      <c r="I54" s="28">
        <f t="shared" si="1"/>
        <v>-1309</v>
      </c>
      <c r="J54" s="27">
        <f t="shared" si="1"/>
        <v>3687</v>
      </c>
      <c r="K54" s="7"/>
      <c r="L54" s="171">
        <f t="shared" si="2"/>
        <v>0.31844060042432226</v>
      </c>
      <c r="M54" s="27">
        <f t="shared" ca="1" si="3"/>
        <v>6.1809701652928583E-7</v>
      </c>
      <c r="N54" s="44"/>
      <c r="O54" s="44"/>
      <c r="P54" s="7"/>
      <c r="Q54" s="28">
        <f t="shared" ca="1" si="4"/>
        <v>-1251.7267569055123</v>
      </c>
      <c r="R54" s="27">
        <f t="shared" ca="1" si="5"/>
        <v>3675.0454369656845</v>
      </c>
      <c r="S54" s="7"/>
      <c r="T54" s="28">
        <f t="shared" ca="1" si="6"/>
        <v>0.32388792024374952</v>
      </c>
      <c r="U54" s="27">
        <f t="shared" ca="1" si="7"/>
        <v>0.95198613423527123</v>
      </c>
      <c r="V54" s="7"/>
      <c r="W54" s="28">
        <f t="shared" ca="1" si="8"/>
        <v>0.31922679188734465</v>
      </c>
      <c r="X54" s="27">
        <f t="shared" ca="1" si="11"/>
        <v>190.81100308290524</v>
      </c>
      <c r="Y54" s="7"/>
      <c r="Z54" s="28">
        <f t="shared" si="12"/>
        <v>190.90799999999999</v>
      </c>
      <c r="AA54" s="27">
        <f t="shared" si="9"/>
        <v>3.3319731683973339</v>
      </c>
      <c r="AB54" s="7"/>
      <c r="AC54" s="28">
        <f t="shared" ca="1" si="0"/>
        <v>-9.699691709474223E-2</v>
      </c>
      <c r="AD54" s="27">
        <f t="shared" ca="1" si="10"/>
        <v>6.0329536356618974E-2</v>
      </c>
      <c r="AE54" s="7">
        <v>115</v>
      </c>
    </row>
    <row r="55" spans="1:31" s="26" customFormat="1" x14ac:dyDescent="0.25">
      <c r="A55" s="26">
        <v>35</v>
      </c>
      <c r="B55" s="26">
        <v>624</v>
      </c>
      <c r="C55" s="26">
        <v>12408</v>
      </c>
      <c r="D55" s="26">
        <v>15023</v>
      </c>
      <c r="E55" s="26">
        <v>14071</v>
      </c>
      <c r="F55" s="26">
        <v>11477</v>
      </c>
      <c r="G55" s="27"/>
      <c r="H55" s="7"/>
      <c r="I55" s="28">
        <f t="shared" si="1"/>
        <v>-1663</v>
      </c>
      <c r="J55" s="27">
        <f t="shared" si="1"/>
        <v>3546</v>
      </c>
      <c r="K55" s="7"/>
      <c r="L55" s="171">
        <f t="shared" si="2"/>
        <v>0.40995990465133558</v>
      </c>
      <c r="M55" s="27">
        <f t="shared" ca="1" si="3"/>
        <v>1.0930565029547323E-6</v>
      </c>
      <c r="N55" s="44"/>
      <c r="O55" s="44"/>
      <c r="P55" s="7"/>
      <c r="Q55" s="28">
        <f t="shared" ca="1" si="4"/>
        <v>-1605.7267569055123</v>
      </c>
      <c r="R55" s="27">
        <f t="shared" ca="1" si="5"/>
        <v>3534.0454369656845</v>
      </c>
      <c r="S55" s="7"/>
      <c r="T55" s="28">
        <f t="shared" ca="1" si="6"/>
        <v>0.41548644454927591</v>
      </c>
      <c r="U55" s="27">
        <f t="shared" ca="1" si="7"/>
        <v>0.91546140352663519</v>
      </c>
      <c r="V55" s="7"/>
      <c r="W55" s="28">
        <f t="shared" ca="1" si="8"/>
        <v>0.41100539807692693</v>
      </c>
      <c r="X55" s="27">
        <f t="shared" ca="1" si="11"/>
        <v>196.45146749524611</v>
      </c>
      <c r="Y55" s="7"/>
      <c r="Z55" s="28">
        <f t="shared" si="12"/>
        <v>196.524</v>
      </c>
      <c r="AA55" s="27">
        <f t="shared" si="9"/>
        <v>3.4299908591893362</v>
      </c>
      <c r="AB55" s="7"/>
      <c r="AC55" s="28">
        <f t="shared" ca="1" si="0"/>
        <v>-7.25325047538945E-2</v>
      </c>
      <c r="AD55" s="27">
        <f t="shared" ca="1" si="10"/>
        <v>4.8983406682623354E-4</v>
      </c>
      <c r="AE55" s="7">
        <v>114</v>
      </c>
    </row>
    <row r="56" spans="1:31" s="26" customFormat="1" x14ac:dyDescent="0.25">
      <c r="A56" s="26">
        <v>36</v>
      </c>
      <c r="B56" s="26">
        <v>621</v>
      </c>
      <c r="C56" s="26">
        <v>12249</v>
      </c>
      <c r="D56" s="26">
        <v>14945</v>
      </c>
      <c r="E56" s="26">
        <v>14244</v>
      </c>
      <c r="F56" s="26">
        <v>11572</v>
      </c>
      <c r="G56" s="27"/>
      <c r="H56" s="7"/>
      <c r="I56" s="28">
        <f t="shared" si="1"/>
        <v>-1995</v>
      </c>
      <c r="J56" s="27">
        <f t="shared" si="1"/>
        <v>3373</v>
      </c>
      <c r="K56" s="7"/>
      <c r="L56" s="171">
        <f t="shared" si="2"/>
        <v>0.49713165902238066</v>
      </c>
      <c r="M56" s="27">
        <f t="shared" ca="1" si="3"/>
        <v>1.1108505540242205E-13</v>
      </c>
      <c r="N56" s="44"/>
      <c r="O56" s="44"/>
      <c r="P56" s="7"/>
      <c r="Q56" s="28">
        <f t="shared" ca="1" si="4"/>
        <v>-1937.7267569055123</v>
      </c>
      <c r="R56" s="27">
        <f t="shared" ca="1" si="5"/>
        <v>3361.0454369656845</v>
      </c>
      <c r="S56" s="7"/>
      <c r="T56" s="28">
        <f t="shared" ca="1" si="6"/>
        <v>0.5013924051973967</v>
      </c>
      <c r="U56" s="27">
        <f t="shared" ca="1" si="7"/>
        <v>0.87064737223164201</v>
      </c>
      <c r="V56" s="7"/>
      <c r="W56" s="28">
        <f t="shared" ca="1" si="8"/>
        <v>0.49713199231662814</v>
      </c>
      <c r="X56" s="27">
        <f t="shared" ca="1" si="11"/>
        <v>201.99928949189984</v>
      </c>
      <c r="Y56" s="7"/>
      <c r="Z56" s="28">
        <f t="shared" si="12"/>
        <v>202.113</v>
      </c>
      <c r="AA56" s="27">
        <f t="shared" si="9"/>
        <v>3.5275373110832993</v>
      </c>
      <c r="AB56" s="7"/>
      <c r="AC56" s="28">
        <f t="shared" ca="1" si="0"/>
        <v>-0.11371050810015504</v>
      </c>
      <c r="AD56" s="27">
        <f t="shared" ca="1" si="10"/>
        <v>8.3511337595098212E-2</v>
      </c>
      <c r="AE56" s="7">
        <v>113</v>
      </c>
    </row>
    <row r="57" spans="1:31" s="26" customFormat="1" x14ac:dyDescent="0.25">
      <c r="A57" s="26">
        <v>37</v>
      </c>
      <c r="B57" s="26">
        <v>633</v>
      </c>
      <c r="C57" s="26">
        <v>12087</v>
      </c>
      <c r="D57" s="26">
        <v>14841</v>
      </c>
      <c r="E57" s="26">
        <v>14409</v>
      </c>
      <c r="F57" s="26">
        <v>11679</v>
      </c>
      <c r="G57" s="27"/>
      <c r="H57" s="7"/>
      <c r="I57" s="28">
        <f t="shared" si="1"/>
        <v>-2322</v>
      </c>
      <c r="J57" s="27">
        <f t="shared" si="1"/>
        <v>3162</v>
      </c>
      <c r="K57" s="7"/>
      <c r="L57" s="171">
        <f t="shared" si="2"/>
        <v>0.5811162012924258</v>
      </c>
      <c r="M57" s="27">
        <f t="shared" ca="1" si="3"/>
        <v>8.0432481569152467E-7</v>
      </c>
      <c r="N57" s="44"/>
      <c r="O57" s="44"/>
      <c r="P57" s="7"/>
      <c r="Q57" s="28">
        <f t="shared" ca="1" si="4"/>
        <v>-2264.7267569055125</v>
      </c>
      <c r="R57" s="27">
        <f t="shared" ca="1" si="5"/>
        <v>3150.0454369656845</v>
      </c>
      <c r="S57" s="7"/>
      <c r="T57" s="28">
        <f t="shared" ca="1" si="6"/>
        <v>0.58600460137792543</v>
      </c>
      <c r="U57" s="27">
        <f t="shared" ca="1" si="7"/>
        <v>0.81598979649034986</v>
      </c>
      <c r="V57" s="7"/>
      <c r="W57" s="28">
        <f t="shared" ca="1" si="8"/>
        <v>0.58201304287023736</v>
      </c>
      <c r="X57" s="27">
        <f t="shared" ca="1" si="11"/>
        <v>207.77205427922775</v>
      </c>
      <c r="Y57" s="7"/>
      <c r="Z57" s="28">
        <f t="shared" si="12"/>
        <v>207.81</v>
      </c>
      <c r="AA57" s="27">
        <f t="shared" si="9"/>
        <v>3.6269687185694162</v>
      </c>
      <c r="AB57" s="7"/>
      <c r="AC57" s="28">
        <f t="shared" ca="1" si="0"/>
        <v>-3.7945720772256664E-2</v>
      </c>
      <c r="AD57" s="27">
        <f t="shared" ca="1" si="10"/>
        <v>8.8932399771891824E-2</v>
      </c>
      <c r="AE57" s="7">
        <v>112</v>
      </c>
    </row>
    <row r="58" spans="1:31" s="26" customFormat="1" x14ac:dyDescent="0.25">
      <c r="A58" s="26">
        <v>38</v>
      </c>
      <c r="B58" s="26">
        <v>616</v>
      </c>
      <c r="C58" s="26">
        <v>11951</v>
      </c>
      <c r="D58" s="26">
        <v>14733</v>
      </c>
      <c r="E58" s="26">
        <v>14560</v>
      </c>
      <c r="F58" s="26">
        <v>11802</v>
      </c>
      <c r="G58" s="27"/>
      <c r="H58" s="7"/>
      <c r="I58" s="28">
        <f t="shared" si="1"/>
        <v>-2609</v>
      </c>
      <c r="J58" s="27">
        <f t="shared" si="1"/>
        <v>2931</v>
      </c>
      <c r="K58" s="7"/>
      <c r="L58" s="171">
        <f t="shared" si="2"/>
        <v>0.65733866825137155</v>
      </c>
      <c r="M58" s="27">
        <f t="shared" ca="1" si="3"/>
        <v>5.9201837253631622E-7</v>
      </c>
      <c r="N58" s="44"/>
      <c r="O58" s="44"/>
      <c r="P58" s="7"/>
      <c r="Q58" s="28">
        <f t="shared" ca="1" si="4"/>
        <v>-2551.7267569055125</v>
      </c>
      <c r="R58" s="27">
        <f t="shared" ca="1" si="5"/>
        <v>2919.0454369656845</v>
      </c>
      <c r="S58" s="7"/>
      <c r="T58" s="28">
        <f t="shared" ca="1" si="6"/>
        <v>0.66026668181771664</v>
      </c>
      <c r="U58" s="27">
        <f t="shared" ca="1" si="7"/>
        <v>0.75615140788258439</v>
      </c>
      <c r="V58" s="7"/>
      <c r="W58" s="28">
        <f t="shared" ca="1" si="8"/>
        <v>0.65656924094971381</v>
      </c>
      <c r="X58" s="27">
        <f t="shared" ca="1" si="11"/>
        <v>213.24121319388712</v>
      </c>
      <c r="Y58" s="7"/>
      <c r="Z58" s="28">
        <f t="shared" si="12"/>
        <v>213.35400000000001</v>
      </c>
      <c r="AA58" s="27">
        <f t="shared" si="9"/>
        <v>3.7237297722999818</v>
      </c>
      <c r="AB58" s="7"/>
      <c r="AC58" s="28">
        <f t="shared" ca="1" si="0"/>
        <v>-0.1127868061128936</v>
      </c>
      <c r="AD58" s="27">
        <f t="shared" ca="1" si="10"/>
        <v>0.14591287301269062</v>
      </c>
      <c r="AE58" s="7">
        <v>111</v>
      </c>
    </row>
    <row r="59" spans="1:31" s="26" customFormat="1" x14ac:dyDescent="0.25">
      <c r="A59" s="26">
        <v>39</v>
      </c>
      <c r="B59" s="26">
        <v>609</v>
      </c>
      <c r="C59" s="26">
        <v>11807</v>
      </c>
      <c r="D59" s="26">
        <v>14591</v>
      </c>
      <c r="E59" s="26">
        <v>14686</v>
      </c>
      <c r="F59" s="26">
        <v>11924</v>
      </c>
      <c r="G59" s="27"/>
      <c r="H59" s="7"/>
      <c r="I59" s="28">
        <f t="shared" si="1"/>
        <v>-2879</v>
      </c>
      <c r="J59" s="27">
        <f t="shared" si="1"/>
        <v>2667</v>
      </c>
      <c r="K59" s="7"/>
      <c r="L59" s="171">
        <f t="shared" si="2"/>
        <v>0.72665017422988576</v>
      </c>
      <c r="M59" s="27">
        <f t="shared" ca="1" si="3"/>
        <v>1.3995416953807215E-8</v>
      </c>
      <c r="N59" s="44"/>
      <c r="O59" s="44"/>
      <c r="P59" s="7"/>
      <c r="Q59" s="28">
        <f t="shared" ca="1" si="4"/>
        <v>-2821.7267569055125</v>
      </c>
      <c r="R59" s="27">
        <f t="shared" ca="1" si="5"/>
        <v>2655.0454369656845</v>
      </c>
      <c r="S59" s="7"/>
      <c r="T59" s="28">
        <f t="shared" ca="1" si="6"/>
        <v>0.7301299630676944</v>
      </c>
      <c r="U59" s="27">
        <f t="shared" ca="1" si="7"/>
        <v>0.6877646780451383</v>
      </c>
      <c r="V59" s="7"/>
      <c r="W59" s="28">
        <f t="shared" ca="1" si="8"/>
        <v>0.72676847645705756</v>
      </c>
      <c r="X59" s="27">
        <f t="shared" ca="1" si="11"/>
        <v>218.85275436145537</v>
      </c>
      <c r="Y59" s="7"/>
      <c r="Z59" s="28">
        <f t="shared" si="12"/>
        <v>218.83500000000001</v>
      </c>
      <c r="AA59" s="27">
        <f t="shared" si="9"/>
        <v>3.8193912686017915</v>
      </c>
      <c r="AB59" s="7"/>
      <c r="AC59" s="28">
        <f t="shared" ca="1" si="0"/>
        <v>1.7754361455359913E-2</v>
      </c>
      <c r="AD59" s="27">
        <f t="shared" ca="1" si="10"/>
        <v>8.0566544567290066E-2</v>
      </c>
      <c r="AE59" s="7">
        <v>110</v>
      </c>
    </row>
    <row r="60" spans="1:31" s="26" customFormat="1" x14ac:dyDescent="0.25">
      <c r="A60" s="26">
        <v>40</v>
      </c>
      <c r="B60" s="26">
        <v>618</v>
      </c>
      <c r="C60" s="26">
        <v>11684</v>
      </c>
      <c r="D60" s="26">
        <v>14449</v>
      </c>
      <c r="E60" s="26">
        <v>14807</v>
      </c>
      <c r="F60" s="26">
        <v>12071</v>
      </c>
      <c r="G60" s="27"/>
      <c r="H60" s="7"/>
      <c r="I60" s="28">
        <f t="shared" si="1"/>
        <v>-3123</v>
      </c>
      <c r="J60" s="27">
        <f t="shared" si="1"/>
        <v>2378</v>
      </c>
      <c r="K60" s="7"/>
      <c r="L60" s="171">
        <f t="shared" si="2"/>
        <v>0.79018820394792155</v>
      </c>
      <c r="M60" s="27">
        <f t="shared" ca="1" si="3"/>
        <v>6.9866910800790291E-9</v>
      </c>
      <c r="N60" s="44"/>
      <c r="O60" s="44"/>
      <c r="P60" s="7"/>
      <c r="Q60" s="28">
        <f t="shared" ca="1" si="4"/>
        <v>-3065.7267569055125</v>
      </c>
      <c r="R60" s="27">
        <f t="shared" ca="1" si="5"/>
        <v>2366.0454369656845</v>
      </c>
      <c r="S60" s="7"/>
      <c r="T60" s="28">
        <f t="shared" ca="1" si="6"/>
        <v>0.79326566908619278</v>
      </c>
      <c r="U60" s="27">
        <f t="shared" ca="1" si="7"/>
        <v>0.61290193212460065</v>
      </c>
      <c r="V60" s="7"/>
      <c r="W60" s="28">
        <f t="shared" ca="1" si="8"/>
        <v>0.79027179037672479</v>
      </c>
      <c r="X60" s="27">
        <f t="shared" ca="1" si="11"/>
        <v>224.47763493792786</v>
      </c>
      <c r="Y60" s="7"/>
      <c r="Z60" s="28">
        <f t="shared" si="12"/>
        <v>224.39700000000002</v>
      </c>
      <c r="AA60" s="27">
        <f t="shared" si="9"/>
        <v>3.9164664815977157</v>
      </c>
      <c r="AB60" s="7"/>
      <c r="AC60" s="28">
        <f t="shared" ca="1" si="0"/>
        <v>8.0634937927840156E-2</v>
      </c>
      <c r="AD60" s="27">
        <f t="shared" ca="1" si="10"/>
        <v>-8.9869907039599184E-3</v>
      </c>
      <c r="AE60" s="7">
        <v>109</v>
      </c>
    </row>
    <row r="61" spans="1:31" s="26" customFormat="1" x14ac:dyDescent="0.25">
      <c r="A61" s="26">
        <v>41</v>
      </c>
      <c r="B61" s="26">
        <v>629</v>
      </c>
      <c r="C61" s="26">
        <v>11577</v>
      </c>
      <c r="D61" s="26">
        <v>14295</v>
      </c>
      <c r="E61" s="26">
        <v>14922</v>
      </c>
      <c r="F61" s="26">
        <v>12230</v>
      </c>
      <c r="G61" s="27"/>
      <c r="H61" s="7"/>
      <c r="I61" s="28">
        <f t="shared" si="1"/>
        <v>-3345</v>
      </c>
      <c r="J61" s="27">
        <f t="shared" si="1"/>
        <v>2065</v>
      </c>
      <c r="K61" s="7"/>
      <c r="L61" s="171">
        <f t="shared" si="2"/>
        <v>0.84721104999511843</v>
      </c>
      <c r="M61" s="27">
        <f t="shared" ca="1" si="3"/>
        <v>8.1340076993888409E-7</v>
      </c>
      <c r="N61" s="44"/>
      <c r="O61" s="44"/>
      <c r="P61" s="7"/>
      <c r="Q61" s="28">
        <f t="shared" ca="1" si="4"/>
        <v>-3287.7267569055125</v>
      </c>
      <c r="R61" s="27">
        <f t="shared" ca="1" si="5"/>
        <v>2053.0454369656845</v>
      </c>
      <c r="S61" s="7"/>
      <c r="T61" s="28">
        <f t="shared" ca="1" si="6"/>
        <v>0.85070881144728572</v>
      </c>
      <c r="U61" s="27">
        <f t="shared" ca="1" si="7"/>
        <v>0.53182221076429503</v>
      </c>
      <c r="V61" s="7"/>
      <c r="W61" s="28">
        <f t="shared" ca="1" si="8"/>
        <v>0.84811293733283799</v>
      </c>
      <c r="X61" s="27">
        <f t="shared" ca="1" si="11"/>
        <v>230.18290412255431</v>
      </c>
      <c r="Y61" s="7"/>
      <c r="Z61" s="28">
        <f t="shared" si="12"/>
        <v>230.05800000000002</v>
      </c>
      <c r="AA61" s="27">
        <f t="shared" si="9"/>
        <v>4.015269570553115</v>
      </c>
      <c r="AB61" s="7"/>
      <c r="AC61" s="28">
        <f t="shared" ca="1" si="0"/>
        <v>0.12490412255428396</v>
      </c>
      <c r="AD61" s="27">
        <f t="shared" ca="1" si="10"/>
        <v>-3.8326942225864968E-2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11477</v>
      </c>
      <c r="D62" s="26">
        <v>14114</v>
      </c>
      <c r="E62" s="26">
        <v>15005</v>
      </c>
      <c r="F62" s="26">
        <v>12393</v>
      </c>
      <c r="G62" s="27"/>
      <c r="H62" s="7"/>
      <c r="I62" s="28">
        <f t="shared" si="1"/>
        <v>-3528</v>
      </c>
      <c r="J62" s="27">
        <f t="shared" si="1"/>
        <v>1721</v>
      </c>
      <c r="K62" s="7"/>
      <c r="L62" s="171">
        <f t="shared" si="2"/>
        <v>0.89660282600236318</v>
      </c>
      <c r="M62" s="27">
        <f t="shared" ca="1" si="3"/>
        <v>4.9122582665236501E-7</v>
      </c>
      <c r="N62" s="44"/>
      <c r="O62" s="44"/>
      <c r="P62" s="7"/>
      <c r="Q62" s="28">
        <f t="shared" ca="1" si="4"/>
        <v>-3470.7267569055125</v>
      </c>
      <c r="R62" s="27">
        <f t="shared" ca="1" si="5"/>
        <v>1709.0454369656843</v>
      </c>
      <c r="S62" s="7"/>
      <c r="T62" s="28">
        <f t="shared" ca="1" si="6"/>
        <v>0.89806059096115953</v>
      </c>
      <c r="U62" s="27">
        <f t="shared" ca="1" si="7"/>
        <v>0.44271222946095606</v>
      </c>
      <c r="V62" s="7"/>
      <c r="W62" s="28">
        <f t="shared" ca="1" si="8"/>
        <v>0.89590195095882663</v>
      </c>
      <c r="X62" s="27">
        <f t="shared" ca="1" si="11"/>
        <v>235.97690538066058</v>
      </c>
      <c r="Y62" s="7"/>
      <c r="Z62" s="28">
        <f t="shared" si="12"/>
        <v>235.8</v>
      </c>
      <c r="AA62" s="27">
        <f t="shared" si="9"/>
        <v>4.1154863762026288</v>
      </c>
      <c r="AB62" s="7"/>
      <c r="AC62" s="28">
        <f t="shared" ca="1" si="0"/>
        <v>0.17690538066057115</v>
      </c>
      <c r="AD62" s="27">
        <f t="shared" ca="1" si="10"/>
        <v>3.5672820078644918E-2</v>
      </c>
      <c r="AE62" s="7">
        <v>107</v>
      </c>
    </row>
    <row r="63" spans="1:31" s="26" customFormat="1" x14ac:dyDescent="0.25">
      <c r="A63" s="26">
        <v>43</v>
      </c>
      <c r="B63" s="26">
        <v>635</v>
      </c>
      <c r="C63" s="26">
        <v>11399</v>
      </c>
      <c r="D63" s="26">
        <v>13938</v>
      </c>
      <c r="E63" s="26">
        <v>15079</v>
      </c>
      <c r="F63" s="26">
        <v>12569</v>
      </c>
      <c r="G63" s="27"/>
      <c r="H63" s="7"/>
      <c r="I63" s="28">
        <f t="shared" si="1"/>
        <v>-3680</v>
      </c>
      <c r="J63" s="27">
        <f t="shared" si="1"/>
        <v>1369</v>
      </c>
      <c r="K63" s="7"/>
      <c r="L63" s="171">
        <f t="shared" si="2"/>
        <v>0.93682632206289718</v>
      </c>
      <c r="M63" s="27">
        <f t="shared" ca="1" si="3"/>
        <v>1.3147797828412539E-6</v>
      </c>
      <c r="N63" s="44"/>
      <c r="O63" s="44"/>
      <c r="P63" s="7"/>
      <c r="Q63" s="28">
        <f t="shared" ca="1" si="4"/>
        <v>-3622.7267569055125</v>
      </c>
      <c r="R63" s="27">
        <f t="shared" ca="1" si="5"/>
        <v>1357.0454369656843</v>
      </c>
      <c r="S63" s="7"/>
      <c r="T63" s="28">
        <f t="shared" ca="1" si="6"/>
        <v>0.93739103077596175</v>
      </c>
      <c r="U63" s="27">
        <f t="shared" ca="1" si="7"/>
        <v>0.35152992301102781</v>
      </c>
      <c r="V63" s="7"/>
      <c r="W63" s="28">
        <f t="shared" ca="1" si="8"/>
        <v>0.93567968359204368</v>
      </c>
      <c r="X63" s="27">
        <f t="shared" ca="1" si="11"/>
        <v>241.68236786775753</v>
      </c>
      <c r="Y63" s="7"/>
      <c r="Z63" s="28">
        <f t="shared" si="12"/>
        <v>241.51500000000001</v>
      </c>
      <c r="AA63" s="27">
        <f t="shared" si="9"/>
        <v>4.2152319429541052</v>
      </c>
      <c r="AB63" s="7"/>
      <c r="AC63" s="28">
        <f t="shared" ca="1" si="0"/>
        <v>0.16736786775751966</v>
      </c>
      <c r="AD63" s="27">
        <f t="shared" ca="1" si="10"/>
        <v>-1.451621248602919E-2</v>
      </c>
      <c r="AE63" s="7">
        <v>106</v>
      </c>
    </row>
    <row r="64" spans="1:31" s="26" customFormat="1" x14ac:dyDescent="0.25">
      <c r="A64" s="26">
        <v>44</v>
      </c>
      <c r="B64" s="26">
        <v>631</v>
      </c>
      <c r="C64" s="26">
        <v>11350</v>
      </c>
      <c r="D64" s="26">
        <v>13763</v>
      </c>
      <c r="E64" s="26">
        <v>15149</v>
      </c>
      <c r="F64" s="26">
        <v>12760</v>
      </c>
      <c r="G64" s="27"/>
      <c r="H64" s="7"/>
      <c r="I64" s="28">
        <f t="shared" si="1"/>
        <v>-3799</v>
      </c>
      <c r="J64" s="27">
        <f t="shared" si="1"/>
        <v>1003</v>
      </c>
      <c r="K64" s="7"/>
      <c r="L64" s="171">
        <f t="shared" si="2"/>
        <v>0.96756933149863789</v>
      </c>
      <c r="M64" s="27">
        <f t="shared" ca="1" si="3"/>
        <v>4.0080548845293064E-7</v>
      </c>
      <c r="N64" s="44"/>
      <c r="O64" s="44"/>
      <c r="P64" s="7"/>
      <c r="Q64" s="28">
        <f t="shared" ca="1" si="4"/>
        <v>-3741.7267569055125</v>
      </c>
      <c r="R64" s="27">
        <f t="shared" ca="1" si="5"/>
        <v>991.04543696568442</v>
      </c>
      <c r="S64" s="7"/>
      <c r="T64" s="28">
        <f t="shared" ca="1" si="6"/>
        <v>0.96818262510465569</v>
      </c>
      <c r="U64" s="27">
        <f t="shared" ca="1" si="7"/>
        <v>0.25672104755456837</v>
      </c>
      <c r="V64" s="7"/>
      <c r="W64" s="28">
        <f t="shared" ca="1" si="8"/>
        <v>0.96693623949232843</v>
      </c>
      <c r="X64" s="27">
        <f t="shared" ca="1" si="11"/>
        <v>247.40433973233337</v>
      </c>
      <c r="Y64" s="7"/>
      <c r="Z64" s="28">
        <f t="shared" si="12"/>
        <v>247.19400000000002</v>
      </c>
      <c r="AA64" s="27">
        <f t="shared" si="9"/>
        <v>4.3143491911748635</v>
      </c>
      <c r="AB64" s="7"/>
      <c r="AC64" s="28">
        <f t="shared" ca="1" si="0"/>
        <v>0.21033973233335246</v>
      </c>
      <c r="AD64" s="27">
        <f t="shared" ca="1" si="10"/>
        <v>-2.9048520315882342E-2</v>
      </c>
      <c r="AE64" s="7">
        <v>105</v>
      </c>
    </row>
    <row r="65" spans="1:31" s="26" customFormat="1" x14ac:dyDescent="0.25">
      <c r="A65" s="26">
        <v>45</v>
      </c>
      <c r="B65" s="26">
        <v>623</v>
      </c>
      <c r="C65" s="26">
        <v>11311</v>
      </c>
      <c r="D65" s="26">
        <v>13579</v>
      </c>
      <c r="E65" s="26">
        <v>15184</v>
      </c>
      <c r="F65" s="26">
        <v>12941</v>
      </c>
      <c r="G65" s="27"/>
      <c r="H65" s="7"/>
      <c r="I65" s="28">
        <f t="shared" si="1"/>
        <v>-3873</v>
      </c>
      <c r="J65" s="27">
        <f t="shared" si="1"/>
        <v>638</v>
      </c>
      <c r="K65" s="7"/>
      <c r="L65" s="171">
        <f t="shared" si="2"/>
        <v>0.98860287823437309</v>
      </c>
      <c r="M65" s="27">
        <f t="shared" ca="1" si="3"/>
        <v>4.2245549949103455E-6</v>
      </c>
      <c r="N65" s="44"/>
      <c r="O65" s="44"/>
      <c r="P65" s="7"/>
      <c r="Q65" s="28">
        <f t="shared" ca="1" si="4"/>
        <v>-3815.7267569055125</v>
      </c>
      <c r="R65" s="27">
        <f t="shared" ca="1" si="5"/>
        <v>626.04543696568442</v>
      </c>
      <c r="S65" s="7"/>
      <c r="T65" s="28">
        <f t="shared" ca="1" si="6"/>
        <v>0.98733033922502</v>
      </c>
      <c r="U65" s="27">
        <f t="shared" ca="1" si="7"/>
        <v>0.16217121274143256</v>
      </c>
      <c r="V65" s="7"/>
      <c r="W65" s="28">
        <f t="shared" ca="1" si="8"/>
        <v>0.98654750600654906</v>
      </c>
      <c r="X65" s="27">
        <f t="shared" ca="1" si="11"/>
        <v>252.93835952426912</v>
      </c>
      <c r="Y65" s="7"/>
      <c r="Z65" s="28">
        <f t="shared" si="12"/>
        <v>252.80100000000002</v>
      </c>
      <c r="AA65" s="27">
        <f t="shared" si="9"/>
        <v>4.4122098023341856</v>
      </c>
      <c r="AB65" s="7"/>
      <c r="AC65" s="28">
        <f t="shared" ca="1" si="0"/>
        <v>0.13735952426910103</v>
      </c>
      <c r="AD65" s="27">
        <f t="shared" ca="1" si="10"/>
        <v>7.2834417204006741E-2</v>
      </c>
      <c r="AE65" s="7">
        <v>104</v>
      </c>
    </row>
    <row r="66" spans="1:31" s="26" customFormat="1" x14ac:dyDescent="0.25">
      <c r="A66" s="26">
        <v>46</v>
      </c>
      <c r="B66" s="26">
        <v>626</v>
      </c>
      <c r="C66" s="26">
        <v>11294</v>
      </c>
      <c r="D66" s="26">
        <v>13401</v>
      </c>
      <c r="E66" s="26">
        <v>15215</v>
      </c>
      <c r="F66" s="26">
        <v>13139</v>
      </c>
      <c r="G66" s="27"/>
      <c r="H66" s="7"/>
      <c r="I66" s="28">
        <f t="shared" si="1"/>
        <v>-3921</v>
      </c>
      <c r="J66" s="27">
        <f t="shared" si="1"/>
        <v>262</v>
      </c>
      <c r="K66" s="7"/>
      <c r="L66" s="171">
        <f t="shared" si="2"/>
        <v>1.0002063408551709</v>
      </c>
      <c r="M66" s="27">
        <f t="shared" ca="1" si="3"/>
        <v>5.7951860854440446E-7</v>
      </c>
      <c r="N66" s="44"/>
      <c r="O66" s="44"/>
      <c r="P66" s="7"/>
      <c r="Q66" s="28">
        <f t="shared" ca="1" si="4"/>
        <v>-3863.7267569055125</v>
      </c>
      <c r="R66" s="27">
        <f t="shared" ca="1" si="5"/>
        <v>250.04543696568436</v>
      </c>
      <c r="S66" s="7"/>
      <c r="T66" s="28">
        <f t="shared" ca="1" si="6"/>
        <v>0.99975047811390494</v>
      </c>
      <c r="U66" s="27">
        <f t="shared" ca="1" si="7"/>
        <v>6.4771930851736492E-2</v>
      </c>
      <c r="V66" s="7"/>
      <c r="W66" s="28">
        <f t="shared" ca="1" si="8"/>
        <v>0.99944507965916496</v>
      </c>
      <c r="X66" s="27">
        <f t="shared" ca="1" si="11"/>
        <v>258.56526928152448</v>
      </c>
      <c r="Y66" s="7"/>
      <c r="Z66" s="28">
        <f t="shared" si="12"/>
        <v>258.435</v>
      </c>
      <c r="AA66" s="27">
        <f t="shared" si="9"/>
        <v>4.510541652391546</v>
      </c>
      <c r="AB66" s="7"/>
      <c r="AC66" s="28">
        <f t="shared" ca="1" si="0"/>
        <v>0.13026928152447681</v>
      </c>
      <c r="AD66" s="27">
        <f t="shared" ca="1" si="10"/>
        <v>8.6482579833955242E-3</v>
      </c>
      <c r="AE66" s="7">
        <v>103</v>
      </c>
    </row>
    <row r="67" spans="1:31" s="26" customFormat="1" x14ac:dyDescent="0.25">
      <c r="A67" s="26">
        <v>47</v>
      </c>
      <c r="B67" s="26">
        <v>603</v>
      </c>
      <c r="C67" s="26">
        <v>11287</v>
      </c>
      <c r="D67" s="26">
        <v>13208</v>
      </c>
      <c r="E67" s="26">
        <v>15215</v>
      </c>
      <c r="F67" s="26">
        <v>13316</v>
      </c>
      <c r="G67" s="27"/>
      <c r="H67" s="7"/>
      <c r="I67" s="28">
        <f t="shared" si="1"/>
        <v>-3928</v>
      </c>
      <c r="J67" s="27">
        <f t="shared" si="1"/>
        <v>-108</v>
      </c>
      <c r="K67" s="7"/>
      <c r="L67" s="171">
        <f t="shared" si="2"/>
        <v>1.0022440704439821</v>
      </c>
      <c r="M67" s="27">
        <f t="shared" ca="1" si="3"/>
        <v>2.6835446027935504E-7</v>
      </c>
      <c r="N67" s="44"/>
      <c r="O67" s="44"/>
      <c r="P67" s="7"/>
      <c r="Q67" s="28">
        <f t="shared" ca="1" si="4"/>
        <v>-3870.7267569055125</v>
      </c>
      <c r="R67" s="27">
        <f t="shared" ca="1" si="5"/>
        <v>-119.95456303431564</v>
      </c>
      <c r="S67" s="7"/>
      <c r="T67" s="28">
        <f t="shared" ca="1" si="6"/>
        <v>1.001561748368534</v>
      </c>
      <c r="U67" s="27">
        <f t="shared" ca="1" si="7"/>
        <v>-3.1073107178017621E-2</v>
      </c>
      <c r="V67" s="7"/>
      <c r="W67" s="28">
        <f t="shared" ca="1" si="8"/>
        <v>1.0017260410430024</v>
      </c>
      <c r="X67" s="27">
        <f t="shared" ca="1" si="11"/>
        <v>264.05002307432994</v>
      </c>
      <c r="Y67" s="7"/>
      <c r="Z67" s="28">
        <f t="shared" si="12"/>
        <v>263.86200000000002</v>
      </c>
      <c r="AA67" s="27">
        <f t="shared" si="9"/>
        <v>4.6052606708972785</v>
      </c>
      <c r="AB67" s="7"/>
      <c r="AC67" s="28">
        <f t="shared" ca="1" si="0"/>
        <v>0.18802307432991938</v>
      </c>
      <c r="AD67" s="27">
        <f t="shared" ca="1" si="10"/>
        <v>-8.190184600999828E-2</v>
      </c>
      <c r="AE67" s="7">
        <v>102</v>
      </c>
    </row>
    <row r="68" spans="1:31" s="26" customFormat="1" x14ac:dyDescent="0.25">
      <c r="A68" s="26">
        <v>48</v>
      </c>
      <c r="B68" s="26">
        <v>614</v>
      </c>
      <c r="C68" s="26">
        <v>11304</v>
      </c>
      <c r="D68" s="26">
        <v>13024</v>
      </c>
      <c r="E68" s="26">
        <v>15193</v>
      </c>
      <c r="F68" s="26">
        <v>13496</v>
      </c>
      <c r="G68" s="27"/>
      <c r="H68" s="7"/>
      <c r="I68" s="28">
        <f t="shared" si="1"/>
        <v>-3889</v>
      </c>
      <c r="J68" s="27">
        <f t="shared" si="1"/>
        <v>-472</v>
      </c>
      <c r="K68" s="7"/>
      <c r="L68" s="171">
        <f t="shared" si="2"/>
        <v>0.99508416169054281</v>
      </c>
      <c r="M68" s="27">
        <f t="shared" ca="1" si="3"/>
        <v>8.9254641654412515E-6</v>
      </c>
      <c r="N68" s="44"/>
      <c r="O68" s="44"/>
      <c r="P68" s="7"/>
      <c r="Q68" s="28">
        <f t="shared" ca="1" si="4"/>
        <v>-3831.7267569055125</v>
      </c>
      <c r="R68" s="27">
        <f t="shared" ca="1" si="5"/>
        <v>-483.95456303431564</v>
      </c>
      <c r="S68" s="7"/>
      <c r="T68" s="28">
        <f t="shared" ca="1" si="6"/>
        <v>0.99147038552131495</v>
      </c>
      <c r="U68" s="27">
        <f t="shared" ca="1" si="7"/>
        <v>-0.12536390134782976</v>
      </c>
      <c r="V68" s="7"/>
      <c r="W68" s="28">
        <f t="shared" ca="1" si="8"/>
        <v>0.99209661015702222</v>
      </c>
      <c r="X68" s="27">
        <f t="shared" ca="1" si="11"/>
        <v>269.47517578710472</v>
      </c>
      <c r="Y68" s="7"/>
      <c r="Z68" s="28">
        <f t="shared" si="12"/>
        <v>269.38800000000003</v>
      </c>
      <c r="AA68" s="27">
        <f t="shared" si="9"/>
        <v>4.7017075653624847</v>
      </c>
      <c r="AB68" s="7"/>
      <c r="AC68" s="28">
        <f t="shared" ca="1" si="0"/>
        <v>8.7175787104683877E-2</v>
      </c>
      <c r="AD68" s="27">
        <f t="shared" ca="1" si="10"/>
        <v>9.2909503257715187E-2</v>
      </c>
      <c r="AE68" s="7">
        <v>101</v>
      </c>
    </row>
    <row r="69" spans="1:31" s="26" customFormat="1" x14ac:dyDescent="0.25">
      <c r="A69" s="26">
        <v>49</v>
      </c>
      <c r="B69" s="26">
        <v>635</v>
      </c>
      <c r="C69" s="26">
        <v>11337</v>
      </c>
      <c r="D69" s="26">
        <v>12836</v>
      </c>
      <c r="E69" s="26">
        <v>15163</v>
      </c>
      <c r="F69" s="26">
        <v>13686</v>
      </c>
      <c r="G69" s="27"/>
      <c r="H69" s="7"/>
      <c r="I69" s="28">
        <f t="shared" si="1"/>
        <v>-3826</v>
      </c>
      <c r="J69" s="27">
        <f t="shared" si="1"/>
        <v>-850</v>
      </c>
      <c r="K69" s="7"/>
      <c r="L69" s="171">
        <f t="shared" si="2"/>
        <v>0.9779491693820479</v>
      </c>
      <c r="M69" s="27">
        <f t="shared" ca="1" si="3"/>
        <v>2.8034909268954653E-6</v>
      </c>
      <c r="N69" s="44"/>
      <c r="O69" s="44"/>
      <c r="P69" s="7"/>
      <c r="Q69" s="28">
        <f t="shared" ca="1" si="4"/>
        <v>-3768.7267569055125</v>
      </c>
      <c r="R69" s="27">
        <f t="shared" ca="1" si="5"/>
        <v>-861.95456303431558</v>
      </c>
      <c r="S69" s="7"/>
      <c r="T69" s="28">
        <f t="shared" ca="1" si="6"/>
        <v>0.97516895322965347</v>
      </c>
      <c r="U69" s="27">
        <f t="shared" ca="1" si="7"/>
        <v>-0.22328126452417316</v>
      </c>
      <c r="V69" s="7"/>
      <c r="W69" s="28">
        <f t="shared" ca="1" si="8"/>
        <v>0.97627480653998067</v>
      </c>
      <c r="X69" s="27">
        <f t="shared" ca="1" si="11"/>
        <v>275.15570723269047</v>
      </c>
      <c r="Y69" s="7"/>
      <c r="Z69" s="28">
        <f t="shared" si="12"/>
        <v>275.10300000000001</v>
      </c>
      <c r="AA69" s="27">
        <f t="shared" si="9"/>
        <v>4.8014531321139611</v>
      </c>
      <c r="AB69" s="7"/>
      <c r="AC69" s="28">
        <f t="shared" ca="1" si="0"/>
        <v>5.2707232690465844E-2</v>
      </c>
      <c r="AD69" s="27">
        <f t="shared" ca="1" si="10"/>
        <v>7.3612674054288618E-3</v>
      </c>
      <c r="AE69" s="7">
        <v>100</v>
      </c>
    </row>
    <row r="70" spans="1:31" s="26" customFormat="1" x14ac:dyDescent="0.25">
      <c r="A70" s="26">
        <v>50</v>
      </c>
      <c r="B70" s="26">
        <v>638</v>
      </c>
      <c r="C70" s="26">
        <v>11398</v>
      </c>
      <c r="D70" s="26">
        <v>12658</v>
      </c>
      <c r="E70" s="26">
        <v>15122</v>
      </c>
      <c r="F70" s="26">
        <v>13885</v>
      </c>
      <c r="G70" s="27"/>
      <c r="H70" s="7"/>
      <c r="I70" s="28">
        <f t="shared" si="1"/>
        <v>-3724</v>
      </c>
      <c r="J70" s="27">
        <f t="shared" si="1"/>
        <v>-1227</v>
      </c>
      <c r="K70" s="7"/>
      <c r="L70" s="171">
        <f t="shared" si="2"/>
        <v>0.95094008116043816</v>
      </c>
      <c r="M70" s="27">
        <f t="shared" ca="1" si="3"/>
        <v>3.3620471023761275E-7</v>
      </c>
      <c r="N70" s="44"/>
      <c r="O70" s="44"/>
      <c r="P70" s="7"/>
      <c r="Q70" s="28">
        <f t="shared" ca="1" si="4"/>
        <v>-3666.7267569055125</v>
      </c>
      <c r="R70" s="27">
        <f t="shared" ca="1" si="5"/>
        <v>-1238.9545630343157</v>
      </c>
      <c r="S70" s="7"/>
      <c r="T70" s="28">
        <f t="shared" ca="1" si="6"/>
        <v>0.94877615809077298</v>
      </c>
      <c r="U70" s="27">
        <f t="shared" ca="1" si="7"/>
        <v>-0.32093958705719289</v>
      </c>
      <c r="V70" s="7"/>
      <c r="W70" s="28">
        <f t="shared" ca="1" si="8"/>
        <v>0.95036024953812215</v>
      </c>
      <c r="X70" s="27">
        <f t="shared" ca="1" si="11"/>
        <v>280.93328666471211</v>
      </c>
      <c r="Y70" s="7"/>
      <c r="Z70" s="28">
        <f t="shared" si="12"/>
        <v>280.84500000000003</v>
      </c>
      <c r="AA70" s="27">
        <f t="shared" si="9"/>
        <v>4.9016699377634758</v>
      </c>
      <c r="AB70" s="7"/>
      <c r="AC70" s="28">
        <f t="shared" ca="1" si="0"/>
        <v>8.8286664712086349E-2</v>
      </c>
      <c r="AD70" s="27">
        <f t="shared" ca="1" si="10"/>
        <v>4.6868004419650333E-2</v>
      </c>
      <c r="AE70" s="7">
        <v>99</v>
      </c>
    </row>
    <row r="71" spans="1:31" s="26" customFormat="1" x14ac:dyDescent="0.25">
      <c r="A71" s="26">
        <v>51</v>
      </c>
      <c r="B71" s="26">
        <v>630</v>
      </c>
      <c r="C71" s="26">
        <v>11460</v>
      </c>
      <c r="D71" s="26">
        <v>12472</v>
      </c>
      <c r="E71" s="26">
        <v>15037</v>
      </c>
      <c r="F71" s="26">
        <v>14051</v>
      </c>
      <c r="G71" s="27"/>
      <c r="H71" s="7"/>
      <c r="I71" s="28">
        <f t="shared" si="1"/>
        <v>-3577</v>
      </c>
      <c r="J71" s="27">
        <f t="shared" si="1"/>
        <v>-1579</v>
      </c>
      <c r="K71" s="7"/>
      <c r="L71" s="171">
        <f t="shared" si="2"/>
        <v>0.91490159716599007</v>
      </c>
      <c r="M71" s="27">
        <f t="shared" ca="1" si="3"/>
        <v>4.5439703344806109E-6</v>
      </c>
      <c r="N71" s="44"/>
      <c r="O71" s="44"/>
      <c r="P71" s="7"/>
      <c r="Q71" s="28">
        <f t="shared" ca="1" si="4"/>
        <v>-3519.7267569055125</v>
      </c>
      <c r="R71" s="27">
        <f t="shared" ca="1" si="5"/>
        <v>-1590.9545630343157</v>
      </c>
      <c r="S71" s="7"/>
      <c r="T71" s="28">
        <f t="shared" ca="1" si="6"/>
        <v>0.91073948274356287</v>
      </c>
      <c r="U71" s="27">
        <f t="shared" ca="1" si="7"/>
        <v>-0.41212189350712114</v>
      </c>
      <c r="V71" s="7"/>
      <c r="W71" s="28">
        <f t="shared" ca="1" si="8"/>
        <v>0.91276993810917995</v>
      </c>
      <c r="X71" s="27">
        <f t="shared" ca="1" si="11"/>
        <v>286.57280532415984</v>
      </c>
      <c r="Y71" s="7"/>
      <c r="Z71" s="28">
        <f t="shared" si="12"/>
        <v>286.51500000000004</v>
      </c>
      <c r="AA71" s="27">
        <f t="shared" si="9"/>
        <v>5.0006301063515535</v>
      </c>
      <c r="AB71" s="7"/>
      <c r="AC71" s="28">
        <f t="shared" ca="1" si="0"/>
        <v>5.780532415980133E-2</v>
      </c>
      <c r="AD71" s="27">
        <f t="shared" ca="1" si="10"/>
        <v>-2.5701465628287679E-2</v>
      </c>
      <c r="AE71" s="7">
        <v>98</v>
      </c>
    </row>
    <row r="72" spans="1:31" s="26" customFormat="1" x14ac:dyDescent="0.25">
      <c r="A72" s="26">
        <v>52</v>
      </c>
      <c r="B72" s="26">
        <v>637</v>
      </c>
      <c r="C72" s="26">
        <v>11539</v>
      </c>
      <c r="D72" s="26">
        <v>12291</v>
      </c>
      <c r="E72" s="26">
        <v>14937</v>
      </c>
      <c r="F72" s="26">
        <v>14206</v>
      </c>
      <c r="G72" s="27"/>
      <c r="H72" s="7"/>
      <c r="I72" s="28">
        <f t="shared" si="1"/>
        <v>-3398</v>
      </c>
      <c r="J72" s="27">
        <f t="shared" si="1"/>
        <v>-1915</v>
      </c>
      <c r="K72" s="7"/>
      <c r="L72" s="171">
        <f t="shared" si="2"/>
        <v>0.86935940455186589</v>
      </c>
      <c r="M72" s="27">
        <f t="shared" ca="1" si="3"/>
        <v>6.1517884102567647E-6</v>
      </c>
      <c r="N72" s="44"/>
      <c r="O72" s="44"/>
      <c r="P72" s="7"/>
      <c r="Q72" s="28">
        <f t="shared" ca="1" si="4"/>
        <v>-3340.7267569055125</v>
      </c>
      <c r="R72" s="27">
        <f t="shared" ca="1" si="5"/>
        <v>-1926.9545630343157</v>
      </c>
      <c r="S72" s="7"/>
      <c r="T72" s="28">
        <f t="shared" ca="1" si="6"/>
        <v>0.86442271480376276</v>
      </c>
      <c r="U72" s="27">
        <f t="shared" ca="1" si="7"/>
        <v>-0.49915954966387083</v>
      </c>
      <c r="V72" s="7"/>
      <c r="W72" s="28">
        <f t="shared" ca="1" si="8"/>
        <v>0.86687912464623895</v>
      </c>
      <c r="X72" s="27">
        <f t="shared" ca="1" si="11"/>
        <v>292.20716359231983</v>
      </c>
      <c r="Y72" s="7"/>
      <c r="Z72" s="28">
        <f t="shared" si="12"/>
        <v>292.24800000000005</v>
      </c>
      <c r="AA72" s="27">
        <f t="shared" si="9"/>
        <v>5.1006898323683885</v>
      </c>
      <c r="AB72" s="7"/>
      <c r="AC72" s="28">
        <f t="shared" ca="1" si="0"/>
        <v>-4.0836407680217235E-2</v>
      </c>
      <c r="AD72" s="27">
        <f t="shared" ca="1" si="10"/>
        <v>1.0925314834366873E-2</v>
      </c>
      <c r="AE72" s="7">
        <v>97</v>
      </c>
    </row>
    <row r="73" spans="1:31" s="26" customFormat="1" x14ac:dyDescent="0.25">
      <c r="A73" s="26">
        <v>53</v>
      </c>
      <c r="B73" s="26">
        <v>637</v>
      </c>
      <c r="C73" s="26">
        <v>11656</v>
      </c>
      <c r="D73" s="26">
        <v>12140</v>
      </c>
      <c r="E73" s="26">
        <v>14849</v>
      </c>
      <c r="F73" s="26">
        <v>14391</v>
      </c>
      <c r="G73" s="27"/>
      <c r="H73" s="7"/>
      <c r="I73" s="28">
        <f t="shared" si="1"/>
        <v>-3193</v>
      </c>
      <c r="J73" s="27">
        <f t="shared" si="1"/>
        <v>-2251</v>
      </c>
      <c r="K73" s="7"/>
      <c r="L73" s="171">
        <f t="shared" si="2"/>
        <v>0.8151178814048009</v>
      </c>
      <c r="M73" s="27">
        <f t="shared" ca="1" si="3"/>
        <v>7.3483680409889357E-7</v>
      </c>
      <c r="N73" s="44"/>
      <c r="O73" s="44"/>
      <c r="P73" s="7"/>
      <c r="Q73" s="28">
        <f t="shared" ca="1" si="4"/>
        <v>-3135.7267569055125</v>
      </c>
      <c r="R73" s="27">
        <f t="shared" ca="1" si="5"/>
        <v>-2262.9545630343155</v>
      </c>
      <c r="S73" s="7"/>
      <c r="T73" s="28">
        <f t="shared" ca="1" si="6"/>
        <v>0.81137837163248339</v>
      </c>
      <c r="U73" s="27">
        <f t="shared" ca="1" si="7"/>
        <v>-0.5861972058206204</v>
      </c>
      <c r="V73" s="7"/>
      <c r="W73" s="28">
        <f t="shared" ca="1" si="8"/>
        <v>0.81426065517789292</v>
      </c>
      <c r="X73" s="27">
        <f t="shared" ca="1" si="11"/>
        <v>298.02392417064505</v>
      </c>
      <c r="Y73" s="7"/>
      <c r="Z73" s="28">
        <f t="shared" si="12"/>
        <v>297.98100000000005</v>
      </c>
      <c r="AA73" s="27">
        <f t="shared" si="9"/>
        <v>5.2007495583852243</v>
      </c>
      <c r="AB73" s="7"/>
      <c r="AC73" s="28">
        <f t="shared" ca="1" si="0"/>
        <v>4.2924170644994319E-2</v>
      </c>
      <c r="AD73" s="27">
        <f t="shared" ca="1" si="10"/>
        <v>4.5152472730478621E-3</v>
      </c>
      <c r="AE73" s="7">
        <v>96</v>
      </c>
    </row>
    <row r="74" spans="1:31" s="26" customFormat="1" x14ac:dyDescent="0.25">
      <c r="A74" s="26">
        <v>54</v>
      </c>
      <c r="B74" s="26">
        <v>608</v>
      </c>
      <c r="C74" s="26">
        <v>11776</v>
      </c>
      <c r="D74" s="26">
        <v>11998</v>
      </c>
      <c r="E74" s="26">
        <v>14741</v>
      </c>
      <c r="F74" s="26">
        <v>14534</v>
      </c>
      <c r="G74" s="27"/>
      <c r="H74" s="7"/>
      <c r="I74" s="28">
        <f t="shared" si="1"/>
        <v>-2965</v>
      </c>
      <c r="J74" s="27">
        <f t="shared" si="1"/>
        <v>-2536</v>
      </c>
      <c r="K74" s="7"/>
      <c r="L74" s="171">
        <f t="shared" si="2"/>
        <v>0.75572913298379008</v>
      </c>
      <c r="M74" s="27">
        <f t="shared" ca="1" si="3"/>
        <v>1.0624144586298239E-8</v>
      </c>
      <c r="N74" s="44"/>
      <c r="O74" s="44"/>
      <c r="P74" s="7"/>
      <c r="Q74" s="28">
        <f t="shared" ca="1" si="4"/>
        <v>-2907.7267569055125</v>
      </c>
      <c r="R74" s="27">
        <f t="shared" ca="1" si="5"/>
        <v>-2547.9545630343155</v>
      </c>
      <c r="S74" s="7"/>
      <c r="T74" s="28">
        <f t="shared" ca="1" si="6"/>
        <v>0.75238271191027994</v>
      </c>
      <c r="U74" s="27">
        <f t="shared" ca="1" si="7"/>
        <v>-0.66002378916786353</v>
      </c>
      <c r="V74" s="7"/>
      <c r="W74" s="28">
        <f t="shared" ca="1" si="8"/>
        <v>0.75562605949259909</v>
      </c>
      <c r="X74" s="27">
        <f t="shared" ca="1" si="11"/>
        <v>303.40984564820519</v>
      </c>
      <c r="Y74" s="7"/>
      <c r="Z74" s="28">
        <f t="shared" si="12"/>
        <v>303.45300000000003</v>
      </c>
      <c r="AA74" s="27">
        <f t="shared" si="9"/>
        <v>5.2962539750543529</v>
      </c>
      <c r="AB74" s="7"/>
      <c r="AC74" s="28">
        <f t="shared" ca="1" si="0"/>
        <v>-4.315435179483984E-2</v>
      </c>
      <c r="AD74" s="27">
        <f t="shared" ca="1" si="10"/>
        <v>0.10296013376245128</v>
      </c>
      <c r="AE74" s="7">
        <v>95</v>
      </c>
    </row>
    <row r="75" spans="1:31" s="26" customFormat="1" x14ac:dyDescent="0.25">
      <c r="A75" s="26">
        <v>55</v>
      </c>
      <c r="B75" s="26">
        <v>607</v>
      </c>
      <c r="C75" s="26">
        <v>11902</v>
      </c>
      <c r="D75" s="26">
        <v>11862</v>
      </c>
      <c r="E75" s="26">
        <v>14602</v>
      </c>
      <c r="F75" s="26">
        <v>14660</v>
      </c>
      <c r="G75" s="27"/>
      <c r="H75" s="7"/>
      <c r="I75" s="28">
        <f t="shared" si="1"/>
        <v>-2700</v>
      </c>
      <c r="J75" s="27">
        <f t="shared" si="1"/>
        <v>-2798</v>
      </c>
      <c r="K75" s="7"/>
      <c r="L75" s="171">
        <f t="shared" si="2"/>
        <v>0.68956469645155727</v>
      </c>
      <c r="M75" s="27">
        <f t="shared" ca="1" si="3"/>
        <v>4.7367183365919188E-6</v>
      </c>
      <c r="N75" s="44"/>
      <c r="O75" s="44"/>
      <c r="P75" s="7"/>
      <c r="Q75" s="28">
        <f t="shared" ca="1" si="4"/>
        <v>-2642.7267569055125</v>
      </c>
      <c r="R75" s="27">
        <f t="shared" ca="1" si="5"/>
        <v>-2809.9545630343155</v>
      </c>
      <c r="S75" s="7"/>
      <c r="T75" s="28">
        <f t="shared" ca="1" si="6"/>
        <v>0.68381319512789429</v>
      </c>
      <c r="U75" s="27">
        <f t="shared" ca="1" si="7"/>
        <v>-0.7278924377186623</v>
      </c>
      <c r="V75" s="7"/>
      <c r="W75" s="28">
        <f t="shared" ca="1" si="8"/>
        <v>0.68738829613530295</v>
      </c>
      <c r="X75" s="27">
        <f t="shared" ca="1" si="11"/>
        <v>308.9126120152564</v>
      </c>
      <c r="Y75" s="7"/>
      <c r="Z75" s="28">
        <f t="shared" si="12"/>
        <v>308.91600000000005</v>
      </c>
      <c r="AA75" s="27">
        <f t="shared" si="9"/>
        <v>5.3916013120908035</v>
      </c>
      <c r="AB75" s="7"/>
      <c r="AC75" s="28">
        <f t="shared" ca="1" si="0"/>
        <v>-3.3879847436537602E-3</v>
      </c>
      <c r="AD75" s="27">
        <f t="shared" ca="1" si="10"/>
        <v>2.7509259310249945E-2</v>
      </c>
      <c r="AE75" s="7">
        <v>94</v>
      </c>
    </row>
    <row r="76" spans="1:31" s="26" customFormat="1" x14ac:dyDescent="0.25">
      <c r="A76" s="26">
        <v>56</v>
      </c>
      <c r="B76" s="26">
        <v>625</v>
      </c>
      <c r="C76" s="26">
        <v>12053</v>
      </c>
      <c r="D76" s="26">
        <v>11750</v>
      </c>
      <c r="E76" s="26">
        <v>14474</v>
      </c>
      <c r="F76" s="26">
        <v>14803</v>
      </c>
      <c r="G76" s="27"/>
      <c r="H76" s="7"/>
      <c r="I76" s="28">
        <f t="shared" si="1"/>
        <v>-2421</v>
      </c>
      <c r="J76" s="27">
        <f t="shared" si="1"/>
        <v>-3053</v>
      </c>
      <c r="K76" s="7"/>
      <c r="L76" s="171">
        <f t="shared" si="2"/>
        <v>0.614897149243673</v>
      </c>
      <c r="M76" s="27">
        <f t="shared" ca="1" si="3"/>
        <v>3.867768921216887E-7</v>
      </c>
      <c r="N76" s="44"/>
      <c r="O76" s="44"/>
      <c r="P76" s="7"/>
      <c r="Q76" s="28">
        <f t="shared" ca="1" si="4"/>
        <v>-2363.7267569055125</v>
      </c>
      <c r="R76" s="27">
        <f t="shared" ca="1" si="5"/>
        <v>-3064.9545630343155</v>
      </c>
      <c r="S76" s="7"/>
      <c r="T76" s="28">
        <f t="shared" ca="1" si="6"/>
        <v>0.61162113783625061</v>
      </c>
      <c r="U76" s="27">
        <f t="shared" ca="1" si="7"/>
        <v>-0.79394780176619562</v>
      </c>
      <c r="V76" s="7"/>
      <c r="W76" s="28">
        <f t="shared" ca="1" si="8"/>
        <v>0.61551906313813243</v>
      </c>
      <c r="X76" s="27">
        <f t="shared" ca="1" si="11"/>
        <v>314.48817320926037</v>
      </c>
      <c r="Y76" s="7"/>
      <c r="Z76" s="28">
        <f t="shared" si="12"/>
        <v>314.54100000000005</v>
      </c>
      <c r="AA76" s="27">
        <f t="shared" si="9"/>
        <v>5.4897760825154851</v>
      </c>
      <c r="AB76" s="7"/>
      <c r="AC76" s="28">
        <f t="shared" ca="1" si="0"/>
        <v>-5.2826790739686658E-2</v>
      </c>
      <c r="AD76" s="27">
        <f t="shared" ca="1" si="10"/>
        <v>8.5076030141181036E-2</v>
      </c>
      <c r="AE76" s="7">
        <v>93</v>
      </c>
    </row>
    <row r="77" spans="1:31" s="26" customFormat="1" x14ac:dyDescent="0.25">
      <c r="A77" s="26">
        <v>57</v>
      </c>
      <c r="B77" s="26">
        <v>632</v>
      </c>
      <c r="C77" s="26">
        <v>12211</v>
      </c>
      <c r="D77" s="26">
        <v>11632</v>
      </c>
      <c r="E77" s="26">
        <v>14313</v>
      </c>
      <c r="F77" s="26">
        <v>14908</v>
      </c>
      <c r="G77" s="27"/>
      <c r="H77" s="7"/>
      <c r="I77" s="28">
        <f t="shared" si="1"/>
        <v>-2102</v>
      </c>
      <c r="J77" s="27">
        <f t="shared" si="1"/>
        <v>-3276</v>
      </c>
      <c r="K77" s="7"/>
      <c r="L77" s="171">
        <f t="shared" si="2"/>
        <v>0.53337245194608007</v>
      </c>
      <c r="M77" s="27">
        <f t="shared" ca="1" si="3"/>
        <v>1.2878134393439357E-8</v>
      </c>
      <c r="N77" s="44"/>
      <c r="O77" s="44"/>
      <c r="P77" s="7"/>
      <c r="Q77" s="28">
        <f t="shared" ca="1" si="4"/>
        <v>-2044.7267569055123</v>
      </c>
      <c r="R77" s="27">
        <f t="shared" ca="1" si="5"/>
        <v>-3287.9545630343155</v>
      </c>
      <c r="S77" s="7"/>
      <c r="T77" s="28">
        <f t="shared" ca="1" si="6"/>
        <v>0.5290789648038694</v>
      </c>
      <c r="U77" s="27">
        <f t="shared" ca="1" si="7"/>
        <v>-0.85171386522737169</v>
      </c>
      <c r="V77" s="7"/>
      <c r="W77" s="28">
        <f t="shared" ca="1" si="8"/>
        <v>0.53325897007795375</v>
      </c>
      <c r="X77" s="27">
        <f t="shared" ca="1" si="11"/>
        <v>320.22257574367825</v>
      </c>
      <c r="Y77" s="7"/>
      <c r="Z77" s="28">
        <f t="shared" si="12"/>
        <v>320.22900000000004</v>
      </c>
      <c r="AA77" s="27">
        <f t="shared" si="9"/>
        <v>5.5890504103689223</v>
      </c>
      <c r="AB77" s="7"/>
      <c r="AC77" s="28">
        <f t="shared" ca="1" si="0"/>
        <v>-6.4242563217931092E-3</v>
      </c>
      <c r="AD77" s="27">
        <f t="shared" ca="1" si="10"/>
        <v>-1.5317886404830006E-2</v>
      </c>
      <c r="AE77" s="7">
        <v>92</v>
      </c>
    </row>
    <row r="78" spans="1:31" s="26" customFormat="1" x14ac:dyDescent="0.25">
      <c r="A78" s="26">
        <v>58</v>
      </c>
      <c r="B78" s="26">
        <v>630</v>
      </c>
      <c r="C78" s="26">
        <v>12363</v>
      </c>
      <c r="D78" s="26">
        <v>11526</v>
      </c>
      <c r="E78" s="26">
        <v>14129</v>
      </c>
      <c r="F78" s="26">
        <v>14987</v>
      </c>
      <c r="G78" s="27"/>
      <c r="H78" s="7"/>
      <c r="I78" s="28">
        <f t="shared" si="1"/>
        <v>-1766</v>
      </c>
      <c r="J78" s="27">
        <f t="shared" si="1"/>
        <v>-3461</v>
      </c>
      <c r="K78" s="7"/>
      <c r="L78" s="171">
        <f t="shared" si="2"/>
        <v>0.44687550584443714</v>
      </c>
      <c r="M78" s="27">
        <f t="shared" ca="1" si="3"/>
        <v>1.0479279005989992E-7</v>
      </c>
      <c r="N78" s="44"/>
      <c r="O78" s="44"/>
      <c r="P78" s="7"/>
      <c r="Q78" s="28">
        <f t="shared" ca="1" si="4"/>
        <v>-1708.7267569055123</v>
      </c>
      <c r="R78" s="27">
        <f t="shared" ca="1" si="5"/>
        <v>-3472.9545630343155</v>
      </c>
      <c r="S78" s="7"/>
      <c r="T78" s="28">
        <f t="shared" ca="1" si="6"/>
        <v>0.44213799258167485</v>
      </c>
      <c r="U78" s="27">
        <f t="shared" ca="1" si="7"/>
        <v>-0.89963638424224879</v>
      </c>
      <c r="V78" s="7"/>
      <c r="W78" s="28">
        <f t="shared" ca="1" si="8"/>
        <v>0.44655178869929357</v>
      </c>
      <c r="X78" s="27">
        <f t="shared" ca="1" si="11"/>
        <v>325.87491677148682</v>
      </c>
      <c r="Y78" s="7"/>
      <c r="Z78" s="28">
        <f t="shared" si="12"/>
        <v>325.89900000000006</v>
      </c>
      <c r="AA78" s="27">
        <f t="shared" si="9"/>
        <v>5.6880105789570008</v>
      </c>
      <c r="AB78" s="7"/>
      <c r="AC78" s="28">
        <f t="shared" ca="1" si="0"/>
        <v>-2.4083228513234189E-2</v>
      </c>
      <c r="AD78" s="27">
        <f t="shared" ca="1" si="10"/>
        <v>2.2835012716427627E-2</v>
      </c>
      <c r="AE78" s="7">
        <v>91</v>
      </c>
    </row>
    <row r="79" spans="1:31" s="26" customFormat="1" x14ac:dyDescent="0.25">
      <c r="A79" s="26">
        <v>59</v>
      </c>
      <c r="B79" s="26">
        <v>646</v>
      </c>
      <c r="C79" s="26">
        <v>12550</v>
      </c>
      <c r="D79" s="26">
        <v>11454</v>
      </c>
      <c r="E79" s="26">
        <v>13958</v>
      </c>
      <c r="F79" s="26">
        <v>15077</v>
      </c>
      <c r="G79" s="27"/>
      <c r="H79" s="7"/>
      <c r="I79" s="28">
        <f t="shared" si="1"/>
        <v>-1408</v>
      </c>
      <c r="J79" s="27">
        <f t="shared" si="1"/>
        <v>-3623</v>
      </c>
      <c r="K79" s="7"/>
      <c r="L79" s="171">
        <f t="shared" si="2"/>
        <v>0.35364692697501326</v>
      </c>
      <c r="M79" s="27">
        <f t="shared" ca="1" si="3"/>
        <v>2.2643576995707969E-7</v>
      </c>
      <c r="N79" s="44"/>
      <c r="O79" s="44"/>
      <c r="P79" s="7"/>
      <c r="Q79" s="28">
        <f t="shared" ca="1" si="4"/>
        <v>-1350.7267569055123</v>
      </c>
      <c r="R79" s="27">
        <f t="shared" ca="1" si="5"/>
        <v>-3634.9545630343155</v>
      </c>
      <c r="S79" s="7"/>
      <c r="T79" s="28">
        <f t="shared" ca="1" si="6"/>
        <v>0.3495044567020747</v>
      </c>
      <c r="U79" s="27">
        <f t="shared" ca="1" si="7"/>
        <v>-0.94160096846068164</v>
      </c>
      <c r="V79" s="7"/>
      <c r="W79" s="28">
        <f t="shared" ca="1" si="8"/>
        <v>0.35412277965174954</v>
      </c>
      <c r="X79" s="27">
        <f t="shared" ca="1" si="11"/>
        <v>331.6627336192746</v>
      </c>
      <c r="Y79" s="7"/>
      <c r="Z79" s="28">
        <f t="shared" si="12"/>
        <v>331.71300000000008</v>
      </c>
      <c r="AA79" s="27">
        <f t="shared" si="9"/>
        <v>5.7894840216679517</v>
      </c>
      <c r="AB79" s="7"/>
      <c r="AC79" s="28">
        <f t="shared" ca="1" si="0"/>
        <v>-5.0266380725474846E-2</v>
      </c>
      <c r="AD79" s="27">
        <f t="shared" ca="1" si="10"/>
        <v>1.6899410021153471E-2</v>
      </c>
      <c r="AE79" s="7">
        <v>90</v>
      </c>
    </row>
    <row r="80" spans="1:31" s="26" customFormat="1" x14ac:dyDescent="0.25">
      <c r="A80" s="26">
        <v>60</v>
      </c>
      <c r="B80" s="26">
        <v>632</v>
      </c>
      <c r="C80" s="26">
        <v>12738</v>
      </c>
      <c r="D80" s="26">
        <v>11397</v>
      </c>
      <c r="E80" s="26">
        <v>13776</v>
      </c>
      <c r="F80" s="26">
        <v>15135</v>
      </c>
      <c r="G80" s="27"/>
      <c r="H80" s="7"/>
      <c r="I80" s="28">
        <f t="shared" si="1"/>
        <v>-1038</v>
      </c>
      <c r="J80" s="27">
        <f t="shared" si="1"/>
        <v>-3738</v>
      </c>
      <c r="K80" s="7"/>
      <c r="L80" s="171">
        <f t="shared" si="2"/>
        <v>0.25890926143868509</v>
      </c>
      <c r="M80" s="27">
        <f t="shared" ca="1" si="3"/>
        <v>1.4456994212211145E-7</v>
      </c>
      <c r="N80" s="44"/>
      <c r="O80" s="44"/>
      <c r="P80" s="7"/>
      <c r="Q80" s="28">
        <f t="shared" ca="1" si="4"/>
        <v>-980.72675690551227</v>
      </c>
      <c r="R80" s="27">
        <f t="shared" ca="1" si="5"/>
        <v>-3749.9545630343155</v>
      </c>
      <c r="S80" s="7"/>
      <c r="T80" s="28">
        <f t="shared" ca="1" si="6"/>
        <v>0.2537658861002533</v>
      </c>
      <c r="U80" s="27">
        <f t="shared" ca="1" si="7"/>
        <v>-0.97139064244290252</v>
      </c>
      <c r="V80" s="7"/>
      <c r="W80" s="28">
        <f t="shared" ca="1" si="8"/>
        <v>0.25852903789638121</v>
      </c>
      <c r="X80" s="27">
        <f t="shared" ca="1" si="11"/>
        <v>337.36988895458398</v>
      </c>
      <c r="Y80" s="7"/>
      <c r="Z80" s="28">
        <f t="shared" si="12"/>
        <v>337.40100000000007</v>
      </c>
      <c r="AA80" s="27">
        <f t="shared" si="9"/>
        <v>5.8887583495213889</v>
      </c>
      <c r="AB80" s="7"/>
      <c r="AC80" s="28">
        <f t="shared" ca="1" si="0"/>
        <v>-3.1111045416082561E-2</v>
      </c>
      <c r="AD80" s="27">
        <f t="shared" ca="1" si="10"/>
        <v>-4.4786622916603847E-3</v>
      </c>
      <c r="AE80" s="7">
        <v>89</v>
      </c>
    </row>
    <row r="81" spans="1:31" s="26" customFormat="1" x14ac:dyDescent="0.25">
      <c r="A81" s="26">
        <v>61</v>
      </c>
      <c r="B81" s="26">
        <v>623</v>
      </c>
      <c r="C81" s="26">
        <v>12913</v>
      </c>
      <c r="D81" s="26">
        <v>11348</v>
      </c>
      <c r="E81" s="26">
        <v>13583</v>
      </c>
      <c r="F81" s="26">
        <v>15173</v>
      </c>
      <c r="G81" s="27"/>
      <c r="H81" s="7"/>
      <c r="I81" s="28">
        <f t="shared" si="1"/>
        <v>-670</v>
      </c>
      <c r="J81" s="27">
        <f t="shared" si="1"/>
        <v>-3825</v>
      </c>
      <c r="K81" s="7"/>
      <c r="L81" s="171">
        <f t="shared" si="2"/>
        <v>0.16301943948993639</v>
      </c>
      <c r="M81" s="27">
        <f t="shared" ca="1" si="3"/>
        <v>1.5826560873440531E-7</v>
      </c>
      <c r="N81" s="44"/>
      <c r="O81" s="44"/>
      <c r="P81" s="7"/>
      <c r="Q81" s="28">
        <f t="shared" ca="1" si="4"/>
        <v>-612.72675690551227</v>
      </c>
      <c r="R81" s="27">
        <f t="shared" ca="1" si="5"/>
        <v>-3836.9545630343155</v>
      </c>
      <c r="S81" s="7"/>
      <c r="T81" s="28">
        <f t="shared" ca="1" si="6"/>
        <v>0.15854482128546876</v>
      </c>
      <c r="U81" s="27">
        <f t="shared" ca="1" si="7"/>
        <v>-0.99392717841206091</v>
      </c>
      <c r="V81" s="7"/>
      <c r="W81" s="28">
        <f t="shared" ca="1" si="8"/>
        <v>0.16341726559357264</v>
      </c>
      <c r="X81" s="27">
        <f t="shared" ca="1" si="11"/>
        <v>342.93650932927028</v>
      </c>
      <c r="Y81" s="7"/>
      <c r="Z81" s="28">
        <f t="shared" si="12"/>
        <v>343.00800000000004</v>
      </c>
      <c r="AA81" s="27">
        <f t="shared" si="9"/>
        <v>5.986618960680711</v>
      </c>
      <c r="AB81" s="7"/>
      <c r="AC81" s="28">
        <f t="shared" ca="1" si="0"/>
        <v>-7.1490670729758676E-2</v>
      </c>
      <c r="AD81" s="27">
        <f t="shared" ca="1" si="10"/>
        <v>8.2146185973783759E-3</v>
      </c>
      <c r="AE81" s="7">
        <v>88</v>
      </c>
    </row>
    <row r="82" spans="1:31" s="26" customFormat="1" x14ac:dyDescent="0.25">
      <c r="A82" s="26">
        <v>62</v>
      </c>
      <c r="B82" s="26">
        <v>630</v>
      </c>
      <c r="C82" s="26">
        <v>13113</v>
      </c>
      <c r="D82" s="26">
        <v>11338</v>
      </c>
      <c r="E82" s="26">
        <v>13408</v>
      </c>
      <c r="F82" s="26">
        <v>15206</v>
      </c>
      <c r="G82" s="27"/>
      <c r="H82" s="7"/>
      <c r="I82" s="28">
        <f t="shared" si="1"/>
        <v>-295</v>
      </c>
      <c r="J82" s="27">
        <f t="shared" si="1"/>
        <v>-3868</v>
      </c>
      <c r="K82" s="7"/>
      <c r="L82" s="171">
        <f t="shared" si="2"/>
        <v>6.446807893776435E-2</v>
      </c>
      <c r="M82" s="27">
        <f t="shared" ca="1" si="3"/>
        <v>3.8819629915680723E-6</v>
      </c>
      <c r="N82" s="44"/>
      <c r="O82" s="44"/>
      <c r="P82" s="7"/>
      <c r="Q82" s="28">
        <f t="shared" ca="1" si="4"/>
        <v>-237.72675690551233</v>
      </c>
      <c r="R82" s="27">
        <f t="shared" ca="1" si="5"/>
        <v>-3879.9545630343155</v>
      </c>
      <c r="S82" s="7"/>
      <c r="T82" s="28">
        <f t="shared" ca="1" si="6"/>
        <v>6.15124862160552E-2</v>
      </c>
      <c r="U82" s="27">
        <f t="shared" ca="1" si="7"/>
        <v>-1.0050659260749784</v>
      </c>
      <c r="V82" s="7"/>
      <c r="W82" s="28">
        <f t="shared" ca="1" si="8"/>
        <v>6.6438348714106685E-2</v>
      </c>
      <c r="X82" s="27">
        <f t="shared" ca="1" si="11"/>
        <v>348.49135474668924</v>
      </c>
      <c r="Y82" s="7"/>
      <c r="Z82" s="28">
        <f t="shared" si="12"/>
        <v>348.67800000000005</v>
      </c>
      <c r="AA82" s="27">
        <f t="shared" si="9"/>
        <v>6.0855791292687895</v>
      </c>
      <c r="AB82" s="7"/>
      <c r="AC82" s="28">
        <f t="shared" ca="1" si="0"/>
        <v>-0.1866452533108145</v>
      </c>
      <c r="AD82" s="27">
        <f t="shared" ca="1" si="10"/>
        <v>4.3953397513178061E-2</v>
      </c>
      <c r="AE82" s="7">
        <v>87</v>
      </c>
    </row>
    <row r="83" spans="1:31" s="26" customFormat="1" x14ac:dyDescent="0.25">
      <c r="A83" s="26">
        <v>63</v>
      </c>
      <c r="B83" s="26">
        <v>599</v>
      </c>
      <c r="C83" s="26">
        <v>13288</v>
      </c>
      <c r="D83" s="26">
        <v>11326</v>
      </c>
      <c r="E83" s="26">
        <v>13219</v>
      </c>
      <c r="F83" s="26">
        <v>15198</v>
      </c>
      <c r="G83" s="27"/>
      <c r="H83" s="7"/>
      <c r="I83" s="28">
        <f t="shared" si="1"/>
        <v>69</v>
      </c>
      <c r="J83" s="27">
        <f t="shared" si="1"/>
        <v>-3872</v>
      </c>
      <c r="K83" s="7"/>
      <c r="L83" s="171">
        <f t="shared" si="2"/>
        <v>-2.9834812428183612E-2</v>
      </c>
      <c r="M83" s="27">
        <f t="shared" ca="1" si="3"/>
        <v>4.3725092291653336E-6</v>
      </c>
      <c r="N83" s="44"/>
      <c r="O83" s="44"/>
      <c r="P83" s="7"/>
      <c r="Q83" s="28">
        <f t="shared" ca="1" si="4"/>
        <v>126.27324309448767</v>
      </c>
      <c r="R83" s="27">
        <f t="shared" ca="1" si="5"/>
        <v>-3883.9545630343155</v>
      </c>
      <c r="S83" s="7"/>
      <c r="T83" s="28">
        <f t="shared" ca="1" si="6"/>
        <v>-3.2673567024655577E-2</v>
      </c>
      <c r="U83" s="27">
        <f t="shared" ca="1" si="7"/>
        <v>-1.006102088648273</v>
      </c>
      <c r="V83" s="7"/>
      <c r="W83" s="28">
        <f t="shared" ca="1" si="8"/>
        <v>-2.7743757854729028E-2</v>
      </c>
      <c r="X83" s="27">
        <f t="shared" ca="1" si="11"/>
        <v>353.85286146139322</v>
      </c>
      <c r="Y83" s="7"/>
      <c r="Z83" s="28">
        <f t="shared" si="12"/>
        <v>354.06900000000007</v>
      </c>
      <c r="AA83" s="27">
        <f t="shared" si="9"/>
        <v>6.179669829243803</v>
      </c>
      <c r="AB83" s="7"/>
      <c r="AC83" s="28">
        <f t="shared" ca="1" si="0"/>
        <v>-0.21613853860685595</v>
      </c>
      <c r="AD83" s="27">
        <f t="shared" ca="1" si="10"/>
        <v>1.7498847375918558E-3</v>
      </c>
      <c r="AE83" s="7">
        <v>86</v>
      </c>
    </row>
    <row r="84" spans="1:31" s="26" customFormat="1" x14ac:dyDescent="0.25">
      <c r="A84" s="26">
        <v>64</v>
      </c>
      <c r="B84" s="26">
        <v>617</v>
      </c>
      <c r="C84" s="26">
        <v>13477</v>
      </c>
      <c r="D84" s="26">
        <v>11347</v>
      </c>
      <c r="E84" s="26">
        <v>13038</v>
      </c>
      <c r="F84" s="26">
        <v>15190</v>
      </c>
      <c r="G84" s="27"/>
      <c r="H84" s="7"/>
      <c r="I84" s="28">
        <f t="shared" si="1"/>
        <v>439</v>
      </c>
      <c r="J84" s="27">
        <f t="shared" si="1"/>
        <v>-3843</v>
      </c>
      <c r="K84" s="7"/>
      <c r="L84" s="171">
        <f t="shared" si="2"/>
        <v>-0.12668778956254392</v>
      </c>
      <c r="M84" s="27">
        <f t="shared" ca="1" si="3"/>
        <v>1.003305438960177E-5</v>
      </c>
      <c r="N84" s="44"/>
      <c r="O84" s="44"/>
      <c r="P84" s="7"/>
      <c r="Q84" s="28">
        <f t="shared" ca="1" si="4"/>
        <v>496.27324309448767</v>
      </c>
      <c r="R84" s="27">
        <f t="shared" ca="1" si="5"/>
        <v>-3854.9545630343155</v>
      </c>
      <c r="S84" s="7"/>
      <c r="T84" s="28">
        <f t="shared" ca="1" si="6"/>
        <v>-0.12841213762647696</v>
      </c>
      <c r="U84" s="27">
        <f t="shared" ca="1" si="7"/>
        <v>-0.99858990999188679</v>
      </c>
      <c r="V84" s="7"/>
      <c r="W84" s="28">
        <f t="shared" ca="1" si="8"/>
        <v>-0.12352028985621374</v>
      </c>
      <c r="X84" s="27">
        <f ca="1">IF(MOD(ATAN2(U84,W84)*180/PI()-$J$9+360,360)&lt;355,MOD(ATAN2(U84,W84)*180/PI()-$J$9+360,360)+360,MOD(ATAN2(U84,W84)*180/PI()-$J$9+360,360))</f>
        <v>359.324670126108</v>
      </c>
      <c r="Y84" s="7"/>
      <c r="Z84" s="28">
        <f t="shared" si="12"/>
        <v>359.62200000000007</v>
      </c>
      <c r="AA84" s="27">
        <f t="shared" si="9"/>
        <v>6.2765879626070484</v>
      </c>
      <c r="AB84" s="7"/>
      <c r="AC84" s="28">
        <f t="shared" ref="AC84:AC147" ca="1" si="13">X84-Z84</f>
        <v>-0.29732987389206755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13435</v>
      </c>
      <c r="D85" s="26">
        <v>11302</v>
      </c>
      <c r="E85" s="26">
        <v>12985</v>
      </c>
      <c r="F85" s="26">
        <v>15132</v>
      </c>
      <c r="G85" s="27"/>
      <c r="H85" s="7"/>
      <c r="I85" s="28">
        <f t="shared" ref="I85:J148" si="14">C85-E85</f>
        <v>450</v>
      </c>
      <c r="J85" s="27">
        <f t="shared" si="14"/>
        <v>-3830</v>
      </c>
      <c r="K85" s="7"/>
      <c r="L85" s="171">
        <f>$O$3*SIN(2*PI()/$O$4*($Z85+$O$5))+$O$6</f>
        <v>-0.1273820609952801</v>
      </c>
      <c r="M85" s="27">
        <f t="shared" ref="M85:M148" ca="1" si="15">(W85-L85)^2</f>
        <v>9.9790757482882021E-7</v>
      </c>
      <c r="N85" s="44"/>
      <c r="O85" s="44"/>
      <c r="P85" s="7"/>
      <c r="Q85" s="28">
        <f t="shared" ref="Q85:Q148" ca="1" si="16">I85-$J$4</f>
        <v>507.27324309448767</v>
      </c>
      <c r="R85" s="27">
        <f t="shared" ref="R85:R148" ca="1" si="17">J85-$J$3</f>
        <v>-3841.9545630343155</v>
      </c>
      <c r="S85" s="7"/>
      <c r="T85" s="28">
        <f t="shared" ref="T85:T148" ca="1" si="18">Q85/$J$7</f>
        <v>-0.13125841945517977</v>
      </c>
      <c r="U85" s="27">
        <f t="shared" ref="U85:U148" ca="1" si="19">R85/$J$6</f>
        <v>-0.99522238162867915</v>
      </c>
      <c r="V85" s="7"/>
      <c r="W85" s="28">
        <f t="shared" ref="W85:W148" ca="1" si="20">(T85-U85*SIN(-$J$11*PI()/180))/(COS(-$J$11*PI()/180))</f>
        <v>-0.1263831077557194</v>
      </c>
      <c r="X85" s="27">
        <f ca="1">IF(MOD(ATAN2(U85,W85)*180/PI()-$J$9+360,360)&lt;355,MOD(ATAN2(U85,W85)*180/PI()-$J$9+360,360)+360,MOD(ATAN2(U85,W85)*180/PI()-$J$9+360,360))</f>
        <v>359.5105454134748</v>
      </c>
      <c r="Y85" s="7"/>
      <c r="Z85" s="28">
        <f t="shared" si="12"/>
        <v>359.62200000000007</v>
      </c>
      <c r="AA85" s="27">
        <f t="shared" ref="AA85:AA148" si="21">Z85*PI()/180</f>
        <v>6.2765879626070484</v>
      </c>
      <c r="AB85" s="7"/>
      <c r="AC85" s="28">
        <f t="shared" ca="1" si="13"/>
        <v>-0.11145458652526941</v>
      </c>
      <c r="AD85" s="27"/>
      <c r="AE85" s="7"/>
    </row>
    <row r="86" spans="1:31" s="26" customFormat="1" x14ac:dyDescent="0.25">
      <c r="A86" s="26">
        <v>1</v>
      </c>
      <c r="B86" s="26">
        <v>-592</v>
      </c>
      <c r="C86" s="26">
        <v>13251</v>
      </c>
      <c r="D86" s="26">
        <v>11293</v>
      </c>
      <c r="E86" s="26">
        <v>13167</v>
      </c>
      <c r="F86" s="26">
        <v>15154</v>
      </c>
      <c r="G86" s="27"/>
      <c r="H86" s="7"/>
      <c r="I86" s="28">
        <f t="shared" si="14"/>
        <v>84</v>
      </c>
      <c r="J86" s="27">
        <f t="shared" si="14"/>
        <v>-3861</v>
      </c>
      <c r="K86" s="7"/>
      <c r="L86" s="171">
        <f t="shared" ref="L86:L149" si="22">$O$3*SIN(2*PI()/$O$4*($Z86+$O$5))+$O$6</f>
        <v>-3.4724176744395333E-2</v>
      </c>
      <c r="M86" s="27">
        <f t="shared" ca="1" si="15"/>
        <v>9.5179391461477415E-6</v>
      </c>
      <c r="N86" s="44"/>
      <c r="O86" s="44"/>
      <c r="P86" s="7"/>
      <c r="Q86" s="28">
        <f t="shared" ca="1" si="16"/>
        <v>141.27324309448767</v>
      </c>
      <c r="R86" s="27">
        <f t="shared" ca="1" si="17"/>
        <v>-3872.9545630343155</v>
      </c>
      <c r="S86" s="7"/>
      <c r="T86" s="28">
        <f t="shared" ca="1" si="18"/>
        <v>-3.6554860427432119E-2</v>
      </c>
      <c r="U86" s="27">
        <f t="shared" ca="1" si="19"/>
        <v>-1.0032526415717127</v>
      </c>
      <c r="V86" s="7"/>
      <c r="W86" s="28">
        <f t="shared" ca="1" si="20"/>
        <v>-3.1639061001647949E-2</v>
      </c>
      <c r="X86" s="27">
        <f ca="1">MOD(ATAN2(U86,W86)*180/PI()-$J$9+360,360)</f>
        <v>354.07961134613083</v>
      </c>
      <c r="Y86" s="7"/>
      <c r="Z86" s="28">
        <f t="shared" ref="Z86:Z149" si="23">360/40000*B86+Z85</f>
        <v>354.2940000000001</v>
      </c>
      <c r="AA86" s="27">
        <f t="shared" si="21"/>
        <v>6.1835968200607923</v>
      </c>
      <c r="AB86" s="7"/>
      <c r="AC86" s="28">
        <f t="shared" ca="1" si="13"/>
        <v>-0.21438865386926409</v>
      </c>
      <c r="AD86" s="27"/>
      <c r="AE86" s="7"/>
    </row>
    <row r="87" spans="1:31" s="26" customFormat="1" x14ac:dyDescent="0.25">
      <c r="A87" s="26">
        <v>2</v>
      </c>
      <c r="B87" s="26">
        <v>-606</v>
      </c>
      <c r="C87" s="26">
        <v>13060</v>
      </c>
      <c r="D87" s="26">
        <v>11283</v>
      </c>
      <c r="E87" s="26">
        <v>13340</v>
      </c>
      <c r="F87" s="26">
        <v>15134</v>
      </c>
      <c r="G87" s="27"/>
      <c r="H87" s="7"/>
      <c r="I87" s="28">
        <f t="shared" si="14"/>
        <v>-280</v>
      </c>
      <c r="J87" s="27">
        <f t="shared" si="14"/>
        <v>-3851</v>
      </c>
      <c r="K87" s="7"/>
      <c r="L87" s="171">
        <f t="shared" si="22"/>
        <v>6.0428836467743718E-2</v>
      </c>
      <c r="M87" s="27">
        <f t="shared" ca="1" si="15"/>
        <v>4.4377333901231926E-6</v>
      </c>
      <c r="N87" s="44"/>
      <c r="O87" s="44"/>
      <c r="P87" s="7"/>
      <c r="Q87" s="28">
        <f t="shared" ca="1" si="16"/>
        <v>-222.72675690551233</v>
      </c>
      <c r="R87" s="27">
        <f t="shared" ca="1" si="17"/>
        <v>-3862.9545630343155</v>
      </c>
      <c r="S87" s="7"/>
      <c r="T87" s="28">
        <f t="shared" ca="1" si="18"/>
        <v>5.7631192813278657E-2</v>
      </c>
      <c r="U87" s="27">
        <f t="shared" ca="1" si="19"/>
        <v>-1.000662235138476</v>
      </c>
      <c r="V87" s="7"/>
      <c r="W87" s="28">
        <f t="shared" ca="1" si="20"/>
        <v>6.2535429306932913E-2</v>
      </c>
      <c r="X87" s="27">
        <f ca="1">MOD(ATAN2(U87,W87)*180/PI()-$J$9+360,360)</f>
        <v>348.69730814420245</v>
      </c>
      <c r="Y87" s="7"/>
      <c r="Z87" s="28">
        <f t="shared" si="23"/>
        <v>348.84000000000009</v>
      </c>
      <c r="AA87" s="27">
        <f t="shared" si="21"/>
        <v>6.0884065626570205</v>
      </c>
      <c r="AB87" s="7"/>
      <c r="AC87" s="28">
        <f t="shared" ca="1" si="13"/>
        <v>-0.14269185579763644</v>
      </c>
      <c r="AD87" s="27"/>
      <c r="AE87" s="7"/>
    </row>
    <row r="88" spans="1:31" s="26" customFormat="1" x14ac:dyDescent="0.25">
      <c r="A88" s="26">
        <v>3</v>
      </c>
      <c r="B88" s="26">
        <v>-619</v>
      </c>
      <c r="C88" s="26">
        <v>12885</v>
      </c>
      <c r="D88" s="26">
        <v>11314</v>
      </c>
      <c r="E88" s="26">
        <v>13534</v>
      </c>
      <c r="F88" s="26">
        <v>15123</v>
      </c>
      <c r="G88" s="27"/>
      <c r="H88" s="7"/>
      <c r="I88" s="28">
        <f t="shared" si="14"/>
        <v>-649</v>
      </c>
      <c r="J88" s="27">
        <f t="shared" si="14"/>
        <v>-3809</v>
      </c>
      <c r="K88" s="7"/>
      <c r="L88" s="171">
        <f t="shared" si="22"/>
        <v>0.15705120437735895</v>
      </c>
      <c r="M88" s="27">
        <f t="shared" ca="1" si="15"/>
        <v>8.315163521100566E-7</v>
      </c>
      <c r="N88" s="44"/>
      <c r="O88" s="44"/>
      <c r="P88" s="7"/>
      <c r="Q88" s="28">
        <f t="shared" ca="1" si="16"/>
        <v>-591.72675690551227</v>
      </c>
      <c r="R88" s="27">
        <f t="shared" ca="1" si="17"/>
        <v>-3820.9545630343155</v>
      </c>
      <c r="S88" s="7"/>
      <c r="T88" s="28">
        <f t="shared" ca="1" si="18"/>
        <v>0.1531110105215816</v>
      </c>
      <c r="U88" s="27">
        <f t="shared" ca="1" si="19"/>
        <v>-0.98978252811888234</v>
      </c>
      <c r="V88" s="7"/>
      <c r="W88" s="28">
        <f t="shared" ca="1" si="20"/>
        <v>0.15796307956186068</v>
      </c>
      <c r="X88" s="27">
        <f t="shared" ref="X88:X148" ca="1" si="24">MOD(ATAN2(U88,W88)*180/PI()-$J$9+360,360)</f>
        <v>343.20572394786768</v>
      </c>
      <c r="Y88" s="7"/>
      <c r="Z88" s="28">
        <f t="shared" si="23"/>
        <v>343.26900000000006</v>
      </c>
      <c r="AA88" s="27">
        <f t="shared" si="21"/>
        <v>5.9911742700284156</v>
      </c>
      <c r="AB88" s="7"/>
      <c r="AC88" s="28">
        <f t="shared" ca="1" si="13"/>
        <v>-6.32760521323803E-2</v>
      </c>
      <c r="AD88" s="27"/>
      <c r="AE88" s="7"/>
    </row>
    <row r="89" spans="1:31" s="26" customFormat="1" x14ac:dyDescent="0.25">
      <c r="A89" s="26">
        <v>4</v>
      </c>
      <c r="B89" s="26">
        <v>-631</v>
      </c>
      <c r="C89" s="26">
        <v>12699</v>
      </c>
      <c r="D89" s="26">
        <v>11356</v>
      </c>
      <c r="E89" s="26">
        <v>13722</v>
      </c>
      <c r="F89" s="26">
        <v>15086</v>
      </c>
      <c r="G89" s="27"/>
      <c r="H89" s="7"/>
      <c r="I89" s="28">
        <f t="shared" si="14"/>
        <v>-1023</v>
      </c>
      <c r="J89" s="27">
        <f t="shared" si="14"/>
        <v>-3730</v>
      </c>
      <c r="K89" s="7"/>
      <c r="L89" s="171">
        <f t="shared" si="22"/>
        <v>0.25401262947703468</v>
      </c>
      <c r="M89" s="27">
        <f t="shared" ca="1" si="15"/>
        <v>3.9051676069292942E-7</v>
      </c>
      <c r="N89" s="44"/>
      <c r="O89" s="44"/>
      <c r="P89" s="7"/>
      <c r="Q89" s="28">
        <f t="shared" ca="1" si="16"/>
        <v>-965.72675690551227</v>
      </c>
      <c r="R89" s="27">
        <f t="shared" ca="1" si="17"/>
        <v>-3741.9545630343155</v>
      </c>
      <c r="S89" s="7"/>
      <c r="T89" s="28">
        <f t="shared" ca="1" si="18"/>
        <v>0.24988459269747673</v>
      </c>
      <c r="U89" s="27">
        <f t="shared" ca="1" si="19"/>
        <v>-0.96931831729631324</v>
      </c>
      <c r="V89" s="7"/>
      <c r="W89" s="28">
        <f t="shared" ca="1" si="20"/>
        <v>0.25463754287958973</v>
      </c>
      <c r="X89" s="27">
        <f t="shared" ca="1" si="24"/>
        <v>337.55441029229235</v>
      </c>
      <c r="Y89" s="7"/>
      <c r="Z89" s="28">
        <f t="shared" si="23"/>
        <v>337.59000000000009</v>
      </c>
      <c r="AA89" s="27">
        <f t="shared" si="21"/>
        <v>5.8920570218076591</v>
      </c>
      <c r="AB89" s="7"/>
      <c r="AC89" s="28">
        <f t="shared" ca="1" si="13"/>
        <v>-3.5589707707742946E-2</v>
      </c>
      <c r="AD89" s="27"/>
      <c r="AE89" s="7"/>
    </row>
    <row r="90" spans="1:31" s="26" customFormat="1" x14ac:dyDescent="0.25">
      <c r="A90" s="26">
        <v>5</v>
      </c>
      <c r="B90" s="26">
        <v>-641</v>
      </c>
      <c r="C90" s="26">
        <v>12513</v>
      </c>
      <c r="D90" s="26">
        <v>11413</v>
      </c>
      <c r="E90" s="26">
        <v>13909</v>
      </c>
      <c r="F90" s="26">
        <v>15028</v>
      </c>
      <c r="G90" s="27"/>
      <c r="H90" s="7"/>
      <c r="I90" s="28">
        <f t="shared" si="14"/>
        <v>-1396</v>
      </c>
      <c r="J90" s="27">
        <f t="shared" si="14"/>
        <v>-3615</v>
      </c>
      <c r="K90" s="7"/>
      <c r="L90" s="171">
        <f t="shared" si="22"/>
        <v>0.34995118560191474</v>
      </c>
      <c r="M90" s="27">
        <f t="shared" ca="1" si="15"/>
        <v>1.1159113098184507E-6</v>
      </c>
      <c r="N90" s="44"/>
      <c r="O90" s="44"/>
      <c r="P90" s="7"/>
      <c r="Q90" s="28">
        <f t="shared" ca="1" si="16"/>
        <v>-1338.7267569055123</v>
      </c>
      <c r="R90" s="27">
        <f t="shared" ca="1" si="17"/>
        <v>-3626.9545630343155</v>
      </c>
      <c r="S90" s="7"/>
      <c r="T90" s="28">
        <f t="shared" ca="1" si="18"/>
        <v>0.34639942197985346</v>
      </c>
      <c r="U90" s="27">
        <f t="shared" ca="1" si="19"/>
        <v>-0.93952864331409236</v>
      </c>
      <c r="V90" s="7"/>
      <c r="W90" s="28">
        <f t="shared" ca="1" si="20"/>
        <v>0.35100755263558175</v>
      </c>
      <c r="X90" s="27">
        <f t="shared" ca="1" si="24"/>
        <v>331.78763302929576</v>
      </c>
      <c r="Y90" s="7"/>
      <c r="Z90" s="28">
        <f t="shared" si="23"/>
        <v>331.82100000000008</v>
      </c>
      <c r="AA90" s="27">
        <f t="shared" si="21"/>
        <v>5.791368977260106</v>
      </c>
      <c r="AB90" s="7"/>
      <c r="AC90" s="28">
        <f t="shared" ca="1" si="13"/>
        <v>-3.3366970704321375E-2</v>
      </c>
      <c r="AD90" s="27"/>
      <c r="AE90" s="7"/>
    </row>
    <row r="91" spans="1:31" s="26" customFormat="1" x14ac:dyDescent="0.25">
      <c r="A91" s="26">
        <v>6</v>
      </c>
      <c r="B91" s="26">
        <v>-634</v>
      </c>
      <c r="C91" s="26">
        <v>12324</v>
      </c>
      <c r="D91" s="26">
        <v>11479</v>
      </c>
      <c r="E91" s="26">
        <v>14071</v>
      </c>
      <c r="F91" s="26">
        <v>14938</v>
      </c>
      <c r="G91" s="27"/>
      <c r="H91" s="7"/>
      <c r="I91" s="28">
        <f t="shared" si="14"/>
        <v>-1747</v>
      </c>
      <c r="J91" s="27">
        <f t="shared" si="14"/>
        <v>-3459</v>
      </c>
      <c r="K91" s="7"/>
      <c r="L91" s="171">
        <f t="shared" si="22"/>
        <v>0.44135670293932439</v>
      </c>
      <c r="M91" s="27">
        <f t="shared" ca="1" si="15"/>
        <v>7.6277050925682099E-8</v>
      </c>
      <c r="N91" s="44"/>
      <c r="O91" s="44"/>
      <c r="P91" s="7"/>
      <c r="Q91" s="28">
        <f t="shared" ca="1" si="16"/>
        <v>-1689.7267569055123</v>
      </c>
      <c r="R91" s="27">
        <f t="shared" ca="1" si="17"/>
        <v>-3470.9545630343155</v>
      </c>
      <c r="S91" s="7"/>
      <c r="T91" s="28">
        <f t="shared" ca="1" si="18"/>
        <v>0.43722168760482455</v>
      </c>
      <c r="U91" s="27">
        <f t="shared" ca="1" si="19"/>
        <v>-0.89911830295560147</v>
      </c>
      <c r="V91" s="7"/>
      <c r="W91" s="28">
        <f t="shared" ca="1" si="20"/>
        <v>0.44163288594192535</v>
      </c>
      <c r="X91" s="27">
        <f t="shared" ca="1" si="24"/>
        <v>326.11375178420326</v>
      </c>
      <c r="Y91" s="7"/>
      <c r="Z91" s="28">
        <f t="shared" si="23"/>
        <v>326.11500000000007</v>
      </c>
      <c r="AA91" s="27">
        <f t="shared" si="21"/>
        <v>5.6917804901413094</v>
      </c>
      <c r="AB91" s="7"/>
      <c r="AC91" s="28">
        <f t="shared" ca="1" si="13"/>
        <v>-1.2482157968065621E-3</v>
      </c>
      <c r="AD91" s="27"/>
      <c r="AE91" s="7"/>
    </row>
    <row r="92" spans="1:31" s="26" customFormat="1" x14ac:dyDescent="0.25">
      <c r="A92" s="26">
        <v>7</v>
      </c>
      <c r="B92" s="26">
        <v>-631</v>
      </c>
      <c r="C92" s="26">
        <v>12157</v>
      </c>
      <c r="D92" s="26">
        <v>11574</v>
      </c>
      <c r="E92" s="26">
        <v>14240</v>
      </c>
      <c r="F92" s="26">
        <v>14844</v>
      </c>
      <c r="G92" s="27"/>
      <c r="H92" s="7"/>
      <c r="I92" s="28">
        <f t="shared" si="14"/>
        <v>-2083</v>
      </c>
      <c r="J92" s="27">
        <f t="shared" si="14"/>
        <v>-3270</v>
      </c>
      <c r="K92" s="7"/>
      <c r="L92" s="171">
        <f t="shared" si="22"/>
        <v>0.52798630559617532</v>
      </c>
      <c r="M92" s="27">
        <f t="shared" ca="1" si="15"/>
        <v>1.2158068358500065E-7</v>
      </c>
      <c r="N92" s="44"/>
      <c r="O92" s="44"/>
      <c r="P92" s="7"/>
      <c r="Q92" s="28">
        <f t="shared" ca="1" si="16"/>
        <v>-2025.7267569055123</v>
      </c>
      <c r="R92" s="27">
        <f t="shared" ca="1" si="17"/>
        <v>-3281.9545630343155</v>
      </c>
      <c r="S92" s="7"/>
      <c r="T92" s="28">
        <f t="shared" ca="1" si="18"/>
        <v>0.52416265982701915</v>
      </c>
      <c r="U92" s="27">
        <f t="shared" ca="1" si="19"/>
        <v>-0.85015962136742973</v>
      </c>
      <c r="V92" s="7"/>
      <c r="W92" s="28">
        <f t="shared" ca="1" si="20"/>
        <v>0.52833498981374905</v>
      </c>
      <c r="X92" s="27">
        <f t="shared" ca="1" si="24"/>
        <v>320.41425785727347</v>
      </c>
      <c r="Y92" s="7"/>
      <c r="Z92" s="28">
        <f t="shared" si="23"/>
        <v>320.43600000000009</v>
      </c>
      <c r="AA92" s="27">
        <f t="shared" si="21"/>
        <v>5.5926632419205511</v>
      </c>
      <c r="AB92" s="7"/>
      <c r="AC92" s="28">
        <f t="shared" ca="1" si="13"/>
        <v>-2.1742142726623115E-2</v>
      </c>
      <c r="AD92" s="27"/>
      <c r="AE92" s="7"/>
    </row>
    <row r="93" spans="1:31" s="26" customFormat="1" x14ac:dyDescent="0.25">
      <c r="A93" s="26">
        <v>8</v>
      </c>
      <c r="B93" s="26">
        <v>-630</v>
      </c>
      <c r="C93" s="26">
        <v>12014</v>
      </c>
      <c r="D93" s="26">
        <v>11694</v>
      </c>
      <c r="E93" s="26">
        <v>14407</v>
      </c>
      <c r="F93" s="26">
        <v>14745</v>
      </c>
      <c r="G93" s="27"/>
      <c r="H93" s="7"/>
      <c r="I93" s="28">
        <f t="shared" si="14"/>
        <v>-2393</v>
      </c>
      <c r="J93" s="27">
        <f t="shared" si="14"/>
        <v>-3051</v>
      </c>
      <c r="K93" s="7"/>
      <c r="L93" s="171">
        <f t="shared" si="22"/>
        <v>0.6093061886019564</v>
      </c>
      <c r="M93" s="27">
        <f t="shared" ca="1" si="15"/>
        <v>1.0708777298897363E-6</v>
      </c>
      <c r="N93" s="44"/>
      <c r="O93" s="44"/>
      <c r="P93" s="7"/>
      <c r="Q93" s="28">
        <f t="shared" ca="1" si="16"/>
        <v>-2335.7267569055125</v>
      </c>
      <c r="R93" s="27">
        <f t="shared" ca="1" si="17"/>
        <v>-3062.9545630343155</v>
      </c>
      <c r="S93" s="7"/>
      <c r="T93" s="28">
        <f t="shared" ca="1" si="18"/>
        <v>0.60437605681773443</v>
      </c>
      <c r="U93" s="27">
        <f t="shared" ca="1" si="19"/>
        <v>-0.79342972047954829</v>
      </c>
      <c r="V93" s="7"/>
      <c r="W93" s="28">
        <f t="shared" ca="1" si="20"/>
        <v>0.60827135637889329</v>
      </c>
      <c r="X93" s="27">
        <f t="shared" ca="1" si="24"/>
        <v>314.79824923940157</v>
      </c>
      <c r="Y93" s="7"/>
      <c r="Z93" s="28">
        <f t="shared" si="23"/>
        <v>314.76600000000008</v>
      </c>
      <c r="AA93" s="27">
        <f t="shared" si="21"/>
        <v>5.4937030733324725</v>
      </c>
      <c r="AB93" s="7"/>
      <c r="AC93" s="28">
        <f t="shared" ca="1" si="13"/>
        <v>3.2249239401494378E-2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11859</v>
      </c>
      <c r="D94" s="26">
        <v>11809</v>
      </c>
      <c r="E94" s="26">
        <v>14543</v>
      </c>
      <c r="F94" s="26">
        <v>14614</v>
      </c>
      <c r="G94" s="27"/>
      <c r="H94" s="7"/>
      <c r="I94" s="28">
        <f t="shared" si="14"/>
        <v>-2684</v>
      </c>
      <c r="J94" s="27">
        <f t="shared" si="14"/>
        <v>-2805</v>
      </c>
      <c r="K94" s="7"/>
      <c r="L94" s="171">
        <f t="shared" si="22"/>
        <v>0.68420323646884063</v>
      </c>
      <c r="M94" s="27">
        <f t="shared" ca="1" si="15"/>
        <v>8.9520114692127078E-7</v>
      </c>
      <c r="N94" s="44"/>
      <c r="O94" s="44"/>
      <c r="P94" s="7"/>
      <c r="Q94" s="28">
        <f t="shared" ca="1" si="16"/>
        <v>-2626.7267569055125</v>
      </c>
      <c r="R94" s="27">
        <f t="shared" ca="1" si="17"/>
        <v>-2816.9545630343155</v>
      </c>
      <c r="S94" s="7"/>
      <c r="T94" s="28">
        <f t="shared" ca="1" si="18"/>
        <v>0.67967314883159935</v>
      </c>
      <c r="U94" s="27">
        <f t="shared" ca="1" si="19"/>
        <v>-0.72970572222192798</v>
      </c>
      <c r="V94" s="7"/>
      <c r="W94" s="28">
        <f t="shared" ca="1" si="20"/>
        <v>0.68325708576894062</v>
      </c>
      <c r="X94" s="27">
        <f t="shared" ca="1" si="24"/>
        <v>309.15612127456666</v>
      </c>
      <c r="Y94" s="7"/>
      <c r="Z94" s="28">
        <f t="shared" si="23"/>
        <v>309.13200000000006</v>
      </c>
      <c r="AA94" s="27">
        <f t="shared" si="21"/>
        <v>5.3953712232751112</v>
      </c>
      <c r="AB94" s="7"/>
      <c r="AC94" s="28">
        <f t="shared" ca="1" si="13"/>
        <v>2.4121274566596185E-2</v>
      </c>
      <c r="AD94" s="27"/>
      <c r="AE94" s="7"/>
    </row>
    <row r="95" spans="1:31" s="26" customFormat="1" x14ac:dyDescent="0.25">
      <c r="A95" s="26">
        <v>10</v>
      </c>
      <c r="B95" s="26">
        <v>-609</v>
      </c>
      <c r="C95" s="26">
        <v>11735</v>
      </c>
      <c r="D95" s="26">
        <v>11945</v>
      </c>
      <c r="E95" s="26">
        <v>14676</v>
      </c>
      <c r="F95" s="26">
        <v>14487</v>
      </c>
      <c r="G95" s="27"/>
      <c r="H95" s="7"/>
      <c r="I95" s="28">
        <f t="shared" si="14"/>
        <v>-2941</v>
      </c>
      <c r="J95" s="27">
        <f t="shared" si="14"/>
        <v>-2542</v>
      </c>
      <c r="K95" s="7"/>
      <c r="L95" s="171">
        <f t="shared" si="22"/>
        <v>0.75072595868128345</v>
      </c>
      <c r="M95" s="27">
        <f t="shared" ca="1" si="15"/>
        <v>1.6963159168951589E-6</v>
      </c>
      <c r="N95" s="44"/>
      <c r="O95" s="44"/>
      <c r="P95" s="7"/>
      <c r="Q95" s="28">
        <f t="shared" ca="1" si="16"/>
        <v>-2883.7267569055125</v>
      </c>
      <c r="R95" s="27">
        <f t="shared" ca="1" si="17"/>
        <v>-2553.9545630343155</v>
      </c>
      <c r="S95" s="7"/>
      <c r="T95" s="28">
        <f t="shared" ca="1" si="18"/>
        <v>0.74617264246583748</v>
      </c>
      <c r="U95" s="27">
        <f t="shared" ca="1" si="19"/>
        <v>-0.66157803302780549</v>
      </c>
      <c r="V95" s="7"/>
      <c r="W95" s="28">
        <f t="shared" ca="1" si="20"/>
        <v>0.74942353174786447</v>
      </c>
      <c r="X95" s="27">
        <f t="shared" ca="1" si="24"/>
        <v>303.71080578196768</v>
      </c>
      <c r="Y95" s="7"/>
      <c r="Z95" s="28">
        <f t="shared" si="23"/>
        <v>303.65100000000007</v>
      </c>
      <c r="AA95" s="27">
        <f t="shared" si="21"/>
        <v>5.2997097269733029</v>
      </c>
      <c r="AB95" s="7"/>
      <c r="AC95" s="28">
        <f t="shared" ca="1" si="13"/>
        <v>5.9805781967611438E-2</v>
      </c>
      <c r="AD95" s="27"/>
      <c r="AE95" s="7"/>
    </row>
    <row r="96" spans="1:31" s="26" customFormat="1" x14ac:dyDescent="0.25">
      <c r="A96" s="26">
        <v>11</v>
      </c>
      <c r="B96" s="26">
        <v>-607</v>
      </c>
      <c r="C96" s="26">
        <v>11612</v>
      </c>
      <c r="D96" s="26">
        <v>12081</v>
      </c>
      <c r="E96" s="26">
        <v>14782</v>
      </c>
      <c r="F96" s="26">
        <v>14333</v>
      </c>
      <c r="G96" s="27"/>
      <c r="H96" s="7"/>
      <c r="I96" s="28">
        <f t="shared" si="14"/>
        <v>-3170</v>
      </c>
      <c r="J96" s="27">
        <f t="shared" si="14"/>
        <v>-2252</v>
      </c>
      <c r="K96" s="7"/>
      <c r="L96" s="171">
        <f t="shared" si="22"/>
        <v>0.81019692976650581</v>
      </c>
      <c r="M96" s="27">
        <f t="shared" ca="1" si="15"/>
        <v>3.5584793679566078E-6</v>
      </c>
      <c r="N96" s="44"/>
      <c r="O96" s="44"/>
      <c r="P96" s="7"/>
      <c r="Q96" s="28">
        <f t="shared" ca="1" si="16"/>
        <v>-3112.7267569055125</v>
      </c>
      <c r="R96" s="27">
        <f t="shared" ca="1" si="17"/>
        <v>-2263.9545630343155</v>
      </c>
      <c r="S96" s="7"/>
      <c r="T96" s="28">
        <f t="shared" ca="1" si="18"/>
        <v>0.80542705508155932</v>
      </c>
      <c r="U96" s="27">
        <f t="shared" ca="1" si="19"/>
        <v>-0.58645624646394412</v>
      </c>
      <c r="V96" s="7"/>
      <c r="W96" s="28">
        <f t="shared" ca="1" si="20"/>
        <v>0.80831053654982044</v>
      </c>
      <c r="X96" s="27">
        <f t="shared" ca="1" si="24"/>
        <v>298.23543941791809</v>
      </c>
      <c r="Y96" s="7"/>
      <c r="Z96" s="28">
        <f t="shared" si="23"/>
        <v>298.18800000000005</v>
      </c>
      <c r="AA96" s="27">
        <f t="shared" si="21"/>
        <v>5.2043623899368523</v>
      </c>
      <c r="AB96" s="7"/>
      <c r="AC96" s="28">
        <f t="shared" ca="1" si="13"/>
        <v>4.7439417918042182E-2</v>
      </c>
      <c r="AD96" s="27"/>
      <c r="AE96" s="7"/>
    </row>
    <row r="97" spans="1:31" s="26" customFormat="1" x14ac:dyDescent="0.25">
      <c r="A97" s="26">
        <v>12</v>
      </c>
      <c r="B97" s="26">
        <v>-643</v>
      </c>
      <c r="C97" s="26">
        <v>11505</v>
      </c>
      <c r="D97" s="26">
        <v>12250</v>
      </c>
      <c r="E97" s="26">
        <v>14893</v>
      </c>
      <c r="F97" s="26">
        <v>14172</v>
      </c>
      <c r="G97" s="27"/>
      <c r="H97" s="7"/>
      <c r="I97" s="28">
        <f t="shared" si="14"/>
        <v>-3388</v>
      </c>
      <c r="J97" s="27">
        <f t="shared" si="14"/>
        <v>-1922</v>
      </c>
      <c r="K97" s="7"/>
      <c r="L97" s="171">
        <f t="shared" si="22"/>
        <v>0.86515331879326107</v>
      </c>
      <c r="M97" s="27">
        <f t="shared" ca="1" si="15"/>
        <v>7.2738469899488518E-7</v>
      </c>
      <c r="N97" s="44"/>
      <c r="O97" s="44"/>
      <c r="P97" s="7"/>
      <c r="Q97" s="28">
        <f t="shared" ca="1" si="16"/>
        <v>-3330.7267569055125</v>
      </c>
      <c r="R97" s="27">
        <f t="shared" ca="1" si="17"/>
        <v>-1933.9545630343157</v>
      </c>
      <c r="S97" s="7"/>
      <c r="T97" s="28">
        <f t="shared" ca="1" si="18"/>
        <v>0.86183518586857844</v>
      </c>
      <c r="U97" s="27">
        <f t="shared" ca="1" si="19"/>
        <v>-0.50097283416713645</v>
      </c>
      <c r="V97" s="7"/>
      <c r="W97" s="28">
        <f t="shared" ca="1" si="20"/>
        <v>0.86430045028112401</v>
      </c>
      <c r="X97" s="27">
        <f t="shared" ca="1" si="24"/>
        <v>292.37108890715422</v>
      </c>
      <c r="Y97" s="7"/>
      <c r="Z97" s="28">
        <f t="shared" si="23"/>
        <v>292.40100000000007</v>
      </c>
      <c r="AA97" s="27">
        <f t="shared" si="21"/>
        <v>5.1033601861239406</v>
      </c>
      <c r="AB97" s="7"/>
      <c r="AC97" s="28">
        <f t="shared" ca="1" si="13"/>
        <v>-2.9911092845850362E-2</v>
      </c>
      <c r="AD97" s="27"/>
      <c r="AE97" s="7"/>
    </row>
    <row r="98" spans="1:31" s="26" customFormat="1" x14ac:dyDescent="0.25">
      <c r="A98" s="26">
        <v>13</v>
      </c>
      <c r="B98" s="26">
        <v>-634</v>
      </c>
      <c r="C98" s="26">
        <v>11425</v>
      </c>
      <c r="D98" s="26">
        <v>12423</v>
      </c>
      <c r="E98" s="26">
        <v>14990</v>
      </c>
      <c r="F98" s="26">
        <v>14008</v>
      </c>
      <c r="G98" s="27"/>
      <c r="H98" s="7"/>
      <c r="I98" s="28">
        <f t="shared" si="14"/>
        <v>-3565</v>
      </c>
      <c r="J98" s="27">
        <f t="shared" si="14"/>
        <v>-1585</v>
      </c>
      <c r="K98" s="7"/>
      <c r="L98" s="171">
        <f t="shared" si="22"/>
        <v>0.91070508274478323</v>
      </c>
      <c r="M98" s="27">
        <f t="shared" ca="1" si="15"/>
        <v>1.0662635403220254E-6</v>
      </c>
      <c r="N98" s="44"/>
      <c r="O98" s="44"/>
      <c r="P98" s="7"/>
      <c r="Q98" s="28">
        <f t="shared" ca="1" si="16"/>
        <v>-3507.7267569055125</v>
      </c>
      <c r="R98" s="27">
        <f t="shared" ca="1" si="17"/>
        <v>-1596.9545630343157</v>
      </c>
      <c r="S98" s="7"/>
      <c r="T98" s="28">
        <f t="shared" ca="1" si="18"/>
        <v>0.90763444802134163</v>
      </c>
      <c r="U98" s="27">
        <f t="shared" ca="1" si="19"/>
        <v>-0.4136761373670631</v>
      </c>
      <c r="V98" s="7"/>
      <c r="W98" s="28">
        <f t="shared" ca="1" si="20"/>
        <v>0.90967248236693998</v>
      </c>
      <c r="X98" s="27">
        <f t="shared" ca="1" si="24"/>
        <v>286.72710385853156</v>
      </c>
      <c r="Y98" s="7"/>
      <c r="Z98" s="28">
        <f t="shared" si="23"/>
        <v>286.69500000000005</v>
      </c>
      <c r="AA98" s="27">
        <f t="shared" si="21"/>
        <v>5.003771699005144</v>
      </c>
      <c r="AB98" s="7"/>
      <c r="AC98" s="28">
        <f t="shared" ca="1" si="13"/>
        <v>3.2103858531513652E-2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11359</v>
      </c>
      <c r="D99" s="26">
        <v>12603</v>
      </c>
      <c r="E99" s="26">
        <v>15060</v>
      </c>
      <c r="F99" s="26">
        <v>13839</v>
      </c>
      <c r="G99" s="27"/>
      <c r="H99" s="7"/>
      <c r="I99" s="28">
        <f t="shared" si="14"/>
        <v>-3701</v>
      </c>
      <c r="J99" s="27">
        <f t="shared" si="14"/>
        <v>-1236</v>
      </c>
      <c r="K99" s="7"/>
      <c r="L99" s="171">
        <f t="shared" si="22"/>
        <v>0.94697657326806384</v>
      </c>
      <c r="M99" s="27">
        <f t="shared" ca="1" si="15"/>
        <v>6.5346049868384815E-6</v>
      </c>
      <c r="N99" s="44"/>
      <c r="O99" s="44"/>
      <c r="P99" s="7"/>
      <c r="Q99" s="28">
        <f t="shared" ca="1" si="16"/>
        <v>-3643.7267569055125</v>
      </c>
      <c r="R99" s="27">
        <f t="shared" ca="1" si="17"/>
        <v>-1247.9545630343157</v>
      </c>
      <c r="S99" s="7"/>
      <c r="T99" s="28">
        <f t="shared" ca="1" si="18"/>
        <v>0.94282484153984891</v>
      </c>
      <c r="U99" s="27">
        <f t="shared" ca="1" si="19"/>
        <v>-0.32327095284710583</v>
      </c>
      <c r="V99" s="7"/>
      <c r="W99" s="28">
        <f t="shared" ca="1" si="20"/>
        <v>0.94442028592372274</v>
      </c>
      <c r="X99" s="27">
        <f t="shared" ca="1" si="24"/>
        <v>281.16915466913179</v>
      </c>
      <c r="Y99" s="7"/>
      <c r="Z99" s="28">
        <f t="shared" si="23"/>
        <v>281.03400000000005</v>
      </c>
      <c r="AA99" s="27">
        <f t="shared" si="21"/>
        <v>4.9049686100497452</v>
      </c>
      <c r="AB99" s="7"/>
      <c r="AC99" s="28">
        <f t="shared" ca="1" si="13"/>
        <v>0.13515466913173668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11295</v>
      </c>
      <c r="D100" s="26">
        <v>12783</v>
      </c>
      <c r="E100" s="26">
        <v>15106</v>
      </c>
      <c r="F100" s="26">
        <v>13645</v>
      </c>
      <c r="G100" s="27"/>
      <c r="H100" s="7"/>
      <c r="I100" s="28">
        <f t="shared" si="14"/>
        <v>-3811</v>
      </c>
      <c r="J100" s="27">
        <f t="shared" si="14"/>
        <v>-862</v>
      </c>
      <c r="K100" s="7"/>
      <c r="L100" s="171">
        <f t="shared" si="22"/>
        <v>0.97421973801764095</v>
      </c>
      <c r="M100" s="27">
        <f t="shared" ca="1" si="15"/>
        <v>3.2798621156122859E-6</v>
      </c>
      <c r="N100" s="44"/>
      <c r="O100" s="44"/>
      <c r="P100" s="7"/>
      <c r="Q100" s="28">
        <f t="shared" ca="1" si="16"/>
        <v>-3753.7267569055125</v>
      </c>
      <c r="R100" s="27">
        <f t="shared" ca="1" si="17"/>
        <v>-873.95456303431558</v>
      </c>
      <c r="S100" s="7"/>
      <c r="T100" s="28">
        <f t="shared" ca="1" si="18"/>
        <v>0.97128765982687693</v>
      </c>
      <c r="U100" s="27">
        <f t="shared" ca="1" si="19"/>
        <v>-0.22638975224405705</v>
      </c>
      <c r="V100" s="7"/>
      <c r="W100" s="28">
        <f t="shared" ca="1" si="20"/>
        <v>0.97240869905737193</v>
      </c>
      <c r="X100" s="27">
        <f t="shared" ca="1" si="24"/>
        <v>275.37906850009597</v>
      </c>
      <c r="Y100" s="7"/>
      <c r="Z100" s="28">
        <f t="shared" si="23"/>
        <v>275.31900000000007</v>
      </c>
      <c r="AA100" s="27">
        <f t="shared" si="21"/>
        <v>4.8052230432982697</v>
      </c>
      <c r="AB100" s="7"/>
      <c r="AC100" s="28">
        <f t="shared" ca="1" si="13"/>
        <v>6.0068500095894706E-2</v>
      </c>
      <c r="AD100" s="27"/>
      <c r="AE100" s="7"/>
    </row>
    <row r="101" spans="1:31" s="26" customFormat="1" x14ac:dyDescent="0.25">
      <c r="A101" s="26">
        <v>16</v>
      </c>
      <c r="B101" s="26">
        <v>-631</v>
      </c>
      <c r="C101" s="26">
        <v>11263</v>
      </c>
      <c r="D101" s="26">
        <v>12966</v>
      </c>
      <c r="E101" s="26">
        <v>15141</v>
      </c>
      <c r="F101" s="26">
        <v>13460</v>
      </c>
      <c r="G101" s="27"/>
      <c r="H101" s="7"/>
      <c r="I101" s="28">
        <f t="shared" si="14"/>
        <v>-3878</v>
      </c>
      <c r="J101" s="27">
        <f t="shared" si="14"/>
        <v>-494</v>
      </c>
      <c r="K101" s="7"/>
      <c r="L101" s="171">
        <f t="shared" si="22"/>
        <v>0.99169439897768219</v>
      </c>
      <c r="M101" s="27">
        <f t="shared" ca="1" si="15"/>
        <v>5.8379187146647713E-6</v>
      </c>
      <c r="N101" s="44"/>
      <c r="O101" s="44"/>
      <c r="P101" s="7"/>
      <c r="Q101" s="28">
        <f t="shared" ca="1" si="16"/>
        <v>-3820.7267569055125</v>
      </c>
      <c r="R101" s="27">
        <f t="shared" ca="1" si="17"/>
        <v>-505.95456303431564</v>
      </c>
      <c r="S101" s="7"/>
      <c r="T101" s="28">
        <f t="shared" ca="1" si="18"/>
        <v>0.98862410369261211</v>
      </c>
      <c r="U101" s="27">
        <f t="shared" ca="1" si="19"/>
        <v>-0.13106279550095029</v>
      </c>
      <c r="V101" s="7"/>
      <c r="W101" s="28">
        <f t="shared" ca="1" si="20"/>
        <v>0.9892782204423366</v>
      </c>
      <c r="X101" s="27">
        <f t="shared" ca="1" si="24"/>
        <v>269.8200852903625</v>
      </c>
      <c r="Y101" s="7"/>
      <c r="Z101" s="28">
        <f t="shared" si="23"/>
        <v>269.6400000000001</v>
      </c>
      <c r="AA101" s="27">
        <f t="shared" si="21"/>
        <v>4.7061057950775114</v>
      </c>
      <c r="AB101" s="7"/>
      <c r="AC101" s="28">
        <f t="shared" ca="1" si="13"/>
        <v>0.18008529036239906</v>
      </c>
      <c r="AD101" s="27"/>
      <c r="AE101" s="7"/>
    </row>
    <row r="102" spans="1:31" s="26" customFormat="1" x14ac:dyDescent="0.25">
      <c r="A102" s="26">
        <v>17</v>
      </c>
      <c r="B102" s="26">
        <v>-617</v>
      </c>
      <c r="C102" s="26">
        <v>11244</v>
      </c>
      <c r="D102" s="26">
        <v>13151</v>
      </c>
      <c r="E102" s="26">
        <v>15152</v>
      </c>
      <c r="F102" s="26">
        <v>13268</v>
      </c>
      <c r="G102" s="27"/>
      <c r="H102" s="7"/>
      <c r="I102" s="28">
        <f t="shared" si="14"/>
        <v>-3908</v>
      </c>
      <c r="J102" s="27">
        <f t="shared" si="14"/>
        <v>-117</v>
      </c>
      <c r="K102" s="7"/>
      <c r="L102" s="171">
        <f t="shared" si="22"/>
        <v>0.99936509911352023</v>
      </c>
      <c r="M102" s="27">
        <f t="shared" ca="1" si="15"/>
        <v>7.8554282148195538E-6</v>
      </c>
      <c r="N102" s="44"/>
      <c r="O102" s="44"/>
      <c r="P102" s="7"/>
      <c r="Q102" s="28">
        <f t="shared" ca="1" si="16"/>
        <v>-3850.7267569055125</v>
      </c>
      <c r="R102" s="27">
        <f t="shared" ca="1" si="17"/>
        <v>-128.95456303431564</v>
      </c>
      <c r="S102" s="7"/>
      <c r="T102" s="28">
        <f t="shared" ca="1" si="18"/>
        <v>0.9963866904981652</v>
      </c>
      <c r="U102" s="27">
        <f t="shared" ca="1" si="19"/>
        <v>-3.340447296793056E-2</v>
      </c>
      <c r="V102" s="7"/>
      <c r="W102" s="28">
        <f t="shared" ca="1" si="20"/>
        <v>0.99656234542922695</v>
      </c>
      <c r="X102" s="27">
        <f t="shared" ca="1" si="24"/>
        <v>264.19312122832002</v>
      </c>
      <c r="Y102" s="7"/>
      <c r="Z102" s="28">
        <f t="shared" si="23"/>
        <v>264.0870000000001</v>
      </c>
      <c r="AA102" s="27">
        <f t="shared" si="21"/>
        <v>4.6091876617142669</v>
      </c>
      <c r="AB102" s="7"/>
      <c r="AC102" s="28">
        <f t="shared" ca="1" si="13"/>
        <v>0.1061212283199211</v>
      </c>
      <c r="AD102" s="27"/>
      <c r="AE102" s="7"/>
    </row>
    <row r="103" spans="1:31" s="26" customFormat="1" x14ac:dyDescent="0.25">
      <c r="A103" s="26">
        <v>18</v>
      </c>
      <c r="B103" s="26">
        <v>-612</v>
      </c>
      <c r="C103" s="26">
        <v>11251</v>
      </c>
      <c r="D103" s="26">
        <v>13346</v>
      </c>
      <c r="E103" s="26">
        <v>15161</v>
      </c>
      <c r="F103" s="26">
        <v>13095</v>
      </c>
      <c r="G103" s="27"/>
      <c r="H103" s="7"/>
      <c r="I103" s="28">
        <f t="shared" si="14"/>
        <v>-3910</v>
      </c>
      <c r="J103" s="27">
        <f t="shared" si="14"/>
        <v>251</v>
      </c>
      <c r="K103" s="7"/>
      <c r="L103" s="171">
        <f t="shared" si="22"/>
        <v>0.99770372363177084</v>
      </c>
      <c r="M103" s="27">
        <f t="shared" ca="1" si="15"/>
        <v>1.1902740854531139E-6</v>
      </c>
      <c r="N103" s="44"/>
      <c r="O103" s="44"/>
      <c r="P103" s="7"/>
      <c r="Q103" s="28">
        <f t="shared" ca="1" si="16"/>
        <v>-3852.7267569055125</v>
      </c>
      <c r="R103" s="27">
        <f t="shared" ca="1" si="17"/>
        <v>239.04543696568436</v>
      </c>
      <c r="S103" s="7"/>
      <c r="T103" s="28">
        <f t="shared" ca="1" si="18"/>
        <v>0.9969041962852021</v>
      </c>
      <c r="U103" s="27">
        <f t="shared" ca="1" si="19"/>
        <v>6.1922483775176236E-2</v>
      </c>
      <c r="V103" s="7"/>
      <c r="W103" s="28">
        <f t="shared" ca="1" si="20"/>
        <v>0.99661272680067869</v>
      </c>
      <c r="X103" s="27">
        <f t="shared" ca="1" si="24"/>
        <v>258.71791753950799</v>
      </c>
      <c r="Y103" s="7"/>
      <c r="Z103" s="28">
        <f t="shared" si="23"/>
        <v>258.57900000000012</v>
      </c>
      <c r="AA103" s="27">
        <f t="shared" si="21"/>
        <v>4.5130549265144193</v>
      </c>
      <c r="AB103" s="7"/>
      <c r="AC103" s="28">
        <f t="shared" ca="1" si="13"/>
        <v>0.13891753950787233</v>
      </c>
      <c r="AD103" s="27"/>
      <c r="AE103" s="7"/>
    </row>
    <row r="104" spans="1:31" s="26" customFormat="1" x14ac:dyDescent="0.25">
      <c r="A104" s="26">
        <v>19</v>
      </c>
      <c r="B104" s="26">
        <v>-628</v>
      </c>
      <c r="C104" s="26">
        <v>11275</v>
      </c>
      <c r="D104" s="26">
        <v>13526</v>
      </c>
      <c r="E104" s="26">
        <v>15139</v>
      </c>
      <c r="F104" s="26">
        <v>12903</v>
      </c>
      <c r="G104" s="27"/>
      <c r="H104" s="7"/>
      <c r="I104" s="28">
        <f t="shared" si="14"/>
        <v>-3864</v>
      </c>
      <c r="J104" s="27">
        <f t="shared" si="14"/>
        <v>623</v>
      </c>
      <c r="K104" s="7"/>
      <c r="L104" s="171">
        <f t="shared" si="22"/>
        <v>0.98641804984999581</v>
      </c>
      <c r="M104" s="27">
        <f t="shared" ca="1" si="15"/>
        <v>4.7537394631762189E-6</v>
      </c>
      <c r="N104" s="44"/>
      <c r="O104" s="44"/>
      <c r="P104" s="7"/>
      <c r="Q104" s="28">
        <f t="shared" ca="1" si="16"/>
        <v>-3806.7267569055125</v>
      </c>
      <c r="R104" s="27">
        <f t="shared" ca="1" si="17"/>
        <v>611.04543696568442</v>
      </c>
      <c r="S104" s="7"/>
      <c r="T104" s="28">
        <f t="shared" ca="1" si="18"/>
        <v>0.98500156318335408</v>
      </c>
      <c r="U104" s="27">
        <f t="shared" ca="1" si="19"/>
        <v>0.15828560309157769</v>
      </c>
      <c r="V104" s="7"/>
      <c r="W104" s="28">
        <f t="shared" ca="1" si="20"/>
        <v>0.98423774265531516</v>
      </c>
      <c r="X104" s="27">
        <f t="shared" ca="1" si="24"/>
        <v>253.13719394147324</v>
      </c>
      <c r="Y104" s="7"/>
      <c r="Z104" s="28">
        <f t="shared" si="23"/>
        <v>252.92700000000013</v>
      </c>
      <c r="AA104" s="27">
        <f t="shared" si="21"/>
        <v>4.4144089171917003</v>
      </c>
      <c r="AB104" s="7"/>
      <c r="AC104" s="28">
        <f t="shared" ca="1" si="13"/>
        <v>0.21019394147310777</v>
      </c>
      <c r="AD104" s="27"/>
      <c r="AE104" s="7"/>
    </row>
    <row r="105" spans="1:31" s="26" customFormat="1" x14ac:dyDescent="0.25">
      <c r="A105" s="26">
        <v>20</v>
      </c>
      <c r="B105" s="26">
        <v>-614</v>
      </c>
      <c r="C105" s="26">
        <v>11306</v>
      </c>
      <c r="D105" s="26">
        <v>13707</v>
      </c>
      <c r="E105" s="26">
        <v>15095</v>
      </c>
      <c r="F105" s="26">
        <v>12719</v>
      </c>
      <c r="G105" s="27"/>
      <c r="H105" s="7"/>
      <c r="I105" s="28">
        <f t="shared" si="14"/>
        <v>-3789</v>
      </c>
      <c r="J105" s="27">
        <f t="shared" si="14"/>
        <v>988</v>
      </c>
      <c r="K105" s="7"/>
      <c r="L105" s="171">
        <f t="shared" si="22"/>
        <v>0.96610609509245993</v>
      </c>
      <c r="M105" s="27">
        <f t="shared" ca="1" si="15"/>
        <v>3.0219474722569187E-6</v>
      </c>
      <c r="N105" s="44"/>
      <c r="O105" s="44"/>
      <c r="P105" s="7"/>
      <c r="Q105" s="28">
        <f t="shared" ca="1" si="16"/>
        <v>-3731.7267569055125</v>
      </c>
      <c r="R105" s="27">
        <f t="shared" ca="1" si="17"/>
        <v>976.04543696568442</v>
      </c>
      <c r="S105" s="7"/>
      <c r="T105" s="28">
        <f t="shared" ca="1" si="18"/>
        <v>0.96559509616947137</v>
      </c>
      <c r="U105" s="27">
        <f t="shared" ca="1" si="19"/>
        <v>0.25283543790471347</v>
      </c>
      <c r="V105" s="7"/>
      <c r="W105" s="28">
        <f t="shared" ca="1" si="20"/>
        <v>0.96436772014088679</v>
      </c>
      <c r="X105" s="27">
        <f t="shared" ca="1" si="24"/>
        <v>247.58229121201759</v>
      </c>
      <c r="Y105" s="7"/>
      <c r="Z105" s="28">
        <f t="shared" si="23"/>
        <v>247.40100000000012</v>
      </c>
      <c r="AA105" s="27">
        <f t="shared" si="21"/>
        <v>4.3179620227264932</v>
      </c>
      <c r="AB105" s="7"/>
      <c r="AC105" s="28">
        <f t="shared" ca="1" si="13"/>
        <v>0.18129121201747012</v>
      </c>
      <c r="AD105" s="27"/>
      <c r="AE105" s="7"/>
    </row>
    <row r="106" spans="1:31" s="26" customFormat="1" x14ac:dyDescent="0.25">
      <c r="A106" s="26">
        <v>21</v>
      </c>
      <c r="B106" s="26">
        <v>-633</v>
      </c>
      <c r="C106" s="26">
        <v>11356</v>
      </c>
      <c r="D106" s="26">
        <v>13884</v>
      </c>
      <c r="E106" s="26">
        <v>15032</v>
      </c>
      <c r="F106" s="26">
        <v>12529</v>
      </c>
      <c r="G106" s="27"/>
      <c r="H106" s="7"/>
      <c r="I106" s="28">
        <f t="shared" si="14"/>
        <v>-3676</v>
      </c>
      <c r="J106" s="27">
        <f t="shared" si="14"/>
        <v>1355</v>
      </c>
      <c r="K106" s="7"/>
      <c r="L106" s="171">
        <f t="shared" si="22"/>
        <v>0.93576355447782966</v>
      </c>
      <c r="M106" s="27">
        <f t="shared" ca="1" si="15"/>
        <v>1.2124732104224804E-6</v>
      </c>
      <c r="N106" s="44"/>
      <c r="O106" s="44"/>
      <c r="P106" s="7"/>
      <c r="Q106" s="28">
        <f t="shared" ca="1" si="16"/>
        <v>-3618.7267569055125</v>
      </c>
      <c r="R106" s="27">
        <f t="shared" ca="1" si="17"/>
        <v>1343.0454369656843</v>
      </c>
      <c r="S106" s="7"/>
      <c r="T106" s="28">
        <f t="shared" ca="1" si="18"/>
        <v>0.93635601920188805</v>
      </c>
      <c r="U106" s="27">
        <f t="shared" ca="1" si="19"/>
        <v>0.34790335400449662</v>
      </c>
      <c r="V106" s="7"/>
      <c r="W106" s="28">
        <f t="shared" ca="1" si="20"/>
        <v>0.93466243086514011</v>
      </c>
      <c r="X106" s="27">
        <f t="shared" ca="1" si="24"/>
        <v>241.85685165527161</v>
      </c>
      <c r="Y106" s="7"/>
      <c r="Z106" s="28">
        <f t="shared" si="23"/>
        <v>241.70400000000012</v>
      </c>
      <c r="AA106" s="27">
        <f t="shared" si="21"/>
        <v>4.2185306152403763</v>
      </c>
      <c r="AB106" s="7"/>
      <c r="AC106" s="28">
        <f t="shared" ca="1" si="13"/>
        <v>0.15285165527149047</v>
      </c>
      <c r="AD106" s="27"/>
      <c r="AE106" s="7"/>
    </row>
    <row r="107" spans="1:31" s="26" customFormat="1" x14ac:dyDescent="0.25">
      <c r="A107" s="26">
        <v>22</v>
      </c>
      <c r="B107" s="26">
        <v>-631</v>
      </c>
      <c r="C107" s="26">
        <v>11443</v>
      </c>
      <c r="D107" s="26">
        <v>14068</v>
      </c>
      <c r="E107" s="26">
        <v>14972</v>
      </c>
      <c r="F107" s="26">
        <v>12366</v>
      </c>
      <c r="G107" s="27"/>
      <c r="H107" s="7"/>
      <c r="I107" s="28">
        <f t="shared" si="14"/>
        <v>-3529</v>
      </c>
      <c r="J107" s="27">
        <f t="shared" si="14"/>
        <v>1702</v>
      </c>
      <c r="K107" s="7"/>
      <c r="L107" s="171">
        <f t="shared" si="22"/>
        <v>0.89631252739655531</v>
      </c>
      <c r="M107" s="27">
        <f t="shared" ca="1" si="15"/>
        <v>1.6307872329257316E-8</v>
      </c>
      <c r="N107" s="44"/>
      <c r="O107" s="44"/>
      <c r="P107" s="7"/>
      <c r="Q107" s="28">
        <f t="shared" ca="1" si="16"/>
        <v>-3471.7267569055125</v>
      </c>
      <c r="R107" s="27">
        <f t="shared" ca="1" si="17"/>
        <v>1690.0454369656843</v>
      </c>
      <c r="S107" s="7"/>
      <c r="T107" s="28">
        <f t="shared" ca="1" si="18"/>
        <v>0.89831934385467793</v>
      </c>
      <c r="U107" s="27">
        <f t="shared" ca="1" si="19"/>
        <v>0.43779045723780652</v>
      </c>
      <c r="V107" s="7"/>
      <c r="W107" s="28">
        <f t="shared" ca="1" si="20"/>
        <v>0.8961848251165081</v>
      </c>
      <c r="X107" s="27">
        <f t="shared" ca="1" si="24"/>
        <v>236.23757820073934</v>
      </c>
      <c r="Y107" s="7"/>
      <c r="Z107" s="28">
        <f t="shared" si="23"/>
        <v>236.02500000000012</v>
      </c>
      <c r="AA107" s="27">
        <f t="shared" si="21"/>
        <v>4.119413367019618</v>
      </c>
      <c r="AB107" s="7"/>
      <c r="AC107" s="28">
        <f t="shared" ca="1" si="13"/>
        <v>0.21257820073921607</v>
      </c>
      <c r="AD107" s="27"/>
      <c r="AE107" s="7"/>
    </row>
    <row r="108" spans="1:31" s="26" customFormat="1" x14ac:dyDescent="0.25">
      <c r="A108" s="26">
        <v>23</v>
      </c>
      <c r="B108" s="26">
        <v>-644</v>
      </c>
      <c r="C108" s="26">
        <v>11540</v>
      </c>
      <c r="D108" s="26">
        <v>14249</v>
      </c>
      <c r="E108" s="26">
        <v>14881</v>
      </c>
      <c r="F108" s="26">
        <v>12197</v>
      </c>
      <c r="G108" s="27"/>
      <c r="H108" s="7"/>
      <c r="I108" s="28">
        <f t="shared" si="14"/>
        <v>-3341</v>
      </c>
      <c r="J108" s="27">
        <f t="shared" si="14"/>
        <v>2052</v>
      </c>
      <c r="K108" s="7"/>
      <c r="L108" s="171">
        <f t="shared" si="22"/>
        <v>0.84697599706099436</v>
      </c>
      <c r="M108" s="27">
        <f t="shared" ca="1" si="15"/>
        <v>1.4022862567131342E-8</v>
      </c>
      <c r="N108" s="44"/>
      <c r="O108" s="44"/>
      <c r="P108" s="7"/>
      <c r="Q108" s="28">
        <f t="shared" ca="1" si="16"/>
        <v>-3283.7267569055125</v>
      </c>
      <c r="R108" s="27">
        <f t="shared" ca="1" si="17"/>
        <v>2040.0454369656843</v>
      </c>
      <c r="S108" s="7"/>
      <c r="T108" s="28">
        <f t="shared" ca="1" si="18"/>
        <v>0.8496737998732119</v>
      </c>
      <c r="U108" s="27">
        <f t="shared" ca="1" si="19"/>
        <v>0.52845468240108751</v>
      </c>
      <c r="V108" s="7"/>
      <c r="W108" s="28">
        <f t="shared" ca="1" si="20"/>
        <v>0.84709441522922513</v>
      </c>
      <c r="X108" s="27">
        <f t="shared" ca="1" si="24"/>
        <v>230.31557718032855</v>
      </c>
      <c r="Y108" s="7"/>
      <c r="Z108" s="28">
        <f t="shared" si="23"/>
        <v>230.22900000000013</v>
      </c>
      <c r="AA108" s="27">
        <f t="shared" si="21"/>
        <v>4.0182540835740266</v>
      </c>
      <c r="AB108" s="7"/>
      <c r="AC108" s="28">
        <f t="shared" ca="1" si="13"/>
        <v>8.657718032841899E-2</v>
      </c>
      <c r="AD108" s="27"/>
      <c r="AE108" s="7"/>
    </row>
    <row r="109" spans="1:31" s="26" customFormat="1" x14ac:dyDescent="0.25">
      <c r="A109" s="26">
        <v>24</v>
      </c>
      <c r="B109" s="26">
        <v>-623</v>
      </c>
      <c r="C109" s="26">
        <v>11646</v>
      </c>
      <c r="D109" s="26">
        <v>14402</v>
      </c>
      <c r="E109" s="26">
        <v>14772</v>
      </c>
      <c r="F109" s="26">
        <v>12040</v>
      </c>
      <c r="G109" s="27"/>
      <c r="H109" s="7"/>
      <c r="I109" s="28">
        <f t="shared" si="14"/>
        <v>-3126</v>
      </c>
      <c r="J109" s="27">
        <f t="shared" si="14"/>
        <v>2362</v>
      </c>
      <c r="K109" s="7"/>
      <c r="L109" s="171">
        <f t="shared" si="22"/>
        <v>0.79099797461590671</v>
      </c>
      <c r="M109" s="27">
        <f t="shared" ca="1" si="15"/>
        <v>4.9552854999347375E-9</v>
      </c>
      <c r="N109" s="44"/>
      <c r="O109" s="44"/>
      <c r="P109" s="7"/>
      <c r="Q109" s="28">
        <f t="shared" ca="1" si="16"/>
        <v>-3068.7267569055125</v>
      </c>
      <c r="R109" s="27">
        <f t="shared" ca="1" si="17"/>
        <v>2350.0454369656845</v>
      </c>
      <c r="S109" s="7"/>
      <c r="T109" s="28">
        <f t="shared" ca="1" si="18"/>
        <v>0.79404192776674809</v>
      </c>
      <c r="U109" s="27">
        <f t="shared" ca="1" si="19"/>
        <v>0.60875728183142208</v>
      </c>
      <c r="V109" s="7"/>
      <c r="W109" s="28">
        <f t="shared" ca="1" si="20"/>
        <v>0.79106836840469474</v>
      </c>
      <c r="X109" s="27">
        <f t="shared" ca="1" si="24"/>
        <v>224.69364794722401</v>
      </c>
      <c r="Y109" s="7"/>
      <c r="Z109" s="28">
        <f t="shared" si="23"/>
        <v>224.62200000000013</v>
      </c>
      <c r="AA109" s="27">
        <f t="shared" si="21"/>
        <v>3.9203934724147049</v>
      </c>
      <c r="AB109" s="7"/>
      <c r="AC109" s="28">
        <f t="shared" ca="1" si="13"/>
        <v>7.1647947223880237E-2</v>
      </c>
      <c r="AD109" s="27"/>
      <c r="AE109" s="7"/>
    </row>
    <row r="110" spans="1:31" s="26" customFormat="1" x14ac:dyDescent="0.25">
      <c r="A110" s="26">
        <v>25</v>
      </c>
      <c r="B110" s="26">
        <v>-622</v>
      </c>
      <c r="C110" s="26">
        <v>11758</v>
      </c>
      <c r="D110" s="26">
        <v>14534</v>
      </c>
      <c r="E110" s="26">
        <v>14640</v>
      </c>
      <c r="F110" s="26">
        <v>11889</v>
      </c>
      <c r="G110" s="27"/>
      <c r="H110" s="7"/>
      <c r="I110" s="28">
        <f t="shared" si="14"/>
        <v>-2882</v>
      </c>
      <c r="J110" s="27">
        <f t="shared" si="14"/>
        <v>2645</v>
      </c>
      <c r="K110" s="7"/>
      <c r="L110" s="171">
        <f t="shared" si="22"/>
        <v>0.72755538331718261</v>
      </c>
      <c r="M110" s="27">
        <f t="shared" ca="1" si="15"/>
        <v>2.9885517030611145E-10</v>
      </c>
      <c r="N110" s="44"/>
      <c r="O110" s="44"/>
      <c r="P110" s="7"/>
      <c r="Q110" s="28">
        <f t="shared" ca="1" si="16"/>
        <v>-2824.7267569055125</v>
      </c>
      <c r="R110" s="27">
        <f t="shared" ca="1" si="17"/>
        <v>2633.0454369656845</v>
      </c>
      <c r="S110" s="7"/>
      <c r="T110" s="28">
        <f t="shared" ca="1" si="18"/>
        <v>0.73090622174824971</v>
      </c>
      <c r="U110" s="27">
        <f t="shared" ca="1" si="19"/>
        <v>0.68206578389201777</v>
      </c>
      <c r="V110" s="7"/>
      <c r="W110" s="28">
        <f t="shared" ca="1" si="20"/>
        <v>0.72757267074528242</v>
      </c>
      <c r="X110" s="27">
        <f t="shared" ca="1" si="24"/>
        <v>219.12232090602276</v>
      </c>
      <c r="Y110" s="7"/>
      <c r="Z110" s="28">
        <f t="shared" si="23"/>
        <v>219.02400000000011</v>
      </c>
      <c r="AA110" s="27">
        <f t="shared" si="21"/>
        <v>3.8226899408880621</v>
      </c>
      <c r="AB110" s="7"/>
      <c r="AC110" s="28">
        <f t="shared" ca="1" si="13"/>
        <v>9.8320906022649979E-2</v>
      </c>
      <c r="AD110" s="27"/>
      <c r="AE110" s="7"/>
    </row>
    <row r="111" spans="1:31" s="26" customFormat="1" x14ac:dyDescent="0.25">
      <c r="A111" s="26">
        <v>26</v>
      </c>
      <c r="B111" s="26">
        <v>-605</v>
      </c>
      <c r="C111" s="26">
        <v>11898</v>
      </c>
      <c r="D111" s="26">
        <v>14674</v>
      </c>
      <c r="E111" s="26">
        <v>14520</v>
      </c>
      <c r="F111" s="26">
        <v>11766</v>
      </c>
      <c r="G111" s="27"/>
      <c r="H111" s="7"/>
      <c r="I111" s="28">
        <f t="shared" si="14"/>
        <v>-2622</v>
      </c>
      <c r="J111" s="27">
        <f t="shared" si="14"/>
        <v>2908</v>
      </c>
      <c r="K111" s="7"/>
      <c r="L111" s="171">
        <f t="shared" si="22"/>
        <v>0.6591803618248635</v>
      </c>
      <c r="M111" s="27">
        <f t="shared" ca="1" si="15"/>
        <v>6.1137197592327287E-7</v>
      </c>
      <c r="N111" s="44"/>
      <c r="O111" s="44"/>
      <c r="P111" s="7"/>
      <c r="Q111" s="28">
        <f t="shared" ca="1" si="16"/>
        <v>-2564.7267569055125</v>
      </c>
      <c r="R111" s="27">
        <f t="shared" ca="1" si="17"/>
        <v>2896.0454369656845</v>
      </c>
      <c r="S111" s="7"/>
      <c r="T111" s="28">
        <f t="shared" ca="1" si="18"/>
        <v>0.66363046943345627</v>
      </c>
      <c r="U111" s="27">
        <f t="shared" ca="1" si="19"/>
        <v>0.75019347308614026</v>
      </c>
      <c r="V111" s="7"/>
      <c r="W111" s="28">
        <f t="shared" ca="1" si="20"/>
        <v>0.65996226461672658</v>
      </c>
      <c r="X111" s="27">
        <f t="shared" ca="1" si="24"/>
        <v>213.61212606689992</v>
      </c>
      <c r="Y111" s="7"/>
      <c r="Z111" s="28">
        <f t="shared" si="23"/>
        <v>213.57900000000012</v>
      </c>
      <c r="AA111" s="27">
        <f t="shared" si="21"/>
        <v>3.727656763116971</v>
      </c>
      <c r="AB111" s="7"/>
      <c r="AC111" s="28">
        <f t="shared" ca="1" si="13"/>
        <v>3.3126066899797024E-2</v>
      </c>
      <c r="AD111" s="27"/>
      <c r="AE111" s="7"/>
    </row>
    <row r="112" spans="1:31" s="26" customFormat="1" x14ac:dyDescent="0.25">
      <c r="A112" s="26">
        <v>27</v>
      </c>
      <c r="B112" s="26">
        <v>-611</v>
      </c>
      <c r="C112" s="26">
        <v>12031</v>
      </c>
      <c r="D112" s="26">
        <v>14777</v>
      </c>
      <c r="E112" s="26">
        <v>14364</v>
      </c>
      <c r="F112" s="26">
        <v>11641</v>
      </c>
      <c r="G112" s="27"/>
      <c r="H112" s="7"/>
      <c r="I112" s="28">
        <f t="shared" si="14"/>
        <v>-2333</v>
      </c>
      <c r="J112" s="27">
        <f t="shared" si="14"/>
        <v>3136</v>
      </c>
      <c r="K112" s="7"/>
      <c r="L112" s="171">
        <f t="shared" si="22"/>
        <v>0.58408923954518865</v>
      </c>
      <c r="M112" s="27">
        <f t="shared" ca="1" si="15"/>
        <v>6.4500674872676124E-7</v>
      </c>
      <c r="N112" s="44"/>
      <c r="O112" s="44"/>
      <c r="P112" s="7"/>
      <c r="Q112" s="28">
        <f t="shared" ca="1" si="16"/>
        <v>-2275.7267569055125</v>
      </c>
      <c r="R112" s="27">
        <f t="shared" ca="1" si="17"/>
        <v>3124.0454369656845</v>
      </c>
      <c r="S112" s="7"/>
      <c r="T112" s="28">
        <f t="shared" ca="1" si="18"/>
        <v>0.58885088320662826</v>
      </c>
      <c r="U112" s="27">
        <f t="shared" ca="1" si="19"/>
        <v>0.80925473976393469</v>
      </c>
      <c r="V112" s="7"/>
      <c r="W112" s="28">
        <f t="shared" ca="1" si="20"/>
        <v>0.58489236266696187</v>
      </c>
      <c r="X112" s="27">
        <f t="shared" ca="1" si="24"/>
        <v>208.13098667899976</v>
      </c>
      <c r="Y112" s="7"/>
      <c r="Z112" s="28">
        <f t="shared" si="23"/>
        <v>208.08000000000013</v>
      </c>
      <c r="AA112" s="27">
        <f t="shared" si="21"/>
        <v>3.6316811075498032</v>
      </c>
      <c r="AB112" s="7"/>
      <c r="AC112" s="28">
        <f t="shared" ca="1" si="13"/>
        <v>5.098667899963516E-2</v>
      </c>
      <c r="AD112" s="27"/>
      <c r="AE112" s="7"/>
    </row>
    <row r="113" spans="1:31" s="26" customFormat="1" x14ac:dyDescent="0.25">
      <c r="A113" s="26">
        <v>28</v>
      </c>
      <c r="B113" s="26">
        <v>-643</v>
      </c>
      <c r="C113" s="26">
        <v>12201</v>
      </c>
      <c r="D113" s="26">
        <v>14895</v>
      </c>
      <c r="E113" s="26">
        <v>14209</v>
      </c>
      <c r="F113" s="26">
        <v>11535</v>
      </c>
      <c r="G113" s="27"/>
      <c r="H113" s="7"/>
      <c r="I113" s="28">
        <f t="shared" si="14"/>
        <v>-2008</v>
      </c>
      <c r="J113" s="27">
        <f t="shared" si="14"/>
        <v>3360</v>
      </c>
      <c r="K113" s="7"/>
      <c r="L113" s="171">
        <f t="shared" si="22"/>
        <v>0.4992706987245481</v>
      </c>
      <c r="M113" s="27">
        <f t="shared" ca="1" si="15"/>
        <v>1.541628895890049E-6</v>
      </c>
      <c r="N113" s="44"/>
      <c r="O113" s="44"/>
      <c r="P113" s="7"/>
      <c r="Q113" s="28">
        <f t="shared" ca="1" si="16"/>
        <v>-1950.7267569055123</v>
      </c>
      <c r="R113" s="27">
        <f t="shared" ca="1" si="17"/>
        <v>3348.0454369656845</v>
      </c>
      <c r="S113" s="7"/>
      <c r="T113" s="28">
        <f t="shared" ca="1" si="18"/>
        <v>0.50475619281313644</v>
      </c>
      <c r="U113" s="27">
        <f t="shared" ca="1" si="19"/>
        <v>0.86727984386843449</v>
      </c>
      <c r="V113" s="7"/>
      <c r="W113" s="28">
        <f t="shared" ca="1" si="20"/>
        <v>0.50051232221654962</v>
      </c>
      <c r="X113" s="27">
        <f t="shared" ca="1" si="24"/>
        <v>202.26280082949506</v>
      </c>
      <c r="Y113" s="7"/>
      <c r="Z113" s="28">
        <f t="shared" si="23"/>
        <v>202.29300000000012</v>
      </c>
      <c r="AA113" s="27">
        <f t="shared" si="21"/>
        <v>3.5306789037368915</v>
      </c>
      <c r="AB113" s="7"/>
      <c r="AC113" s="28">
        <f t="shared" ca="1" si="13"/>
        <v>-3.0199170505056827E-2</v>
      </c>
      <c r="AD113" s="27"/>
      <c r="AE113" s="7"/>
    </row>
    <row r="114" spans="1:31" s="26" customFormat="1" x14ac:dyDescent="0.25">
      <c r="A114" s="26">
        <v>29</v>
      </c>
      <c r="B114" s="26">
        <v>-615</v>
      </c>
      <c r="C114" s="26">
        <v>12371</v>
      </c>
      <c r="D114" s="26">
        <v>14985</v>
      </c>
      <c r="E114" s="26">
        <v>14045</v>
      </c>
      <c r="F114" s="26">
        <v>11453</v>
      </c>
      <c r="G114" s="27"/>
      <c r="H114" s="7"/>
      <c r="I114" s="28">
        <f t="shared" si="14"/>
        <v>-1674</v>
      </c>
      <c r="J114" s="27">
        <f t="shared" si="14"/>
        <v>3532</v>
      </c>
      <c r="K114" s="7"/>
      <c r="L114" s="171">
        <f t="shared" si="22"/>
        <v>0.41336979676868751</v>
      </c>
      <c r="M114" s="27">
        <f t="shared" ca="1" si="15"/>
        <v>2.4968868143384756E-7</v>
      </c>
      <c r="N114" s="44"/>
      <c r="O114" s="44"/>
      <c r="P114" s="7"/>
      <c r="Q114" s="28">
        <f t="shared" ca="1" si="16"/>
        <v>-1616.7267569055123</v>
      </c>
      <c r="R114" s="27">
        <f t="shared" ca="1" si="17"/>
        <v>3520.0454369656845</v>
      </c>
      <c r="S114" s="7"/>
      <c r="T114" s="28">
        <f t="shared" ca="1" si="18"/>
        <v>0.41833272637797869</v>
      </c>
      <c r="U114" s="27">
        <f t="shared" ca="1" si="19"/>
        <v>0.91183483452010394</v>
      </c>
      <c r="V114" s="7"/>
      <c r="W114" s="28">
        <f t="shared" ca="1" si="20"/>
        <v>0.41386948535314172</v>
      </c>
      <c r="X114" s="27">
        <f t="shared" ca="1" si="24"/>
        <v>196.68595732931306</v>
      </c>
      <c r="Y114" s="7"/>
      <c r="Z114" s="28">
        <f t="shared" si="23"/>
        <v>196.75800000000012</v>
      </c>
      <c r="AA114" s="27">
        <f t="shared" si="21"/>
        <v>3.4340749296390047</v>
      </c>
      <c r="AB114" s="7"/>
      <c r="AC114" s="28">
        <f t="shared" ca="1" si="13"/>
        <v>-7.2042670687068266E-2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12541</v>
      </c>
      <c r="D115" s="26">
        <v>15050</v>
      </c>
      <c r="E115" s="26">
        <v>13863</v>
      </c>
      <c r="F115" s="26">
        <v>11377</v>
      </c>
      <c r="G115" s="27"/>
      <c r="H115" s="7"/>
      <c r="I115" s="28">
        <f t="shared" si="14"/>
        <v>-1322</v>
      </c>
      <c r="J115" s="27">
        <f t="shared" si="14"/>
        <v>3673</v>
      </c>
      <c r="K115" s="7"/>
      <c r="L115" s="171">
        <f t="shared" si="22"/>
        <v>0.32153069077469881</v>
      </c>
      <c r="M115" s="27">
        <f t="shared" ca="1" si="15"/>
        <v>1.1614381290463924E-6</v>
      </c>
      <c r="N115" s="44"/>
      <c r="O115" s="44"/>
      <c r="P115" s="7"/>
      <c r="Q115" s="28">
        <f t="shared" ca="1" si="16"/>
        <v>-1264.7267569055123</v>
      </c>
      <c r="R115" s="27">
        <f t="shared" ca="1" si="17"/>
        <v>3661.0454369656845</v>
      </c>
      <c r="S115" s="7"/>
      <c r="T115" s="28">
        <f t="shared" ca="1" si="18"/>
        <v>0.32725170785948915</v>
      </c>
      <c r="U115" s="27">
        <f t="shared" ca="1" si="19"/>
        <v>0.94835956522873999</v>
      </c>
      <c r="V115" s="7"/>
      <c r="W115" s="28">
        <f t="shared" ca="1" si="20"/>
        <v>0.32260839116397516</v>
      </c>
      <c r="X115" s="27">
        <f t="shared" ca="1" si="24"/>
        <v>191.060332619262</v>
      </c>
      <c r="Y115" s="7"/>
      <c r="Z115" s="28">
        <f t="shared" si="23"/>
        <v>191.09700000000012</v>
      </c>
      <c r="AA115" s="27">
        <f t="shared" si="21"/>
        <v>3.3352718406836059</v>
      </c>
      <c r="AB115" s="7"/>
      <c r="AC115" s="28">
        <f t="shared" ca="1" si="13"/>
        <v>-3.6667380738123256E-2</v>
      </c>
      <c r="AD115" s="27"/>
      <c r="AE115" s="7"/>
    </row>
    <row r="116" spans="1:31" s="26" customFormat="1" x14ac:dyDescent="0.25">
      <c r="A116" s="26">
        <v>31</v>
      </c>
      <c r="B116" s="26">
        <v>-635</v>
      </c>
      <c r="C116" s="26">
        <v>12733</v>
      </c>
      <c r="D116" s="26">
        <v>15112</v>
      </c>
      <c r="E116" s="26">
        <v>13686</v>
      </c>
      <c r="F116" s="26">
        <v>11327</v>
      </c>
      <c r="G116" s="27"/>
      <c r="H116" s="7"/>
      <c r="I116" s="28">
        <f t="shared" si="14"/>
        <v>-953</v>
      </c>
      <c r="J116" s="27">
        <f t="shared" si="14"/>
        <v>3785</v>
      </c>
      <c r="K116" s="7"/>
      <c r="L116" s="171">
        <f t="shared" si="22"/>
        <v>0.22563560018855333</v>
      </c>
      <c r="M116" s="27">
        <f t="shared" ca="1" si="15"/>
        <v>1.8215732275229444E-6</v>
      </c>
      <c r="N116" s="44"/>
      <c r="O116" s="44"/>
      <c r="P116" s="7"/>
      <c r="Q116" s="28">
        <f t="shared" ca="1" si="16"/>
        <v>-895.72675690551227</v>
      </c>
      <c r="R116" s="27">
        <f t="shared" ca="1" si="17"/>
        <v>3773.0454369656845</v>
      </c>
      <c r="S116" s="7"/>
      <c r="T116" s="28">
        <f t="shared" ca="1" si="18"/>
        <v>0.23177189015118621</v>
      </c>
      <c r="U116" s="27">
        <f t="shared" ca="1" si="19"/>
        <v>0.97737211728098983</v>
      </c>
      <c r="V116" s="7"/>
      <c r="W116" s="28">
        <f t="shared" ca="1" si="20"/>
        <v>0.22698525689583965</v>
      </c>
      <c r="X116" s="27">
        <f t="shared" ca="1" si="24"/>
        <v>185.34792144035669</v>
      </c>
      <c r="Y116" s="7"/>
      <c r="Z116" s="28">
        <f t="shared" si="23"/>
        <v>185.38200000000012</v>
      </c>
      <c r="AA116" s="27">
        <f t="shared" si="21"/>
        <v>3.2355262739321304</v>
      </c>
      <c r="AB116" s="7"/>
      <c r="AC116" s="28">
        <f t="shared" ca="1" si="13"/>
        <v>-3.4078559643432982E-2</v>
      </c>
      <c r="AD116" s="27"/>
      <c r="AE116" s="7"/>
    </row>
    <row r="117" spans="1:31" s="26" customFormat="1" x14ac:dyDescent="0.25">
      <c r="A117" s="26">
        <v>32</v>
      </c>
      <c r="B117" s="26">
        <v>-630</v>
      </c>
      <c r="C117" s="26">
        <v>12910</v>
      </c>
      <c r="D117" s="26">
        <v>15134</v>
      </c>
      <c r="E117" s="26">
        <v>13489</v>
      </c>
      <c r="F117" s="26">
        <v>11290</v>
      </c>
      <c r="G117" s="27"/>
      <c r="H117" s="7"/>
      <c r="I117" s="28">
        <f t="shared" si="14"/>
        <v>-579</v>
      </c>
      <c r="J117" s="27">
        <f t="shared" si="14"/>
        <v>3844</v>
      </c>
      <c r="K117" s="7"/>
      <c r="L117" s="171">
        <f t="shared" si="22"/>
        <v>0.12827517653394058</v>
      </c>
      <c r="M117" s="27">
        <f t="shared" ca="1" si="15"/>
        <v>3.4612483732082338E-6</v>
      </c>
      <c r="N117" s="44"/>
      <c r="O117" s="44"/>
      <c r="P117" s="7"/>
      <c r="Q117" s="28">
        <f t="shared" ca="1" si="16"/>
        <v>-521.72675690551227</v>
      </c>
      <c r="R117" s="27">
        <f t="shared" ca="1" si="17"/>
        <v>3832.0454369656845</v>
      </c>
      <c r="S117" s="7"/>
      <c r="T117" s="28">
        <f t="shared" ca="1" si="18"/>
        <v>0.13499830797529105</v>
      </c>
      <c r="U117" s="27">
        <f t="shared" ca="1" si="19"/>
        <v>0.99265551523708584</v>
      </c>
      <c r="V117" s="7"/>
      <c r="W117" s="28">
        <f t="shared" ca="1" si="20"/>
        <v>0.13013561959224906</v>
      </c>
      <c r="X117" s="27">
        <f t="shared" ca="1" si="24"/>
        <v>179.742097724426</v>
      </c>
      <c r="Y117" s="7"/>
      <c r="Z117" s="28">
        <f t="shared" si="23"/>
        <v>179.71200000000013</v>
      </c>
      <c r="AA117" s="27">
        <f t="shared" si="21"/>
        <v>3.1365661053440519</v>
      </c>
      <c r="AB117" s="7"/>
      <c r="AC117" s="28">
        <f t="shared" ca="1" si="13"/>
        <v>3.0097724425871775E-2</v>
      </c>
      <c r="AD117" s="27"/>
      <c r="AE117" s="7"/>
    </row>
    <row r="118" spans="1:31" s="26" customFormat="1" x14ac:dyDescent="0.25">
      <c r="A118" s="26">
        <v>33</v>
      </c>
      <c r="B118" s="26">
        <v>-615</v>
      </c>
      <c r="C118" s="26">
        <v>13106</v>
      </c>
      <c r="D118" s="26">
        <v>15159</v>
      </c>
      <c r="E118" s="26">
        <v>13309</v>
      </c>
      <c r="F118" s="26">
        <v>11273</v>
      </c>
      <c r="G118" s="27"/>
      <c r="H118" s="7"/>
      <c r="I118" s="28">
        <f t="shared" si="14"/>
        <v>-203</v>
      </c>
      <c r="J118" s="27">
        <f t="shared" si="14"/>
        <v>3886</v>
      </c>
      <c r="K118" s="7"/>
      <c r="L118" s="171">
        <f t="shared" si="22"/>
        <v>3.2013863194369524E-2</v>
      </c>
      <c r="M118" s="27">
        <f t="shared" ca="1" si="15"/>
        <v>6.0246547956679271E-7</v>
      </c>
      <c r="N118" s="44"/>
      <c r="O118" s="44"/>
      <c r="P118" s="7"/>
      <c r="Q118" s="28">
        <f t="shared" ca="1" si="16"/>
        <v>-145.72675690551233</v>
      </c>
      <c r="R118" s="27">
        <f t="shared" ca="1" si="17"/>
        <v>3874.0454369656845</v>
      </c>
      <c r="S118" s="7"/>
      <c r="T118" s="28">
        <f t="shared" ca="1" si="18"/>
        <v>3.7707220012359072E-2</v>
      </c>
      <c r="U118" s="27">
        <f t="shared" ca="1" si="19"/>
        <v>1.0035352222566796</v>
      </c>
      <c r="V118" s="7"/>
      <c r="W118" s="28">
        <f t="shared" ca="1" si="20"/>
        <v>3.2790049692298207E-2</v>
      </c>
      <c r="X118" s="27">
        <f t="shared" ca="1" si="24"/>
        <v>174.14474987721314</v>
      </c>
      <c r="Y118" s="7"/>
      <c r="Z118" s="28">
        <f t="shared" si="23"/>
        <v>174.17700000000013</v>
      </c>
      <c r="AA118" s="27">
        <f t="shared" si="21"/>
        <v>3.0399621312461655</v>
      </c>
      <c r="AB118" s="7"/>
      <c r="AC118" s="28">
        <f t="shared" ca="1" si="13"/>
        <v>-3.2250122786990687E-2</v>
      </c>
      <c r="AD118" s="27"/>
      <c r="AE118" s="7"/>
    </row>
    <row r="119" spans="1:31" s="26" customFormat="1" x14ac:dyDescent="0.25">
      <c r="A119" s="26">
        <v>34</v>
      </c>
      <c r="B119" s="26">
        <v>-610</v>
      </c>
      <c r="C119" s="26">
        <v>13292</v>
      </c>
      <c r="D119" s="26">
        <v>15162</v>
      </c>
      <c r="E119" s="26">
        <v>13130</v>
      </c>
      <c r="F119" s="26">
        <v>11281</v>
      </c>
      <c r="G119" s="27"/>
      <c r="H119" s="7"/>
      <c r="I119" s="28">
        <f t="shared" si="14"/>
        <v>162</v>
      </c>
      <c r="J119" s="27">
        <f t="shared" si="14"/>
        <v>3881</v>
      </c>
      <c r="K119" s="7"/>
      <c r="L119" s="171">
        <f t="shared" si="22"/>
        <v>-6.3762709221774669E-2</v>
      </c>
      <c r="M119" s="27">
        <f t="shared" ca="1" si="15"/>
        <v>4.4654693675301954E-6</v>
      </c>
      <c r="N119" s="44"/>
      <c r="O119" s="44"/>
      <c r="P119" s="7"/>
      <c r="Q119" s="28">
        <f t="shared" ca="1" si="16"/>
        <v>219.27324309448767</v>
      </c>
      <c r="R119" s="27">
        <f t="shared" ca="1" si="17"/>
        <v>3869.0454369656845</v>
      </c>
      <c r="S119" s="7"/>
      <c r="T119" s="28">
        <f t="shared" ca="1" si="18"/>
        <v>-5.6737586121870145E-2</v>
      </c>
      <c r="U119" s="27">
        <f t="shared" ca="1" si="19"/>
        <v>1.0022400190400611</v>
      </c>
      <c r="V119" s="7"/>
      <c r="W119" s="28">
        <f t="shared" ca="1" si="20"/>
        <v>-6.1649543500036263E-2</v>
      </c>
      <c r="X119" s="27">
        <f t="shared" ca="1" si="24"/>
        <v>168.75337353569046</v>
      </c>
      <c r="Y119" s="7"/>
      <c r="Z119" s="28">
        <f t="shared" si="23"/>
        <v>168.68700000000013</v>
      </c>
      <c r="AA119" s="27">
        <f t="shared" si="21"/>
        <v>2.944143555311677</v>
      </c>
      <c r="AB119" s="7"/>
      <c r="AC119" s="28">
        <f t="shared" ca="1" si="13"/>
        <v>6.6373535690331664E-2</v>
      </c>
      <c r="AD119" s="27"/>
      <c r="AE119" s="7"/>
    </row>
    <row r="120" spans="1:31" s="26" customFormat="1" x14ac:dyDescent="0.25">
      <c r="A120" s="26">
        <v>35</v>
      </c>
      <c r="B120" s="26">
        <v>-624</v>
      </c>
      <c r="C120" s="26">
        <v>13478</v>
      </c>
      <c r="D120" s="26">
        <v>15138</v>
      </c>
      <c r="E120" s="26">
        <v>12933</v>
      </c>
      <c r="F120" s="26">
        <v>11294</v>
      </c>
      <c r="G120" s="27"/>
      <c r="H120" s="7"/>
      <c r="I120" s="28">
        <f t="shared" si="14"/>
        <v>545</v>
      </c>
      <c r="J120" s="27">
        <f t="shared" si="14"/>
        <v>3844</v>
      </c>
      <c r="K120" s="7"/>
      <c r="L120" s="171">
        <f t="shared" si="22"/>
        <v>-0.16112547845646433</v>
      </c>
      <c r="M120" s="27">
        <f t="shared" ca="1" si="15"/>
        <v>1.7585762219204036E-7</v>
      </c>
      <c r="N120" s="44"/>
      <c r="O120" s="44"/>
      <c r="P120" s="7"/>
      <c r="Q120" s="28">
        <f t="shared" ca="1" si="16"/>
        <v>602.27324309448773</v>
      </c>
      <c r="R120" s="27">
        <f t="shared" ca="1" si="17"/>
        <v>3832.0454369656845</v>
      </c>
      <c r="S120" s="7"/>
      <c r="T120" s="28">
        <f t="shared" ca="1" si="18"/>
        <v>-0.15583994433943121</v>
      </c>
      <c r="U120" s="27">
        <f t="shared" ca="1" si="19"/>
        <v>0.99265551523708584</v>
      </c>
      <c r="V120" s="7"/>
      <c r="W120" s="28">
        <f t="shared" ca="1" si="20"/>
        <v>-0.16070612464142023</v>
      </c>
      <c r="X120" s="27">
        <f t="shared" ca="1" si="24"/>
        <v>163.07718270669375</v>
      </c>
      <c r="Y120" s="7"/>
      <c r="Z120" s="28">
        <f t="shared" si="23"/>
        <v>163.07100000000014</v>
      </c>
      <c r="AA120" s="27">
        <f t="shared" si="21"/>
        <v>2.8461258645196752</v>
      </c>
      <c r="AB120" s="7"/>
      <c r="AC120" s="28">
        <f t="shared" ca="1" si="13"/>
        <v>6.1827066936075425E-3</v>
      </c>
      <c r="AD120" s="27"/>
      <c r="AE120" s="7"/>
    </row>
    <row r="121" spans="1:31" s="26" customFormat="1" x14ac:dyDescent="0.25">
      <c r="A121" s="26">
        <v>36</v>
      </c>
      <c r="B121" s="26">
        <v>-625</v>
      </c>
      <c r="C121" s="26">
        <v>13663</v>
      </c>
      <c r="D121" s="26">
        <v>15092</v>
      </c>
      <c r="E121" s="26">
        <v>12749</v>
      </c>
      <c r="F121" s="26">
        <v>11335</v>
      </c>
      <c r="G121" s="27"/>
      <c r="H121" s="7"/>
      <c r="I121" s="28">
        <f t="shared" si="14"/>
        <v>914</v>
      </c>
      <c r="J121" s="27">
        <f t="shared" si="14"/>
        <v>3757</v>
      </c>
      <c r="K121" s="7"/>
      <c r="L121" s="171">
        <f t="shared" si="22"/>
        <v>-0.25709319964667093</v>
      </c>
      <c r="M121" s="27">
        <f t="shared" ca="1" si="15"/>
        <v>1.0333671978233855E-6</v>
      </c>
      <c r="N121" s="44"/>
      <c r="O121" s="44"/>
      <c r="P121" s="7"/>
      <c r="Q121" s="28">
        <f t="shared" ca="1" si="16"/>
        <v>971.27324309448773</v>
      </c>
      <c r="R121" s="27">
        <f t="shared" ca="1" si="17"/>
        <v>3745.0454369656845</v>
      </c>
      <c r="S121" s="7"/>
      <c r="T121" s="28">
        <f t="shared" ca="1" si="18"/>
        <v>-0.25131976204773421</v>
      </c>
      <c r="U121" s="27">
        <f t="shared" ca="1" si="19"/>
        <v>0.97011897926792745</v>
      </c>
      <c r="V121" s="7"/>
      <c r="W121" s="28">
        <f t="shared" ca="1" si="20"/>
        <v>-0.25607665294443666</v>
      </c>
      <c r="X121" s="27">
        <f t="shared" ca="1" si="24"/>
        <v>157.48654402300895</v>
      </c>
      <c r="Y121" s="7"/>
      <c r="Z121" s="28">
        <f t="shared" si="23"/>
        <v>157.44600000000014</v>
      </c>
      <c r="AA121" s="27">
        <f t="shared" si="21"/>
        <v>2.7479510940949945</v>
      </c>
      <c r="AB121" s="7"/>
      <c r="AC121" s="28">
        <f t="shared" ca="1" si="13"/>
        <v>4.0544023008806107E-2</v>
      </c>
      <c r="AD121" s="27"/>
      <c r="AE121" s="7"/>
    </row>
    <row r="122" spans="1:31" s="26" customFormat="1" x14ac:dyDescent="0.25">
      <c r="A122" s="26">
        <v>37</v>
      </c>
      <c r="B122" s="26">
        <v>-630</v>
      </c>
      <c r="C122" s="26">
        <v>13836</v>
      </c>
      <c r="D122" s="26">
        <v>15028</v>
      </c>
      <c r="E122" s="26">
        <v>12556</v>
      </c>
      <c r="F122" s="26">
        <v>11389</v>
      </c>
      <c r="G122" s="27"/>
      <c r="H122" s="7"/>
      <c r="I122" s="28">
        <f t="shared" si="14"/>
        <v>1280</v>
      </c>
      <c r="J122" s="27">
        <f t="shared" si="14"/>
        <v>3639</v>
      </c>
      <c r="K122" s="7"/>
      <c r="L122" s="171">
        <f t="shared" si="22"/>
        <v>-0.35132003849883847</v>
      </c>
      <c r="M122" s="27">
        <f t="shared" ca="1" si="15"/>
        <v>4.7399910617895257E-7</v>
      </c>
      <c r="N122" s="44"/>
      <c r="O122" s="44"/>
      <c r="P122" s="7"/>
      <c r="Q122" s="28">
        <f t="shared" ca="1" si="16"/>
        <v>1337.2732430944877</v>
      </c>
      <c r="R122" s="27">
        <f t="shared" ca="1" si="17"/>
        <v>3627.0454369656845</v>
      </c>
      <c r="S122" s="7"/>
      <c r="T122" s="28">
        <f t="shared" ca="1" si="18"/>
        <v>-0.34602332107548184</v>
      </c>
      <c r="U122" s="27">
        <f t="shared" ca="1" si="19"/>
        <v>0.93955218335573554</v>
      </c>
      <c r="V122" s="7"/>
      <c r="W122" s="28">
        <f t="shared" ca="1" si="20"/>
        <v>-0.35063156256884603</v>
      </c>
      <c r="X122" s="27">
        <f t="shared" ca="1" si="24"/>
        <v>151.80822671921351</v>
      </c>
      <c r="Y122" s="7"/>
      <c r="Z122" s="28">
        <f t="shared" si="23"/>
        <v>151.77600000000015</v>
      </c>
      <c r="AA122" s="27">
        <f t="shared" si="21"/>
        <v>2.6489909255069159</v>
      </c>
      <c r="AB122" s="7"/>
      <c r="AC122" s="28">
        <f t="shared" ca="1" si="13"/>
        <v>3.2226719213355182E-2</v>
      </c>
      <c r="AD122" s="27"/>
      <c r="AE122" s="7"/>
    </row>
    <row r="123" spans="1:31" s="26" customFormat="1" x14ac:dyDescent="0.25">
      <c r="A123" s="26">
        <v>38</v>
      </c>
      <c r="B123" s="26">
        <v>-631</v>
      </c>
      <c r="C123" s="26">
        <v>14017</v>
      </c>
      <c r="D123" s="26">
        <v>14961</v>
      </c>
      <c r="E123" s="26">
        <v>12387</v>
      </c>
      <c r="F123" s="26">
        <v>11469</v>
      </c>
      <c r="G123" s="27"/>
      <c r="H123" s="7"/>
      <c r="I123" s="28">
        <f t="shared" si="14"/>
        <v>1630</v>
      </c>
      <c r="J123" s="27">
        <f t="shared" si="14"/>
        <v>3492</v>
      </c>
      <c r="K123" s="7"/>
      <c r="L123" s="171">
        <f t="shared" si="22"/>
        <v>-0.44224929306137201</v>
      </c>
      <c r="M123" s="27">
        <f t="shared" ca="1" si="15"/>
        <v>1.5369274876512512E-6</v>
      </c>
      <c r="N123" s="44"/>
      <c r="O123" s="44"/>
      <c r="P123" s="7"/>
      <c r="Q123" s="28">
        <f t="shared" ca="1" si="16"/>
        <v>1687.2732430944877</v>
      </c>
      <c r="R123" s="27">
        <f t="shared" ca="1" si="17"/>
        <v>3480.0454369656845</v>
      </c>
      <c r="S123" s="7"/>
      <c r="T123" s="28">
        <f t="shared" ca="1" si="18"/>
        <v>-0.43658683380693453</v>
      </c>
      <c r="U123" s="27">
        <f t="shared" ca="1" si="19"/>
        <v>0.90147320878715753</v>
      </c>
      <c r="V123" s="7"/>
      <c r="W123" s="28">
        <f t="shared" ca="1" si="20"/>
        <v>-0.44100956426536408</v>
      </c>
      <c r="X123" s="27">
        <f t="shared" ca="1" si="24"/>
        <v>146.20496735916669</v>
      </c>
      <c r="Y123" s="7"/>
      <c r="Z123" s="28">
        <f t="shared" si="23"/>
        <v>146.09700000000015</v>
      </c>
      <c r="AA123" s="27">
        <f t="shared" si="21"/>
        <v>2.5498736772861581</v>
      </c>
      <c r="AB123" s="7"/>
      <c r="AC123" s="28">
        <f t="shared" ca="1" si="13"/>
        <v>0.10796735916653688</v>
      </c>
      <c r="AD123" s="27"/>
      <c r="AE123" s="7"/>
    </row>
    <row r="124" spans="1:31" s="26" customFormat="1" x14ac:dyDescent="0.25">
      <c r="A124" s="26">
        <v>39</v>
      </c>
      <c r="B124" s="26">
        <v>-625</v>
      </c>
      <c r="C124" s="26">
        <v>14185</v>
      </c>
      <c r="D124" s="26">
        <v>14861</v>
      </c>
      <c r="E124" s="26">
        <v>12217</v>
      </c>
      <c r="F124" s="26">
        <v>11558</v>
      </c>
      <c r="G124" s="27"/>
      <c r="H124" s="7"/>
      <c r="I124" s="28">
        <f t="shared" si="14"/>
        <v>1968</v>
      </c>
      <c r="J124" s="27">
        <f t="shared" si="14"/>
        <v>3303</v>
      </c>
      <c r="K124" s="7"/>
      <c r="L124" s="171">
        <f t="shared" si="22"/>
        <v>-0.52803605769237105</v>
      </c>
      <c r="M124" s="27">
        <f t="shared" ca="1" si="15"/>
        <v>3.7296278852539993E-8</v>
      </c>
      <c r="N124" s="44"/>
      <c r="O124" s="44"/>
      <c r="P124" s="7"/>
      <c r="Q124" s="28">
        <f t="shared" ca="1" si="16"/>
        <v>2025.2732430944877</v>
      </c>
      <c r="R124" s="27">
        <f t="shared" ca="1" si="17"/>
        <v>3291.0454369656845</v>
      </c>
      <c r="S124" s="7"/>
      <c r="T124" s="28">
        <f t="shared" ca="1" si="18"/>
        <v>-0.52404531181616598</v>
      </c>
      <c r="U124" s="27">
        <f t="shared" ca="1" si="19"/>
        <v>0.85251452719898591</v>
      </c>
      <c r="V124" s="7"/>
      <c r="W124" s="28">
        <f t="shared" ca="1" si="20"/>
        <v>-0.52822918013760345</v>
      </c>
      <c r="X124" s="27">
        <f t="shared" ca="1" si="24"/>
        <v>140.49040450011438</v>
      </c>
      <c r="Y124" s="7"/>
      <c r="Z124" s="28">
        <f t="shared" si="23"/>
        <v>140.47200000000015</v>
      </c>
      <c r="AA124" s="27">
        <f t="shared" si="21"/>
        <v>2.451698906861477</v>
      </c>
      <c r="AB124" s="7"/>
      <c r="AC124" s="28">
        <f t="shared" ca="1" si="13"/>
        <v>1.840450011422945E-2</v>
      </c>
      <c r="AD124" s="27"/>
      <c r="AE124" s="7"/>
    </row>
    <row r="125" spans="1:31" s="26" customFormat="1" x14ac:dyDescent="0.25">
      <c r="A125" s="26">
        <v>40</v>
      </c>
      <c r="B125" s="26">
        <v>-622</v>
      </c>
      <c r="C125" s="26">
        <v>14354</v>
      </c>
      <c r="D125" s="26">
        <v>14767</v>
      </c>
      <c r="E125" s="26">
        <v>12070</v>
      </c>
      <c r="F125" s="26">
        <v>11677</v>
      </c>
      <c r="G125" s="27"/>
      <c r="H125" s="7"/>
      <c r="I125" s="28">
        <f t="shared" si="14"/>
        <v>2284</v>
      </c>
      <c r="J125" s="27">
        <f t="shared" si="14"/>
        <v>3090</v>
      </c>
      <c r="K125" s="7"/>
      <c r="L125" s="171">
        <f t="shared" si="22"/>
        <v>-0.6083622123109127</v>
      </c>
      <c r="M125" s="27">
        <f t="shared" ca="1" si="15"/>
        <v>1.8590958538286424E-6</v>
      </c>
      <c r="N125" s="44"/>
      <c r="O125" s="44"/>
      <c r="P125" s="7"/>
      <c r="Q125" s="28">
        <f t="shared" ca="1" si="16"/>
        <v>2341.2732430944875</v>
      </c>
      <c r="R125" s="27">
        <f t="shared" ca="1" si="17"/>
        <v>3078.0454369656845</v>
      </c>
      <c r="S125" s="7"/>
      <c r="T125" s="28">
        <f t="shared" ca="1" si="18"/>
        <v>-0.60581122616799177</v>
      </c>
      <c r="U125" s="27">
        <f t="shared" ca="1" si="19"/>
        <v>0.79733887017104632</v>
      </c>
      <c r="V125" s="7"/>
      <c r="W125" s="28">
        <f t="shared" ca="1" si="20"/>
        <v>-0.60972569896424988</v>
      </c>
      <c r="X125" s="27">
        <f t="shared" ca="1" si="24"/>
        <v>134.86812845612656</v>
      </c>
      <c r="Y125" s="7"/>
      <c r="Z125" s="28">
        <f t="shared" si="23"/>
        <v>134.87400000000014</v>
      </c>
      <c r="AA125" s="27">
        <f t="shared" si="21"/>
        <v>2.3539953753348346</v>
      </c>
      <c r="AB125" s="7"/>
      <c r="AC125" s="28">
        <f t="shared" ca="1" si="13"/>
        <v>-5.8715438735816861E-3</v>
      </c>
      <c r="AD125" s="27"/>
      <c r="AE125" s="7"/>
    </row>
    <row r="126" spans="1:31" s="26" customFormat="1" x14ac:dyDescent="0.25">
      <c r="A126" s="26">
        <v>41</v>
      </c>
      <c r="B126" s="26">
        <v>-629</v>
      </c>
      <c r="C126" s="26">
        <v>14493</v>
      </c>
      <c r="D126" s="26">
        <v>14635</v>
      </c>
      <c r="E126" s="26">
        <v>11920</v>
      </c>
      <c r="F126" s="26">
        <v>11793</v>
      </c>
      <c r="G126" s="27"/>
      <c r="H126" s="7"/>
      <c r="I126" s="28">
        <f t="shared" si="14"/>
        <v>2573</v>
      </c>
      <c r="J126" s="27">
        <f t="shared" si="14"/>
        <v>2842</v>
      </c>
      <c r="K126" s="7"/>
      <c r="L126" s="171">
        <f t="shared" si="22"/>
        <v>-0.68368679746944405</v>
      </c>
      <c r="M126" s="27">
        <f t="shared" ca="1" si="15"/>
        <v>2.5460110861932499E-7</v>
      </c>
      <c r="N126" s="44"/>
      <c r="O126" s="44"/>
      <c r="P126" s="7"/>
      <c r="Q126" s="28">
        <f t="shared" ca="1" si="16"/>
        <v>2630.2732430944875</v>
      </c>
      <c r="R126" s="27">
        <f t="shared" ca="1" si="17"/>
        <v>2830.0454369656845</v>
      </c>
      <c r="S126" s="7"/>
      <c r="T126" s="28">
        <f t="shared" ca="1" si="18"/>
        <v>-0.68059081239481978</v>
      </c>
      <c r="U126" s="27">
        <f t="shared" ca="1" si="19"/>
        <v>0.73309679062677868</v>
      </c>
      <c r="V126" s="7"/>
      <c r="W126" s="28">
        <f t="shared" ca="1" si="20"/>
        <v>-0.68419137760046322</v>
      </c>
      <c r="X126" s="27">
        <f t="shared" ca="1" si="24"/>
        <v>129.2495855056942</v>
      </c>
      <c r="Y126" s="7"/>
      <c r="Z126" s="28">
        <f t="shared" si="23"/>
        <v>129.21300000000014</v>
      </c>
      <c r="AA126" s="27">
        <f t="shared" si="21"/>
        <v>2.2551922863794354</v>
      </c>
      <c r="AB126" s="7"/>
      <c r="AC126" s="28">
        <f t="shared" ca="1" si="13"/>
        <v>3.6585505694063158E-2</v>
      </c>
      <c r="AD126" s="27"/>
      <c r="AE126" s="7"/>
    </row>
    <row r="127" spans="1:31" s="26" customFormat="1" x14ac:dyDescent="0.25">
      <c r="A127" s="26">
        <v>42</v>
      </c>
      <c r="B127" s="26">
        <v>-605</v>
      </c>
      <c r="C127" s="26">
        <v>14613</v>
      </c>
      <c r="D127" s="26">
        <v>14493</v>
      </c>
      <c r="E127" s="26">
        <v>11781</v>
      </c>
      <c r="F127" s="26">
        <v>11924</v>
      </c>
      <c r="G127" s="27"/>
      <c r="H127" s="7"/>
      <c r="I127" s="28">
        <f t="shared" si="14"/>
        <v>2832</v>
      </c>
      <c r="J127" s="27">
        <f t="shared" si="14"/>
        <v>2569</v>
      </c>
      <c r="K127" s="7"/>
      <c r="L127" s="171">
        <f t="shared" si="22"/>
        <v>-0.74985179332371099</v>
      </c>
      <c r="M127" s="27">
        <f t="shared" ca="1" si="15"/>
        <v>1.0218146677145128E-6</v>
      </c>
      <c r="N127" s="44"/>
      <c r="O127" s="44"/>
      <c r="P127" s="7"/>
      <c r="Q127" s="28">
        <f t="shared" ca="1" si="16"/>
        <v>2889.2732430944875</v>
      </c>
      <c r="R127" s="27">
        <f t="shared" ca="1" si="17"/>
        <v>2557.0454369656845</v>
      </c>
      <c r="S127" s="7"/>
      <c r="T127" s="28">
        <f t="shared" ca="1" si="18"/>
        <v>-0.74760781181609481</v>
      </c>
      <c r="U127" s="27">
        <f t="shared" ca="1" si="19"/>
        <v>0.66237869499941959</v>
      </c>
      <c r="V127" s="7"/>
      <c r="W127" s="28">
        <f t="shared" ca="1" si="20"/>
        <v>-0.75086264181271145</v>
      </c>
      <c r="X127" s="27">
        <f t="shared" ca="1" si="24"/>
        <v>123.69065360701245</v>
      </c>
      <c r="Y127" s="7"/>
      <c r="Z127" s="28">
        <f t="shared" si="23"/>
        <v>123.76800000000014</v>
      </c>
      <c r="AA127" s="27">
        <f t="shared" si="21"/>
        <v>2.1601591086083443</v>
      </c>
      <c r="AB127" s="7"/>
      <c r="AC127" s="28">
        <f t="shared" ca="1" si="13"/>
        <v>-7.7346392987692525E-2</v>
      </c>
      <c r="AD127" s="27"/>
      <c r="AE127" s="7"/>
    </row>
    <row r="128" spans="1:31" s="26" customFormat="1" x14ac:dyDescent="0.25">
      <c r="A128" s="26">
        <v>43</v>
      </c>
      <c r="B128" s="26">
        <v>-608</v>
      </c>
      <c r="C128" s="26">
        <v>14728</v>
      </c>
      <c r="D128" s="26">
        <v>14351</v>
      </c>
      <c r="E128" s="26">
        <v>11665</v>
      </c>
      <c r="F128" s="26">
        <v>12067</v>
      </c>
      <c r="G128" s="27"/>
      <c r="H128" s="7"/>
      <c r="I128" s="28">
        <f t="shared" si="14"/>
        <v>3063</v>
      </c>
      <c r="J128" s="27">
        <f t="shared" si="14"/>
        <v>2284</v>
      </c>
      <c r="K128" s="7"/>
      <c r="L128" s="171">
        <f t="shared" si="22"/>
        <v>-0.80952446302405834</v>
      </c>
      <c r="M128" s="27">
        <f t="shared" ca="1" si="15"/>
        <v>5.610646287107387E-7</v>
      </c>
      <c r="N128" s="44"/>
      <c r="O128" s="44"/>
      <c r="P128" s="7"/>
      <c r="Q128" s="28">
        <f t="shared" ca="1" si="16"/>
        <v>3120.2732430944875</v>
      </c>
      <c r="R128" s="27">
        <f t="shared" ca="1" si="17"/>
        <v>2272.0454369656845</v>
      </c>
      <c r="S128" s="7"/>
      <c r="T128" s="28">
        <f t="shared" ca="1" si="18"/>
        <v>-0.80737973021885356</v>
      </c>
      <c r="U128" s="27">
        <f t="shared" ca="1" si="19"/>
        <v>0.58855211165217658</v>
      </c>
      <c r="V128" s="7"/>
      <c r="W128" s="28">
        <f t="shared" ca="1" si="20"/>
        <v>-0.81027350549862887</v>
      </c>
      <c r="X128" s="27">
        <f t="shared" ca="1" si="24"/>
        <v>118.26654262057548</v>
      </c>
      <c r="Y128" s="7"/>
      <c r="Z128" s="28">
        <f t="shared" si="23"/>
        <v>118.29600000000015</v>
      </c>
      <c r="AA128" s="27">
        <f t="shared" si="21"/>
        <v>2.0646546919392148</v>
      </c>
      <c r="AB128" s="7"/>
      <c r="AC128" s="28">
        <f t="shared" ca="1" si="13"/>
        <v>-2.9457379424670194E-2</v>
      </c>
      <c r="AD128" s="27"/>
      <c r="AE128" s="7"/>
    </row>
    <row r="129" spans="1:31" s="26" customFormat="1" x14ac:dyDescent="0.25">
      <c r="A129" s="26">
        <v>44</v>
      </c>
      <c r="B129" s="26">
        <v>-631</v>
      </c>
      <c r="C129" s="26">
        <v>14836</v>
      </c>
      <c r="D129" s="26">
        <v>14192</v>
      </c>
      <c r="E129" s="26">
        <v>11563</v>
      </c>
      <c r="F129" s="26">
        <v>12229</v>
      </c>
      <c r="G129" s="27"/>
      <c r="H129" s="7"/>
      <c r="I129" s="28">
        <f t="shared" si="14"/>
        <v>3273</v>
      </c>
      <c r="J129" s="27">
        <f t="shared" si="14"/>
        <v>1963</v>
      </c>
      <c r="K129" s="7"/>
      <c r="L129" s="171">
        <f t="shared" si="22"/>
        <v>-0.86364345958231592</v>
      </c>
      <c r="M129" s="27">
        <f t="shared" ca="1" si="15"/>
        <v>3.1509814568892732E-7</v>
      </c>
      <c r="N129" s="44"/>
      <c r="O129" s="44"/>
      <c r="P129" s="7"/>
      <c r="Q129" s="28">
        <f t="shared" ca="1" si="16"/>
        <v>3330.2732430944875</v>
      </c>
      <c r="R129" s="27">
        <f t="shared" ca="1" si="17"/>
        <v>1951.0454369656843</v>
      </c>
      <c r="S129" s="7"/>
      <c r="T129" s="28">
        <f t="shared" ca="1" si="18"/>
        <v>-0.86171783785772516</v>
      </c>
      <c r="U129" s="27">
        <f t="shared" ca="1" si="19"/>
        <v>0.50540006514528169</v>
      </c>
      <c r="V129" s="7"/>
      <c r="W129" s="28">
        <f t="shared" ca="1" si="20"/>
        <v>-0.86420479561865149</v>
      </c>
      <c r="X129" s="27">
        <f t="shared" ca="1" si="24"/>
        <v>112.59304572238688</v>
      </c>
      <c r="Y129" s="7"/>
      <c r="Z129" s="28">
        <f t="shared" si="23"/>
        <v>112.61700000000015</v>
      </c>
      <c r="AA129" s="27">
        <f t="shared" si="21"/>
        <v>1.9655374437184567</v>
      </c>
      <c r="AB129" s="7"/>
      <c r="AC129" s="28">
        <f t="shared" ca="1" si="13"/>
        <v>-2.3954277613270847E-2</v>
      </c>
      <c r="AD129" s="27"/>
      <c r="AE129" s="7"/>
    </row>
    <row r="130" spans="1:31" s="26" customFormat="1" x14ac:dyDescent="0.25">
      <c r="A130" s="26">
        <v>45</v>
      </c>
      <c r="B130" s="26">
        <v>-631</v>
      </c>
      <c r="C130" s="26">
        <v>14936</v>
      </c>
      <c r="D130" s="26">
        <v>14026</v>
      </c>
      <c r="E130" s="26">
        <v>11475</v>
      </c>
      <c r="F130" s="26">
        <v>12405</v>
      </c>
      <c r="G130" s="27"/>
      <c r="H130" s="7"/>
      <c r="I130" s="28">
        <f t="shared" si="14"/>
        <v>3461</v>
      </c>
      <c r="J130" s="27">
        <f t="shared" si="14"/>
        <v>1621</v>
      </c>
      <c r="K130" s="7"/>
      <c r="L130" s="171">
        <f t="shared" si="22"/>
        <v>-0.90928216456832622</v>
      </c>
      <c r="M130" s="27">
        <f t="shared" ca="1" si="15"/>
        <v>9.8259193733492386E-6</v>
      </c>
      <c r="N130" s="44"/>
      <c r="O130" s="44"/>
      <c r="P130" s="7"/>
      <c r="Q130" s="28">
        <f t="shared" ca="1" si="16"/>
        <v>3518.2732430944875</v>
      </c>
      <c r="R130" s="27">
        <f t="shared" ca="1" si="17"/>
        <v>1609.0454369656843</v>
      </c>
      <c r="S130" s="7"/>
      <c r="T130" s="28">
        <f t="shared" ca="1" si="18"/>
        <v>-0.91036338183919119</v>
      </c>
      <c r="U130" s="27">
        <f t="shared" ca="1" si="19"/>
        <v>0.41680816512859009</v>
      </c>
      <c r="V130" s="7"/>
      <c r="W130" s="28">
        <f t="shared" ca="1" si="20"/>
        <v>-0.91241679682320864</v>
      </c>
      <c r="X130" s="27">
        <f t="shared" ca="1" si="24"/>
        <v>106.82506336763549</v>
      </c>
      <c r="Y130" s="7"/>
      <c r="Z130" s="28">
        <f t="shared" si="23"/>
        <v>106.93800000000014</v>
      </c>
      <c r="AA130" s="27">
        <f t="shared" si="21"/>
        <v>1.8664201954976984</v>
      </c>
      <c r="AB130" s="7"/>
      <c r="AC130" s="28">
        <f t="shared" ca="1" si="13"/>
        <v>-0.11293663236465079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14999</v>
      </c>
      <c r="D131" s="26">
        <v>13845</v>
      </c>
      <c r="E131" s="26">
        <v>11400</v>
      </c>
      <c r="F131" s="26">
        <v>12578</v>
      </c>
      <c r="G131" s="27"/>
      <c r="H131" s="7"/>
      <c r="I131" s="28">
        <f t="shared" si="14"/>
        <v>3599</v>
      </c>
      <c r="J131" s="27">
        <f t="shared" si="14"/>
        <v>1267</v>
      </c>
      <c r="K131" s="7"/>
      <c r="L131" s="171">
        <f t="shared" si="22"/>
        <v>-0.94599241685380553</v>
      </c>
      <c r="M131" s="27">
        <f t="shared" ca="1" si="15"/>
        <v>2.833662654078378E-6</v>
      </c>
      <c r="N131" s="44"/>
      <c r="O131" s="44"/>
      <c r="P131" s="7"/>
      <c r="Q131" s="28">
        <f t="shared" ca="1" si="16"/>
        <v>3656.2732430944875</v>
      </c>
      <c r="R131" s="27">
        <f t="shared" ca="1" si="17"/>
        <v>1255.0454369656843</v>
      </c>
      <c r="S131" s="7"/>
      <c r="T131" s="28">
        <f t="shared" ca="1" si="18"/>
        <v>-0.94607128114473538</v>
      </c>
      <c r="U131" s="27">
        <f t="shared" ca="1" si="19"/>
        <v>0.32510777739201452</v>
      </c>
      <c r="V131" s="7"/>
      <c r="W131" s="28">
        <f t="shared" ca="1" si="20"/>
        <v>-0.9476757654968615</v>
      </c>
      <c r="X131" s="27">
        <f t="shared" ca="1" si="24"/>
        <v>101.20824543668198</v>
      </c>
      <c r="Y131" s="7"/>
      <c r="Z131" s="28">
        <f t="shared" si="23"/>
        <v>101.25900000000014</v>
      </c>
      <c r="AA131" s="27">
        <f t="shared" si="21"/>
        <v>1.7673029472769406</v>
      </c>
      <c r="AB131" s="7"/>
      <c r="AC131" s="28">
        <f t="shared" ca="1" si="13"/>
        <v>-5.0754563318164969E-2</v>
      </c>
      <c r="AD131" s="27"/>
      <c r="AE131" s="7"/>
    </row>
    <row r="132" spans="1:31" s="26" customFormat="1" x14ac:dyDescent="0.25">
      <c r="A132" s="26">
        <v>47</v>
      </c>
      <c r="B132" s="26">
        <v>-636</v>
      </c>
      <c r="C132" s="26">
        <v>15054</v>
      </c>
      <c r="D132" s="26">
        <v>13653</v>
      </c>
      <c r="E132" s="26">
        <v>11347</v>
      </c>
      <c r="F132" s="26">
        <v>12762</v>
      </c>
      <c r="G132" s="27"/>
      <c r="H132" s="7"/>
      <c r="I132" s="28">
        <f t="shared" si="14"/>
        <v>3707</v>
      </c>
      <c r="J132" s="27">
        <f t="shared" si="14"/>
        <v>891</v>
      </c>
      <c r="K132" s="7"/>
      <c r="L132" s="171">
        <f t="shared" si="22"/>
        <v>-0.97359313973452777</v>
      </c>
      <c r="M132" s="27">
        <f t="shared" ca="1" si="15"/>
        <v>2.4055642170862597E-6</v>
      </c>
      <c r="N132" s="44"/>
      <c r="O132" s="44"/>
      <c r="P132" s="7"/>
      <c r="Q132" s="28">
        <f t="shared" ca="1" si="16"/>
        <v>3764.2732430944875</v>
      </c>
      <c r="R132" s="27">
        <f t="shared" ca="1" si="17"/>
        <v>879.04543696568442</v>
      </c>
      <c r="S132" s="7"/>
      <c r="T132" s="28">
        <f t="shared" ca="1" si="18"/>
        <v>-0.97401659364472648</v>
      </c>
      <c r="U132" s="27">
        <f t="shared" ca="1" si="19"/>
        <v>0.2277084955023185</v>
      </c>
      <c r="V132" s="7"/>
      <c r="W132" s="28">
        <f t="shared" ca="1" si="20"/>
        <v>-0.97514412787667659</v>
      </c>
      <c r="X132" s="27">
        <f t="shared" ca="1" si="24"/>
        <v>95.417068428897494</v>
      </c>
      <c r="Y132" s="7"/>
      <c r="Z132" s="28">
        <f t="shared" si="23"/>
        <v>95.535000000000139</v>
      </c>
      <c r="AA132" s="27">
        <f t="shared" si="21"/>
        <v>1.6674003008927851</v>
      </c>
      <c r="AB132" s="7"/>
      <c r="AC132" s="28">
        <f t="shared" ca="1" si="13"/>
        <v>-0.11793157110264474</v>
      </c>
      <c r="AD132" s="27"/>
      <c r="AE132" s="7"/>
    </row>
    <row r="133" spans="1:31" s="26" customFormat="1" x14ac:dyDescent="0.25">
      <c r="A133" s="26">
        <v>48</v>
      </c>
      <c r="B133" s="26">
        <v>-621</v>
      </c>
      <c r="C133" s="26">
        <v>15093</v>
      </c>
      <c r="D133" s="26">
        <v>13475</v>
      </c>
      <c r="E133" s="26">
        <v>11314</v>
      </c>
      <c r="F133" s="26">
        <v>12952</v>
      </c>
      <c r="G133" s="27"/>
      <c r="H133" s="7"/>
      <c r="I133" s="28">
        <f t="shared" si="14"/>
        <v>3779</v>
      </c>
      <c r="J133" s="27">
        <f t="shared" si="14"/>
        <v>523</v>
      </c>
      <c r="K133" s="7"/>
      <c r="L133" s="171">
        <f t="shared" si="22"/>
        <v>-0.99117337858398957</v>
      </c>
      <c r="M133" s="27">
        <f t="shared" ca="1" si="15"/>
        <v>4.5541722992219522E-6</v>
      </c>
      <c r="N133" s="44"/>
      <c r="O133" s="44"/>
      <c r="P133" s="7"/>
      <c r="Q133" s="28">
        <f t="shared" ca="1" si="16"/>
        <v>3836.2732430944875</v>
      </c>
      <c r="R133" s="27">
        <f t="shared" ca="1" si="17"/>
        <v>511.04543696568436</v>
      </c>
      <c r="S133" s="7"/>
      <c r="T133" s="28">
        <f t="shared" ca="1" si="18"/>
        <v>-0.99264680197805388</v>
      </c>
      <c r="U133" s="27">
        <f t="shared" ca="1" si="19"/>
        <v>0.13238153875921169</v>
      </c>
      <c r="V133" s="7"/>
      <c r="W133" s="28">
        <f t="shared" ca="1" si="20"/>
        <v>-0.99330742926268067</v>
      </c>
      <c r="X133" s="27">
        <f t="shared" ca="1" si="24"/>
        <v>89.864576521775973</v>
      </c>
      <c r="Y133" s="7"/>
      <c r="Z133" s="28">
        <f t="shared" si="23"/>
        <v>89.94600000000014</v>
      </c>
      <c r="AA133" s="27">
        <f t="shared" si="21"/>
        <v>1.5698538489988221</v>
      </c>
      <c r="AB133" s="7"/>
      <c r="AC133" s="28">
        <f t="shared" ca="1" si="13"/>
        <v>-8.1423478224166956E-2</v>
      </c>
      <c r="AD133" s="27"/>
      <c r="AE133" s="7"/>
    </row>
    <row r="134" spans="1:31" s="26" customFormat="1" x14ac:dyDescent="0.25">
      <c r="A134" s="26">
        <v>49</v>
      </c>
      <c r="B134" s="26">
        <v>-623</v>
      </c>
      <c r="C134" s="26">
        <v>15103</v>
      </c>
      <c r="D134" s="26">
        <v>13288</v>
      </c>
      <c r="E134" s="26">
        <v>11296</v>
      </c>
      <c r="F134" s="26">
        <v>13137</v>
      </c>
      <c r="G134" s="27"/>
      <c r="H134" s="7"/>
      <c r="I134" s="28">
        <f t="shared" si="14"/>
        <v>3807</v>
      </c>
      <c r="J134" s="27">
        <f t="shared" si="14"/>
        <v>151</v>
      </c>
      <c r="K134" s="7"/>
      <c r="L134" s="171">
        <f t="shared" si="22"/>
        <v>-0.99933772957453304</v>
      </c>
      <c r="M134" s="27">
        <f t="shared" ca="1" si="15"/>
        <v>5.5154321933827511E-7</v>
      </c>
      <c r="N134" s="44"/>
      <c r="O134" s="44"/>
      <c r="P134" s="7"/>
      <c r="Q134" s="28">
        <f t="shared" ca="1" si="16"/>
        <v>3864.2732430944875</v>
      </c>
      <c r="R134" s="27">
        <f t="shared" ca="1" si="17"/>
        <v>139.04543696568436</v>
      </c>
      <c r="S134" s="7"/>
      <c r="T134" s="28">
        <f t="shared" ca="1" si="18"/>
        <v>-0.99989188299657006</v>
      </c>
      <c r="U134" s="27">
        <f t="shared" ca="1" si="19"/>
        <v>3.6018419442810257E-2</v>
      </c>
      <c r="V134" s="7"/>
      <c r="W134" s="28">
        <f t="shared" ca="1" si="20"/>
        <v>-1.000080389132701</v>
      </c>
      <c r="X134" s="27">
        <f t="shared" ca="1" si="24"/>
        <v>84.33594857721107</v>
      </c>
      <c r="Y134" s="7"/>
      <c r="Z134" s="28">
        <f t="shared" si="23"/>
        <v>84.339000000000141</v>
      </c>
      <c r="AA134" s="27">
        <f t="shared" si="21"/>
        <v>1.4719932378395</v>
      </c>
      <c r="AB134" s="7"/>
      <c r="AC134" s="28">
        <f t="shared" ca="1" si="13"/>
        <v>-3.051422789070557E-3</v>
      </c>
      <c r="AD134" s="27"/>
      <c r="AE134" s="7"/>
    </row>
    <row r="135" spans="1:31" s="26" customFormat="1" x14ac:dyDescent="0.25">
      <c r="A135" s="26">
        <v>50</v>
      </c>
      <c r="B135" s="26">
        <v>-609</v>
      </c>
      <c r="C135" s="26">
        <v>15112</v>
      </c>
      <c r="D135" s="26">
        <v>13103</v>
      </c>
      <c r="E135" s="26">
        <v>11300</v>
      </c>
      <c r="F135" s="26">
        <v>13327</v>
      </c>
      <c r="G135" s="27"/>
      <c r="H135" s="7"/>
      <c r="I135" s="28">
        <f t="shared" si="14"/>
        <v>3812</v>
      </c>
      <c r="J135" s="27">
        <f t="shared" si="14"/>
        <v>-224</v>
      </c>
      <c r="K135" s="7"/>
      <c r="L135" s="171">
        <f t="shared" si="22"/>
        <v>-0.99807297666330008</v>
      </c>
      <c r="M135" s="27">
        <f t="shared" ca="1" si="15"/>
        <v>7.9816205865417893E-6</v>
      </c>
      <c r="N135" s="44"/>
      <c r="O135" s="44"/>
      <c r="P135" s="7"/>
      <c r="Q135" s="28">
        <f t="shared" ca="1" si="16"/>
        <v>3869.2732430944875</v>
      </c>
      <c r="R135" s="27">
        <f t="shared" ca="1" si="17"/>
        <v>-235.95456303431564</v>
      </c>
      <c r="S135" s="7"/>
      <c r="T135" s="28">
        <f t="shared" ca="1" si="18"/>
        <v>-1.0011856474641623</v>
      </c>
      <c r="U135" s="27">
        <f t="shared" ca="1" si="19"/>
        <v>-6.1121821803562154E-2</v>
      </c>
      <c r="V135" s="7"/>
      <c r="W135" s="28">
        <f t="shared" ca="1" si="20"/>
        <v>-1.0008981528678123</v>
      </c>
      <c r="X135" s="27">
        <f t="shared" ca="1" si="24"/>
        <v>78.778762277849808</v>
      </c>
      <c r="Y135" s="7"/>
      <c r="Z135" s="28">
        <f t="shared" si="23"/>
        <v>78.858000000000146</v>
      </c>
      <c r="AA135" s="27">
        <f t="shared" si="21"/>
        <v>1.376331741537691</v>
      </c>
      <c r="AB135" s="7"/>
      <c r="AC135" s="28">
        <f t="shared" ca="1" si="13"/>
        <v>-7.9237722150338641E-2</v>
      </c>
      <c r="AD135" s="27"/>
      <c r="AE135" s="7"/>
    </row>
    <row r="136" spans="1:31" s="26" customFormat="1" x14ac:dyDescent="0.25">
      <c r="A136" s="26">
        <v>51</v>
      </c>
      <c r="B136" s="26">
        <v>-623</v>
      </c>
      <c r="C136" s="26">
        <v>15083</v>
      </c>
      <c r="D136" s="26">
        <v>12912</v>
      </c>
      <c r="E136" s="26">
        <v>11316</v>
      </c>
      <c r="F136" s="26">
        <v>13505</v>
      </c>
      <c r="G136" s="27"/>
      <c r="H136" s="7"/>
      <c r="I136" s="28">
        <f t="shared" si="14"/>
        <v>3767</v>
      </c>
      <c r="J136" s="27">
        <f t="shared" si="14"/>
        <v>-593</v>
      </c>
      <c r="K136" s="7"/>
      <c r="L136" s="171">
        <f t="shared" si="22"/>
        <v>-0.9873331246631486</v>
      </c>
      <c r="M136" s="27">
        <f t="shared" ca="1" si="15"/>
        <v>2.1100705525962742E-6</v>
      </c>
      <c r="N136" s="44"/>
      <c r="O136" s="44"/>
      <c r="P136" s="7"/>
      <c r="Q136" s="28">
        <f t="shared" ca="1" si="16"/>
        <v>3824.2732430944875</v>
      </c>
      <c r="R136" s="27">
        <f t="shared" ca="1" si="17"/>
        <v>-604.95456303431558</v>
      </c>
      <c r="S136" s="7"/>
      <c r="T136" s="28">
        <f t="shared" ca="1" si="18"/>
        <v>-0.98954176725583265</v>
      </c>
      <c r="U136" s="27">
        <f t="shared" ca="1" si="19"/>
        <v>-0.1567078191899926</v>
      </c>
      <c r="V136" s="7"/>
      <c r="W136" s="28">
        <f t="shared" ca="1" si="20"/>
        <v>-0.98878573285278415</v>
      </c>
      <c r="X136" s="27">
        <f t="shared" ca="1" si="24"/>
        <v>73.267675658798453</v>
      </c>
      <c r="Y136" s="7"/>
      <c r="Z136" s="28">
        <f t="shared" si="23"/>
        <v>73.251000000000147</v>
      </c>
      <c r="AA136" s="27">
        <f t="shared" si="21"/>
        <v>1.2784711303783689</v>
      </c>
      <c r="AB136" s="7"/>
      <c r="AC136" s="28">
        <f t="shared" ca="1" si="13"/>
        <v>1.6675658798305903E-2</v>
      </c>
      <c r="AD136" s="27"/>
      <c r="AE136" s="7"/>
    </row>
    <row r="137" spans="1:31" s="26" customFormat="1" x14ac:dyDescent="0.25">
      <c r="A137" s="26">
        <v>52</v>
      </c>
      <c r="B137" s="26">
        <v>-625</v>
      </c>
      <c r="C137" s="26">
        <v>15048</v>
      </c>
      <c r="D137" s="26">
        <v>12729</v>
      </c>
      <c r="E137" s="26">
        <v>11359</v>
      </c>
      <c r="F137" s="26">
        <v>13699</v>
      </c>
      <c r="G137" s="27"/>
      <c r="H137" s="7"/>
      <c r="I137" s="28">
        <f t="shared" si="14"/>
        <v>3689</v>
      </c>
      <c r="J137" s="27">
        <f t="shared" si="14"/>
        <v>-970</v>
      </c>
      <c r="K137" s="7"/>
      <c r="L137" s="171">
        <f t="shared" si="22"/>
        <v>-0.96706260192591564</v>
      </c>
      <c r="M137" s="27">
        <f t="shared" ca="1" si="15"/>
        <v>1.1270113148846901E-6</v>
      </c>
      <c r="N137" s="44"/>
      <c r="O137" s="44"/>
      <c r="P137" s="7"/>
      <c r="Q137" s="28">
        <f t="shared" ca="1" si="16"/>
        <v>3746.2732430944875</v>
      </c>
      <c r="R137" s="27">
        <f t="shared" ca="1" si="17"/>
        <v>-981.95456303431558</v>
      </c>
      <c r="S137" s="7"/>
      <c r="T137" s="28">
        <f t="shared" ca="1" si="18"/>
        <v>-0.96935904156139463</v>
      </c>
      <c r="U137" s="27">
        <f t="shared" ca="1" si="19"/>
        <v>-0.25436614172301231</v>
      </c>
      <c r="V137" s="7"/>
      <c r="W137" s="28">
        <f t="shared" ca="1" si="20"/>
        <v>-0.96812420981722236</v>
      </c>
      <c r="X137" s="27">
        <f t="shared" ca="1" si="24"/>
        <v>67.552069182792252</v>
      </c>
      <c r="Y137" s="7"/>
      <c r="Z137" s="28">
        <f t="shared" si="23"/>
        <v>67.626000000000147</v>
      </c>
      <c r="AA137" s="27">
        <f t="shared" si="21"/>
        <v>1.180296359953688</v>
      </c>
      <c r="AB137" s="7"/>
      <c r="AC137" s="28">
        <f t="shared" ca="1" si="13"/>
        <v>-7.3930817207894961E-2</v>
      </c>
      <c r="AD137" s="27"/>
      <c r="AE137" s="7"/>
    </row>
    <row r="138" spans="1:31" s="26" customFormat="1" x14ac:dyDescent="0.25">
      <c r="A138" s="26">
        <v>53</v>
      </c>
      <c r="B138" s="26">
        <v>-626</v>
      </c>
      <c r="C138" s="26">
        <v>14986</v>
      </c>
      <c r="D138" s="26">
        <v>12540</v>
      </c>
      <c r="E138" s="26">
        <v>11409</v>
      </c>
      <c r="F138" s="26">
        <v>13870</v>
      </c>
      <c r="G138" s="27"/>
      <c r="H138" s="7"/>
      <c r="I138" s="28">
        <f t="shared" si="14"/>
        <v>3577</v>
      </c>
      <c r="J138" s="27">
        <f t="shared" si="14"/>
        <v>-1330</v>
      </c>
      <c r="K138" s="7"/>
      <c r="L138" s="171">
        <f t="shared" si="22"/>
        <v>-0.93742115682984439</v>
      </c>
      <c r="M138" s="27">
        <f t="shared" ca="1" si="15"/>
        <v>1.6012506967799034E-6</v>
      </c>
      <c r="N138" s="44"/>
      <c r="O138" s="44"/>
      <c r="P138" s="7"/>
      <c r="Q138" s="28">
        <f t="shared" ca="1" si="16"/>
        <v>3634.2732430944875</v>
      </c>
      <c r="R138" s="27">
        <f t="shared" ca="1" si="17"/>
        <v>-1341.9545630343157</v>
      </c>
      <c r="S138" s="7"/>
      <c r="T138" s="28">
        <f t="shared" ca="1" si="18"/>
        <v>-0.94037871748732971</v>
      </c>
      <c r="U138" s="27">
        <f t="shared" ca="1" si="19"/>
        <v>-0.34762077331952984</v>
      </c>
      <c r="V138" s="7"/>
      <c r="W138" s="28">
        <f t="shared" ca="1" si="20"/>
        <v>-0.93868656217864765</v>
      </c>
      <c r="X138" s="27">
        <f t="shared" ca="1" si="24"/>
        <v>61.952361970930724</v>
      </c>
      <c r="Y138" s="7"/>
      <c r="Z138" s="28">
        <f t="shared" si="23"/>
        <v>61.992000000000147</v>
      </c>
      <c r="AA138" s="27">
        <f t="shared" si="21"/>
        <v>1.0819645098963273</v>
      </c>
      <c r="AB138" s="7"/>
      <c r="AC138" s="28">
        <f t="shared" ca="1" si="13"/>
        <v>-3.9638029069422487E-2</v>
      </c>
      <c r="AD138" s="27"/>
      <c r="AE138" s="7"/>
    </row>
    <row r="139" spans="1:31" s="26" customFormat="1" x14ac:dyDescent="0.25">
      <c r="A139" s="26">
        <v>54</v>
      </c>
      <c r="B139" s="26">
        <v>-635</v>
      </c>
      <c r="C139" s="26">
        <v>14918</v>
      </c>
      <c r="D139" s="26">
        <v>12370</v>
      </c>
      <c r="E139" s="26">
        <v>11491</v>
      </c>
      <c r="F139" s="26">
        <v>14053</v>
      </c>
      <c r="G139" s="27"/>
      <c r="H139" s="7"/>
      <c r="I139" s="28">
        <f t="shared" si="14"/>
        <v>3427</v>
      </c>
      <c r="J139" s="27">
        <f t="shared" si="14"/>
        <v>-1683</v>
      </c>
      <c r="K139" s="7"/>
      <c r="L139" s="171">
        <f t="shared" si="22"/>
        <v>-0.89809938407223266</v>
      </c>
      <c r="M139" s="27">
        <f t="shared" ca="1" si="15"/>
        <v>1.7574489302742114E-6</v>
      </c>
      <c r="N139" s="44"/>
      <c r="O139" s="44"/>
      <c r="P139" s="7"/>
      <c r="Q139" s="28">
        <f t="shared" ca="1" si="16"/>
        <v>3484.2732430944875</v>
      </c>
      <c r="R139" s="27">
        <f t="shared" ca="1" si="17"/>
        <v>-1694.9545630343157</v>
      </c>
      <c r="S139" s="7"/>
      <c r="T139" s="28">
        <f t="shared" ca="1" si="18"/>
        <v>-0.90156578345956428</v>
      </c>
      <c r="U139" s="27">
        <f t="shared" ca="1" si="19"/>
        <v>-0.43906212041278175</v>
      </c>
      <c r="V139" s="7"/>
      <c r="W139" s="28">
        <f t="shared" ca="1" si="20"/>
        <v>-0.89942507216913714</v>
      </c>
      <c r="X139" s="27">
        <f t="shared" ca="1" si="24"/>
        <v>56.253585942823747</v>
      </c>
      <c r="Y139" s="7"/>
      <c r="Z139" s="28">
        <f t="shared" si="23"/>
        <v>56.277000000000143</v>
      </c>
      <c r="AA139" s="27">
        <f t="shared" si="21"/>
        <v>0.98221894314485136</v>
      </c>
      <c r="AB139" s="7"/>
      <c r="AC139" s="28">
        <f t="shared" ca="1" si="13"/>
        <v>-2.3414057176395886E-2</v>
      </c>
      <c r="AD139" s="27"/>
      <c r="AE139" s="7"/>
    </row>
    <row r="140" spans="1:31" s="26" customFormat="1" x14ac:dyDescent="0.25">
      <c r="A140" s="26">
        <v>55</v>
      </c>
      <c r="B140" s="26">
        <v>-636</v>
      </c>
      <c r="C140" s="26">
        <v>14823</v>
      </c>
      <c r="D140" s="26">
        <v>12202</v>
      </c>
      <c r="E140" s="26">
        <v>11584</v>
      </c>
      <c r="F140" s="26">
        <v>14223</v>
      </c>
      <c r="G140" s="27"/>
      <c r="H140" s="7"/>
      <c r="I140" s="28">
        <f t="shared" si="14"/>
        <v>3239</v>
      </c>
      <c r="J140" s="27">
        <f t="shared" si="14"/>
        <v>-2021</v>
      </c>
      <c r="K140" s="7"/>
      <c r="L140" s="171">
        <f t="shared" si="22"/>
        <v>-0.84976411412192998</v>
      </c>
      <c r="M140" s="27">
        <f t="shared" ca="1" si="15"/>
        <v>3.4313900556948643E-7</v>
      </c>
      <c r="N140" s="44"/>
      <c r="O140" s="44"/>
      <c r="P140" s="7"/>
      <c r="Q140" s="28">
        <f t="shared" ca="1" si="16"/>
        <v>3296.2732430944875</v>
      </c>
      <c r="R140" s="27">
        <f t="shared" ca="1" si="17"/>
        <v>-2032.9545630343157</v>
      </c>
      <c r="S140" s="7"/>
      <c r="T140" s="28">
        <f t="shared" ca="1" si="18"/>
        <v>-0.85292023947809825</v>
      </c>
      <c r="U140" s="27">
        <f t="shared" ca="1" si="19"/>
        <v>-0.52661785785617876</v>
      </c>
      <c r="V140" s="7"/>
      <c r="W140" s="28">
        <f t="shared" ca="1" si="20"/>
        <v>-0.85034989480236378</v>
      </c>
      <c r="X140" s="27">
        <f t="shared" ca="1" si="24"/>
        <v>50.503556153652937</v>
      </c>
      <c r="Y140" s="7"/>
      <c r="Z140" s="28">
        <f t="shared" si="23"/>
        <v>50.553000000000146</v>
      </c>
      <c r="AA140" s="27">
        <f t="shared" si="21"/>
        <v>0.88231629676069601</v>
      </c>
      <c r="AB140" s="7"/>
      <c r="AC140" s="28">
        <f t="shared" ca="1" si="13"/>
        <v>-4.944384634720933E-2</v>
      </c>
      <c r="AD140" s="27"/>
      <c r="AE140" s="7"/>
    </row>
    <row r="141" spans="1:31" s="26" customFormat="1" x14ac:dyDescent="0.25">
      <c r="A141" s="26">
        <v>56</v>
      </c>
      <c r="B141" s="26">
        <v>-629</v>
      </c>
      <c r="C141" s="26">
        <v>14714</v>
      </c>
      <c r="D141" s="26">
        <v>12040</v>
      </c>
      <c r="E141" s="26">
        <v>11689</v>
      </c>
      <c r="F141" s="26">
        <v>14380</v>
      </c>
      <c r="G141" s="27"/>
      <c r="H141" s="7"/>
      <c r="I141" s="28">
        <f t="shared" si="14"/>
        <v>3025</v>
      </c>
      <c r="J141" s="27">
        <f t="shared" si="14"/>
        <v>-2340</v>
      </c>
      <c r="K141" s="7"/>
      <c r="L141" s="171">
        <f t="shared" si="22"/>
        <v>-0.79362164878460117</v>
      </c>
      <c r="M141" s="27">
        <f t="shared" ca="1" si="15"/>
        <v>9.0160874595583691E-7</v>
      </c>
      <c r="N141" s="44"/>
      <c r="O141" s="44"/>
      <c r="P141" s="7"/>
      <c r="Q141" s="28">
        <f t="shared" ca="1" si="16"/>
        <v>3082.2732430944875</v>
      </c>
      <c r="R141" s="27">
        <f t="shared" ca="1" si="17"/>
        <v>-2351.9545630343155</v>
      </c>
      <c r="S141" s="7"/>
      <c r="T141" s="28">
        <f t="shared" ca="1" si="18"/>
        <v>-0.79754712026515295</v>
      </c>
      <c r="U141" s="27">
        <f t="shared" ca="1" si="19"/>
        <v>-0.60925182307642611</v>
      </c>
      <c r="V141" s="7"/>
      <c r="W141" s="28">
        <f t="shared" ca="1" si="20"/>
        <v>-0.7945711795876591</v>
      </c>
      <c r="X141" s="27">
        <f t="shared" ca="1" si="24"/>
        <v>44.79346339350019</v>
      </c>
      <c r="Y141" s="7"/>
      <c r="Z141" s="28">
        <f t="shared" si="23"/>
        <v>44.892000000000145</v>
      </c>
      <c r="AA141" s="27">
        <f t="shared" si="21"/>
        <v>0.78351320780529699</v>
      </c>
      <c r="AB141" s="7"/>
      <c r="AC141" s="28">
        <f t="shared" ca="1" si="13"/>
        <v>-9.8536606499955326E-2</v>
      </c>
      <c r="AD141" s="27"/>
      <c r="AE141" s="7"/>
    </row>
    <row r="142" spans="1:31" s="26" customFormat="1" x14ac:dyDescent="0.25">
      <c r="A142" s="26">
        <v>57</v>
      </c>
      <c r="B142" s="26">
        <v>-615</v>
      </c>
      <c r="C142" s="26">
        <v>14597</v>
      </c>
      <c r="D142" s="26">
        <v>11904</v>
      </c>
      <c r="E142" s="26">
        <v>11815</v>
      </c>
      <c r="F142" s="26">
        <v>14527</v>
      </c>
      <c r="G142" s="27"/>
      <c r="H142" s="7"/>
      <c r="I142" s="28">
        <f t="shared" si="14"/>
        <v>2782</v>
      </c>
      <c r="J142" s="27">
        <f t="shared" si="14"/>
        <v>-2623</v>
      </c>
      <c r="K142" s="7"/>
      <c r="L142" s="171">
        <f t="shared" si="22"/>
        <v>-0.7312376302112279</v>
      </c>
      <c r="M142" s="27">
        <f t="shared" ca="1" si="15"/>
        <v>9.3330510277419996E-9</v>
      </c>
      <c r="N142" s="44"/>
      <c r="O142" s="44"/>
      <c r="P142" s="7"/>
      <c r="Q142" s="28">
        <f t="shared" ca="1" si="16"/>
        <v>2839.2732430944875</v>
      </c>
      <c r="R142" s="27">
        <f t="shared" ca="1" si="17"/>
        <v>-2634.9545630343155</v>
      </c>
      <c r="S142" s="7"/>
      <c r="T142" s="28">
        <f t="shared" ca="1" si="18"/>
        <v>-0.73467016714017297</v>
      </c>
      <c r="U142" s="27">
        <f t="shared" ca="1" si="19"/>
        <v>-0.68256032513702192</v>
      </c>
      <c r="V142" s="7"/>
      <c r="W142" s="28">
        <f t="shared" ca="1" si="20"/>
        <v>-0.73133423792845453</v>
      </c>
      <c r="X142" s="27">
        <f t="shared" ca="1" si="24"/>
        <v>39.249002688138546</v>
      </c>
      <c r="Y142" s="7"/>
      <c r="Z142" s="28">
        <f t="shared" si="23"/>
        <v>39.357000000000149</v>
      </c>
      <c r="AA142" s="27">
        <f t="shared" si="21"/>
        <v>0.68690923370741086</v>
      </c>
      <c r="AB142" s="7"/>
      <c r="AC142" s="28">
        <f t="shared" ca="1" si="13"/>
        <v>-0.10799731186160244</v>
      </c>
      <c r="AD142" s="27"/>
      <c r="AE142" s="7"/>
    </row>
    <row r="143" spans="1:31" s="26" customFormat="1" x14ac:dyDescent="0.25">
      <c r="A143" s="26">
        <v>58</v>
      </c>
      <c r="B143" s="26">
        <v>-608</v>
      </c>
      <c r="C143" s="26">
        <v>14466</v>
      </c>
      <c r="D143" s="26">
        <v>11776</v>
      </c>
      <c r="E143" s="26">
        <v>11949</v>
      </c>
      <c r="F143" s="26">
        <v>14664</v>
      </c>
      <c r="G143" s="27"/>
      <c r="H143" s="7"/>
      <c r="I143" s="28">
        <f t="shared" si="14"/>
        <v>2517</v>
      </c>
      <c r="J143" s="27">
        <f t="shared" si="14"/>
        <v>-2888</v>
      </c>
      <c r="K143" s="7"/>
      <c r="L143" s="171">
        <f t="shared" si="22"/>
        <v>-0.66285646578419688</v>
      </c>
      <c r="M143" s="27">
        <f t="shared" ca="1" si="15"/>
        <v>1.8400045208625885E-7</v>
      </c>
      <c r="N143" s="44"/>
      <c r="O143" s="44"/>
      <c r="P143" s="7"/>
      <c r="Q143" s="28">
        <f t="shared" ca="1" si="16"/>
        <v>2574.2732430944875</v>
      </c>
      <c r="R143" s="27">
        <f t="shared" ca="1" si="17"/>
        <v>-2899.9545630343155</v>
      </c>
      <c r="S143" s="7"/>
      <c r="T143" s="28">
        <f t="shared" ca="1" si="18"/>
        <v>-0.66610065035778732</v>
      </c>
      <c r="U143" s="27">
        <f t="shared" ca="1" si="19"/>
        <v>-0.75120609561779172</v>
      </c>
      <c r="V143" s="7"/>
      <c r="W143" s="28">
        <f t="shared" ca="1" si="20"/>
        <v>-0.6624275130454409</v>
      </c>
      <c r="X143" s="27">
        <f t="shared" ca="1" si="24"/>
        <v>33.679750094682902</v>
      </c>
      <c r="Y143" s="7"/>
      <c r="Z143" s="28">
        <f t="shared" si="23"/>
        <v>33.885000000000147</v>
      </c>
      <c r="AA143" s="27">
        <f t="shared" si="21"/>
        <v>0.59140481703828118</v>
      </c>
      <c r="AB143" s="7"/>
      <c r="AC143" s="28">
        <f t="shared" ca="1" si="13"/>
        <v>-0.20524990531724541</v>
      </c>
      <c r="AD143" s="27"/>
      <c r="AE143" s="7"/>
    </row>
    <row r="144" spans="1:31" s="26" customFormat="1" x14ac:dyDescent="0.25">
      <c r="A144" s="26">
        <v>59</v>
      </c>
      <c r="B144" s="26">
        <v>-624</v>
      </c>
      <c r="C144" s="26">
        <v>14316</v>
      </c>
      <c r="D144" s="26">
        <v>11653</v>
      </c>
      <c r="E144" s="26">
        <v>12096</v>
      </c>
      <c r="F144" s="26">
        <v>14777</v>
      </c>
      <c r="G144" s="27"/>
      <c r="H144" s="7"/>
      <c r="I144" s="28">
        <f t="shared" si="14"/>
        <v>2220</v>
      </c>
      <c r="J144" s="27">
        <f t="shared" si="14"/>
        <v>-3124</v>
      </c>
      <c r="K144" s="7"/>
      <c r="L144" s="171">
        <f t="shared" si="22"/>
        <v>-0.58639810050147079</v>
      </c>
      <c r="M144" s="27">
        <f t="shared" ca="1" si="15"/>
        <v>1.2559515027799598E-6</v>
      </c>
      <c r="N144" s="44"/>
      <c r="O144" s="44"/>
      <c r="P144" s="7"/>
      <c r="Q144" s="28">
        <f t="shared" ca="1" si="16"/>
        <v>2277.2732430944875</v>
      </c>
      <c r="R144" s="27">
        <f t="shared" ca="1" si="17"/>
        <v>-3135.9545630343155</v>
      </c>
      <c r="S144" s="7"/>
      <c r="T144" s="28">
        <f t="shared" ca="1" si="18"/>
        <v>-0.58925104098281178</v>
      </c>
      <c r="U144" s="27">
        <f t="shared" ca="1" si="19"/>
        <v>-0.81233968744217544</v>
      </c>
      <c r="V144" s="7"/>
      <c r="W144" s="28">
        <f t="shared" ca="1" si="20"/>
        <v>-0.58527740808034001</v>
      </c>
      <c r="X144" s="27">
        <f t="shared" ca="1" si="24"/>
        <v>28.045433285060426</v>
      </c>
      <c r="Y144" s="7"/>
      <c r="Z144" s="28">
        <f t="shared" si="23"/>
        <v>28.269000000000148</v>
      </c>
      <c r="AA144" s="27">
        <f t="shared" si="21"/>
        <v>0.49338712624627962</v>
      </c>
      <c r="AB144" s="7"/>
      <c r="AC144" s="28">
        <f t="shared" ca="1" si="13"/>
        <v>-0.22356671493972158</v>
      </c>
      <c r="AD144" s="27"/>
      <c r="AE144" s="7"/>
    </row>
    <row r="145" spans="1:31" s="26" customFormat="1" x14ac:dyDescent="0.25">
      <c r="A145" s="26">
        <v>60</v>
      </c>
      <c r="B145" s="26">
        <v>-626</v>
      </c>
      <c r="C145" s="26">
        <v>14160</v>
      </c>
      <c r="D145" s="26">
        <v>11552</v>
      </c>
      <c r="E145" s="26">
        <v>12256</v>
      </c>
      <c r="F145" s="26">
        <v>14883</v>
      </c>
      <c r="G145" s="27"/>
      <c r="H145" s="7"/>
      <c r="I145" s="28">
        <f t="shared" si="14"/>
        <v>1904</v>
      </c>
      <c r="J145" s="27">
        <f t="shared" si="14"/>
        <v>-3331</v>
      </c>
      <c r="K145" s="7"/>
      <c r="L145" s="171">
        <f t="shared" si="22"/>
        <v>-0.50403753842699162</v>
      </c>
      <c r="M145" s="27">
        <f t="shared" ca="1" si="15"/>
        <v>6.2376412319951146E-7</v>
      </c>
      <c r="N145" s="44"/>
      <c r="O145" s="44"/>
      <c r="P145" s="7"/>
      <c r="Q145" s="28">
        <f t="shared" ca="1" si="16"/>
        <v>1961.2732430944877</v>
      </c>
      <c r="R145" s="27">
        <f t="shared" ca="1" si="17"/>
        <v>-3342.9545630343155</v>
      </c>
      <c r="S145" s="7"/>
      <c r="T145" s="28">
        <f t="shared" ca="1" si="18"/>
        <v>-0.50748512663098599</v>
      </c>
      <c r="U145" s="27">
        <f t="shared" ca="1" si="19"/>
        <v>-0.86596110061017295</v>
      </c>
      <c r="V145" s="7"/>
      <c r="W145" s="28">
        <f t="shared" ca="1" si="20"/>
        <v>-0.50324775103585428</v>
      </c>
      <c r="X145" s="27">
        <f t="shared" ca="1" si="24"/>
        <v>22.436041184370708</v>
      </c>
      <c r="Y145" s="7"/>
      <c r="Z145" s="28">
        <f t="shared" si="23"/>
        <v>22.635000000000147</v>
      </c>
      <c r="AA145" s="27">
        <f t="shared" si="21"/>
        <v>0.395055276188919</v>
      </c>
      <c r="AB145" s="7"/>
      <c r="AC145" s="28">
        <f t="shared" ca="1" si="13"/>
        <v>-0.19895881562943885</v>
      </c>
      <c r="AD145" s="27"/>
      <c r="AE145" s="7"/>
    </row>
    <row r="146" spans="1:31" s="26" customFormat="1" x14ac:dyDescent="0.25">
      <c r="A146" s="26">
        <v>61</v>
      </c>
      <c r="B146" s="26">
        <v>-630</v>
      </c>
      <c r="C146" s="26">
        <v>13983</v>
      </c>
      <c r="D146" s="26">
        <v>11455</v>
      </c>
      <c r="E146" s="26">
        <v>12419</v>
      </c>
      <c r="F146" s="26">
        <v>14964</v>
      </c>
      <c r="G146" s="27"/>
      <c r="H146" s="7"/>
      <c r="I146" s="28">
        <f t="shared" si="14"/>
        <v>1564</v>
      </c>
      <c r="J146" s="27">
        <f t="shared" si="14"/>
        <v>-3509</v>
      </c>
      <c r="K146" s="7"/>
      <c r="L146" s="171">
        <f t="shared" si="22"/>
        <v>-0.41623472526663335</v>
      </c>
      <c r="M146" s="27">
        <f t="shared" ca="1" si="15"/>
        <v>1.4160127878828764E-6</v>
      </c>
      <c r="N146" s="44"/>
      <c r="O146" s="44"/>
      <c r="P146" s="7"/>
      <c r="Q146" s="28">
        <f t="shared" ca="1" si="16"/>
        <v>1621.2732430944877</v>
      </c>
      <c r="R146" s="27">
        <f t="shared" ca="1" si="17"/>
        <v>-3520.9545630343155</v>
      </c>
      <c r="S146" s="7"/>
      <c r="T146" s="28">
        <f t="shared" ca="1" si="18"/>
        <v>-0.41950914283471774</v>
      </c>
      <c r="U146" s="27">
        <f t="shared" ca="1" si="19"/>
        <v>-0.91207033512178437</v>
      </c>
      <c r="V146" s="7"/>
      <c r="W146" s="28">
        <f t="shared" ca="1" si="20"/>
        <v>-0.41504476191094425</v>
      </c>
      <c r="X146" s="27">
        <f t="shared" ca="1" si="24"/>
        <v>16.741583477044003</v>
      </c>
      <c r="Y146" s="7"/>
      <c r="Z146" s="28">
        <f t="shared" si="23"/>
        <v>16.965000000000146</v>
      </c>
      <c r="AA146" s="27">
        <f t="shared" si="21"/>
        <v>0.29609510760084057</v>
      </c>
      <c r="AB146" s="7"/>
      <c r="AC146" s="28">
        <f t="shared" ca="1" si="13"/>
        <v>-0.22341652295614267</v>
      </c>
      <c r="AD146" s="27"/>
      <c r="AE146" s="7"/>
    </row>
    <row r="147" spans="1:31" s="26" customFormat="1" x14ac:dyDescent="0.25">
      <c r="A147" s="26">
        <v>62</v>
      </c>
      <c r="B147" s="26">
        <v>-627</v>
      </c>
      <c r="C147" s="26">
        <v>13816</v>
      </c>
      <c r="D147" s="26">
        <v>11392</v>
      </c>
      <c r="E147" s="26">
        <v>12604</v>
      </c>
      <c r="F147" s="26">
        <v>15046</v>
      </c>
      <c r="G147" s="27"/>
      <c r="H147" s="7"/>
      <c r="I147" s="28">
        <f t="shared" si="14"/>
        <v>1212</v>
      </c>
      <c r="J147" s="27">
        <f t="shared" si="14"/>
        <v>-3654</v>
      </c>
      <c r="K147" s="7"/>
      <c r="L147" s="171">
        <f t="shared" si="22"/>
        <v>-0.32480375781357873</v>
      </c>
      <c r="M147" s="27">
        <f t="shared" ca="1" si="15"/>
        <v>1.0509686052963371E-6</v>
      </c>
      <c r="N147" s="44"/>
      <c r="O147" s="44"/>
      <c r="P147" s="7"/>
      <c r="Q147" s="28">
        <f t="shared" ca="1" si="16"/>
        <v>1269.2732430944877</v>
      </c>
      <c r="R147" s="27">
        <f t="shared" ca="1" si="17"/>
        <v>-3665.9545630343155</v>
      </c>
      <c r="S147" s="7"/>
      <c r="T147" s="28">
        <f t="shared" ca="1" si="18"/>
        <v>-0.3284281243162282</v>
      </c>
      <c r="U147" s="27">
        <f t="shared" ca="1" si="19"/>
        <v>-0.94963122840371506</v>
      </c>
      <c r="V147" s="7"/>
      <c r="W147" s="28">
        <f t="shared" ca="1" si="20"/>
        <v>-0.32377859021494115</v>
      </c>
      <c r="X147" s="27">
        <f t="shared" ca="1" si="24"/>
        <v>11.100210962790982</v>
      </c>
      <c r="Y147" s="7"/>
      <c r="Z147" s="28">
        <f t="shared" si="23"/>
        <v>11.322000000000145</v>
      </c>
      <c r="AA147" s="27">
        <f t="shared" si="21"/>
        <v>0.19760617791080051</v>
      </c>
      <c r="AB147" s="7"/>
      <c r="AC147" s="28">
        <f t="shared" ca="1" si="13"/>
        <v>-0.2217890372091631</v>
      </c>
      <c r="AD147" s="27"/>
      <c r="AE147" s="7"/>
    </row>
    <row r="148" spans="1:31" s="26" customFormat="1" x14ac:dyDescent="0.25">
      <c r="A148" s="26">
        <v>63</v>
      </c>
      <c r="B148" s="26">
        <v>-640</v>
      </c>
      <c r="C148" s="26">
        <v>13626</v>
      </c>
      <c r="D148" s="26">
        <v>11337</v>
      </c>
      <c r="E148" s="26">
        <v>12786</v>
      </c>
      <c r="F148" s="26">
        <v>15098</v>
      </c>
      <c r="G148" s="27"/>
      <c r="H148" s="7"/>
      <c r="I148" s="28">
        <f t="shared" si="14"/>
        <v>840</v>
      </c>
      <c r="J148" s="27">
        <f t="shared" si="14"/>
        <v>-3761</v>
      </c>
      <c r="K148" s="7"/>
      <c r="L148" s="171">
        <f t="shared" si="22"/>
        <v>-0.22823623590055236</v>
      </c>
      <c r="M148" s="27">
        <f t="shared" ca="1" si="15"/>
        <v>7.2369231190241366E-7</v>
      </c>
      <c r="N148" s="44"/>
      <c r="O148" s="44"/>
      <c r="P148" s="7"/>
      <c r="Q148" s="28">
        <f t="shared" ca="1" si="16"/>
        <v>897.27324309448773</v>
      </c>
      <c r="R148" s="27">
        <f t="shared" ca="1" si="17"/>
        <v>-3772.9545630343155</v>
      </c>
      <c r="S148" s="7"/>
      <c r="T148" s="28">
        <f t="shared" ca="1" si="18"/>
        <v>-0.2321720479273699</v>
      </c>
      <c r="U148" s="27">
        <f t="shared" ca="1" si="19"/>
        <v>-0.97734857723934665</v>
      </c>
      <c r="V148" s="7"/>
      <c r="W148" s="28">
        <f t="shared" ca="1" si="20"/>
        <v>-0.22738553482972759</v>
      </c>
      <c r="X148" s="27">
        <f t="shared" ca="1" si="24"/>
        <v>5.3704883649859312</v>
      </c>
      <c r="Y148" s="7"/>
      <c r="Z148" s="28">
        <f t="shared" si="23"/>
        <v>5.5620000000001451</v>
      </c>
      <c r="AA148" s="27">
        <f t="shared" si="21"/>
        <v>9.707521299592714E-2</v>
      </c>
      <c r="AB148" s="7"/>
      <c r="AC148" s="28">
        <f t="shared" ref="AC148:AC149" ca="1" si="25">X148-Z148</f>
        <v>-0.19151163501421387</v>
      </c>
      <c r="AD148" s="27"/>
      <c r="AE148" s="7"/>
    </row>
    <row r="149" spans="1:31" s="26" customFormat="1" x14ac:dyDescent="0.25">
      <c r="A149" s="26">
        <v>64</v>
      </c>
      <c r="B149" s="26">
        <v>-627</v>
      </c>
      <c r="C149" s="26">
        <v>13439</v>
      </c>
      <c r="D149" s="26">
        <v>11299</v>
      </c>
      <c r="E149" s="26">
        <v>12973</v>
      </c>
      <c r="F149" s="26">
        <v>15132</v>
      </c>
      <c r="G149" s="27"/>
      <c r="H149" s="7"/>
      <c r="I149" s="28">
        <f t="shared" ref="I149:J149" si="26">C149-E149</f>
        <v>466</v>
      </c>
      <c r="J149" s="27">
        <f t="shared" si="26"/>
        <v>-3833</v>
      </c>
      <c r="K149" s="7"/>
      <c r="L149" s="171">
        <f t="shared" si="22"/>
        <v>-0.13138840325560305</v>
      </c>
      <c r="M149" s="27">
        <f t="shared" ref="M149" ca="1" si="27">(W149-L149)^2</f>
        <v>7.5517425523638369E-7</v>
      </c>
      <c r="N149" s="44"/>
      <c r="O149" s="44"/>
      <c r="P149" s="7"/>
      <c r="Q149" s="28">
        <f t="shared" ref="Q149" ca="1" si="28">I149-$J$4</f>
        <v>523.27324309448773</v>
      </c>
      <c r="R149" s="27">
        <f t="shared" ref="R149" ca="1" si="29">J149-$J$3</f>
        <v>-3844.9545630343155</v>
      </c>
      <c r="S149" s="7"/>
      <c r="T149" s="28">
        <f t="shared" ref="T149" ca="1" si="30">Q149/$J$7</f>
        <v>-0.13539846575147477</v>
      </c>
      <c r="U149" s="27">
        <f t="shared" ref="U149" ca="1" si="31">R149/$J$6</f>
        <v>-0.99599950355865019</v>
      </c>
      <c r="V149" s="7"/>
      <c r="W149" s="28">
        <f t="shared" ref="W149" ca="1" si="32">(T149-U149*SIN(-$J$11*PI()/180))/(COS(-$J$11*PI()/180))</f>
        <v>-0.13051939562891823</v>
      </c>
      <c r="X149" s="27">
        <f ca="1">IF(MOD(ATAN2(U149,W149)*180/PI()-$J$9+360,360)&gt;5,MOD(ATAN2(U149,W149)*180/PI()-$J$9+360,360)-360,MOD(ATAN2(U149,W149)*180/PI()-$J$9+360,360))</f>
        <v>-0.26099103084453645</v>
      </c>
      <c r="Y149" s="7"/>
      <c r="Z149" s="28">
        <f t="shared" si="23"/>
        <v>-8.0999999999854744E-2</v>
      </c>
      <c r="AA149" s="27">
        <f t="shared" ref="AA149" si="33">Z149*PI()/180</f>
        <v>-1.4137166941128718E-3</v>
      </c>
      <c r="AB149" s="7"/>
      <c r="AC149" s="28">
        <f t="shared" ca="1" si="25"/>
        <v>-0.17999103084468171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39958</v>
      </c>
    </row>
    <row r="155" spans="1:31" x14ac:dyDescent="0.25">
      <c r="A155" t="s">
        <v>81</v>
      </c>
      <c r="B155">
        <v>39958</v>
      </c>
    </row>
    <row r="156" spans="1:31" x14ac:dyDescent="0.25">
      <c r="A156" s="31" t="s">
        <v>92</v>
      </c>
      <c r="B156" s="31">
        <v>-39967</v>
      </c>
    </row>
    <row r="157" spans="1:31" x14ac:dyDescent="0.25">
      <c r="A157" t="s">
        <v>87</v>
      </c>
      <c r="B157">
        <v>-39967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8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36.84622673601266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196</v>
      </c>
      <c r="R3" s="143">
        <f ca="1">MAX(AC21:AC149)</f>
        <v>0.15510498227635594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-42.612752176982418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197</v>
      </c>
      <c r="R4" s="147">
        <f ca="1">MIN(AC21:AC149)</f>
        <v>-0.1832849214801513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5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3847.0206278555415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-3877.6037653038748</v>
      </c>
      <c r="L7" s="151" t="s">
        <v>15</v>
      </c>
      <c r="M7" s="152">
        <f ca="1">SUM(M20:M84)</f>
        <v>3.696661029067056E-3</v>
      </c>
      <c r="N7" s="151" t="s">
        <v>15</v>
      </c>
      <c r="O7" s="89">
        <f ca="1">SUM(M85:M149)</f>
        <v>3.2064846878873503E-3</v>
      </c>
      <c r="Q7" s="143" t="s">
        <v>196</v>
      </c>
      <c r="R7" s="143">
        <f ca="1">MAX(AD21:AD83)</f>
        <v>0.18679549233851844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-9.3557493342245834E-2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-172.44177350750809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-172.01593343513363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-0.42584007237445576</v>
      </c>
      <c r="L11" s="157" t="s">
        <v>210</v>
      </c>
      <c r="M11" s="158">
        <f>(M6+O6)/2</f>
        <v>0</v>
      </c>
      <c r="N11" s="159"/>
      <c r="O11" s="159"/>
      <c r="Q11" s="143" t="s">
        <v>196</v>
      </c>
      <c r="R11" s="143">
        <f ca="1">MAX(W20:W149)</f>
        <v>1.0034999743473312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</v>
      </c>
      <c r="N12" s="162"/>
      <c r="O12" s="162"/>
      <c r="Q12" s="147" t="s">
        <v>197</v>
      </c>
      <c r="R12" s="147">
        <f ca="1">MIN(W20:W149)</f>
        <v>-1.0059145869159534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-173</v>
      </c>
      <c r="N13" s="165"/>
      <c r="O13" s="165"/>
    </row>
    <row r="14" spans="1:24" x14ac:dyDescent="0.25">
      <c r="I14" s="9" t="s">
        <v>183</v>
      </c>
      <c r="L14" s="9"/>
      <c r="M14" s="9"/>
      <c r="N14" s="9"/>
      <c r="O14" s="9"/>
    </row>
    <row r="15" spans="1:24" x14ac:dyDescent="0.25">
      <c r="I15" s="9" t="s">
        <v>184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185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13515</v>
      </c>
      <c r="D20" s="26">
        <v>11358</v>
      </c>
      <c r="E20" s="26">
        <v>13029</v>
      </c>
      <c r="F20" s="26">
        <v>15165</v>
      </c>
      <c r="G20" s="27"/>
      <c r="H20" s="7"/>
      <c r="I20" s="28">
        <f>C20-E20</f>
        <v>486</v>
      </c>
      <c r="J20" s="27">
        <f>D20-F20</f>
        <v>-3807</v>
      </c>
      <c r="K20" s="7"/>
      <c r="L20" s="171">
        <f>$M$3*SIN(2*PI()/$M$4*($Z20+$M$5))+$M$6</f>
        <v>-0.12186934340514755</v>
      </c>
      <c r="M20" s="27">
        <f ca="1">(W20-L20)^2</f>
        <v>4.9458853798365022E-5</v>
      </c>
      <c r="N20" s="44"/>
      <c r="O20" s="44"/>
      <c r="P20" s="7"/>
      <c r="Q20" s="28">
        <f ca="1">I20-$J$4</f>
        <v>528.61275217698244</v>
      </c>
      <c r="R20" s="27">
        <f ca="1">J20-$J$3</f>
        <v>-3843.8462267360128</v>
      </c>
      <c r="S20" s="7"/>
      <c r="T20" s="28">
        <f ca="1">Q20/$J$7</f>
        <v>-0.13632459224093951</v>
      </c>
      <c r="U20" s="27">
        <f ca="1">R20/$J$6</f>
        <v>-0.9991748416692795</v>
      </c>
      <c r="V20" s="7"/>
      <c r="W20" s="28">
        <f ca="1">(T20-U20*SIN(-$J$11*PI()/180))/(COS(-$J$11*PI()/180))</f>
        <v>-0.12890204230374722</v>
      </c>
      <c r="X20" s="27">
        <f ca="1">IF(MOD(ATAN2(U20,W20)*180/PI()-$J$9+360,360)&gt;5,MOD(ATAN2(U20,W20)*180/PI()-$J$9+360,360)-360,MOD(ATAN2(U20,W20)*180/PI()-$J$9+360,360))</f>
        <v>-0.20718637750542257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-0.20718637750542257</v>
      </c>
      <c r="AD20" s="27">
        <f ca="1">INDIRECT("AC"&amp;AE20)-AC20</f>
        <v>0.11563873833173233</v>
      </c>
      <c r="AE20" s="7">
        <v>149</v>
      </c>
    </row>
    <row r="21" spans="1:31" s="26" customFormat="1" x14ac:dyDescent="0.25">
      <c r="A21" s="26">
        <v>1</v>
      </c>
      <c r="B21" s="26">
        <v>591</v>
      </c>
      <c r="C21" s="26">
        <v>13690</v>
      </c>
      <c r="D21" s="26">
        <v>11387</v>
      </c>
      <c r="E21" s="26">
        <v>12840</v>
      </c>
      <c r="F21" s="26">
        <v>15124</v>
      </c>
      <c r="G21" s="27"/>
      <c r="H21" s="7"/>
      <c r="I21" s="28">
        <f t="shared" ref="I21:J84" si="1">C21-E21</f>
        <v>850</v>
      </c>
      <c r="J21" s="27">
        <f t="shared" si="1"/>
        <v>-3737</v>
      </c>
      <c r="K21" s="7"/>
      <c r="L21" s="171">
        <f t="shared" ref="L21:L84" si="2">$M$3*SIN(2*PI()/$M$4*($Z21+$M$5))+$M$6</f>
        <v>-0.21335437513799674</v>
      </c>
      <c r="M21" s="27">
        <f t="shared" ref="M21:M84" ca="1" si="3">(W21-L21)^2</f>
        <v>9.1353592417979111E-5</v>
      </c>
      <c r="N21" s="44"/>
      <c r="O21" s="44"/>
      <c r="P21" s="7"/>
      <c r="Q21" s="28">
        <f t="shared" ref="Q21:Q84" ca="1" si="4">I21-$J$4</f>
        <v>892.61275217698244</v>
      </c>
      <c r="R21" s="27">
        <f t="shared" ref="R21:R84" ca="1" si="5">J21-$J$3</f>
        <v>-3773.8462267360128</v>
      </c>
      <c r="S21" s="7"/>
      <c r="T21" s="28">
        <f t="shared" ref="T21:T84" ca="1" si="6">Q21/$J$7</f>
        <v>-0.23019699953974831</v>
      </c>
      <c r="U21" s="27">
        <f t="shared" ref="U21:U84" ca="1" si="7">R21/$J$6</f>
        <v>-0.9809789423561478</v>
      </c>
      <c r="V21" s="7"/>
      <c r="W21" s="28">
        <f t="shared" ref="W21:W84" ca="1" si="8">(T21-U21*SIN(-$J$11*PI()/180))/(COS(-$J$11*PI()/180))</f>
        <v>-0.22291228246219585</v>
      </c>
      <c r="X21" s="27">
        <f ca="1">MOD(ATAN2(U21,W21)*180/PI()-$J$9+360,360)</f>
        <v>5.2439581474727675</v>
      </c>
      <c r="Y21" s="7"/>
      <c r="Z21" s="28">
        <f>360/40000*B21+Z20</f>
        <v>5.319</v>
      </c>
      <c r="AA21" s="27">
        <f t="shared" ref="AA21:AA84" si="9">Z21*PI()/180</f>
        <v>9.2834062913578388E-2</v>
      </c>
      <c r="AB21" s="7"/>
      <c r="AC21" s="28">
        <f t="shared" ca="1" si="0"/>
        <v>-7.50418525272325E-2</v>
      </c>
      <c r="AD21" s="27">
        <f t="shared" ref="AD21:AD83" ca="1" si="10">INDIRECT("AC"&amp;AE21)-AC21</f>
        <v>-1.7102336188980161E-2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13886</v>
      </c>
      <c r="D22" s="26">
        <v>11441</v>
      </c>
      <c r="E22" s="26">
        <v>12657</v>
      </c>
      <c r="F22" s="26">
        <v>15079</v>
      </c>
      <c r="G22" s="27"/>
      <c r="H22" s="7"/>
      <c r="I22" s="28">
        <f t="shared" si="1"/>
        <v>1229</v>
      </c>
      <c r="J22" s="27">
        <f t="shared" si="1"/>
        <v>-3638</v>
      </c>
      <c r="K22" s="7"/>
      <c r="L22" s="171">
        <f t="shared" si="2"/>
        <v>-0.3101786981933527</v>
      </c>
      <c r="M22" s="27">
        <f t="shared" ca="1" si="3"/>
        <v>1.1381321672724862E-4</v>
      </c>
      <c r="N22" s="44"/>
      <c r="O22" s="44"/>
      <c r="P22" s="7"/>
      <c r="Q22" s="28">
        <f t="shared" ca="1" si="4"/>
        <v>1271.6127521769824</v>
      </c>
      <c r="R22" s="27">
        <f t="shared" ca="1" si="5"/>
        <v>-3674.8462267360128</v>
      </c>
      <c r="S22" s="7"/>
      <c r="T22" s="28">
        <f t="shared" ca="1" si="6"/>
        <v>-0.32793777527120038</v>
      </c>
      <c r="U22" s="27">
        <f t="shared" ca="1" si="7"/>
        <v>-0.95524474189900443</v>
      </c>
      <c r="V22" s="7"/>
      <c r="W22" s="28">
        <f t="shared" ca="1" si="8"/>
        <v>-0.32084702593144027</v>
      </c>
      <c r="X22" s="27">
        <f t="shared" ref="X22:X83" ca="1" si="11">MOD(ATAN2(U22,W22)*180/PI()-$J$9+360,360)</f>
        <v>11.00791262156838</v>
      </c>
      <c r="Y22" s="7"/>
      <c r="Z22" s="28">
        <f t="shared" ref="Z22:Z85" si="12">360/40000*B22+Z21</f>
        <v>11.07</v>
      </c>
      <c r="AA22" s="27">
        <f t="shared" si="9"/>
        <v>0.19320794819577228</v>
      </c>
      <c r="AB22" s="7"/>
      <c r="AC22" s="28">
        <f t="shared" ca="1" si="0"/>
        <v>-6.2087378431620266E-2</v>
      </c>
      <c r="AD22" s="27">
        <f t="shared" ca="1" si="10"/>
        <v>-3.0595068798087155E-2</v>
      </c>
      <c r="AE22" s="7">
        <v>147</v>
      </c>
    </row>
    <row r="23" spans="1:31" s="26" customFormat="1" x14ac:dyDescent="0.25">
      <c r="A23" s="26">
        <v>3</v>
      </c>
      <c r="B23" s="26">
        <v>641</v>
      </c>
      <c r="C23" s="26">
        <v>14053</v>
      </c>
      <c r="D23" s="26">
        <v>11504</v>
      </c>
      <c r="E23" s="26">
        <v>12465</v>
      </c>
      <c r="F23" s="26">
        <v>14997</v>
      </c>
      <c r="G23" s="27"/>
      <c r="H23" s="7"/>
      <c r="I23" s="28">
        <f t="shared" si="1"/>
        <v>1588</v>
      </c>
      <c r="J23" s="27">
        <f t="shared" si="1"/>
        <v>-3493</v>
      </c>
      <c r="K23" s="7"/>
      <c r="L23" s="171">
        <f t="shared" si="2"/>
        <v>-0.4041679961087235</v>
      </c>
      <c r="M23" s="27">
        <f t="shared" ca="1" si="3"/>
        <v>9.1100883977869804E-5</v>
      </c>
      <c r="N23" s="44"/>
      <c r="O23" s="44"/>
      <c r="P23" s="7"/>
      <c r="Q23" s="28">
        <f t="shared" ca="1" si="4"/>
        <v>1630.6127521769824</v>
      </c>
      <c r="R23" s="27">
        <f t="shared" ca="1" si="5"/>
        <v>-3529.8462267360128</v>
      </c>
      <c r="S23" s="7"/>
      <c r="T23" s="28">
        <f t="shared" ca="1" si="6"/>
        <v>-0.4205207264257948</v>
      </c>
      <c r="U23" s="27">
        <f t="shared" ca="1" si="7"/>
        <v>-0.91755323617894602</v>
      </c>
      <c r="V23" s="7"/>
      <c r="W23" s="28">
        <f t="shared" ca="1" si="8"/>
        <v>-0.41371267441539628</v>
      </c>
      <c r="X23" s="27">
        <f t="shared" ca="1" si="11"/>
        <v>16.711760009800855</v>
      </c>
      <c r="Y23" s="7"/>
      <c r="Z23" s="28">
        <f t="shared" si="12"/>
        <v>16.838999999999999</v>
      </c>
      <c r="AA23" s="27">
        <f t="shared" si="9"/>
        <v>0.29389599274332512</v>
      </c>
      <c r="AB23" s="7"/>
      <c r="AC23" s="28">
        <f t="shared" ca="1" si="0"/>
        <v>-0.12723999019914345</v>
      </c>
      <c r="AD23" s="27">
        <f t="shared" ca="1" si="10"/>
        <v>6.4433339284136082E-2</v>
      </c>
      <c r="AE23" s="7">
        <v>146</v>
      </c>
    </row>
    <row r="24" spans="1:31" s="26" customFormat="1" x14ac:dyDescent="0.25">
      <c r="A24" s="26">
        <v>4</v>
      </c>
      <c r="B24" s="26">
        <v>623</v>
      </c>
      <c r="C24" s="26">
        <v>14229</v>
      </c>
      <c r="D24" s="26">
        <v>11599</v>
      </c>
      <c r="E24" s="26">
        <v>12304</v>
      </c>
      <c r="F24" s="26">
        <v>14921</v>
      </c>
      <c r="G24" s="27"/>
      <c r="H24" s="7"/>
      <c r="I24" s="28">
        <f t="shared" si="1"/>
        <v>1925</v>
      </c>
      <c r="J24" s="27">
        <f t="shared" si="1"/>
        <v>-3322</v>
      </c>
      <c r="K24" s="7"/>
      <c r="L24" s="171">
        <f t="shared" si="2"/>
        <v>-0.49160305060565179</v>
      </c>
      <c r="M24" s="27">
        <f t="shared" ca="1" si="3"/>
        <v>8.7455051914079544E-5</v>
      </c>
      <c r="N24" s="44"/>
      <c r="O24" s="44"/>
      <c r="P24" s="7"/>
      <c r="Q24" s="28">
        <f t="shared" ca="1" si="4"/>
        <v>1967.6127521769824</v>
      </c>
      <c r="R24" s="27">
        <f t="shared" ca="1" si="5"/>
        <v>-3358.8462267360128</v>
      </c>
      <c r="S24" s="7"/>
      <c r="T24" s="28">
        <f t="shared" ca="1" si="6"/>
        <v>-0.50743007054584577</v>
      </c>
      <c r="U24" s="27">
        <f t="shared" ca="1" si="7"/>
        <v>-0.87310325357115293</v>
      </c>
      <c r="V24" s="7"/>
      <c r="W24" s="28">
        <f t="shared" ca="1" si="8"/>
        <v>-0.50095479118770814</v>
      </c>
      <c r="X24" s="27">
        <f t="shared" ca="1" si="11"/>
        <v>22.287404694188808</v>
      </c>
      <c r="Y24" s="7"/>
      <c r="Z24" s="28">
        <f t="shared" si="12"/>
        <v>22.445999999999998</v>
      </c>
      <c r="AA24" s="27">
        <f t="shared" si="9"/>
        <v>0.3917566039026471</v>
      </c>
      <c r="AB24" s="7"/>
      <c r="AC24" s="28">
        <f t="shared" ca="1" si="0"/>
        <v>-0.15859530581118975</v>
      </c>
      <c r="AD24" s="27">
        <f t="shared" ca="1" si="10"/>
        <v>5.015349263914004E-2</v>
      </c>
      <c r="AE24" s="7">
        <v>145</v>
      </c>
    </row>
    <row r="25" spans="1:31" s="26" customFormat="1" x14ac:dyDescent="0.25">
      <c r="A25" s="26">
        <v>5</v>
      </c>
      <c r="B25" s="26">
        <v>634</v>
      </c>
      <c r="C25" s="26">
        <v>14390</v>
      </c>
      <c r="D25" s="26">
        <v>11697</v>
      </c>
      <c r="E25" s="26">
        <v>12139</v>
      </c>
      <c r="F25" s="26">
        <v>14807</v>
      </c>
      <c r="G25" s="27"/>
      <c r="H25" s="7"/>
      <c r="I25" s="28">
        <f t="shared" si="1"/>
        <v>2251</v>
      </c>
      <c r="J25" s="27">
        <f t="shared" si="1"/>
        <v>-3110</v>
      </c>
      <c r="K25" s="7"/>
      <c r="L25" s="171">
        <f t="shared" si="2"/>
        <v>-0.57574754425946728</v>
      </c>
      <c r="M25" s="27">
        <f t="shared" ca="1" si="3"/>
        <v>9.3928930193916155E-5</v>
      </c>
      <c r="N25" s="44"/>
      <c r="O25" s="44"/>
      <c r="P25" s="7"/>
      <c r="Q25" s="28">
        <f t="shared" ca="1" si="4"/>
        <v>2293.6127521769822</v>
      </c>
      <c r="R25" s="27">
        <f t="shared" ca="1" si="5"/>
        <v>-3146.8462267360128</v>
      </c>
      <c r="S25" s="7"/>
      <c r="T25" s="28">
        <f t="shared" ca="1" si="6"/>
        <v>-0.59150261114862501</v>
      </c>
      <c r="U25" s="27">
        <f t="shared" ca="1" si="7"/>
        <v>-0.8179956727942399</v>
      </c>
      <c r="V25" s="7"/>
      <c r="W25" s="28">
        <f t="shared" ca="1" si="8"/>
        <v>-0.58543923813587073</v>
      </c>
      <c r="X25" s="27">
        <f t="shared" ca="1" si="11"/>
        <v>28.033059870078318</v>
      </c>
      <c r="Y25" s="7"/>
      <c r="Z25" s="28">
        <f t="shared" si="12"/>
        <v>28.151999999999997</v>
      </c>
      <c r="AA25" s="27">
        <f t="shared" si="9"/>
        <v>0.49134509102144364</v>
      </c>
      <c r="AB25" s="7"/>
      <c r="AC25" s="28">
        <f t="shared" ca="1" si="0"/>
        <v>-0.11894012992167902</v>
      </c>
      <c r="AD25" s="27">
        <f t="shared" ca="1" si="10"/>
        <v>-1.4965453843700516E-3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14535</v>
      </c>
      <c r="D26" s="26">
        <v>11814</v>
      </c>
      <c r="E26" s="26">
        <v>11991</v>
      </c>
      <c r="F26" s="26">
        <v>14690</v>
      </c>
      <c r="G26" s="27"/>
      <c r="H26" s="7"/>
      <c r="I26" s="28">
        <f t="shared" si="1"/>
        <v>2544</v>
      </c>
      <c r="J26" s="27">
        <f t="shared" si="1"/>
        <v>-2876</v>
      </c>
      <c r="K26" s="7"/>
      <c r="L26" s="171">
        <f t="shared" si="2"/>
        <v>-0.65156896734740311</v>
      </c>
      <c r="M26" s="27">
        <f t="shared" ca="1" si="3"/>
        <v>9.7744387968451275E-5</v>
      </c>
      <c r="N26" s="44"/>
      <c r="O26" s="44"/>
      <c r="P26" s="7"/>
      <c r="Q26" s="28">
        <f t="shared" ca="1" si="4"/>
        <v>2586.6127521769822</v>
      </c>
      <c r="R26" s="27">
        <f t="shared" ca="1" si="5"/>
        <v>-2912.8462267360128</v>
      </c>
      <c r="S26" s="7"/>
      <c r="T26" s="28">
        <f t="shared" ca="1" si="6"/>
        <v>-0.66706474119958925</v>
      </c>
      <c r="U26" s="27">
        <f t="shared" ca="1" si="7"/>
        <v>-0.75716938080462826</v>
      </c>
      <c r="V26" s="7"/>
      <c r="W26" s="28">
        <f t="shared" ca="1" si="8"/>
        <v>-0.66145554349733748</v>
      </c>
      <c r="X26" s="27">
        <f t="shared" ca="1" si="11"/>
        <v>33.581908793365528</v>
      </c>
      <c r="Y26" s="7"/>
      <c r="Z26" s="28">
        <f t="shared" si="12"/>
        <v>33.659999999999997</v>
      </c>
      <c r="AA26" s="27">
        <f t="shared" si="9"/>
        <v>0.5874778262212913</v>
      </c>
      <c r="AB26" s="7"/>
      <c r="AC26" s="28">
        <f t="shared" ca="1" si="0"/>
        <v>-7.8091206634468335E-2</v>
      </c>
      <c r="AD26" s="27">
        <f t="shared" ca="1" si="10"/>
        <v>-1.838893405445674E-2</v>
      </c>
      <c r="AE26" s="7">
        <v>143</v>
      </c>
    </row>
    <row r="27" spans="1:31" s="26" customFormat="1" x14ac:dyDescent="0.25">
      <c r="A27" s="26">
        <v>7</v>
      </c>
      <c r="B27" s="26">
        <v>612</v>
      </c>
      <c r="C27" s="26">
        <v>14672</v>
      </c>
      <c r="D27" s="26">
        <v>11945</v>
      </c>
      <c r="E27" s="26">
        <v>11858</v>
      </c>
      <c r="F27" s="26">
        <v>14564</v>
      </c>
      <c r="G27" s="27"/>
      <c r="H27" s="7"/>
      <c r="I27" s="28">
        <f t="shared" si="1"/>
        <v>2814</v>
      </c>
      <c r="J27" s="27">
        <f t="shared" si="1"/>
        <v>-2619</v>
      </c>
      <c r="K27" s="7"/>
      <c r="L27" s="171">
        <f t="shared" si="2"/>
        <v>-0.72137354987682822</v>
      </c>
      <c r="M27" s="27">
        <f t="shared" ca="1" si="3"/>
        <v>1.0426601007692278E-4</v>
      </c>
      <c r="N27" s="44"/>
      <c r="O27" s="44"/>
      <c r="P27" s="7"/>
      <c r="Q27" s="28">
        <f t="shared" ca="1" si="4"/>
        <v>2856.6127521769822</v>
      </c>
      <c r="R27" s="27">
        <f t="shared" ca="1" si="5"/>
        <v>-2655.8462267360128</v>
      </c>
      <c r="S27" s="7"/>
      <c r="T27" s="28">
        <f t="shared" ca="1" si="6"/>
        <v>-0.73669537298716725</v>
      </c>
      <c r="U27" s="27">
        <f t="shared" ca="1" si="7"/>
        <v>-0.69036443618355914</v>
      </c>
      <c r="V27" s="7"/>
      <c r="W27" s="28">
        <f t="shared" ca="1" si="8"/>
        <v>-0.73158462279190051</v>
      </c>
      <c r="X27" s="27">
        <f t="shared" ca="1" si="11"/>
        <v>39.102227861415201</v>
      </c>
      <c r="Y27" s="7"/>
      <c r="Z27" s="28">
        <f t="shared" si="12"/>
        <v>39.167999999999999</v>
      </c>
      <c r="AA27" s="27">
        <f t="shared" si="9"/>
        <v>0.68361056142113896</v>
      </c>
      <c r="AB27" s="7"/>
      <c r="AC27" s="28">
        <f t="shared" ca="1" si="0"/>
        <v>-6.5772138584797801E-2</v>
      </c>
      <c r="AD27" s="27">
        <f t="shared" ca="1" si="10"/>
        <v>3.8234191769959125E-3</v>
      </c>
      <c r="AE27" s="7">
        <v>142</v>
      </c>
    </row>
    <row r="28" spans="1:31" s="26" customFormat="1" x14ac:dyDescent="0.25">
      <c r="A28" s="26">
        <v>8</v>
      </c>
      <c r="B28" s="26">
        <v>612</v>
      </c>
      <c r="C28" s="26">
        <v>14788</v>
      </c>
      <c r="D28" s="26">
        <v>12083</v>
      </c>
      <c r="E28" s="26">
        <v>11737</v>
      </c>
      <c r="F28" s="26">
        <v>14419</v>
      </c>
      <c r="G28" s="27"/>
      <c r="H28" s="7"/>
      <c r="I28" s="28">
        <f t="shared" si="1"/>
        <v>3051</v>
      </c>
      <c r="J28" s="27">
        <f t="shared" si="1"/>
        <v>-2336</v>
      </c>
      <c r="K28" s="7"/>
      <c r="L28" s="171">
        <f t="shared" si="2"/>
        <v>-0.78451668925863682</v>
      </c>
      <c r="M28" s="27">
        <f t="shared" ca="1" si="3"/>
        <v>7.6328166379184496E-5</v>
      </c>
      <c r="N28" s="44"/>
      <c r="O28" s="44"/>
      <c r="P28" s="7"/>
      <c r="Q28" s="28">
        <f t="shared" ca="1" si="4"/>
        <v>3093.6127521769822</v>
      </c>
      <c r="R28" s="27">
        <f t="shared" ca="1" si="5"/>
        <v>-2372.8462267360128</v>
      </c>
      <c r="S28" s="7"/>
      <c r="T28" s="28">
        <f t="shared" ca="1" si="6"/>
        <v>-0.79781559422293014</v>
      </c>
      <c r="U28" s="27">
        <f t="shared" ca="1" si="7"/>
        <v>-0.61680101467475545</v>
      </c>
      <c r="V28" s="7"/>
      <c r="W28" s="28">
        <f t="shared" ca="1" si="8"/>
        <v>-0.79325328850429211</v>
      </c>
      <c r="X28" s="27">
        <f t="shared" ca="1" si="11"/>
        <v>44.574610842401057</v>
      </c>
      <c r="Y28" s="7"/>
      <c r="Z28" s="28">
        <f t="shared" si="12"/>
        <v>44.676000000000002</v>
      </c>
      <c r="AA28" s="27">
        <f t="shared" si="9"/>
        <v>0.77974329662098663</v>
      </c>
      <c r="AB28" s="7"/>
      <c r="AC28" s="28">
        <f t="shared" ca="1" si="0"/>
        <v>-0.10138915759894473</v>
      </c>
      <c r="AD28" s="27">
        <f t="shared" ca="1" si="10"/>
        <v>0.12098433476770509</v>
      </c>
      <c r="AE28" s="7">
        <v>141</v>
      </c>
    </row>
    <row r="29" spans="1:31" s="26" customFormat="1" x14ac:dyDescent="0.25">
      <c r="A29" s="26">
        <v>9</v>
      </c>
      <c r="B29" s="26">
        <v>629</v>
      </c>
      <c r="C29" s="26">
        <v>14907</v>
      </c>
      <c r="D29" s="26">
        <v>12248</v>
      </c>
      <c r="E29" s="26">
        <v>11629</v>
      </c>
      <c r="F29" s="26">
        <v>14269</v>
      </c>
      <c r="G29" s="27"/>
      <c r="H29" s="7"/>
      <c r="I29" s="28">
        <f t="shared" si="1"/>
        <v>3278</v>
      </c>
      <c r="J29" s="27">
        <f t="shared" si="1"/>
        <v>-2021</v>
      </c>
      <c r="K29" s="7"/>
      <c r="L29" s="171">
        <f t="shared" si="2"/>
        <v>-0.84185947843386777</v>
      </c>
      <c r="M29" s="27">
        <f t="shared" ca="1" si="3"/>
        <v>1.1120369587447763E-4</v>
      </c>
      <c r="N29" s="44"/>
      <c r="O29" s="44"/>
      <c r="P29" s="7"/>
      <c r="Q29" s="28">
        <f t="shared" ca="1" si="4"/>
        <v>3320.6127521769822</v>
      </c>
      <c r="R29" s="27">
        <f t="shared" ca="1" si="5"/>
        <v>-2057.8462267360128</v>
      </c>
      <c r="S29" s="7"/>
      <c r="T29" s="28">
        <f t="shared" ca="1" si="6"/>
        <v>-0.85635690317026425</v>
      </c>
      <c r="U29" s="27">
        <f t="shared" ca="1" si="7"/>
        <v>-0.5349194677656629</v>
      </c>
      <c r="V29" s="7"/>
      <c r="W29" s="28">
        <f t="shared" ca="1" si="8"/>
        <v>-0.85240479473422015</v>
      </c>
      <c r="X29" s="27">
        <f t="shared" ca="1" si="11"/>
        <v>50.33179231474594</v>
      </c>
      <c r="Y29" s="7"/>
      <c r="Z29" s="28">
        <f t="shared" si="12"/>
        <v>50.337000000000003</v>
      </c>
      <c r="AA29" s="27">
        <f t="shared" si="9"/>
        <v>0.87854638557638576</v>
      </c>
      <c r="AB29" s="7"/>
      <c r="AC29" s="28">
        <f t="shared" ca="1" si="0"/>
        <v>-5.2076852540636764E-3</v>
      </c>
      <c r="AD29" s="27">
        <f t="shared" ca="1" si="10"/>
        <v>-1.2585415058630645E-2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14997</v>
      </c>
      <c r="D30" s="26">
        <v>12416</v>
      </c>
      <c r="E30" s="26">
        <v>11534</v>
      </c>
      <c r="F30" s="26">
        <v>14093</v>
      </c>
      <c r="G30" s="27"/>
      <c r="H30" s="7"/>
      <c r="I30" s="28">
        <f t="shared" si="1"/>
        <v>3463</v>
      </c>
      <c r="J30" s="27">
        <f t="shared" si="1"/>
        <v>-1677</v>
      </c>
      <c r="K30" s="7"/>
      <c r="L30" s="171">
        <f t="shared" si="2"/>
        <v>-0.89170275234266494</v>
      </c>
      <c r="M30" s="27">
        <f t="shared" ca="1" si="3"/>
        <v>8.2407285746779942E-5</v>
      </c>
      <c r="N30" s="44"/>
      <c r="O30" s="44"/>
      <c r="P30" s="7"/>
      <c r="Q30" s="28">
        <f t="shared" ca="1" si="4"/>
        <v>3505.6127521769822</v>
      </c>
      <c r="R30" s="27">
        <f t="shared" ca="1" si="5"/>
        <v>-1713.8462267360126</v>
      </c>
      <c r="S30" s="7"/>
      <c r="T30" s="28">
        <f t="shared" ca="1" si="6"/>
        <v>-0.90406678050619727</v>
      </c>
      <c r="U30" s="27">
        <f t="shared" ca="1" si="7"/>
        <v>-0.44549961971255869</v>
      </c>
      <c r="V30" s="7"/>
      <c r="W30" s="28">
        <f t="shared" ca="1" si="8"/>
        <v>-0.90078059821857515</v>
      </c>
      <c r="X30" s="27">
        <f t="shared" ca="1" si="11"/>
        <v>56.126126811633981</v>
      </c>
      <c r="Y30" s="7"/>
      <c r="Z30" s="28">
        <f t="shared" si="12"/>
        <v>56.088000000000001</v>
      </c>
      <c r="AA30" s="27">
        <f t="shared" si="9"/>
        <v>0.97892027085857947</v>
      </c>
      <c r="AB30" s="7"/>
      <c r="AC30" s="28">
        <f t="shared" ca="1" si="0"/>
        <v>3.8126811633979685E-2</v>
      </c>
      <c r="AD30" s="27">
        <f t="shared" ca="1" si="10"/>
        <v>-7.9888431404846472E-2</v>
      </c>
      <c r="AE30" s="7">
        <v>139</v>
      </c>
    </row>
    <row r="31" spans="1:31" s="26" customFormat="1" x14ac:dyDescent="0.25">
      <c r="A31" s="26">
        <v>11</v>
      </c>
      <c r="B31" s="26">
        <v>633</v>
      </c>
      <c r="C31" s="26">
        <v>15077</v>
      </c>
      <c r="D31" s="26">
        <v>12594</v>
      </c>
      <c r="E31" s="26">
        <v>11465</v>
      </c>
      <c r="F31" s="26">
        <v>13925</v>
      </c>
      <c r="G31" s="27"/>
      <c r="H31" s="7"/>
      <c r="I31" s="28">
        <f t="shared" si="1"/>
        <v>3612</v>
      </c>
      <c r="J31" s="27">
        <f t="shared" si="1"/>
        <v>-1331</v>
      </c>
      <c r="K31" s="7"/>
      <c r="L31" s="171">
        <f t="shared" si="2"/>
        <v>-0.93222909617530025</v>
      </c>
      <c r="M31" s="27">
        <f t="shared" ca="1" si="3"/>
        <v>5.8473991655606257E-5</v>
      </c>
      <c r="N31" s="44"/>
      <c r="O31" s="44"/>
      <c r="P31" s="7"/>
      <c r="Q31" s="28">
        <f t="shared" ca="1" si="4"/>
        <v>3654.6127521769822</v>
      </c>
      <c r="R31" s="27">
        <f t="shared" ca="1" si="5"/>
        <v>-1367.8462267360126</v>
      </c>
      <c r="S31" s="7"/>
      <c r="T31" s="28">
        <f t="shared" ca="1" si="6"/>
        <v>-0.94249257360378658</v>
      </c>
      <c r="U31" s="27">
        <f t="shared" ca="1" si="7"/>
        <v>-0.35555988882193645</v>
      </c>
      <c r="V31" s="7"/>
      <c r="W31" s="28">
        <f t="shared" ca="1" si="8"/>
        <v>-0.93987592503801232</v>
      </c>
      <c r="X31" s="27">
        <f t="shared" ca="1" si="11"/>
        <v>61.719885688531406</v>
      </c>
      <c r="Y31" s="7"/>
      <c r="Z31" s="28">
        <f t="shared" si="12"/>
        <v>61.784999999999997</v>
      </c>
      <c r="AA31" s="27">
        <f t="shared" si="9"/>
        <v>1.0783516783446965</v>
      </c>
      <c r="AB31" s="7"/>
      <c r="AC31" s="28">
        <f t="shared" ca="1" si="0"/>
        <v>-6.5114311468590813E-2</v>
      </c>
      <c r="AD31" s="27">
        <f t="shared" ca="1" si="10"/>
        <v>8.1962498884948332E-2</v>
      </c>
      <c r="AE31" s="7">
        <v>138</v>
      </c>
    </row>
    <row r="32" spans="1:31" s="26" customFormat="1" x14ac:dyDescent="0.25">
      <c r="A32" s="26">
        <v>12</v>
      </c>
      <c r="B32" s="26">
        <v>632</v>
      </c>
      <c r="C32" s="26">
        <v>15142</v>
      </c>
      <c r="D32" s="26">
        <v>12780</v>
      </c>
      <c r="E32" s="26">
        <v>11405</v>
      </c>
      <c r="F32" s="26">
        <v>13744</v>
      </c>
      <c r="G32" s="27"/>
      <c r="H32" s="7"/>
      <c r="I32" s="28">
        <f t="shared" si="1"/>
        <v>3737</v>
      </c>
      <c r="J32" s="27">
        <f t="shared" si="1"/>
        <v>-964</v>
      </c>
      <c r="K32" s="7"/>
      <c r="L32" s="171">
        <f t="shared" si="2"/>
        <v>-0.96350441310060131</v>
      </c>
      <c r="M32" s="27">
        <f t="shared" ca="1" si="3"/>
        <v>8.682233488066846E-5</v>
      </c>
      <c r="N32" s="44"/>
      <c r="O32" s="44"/>
      <c r="P32" s="7"/>
      <c r="Q32" s="28">
        <f t="shared" ca="1" si="4"/>
        <v>3779.6127521769822</v>
      </c>
      <c r="R32" s="27">
        <f t="shared" ca="1" si="5"/>
        <v>-1000.8462267360127</v>
      </c>
      <c r="S32" s="7"/>
      <c r="T32" s="28">
        <f t="shared" ca="1" si="6"/>
        <v>-0.97472897720914675</v>
      </c>
      <c r="U32" s="27">
        <f t="shared" ca="1" si="7"/>
        <v>-0.26016138813737477</v>
      </c>
      <c r="V32" s="7"/>
      <c r="W32" s="28">
        <f t="shared" ca="1" si="8"/>
        <v>-0.97282226343641742</v>
      </c>
      <c r="X32" s="27">
        <f t="shared" ca="1" si="11"/>
        <v>67.469557757671566</v>
      </c>
      <c r="Y32" s="7"/>
      <c r="Z32" s="28">
        <f t="shared" si="12"/>
        <v>67.472999999999999</v>
      </c>
      <c r="AA32" s="27">
        <f t="shared" si="9"/>
        <v>1.1776260061981338</v>
      </c>
      <c r="AB32" s="7"/>
      <c r="AC32" s="28">
        <f t="shared" ca="1" si="0"/>
        <v>-3.4422423284325987E-3</v>
      </c>
      <c r="AD32" s="27">
        <f t="shared" ca="1" si="10"/>
        <v>7.6583975448372144E-2</v>
      </c>
      <c r="AE32" s="7">
        <v>137</v>
      </c>
    </row>
    <row r="33" spans="1:31" s="26" customFormat="1" x14ac:dyDescent="0.25">
      <c r="A33" s="26">
        <v>13</v>
      </c>
      <c r="B33" s="26">
        <v>622</v>
      </c>
      <c r="C33" s="26">
        <v>15175</v>
      </c>
      <c r="D33" s="26">
        <v>12964</v>
      </c>
      <c r="E33" s="26">
        <v>11365</v>
      </c>
      <c r="F33" s="26">
        <v>13552</v>
      </c>
      <c r="G33" s="27"/>
      <c r="H33" s="7"/>
      <c r="I33" s="28">
        <f t="shared" si="1"/>
        <v>3810</v>
      </c>
      <c r="J33" s="27">
        <f t="shared" si="1"/>
        <v>-588</v>
      </c>
      <c r="K33" s="7"/>
      <c r="L33" s="171">
        <f t="shared" si="2"/>
        <v>-0.98502217883672161</v>
      </c>
      <c r="M33" s="27">
        <f t="shared" ca="1" si="3"/>
        <v>5.4068031244896886E-5</v>
      </c>
      <c r="N33" s="44"/>
      <c r="O33" s="44"/>
      <c r="P33" s="7"/>
      <c r="Q33" s="28">
        <f t="shared" ca="1" si="4"/>
        <v>3852.6127521769822</v>
      </c>
      <c r="R33" s="27">
        <f t="shared" ca="1" si="5"/>
        <v>-624.84622673601268</v>
      </c>
      <c r="S33" s="7"/>
      <c r="T33" s="28">
        <f t="shared" ca="1" si="6"/>
        <v>-0.99355503691467706</v>
      </c>
      <c r="U33" s="27">
        <f t="shared" ca="1" si="7"/>
        <v>-0.1624234146839818</v>
      </c>
      <c r="V33" s="7"/>
      <c r="W33" s="28">
        <f t="shared" ca="1" si="8"/>
        <v>-0.9923752755479649</v>
      </c>
      <c r="X33" s="27">
        <f t="shared" ca="1" si="11"/>
        <v>73.146511858017789</v>
      </c>
      <c r="Y33" s="7"/>
      <c r="Z33" s="28">
        <f t="shared" si="12"/>
        <v>73.070999999999998</v>
      </c>
      <c r="AA33" s="27">
        <f t="shared" si="9"/>
        <v>1.2753295377247764</v>
      </c>
      <c r="AB33" s="7"/>
      <c r="AC33" s="28">
        <f t="shared" ca="1" si="0"/>
        <v>7.5511858017790701E-2</v>
      </c>
      <c r="AD33" s="27">
        <f t="shared" ca="1" si="10"/>
        <v>-8.0812245705743635E-3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15199</v>
      </c>
      <c r="D34" s="26">
        <v>13159</v>
      </c>
      <c r="E34" s="26">
        <v>11349</v>
      </c>
      <c r="F34" s="26">
        <v>13375</v>
      </c>
      <c r="G34" s="27"/>
      <c r="H34" s="7"/>
      <c r="I34" s="28">
        <f t="shared" si="1"/>
        <v>3850</v>
      </c>
      <c r="J34" s="27">
        <f t="shared" si="1"/>
        <v>-216</v>
      </c>
      <c r="K34" s="7"/>
      <c r="L34" s="171">
        <f t="shared" si="2"/>
        <v>-0.9972034245155863</v>
      </c>
      <c r="M34" s="27">
        <f t="shared" ca="1" si="3"/>
        <v>3.8520512258933707E-5</v>
      </c>
      <c r="N34" s="44"/>
      <c r="O34" s="44"/>
      <c r="P34" s="7"/>
      <c r="Q34" s="28">
        <f t="shared" ca="1" si="4"/>
        <v>3892.6127521769822</v>
      </c>
      <c r="R34" s="27">
        <f t="shared" ca="1" si="5"/>
        <v>-252.84622673601265</v>
      </c>
      <c r="S34" s="7"/>
      <c r="T34" s="28">
        <f t="shared" ca="1" si="6"/>
        <v>-1.0038706860683924</v>
      </c>
      <c r="U34" s="27">
        <f t="shared" ca="1" si="7"/>
        <v>-6.5725206905624944E-2</v>
      </c>
      <c r="V34" s="7"/>
      <c r="W34" s="28">
        <f t="shared" ca="1" si="8"/>
        <v>-1.0034099140434058</v>
      </c>
      <c r="X34" s="27">
        <f t="shared" ca="1" si="11"/>
        <v>78.694147484105883</v>
      </c>
      <c r="Y34" s="7"/>
      <c r="Z34" s="28">
        <f t="shared" si="12"/>
        <v>78.713999999999999</v>
      </c>
      <c r="AA34" s="27">
        <f t="shared" si="9"/>
        <v>1.3738184674148164</v>
      </c>
      <c r="AB34" s="7"/>
      <c r="AC34" s="28">
        <f t="shared" ca="1" si="0"/>
        <v>-1.9852515894115186E-2</v>
      </c>
      <c r="AD34" s="27">
        <f t="shared" ca="1" si="10"/>
        <v>7.6384842284923593E-2</v>
      </c>
      <c r="AE34" s="7">
        <v>135</v>
      </c>
    </row>
    <row r="35" spans="1:31" s="26" customFormat="1" x14ac:dyDescent="0.25">
      <c r="A35" s="26">
        <v>15</v>
      </c>
      <c r="B35" s="26">
        <v>597</v>
      </c>
      <c r="C35" s="26">
        <v>15198</v>
      </c>
      <c r="D35" s="26">
        <v>13330</v>
      </c>
      <c r="E35" s="26">
        <v>11341</v>
      </c>
      <c r="F35" s="26">
        <v>13184</v>
      </c>
      <c r="G35" s="27"/>
      <c r="H35" s="7"/>
      <c r="I35" s="28">
        <f t="shared" si="1"/>
        <v>3857</v>
      </c>
      <c r="J35" s="27">
        <f t="shared" si="1"/>
        <v>146</v>
      </c>
      <c r="K35" s="7"/>
      <c r="L35" s="171">
        <f t="shared" si="2"/>
        <v>-0.99982004214769049</v>
      </c>
      <c r="M35" s="27">
        <f t="shared" ca="1" si="3"/>
        <v>3.714347593236041E-5</v>
      </c>
      <c r="N35" s="44"/>
      <c r="O35" s="44"/>
      <c r="P35" s="7"/>
      <c r="Q35" s="28">
        <f t="shared" ca="1" si="4"/>
        <v>3899.6127521769822</v>
      </c>
      <c r="R35" s="27">
        <f t="shared" ca="1" si="5"/>
        <v>109.15377326398735</v>
      </c>
      <c r="S35" s="7"/>
      <c r="T35" s="28">
        <f t="shared" ca="1" si="6"/>
        <v>-1.0056759246702924</v>
      </c>
      <c r="U35" s="27">
        <f t="shared" ca="1" si="7"/>
        <v>2.8373586685141672E-2</v>
      </c>
      <c r="V35" s="7"/>
      <c r="W35" s="28">
        <f t="shared" ca="1" si="8"/>
        <v>-1.0059145869159534</v>
      </c>
      <c r="X35" s="27">
        <f t="shared" ca="1" si="11"/>
        <v>84.057473140468403</v>
      </c>
      <c r="Y35" s="7"/>
      <c r="Z35" s="28">
        <f t="shared" si="12"/>
        <v>84.087000000000003</v>
      </c>
      <c r="AA35" s="27">
        <f t="shared" si="9"/>
        <v>1.467595008124472</v>
      </c>
      <c r="AB35" s="7"/>
      <c r="AC35" s="28">
        <f t="shared" ca="1" si="0"/>
        <v>-2.952685953160028E-2</v>
      </c>
      <c r="AD35" s="27">
        <f t="shared" ca="1" si="10"/>
        <v>1.0997116978231247E-2</v>
      </c>
      <c r="AE35" s="7">
        <v>134</v>
      </c>
    </row>
    <row r="36" spans="1:31" s="26" customFormat="1" x14ac:dyDescent="0.25">
      <c r="A36" s="26">
        <v>16</v>
      </c>
      <c r="B36" s="26">
        <v>616</v>
      </c>
      <c r="C36" s="26">
        <v>15183</v>
      </c>
      <c r="D36" s="26">
        <v>13518</v>
      </c>
      <c r="E36" s="26">
        <v>11355</v>
      </c>
      <c r="F36" s="26">
        <v>12998</v>
      </c>
      <c r="G36" s="27"/>
      <c r="H36" s="7"/>
      <c r="I36" s="28">
        <f t="shared" si="1"/>
        <v>3828</v>
      </c>
      <c r="J36" s="27">
        <f t="shared" si="1"/>
        <v>520</v>
      </c>
      <c r="K36" s="7"/>
      <c r="L36" s="171">
        <f t="shared" si="2"/>
        <v>-0.99331043322180557</v>
      </c>
      <c r="M36" s="27">
        <f t="shared" ca="1" si="3"/>
        <v>3.4195243412448177E-5</v>
      </c>
      <c r="N36" s="44"/>
      <c r="O36" s="44"/>
      <c r="P36" s="7"/>
      <c r="Q36" s="28">
        <f t="shared" ca="1" si="4"/>
        <v>3870.6127521769822</v>
      </c>
      <c r="R36" s="27">
        <f t="shared" ca="1" si="5"/>
        <v>483.15377326398732</v>
      </c>
      <c r="S36" s="7"/>
      <c r="T36" s="28">
        <f t="shared" ca="1" si="6"/>
        <v>-0.99819707903384902</v>
      </c>
      <c r="U36" s="27">
        <f t="shared" ca="1" si="7"/>
        <v>0.12559167730101656</v>
      </c>
      <c r="V36" s="7"/>
      <c r="W36" s="28">
        <f t="shared" ca="1" si="8"/>
        <v>-0.99915810313489473</v>
      </c>
      <c r="X36" s="27">
        <f t="shared" ca="1" si="11"/>
        <v>89.606135543121354</v>
      </c>
      <c r="Y36" s="7"/>
      <c r="Z36" s="28">
        <f t="shared" si="12"/>
        <v>89.631</v>
      </c>
      <c r="AA36" s="27">
        <f t="shared" si="9"/>
        <v>1.5643560618550374</v>
      </c>
      <c r="AB36" s="7"/>
      <c r="AC36" s="28">
        <f t="shared" ca="1" si="0"/>
        <v>-2.4864456878646024E-2</v>
      </c>
      <c r="AD36" s="27">
        <f t="shared" ca="1" si="10"/>
        <v>5.7780759389942205E-2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15140</v>
      </c>
      <c r="D37" s="26">
        <v>13703</v>
      </c>
      <c r="E37" s="26">
        <v>11386</v>
      </c>
      <c r="F37" s="26">
        <v>12805</v>
      </c>
      <c r="G37" s="27"/>
      <c r="H37" s="7"/>
      <c r="I37" s="28">
        <f t="shared" si="1"/>
        <v>3754</v>
      </c>
      <c r="J37" s="27">
        <f t="shared" si="1"/>
        <v>898</v>
      </c>
      <c r="K37" s="7"/>
      <c r="L37" s="171">
        <f t="shared" si="2"/>
        <v>-0.97694135148424555</v>
      </c>
      <c r="M37" s="27">
        <f t="shared" ca="1" si="3"/>
        <v>1.4919447314984641E-5</v>
      </c>
      <c r="N37" s="44"/>
      <c r="O37" s="44"/>
      <c r="P37" s="7"/>
      <c r="Q37" s="28">
        <f t="shared" ca="1" si="4"/>
        <v>3796.6127521769822</v>
      </c>
      <c r="R37" s="27">
        <f t="shared" ca="1" si="5"/>
        <v>861.15377326398732</v>
      </c>
      <c r="S37" s="7"/>
      <c r="T37" s="28">
        <f t="shared" ca="1" si="6"/>
        <v>-0.9791131280994757</v>
      </c>
      <c r="U37" s="27">
        <f t="shared" ca="1" si="7"/>
        <v>0.22384953359192755</v>
      </c>
      <c r="V37" s="7"/>
      <c r="W37" s="28">
        <f t="shared" ca="1" si="8"/>
        <v>-0.98080392152438522</v>
      </c>
      <c r="X37" s="27">
        <f t="shared" ca="1" si="11"/>
        <v>95.298218909742616</v>
      </c>
      <c r="Y37" s="7"/>
      <c r="Z37" s="28">
        <f t="shared" si="12"/>
        <v>95.328000000000003</v>
      </c>
      <c r="AA37" s="27">
        <f t="shared" si="9"/>
        <v>1.6637874693411545</v>
      </c>
      <c r="AB37" s="7"/>
      <c r="AC37" s="28">
        <f t="shared" ca="1" si="0"/>
        <v>-2.9781090257387177E-2</v>
      </c>
      <c r="AD37" s="27">
        <f t="shared" ca="1" si="10"/>
        <v>-3.9557691270715623E-2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15098</v>
      </c>
      <c r="D38" s="26">
        <v>13893</v>
      </c>
      <c r="E38" s="26">
        <v>11449</v>
      </c>
      <c r="F38" s="26">
        <v>12630</v>
      </c>
      <c r="G38" s="27"/>
      <c r="H38" s="7"/>
      <c r="I38" s="28">
        <f t="shared" si="1"/>
        <v>3649</v>
      </c>
      <c r="J38" s="27">
        <f t="shared" si="1"/>
        <v>1263</v>
      </c>
      <c r="K38" s="7"/>
      <c r="L38" s="171">
        <f t="shared" si="2"/>
        <v>-0.95092159166565249</v>
      </c>
      <c r="M38" s="27">
        <f t="shared" ca="1" si="3"/>
        <v>1.2307350246499207E-5</v>
      </c>
      <c r="N38" s="44"/>
      <c r="O38" s="44"/>
      <c r="P38" s="7"/>
      <c r="Q38" s="28">
        <f t="shared" ca="1" si="4"/>
        <v>3691.6127521769822</v>
      </c>
      <c r="R38" s="27">
        <f t="shared" ca="1" si="5"/>
        <v>1226.1537732639874</v>
      </c>
      <c r="S38" s="7"/>
      <c r="T38" s="28">
        <f t="shared" ca="1" si="6"/>
        <v>-0.95203454907097318</v>
      </c>
      <c r="U38" s="27">
        <f t="shared" ca="1" si="7"/>
        <v>0.31872815143897126</v>
      </c>
      <c r="V38" s="7"/>
      <c r="W38" s="28">
        <f t="shared" ca="1" si="8"/>
        <v>-0.95442977499132109</v>
      </c>
      <c r="X38" s="27">
        <f t="shared" ca="1" si="11"/>
        <v>100.9083172887577</v>
      </c>
      <c r="Y38" s="7"/>
      <c r="Z38" s="28">
        <f t="shared" si="12"/>
        <v>101.02500000000001</v>
      </c>
      <c r="AA38" s="27">
        <f t="shared" si="9"/>
        <v>1.7632188768272714</v>
      </c>
      <c r="AB38" s="7"/>
      <c r="AC38" s="28">
        <f t="shared" ca="1" si="0"/>
        <v>-0.116682711242305</v>
      </c>
      <c r="AD38" s="27">
        <f t="shared" ca="1" si="10"/>
        <v>6.5250433798240692E-2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15026</v>
      </c>
      <c r="D39" s="26">
        <v>14071</v>
      </c>
      <c r="E39" s="26">
        <v>11519</v>
      </c>
      <c r="F39" s="26">
        <v>12454</v>
      </c>
      <c r="G39" s="27"/>
      <c r="H39" s="7"/>
      <c r="I39" s="28">
        <f t="shared" si="1"/>
        <v>3507</v>
      </c>
      <c r="J39" s="27">
        <f t="shared" si="1"/>
        <v>1617</v>
      </c>
      <c r="K39" s="7"/>
      <c r="L39" s="171">
        <f t="shared" si="2"/>
        <v>-0.91582387173794155</v>
      </c>
      <c r="M39" s="27">
        <f t="shared" ca="1" si="3"/>
        <v>7.1196417861669732E-6</v>
      </c>
      <c r="N39" s="44"/>
      <c r="O39" s="44"/>
      <c r="P39" s="7"/>
      <c r="Q39" s="28">
        <f t="shared" ca="1" si="4"/>
        <v>3549.6127521769822</v>
      </c>
      <c r="R39" s="27">
        <f t="shared" ca="1" si="5"/>
        <v>1580.1537732639874</v>
      </c>
      <c r="S39" s="7"/>
      <c r="T39" s="28">
        <f t="shared" ca="1" si="6"/>
        <v>-0.91541399457528405</v>
      </c>
      <c r="U39" s="27">
        <f t="shared" ca="1" si="7"/>
        <v>0.41074741367966572</v>
      </c>
      <c r="V39" s="7"/>
      <c r="W39" s="28">
        <f t="shared" ca="1" si="8"/>
        <v>-0.91849213742676772</v>
      </c>
      <c r="X39" s="27">
        <f t="shared" ca="1" si="11"/>
        <v>106.53584890582619</v>
      </c>
      <c r="Y39" s="7"/>
      <c r="Z39" s="28">
        <f t="shared" si="12"/>
        <v>106.67700000000001</v>
      </c>
      <c r="AA39" s="27">
        <f t="shared" si="9"/>
        <v>1.8618648861499909</v>
      </c>
      <c r="AB39" s="7"/>
      <c r="AC39" s="28">
        <f t="shared" ca="1" si="0"/>
        <v>-0.14115109417382143</v>
      </c>
      <c r="AD39" s="27">
        <f t="shared" ca="1" si="10"/>
        <v>0.18679549233851844</v>
      </c>
      <c r="AE39" s="7">
        <v>130</v>
      </c>
    </row>
    <row r="40" spans="1:31" s="26" customFormat="1" x14ac:dyDescent="0.25">
      <c r="A40" s="26">
        <v>20</v>
      </c>
      <c r="B40" s="26">
        <v>635</v>
      </c>
      <c r="C40" s="26">
        <v>14928</v>
      </c>
      <c r="D40" s="26">
        <v>14243</v>
      </c>
      <c r="E40" s="26">
        <v>11606</v>
      </c>
      <c r="F40" s="26">
        <v>12273</v>
      </c>
      <c r="G40" s="27"/>
      <c r="H40" s="7"/>
      <c r="I40" s="28">
        <f t="shared" si="1"/>
        <v>3322</v>
      </c>
      <c r="J40" s="27">
        <f t="shared" si="1"/>
        <v>1970</v>
      </c>
      <c r="K40" s="7"/>
      <c r="L40" s="171">
        <f t="shared" si="2"/>
        <v>-0.87128234572207353</v>
      </c>
      <c r="M40" s="27">
        <f t="shared" ca="1" si="3"/>
        <v>3.2613834815375154E-8</v>
      </c>
      <c r="N40" s="44"/>
      <c r="O40" s="44"/>
      <c r="P40" s="7"/>
      <c r="Q40" s="28">
        <f t="shared" ca="1" si="4"/>
        <v>3364.6127521769822</v>
      </c>
      <c r="R40" s="27">
        <f t="shared" ca="1" si="5"/>
        <v>1933.1537732639874</v>
      </c>
      <c r="S40" s="7"/>
      <c r="T40" s="28">
        <f t="shared" ca="1" si="6"/>
        <v>-0.86770411723935104</v>
      </c>
      <c r="U40" s="27">
        <f t="shared" ca="1" si="7"/>
        <v>0.5025067345016011</v>
      </c>
      <c r="V40" s="7"/>
      <c r="W40" s="28">
        <f t="shared" ca="1" si="8"/>
        <v>-0.87146293873084013</v>
      </c>
      <c r="X40" s="27">
        <f t="shared" ca="1" si="11"/>
        <v>112.41056882877814</v>
      </c>
      <c r="Y40" s="7"/>
      <c r="Z40" s="28">
        <f t="shared" si="12"/>
        <v>112.39200000000001</v>
      </c>
      <c r="AA40" s="27">
        <f t="shared" si="9"/>
        <v>1.9616104529014671</v>
      </c>
      <c r="AB40" s="7"/>
      <c r="AC40" s="28">
        <f t="shared" ca="1" si="0"/>
        <v>1.8568828778128932E-2</v>
      </c>
      <c r="AD40" s="27">
        <f t="shared" ca="1" si="10"/>
        <v>-4.3793021904065199E-2</v>
      </c>
      <c r="AE40" s="7">
        <v>129</v>
      </c>
    </row>
    <row r="41" spans="1:31" s="26" customFormat="1" x14ac:dyDescent="0.25">
      <c r="A41" s="26">
        <v>21</v>
      </c>
      <c r="B41" s="26">
        <v>629</v>
      </c>
      <c r="C41" s="26">
        <v>14838</v>
      </c>
      <c r="D41" s="26">
        <v>14411</v>
      </c>
      <c r="E41" s="26">
        <v>11719</v>
      </c>
      <c r="F41" s="26">
        <v>12123</v>
      </c>
      <c r="G41" s="27"/>
      <c r="H41" s="7"/>
      <c r="I41" s="28">
        <f t="shared" si="1"/>
        <v>3119</v>
      </c>
      <c r="J41" s="27">
        <f t="shared" si="1"/>
        <v>2288</v>
      </c>
      <c r="K41" s="7"/>
      <c r="L41" s="171">
        <f t="shared" si="2"/>
        <v>-0.81862112164434386</v>
      </c>
      <c r="M41" s="27">
        <f t="shared" ca="1" si="3"/>
        <v>1.2162296359350457E-6</v>
      </c>
      <c r="N41" s="44"/>
      <c r="O41" s="44"/>
      <c r="P41" s="7"/>
      <c r="Q41" s="28">
        <f t="shared" ca="1" si="4"/>
        <v>3161.6127521769822</v>
      </c>
      <c r="R41" s="27">
        <f t="shared" ca="1" si="5"/>
        <v>2251.1537732639872</v>
      </c>
      <c r="S41" s="7"/>
      <c r="T41" s="28">
        <f t="shared" ca="1" si="6"/>
        <v>-0.81535219778424606</v>
      </c>
      <c r="U41" s="27">
        <f t="shared" ca="1" si="7"/>
        <v>0.58516810566697064</v>
      </c>
      <c r="V41" s="7"/>
      <c r="W41" s="28">
        <f t="shared" ca="1" si="8"/>
        <v>-0.81972394966173145</v>
      </c>
      <c r="X41" s="27">
        <f t="shared" ca="1" si="11"/>
        <v>117.96329530177042</v>
      </c>
      <c r="Y41" s="7"/>
      <c r="Z41" s="28">
        <f t="shared" si="12"/>
        <v>118.05300000000001</v>
      </c>
      <c r="AA41" s="27">
        <f t="shared" si="9"/>
        <v>2.0604135418568661</v>
      </c>
      <c r="AB41" s="7"/>
      <c r="AC41" s="28">
        <f t="shared" ca="1" si="0"/>
        <v>-8.9704698229596147E-2</v>
      </c>
      <c r="AD41" s="27">
        <f t="shared" ca="1" si="10"/>
        <v>2.6374384448246246E-2</v>
      </c>
      <c r="AE41" s="7">
        <v>128</v>
      </c>
    </row>
    <row r="42" spans="1:31" s="26" customFormat="1" x14ac:dyDescent="0.25">
      <c r="A42" s="26">
        <v>22</v>
      </c>
      <c r="B42" s="26">
        <v>608</v>
      </c>
      <c r="C42" s="26">
        <v>14714</v>
      </c>
      <c r="D42" s="26">
        <v>14554</v>
      </c>
      <c r="E42" s="26">
        <v>11830</v>
      </c>
      <c r="F42" s="26">
        <v>11974</v>
      </c>
      <c r="G42" s="27"/>
      <c r="H42" s="7"/>
      <c r="I42" s="28">
        <f t="shared" si="1"/>
        <v>2884</v>
      </c>
      <c r="J42" s="27">
        <f t="shared" si="1"/>
        <v>2580</v>
      </c>
      <c r="K42" s="7"/>
      <c r="L42" s="171">
        <f t="shared" si="2"/>
        <v>-0.76012251805464115</v>
      </c>
      <c r="M42" s="27">
        <f t="shared" ca="1" si="3"/>
        <v>1.9407262910907259E-7</v>
      </c>
      <c r="N42" s="44"/>
      <c r="O42" s="44"/>
      <c r="P42" s="7"/>
      <c r="Q42" s="28">
        <f t="shared" ca="1" si="4"/>
        <v>2926.6127521769822</v>
      </c>
      <c r="R42" s="27">
        <f t="shared" ca="1" si="5"/>
        <v>2543.1537732639872</v>
      </c>
      <c r="S42" s="7"/>
      <c r="T42" s="28">
        <f t="shared" ca="1" si="6"/>
        <v>-0.75474775900616897</v>
      </c>
      <c r="U42" s="27">
        <f t="shared" ca="1" si="7"/>
        <v>0.66107099994460561</v>
      </c>
      <c r="V42" s="7"/>
      <c r="W42" s="28">
        <f t="shared" ca="1" si="8"/>
        <v>-0.75968198130349651</v>
      </c>
      <c r="X42" s="27">
        <f t="shared" ca="1" si="11"/>
        <v>123.47138141196132</v>
      </c>
      <c r="Y42" s="7"/>
      <c r="Z42" s="28">
        <f t="shared" si="12"/>
        <v>123.52500000000001</v>
      </c>
      <c r="AA42" s="27">
        <f t="shared" si="9"/>
        <v>2.155917958525996</v>
      </c>
      <c r="AB42" s="7"/>
      <c r="AC42" s="28">
        <f t="shared" ca="1" si="0"/>
        <v>-5.3618588038688131E-2</v>
      </c>
      <c r="AD42" s="27">
        <f t="shared" ca="1" si="10"/>
        <v>6.0706277117134277E-2</v>
      </c>
      <c r="AE42" s="7">
        <v>127</v>
      </c>
    </row>
    <row r="43" spans="1:31" s="26" customFormat="1" x14ac:dyDescent="0.25">
      <c r="A43" s="26">
        <v>23</v>
      </c>
      <c r="B43" s="26">
        <v>610</v>
      </c>
      <c r="C43" s="26">
        <v>14581</v>
      </c>
      <c r="D43" s="26">
        <v>14690</v>
      </c>
      <c r="E43" s="26">
        <v>11962</v>
      </c>
      <c r="F43" s="26">
        <v>11840</v>
      </c>
      <c r="G43" s="27"/>
      <c r="H43" s="7"/>
      <c r="I43" s="28">
        <f t="shared" si="1"/>
        <v>2619</v>
      </c>
      <c r="J43" s="27">
        <f t="shared" si="1"/>
        <v>2850</v>
      </c>
      <c r="K43" s="7"/>
      <c r="L43" s="171">
        <f t="shared" si="2"/>
        <v>-0.69447002393623325</v>
      </c>
      <c r="M43" s="27">
        <f t="shared" ca="1" si="3"/>
        <v>6.8093105706237485E-6</v>
      </c>
      <c r="N43" s="44"/>
      <c r="O43" s="44"/>
      <c r="P43" s="7"/>
      <c r="Q43" s="28">
        <f t="shared" ca="1" si="4"/>
        <v>2661.6127521769822</v>
      </c>
      <c r="R43" s="27">
        <f t="shared" ca="1" si="5"/>
        <v>2813.1537732639872</v>
      </c>
      <c r="S43" s="7"/>
      <c r="T43" s="28">
        <f t="shared" ca="1" si="6"/>
        <v>-0.68640658336280536</v>
      </c>
      <c r="U43" s="27">
        <f t="shared" ca="1" si="7"/>
        <v>0.73125518300954195</v>
      </c>
      <c r="V43" s="7"/>
      <c r="W43" s="28">
        <f t="shared" ca="1" si="8"/>
        <v>-0.6918605583643922</v>
      </c>
      <c r="X43" s="27">
        <f t="shared" ca="1" si="11"/>
        <v>129.0274277054254</v>
      </c>
      <c r="Y43" s="7"/>
      <c r="Z43" s="28">
        <f t="shared" si="12"/>
        <v>129.01500000000001</v>
      </c>
      <c r="AA43" s="27">
        <f t="shared" si="9"/>
        <v>2.2517365344604845</v>
      </c>
      <c r="AB43" s="7"/>
      <c r="AC43" s="28">
        <f t="shared" ca="1" si="0"/>
        <v>1.2427705425380964E-2</v>
      </c>
      <c r="AD43" s="27">
        <f t="shared" ca="1" si="10"/>
        <v>2.914786733828123E-2</v>
      </c>
      <c r="AE43" s="7">
        <v>126</v>
      </c>
    </row>
    <row r="44" spans="1:31" s="26" customFormat="1" x14ac:dyDescent="0.25">
      <c r="A44" s="26">
        <v>24</v>
      </c>
      <c r="B44" s="26">
        <v>620</v>
      </c>
      <c r="C44" s="26">
        <v>14435</v>
      </c>
      <c r="D44" s="26">
        <v>14812</v>
      </c>
      <c r="E44" s="26">
        <v>12107</v>
      </c>
      <c r="F44" s="26">
        <v>11718</v>
      </c>
      <c r="G44" s="27"/>
      <c r="H44" s="7"/>
      <c r="I44" s="28">
        <f t="shared" si="1"/>
        <v>2328</v>
      </c>
      <c r="J44" s="27">
        <f t="shared" si="1"/>
        <v>3094</v>
      </c>
      <c r="K44" s="7"/>
      <c r="L44" s="171">
        <f t="shared" si="2"/>
        <v>-0.62121616806885105</v>
      </c>
      <c r="M44" s="27">
        <f t="shared" ca="1" si="3"/>
        <v>1.5465514390880377E-5</v>
      </c>
      <c r="N44" s="44"/>
      <c r="O44" s="44"/>
      <c r="P44" s="7"/>
      <c r="Q44" s="28">
        <f t="shared" ca="1" si="4"/>
        <v>2370.6127521769822</v>
      </c>
      <c r="R44" s="27">
        <f t="shared" ca="1" si="5"/>
        <v>3057.1537732639872</v>
      </c>
      <c r="S44" s="7"/>
      <c r="T44" s="28">
        <f t="shared" ca="1" si="6"/>
        <v>-0.61136023576952692</v>
      </c>
      <c r="U44" s="27">
        <f t="shared" ca="1" si="7"/>
        <v>0.79468088918674384</v>
      </c>
      <c r="V44" s="7"/>
      <c r="W44" s="28">
        <f t="shared" ca="1" si="8"/>
        <v>-0.61728354624735837</v>
      </c>
      <c r="X44" s="27">
        <f t="shared" ca="1" si="11"/>
        <v>134.60281751140843</v>
      </c>
      <c r="Y44" s="7"/>
      <c r="Z44" s="28">
        <f t="shared" si="12"/>
        <v>134.59500000000003</v>
      </c>
      <c r="AA44" s="27">
        <f t="shared" si="9"/>
        <v>2.3491259067217682</v>
      </c>
      <c r="AB44" s="7"/>
      <c r="AC44" s="28">
        <f t="shared" ca="1" si="0"/>
        <v>7.8175114084046982E-3</v>
      </c>
      <c r="AD44" s="27">
        <f t="shared" ca="1" si="10"/>
        <v>-1.2974273647699874E-2</v>
      </c>
      <c r="AE44" s="7">
        <v>125</v>
      </c>
    </row>
    <row r="45" spans="1:31" s="26" customFormat="1" x14ac:dyDescent="0.25">
      <c r="A45" s="26">
        <v>25</v>
      </c>
      <c r="B45" s="26">
        <v>627</v>
      </c>
      <c r="C45" s="26">
        <v>14284</v>
      </c>
      <c r="D45" s="26">
        <v>14931</v>
      </c>
      <c r="E45" s="26">
        <v>12272</v>
      </c>
      <c r="F45" s="26">
        <v>11613</v>
      </c>
      <c r="G45" s="27"/>
      <c r="H45" s="7"/>
      <c r="I45" s="28">
        <f t="shared" si="1"/>
        <v>2012</v>
      </c>
      <c r="J45" s="27">
        <f t="shared" si="1"/>
        <v>3318</v>
      </c>
      <c r="K45" s="7"/>
      <c r="L45" s="171">
        <f t="shared" si="2"/>
        <v>-0.54115060630077538</v>
      </c>
      <c r="M45" s="27">
        <f t="shared" ca="1" si="3"/>
        <v>2.4306585987947138E-5</v>
      </c>
      <c r="N45" s="44"/>
      <c r="O45" s="44"/>
      <c r="P45" s="7"/>
      <c r="Q45" s="28">
        <f t="shared" ca="1" si="4"/>
        <v>2054.6127521769822</v>
      </c>
      <c r="R45" s="27">
        <f t="shared" ca="1" si="5"/>
        <v>3281.1537732639872</v>
      </c>
      <c r="S45" s="7"/>
      <c r="T45" s="28">
        <f t="shared" ca="1" si="6"/>
        <v>-0.52986660745517644</v>
      </c>
      <c r="U45" s="27">
        <f t="shared" ca="1" si="7"/>
        <v>0.85290776698876514</v>
      </c>
      <c r="V45" s="7"/>
      <c r="W45" s="28">
        <f t="shared" ca="1" si="8"/>
        <v>-0.53622043531104824</v>
      </c>
      <c r="X45" s="27">
        <f t="shared" ca="1" si="11"/>
        <v>140.28432726783785</v>
      </c>
      <c r="Y45" s="7"/>
      <c r="Z45" s="28">
        <f t="shared" si="12"/>
        <v>140.23800000000003</v>
      </c>
      <c r="AA45" s="27">
        <f t="shared" si="9"/>
        <v>2.4476148364118084</v>
      </c>
      <c r="AB45" s="7"/>
      <c r="AC45" s="28">
        <f t="shared" ca="1" si="0"/>
        <v>4.6327267837824593E-2</v>
      </c>
      <c r="AD45" s="27">
        <f t="shared" ca="1" si="10"/>
        <v>4.1514873253589712E-2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14118</v>
      </c>
      <c r="D46" s="26">
        <v>15027</v>
      </c>
      <c r="E46" s="26">
        <v>12442</v>
      </c>
      <c r="F46" s="26">
        <v>11518</v>
      </c>
      <c r="G46" s="27"/>
      <c r="H46" s="7"/>
      <c r="I46" s="28">
        <f t="shared" si="1"/>
        <v>1676</v>
      </c>
      <c r="J46" s="27">
        <f t="shared" si="1"/>
        <v>3509</v>
      </c>
      <c r="K46" s="7"/>
      <c r="L46" s="171">
        <f t="shared" si="2"/>
        <v>-0.4551408945875825</v>
      </c>
      <c r="M46" s="27">
        <f t="shared" ca="1" si="3"/>
        <v>2.7095078208845413E-5</v>
      </c>
      <c r="N46" s="44"/>
      <c r="O46" s="44"/>
      <c r="P46" s="7"/>
      <c r="Q46" s="28">
        <f t="shared" ca="1" si="4"/>
        <v>1718.6127521769824</v>
      </c>
      <c r="R46" s="27">
        <f t="shared" ca="1" si="5"/>
        <v>3472.1537732639872</v>
      </c>
      <c r="S46" s="7"/>
      <c r="T46" s="28">
        <f t="shared" ca="1" si="6"/>
        <v>-0.44321515456396832</v>
      </c>
      <c r="U46" s="27">
        <f t="shared" ca="1" si="7"/>
        <v>0.90255657797173872</v>
      </c>
      <c r="V46" s="7"/>
      <c r="W46" s="28">
        <f t="shared" ca="1" si="8"/>
        <v>-0.44993560130008703</v>
      </c>
      <c r="X46" s="27">
        <f t="shared" ca="1" si="11"/>
        <v>145.94495172102592</v>
      </c>
      <c r="Y46" s="7"/>
      <c r="Z46" s="28">
        <f t="shared" si="12"/>
        <v>145.92600000000002</v>
      </c>
      <c r="AA46" s="27">
        <f t="shared" si="9"/>
        <v>2.5468891642652456</v>
      </c>
      <c r="AB46" s="7"/>
      <c r="AC46" s="28">
        <f t="shared" ca="1" si="0"/>
        <v>1.8951721025899815E-2</v>
      </c>
      <c r="AD46" s="27">
        <f t="shared" ca="1" si="10"/>
        <v>3.7933883261473511E-2</v>
      </c>
      <c r="AE46" s="7">
        <v>123</v>
      </c>
    </row>
    <row r="47" spans="1:31" s="26" customFormat="1" x14ac:dyDescent="0.25">
      <c r="A47" s="26">
        <v>27</v>
      </c>
      <c r="B47" s="26">
        <v>633</v>
      </c>
      <c r="C47" s="26">
        <v>13930</v>
      </c>
      <c r="D47" s="26">
        <v>15093</v>
      </c>
      <c r="E47" s="26">
        <v>12611</v>
      </c>
      <c r="F47" s="26">
        <v>11435</v>
      </c>
      <c r="G47" s="27"/>
      <c r="H47" s="7"/>
      <c r="I47" s="28">
        <f t="shared" si="1"/>
        <v>1319</v>
      </c>
      <c r="J47" s="27">
        <f t="shared" si="1"/>
        <v>3658</v>
      </c>
      <c r="K47" s="7"/>
      <c r="L47" s="171">
        <f t="shared" si="2"/>
        <v>-0.36450300519040518</v>
      </c>
      <c r="M47" s="27">
        <f t="shared" ca="1" si="3"/>
        <v>4.0312941758809204E-5</v>
      </c>
      <c r="N47" s="44"/>
      <c r="O47" s="44"/>
      <c r="P47" s="7"/>
      <c r="Q47" s="28">
        <f t="shared" ca="1" si="4"/>
        <v>1361.6127521769824</v>
      </c>
      <c r="R47" s="27">
        <f t="shared" ca="1" si="5"/>
        <v>3621.1537732639872</v>
      </c>
      <c r="S47" s="7"/>
      <c r="T47" s="28">
        <f t="shared" ca="1" si="6"/>
        <v>-0.3511479858670597</v>
      </c>
      <c r="U47" s="27">
        <f t="shared" ca="1" si="7"/>
        <v>0.94128784936683318</v>
      </c>
      <c r="V47" s="7"/>
      <c r="W47" s="28">
        <f t="shared" ca="1" si="8"/>
        <v>-0.35815375785242809</v>
      </c>
      <c r="X47" s="27">
        <f t="shared" ca="1" si="11"/>
        <v>151.61028686626196</v>
      </c>
      <c r="Y47" s="7"/>
      <c r="Z47" s="28">
        <f t="shared" si="12"/>
        <v>151.62300000000002</v>
      </c>
      <c r="AA47" s="27">
        <f t="shared" si="9"/>
        <v>2.6463205717513625</v>
      </c>
      <c r="AB47" s="7"/>
      <c r="AC47" s="28">
        <f t="shared" ca="1" si="0"/>
        <v>-1.2713133738060378E-2</v>
      </c>
      <c r="AD47" s="27">
        <f t="shared" ca="1" si="10"/>
        <v>0.10937804097349613</v>
      </c>
      <c r="AE47" s="7">
        <v>122</v>
      </c>
    </row>
    <row r="48" spans="1:31" s="26" customFormat="1" x14ac:dyDescent="0.25">
      <c r="A48" s="26">
        <v>28</v>
      </c>
      <c r="B48" s="26">
        <v>631</v>
      </c>
      <c r="C48" s="26">
        <v>13749</v>
      </c>
      <c r="D48" s="26">
        <v>15161</v>
      </c>
      <c r="E48" s="26">
        <v>12803</v>
      </c>
      <c r="F48" s="26">
        <v>11379</v>
      </c>
      <c r="G48" s="27"/>
      <c r="H48" s="7"/>
      <c r="I48" s="28">
        <f t="shared" si="1"/>
        <v>946</v>
      </c>
      <c r="J48" s="27">
        <f t="shared" si="1"/>
        <v>3782</v>
      </c>
      <c r="K48" s="7"/>
      <c r="L48" s="171">
        <f t="shared" si="2"/>
        <v>-0.27056684152969707</v>
      </c>
      <c r="M48" s="27">
        <f t="shared" ca="1" si="3"/>
        <v>7.0050217267884695E-5</v>
      </c>
      <c r="N48" s="44"/>
      <c r="O48" s="44"/>
      <c r="P48" s="7"/>
      <c r="Q48" s="28">
        <f t="shared" ca="1" si="4"/>
        <v>988.61275217698244</v>
      </c>
      <c r="R48" s="27">
        <f t="shared" ca="1" si="5"/>
        <v>3745.1537732639872</v>
      </c>
      <c r="S48" s="7"/>
      <c r="T48" s="28">
        <f t="shared" ca="1" si="6"/>
        <v>-0.25495455750866491</v>
      </c>
      <c r="U48" s="27">
        <f t="shared" ca="1" si="7"/>
        <v>0.97352058529295216</v>
      </c>
      <c r="V48" s="7"/>
      <c r="W48" s="28">
        <f t="shared" ca="1" si="8"/>
        <v>-0.26219724074663192</v>
      </c>
      <c r="X48" s="27">
        <f t="shared" ca="1" si="11"/>
        <v>157.36804232081283</v>
      </c>
      <c r="Y48" s="7"/>
      <c r="Z48" s="28">
        <f t="shared" si="12"/>
        <v>157.30200000000002</v>
      </c>
      <c r="AA48" s="27">
        <f t="shared" si="9"/>
        <v>2.7454378199721208</v>
      </c>
      <c r="AB48" s="7"/>
      <c r="AC48" s="28">
        <f t="shared" ca="1" si="0"/>
        <v>6.604232081281225E-2</v>
      </c>
      <c r="AD48" s="27">
        <f t="shared" ca="1" si="10"/>
        <v>1.953029593539668E-2</v>
      </c>
      <c r="AE48" s="7">
        <v>121</v>
      </c>
    </row>
    <row r="49" spans="1:31" s="26" customFormat="1" x14ac:dyDescent="0.25">
      <c r="A49" s="26">
        <v>29</v>
      </c>
      <c r="B49" s="26">
        <v>619</v>
      </c>
      <c r="C49" s="26">
        <v>13562</v>
      </c>
      <c r="D49" s="26">
        <v>15202</v>
      </c>
      <c r="E49" s="26">
        <v>12990</v>
      </c>
      <c r="F49" s="26">
        <v>11340</v>
      </c>
      <c r="G49" s="27"/>
      <c r="H49" s="7"/>
      <c r="I49" s="28">
        <f t="shared" si="1"/>
        <v>572</v>
      </c>
      <c r="J49" s="27">
        <f t="shared" si="1"/>
        <v>3862</v>
      </c>
      <c r="K49" s="7"/>
      <c r="L49" s="171">
        <f t="shared" si="2"/>
        <v>-0.17583064279696053</v>
      </c>
      <c r="M49" s="27">
        <f t="shared" ca="1" si="3"/>
        <v>9.8661023560938448E-5</v>
      </c>
      <c r="N49" s="44"/>
      <c r="O49" s="44"/>
      <c r="P49" s="7"/>
      <c r="Q49" s="28">
        <f t="shared" ca="1" si="4"/>
        <v>614.61275217698244</v>
      </c>
      <c r="R49" s="27">
        <f t="shared" ca="1" si="5"/>
        <v>3825.1537732639872</v>
      </c>
      <c r="S49" s="7"/>
      <c r="T49" s="28">
        <f t="shared" ca="1" si="6"/>
        <v>-0.15850323792142731</v>
      </c>
      <c r="U49" s="27">
        <f t="shared" ca="1" si="7"/>
        <v>0.9943158987936741</v>
      </c>
      <c r="V49" s="7"/>
      <c r="W49" s="28">
        <f t="shared" ca="1" si="8"/>
        <v>-0.16589781723919811</v>
      </c>
      <c r="X49" s="27">
        <f t="shared" ca="1" si="11"/>
        <v>162.96944377915815</v>
      </c>
      <c r="Y49" s="7"/>
      <c r="Z49" s="28">
        <f t="shared" si="12"/>
        <v>162.87300000000002</v>
      </c>
      <c r="AA49" s="27">
        <f t="shared" si="9"/>
        <v>2.8426701126007248</v>
      </c>
      <c r="AB49" s="7"/>
      <c r="AC49" s="28">
        <f t="shared" ca="1" si="0"/>
        <v>9.6443779158136067E-2</v>
      </c>
      <c r="AD49" s="27">
        <f t="shared" ca="1" si="10"/>
        <v>-4.3224487578896742E-2</v>
      </c>
      <c r="AE49" s="7">
        <v>120</v>
      </c>
    </row>
    <row r="50" spans="1:31" s="26" customFormat="1" x14ac:dyDescent="0.25">
      <c r="A50" s="26">
        <v>30</v>
      </c>
      <c r="B50" s="26">
        <v>629</v>
      </c>
      <c r="C50" s="26">
        <v>13373</v>
      </c>
      <c r="D50" s="26">
        <v>15224</v>
      </c>
      <c r="E50" s="26">
        <v>13175</v>
      </c>
      <c r="F50" s="26">
        <v>11316</v>
      </c>
      <c r="G50" s="27"/>
      <c r="H50" s="7"/>
      <c r="I50" s="28">
        <f t="shared" si="1"/>
        <v>198</v>
      </c>
      <c r="J50" s="27">
        <f t="shared" si="1"/>
        <v>3908</v>
      </c>
      <c r="K50" s="7"/>
      <c r="L50" s="171">
        <f t="shared" si="2"/>
        <v>-7.7867499293669762E-2</v>
      </c>
      <c r="M50" s="27">
        <f t="shared" ca="1" si="3"/>
        <v>6.9468784360692085E-5</v>
      </c>
      <c r="N50" s="44"/>
      <c r="O50" s="44"/>
      <c r="P50" s="7"/>
      <c r="Q50" s="28">
        <f t="shared" ca="1" si="4"/>
        <v>240.61275217698241</v>
      </c>
      <c r="R50" s="27">
        <f t="shared" ca="1" si="5"/>
        <v>3871.1537732639872</v>
      </c>
      <c r="S50" s="7"/>
      <c r="T50" s="28">
        <f t="shared" ca="1" si="6"/>
        <v>-6.2051918334189674E-2</v>
      </c>
      <c r="U50" s="27">
        <f t="shared" ca="1" si="7"/>
        <v>1.0062732040565892</v>
      </c>
      <c r="V50" s="7"/>
      <c r="W50" s="28">
        <f t="shared" ca="1" si="8"/>
        <v>-6.9532705693304359E-2</v>
      </c>
      <c r="X50" s="27">
        <f t="shared" ca="1" si="11"/>
        <v>168.48896231735841</v>
      </c>
      <c r="Y50" s="7"/>
      <c r="Z50" s="28">
        <f t="shared" si="12"/>
        <v>168.53400000000002</v>
      </c>
      <c r="AA50" s="27">
        <f t="shared" si="9"/>
        <v>2.9414732015561236</v>
      </c>
      <c r="AB50" s="7"/>
      <c r="AC50" s="28">
        <f t="shared" ca="1" si="0"/>
        <v>-4.5037682641606125E-2</v>
      </c>
      <c r="AD50" s="27">
        <f t="shared" ca="1" si="10"/>
        <v>0.15469880985236273</v>
      </c>
      <c r="AE50" s="7">
        <v>119</v>
      </c>
    </row>
    <row r="51" spans="1:31" s="26" customFormat="1" x14ac:dyDescent="0.25">
      <c r="A51" s="26">
        <v>31</v>
      </c>
      <c r="B51" s="26">
        <v>595</v>
      </c>
      <c r="C51" s="26">
        <v>13190</v>
      </c>
      <c r="D51" s="26">
        <v>15224</v>
      </c>
      <c r="E51" s="26">
        <v>13357</v>
      </c>
      <c r="F51" s="26">
        <v>11310</v>
      </c>
      <c r="G51" s="27"/>
      <c r="H51" s="7"/>
      <c r="I51" s="28">
        <f t="shared" si="1"/>
        <v>-167</v>
      </c>
      <c r="J51" s="27">
        <f t="shared" si="1"/>
        <v>3914</v>
      </c>
      <c r="K51" s="7"/>
      <c r="L51" s="171">
        <f t="shared" si="2"/>
        <v>1.5515354490668249E-2</v>
      </c>
      <c r="M51" s="27">
        <f t="shared" ca="1" si="3"/>
        <v>8.2323797338442671E-5</v>
      </c>
      <c r="N51" s="44"/>
      <c r="O51" s="44"/>
      <c r="P51" s="7"/>
      <c r="Q51" s="28">
        <f t="shared" ca="1" si="4"/>
        <v>-124.38724782301759</v>
      </c>
      <c r="R51" s="27">
        <f t="shared" ca="1" si="5"/>
        <v>3877.1537732639872</v>
      </c>
      <c r="S51" s="7"/>
      <c r="T51" s="28">
        <f t="shared" ca="1" si="6"/>
        <v>3.2078380193462028E-2</v>
      </c>
      <c r="U51" s="27">
        <f t="shared" ca="1" si="7"/>
        <v>1.0078328525691433</v>
      </c>
      <c r="V51" s="7"/>
      <c r="W51" s="28">
        <f t="shared" ca="1" si="8"/>
        <v>2.4588600731041244E-2</v>
      </c>
      <c r="X51" s="27">
        <f t="shared" ca="1" si="11"/>
        <v>173.8393699580588</v>
      </c>
      <c r="Y51" s="7"/>
      <c r="Z51" s="28">
        <f t="shared" si="12"/>
        <v>173.88900000000001</v>
      </c>
      <c r="AA51" s="27">
        <f t="shared" si="9"/>
        <v>3.0349355830004199</v>
      </c>
      <c r="AB51" s="7"/>
      <c r="AC51" s="28">
        <f t="shared" ca="1" si="0"/>
        <v>-4.9630041941213676E-2</v>
      </c>
      <c r="AD51" s="27">
        <f t="shared" ca="1" si="10"/>
        <v>0.10692550467044271</v>
      </c>
      <c r="AE51" s="7">
        <v>118</v>
      </c>
    </row>
    <row r="52" spans="1:31" s="26" customFormat="1" x14ac:dyDescent="0.25">
      <c r="A52" s="26">
        <v>32</v>
      </c>
      <c r="B52" s="26">
        <v>611</v>
      </c>
      <c r="C52" s="26">
        <v>12989</v>
      </c>
      <c r="D52" s="26">
        <v>15202</v>
      </c>
      <c r="E52" s="26">
        <v>13534</v>
      </c>
      <c r="F52" s="26">
        <v>11316</v>
      </c>
      <c r="G52" s="27"/>
      <c r="H52" s="7"/>
      <c r="I52" s="28">
        <f t="shared" si="1"/>
        <v>-545</v>
      </c>
      <c r="J52" s="27">
        <f t="shared" si="1"/>
        <v>3886</v>
      </c>
      <c r="K52" s="7"/>
      <c r="L52" s="171">
        <f t="shared" si="2"/>
        <v>0.1112607954967794</v>
      </c>
      <c r="M52" s="27">
        <f t="shared" ca="1" si="3"/>
        <v>1.1810208397776092E-4</v>
      </c>
      <c r="N52" s="44"/>
      <c r="O52" s="44"/>
      <c r="P52" s="7"/>
      <c r="Q52" s="28">
        <f t="shared" ca="1" si="4"/>
        <v>-502.38724782301756</v>
      </c>
      <c r="R52" s="27">
        <f t="shared" ca="1" si="5"/>
        <v>3849.1537732639872</v>
      </c>
      <c r="S52" s="7"/>
      <c r="T52" s="28">
        <f t="shared" ca="1" si="6"/>
        <v>0.12956126469607118</v>
      </c>
      <c r="U52" s="27">
        <f t="shared" ca="1" si="7"/>
        <v>1.0005544928438908</v>
      </c>
      <c r="V52" s="7"/>
      <c r="W52" s="28">
        <f t="shared" ca="1" si="8"/>
        <v>0.12212827376810624</v>
      </c>
      <c r="X52" s="27">
        <f t="shared" ca="1" si="11"/>
        <v>179.40090564739126</v>
      </c>
      <c r="Y52" s="7"/>
      <c r="Z52" s="28">
        <f t="shared" si="12"/>
        <v>179.38800000000001</v>
      </c>
      <c r="AA52" s="27">
        <f t="shared" si="9"/>
        <v>3.1309112385675877</v>
      </c>
      <c r="AB52" s="7"/>
      <c r="AC52" s="28">
        <f t="shared" ca="1" si="0"/>
        <v>1.2905647391249886E-2</v>
      </c>
      <c r="AD52" s="27">
        <f t="shared" ca="1" si="10"/>
        <v>-2.8229503655040844E-2</v>
      </c>
      <c r="AE52" s="7">
        <v>117</v>
      </c>
    </row>
    <row r="53" spans="1:31" s="26" customFormat="1" x14ac:dyDescent="0.25">
      <c r="A53" s="26">
        <v>33</v>
      </c>
      <c r="B53" s="26">
        <v>641</v>
      </c>
      <c r="C53" s="26">
        <v>12803</v>
      </c>
      <c r="D53" s="26">
        <v>15171</v>
      </c>
      <c r="E53" s="26">
        <v>13732</v>
      </c>
      <c r="F53" s="26">
        <v>11357</v>
      </c>
      <c r="G53" s="27"/>
      <c r="H53" s="7"/>
      <c r="I53" s="28">
        <f t="shared" si="1"/>
        <v>-929</v>
      </c>
      <c r="J53" s="27">
        <f t="shared" si="1"/>
        <v>3814</v>
      </c>
      <c r="K53" s="7"/>
      <c r="L53" s="171">
        <f t="shared" si="2"/>
        <v>0.2105911946140003</v>
      </c>
      <c r="M53" s="27">
        <f t="shared" ca="1" si="3"/>
        <v>1.1468590126472331E-4</v>
      </c>
      <c r="N53" s="44"/>
      <c r="O53" s="44"/>
      <c r="P53" s="7"/>
      <c r="Q53" s="28">
        <f t="shared" ca="1" si="4"/>
        <v>-886.38724782301756</v>
      </c>
      <c r="R53" s="27">
        <f t="shared" ca="1" si="5"/>
        <v>3777.1537732639872</v>
      </c>
      <c r="S53" s="7"/>
      <c r="T53" s="28">
        <f t="shared" ca="1" si="6"/>
        <v>0.22859149657173761</v>
      </c>
      <c r="U53" s="27">
        <f t="shared" ca="1" si="7"/>
        <v>0.98183871069324091</v>
      </c>
      <c r="V53" s="7"/>
      <c r="W53" s="28">
        <f t="shared" ca="1" si="8"/>
        <v>0.22130034496613951</v>
      </c>
      <c r="X53" s="27">
        <f t="shared" ca="1" si="11"/>
        <v>185.1436303264486</v>
      </c>
      <c r="Y53" s="7"/>
      <c r="Z53" s="28">
        <f t="shared" si="12"/>
        <v>185.15700000000001</v>
      </c>
      <c r="AA53" s="27">
        <f t="shared" si="9"/>
        <v>3.2315992831151408</v>
      </c>
      <c r="AB53" s="7"/>
      <c r="AC53" s="28">
        <f t="shared" ca="1" si="0"/>
        <v>-1.3369673551409278E-2</v>
      </c>
      <c r="AD53" s="27">
        <f t="shared" ca="1" si="10"/>
        <v>2.7351300768117426E-2</v>
      </c>
      <c r="AE53" s="7">
        <v>116</v>
      </c>
    </row>
    <row r="54" spans="1:31" s="26" customFormat="1" x14ac:dyDescent="0.25">
      <c r="A54" s="26">
        <v>34</v>
      </c>
      <c r="B54" s="26">
        <v>630</v>
      </c>
      <c r="C54" s="26">
        <v>12621</v>
      </c>
      <c r="D54" s="26">
        <v>15122</v>
      </c>
      <c r="E54" s="26">
        <v>13920</v>
      </c>
      <c r="F54" s="26">
        <v>11409</v>
      </c>
      <c r="G54" s="27"/>
      <c r="H54" s="7"/>
      <c r="I54" s="28">
        <f t="shared" si="1"/>
        <v>-1299</v>
      </c>
      <c r="J54" s="27">
        <f t="shared" si="1"/>
        <v>3713</v>
      </c>
      <c r="K54" s="7"/>
      <c r="L54" s="171">
        <f t="shared" si="2"/>
        <v>0.30614395141004408</v>
      </c>
      <c r="M54" s="27">
        <f t="shared" ca="1" si="3"/>
        <v>1.1607726297575232E-4</v>
      </c>
      <c r="N54" s="44"/>
      <c r="O54" s="44"/>
      <c r="P54" s="7"/>
      <c r="Q54" s="28">
        <f t="shared" ca="1" si="4"/>
        <v>-1256.3872478230176</v>
      </c>
      <c r="R54" s="27">
        <f t="shared" ca="1" si="5"/>
        <v>3676.1537732639872</v>
      </c>
      <c r="S54" s="7"/>
      <c r="T54" s="28">
        <f t="shared" ca="1" si="6"/>
        <v>0.32401125124360375</v>
      </c>
      <c r="U54" s="27">
        <f t="shared" ca="1" si="7"/>
        <v>0.95558462739857952</v>
      </c>
      <c r="V54" s="7"/>
      <c r="W54" s="28">
        <f t="shared" ca="1" si="8"/>
        <v>0.31691786727085125</v>
      </c>
      <c r="X54" s="27">
        <f t="shared" ca="1" si="11"/>
        <v>190.78977958440339</v>
      </c>
      <c r="Y54" s="7"/>
      <c r="Z54" s="28">
        <f t="shared" si="12"/>
        <v>190.827</v>
      </c>
      <c r="AA54" s="27">
        <f t="shared" si="9"/>
        <v>3.3305594517032193</v>
      </c>
      <c r="AB54" s="7"/>
      <c r="AC54" s="28">
        <f t="shared" ca="1" si="0"/>
        <v>-3.7220415596607381E-2</v>
      </c>
      <c r="AD54" s="27">
        <f t="shared" ca="1" si="10"/>
        <v>-5.4370770315131267E-2</v>
      </c>
      <c r="AE54" s="7">
        <v>115</v>
      </c>
    </row>
    <row r="55" spans="1:31" s="26" customFormat="1" x14ac:dyDescent="0.25">
      <c r="A55" s="26">
        <v>35</v>
      </c>
      <c r="B55" s="26">
        <v>628</v>
      </c>
      <c r="C55" s="26">
        <v>12437</v>
      </c>
      <c r="D55" s="26">
        <v>15055</v>
      </c>
      <c r="E55" s="26">
        <v>14097</v>
      </c>
      <c r="F55" s="26">
        <v>11478</v>
      </c>
      <c r="G55" s="27"/>
      <c r="H55" s="7"/>
      <c r="I55" s="28">
        <f t="shared" si="1"/>
        <v>-1660</v>
      </c>
      <c r="J55" s="27">
        <f t="shared" si="1"/>
        <v>3577</v>
      </c>
      <c r="K55" s="7"/>
      <c r="L55" s="171">
        <f t="shared" si="2"/>
        <v>0.39841292207706941</v>
      </c>
      <c r="M55" s="27">
        <f t="shared" ca="1" si="3"/>
        <v>1.4087321728967618E-4</v>
      </c>
      <c r="N55" s="44"/>
      <c r="O55" s="44"/>
      <c r="P55" s="7"/>
      <c r="Q55" s="28">
        <f t="shared" ca="1" si="4"/>
        <v>-1617.3872478230176</v>
      </c>
      <c r="R55" s="27">
        <f t="shared" ca="1" si="5"/>
        <v>3540.1537732639872</v>
      </c>
      <c r="S55" s="7"/>
      <c r="T55" s="28">
        <f t="shared" ca="1" si="6"/>
        <v>0.41710998485588391</v>
      </c>
      <c r="U55" s="27">
        <f t="shared" ca="1" si="7"/>
        <v>0.92023259444735228</v>
      </c>
      <c r="V55" s="7"/>
      <c r="W55" s="28">
        <f t="shared" ca="1" si="8"/>
        <v>0.41028192444835893</v>
      </c>
      <c r="X55" s="27">
        <f t="shared" ca="1" si="11"/>
        <v>196.47127988472698</v>
      </c>
      <c r="Y55" s="7"/>
      <c r="Z55" s="28">
        <f t="shared" si="12"/>
        <v>196.47899999999998</v>
      </c>
      <c r="AA55" s="27">
        <f t="shared" si="9"/>
        <v>3.4292054610259379</v>
      </c>
      <c r="AB55" s="7"/>
      <c r="AC55" s="28">
        <f t="shared" ca="1" si="0"/>
        <v>-7.7201152730026479E-3</v>
      </c>
      <c r="AD55" s="27">
        <f t="shared" ca="1" si="10"/>
        <v>-4.2789790006452222E-2</v>
      </c>
      <c r="AE55" s="7">
        <v>114</v>
      </c>
    </row>
    <row r="56" spans="1:31" s="26" customFormat="1" x14ac:dyDescent="0.25">
      <c r="A56" s="26">
        <v>36</v>
      </c>
      <c r="B56" s="26">
        <v>632</v>
      </c>
      <c r="C56" s="26">
        <v>12268</v>
      </c>
      <c r="D56" s="26">
        <v>14963</v>
      </c>
      <c r="E56" s="26">
        <v>14270</v>
      </c>
      <c r="F56" s="26">
        <v>11564</v>
      </c>
      <c r="G56" s="27"/>
      <c r="H56" s="7"/>
      <c r="I56" s="28">
        <f t="shared" si="1"/>
        <v>-2002</v>
      </c>
      <c r="J56" s="27">
        <f t="shared" si="1"/>
        <v>3399</v>
      </c>
      <c r="K56" s="7"/>
      <c r="L56" s="171">
        <f t="shared" si="2"/>
        <v>0.48735681122415042</v>
      </c>
      <c r="M56" s="27">
        <f t="shared" ca="1" si="3"/>
        <v>1.3156653788126539E-4</v>
      </c>
      <c r="N56" s="44"/>
      <c r="O56" s="44"/>
      <c r="P56" s="7"/>
      <c r="Q56" s="28">
        <f t="shared" ca="1" si="4"/>
        <v>-1959.3872478230176</v>
      </c>
      <c r="R56" s="27">
        <f t="shared" ca="1" si="5"/>
        <v>3362.1537732639872</v>
      </c>
      <c r="S56" s="7"/>
      <c r="T56" s="28">
        <f t="shared" ca="1" si="6"/>
        <v>0.50530878512014932</v>
      </c>
      <c r="U56" s="27">
        <f t="shared" ca="1" si="7"/>
        <v>0.87396302190824604</v>
      </c>
      <c r="V56" s="7"/>
      <c r="W56" s="28">
        <f t="shared" ca="1" si="8"/>
        <v>0.49882705698791963</v>
      </c>
      <c r="X56" s="27">
        <f t="shared" ca="1" si="11"/>
        <v>202.15796338565156</v>
      </c>
      <c r="Y56" s="7"/>
      <c r="Z56" s="28">
        <f t="shared" si="12"/>
        <v>202.16699999999997</v>
      </c>
      <c r="AA56" s="27">
        <f t="shared" si="9"/>
        <v>3.5284797888793755</v>
      </c>
      <c r="AB56" s="7"/>
      <c r="AC56" s="28">
        <f t="shared" ca="1" si="0"/>
        <v>-9.0366143484175154E-3</v>
      </c>
      <c r="AD56" s="27">
        <f t="shared" ca="1" si="10"/>
        <v>6.7778740999756337E-2</v>
      </c>
      <c r="AE56" s="7">
        <v>113</v>
      </c>
    </row>
    <row r="57" spans="1:31" s="26" customFormat="1" x14ac:dyDescent="0.25">
      <c r="A57" s="26">
        <v>37</v>
      </c>
      <c r="B57" s="26">
        <v>625</v>
      </c>
      <c r="C57" s="26">
        <v>12103</v>
      </c>
      <c r="D57" s="26">
        <v>14857</v>
      </c>
      <c r="E57" s="26">
        <v>14423</v>
      </c>
      <c r="F57" s="26">
        <v>11664</v>
      </c>
      <c r="G57" s="27"/>
      <c r="H57" s="7"/>
      <c r="I57" s="28">
        <f t="shared" si="1"/>
        <v>-2320</v>
      </c>
      <c r="J57" s="27">
        <f t="shared" si="1"/>
        <v>3193</v>
      </c>
      <c r="K57" s="7"/>
      <c r="L57" s="171">
        <f t="shared" si="2"/>
        <v>0.5705989080628302</v>
      </c>
      <c r="M57" s="27">
        <f t="shared" ca="1" si="3"/>
        <v>1.1316315162195699E-4</v>
      </c>
      <c r="N57" s="44"/>
      <c r="O57" s="44"/>
      <c r="P57" s="7"/>
      <c r="Q57" s="28">
        <f t="shared" ca="1" si="4"/>
        <v>-2277.3872478230178</v>
      </c>
      <c r="R57" s="27">
        <f t="shared" ca="1" si="5"/>
        <v>3156.1537732639872</v>
      </c>
      <c r="S57" s="7"/>
      <c r="T57" s="28">
        <f t="shared" ca="1" si="6"/>
        <v>0.5873181958921857</v>
      </c>
      <c r="U57" s="27">
        <f t="shared" ca="1" si="7"/>
        <v>0.82041508964388721</v>
      </c>
      <c r="V57" s="7"/>
      <c r="W57" s="28">
        <f t="shared" ca="1" si="8"/>
        <v>0.58123672511436653</v>
      </c>
      <c r="X57" s="27">
        <f t="shared" ca="1" si="11"/>
        <v>207.75807282672849</v>
      </c>
      <c r="Y57" s="7"/>
      <c r="Z57" s="28">
        <f t="shared" si="12"/>
        <v>207.79199999999997</v>
      </c>
      <c r="AA57" s="27">
        <f t="shared" si="9"/>
        <v>3.6266545593040571</v>
      </c>
      <c r="AB57" s="7"/>
      <c r="AC57" s="28">
        <f t="shared" ca="1" si="0"/>
        <v>-3.3927173271479205E-2</v>
      </c>
      <c r="AD57" s="27">
        <f t="shared" ca="1" si="10"/>
        <v>5.5720223266945368E-2</v>
      </c>
      <c r="AE57" s="7">
        <v>112</v>
      </c>
    </row>
    <row r="58" spans="1:31" s="26" customFormat="1" x14ac:dyDescent="0.25">
      <c r="A58" s="26">
        <v>38</v>
      </c>
      <c r="B58" s="26">
        <v>620</v>
      </c>
      <c r="C58" s="26">
        <v>11954</v>
      </c>
      <c r="D58" s="26">
        <v>14739</v>
      </c>
      <c r="E58" s="26">
        <v>14573</v>
      </c>
      <c r="F58" s="26">
        <v>11782</v>
      </c>
      <c r="G58" s="27"/>
      <c r="H58" s="7"/>
      <c r="I58" s="28">
        <f t="shared" si="1"/>
        <v>-2619</v>
      </c>
      <c r="J58" s="27">
        <f t="shared" si="1"/>
        <v>2957</v>
      </c>
      <c r="K58" s="7"/>
      <c r="L58" s="171">
        <f t="shared" si="2"/>
        <v>0.6477476658622251</v>
      </c>
      <c r="M58" s="27">
        <f t="shared" ca="1" si="3"/>
        <v>1.2224881767573071E-4</v>
      </c>
      <c r="N58" s="44"/>
      <c r="O58" s="44"/>
      <c r="P58" s="7"/>
      <c r="Q58" s="28">
        <f t="shared" ca="1" si="4"/>
        <v>-2576.3872478230178</v>
      </c>
      <c r="R58" s="27">
        <f t="shared" ca="1" si="5"/>
        <v>2920.1537732639872</v>
      </c>
      <c r="S58" s="7"/>
      <c r="T58" s="28">
        <f t="shared" ca="1" si="6"/>
        <v>0.66442767331620722</v>
      </c>
      <c r="U58" s="27">
        <f t="shared" ca="1" si="7"/>
        <v>0.75906891481675753</v>
      </c>
      <c r="V58" s="7"/>
      <c r="W58" s="28">
        <f t="shared" ca="1" si="8"/>
        <v>0.65880428458929219</v>
      </c>
      <c r="X58" s="27">
        <f t="shared" ca="1" si="11"/>
        <v>213.39684685830662</v>
      </c>
      <c r="Y58" s="7"/>
      <c r="Z58" s="28">
        <f t="shared" si="12"/>
        <v>213.37199999999999</v>
      </c>
      <c r="AA58" s="27">
        <f t="shared" si="9"/>
        <v>3.7240439315653404</v>
      </c>
      <c r="AB58" s="7"/>
      <c r="AC58" s="28">
        <f t="shared" ca="1" si="0"/>
        <v>2.4846858306631248E-2</v>
      </c>
      <c r="AD58" s="27">
        <f t="shared" ca="1" si="10"/>
        <v>9.7927240217359213E-3</v>
      </c>
      <c r="AE58" s="7">
        <v>111</v>
      </c>
    </row>
    <row r="59" spans="1:31" s="26" customFormat="1" x14ac:dyDescent="0.25">
      <c r="A59" s="26">
        <v>39</v>
      </c>
      <c r="B59" s="26">
        <v>607</v>
      </c>
      <c r="C59" s="26">
        <v>11824</v>
      </c>
      <c r="D59" s="26">
        <v>14617</v>
      </c>
      <c r="E59" s="26">
        <v>14713</v>
      </c>
      <c r="F59" s="26">
        <v>11914</v>
      </c>
      <c r="G59" s="27"/>
      <c r="H59" s="7"/>
      <c r="I59" s="28">
        <f t="shared" si="1"/>
        <v>-2889</v>
      </c>
      <c r="J59" s="27">
        <f t="shared" si="1"/>
        <v>2703</v>
      </c>
      <c r="K59" s="7"/>
      <c r="L59" s="171">
        <f t="shared" si="2"/>
        <v>0.71733634779075006</v>
      </c>
      <c r="M59" s="27">
        <f t="shared" ca="1" si="3"/>
        <v>1.3435638316813342E-4</v>
      </c>
      <c r="N59" s="44"/>
      <c r="O59" s="44"/>
      <c r="P59" s="7"/>
      <c r="Q59" s="28">
        <f t="shared" ca="1" si="4"/>
        <v>-2846.3872478230178</v>
      </c>
      <c r="R59" s="27">
        <f t="shared" ca="1" si="5"/>
        <v>2666.1537732639872</v>
      </c>
      <c r="S59" s="7"/>
      <c r="T59" s="28">
        <f t="shared" ca="1" si="6"/>
        <v>0.73405830510378511</v>
      </c>
      <c r="U59" s="27">
        <f t="shared" ca="1" si="7"/>
        <v>0.69304379445196551</v>
      </c>
      <c r="V59" s="7"/>
      <c r="W59" s="28">
        <f t="shared" ca="1" si="8"/>
        <v>0.72892756788046165</v>
      </c>
      <c r="X59" s="27">
        <f t="shared" ca="1" si="11"/>
        <v>218.88733884179737</v>
      </c>
      <c r="Y59" s="7"/>
      <c r="Z59" s="28">
        <f t="shared" si="12"/>
        <v>218.83499999999998</v>
      </c>
      <c r="AA59" s="27">
        <f t="shared" si="9"/>
        <v>3.8193912686017906</v>
      </c>
      <c r="AB59" s="7"/>
      <c r="AC59" s="28">
        <f t="shared" ca="1" si="0"/>
        <v>5.2338841797393343E-2</v>
      </c>
      <c r="AD59" s="27">
        <f t="shared" ca="1" si="10"/>
        <v>-2.7210957727731966E-2</v>
      </c>
      <c r="AE59" s="7">
        <v>110</v>
      </c>
    </row>
    <row r="60" spans="1:31" s="26" customFormat="1" x14ac:dyDescent="0.25">
      <c r="A60" s="26">
        <v>40</v>
      </c>
      <c r="B60" s="26">
        <v>616</v>
      </c>
      <c r="C60" s="26">
        <v>11704</v>
      </c>
      <c r="D60" s="26">
        <v>14475</v>
      </c>
      <c r="E60" s="26">
        <v>14833</v>
      </c>
      <c r="F60" s="26">
        <v>12057</v>
      </c>
      <c r="G60" s="27"/>
      <c r="H60" s="7"/>
      <c r="I60" s="28">
        <f t="shared" si="1"/>
        <v>-3129</v>
      </c>
      <c r="J60" s="27">
        <f t="shared" si="1"/>
        <v>2418</v>
      </c>
      <c r="K60" s="7"/>
      <c r="L60" s="171">
        <f t="shared" si="2"/>
        <v>0.7812917561155911</v>
      </c>
      <c r="M60" s="27">
        <f t="shared" ca="1" si="3"/>
        <v>1.0164746069555199E-4</v>
      </c>
      <c r="N60" s="44"/>
      <c r="O60" s="44"/>
      <c r="P60" s="7"/>
      <c r="Q60" s="28">
        <f t="shared" ca="1" si="4"/>
        <v>-3086.3872478230178</v>
      </c>
      <c r="R60" s="27">
        <f t="shared" ca="1" si="5"/>
        <v>2381.1537732639872</v>
      </c>
      <c r="S60" s="7"/>
      <c r="T60" s="28">
        <f t="shared" ca="1" si="6"/>
        <v>0.79595220002607669</v>
      </c>
      <c r="U60" s="27">
        <f t="shared" ca="1" si="7"/>
        <v>0.61896049010564369</v>
      </c>
      <c r="V60" s="7"/>
      <c r="W60" s="28">
        <f t="shared" ca="1" si="8"/>
        <v>0.79137379265071395</v>
      </c>
      <c r="X60" s="27">
        <f t="shared" ca="1" si="11"/>
        <v>224.41159582538387</v>
      </c>
      <c r="Y60" s="7"/>
      <c r="Z60" s="28">
        <f t="shared" si="12"/>
        <v>224.37899999999999</v>
      </c>
      <c r="AA60" s="27">
        <f t="shared" si="9"/>
        <v>3.9161523223323562</v>
      </c>
      <c r="AB60" s="7"/>
      <c r="AC60" s="28">
        <f t="shared" ca="1" si="0"/>
        <v>3.2595825383879173E-2</v>
      </c>
      <c r="AD60" s="27">
        <f t="shared" ca="1" si="10"/>
        <v>-2.208942939293479E-2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11595</v>
      </c>
      <c r="D61" s="26">
        <v>14318</v>
      </c>
      <c r="E61" s="26">
        <v>14943</v>
      </c>
      <c r="F61" s="26">
        <v>12210</v>
      </c>
      <c r="G61" s="27"/>
      <c r="H61" s="7"/>
      <c r="I61" s="28">
        <f t="shared" si="1"/>
        <v>-3348</v>
      </c>
      <c r="J61" s="27">
        <f t="shared" si="1"/>
        <v>2108</v>
      </c>
      <c r="K61" s="7"/>
      <c r="L61" s="171">
        <f t="shared" si="2"/>
        <v>0.83913604266792952</v>
      </c>
      <c r="M61" s="27">
        <f t="shared" ca="1" si="3"/>
        <v>8.6795483961723979E-5</v>
      </c>
      <c r="N61" s="44"/>
      <c r="O61" s="44"/>
      <c r="P61" s="7"/>
      <c r="Q61" s="28">
        <f t="shared" ca="1" si="4"/>
        <v>-3305.3872478230178</v>
      </c>
      <c r="R61" s="27">
        <f t="shared" ca="1" si="5"/>
        <v>2071.1537732639872</v>
      </c>
      <c r="S61" s="7"/>
      <c r="T61" s="28">
        <f t="shared" ca="1" si="6"/>
        <v>0.85243037914266773</v>
      </c>
      <c r="U61" s="27">
        <f t="shared" ca="1" si="7"/>
        <v>0.53837865029034637</v>
      </c>
      <c r="V61" s="7"/>
      <c r="W61" s="28">
        <f t="shared" ca="1" si="8"/>
        <v>0.84845245206005715</v>
      </c>
      <c r="X61" s="27">
        <f t="shared" ca="1" si="11"/>
        <v>230.0449340356397</v>
      </c>
      <c r="Y61" s="7"/>
      <c r="Z61" s="28">
        <f t="shared" si="12"/>
        <v>230.04899999999998</v>
      </c>
      <c r="AA61" s="27">
        <f t="shared" si="9"/>
        <v>4.0151124909204343</v>
      </c>
      <c r="AB61" s="7"/>
      <c r="AC61" s="28">
        <f t="shared" ca="1" si="0"/>
        <v>-4.0659643602793949E-3</v>
      </c>
      <c r="AD61" s="27">
        <f t="shared" ca="1" si="10"/>
        <v>0.14108960368903922</v>
      </c>
      <c r="AE61" s="7">
        <v>108</v>
      </c>
    </row>
    <row r="62" spans="1:31" s="26" customFormat="1" x14ac:dyDescent="0.25">
      <c r="A62" s="26">
        <v>42</v>
      </c>
      <c r="B62" s="26">
        <v>640</v>
      </c>
      <c r="C62" s="26">
        <v>11496</v>
      </c>
      <c r="D62" s="26">
        <v>14146</v>
      </c>
      <c r="E62" s="26">
        <v>15034</v>
      </c>
      <c r="F62" s="26">
        <v>12382</v>
      </c>
      <c r="G62" s="27"/>
      <c r="H62" s="7"/>
      <c r="I62" s="28">
        <f t="shared" si="1"/>
        <v>-3538</v>
      </c>
      <c r="J62" s="27">
        <f t="shared" si="1"/>
        <v>1764</v>
      </c>
      <c r="K62" s="7"/>
      <c r="L62" s="171">
        <f t="shared" si="2"/>
        <v>0.88948816309274836</v>
      </c>
      <c r="M62" s="27">
        <f t="shared" ca="1" si="3"/>
        <v>7.4469723654643094E-5</v>
      </c>
      <c r="N62" s="44"/>
      <c r="O62" s="44"/>
      <c r="P62" s="7"/>
      <c r="Q62" s="28">
        <f t="shared" ca="1" si="4"/>
        <v>-3495.3872478230178</v>
      </c>
      <c r="R62" s="27">
        <f t="shared" ca="1" si="5"/>
        <v>1727.1537732639874</v>
      </c>
      <c r="S62" s="7"/>
      <c r="T62" s="28">
        <f t="shared" ca="1" si="6"/>
        <v>0.90142971262281513</v>
      </c>
      <c r="U62" s="27">
        <f t="shared" ca="1" si="7"/>
        <v>0.44895880223724222</v>
      </c>
      <c r="V62" s="7"/>
      <c r="W62" s="28">
        <f t="shared" ca="1" si="8"/>
        <v>0.89811774730374272</v>
      </c>
      <c r="X62" s="27">
        <f t="shared" ca="1" si="11"/>
        <v>235.881829834668</v>
      </c>
      <c r="Y62" s="7"/>
      <c r="Z62" s="28">
        <f t="shared" si="12"/>
        <v>235.80899999999997</v>
      </c>
      <c r="AA62" s="27">
        <f t="shared" si="9"/>
        <v>4.1156434558353077</v>
      </c>
      <c r="AB62" s="7"/>
      <c r="AC62" s="28">
        <f t="shared" ca="1" si="0"/>
        <v>7.2829834668027615E-2</v>
      </c>
      <c r="AD62" s="27">
        <f t="shared" ca="1" si="10"/>
        <v>5.2018885631724743E-2</v>
      </c>
      <c r="AE62" s="7">
        <v>107</v>
      </c>
    </row>
    <row r="63" spans="1:31" s="26" customFormat="1" x14ac:dyDescent="0.25">
      <c r="A63" s="26">
        <v>43</v>
      </c>
      <c r="B63" s="26">
        <v>631</v>
      </c>
      <c r="C63" s="26">
        <v>11416</v>
      </c>
      <c r="D63" s="26">
        <v>13960</v>
      </c>
      <c r="E63" s="26">
        <v>15102</v>
      </c>
      <c r="F63" s="26">
        <v>12554</v>
      </c>
      <c r="G63" s="27"/>
      <c r="H63" s="7"/>
      <c r="I63" s="28">
        <f t="shared" si="1"/>
        <v>-3686</v>
      </c>
      <c r="J63" s="27">
        <f t="shared" si="1"/>
        <v>1406</v>
      </c>
      <c r="K63" s="7"/>
      <c r="L63" s="171">
        <f t="shared" si="2"/>
        <v>0.93034078773881757</v>
      </c>
      <c r="M63" s="27">
        <f t="shared" ca="1" si="3"/>
        <v>4.4057362666773798E-5</v>
      </c>
      <c r="N63" s="44"/>
      <c r="O63" s="44"/>
      <c r="P63" s="7"/>
      <c r="Q63" s="28">
        <f t="shared" ca="1" si="4"/>
        <v>-3643.3872478230178</v>
      </c>
      <c r="R63" s="27">
        <f t="shared" ca="1" si="5"/>
        <v>1369.1537732639874</v>
      </c>
      <c r="S63" s="7"/>
      <c r="T63" s="28">
        <f t="shared" ca="1" si="6"/>
        <v>0.93959761449156154</v>
      </c>
      <c r="U63" s="27">
        <f t="shared" ca="1" si="7"/>
        <v>0.35589977432151171</v>
      </c>
      <c r="V63" s="7"/>
      <c r="W63" s="28">
        <f t="shared" ca="1" si="8"/>
        <v>0.93697835978488786</v>
      </c>
      <c r="X63" s="27">
        <f t="shared" ca="1" si="11"/>
        <v>241.64310498227633</v>
      </c>
      <c r="Y63" s="7"/>
      <c r="Z63" s="28">
        <f t="shared" si="12"/>
        <v>241.48799999999997</v>
      </c>
      <c r="AA63" s="27">
        <f t="shared" si="9"/>
        <v>4.214760704056066</v>
      </c>
      <c r="AB63" s="7"/>
      <c r="AC63" s="28">
        <f t="shared" ca="1" si="0"/>
        <v>0.15510498227635594</v>
      </c>
      <c r="AD63" s="27">
        <f t="shared" ca="1" si="10"/>
        <v>-7.7988042028096061E-2</v>
      </c>
      <c r="AE63" s="7">
        <v>106</v>
      </c>
    </row>
    <row r="64" spans="1:31" s="26" customFormat="1" x14ac:dyDescent="0.25">
      <c r="A64" s="26">
        <v>44</v>
      </c>
      <c r="B64" s="26">
        <v>635</v>
      </c>
      <c r="C64" s="26">
        <v>11360</v>
      </c>
      <c r="D64" s="26">
        <v>13784</v>
      </c>
      <c r="E64" s="26">
        <v>15169</v>
      </c>
      <c r="F64" s="26">
        <v>12739</v>
      </c>
      <c r="G64" s="27"/>
      <c r="H64" s="7"/>
      <c r="I64" s="28">
        <f t="shared" si="1"/>
        <v>-3809</v>
      </c>
      <c r="J64" s="27">
        <f t="shared" si="1"/>
        <v>1045</v>
      </c>
      <c r="K64" s="7"/>
      <c r="L64" s="171">
        <f t="shared" si="2"/>
        <v>0.96223224877068803</v>
      </c>
      <c r="M64" s="27">
        <f t="shared" ca="1" si="3"/>
        <v>5.1338094864573962E-5</v>
      </c>
      <c r="N64" s="44"/>
      <c r="O64" s="44"/>
      <c r="P64" s="7"/>
      <c r="Q64" s="28">
        <f t="shared" ca="1" si="4"/>
        <v>-3766.3872478230178</v>
      </c>
      <c r="R64" s="27">
        <f t="shared" ca="1" si="5"/>
        <v>1008.1537732639873</v>
      </c>
      <c r="S64" s="7"/>
      <c r="T64" s="28">
        <f t="shared" ca="1" si="6"/>
        <v>0.97131823563923603</v>
      </c>
      <c r="U64" s="27">
        <f t="shared" ca="1" si="7"/>
        <v>0.26206092214950405</v>
      </c>
      <c r="V64" s="7"/>
      <c r="W64" s="28">
        <f t="shared" ca="1" si="8"/>
        <v>0.9693973094727738</v>
      </c>
      <c r="X64" s="27">
        <f t="shared" ca="1" si="11"/>
        <v>247.31437054230355</v>
      </c>
      <c r="Y64" s="7"/>
      <c r="Z64" s="28">
        <f t="shared" si="12"/>
        <v>247.20299999999997</v>
      </c>
      <c r="AA64" s="27">
        <f t="shared" si="9"/>
        <v>4.3145062708075415</v>
      </c>
      <c r="AB64" s="7"/>
      <c r="AC64" s="28">
        <f t="shared" ca="1" si="0"/>
        <v>0.11137054230357535</v>
      </c>
      <c r="AD64" s="27">
        <f t="shared" ca="1" si="10"/>
        <v>-8.6856938175117193E-3</v>
      </c>
      <c r="AE64" s="7">
        <v>105</v>
      </c>
    </row>
    <row r="65" spans="1:31" s="26" customFormat="1" x14ac:dyDescent="0.25">
      <c r="A65" s="26">
        <v>45</v>
      </c>
      <c r="B65" s="26">
        <v>621</v>
      </c>
      <c r="C65" s="26">
        <v>11320</v>
      </c>
      <c r="D65" s="26">
        <v>13605</v>
      </c>
      <c r="E65" s="26">
        <v>15206</v>
      </c>
      <c r="F65" s="26">
        <v>12919</v>
      </c>
      <c r="G65" s="27"/>
      <c r="H65" s="7"/>
      <c r="I65" s="28">
        <f t="shared" si="1"/>
        <v>-3886</v>
      </c>
      <c r="J65" s="27">
        <f t="shared" si="1"/>
        <v>686</v>
      </c>
      <c r="K65" s="7"/>
      <c r="L65" s="171">
        <f t="shared" si="2"/>
        <v>0.98417087268143322</v>
      </c>
      <c r="M65" s="27">
        <f t="shared" ca="1" si="3"/>
        <v>3.3387575491530655E-5</v>
      </c>
      <c r="N65" s="44"/>
      <c r="O65" s="44"/>
      <c r="P65" s="7"/>
      <c r="Q65" s="28">
        <f t="shared" ca="1" si="4"/>
        <v>-3843.3872478230178</v>
      </c>
      <c r="R65" s="27">
        <f t="shared" ca="1" si="5"/>
        <v>649.15377326398732</v>
      </c>
      <c r="S65" s="7"/>
      <c r="T65" s="28">
        <f t="shared" ca="1" si="6"/>
        <v>0.99117586026013782</v>
      </c>
      <c r="U65" s="27">
        <f t="shared" ca="1" si="7"/>
        <v>0.16874195281501453</v>
      </c>
      <c r="V65" s="7"/>
      <c r="W65" s="28">
        <f t="shared" ca="1" si="8"/>
        <v>0.98994907097255569</v>
      </c>
      <c r="X65" s="27">
        <f t="shared" ca="1" si="11"/>
        <v>252.76838242248209</v>
      </c>
      <c r="Y65" s="7"/>
      <c r="Z65" s="28">
        <f t="shared" si="12"/>
        <v>252.79199999999997</v>
      </c>
      <c r="AA65" s="27">
        <f t="shared" si="9"/>
        <v>4.4120527227015049</v>
      </c>
      <c r="AB65" s="7"/>
      <c r="AC65" s="28">
        <f t="shared" ca="1" si="0"/>
        <v>-2.3617577517882182E-2</v>
      </c>
      <c r="AD65" s="27">
        <f t="shared" ca="1" si="10"/>
        <v>4.8120667825656938E-2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11305</v>
      </c>
      <c r="D66" s="26">
        <v>13416</v>
      </c>
      <c r="E66" s="26">
        <v>15234</v>
      </c>
      <c r="F66" s="26">
        <v>13107</v>
      </c>
      <c r="G66" s="27"/>
      <c r="H66" s="7"/>
      <c r="I66" s="28">
        <f t="shared" si="1"/>
        <v>-3929</v>
      </c>
      <c r="J66" s="27">
        <f t="shared" si="1"/>
        <v>309</v>
      </c>
      <c r="K66" s="7"/>
      <c r="L66" s="171">
        <f t="shared" si="2"/>
        <v>0.99675222867996327</v>
      </c>
      <c r="M66" s="27">
        <f t="shared" ca="1" si="3"/>
        <v>2.5148578595300439E-5</v>
      </c>
      <c r="N66" s="44"/>
      <c r="O66" s="44"/>
      <c r="P66" s="7"/>
      <c r="Q66" s="28">
        <f t="shared" ca="1" si="4"/>
        <v>-3886.3872478230178</v>
      </c>
      <c r="R66" s="27">
        <f t="shared" ca="1" si="5"/>
        <v>272.15377326398732</v>
      </c>
      <c r="S66" s="7"/>
      <c r="T66" s="28">
        <f t="shared" ca="1" si="6"/>
        <v>1.0022651831003817</v>
      </c>
      <c r="U66" s="27">
        <f t="shared" ca="1" si="7"/>
        <v>7.0744037942862548E-2</v>
      </c>
      <c r="V66" s="7"/>
      <c r="W66" s="28">
        <f t="shared" ca="1" si="8"/>
        <v>1.0017670645292509</v>
      </c>
      <c r="X66" s="27">
        <f t="shared" ca="1" si="11"/>
        <v>258.40229473622162</v>
      </c>
      <c r="Y66" s="7"/>
      <c r="Z66" s="28">
        <f t="shared" si="12"/>
        <v>258.38099999999997</v>
      </c>
      <c r="AA66" s="27">
        <f t="shared" si="9"/>
        <v>4.5095991745954676</v>
      </c>
      <c r="AB66" s="7"/>
      <c r="AC66" s="28">
        <f t="shared" ca="1" si="0"/>
        <v>2.1294736221648236E-2</v>
      </c>
      <c r="AD66" s="27">
        <f t="shared" ca="1" si="10"/>
        <v>3.9277921870450427E-2</v>
      </c>
      <c r="AE66" s="7">
        <v>103</v>
      </c>
    </row>
    <row r="67" spans="1:31" s="26" customFormat="1" x14ac:dyDescent="0.25">
      <c r="A67" s="26">
        <v>47</v>
      </c>
      <c r="B67" s="26">
        <v>606</v>
      </c>
      <c r="C67" s="26">
        <v>11298</v>
      </c>
      <c r="D67" s="26">
        <v>13234</v>
      </c>
      <c r="E67" s="26">
        <v>15231</v>
      </c>
      <c r="F67" s="26">
        <v>13288</v>
      </c>
      <c r="G67" s="27"/>
      <c r="H67" s="7"/>
      <c r="I67" s="28">
        <f t="shared" si="1"/>
        <v>-3933</v>
      </c>
      <c r="J67" s="27">
        <f t="shared" si="1"/>
        <v>-54</v>
      </c>
      <c r="K67" s="7"/>
      <c r="L67" s="171">
        <f t="shared" si="2"/>
        <v>0.99989380843923914</v>
      </c>
      <c r="M67" s="27">
        <f t="shared" ca="1" si="3"/>
        <v>1.3004432556685291E-5</v>
      </c>
      <c r="N67" s="44"/>
      <c r="O67" s="44"/>
      <c r="P67" s="7"/>
      <c r="Q67" s="28">
        <f t="shared" ca="1" si="4"/>
        <v>-3890.3872478230178</v>
      </c>
      <c r="R67" s="27">
        <f t="shared" ca="1" si="5"/>
        <v>-90.846226736012653</v>
      </c>
      <c r="S67" s="7"/>
      <c r="T67" s="28">
        <f t="shared" ca="1" si="6"/>
        <v>1.0032967480157533</v>
      </c>
      <c r="U67" s="27">
        <f t="shared" ca="1" si="7"/>
        <v>-2.3614697066663089E-2</v>
      </c>
      <c r="V67" s="7"/>
      <c r="W67" s="28">
        <f t="shared" ca="1" si="8"/>
        <v>1.0034999743473312</v>
      </c>
      <c r="X67" s="27">
        <f t="shared" ca="1" si="11"/>
        <v>263.7898281554078</v>
      </c>
      <c r="Y67" s="7"/>
      <c r="Z67" s="28">
        <f t="shared" si="12"/>
        <v>263.83499999999998</v>
      </c>
      <c r="AA67" s="27">
        <f t="shared" si="9"/>
        <v>4.6047894319992384</v>
      </c>
      <c r="AB67" s="7"/>
      <c r="AC67" s="28">
        <f t="shared" ca="1" si="0"/>
        <v>-4.5171844592175603E-2</v>
      </c>
      <c r="AD67" s="27">
        <f t="shared" ca="1" si="10"/>
        <v>0.13887371369258972</v>
      </c>
      <c r="AE67" s="7">
        <v>102</v>
      </c>
    </row>
    <row r="68" spans="1:31" s="26" customFormat="1" x14ac:dyDescent="0.25">
      <c r="A68" s="26">
        <v>48</v>
      </c>
      <c r="B68" s="26">
        <v>619</v>
      </c>
      <c r="C68" s="26">
        <v>11321</v>
      </c>
      <c r="D68" s="26">
        <v>13055</v>
      </c>
      <c r="E68" s="26">
        <v>15225</v>
      </c>
      <c r="F68" s="26">
        <v>13485</v>
      </c>
      <c r="G68" s="27"/>
      <c r="H68" s="7"/>
      <c r="I68" s="28">
        <f t="shared" si="1"/>
        <v>-3904</v>
      </c>
      <c r="J68" s="27">
        <f t="shared" si="1"/>
        <v>-430</v>
      </c>
      <c r="K68" s="7"/>
      <c r="L68" s="171">
        <f t="shared" si="2"/>
        <v>0.99375624071239121</v>
      </c>
      <c r="M68" s="27">
        <f t="shared" ca="1" si="3"/>
        <v>8.9467621004148426E-6</v>
      </c>
      <c r="N68" s="44"/>
      <c r="O68" s="44"/>
      <c r="P68" s="7"/>
      <c r="Q68" s="28">
        <f t="shared" ca="1" si="4"/>
        <v>-3861.3872478230178</v>
      </c>
      <c r="R68" s="27">
        <f t="shared" ca="1" si="5"/>
        <v>-466.84622673601268</v>
      </c>
      <c r="S68" s="7"/>
      <c r="T68" s="28">
        <f t="shared" ca="1" si="6"/>
        <v>0.99581790237930978</v>
      </c>
      <c r="U68" s="27">
        <f t="shared" ca="1" si="7"/>
        <v>-0.12135267052005605</v>
      </c>
      <c r="V68" s="7"/>
      <c r="W68" s="28">
        <f t="shared" ca="1" si="8"/>
        <v>0.99674735456853492</v>
      </c>
      <c r="X68" s="27">
        <f t="shared" ca="1" si="11"/>
        <v>269.38329585739541</v>
      </c>
      <c r="Y68" s="7"/>
      <c r="Z68" s="28">
        <f t="shared" si="12"/>
        <v>269.40600000000001</v>
      </c>
      <c r="AA68" s="27">
        <f t="shared" si="9"/>
        <v>4.7020217246278433</v>
      </c>
      <c r="AB68" s="7"/>
      <c r="AC68" s="28">
        <f t="shared" ca="1" si="0"/>
        <v>-2.2704142604595745E-2</v>
      </c>
      <c r="AD68" s="27">
        <f t="shared" ca="1" si="10"/>
        <v>5.2949189524326812E-2</v>
      </c>
      <c r="AE68" s="7">
        <v>101</v>
      </c>
    </row>
    <row r="69" spans="1:31" s="26" customFormat="1" x14ac:dyDescent="0.25">
      <c r="A69" s="26">
        <v>49</v>
      </c>
      <c r="B69" s="26">
        <v>633</v>
      </c>
      <c r="C69" s="26">
        <v>11347</v>
      </c>
      <c r="D69" s="26">
        <v>12850</v>
      </c>
      <c r="E69" s="26">
        <v>15182</v>
      </c>
      <c r="F69" s="26">
        <v>13661</v>
      </c>
      <c r="G69" s="27"/>
      <c r="H69" s="7"/>
      <c r="I69" s="28">
        <f t="shared" si="1"/>
        <v>-3835</v>
      </c>
      <c r="J69" s="27">
        <f t="shared" si="1"/>
        <v>-811</v>
      </c>
      <c r="K69" s="7"/>
      <c r="L69" s="171">
        <f t="shared" si="2"/>
        <v>0.97777225981599913</v>
      </c>
      <c r="M69" s="27">
        <f t="shared" ca="1" si="3"/>
        <v>3.6718259073667545E-6</v>
      </c>
      <c r="N69" s="44"/>
      <c r="O69" s="44"/>
      <c r="P69" s="7"/>
      <c r="Q69" s="28">
        <f t="shared" ca="1" si="4"/>
        <v>-3792.3872478230178</v>
      </c>
      <c r="R69" s="27">
        <f t="shared" ca="1" si="5"/>
        <v>-847.84622673601268</v>
      </c>
      <c r="S69" s="7"/>
      <c r="T69" s="28">
        <f t="shared" ca="1" si="6"/>
        <v>0.97802340758915096</v>
      </c>
      <c r="U69" s="27">
        <f t="shared" ca="1" si="7"/>
        <v>-0.22039035106724411</v>
      </c>
      <c r="V69" s="7"/>
      <c r="W69" s="28">
        <f t="shared" ca="1" si="8"/>
        <v>0.97968846072074967</v>
      </c>
      <c r="X69" s="27">
        <f t="shared" ca="1" si="11"/>
        <v>275.11995526129169</v>
      </c>
      <c r="Y69" s="7"/>
      <c r="Z69" s="28">
        <f t="shared" si="12"/>
        <v>275.10300000000001</v>
      </c>
      <c r="AA69" s="27">
        <f t="shared" si="9"/>
        <v>4.8014531321139611</v>
      </c>
      <c r="AB69" s="7"/>
      <c r="AC69" s="28">
        <f t="shared" ca="1" si="0"/>
        <v>1.6955261291684565E-2</v>
      </c>
      <c r="AD69" s="27">
        <f t="shared" ca="1" si="10"/>
        <v>-2.5587929307732793E-2</v>
      </c>
      <c r="AE69" s="7">
        <v>100</v>
      </c>
    </row>
    <row r="70" spans="1:31" s="26" customFormat="1" x14ac:dyDescent="0.25">
      <c r="A70" s="26">
        <v>50</v>
      </c>
      <c r="B70" s="26">
        <v>634</v>
      </c>
      <c r="C70" s="26">
        <v>11402</v>
      </c>
      <c r="D70" s="26">
        <v>12674</v>
      </c>
      <c r="E70" s="26">
        <v>15130</v>
      </c>
      <c r="F70" s="26">
        <v>13850</v>
      </c>
      <c r="G70" s="27"/>
      <c r="H70" s="7"/>
      <c r="I70" s="28">
        <f t="shared" si="1"/>
        <v>-3728</v>
      </c>
      <c r="J70" s="27">
        <f t="shared" si="1"/>
        <v>-1176</v>
      </c>
      <c r="K70" s="7"/>
      <c r="L70" s="171">
        <f t="shared" si="2"/>
        <v>0.9520813624896951</v>
      </c>
      <c r="M70" s="27">
        <f t="shared" ca="1" si="3"/>
        <v>5.1431128578928145E-7</v>
      </c>
      <c r="N70" s="44"/>
      <c r="O70" s="44"/>
      <c r="P70" s="7"/>
      <c r="Q70" s="28">
        <f t="shared" ca="1" si="4"/>
        <v>-3685.3872478230178</v>
      </c>
      <c r="R70" s="27">
        <f t="shared" ca="1" si="5"/>
        <v>-1212.8462267360126</v>
      </c>
      <c r="S70" s="7"/>
      <c r="T70" s="28">
        <f t="shared" ca="1" si="6"/>
        <v>0.95042904610296264</v>
      </c>
      <c r="U70" s="27">
        <f t="shared" ca="1" si="7"/>
        <v>-0.31526896891428779</v>
      </c>
      <c r="V70" s="7"/>
      <c r="W70" s="28">
        <f t="shared" ca="1" si="8"/>
        <v>0.95279851748395317</v>
      </c>
      <c r="X70" s="27">
        <f t="shared" ca="1" si="11"/>
        <v>280.75049943046258</v>
      </c>
      <c r="Y70" s="7"/>
      <c r="Z70" s="28">
        <f t="shared" si="12"/>
        <v>280.80900000000003</v>
      </c>
      <c r="AA70" s="27">
        <f t="shared" si="9"/>
        <v>4.9010416192327577</v>
      </c>
      <c r="AB70" s="7"/>
      <c r="AC70" s="28">
        <f t="shared" ca="1" si="0"/>
        <v>-5.8500569537443425E-2</v>
      </c>
      <c r="AD70" s="27">
        <f t="shared" ca="1" si="10"/>
        <v>-2.0725743360344495E-2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11477</v>
      </c>
      <c r="D71" s="26">
        <v>12497</v>
      </c>
      <c r="E71" s="26">
        <v>15062</v>
      </c>
      <c r="F71" s="26">
        <v>14029</v>
      </c>
      <c r="G71" s="27"/>
      <c r="H71" s="7"/>
      <c r="I71" s="28">
        <f t="shared" si="1"/>
        <v>-3585</v>
      </c>
      <c r="J71" s="27">
        <f t="shared" si="1"/>
        <v>-1532</v>
      </c>
      <c r="K71" s="7"/>
      <c r="L71" s="171">
        <f t="shared" si="2"/>
        <v>0.91708095158045433</v>
      </c>
      <c r="M71" s="27">
        <f t="shared" ca="1" si="3"/>
        <v>2.2477650934236338E-7</v>
      </c>
      <c r="N71" s="44"/>
      <c r="O71" s="44"/>
      <c r="P71" s="7"/>
      <c r="Q71" s="28">
        <f t="shared" ca="1" si="4"/>
        <v>-3542.3872478230178</v>
      </c>
      <c r="R71" s="27">
        <f t="shared" ca="1" si="5"/>
        <v>-1568.8462267360126</v>
      </c>
      <c r="S71" s="7"/>
      <c r="T71" s="28">
        <f t="shared" ca="1" si="6"/>
        <v>0.91355060037843061</v>
      </c>
      <c r="U71" s="27">
        <f t="shared" ca="1" si="7"/>
        <v>-0.40780811399250028</v>
      </c>
      <c r="V71" s="7"/>
      <c r="W71" s="28">
        <f t="shared" ca="1" si="8"/>
        <v>0.91660684556979599</v>
      </c>
      <c r="X71" s="27">
        <f t="shared" ca="1" si="11"/>
        <v>286.42656244788282</v>
      </c>
      <c r="Y71" s="7"/>
      <c r="Z71" s="28">
        <f t="shared" si="12"/>
        <v>286.49700000000001</v>
      </c>
      <c r="AA71" s="27">
        <f t="shared" si="9"/>
        <v>5.000315947086194</v>
      </c>
      <c r="AB71" s="7"/>
      <c r="AC71" s="28">
        <f t="shared" ca="1" si="0"/>
        <v>-7.0437552117198265E-2</v>
      </c>
      <c r="AD71" s="27">
        <f t="shared" ca="1" si="10"/>
        <v>1.5659205282361199E-2</v>
      </c>
      <c r="AE71" s="7">
        <v>98</v>
      </c>
    </row>
    <row r="72" spans="1:31" s="26" customFormat="1" x14ac:dyDescent="0.25">
      <c r="A72" s="26">
        <v>52</v>
      </c>
      <c r="B72" s="26">
        <v>637</v>
      </c>
      <c r="C72" s="26">
        <v>11560</v>
      </c>
      <c r="D72" s="26">
        <v>12316</v>
      </c>
      <c r="E72" s="26">
        <v>14966</v>
      </c>
      <c r="F72" s="26">
        <v>14197</v>
      </c>
      <c r="G72" s="27"/>
      <c r="H72" s="7"/>
      <c r="I72" s="28">
        <f t="shared" si="1"/>
        <v>-3406</v>
      </c>
      <c r="J72" s="27">
        <f t="shared" si="1"/>
        <v>-1881</v>
      </c>
      <c r="K72" s="7"/>
      <c r="L72" s="171">
        <f t="shared" si="2"/>
        <v>0.87266651490302349</v>
      </c>
      <c r="M72" s="27">
        <f t="shared" ca="1" si="3"/>
        <v>2.4000389902566752E-6</v>
      </c>
      <c r="N72" s="44"/>
      <c r="O72" s="44"/>
      <c r="P72" s="7"/>
      <c r="Q72" s="28">
        <f t="shared" ca="1" si="4"/>
        <v>-3363.3872478230178</v>
      </c>
      <c r="R72" s="27">
        <f t="shared" ca="1" si="5"/>
        <v>-1917.8462267360126</v>
      </c>
      <c r="S72" s="7"/>
      <c r="T72" s="28">
        <f t="shared" ca="1" si="6"/>
        <v>0.86738807041555477</v>
      </c>
      <c r="U72" s="27">
        <f t="shared" ca="1" si="7"/>
        <v>-0.49852766913939955</v>
      </c>
      <c r="V72" s="7"/>
      <c r="W72" s="28">
        <f t="shared" ca="1" si="8"/>
        <v>0.87111730898054041</v>
      </c>
      <c r="X72" s="27">
        <f t="shared" ca="1" si="11"/>
        <v>292.2236470564992</v>
      </c>
      <c r="Y72" s="7"/>
      <c r="Z72" s="28">
        <f t="shared" si="12"/>
        <v>292.23</v>
      </c>
      <c r="AA72" s="27">
        <f t="shared" si="9"/>
        <v>5.1003756731030299</v>
      </c>
      <c r="AB72" s="7"/>
      <c r="AC72" s="28">
        <f t="shared" ca="1" si="0"/>
        <v>-6.3529435008149449E-3</v>
      </c>
      <c r="AD72" s="27">
        <f t="shared" ca="1" si="10"/>
        <v>-1.7992273469303655E-2</v>
      </c>
      <c r="AE72" s="7">
        <v>97</v>
      </c>
    </row>
    <row r="73" spans="1:31" s="26" customFormat="1" x14ac:dyDescent="0.25">
      <c r="A73" s="26">
        <v>53</v>
      </c>
      <c r="B73" s="26">
        <v>638</v>
      </c>
      <c r="C73" s="26">
        <v>11659</v>
      </c>
      <c r="D73" s="26">
        <v>12150</v>
      </c>
      <c r="E73" s="26">
        <v>14853</v>
      </c>
      <c r="F73" s="26">
        <v>14352</v>
      </c>
      <c r="G73" s="27"/>
      <c r="H73" s="7"/>
      <c r="I73" s="28">
        <f t="shared" si="1"/>
        <v>-3194</v>
      </c>
      <c r="J73" s="27">
        <f t="shared" si="1"/>
        <v>-2202</v>
      </c>
      <c r="K73" s="7"/>
      <c r="L73" s="171">
        <f t="shared" si="2"/>
        <v>0.81943224878800058</v>
      </c>
      <c r="M73" s="27">
        <f t="shared" ca="1" si="3"/>
        <v>5.6131941209215521E-6</v>
      </c>
      <c r="N73" s="44"/>
      <c r="O73" s="44"/>
      <c r="P73" s="7"/>
      <c r="Q73" s="28">
        <f t="shared" ca="1" si="4"/>
        <v>-3151.3872478230178</v>
      </c>
      <c r="R73" s="27">
        <f t="shared" ca="1" si="5"/>
        <v>-2238.8462267360128</v>
      </c>
      <c r="S73" s="7"/>
      <c r="T73" s="28">
        <f t="shared" ca="1" si="6"/>
        <v>0.81271512990086392</v>
      </c>
      <c r="U73" s="27">
        <f t="shared" ca="1" si="7"/>
        <v>-0.58196886456104624</v>
      </c>
      <c r="V73" s="7"/>
      <c r="W73" s="28">
        <f t="shared" ca="1" si="8"/>
        <v>0.81706303074803011</v>
      </c>
      <c r="X73" s="27">
        <f t="shared" ca="1" si="11"/>
        <v>297.90287512614736</v>
      </c>
      <c r="Y73" s="7"/>
      <c r="Z73" s="28">
        <f t="shared" si="12"/>
        <v>297.97200000000004</v>
      </c>
      <c r="AA73" s="27">
        <f t="shared" si="9"/>
        <v>5.2005924787525446</v>
      </c>
      <c r="AB73" s="7"/>
      <c r="AC73" s="28">
        <f t="shared" ca="1" si="0"/>
        <v>-6.9124873852672408E-2</v>
      </c>
      <c r="AD73" s="27">
        <f t="shared" ca="1" si="10"/>
        <v>2.3441046222501427E-2</v>
      </c>
      <c r="AE73" s="7">
        <v>96</v>
      </c>
    </row>
    <row r="74" spans="1:31" s="26" customFormat="1" x14ac:dyDescent="0.25">
      <c r="A74" s="26">
        <v>54</v>
      </c>
      <c r="B74" s="26">
        <v>608</v>
      </c>
      <c r="C74" s="26">
        <v>11782</v>
      </c>
      <c r="D74" s="26">
        <v>12012</v>
      </c>
      <c r="E74" s="26">
        <v>14748</v>
      </c>
      <c r="F74" s="26">
        <v>14506</v>
      </c>
      <c r="G74" s="27"/>
      <c r="H74" s="7"/>
      <c r="I74" s="28">
        <f t="shared" si="1"/>
        <v>-2966</v>
      </c>
      <c r="J74" s="27">
        <f t="shared" si="1"/>
        <v>-2494</v>
      </c>
      <c r="K74" s="7"/>
      <c r="L74" s="171">
        <f t="shared" si="2"/>
        <v>0.76104036267738984</v>
      </c>
      <c r="M74" s="27">
        <f t="shared" ca="1" si="3"/>
        <v>4.901848359166348E-6</v>
      </c>
      <c r="N74" s="44"/>
      <c r="O74" s="44"/>
      <c r="P74" s="7"/>
      <c r="Q74" s="28">
        <f t="shared" ca="1" si="4"/>
        <v>-2923.3872478230178</v>
      </c>
      <c r="R74" s="27">
        <f t="shared" ca="1" si="5"/>
        <v>-2530.8462267360128</v>
      </c>
      <c r="S74" s="7"/>
      <c r="T74" s="28">
        <f t="shared" ca="1" si="6"/>
        <v>0.75391592972468702</v>
      </c>
      <c r="U74" s="27">
        <f t="shared" ca="1" si="7"/>
        <v>-0.65787175883868121</v>
      </c>
      <c r="V74" s="7"/>
      <c r="W74" s="28">
        <f t="shared" ca="1" si="8"/>
        <v>0.7588263508528581</v>
      </c>
      <c r="X74" s="27">
        <f t="shared" ca="1" si="11"/>
        <v>303.3657386941494</v>
      </c>
      <c r="Y74" s="7"/>
      <c r="Z74" s="28">
        <f t="shared" si="12"/>
        <v>303.44400000000002</v>
      </c>
      <c r="AA74" s="27">
        <f t="shared" si="9"/>
        <v>5.2960968954216732</v>
      </c>
      <c r="AB74" s="7"/>
      <c r="AC74" s="28">
        <f t="shared" ca="1" si="0"/>
        <v>-7.8261305850617191E-2</v>
      </c>
      <c r="AD74" s="27">
        <f t="shared" ca="1" si="10"/>
        <v>4.008302537840791E-2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11916</v>
      </c>
      <c r="D75" s="26">
        <v>11878</v>
      </c>
      <c r="E75" s="26">
        <v>14619</v>
      </c>
      <c r="F75" s="26">
        <v>14643</v>
      </c>
      <c r="G75" s="27"/>
      <c r="H75" s="7"/>
      <c r="I75" s="28">
        <f t="shared" si="1"/>
        <v>-2703</v>
      </c>
      <c r="J75" s="27">
        <f t="shared" si="1"/>
        <v>-2765</v>
      </c>
      <c r="K75" s="7"/>
      <c r="L75" s="171">
        <f t="shared" si="2"/>
        <v>0.69559938864774207</v>
      </c>
      <c r="M75" s="27">
        <f t="shared" ca="1" si="3"/>
        <v>1.6619744037292343E-5</v>
      </c>
      <c r="N75" s="44"/>
      <c r="O75" s="44"/>
      <c r="P75" s="7"/>
      <c r="Q75" s="28">
        <f t="shared" ca="1" si="4"/>
        <v>-2660.3872478230178</v>
      </c>
      <c r="R75" s="27">
        <f t="shared" ca="1" si="5"/>
        <v>-2801.8462267360128</v>
      </c>
      <c r="S75" s="7"/>
      <c r="T75" s="28">
        <f t="shared" ca="1" si="6"/>
        <v>0.6860905365390092</v>
      </c>
      <c r="U75" s="27">
        <f t="shared" ca="1" si="7"/>
        <v>-0.72831588332237662</v>
      </c>
      <c r="V75" s="7"/>
      <c r="W75" s="28">
        <f t="shared" ca="1" si="8"/>
        <v>0.69152265661861723</v>
      </c>
      <c r="X75" s="27">
        <f t="shared" ca="1" si="11"/>
        <v>308.92618519264693</v>
      </c>
      <c r="Y75" s="7"/>
      <c r="Z75" s="28">
        <f t="shared" si="12"/>
        <v>308.92500000000001</v>
      </c>
      <c r="AA75" s="27">
        <f t="shared" si="9"/>
        <v>5.3917583917234833</v>
      </c>
      <c r="AB75" s="7"/>
      <c r="AC75" s="28">
        <f t="shared" ca="1" si="0"/>
        <v>1.1851926469148566E-3</v>
      </c>
      <c r="AD75" s="27">
        <f t="shared" ca="1" si="10"/>
        <v>1.4406460558518575E-2</v>
      </c>
      <c r="AE75" s="7">
        <v>94</v>
      </c>
    </row>
    <row r="76" spans="1:31" s="26" customFormat="1" x14ac:dyDescent="0.25">
      <c r="A76" s="26">
        <v>56</v>
      </c>
      <c r="B76" s="26">
        <v>626</v>
      </c>
      <c r="C76" s="26">
        <v>12063</v>
      </c>
      <c r="D76" s="26">
        <v>11753</v>
      </c>
      <c r="E76" s="26">
        <v>14472</v>
      </c>
      <c r="F76" s="26">
        <v>14763</v>
      </c>
      <c r="G76" s="27"/>
      <c r="H76" s="7"/>
      <c r="I76" s="28">
        <f t="shared" si="1"/>
        <v>-2409</v>
      </c>
      <c r="J76" s="27">
        <f t="shared" si="1"/>
        <v>-3010</v>
      </c>
      <c r="K76" s="7"/>
      <c r="L76" s="171">
        <f t="shared" si="2"/>
        <v>0.62170842047482877</v>
      </c>
      <c r="M76" s="27">
        <f t="shared" ca="1" si="3"/>
        <v>3.0631122249274098E-5</v>
      </c>
      <c r="N76" s="44"/>
      <c r="O76" s="44"/>
      <c r="P76" s="7"/>
      <c r="Q76" s="28">
        <f t="shared" ca="1" si="4"/>
        <v>-2366.3872478230178</v>
      </c>
      <c r="R76" s="27">
        <f t="shared" ca="1" si="5"/>
        <v>-3046.8462267360128</v>
      </c>
      <c r="S76" s="7"/>
      <c r="T76" s="28">
        <f t="shared" ca="1" si="6"/>
        <v>0.61027051525920206</v>
      </c>
      <c r="U76" s="27">
        <f t="shared" ca="1" si="7"/>
        <v>-0.79200153091833747</v>
      </c>
      <c r="V76" s="7"/>
      <c r="W76" s="28">
        <f t="shared" ca="1" si="8"/>
        <v>0.61617388144711616</v>
      </c>
      <c r="X76" s="27">
        <f t="shared" ca="1" si="11"/>
        <v>314.55900659853876</v>
      </c>
      <c r="Y76" s="7"/>
      <c r="Z76" s="28">
        <f t="shared" si="12"/>
        <v>314.55900000000003</v>
      </c>
      <c r="AA76" s="27">
        <f t="shared" si="9"/>
        <v>5.4900902417808437</v>
      </c>
      <c r="AB76" s="7"/>
      <c r="AC76" s="28">
        <f t="shared" ca="1" si="0"/>
        <v>6.5985387323053146E-6</v>
      </c>
      <c r="AD76" s="27">
        <f t="shared" ca="1" si="10"/>
        <v>-4.3926826705501298E-2</v>
      </c>
      <c r="AE76" s="7">
        <v>93</v>
      </c>
    </row>
    <row r="77" spans="1:31" s="26" customFormat="1" x14ac:dyDescent="0.25">
      <c r="A77" s="26">
        <v>57</v>
      </c>
      <c r="B77" s="26">
        <v>631</v>
      </c>
      <c r="C77" s="26">
        <v>12223</v>
      </c>
      <c r="D77" s="26">
        <v>11648</v>
      </c>
      <c r="E77" s="26">
        <v>14320</v>
      </c>
      <c r="F77" s="26">
        <v>14882</v>
      </c>
      <c r="G77" s="27"/>
      <c r="H77" s="7"/>
      <c r="I77" s="28">
        <f t="shared" si="1"/>
        <v>-2097</v>
      </c>
      <c r="J77" s="27">
        <f t="shared" si="1"/>
        <v>-3234</v>
      </c>
      <c r="K77" s="7"/>
      <c r="L77" s="171">
        <f t="shared" si="2"/>
        <v>0.54115060630077572</v>
      </c>
      <c r="M77" s="27">
        <f t="shared" ca="1" si="3"/>
        <v>2.5082491761921265E-5</v>
      </c>
      <c r="N77" s="44"/>
      <c r="O77" s="44"/>
      <c r="P77" s="7"/>
      <c r="Q77" s="28">
        <f t="shared" ca="1" si="4"/>
        <v>-2054.3872478230178</v>
      </c>
      <c r="R77" s="27">
        <f t="shared" ca="1" si="5"/>
        <v>-3270.8462267360128</v>
      </c>
      <c r="S77" s="7"/>
      <c r="T77" s="28">
        <f t="shared" ca="1" si="6"/>
        <v>0.52980845186022307</v>
      </c>
      <c r="U77" s="27">
        <f t="shared" ca="1" si="7"/>
        <v>-0.85022840872035887</v>
      </c>
      <c r="V77" s="7"/>
      <c r="W77" s="28">
        <f t="shared" ca="1" si="8"/>
        <v>0.53614236391827053</v>
      </c>
      <c r="X77" s="27">
        <f t="shared" ca="1" si="11"/>
        <v>320.2068053239027</v>
      </c>
      <c r="Y77" s="7"/>
      <c r="Z77" s="28">
        <f t="shared" si="12"/>
        <v>320.238</v>
      </c>
      <c r="AA77" s="27">
        <f t="shared" si="9"/>
        <v>5.5892074900016011</v>
      </c>
      <c r="AB77" s="7"/>
      <c r="AC77" s="28">
        <f t="shared" ca="1" si="0"/>
        <v>-3.1194676097300089E-2</v>
      </c>
      <c r="AD77" s="27">
        <f t="shared" ca="1" si="10"/>
        <v>1.2819860417323525E-2</v>
      </c>
      <c r="AE77" s="7">
        <v>92</v>
      </c>
    </row>
    <row r="78" spans="1:31" s="26" customFormat="1" x14ac:dyDescent="0.25">
      <c r="A78" s="26">
        <v>58</v>
      </c>
      <c r="B78" s="26">
        <v>632</v>
      </c>
      <c r="C78" s="26">
        <v>12385</v>
      </c>
      <c r="D78" s="26">
        <v>11542</v>
      </c>
      <c r="E78" s="26">
        <v>14141</v>
      </c>
      <c r="F78" s="26">
        <v>14968</v>
      </c>
      <c r="G78" s="27"/>
      <c r="H78" s="7"/>
      <c r="I78" s="28">
        <f t="shared" si="1"/>
        <v>-1756</v>
      </c>
      <c r="J78" s="27">
        <f t="shared" si="1"/>
        <v>-3426</v>
      </c>
      <c r="K78" s="7"/>
      <c r="L78" s="171">
        <f t="shared" si="2"/>
        <v>0.455140894587583</v>
      </c>
      <c r="M78" s="27">
        <f t="shared" ca="1" si="3"/>
        <v>4.3177047976124806E-5</v>
      </c>
      <c r="N78" s="44"/>
      <c r="O78" s="44"/>
      <c r="P78" s="7"/>
      <c r="Q78" s="28">
        <f t="shared" ca="1" si="4"/>
        <v>-1713.3872478230176</v>
      </c>
      <c r="R78" s="27">
        <f t="shared" ca="1" si="5"/>
        <v>-3462.8462267360128</v>
      </c>
      <c r="S78" s="7"/>
      <c r="T78" s="28">
        <f t="shared" ca="1" si="6"/>
        <v>0.44186754282480051</v>
      </c>
      <c r="U78" s="27">
        <f t="shared" ca="1" si="7"/>
        <v>-0.90013716112209141</v>
      </c>
      <c r="V78" s="7"/>
      <c r="W78" s="28">
        <f t="shared" ca="1" si="8"/>
        <v>0.44856997014910976</v>
      </c>
      <c r="X78" s="27">
        <f t="shared" ca="1" si="11"/>
        <v>325.95308511035967</v>
      </c>
      <c r="Y78" s="7"/>
      <c r="Z78" s="28">
        <f t="shared" si="12"/>
        <v>325.92599999999999</v>
      </c>
      <c r="AA78" s="27">
        <f t="shared" si="9"/>
        <v>5.6884818178550383</v>
      </c>
      <c r="AB78" s="7"/>
      <c r="AC78" s="28">
        <f t="shared" ca="1" si="0"/>
        <v>2.708511035967831E-2</v>
      </c>
      <c r="AD78" s="27">
        <f t="shared" ca="1" si="10"/>
        <v>4.7336155144023451E-2</v>
      </c>
      <c r="AE78" s="7">
        <v>91</v>
      </c>
    </row>
    <row r="79" spans="1:31" s="26" customFormat="1" x14ac:dyDescent="0.25">
      <c r="A79" s="26">
        <v>59</v>
      </c>
      <c r="B79" s="26">
        <v>643</v>
      </c>
      <c r="C79" s="26">
        <v>12567</v>
      </c>
      <c r="D79" s="26">
        <v>11466</v>
      </c>
      <c r="E79" s="26">
        <v>13967</v>
      </c>
      <c r="F79" s="26">
        <v>15051</v>
      </c>
      <c r="G79" s="27"/>
      <c r="H79" s="7"/>
      <c r="I79" s="28">
        <f t="shared" si="1"/>
        <v>-1400</v>
      </c>
      <c r="J79" s="27">
        <f t="shared" si="1"/>
        <v>-3585</v>
      </c>
      <c r="K79" s="7"/>
      <c r="L79" s="171">
        <f t="shared" si="2"/>
        <v>0.36303982709071037</v>
      </c>
      <c r="M79" s="27">
        <f t="shared" ca="1" si="3"/>
        <v>3.5694435479973243E-5</v>
      </c>
      <c r="N79" s="44"/>
      <c r="O79" s="44"/>
      <c r="P79" s="7"/>
      <c r="Q79" s="28">
        <f t="shared" ca="1" si="4"/>
        <v>-1357.3872478230176</v>
      </c>
      <c r="R79" s="27">
        <f t="shared" ca="1" si="5"/>
        <v>-3621.8462267360128</v>
      </c>
      <c r="S79" s="7"/>
      <c r="T79" s="28">
        <f t="shared" ca="1" si="6"/>
        <v>0.35005826535673473</v>
      </c>
      <c r="U79" s="27">
        <f t="shared" ca="1" si="7"/>
        <v>-0.94146784670477623</v>
      </c>
      <c r="V79" s="7"/>
      <c r="W79" s="28">
        <f t="shared" ca="1" si="8"/>
        <v>0.35706534506462867</v>
      </c>
      <c r="X79" s="27">
        <f t="shared" ca="1" si="11"/>
        <v>331.6718145009537</v>
      </c>
      <c r="Y79" s="7"/>
      <c r="Z79" s="28">
        <f t="shared" si="12"/>
        <v>331.71299999999997</v>
      </c>
      <c r="AA79" s="27">
        <f t="shared" si="9"/>
        <v>5.78948402166795</v>
      </c>
      <c r="AB79" s="7"/>
      <c r="AC79" s="28">
        <f t="shared" ca="1" si="0"/>
        <v>-4.118549904626434E-2</v>
      </c>
      <c r="AD79" s="27">
        <f t="shared" ca="1" si="10"/>
        <v>1.9067887920130033E-2</v>
      </c>
      <c r="AE79" s="7">
        <v>90</v>
      </c>
    </row>
    <row r="80" spans="1:31" s="26" customFormat="1" x14ac:dyDescent="0.25">
      <c r="A80" s="26">
        <v>60</v>
      </c>
      <c r="B80" s="26">
        <v>632</v>
      </c>
      <c r="C80" s="26">
        <v>12752</v>
      </c>
      <c r="D80" s="26">
        <v>11410</v>
      </c>
      <c r="E80" s="26">
        <v>13782</v>
      </c>
      <c r="F80" s="26">
        <v>15112</v>
      </c>
      <c r="G80" s="27"/>
      <c r="H80" s="7"/>
      <c r="I80" s="28">
        <f t="shared" si="1"/>
        <v>-1030</v>
      </c>
      <c r="J80" s="27">
        <f t="shared" si="1"/>
        <v>-3702</v>
      </c>
      <c r="K80" s="7"/>
      <c r="L80" s="171">
        <f t="shared" si="2"/>
        <v>0.26890301021628588</v>
      </c>
      <c r="M80" s="27">
        <f t="shared" ca="1" si="3"/>
        <v>4.9477313699215117E-5</v>
      </c>
      <c r="N80" s="44"/>
      <c r="O80" s="44"/>
      <c r="P80" s="7"/>
      <c r="Q80" s="28">
        <f t="shared" ca="1" si="4"/>
        <v>-987.38724782301756</v>
      </c>
      <c r="R80" s="27">
        <f t="shared" ca="1" si="5"/>
        <v>-3738.8462267360128</v>
      </c>
      <c r="S80" s="7"/>
      <c r="T80" s="28">
        <f t="shared" ca="1" si="6"/>
        <v>0.25463851068486865</v>
      </c>
      <c r="U80" s="27">
        <f t="shared" ca="1" si="7"/>
        <v>-0.97188099269958195</v>
      </c>
      <c r="V80" s="7"/>
      <c r="W80" s="28">
        <f t="shared" ca="1" si="8"/>
        <v>0.26186899900651267</v>
      </c>
      <c r="X80" s="27">
        <f t="shared" ca="1" si="11"/>
        <v>337.36181218117508</v>
      </c>
      <c r="Y80" s="7"/>
      <c r="Z80" s="28">
        <f t="shared" si="12"/>
        <v>337.40099999999995</v>
      </c>
      <c r="AA80" s="27">
        <f t="shared" si="9"/>
        <v>5.8887583495213862</v>
      </c>
      <c r="AB80" s="7"/>
      <c r="AC80" s="28">
        <f t="shared" ca="1" si="0"/>
        <v>-3.9187818824871101E-2</v>
      </c>
      <c r="AD80" s="27">
        <f t="shared" ca="1" si="10"/>
        <v>4.8283164408928769E-2</v>
      </c>
      <c r="AE80" s="7">
        <v>89</v>
      </c>
    </row>
    <row r="81" spans="1:31" s="26" customFormat="1" x14ac:dyDescent="0.25">
      <c r="A81" s="26">
        <v>61</v>
      </c>
      <c r="B81" s="26">
        <v>623</v>
      </c>
      <c r="C81" s="26">
        <v>12936</v>
      </c>
      <c r="D81" s="26">
        <v>11358</v>
      </c>
      <c r="E81" s="26">
        <v>13588</v>
      </c>
      <c r="F81" s="26">
        <v>15142</v>
      </c>
      <c r="G81" s="27"/>
      <c r="H81" s="7"/>
      <c r="I81" s="28">
        <f t="shared" si="1"/>
        <v>-652</v>
      </c>
      <c r="J81" s="27">
        <f t="shared" si="1"/>
        <v>-3784</v>
      </c>
      <c r="K81" s="7"/>
      <c r="L81" s="171">
        <f t="shared" si="2"/>
        <v>0.17351067087238414</v>
      </c>
      <c r="M81" s="27">
        <f t="shared" ca="1" si="3"/>
        <v>8.0439817907569018E-5</v>
      </c>
      <c r="N81" s="44"/>
      <c r="O81" s="44"/>
      <c r="P81" s="7"/>
      <c r="Q81" s="28">
        <f t="shared" ca="1" si="4"/>
        <v>-609.38724782301756</v>
      </c>
      <c r="R81" s="27">
        <f t="shared" ca="1" si="5"/>
        <v>-3820.8462267360128</v>
      </c>
      <c r="S81" s="7"/>
      <c r="T81" s="28">
        <f t="shared" ca="1" si="6"/>
        <v>0.15715562618225948</v>
      </c>
      <c r="U81" s="27">
        <f t="shared" ca="1" si="7"/>
        <v>-0.99319618903782192</v>
      </c>
      <c r="V81" s="7"/>
      <c r="W81" s="28">
        <f t="shared" ca="1" si="8"/>
        <v>0.1645418460938767</v>
      </c>
      <c r="X81" s="27">
        <f t="shared" ca="1" si="11"/>
        <v>343.03507595299789</v>
      </c>
      <c r="Y81" s="7"/>
      <c r="Z81" s="28">
        <f t="shared" si="12"/>
        <v>343.00799999999992</v>
      </c>
      <c r="AA81" s="27">
        <f t="shared" si="9"/>
        <v>5.9866189606807083</v>
      </c>
      <c r="AB81" s="7"/>
      <c r="AC81" s="28">
        <f t="shared" ca="1" si="0"/>
        <v>2.7075952997961394E-2</v>
      </c>
      <c r="AD81" s="27">
        <f t="shared" ca="1" si="10"/>
        <v>-6.7041869652939567E-2</v>
      </c>
      <c r="AE81" s="7">
        <v>88</v>
      </c>
    </row>
    <row r="82" spans="1:31" s="26" customFormat="1" x14ac:dyDescent="0.25">
      <c r="A82" s="26">
        <v>62</v>
      </c>
      <c r="B82" s="26">
        <v>631</v>
      </c>
      <c r="C82" s="26">
        <v>13132</v>
      </c>
      <c r="D82" s="26">
        <v>11344</v>
      </c>
      <c r="E82" s="26">
        <v>13405</v>
      </c>
      <c r="F82" s="26">
        <v>15177</v>
      </c>
      <c r="G82" s="27"/>
      <c r="H82" s="7"/>
      <c r="I82" s="28">
        <f t="shared" si="1"/>
        <v>-273</v>
      </c>
      <c r="J82" s="27">
        <f t="shared" si="1"/>
        <v>-3833</v>
      </c>
      <c r="K82" s="7"/>
      <c r="L82" s="171">
        <f t="shared" si="2"/>
        <v>7.5204979024238242E-2</v>
      </c>
      <c r="M82" s="27">
        <f t="shared" ca="1" si="3"/>
        <v>6.9088350423537396E-5</v>
      </c>
      <c r="N82" s="44"/>
      <c r="O82" s="44"/>
      <c r="P82" s="7"/>
      <c r="Q82" s="28">
        <f t="shared" ca="1" si="4"/>
        <v>-230.38724782301759</v>
      </c>
      <c r="R82" s="27">
        <f t="shared" ca="1" si="5"/>
        <v>-3869.8462267360128</v>
      </c>
      <c r="S82" s="7"/>
      <c r="T82" s="28">
        <f t="shared" ca="1" si="6"/>
        <v>5.9414850450807452E-2</v>
      </c>
      <c r="U82" s="27">
        <f t="shared" ca="1" si="7"/>
        <v>-1.0059333185570141</v>
      </c>
      <c r="V82" s="7"/>
      <c r="W82" s="28">
        <f t="shared" ca="1" si="8"/>
        <v>6.6893038792045917E-2</v>
      </c>
      <c r="X82" s="27">
        <f t="shared" ca="1" si="11"/>
        <v>348.6372924069201</v>
      </c>
      <c r="Y82" s="7"/>
      <c r="Z82" s="28">
        <f t="shared" si="12"/>
        <v>348.6869999999999</v>
      </c>
      <c r="AA82" s="27">
        <f t="shared" si="9"/>
        <v>6.0857362089014666</v>
      </c>
      <c r="AB82" s="7"/>
      <c r="AC82" s="28">
        <f t="shared" ca="1" si="0"/>
        <v>-4.9707593079801882E-2</v>
      </c>
      <c r="AD82" s="27">
        <f t="shared" ca="1" si="10"/>
        <v>-9.3557493342245834E-2</v>
      </c>
      <c r="AE82" s="7">
        <v>87</v>
      </c>
    </row>
    <row r="83" spans="1:31" s="26" customFormat="1" x14ac:dyDescent="0.25">
      <c r="A83" s="26">
        <v>63</v>
      </c>
      <c r="B83" s="26">
        <v>602</v>
      </c>
      <c r="C83" s="26">
        <v>13309</v>
      </c>
      <c r="D83" s="26">
        <v>11338</v>
      </c>
      <c r="E83" s="26">
        <v>13217</v>
      </c>
      <c r="F83" s="26">
        <v>15176</v>
      </c>
      <c r="G83" s="27"/>
      <c r="H83" s="7"/>
      <c r="I83" s="28">
        <f t="shared" si="1"/>
        <v>92</v>
      </c>
      <c r="J83" s="27">
        <f t="shared" si="1"/>
        <v>-3838</v>
      </c>
      <c r="K83" s="7"/>
      <c r="L83" s="171">
        <f t="shared" si="2"/>
        <v>-1.9284692706927186E-2</v>
      </c>
      <c r="M83" s="27">
        <f t="shared" ca="1" si="3"/>
        <v>6.3131080319117747E-5</v>
      </c>
      <c r="N83" s="44"/>
      <c r="O83" s="44"/>
      <c r="P83" s="7"/>
      <c r="Q83" s="28">
        <f t="shared" ca="1" si="4"/>
        <v>134.61275217698241</v>
      </c>
      <c r="R83" s="27">
        <f t="shared" ca="1" si="5"/>
        <v>-3874.8462267360128</v>
      </c>
      <c r="S83" s="7"/>
      <c r="T83" s="28">
        <f t="shared" ca="1" si="6"/>
        <v>-3.4715448076844249E-2</v>
      </c>
      <c r="U83" s="27">
        <f t="shared" ca="1" si="7"/>
        <v>-1.0072330256508093</v>
      </c>
      <c r="V83" s="7"/>
      <c r="W83" s="28">
        <f t="shared" ca="1" si="8"/>
        <v>-2.7230199633430853E-2</v>
      </c>
      <c r="X83" s="27">
        <f t="shared" ca="1" si="11"/>
        <v>353.99036806766031</v>
      </c>
      <c r="Y83" s="7"/>
      <c r="Z83" s="28">
        <f t="shared" si="12"/>
        <v>354.1049999999999</v>
      </c>
      <c r="AA83" s="27">
        <f t="shared" si="9"/>
        <v>6.1802981477745185</v>
      </c>
      <c r="AB83" s="7"/>
      <c r="AC83" s="28">
        <f t="shared" ca="1" si="0"/>
        <v>-0.11463193233959146</v>
      </c>
      <c r="AD83" s="27">
        <f t="shared" ca="1" si="10"/>
        <v>3.6930420830003641E-3</v>
      </c>
      <c r="AE83" s="7">
        <v>86</v>
      </c>
    </row>
    <row r="84" spans="1:31" s="26" customFormat="1" x14ac:dyDescent="0.25">
      <c r="A84" s="26">
        <v>64</v>
      </c>
      <c r="B84" s="26">
        <v>610</v>
      </c>
      <c r="C84" s="26">
        <v>13498</v>
      </c>
      <c r="D84" s="26">
        <v>11349</v>
      </c>
      <c r="E84" s="26">
        <v>13037</v>
      </c>
      <c r="F84" s="26">
        <v>15165</v>
      </c>
      <c r="G84" s="27"/>
      <c r="H84" s="7"/>
      <c r="I84" s="28">
        <f t="shared" si="1"/>
        <v>461</v>
      </c>
      <c r="J84" s="27">
        <f t="shared" si="1"/>
        <v>-3816</v>
      </c>
      <c r="K84" s="7"/>
      <c r="L84" s="171">
        <f t="shared" si="2"/>
        <v>-0.11485046192803006</v>
      </c>
      <c r="M84" s="27">
        <f t="shared" ca="1" si="3"/>
        <v>5.7558526245227049E-5</v>
      </c>
      <c r="N84" s="44"/>
      <c r="O84" s="44"/>
      <c r="P84" s="7"/>
      <c r="Q84" s="28">
        <f t="shared" ca="1" si="4"/>
        <v>503.61275217698244</v>
      </c>
      <c r="R84" s="27">
        <f t="shared" ca="1" si="5"/>
        <v>-3852.8462267360128</v>
      </c>
      <c r="S84" s="7"/>
      <c r="T84" s="28">
        <f t="shared" ca="1" si="6"/>
        <v>-0.12987731151986748</v>
      </c>
      <c r="U84" s="27">
        <f t="shared" ca="1" si="7"/>
        <v>-1.0015143144381107</v>
      </c>
      <c r="V84" s="7"/>
      <c r="W84" s="28">
        <f t="shared" ca="1" si="8"/>
        <v>-0.12243719549691377</v>
      </c>
      <c r="X84" s="27">
        <f ca="1">IF(MOD(ATAN2(U84,W84)*180/PI()-$J$9+360,360)&lt;355,MOD(ATAN2(U84,W84)*180/PI()-$J$9+360,360)+360,MOD(ATAN2(U84,W84)*180/PI()-$J$9+360,360))</f>
        <v>359.41171507851976</v>
      </c>
      <c r="Y84" s="7"/>
      <c r="Z84" s="28">
        <f t="shared" si="12"/>
        <v>359.59499999999991</v>
      </c>
      <c r="AA84" s="27">
        <f t="shared" si="9"/>
        <v>6.2761167237090074</v>
      </c>
      <c r="AB84" s="7"/>
      <c r="AC84" s="28">
        <f t="shared" ref="AC84:AC147" ca="1" si="13">X84-Z84</f>
        <v>-0.1832849214801513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13455</v>
      </c>
      <c r="D85" s="26">
        <v>11311</v>
      </c>
      <c r="E85" s="26">
        <v>12986</v>
      </c>
      <c r="F85" s="26">
        <v>15106</v>
      </c>
      <c r="G85" s="27"/>
      <c r="H85" s="7"/>
      <c r="I85" s="28">
        <f t="shared" ref="I85:J148" si="14">C85-E85</f>
        <v>469</v>
      </c>
      <c r="J85" s="27">
        <f t="shared" si="14"/>
        <v>-3795</v>
      </c>
      <c r="K85" s="7"/>
      <c r="L85" s="171">
        <f>$O$3*SIN(2*PI()/$O$4*($Z85+$O$5))+$O$6</f>
        <v>-0.11485046192803006</v>
      </c>
      <c r="M85" s="27">
        <f t="shared" ref="M85:M148" ca="1" si="15">(W85-L85)^2</f>
        <v>9.3905643101119114E-5</v>
      </c>
      <c r="N85" s="44"/>
      <c r="O85" s="44"/>
      <c r="P85" s="7"/>
      <c r="Q85" s="28">
        <f t="shared" ref="Q85:Q148" ca="1" si="16">I85-$J$4</f>
        <v>511.61275217698244</v>
      </c>
      <c r="R85" s="27">
        <f t="shared" ref="R85:R148" ca="1" si="17">J85-$J$3</f>
        <v>-3831.8462267360128</v>
      </c>
      <c r="S85" s="7"/>
      <c r="T85" s="28">
        <f t="shared" ref="T85:T148" ca="1" si="18">Q85/$J$7</f>
        <v>-0.13194044135061053</v>
      </c>
      <c r="U85" s="27">
        <f t="shared" ref="U85:U148" ca="1" si="19">R85/$J$6</f>
        <v>-0.99605554464417123</v>
      </c>
      <c r="V85" s="7"/>
      <c r="W85" s="28">
        <f t="shared" ref="W85:W148" ca="1" si="20">(T85-U85*SIN(-$J$11*PI()/180))/(COS(-$J$11*PI()/180))</f>
        <v>-0.12454095433559734</v>
      </c>
      <c r="X85" s="27">
        <f ca="1">IF(MOD(ATAN2(U85,W85)*180/PI()-$J$9+360,360)&lt;355,MOD(ATAN2(U85,W85)*180/PI()-$J$9+360,360)+360,MOD(ATAN2(U85,W85)*180/PI()-$J$9+360,360))</f>
        <v>359.56871616794615</v>
      </c>
      <c r="Y85" s="7"/>
      <c r="Z85" s="28">
        <f t="shared" si="12"/>
        <v>359.59499999999991</v>
      </c>
      <c r="AA85" s="27">
        <f t="shared" ref="AA85:AA148" si="21">Z85*PI()/180</f>
        <v>6.2761167237090074</v>
      </c>
      <c r="AB85" s="7"/>
      <c r="AC85" s="28">
        <f t="shared" ca="1" si="13"/>
        <v>-2.6283832053763945E-2</v>
      </c>
      <c r="AD85" s="27"/>
      <c r="AE85" s="7"/>
    </row>
    <row r="86" spans="1:31" s="26" customFormat="1" x14ac:dyDescent="0.25">
      <c r="A86" s="26">
        <v>1</v>
      </c>
      <c r="B86" s="26">
        <v>-590</v>
      </c>
      <c r="C86" s="26">
        <v>13266</v>
      </c>
      <c r="D86" s="26">
        <v>11294</v>
      </c>
      <c r="E86" s="26">
        <v>13162</v>
      </c>
      <c r="F86" s="26">
        <v>15118</v>
      </c>
      <c r="G86" s="27"/>
      <c r="H86" s="7"/>
      <c r="I86" s="28">
        <f t="shared" si="14"/>
        <v>104</v>
      </c>
      <c r="J86" s="27">
        <f t="shared" si="14"/>
        <v>-3824</v>
      </c>
      <c r="K86" s="7"/>
      <c r="L86" s="171">
        <f t="shared" ref="L86:L149" si="22">$O$3*SIN(2*PI()/$O$4*($Z86+$O$5))+$O$6</f>
        <v>-2.2425600795209579E-2</v>
      </c>
      <c r="M86" s="27">
        <f t="shared" ca="1" si="15"/>
        <v>6.2828246198297062E-5</v>
      </c>
      <c r="N86" s="44"/>
      <c r="O86" s="44"/>
      <c r="P86" s="7"/>
      <c r="Q86" s="28">
        <f t="shared" ca="1" si="16"/>
        <v>146.61275217698241</v>
      </c>
      <c r="R86" s="27">
        <f t="shared" ca="1" si="17"/>
        <v>-3860.8462267360128</v>
      </c>
      <c r="S86" s="7"/>
      <c r="T86" s="28">
        <f t="shared" ca="1" si="18"/>
        <v>-3.7810142822958824E-2</v>
      </c>
      <c r="U86" s="27">
        <f t="shared" ca="1" si="19"/>
        <v>-1.0035938457881828</v>
      </c>
      <c r="V86" s="7"/>
      <c r="W86" s="28">
        <f t="shared" ca="1" si="20"/>
        <v>-3.0352027871660674E-2</v>
      </c>
      <c r="X86" s="27">
        <f ca="1">MOD(ATAN2(U86,W86)*180/PI()-$J$9+360,360)</f>
        <v>354.17406110974332</v>
      </c>
      <c r="Y86" s="7"/>
      <c r="Z86" s="28">
        <f t="shared" ref="Z86:Z149" si="23">360/40000*B86+Z85</f>
        <v>354.28499999999991</v>
      </c>
      <c r="AA86" s="27">
        <f t="shared" si="21"/>
        <v>6.183439740428109</v>
      </c>
      <c r="AB86" s="7"/>
      <c r="AC86" s="28">
        <f t="shared" ca="1" si="13"/>
        <v>-0.11093889025659109</v>
      </c>
      <c r="AD86" s="27"/>
      <c r="AE86" s="7"/>
    </row>
    <row r="87" spans="1:31" s="26" customFormat="1" x14ac:dyDescent="0.25">
      <c r="A87" s="26">
        <v>2</v>
      </c>
      <c r="B87" s="26">
        <v>-605</v>
      </c>
      <c r="C87" s="26">
        <v>13078</v>
      </c>
      <c r="D87" s="26">
        <v>11296</v>
      </c>
      <c r="E87" s="26">
        <v>13346</v>
      </c>
      <c r="F87" s="26">
        <v>15113</v>
      </c>
      <c r="G87" s="27"/>
      <c r="H87" s="7"/>
      <c r="I87" s="28">
        <f t="shared" si="14"/>
        <v>-268</v>
      </c>
      <c r="J87" s="27">
        <f t="shared" si="14"/>
        <v>-3817</v>
      </c>
      <c r="K87" s="7"/>
      <c r="L87" s="171">
        <f t="shared" si="22"/>
        <v>7.2541922484272214E-2</v>
      </c>
      <c r="M87" s="27">
        <f t="shared" ca="1" si="15"/>
        <v>4.8570967834699283E-5</v>
      </c>
      <c r="N87" s="44"/>
      <c r="O87" s="44"/>
      <c r="P87" s="7"/>
      <c r="Q87" s="28">
        <f t="shared" ca="1" si="16"/>
        <v>-225.38724782301759</v>
      </c>
      <c r="R87" s="27">
        <f t="shared" ca="1" si="17"/>
        <v>-3853.8462267360128</v>
      </c>
      <c r="S87" s="7"/>
      <c r="T87" s="28">
        <f t="shared" ca="1" si="18"/>
        <v>5.8125394306593046E-2</v>
      </c>
      <c r="U87" s="27">
        <f t="shared" ca="1" si="19"/>
        <v>-1.0017742558568696</v>
      </c>
      <c r="V87" s="7"/>
      <c r="W87" s="28">
        <f t="shared" ca="1" si="20"/>
        <v>6.5572635014616562E-2</v>
      </c>
      <c r="X87" s="27">
        <f ca="1">MOD(ATAN2(U87,W87)*180/PI()-$J$9+360,360)</f>
        <v>348.69673491357787</v>
      </c>
      <c r="Y87" s="7"/>
      <c r="Z87" s="28">
        <f t="shared" si="23"/>
        <v>348.83999999999992</v>
      </c>
      <c r="AA87" s="27">
        <f t="shared" si="21"/>
        <v>6.0884065626570179</v>
      </c>
      <c r="AB87" s="7"/>
      <c r="AC87" s="28">
        <f t="shared" ca="1" si="13"/>
        <v>-0.14326508642204772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12900</v>
      </c>
      <c r="D88" s="26">
        <v>11322</v>
      </c>
      <c r="E88" s="26">
        <v>13540</v>
      </c>
      <c r="F88" s="26">
        <v>15099</v>
      </c>
      <c r="G88" s="27"/>
      <c r="H88" s="7"/>
      <c r="I88" s="28">
        <f t="shared" si="14"/>
        <v>-640</v>
      </c>
      <c r="J88" s="27">
        <f t="shared" si="14"/>
        <v>-3777</v>
      </c>
      <c r="K88" s="7"/>
      <c r="L88" s="171">
        <f t="shared" si="22"/>
        <v>0.16964191675973145</v>
      </c>
      <c r="M88" s="27">
        <f t="shared" ca="1" si="15"/>
        <v>6.7377418436013542E-5</v>
      </c>
      <c r="N88" s="44"/>
      <c r="O88" s="44"/>
      <c r="P88" s="7"/>
      <c r="Q88" s="28">
        <f t="shared" ca="1" si="16"/>
        <v>-597.38724782301756</v>
      </c>
      <c r="R88" s="27">
        <f t="shared" ca="1" si="17"/>
        <v>-3813.8462267360128</v>
      </c>
      <c r="S88" s="7"/>
      <c r="T88" s="28">
        <f t="shared" ca="1" si="18"/>
        <v>0.15406093143614491</v>
      </c>
      <c r="U88" s="27">
        <f t="shared" ca="1" si="19"/>
        <v>-0.99137659910650877</v>
      </c>
      <c r="V88" s="7"/>
      <c r="W88" s="28">
        <f t="shared" ca="1" si="20"/>
        <v>0.16143354186356512</v>
      </c>
      <c r="X88" s="27">
        <f t="shared" ref="X88:X148" ca="1" si="24">MOD(ATAN2(U88,W88)*180/PI()-$J$9+360,360)</f>
        <v>343.19303408334497</v>
      </c>
      <c r="Y88" s="7"/>
      <c r="Z88" s="28">
        <f t="shared" si="23"/>
        <v>343.23299999999995</v>
      </c>
      <c r="AA88" s="27">
        <f t="shared" si="21"/>
        <v>5.9905459514976958</v>
      </c>
      <c r="AB88" s="7"/>
      <c r="AC88" s="28">
        <f t="shared" ca="1" si="13"/>
        <v>-3.9965916654978173E-2</v>
      </c>
      <c r="AD88" s="27"/>
      <c r="AE88" s="7"/>
    </row>
    <row r="89" spans="1:31" s="26" customFormat="1" x14ac:dyDescent="0.25">
      <c r="A89" s="26">
        <v>4</v>
      </c>
      <c r="B89" s="26">
        <v>-635</v>
      </c>
      <c r="C89" s="26">
        <v>12713</v>
      </c>
      <c r="D89" s="26">
        <v>11365</v>
      </c>
      <c r="E89" s="26">
        <v>13729</v>
      </c>
      <c r="F89" s="26">
        <v>15058</v>
      </c>
      <c r="G89" s="27"/>
      <c r="H89" s="7"/>
      <c r="I89" s="28">
        <f t="shared" si="14"/>
        <v>-1016</v>
      </c>
      <c r="J89" s="27">
        <f t="shared" si="14"/>
        <v>-3693</v>
      </c>
      <c r="K89" s="7"/>
      <c r="L89" s="171">
        <f t="shared" si="22"/>
        <v>0.26693562946029442</v>
      </c>
      <c r="M89" s="27">
        <f t="shared" ca="1" si="15"/>
        <v>7.559598899733834E-5</v>
      </c>
      <c r="N89" s="44"/>
      <c r="O89" s="44"/>
      <c r="P89" s="7"/>
      <c r="Q89" s="28">
        <f t="shared" ca="1" si="16"/>
        <v>-973.38724782301756</v>
      </c>
      <c r="R89" s="27">
        <f t="shared" ca="1" si="17"/>
        <v>-3729.8462267360128</v>
      </c>
      <c r="S89" s="7"/>
      <c r="T89" s="28">
        <f t="shared" ca="1" si="18"/>
        <v>0.25102803348106828</v>
      </c>
      <c r="U89" s="27">
        <f t="shared" ca="1" si="19"/>
        <v>-0.96954151993075077</v>
      </c>
      <c r="V89" s="7"/>
      <c r="W89" s="28">
        <f t="shared" ca="1" si="20"/>
        <v>0.25824103407020649</v>
      </c>
      <c r="X89" s="27">
        <f t="shared" ca="1" si="24"/>
        <v>337.52709534558403</v>
      </c>
      <c r="Y89" s="7"/>
      <c r="Z89" s="28">
        <f t="shared" si="23"/>
        <v>337.51799999999997</v>
      </c>
      <c r="AA89" s="27">
        <f t="shared" si="21"/>
        <v>5.8908003847462203</v>
      </c>
      <c r="AB89" s="7"/>
      <c r="AC89" s="28">
        <f t="shared" ca="1" si="13"/>
        <v>9.095345584057668E-3</v>
      </c>
      <c r="AD89" s="27"/>
      <c r="AE89" s="7"/>
    </row>
    <row r="90" spans="1:31" s="26" customFormat="1" x14ac:dyDescent="0.25">
      <c r="A90" s="26">
        <v>5</v>
      </c>
      <c r="B90" s="26">
        <v>-632</v>
      </c>
      <c r="C90" s="26">
        <v>12526</v>
      </c>
      <c r="D90" s="26">
        <v>11425</v>
      </c>
      <c r="E90" s="26">
        <v>13912</v>
      </c>
      <c r="F90" s="26">
        <v>14999</v>
      </c>
      <c r="G90" s="27"/>
      <c r="H90" s="7"/>
      <c r="I90" s="28">
        <f t="shared" si="14"/>
        <v>-1386</v>
      </c>
      <c r="J90" s="27">
        <f t="shared" si="14"/>
        <v>-3574</v>
      </c>
      <c r="K90" s="7"/>
      <c r="L90" s="171">
        <f t="shared" si="22"/>
        <v>0.36113635693290697</v>
      </c>
      <c r="M90" s="27">
        <f t="shared" ca="1" si="15"/>
        <v>5.9333756495624264E-5</v>
      </c>
      <c r="N90" s="44"/>
      <c r="O90" s="44"/>
      <c r="P90" s="7"/>
      <c r="Q90" s="28">
        <f t="shared" ca="1" si="16"/>
        <v>-1343.3872478230176</v>
      </c>
      <c r="R90" s="27">
        <f t="shared" ca="1" si="17"/>
        <v>-3610.8462267360128</v>
      </c>
      <c r="S90" s="7"/>
      <c r="T90" s="28">
        <f t="shared" ca="1" si="18"/>
        <v>0.34644778815293442</v>
      </c>
      <c r="U90" s="27">
        <f t="shared" ca="1" si="19"/>
        <v>-0.93860849109842692</v>
      </c>
      <c r="V90" s="7"/>
      <c r="W90" s="28">
        <f t="shared" ca="1" si="20"/>
        <v>0.35343351612606017</v>
      </c>
      <c r="X90" s="27">
        <f t="shared" ca="1" si="24"/>
        <v>331.80788238887385</v>
      </c>
      <c r="Y90" s="7"/>
      <c r="Z90" s="28">
        <f t="shared" si="23"/>
        <v>331.83</v>
      </c>
      <c r="AA90" s="27">
        <f t="shared" si="21"/>
        <v>5.7915260568927831</v>
      </c>
      <c r="AB90" s="7"/>
      <c r="AC90" s="28">
        <f t="shared" ca="1" si="13"/>
        <v>-2.2117611126134307E-2</v>
      </c>
      <c r="AD90" s="27"/>
      <c r="AE90" s="7"/>
    </row>
    <row r="91" spans="1:31" s="26" customFormat="1" x14ac:dyDescent="0.25">
      <c r="A91" s="26">
        <v>6</v>
      </c>
      <c r="B91" s="26">
        <v>-629</v>
      </c>
      <c r="C91" s="26">
        <v>12344</v>
      </c>
      <c r="D91" s="26">
        <v>11492</v>
      </c>
      <c r="E91" s="26">
        <v>14077</v>
      </c>
      <c r="F91" s="26">
        <v>14916</v>
      </c>
      <c r="G91" s="27"/>
      <c r="H91" s="7"/>
      <c r="I91" s="28">
        <f t="shared" si="14"/>
        <v>-1733</v>
      </c>
      <c r="J91" s="27">
        <f t="shared" si="14"/>
        <v>-3424</v>
      </c>
      <c r="K91" s="7"/>
      <c r="L91" s="171">
        <f t="shared" si="22"/>
        <v>0.45136041007457106</v>
      </c>
      <c r="M91" s="27">
        <f t="shared" ca="1" si="15"/>
        <v>7.6142482993439776E-5</v>
      </c>
      <c r="N91" s="44"/>
      <c r="O91" s="44"/>
      <c r="P91" s="7"/>
      <c r="Q91" s="28">
        <f t="shared" ca="1" si="16"/>
        <v>-1690.3872478230176</v>
      </c>
      <c r="R91" s="27">
        <f t="shared" ca="1" si="17"/>
        <v>-3460.8462267360128</v>
      </c>
      <c r="S91" s="7"/>
      <c r="T91" s="28">
        <f t="shared" ca="1" si="18"/>
        <v>0.43593604456141422</v>
      </c>
      <c r="U91" s="27">
        <f t="shared" ca="1" si="19"/>
        <v>-0.89961727828457339</v>
      </c>
      <c r="V91" s="7"/>
      <c r="W91" s="28">
        <f t="shared" ca="1" si="20"/>
        <v>0.44263444405392671</v>
      </c>
      <c r="X91" s="27">
        <f t="shared" ca="1" si="24"/>
        <v>326.24342126550368</v>
      </c>
      <c r="Y91" s="7"/>
      <c r="Z91" s="28">
        <f t="shared" si="23"/>
        <v>326.16899999999998</v>
      </c>
      <c r="AA91" s="27">
        <f t="shared" si="21"/>
        <v>5.6927229679373843</v>
      </c>
      <c r="AB91" s="7"/>
      <c r="AC91" s="28">
        <f t="shared" ca="1" si="13"/>
        <v>7.4421265503701761E-2</v>
      </c>
      <c r="AD91" s="27"/>
      <c r="AE91" s="7"/>
    </row>
    <row r="92" spans="1:31" s="26" customFormat="1" x14ac:dyDescent="0.25">
      <c r="A92" s="26">
        <v>7</v>
      </c>
      <c r="B92" s="26">
        <v>-640</v>
      </c>
      <c r="C92" s="26">
        <v>12184</v>
      </c>
      <c r="D92" s="26">
        <v>11596</v>
      </c>
      <c r="E92" s="26">
        <v>14265</v>
      </c>
      <c r="F92" s="26">
        <v>14828</v>
      </c>
      <c r="G92" s="27"/>
      <c r="H92" s="7"/>
      <c r="I92" s="28">
        <f t="shared" si="14"/>
        <v>-2081</v>
      </c>
      <c r="J92" s="27">
        <f t="shared" si="14"/>
        <v>-3232</v>
      </c>
      <c r="K92" s="7"/>
      <c r="L92" s="171">
        <f t="shared" si="22"/>
        <v>0.53863844624751722</v>
      </c>
      <c r="M92" s="27">
        <f t="shared" ca="1" si="15"/>
        <v>4.3908116230411933E-5</v>
      </c>
      <c r="N92" s="44"/>
      <c r="O92" s="44"/>
      <c r="P92" s="7"/>
      <c r="Q92" s="28">
        <f t="shared" ca="1" si="16"/>
        <v>-2038.3872478230176</v>
      </c>
      <c r="R92" s="27">
        <f t="shared" ca="1" si="17"/>
        <v>-3268.8462267360128</v>
      </c>
      <c r="S92" s="7"/>
      <c r="T92" s="28">
        <f t="shared" ca="1" si="18"/>
        <v>0.52568219219873691</v>
      </c>
      <c r="U92" s="27">
        <f t="shared" ca="1" si="19"/>
        <v>-0.84970852588284074</v>
      </c>
      <c r="V92" s="7"/>
      <c r="W92" s="28">
        <f t="shared" ca="1" si="20"/>
        <v>0.53201212628615013</v>
      </c>
      <c r="X92" s="27">
        <f t="shared" ca="1" si="24"/>
        <v>320.39062518432002</v>
      </c>
      <c r="Y92" s="7"/>
      <c r="Z92" s="28">
        <f t="shared" si="23"/>
        <v>320.40899999999999</v>
      </c>
      <c r="AA92" s="27">
        <f t="shared" si="21"/>
        <v>5.592192003022511</v>
      </c>
      <c r="AB92" s="7"/>
      <c r="AC92" s="28">
        <f t="shared" ca="1" si="13"/>
        <v>-1.8374815679976564E-2</v>
      </c>
      <c r="AD92" s="27"/>
      <c r="AE92" s="7"/>
    </row>
    <row r="93" spans="1:31" s="26" customFormat="1" x14ac:dyDescent="0.25">
      <c r="A93" s="26">
        <v>8</v>
      </c>
      <c r="B93" s="26">
        <v>-627</v>
      </c>
      <c r="C93" s="26">
        <v>12022</v>
      </c>
      <c r="D93" s="26">
        <v>11708</v>
      </c>
      <c r="E93" s="26">
        <v>14417</v>
      </c>
      <c r="F93" s="26">
        <v>14718</v>
      </c>
      <c r="G93" s="27"/>
      <c r="H93" s="7"/>
      <c r="I93" s="28">
        <f t="shared" si="14"/>
        <v>-2395</v>
      </c>
      <c r="J93" s="27">
        <f t="shared" si="14"/>
        <v>-3010</v>
      </c>
      <c r="K93" s="7"/>
      <c r="L93" s="171">
        <f t="shared" si="22"/>
        <v>0.61887462331572518</v>
      </c>
      <c r="M93" s="27">
        <f t="shared" ca="1" si="15"/>
        <v>3.9832744928769779E-5</v>
      </c>
      <c r="N93" s="44"/>
      <c r="O93" s="44"/>
      <c r="P93" s="7"/>
      <c r="Q93" s="28">
        <f t="shared" ca="1" si="16"/>
        <v>-2352.3872478230178</v>
      </c>
      <c r="R93" s="27">
        <f t="shared" ca="1" si="17"/>
        <v>-3046.8462267360128</v>
      </c>
      <c r="S93" s="7"/>
      <c r="T93" s="28">
        <f t="shared" ca="1" si="18"/>
        <v>0.60666003805540181</v>
      </c>
      <c r="U93" s="27">
        <f t="shared" ca="1" si="19"/>
        <v>-0.79200153091833747</v>
      </c>
      <c r="V93" s="7"/>
      <c r="W93" s="28">
        <f t="shared" ca="1" si="20"/>
        <v>0.61256330452099061</v>
      </c>
      <c r="X93" s="27">
        <f t="shared" ca="1" si="24"/>
        <v>314.72207977183325</v>
      </c>
      <c r="Y93" s="7"/>
      <c r="Z93" s="28">
        <f t="shared" si="23"/>
        <v>314.76600000000002</v>
      </c>
      <c r="AA93" s="27">
        <f t="shared" si="21"/>
        <v>5.4937030733324717</v>
      </c>
      <c r="AB93" s="7"/>
      <c r="AC93" s="28">
        <f t="shared" ca="1" si="13"/>
        <v>-4.3920228166768993E-2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11877</v>
      </c>
      <c r="D94" s="26">
        <v>11831</v>
      </c>
      <c r="E94" s="26">
        <v>14561</v>
      </c>
      <c r="F94" s="26">
        <v>14596</v>
      </c>
      <c r="G94" s="27"/>
      <c r="H94" s="7"/>
      <c r="I94" s="28">
        <f t="shared" si="14"/>
        <v>-2684</v>
      </c>
      <c r="J94" s="27">
        <f t="shared" si="14"/>
        <v>-2765</v>
      </c>
      <c r="K94" s="7"/>
      <c r="L94" s="171">
        <f t="shared" si="22"/>
        <v>0.69322574372719337</v>
      </c>
      <c r="M94" s="27">
        <f t="shared" ca="1" si="15"/>
        <v>4.3601666440263223E-5</v>
      </c>
      <c r="N94" s="44"/>
      <c r="O94" s="44"/>
      <c r="P94" s="7"/>
      <c r="Q94" s="28">
        <f t="shared" ca="1" si="16"/>
        <v>-2641.3872478230178</v>
      </c>
      <c r="R94" s="27">
        <f t="shared" ca="1" si="17"/>
        <v>-2801.8462267360128</v>
      </c>
      <c r="S94" s="7"/>
      <c r="T94" s="28">
        <f t="shared" ca="1" si="18"/>
        <v>0.68119060319099445</v>
      </c>
      <c r="U94" s="27">
        <f t="shared" ca="1" si="19"/>
        <v>-0.72831588332237662</v>
      </c>
      <c r="V94" s="7"/>
      <c r="W94" s="28">
        <f t="shared" ca="1" si="20"/>
        <v>0.686622587933161</v>
      </c>
      <c r="X94" s="27">
        <f t="shared" ca="1" si="24"/>
        <v>309.12959165320547</v>
      </c>
      <c r="Y94" s="7"/>
      <c r="Z94" s="28">
        <f t="shared" si="23"/>
        <v>309.11400000000003</v>
      </c>
      <c r="AA94" s="27">
        <f t="shared" si="21"/>
        <v>5.3950570640097526</v>
      </c>
      <c r="AB94" s="7"/>
      <c r="AC94" s="28">
        <f t="shared" ca="1" si="13"/>
        <v>1.5591653205433431E-2</v>
      </c>
      <c r="AD94" s="27"/>
      <c r="AE94" s="7"/>
    </row>
    <row r="95" spans="1:31" s="26" customFormat="1" x14ac:dyDescent="0.25">
      <c r="A95" s="26">
        <v>10</v>
      </c>
      <c r="B95" s="26">
        <v>-606</v>
      </c>
      <c r="C95" s="26">
        <v>11742</v>
      </c>
      <c r="D95" s="26">
        <v>11958</v>
      </c>
      <c r="E95" s="26">
        <v>14685</v>
      </c>
      <c r="F95" s="26">
        <v>14455</v>
      </c>
      <c r="G95" s="27"/>
      <c r="H95" s="7"/>
      <c r="I95" s="28">
        <f t="shared" si="14"/>
        <v>-2943</v>
      </c>
      <c r="J95" s="27">
        <f t="shared" si="14"/>
        <v>-2497</v>
      </c>
      <c r="K95" s="7"/>
      <c r="L95" s="171">
        <f t="shared" si="22"/>
        <v>0.75858940197569236</v>
      </c>
      <c r="M95" s="27">
        <f t="shared" ca="1" si="15"/>
        <v>3.2363779049102052E-5</v>
      </c>
      <c r="N95" s="44"/>
      <c r="O95" s="44"/>
      <c r="P95" s="7"/>
      <c r="Q95" s="28">
        <f t="shared" ca="1" si="16"/>
        <v>-2900.3872478230178</v>
      </c>
      <c r="R95" s="27">
        <f t="shared" ca="1" si="17"/>
        <v>-2533.8462267360128</v>
      </c>
      <c r="S95" s="7"/>
      <c r="T95" s="28">
        <f t="shared" ca="1" si="18"/>
        <v>0.74798443146130078</v>
      </c>
      <c r="U95" s="27">
        <f t="shared" ca="1" si="19"/>
        <v>-0.6586515830949583</v>
      </c>
      <c r="V95" s="7"/>
      <c r="W95" s="28">
        <f t="shared" ca="1" si="20"/>
        <v>0.75290048476333093</v>
      </c>
      <c r="X95" s="27">
        <f t="shared" ca="1" si="24"/>
        <v>303.62182171952782</v>
      </c>
      <c r="Y95" s="7"/>
      <c r="Z95" s="28">
        <f t="shared" si="23"/>
        <v>303.66000000000003</v>
      </c>
      <c r="AA95" s="27">
        <f t="shared" si="21"/>
        <v>5.2998668066059809</v>
      </c>
      <c r="AB95" s="7"/>
      <c r="AC95" s="28">
        <f t="shared" ca="1" si="13"/>
        <v>-3.8178280472209281E-2</v>
      </c>
      <c r="AD95" s="27"/>
      <c r="AE95" s="7"/>
    </row>
    <row r="96" spans="1:31" s="26" customFormat="1" x14ac:dyDescent="0.25">
      <c r="A96" s="26">
        <v>11</v>
      </c>
      <c r="B96" s="26">
        <v>-610</v>
      </c>
      <c r="C96" s="26">
        <v>11626</v>
      </c>
      <c r="D96" s="26">
        <v>12107</v>
      </c>
      <c r="E96" s="26">
        <v>14804</v>
      </c>
      <c r="F96" s="26">
        <v>14316</v>
      </c>
      <c r="G96" s="27"/>
      <c r="H96" s="7"/>
      <c r="I96" s="28">
        <f t="shared" si="14"/>
        <v>-3178</v>
      </c>
      <c r="J96" s="27">
        <f t="shared" si="14"/>
        <v>-2209</v>
      </c>
      <c r="K96" s="7"/>
      <c r="L96" s="171">
        <f t="shared" si="22"/>
        <v>0.81744660556384496</v>
      </c>
      <c r="M96" s="27">
        <f t="shared" ca="1" si="15"/>
        <v>2.0217832724435356E-5</v>
      </c>
      <c r="N96" s="44"/>
      <c r="O96" s="44"/>
      <c r="P96" s="7"/>
      <c r="Q96" s="28">
        <f t="shared" ca="1" si="16"/>
        <v>-3135.3872478230178</v>
      </c>
      <c r="R96" s="27">
        <f t="shared" ca="1" si="17"/>
        <v>-2245.8462267360128</v>
      </c>
      <c r="S96" s="7"/>
      <c r="T96" s="28">
        <f t="shared" ca="1" si="18"/>
        <v>0.80858887023937787</v>
      </c>
      <c r="U96" s="27">
        <f t="shared" ca="1" si="19"/>
        <v>-0.58378845449235939</v>
      </c>
      <c r="V96" s="7"/>
      <c r="W96" s="28">
        <f t="shared" ca="1" si="20"/>
        <v>0.81295018112609052</v>
      </c>
      <c r="X96" s="27">
        <f t="shared" ca="1" si="24"/>
        <v>298.12431617236984</v>
      </c>
      <c r="Y96" s="7"/>
      <c r="Z96" s="28">
        <f t="shared" si="23"/>
        <v>298.17</v>
      </c>
      <c r="AA96" s="27">
        <f t="shared" si="21"/>
        <v>5.2040482306714928</v>
      </c>
      <c r="AB96" s="7"/>
      <c r="AC96" s="28">
        <f t="shared" ca="1" si="13"/>
        <v>-4.5683827630170981E-2</v>
      </c>
      <c r="AD96" s="27"/>
      <c r="AE96" s="7"/>
    </row>
    <row r="97" spans="1:31" s="26" customFormat="1" x14ac:dyDescent="0.25">
      <c r="A97" s="26">
        <v>12</v>
      </c>
      <c r="B97" s="26">
        <v>-638</v>
      </c>
      <c r="C97" s="26">
        <v>11513</v>
      </c>
      <c r="D97" s="26">
        <v>12258</v>
      </c>
      <c r="E97" s="26">
        <v>14898</v>
      </c>
      <c r="F97" s="26">
        <v>14141</v>
      </c>
      <c r="G97" s="27"/>
      <c r="H97" s="7"/>
      <c r="I97" s="28">
        <f t="shared" si="14"/>
        <v>-3385</v>
      </c>
      <c r="J97" s="27">
        <f t="shared" si="14"/>
        <v>-1883</v>
      </c>
      <c r="K97" s="7"/>
      <c r="L97" s="171">
        <f t="shared" si="22"/>
        <v>0.87097380626736676</v>
      </c>
      <c r="M97" s="27">
        <f t="shared" ca="1" si="15"/>
        <v>2.7757078275331358E-5</v>
      </c>
      <c r="N97" s="44"/>
      <c r="O97" s="44"/>
      <c r="P97" s="7"/>
      <c r="Q97" s="28">
        <f t="shared" ca="1" si="16"/>
        <v>-3342.3872478230178</v>
      </c>
      <c r="R97" s="27">
        <f t="shared" ca="1" si="17"/>
        <v>-1919.8462267360126</v>
      </c>
      <c r="S97" s="7"/>
      <c r="T97" s="28">
        <f t="shared" ca="1" si="18"/>
        <v>0.86197235460985433</v>
      </c>
      <c r="U97" s="27">
        <f t="shared" ca="1" si="19"/>
        <v>-0.49904755197691758</v>
      </c>
      <c r="V97" s="7"/>
      <c r="W97" s="28">
        <f t="shared" ca="1" si="20"/>
        <v>0.8657053075936143</v>
      </c>
      <c r="X97" s="27">
        <f t="shared" ca="1" si="24"/>
        <v>292.40365478302988</v>
      </c>
      <c r="Y97" s="7"/>
      <c r="Z97" s="28">
        <f t="shared" si="23"/>
        <v>292.428</v>
      </c>
      <c r="AA97" s="27">
        <f t="shared" si="21"/>
        <v>5.1038314250219781</v>
      </c>
      <c r="AB97" s="7"/>
      <c r="AC97" s="28">
        <f t="shared" ca="1" si="13"/>
        <v>-2.4345216970118599E-2</v>
      </c>
      <c r="AD97" s="27"/>
      <c r="AE97" s="7"/>
    </row>
    <row r="98" spans="1:31" s="26" customFormat="1" x14ac:dyDescent="0.25">
      <c r="A98" s="26">
        <v>13</v>
      </c>
      <c r="B98" s="26">
        <v>-632</v>
      </c>
      <c r="C98" s="26">
        <v>11430</v>
      </c>
      <c r="D98" s="26">
        <v>12437</v>
      </c>
      <c r="E98" s="26">
        <v>14999</v>
      </c>
      <c r="F98" s="26">
        <v>13981</v>
      </c>
      <c r="G98" s="27"/>
      <c r="H98" s="7"/>
      <c r="I98" s="28">
        <f t="shared" si="14"/>
        <v>-3569</v>
      </c>
      <c r="J98" s="27">
        <f t="shared" si="14"/>
        <v>-1544</v>
      </c>
      <c r="K98" s="7"/>
      <c r="L98" s="171">
        <f t="shared" si="22"/>
        <v>0.91538175773599462</v>
      </c>
      <c r="M98" s="27">
        <f t="shared" ca="1" si="15"/>
        <v>8.2834698703282436E-6</v>
      </c>
      <c r="N98" s="44"/>
      <c r="O98" s="44"/>
      <c r="P98" s="7"/>
      <c r="Q98" s="28">
        <f t="shared" ca="1" si="16"/>
        <v>-3526.3872478230178</v>
      </c>
      <c r="R98" s="27">
        <f t="shared" ca="1" si="17"/>
        <v>-1580.8462267360126</v>
      </c>
      <c r="S98" s="7"/>
      <c r="T98" s="28">
        <f t="shared" ca="1" si="18"/>
        <v>0.90942434071694445</v>
      </c>
      <c r="U98" s="27">
        <f t="shared" ca="1" si="19"/>
        <v>-0.41092741101760855</v>
      </c>
      <c r="V98" s="7"/>
      <c r="W98" s="28">
        <f t="shared" ca="1" si="20"/>
        <v>0.91250365595351224</v>
      </c>
      <c r="X98" s="27">
        <f t="shared" ca="1" si="24"/>
        <v>286.68522165316517</v>
      </c>
      <c r="Y98" s="7"/>
      <c r="Z98" s="28">
        <f t="shared" si="23"/>
        <v>286.74</v>
      </c>
      <c r="AA98" s="27">
        <f t="shared" si="21"/>
        <v>5.00455709716854</v>
      </c>
      <c r="AB98" s="7"/>
      <c r="AC98" s="28">
        <f t="shared" ca="1" si="13"/>
        <v>-5.4778346834837066E-2</v>
      </c>
      <c r="AD98" s="27"/>
      <c r="AE98" s="7"/>
    </row>
    <row r="99" spans="1:31" s="26" customFormat="1" x14ac:dyDescent="0.25">
      <c r="A99" s="26">
        <v>14</v>
      </c>
      <c r="B99" s="26">
        <v>-638</v>
      </c>
      <c r="C99" s="26">
        <v>11367</v>
      </c>
      <c r="D99" s="26">
        <v>12629</v>
      </c>
      <c r="E99" s="26">
        <v>15080</v>
      </c>
      <c r="F99" s="26">
        <v>13812</v>
      </c>
      <c r="G99" s="27"/>
      <c r="H99" s="7"/>
      <c r="I99" s="28">
        <f t="shared" si="14"/>
        <v>-3713</v>
      </c>
      <c r="J99" s="27">
        <f t="shared" si="14"/>
        <v>-1183</v>
      </c>
      <c r="K99" s="7"/>
      <c r="L99" s="171">
        <f t="shared" si="22"/>
        <v>0.95106730244372761</v>
      </c>
      <c r="M99" s="27">
        <f t="shared" ca="1" si="15"/>
        <v>4.5102555739688324E-6</v>
      </c>
      <c r="N99" s="44"/>
      <c r="O99" s="44"/>
      <c r="P99" s="7"/>
      <c r="Q99" s="28">
        <f t="shared" ca="1" si="16"/>
        <v>-3670.3872478230178</v>
      </c>
      <c r="R99" s="27">
        <f t="shared" ca="1" si="17"/>
        <v>-1219.8462267360126</v>
      </c>
      <c r="S99" s="7"/>
      <c r="T99" s="28">
        <f t="shared" ca="1" si="18"/>
        <v>0.94656067767031937</v>
      </c>
      <c r="U99" s="27">
        <f t="shared" ca="1" si="19"/>
        <v>-0.31708855884560094</v>
      </c>
      <c r="V99" s="7"/>
      <c r="W99" s="28">
        <f t="shared" ca="1" si="20"/>
        <v>0.94894356621387965</v>
      </c>
      <c r="X99" s="27">
        <f t="shared" ca="1" si="24"/>
        <v>280.9187736871022</v>
      </c>
      <c r="Y99" s="7"/>
      <c r="Z99" s="28">
        <f t="shared" si="23"/>
        <v>280.99799999999999</v>
      </c>
      <c r="AA99" s="27">
        <f t="shared" si="21"/>
        <v>4.9043402915190253</v>
      </c>
      <c r="AB99" s="7"/>
      <c r="AC99" s="28">
        <f t="shared" ca="1" si="13"/>
        <v>-7.9226312897787921E-2</v>
      </c>
      <c r="AD99" s="27"/>
      <c r="AE99" s="7"/>
    </row>
    <row r="100" spans="1:31" s="26" customFormat="1" x14ac:dyDescent="0.25">
      <c r="A100" s="26">
        <v>15</v>
      </c>
      <c r="B100" s="26">
        <v>-636</v>
      </c>
      <c r="C100" s="26">
        <v>11311</v>
      </c>
      <c r="D100" s="26">
        <v>12804</v>
      </c>
      <c r="E100" s="26">
        <v>15128</v>
      </c>
      <c r="F100" s="26">
        <v>13621</v>
      </c>
      <c r="G100" s="27"/>
      <c r="H100" s="7"/>
      <c r="I100" s="28">
        <f t="shared" si="14"/>
        <v>-3817</v>
      </c>
      <c r="J100" s="27">
        <f t="shared" si="14"/>
        <v>-817</v>
      </c>
      <c r="K100" s="7"/>
      <c r="L100" s="171">
        <f t="shared" si="22"/>
        <v>0.97714214395749277</v>
      </c>
      <c r="M100" s="27">
        <f t="shared" ca="1" si="15"/>
        <v>4.3441462652762226E-6</v>
      </c>
      <c r="N100" s="44"/>
      <c r="O100" s="44"/>
      <c r="P100" s="7"/>
      <c r="Q100" s="28">
        <f t="shared" ca="1" si="16"/>
        <v>-3774.3872478230178</v>
      </c>
      <c r="R100" s="27">
        <f t="shared" ca="1" si="17"/>
        <v>-853.84622673601268</v>
      </c>
      <c r="S100" s="7"/>
      <c r="T100" s="28">
        <f t="shared" ca="1" si="18"/>
        <v>0.973381365469979</v>
      </c>
      <c r="U100" s="27">
        <f t="shared" ca="1" si="19"/>
        <v>-0.22194999957979825</v>
      </c>
      <c r="V100" s="7"/>
      <c r="W100" s="28">
        <f t="shared" ca="1" si="20"/>
        <v>0.97505788239394653</v>
      </c>
      <c r="X100" s="27">
        <f t="shared" ca="1" si="24"/>
        <v>275.26536733198395</v>
      </c>
      <c r="Y100" s="7"/>
      <c r="Z100" s="28">
        <f t="shared" si="23"/>
        <v>275.274</v>
      </c>
      <c r="AA100" s="27">
        <f t="shared" si="21"/>
        <v>4.8044376451348709</v>
      </c>
      <c r="AB100" s="7"/>
      <c r="AC100" s="28">
        <f t="shared" ca="1" si="13"/>
        <v>-8.6326680160482283E-3</v>
      </c>
      <c r="AD100" s="27"/>
      <c r="AE100" s="7"/>
    </row>
    <row r="101" spans="1:31" s="26" customFormat="1" x14ac:dyDescent="0.25">
      <c r="A101" s="26">
        <v>16</v>
      </c>
      <c r="B101" s="26">
        <v>-626</v>
      </c>
      <c r="C101" s="26">
        <v>11268</v>
      </c>
      <c r="D101" s="26">
        <v>12984</v>
      </c>
      <c r="E101" s="26">
        <v>15152</v>
      </c>
      <c r="F101" s="26">
        <v>13431</v>
      </c>
      <c r="G101" s="27"/>
      <c r="H101" s="7"/>
      <c r="I101" s="28">
        <f t="shared" si="14"/>
        <v>-3884</v>
      </c>
      <c r="J101" s="27">
        <f t="shared" si="14"/>
        <v>-447</v>
      </c>
      <c r="K101" s="7"/>
      <c r="L101" s="171">
        <f t="shared" si="22"/>
        <v>0.99329228225964694</v>
      </c>
      <c r="M101" s="27">
        <f t="shared" ca="1" si="15"/>
        <v>2.7890693713142912E-6</v>
      </c>
      <c r="N101" s="44"/>
      <c r="O101" s="44"/>
      <c r="P101" s="7"/>
      <c r="Q101" s="28">
        <f t="shared" ca="1" si="16"/>
        <v>-3841.3872478230178</v>
      </c>
      <c r="R101" s="27">
        <f t="shared" ca="1" si="17"/>
        <v>-483.84622673601268</v>
      </c>
      <c r="S101" s="7"/>
      <c r="T101" s="28">
        <f t="shared" ca="1" si="18"/>
        <v>0.99066007780245213</v>
      </c>
      <c r="U101" s="27">
        <f t="shared" ca="1" si="19"/>
        <v>-0.12577167463895944</v>
      </c>
      <c r="V101" s="7"/>
      <c r="W101" s="28">
        <f t="shared" ca="1" si="20"/>
        <v>0.99162223155044249</v>
      </c>
      <c r="X101" s="27">
        <f t="shared" ca="1" si="24"/>
        <v>269.67024504691972</v>
      </c>
      <c r="Y101" s="7"/>
      <c r="Z101" s="28">
        <f t="shared" si="23"/>
        <v>269.64</v>
      </c>
      <c r="AA101" s="27">
        <f t="shared" si="21"/>
        <v>4.7061057950775096</v>
      </c>
      <c r="AB101" s="7"/>
      <c r="AC101" s="28">
        <f t="shared" ca="1" si="13"/>
        <v>3.0245046919731067E-2</v>
      </c>
      <c r="AD101" s="27"/>
      <c r="AE101" s="7"/>
    </row>
    <row r="102" spans="1:31" s="26" customFormat="1" x14ac:dyDescent="0.25">
      <c r="A102" s="26">
        <v>17</v>
      </c>
      <c r="B102" s="26">
        <v>-617</v>
      </c>
      <c r="C102" s="26">
        <v>11246</v>
      </c>
      <c r="D102" s="26">
        <v>13165</v>
      </c>
      <c r="E102" s="26">
        <v>15167</v>
      </c>
      <c r="F102" s="26">
        <v>13245</v>
      </c>
      <c r="G102" s="27"/>
      <c r="H102" s="7"/>
      <c r="I102" s="28">
        <f t="shared" si="14"/>
        <v>-3921</v>
      </c>
      <c r="J102" s="27">
        <f t="shared" si="14"/>
        <v>-80</v>
      </c>
      <c r="K102" s="7"/>
      <c r="L102" s="171">
        <f t="shared" si="22"/>
        <v>0.99982004214769049</v>
      </c>
      <c r="M102" s="27">
        <f t="shared" ca="1" si="15"/>
        <v>4.0371283591659237E-7</v>
      </c>
      <c r="N102" s="44"/>
      <c r="O102" s="44"/>
      <c r="P102" s="7"/>
      <c r="Q102" s="28">
        <f t="shared" ca="1" si="16"/>
        <v>-3878.3872478230178</v>
      </c>
      <c r="R102" s="27">
        <f t="shared" ca="1" si="17"/>
        <v>-116.84622673601265</v>
      </c>
      <c r="S102" s="7"/>
      <c r="T102" s="28">
        <f t="shared" ca="1" si="18"/>
        <v>1.0002020532696387</v>
      </c>
      <c r="U102" s="27">
        <f t="shared" ca="1" si="19"/>
        <v>-3.037317395439771E-2</v>
      </c>
      <c r="V102" s="7"/>
      <c r="W102" s="28">
        <f t="shared" ca="1" si="20"/>
        <v>1.0004554261543483</v>
      </c>
      <c r="X102" s="27">
        <f t="shared" ca="1" si="24"/>
        <v>264.1807018691004</v>
      </c>
      <c r="Y102" s="7"/>
      <c r="Z102" s="28">
        <f t="shared" si="23"/>
        <v>264.08699999999999</v>
      </c>
      <c r="AA102" s="27">
        <f t="shared" si="21"/>
        <v>4.6091876617142642</v>
      </c>
      <c r="AB102" s="7"/>
      <c r="AC102" s="28">
        <f t="shared" ca="1" si="13"/>
        <v>9.3701869100414115E-2</v>
      </c>
      <c r="AD102" s="27"/>
      <c r="AE102" s="7"/>
    </row>
    <row r="103" spans="1:31" s="26" customFormat="1" x14ac:dyDescent="0.25">
      <c r="A103" s="26">
        <v>18</v>
      </c>
      <c r="B103" s="26">
        <v>-615</v>
      </c>
      <c r="C103" s="26">
        <v>11258</v>
      </c>
      <c r="D103" s="26">
        <v>13356</v>
      </c>
      <c r="E103" s="26">
        <v>15175</v>
      </c>
      <c r="F103" s="26">
        <v>13062</v>
      </c>
      <c r="G103" s="27"/>
      <c r="H103" s="7"/>
      <c r="I103" s="28">
        <f t="shared" si="14"/>
        <v>-3917</v>
      </c>
      <c r="J103" s="27">
        <f t="shared" si="14"/>
        <v>294</v>
      </c>
      <c r="K103" s="7"/>
      <c r="L103" s="171">
        <f t="shared" si="22"/>
        <v>0.99698813036672951</v>
      </c>
      <c r="M103" s="27">
        <f t="shared" ca="1" si="15"/>
        <v>2.9348279549540384E-6</v>
      </c>
      <c r="N103" s="44"/>
      <c r="O103" s="44"/>
      <c r="P103" s="7"/>
      <c r="Q103" s="28">
        <f t="shared" ca="1" si="16"/>
        <v>-3874.3872478230178</v>
      </c>
      <c r="R103" s="27">
        <f t="shared" ca="1" si="17"/>
        <v>257.15377326398732</v>
      </c>
      <c r="S103" s="7"/>
      <c r="T103" s="28">
        <f t="shared" ca="1" si="18"/>
        <v>0.99917048835426714</v>
      </c>
      <c r="U103" s="27">
        <f t="shared" ca="1" si="19"/>
        <v>6.6844916661477183E-2</v>
      </c>
      <c r="V103" s="7"/>
      <c r="W103" s="28">
        <f t="shared" ca="1" si="20"/>
        <v>0.99870126432382511</v>
      </c>
      <c r="X103" s="27">
        <f t="shared" ca="1" si="24"/>
        <v>258.61257265809206</v>
      </c>
      <c r="Y103" s="7"/>
      <c r="Z103" s="28">
        <f t="shared" si="23"/>
        <v>258.55199999999996</v>
      </c>
      <c r="AA103" s="27">
        <f t="shared" si="21"/>
        <v>4.5125836876163783</v>
      </c>
      <c r="AB103" s="7"/>
      <c r="AC103" s="28">
        <f t="shared" ca="1" si="13"/>
        <v>6.0572658092098663E-2</v>
      </c>
      <c r="AD103" s="27"/>
      <c r="AE103" s="7"/>
    </row>
    <row r="104" spans="1:31" s="26" customFormat="1" x14ac:dyDescent="0.25">
      <c r="A104" s="26">
        <v>19</v>
      </c>
      <c r="B104" s="26">
        <v>-616</v>
      </c>
      <c r="C104" s="26">
        <v>11275</v>
      </c>
      <c r="D104" s="26">
        <v>13543</v>
      </c>
      <c r="E104" s="26">
        <v>15149</v>
      </c>
      <c r="F104" s="26">
        <v>12877</v>
      </c>
      <c r="G104" s="27"/>
      <c r="H104" s="7"/>
      <c r="I104" s="28">
        <f t="shared" si="14"/>
        <v>-3874</v>
      </c>
      <c r="J104" s="27">
        <f t="shared" si="14"/>
        <v>666</v>
      </c>
      <c r="K104" s="7"/>
      <c r="L104" s="171">
        <f t="shared" si="22"/>
        <v>0.98483198927198501</v>
      </c>
      <c r="M104" s="27">
        <f t="shared" ca="1" si="15"/>
        <v>4.2474798697231698E-6</v>
      </c>
      <c r="N104" s="44"/>
      <c r="O104" s="44"/>
      <c r="P104" s="7"/>
      <c r="Q104" s="28">
        <f t="shared" ca="1" si="16"/>
        <v>-3831.3872478230178</v>
      </c>
      <c r="R104" s="27">
        <f t="shared" ca="1" si="17"/>
        <v>629.15377326398732</v>
      </c>
      <c r="S104" s="7"/>
      <c r="T104" s="28">
        <f t="shared" ca="1" si="18"/>
        <v>0.98808116551402325</v>
      </c>
      <c r="U104" s="27">
        <f t="shared" ca="1" si="19"/>
        <v>0.16354312443983404</v>
      </c>
      <c r="V104" s="7"/>
      <c r="W104" s="28">
        <f t="shared" ca="1" si="20"/>
        <v>0.98689293077278584</v>
      </c>
      <c r="X104" s="27">
        <f t="shared" ca="1" si="24"/>
        <v>253.03250309030773</v>
      </c>
      <c r="Y104" s="7"/>
      <c r="Z104" s="28">
        <f t="shared" si="23"/>
        <v>253.00799999999995</v>
      </c>
      <c r="AA104" s="27">
        <f t="shared" si="21"/>
        <v>4.4158226338858118</v>
      </c>
      <c r="AB104" s="7"/>
      <c r="AC104" s="28">
        <f t="shared" ca="1" si="13"/>
        <v>2.4503090307774755E-2</v>
      </c>
      <c r="AD104" s="27"/>
      <c r="AE104" s="7"/>
    </row>
    <row r="105" spans="1:31" s="26" customFormat="1" x14ac:dyDescent="0.25">
      <c r="A105" s="26">
        <v>20</v>
      </c>
      <c r="B105" s="26">
        <v>-632</v>
      </c>
      <c r="C105" s="26">
        <v>11314</v>
      </c>
      <c r="D105" s="26">
        <v>13723</v>
      </c>
      <c r="E105" s="26">
        <v>15110</v>
      </c>
      <c r="F105" s="26">
        <v>12689</v>
      </c>
      <c r="G105" s="27"/>
      <c r="H105" s="7"/>
      <c r="I105" s="28">
        <f t="shared" si="14"/>
        <v>-3796</v>
      </c>
      <c r="J105" s="27">
        <f t="shared" si="14"/>
        <v>1034</v>
      </c>
      <c r="K105" s="7"/>
      <c r="L105" s="171">
        <f t="shared" si="22"/>
        <v>0.96278614514881866</v>
      </c>
      <c r="M105" s="27">
        <f t="shared" ca="1" si="15"/>
        <v>1.0756679788396684E-5</v>
      </c>
      <c r="N105" s="44"/>
      <c r="O105" s="44"/>
      <c r="P105" s="7"/>
      <c r="Q105" s="28">
        <f t="shared" ca="1" si="16"/>
        <v>-3753.3872478230178</v>
      </c>
      <c r="R105" s="27">
        <f t="shared" ca="1" si="17"/>
        <v>997.15377326398732</v>
      </c>
      <c r="S105" s="7"/>
      <c r="T105" s="28">
        <f t="shared" ca="1" si="18"/>
        <v>0.96796564966427856</v>
      </c>
      <c r="U105" s="27">
        <f t="shared" ca="1" si="19"/>
        <v>0.25920156654315479</v>
      </c>
      <c r="V105" s="7"/>
      <c r="W105" s="28">
        <f t="shared" ca="1" si="20"/>
        <v>0.96606588291095707</v>
      </c>
      <c r="X105" s="27">
        <f t="shared" ca="1" si="24"/>
        <v>247.42268484848603</v>
      </c>
      <c r="Y105" s="7"/>
      <c r="Z105" s="28">
        <f t="shared" si="23"/>
        <v>247.31999999999996</v>
      </c>
      <c r="AA105" s="27">
        <f t="shared" si="21"/>
        <v>4.3165483060323755</v>
      </c>
      <c r="AB105" s="7"/>
      <c r="AC105" s="28">
        <f t="shared" ca="1" si="13"/>
        <v>0.10268484848606363</v>
      </c>
      <c r="AD105" s="27"/>
      <c r="AE105" s="7"/>
    </row>
    <row r="106" spans="1:31" s="26" customFormat="1" x14ac:dyDescent="0.25">
      <c r="A106" s="26">
        <v>21</v>
      </c>
      <c r="B106" s="26">
        <v>-625</v>
      </c>
      <c r="C106" s="26">
        <v>11374</v>
      </c>
      <c r="D106" s="26">
        <v>13910</v>
      </c>
      <c r="E106" s="26">
        <v>15058</v>
      </c>
      <c r="F106" s="26">
        <v>12514</v>
      </c>
      <c r="G106" s="27"/>
      <c r="H106" s="7"/>
      <c r="I106" s="28">
        <f t="shared" si="14"/>
        <v>-3684</v>
      </c>
      <c r="J106" s="27">
        <f t="shared" si="14"/>
        <v>1396</v>
      </c>
      <c r="K106" s="7"/>
      <c r="L106" s="171">
        <f t="shared" si="22"/>
        <v>0.93165952438805333</v>
      </c>
      <c r="M106" s="27">
        <f t="shared" ca="1" si="15"/>
        <v>2.325514347403906E-5</v>
      </c>
      <c r="N106" s="44"/>
      <c r="O106" s="44"/>
      <c r="P106" s="7"/>
      <c r="Q106" s="28">
        <f t="shared" ca="1" si="16"/>
        <v>-3641.3872478230178</v>
      </c>
      <c r="R106" s="27">
        <f t="shared" ca="1" si="17"/>
        <v>1359.1537732639874</v>
      </c>
      <c r="S106" s="7"/>
      <c r="T106" s="28">
        <f t="shared" ca="1" si="18"/>
        <v>0.93908183203387585</v>
      </c>
      <c r="U106" s="27">
        <f t="shared" ca="1" si="19"/>
        <v>0.35330036013392146</v>
      </c>
      <c r="V106" s="7"/>
      <c r="W106" s="28">
        <f t="shared" ca="1" si="20"/>
        <v>0.93648188309246749</v>
      </c>
      <c r="X106" s="27">
        <f t="shared" ca="1" si="24"/>
        <v>241.77211694024822</v>
      </c>
      <c r="Y106" s="7"/>
      <c r="Z106" s="28">
        <f t="shared" si="23"/>
        <v>241.69499999999996</v>
      </c>
      <c r="AA106" s="27">
        <f t="shared" si="21"/>
        <v>4.2183735356076939</v>
      </c>
      <c r="AB106" s="7"/>
      <c r="AC106" s="28">
        <f t="shared" ca="1" si="13"/>
        <v>7.711694024825988E-2</v>
      </c>
      <c r="AD106" s="27"/>
      <c r="AE106" s="7"/>
    </row>
    <row r="107" spans="1:31" s="26" customFormat="1" x14ac:dyDescent="0.25">
      <c r="A107" s="26">
        <v>22</v>
      </c>
      <c r="B107" s="26">
        <v>-636</v>
      </c>
      <c r="C107" s="26">
        <v>11448</v>
      </c>
      <c r="D107" s="26">
        <v>14086</v>
      </c>
      <c r="E107" s="26">
        <v>14982</v>
      </c>
      <c r="F107" s="26">
        <v>12340</v>
      </c>
      <c r="G107" s="27"/>
      <c r="H107" s="7"/>
      <c r="I107" s="28">
        <f t="shared" si="14"/>
        <v>-3534</v>
      </c>
      <c r="J107" s="27">
        <f t="shared" si="14"/>
        <v>1746</v>
      </c>
      <c r="K107" s="7"/>
      <c r="L107" s="171">
        <f t="shared" si="22"/>
        <v>0.89077662482690401</v>
      </c>
      <c r="M107" s="27">
        <f t="shared" ca="1" si="15"/>
        <v>4.0250207071642252E-5</v>
      </c>
      <c r="N107" s="44"/>
      <c r="O107" s="44"/>
      <c r="P107" s="7"/>
      <c r="Q107" s="28">
        <f t="shared" ca="1" si="16"/>
        <v>-3491.3872478230178</v>
      </c>
      <c r="R107" s="27">
        <f t="shared" ca="1" si="17"/>
        <v>1709.1537732639874</v>
      </c>
      <c r="S107" s="7"/>
      <c r="T107" s="28">
        <f t="shared" ca="1" si="18"/>
        <v>0.90039814770744364</v>
      </c>
      <c r="U107" s="27">
        <f t="shared" ca="1" si="19"/>
        <v>0.44427985669957976</v>
      </c>
      <c r="V107" s="7"/>
      <c r="W107" s="28">
        <f t="shared" ca="1" si="20"/>
        <v>0.89712092991663939</v>
      </c>
      <c r="X107" s="27">
        <f t="shared" ca="1" si="24"/>
        <v>236.09584872029973</v>
      </c>
      <c r="Y107" s="7"/>
      <c r="Z107" s="28">
        <f t="shared" si="23"/>
        <v>235.97099999999998</v>
      </c>
      <c r="AA107" s="27">
        <f t="shared" si="21"/>
        <v>4.1184708892235387</v>
      </c>
      <c r="AB107" s="7"/>
      <c r="AC107" s="28">
        <f t="shared" ca="1" si="13"/>
        <v>0.12484872029975236</v>
      </c>
      <c r="AD107" s="27"/>
      <c r="AE107" s="7"/>
    </row>
    <row r="108" spans="1:31" s="26" customFormat="1" x14ac:dyDescent="0.25">
      <c r="A108" s="26">
        <v>23</v>
      </c>
      <c r="B108" s="26">
        <v>-633</v>
      </c>
      <c r="C108" s="26">
        <v>11549</v>
      </c>
      <c r="D108" s="26">
        <v>14257</v>
      </c>
      <c r="E108" s="26">
        <v>14897</v>
      </c>
      <c r="F108" s="26">
        <v>12178</v>
      </c>
      <c r="G108" s="27"/>
      <c r="H108" s="7"/>
      <c r="I108" s="28">
        <f t="shared" si="14"/>
        <v>-3348</v>
      </c>
      <c r="J108" s="27">
        <f t="shared" si="14"/>
        <v>2079</v>
      </c>
      <c r="K108" s="7"/>
      <c r="L108" s="171">
        <f t="shared" si="22"/>
        <v>0.84126554203023862</v>
      </c>
      <c r="M108" s="27">
        <f t="shared" ca="1" si="15"/>
        <v>5.2460151778984898E-5</v>
      </c>
      <c r="N108" s="44"/>
      <c r="O108" s="44"/>
      <c r="P108" s="7"/>
      <c r="Q108" s="28">
        <f t="shared" ca="1" si="16"/>
        <v>-3305.3872478230178</v>
      </c>
      <c r="R108" s="27">
        <f t="shared" ca="1" si="17"/>
        <v>2042.1537732639874</v>
      </c>
      <c r="S108" s="7"/>
      <c r="T108" s="28">
        <f t="shared" ca="1" si="18"/>
        <v>0.85243037914266773</v>
      </c>
      <c r="U108" s="27">
        <f t="shared" ca="1" si="19"/>
        <v>0.53084034914633471</v>
      </c>
      <c r="V108" s="7"/>
      <c r="W108" s="28">
        <f t="shared" ca="1" si="20"/>
        <v>0.84850848009286106</v>
      </c>
      <c r="X108" s="27">
        <f t="shared" ca="1" si="24"/>
        <v>230.41102363932873</v>
      </c>
      <c r="Y108" s="7"/>
      <c r="Z108" s="28">
        <f t="shared" si="23"/>
        <v>230.27399999999997</v>
      </c>
      <c r="AA108" s="27">
        <f t="shared" si="21"/>
        <v>4.0190394817374218</v>
      </c>
      <c r="AB108" s="7"/>
      <c r="AC108" s="28">
        <f t="shared" ca="1" si="13"/>
        <v>0.13702363932875983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11657</v>
      </c>
      <c r="D109" s="26">
        <v>14419</v>
      </c>
      <c r="E109" s="26">
        <v>14784</v>
      </c>
      <c r="F109" s="26">
        <v>12019</v>
      </c>
      <c r="G109" s="27"/>
      <c r="H109" s="7"/>
      <c r="I109" s="28">
        <f t="shared" si="14"/>
        <v>-3127</v>
      </c>
      <c r="J109" s="27">
        <f t="shared" si="14"/>
        <v>2400</v>
      </c>
      <c r="K109" s="7"/>
      <c r="L109" s="171">
        <f t="shared" si="22"/>
        <v>0.7836392489722882</v>
      </c>
      <c r="M109" s="27">
        <f t="shared" ca="1" si="15"/>
        <v>5.2613595839785144E-5</v>
      </c>
      <c r="N109" s="44"/>
      <c r="O109" s="44"/>
      <c r="P109" s="7"/>
      <c r="Q109" s="28">
        <f t="shared" ca="1" si="16"/>
        <v>-3084.3872478230178</v>
      </c>
      <c r="R109" s="27">
        <f t="shared" ca="1" si="17"/>
        <v>2363.1537732639872</v>
      </c>
      <c r="S109" s="7"/>
      <c r="T109" s="28">
        <f t="shared" ca="1" si="18"/>
        <v>0.7954364175683909</v>
      </c>
      <c r="U109" s="27">
        <f t="shared" ca="1" si="19"/>
        <v>0.61428154456798134</v>
      </c>
      <c r="V109" s="7"/>
      <c r="W109" s="28">
        <f t="shared" ca="1" si="20"/>
        <v>0.79089277196734276</v>
      </c>
      <c r="X109" s="27">
        <f t="shared" ca="1" si="24"/>
        <v>224.60550639599091</v>
      </c>
      <c r="Y109" s="7"/>
      <c r="Z109" s="28">
        <f t="shared" si="23"/>
        <v>224.59499999999997</v>
      </c>
      <c r="AA109" s="27">
        <f t="shared" si="21"/>
        <v>3.9199222335166644</v>
      </c>
      <c r="AB109" s="7"/>
      <c r="AC109" s="28">
        <f t="shared" ca="1" si="13"/>
        <v>1.0506395990944384E-2</v>
      </c>
      <c r="AD109" s="27"/>
      <c r="AE109" s="7"/>
    </row>
    <row r="110" spans="1:31" s="26" customFormat="1" x14ac:dyDescent="0.25">
      <c r="A110" s="26">
        <v>25</v>
      </c>
      <c r="B110" s="26">
        <v>-614</v>
      </c>
      <c r="C110" s="26">
        <v>11776</v>
      </c>
      <c r="D110" s="26">
        <v>14558</v>
      </c>
      <c r="E110" s="26">
        <v>14664</v>
      </c>
      <c r="F110" s="26">
        <v>11875</v>
      </c>
      <c r="G110" s="27"/>
      <c r="H110" s="7"/>
      <c r="I110" s="28">
        <f t="shared" si="14"/>
        <v>-2888</v>
      </c>
      <c r="J110" s="27">
        <f t="shared" si="14"/>
        <v>2683</v>
      </c>
      <c r="K110" s="7"/>
      <c r="L110" s="171">
        <f t="shared" si="22"/>
        <v>0.7201758397393031</v>
      </c>
      <c r="M110" s="27">
        <f t="shared" ca="1" si="15"/>
        <v>7.2803041091254437E-5</v>
      </c>
      <c r="N110" s="44"/>
      <c r="O110" s="44"/>
      <c r="P110" s="7"/>
      <c r="Q110" s="28">
        <f t="shared" ca="1" si="16"/>
        <v>-2845.3872478230178</v>
      </c>
      <c r="R110" s="27">
        <f t="shared" ca="1" si="17"/>
        <v>2646.1537732639872</v>
      </c>
      <c r="S110" s="7"/>
      <c r="T110" s="28">
        <f t="shared" ca="1" si="18"/>
        <v>0.73380041387494221</v>
      </c>
      <c r="U110" s="27">
        <f t="shared" ca="1" si="19"/>
        <v>0.68784496607678502</v>
      </c>
      <c r="V110" s="7"/>
      <c r="W110" s="28">
        <f t="shared" ca="1" si="20"/>
        <v>0.7287083095512189</v>
      </c>
      <c r="X110" s="27">
        <f t="shared" ca="1" si="24"/>
        <v>219.09412788406962</v>
      </c>
      <c r="Y110" s="7"/>
      <c r="Z110" s="28">
        <f t="shared" si="23"/>
        <v>219.06899999999996</v>
      </c>
      <c r="AA110" s="27">
        <f t="shared" si="21"/>
        <v>3.8234753390514573</v>
      </c>
      <c r="AB110" s="7"/>
      <c r="AC110" s="28">
        <f t="shared" ca="1" si="13"/>
        <v>2.5127884069661377E-2</v>
      </c>
      <c r="AD110" s="27"/>
      <c r="AE110" s="7"/>
    </row>
    <row r="111" spans="1:31" s="26" customFormat="1" x14ac:dyDescent="0.25">
      <c r="A111" s="26">
        <v>26</v>
      </c>
      <c r="B111" s="26">
        <v>-611</v>
      </c>
      <c r="C111" s="26">
        <v>11914</v>
      </c>
      <c r="D111" s="26">
        <v>14686</v>
      </c>
      <c r="E111" s="26">
        <v>14534</v>
      </c>
      <c r="F111" s="26">
        <v>11749</v>
      </c>
      <c r="G111" s="27"/>
      <c r="H111" s="7"/>
      <c r="I111" s="28">
        <f t="shared" si="14"/>
        <v>-2620</v>
      </c>
      <c r="J111" s="27">
        <f t="shared" si="14"/>
        <v>2937</v>
      </c>
      <c r="K111" s="7"/>
      <c r="L111" s="171">
        <f t="shared" si="22"/>
        <v>0.65037657455042697</v>
      </c>
      <c r="M111" s="27">
        <f t="shared" ca="1" si="15"/>
        <v>7.6112510377922507E-5</v>
      </c>
      <c r="N111" s="44"/>
      <c r="O111" s="44"/>
      <c r="P111" s="7"/>
      <c r="Q111" s="28">
        <f t="shared" ca="1" si="16"/>
        <v>-2577.3872478230178</v>
      </c>
      <c r="R111" s="27">
        <f t="shared" ca="1" si="17"/>
        <v>2900.1537732639872</v>
      </c>
      <c r="S111" s="7"/>
      <c r="T111" s="28">
        <f t="shared" ca="1" si="18"/>
        <v>0.66468556454505001</v>
      </c>
      <c r="U111" s="27">
        <f t="shared" ca="1" si="19"/>
        <v>0.75387008644157705</v>
      </c>
      <c r="V111" s="7"/>
      <c r="W111" s="28">
        <f t="shared" ca="1" si="20"/>
        <v>0.6591008229637817</v>
      </c>
      <c r="X111" s="27">
        <f t="shared" ca="1" si="24"/>
        <v>213.60463958232833</v>
      </c>
      <c r="Y111" s="7"/>
      <c r="Z111" s="28">
        <f t="shared" si="23"/>
        <v>213.56999999999996</v>
      </c>
      <c r="AA111" s="27">
        <f t="shared" si="21"/>
        <v>3.7274996834842891</v>
      </c>
      <c r="AB111" s="7"/>
      <c r="AC111" s="28">
        <f t="shared" ca="1" si="13"/>
        <v>3.4639582328367169E-2</v>
      </c>
      <c r="AD111" s="27"/>
      <c r="AE111" s="7"/>
    </row>
    <row r="112" spans="1:31" s="26" customFormat="1" x14ac:dyDescent="0.25">
      <c r="A112" s="26">
        <v>27</v>
      </c>
      <c r="B112" s="26">
        <v>-609</v>
      </c>
      <c r="C112" s="26">
        <v>12053</v>
      </c>
      <c r="D112" s="26">
        <v>14801</v>
      </c>
      <c r="E112" s="26">
        <v>14385</v>
      </c>
      <c r="F112" s="26">
        <v>11632</v>
      </c>
      <c r="G112" s="27"/>
      <c r="H112" s="7"/>
      <c r="I112" s="28">
        <f t="shared" si="14"/>
        <v>-2332</v>
      </c>
      <c r="J112" s="27">
        <f t="shared" si="14"/>
        <v>3169</v>
      </c>
      <c r="K112" s="7"/>
      <c r="L112" s="171">
        <f t="shared" si="22"/>
        <v>0.57484816797749116</v>
      </c>
      <c r="M112" s="27">
        <f t="shared" ca="1" si="15"/>
        <v>9.0815284751904297E-5</v>
      </c>
      <c r="N112" s="44"/>
      <c r="O112" s="44"/>
      <c r="P112" s="7"/>
      <c r="Q112" s="28">
        <f t="shared" ca="1" si="16"/>
        <v>-2289.3872478230178</v>
      </c>
      <c r="R112" s="27">
        <f t="shared" ca="1" si="17"/>
        <v>3132.1537732639872</v>
      </c>
      <c r="S112" s="7"/>
      <c r="T112" s="28">
        <f t="shared" ca="1" si="18"/>
        <v>0.59041289063830027</v>
      </c>
      <c r="U112" s="27">
        <f t="shared" ca="1" si="19"/>
        <v>0.81417649559367056</v>
      </c>
      <c r="V112" s="7"/>
      <c r="W112" s="28">
        <f t="shared" ca="1" si="20"/>
        <v>0.58437787336390812</v>
      </c>
      <c r="X112" s="27">
        <f t="shared" ca="1" si="24"/>
        <v>208.11079304999544</v>
      </c>
      <c r="Y112" s="7"/>
      <c r="Z112" s="28">
        <f t="shared" si="23"/>
        <v>208.08899999999997</v>
      </c>
      <c r="AA112" s="27">
        <f t="shared" si="21"/>
        <v>3.6318381871824794</v>
      </c>
      <c r="AB112" s="7"/>
      <c r="AC112" s="28">
        <f t="shared" ca="1" si="13"/>
        <v>2.1793049995466163E-2</v>
      </c>
      <c r="AD112" s="27"/>
      <c r="AE112" s="7"/>
    </row>
    <row r="113" spans="1:31" s="26" customFormat="1" x14ac:dyDescent="0.25">
      <c r="A113" s="26">
        <v>28</v>
      </c>
      <c r="B113" s="26">
        <v>-635</v>
      </c>
      <c r="C113" s="26">
        <v>12220</v>
      </c>
      <c r="D113" s="26">
        <v>14915</v>
      </c>
      <c r="E113" s="26">
        <v>14233</v>
      </c>
      <c r="F113" s="26">
        <v>11534</v>
      </c>
      <c r="G113" s="27"/>
      <c r="H113" s="7"/>
      <c r="I113" s="28">
        <f t="shared" si="14"/>
        <v>-2013</v>
      </c>
      <c r="J113" s="27">
        <f t="shared" si="14"/>
        <v>3381</v>
      </c>
      <c r="K113" s="7"/>
      <c r="L113" s="171">
        <f t="shared" si="22"/>
        <v>0.49050835879810606</v>
      </c>
      <c r="M113" s="27">
        <f t="shared" ca="1" si="15"/>
        <v>1.2522406921290326E-4</v>
      </c>
      <c r="N113" s="44"/>
      <c r="O113" s="44"/>
      <c r="P113" s="7"/>
      <c r="Q113" s="28">
        <f t="shared" ca="1" si="16"/>
        <v>-1970.3872478230176</v>
      </c>
      <c r="R113" s="27">
        <f t="shared" ca="1" si="17"/>
        <v>3344.1537732639872</v>
      </c>
      <c r="S113" s="7"/>
      <c r="T113" s="28">
        <f t="shared" ca="1" si="18"/>
        <v>0.50814558863742099</v>
      </c>
      <c r="U113" s="27">
        <f t="shared" ca="1" si="19"/>
        <v>0.86928407637058369</v>
      </c>
      <c r="V113" s="7"/>
      <c r="W113" s="28">
        <f t="shared" ca="1" si="20"/>
        <v>0.50169871487880802</v>
      </c>
      <c r="X113" s="27">
        <f t="shared" ca="1" si="24"/>
        <v>202.43274212665131</v>
      </c>
      <c r="Y113" s="7"/>
      <c r="Z113" s="28">
        <f t="shared" si="23"/>
        <v>202.37399999999997</v>
      </c>
      <c r="AA113" s="27">
        <f t="shared" si="21"/>
        <v>3.5320926204310039</v>
      </c>
      <c r="AB113" s="7"/>
      <c r="AC113" s="28">
        <f t="shared" ca="1" si="13"/>
        <v>5.8742126651338822E-2</v>
      </c>
      <c r="AD113" s="27"/>
      <c r="AE113" s="7"/>
    </row>
    <row r="114" spans="1:31" s="26" customFormat="1" x14ac:dyDescent="0.25">
      <c r="A114" s="26">
        <v>29</v>
      </c>
      <c r="B114" s="26">
        <v>-629</v>
      </c>
      <c r="C114" s="26">
        <v>12394</v>
      </c>
      <c r="D114" s="26">
        <v>15003</v>
      </c>
      <c r="E114" s="26">
        <v>14060</v>
      </c>
      <c r="F114" s="26">
        <v>11444</v>
      </c>
      <c r="G114" s="27"/>
      <c r="H114" s="7"/>
      <c r="I114" s="28">
        <f t="shared" si="14"/>
        <v>-1666</v>
      </c>
      <c r="J114" s="27">
        <f t="shared" si="14"/>
        <v>3559</v>
      </c>
      <c r="K114" s="7"/>
      <c r="L114" s="171">
        <f t="shared" si="22"/>
        <v>0.40215552356015677</v>
      </c>
      <c r="M114" s="27">
        <f t="shared" ca="1" si="15"/>
        <v>9.4256273577169965E-5</v>
      </c>
      <c r="N114" s="44"/>
      <c r="O114" s="44"/>
      <c r="P114" s="7"/>
      <c r="Q114" s="28">
        <f t="shared" ca="1" si="16"/>
        <v>-1623.3872478230176</v>
      </c>
      <c r="R114" s="27">
        <f t="shared" ca="1" si="17"/>
        <v>3522.1537732639872</v>
      </c>
      <c r="S114" s="7"/>
      <c r="T114" s="28">
        <f t="shared" ca="1" si="18"/>
        <v>0.41865733222894119</v>
      </c>
      <c r="U114" s="27">
        <f t="shared" ca="1" si="19"/>
        <v>0.91555364890968993</v>
      </c>
      <c r="V114" s="7"/>
      <c r="W114" s="28">
        <f t="shared" ca="1" si="20"/>
        <v>0.41186409057991669</v>
      </c>
      <c r="X114" s="27">
        <f t="shared" ca="1" si="24"/>
        <v>196.66249009472051</v>
      </c>
      <c r="Y114" s="7"/>
      <c r="Z114" s="28">
        <f t="shared" si="23"/>
        <v>196.71299999999997</v>
      </c>
      <c r="AA114" s="27">
        <f t="shared" si="21"/>
        <v>3.4332895314756047</v>
      </c>
      <c r="AB114" s="7"/>
      <c r="AC114" s="28">
        <f t="shared" ca="1" si="13"/>
        <v>-5.050990527945487E-2</v>
      </c>
      <c r="AD114" s="27"/>
      <c r="AE114" s="7"/>
    </row>
    <row r="115" spans="1:31" s="26" customFormat="1" x14ac:dyDescent="0.25">
      <c r="A115" s="26">
        <v>30</v>
      </c>
      <c r="B115" s="26">
        <v>-624</v>
      </c>
      <c r="C115" s="26">
        <v>12567</v>
      </c>
      <c r="D115" s="26">
        <v>15068</v>
      </c>
      <c r="E115" s="26">
        <v>13877</v>
      </c>
      <c r="F115" s="26">
        <v>11368</v>
      </c>
      <c r="G115" s="27"/>
      <c r="H115" s="7"/>
      <c r="I115" s="28">
        <f t="shared" si="14"/>
        <v>-1310</v>
      </c>
      <c r="J115" s="27">
        <f t="shared" si="14"/>
        <v>3700</v>
      </c>
      <c r="K115" s="7"/>
      <c r="L115" s="171">
        <f t="shared" si="22"/>
        <v>0.31062666031755892</v>
      </c>
      <c r="M115" s="27">
        <f t="shared" ca="1" si="15"/>
        <v>8.3781158815994375E-5</v>
      </c>
      <c r="N115" s="44"/>
      <c r="O115" s="44"/>
      <c r="P115" s="7"/>
      <c r="Q115" s="28">
        <f t="shared" ca="1" si="16"/>
        <v>-1267.3872478230176</v>
      </c>
      <c r="R115" s="27">
        <f t="shared" ca="1" si="17"/>
        <v>3663.1537732639872</v>
      </c>
      <c r="S115" s="7"/>
      <c r="T115" s="28">
        <f t="shared" ca="1" si="18"/>
        <v>0.32684805476087542</v>
      </c>
      <c r="U115" s="27">
        <f t="shared" ca="1" si="19"/>
        <v>0.95220538895471218</v>
      </c>
      <c r="V115" s="7"/>
      <c r="W115" s="28">
        <f t="shared" ca="1" si="20"/>
        <v>0.31977986515608375</v>
      </c>
      <c r="X115" s="27">
        <f t="shared" ca="1" si="24"/>
        <v>191.00540881408824</v>
      </c>
      <c r="Y115" s="7"/>
      <c r="Z115" s="28">
        <f t="shared" si="23"/>
        <v>191.09699999999998</v>
      </c>
      <c r="AA115" s="27">
        <f t="shared" si="21"/>
        <v>3.3352718406836037</v>
      </c>
      <c r="AB115" s="7"/>
      <c r="AC115" s="28">
        <f t="shared" ca="1" si="13"/>
        <v>-9.1591185911738648E-2</v>
      </c>
      <c r="AD115" s="27"/>
      <c r="AE115" s="7"/>
    </row>
    <row r="116" spans="1:31" s="26" customFormat="1" x14ac:dyDescent="0.25">
      <c r="A116" s="26">
        <v>31</v>
      </c>
      <c r="B116" s="26">
        <v>-641</v>
      </c>
      <c r="C116" s="26">
        <v>12744</v>
      </c>
      <c r="D116" s="26">
        <v>15112</v>
      </c>
      <c r="E116" s="26">
        <v>13684</v>
      </c>
      <c r="F116" s="26">
        <v>11310</v>
      </c>
      <c r="G116" s="27"/>
      <c r="H116" s="7"/>
      <c r="I116" s="28">
        <f t="shared" si="14"/>
        <v>-940</v>
      </c>
      <c r="J116" s="27">
        <f t="shared" si="14"/>
        <v>3802</v>
      </c>
      <c r="K116" s="7"/>
      <c r="L116" s="171">
        <f t="shared" si="22"/>
        <v>0.21350783536005322</v>
      </c>
      <c r="M116" s="27">
        <f t="shared" ca="1" si="15"/>
        <v>1.1347736457414699E-4</v>
      </c>
      <c r="N116" s="44"/>
      <c r="O116" s="44"/>
      <c r="P116" s="7"/>
      <c r="Q116" s="28">
        <f t="shared" ca="1" si="16"/>
        <v>-897.38724782301756</v>
      </c>
      <c r="R116" s="27">
        <f t="shared" ca="1" si="17"/>
        <v>3765.1537732639872</v>
      </c>
      <c r="S116" s="7"/>
      <c r="T116" s="28">
        <f t="shared" ca="1" si="18"/>
        <v>0.2314283000890093</v>
      </c>
      <c r="U116" s="27">
        <f t="shared" ca="1" si="19"/>
        <v>0.97871941366813264</v>
      </c>
      <c r="V116" s="7"/>
      <c r="W116" s="28">
        <f t="shared" ca="1" si="20"/>
        <v>0.22416041085024088</v>
      </c>
      <c r="X116" s="27">
        <f t="shared" ca="1" si="24"/>
        <v>185.34198162721668</v>
      </c>
      <c r="Y116" s="7"/>
      <c r="Z116" s="28">
        <f t="shared" si="23"/>
        <v>185.32799999999997</v>
      </c>
      <c r="AA116" s="27">
        <f t="shared" si="21"/>
        <v>3.2345837961360506</v>
      </c>
      <c r="AB116" s="7"/>
      <c r="AC116" s="28">
        <f t="shared" ca="1" si="13"/>
        <v>1.3981627216708148E-2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12949</v>
      </c>
      <c r="D117" s="26">
        <v>15160</v>
      </c>
      <c r="E117" s="26">
        <v>13506</v>
      </c>
      <c r="F117" s="26">
        <v>11290</v>
      </c>
      <c r="G117" s="27"/>
      <c r="H117" s="7"/>
      <c r="I117" s="28">
        <f t="shared" si="14"/>
        <v>-557</v>
      </c>
      <c r="J117" s="27">
        <f t="shared" si="14"/>
        <v>3870</v>
      </c>
      <c r="K117" s="7"/>
      <c r="L117" s="171">
        <f t="shared" si="22"/>
        <v>0.11531856977073027</v>
      </c>
      <c r="M117" s="27">
        <f t="shared" ca="1" si="15"/>
        <v>9.8712098403444138E-5</v>
      </c>
      <c r="N117" s="44"/>
      <c r="O117" s="44"/>
      <c r="P117" s="7"/>
      <c r="Q117" s="28">
        <f t="shared" ca="1" si="16"/>
        <v>-514.38724782301756</v>
      </c>
      <c r="R117" s="27">
        <f t="shared" ca="1" si="17"/>
        <v>3833.1537732639872</v>
      </c>
      <c r="S117" s="7"/>
      <c r="T117" s="28">
        <f t="shared" ca="1" si="18"/>
        <v>0.13265595944218575</v>
      </c>
      <c r="U117" s="27">
        <f t="shared" ca="1" si="19"/>
        <v>0.99639543014374632</v>
      </c>
      <c r="V117" s="7"/>
      <c r="W117" s="28">
        <f t="shared" ca="1" si="20"/>
        <v>0.12525396600859839</v>
      </c>
      <c r="X117" s="27">
        <f t="shared" ca="1" si="24"/>
        <v>179.60667614373619</v>
      </c>
      <c r="Y117" s="7"/>
      <c r="Z117" s="28">
        <f t="shared" si="23"/>
        <v>179.62199999999999</v>
      </c>
      <c r="AA117" s="27">
        <f t="shared" si="21"/>
        <v>3.1349953090172544</v>
      </c>
      <c r="AB117" s="7"/>
      <c r="AC117" s="28">
        <f t="shared" ca="1" si="13"/>
        <v>-1.5323856263790958E-2</v>
      </c>
      <c r="AD117" s="27"/>
      <c r="AE117" s="7"/>
    </row>
    <row r="118" spans="1:31" s="26" customFormat="1" x14ac:dyDescent="0.25">
      <c r="A118" s="26">
        <v>33</v>
      </c>
      <c r="B118" s="26">
        <v>-609</v>
      </c>
      <c r="C118" s="26">
        <v>13128</v>
      </c>
      <c r="D118" s="26">
        <v>15169</v>
      </c>
      <c r="E118" s="26">
        <v>13319</v>
      </c>
      <c r="F118" s="26">
        <v>11268</v>
      </c>
      <c r="G118" s="27"/>
      <c r="H118" s="7"/>
      <c r="I118" s="28">
        <f t="shared" si="14"/>
        <v>-191</v>
      </c>
      <c r="J118" s="27">
        <f t="shared" si="14"/>
        <v>3901</v>
      </c>
      <c r="K118" s="7"/>
      <c r="L118" s="171">
        <f t="shared" si="22"/>
        <v>1.9912890543168565E-2</v>
      </c>
      <c r="M118" s="27">
        <f t="shared" ca="1" si="15"/>
        <v>1.186005213291E-4</v>
      </c>
      <c r="N118" s="44"/>
      <c r="O118" s="44"/>
      <c r="P118" s="7"/>
      <c r="Q118" s="28">
        <f t="shared" ca="1" si="16"/>
        <v>-148.38724782301759</v>
      </c>
      <c r="R118" s="27">
        <f t="shared" ca="1" si="17"/>
        <v>3864.1537732639872</v>
      </c>
      <c r="S118" s="7"/>
      <c r="T118" s="28">
        <f t="shared" ca="1" si="18"/>
        <v>3.8267769685691178E-2</v>
      </c>
      <c r="U118" s="27">
        <f t="shared" ca="1" si="19"/>
        <v>1.004453614125276</v>
      </c>
      <c r="V118" s="7"/>
      <c r="W118" s="28">
        <f t="shared" ca="1" si="20"/>
        <v>3.0803277190533294E-2</v>
      </c>
      <c r="X118" s="27">
        <f t="shared" ca="1" si="24"/>
        <v>174.19829546272922</v>
      </c>
      <c r="Y118" s="7"/>
      <c r="Z118" s="28">
        <f t="shared" si="23"/>
        <v>174.14099999999999</v>
      </c>
      <c r="AA118" s="27">
        <f t="shared" si="21"/>
        <v>3.0393338127154448</v>
      </c>
      <c r="AB118" s="7"/>
      <c r="AC118" s="28">
        <f t="shared" ca="1" si="13"/>
        <v>5.729546272922903E-2</v>
      </c>
      <c r="AD118" s="27"/>
      <c r="AE118" s="7"/>
    </row>
    <row r="119" spans="1:31" s="26" customFormat="1" x14ac:dyDescent="0.25">
      <c r="A119" s="26">
        <v>34</v>
      </c>
      <c r="B119" s="26">
        <v>-607</v>
      </c>
      <c r="C119" s="26">
        <v>13315</v>
      </c>
      <c r="D119" s="26">
        <v>15173</v>
      </c>
      <c r="E119" s="26">
        <v>13138</v>
      </c>
      <c r="F119" s="26">
        <v>11275</v>
      </c>
      <c r="G119" s="27"/>
      <c r="H119" s="7"/>
      <c r="I119" s="28">
        <f t="shared" si="14"/>
        <v>177</v>
      </c>
      <c r="J119" s="27">
        <f t="shared" si="14"/>
        <v>3898</v>
      </c>
      <c r="K119" s="7"/>
      <c r="L119" s="171">
        <f t="shared" si="22"/>
        <v>-7.5361612893984214E-2</v>
      </c>
      <c r="M119" s="27">
        <f t="shared" ca="1" si="15"/>
        <v>1.268797821279589E-4</v>
      </c>
      <c r="N119" s="44"/>
      <c r="O119" s="44"/>
      <c r="P119" s="7"/>
      <c r="Q119" s="28">
        <f t="shared" ca="1" si="16"/>
        <v>219.61275217698241</v>
      </c>
      <c r="R119" s="27">
        <f t="shared" ca="1" si="17"/>
        <v>3861.1537732639872</v>
      </c>
      <c r="S119" s="7"/>
      <c r="T119" s="28">
        <f t="shared" ca="1" si="18"/>
        <v>-5.6636202528489166E-2</v>
      </c>
      <c r="U119" s="27">
        <f t="shared" ca="1" si="19"/>
        <v>1.0036737898689989</v>
      </c>
      <c r="V119" s="7"/>
      <c r="W119" s="28">
        <f t="shared" ca="1" si="20"/>
        <v>-6.4097520292804175E-2</v>
      </c>
      <c r="X119" s="27">
        <f t="shared" ca="1" si="24"/>
        <v>168.78766112721075</v>
      </c>
      <c r="Y119" s="7"/>
      <c r="Z119" s="28">
        <f t="shared" si="23"/>
        <v>168.678</v>
      </c>
      <c r="AA119" s="27">
        <f t="shared" si="21"/>
        <v>2.9439864756789946</v>
      </c>
      <c r="AB119" s="7"/>
      <c r="AC119" s="28">
        <f t="shared" ca="1" si="13"/>
        <v>0.1096611272107566</v>
      </c>
      <c r="AD119" s="27"/>
      <c r="AE119" s="7"/>
    </row>
    <row r="120" spans="1:31" s="26" customFormat="1" x14ac:dyDescent="0.25">
      <c r="A120" s="26">
        <v>35</v>
      </c>
      <c r="B120" s="26">
        <v>-617</v>
      </c>
      <c r="C120" s="26">
        <v>13502</v>
      </c>
      <c r="D120" s="26">
        <v>15143</v>
      </c>
      <c r="E120" s="26">
        <v>12946</v>
      </c>
      <c r="F120" s="26">
        <v>11291</v>
      </c>
      <c r="G120" s="27"/>
      <c r="H120" s="7"/>
      <c r="I120" s="28">
        <f t="shared" si="14"/>
        <v>556</v>
      </c>
      <c r="J120" s="27">
        <f t="shared" si="14"/>
        <v>3852</v>
      </c>
      <c r="K120" s="7"/>
      <c r="L120" s="171">
        <f t="shared" si="22"/>
        <v>-0.17149924889577414</v>
      </c>
      <c r="M120" s="27">
        <f t="shared" ca="1" si="15"/>
        <v>9.5006451569953364E-5</v>
      </c>
      <c r="N120" s="44"/>
      <c r="O120" s="44"/>
      <c r="P120" s="7"/>
      <c r="Q120" s="28">
        <f t="shared" ca="1" si="16"/>
        <v>598.61275217698244</v>
      </c>
      <c r="R120" s="27">
        <f t="shared" ca="1" si="17"/>
        <v>3815.1537732639872</v>
      </c>
      <c r="S120" s="7"/>
      <c r="T120" s="28">
        <f t="shared" ca="1" si="18"/>
        <v>-0.15437697825994121</v>
      </c>
      <c r="U120" s="27">
        <f t="shared" ca="1" si="19"/>
        <v>0.99171648460608386</v>
      </c>
      <c r="V120" s="7"/>
      <c r="W120" s="28">
        <f t="shared" ca="1" si="20"/>
        <v>-0.16175212359802849</v>
      </c>
      <c r="X120" s="27">
        <f t="shared" ca="1" si="24"/>
        <v>163.17821929157924</v>
      </c>
      <c r="Y120" s="7"/>
      <c r="Z120" s="28">
        <f t="shared" si="23"/>
        <v>163.125</v>
      </c>
      <c r="AA120" s="27">
        <f t="shared" si="21"/>
        <v>2.8470683423157501</v>
      </c>
      <c r="AB120" s="7"/>
      <c r="AC120" s="28">
        <f t="shared" ca="1" si="13"/>
        <v>5.3219291579239325E-2</v>
      </c>
      <c r="AD120" s="27"/>
      <c r="AE120" s="7"/>
    </row>
    <row r="121" spans="1:31" s="26" customFormat="1" x14ac:dyDescent="0.25">
      <c r="A121" s="26">
        <v>36</v>
      </c>
      <c r="B121" s="26">
        <v>-632</v>
      </c>
      <c r="C121" s="26">
        <v>13691</v>
      </c>
      <c r="D121" s="26">
        <v>15105</v>
      </c>
      <c r="E121" s="26">
        <v>12758</v>
      </c>
      <c r="F121" s="26">
        <v>11331</v>
      </c>
      <c r="G121" s="27"/>
      <c r="H121" s="7"/>
      <c r="I121" s="28">
        <f t="shared" si="14"/>
        <v>933</v>
      </c>
      <c r="J121" s="27">
        <f t="shared" si="14"/>
        <v>3774</v>
      </c>
      <c r="K121" s="7"/>
      <c r="L121" s="171">
        <f t="shared" si="22"/>
        <v>-0.26829778133902249</v>
      </c>
      <c r="M121" s="27">
        <f t="shared" ca="1" si="15"/>
        <v>8.9655809582906757E-5</v>
      </c>
      <c r="N121" s="44"/>
      <c r="O121" s="44"/>
      <c r="P121" s="7"/>
      <c r="Q121" s="28">
        <f t="shared" ca="1" si="16"/>
        <v>975.61275217698244</v>
      </c>
      <c r="R121" s="27">
        <f t="shared" ca="1" si="17"/>
        <v>3737.1537732639872</v>
      </c>
      <c r="S121" s="7"/>
      <c r="T121" s="28">
        <f t="shared" ca="1" si="18"/>
        <v>-0.2516019715337075</v>
      </c>
      <c r="U121" s="27">
        <f t="shared" ca="1" si="19"/>
        <v>0.97144105394288005</v>
      </c>
      <c r="V121" s="7"/>
      <c r="W121" s="28">
        <f t="shared" ca="1" si="20"/>
        <v>-0.25882910616332305</v>
      </c>
      <c r="X121" s="27">
        <f t="shared" ca="1" si="24"/>
        <v>157.52257261674822</v>
      </c>
      <c r="Y121" s="7"/>
      <c r="Z121" s="28">
        <f t="shared" si="23"/>
        <v>157.43700000000001</v>
      </c>
      <c r="AA121" s="27">
        <f t="shared" si="21"/>
        <v>2.747794014462313</v>
      </c>
      <c r="AB121" s="7"/>
      <c r="AC121" s="28">
        <f t="shared" ca="1" si="13"/>
        <v>8.5572616748208929E-2</v>
      </c>
      <c r="AD121" s="27"/>
      <c r="AE121" s="7"/>
    </row>
    <row r="122" spans="1:31" s="26" customFormat="1" x14ac:dyDescent="0.25">
      <c r="A122" s="26">
        <v>37</v>
      </c>
      <c r="B122" s="26">
        <v>-624</v>
      </c>
      <c r="C122" s="26">
        <v>13870</v>
      </c>
      <c r="D122" s="26">
        <v>15050</v>
      </c>
      <c r="E122" s="26">
        <v>12573</v>
      </c>
      <c r="F122" s="26">
        <v>11391</v>
      </c>
      <c r="G122" s="27"/>
      <c r="H122" s="7"/>
      <c r="I122" s="28">
        <f t="shared" si="14"/>
        <v>1297</v>
      </c>
      <c r="J122" s="27">
        <f t="shared" si="14"/>
        <v>3659</v>
      </c>
      <c r="K122" s="7"/>
      <c r="L122" s="171">
        <f t="shared" si="22"/>
        <v>-0.36128283127954847</v>
      </c>
      <c r="M122" s="27">
        <f t="shared" ca="1" si="15"/>
        <v>7.7455931759298131E-5</v>
      </c>
      <c r="N122" s="44"/>
      <c r="O122" s="44"/>
      <c r="P122" s="7"/>
      <c r="Q122" s="28">
        <f t="shared" ca="1" si="16"/>
        <v>1339.6127521769824</v>
      </c>
      <c r="R122" s="27">
        <f t="shared" ca="1" si="17"/>
        <v>3622.1537732639872</v>
      </c>
      <c r="S122" s="7"/>
      <c r="T122" s="28">
        <f t="shared" ca="1" si="18"/>
        <v>-0.3454743788325163</v>
      </c>
      <c r="U122" s="27">
        <f t="shared" ca="1" si="19"/>
        <v>0.94154779078559225</v>
      </c>
      <c r="V122" s="7"/>
      <c r="W122" s="28">
        <f t="shared" ca="1" si="20"/>
        <v>-0.35248192611250467</v>
      </c>
      <c r="X122" s="27">
        <f t="shared" ca="1" si="24"/>
        <v>151.91766490723546</v>
      </c>
      <c r="Y122" s="7"/>
      <c r="Z122" s="28">
        <f t="shared" si="23"/>
        <v>151.82100000000003</v>
      </c>
      <c r="AA122" s="27">
        <f t="shared" si="21"/>
        <v>2.6497763236703116</v>
      </c>
      <c r="AB122" s="7"/>
      <c r="AC122" s="28">
        <f t="shared" ca="1" si="13"/>
        <v>9.6664907235435749E-2</v>
      </c>
      <c r="AD122" s="27"/>
      <c r="AE122" s="7"/>
    </row>
    <row r="123" spans="1:31" s="26" customFormat="1" x14ac:dyDescent="0.25">
      <c r="A123" s="26">
        <v>38</v>
      </c>
      <c r="B123" s="26">
        <v>-635</v>
      </c>
      <c r="C123" s="26">
        <v>14054</v>
      </c>
      <c r="D123" s="26">
        <v>14970</v>
      </c>
      <c r="E123" s="26">
        <v>12399</v>
      </c>
      <c r="F123" s="26">
        <v>11470</v>
      </c>
      <c r="G123" s="27"/>
      <c r="H123" s="7"/>
      <c r="I123" s="28">
        <f t="shared" si="14"/>
        <v>1655</v>
      </c>
      <c r="J123" s="27">
        <f t="shared" si="14"/>
        <v>3500</v>
      </c>
      <c r="K123" s="7"/>
      <c r="L123" s="171">
        <f t="shared" si="22"/>
        <v>-0.45234131801228555</v>
      </c>
      <c r="M123" s="27">
        <f t="shared" ca="1" si="15"/>
        <v>6.1449452410049108E-5</v>
      </c>
      <c r="N123" s="44"/>
      <c r="O123" s="44"/>
      <c r="P123" s="7"/>
      <c r="Q123" s="28">
        <f t="shared" ca="1" si="16"/>
        <v>1697.6127521769824</v>
      </c>
      <c r="R123" s="27">
        <f t="shared" ca="1" si="17"/>
        <v>3463.1537732639872</v>
      </c>
      <c r="S123" s="7"/>
      <c r="T123" s="28">
        <f t="shared" ca="1" si="18"/>
        <v>-0.43779943875826782</v>
      </c>
      <c r="U123" s="27">
        <f t="shared" ca="1" si="19"/>
        <v>0.90021710520290743</v>
      </c>
      <c r="V123" s="7"/>
      <c r="W123" s="28">
        <f t="shared" ca="1" si="20"/>
        <v>-0.44450234790071802</v>
      </c>
      <c r="X123" s="27">
        <f t="shared" ca="1" si="24"/>
        <v>146.1628856042874</v>
      </c>
      <c r="Y123" s="7"/>
      <c r="Z123" s="28">
        <f t="shared" si="23"/>
        <v>146.10600000000002</v>
      </c>
      <c r="AA123" s="27">
        <f t="shared" si="21"/>
        <v>2.5500307569188356</v>
      </c>
      <c r="AB123" s="7"/>
      <c r="AC123" s="28">
        <f t="shared" ca="1" si="13"/>
        <v>5.6885604287373326E-2</v>
      </c>
      <c r="AD123" s="27"/>
      <c r="AE123" s="7"/>
    </row>
    <row r="124" spans="1:31" s="26" customFormat="1" x14ac:dyDescent="0.25">
      <c r="A124" s="26">
        <v>39</v>
      </c>
      <c r="B124" s="26">
        <v>-631</v>
      </c>
      <c r="C124" s="26">
        <v>14218</v>
      </c>
      <c r="D124" s="26">
        <v>14875</v>
      </c>
      <c r="E124" s="26">
        <v>12227</v>
      </c>
      <c r="F124" s="26">
        <v>11561</v>
      </c>
      <c r="G124" s="27"/>
      <c r="H124" s="7"/>
      <c r="I124" s="28">
        <f t="shared" si="14"/>
        <v>1991</v>
      </c>
      <c r="J124" s="27">
        <f t="shared" si="14"/>
        <v>3314</v>
      </c>
      <c r="K124" s="7"/>
      <c r="L124" s="171">
        <f t="shared" si="22"/>
        <v>-0.53837372886097834</v>
      </c>
      <c r="M124" s="27">
        <f t="shared" ca="1" si="15"/>
        <v>5.7409215756749474E-5</v>
      </c>
      <c r="N124" s="44"/>
      <c r="O124" s="44"/>
      <c r="P124" s="7"/>
      <c r="Q124" s="28">
        <f t="shared" ca="1" si="16"/>
        <v>2033.6127521769824</v>
      </c>
      <c r="R124" s="27">
        <f t="shared" ca="1" si="17"/>
        <v>3277.1537732639872</v>
      </c>
      <c r="S124" s="7"/>
      <c r="T124" s="28">
        <f t="shared" ca="1" si="18"/>
        <v>-0.524450891649476</v>
      </c>
      <c r="U124" s="27">
        <f t="shared" ca="1" si="19"/>
        <v>0.85186800131372908</v>
      </c>
      <c r="V124" s="7"/>
      <c r="W124" s="28">
        <f t="shared" ca="1" si="20"/>
        <v>-0.53079684191733523</v>
      </c>
      <c r="X124" s="27">
        <f t="shared" ca="1" si="24"/>
        <v>140.51484214109144</v>
      </c>
      <c r="Y124" s="7"/>
      <c r="Z124" s="28">
        <f t="shared" si="23"/>
        <v>140.42700000000002</v>
      </c>
      <c r="AA124" s="27">
        <f t="shared" si="21"/>
        <v>2.4509135086980773</v>
      </c>
      <c r="AB124" s="7"/>
      <c r="AC124" s="28">
        <f t="shared" ca="1" si="13"/>
        <v>8.7842141091414305E-2</v>
      </c>
      <c r="AD124" s="27"/>
      <c r="AE124" s="7"/>
    </row>
    <row r="125" spans="1:31" s="26" customFormat="1" x14ac:dyDescent="0.25">
      <c r="A125" s="26">
        <v>40</v>
      </c>
      <c r="B125" s="26">
        <v>-623</v>
      </c>
      <c r="C125" s="26">
        <v>14374</v>
      </c>
      <c r="D125" s="26">
        <v>14759</v>
      </c>
      <c r="E125" s="26">
        <v>12065</v>
      </c>
      <c r="F125" s="26">
        <v>11666</v>
      </c>
      <c r="G125" s="27"/>
      <c r="H125" s="7"/>
      <c r="I125" s="28">
        <f t="shared" si="14"/>
        <v>2309</v>
      </c>
      <c r="J125" s="27">
        <f t="shared" si="14"/>
        <v>3093</v>
      </c>
      <c r="K125" s="7"/>
      <c r="L125" s="171">
        <f t="shared" si="22"/>
        <v>-0.61813404188282295</v>
      </c>
      <c r="M125" s="27">
        <f t="shared" ca="1" si="15"/>
        <v>3.3091213935221696E-5</v>
      </c>
      <c r="N125" s="44"/>
      <c r="O125" s="44"/>
      <c r="P125" s="7"/>
      <c r="Q125" s="28">
        <f t="shared" ca="1" si="16"/>
        <v>2351.6127521769822</v>
      </c>
      <c r="R125" s="27">
        <f t="shared" ca="1" si="17"/>
        <v>3056.1537732639872</v>
      </c>
      <c r="S125" s="7"/>
      <c r="T125" s="28">
        <f t="shared" ca="1" si="18"/>
        <v>-0.60646030242151217</v>
      </c>
      <c r="U125" s="27">
        <f t="shared" ca="1" si="19"/>
        <v>0.79442094776798478</v>
      </c>
      <c r="V125" s="7"/>
      <c r="W125" s="28">
        <f t="shared" ca="1" si="20"/>
        <v>-0.61238154556077096</v>
      </c>
      <c r="X125" s="27">
        <f t="shared" ca="1" si="24"/>
        <v>134.81484323776073</v>
      </c>
      <c r="Y125" s="7"/>
      <c r="Z125" s="28">
        <f t="shared" si="23"/>
        <v>134.82000000000002</v>
      </c>
      <c r="AA125" s="27">
        <f t="shared" si="21"/>
        <v>2.3530528975387557</v>
      </c>
      <c r="AB125" s="7"/>
      <c r="AC125" s="28">
        <f t="shared" ca="1" si="13"/>
        <v>-5.1567622392951762E-3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14530</v>
      </c>
      <c r="D126" s="26">
        <v>14648</v>
      </c>
      <c r="E126" s="26">
        <v>11934</v>
      </c>
      <c r="F126" s="26">
        <v>11799</v>
      </c>
      <c r="G126" s="27"/>
      <c r="H126" s="7"/>
      <c r="I126" s="28">
        <f t="shared" si="14"/>
        <v>2596</v>
      </c>
      <c r="J126" s="27">
        <f t="shared" si="14"/>
        <v>2849</v>
      </c>
      <c r="K126" s="7"/>
      <c r="L126" s="171">
        <f t="shared" si="22"/>
        <v>-0.69186598682162548</v>
      </c>
      <c r="M126" s="27">
        <f t="shared" ca="1" si="15"/>
        <v>3.5271988864674168E-5</v>
      </c>
      <c r="N126" s="44"/>
      <c r="O126" s="44"/>
      <c r="P126" s="7"/>
      <c r="Q126" s="28">
        <f t="shared" ca="1" si="16"/>
        <v>2638.6127521769822</v>
      </c>
      <c r="R126" s="27">
        <f t="shared" ca="1" si="17"/>
        <v>2812.1537732639872</v>
      </c>
      <c r="S126" s="7"/>
      <c r="T126" s="28">
        <f t="shared" ca="1" si="18"/>
        <v>-0.68047508509941912</v>
      </c>
      <c r="U126" s="27">
        <f t="shared" ca="1" si="19"/>
        <v>0.730995241590783</v>
      </c>
      <c r="V126" s="7"/>
      <c r="W126" s="28">
        <f t="shared" ca="1" si="20"/>
        <v>-0.68592696427034028</v>
      </c>
      <c r="X126" s="27">
        <f t="shared" ca="1" si="24"/>
        <v>129.26357557276367</v>
      </c>
      <c r="Y126" s="7"/>
      <c r="Z126" s="28">
        <f t="shared" si="23"/>
        <v>129.22200000000001</v>
      </c>
      <c r="AA126" s="27">
        <f t="shared" si="21"/>
        <v>2.2553493660121124</v>
      </c>
      <c r="AB126" s="7"/>
      <c r="AC126" s="28">
        <f t="shared" ca="1" si="13"/>
        <v>4.1575572763662194E-2</v>
      </c>
      <c r="AD126" s="27"/>
      <c r="AE126" s="7"/>
    </row>
    <row r="127" spans="1:31" s="26" customFormat="1" x14ac:dyDescent="0.25">
      <c r="A127" s="26">
        <v>42</v>
      </c>
      <c r="B127" s="26">
        <v>-607</v>
      </c>
      <c r="C127" s="26">
        <v>14652</v>
      </c>
      <c r="D127" s="26">
        <v>14510</v>
      </c>
      <c r="E127" s="26">
        <v>11795</v>
      </c>
      <c r="F127" s="26">
        <v>11927</v>
      </c>
      <c r="G127" s="27"/>
      <c r="H127" s="7"/>
      <c r="I127" s="28">
        <f t="shared" si="14"/>
        <v>2857</v>
      </c>
      <c r="J127" s="27">
        <f t="shared" si="14"/>
        <v>2583</v>
      </c>
      <c r="K127" s="7"/>
      <c r="L127" s="171">
        <f t="shared" si="22"/>
        <v>-0.75746243977624295</v>
      </c>
      <c r="M127" s="27">
        <f t="shared" ca="1" si="15"/>
        <v>2.2447866687967233E-5</v>
      </c>
      <c r="N127" s="44"/>
      <c r="O127" s="44"/>
      <c r="P127" s="7"/>
      <c r="Q127" s="28">
        <f t="shared" ca="1" si="16"/>
        <v>2899.6127521769822</v>
      </c>
      <c r="R127" s="27">
        <f t="shared" ca="1" si="17"/>
        <v>2546.1537732639872</v>
      </c>
      <c r="S127" s="7"/>
      <c r="T127" s="28">
        <f t="shared" ca="1" si="18"/>
        <v>-0.74778469582741114</v>
      </c>
      <c r="U127" s="27">
        <f t="shared" ca="1" si="19"/>
        <v>0.66185082420088259</v>
      </c>
      <c r="V127" s="7"/>
      <c r="W127" s="28">
        <f t="shared" ca="1" si="20"/>
        <v>-0.75272452180650484</v>
      </c>
      <c r="X127" s="27">
        <f t="shared" ca="1" si="24"/>
        <v>123.76608768907846</v>
      </c>
      <c r="Y127" s="7"/>
      <c r="Z127" s="28">
        <f t="shared" si="23"/>
        <v>123.75900000000001</v>
      </c>
      <c r="AA127" s="27">
        <f t="shared" si="21"/>
        <v>2.1600020289756623</v>
      </c>
      <c r="AB127" s="7"/>
      <c r="AC127" s="28">
        <f t="shared" ca="1" si="13"/>
        <v>7.0876890784461466E-3</v>
      </c>
      <c r="AD127" s="27"/>
      <c r="AE127" s="7"/>
    </row>
    <row r="128" spans="1:31" s="26" customFormat="1" x14ac:dyDescent="0.25">
      <c r="A128" s="26">
        <v>43</v>
      </c>
      <c r="B128" s="26">
        <v>-612</v>
      </c>
      <c r="C128" s="26">
        <v>14776</v>
      </c>
      <c r="D128" s="26">
        <v>14363</v>
      </c>
      <c r="E128" s="26">
        <v>11679</v>
      </c>
      <c r="F128" s="26">
        <v>12072</v>
      </c>
      <c r="G128" s="27"/>
      <c r="H128" s="7"/>
      <c r="I128" s="28">
        <f t="shared" si="14"/>
        <v>3097</v>
      </c>
      <c r="J128" s="27">
        <f t="shared" si="14"/>
        <v>2291</v>
      </c>
      <c r="K128" s="7"/>
      <c r="L128" s="171">
        <f t="shared" si="22"/>
        <v>-0.81663148195346935</v>
      </c>
      <c r="M128" s="27">
        <f t="shared" ca="1" si="15"/>
        <v>6.6332004014342064E-6</v>
      </c>
      <c r="N128" s="44"/>
      <c r="O128" s="44"/>
      <c r="P128" s="7"/>
      <c r="Q128" s="28">
        <f t="shared" ca="1" si="16"/>
        <v>3139.6127521769822</v>
      </c>
      <c r="R128" s="27">
        <f t="shared" ca="1" si="17"/>
        <v>2254.1537732639872</v>
      </c>
      <c r="S128" s="7"/>
      <c r="T128" s="28">
        <f t="shared" ca="1" si="18"/>
        <v>-0.80967859074970272</v>
      </c>
      <c r="U128" s="27">
        <f t="shared" ca="1" si="19"/>
        <v>0.58594792992324773</v>
      </c>
      <c r="V128" s="7"/>
      <c r="W128" s="28">
        <f t="shared" ca="1" si="20"/>
        <v>-0.81405598192407036</v>
      </c>
      <c r="X128" s="27">
        <f t="shared" ca="1" si="24"/>
        <v>118.18766968621867</v>
      </c>
      <c r="Y128" s="7"/>
      <c r="Z128" s="28">
        <f t="shared" si="23"/>
        <v>118.25100000000002</v>
      </c>
      <c r="AA128" s="27">
        <f t="shared" si="21"/>
        <v>2.0638692937758147</v>
      </c>
      <c r="AB128" s="7"/>
      <c r="AC128" s="28">
        <f t="shared" ca="1" si="13"/>
        <v>-6.3330313781349901E-2</v>
      </c>
      <c r="AD128" s="27"/>
      <c r="AE128" s="7"/>
    </row>
    <row r="129" spans="1:31" s="26" customFormat="1" x14ac:dyDescent="0.25">
      <c r="A129" s="26">
        <v>44</v>
      </c>
      <c r="B129" s="26">
        <v>-629</v>
      </c>
      <c r="C129" s="26">
        <v>14887</v>
      </c>
      <c r="D129" s="26">
        <v>14207</v>
      </c>
      <c r="E129" s="26">
        <v>11579</v>
      </c>
      <c r="F129" s="26">
        <v>12233</v>
      </c>
      <c r="G129" s="27"/>
      <c r="H129" s="7"/>
      <c r="I129" s="28">
        <f t="shared" si="14"/>
        <v>3308</v>
      </c>
      <c r="J129" s="27">
        <f t="shared" si="14"/>
        <v>1974</v>
      </c>
      <c r="K129" s="7"/>
      <c r="L129" s="171">
        <f t="shared" si="22"/>
        <v>-0.8695811253804695</v>
      </c>
      <c r="M129" s="27">
        <f t="shared" ca="1" si="15"/>
        <v>2.9619634374398922E-6</v>
      </c>
      <c r="N129" s="44"/>
      <c r="O129" s="44"/>
      <c r="P129" s="7"/>
      <c r="Q129" s="28">
        <f t="shared" ca="1" si="16"/>
        <v>3350.6127521769822</v>
      </c>
      <c r="R129" s="27">
        <f t="shared" ca="1" si="17"/>
        <v>1937.1537732639874</v>
      </c>
      <c r="S129" s="7"/>
      <c r="T129" s="28">
        <f t="shared" ca="1" si="18"/>
        <v>-0.86409364003555067</v>
      </c>
      <c r="U129" s="27">
        <f t="shared" ca="1" si="19"/>
        <v>0.50354650017663716</v>
      </c>
      <c r="V129" s="7"/>
      <c r="W129" s="28">
        <f t="shared" ca="1" si="20"/>
        <v>-0.86786008980923923</v>
      </c>
      <c r="X129" s="27">
        <f t="shared" ca="1" si="24"/>
        <v>112.56477580687408</v>
      </c>
      <c r="Y129" s="7"/>
      <c r="Z129" s="28">
        <f t="shared" si="23"/>
        <v>112.59000000000002</v>
      </c>
      <c r="AA129" s="27">
        <f t="shared" si="21"/>
        <v>1.9650662048204159</v>
      </c>
      <c r="AB129" s="7"/>
      <c r="AC129" s="28">
        <f t="shared" ca="1" si="13"/>
        <v>-2.5224193125936267E-2</v>
      </c>
      <c r="AD129" s="27"/>
      <c r="AE129" s="7"/>
    </row>
    <row r="130" spans="1:31" s="26" customFormat="1" x14ac:dyDescent="0.25">
      <c r="A130" s="26">
        <v>45</v>
      </c>
      <c r="B130" s="26">
        <v>-631</v>
      </c>
      <c r="C130" s="26">
        <v>14963</v>
      </c>
      <c r="D130" s="26">
        <v>14033</v>
      </c>
      <c r="E130" s="26">
        <v>11481</v>
      </c>
      <c r="F130" s="26">
        <v>12396</v>
      </c>
      <c r="G130" s="27"/>
      <c r="H130" s="7"/>
      <c r="I130" s="28">
        <f t="shared" si="14"/>
        <v>3482</v>
      </c>
      <c r="J130" s="27">
        <f t="shared" si="14"/>
        <v>1637</v>
      </c>
      <c r="K130" s="7"/>
      <c r="L130" s="171">
        <f t="shared" si="22"/>
        <v>-0.91417615678474506</v>
      </c>
      <c r="M130" s="27">
        <f t="shared" ca="1" si="15"/>
        <v>4.3799714467816288E-6</v>
      </c>
      <c r="N130" s="44"/>
      <c r="O130" s="44"/>
      <c r="P130" s="7"/>
      <c r="Q130" s="28">
        <f t="shared" ca="1" si="16"/>
        <v>3524.6127521769822</v>
      </c>
      <c r="R130" s="27">
        <f t="shared" ca="1" si="17"/>
        <v>1600.1537732639874</v>
      </c>
      <c r="S130" s="7"/>
      <c r="T130" s="28">
        <f t="shared" ca="1" si="18"/>
        <v>-0.90896671385421202</v>
      </c>
      <c r="U130" s="27">
        <f t="shared" ca="1" si="19"/>
        <v>0.4159462420548462</v>
      </c>
      <c r="V130" s="7"/>
      <c r="W130" s="28">
        <f t="shared" ca="1" si="20"/>
        <v>-0.91208331865273828</v>
      </c>
      <c r="X130" s="27">
        <f t="shared" ca="1" si="24"/>
        <v>106.95664439816471</v>
      </c>
      <c r="Y130" s="7"/>
      <c r="Z130" s="28">
        <f t="shared" si="23"/>
        <v>106.91100000000002</v>
      </c>
      <c r="AA130" s="27">
        <f t="shared" si="21"/>
        <v>1.8659489565996581</v>
      </c>
      <c r="AB130" s="7"/>
      <c r="AC130" s="28">
        <f t="shared" ca="1" si="13"/>
        <v>4.5644398164697009E-2</v>
      </c>
      <c r="AD130" s="27"/>
      <c r="AE130" s="7"/>
    </row>
    <row r="131" spans="1:31" s="26" customFormat="1" x14ac:dyDescent="0.25">
      <c r="A131" s="26">
        <v>46</v>
      </c>
      <c r="B131" s="26">
        <v>-628</v>
      </c>
      <c r="C131" s="26">
        <v>15040</v>
      </c>
      <c r="D131" s="26">
        <v>13850</v>
      </c>
      <c r="E131" s="26">
        <v>11407</v>
      </c>
      <c r="F131" s="26">
        <v>12571</v>
      </c>
      <c r="G131" s="27"/>
      <c r="H131" s="7"/>
      <c r="I131" s="28">
        <f t="shared" si="14"/>
        <v>3633</v>
      </c>
      <c r="J131" s="27">
        <f t="shared" si="14"/>
        <v>1279</v>
      </c>
      <c r="K131" s="7"/>
      <c r="L131" s="171">
        <f t="shared" si="22"/>
        <v>-0.94964992282994487</v>
      </c>
      <c r="M131" s="27">
        <f t="shared" ca="1" si="15"/>
        <v>4.683904244052082E-7</v>
      </c>
      <c r="N131" s="44"/>
      <c r="O131" s="44"/>
      <c r="P131" s="7"/>
      <c r="Q131" s="28">
        <f t="shared" ca="1" si="16"/>
        <v>3675.6127521769822</v>
      </c>
      <c r="R131" s="27">
        <f t="shared" ca="1" si="17"/>
        <v>1242.1537732639874</v>
      </c>
      <c r="S131" s="7"/>
      <c r="T131" s="28">
        <f t="shared" ca="1" si="18"/>
        <v>-0.94790828940948713</v>
      </c>
      <c r="U131" s="27">
        <f t="shared" ca="1" si="19"/>
        <v>0.32288721413911564</v>
      </c>
      <c r="V131" s="7"/>
      <c r="W131" s="28">
        <f t="shared" ca="1" si="20"/>
        <v>-0.95033431337956198</v>
      </c>
      <c r="X131" s="27">
        <f t="shared" ca="1" si="24"/>
        <v>101.20756772255595</v>
      </c>
      <c r="Y131" s="7"/>
      <c r="Z131" s="28">
        <f t="shared" si="23"/>
        <v>101.25900000000001</v>
      </c>
      <c r="AA131" s="27">
        <f t="shared" si="21"/>
        <v>1.7673029472769384</v>
      </c>
      <c r="AB131" s="7"/>
      <c r="AC131" s="28">
        <f t="shared" ca="1" si="13"/>
        <v>-5.1432277444064312E-2</v>
      </c>
      <c r="AD131" s="27"/>
      <c r="AE131" s="7"/>
    </row>
    <row r="132" spans="1:31" s="26" customFormat="1" x14ac:dyDescent="0.25">
      <c r="A132" s="26">
        <v>47</v>
      </c>
      <c r="B132" s="26">
        <v>-639</v>
      </c>
      <c r="C132" s="26">
        <v>15088</v>
      </c>
      <c r="D132" s="26">
        <v>13660</v>
      </c>
      <c r="E132" s="26">
        <v>11346</v>
      </c>
      <c r="F132" s="26">
        <v>12755</v>
      </c>
      <c r="G132" s="27"/>
      <c r="H132" s="7"/>
      <c r="I132" s="28">
        <f t="shared" si="14"/>
        <v>3742</v>
      </c>
      <c r="J132" s="27">
        <f t="shared" si="14"/>
        <v>905</v>
      </c>
      <c r="K132" s="7"/>
      <c r="L132" s="171">
        <f t="shared" si="22"/>
        <v>-0.9762657769321752</v>
      </c>
      <c r="M132" s="27">
        <f t="shared" ca="1" si="15"/>
        <v>2.1225237451788333E-6</v>
      </c>
      <c r="N132" s="44"/>
      <c r="O132" s="44"/>
      <c r="P132" s="7"/>
      <c r="Q132" s="28">
        <f t="shared" ca="1" si="16"/>
        <v>3784.6127521769822</v>
      </c>
      <c r="R132" s="27">
        <f t="shared" ca="1" si="17"/>
        <v>868.15377326398732</v>
      </c>
      <c r="S132" s="7"/>
      <c r="T132" s="28">
        <f t="shared" ca="1" si="18"/>
        <v>-0.97601843335336114</v>
      </c>
      <c r="U132" s="27">
        <f t="shared" ca="1" si="19"/>
        <v>0.22566912352324073</v>
      </c>
      <c r="V132" s="7"/>
      <c r="W132" s="28">
        <f t="shared" ca="1" si="20"/>
        <v>-0.97772266530991003</v>
      </c>
      <c r="X132" s="27">
        <f t="shared" ca="1" si="24"/>
        <v>95.438661218471907</v>
      </c>
      <c r="Y132" s="7"/>
      <c r="Z132" s="28">
        <f t="shared" si="23"/>
        <v>95.50800000000001</v>
      </c>
      <c r="AA132" s="27">
        <f t="shared" si="21"/>
        <v>1.6669290619947443</v>
      </c>
      <c r="AB132" s="7"/>
      <c r="AC132" s="28">
        <f t="shared" ca="1" si="13"/>
        <v>-6.93387815281028E-2</v>
      </c>
      <c r="AD132" s="27"/>
      <c r="AE132" s="7"/>
    </row>
    <row r="133" spans="1:31" s="26" customFormat="1" x14ac:dyDescent="0.25">
      <c r="A133" s="26">
        <v>48</v>
      </c>
      <c r="B133" s="26">
        <v>-631</v>
      </c>
      <c r="C133" s="26">
        <v>15132</v>
      </c>
      <c r="D133" s="26">
        <v>13485</v>
      </c>
      <c r="E133" s="26">
        <v>11323</v>
      </c>
      <c r="F133" s="26">
        <v>12950</v>
      </c>
      <c r="G133" s="27"/>
      <c r="H133" s="7"/>
      <c r="I133" s="28">
        <f t="shared" si="14"/>
        <v>3809</v>
      </c>
      <c r="J133" s="27">
        <f t="shared" si="14"/>
        <v>535</v>
      </c>
      <c r="K133" s="7"/>
      <c r="L133" s="171">
        <f t="shared" si="22"/>
        <v>-0.99290545128479601</v>
      </c>
      <c r="M133" s="27">
        <f t="shared" ca="1" si="15"/>
        <v>1.9087168247802889E-6</v>
      </c>
      <c r="N133" s="44"/>
      <c r="O133" s="44"/>
      <c r="P133" s="7"/>
      <c r="Q133" s="28">
        <f t="shared" ca="1" si="16"/>
        <v>3851.6127521769822</v>
      </c>
      <c r="R133" s="27">
        <f t="shared" ca="1" si="17"/>
        <v>498.15377326398732</v>
      </c>
      <c r="S133" s="7"/>
      <c r="T133" s="28">
        <f t="shared" ca="1" si="18"/>
        <v>-0.99329714568583427</v>
      </c>
      <c r="U133" s="27">
        <f t="shared" ca="1" si="19"/>
        <v>0.12949079858240192</v>
      </c>
      <c r="V133" s="7"/>
      <c r="W133" s="28">
        <f t="shared" ca="1" si="20"/>
        <v>-0.99428701446640599</v>
      </c>
      <c r="X133" s="27">
        <f t="shared" ca="1" si="24"/>
        <v>89.861916302511304</v>
      </c>
      <c r="Y133" s="7"/>
      <c r="Z133" s="28">
        <f t="shared" si="23"/>
        <v>89.829000000000008</v>
      </c>
      <c r="AA133" s="27">
        <f t="shared" si="21"/>
        <v>1.5678118137739865</v>
      </c>
      <c r="AB133" s="7"/>
      <c r="AC133" s="28">
        <f t="shared" ca="1" si="13"/>
        <v>3.291630251129618E-2</v>
      </c>
      <c r="AD133" s="27"/>
      <c r="AE133" s="7"/>
    </row>
    <row r="134" spans="1:31" s="26" customFormat="1" x14ac:dyDescent="0.25">
      <c r="A134" s="26">
        <v>49</v>
      </c>
      <c r="B134" s="26">
        <v>-609</v>
      </c>
      <c r="C134" s="26">
        <v>15143</v>
      </c>
      <c r="D134" s="26">
        <v>13292</v>
      </c>
      <c r="E134" s="26">
        <v>11298</v>
      </c>
      <c r="F134" s="26">
        <v>13128</v>
      </c>
      <c r="G134" s="27"/>
      <c r="H134" s="7"/>
      <c r="I134" s="28">
        <f t="shared" si="14"/>
        <v>3845</v>
      </c>
      <c r="J134" s="27">
        <f t="shared" si="14"/>
        <v>164</v>
      </c>
      <c r="K134" s="7"/>
      <c r="L134" s="171">
        <f t="shared" si="22"/>
        <v>-0.99972325199986933</v>
      </c>
      <c r="M134" s="27">
        <f t="shared" ca="1" si="15"/>
        <v>9.8052320407634942E-6</v>
      </c>
      <c r="N134" s="44"/>
      <c r="O134" s="44"/>
      <c r="P134" s="7"/>
      <c r="Q134" s="28">
        <f t="shared" ca="1" si="16"/>
        <v>3887.6127521769822</v>
      </c>
      <c r="R134" s="27">
        <f t="shared" ca="1" si="17"/>
        <v>127.15377326398735</v>
      </c>
      <c r="S134" s="7"/>
      <c r="T134" s="28">
        <f t="shared" ca="1" si="18"/>
        <v>-1.0025812299241779</v>
      </c>
      <c r="U134" s="27">
        <f t="shared" ca="1" si="19"/>
        <v>3.3052532222804097E-2</v>
      </c>
      <c r="V134" s="7"/>
      <c r="W134" s="28">
        <f t="shared" ca="1" si="20"/>
        <v>-1.002854582713921</v>
      </c>
      <c r="X134" s="27">
        <f t="shared" ca="1" si="24"/>
        <v>84.329470257446644</v>
      </c>
      <c r="Y134" s="7"/>
      <c r="Z134" s="28">
        <f t="shared" si="23"/>
        <v>84.348000000000013</v>
      </c>
      <c r="AA134" s="27">
        <f t="shared" si="21"/>
        <v>1.4721503174721773</v>
      </c>
      <c r="AB134" s="7"/>
      <c r="AC134" s="28">
        <f t="shared" ca="1" si="13"/>
        <v>-1.8529742553369033E-2</v>
      </c>
      <c r="AD134" s="27"/>
      <c r="AE134" s="7"/>
    </row>
    <row r="135" spans="1:31" s="26" customFormat="1" x14ac:dyDescent="0.25">
      <c r="A135" s="26">
        <v>50</v>
      </c>
      <c r="B135" s="26">
        <v>-606</v>
      </c>
      <c r="C135" s="26">
        <v>15143</v>
      </c>
      <c r="D135" s="26">
        <v>13116</v>
      </c>
      <c r="E135" s="26">
        <v>11304</v>
      </c>
      <c r="F135" s="26">
        <v>13314</v>
      </c>
      <c r="G135" s="27"/>
      <c r="H135" s="7"/>
      <c r="I135" s="28">
        <f t="shared" si="14"/>
        <v>3839</v>
      </c>
      <c r="J135" s="27">
        <f t="shared" si="14"/>
        <v>-198</v>
      </c>
      <c r="K135" s="7"/>
      <c r="L135" s="171">
        <f t="shared" si="22"/>
        <v>-0.99743329026701444</v>
      </c>
      <c r="M135" s="27">
        <f t="shared" ca="1" si="15"/>
        <v>1.0077564063925468E-5</v>
      </c>
      <c r="N135" s="44"/>
      <c r="O135" s="44"/>
      <c r="P135" s="7"/>
      <c r="Q135" s="28">
        <f t="shared" ca="1" si="16"/>
        <v>3881.6127521769822</v>
      </c>
      <c r="R135" s="27">
        <f t="shared" ca="1" si="17"/>
        <v>-234.84622673601265</v>
      </c>
      <c r="S135" s="7"/>
      <c r="T135" s="28">
        <f t="shared" ca="1" si="18"/>
        <v>-1.0010338825511207</v>
      </c>
      <c r="U135" s="27">
        <f t="shared" ca="1" si="19"/>
        <v>-6.1046261367962519E-2</v>
      </c>
      <c r="V135" s="7"/>
      <c r="W135" s="28">
        <f t="shared" ca="1" si="20"/>
        <v>-1.0006078081932397</v>
      </c>
      <c r="X135" s="27">
        <f t="shared" ca="1" si="24"/>
        <v>78.950532326390828</v>
      </c>
      <c r="Y135" s="7"/>
      <c r="Z135" s="28">
        <f t="shared" si="23"/>
        <v>78.89400000000002</v>
      </c>
      <c r="AA135" s="27">
        <f t="shared" si="21"/>
        <v>1.3769600600684067</v>
      </c>
      <c r="AB135" s="7"/>
      <c r="AC135" s="28">
        <f t="shared" ca="1" si="13"/>
        <v>5.6532326390808407E-2</v>
      </c>
      <c r="AD135" s="27"/>
      <c r="AE135" s="7"/>
    </row>
    <row r="136" spans="1:31" s="26" customFormat="1" x14ac:dyDescent="0.25">
      <c r="A136" s="26">
        <v>51</v>
      </c>
      <c r="B136" s="26">
        <v>-615</v>
      </c>
      <c r="C136" s="26">
        <v>15119</v>
      </c>
      <c r="D136" s="26">
        <v>12925</v>
      </c>
      <c r="E136" s="26">
        <v>11321</v>
      </c>
      <c r="F136" s="26">
        <v>13492</v>
      </c>
      <c r="G136" s="27"/>
      <c r="H136" s="7"/>
      <c r="I136" s="28">
        <f t="shared" si="14"/>
        <v>3798</v>
      </c>
      <c r="J136" s="27">
        <f t="shared" si="14"/>
        <v>-567</v>
      </c>
      <c r="K136" s="7"/>
      <c r="L136" s="171">
        <f t="shared" si="22"/>
        <v>-0.98587644742270253</v>
      </c>
      <c r="M136" s="27">
        <f t="shared" ca="1" si="15"/>
        <v>1.1865406438893094E-5</v>
      </c>
      <c r="N136" s="44"/>
      <c r="O136" s="44"/>
      <c r="P136" s="7"/>
      <c r="Q136" s="28">
        <f t="shared" ca="1" si="16"/>
        <v>3840.6127521769822</v>
      </c>
      <c r="R136" s="27">
        <f t="shared" ca="1" si="17"/>
        <v>-603.84622673601268</v>
      </c>
      <c r="S136" s="7"/>
      <c r="T136" s="28">
        <f t="shared" ca="1" si="18"/>
        <v>-0.99046034216856249</v>
      </c>
      <c r="U136" s="27">
        <f t="shared" ca="1" si="19"/>
        <v>-0.1569646448900423</v>
      </c>
      <c r="V136" s="7"/>
      <c r="W136" s="28">
        <f t="shared" ca="1" si="20"/>
        <v>-0.98932106734932623</v>
      </c>
      <c r="X136" s="27">
        <f t="shared" ca="1" si="24"/>
        <v>73.426430633447239</v>
      </c>
      <c r="Y136" s="7"/>
      <c r="Z136" s="28">
        <f t="shared" si="23"/>
        <v>73.359000000000023</v>
      </c>
      <c r="AA136" s="27">
        <f t="shared" si="21"/>
        <v>1.2803560859705205</v>
      </c>
      <c r="AB136" s="7"/>
      <c r="AC136" s="28">
        <f t="shared" ca="1" si="13"/>
        <v>6.7430633447216337E-2</v>
      </c>
      <c r="AD136" s="27"/>
      <c r="AE136" s="7"/>
    </row>
    <row r="137" spans="1:31" s="26" customFormat="1" x14ac:dyDescent="0.25">
      <c r="A137" s="26">
        <v>52</v>
      </c>
      <c r="B137" s="26">
        <v>-638</v>
      </c>
      <c r="C137" s="26">
        <v>15083</v>
      </c>
      <c r="D137" s="26">
        <v>12735</v>
      </c>
      <c r="E137" s="26">
        <v>11356</v>
      </c>
      <c r="F137" s="26">
        <v>13681</v>
      </c>
      <c r="G137" s="27"/>
      <c r="H137" s="7"/>
      <c r="I137" s="28">
        <f t="shared" si="14"/>
        <v>3727</v>
      </c>
      <c r="J137" s="27">
        <f t="shared" si="14"/>
        <v>-946</v>
      </c>
      <c r="K137" s="7"/>
      <c r="L137" s="171">
        <f t="shared" si="22"/>
        <v>-0.96417415388233996</v>
      </c>
      <c r="M137" s="27">
        <f t="shared" ca="1" si="15"/>
        <v>3.7257620306523289E-5</v>
      </c>
      <c r="N137" s="44"/>
      <c r="O137" s="44"/>
      <c r="P137" s="7"/>
      <c r="Q137" s="28">
        <f t="shared" ca="1" si="16"/>
        <v>3769.6127521769822</v>
      </c>
      <c r="R137" s="27">
        <f t="shared" ca="1" si="17"/>
        <v>-982.84622673601268</v>
      </c>
      <c r="S137" s="7"/>
      <c r="T137" s="28">
        <f t="shared" ca="1" si="18"/>
        <v>-0.97215006492071798</v>
      </c>
      <c r="U137" s="27">
        <f t="shared" ca="1" si="19"/>
        <v>-0.25548244259971231</v>
      </c>
      <c r="V137" s="7"/>
      <c r="W137" s="28">
        <f t="shared" ca="1" si="20"/>
        <v>-0.97027805593811733</v>
      </c>
      <c r="X137" s="27">
        <f t="shared" ca="1" si="24"/>
        <v>67.690141733119958</v>
      </c>
      <c r="Y137" s="7"/>
      <c r="Z137" s="28">
        <f t="shared" si="23"/>
        <v>67.617000000000019</v>
      </c>
      <c r="AA137" s="27">
        <f t="shared" si="21"/>
        <v>1.180139280321006</v>
      </c>
      <c r="AB137" s="7"/>
      <c r="AC137" s="28">
        <f t="shared" ca="1" si="13"/>
        <v>7.3141733119939545E-2</v>
      </c>
      <c r="AD137" s="27"/>
      <c r="AE137" s="7"/>
    </row>
    <row r="138" spans="1:31" s="26" customFormat="1" x14ac:dyDescent="0.25">
      <c r="A138" s="26">
        <v>53</v>
      </c>
      <c r="B138" s="26">
        <v>-630</v>
      </c>
      <c r="C138" s="26">
        <v>15021</v>
      </c>
      <c r="D138" s="26">
        <v>12551</v>
      </c>
      <c r="E138" s="26">
        <v>11413</v>
      </c>
      <c r="F138" s="26">
        <v>13863</v>
      </c>
      <c r="G138" s="27"/>
      <c r="H138" s="7"/>
      <c r="I138" s="28">
        <f t="shared" si="14"/>
        <v>3608</v>
      </c>
      <c r="J138" s="27">
        <f t="shared" si="14"/>
        <v>-1312</v>
      </c>
      <c r="K138" s="7"/>
      <c r="L138" s="171">
        <f t="shared" si="22"/>
        <v>-0.93324852799135039</v>
      </c>
      <c r="M138" s="27">
        <f t="shared" ca="1" si="15"/>
        <v>3.1725187607807678E-5</v>
      </c>
      <c r="N138" s="44"/>
      <c r="O138" s="44"/>
      <c r="P138" s="7"/>
      <c r="Q138" s="28">
        <f t="shared" ca="1" si="16"/>
        <v>3650.6127521769822</v>
      </c>
      <c r="R138" s="27">
        <f t="shared" ca="1" si="17"/>
        <v>-1348.8462267360126</v>
      </c>
      <c r="S138" s="7"/>
      <c r="T138" s="28">
        <f t="shared" ca="1" si="18"/>
        <v>-0.94146100868841509</v>
      </c>
      <c r="U138" s="27">
        <f t="shared" ca="1" si="19"/>
        <v>-0.35062100186551504</v>
      </c>
      <c r="V138" s="7"/>
      <c r="W138" s="28">
        <f t="shared" ca="1" si="20"/>
        <v>-0.93888103965204028</v>
      </c>
      <c r="X138" s="27">
        <f t="shared" ca="1" si="24"/>
        <v>61.963848187416374</v>
      </c>
      <c r="Y138" s="7"/>
      <c r="Z138" s="28">
        <f t="shared" si="23"/>
        <v>61.947000000000017</v>
      </c>
      <c r="AA138" s="27">
        <f t="shared" si="21"/>
        <v>1.0811791117329277</v>
      </c>
      <c r="AB138" s="7"/>
      <c r="AC138" s="28">
        <f t="shared" ca="1" si="13"/>
        <v>1.6848187416357518E-2</v>
      </c>
      <c r="AD138" s="27"/>
      <c r="AE138" s="7"/>
    </row>
    <row r="139" spans="1:31" s="26" customFormat="1" x14ac:dyDescent="0.25">
      <c r="A139" s="26">
        <v>54</v>
      </c>
      <c r="B139" s="26">
        <v>-625</v>
      </c>
      <c r="C139" s="26">
        <v>14953</v>
      </c>
      <c r="D139" s="26">
        <v>12380</v>
      </c>
      <c r="E139" s="26">
        <v>11493</v>
      </c>
      <c r="F139" s="26">
        <v>14044</v>
      </c>
      <c r="G139" s="27"/>
      <c r="H139" s="7"/>
      <c r="I139" s="28">
        <f t="shared" si="14"/>
        <v>3460</v>
      </c>
      <c r="J139" s="27">
        <f t="shared" si="14"/>
        <v>-1664</v>
      </c>
      <c r="K139" s="7"/>
      <c r="L139" s="171">
        <f t="shared" si="22"/>
        <v>-0.89354384857675673</v>
      </c>
      <c r="M139" s="27">
        <f t="shared" ca="1" si="15"/>
        <v>4.2096357746711688E-5</v>
      </c>
      <c r="N139" s="44"/>
      <c r="O139" s="44"/>
      <c r="P139" s="7"/>
      <c r="Q139" s="28">
        <f t="shared" ca="1" si="16"/>
        <v>3502.6127521769822</v>
      </c>
      <c r="R139" s="27">
        <f t="shared" ca="1" si="17"/>
        <v>-1700.8462267360126</v>
      </c>
      <c r="S139" s="7"/>
      <c r="T139" s="28">
        <f t="shared" ca="1" si="18"/>
        <v>-0.90329310681966868</v>
      </c>
      <c r="U139" s="27">
        <f t="shared" ca="1" si="19"/>
        <v>-0.44212038126869141</v>
      </c>
      <c r="V139" s="7"/>
      <c r="W139" s="28">
        <f t="shared" ca="1" si="20"/>
        <v>-0.90003201917768205</v>
      </c>
      <c r="X139" s="27">
        <f t="shared" ca="1" si="24"/>
        <v>56.28023838022915</v>
      </c>
      <c r="Y139" s="7"/>
      <c r="Z139" s="28">
        <f t="shared" si="23"/>
        <v>56.322000000000017</v>
      </c>
      <c r="AA139" s="27">
        <f t="shared" si="21"/>
        <v>0.98300434130824654</v>
      </c>
      <c r="AB139" s="7"/>
      <c r="AC139" s="28">
        <f t="shared" ca="1" si="13"/>
        <v>-4.1761619770866787E-2</v>
      </c>
      <c r="AD139" s="27"/>
      <c r="AE139" s="7"/>
    </row>
    <row r="140" spans="1:31" s="26" customFormat="1" x14ac:dyDescent="0.25">
      <c r="A140" s="26">
        <v>55</v>
      </c>
      <c r="B140" s="26">
        <v>-643</v>
      </c>
      <c r="C140" s="26">
        <v>14860</v>
      </c>
      <c r="D140" s="26">
        <v>12210</v>
      </c>
      <c r="E140" s="26">
        <v>11589</v>
      </c>
      <c r="F140" s="26">
        <v>14212</v>
      </c>
      <c r="G140" s="27"/>
      <c r="H140" s="7"/>
      <c r="I140" s="28">
        <f t="shared" si="14"/>
        <v>3271</v>
      </c>
      <c r="J140" s="27">
        <f t="shared" si="14"/>
        <v>-2002</v>
      </c>
      <c r="K140" s="7"/>
      <c r="L140" s="171">
        <f t="shared" si="22"/>
        <v>-0.84371950608728241</v>
      </c>
      <c r="M140" s="27">
        <f t="shared" ca="1" si="15"/>
        <v>4.7840852398191883E-5</v>
      </c>
      <c r="N140" s="44"/>
      <c r="O140" s="44"/>
      <c r="P140" s="7"/>
      <c r="Q140" s="28">
        <f t="shared" ca="1" si="16"/>
        <v>3313.6127521769822</v>
      </c>
      <c r="R140" s="27">
        <f t="shared" ca="1" si="17"/>
        <v>-2038.8462267360126</v>
      </c>
      <c r="S140" s="7"/>
      <c r="T140" s="28">
        <f t="shared" ca="1" si="18"/>
        <v>-0.85455166456836407</v>
      </c>
      <c r="U140" s="27">
        <f t="shared" ca="1" si="19"/>
        <v>-0.52998058080924149</v>
      </c>
      <c r="V140" s="7"/>
      <c r="W140" s="28">
        <f t="shared" ca="1" si="20"/>
        <v>-0.85063621429264946</v>
      </c>
      <c r="X140" s="27">
        <f t="shared" ca="1" si="24"/>
        <v>50.517206899687324</v>
      </c>
      <c r="Y140" s="7"/>
      <c r="Z140" s="28">
        <f t="shared" si="23"/>
        <v>50.535000000000018</v>
      </c>
      <c r="AA140" s="27">
        <f t="shared" si="21"/>
        <v>0.88200213749533463</v>
      </c>
      <c r="AB140" s="7"/>
      <c r="AC140" s="28">
        <f t="shared" ca="1" si="13"/>
        <v>-1.7793100312694321E-2</v>
      </c>
      <c r="AD140" s="27"/>
      <c r="AE140" s="7"/>
    </row>
    <row r="141" spans="1:31" s="26" customFormat="1" x14ac:dyDescent="0.25">
      <c r="A141" s="26">
        <v>56</v>
      </c>
      <c r="B141" s="26">
        <v>-621</v>
      </c>
      <c r="C141" s="26">
        <v>14751</v>
      </c>
      <c r="D141" s="26">
        <v>12057</v>
      </c>
      <c r="E141" s="26">
        <v>11692</v>
      </c>
      <c r="F141" s="26">
        <v>14366</v>
      </c>
      <c r="G141" s="27"/>
      <c r="H141" s="7"/>
      <c r="I141" s="28">
        <f t="shared" si="14"/>
        <v>3059</v>
      </c>
      <c r="J141" s="27">
        <f t="shared" si="14"/>
        <v>-2309</v>
      </c>
      <c r="K141" s="7"/>
      <c r="L141" s="171">
        <f t="shared" si="22"/>
        <v>-0.78743015644130798</v>
      </c>
      <c r="M141" s="27">
        <f t="shared" ca="1" si="15"/>
        <v>6.3019510887826904E-5</v>
      </c>
      <c r="N141" s="44"/>
      <c r="O141" s="44"/>
      <c r="P141" s="7"/>
      <c r="Q141" s="28">
        <f t="shared" ca="1" si="16"/>
        <v>3101.6127521769822</v>
      </c>
      <c r="R141" s="27">
        <f t="shared" ca="1" si="17"/>
        <v>-2345.8462267360128</v>
      </c>
      <c r="S141" s="7"/>
      <c r="T141" s="28">
        <f t="shared" ca="1" si="18"/>
        <v>-0.79987872405367322</v>
      </c>
      <c r="U141" s="27">
        <f t="shared" ca="1" si="19"/>
        <v>-0.60978259636826182</v>
      </c>
      <c r="V141" s="7"/>
      <c r="W141" s="28">
        <f t="shared" ca="1" si="20"/>
        <v>-0.79536863934976265</v>
      </c>
      <c r="X141" s="27">
        <f t="shared" ca="1" si="24"/>
        <v>44.96559517716878</v>
      </c>
      <c r="Y141" s="7"/>
      <c r="Z141" s="28">
        <f t="shared" si="23"/>
        <v>44.946000000000019</v>
      </c>
      <c r="AA141" s="27">
        <f t="shared" si="21"/>
        <v>0.78445568560137169</v>
      </c>
      <c r="AB141" s="7"/>
      <c r="AC141" s="28">
        <f t="shared" ca="1" si="13"/>
        <v>1.9595177168760358E-2</v>
      </c>
      <c r="AD141" s="27"/>
      <c r="AE141" s="7"/>
    </row>
    <row r="142" spans="1:31" s="26" customFormat="1" x14ac:dyDescent="0.25">
      <c r="A142" s="26">
        <v>57</v>
      </c>
      <c r="B142" s="26">
        <v>-623</v>
      </c>
      <c r="C142" s="26">
        <v>14623</v>
      </c>
      <c r="D142" s="26">
        <v>11904</v>
      </c>
      <c r="E142" s="26">
        <v>11810</v>
      </c>
      <c r="F142" s="26">
        <v>14506</v>
      </c>
      <c r="G142" s="27"/>
      <c r="H142" s="7"/>
      <c r="I142" s="28">
        <f t="shared" si="14"/>
        <v>2813</v>
      </c>
      <c r="J142" s="27">
        <f t="shared" si="14"/>
        <v>-2602</v>
      </c>
      <c r="K142" s="7"/>
      <c r="L142" s="171">
        <f t="shared" si="22"/>
        <v>-0.72343724712945168</v>
      </c>
      <c r="M142" s="27">
        <f t="shared" ca="1" si="15"/>
        <v>6.276317525280418E-5</v>
      </c>
      <c r="N142" s="44"/>
      <c r="O142" s="44"/>
      <c r="P142" s="7"/>
      <c r="Q142" s="28">
        <f t="shared" ca="1" si="16"/>
        <v>2855.6127521769822</v>
      </c>
      <c r="R142" s="27">
        <f t="shared" ca="1" si="17"/>
        <v>-2638.8462267360128</v>
      </c>
      <c r="S142" s="7"/>
      <c r="T142" s="28">
        <f t="shared" ca="1" si="18"/>
        <v>-0.73643748175832435</v>
      </c>
      <c r="U142" s="27">
        <f t="shared" ca="1" si="19"/>
        <v>-0.68594543206465575</v>
      </c>
      <c r="V142" s="7"/>
      <c r="W142" s="28">
        <f t="shared" ca="1" si="20"/>
        <v>-0.73135956845926431</v>
      </c>
      <c r="X142" s="27">
        <f t="shared" ca="1" si="24"/>
        <v>39.277051280592218</v>
      </c>
      <c r="Y142" s="7"/>
      <c r="Z142" s="28">
        <f t="shared" si="23"/>
        <v>39.33900000000002</v>
      </c>
      <c r="AA142" s="27">
        <f t="shared" si="21"/>
        <v>0.68659507444204959</v>
      </c>
      <c r="AB142" s="7"/>
      <c r="AC142" s="28">
        <f t="shared" ca="1" si="13"/>
        <v>-6.1948719407801889E-2</v>
      </c>
      <c r="AD142" s="27"/>
      <c r="AE142" s="7"/>
    </row>
    <row r="143" spans="1:31" s="26" customFormat="1" x14ac:dyDescent="0.25">
      <c r="A143" s="26">
        <v>58</v>
      </c>
      <c r="B143" s="26">
        <v>-608</v>
      </c>
      <c r="C143" s="26">
        <v>14490</v>
      </c>
      <c r="D143" s="26">
        <v>11778</v>
      </c>
      <c r="E143" s="26">
        <v>11945</v>
      </c>
      <c r="F143" s="26">
        <v>14636</v>
      </c>
      <c r="G143" s="27"/>
      <c r="H143" s="7"/>
      <c r="I143" s="28">
        <f t="shared" si="14"/>
        <v>2545</v>
      </c>
      <c r="J143" s="27">
        <f t="shared" si="14"/>
        <v>-2858</v>
      </c>
      <c r="K143" s="7"/>
      <c r="L143" s="171">
        <f t="shared" si="22"/>
        <v>-0.65430536479727408</v>
      </c>
      <c r="M143" s="27">
        <f t="shared" ca="1" si="15"/>
        <v>5.539606185570629E-5</v>
      </c>
      <c r="N143" s="44"/>
      <c r="O143" s="44"/>
      <c r="P143" s="7"/>
      <c r="Q143" s="28">
        <f t="shared" ca="1" si="16"/>
        <v>2587.6127521769822</v>
      </c>
      <c r="R143" s="27">
        <f t="shared" ca="1" si="17"/>
        <v>-2894.8462267360128</v>
      </c>
      <c r="S143" s="7"/>
      <c r="T143" s="28">
        <f t="shared" ca="1" si="18"/>
        <v>-0.66732263242843215</v>
      </c>
      <c r="U143" s="27">
        <f t="shared" ca="1" si="19"/>
        <v>-0.75249043526696591</v>
      </c>
      <c r="V143" s="7"/>
      <c r="W143" s="28">
        <f t="shared" ca="1" si="20"/>
        <v>-0.66174821786956473</v>
      </c>
      <c r="X143" s="27">
        <f t="shared" ca="1" si="24"/>
        <v>33.770519859311094</v>
      </c>
      <c r="Y143" s="7"/>
      <c r="Z143" s="28">
        <f t="shared" si="23"/>
        <v>33.867000000000019</v>
      </c>
      <c r="AA143" s="27">
        <f t="shared" si="21"/>
        <v>0.59109065777291991</v>
      </c>
      <c r="AB143" s="7"/>
      <c r="AC143" s="28">
        <f t="shared" ca="1" si="13"/>
        <v>-9.6480140688925076E-2</v>
      </c>
      <c r="AD143" s="27"/>
      <c r="AE143" s="7"/>
    </row>
    <row r="144" spans="1:31" s="26" customFormat="1" x14ac:dyDescent="0.25">
      <c r="A144" s="26">
        <v>59</v>
      </c>
      <c r="B144" s="26">
        <v>-617</v>
      </c>
      <c r="C144" s="26">
        <v>14348</v>
      </c>
      <c r="D144" s="26">
        <v>11666</v>
      </c>
      <c r="E144" s="26">
        <v>12096</v>
      </c>
      <c r="F144" s="26">
        <v>14759</v>
      </c>
      <c r="G144" s="27"/>
      <c r="H144" s="7"/>
      <c r="I144" s="28">
        <f t="shared" si="14"/>
        <v>2252</v>
      </c>
      <c r="J144" s="27">
        <f t="shared" si="14"/>
        <v>-3093</v>
      </c>
      <c r="K144" s="7"/>
      <c r="L144" s="171">
        <f t="shared" si="22"/>
        <v>-0.57805702716436902</v>
      </c>
      <c r="M144" s="27">
        <f t="shared" ca="1" si="15"/>
        <v>5.8874212997683929E-5</v>
      </c>
      <c r="N144" s="44"/>
      <c r="O144" s="44"/>
      <c r="P144" s="7"/>
      <c r="Q144" s="28">
        <f t="shared" ca="1" si="16"/>
        <v>2294.6127521769822</v>
      </c>
      <c r="R144" s="27">
        <f t="shared" ca="1" si="17"/>
        <v>-3129.8462267360128</v>
      </c>
      <c r="S144" s="7"/>
      <c r="T144" s="28">
        <f t="shared" ca="1" si="18"/>
        <v>-0.59176050237746791</v>
      </c>
      <c r="U144" s="27">
        <f t="shared" ca="1" si="19"/>
        <v>-0.81357666867533651</v>
      </c>
      <c r="V144" s="7"/>
      <c r="W144" s="28">
        <f t="shared" ca="1" si="20"/>
        <v>-0.5857299805069669</v>
      </c>
      <c r="X144" s="27">
        <f t="shared" ca="1" si="24"/>
        <v>28.193563324693969</v>
      </c>
      <c r="Y144" s="7"/>
      <c r="Z144" s="28">
        <f t="shared" si="23"/>
        <v>28.314000000000018</v>
      </c>
      <c r="AA144" s="27">
        <f t="shared" si="21"/>
        <v>0.49417252440967474</v>
      </c>
      <c r="AB144" s="7"/>
      <c r="AC144" s="28">
        <f t="shared" ca="1" si="13"/>
        <v>-0.12043667530604907</v>
      </c>
      <c r="AD144" s="27"/>
      <c r="AE144" s="7"/>
    </row>
    <row r="145" spans="1:31" s="26" customFormat="1" x14ac:dyDescent="0.25">
      <c r="A145" s="26">
        <v>60</v>
      </c>
      <c r="B145" s="26">
        <v>-631</v>
      </c>
      <c r="C145" s="26">
        <v>14182</v>
      </c>
      <c r="D145" s="26">
        <v>11554</v>
      </c>
      <c r="E145" s="26">
        <v>12250</v>
      </c>
      <c r="F145" s="26">
        <v>14856</v>
      </c>
      <c r="G145" s="27"/>
      <c r="H145" s="7"/>
      <c r="I145" s="28">
        <f t="shared" si="14"/>
        <v>1932</v>
      </c>
      <c r="J145" s="27">
        <f t="shared" si="14"/>
        <v>-3302</v>
      </c>
      <c r="K145" s="7"/>
      <c r="L145" s="171">
        <f t="shared" si="22"/>
        <v>-0.49447291861965564</v>
      </c>
      <c r="M145" s="27">
        <f t="shared" ca="1" si="15"/>
        <v>6.9318963186437404E-5</v>
      </c>
      <c r="N145" s="44"/>
      <c r="O145" s="44"/>
      <c r="P145" s="7"/>
      <c r="Q145" s="28">
        <f t="shared" ca="1" si="16"/>
        <v>1974.6127521769824</v>
      </c>
      <c r="R145" s="27">
        <f t="shared" ca="1" si="17"/>
        <v>-3338.8462267360128</v>
      </c>
      <c r="S145" s="7"/>
      <c r="T145" s="28">
        <f t="shared" ca="1" si="18"/>
        <v>-0.50923530914774595</v>
      </c>
      <c r="U145" s="27">
        <f t="shared" ca="1" si="19"/>
        <v>-0.86790442519597244</v>
      </c>
      <c r="V145" s="7"/>
      <c r="W145" s="28">
        <f t="shared" ca="1" si="20"/>
        <v>-0.5027987196733944</v>
      </c>
      <c r="X145" s="27">
        <f t="shared" ca="1" si="24"/>
        <v>22.52655818682797</v>
      </c>
      <c r="Y145" s="7"/>
      <c r="Z145" s="28">
        <f t="shared" si="23"/>
        <v>22.635000000000019</v>
      </c>
      <c r="AA145" s="27">
        <f t="shared" si="21"/>
        <v>0.39505527618891684</v>
      </c>
      <c r="AB145" s="7"/>
      <c r="AC145" s="28">
        <f t="shared" ca="1" si="13"/>
        <v>-0.10844181317204971</v>
      </c>
      <c r="AD145" s="27"/>
      <c r="AE145" s="7"/>
    </row>
    <row r="146" spans="1:31" s="26" customFormat="1" x14ac:dyDescent="0.25">
      <c r="A146" s="26">
        <v>61</v>
      </c>
      <c r="B146" s="26">
        <v>-629</v>
      </c>
      <c r="C146" s="26">
        <v>14014</v>
      </c>
      <c r="D146" s="26">
        <v>11468</v>
      </c>
      <c r="E146" s="26">
        <v>12419</v>
      </c>
      <c r="F146" s="26">
        <v>14944</v>
      </c>
      <c r="G146" s="27"/>
      <c r="H146" s="7"/>
      <c r="I146" s="28">
        <f t="shared" si="14"/>
        <v>1595</v>
      </c>
      <c r="J146" s="27">
        <f t="shared" si="14"/>
        <v>-3476</v>
      </c>
      <c r="K146" s="7"/>
      <c r="L146" s="171">
        <f t="shared" si="22"/>
        <v>-0.40632204743347938</v>
      </c>
      <c r="M146" s="27">
        <f t="shared" ca="1" si="15"/>
        <v>8.5170001248239115E-5</v>
      </c>
      <c r="N146" s="44"/>
      <c r="O146" s="44"/>
      <c r="P146" s="7"/>
      <c r="Q146" s="28">
        <f t="shared" ca="1" si="16"/>
        <v>1637.6127521769824</v>
      </c>
      <c r="R146" s="27">
        <f t="shared" ca="1" si="17"/>
        <v>-3512.8462267360128</v>
      </c>
      <c r="S146" s="7"/>
      <c r="T146" s="28">
        <f t="shared" ca="1" si="18"/>
        <v>-0.42232596502769493</v>
      </c>
      <c r="U146" s="27">
        <f t="shared" ca="1" si="19"/>
        <v>-0.91313423206004263</v>
      </c>
      <c r="V146" s="7"/>
      <c r="W146" s="28">
        <f t="shared" ca="1" si="20"/>
        <v>-0.41555080689768903</v>
      </c>
      <c r="X146" s="27">
        <f t="shared" ca="1" si="24"/>
        <v>16.911193349085011</v>
      </c>
      <c r="Y146" s="7"/>
      <c r="Z146" s="28">
        <f t="shared" si="23"/>
        <v>16.974000000000018</v>
      </c>
      <c r="AA146" s="27">
        <f t="shared" si="21"/>
        <v>0.29625218723351782</v>
      </c>
      <c r="AB146" s="7"/>
      <c r="AC146" s="28">
        <f t="shared" ca="1" si="13"/>
        <v>-6.2806650915007367E-2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13834</v>
      </c>
      <c r="D147" s="26">
        <v>11398</v>
      </c>
      <c r="E147" s="26">
        <v>12597</v>
      </c>
      <c r="F147" s="26">
        <v>15017</v>
      </c>
      <c r="G147" s="27"/>
      <c r="H147" s="7"/>
      <c r="I147" s="28">
        <f t="shared" si="14"/>
        <v>1237</v>
      </c>
      <c r="J147" s="27">
        <f t="shared" si="14"/>
        <v>-3619</v>
      </c>
      <c r="K147" s="7"/>
      <c r="L147" s="171">
        <f t="shared" si="22"/>
        <v>-0.31405873760451969</v>
      </c>
      <c r="M147" s="27">
        <f t="shared" ca="1" si="15"/>
        <v>7.899979994511226E-5</v>
      </c>
      <c r="N147" s="44"/>
      <c r="O147" s="44"/>
      <c r="P147" s="7"/>
      <c r="Q147" s="28">
        <f t="shared" ca="1" si="16"/>
        <v>1279.6127521769824</v>
      </c>
      <c r="R147" s="27">
        <f t="shared" ca="1" si="17"/>
        <v>-3655.8462267360128</v>
      </c>
      <c r="S147" s="7"/>
      <c r="T147" s="28">
        <f t="shared" ca="1" si="18"/>
        <v>-0.33000090510194341</v>
      </c>
      <c r="U147" s="27">
        <f t="shared" ca="1" si="19"/>
        <v>-0.95030585494258302</v>
      </c>
      <c r="V147" s="7"/>
      <c r="W147" s="28">
        <f t="shared" ca="1" si="20"/>
        <v>-0.32294692076786147</v>
      </c>
      <c r="X147" s="27">
        <f t="shared" ca="1" si="24"/>
        <v>11.211317552770311</v>
      </c>
      <c r="Y147" s="7"/>
      <c r="Z147" s="28">
        <f t="shared" si="23"/>
        <v>11.304000000000018</v>
      </c>
      <c r="AA147" s="27">
        <f t="shared" si="21"/>
        <v>0.19729201864543933</v>
      </c>
      <c r="AB147" s="7"/>
      <c r="AC147" s="28">
        <f t="shared" ca="1" si="13"/>
        <v>-9.2682447229707421E-2</v>
      </c>
      <c r="AD147" s="27"/>
      <c r="AE147" s="7"/>
    </row>
    <row r="148" spans="1:31" s="26" customFormat="1" x14ac:dyDescent="0.25">
      <c r="A148" s="26">
        <v>63</v>
      </c>
      <c r="B148" s="26">
        <v>-643</v>
      </c>
      <c r="C148" s="26">
        <v>13646</v>
      </c>
      <c r="D148" s="26">
        <v>11344</v>
      </c>
      <c r="E148" s="26">
        <v>12786</v>
      </c>
      <c r="F148" s="26">
        <v>15070</v>
      </c>
      <c r="G148" s="27"/>
      <c r="H148" s="7"/>
      <c r="I148" s="28">
        <f t="shared" si="14"/>
        <v>860</v>
      </c>
      <c r="J148" s="27">
        <f t="shared" si="14"/>
        <v>-3726</v>
      </c>
      <c r="K148" s="7"/>
      <c r="L148" s="171">
        <f t="shared" si="22"/>
        <v>-0.21672927726335528</v>
      </c>
      <c r="M148" s="27">
        <f t="shared" ca="1" si="15"/>
        <v>7.714531772015877E-5</v>
      </c>
      <c r="N148" s="44"/>
      <c r="O148" s="44"/>
      <c r="P148" s="7"/>
      <c r="Q148" s="28">
        <f t="shared" ca="1" si="16"/>
        <v>902.61275217698244</v>
      </c>
      <c r="R148" s="27">
        <f t="shared" ca="1" si="17"/>
        <v>-3762.8462267360128</v>
      </c>
      <c r="S148" s="7"/>
      <c r="T148" s="28">
        <f t="shared" ca="1" si="18"/>
        <v>-0.23277591182817714</v>
      </c>
      <c r="U148" s="27">
        <f t="shared" ca="1" si="19"/>
        <v>-0.97811958674979849</v>
      </c>
      <c r="V148" s="7"/>
      <c r="W148" s="28">
        <f t="shared" ca="1" si="20"/>
        <v>-0.22551251799329994</v>
      </c>
      <c r="X148" s="27">
        <f t="shared" ca="1" si="24"/>
        <v>5.4248558112838055</v>
      </c>
      <c r="Y148" s="7"/>
      <c r="Z148" s="28">
        <f t="shared" si="23"/>
        <v>5.5170000000000181</v>
      </c>
      <c r="AA148" s="27">
        <f t="shared" si="21"/>
        <v>9.6289814832527479E-2</v>
      </c>
      <c r="AB148" s="7"/>
      <c r="AC148" s="28">
        <f t="shared" ref="AC148:AC149" ca="1" si="25">X148-Z148</f>
        <v>-9.214418871621266E-2</v>
      </c>
      <c r="AD148" s="27"/>
      <c r="AE148" s="7"/>
    </row>
    <row r="149" spans="1:31" s="26" customFormat="1" x14ac:dyDescent="0.25">
      <c r="A149" s="26">
        <v>64</v>
      </c>
      <c r="B149" s="26">
        <v>-622</v>
      </c>
      <c r="C149" s="26">
        <v>13461</v>
      </c>
      <c r="D149" s="26">
        <v>11311</v>
      </c>
      <c r="E149" s="26">
        <v>12974</v>
      </c>
      <c r="F149" s="26">
        <v>15108</v>
      </c>
      <c r="G149" s="27"/>
      <c r="H149" s="7"/>
      <c r="I149" s="28">
        <f t="shared" ref="I149:J149" si="26">C149-E149</f>
        <v>487</v>
      </c>
      <c r="J149" s="27">
        <f t="shared" si="26"/>
        <v>-3797</v>
      </c>
      <c r="K149" s="7"/>
      <c r="L149" s="171">
        <f t="shared" si="22"/>
        <v>-0.12046604302458698</v>
      </c>
      <c r="M149" s="27">
        <f t="shared" ref="M149" ca="1" si="27">(W149-L149)^2</f>
        <v>7.5920161682751583E-5</v>
      </c>
      <c r="N149" s="44"/>
      <c r="O149" s="44"/>
      <c r="P149" s="7"/>
      <c r="Q149" s="28">
        <f t="shared" ref="Q149" ca="1" si="28">I149-$J$4</f>
        <v>529.61275217698244</v>
      </c>
      <c r="R149" s="27">
        <f t="shared" ref="R149" ca="1" si="29">J149-$J$3</f>
        <v>-3833.8462267360128</v>
      </c>
      <c r="S149" s="7"/>
      <c r="T149" s="28">
        <f t="shared" ref="T149" ca="1" si="30">Q149/$J$7</f>
        <v>-0.13658248346978238</v>
      </c>
      <c r="U149" s="27">
        <f t="shared" ref="U149" ca="1" si="31">R149/$J$6</f>
        <v>-0.99657542748168926</v>
      </c>
      <c r="V149" s="7"/>
      <c r="W149" s="28">
        <f t="shared" ref="W149" ca="1" si="32">(T149-U149*SIN(-$J$11*PI()/180))/(COS(-$J$11*PI()/180))</f>
        <v>-0.12917926066692506</v>
      </c>
      <c r="X149" s="27">
        <f ca="1">IF(MOD(ATAN2(U149,W149)*180/PI()-$J$9+360,360)&gt;5,MOD(ATAN2(U149,W149)*180/PI()-$J$9+360,360)-360,MOD(ATAN2(U149,W149)*180/PI()-$J$9+360,360))</f>
        <v>-0.172547639173672</v>
      </c>
      <c r="Y149" s="7"/>
      <c r="Z149" s="28">
        <f t="shared" si="23"/>
        <v>-8.0999999999981753E-2</v>
      </c>
      <c r="AA149" s="27">
        <f t="shared" ref="AA149" si="33">Z149*PI()/180</f>
        <v>-1.4137166941150883E-3</v>
      </c>
      <c r="AB149" s="7"/>
      <c r="AC149" s="28">
        <f t="shared" ca="1" si="25"/>
        <v>-9.1547639173690243E-2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39955</v>
      </c>
    </row>
    <row r="155" spans="1:31" x14ac:dyDescent="0.25">
      <c r="A155" t="s">
        <v>81</v>
      </c>
      <c r="B155">
        <v>39955</v>
      </c>
    </row>
    <row r="156" spans="1:31" x14ac:dyDescent="0.25">
      <c r="A156" s="31" t="s">
        <v>92</v>
      </c>
      <c r="B156" s="31">
        <v>-39964</v>
      </c>
    </row>
    <row r="157" spans="1:31" x14ac:dyDescent="0.25">
      <c r="A157" t="s">
        <v>87</v>
      </c>
      <c r="B157">
        <v>-39964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9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36.84622673601266</v>
      </c>
      <c r="L3" s="144" t="s">
        <v>1</v>
      </c>
      <c r="M3" s="145">
        <v>1.0045786910171817</v>
      </c>
      <c r="N3" s="146" t="s">
        <v>18</v>
      </c>
      <c r="O3" s="144">
        <v>1.0014353162397369</v>
      </c>
      <c r="Q3" s="143" t="s">
        <v>196</v>
      </c>
      <c r="R3" s="143">
        <f ca="1">MAX(AC21:AC149)</f>
        <v>0.10759759803130464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-42.612752176982418</v>
      </c>
      <c r="L4" s="146" t="s">
        <v>5</v>
      </c>
      <c r="M4" s="148">
        <v>359.94927685308107</v>
      </c>
      <c r="N4" s="146" t="s">
        <v>21</v>
      </c>
      <c r="O4" s="146">
        <v>359.95955914195321</v>
      </c>
      <c r="Q4" s="147" t="s">
        <v>197</v>
      </c>
      <c r="R4" s="147">
        <f ca="1">MIN(AC21:AC149)</f>
        <v>-0.25788784937049058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-172.55109859983466</v>
      </c>
      <c r="N5" s="149" t="s">
        <v>24</v>
      </c>
      <c r="O5" s="149">
        <v>-172.52989274388455</v>
      </c>
      <c r="Q5" s="8"/>
      <c r="R5" s="8"/>
      <c r="T5" s="45" t="s">
        <v>55</v>
      </c>
      <c r="U5" s="47">
        <v>5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3847.0206278555415</v>
      </c>
      <c r="L6" s="149" t="s">
        <v>12</v>
      </c>
      <c r="M6" s="150">
        <v>-1.0152760378740848E-4</v>
      </c>
      <c r="N6" s="149" t="s">
        <v>26</v>
      </c>
      <c r="O6" s="149">
        <v>-1.1766284715738522E-4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-3877.6037653038748</v>
      </c>
      <c r="L7" s="151" t="s">
        <v>15</v>
      </c>
      <c r="M7" s="152">
        <f ca="1">SUM(M20:M84)</f>
        <v>6.9803677691018288E-5</v>
      </c>
      <c r="N7" s="151" t="s">
        <v>15</v>
      </c>
      <c r="O7" s="89">
        <f ca="1">SUM(M85:M149)</f>
        <v>6.4696514029942314E-5</v>
      </c>
      <c r="Q7" s="143" t="s">
        <v>196</v>
      </c>
      <c r="R7" s="143">
        <f ca="1">MAX(AD21:AD83)</f>
        <v>8.8218641576588652E-2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-6.7692630087293537E-2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-172.44177350750809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-172.01593343513363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-0.42584007237445576</v>
      </c>
      <c r="L11" s="157" t="s">
        <v>210</v>
      </c>
      <c r="M11" s="158">
        <f>(M6+O6)/2</f>
        <v>-1.0959522547239684E-4</v>
      </c>
      <c r="N11" s="159"/>
      <c r="O11" s="159"/>
      <c r="Q11" s="143" t="s">
        <v>196</v>
      </c>
      <c r="R11" s="143">
        <f ca="1">MAX(W20:W149)</f>
        <v>1.0024761089443914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1.0030070036284593</v>
      </c>
      <c r="N12" s="162"/>
      <c r="O12" s="162"/>
      <c r="Q12" s="147" t="s">
        <v>197</v>
      </c>
      <c r="R12" s="147">
        <f ca="1">MIN(W20:W149)</f>
        <v>-1.0051428238614863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-172.54049567185962</v>
      </c>
      <c r="N13" s="165"/>
      <c r="O13" s="165"/>
    </row>
    <row r="14" spans="1:24" x14ac:dyDescent="0.25">
      <c r="I14" s="9" t="s">
        <v>183</v>
      </c>
      <c r="L14" s="9"/>
      <c r="M14" s="9"/>
      <c r="N14" s="9"/>
      <c r="O14" s="9"/>
    </row>
    <row r="15" spans="1:24" x14ac:dyDescent="0.25">
      <c r="I15" s="9" t="s">
        <v>184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185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13508</v>
      </c>
      <c r="D20" s="26">
        <v>11356</v>
      </c>
      <c r="E20" s="26">
        <v>13030</v>
      </c>
      <c r="F20" s="26">
        <v>15160</v>
      </c>
      <c r="G20" s="27"/>
      <c r="H20" s="7"/>
      <c r="I20" s="28">
        <f>C20-E20</f>
        <v>478</v>
      </c>
      <c r="J20" s="27">
        <f>D20-F20</f>
        <v>-3804</v>
      </c>
      <c r="K20" s="7"/>
      <c r="L20" s="171">
        <f>$M$3*SIN(2*PI()/$M$4*($Z20+$M$5))+$M$6</f>
        <v>-0.12991430741012663</v>
      </c>
      <c r="M20" s="27">
        <f ca="1">(W20-L20)^2</f>
        <v>9.422787454389549E-6</v>
      </c>
      <c r="N20" s="44"/>
      <c r="O20" s="44"/>
      <c r="P20" s="7"/>
      <c r="Q20" s="28">
        <f ca="1">I20-$J$4</f>
        <v>520.61275217698244</v>
      </c>
      <c r="R20" s="27">
        <f ca="1">J20-$J$3</f>
        <v>-3840.8462267360128</v>
      </c>
      <c r="S20" s="7"/>
      <c r="T20" s="28">
        <f ca="1">Q20/$J$7</f>
        <v>-0.13426146241019646</v>
      </c>
      <c r="U20" s="27">
        <f ca="1">R20/$J$6</f>
        <v>-0.99839501741300241</v>
      </c>
      <c r="V20" s="7"/>
      <c r="W20" s="28">
        <f ca="1">(T20-U20*SIN(-$J$11*PI()/180))/(COS(-$J$11*PI()/180))</f>
        <v>-0.1268446514922118</v>
      </c>
      <c r="X20" s="27">
        <f ca="1">IF(MOD(ATAN2(U20,W20)*180/PI()-$J$9+360,360)&gt;5,MOD(ATAN2(U20,W20)*180/PI()-$J$9+360,360)-360,MOD(ATAN2(U20,W20)*180/PI()-$J$9+360,360))</f>
        <v>-0.31767121512325502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-0.31767121512325502</v>
      </c>
      <c r="AD20" s="27">
        <f ca="1">INDIRECT("AC"&amp;AE20)-AC20</f>
        <v>0.16125326048283117</v>
      </c>
      <c r="AE20" s="7">
        <v>149</v>
      </c>
    </row>
    <row r="21" spans="1:31" s="26" customFormat="1" x14ac:dyDescent="0.25">
      <c r="A21" s="26">
        <v>1</v>
      </c>
      <c r="B21" s="26">
        <v>585</v>
      </c>
      <c r="C21" s="26">
        <v>13687</v>
      </c>
      <c r="D21" s="26">
        <v>11384</v>
      </c>
      <c r="E21" s="26">
        <v>12844</v>
      </c>
      <c r="F21" s="26">
        <v>15126</v>
      </c>
      <c r="G21" s="27"/>
      <c r="H21" s="7"/>
      <c r="I21" s="28">
        <f t="shared" ref="I21:J84" si="1">C21-E21</f>
        <v>843</v>
      </c>
      <c r="J21" s="27">
        <f t="shared" si="1"/>
        <v>-3742</v>
      </c>
      <c r="K21" s="7"/>
      <c r="L21" s="171">
        <f t="shared" ref="L21:L84" si="2">$M$3*SIN(2*PI()/$M$4*($Z21+$M$5))+$M$6</f>
        <v>-0.22078890203704943</v>
      </c>
      <c r="M21" s="27">
        <f t="shared" ref="M21:M84" ca="1" si="3">(W21-L21)^2</f>
        <v>9.5130271745843595E-8</v>
      </c>
      <c r="N21" s="44"/>
      <c r="O21" s="44"/>
      <c r="P21" s="7"/>
      <c r="Q21" s="28">
        <f t="shared" ref="Q21:Q84" ca="1" si="4">I21-$J$4</f>
        <v>885.61275217698244</v>
      </c>
      <c r="R21" s="27">
        <f t="shared" ref="R21:R84" ca="1" si="5">J21-$J$3</f>
        <v>-3778.8462267360128</v>
      </c>
      <c r="S21" s="7"/>
      <c r="T21" s="28">
        <f t="shared" ref="T21:T84" ca="1" si="6">Q21/$J$7</f>
        <v>-0.22839176093784816</v>
      </c>
      <c r="U21" s="27">
        <f t="shared" ref="U21:U84" ca="1" si="7">R21/$J$6</f>
        <v>-0.98227864944994292</v>
      </c>
      <c r="V21" s="7"/>
      <c r="W21" s="28">
        <f t="shared" ref="W21:W84" ca="1" si="8">(T21-U21*SIN(-$J$11*PI()/180))/(COS(-$J$11*PI()/180))</f>
        <v>-0.22109733399347717</v>
      </c>
      <c r="X21" s="27">
        <f ca="1">MOD(ATAN2(U21,W21)*180/PI()-$J$9+360,360)</f>
        <v>5.1268559068024615</v>
      </c>
      <c r="Y21" s="7"/>
      <c r="Z21" s="28">
        <f>360/40000*B21+Z20</f>
        <v>5.2649999999999997</v>
      </c>
      <c r="AA21" s="27">
        <f t="shared" ref="AA21:AA84" si="9">Z21*PI()/180</f>
        <v>9.1891585117501451E-2</v>
      </c>
      <c r="AB21" s="7"/>
      <c r="AC21" s="28">
        <f t="shared" ca="1" si="0"/>
        <v>-0.13814409319753818</v>
      </c>
      <c r="AD21" s="27">
        <f t="shared" ref="AD21:AD83" ca="1" si="10">INDIRECT("AC"&amp;AE21)-AC21</f>
        <v>-2.4034460034974003E-2</v>
      </c>
      <c r="AE21" s="7">
        <v>148</v>
      </c>
    </row>
    <row r="22" spans="1:31" s="26" customFormat="1" x14ac:dyDescent="0.25">
      <c r="A22" s="26">
        <v>2</v>
      </c>
      <c r="B22" s="26">
        <v>642</v>
      </c>
      <c r="C22" s="26">
        <v>13874</v>
      </c>
      <c r="D22" s="26">
        <v>11440</v>
      </c>
      <c r="E22" s="26">
        <v>12659</v>
      </c>
      <c r="F22" s="26">
        <v>15075</v>
      </c>
      <c r="G22" s="27"/>
      <c r="H22" s="7"/>
      <c r="I22" s="28">
        <f t="shared" si="1"/>
        <v>1215</v>
      </c>
      <c r="J22" s="27">
        <f t="shared" si="1"/>
        <v>-3635</v>
      </c>
      <c r="K22" s="7"/>
      <c r="L22" s="171">
        <f t="shared" si="2"/>
        <v>-0.31834589848761041</v>
      </c>
      <c r="M22" s="27">
        <f t="shared" ca="1" si="3"/>
        <v>1.2180510014931251E-6</v>
      </c>
      <c r="N22" s="44"/>
      <c r="O22" s="44"/>
      <c r="P22" s="7"/>
      <c r="Q22" s="28">
        <f t="shared" ca="1" si="4"/>
        <v>1257.6127521769824</v>
      </c>
      <c r="R22" s="27">
        <f t="shared" ca="1" si="5"/>
        <v>-3671.8462267360128</v>
      </c>
      <c r="S22" s="7"/>
      <c r="T22" s="28">
        <f t="shared" ca="1" si="6"/>
        <v>-0.32432729806740002</v>
      </c>
      <c r="U22" s="27">
        <f t="shared" ca="1" si="7"/>
        <v>-0.95446491764272734</v>
      </c>
      <c r="V22" s="7"/>
      <c r="W22" s="28">
        <f t="shared" ca="1" si="8"/>
        <v>-0.31724224500870812</v>
      </c>
      <c r="X22" s="27">
        <f t="shared" ref="X22:X83" ca="1" si="11">MOD(ATAN2(U22,W22)*180/PI()-$J$9+360,360)</f>
        <v>10.827396906368449</v>
      </c>
      <c r="Y22" s="7"/>
      <c r="Z22" s="28">
        <f t="shared" ref="Z22:Z85" si="12">360/40000*B22+Z21</f>
        <v>11.042999999999999</v>
      </c>
      <c r="AA22" s="27">
        <f t="shared" si="9"/>
        <v>0.19273670929773382</v>
      </c>
      <c r="AB22" s="7"/>
      <c r="AC22" s="28">
        <f t="shared" ca="1" si="0"/>
        <v>-0.21560309363155028</v>
      </c>
      <c r="AD22" s="27">
        <f t="shared" ca="1" si="10"/>
        <v>2.1964757629199028E-2</v>
      </c>
      <c r="AE22" s="7">
        <v>147</v>
      </c>
    </row>
    <row r="23" spans="1:31" s="26" customFormat="1" x14ac:dyDescent="0.25">
      <c r="A23" s="26">
        <v>3</v>
      </c>
      <c r="B23" s="26">
        <v>628</v>
      </c>
      <c r="C23" s="26">
        <v>14046</v>
      </c>
      <c r="D23" s="26">
        <v>11500</v>
      </c>
      <c r="E23" s="26">
        <v>12474</v>
      </c>
      <c r="F23" s="26">
        <v>14999</v>
      </c>
      <c r="G23" s="27"/>
      <c r="H23" s="7"/>
      <c r="I23" s="28">
        <f t="shared" si="1"/>
        <v>1572</v>
      </c>
      <c r="J23" s="27">
        <f t="shared" si="1"/>
        <v>-3499</v>
      </c>
      <c r="K23" s="7"/>
      <c r="L23" s="171">
        <f t="shared" si="2"/>
        <v>-0.41065270143454879</v>
      </c>
      <c r="M23" s="27">
        <f t="shared" ca="1" si="3"/>
        <v>1.1620681659532264E-6</v>
      </c>
      <c r="N23" s="44"/>
      <c r="O23" s="44"/>
      <c r="P23" s="7"/>
      <c r="Q23" s="28">
        <f t="shared" ca="1" si="4"/>
        <v>1614.6127521769824</v>
      </c>
      <c r="R23" s="27">
        <f t="shared" ca="1" si="5"/>
        <v>-3535.8462267360128</v>
      </c>
      <c r="S23" s="7"/>
      <c r="T23" s="28">
        <f t="shared" ca="1" si="6"/>
        <v>-0.41639446676430869</v>
      </c>
      <c r="U23" s="27">
        <f t="shared" ca="1" si="7"/>
        <v>-0.9191128846915001</v>
      </c>
      <c r="V23" s="7"/>
      <c r="W23" s="28">
        <f t="shared" ca="1" si="8"/>
        <v>-0.40957470877875135</v>
      </c>
      <c r="X23" s="27">
        <f t="shared" ca="1" si="11"/>
        <v>16.460462809926298</v>
      </c>
      <c r="Y23" s="7"/>
      <c r="Z23" s="28">
        <f t="shared" si="12"/>
        <v>16.695</v>
      </c>
      <c r="AA23" s="27">
        <f t="shared" si="9"/>
        <v>0.29138271862045328</v>
      </c>
      <c r="AB23" s="7"/>
      <c r="AC23" s="28">
        <f t="shared" ca="1" si="0"/>
        <v>-0.23453719007370211</v>
      </c>
      <c r="AD23" s="27">
        <f t="shared" ca="1" si="10"/>
        <v>8.5164545001500613E-2</v>
      </c>
      <c r="AE23" s="7">
        <v>146</v>
      </c>
    </row>
    <row r="24" spans="1:31" s="26" customFormat="1" x14ac:dyDescent="0.25">
      <c r="A24" s="26">
        <v>4</v>
      </c>
      <c r="B24" s="26">
        <v>632</v>
      </c>
      <c r="C24" s="26">
        <v>14223</v>
      </c>
      <c r="D24" s="26">
        <v>11594</v>
      </c>
      <c r="E24" s="26">
        <v>12306</v>
      </c>
      <c r="F24" s="26">
        <v>14916</v>
      </c>
      <c r="G24" s="27"/>
      <c r="H24" s="7"/>
      <c r="I24" s="28">
        <f t="shared" si="1"/>
        <v>1917</v>
      </c>
      <c r="J24" s="27">
        <f t="shared" si="1"/>
        <v>-3322</v>
      </c>
      <c r="K24" s="7"/>
      <c r="L24" s="171">
        <f t="shared" si="2"/>
        <v>-0.49951437741763544</v>
      </c>
      <c r="M24" s="27">
        <f t="shared" ca="1" si="3"/>
        <v>3.8784626539938739E-7</v>
      </c>
      <c r="N24" s="44"/>
      <c r="O24" s="44"/>
      <c r="P24" s="7"/>
      <c r="Q24" s="28">
        <f t="shared" ca="1" si="4"/>
        <v>1959.6127521769824</v>
      </c>
      <c r="R24" s="27">
        <f t="shared" ca="1" si="5"/>
        <v>-3358.8462267360128</v>
      </c>
      <c r="S24" s="7"/>
      <c r="T24" s="28">
        <f t="shared" ca="1" si="6"/>
        <v>-0.5053669407151028</v>
      </c>
      <c r="U24" s="27">
        <f t="shared" ca="1" si="7"/>
        <v>-0.87310325357115293</v>
      </c>
      <c r="V24" s="7"/>
      <c r="W24" s="28">
        <f t="shared" ca="1" si="8"/>
        <v>-0.4988916043727793</v>
      </c>
      <c r="X24" s="27">
        <f t="shared" ca="1" si="11"/>
        <v>22.185440776019732</v>
      </c>
      <c r="Y24" s="7"/>
      <c r="Z24" s="28">
        <f t="shared" si="12"/>
        <v>22.382999999999999</v>
      </c>
      <c r="AA24" s="27">
        <f t="shared" si="9"/>
        <v>0.39065704647389077</v>
      </c>
      <c r="AB24" s="7"/>
      <c r="AC24" s="28">
        <f t="shared" ca="1" si="0"/>
        <v>-0.19755922398026726</v>
      </c>
      <c r="AD24" s="27">
        <f t="shared" ca="1" si="10"/>
        <v>2.526799894081222E-2</v>
      </c>
      <c r="AE24" s="7">
        <v>145</v>
      </c>
    </row>
    <row r="25" spans="1:31" s="26" customFormat="1" x14ac:dyDescent="0.25">
      <c r="A25" s="26">
        <v>5</v>
      </c>
      <c r="B25" s="26">
        <v>639</v>
      </c>
      <c r="C25" s="26">
        <v>14391</v>
      </c>
      <c r="D25" s="26">
        <v>11706</v>
      </c>
      <c r="E25" s="26">
        <v>12147</v>
      </c>
      <c r="F25" s="26">
        <v>14814</v>
      </c>
      <c r="G25" s="27"/>
      <c r="H25" s="7"/>
      <c r="I25" s="28">
        <f t="shared" si="1"/>
        <v>2244</v>
      </c>
      <c r="J25" s="27">
        <f t="shared" si="1"/>
        <v>-3108</v>
      </c>
      <c r="K25" s="7"/>
      <c r="L25" s="171">
        <f t="shared" si="2"/>
        <v>-0.58435584426188592</v>
      </c>
      <c r="M25" s="27">
        <f t="shared" ca="1" si="3"/>
        <v>5.1556792360248235E-7</v>
      </c>
      <c r="N25" s="44"/>
      <c r="O25" s="44"/>
      <c r="P25" s="7"/>
      <c r="Q25" s="28">
        <f t="shared" ca="1" si="4"/>
        <v>2286.6127521769822</v>
      </c>
      <c r="R25" s="27">
        <f t="shared" ca="1" si="5"/>
        <v>-3144.8462267360128</v>
      </c>
      <c r="S25" s="7"/>
      <c r="T25" s="28">
        <f t="shared" ca="1" si="6"/>
        <v>-0.58969737254672494</v>
      </c>
      <c r="U25" s="27">
        <f t="shared" ca="1" si="7"/>
        <v>-0.81747578995672188</v>
      </c>
      <c r="V25" s="7"/>
      <c r="W25" s="28">
        <f t="shared" ca="1" si="8"/>
        <v>-0.5836378136750705</v>
      </c>
      <c r="X25" s="27">
        <f t="shared" ca="1" si="11"/>
        <v>27.966757771575203</v>
      </c>
      <c r="Y25" s="7"/>
      <c r="Z25" s="28">
        <f t="shared" si="12"/>
        <v>28.134</v>
      </c>
      <c r="AA25" s="27">
        <f t="shared" si="9"/>
        <v>0.49103093175608464</v>
      </c>
      <c r="AB25" s="7"/>
      <c r="AC25" s="28">
        <f t="shared" ca="1" si="0"/>
        <v>-0.16724222842479719</v>
      </c>
      <c r="AD25" s="27">
        <f t="shared" ca="1" si="10"/>
        <v>-4.2006865135427063E-2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14537</v>
      </c>
      <c r="D26" s="26">
        <v>11815</v>
      </c>
      <c r="E26" s="26">
        <v>11997</v>
      </c>
      <c r="F26" s="26">
        <v>14696</v>
      </c>
      <c r="G26" s="27"/>
      <c r="H26" s="7"/>
      <c r="I26" s="28">
        <f t="shared" si="1"/>
        <v>2540</v>
      </c>
      <c r="J26" s="27">
        <f t="shared" si="1"/>
        <v>-2881</v>
      </c>
      <c r="K26" s="7"/>
      <c r="L26" s="171">
        <f t="shared" si="2"/>
        <v>-0.66010776598543319</v>
      </c>
      <c r="M26" s="27">
        <f t="shared" ca="1" si="3"/>
        <v>9.3957023135384296E-8</v>
      </c>
      <c r="N26" s="44"/>
      <c r="O26" s="44"/>
      <c r="P26" s="7"/>
      <c r="Q26" s="28">
        <f t="shared" ca="1" si="4"/>
        <v>2582.6127521769822</v>
      </c>
      <c r="R26" s="27">
        <f t="shared" ca="1" si="5"/>
        <v>-2917.8462267360128</v>
      </c>
      <c r="S26" s="7"/>
      <c r="T26" s="28">
        <f t="shared" ca="1" si="6"/>
        <v>-0.66603317628421776</v>
      </c>
      <c r="U26" s="27">
        <f t="shared" ca="1" si="7"/>
        <v>-0.75846908789842338</v>
      </c>
      <c r="V26" s="7"/>
      <c r="W26" s="28">
        <f t="shared" ca="1" si="8"/>
        <v>-0.66041429008421726</v>
      </c>
      <c r="X26" s="27">
        <f t="shared" ca="1" si="11"/>
        <v>33.488518392202195</v>
      </c>
      <c r="Y26" s="7"/>
      <c r="Z26" s="28">
        <f t="shared" si="12"/>
        <v>33.642000000000003</v>
      </c>
      <c r="AA26" s="27">
        <f t="shared" si="9"/>
        <v>0.58716366695593236</v>
      </c>
      <c r="AB26" s="7"/>
      <c r="AC26" s="28">
        <f t="shared" ca="1" si="0"/>
        <v>-0.15348160779780784</v>
      </c>
      <c r="AD26" s="27">
        <f t="shared" ca="1" si="10"/>
        <v>4.7394696535633329E-2</v>
      </c>
      <c r="AE26" s="7">
        <v>143</v>
      </c>
    </row>
    <row r="27" spans="1:31" s="26" customFormat="1" x14ac:dyDescent="0.25">
      <c r="A27" s="26">
        <v>7</v>
      </c>
      <c r="B27" s="26">
        <v>606</v>
      </c>
      <c r="C27" s="26">
        <v>14664</v>
      </c>
      <c r="D27" s="26">
        <v>11938</v>
      </c>
      <c r="E27" s="26">
        <v>11858</v>
      </c>
      <c r="F27" s="26">
        <v>14560</v>
      </c>
      <c r="G27" s="27"/>
      <c r="H27" s="7"/>
      <c r="I27" s="28">
        <f t="shared" si="1"/>
        <v>2806</v>
      </c>
      <c r="J27" s="27">
        <f t="shared" si="1"/>
        <v>-2622</v>
      </c>
      <c r="K27" s="7"/>
      <c r="L27" s="171">
        <f t="shared" si="2"/>
        <v>-0.7291120332637514</v>
      </c>
      <c r="M27" s="27">
        <f t="shared" ca="1" si="3"/>
        <v>1.6289837621699814E-7</v>
      </c>
      <c r="N27" s="44"/>
      <c r="O27" s="44"/>
      <c r="P27" s="7"/>
      <c r="Q27" s="28">
        <f t="shared" ca="1" si="4"/>
        <v>2848.6127521769822</v>
      </c>
      <c r="R27" s="27">
        <f t="shared" ca="1" si="5"/>
        <v>-2658.8462267360128</v>
      </c>
      <c r="S27" s="7"/>
      <c r="T27" s="28">
        <f t="shared" ca="1" si="6"/>
        <v>-0.73463224315642417</v>
      </c>
      <c r="U27" s="27">
        <f t="shared" ca="1" si="7"/>
        <v>-0.69114426043983623</v>
      </c>
      <c r="V27" s="7"/>
      <c r="W27" s="28">
        <f t="shared" ca="1" si="8"/>
        <v>-0.72951563997357793</v>
      </c>
      <c r="X27" s="27">
        <f t="shared" ca="1" si="11"/>
        <v>38.9889303723387</v>
      </c>
      <c r="Y27" s="7"/>
      <c r="Z27" s="28">
        <f t="shared" si="12"/>
        <v>39.096000000000004</v>
      </c>
      <c r="AA27" s="27">
        <f t="shared" si="9"/>
        <v>0.6823539243597031</v>
      </c>
      <c r="AB27" s="7"/>
      <c r="AC27" s="28">
        <f t="shared" ca="1" si="0"/>
        <v>-0.10706962766130346</v>
      </c>
      <c r="AD27" s="27">
        <f t="shared" ca="1" si="10"/>
        <v>-1.3128002052127385E-2</v>
      </c>
      <c r="AE27" s="7">
        <v>142</v>
      </c>
    </row>
    <row r="28" spans="1:31" s="26" customFormat="1" x14ac:dyDescent="0.25">
      <c r="A28" s="26">
        <v>8</v>
      </c>
      <c r="B28" s="26">
        <v>617</v>
      </c>
      <c r="C28" s="26">
        <v>14790</v>
      </c>
      <c r="D28" s="26">
        <v>12087</v>
      </c>
      <c r="E28" s="26">
        <v>11740</v>
      </c>
      <c r="F28" s="26">
        <v>14424</v>
      </c>
      <c r="G28" s="27"/>
      <c r="H28" s="7"/>
      <c r="I28" s="28">
        <f t="shared" si="1"/>
        <v>3050</v>
      </c>
      <c r="J28" s="27">
        <f t="shared" si="1"/>
        <v>-2337</v>
      </c>
      <c r="K28" s="7"/>
      <c r="L28" s="171">
        <f t="shared" si="2"/>
        <v>-0.79258181139873307</v>
      </c>
      <c r="M28" s="27">
        <f t="shared" ca="1" si="3"/>
        <v>1.694530488945666E-7</v>
      </c>
      <c r="N28" s="44"/>
      <c r="O28" s="44"/>
      <c r="P28" s="7"/>
      <c r="Q28" s="28">
        <f t="shared" ca="1" si="4"/>
        <v>3092.6127521769822</v>
      </c>
      <c r="R28" s="27">
        <f t="shared" ca="1" si="5"/>
        <v>-2373.8462267360128</v>
      </c>
      <c r="S28" s="7"/>
      <c r="T28" s="28">
        <f t="shared" ca="1" si="6"/>
        <v>-0.79755770299408724</v>
      </c>
      <c r="U28" s="27">
        <f t="shared" ca="1" si="7"/>
        <v>-0.61706095609351452</v>
      </c>
      <c r="V28" s="7"/>
      <c r="W28" s="28">
        <f t="shared" ca="1" si="8"/>
        <v>-0.79299345815129474</v>
      </c>
      <c r="X28" s="27">
        <f t="shared" ca="1" si="11"/>
        <v>44.553814710782149</v>
      </c>
      <c r="Y28" s="7"/>
      <c r="Z28" s="28">
        <f t="shared" si="12"/>
        <v>44.649000000000001</v>
      </c>
      <c r="AA28" s="27">
        <f t="shared" si="9"/>
        <v>0.77927205772294816</v>
      </c>
      <c r="AB28" s="7"/>
      <c r="AC28" s="28">
        <f t="shared" ca="1" si="0"/>
        <v>-9.5185289217852187E-2</v>
      </c>
      <c r="AD28" s="27">
        <f t="shared" ca="1" si="10"/>
        <v>1.7230345977935713E-2</v>
      </c>
      <c r="AE28" s="7">
        <v>141</v>
      </c>
    </row>
    <row r="29" spans="1:31" s="26" customFormat="1" x14ac:dyDescent="0.25">
      <c r="A29" s="26">
        <v>9</v>
      </c>
      <c r="B29" s="26">
        <v>634</v>
      </c>
      <c r="C29" s="26">
        <v>14901</v>
      </c>
      <c r="D29" s="26">
        <v>12245</v>
      </c>
      <c r="E29" s="26">
        <v>11631</v>
      </c>
      <c r="F29" s="26">
        <v>14264</v>
      </c>
      <c r="G29" s="27"/>
      <c r="H29" s="7"/>
      <c r="I29" s="28">
        <f t="shared" si="1"/>
        <v>3270</v>
      </c>
      <c r="J29" s="27">
        <f t="shared" si="1"/>
        <v>-2019</v>
      </c>
      <c r="K29" s="7"/>
      <c r="L29" s="171">
        <f t="shared" si="2"/>
        <v>-0.85004469579253994</v>
      </c>
      <c r="M29" s="27">
        <f t="shared" ca="1" si="3"/>
        <v>9.0466279784393832E-8</v>
      </c>
      <c r="N29" s="44"/>
      <c r="O29" s="44"/>
      <c r="P29" s="7"/>
      <c r="Q29" s="28">
        <f t="shared" ca="1" si="4"/>
        <v>3312.6127521769822</v>
      </c>
      <c r="R29" s="27">
        <f t="shared" ca="1" si="5"/>
        <v>-2055.8462267360128</v>
      </c>
      <c r="S29" s="7"/>
      <c r="T29" s="28">
        <f t="shared" ca="1" si="6"/>
        <v>-0.85429377333952117</v>
      </c>
      <c r="U29" s="27">
        <f t="shared" ca="1" si="7"/>
        <v>-0.53439958492814488</v>
      </c>
      <c r="V29" s="7"/>
      <c r="W29" s="28">
        <f t="shared" ca="1" si="8"/>
        <v>-0.85034547192155352</v>
      </c>
      <c r="X29" s="27">
        <f t="shared" ca="1" si="11"/>
        <v>50.294466917502007</v>
      </c>
      <c r="Y29" s="7"/>
      <c r="Z29" s="28">
        <f t="shared" si="12"/>
        <v>50.355000000000004</v>
      </c>
      <c r="AA29" s="27">
        <f t="shared" si="9"/>
        <v>0.8788605448417447</v>
      </c>
      <c r="AB29" s="7"/>
      <c r="AC29" s="28">
        <f t="shared" ca="1" si="0"/>
        <v>-6.053308249799727E-2</v>
      </c>
      <c r="AD29" s="27">
        <f t="shared" ca="1" si="10"/>
        <v>1.6023873089736185E-2</v>
      </c>
      <c r="AE29" s="7">
        <v>140</v>
      </c>
    </row>
    <row r="30" spans="1:31" s="26" customFormat="1" x14ac:dyDescent="0.25">
      <c r="A30" s="26">
        <v>10</v>
      </c>
      <c r="B30" s="26">
        <v>624</v>
      </c>
      <c r="C30" s="26">
        <v>14995</v>
      </c>
      <c r="D30" s="26">
        <v>12412</v>
      </c>
      <c r="E30" s="26">
        <v>11538</v>
      </c>
      <c r="F30" s="26">
        <v>14099</v>
      </c>
      <c r="G30" s="27"/>
      <c r="H30" s="7"/>
      <c r="I30" s="28">
        <f t="shared" si="1"/>
        <v>3457</v>
      </c>
      <c r="J30" s="27">
        <f t="shared" si="1"/>
        <v>-1687</v>
      </c>
      <c r="K30" s="7"/>
      <c r="L30" s="171">
        <f t="shared" si="2"/>
        <v>-0.89837708585305776</v>
      </c>
      <c r="M30" s="27">
        <f t="shared" ca="1" si="3"/>
        <v>7.0023799390484607E-7</v>
      </c>
      <c r="N30" s="44"/>
      <c r="O30" s="44"/>
      <c r="P30" s="7"/>
      <c r="Q30" s="28">
        <f t="shared" ca="1" si="4"/>
        <v>3499.6127521769822</v>
      </c>
      <c r="R30" s="27">
        <f t="shared" ca="1" si="5"/>
        <v>-1723.8462267360126</v>
      </c>
      <c r="S30" s="7"/>
      <c r="T30" s="28">
        <f t="shared" ca="1" si="6"/>
        <v>-0.90251943313313998</v>
      </c>
      <c r="U30" s="27">
        <f t="shared" ca="1" si="7"/>
        <v>-0.44809903390014894</v>
      </c>
      <c r="V30" s="7"/>
      <c r="W30" s="28">
        <f t="shared" ca="1" si="8"/>
        <v>-0.89921388809606673</v>
      </c>
      <c r="X30" s="27">
        <f t="shared" ca="1" si="11"/>
        <v>55.953638247988692</v>
      </c>
      <c r="Y30" s="7"/>
      <c r="Z30" s="28">
        <f t="shared" si="12"/>
        <v>55.971000000000004</v>
      </c>
      <c r="AA30" s="27">
        <f t="shared" si="9"/>
        <v>0.97687823563374632</v>
      </c>
      <c r="AB30" s="7"/>
      <c r="AC30" s="28">
        <f t="shared" ca="1" si="0"/>
        <v>-1.7361752011311182E-2</v>
      </c>
      <c r="AD30" s="27">
        <f t="shared" ca="1" si="10"/>
        <v>5.4479135723752847E-2</v>
      </c>
      <c r="AE30" s="7">
        <v>139</v>
      </c>
    </row>
    <row r="31" spans="1:31" s="26" customFormat="1" x14ac:dyDescent="0.25">
      <c r="A31" s="26">
        <v>11</v>
      </c>
      <c r="B31" s="26">
        <v>646</v>
      </c>
      <c r="C31" s="26">
        <v>15079</v>
      </c>
      <c r="D31" s="26">
        <v>12594</v>
      </c>
      <c r="E31" s="26">
        <v>11465</v>
      </c>
      <c r="F31" s="26">
        <v>13927</v>
      </c>
      <c r="G31" s="27"/>
      <c r="H31" s="7"/>
      <c r="I31" s="28">
        <f t="shared" si="1"/>
        <v>3614</v>
      </c>
      <c r="J31" s="27">
        <f t="shared" si="1"/>
        <v>-1333</v>
      </c>
      <c r="K31" s="7"/>
      <c r="L31" s="171">
        <f t="shared" si="2"/>
        <v>-0.93932132628329201</v>
      </c>
      <c r="M31" s="27">
        <f t="shared" ca="1" si="3"/>
        <v>1.1374893470433792E-6</v>
      </c>
      <c r="N31" s="44"/>
      <c r="O31" s="44"/>
      <c r="P31" s="7"/>
      <c r="Q31" s="28">
        <f t="shared" ca="1" si="4"/>
        <v>3656.6127521769822</v>
      </c>
      <c r="R31" s="27">
        <f t="shared" ca="1" si="5"/>
        <v>-1369.8462267360126</v>
      </c>
      <c r="S31" s="7"/>
      <c r="T31" s="28">
        <f t="shared" ca="1" si="6"/>
        <v>-0.94300835606147237</v>
      </c>
      <c r="U31" s="27">
        <f t="shared" ca="1" si="7"/>
        <v>-0.35607977165945454</v>
      </c>
      <c r="V31" s="7"/>
      <c r="W31" s="28">
        <f t="shared" ca="1" si="8"/>
        <v>-0.9403878577394823</v>
      </c>
      <c r="X31" s="27">
        <f t="shared" ca="1" si="11"/>
        <v>61.7025004256854</v>
      </c>
      <c r="Y31" s="7"/>
      <c r="Z31" s="28">
        <f t="shared" si="12"/>
        <v>61.785000000000004</v>
      </c>
      <c r="AA31" s="27">
        <f t="shared" si="9"/>
        <v>1.0783516783446965</v>
      </c>
      <c r="AB31" s="7"/>
      <c r="AC31" s="28">
        <f t="shared" ca="1" si="0"/>
        <v>-8.2499574314603308E-2</v>
      </c>
      <c r="AD31" s="27">
        <f t="shared" ca="1" si="10"/>
        <v>8.6966747343907969E-2</v>
      </c>
      <c r="AE31" s="7">
        <v>138</v>
      </c>
    </row>
    <row r="32" spans="1:31" s="26" customFormat="1" x14ac:dyDescent="0.25">
      <c r="A32" s="26">
        <v>12</v>
      </c>
      <c r="B32" s="26">
        <v>619</v>
      </c>
      <c r="C32" s="26">
        <v>15129</v>
      </c>
      <c r="D32" s="26">
        <v>12771</v>
      </c>
      <c r="E32" s="26">
        <v>11401</v>
      </c>
      <c r="F32" s="26">
        <v>13741</v>
      </c>
      <c r="G32" s="27"/>
      <c r="H32" s="7"/>
      <c r="I32" s="28">
        <f t="shared" si="1"/>
        <v>3728</v>
      </c>
      <c r="J32" s="27">
        <f t="shared" si="1"/>
        <v>-970</v>
      </c>
      <c r="K32" s="7"/>
      <c r="L32" s="171">
        <f t="shared" si="2"/>
        <v>-0.96949090632275692</v>
      </c>
      <c r="M32" s="27">
        <f t="shared" ca="1" si="3"/>
        <v>9.973616227152309E-7</v>
      </c>
      <c r="N32" s="44"/>
      <c r="O32" s="44"/>
      <c r="P32" s="7"/>
      <c r="Q32" s="28">
        <f t="shared" ca="1" si="4"/>
        <v>3770.6127521769822</v>
      </c>
      <c r="R32" s="27">
        <f t="shared" ca="1" si="5"/>
        <v>-1006.8462267360127</v>
      </c>
      <c r="S32" s="7"/>
      <c r="T32" s="28">
        <f t="shared" ca="1" si="6"/>
        <v>-0.97240795614956088</v>
      </c>
      <c r="U32" s="27">
        <f t="shared" ca="1" si="7"/>
        <v>-0.26172103664992891</v>
      </c>
      <c r="V32" s="7"/>
      <c r="W32" s="28">
        <f t="shared" ca="1" si="8"/>
        <v>-0.97048958626283544</v>
      </c>
      <c r="X32" s="27">
        <f t="shared" ca="1" si="11"/>
        <v>67.349321376321484</v>
      </c>
      <c r="Y32" s="7"/>
      <c r="Z32" s="28">
        <f t="shared" si="12"/>
        <v>67.356000000000009</v>
      </c>
      <c r="AA32" s="27">
        <f t="shared" si="9"/>
        <v>1.1755839709733007</v>
      </c>
      <c r="AB32" s="7"/>
      <c r="AC32" s="28">
        <f t="shared" ca="1" si="0"/>
        <v>-6.6786236785247866E-3</v>
      </c>
      <c r="AD32" s="27">
        <f t="shared" ca="1" si="10"/>
        <v>2.945824285376375E-3</v>
      </c>
      <c r="AE32" s="7">
        <v>137</v>
      </c>
    </row>
    <row r="33" spans="1:31" s="26" customFormat="1" x14ac:dyDescent="0.25">
      <c r="A33" s="26">
        <v>13</v>
      </c>
      <c r="B33" s="26">
        <v>629</v>
      </c>
      <c r="C33" s="26">
        <v>15172</v>
      </c>
      <c r="D33" s="26">
        <v>12958</v>
      </c>
      <c r="E33" s="26">
        <v>11364</v>
      </c>
      <c r="F33" s="26">
        <v>13556</v>
      </c>
      <c r="G33" s="27"/>
      <c r="H33" s="7"/>
      <c r="I33" s="28">
        <f t="shared" si="1"/>
        <v>3808</v>
      </c>
      <c r="J33" s="27">
        <f t="shared" si="1"/>
        <v>-598</v>
      </c>
      <c r="K33" s="7"/>
      <c r="L33" s="171">
        <f t="shared" si="2"/>
        <v>-0.99076341278378099</v>
      </c>
      <c r="M33" s="27">
        <f t="shared" ca="1" si="3"/>
        <v>1.1593820543385718E-6</v>
      </c>
      <c r="N33" s="44"/>
      <c r="O33" s="44"/>
      <c r="P33" s="7"/>
      <c r="Q33" s="28">
        <f t="shared" ca="1" si="4"/>
        <v>3850.6127521769822</v>
      </c>
      <c r="R33" s="27">
        <f t="shared" ca="1" si="5"/>
        <v>-634.84622673601268</v>
      </c>
      <c r="S33" s="7"/>
      <c r="T33" s="28">
        <f t="shared" ca="1" si="6"/>
        <v>-0.99303925445699137</v>
      </c>
      <c r="U33" s="27">
        <f t="shared" ca="1" si="7"/>
        <v>-0.16502282887157205</v>
      </c>
      <c r="V33" s="7"/>
      <c r="W33" s="28">
        <f t="shared" ca="1" si="8"/>
        <v>-0.99184015883292098</v>
      </c>
      <c r="X33" s="27">
        <f t="shared" ca="1" si="11"/>
        <v>72.995406879372581</v>
      </c>
      <c r="Y33" s="7"/>
      <c r="Z33" s="28">
        <f t="shared" si="12"/>
        <v>73.01700000000001</v>
      </c>
      <c r="AA33" s="27">
        <f t="shared" si="9"/>
        <v>1.2743870599286997</v>
      </c>
      <c r="AB33" s="7"/>
      <c r="AC33" s="28">
        <f t="shared" ca="1" si="0"/>
        <v>-2.159312062742913E-2</v>
      </c>
      <c r="AD33" s="27">
        <f t="shared" ca="1" si="10"/>
        <v>5.3809702779602731E-2</v>
      </c>
      <c r="AE33" s="7">
        <v>136</v>
      </c>
    </row>
    <row r="34" spans="1:31" s="26" customFormat="1" x14ac:dyDescent="0.25">
      <c r="A34" s="26">
        <v>14</v>
      </c>
      <c r="B34" s="26">
        <v>629</v>
      </c>
      <c r="C34" s="26">
        <v>15195</v>
      </c>
      <c r="D34" s="26">
        <v>13151</v>
      </c>
      <c r="E34" s="26">
        <v>11347</v>
      </c>
      <c r="F34" s="26">
        <v>13369</v>
      </c>
      <c r="G34" s="27"/>
      <c r="H34" s="7"/>
      <c r="I34" s="28">
        <f t="shared" si="1"/>
        <v>3848</v>
      </c>
      <c r="J34" s="27">
        <f t="shared" si="1"/>
        <v>-218</v>
      </c>
      <c r="K34" s="7"/>
      <c r="L34" s="171">
        <f t="shared" si="2"/>
        <v>-1.0023701714020605</v>
      </c>
      <c r="M34" s="27">
        <f t="shared" ca="1" si="3"/>
        <v>2.7048521947823618E-7</v>
      </c>
      <c r="N34" s="44"/>
      <c r="O34" s="44"/>
      <c r="P34" s="7"/>
      <c r="Q34" s="28">
        <f t="shared" ca="1" si="4"/>
        <v>3890.6127521769822</v>
      </c>
      <c r="R34" s="27">
        <f t="shared" ca="1" si="5"/>
        <v>-254.84622673601265</v>
      </c>
      <c r="S34" s="7"/>
      <c r="T34" s="28">
        <f t="shared" ca="1" si="6"/>
        <v>-1.0033549036107066</v>
      </c>
      <c r="U34" s="27">
        <f t="shared" ca="1" si="7"/>
        <v>-6.6245089743142999E-2</v>
      </c>
      <c r="V34" s="7"/>
      <c r="W34" s="28">
        <f t="shared" ca="1" si="8"/>
        <v>-1.0028902533374113</v>
      </c>
      <c r="X34" s="27">
        <f t="shared" ca="1" si="11"/>
        <v>78.662637915036157</v>
      </c>
      <c r="Y34" s="7"/>
      <c r="Z34" s="28">
        <f t="shared" si="12"/>
        <v>78.678000000000011</v>
      </c>
      <c r="AA34" s="27">
        <f t="shared" si="9"/>
        <v>1.3731901488840987</v>
      </c>
      <c r="AB34" s="7"/>
      <c r="AC34" s="28">
        <f t="shared" ca="1" si="0"/>
        <v>-1.5362084963854272E-2</v>
      </c>
      <c r="AD34" s="27">
        <f t="shared" ca="1" si="10"/>
        <v>1.9387070360579628E-2</v>
      </c>
      <c r="AE34" s="7">
        <v>135</v>
      </c>
    </row>
    <row r="35" spans="1:31" s="26" customFormat="1" x14ac:dyDescent="0.25">
      <c r="A35" s="26">
        <v>15</v>
      </c>
      <c r="B35" s="26">
        <v>600</v>
      </c>
      <c r="C35" s="26">
        <v>15198</v>
      </c>
      <c r="D35" s="26">
        <v>13336</v>
      </c>
      <c r="E35" s="26">
        <v>11344</v>
      </c>
      <c r="F35" s="26">
        <v>13189</v>
      </c>
      <c r="G35" s="27"/>
      <c r="H35" s="7"/>
      <c r="I35" s="28">
        <f t="shared" si="1"/>
        <v>3854</v>
      </c>
      <c r="J35" s="27">
        <f t="shared" si="1"/>
        <v>147</v>
      </c>
      <c r="K35" s="7"/>
      <c r="L35" s="171">
        <f t="shared" si="2"/>
        <v>-1.0043293180174333</v>
      </c>
      <c r="M35" s="27">
        <f t="shared" ca="1" si="3"/>
        <v>6.6179175830845205E-7</v>
      </c>
      <c r="N35" s="44"/>
      <c r="O35" s="44"/>
      <c r="P35" s="7"/>
      <c r="Q35" s="28">
        <f t="shared" ca="1" si="4"/>
        <v>3896.6127521769822</v>
      </c>
      <c r="R35" s="27">
        <f t="shared" ca="1" si="5"/>
        <v>110.15377326398735</v>
      </c>
      <c r="S35" s="7"/>
      <c r="T35" s="28">
        <f t="shared" ca="1" si="6"/>
        <v>-1.004902250983764</v>
      </c>
      <c r="U35" s="27">
        <f t="shared" ca="1" si="7"/>
        <v>2.8633528103900695E-2</v>
      </c>
      <c r="V35" s="7"/>
      <c r="W35" s="28">
        <f t="shared" ca="1" si="8"/>
        <v>-1.0051428238614863</v>
      </c>
      <c r="X35" s="27">
        <f t="shared" ca="1" si="11"/>
        <v>84.07351847667536</v>
      </c>
      <c r="Y35" s="7"/>
      <c r="Z35" s="28">
        <f t="shared" si="12"/>
        <v>84.078000000000017</v>
      </c>
      <c r="AA35" s="27">
        <f t="shared" si="9"/>
        <v>1.4674379284917927</v>
      </c>
      <c r="AB35" s="7"/>
      <c r="AC35" s="28">
        <f t="shared" ca="1" si="0"/>
        <v>-4.4815233246566777E-3</v>
      </c>
      <c r="AD35" s="27">
        <f t="shared" ca="1" si="10"/>
        <v>-4.6222075211673541E-2</v>
      </c>
      <c r="AE35" s="7">
        <v>134</v>
      </c>
    </row>
    <row r="36" spans="1:31" s="26" customFormat="1" x14ac:dyDescent="0.25">
      <c r="A36" s="26">
        <v>16</v>
      </c>
      <c r="B36" s="26">
        <v>611</v>
      </c>
      <c r="C36" s="26">
        <v>15181</v>
      </c>
      <c r="D36" s="26">
        <v>13511</v>
      </c>
      <c r="E36" s="26">
        <v>11357</v>
      </c>
      <c r="F36" s="26">
        <v>13000</v>
      </c>
      <c r="G36" s="27"/>
      <c r="H36" s="7"/>
      <c r="I36" s="28">
        <f t="shared" si="1"/>
        <v>3824</v>
      </c>
      <c r="J36" s="27">
        <f t="shared" si="1"/>
        <v>511</v>
      </c>
      <c r="K36" s="7"/>
      <c r="L36" s="171">
        <f t="shared" si="2"/>
        <v>-0.99716184972292543</v>
      </c>
      <c r="M36" s="27">
        <f t="shared" ca="1" si="3"/>
        <v>8.9732423123074796E-7</v>
      </c>
      <c r="N36" s="44"/>
      <c r="O36" s="44"/>
      <c r="P36" s="7"/>
      <c r="Q36" s="28">
        <f t="shared" ca="1" si="4"/>
        <v>3866.6127521769822</v>
      </c>
      <c r="R36" s="27">
        <f t="shared" ca="1" si="5"/>
        <v>474.15377326398732</v>
      </c>
      <c r="S36" s="7"/>
      <c r="T36" s="28">
        <f t="shared" ca="1" si="6"/>
        <v>-0.99716551411847743</v>
      </c>
      <c r="U36" s="27">
        <f t="shared" ca="1" si="7"/>
        <v>0.12325220453218536</v>
      </c>
      <c r="V36" s="7"/>
      <c r="W36" s="28">
        <f t="shared" ca="1" si="8"/>
        <v>-0.99810912171724953</v>
      </c>
      <c r="X36" s="27">
        <f t="shared" ca="1" si="11"/>
        <v>89.481345865834101</v>
      </c>
      <c r="Y36" s="7"/>
      <c r="Z36" s="28">
        <f t="shared" si="12"/>
        <v>89.577000000000012</v>
      </c>
      <c r="AA36" s="27">
        <f t="shared" si="9"/>
        <v>1.5634135840589607</v>
      </c>
      <c r="AB36" s="7"/>
      <c r="AC36" s="28">
        <f t="shared" ca="1" si="0"/>
        <v>-9.5654134165911842E-2</v>
      </c>
      <c r="AD36" s="27">
        <f t="shared" ca="1" si="10"/>
        <v>6.72615202263529E-2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15151</v>
      </c>
      <c r="D37" s="26">
        <v>13709</v>
      </c>
      <c r="E37" s="26">
        <v>11394</v>
      </c>
      <c r="F37" s="26">
        <v>12821</v>
      </c>
      <c r="G37" s="27"/>
      <c r="H37" s="7"/>
      <c r="I37" s="28">
        <f t="shared" si="1"/>
        <v>3757</v>
      </c>
      <c r="J37" s="27">
        <f t="shared" si="1"/>
        <v>888</v>
      </c>
      <c r="K37" s="7"/>
      <c r="L37" s="171">
        <f t="shared" si="2"/>
        <v>-0.98019514191549884</v>
      </c>
      <c r="M37" s="27">
        <f t="shared" ca="1" si="3"/>
        <v>1.8581906084673348E-6</v>
      </c>
      <c r="N37" s="44"/>
      <c r="O37" s="44"/>
      <c r="P37" s="7"/>
      <c r="Q37" s="28">
        <f t="shared" ca="1" si="4"/>
        <v>3799.6127521769822</v>
      </c>
      <c r="R37" s="27">
        <f t="shared" ca="1" si="5"/>
        <v>851.15377326398732</v>
      </c>
      <c r="S37" s="7"/>
      <c r="T37" s="28">
        <f t="shared" ca="1" si="6"/>
        <v>-0.9798868017860044</v>
      </c>
      <c r="U37" s="27">
        <f t="shared" ca="1" si="7"/>
        <v>0.22125011940433734</v>
      </c>
      <c r="V37" s="7"/>
      <c r="W37" s="28">
        <f t="shared" ca="1" si="8"/>
        <v>-0.98155829656867188</v>
      </c>
      <c r="X37" s="27">
        <f t="shared" ca="1" si="11"/>
        <v>95.144351256879759</v>
      </c>
      <c r="Y37" s="7"/>
      <c r="Z37" s="28">
        <f t="shared" si="12"/>
        <v>95.238000000000014</v>
      </c>
      <c r="AA37" s="27">
        <f t="shared" si="9"/>
        <v>1.6622166730143597</v>
      </c>
      <c r="AB37" s="7"/>
      <c r="AC37" s="28">
        <f t="shared" ca="1" si="0"/>
        <v>-9.3648743120255062E-2</v>
      </c>
      <c r="AD37" s="27">
        <f t="shared" ca="1" si="10"/>
        <v>1.8395779496628961E-2</v>
      </c>
      <c r="AE37" s="7">
        <v>132</v>
      </c>
    </row>
    <row r="38" spans="1:31" s="26" customFormat="1" x14ac:dyDescent="0.25">
      <c r="A38" s="26">
        <v>18</v>
      </c>
      <c r="B38" s="26">
        <v>640</v>
      </c>
      <c r="C38" s="26">
        <v>15095</v>
      </c>
      <c r="D38" s="26">
        <v>13894</v>
      </c>
      <c r="E38" s="26">
        <v>11449</v>
      </c>
      <c r="F38" s="26">
        <v>12636</v>
      </c>
      <c r="G38" s="27"/>
      <c r="H38" s="7"/>
      <c r="I38" s="28">
        <f t="shared" si="1"/>
        <v>3646</v>
      </c>
      <c r="J38" s="27">
        <f t="shared" si="1"/>
        <v>1258</v>
      </c>
      <c r="K38" s="7"/>
      <c r="L38" s="171">
        <f t="shared" si="2"/>
        <v>-0.95311818745478871</v>
      </c>
      <c r="M38" s="27">
        <f t="shared" ca="1" si="3"/>
        <v>2.7902954793855849E-7</v>
      </c>
      <c r="N38" s="44"/>
      <c r="O38" s="44"/>
      <c r="P38" s="7"/>
      <c r="Q38" s="28">
        <f t="shared" ca="1" si="4"/>
        <v>3688.6127521769822</v>
      </c>
      <c r="R38" s="27">
        <f t="shared" ca="1" si="5"/>
        <v>1221.1537732639874</v>
      </c>
      <c r="S38" s="7"/>
      <c r="T38" s="28">
        <f t="shared" ca="1" si="6"/>
        <v>-0.95126087538444459</v>
      </c>
      <c r="U38" s="27">
        <f t="shared" ca="1" si="7"/>
        <v>0.31742844434517614</v>
      </c>
      <c r="V38" s="7"/>
      <c r="W38" s="28">
        <f t="shared" ca="1" si="8"/>
        <v>-0.95364641993006694</v>
      </c>
      <c r="X38" s="27">
        <f t="shared" ca="1" si="11"/>
        <v>100.85218629901402</v>
      </c>
      <c r="Y38" s="7"/>
      <c r="Z38" s="28">
        <f t="shared" si="12"/>
        <v>100.99800000000002</v>
      </c>
      <c r="AA38" s="27">
        <f t="shared" si="9"/>
        <v>1.7627476379292335</v>
      </c>
      <c r="AB38" s="7"/>
      <c r="AC38" s="28">
        <f t="shared" ca="1" si="0"/>
        <v>-0.14581370098599677</v>
      </c>
      <c r="AD38" s="27">
        <f t="shared" ca="1" si="10"/>
        <v>6.5736779744412388E-2</v>
      </c>
      <c r="AE38" s="7">
        <v>131</v>
      </c>
    </row>
    <row r="39" spans="1:31" s="26" customFormat="1" x14ac:dyDescent="0.25">
      <c r="A39" s="26">
        <v>19</v>
      </c>
      <c r="B39" s="26">
        <v>625</v>
      </c>
      <c r="C39" s="26">
        <v>15024</v>
      </c>
      <c r="D39" s="26">
        <v>14064</v>
      </c>
      <c r="E39" s="26">
        <v>11517</v>
      </c>
      <c r="F39" s="26">
        <v>12451</v>
      </c>
      <c r="G39" s="27"/>
      <c r="H39" s="7"/>
      <c r="I39" s="28">
        <f t="shared" si="1"/>
        <v>3507</v>
      </c>
      <c r="J39" s="27">
        <f t="shared" si="1"/>
        <v>1613</v>
      </c>
      <c r="K39" s="7"/>
      <c r="L39" s="171">
        <f t="shared" si="2"/>
        <v>-0.91738277600885598</v>
      </c>
      <c r="M39" s="27">
        <f t="shared" ca="1" si="3"/>
        <v>1.2135961774908979E-6</v>
      </c>
      <c r="N39" s="44"/>
      <c r="O39" s="44"/>
      <c r="P39" s="7"/>
      <c r="Q39" s="28">
        <f t="shared" ca="1" si="4"/>
        <v>3549.6127521769822</v>
      </c>
      <c r="R39" s="27">
        <f t="shared" ca="1" si="5"/>
        <v>1576.1537732639874</v>
      </c>
      <c r="S39" s="7"/>
      <c r="T39" s="28">
        <f t="shared" ca="1" si="6"/>
        <v>-0.91541399457528405</v>
      </c>
      <c r="U39" s="27">
        <f t="shared" ca="1" si="7"/>
        <v>0.40970764800462961</v>
      </c>
      <c r="V39" s="7"/>
      <c r="W39" s="28">
        <f t="shared" ca="1" si="8"/>
        <v>-0.91848440942224308</v>
      </c>
      <c r="X39" s="27">
        <f t="shared" ca="1" si="11"/>
        <v>106.48195410204244</v>
      </c>
      <c r="Y39" s="7"/>
      <c r="Z39" s="28">
        <f t="shared" si="12"/>
        <v>106.62300000000002</v>
      </c>
      <c r="AA39" s="27">
        <f t="shared" si="9"/>
        <v>1.8609224083539144</v>
      </c>
      <c r="AB39" s="7"/>
      <c r="AC39" s="28">
        <f t="shared" ca="1" si="0"/>
        <v>-0.14104589795758216</v>
      </c>
      <c r="AD39" s="27">
        <f t="shared" ca="1" si="10"/>
        <v>5.2701318001041386E-2</v>
      </c>
      <c r="AE39" s="7">
        <v>130</v>
      </c>
    </row>
    <row r="40" spans="1:31" s="26" customFormat="1" x14ac:dyDescent="0.25">
      <c r="A40" s="26">
        <v>20</v>
      </c>
      <c r="B40" s="26">
        <v>628</v>
      </c>
      <c r="C40" s="26">
        <v>14932</v>
      </c>
      <c r="D40" s="26">
        <v>14242</v>
      </c>
      <c r="E40" s="26">
        <v>11604</v>
      </c>
      <c r="F40" s="26">
        <v>12283</v>
      </c>
      <c r="G40" s="27"/>
      <c r="H40" s="7"/>
      <c r="I40" s="28">
        <f t="shared" si="1"/>
        <v>3328</v>
      </c>
      <c r="J40" s="27">
        <f t="shared" si="1"/>
        <v>1959</v>
      </c>
      <c r="K40" s="7"/>
      <c r="L40" s="171">
        <f t="shared" si="2"/>
        <v>-0.8725763616671447</v>
      </c>
      <c r="M40" s="27">
        <f t="shared" ca="1" si="3"/>
        <v>1.7033380531558486E-7</v>
      </c>
      <c r="N40" s="44"/>
      <c r="O40" s="44"/>
      <c r="P40" s="7"/>
      <c r="Q40" s="28">
        <f t="shared" ca="1" si="4"/>
        <v>3370.6127521769822</v>
      </c>
      <c r="R40" s="27">
        <f t="shared" ca="1" si="5"/>
        <v>1922.1537732639874</v>
      </c>
      <c r="S40" s="7"/>
      <c r="T40" s="28">
        <f t="shared" ca="1" si="6"/>
        <v>-0.86925146461240832</v>
      </c>
      <c r="U40" s="27">
        <f t="shared" ca="1" si="7"/>
        <v>0.49964737889525185</v>
      </c>
      <c r="V40" s="7"/>
      <c r="W40" s="28">
        <f t="shared" ca="1" si="8"/>
        <v>-0.87298907682959404</v>
      </c>
      <c r="X40" s="27">
        <f t="shared" ca="1" si="11"/>
        <v>112.22604603329955</v>
      </c>
      <c r="Y40" s="7"/>
      <c r="Z40" s="28">
        <f t="shared" si="12"/>
        <v>112.27500000000002</v>
      </c>
      <c r="AA40" s="27">
        <f t="shared" si="9"/>
        <v>1.9595684176766339</v>
      </c>
      <c r="AB40" s="7"/>
      <c r="AC40" s="28">
        <f t="shared" ca="1" si="0"/>
        <v>-4.8953966700466367E-2</v>
      </c>
      <c r="AD40" s="27">
        <f t="shared" ca="1" si="10"/>
        <v>-3.4736580069022693E-2</v>
      </c>
      <c r="AE40" s="7">
        <v>129</v>
      </c>
    </row>
    <row r="41" spans="1:31" s="26" customFormat="1" x14ac:dyDescent="0.25">
      <c r="A41" s="26">
        <v>21</v>
      </c>
      <c r="B41" s="26">
        <v>636</v>
      </c>
      <c r="C41" s="26">
        <v>14829</v>
      </c>
      <c r="D41" s="26">
        <v>14404</v>
      </c>
      <c r="E41" s="26">
        <v>11712</v>
      </c>
      <c r="F41" s="26">
        <v>12119</v>
      </c>
      <c r="G41" s="27"/>
      <c r="H41" s="7"/>
      <c r="I41" s="28">
        <f t="shared" si="1"/>
        <v>3117</v>
      </c>
      <c r="J41" s="27">
        <f t="shared" si="1"/>
        <v>2285</v>
      </c>
      <c r="K41" s="7"/>
      <c r="L41" s="171">
        <f t="shared" si="2"/>
        <v>-0.81855289966076128</v>
      </c>
      <c r="M41" s="27">
        <f t="shared" ca="1" si="3"/>
        <v>4.2179477652778055E-7</v>
      </c>
      <c r="N41" s="44"/>
      <c r="O41" s="44"/>
      <c r="P41" s="7"/>
      <c r="Q41" s="28">
        <f t="shared" ca="1" si="4"/>
        <v>3159.6127521769822</v>
      </c>
      <c r="R41" s="27">
        <f t="shared" ca="1" si="5"/>
        <v>2248.1537732639872</v>
      </c>
      <c r="S41" s="7"/>
      <c r="T41" s="28">
        <f t="shared" ca="1" si="6"/>
        <v>-0.81483641532656037</v>
      </c>
      <c r="U41" s="27">
        <f t="shared" ca="1" si="7"/>
        <v>0.58438828141069354</v>
      </c>
      <c r="V41" s="7"/>
      <c r="W41" s="28">
        <f t="shared" ca="1" si="8"/>
        <v>-0.81920235695460575</v>
      </c>
      <c r="X41" s="27">
        <f t="shared" ca="1" si="11"/>
        <v>117.94441194266761</v>
      </c>
      <c r="Y41" s="7"/>
      <c r="Z41" s="28">
        <f t="shared" si="12"/>
        <v>117.99900000000002</v>
      </c>
      <c r="AA41" s="27">
        <f t="shared" si="9"/>
        <v>2.0594710640607894</v>
      </c>
      <c r="AB41" s="7"/>
      <c r="AC41" s="28">
        <f t="shared" ca="1" si="0"/>
        <v>-5.458805733240979E-2</v>
      </c>
      <c r="AD41" s="27">
        <f t="shared" ca="1" si="10"/>
        <v>2.8819931406616206E-3</v>
      </c>
      <c r="AE41" s="7">
        <v>128</v>
      </c>
    </row>
    <row r="42" spans="1:31" s="26" customFormat="1" x14ac:dyDescent="0.25">
      <c r="A42" s="26">
        <v>22</v>
      </c>
      <c r="B42" s="26">
        <v>615</v>
      </c>
      <c r="C42" s="26">
        <v>14713</v>
      </c>
      <c r="D42" s="26">
        <v>14550</v>
      </c>
      <c r="E42" s="26">
        <v>11831</v>
      </c>
      <c r="F42" s="26">
        <v>11975</v>
      </c>
      <c r="G42" s="27"/>
      <c r="H42" s="7"/>
      <c r="I42" s="28">
        <f t="shared" si="1"/>
        <v>2882</v>
      </c>
      <c r="J42" s="27">
        <f t="shared" si="1"/>
        <v>2575</v>
      </c>
      <c r="K42" s="7"/>
      <c r="L42" s="171">
        <f t="shared" si="2"/>
        <v>-0.75854275950488237</v>
      </c>
      <c r="M42" s="27">
        <f t="shared" ca="1" si="3"/>
        <v>3.7670758475253627E-7</v>
      </c>
      <c r="N42" s="44"/>
      <c r="O42" s="44"/>
      <c r="P42" s="7"/>
      <c r="Q42" s="28">
        <f t="shared" ca="1" si="4"/>
        <v>2924.6127521769822</v>
      </c>
      <c r="R42" s="27">
        <f t="shared" ca="1" si="5"/>
        <v>2538.1537732639872</v>
      </c>
      <c r="S42" s="7"/>
      <c r="T42" s="28">
        <f t="shared" ca="1" si="6"/>
        <v>-0.75423197654848317</v>
      </c>
      <c r="U42" s="27">
        <f t="shared" ca="1" si="7"/>
        <v>0.65977129285081049</v>
      </c>
      <c r="V42" s="7"/>
      <c r="W42" s="28">
        <f t="shared" ca="1" si="8"/>
        <v>-0.75915652459410832</v>
      </c>
      <c r="X42" s="27">
        <f t="shared" ca="1" si="11"/>
        <v>123.43517817704685</v>
      </c>
      <c r="Y42" s="7"/>
      <c r="Z42" s="28">
        <f t="shared" si="12"/>
        <v>123.53400000000002</v>
      </c>
      <c r="AA42" s="27">
        <f t="shared" si="9"/>
        <v>2.1560750381586753</v>
      </c>
      <c r="AB42" s="7"/>
      <c r="AC42" s="28">
        <f t="shared" ca="1" si="0"/>
        <v>-9.8821822953169658E-2</v>
      </c>
      <c r="AD42" s="27">
        <f t="shared" ca="1" si="10"/>
        <v>4.2803847775900294E-2</v>
      </c>
      <c r="AE42" s="7">
        <v>127</v>
      </c>
    </row>
    <row r="43" spans="1:31" s="26" customFormat="1" x14ac:dyDescent="0.25">
      <c r="A43" s="26">
        <v>23</v>
      </c>
      <c r="B43" s="26">
        <v>605</v>
      </c>
      <c r="C43" s="26">
        <v>14582</v>
      </c>
      <c r="D43" s="26">
        <v>14684</v>
      </c>
      <c r="E43" s="26">
        <v>11958</v>
      </c>
      <c r="F43" s="26">
        <v>11842</v>
      </c>
      <c r="G43" s="27"/>
      <c r="H43" s="7"/>
      <c r="I43" s="28">
        <f t="shared" si="1"/>
        <v>2624</v>
      </c>
      <c r="J43" s="27">
        <f t="shared" si="1"/>
        <v>2842</v>
      </c>
      <c r="K43" s="7"/>
      <c r="L43" s="171">
        <f t="shared" si="2"/>
        <v>-0.69260227140613917</v>
      </c>
      <c r="M43" s="27">
        <f t="shared" ca="1" si="3"/>
        <v>2.8336746602119244E-7</v>
      </c>
      <c r="N43" s="44"/>
      <c r="O43" s="44"/>
      <c r="P43" s="7"/>
      <c r="Q43" s="28">
        <f t="shared" ca="1" si="4"/>
        <v>2666.6127521769822</v>
      </c>
      <c r="R43" s="27">
        <f t="shared" ca="1" si="5"/>
        <v>2805.1537732639872</v>
      </c>
      <c r="S43" s="7"/>
      <c r="T43" s="28">
        <f t="shared" ca="1" si="6"/>
        <v>-0.68769603950701985</v>
      </c>
      <c r="U43" s="27">
        <f t="shared" ca="1" si="7"/>
        <v>0.72917565165946985</v>
      </c>
      <c r="V43" s="7"/>
      <c r="W43" s="28">
        <f t="shared" ca="1" si="8"/>
        <v>-0.69313459411467337</v>
      </c>
      <c r="X43" s="27">
        <f t="shared" ca="1" si="11"/>
        <v>128.89332648628528</v>
      </c>
      <c r="Y43" s="7"/>
      <c r="Z43" s="28">
        <f t="shared" si="12"/>
        <v>128.97900000000001</v>
      </c>
      <c r="AA43" s="27">
        <f t="shared" si="9"/>
        <v>2.2511082159297664</v>
      </c>
      <c r="AB43" s="7"/>
      <c r="AC43" s="28">
        <f t="shared" ca="1" si="0"/>
        <v>-8.5673513714738192E-2</v>
      </c>
      <c r="AD43" s="27">
        <f t="shared" ca="1" si="10"/>
        <v>8.7382951416259402E-3</v>
      </c>
      <c r="AE43" s="7">
        <v>126</v>
      </c>
    </row>
    <row r="44" spans="1:31" s="26" customFormat="1" x14ac:dyDescent="0.25">
      <c r="A44" s="26">
        <v>24</v>
      </c>
      <c r="B44" s="26">
        <v>617</v>
      </c>
      <c r="C44" s="26">
        <v>14430</v>
      </c>
      <c r="D44" s="26">
        <v>14802</v>
      </c>
      <c r="E44" s="26">
        <v>12097</v>
      </c>
      <c r="F44" s="26">
        <v>11713</v>
      </c>
      <c r="G44" s="27"/>
      <c r="H44" s="7"/>
      <c r="I44" s="28">
        <f t="shared" si="1"/>
        <v>2333</v>
      </c>
      <c r="J44" s="27">
        <f t="shared" si="1"/>
        <v>3089</v>
      </c>
      <c r="K44" s="7"/>
      <c r="L44" s="171">
        <f t="shared" si="2"/>
        <v>-0.61891976516443692</v>
      </c>
      <c r="M44" s="27">
        <f t="shared" ca="1" si="3"/>
        <v>1.2701181023900972E-7</v>
      </c>
      <c r="N44" s="44"/>
      <c r="O44" s="44"/>
      <c r="P44" s="7"/>
      <c r="Q44" s="28">
        <f t="shared" ca="1" si="4"/>
        <v>2375.6127521769822</v>
      </c>
      <c r="R44" s="27">
        <f t="shared" ca="1" si="5"/>
        <v>3052.1537732639872</v>
      </c>
      <c r="S44" s="7"/>
      <c r="T44" s="28">
        <f t="shared" ca="1" si="6"/>
        <v>-0.6126496919137413</v>
      </c>
      <c r="U44" s="27">
        <f t="shared" ca="1" si="7"/>
        <v>0.79338118209294872</v>
      </c>
      <c r="V44" s="7"/>
      <c r="W44" s="28">
        <f t="shared" ca="1" si="8"/>
        <v>-0.61856337800103312</v>
      </c>
      <c r="X44" s="27">
        <f t="shared" ca="1" si="11"/>
        <v>134.49984478856436</v>
      </c>
      <c r="Y44" s="7"/>
      <c r="Z44" s="28">
        <f t="shared" si="12"/>
        <v>134.53200000000001</v>
      </c>
      <c r="AA44" s="27">
        <f t="shared" si="9"/>
        <v>2.3480263492930118</v>
      </c>
      <c r="AB44" s="7"/>
      <c r="AC44" s="28">
        <f t="shared" ca="1" si="0"/>
        <v>-3.2155211435650699E-2</v>
      </c>
      <c r="AD44" s="27">
        <f t="shared" ca="1" si="10"/>
        <v>6.9043953997976359E-2</v>
      </c>
      <c r="AE44" s="7">
        <v>125</v>
      </c>
    </row>
    <row r="45" spans="1:31" s="26" customFormat="1" x14ac:dyDescent="0.25">
      <c r="A45" s="26">
        <v>25</v>
      </c>
      <c r="B45" s="26">
        <v>631</v>
      </c>
      <c r="C45" s="26">
        <v>14285</v>
      </c>
      <c r="D45" s="26">
        <v>14926</v>
      </c>
      <c r="E45" s="26">
        <v>12267</v>
      </c>
      <c r="F45" s="26">
        <v>11613</v>
      </c>
      <c r="G45" s="27"/>
      <c r="H45" s="7"/>
      <c r="I45" s="28">
        <f t="shared" si="1"/>
        <v>2018</v>
      </c>
      <c r="J45" s="27">
        <f t="shared" si="1"/>
        <v>3313</v>
      </c>
      <c r="K45" s="7"/>
      <c r="L45" s="171">
        <f t="shared" si="2"/>
        <v>-0.53756215508980909</v>
      </c>
      <c r="M45" s="27">
        <f t="shared" ca="1" si="3"/>
        <v>3.8420048204386964E-8</v>
      </c>
      <c r="N45" s="44"/>
      <c r="O45" s="44"/>
      <c r="P45" s="7"/>
      <c r="Q45" s="28">
        <f t="shared" ca="1" si="4"/>
        <v>2060.6127521769822</v>
      </c>
      <c r="R45" s="27">
        <f t="shared" ca="1" si="5"/>
        <v>3276.1537732639872</v>
      </c>
      <c r="S45" s="7"/>
      <c r="T45" s="28">
        <f t="shared" ca="1" si="6"/>
        <v>-0.53141395482823373</v>
      </c>
      <c r="U45" s="27">
        <f t="shared" ca="1" si="7"/>
        <v>0.85160805989497002</v>
      </c>
      <c r="V45" s="7"/>
      <c r="W45" s="28">
        <f t="shared" ca="1" si="8"/>
        <v>-0.53775816541658905</v>
      </c>
      <c r="X45" s="27">
        <f t="shared" ca="1" si="11"/>
        <v>140.17091760777919</v>
      </c>
      <c r="Y45" s="7"/>
      <c r="Z45" s="28">
        <f t="shared" si="12"/>
        <v>140.21100000000001</v>
      </c>
      <c r="AA45" s="27">
        <f t="shared" si="9"/>
        <v>2.4471435975137696</v>
      </c>
      <c r="AB45" s="7"/>
      <c r="AC45" s="28">
        <f t="shared" ca="1" si="0"/>
        <v>-4.0082392220824659E-2</v>
      </c>
      <c r="AD45" s="27">
        <f t="shared" ca="1" si="10"/>
        <v>1.9820975044240186E-3</v>
      </c>
      <c r="AE45" s="7">
        <v>124</v>
      </c>
    </row>
    <row r="46" spans="1:31" s="26" customFormat="1" x14ac:dyDescent="0.25">
      <c r="A46" s="26">
        <v>26</v>
      </c>
      <c r="B46" s="26">
        <v>626</v>
      </c>
      <c r="C46" s="26">
        <v>14115</v>
      </c>
      <c r="D46" s="26">
        <v>15023</v>
      </c>
      <c r="E46" s="26">
        <v>12434</v>
      </c>
      <c r="F46" s="26">
        <v>11517</v>
      </c>
      <c r="G46" s="27"/>
      <c r="H46" s="7"/>
      <c r="I46" s="28">
        <f t="shared" si="1"/>
        <v>1681</v>
      </c>
      <c r="J46" s="27">
        <f t="shared" si="1"/>
        <v>3506</v>
      </c>
      <c r="K46" s="7"/>
      <c r="L46" s="171">
        <f t="shared" si="2"/>
        <v>-0.45163228676557193</v>
      </c>
      <c r="M46" s="27">
        <f t="shared" ca="1" si="3"/>
        <v>1.7056050019240896E-7</v>
      </c>
      <c r="N46" s="44"/>
      <c r="O46" s="44"/>
      <c r="P46" s="7"/>
      <c r="Q46" s="28">
        <f t="shared" ca="1" si="4"/>
        <v>1723.6127521769824</v>
      </c>
      <c r="R46" s="27">
        <f t="shared" ca="1" si="5"/>
        <v>3469.1537732639872</v>
      </c>
      <c r="S46" s="7"/>
      <c r="T46" s="28">
        <f t="shared" ca="1" si="6"/>
        <v>-0.44450461070818276</v>
      </c>
      <c r="U46" s="27">
        <f t="shared" ca="1" si="7"/>
        <v>0.90177675371546162</v>
      </c>
      <c r="V46" s="7"/>
      <c r="W46" s="28">
        <f t="shared" ca="1" si="8"/>
        <v>-0.45121929705602409</v>
      </c>
      <c r="X46" s="27">
        <f t="shared" ca="1" si="11"/>
        <v>145.85990437862972</v>
      </c>
      <c r="Y46" s="7"/>
      <c r="Z46" s="28">
        <f t="shared" si="12"/>
        <v>145.845</v>
      </c>
      <c r="AA46" s="27">
        <f t="shared" si="9"/>
        <v>2.5454754475711296</v>
      </c>
      <c r="AB46" s="7"/>
      <c r="AC46" s="28">
        <f t="shared" ca="1" si="0"/>
        <v>1.4904378629722714E-2</v>
      </c>
      <c r="AD46" s="27">
        <f t="shared" ca="1" si="10"/>
        <v>-6.2472018063971291E-2</v>
      </c>
      <c r="AE46" s="7">
        <v>123</v>
      </c>
    </row>
    <row r="47" spans="1:31" s="26" customFormat="1" x14ac:dyDescent="0.25">
      <c r="A47" s="26">
        <v>27</v>
      </c>
      <c r="B47" s="26">
        <v>633</v>
      </c>
      <c r="C47" s="26">
        <v>13936</v>
      </c>
      <c r="D47" s="26">
        <v>15103</v>
      </c>
      <c r="E47" s="26">
        <v>12612</v>
      </c>
      <c r="F47" s="26">
        <v>11440</v>
      </c>
      <c r="G47" s="27"/>
      <c r="H47" s="7"/>
      <c r="I47" s="28">
        <f t="shared" si="1"/>
        <v>1324</v>
      </c>
      <c r="J47" s="27">
        <f t="shared" si="1"/>
        <v>3663</v>
      </c>
      <c r="K47" s="7"/>
      <c r="L47" s="171">
        <f t="shared" si="2"/>
        <v>-0.36030771737024969</v>
      </c>
      <c r="M47" s="27">
        <f t="shared" ca="1" si="3"/>
        <v>7.306962943071576E-7</v>
      </c>
      <c r="N47" s="44"/>
      <c r="O47" s="44"/>
      <c r="P47" s="7"/>
      <c r="Q47" s="28">
        <f t="shared" ca="1" si="4"/>
        <v>1366.6127521769824</v>
      </c>
      <c r="R47" s="27">
        <f t="shared" ca="1" si="5"/>
        <v>3626.1537732639872</v>
      </c>
      <c r="S47" s="7"/>
      <c r="T47" s="28">
        <f t="shared" ca="1" si="6"/>
        <v>-0.35243744201127408</v>
      </c>
      <c r="U47" s="27">
        <f t="shared" ca="1" si="7"/>
        <v>0.94258755646062831</v>
      </c>
      <c r="V47" s="7"/>
      <c r="W47" s="28">
        <f t="shared" ca="1" si="8"/>
        <v>-0.3594529096174145</v>
      </c>
      <c r="X47" s="27">
        <f t="shared" ca="1" si="11"/>
        <v>151.56757492847203</v>
      </c>
      <c r="Y47" s="7"/>
      <c r="Z47" s="28">
        <f t="shared" si="12"/>
        <v>151.542</v>
      </c>
      <c r="AA47" s="27">
        <f t="shared" si="9"/>
        <v>2.644906855057247</v>
      </c>
      <c r="AB47" s="7"/>
      <c r="AC47" s="28">
        <f t="shared" ca="1" si="0"/>
        <v>2.5574928472025249E-2</v>
      </c>
      <c r="AD47" s="27">
        <f t="shared" ca="1" si="10"/>
        <v>1.3970816778453354E-2</v>
      </c>
      <c r="AE47" s="7">
        <v>122</v>
      </c>
    </row>
    <row r="48" spans="1:31" s="26" customFormat="1" x14ac:dyDescent="0.25">
      <c r="A48" s="26">
        <v>28</v>
      </c>
      <c r="B48" s="26">
        <v>633</v>
      </c>
      <c r="C48" s="26">
        <v>13746</v>
      </c>
      <c r="D48" s="26">
        <v>15150</v>
      </c>
      <c r="E48" s="26">
        <v>12794</v>
      </c>
      <c r="F48" s="26">
        <v>11377</v>
      </c>
      <c r="G48" s="27"/>
      <c r="H48" s="7"/>
      <c r="I48" s="28">
        <f t="shared" si="1"/>
        <v>952</v>
      </c>
      <c r="J48" s="27">
        <f t="shared" si="1"/>
        <v>3773</v>
      </c>
      <c r="K48" s="7"/>
      <c r="L48" s="171">
        <f t="shared" si="2"/>
        <v>-0.26542386270085855</v>
      </c>
      <c r="M48" s="27">
        <f t="shared" ca="1" si="3"/>
        <v>2.8785189263076846E-6</v>
      </c>
      <c r="N48" s="44"/>
      <c r="O48" s="44"/>
      <c r="P48" s="7"/>
      <c r="Q48" s="28">
        <f t="shared" ca="1" si="4"/>
        <v>994.61275217698244</v>
      </c>
      <c r="R48" s="27">
        <f t="shared" ca="1" si="5"/>
        <v>3736.1537732639872</v>
      </c>
      <c r="S48" s="7"/>
      <c r="T48" s="28">
        <f t="shared" ca="1" si="6"/>
        <v>-0.25650190488172225</v>
      </c>
      <c r="U48" s="27">
        <f t="shared" ca="1" si="7"/>
        <v>0.97118111252412098</v>
      </c>
      <c r="V48" s="7"/>
      <c r="W48" s="28">
        <f t="shared" ca="1" si="8"/>
        <v>-0.26372724284764815</v>
      </c>
      <c r="X48" s="27">
        <f t="shared" ca="1" si="11"/>
        <v>157.24929102135343</v>
      </c>
      <c r="Y48" s="7"/>
      <c r="Z48" s="28">
        <f t="shared" si="12"/>
        <v>157.239</v>
      </c>
      <c r="AA48" s="27">
        <f t="shared" si="9"/>
        <v>2.7443382625433639</v>
      </c>
      <c r="AB48" s="7"/>
      <c r="AC48" s="28">
        <f t="shared" ca="1" si="0"/>
        <v>1.0291021353424412E-2</v>
      </c>
      <c r="AD48" s="27">
        <f t="shared" ca="1" si="10"/>
        <v>-9.1420341628918322E-3</v>
      </c>
      <c r="AE48" s="7">
        <v>121</v>
      </c>
    </row>
    <row r="49" spans="1:31" s="26" customFormat="1" x14ac:dyDescent="0.25">
      <c r="A49" s="26">
        <v>29</v>
      </c>
      <c r="B49" s="26">
        <v>627</v>
      </c>
      <c r="C49" s="26">
        <v>13565</v>
      </c>
      <c r="D49" s="26">
        <v>15196</v>
      </c>
      <c r="E49" s="26">
        <v>12984</v>
      </c>
      <c r="F49" s="26">
        <v>11338</v>
      </c>
      <c r="G49" s="27"/>
      <c r="H49" s="7"/>
      <c r="I49" s="28">
        <f t="shared" si="1"/>
        <v>581</v>
      </c>
      <c r="J49" s="27">
        <f t="shared" si="1"/>
        <v>3858</v>
      </c>
      <c r="K49" s="7"/>
      <c r="L49" s="171">
        <f t="shared" si="2"/>
        <v>-0.16885183900982556</v>
      </c>
      <c r="M49" s="27">
        <f t="shared" ca="1" si="3"/>
        <v>4.1045114040135622E-7</v>
      </c>
      <c r="N49" s="44"/>
      <c r="O49" s="44"/>
      <c r="P49" s="7"/>
      <c r="Q49" s="28">
        <f t="shared" ca="1" si="4"/>
        <v>623.61275217698244</v>
      </c>
      <c r="R49" s="27">
        <f t="shared" ca="1" si="5"/>
        <v>3821.1537732639872</v>
      </c>
      <c r="S49" s="7"/>
      <c r="T49" s="28">
        <f t="shared" ca="1" si="6"/>
        <v>-0.16082425898101324</v>
      </c>
      <c r="U49" s="27">
        <f t="shared" ca="1" si="7"/>
        <v>0.99327613311863805</v>
      </c>
      <c r="V49" s="7"/>
      <c r="W49" s="28">
        <f t="shared" ca="1" si="8"/>
        <v>-0.16821117440146846</v>
      </c>
      <c r="X49" s="27">
        <f t="shared" ca="1" si="11"/>
        <v>162.82993604125454</v>
      </c>
      <c r="Y49" s="7"/>
      <c r="Z49" s="28">
        <f t="shared" si="12"/>
        <v>162.88200000000001</v>
      </c>
      <c r="AA49" s="27">
        <f t="shared" si="9"/>
        <v>2.8428271922334041</v>
      </c>
      <c r="AB49" s="7"/>
      <c r="AC49" s="28">
        <f t="shared" ca="1" si="0"/>
        <v>-5.2063958745463879E-2</v>
      </c>
      <c r="AD49" s="27">
        <f t="shared" ca="1" si="10"/>
        <v>2.931991729704464E-2</v>
      </c>
      <c r="AE49" s="7">
        <v>120</v>
      </c>
    </row>
    <row r="50" spans="1:31" s="26" customFormat="1" x14ac:dyDescent="0.25">
      <c r="A50" s="26">
        <v>30</v>
      </c>
      <c r="B50" s="26">
        <v>622</v>
      </c>
      <c r="C50" s="26">
        <v>13366</v>
      </c>
      <c r="D50" s="26">
        <v>15218</v>
      </c>
      <c r="E50" s="26">
        <v>13165</v>
      </c>
      <c r="F50" s="26">
        <v>11310</v>
      </c>
      <c r="G50" s="27"/>
      <c r="H50" s="7"/>
      <c r="I50" s="28">
        <f t="shared" si="1"/>
        <v>201</v>
      </c>
      <c r="J50" s="27">
        <f t="shared" si="1"/>
        <v>3908</v>
      </c>
      <c r="K50" s="7"/>
      <c r="L50" s="171">
        <f t="shared" si="2"/>
        <v>-7.1430923396085547E-2</v>
      </c>
      <c r="M50" s="27">
        <f t="shared" ca="1" si="3"/>
        <v>1.2645511840270973E-6</v>
      </c>
      <c r="N50" s="44"/>
      <c r="O50" s="44"/>
      <c r="P50" s="7"/>
      <c r="Q50" s="28">
        <f t="shared" ca="1" si="4"/>
        <v>243.61275217698241</v>
      </c>
      <c r="R50" s="27">
        <f t="shared" ca="1" si="5"/>
        <v>3871.1537732639872</v>
      </c>
      <c r="S50" s="7"/>
      <c r="T50" s="28">
        <f t="shared" ca="1" si="6"/>
        <v>-6.2825592020718316E-2</v>
      </c>
      <c r="U50" s="27">
        <f t="shared" ca="1" si="7"/>
        <v>1.0062732040565892</v>
      </c>
      <c r="V50" s="7"/>
      <c r="W50" s="28">
        <f t="shared" ca="1" si="8"/>
        <v>-7.0306400748902709E-2</v>
      </c>
      <c r="X50" s="27">
        <f t="shared" ca="1" si="11"/>
        <v>168.44512087788951</v>
      </c>
      <c r="Y50" s="7"/>
      <c r="Z50" s="28">
        <f t="shared" si="12"/>
        <v>168.48000000000002</v>
      </c>
      <c r="AA50" s="27">
        <f t="shared" si="9"/>
        <v>2.9405307237600469</v>
      </c>
      <c r="AB50" s="7"/>
      <c r="AC50" s="28">
        <f t="shared" ca="1" si="0"/>
        <v>-3.4879122110510252E-2</v>
      </c>
      <c r="AD50" s="27">
        <f t="shared" ca="1" si="10"/>
        <v>7.285929179781192E-2</v>
      </c>
      <c r="AE50" s="7">
        <v>119</v>
      </c>
    </row>
    <row r="51" spans="1:31" s="26" customFormat="1" x14ac:dyDescent="0.25">
      <c r="A51" s="26">
        <v>31</v>
      </c>
      <c r="B51" s="26">
        <v>600</v>
      </c>
      <c r="C51" s="26">
        <v>13183</v>
      </c>
      <c r="D51" s="26">
        <v>15214</v>
      </c>
      <c r="E51" s="26">
        <v>13348</v>
      </c>
      <c r="F51" s="26">
        <v>11306</v>
      </c>
      <c r="G51" s="27"/>
      <c r="H51" s="7"/>
      <c r="I51" s="28">
        <f t="shared" si="1"/>
        <v>-165</v>
      </c>
      <c r="J51" s="27">
        <f t="shared" si="1"/>
        <v>3908</v>
      </c>
      <c r="K51" s="7"/>
      <c r="L51" s="171">
        <f t="shared" si="2"/>
        <v>2.319956758573458E-2</v>
      </c>
      <c r="M51" s="27">
        <f t="shared" ca="1" si="3"/>
        <v>7.8292138302976687E-7</v>
      </c>
      <c r="N51" s="44"/>
      <c r="O51" s="44"/>
      <c r="P51" s="7"/>
      <c r="Q51" s="28">
        <f t="shared" ca="1" si="4"/>
        <v>-122.38724782301759</v>
      </c>
      <c r="R51" s="27">
        <f t="shared" ca="1" si="5"/>
        <v>3871.1537732639872</v>
      </c>
      <c r="S51" s="7"/>
      <c r="T51" s="28">
        <f t="shared" ca="1" si="6"/>
        <v>3.1562597735776264E-2</v>
      </c>
      <c r="U51" s="27">
        <f t="shared" ca="1" si="7"/>
        <v>1.0062732040565892</v>
      </c>
      <c r="V51" s="7"/>
      <c r="W51" s="28">
        <f t="shared" ca="1" si="8"/>
        <v>2.408439603409605E-2</v>
      </c>
      <c r="X51" s="27">
        <f t="shared" ca="1" si="11"/>
        <v>173.81284334434292</v>
      </c>
      <c r="Y51" s="7"/>
      <c r="Z51" s="28">
        <f t="shared" si="12"/>
        <v>173.88000000000002</v>
      </c>
      <c r="AA51" s="27">
        <f t="shared" si="9"/>
        <v>3.0347785033677406</v>
      </c>
      <c r="AB51" s="7"/>
      <c r="AC51" s="28">
        <f t="shared" ca="1" si="0"/>
        <v>-6.7156655657100828E-2</v>
      </c>
      <c r="AD51" s="27">
        <f t="shared" ca="1" si="10"/>
        <v>6.9798447027807242E-2</v>
      </c>
      <c r="AE51" s="7">
        <v>118</v>
      </c>
    </row>
    <row r="52" spans="1:31" s="26" customFormat="1" x14ac:dyDescent="0.25">
      <c r="A52" s="26">
        <v>32</v>
      </c>
      <c r="B52" s="26">
        <v>606</v>
      </c>
      <c r="C52" s="26">
        <v>13005</v>
      </c>
      <c r="D52" s="26">
        <v>15209</v>
      </c>
      <c r="E52" s="26">
        <v>13537</v>
      </c>
      <c r="F52" s="26">
        <v>11325</v>
      </c>
      <c r="G52" s="27"/>
      <c r="H52" s="7"/>
      <c r="I52" s="28">
        <f t="shared" si="1"/>
        <v>-532</v>
      </c>
      <c r="J52" s="27">
        <f t="shared" si="1"/>
        <v>3884</v>
      </c>
      <c r="K52" s="7"/>
      <c r="L52" s="171">
        <f t="shared" si="2"/>
        <v>0.11856352766022948</v>
      </c>
      <c r="M52" s="27">
        <f t="shared" ca="1" si="3"/>
        <v>4.6626428187314071E-8</v>
      </c>
      <c r="N52" s="44"/>
      <c r="O52" s="44"/>
      <c r="P52" s="7"/>
      <c r="Q52" s="28">
        <f t="shared" ca="1" si="4"/>
        <v>-489.38724782301756</v>
      </c>
      <c r="R52" s="27">
        <f t="shared" ca="1" si="5"/>
        <v>3847.1537732639872</v>
      </c>
      <c r="S52" s="7"/>
      <c r="T52" s="28">
        <f t="shared" ca="1" si="6"/>
        <v>0.12620867872111372</v>
      </c>
      <c r="U52" s="27">
        <f t="shared" ca="1" si="7"/>
        <v>1.0000346100063726</v>
      </c>
      <c r="V52" s="7"/>
      <c r="W52" s="28">
        <f t="shared" ca="1" si="8"/>
        <v>0.11877945919610906</v>
      </c>
      <c r="X52" s="27">
        <f t="shared" ca="1" si="11"/>
        <v>179.21536562890583</v>
      </c>
      <c r="Y52" s="7"/>
      <c r="Z52" s="28">
        <f t="shared" si="12"/>
        <v>179.33400000000003</v>
      </c>
      <c r="AA52" s="27">
        <f t="shared" si="9"/>
        <v>3.1299687607715114</v>
      </c>
      <c r="AB52" s="7"/>
      <c r="AC52" s="28">
        <f t="shared" ca="1" si="0"/>
        <v>-0.11863437109420261</v>
      </c>
      <c r="AD52" s="27">
        <f t="shared" ca="1" si="10"/>
        <v>6.7018670751849641E-2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12803</v>
      </c>
      <c r="D53" s="26">
        <v>15167</v>
      </c>
      <c r="E53" s="26">
        <v>13719</v>
      </c>
      <c r="F53" s="26">
        <v>11351</v>
      </c>
      <c r="G53" s="27"/>
      <c r="H53" s="7"/>
      <c r="I53" s="28">
        <f t="shared" si="1"/>
        <v>-916</v>
      </c>
      <c r="J53" s="27">
        <f t="shared" si="1"/>
        <v>3816</v>
      </c>
      <c r="K53" s="7"/>
      <c r="L53" s="171">
        <f t="shared" si="2"/>
        <v>0.21716923752457354</v>
      </c>
      <c r="M53" s="27">
        <f t="shared" ca="1" si="3"/>
        <v>5.9995073016082357E-7</v>
      </c>
      <c r="N53" s="44"/>
      <c r="O53" s="44"/>
      <c r="P53" s="7"/>
      <c r="Q53" s="28">
        <f t="shared" ca="1" si="4"/>
        <v>-873.38724782301756</v>
      </c>
      <c r="R53" s="27">
        <f t="shared" ca="1" si="5"/>
        <v>3779.1537732639872</v>
      </c>
      <c r="S53" s="7"/>
      <c r="T53" s="28">
        <f t="shared" ca="1" si="6"/>
        <v>0.22523891059678017</v>
      </c>
      <c r="U53" s="27">
        <f t="shared" ca="1" si="7"/>
        <v>0.98235859353075905</v>
      </c>
      <c r="V53" s="7"/>
      <c r="W53" s="28">
        <f t="shared" ca="1" si="8"/>
        <v>0.21794380238961766</v>
      </c>
      <c r="X53" s="27">
        <f t="shared" ca="1" si="11"/>
        <v>184.95067607185433</v>
      </c>
      <c r="Y53" s="7"/>
      <c r="Z53" s="28">
        <f t="shared" si="12"/>
        <v>185.04000000000002</v>
      </c>
      <c r="AA53" s="27">
        <f t="shared" si="9"/>
        <v>3.2295572478903076</v>
      </c>
      <c r="AB53" s="7"/>
      <c r="AC53" s="28">
        <f t="shared" ca="1" si="0"/>
        <v>-8.9323928145688569E-2</v>
      </c>
      <c r="AD53" s="27">
        <f t="shared" ca="1" si="10"/>
        <v>3.9360535873356639E-2</v>
      </c>
      <c r="AE53" s="7">
        <v>116</v>
      </c>
    </row>
    <row r="54" spans="1:31" s="26" customFormat="1" x14ac:dyDescent="0.25">
      <c r="A54" s="26">
        <v>34</v>
      </c>
      <c r="B54" s="26">
        <v>644</v>
      </c>
      <c r="C54" s="26">
        <v>12615</v>
      </c>
      <c r="D54" s="26">
        <v>15113</v>
      </c>
      <c r="E54" s="26">
        <v>13911</v>
      </c>
      <c r="F54" s="26">
        <v>11405</v>
      </c>
      <c r="G54" s="27"/>
      <c r="H54" s="7"/>
      <c r="I54" s="28">
        <f t="shared" si="1"/>
        <v>-1296</v>
      </c>
      <c r="J54" s="27">
        <f t="shared" si="1"/>
        <v>3708</v>
      </c>
      <c r="K54" s="7"/>
      <c r="L54" s="171">
        <f t="shared" si="2"/>
        <v>0.31512014918456832</v>
      </c>
      <c r="M54" s="27">
        <f t="shared" ca="1" si="3"/>
        <v>1.0685006196177579E-6</v>
      </c>
      <c r="N54" s="44"/>
      <c r="O54" s="44"/>
      <c r="P54" s="7"/>
      <c r="Q54" s="28">
        <f t="shared" ca="1" si="4"/>
        <v>-1253.3872478230176</v>
      </c>
      <c r="R54" s="27">
        <f t="shared" ca="1" si="5"/>
        <v>3671.1537732639872</v>
      </c>
      <c r="S54" s="7"/>
      <c r="T54" s="28">
        <f t="shared" ca="1" si="6"/>
        <v>0.32323757755707505</v>
      </c>
      <c r="U54" s="27">
        <f t="shared" ca="1" si="7"/>
        <v>0.9542849203047844</v>
      </c>
      <c r="V54" s="7"/>
      <c r="W54" s="28">
        <f t="shared" ca="1" si="8"/>
        <v>0.31615383222090865</v>
      </c>
      <c r="X54" s="27">
        <f t="shared" ca="1" si="11"/>
        <v>190.77176595361561</v>
      </c>
      <c r="Y54" s="7"/>
      <c r="Z54" s="28">
        <f t="shared" si="12"/>
        <v>190.83600000000001</v>
      </c>
      <c r="AA54" s="27">
        <f t="shared" si="9"/>
        <v>3.3307165313358991</v>
      </c>
      <c r="AB54" s="7"/>
      <c r="AC54" s="28">
        <f t="shared" ca="1" si="0"/>
        <v>-6.4234046384399335E-2</v>
      </c>
      <c r="AD54" s="27">
        <f t="shared" ca="1" si="10"/>
        <v>-6.7692630087293537E-2</v>
      </c>
      <c r="AE54" s="7">
        <v>115</v>
      </c>
    </row>
    <row r="55" spans="1:31" s="26" customFormat="1" x14ac:dyDescent="0.25">
      <c r="A55" s="26">
        <v>35</v>
      </c>
      <c r="B55" s="26">
        <v>620</v>
      </c>
      <c r="C55" s="26">
        <v>12442</v>
      </c>
      <c r="D55" s="26">
        <v>15053</v>
      </c>
      <c r="E55" s="26">
        <v>14089</v>
      </c>
      <c r="F55" s="26">
        <v>11475</v>
      </c>
      <c r="G55" s="27"/>
      <c r="H55" s="7"/>
      <c r="I55" s="28">
        <f t="shared" si="1"/>
        <v>-1647</v>
      </c>
      <c r="J55" s="27">
        <f t="shared" si="1"/>
        <v>3578</v>
      </c>
      <c r="K55" s="7"/>
      <c r="L55" s="171">
        <f t="shared" si="2"/>
        <v>0.40638629921939817</v>
      </c>
      <c r="M55" s="27">
        <f t="shared" ca="1" si="3"/>
        <v>2.9269685537744788E-7</v>
      </c>
      <c r="N55" s="44"/>
      <c r="O55" s="44"/>
      <c r="P55" s="7"/>
      <c r="Q55" s="28">
        <f t="shared" ca="1" si="4"/>
        <v>-1604.3872478230176</v>
      </c>
      <c r="R55" s="27">
        <f t="shared" ca="1" si="5"/>
        <v>3541.1537732639872</v>
      </c>
      <c r="S55" s="7"/>
      <c r="T55" s="28">
        <f t="shared" ca="1" si="6"/>
        <v>0.41375739888092644</v>
      </c>
      <c r="U55" s="27">
        <f t="shared" ca="1" si="7"/>
        <v>0.92049253586611135</v>
      </c>
      <c r="V55" s="7"/>
      <c r="W55" s="28">
        <f t="shared" ca="1" si="8"/>
        <v>0.40692731387296815</v>
      </c>
      <c r="X55" s="27">
        <f t="shared" ca="1" si="11"/>
        <v>196.29082694473516</v>
      </c>
      <c r="Y55" s="7"/>
      <c r="Z55" s="28">
        <f t="shared" si="12"/>
        <v>196.41600000000003</v>
      </c>
      <c r="AA55" s="27">
        <f t="shared" si="9"/>
        <v>3.4281059035971824</v>
      </c>
      <c r="AB55" s="7"/>
      <c r="AC55" s="28">
        <f t="shared" ca="1" si="0"/>
        <v>-0.12517305526486666</v>
      </c>
      <c r="AD55" s="27">
        <f t="shared" ca="1" si="10"/>
        <v>4.8074119860160636E-2</v>
      </c>
      <c r="AE55" s="7">
        <v>114</v>
      </c>
    </row>
    <row r="56" spans="1:31" s="26" customFormat="1" x14ac:dyDescent="0.25">
      <c r="A56" s="26">
        <v>36</v>
      </c>
      <c r="B56" s="26">
        <v>634</v>
      </c>
      <c r="C56" s="26">
        <v>12278</v>
      </c>
      <c r="D56" s="26">
        <v>14973</v>
      </c>
      <c r="E56" s="26">
        <v>14271</v>
      </c>
      <c r="F56" s="26">
        <v>11568</v>
      </c>
      <c r="G56" s="27"/>
      <c r="H56" s="7"/>
      <c r="I56" s="28">
        <f t="shared" si="1"/>
        <v>-1993</v>
      </c>
      <c r="J56" s="27">
        <f t="shared" si="1"/>
        <v>3405</v>
      </c>
      <c r="K56" s="7"/>
      <c r="L56" s="171">
        <f t="shared" si="2"/>
        <v>0.49572181699845386</v>
      </c>
      <c r="M56" s="27">
        <f t="shared" ca="1" si="3"/>
        <v>5.9685330448602049E-7</v>
      </c>
      <c r="N56" s="44"/>
      <c r="O56" s="44"/>
      <c r="P56" s="7"/>
      <c r="Q56" s="28">
        <f t="shared" ca="1" si="4"/>
        <v>-1950.3872478230176</v>
      </c>
      <c r="R56" s="27">
        <f t="shared" ca="1" si="5"/>
        <v>3368.1537732639872</v>
      </c>
      <c r="S56" s="7"/>
      <c r="T56" s="28">
        <f t="shared" ca="1" si="6"/>
        <v>0.50298776406056334</v>
      </c>
      <c r="U56" s="27">
        <f t="shared" ca="1" si="7"/>
        <v>0.87552267042080023</v>
      </c>
      <c r="V56" s="7"/>
      <c r="W56" s="28">
        <f t="shared" ca="1" si="8"/>
        <v>0.49649437981433747</v>
      </c>
      <c r="X56" s="27">
        <f t="shared" ca="1" si="11"/>
        <v>201.9986263570936</v>
      </c>
      <c r="Y56" s="7"/>
      <c r="Z56" s="28">
        <f t="shared" si="12"/>
        <v>202.12200000000001</v>
      </c>
      <c r="AA56" s="27">
        <f t="shared" si="9"/>
        <v>3.5276943907159786</v>
      </c>
      <c r="AB56" s="7"/>
      <c r="AC56" s="28">
        <f t="shared" ca="1" si="0"/>
        <v>-0.12337364290641517</v>
      </c>
      <c r="AD56" s="27">
        <f t="shared" ca="1" si="10"/>
        <v>6.8568409345772352E-2</v>
      </c>
      <c r="AE56" s="7">
        <v>113</v>
      </c>
    </row>
    <row r="57" spans="1:31" s="26" customFormat="1" x14ac:dyDescent="0.25">
      <c r="A57" s="26">
        <v>37</v>
      </c>
      <c r="B57" s="26">
        <v>633</v>
      </c>
      <c r="C57" s="26">
        <v>12109</v>
      </c>
      <c r="D57" s="26">
        <v>14856</v>
      </c>
      <c r="E57" s="26">
        <v>14424</v>
      </c>
      <c r="F57" s="26">
        <v>11667</v>
      </c>
      <c r="G57" s="27"/>
      <c r="H57" s="7"/>
      <c r="I57" s="28">
        <f t="shared" si="1"/>
        <v>-2315</v>
      </c>
      <c r="J57" s="27">
        <f t="shared" si="1"/>
        <v>3189</v>
      </c>
      <c r="K57" s="7"/>
      <c r="L57" s="171">
        <f t="shared" si="2"/>
        <v>0.58001366436635216</v>
      </c>
      <c r="M57" s="27">
        <f t="shared" ca="1" si="3"/>
        <v>3.4460430063830442E-9</v>
      </c>
      <c r="N57" s="44"/>
      <c r="O57" s="44"/>
      <c r="P57" s="7"/>
      <c r="Q57" s="28">
        <f t="shared" ca="1" si="4"/>
        <v>-2272.3872478230178</v>
      </c>
      <c r="R57" s="27">
        <f t="shared" ca="1" si="5"/>
        <v>3152.1537732639872</v>
      </c>
      <c r="S57" s="7"/>
      <c r="T57" s="28">
        <f t="shared" ca="1" si="6"/>
        <v>0.58602873974797121</v>
      </c>
      <c r="U57" s="27">
        <f t="shared" ca="1" si="7"/>
        <v>0.81937532396885104</v>
      </c>
      <c r="V57" s="7"/>
      <c r="W57" s="28">
        <f t="shared" ca="1" si="8"/>
        <v>0.57995496135956048</v>
      </c>
      <c r="X57" s="27">
        <f t="shared" ca="1" si="11"/>
        <v>207.73268512071149</v>
      </c>
      <c r="Y57" s="7"/>
      <c r="Z57" s="28">
        <f t="shared" si="12"/>
        <v>207.81900000000002</v>
      </c>
      <c r="AA57" s="27">
        <f t="shared" si="9"/>
        <v>3.6271257982020959</v>
      </c>
      <c r="AB57" s="7"/>
      <c r="AC57" s="28">
        <f t="shared" ca="1" si="0"/>
        <v>-8.6314879288522661E-2</v>
      </c>
      <c r="AD57" s="27">
        <f t="shared" ca="1" si="10"/>
        <v>8.3420630027205789E-2</v>
      </c>
      <c r="AE57" s="7">
        <v>112</v>
      </c>
    </row>
    <row r="58" spans="1:31" s="26" customFormat="1" x14ac:dyDescent="0.25">
      <c r="A58" s="26">
        <v>38</v>
      </c>
      <c r="B58" s="26">
        <v>610</v>
      </c>
      <c r="C58" s="26">
        <v>11960</v>
      </c>
      <c r="D58" s="26">
        <v>14745</v>
      </c>
      <c r="E58" s="26">
        <v>14570</v>
      </c>
      <c r="F58" s="26">
        <v>11783</v>
      </c>
      <c r="G58" s="27"/>
      <c r="H58" s="7"/>
      <c r="I58" s="28">
        <f t="shared" si="1"/>
        <v>-2610</v>
      </c>
      <c r="J58" s="27">
        <f t="shared" si="1"/>
        <v>2962</v>
      </c>
      <c r="K58" s="7"/>
      <c r="L58" s="171">
        <f t="shared" si="2"/>
        <v>0.65582823045947136</v>
      </c>
      <c r="M58" s="27">
        <f t="shared" ca="1" si="3"/>
        <v>4.1642365046170567E-7</v>
      </c>
      <c r="N58" s="44"/>
      <c r="O58" s="44"/>
      <c r="P58" s="7"/>
      <c r="Q58" s="28">
        <f t="shared" ca="1" si="4"/>
        <v>-2567.3872478230178</v>
      </c>
      <c r="R58" s="27">
        <f t="shared" ca="1" si="5"/>
        <v>2925.1537732639872</v>
      </c>
      <c r="S58" s="7"/>
      <c r="T58" s="28">
        <f t="shared" ca="1" si="6"/>
        <v>0.66210665225662124</v>
      </c>
      <c r="U58" s="27">
        <f t="shared" ca="1" si="7"/>
        <v>0.76036862191055266</v>
      </c>
      <c r="V58" s="7"/>
      <c r="W58" s="28">
        <f t="shared" ca="1" si="8"/>
        <v>0.65647353941684117</v>
      </c>
      <c r="X58" s="27">
        <f t="shared" ca="1" si="11"/>
        <v>213.24785924650837</v>
      </c>
      <c r="Y58" s="7"/>
      <c r="Z58" s="28">
        <f t="shared" si="12"/>
        <v>213.30900000000003</v>
      </c>
      <c r="AA58" s="27">
        <f t="shared" si="9"/>
        <v>3.7229443741365849</v>
      </c>
      <c r="AB58" s="7"/>
      <c r="AC58" s="28">
        <f t="shared" ca="1" si="0"/>
        <v>-6.1140753491656596E-2</v>
      </c>
      <c r="AD58" s="27">
        <f t="shared" ca="1" si="10"/>
        <v>6.7560144103424591E-3</v>
      </c>
      <c r="AE58" s="7">
        <v>111</v>
      </c>
    </row>
    <row r="59" spans="1:31" s="26" customFormat="1" x14ac:dyDescent="0.25">
      <c r="A59" s="26">
        <v>39</v>
      </c>
      <c r="B59" s="26">
        <v>608</v>
      </c>
      <c r="C59" s="26">
        <v>11829</v>
      </c>
      <c r="D59" s="26">
        <v>14620</v>
      </c>
      <c r="E59" s="26">
        <v>14711</v>
      </c>
      <c r="F59" s="26">
        <v>11912</v>
      </c>
      <c r="G59" s="27"/>
      <c r="H59" s="7"/>
      <c r="I59" s="28">
        <f t="shared" si="1"/>
        <v>-2882</v>
      </c>
      <c r="J59" s="27">
        <f t="shared" si="1"/>
        <v>2708</v>
      </c>
      <c r="K59" s="7"/>
      <c r="L59" s="171">
        <f t="shared" si="2"/>
        <v>0.72540519706417339</v>
      </c>
      <c r="M59" s="27">
        <f t="shared" ca="1" si="3"/>
        <v>2.9152910729796987E-6</v>
      </c>
      <c r="N59" s="44"/>
      <c r="O59" s="44"/>
      <c r="P59" s="7"/>
      <c r="Q59" s="28">
        <f t="shared" ca="1" si="4"/>
        <v>-2839.3872478230178</v>
      </c>
      <c r="R59" s="27">
        <f t="shared" ca="1" si="5"/>
        <v>2671.1537732639872</v>
      </c>
      <c r="S59" s="7"/>
      <c r="T59" s="28">
        <f t="shared" ca="1" si="6"/>
        <v>0.73225306650188493</v>
      </c>
      <c r="U59" s="27">
        <f t="shared" ca="1" si="7"/>
        <v>0.69434350154576063</v>
      </c>
      <c r="V59" s="7"/>
      <c r="W59" s="28">
        <f t="shared" ca="1" si="8"/>
        <v>0.72711261941174288</v>
      </c>
      <c r="X59" s="27">
        <f t="shared" ca="1" si="11"/>
        <v>218.76239088392549</v>
      </c>
      <c r="Y59" s="7"/>
      <c r="Z59" s="28">
        <f t="shared" si="12"/>
        <v>218.78100000000003</v>
      </c>
      <c r="AA59" s="27">
        <f t="shared" si="9"/>
        <v>3.8184487908057148</v>
      </c>
      <c r="AB59" s="7"/>
      <c r="AC59" s="28">
        <f t="shared" ca="1" si="0"/>
        <v>-1.8609116074543408E-2</v>
      </c>
      <c r="AD59" s="27">
        <f t="shared" ca="1" si="10"/>
        <v>4.6013974213963138E-3</v>
      </c>
      <c r="AE59" s="7">
        <v>110</v>
      </c>
    </row>
    <row r="60" spans="1:31" s="26" customFormat="1" x14ac:dyDescent="0.25">
      <c r="A60" s="26">
        <v>40</v>
      </c>
      <c r="B60" s="26">
        <v>617</v>
      </c>
      <c r="C60" s="26">
        <v>11707</v>
      </c>
      <c r="D60" s="26">
        <v>14478</v>
      </c>
      <c r="E60" s="26">
        <v>14833</v>
      </c>
      <c r="F60" s="26">
        <v>12055</v>
      </c>
      <c r="G60" s="27"/>
      <c r="H60" s="7"/>
      <c r="I60" s="28">
        <f t="shared" si="1"/>
        <v>-3126</v>
      </c>
      <c r="J60" s="27">
        <f t="shared" si="1"/>
        <v>2423</v>
      </c>
      <c r="K60" s="7"/>
      <c r="L60" s="171">
        <f t="shared" si="2"/>
        <v>0.78924727555215846</v>
      </c>
      <c r="M60" s="27">
        <f t="shared" ca="1" si="3"/>
        <v>1.8040842584471814E-6</v>
      </c>
      <c r="N60" s="44"/>
      <c r="O60" s="44"/>
      <c r="P60" s="7"/>
      <c r="Q60" s="28">
        <f t="shared" ca="1" si="4"/>
        <v>-3083.3872478230178</v>
      </c>
      <c r="R60" s="27">
        <f t="shared" ca="1" si="5"/>
        <v>2386.1537732639872</v>
      </c>
      <c r="S60" s="7"/>
      <c r="T60" s="28">
        <f t="shared" ca="1" si="6"/>
        <v>0.795178526339548</v>
      </c>
      <c r="U60" s="27">
        <f t="shared" ca="1" si="7"/>
        <v>0.62026019719943881</v>
      </c>
      <c r="V60" s="7"/>
      <c r="W60" s="28">
        <f t="shared" ca="1" si="8"/>
        <v>0.79059043758945968</v>
      </c>
      <c r="X60" s="27">
        <f t="shared" ca="1" si="11"/>
        <v>224.3257052103545</v>
      </c>
      <c r="Y60" s="7"/>
      <c r="Z60" s="28">
        <f t="shared" si="12"/>
        <v>224.33400000000003</v>
      </c>
      <c r="AA60" s="27">
        <f t="shared" si="9"/>
        <v>3.9153669241689593</v>
      </c>
      <c r="AB60" s="7"/>
      <c r="AC60" s="28">
        <f t="shared" ca="1" si="0"/>
        <v>-8.2947896455323189E-3</v>
      </c>
      <c r="AD60" s="27">
        <f t="shared" ca="1" si="10"/>
        <v>-1.9743924658598644E-2</v>
      </c>
      <c r="AE60" s="7">
        <v>109</v>
      </c>
    </row>
    <row r="61" spans="1:31" s="26" customFormat="1" x14ac:dyDescent="0.25">
      <c r="A61" s="26">
        <v>41</v>
      </c>
      <c r="B61" s="26">
        <v>627</v>
      </c>
      <c r="C61" s="26">
        <v>11596</v>
      </c>
      <c r="D61" s="26">
        <v>14314</v>
      </c>
      <c r="E61" s="26">
        <v>14936</v>
      </c>
      <c r="F61" s="26">
        <v>12207</v>
      </c>
      <c r="G61" s="27"/>
      <c r="H61" s="7"/>
      <c r="I61" s="28">
        <f t="shared" si="1"/>
        <v>-3340</v>
      </c>
      <c r="J61" s="27">
        <f t="shared" si="1"/>
        <v>2107</v>
      </c>
      <c r="K61" s="7"/>
      <c r="L61" s="171">
        <f t="shared" si="2"/>
        <v>0.84652916715832494</v>
      </c>
      <c r="M61" s="27">
        <f t="shared" ca="1" si="3"/>
        <v>1.9035696635390851E-8</v>
      </c>
      <c r="N61" s="44"/>
      <c r="O61" s="44"/>
      <c r="P61" s="7"/>
      <c r="Q61" s="28">
        <f t="shared" ca="1" si="4"/>
        <v>-3297.3872478230178</v>
      </c>
      <c r="R61" s="27">
        <f t="shared" ca="1" si="5"/>
        <v>2070.1537732639872</v>
      </c>
      <c r="S61" s="7"/>
      <c r="T61" s="28">
        <f t="shared" ca="1" si="6"/>
        <v>0.85036724931192464</v>
      </c>
      <c r="U61" s="27">
        <f t="shared" ca="1" si="7"/>
        <v>0.5381187088715873</v>
      </c>
      <c r="V61" s="7"/>
      <c r="W61" s="28">
        <f t="shared" ca="1" si="8"/>
        <v>0.84639119724625933</v>
      </c>
      <c r="X61" s="27">
        <f t="shared" ca="1" si="11"/>
        <v>229.99438337885533</v>
      </c>
      <c r="Y61" s="7"/>
      <c r="Z61" s="28">
        <f t="shared" si="12"/>
        <v>229.97700000000003</v>
      </c>
      <c r="AA61" s="27">
        <f t="shared" si="9"/>
        <v>4.0138558538589999</v>
      </c>
      <c r="AB61" s="7"/>
      <c r="AC61" s="28">
        <f t="shared" ca="1" si="0"/>
        <v>1.7383378855299725E-2</v>
      </c>
      <c r="AD61" s="27">
        <f t="shared" ca="1" si="10"/>
        <v>3.3098885674235135E-2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11494</v>
      </c>
      <c r="D62" s="26">
        <v>14140</v>
      </c>
      <c r="E62" s="26">
        <v>15023</v>
      </c>
      <c r="F62" s="26">
        <v>12373</v>
      </c>
      <c r="G62" s="27"/>
      <c r="H62" s="7"/>
      <c r="I62" s="28">
        <f t="shared" si="1"/>
        <v>-3529</v>
      </c>
      <c r="J62" s="27">
        <f t="shared" si="1"/>
        <v>1767</v>
      </c>
      <c r="K62" s="7"/>
      <c r="L62" s="171">
        <f t="shared" si="2"/>
        <v>0.89645891497980656</v>
      </c>
      <c r="M62" s="27">
        <f t="shared" ca="1" si="3"/>
        <v>4.4628926097913358E-7</v>
      </c>
      <c r="N62" s="44"/>
      <c r="O62" s="44"/>
      <c r="P62" s="7"/>
      <c r="Q62" s="28">
        <f t="shared" ca="1" si="4"/>
        <v>-3486.3872478230178</v>
      </c>
      <c r="R62" s="27">
        <f t="shared" ca="1" si="5"/>
        <v>1730.1537732639874</v>
      </c>
      <c r="S62" s="7"/>
      <c r="T62" s="28">
        <f t="shared" ca="1" si="6"/>
        <v>0.89910869156322926</v>
      </c>
      <c r="U62" s="27">
        <f t="shared" ca="1" si="7"/>
        <v>0.44973862649351926</v>
      </c>
      <c r="V62" s="7"/>
      <c r="W62" s="28">
        <f t="shared" ca="1" si="8"/>
        <v>0.89579086613355419</v>
      </c>
      <c r="X62" s="27">
        <f t="shared" ca="1" si="11"/>
        <v>235.78248581619187</v>
      </c>
      <c r="Y62" s="7"/>
      <c r="Z62" s="28">
        <f t="shared" si="12"/>
        <v>235.72800000000004</v>
      </c>
      <c r="AA62" s="27">
        <f t="shared" si="9"/>
        <v>4.1142297391411935</v>
      </c>
      <c r="AB62" s="7"/>
      <c r="AC62" s="28">
        <f t="shared" ca="1" si="0"/>
        <v>5.4485816191828462E-2</v>
      </c>
      <c r="AD62" s="27">
        <f t="shared" ca="1" si="10"/>
        <v>2.2222015441201393E-2</v>
      </c>
      <c r="AE62" s="7">
        <v>107</v>
      </c>
    </row>
    <row r="63" spans="1:31" s="26" customFormat="1" x14ac:dyDescent="0.25">
      <c r="A63" s="26">
        <v>43</v>
      </c>
      <c r="B63" s="26">
        <v>631</v>
      </c>
      <c r="C63" s="26">
        <v>11417</v>
      </c>
      <c r="D63" s="26">
        <v>13964</v>
      </c>
      <c r="E63" s="26">
        <v>15101</v>
      </c>
      <c r="F63" s="26">
        <v>12549</v>
      </c>
      <c r="G63" s="27"/>
      <c r="H63" s="7"/>
      <c r="I63" s="28">
        <f t="shared" si="1"/>
        <v>-3684</v>
      </c>
      <c r="J63" s="27">
        <f t="shared" si="1"/>
        <v>1415</v>
      </c>
      <c r="K63" s="7"/>
      <c r="L63" s="171">
        <f t="shared" si="2"/>
        <v>0.93690644280702984</v>
      </c>
      <c r="M63" s="27">
        <f t="shared" ca="1" si="3"/>
        <v>2.1276792432493021E-7</v>
      </c>
      <c r="N63" s="44"/>
      <c r="O63" s="44"/>
      <c r="P63" s="7"/>
      <c r="Q63" s="28">
        <f t="shared" ca="1" si="4"/>
        <v>-3641.3872478230178</v>
      </c>
      <c r="R63" s="27">
        <f t="shared" ca="1" si="5"/>
        <v>1378.1537732639874</v>
      </c>
      <c r="S63" s="7"/>
      <c r="T63" s="28">
        <f t="shared" ca="1" si="6"/>
        <v>0.93908183203387585</v>
      </c>
      <c r="U63" s="27">
        <f t="shared" ca="1" si="7"/>
        <v>0.35823924709034288</v>
      </c>
      <c r="V63" s="7"/>
      <c r="W63" s="28">
        <f t="shared" ca="1" si="8"/>
        <v>0.93644517507097524</v>
      </c>
      <c r="X63" s="27">
        <f t="shared" ca="1" si="11"/>
        <v>241.5073073548017</v>
      </c>
      <c r="Y63" s="7"/>
      <c r="Z63" s="28">
        <f t="shared" si="12"/>
        <v>241.40700000000004</v>
      </c>
      <c r="AA63" s="27">
        <f t="shared" si="9"/>
        <v>4.2133469873619518</v>
      </c>
      <c r="AB63" s="7"/>
      <c r="AC63" s="28">
        <f t="shared" ca="1" si="0"/>
        <v>0.10030735480165731</v>
      </c>
      <c r="AD63" s="27">
        <f t="shared" ca="1" si="10"/>
        <v>7.2902432296473307E-3</v>
      </c>
      <c r="AE63" s="7">
        <v>106</v>
      </c>
    </row>
    <row r="64" spans="1:31" s="26" customFormat="1" x14ac:dyDescent="0.25">
      <c r="A64" s="26">
        <v>44</v>
      </c>
      <c r="B64" s="26">
        <v>631</v>
      </c>
      <c r="C64" s="26">
        <v>11367</v>
      </c>
      <c r="D64" s="26">
        <v>13792</v>
      </c>
      <c r="E64" s="26">
        <v>15170</v>
      </c>
      <c r="F64" s="26">
        <v>12734</v>
      </c>
      <c r="G64" s="27"/>
      <c r="H64" s="7"/>
      <c r="I64" s="28">
        <f t="shared" si="1"/>
        <v>-3803</v>
      </c>
      <c r="J64" s="27">
        <f t="shared" si="1"/>
        <v>1058</v>
      </c>
      <c r="K64" s="7"/>
      <c r="L64" s="171">
        <f t="shared" si="2"/>
        <v>0.96815353336888899</v>
      </c>
      <c r="M64" s="27">
        <f t="shared" ca="1" si="3"/>
        <v>1.0806342737547889E-7</v>
      </c>
      <c r="N64" s="44"/>
      <c r="O64" s="44"/>
      <c r="P64" s="7"/>
      <c r="Q64" s="28">
        <f t="shared" ca="1" si="4"/>
        <v>-3760.3872478230178</v>
      </c>
      <c r="R64" s="27">
        <f t="shared" ca="1" si="5"/>
        <v>1021.1537732639873</v>
      </c>
      <c r="S64" s="7"/>
      <c r="T64" s="28">
        <f t="shared" ca="1" si="6"/>
        <v>0.96977088826617874</v>
      </c>
      <c r="U64" s="27">
        <f t="shared" ca="1" si="7"/>
        <v>0.26544016059337139</v>
      </c>
      <c r="V64" s="7"/>
      <c r="W64" s="28">
        <f t="shared" ca="1" si="8"/>
        <v>0.96782480334687171</v>
      </c>
      <c r="X64" s="27">
        <f t="shared" ca="1" si="11"/>
        <v>247.10469819076309</v>
      </c>
      <c r="Y64" s="7"/>
      <c r="Z64" s="28">
        <f t="shared" si="12"/>
        <v>247.08600000000004</v>
      </c>
      <c r="AA64" s="27">
        <f t="shared" si="9"/>
        <v>4.3124642355827092</v>
      </c>
      <c r="AB64" s="7"/>
      <c r="AC64" s="28">
        <f t="shared" ca="1" si="0"/>
        <v>1.8698190763046796E-2</v>
      </c>
      <c r="AD64" s="27">
        <f t="shared" ca="1" si="10"/>
        <v>2.2266092281796546E-2</v>
      </c>
      <c r="AE64" s="7">
        <v>105</v>
      </c>
    </row>
    <row r="65" spans="1:31" s="26" customFormat="1" x14ac:dyDescent="0.25">
      <c r="A65" s="26">
        <v>45</v>
      </c>
      <c r="B65" s="26">
        <v>627</v>
      </c>
      <c r="C65" s="26">
        <v>11323</v>
      </c>
      <c r="D65" s="26">
        <v>13607</v>
      </c>
      <c r="E65" s="26">
        <v>15205</v>
      </c>
      <c r="F65" s="26">
        <v>12915</v>
      </c>
      <c r="G65" s="27"/>
      <c r="H65" s="7"/>
      <c r="I65" s="28">
        <f t="shared" si="1"/>
        <v>-3882</v>
      </c>
      <c r="J65" s="27">
        <f t="shared" si="1"/>
        <v>692</v>
      </c>
      <c r="K65" s="7"/>
      <c r="L65" s="171">
        <f t="shared" si="2"/>
        <v>0.98978600055734267</v>
      </c>
      <c r="M65" s="27">
        <f t="shared" ca="1" si="3"/>
        <v>7.7460241153235399E-7</v>
      </c>
      <c r="N65" s="44"/>
      <c r="O65" s="44"/>
      <c r="P65" s="7"/>
      <c r="Q65" s="28">
        <f t="shared" ca="1" si="4"/>
        <v>-3839.3872478230178</v>
      </c>
      <c r="R65" s="27">
        <f t="shared" ca="1" si="5"/>
        <v>655.15377326398732</v>
      </c>
      <c r="S65" s="7"/>
      <c r="T65" s="28">
        <f t="shared" ca="1" si="6"/>
        <v>0.99014429534476633</v>
      </c>
      <c r="U65" s="27">
        <f t="shared" ca="1" si="7"/>
        <v>0.17030160132756866</v>
      </c>
      <c r="V65" s="7"/>
      <c r="W65" s="28">
        <f t="shared" ca="1" si="8"/>
        <v>0.98890588555830428</v>
      </c>
      <c r="X65" s="27">
        <f t="shared" ca="1" si="11"/>
        <v>252.67058704320561</v>
      </c>
      <c r="Y65" s="7"/>
      <c r="Z65" s="28">
        <f t="shared" si="12"/>
        <v>252.72900000000004</v>
      </c>
      <c r="AA65" s="27">
        <f t="shared" si="9"/>
        <v>4.4109531652727503</v>
      </c>
      <c r="AB65" s="7"/>
      <c r="AC65" s="28">
        <f t="shared" ca="1" si="0"/>
        <v>-5.8412956794427373E-2</v>
      </c>
      <c r="AD65" s="27">
        <f t="shared" ca="1" si="10"/>
        <v>5.3676101719418057E-2</v>
      </c>
      <c r="AE65" s="7">
        <v>104</v>
      </c>
    </row>
    <row r="66" spans="1:31" s="26" customFormat="1" x14ac:dyDescent="0.25">
      <c r="A66" s="26">
        <v>46</v>
      </c>
      <c r="B66" s="26">
        <v>624</v>
      </c>
      <c r="C66" s="26">
        <v>11302</v>
      </c>
      <c r="D66" s="26">
        <v>13416</v>
      </c>
      <c r="E66" s="26">
        <v>15226</v>
      </c>
      <c r="F66" s="26">
        <v>13103</v>
      </c>
      <c r="G66" s="27"/>
      <c r="H66" s="7"/>
      <c r="I66" s="28">
        <f t="shared" si="1"/>
        <v>-3924</v>
      </c>
      <c r="J66" s="27">
        <f t="shared" si="1"/>
        <v>313</v>
      </c>
      <c r="K66" s="7"/>
      <c r="L66" s="171">
        <f t="shared" si="2"/>
        <v>1.0017870323619189</v>
      </c>
      <c r="M66" s="27">
        <f t="shared" ca="1" si="3"/>
        <v>1.7349831644340246E-6</v>
      </c>
      <c r="N66" s="44"/>
      <c r="O66" s="44"/>
      <c r="P66" s="7"/>
      <c r="Q66" s="28">
        <f t="shared" ca="1" si="4"/>
        <v>-3881.3872478230178</v>
      </c>
      <c r="R66" s="27">
        <f t="shared" ca="1" si="5"/>
        <v>276.15377326398732</v>
      </c>
      <c r="S66" s="7"/>
      <c r="T66" s="28">
        <f t="shared" ca="1" si="6"/>
        <v>1.0009757269561674</v>
      </c>
      <c r="U66" s="27">
        <f t="shared" ca="1" si="7"/>
        <v>7.1783803617898642E-2</v>
      </c>
      <c r="V66" s="7"/>
      <c r="W66" s="28">
        <f t="shared" ca="1" si="8"/>
        <v>1.0004698447653959</v>
      </c>
      <c r="X66" s="27">
        <f t="shared" ca="1" si="11"/>
        <v>258.33782887457494</v>
      </c>
      <c r="Y66" s="7"/>
      <c r="Z66" s="28">
        <f t="shared" si="12"/>
        <v>258.34500000000003</v>
      </c>
      <c r="AA66" s="27">
        <f t="shared" si="9"/>
        <v>4.5089708560647512</v>
      </c>
      <c r="AB66" s="7"/>
      <c r="AC66" s="28">
        <f t="shared" ca="1" si="0"/>
        <v>-7.1711254250885759E-3</v>
      </c>
      <c r="AD66" s="27">
        <f t="shared" ca="1" si="10"/>
        <v>6.3049114220007141E-2</v>
      </c>
      <c r="AE66" s="7">
        <v>103</v>
      </c>
    </row>
    <row r="67" spans="1:31" s="26" customFormat="1" x14ac:dyDescent="0.25">
      <c r="A67" s="26">
        <v>47</v>
      </c>
      <c r="B67" s="26">
        <v>611</v>
      </c>
      <c r="C67" s="26">
        <v>11294</v>
      </c>
      <c r="D67" s="26">
        <v>13225</v>
      </c>
      <c r="E67" s="26">
        <v>15223</v>
      </c>
      <c r="F67" s="26">
        <v>13283</v>
      </c>
      <c r="G67" s="27"/>
      <c r="H67" s="7"/>
      <c r="I67" s="28">
        <f t="shared" si="1"/>
        <v>-3929</v>
      </c>
      <c r="J67" s="27">
        <f t="shared" si="1"/>
        <v>-58</v>
      </c>
      <c r="K67" s="7"/>
      <c r="L67" s="171">
        <f t="shared" si="2"/>
        <v>1.0042162954624314</v>
      </c>
      <c r="M67" s="27">
        <f t="shared" ca="1" si="3"/>
        <v>3.0282491175680981E-6</v>
      </c>
      <c r="N67" s="44"/>
      <c r="O67" s="44"/>
      <c r="P67" s="7"/>
      <c r="Q67" s="28">
        <f t="shared" ca="1" si="4"/>
        <v>-3886.3872478230178</v>
      </c>
      <c r="R67" s="27">
        <f t="shared" ca="1" si="5"/>
        <v>-94.846226736012653</v>
      </c>
      <c r="S67" s="7"/>
      <c r="T67" s="28">
        <f t="shared" ca="1" si="6"/>
        <v>1.0022651831003817</v>
      </c>
      <c r="U67" s="27">
        <f t="shared" ca="1" si="7"/>
        <v>-2.4654462741699183E-2</v>
      </c>
      <c r="V67" s="7"/>
      <c r="W67" s="28">
        <f t="shared" ca="1" si="8"/>
        <v>1.0024761089443914</v>
      </c>
      <c r="X67" s="27">
        <f t="shared" ca="1" si="11"/>
        <v>263.85059707147991</v>
      </c>
      <c r="Y67" s="7"/>
      <c r="Z67" s="28">
        <f t="shared" si="12"/>
        <v>263.84400000000005</v>
      </c>
      <c r="AA67" s="27">
        <f t="shared" si="9"/>
        <v>4.6049465116319199</v>
      </c>
      <c r="AB67" s="7"/>
      <c r="AC67" s="28">
        <f t="shared" ca="1" si="0"/>
        <v>6.5970714798595509E-3</v>
      </c>
      <c r="AD67" s="27">
        <f t="shared" ca="1" si="10"/>
        <v>-1.3204351967601724E-3</v>
      </c>
      <c r="AE67" s="7">
        <v>102</v>
      </c>
    </row>
    <row r="68" spans="1:31" s="26" customFormat="1" x14ac:dyDescent="0.25">
      <c r="A68" s="26">
        <v>48</v>
      </c>
      <c r="B68" s="26">
        <v>606</v>
      </c>
      <c r="C68" s="26">
        <v>11316</v>
      </c>
      <c r="D68" s="26">
        <v>13052</v>
      </c>
      <c r="E68" s="26">
        <v>15219</v>
      </c>
      <c r="F68" s="26">
        <v>13476</v>
      </c>
      <c r="G68" s="27"/>
      <c r="H68" s="7"/>
      <c r="I68" s="28">
        <f t="shared" si="1"/>
        <v>-3903</v>
      </c>
      <c r="J68" s="27">
        <f t="shared" si="1"/>
        <v>-424</v>
      </c>
      <c r="K68" s="7"/>
      <c r="L68" s="171">
        <f t="shared" si="2"/>
        <v>0.99749215606186115</v>
      </c>
      <c r="M68" s="27">
        <f t="shared" ca="1" si="3"/>
        <v>1.0287879609920911E-6</v>
      </c>
      <c r="N68" s="44"/>
      <c r="O68" s="44"/>
      <c r="P68" s="7"/>
      <c r="Q68" s="28">
        <f t="shared" ca="1" si="4"/>
        <v>-3860.3872478230178</v>
      </c>
      <c r="R68" s="27">
        <f t="shared" ca="1" si="5"/>
        <v>-460.84622673601268</v>
      </c>
      <c r="S68" s="7"/>
      <c r="T68" s="28">
        <f t="shared" ca="1" si="6"/>
        <v>0.99556001115046688</v>
      </c>
      <c r="U68" s="27">
        <f t="shared" ca="1" si="7"/>
        <v>-0.1197930220075019</v>
      </c>
      <c r="V68" s="7"/>
      <c r="W68" s="28">
        <f t="shared" ca="1" si="8"/>
        <v>0.9964778642098816</v>
      </c>
      <c r="X68" s="27">
        <f t="shared" ca="1" si="11"/>
        <v>269.29677170053685</v>
      </c>
      <c r="Y68" s="7"/>
      <c r="Z68" s="28">
        <f t="shared" si="12"/>
        <v>269.29800000000006</v>
      </c>
      <c r="AA68" s="27">
        <f t="shared" si="9"/>
        <v>4.7001367690356899</v>
      </c>
      <c r="AB68" s="7"/>
      <c r="AC68" s="28">
        <f t="shared" ca="1" si="0"/>
        <v>-1.2282994632073496E-3</v>
      </c>
      <c r="AD68" s="27">
        <f t="shared" ca="1" si="10"/>
        <v>-1.5850984491407871E-2</v>
      </c>
      <c r="AE68" s="7">
        <v>101</v>
      </c>
    </row>
    <row r="69" spans="1:31" s="26" customFormat="1" x14ac:dyDescent="0.25">
      <c r="A69" s="26">
        <v>49</v>
      </c>
      <c r="B69" s="26">
        <v>641</v>
      </c>
      <c r="C69" s="26">
        <v>11344</v>
      </c>
      <c r="D69" s="26">
        <v>12853</v>
      </c>
      <c r="E69" s="26">
        <v>15179</v>
      </c>
      <c r="F69" s="26">
        <v>13654</v>
      </c>
      <c r="G69" s="27"/>
      <c r="H69" s="7"/>
      <c r="I69" s="28">
        <f t="shared" si="1"/>
        <v>-3835</v>
      </c>
      <c r="J69" s="27">
        <f t="shared" si="1"/>
        <v>-801</v>
      </c>
      <c r="K69" s="7"/>
      <c r="L69" s="171">
        <f t="shared" si="2"/>
        <v>0.98054933387926302</v>
      </c>
      <c r="M69" s="27">
        <f t="shared" ca="1" si="3"/>
        <v>7.7474001620680581E-7</v>
      </c>
      <c r="N69" s="44"/>
      <c r="O69" s="44"/>
      <c r="P69" s="7"/>
      <c r="Q69" s="28">
        <f t="shared" ca="1" si="4"/>
        <v>-3792.3872478230178</v>
      </c>
      <c r="R69" s="27">
        <f t="shared" ca="1" si="5"/>
        <v>-837.84622673601268</v>
      </c>
      <c r="S69" s="7"/>
      <c r="T69" s="28">
        <f t="shared" ca="1" si="6"/>
        <v>0.97802340758915096</v>
      </c>
      <c r="U69" s="27">
        <f t="shared" ca="1" si="7"/>
        <v>-0.21779093687965387</v>
      </c>
      <c r="V69" s="7"/>
      <c r="W69" s="28">
        <f t="shared" ca="1" si="8"/>
        <v>0.97966914070943789</v>
      </c>
      <c r="X69" s="27">
        <f t="shared" ca="1" si="11"/>
        <v>274.9754122166828</v>
      </c>
      <c r="Y69" s="7"/>
      <c r="Z69" s="28">
        <f t="shared" si="12"/>
        <v>275.06700000000006</v>
      </c>
      <c r="AA69" s="27">
        <f t="shared" si="9"/>
        <v>4.800824813583243</v>
      </c>
      <c r="AB69" s="7"/>
      <c r="AC69" s="28">
        <f t="shared" ca="1" si="0"/>
        <v>-9.1587783317265803E-2</v>
      </c>
      <c r="AD69" s="27">
        <f t="shared" ca="1" si="10"/>
        <v>6.9724940907292421E-2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11396</v>
      </c>
      <c r="D70" s="26">
        <v>12670</v>
      </c>
      <c r="E70" s="26">
        <v>15122</v>
      </c>
      <c r="F70" s="26">
        <v>13838</v>
      </c>
      <c r="G70" s="27"/>
      <c r="H70" s="7"/>
      <c r="I70" s="28">
        <f t="shared" si="1"/>
        <v>-3726</v>
      </c>
      <c r="J70" s="27">
        <f t="shared" si="1"/>
        <v>-1168</v>
      </c>
      <c r="K70" s="7"/>
      <c r="L70" s="171">
        <f t="shared" si="2"/>
        <v>0.95406587861643288</v>
      </c>
      <c r="M70" s="27">
        <f t="shared" ca="1" si="3"/>
        <v>3.2350117643654755E-6</v>
      </c>
      <c r="N70" s="44"/>
      <c r="O70" s="44"/>
      <c r="P70" s="7"/>
      <c r="Q70" s="28">
        <f t="shared" ca="1" si="4"/>
        <v>-3683.3872478230178</v>
      </c>
      <c r="R70" s="27">
        <f t="shared" ca="1" si="5"/>
        <v>-1204.8462267360126</v>
      </c>
      <c r="S70" s="7"/>
      <c r="T70" s="28">
        <f t="shared" ca="1" si="6"/>
        <v>0.94991326364527684</v>
      </c>
      <c r="U70" s="27">
        <f t="shared" ca="1" si="7"/>
        <v>-0.31318943756421558</v>
      </c>
      <c r="V70" s="7"/>
      <c r="W70" s="28">
        <f t="shared" ca="1" si="8"/>
        <v>0.95226726477117163</v>
      </c>
      <c r="X70" s="27">
        <f t="shared" ca="1" si="11"/>
        <v>280.64719725827376</v>
      </c>
      <c r="Y70" s="7"/>
      <c r="Z70" s="28">
        <f t="shared" si="12"/>
        <v>280.76400000000007</v>
      </c>
      <c r="AA70" s="27">
        <f t="shared" si="9"/>
        <v>4.9002562210693608</v>
      </c>
      <c r="AB70" s="7"/>
      <c r="AC70" s="28">
        <f t="shared" ca="1" si="0"/>
        <v>-0.11680274172630334</v>
      </c>
      <c r="AD70" s="27">
        <f t="shared" ca="1" si="10"/>
        <v>3.4465626156418239E-2</v>
      </c>
      <c r="AE70" s="7">
        <v>99</v>
      </c>
    </row>
    <row r="71" spans="1:31" s="26" customFormat="1" x14ac:dyDescent="0.25">
      <c r="A71" s="26">
        <v>51</v>
      </c>
      <c r="B71" s="26">
        <v>631</v>
      </c>
      <c r="C71" s="26">
        <v>11473</v>
      </c>
      <c r="D71" s="26">
        <v>12497</v>
      </c>
      <c r="E71" s="26">
        <v>15059</v>
      </c>
      <c r="F71" s="26">
        <v>14025</v>
      </c>
      <c r="G71" s="27"/>
      <c r="H71" s="7"/>
      <c r="I71" s="28">
        <f t="shared" si="1"/>
        <v>-3586</v>
      </c>
      <c r="J71" s="27">
        <f t="shared" si="1"/>
        <v>-1528</v>
      </c>
      <c r="K71" s="7"/>
      <c r="L71" s="171">
        <f t="shared" si="2"/>
        <v>0.91828202748300314</v>
      </c>
      <c r="M71" s="27">
        <f t="shared" ca="1" si="3"/>
        <v>2.0306579628507523E-6</v>
      </c>
      <c r="N71" s="44"/>
      <c r="O71" s="44"/>
      <c r="P71" s="7"/>
      <c r="Q71" s="28">
        <f t="shared" ca="1" si="4"/>
        <v>-3543.3872478230178</v>
      </c>
      <c r="R71" s="27">
        <f t="shared" ca="1" si="5"/>
        <v>-1564.8462267360126</v>
      </c>
      <c r="S71" s="7"/>
      <c r="T71" s="28">
        <f t="shared" ca="1" si="6"/>
        <v>0.91380849160727351</v>
      </c>
      <c r="U71" s="27">
        <f t="shared" ca="1" si="7"/>
        <v>-0.40676834831746417</v>
      </c>
      <c r="V71" s="7"/>
      <c r="W71" s="28">
        <f t="shared" ca="1" si="8"/>
        <v>0.91685701591713753</v>
      </c>
      <c r="X71" s="27">
        <f t="shared" ca="1" si="11"/>
        <v>286.36648827999011</v>
      </c>
      <c r="Y71" s="7"/>
      <c r="Z71" s="28">
        <f t="shared" si="12"/>
        <v>286.44300000000004</v>
      </c>
      <c r="AA71" s="27">
        <f t="shared" si="9"/>
        <v>4.9993734692901182</v>
      </c>
      <c r="AB71" s="7"/>
      <c r="AC71" s="28">
        <f t="shared" ca="1" si="0"/>
        <v>-7.651172000993256E-2</v>
      </c>
      <c r="AD71" s="27">
        <f t="shared" ca="1" si="10"/>
        <v>-5.6699195694136506E-3</v>
      </c>
      <c r="AE71" s="7">
        <v>98</v>
      </c>
    </row>
    <row r="72" spans="1:31" s="26" customFormat="1" x14ac:dyDescent="0.25">
      <c r="A72" s="26">
        <v>52</v>
      </c>
      <c r="B72" s="26">
        <v>637</v>
      </c>
      <c r="C72" s="26">
        <v>11548</v>
      </c>
      <c r="D72" s="26">
        <v>12308</v>
      </c>
      <c r="E72" s="26">
        <v>14959</v>
      </c>
      <c r="F72" s="26">
        <v>14182</v>
      </c>
      <c r="G72" s="27"/>
      <c r="H72" s="7"/>
      <c r="I72" s="28">
        <f t="shared" si="1"/>
        <v>-3411</v>
      </c>
      <c r="J72" s="27">
        <f t="shared" si="1"/>
        <v>-1874</v>
      </c>
      <c r="K72" s="7"/>
      <c r="L72" s="171">
        <f t="shared" si="2"/>
        <v>0.87301267268976834</v>
      </c>
      <c r="M72" s="27">
        <f t="shared" ca="1" si="3"/>
        <v>3.8365135255813188E-7</v>
      </c>
      <c r="N72" s="44"/>
      <c r="O72" s="44"/>
      <c r="P72" s="7"/>
      <c r="Q72" s="28">
        <f t="shared" ca="1" si="4"/>
        <v>-3368.3872478230178</v>
      </c>
      <c r="R72" s="27">
        <f t="shared" ca="1" si="5"/>
        <v>-1910.8462267360126</v>
      </c>
      <c r="S72" s="7"/>
      <c r="T72" s="28">
        <f t="shared" ca="1" si="6"/>
        <v>0.86867752655976926</v>
      </c>
      <c r="U72" s="27">
        <f t="shared" ca="1" si="7"/>
        <v>-0.49670807920808641</v>
      </c>
      <c r="V72" s="7"/>
      <c r="W72" s="28">
        <f t="shared" ca="1" si="8"/>
        <v>0.87239327673195288</v>
      </c>
      <c r="X72" s="27">
        <f t="shared" ca="1" si="11"/>
        <v>292.09734029173387</v>
      </c>
      <c r="Y72" s="7"/>
      <c r="Z72" s="28">
        <f t="shared" si="12"/>
        <v>292.17600000000004</v>
      </c>
      <c r="AA72" s="27">
        <f t="shared" si="9"/>
        <v>5.0994331953069532</v>
      </c>
      <c r="AB72" s="7"/>
      <c r="AC72" s="28">
        <f t="shared" ca="1" si="0"/>
        <v>-7.8659708266172856E-2</v>
      </c>
      <c r="AD72" s="27">
        <f t="shared" ca="1" si="10"/>
        <v>6.0150331398176604E-3</v>
      </c>
      <c r="AE72" s="7">
        <v>97</v>
      </c>
    </row>
    <row r="73" spans="1:31" s="26" customFormat="1" x14ac:dyDescent="0.25">
      <c r="A73" s="26">
        <v>53</v>
      </c>
      <c r="B73" s="26">
        <v>635</v>
      </c>
      <c r="C73" s="26">
        <v>11661</v>
      </c>
      <c r="D73" s="26">
        <v>12154</v>
      </c>
      <c r="E73" s="26">
        <v>14858</v>
      </c>
      <c r="F73" s="26">
        <v>14354</v>
      </c>
      <c r="G73" s="27"/>
      <c r="H73" s="7"/>
      <c r="I73" s="28">
        <f t="shared" si="1"/>
        <v>-3197</v>
      </c>
      <c r="J73" s="27">
        <f t="shared" si="1"/>
        <v>-2200</v>
      </c>
      <c r="K73" s="7"/>
      <c r="L73" s="171">
        <f t="shared" si="2"/>
        <v>0.81918926982181395</v>
      </c>
      <c r="M73" s="27">
        <f t="shared" ca="1" si="3"/>
        <v>1.8398427179350808E-6</v>
      </c>
      <c r="N73" s="44"/>
      <c r="O73" s="44"/>
      <c r="P73" s="7"/>
      <c r="Q73" s="28">
        <f t="shared" ca="1" si="4"/>
        <v>-3154.3872478230178</v>
      </c>
      <c r="R73" s="27">
        <f t="shared" ca="1" si="5"/>
        <v>-2236.8462267360128</v>
      </c>
      <c r="S73" s="7"/>
      <c r="T73" s="28">
        <f t="shared" ca="1" si="6"/>
        <v>0.81348880358739262</v>
      </c>
      <c r="U73" s="27">
        <f t="shared" ca="1" si="7"/>
        <v>-0.58144898172352821</v>
      </c>
      <c r="V73" s="7"/>
      <c r="W73" s="28">
        <f t="shared" ca="1" si="8"/>
        <v>0.81783286180136616</v>
      </c>
      <c r="X73" s="27">
        <f t="shared" ca="1" si="11"/>
        <v>297.85319587416768</v>
      </c>
      <c r="Y73" s="7"/>
      <c r="Z73" s="28">
        <f t="shared" si="12"/>
        <v>297.89100000000002</v>
      </c>
      <c r="AA73" s="27">
        <f t="shared" si="9"/>
        <v>5.1991787620584287</v>
      </c>
      <c r="AB73" s="7"/>
      <c r="AC73" s="28">
        <f t="shared" ca="1" si="0"/>
        <v>-3.7804125832337832E-2</v>
      </c>
      <c r="AD73" s="27">
        <f t="shared" ca="1" si="10"/>
        <v>-5.3082090259636061E-2</v>
      </c>
      <c r="AE73" s="7">
        <v>96</v>
      </c>
    </row>
    <row r="74" spans="1:31" s="26" customFormat="1" x14ac:dyDescent="0.25">
      <c r="A74" s="26">
        <v>54</v>
      </c>
      <c r="B74" s="26">
        <v>613</v>
      </c>
      <c r="C74" s="26">
        <v>11779</v>
      </c>
      <c r="D74" s="26">
        <v>12012</v>
      </c>
      <c r="E74" s="26">
        <v>14750</v>
      </c>
      <c r="F74" s="26">
        <v>14503</v>
      </c>
      <c r="G74" s="27"/>
      <c r="H74" s="7"/>
      <c r="I74" s="28">
        <f t="shared" si="1"/>
        <v>-2971</v>
      </c>
      <c r="J74" s="27">
        <f t="shared" si="1"/>
        <v>-2491</v>
      </c>
      <c r="K74" s="7"/>
      <c r="L74" s="171">
        <f t="shared" si="2"/>
        <v>0.7594957638934321</v>
      </c>
      <c r="M74" s="27">
        <f t="shared" ca="1" si="3"/>
        <v>3.7734325439375593E-7</v>
      </c>
      <c r="N74" s="44"/>
      <c r="O74" s="44"/>
      <c r="P74" s="7"/>
      <c r="Q74" s="28">
        <f t="shared" ca="1" si="4"/>
        <v>-2928.3872478230178</v>
      </c>
      <c r="R74" s="27">
        <f t="shared" ca="1" si="5"/>
        <v>-2527.8462267360128</v>
      </c>
      <c r="S74" s="7"/>
      <c r="T74" s="28">
        <f t="shared" ca="1" si="6"/>
        <v>0.7552053858689014</v>
      </c>
      <c r="U74" s="27">
        <f t="shared" ca="1" si="7"/>
        <v>-0.65709193458240411</v>
      </c>
      <c r="V74" s="7"/>
      <c r="W74" s="28">
        <f t="shared" ca="1" si="8"/>
        <v>0.76011004660879511</v>
      </c>
      <c r="X74" s="27">
        <f t="shared" ca="1" si="11"/>
        <v>303.28418718507839</v>
      </c>
      <c r="Y74" s="7"/>
      <c r="Z74" s="28">
        <f t="shared" si="12"/>
        <v>303.40800000000002</v>
      </c>
      <c r="AA74" s="27">
        <f t="shared" si="9"/>
        <v>5.2954685768909551</v>
      </c>
      <c r="AB74" s="7"/>
      <c r="AC74" s="28">
        <f t="shared" ca="1" si="0"/>
        <v>-0.12381281492162088</v>
      </c>
      <c r="AD74" s="27">
        <f t="shared" ca="1" si="10"/>
        <v>8.8218641576588652E-2</v>
      </c>
      <c r="AE74" s="7">
        <v>95</v>
      </c>
    </row>
    <row r="75" spans="1:31" s="26" customFormat="1" x14ac:dyDescent="0.25">
      <c r="A75" s="26">
        <v>55</v>
      </c>
      <c r="B75" s="26">
        <v>611</v>
      </c>
      <c r="C75" s="26">
        <v>11908</v>
      </c>
      <c r="D75" s="26">
        <v>11881</v>
      </c>
      <c r="E75" s="26">
        <v>14615</v>
      </c>
      <c r="F75" s="26">
        <v>14636</v>
      </c>
      <c r="G75" s="27"/>
      <c r="H75" s="7"/>
      <c r="I75" s="28">
        <f t="shared" si="1"/>
        <v>-2707</v>
      </c>
      <c r="J75" s="27">
        <f t="shared" si="1"/>
        <v>-2755</v>
      </c>
      <c r="K75" s="7"/>
      <c r="L75" s="171">
        <f t="shared" si="2"/>
        <v>0.69299145489348346</v>
      </c>
      <c r="M75" s="27">
        <f t="shared" ca="1" si="3"/>
        <v>2.0841496488448142E-7</v>
      </c>
      <c r="N75" s="44"/>
      <c r="O75" s="44"/>
      <c r="P75" s="7"/>
      <c r="Q75" s="28">
        <f t="shared" ca="1" si="4"/>
        <v>-2664.3872478230178</v>
      </c>
      <c r="R75" s="27">
        <f t="shared" ca="1" si="5"/>
        <v>-2791.8462267360128</v>
      </c>
      <c r="S75" s="7"/>
      <c r="T75" s="28">
        <f t="shared" ca="1" si="6"/>
        <v>0.68712210145438068</v>
      </c>
      <c r="U75" s="27">
        <f t="shared" ca="1" si="7"/>
        <v>-0.72571646913478638</v>
      </c>
      <c r="V75" s="7"/>
      <c r="W75" s="28">
        <f t="shared" ca="1" si="8"/>
        <v>0.69253493001476985</v>
      </c>
      <c r="X75" s="27">
        <f t="shared" ca="1" si="11"/>
        <v>308.78202628649217</v>
      </c>
      <c r="Y75" s="7"/>
      <c r="Z75" s="28">
        <f t="shared" si="12"/>
        <v>308.90700000000004</v>
      </c>
      <c r="AA75" s="27">
        <f t="shared" si="9"/>
        <v>5.3914442324581238</v>
      </c>
      <c r="AB75" s="7"/>
      <c r="AC75" s="28">
        <f t="shared" ca="1" si="0"/>
        <v>-0.12497371350787034</v>
      </c>
      <c r="AD75" s="27">
        <f t="shared" ca="1" si="10"/>
        <v>8.4673521525587603E-2</v>
      </c>
      <c r="AE75" s="7">
        <v>94</v>
      </c>
    </row>
    <row r="76" spans="1:31" s="26" customFormat="1" x14ac:dyDescent="0.25">
      <c r="A76" s="26">
        <v>56</v>
      </c>
      <c r="B76" s="26">
        <v>616</v>
      </c>
      <c r="C76" s="26">
        <v>12055</v>
      </c>
      <c r="D76" s="26">
        <v>11752</v>
      </c>
      <c r="E76" s="26">
        <v>14473</v>
      </c>
      <c r="F76" s="26">
        <v>14758</v>
      </c>
      <c r="G76" s="27"/>
      <c r="H76" s="7"/>
      <c r="I76" s="28">
        <f t="shared" si="1"/>
        <v>-2418</v>
      </c>
      <c r="J76" s="27">
        <f t="shared" si="1"/>
        <v>-3006</v>
      </c>
      <c r="K76" s="7"/>
      <c r="L76" s="171">
        <f t="shared" si="2"/>
        <v>0.61948499008462132</v>
      </c>
      <c r="M76" s="27">
        <f t="shared" ca="1" si="3"/>
        <v>9.9550800633308328E-7</v>
      </c>
      <c r="N76" s="44"/>
      <c r="O76" s="44"/>
      <c r="P76" s="7"/>
      <c r="Q76" s="28">
        <f t="shared" ca="1" si="4"/>
        <v>-2375.3872478230178</v>
      </c>
      <c r="R76" s="27">
        <f t="shared" ca="1" si="5"/>
        <v>-3042.8462267360128</v>
      </c>
      <c r="S76" s="7"/>
      <c r="T76" s="28">
        <f t="shared" ca="1" si="6"/>
        <v>0.61259153631878804</v>
      </c>
      <c r="U76" s="27">
        <f t="shared" ca="1" si="7"/>
        <v>-0.79096176524330142</v>
      </c>
      <c r="V76" s="7"/>
      <c r="W76" s="28">
        <f t="shared" ca="1" si="8"/>
        <v>0.61848723860938659</v>
      </c>
      <c r="X76" s="27">
        <f t="shared" ca="1" si="11"/>
        <v>314.41838261624571</v>
      </c>
      <c r="Y76" s="7"/>
      <c r="Z76" s="28">
        <f t="shared" si="12"/>
        <v>314.45100000000002</v>
      </c>
      <c r="AA76" s="27">
        <f t="shared" si="9"/>
        <v>5.4882052861886894</v>
      </c>
      <c r="AB76" s="7"/>
      <c r="AC76" s="28">
        <f t="shared" ca="1" si="0"/>
        <v>-3.2617383754313778E-2</v>
      </c>
      <c r="AD76" s="27">
        <f t="shared" ca="1" si="10"/>
        <v>-4.6434272681153743E-2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12211</v>
      </c>
      <c r="D77" s="26">
        <v>11639</v>
      </c>
      <c r="E77" s="26">
        <v>14310</v>
      </c>
      <c r="F77" s="26">
        <v>14868</v>
      </c>
      <c r="G77" s="27"/>
      <c r="H77" s="7"/>
      <c r="I77" s="28">
        <f t="shared" si="1"/>
        <v>-2099</v>
      </c>
      <c r="J77" s="27">
        <f t="shared" si="1"/>
        <v>-3229</v>
      </c>
      <c r="K77" s="7"/>
      <c r="L77" s="171">
        <f t="shared" si="2"/>
        <v>0.53738337283769966</v>
      </c>
      <c r="M77" s="27">
        <f t="shared" ca="1" si="3"/>
        <v>5.4003718171603168E-7</v>
      </c>
      <c r="N77" s="44"/>
      <c r="O77" s="44"/>
      <c r="P77" s="7"/>
      <c r="Q77" s="28">
        <f t="shared" ca="1" si="4"/>
        <v>-2056.3872478230178</v>
      </c>
      <c r="R77" s="27">
        <f t="shared" ca="1" si="5"/>
        <v>-3265.8462267360128</v>
      </c>
      <c r="S77" s="7"/>
      <c r="T77" s="28">
        <f t="shared" ca="1" si="6"/>
        <v>0.53032423431790887</v>
      </c>
      <c r="U77" s="27">
        <f t="shared" ca="1" si="7"/>
        <v>-0.84892870162656375</v>
      </c>
      <c r="V77" s="7"/>
      <c r="W77" s="28">
        <f t="shared" ca="1" si="8"/>
        <v>0.53664850061634684</v>
      </c>
      <c r="X77" s="27">
        <f t="shared" ca="1" si="11"/>
        <v>320.14283180864447</v>
      </c>
      <c r="Y77" s="7"/>
      <c r="Z77" s="28">
        <f t="shared" si="12"/>
        <v>320.18400000000003</v>
      </c>
      <c r="AA77" s="27">
        <f t="shared" si="9"/>
        <v>5.5882650122055244</v>
      </c>
      <c r="AB77" s="7"/>
      <c r="AC77" s="28">
        <f t="shared" ca="1" si="0"/>
        <v>-4.1168191355552608E-2</v>
      </c>
      <c r="AD77" s="27">
        <f t="shared" ca="1" si="10"/>
        <v>-2.4280014962414498E-3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12372</v>
      </c>
      <c r="D78" s="26">
        <v>11541</v>
      </c>
      <c r="E78" s="26">
        <v>14138</v>
      </c>
      <c r="F78" s="26">
        <v>14957</v>
      </c>
      <c r="G78" s="27"/>
      <c r="H78" s="7"/>
      <c r="I78" s="28">
        <f t="shared" si="1"/>
        <v>-1766</v>
      </c>
      <c r="J78" s="27">
        <f t="shared" si="1"/>
        <v>-3416</v>
      </c>
      <c r="K78" s="7"/>
      <c r="L78" s="171">
        <f t="shared" si="2"/>
        <v>0.45046777342289546</v>
      </c>
      <c r="M78" s="27">
        <f t="shared" ca="1" si="3"/>
        <v>4.3805896877311933E-7</v>
      </c>
      <c r="N78" s="44"/>
      <c r="O78" s="44"/>
      <c r="P78" s="7"/>
      <c r="Q78" s="28">
        <f t="shared" ca="1" si="4"/>
        <v>-1723.3872478230176</v>
      </c>
      <c r="R78" s="27">
        <f t="shared" ca="1" si="5"/>
        <v>-3452.8462267360128</v>
      </c>
      <c r="S78" s="7"/>
      <c r="T78" s="28">
        <f t="shared" ca="1" si="6"/>
        <v>0.44444645511322933</v>
      </c>
      <c r="U78" s="27">
        <f t="shared" ca="1" si="7"/>
        <v>-0.89753774693450117</v>
      </c>
      <c r="V78" s="7"/>
      <c r="W78" s="28">
        <f t="shared" ca="1" si="8"/>
        <v>0.45112963365645925</v>
      </c>
      <c r="X78" s="27">
        <f t="shared" ca="1" si="11"/>
        <v>325.75628685068341</v>
      </c>
      <c r="Y78" s="7"/>
      <c r="Z78" s="28">
        <f t="shared" si="12"/>
        <v>325.88100000000003</v>
      </c>
      <c r="AA78" s="27">
        <f t="shared" si="9"/>
        <v>5.6876964196916413</v>
      </c>
      <c r="AB78" s="7"/>
      <c r="AC78" s="28">
        <f t="shared" ca="1" si="0"/>
        <v>-0.12471314931661936</v>
      </c>
      <c r="AD78" s="27">
        <f t="shared" ca="1" si="10"/>
        <v>7.0714934300610821E-2</v>
      </c>
      <c r="AE78" s="7">
        <v>91</v>
      </c>
    </row>
    <row r="79" spans="1:31" s="26" customFormat="1" x14ac:dyDescent="0.25">
      <c r="A79" s="26">
        <v>59</v>
      </c>
      <c r="B79" s="26">
        <v>642</v>
      </c>
      <c r="C79" s="26">
        <v>12561</v>
      </c>
      <c r="D79" s="26">
        <v>11465</v>
      </c>
      <c r="E79" s="26">
        <v>13966</v>
      </c>
      <c r="F79" s="26">
        <v>15044</v>
      </c>
      <c r="G79" s="27"/>
      <c r="H79" s="7"/>
      <c r="I79" s="28">
        <f t="shared" si="1"/>
        <v>-1405</v>
      </c>
      <c r="J79" s="27">
        <f t="shared" si="1"/>
        <v>-3579</v>
      </c>
      <c r="K79" s="7"/>
      <c r="L79" s="171">
        <f t="shared" si="2"/>
        <v>0.35777314446393949</v>
      </c>
      <c r="M79" s="27">
        <f t="shared" ca="1" si="3"/>
        <v>3.2501441275609341E-7</v>
      </c>
      <c r="N79" s="44"/>
      <c r="O79" s="44"/>
      <c r="P79" s="7"/>
      <c r="Q79" s="28">
        <f t="shared" ca="1" si="4"/>
        <v>-1362.3872478230176</v>
      </c>
      <c r="R79" s="27">
        <f t="shared" ca="1" si="5"/>
        <v>-3615.8462267360128</v>
      </c>
      <c r="S79" s="7"/>
      <c r="T79" s="28">
        <f t="shared" ca="1" si="6"/>
        <v>0.35134772150094917</v>
      </c>
      <c r="U79" s="27">
        <f t="shared" ca="1" si="7"/>
        <v>-0.93990819819222204</v>
      </c>
      <c r="V79" s="7"/>
      <c r="W79" s="28">
        <f t="shared" ca="1" si="8"/>
        <v>0.35834324481717222</v>
      </c>
      <c r="X79" s="27">
        <f t="shared" ca="1" si="11"/>
        <v>331.5722530441999</v>
      </c>
      <c r="Y79" s="7"/>
      <c r="Z79" s="28">
        <f t="shared" si="12"/>
        <v>331.65900000000005</v>
      </c>
      <c r="AA79" s="27">
        <f t="shared" si="9"/>
        <v>5.7885415438718733</v>
      </c>
      <c r="AB79" s="7"/>
      <c r="AC79" s="28">
        <f t="shared" ca="1" si="0"/>
        <v>-8.6746955800151682E-2</v>
      </c>
      <c r="AD79" s="27">
        <f t="shared" ca="1" si="10"/>
        <v>-1.5505763352336999E-2</v>
      </c>
      <c r="AE79" s="7">
        <v>90</v>
      </c>
    </row>
    <row r="80" spans="1:31" s="26" customFormat="1" x14ac:dyDescent="0.25">
      <c r="A80" s="26">
        <v>60</v>
      </c>
      <c r="B80" s="26">
        <v>625</v>
      </c>
      <c r="C80" s="26">
        <v>12742</v>
      </c>
      <c r="D80" s="26">
        <v>11407</v>
      </c>
      <c r="E80" s="26">
        <v>13782</v>
      </c>
      <c r="F80" s="26">
        <v>15104</v>
      </c>
      <c r="G80" s="27"/>
      <c r="H80" s="7"/>
      <c r="I80" s="28">
        <f t="shared" si="1"/>
        <v>-1040</v>
      </c>
      <c r="J80" s="27">
        <f t="shared" si="1"/>
        <v>-3697</v>
      </c>
      <c r="K80" s="7"/>
      <c r="L80" s="171">
        <f t="shared" si="2"/>
        <v>0.26403058132565532</v>
      </c>
      <c r="M80" s="27">
        <f t="shared" ca="1" si="3"/>
        <v>1.6625288117259677E-7</v>
      </c>
      <c r="N80" s="44"/>
      <c r="O80" s="44"/>
      <c r="P80" s="7"/>
      <c r="Q80" s="28">
        <f t="shared" ca="1" si="4"/>
        <v>-997.38724782301756</v>
      </c>
      <c r="R80" s="27">
        <f t="shared" ca="1" si="5"/>
        <v>-3733.8462267360128</v>
      </c>
      <c r="S80" s="7"/>
      <c r="T80" s="28">
        <f t="shared" ca="1" si="6"/>
        <v>0.25721742297329747</v>
      </c>
      <c r="U80" s="27">
        <f t="shared" ca="1" si="7"/>
        <v>-0.97058128560578683</v>
      </c>
      <c r="V80" s="7"/>
      <c r="W80" s="28">
        <f t="shared" ca="1" si="8"/>
        <v>0.26443832251951804</v>
      </c>
      <c r="X80" s="27">
        <f t="shared" ca="1" si="11"/>
        <v>337.20125290565738</v>
      </c>
      <c r="Y80" s="7"/>
      <c r="Z80" s="28">
        <f t="shared" si="12"/>
        <v>337.28400000000005</v>
      </c>
      <c r="AA80" s="27">
        <f t="shared" si="9"/>
        <v>5.8867163142965548</v>
      </c>
      <c r="AB80" s="7"/>
      <c r="AC80" s="28">
        <f t="shared" ca="1" si="0"/>
        <v>-8.2747094342664695E-2</v>
      </c>
      <c r="AD80" s="27">
        <f t="shared" ca="1" si="10"/>
        <v>2.6018470825363238E-2</v>
      </c>
      <c r="AE80" s="7">
        <v>89</v>
      </c>
    </row>
    <row r="81" spans="1:31" s="26" customFormat="1" x14ac:dyDescent="0.25">
      <c r="A81" s="26">
        <v>61</v>
      </c>
      <c r="B81" s="26">
        <v>631</v>
      </c>
      <c r="C81" s="26">
        <v>12931</v>
      </c>
      <c r="D81" s="26">
        <v>11365</v>
      </c>
      <c r="E81" s="26">
        <v>13595</v>
      </c>
      <c r="F81" s="26">
        <v>15148</v>
      </c>
      <c r="G81" s="27"/>
      <c r="H81" s="7"/>
      <c r="I81" s="28">
        <f t="shared" si="1"/>
        <v>-664</v>
      </c>
      <c r="J81" s="27">
        <f t="shared" si="1"/>
        <v>-3783</v>
      </c>
      <c r="K81" s="7"/>
      <c r="L81" s="171">
        <f t="shared" si="2"/>
        <v>0.16680987487819479</v>
      </c>
      <c r="M81" s="27">
        <f t="shared" ca="1" si="3"/>
        <v>6.8032710356086787E-7</v>
      </c>
      <c r="N81" s="44"/>
      <c r="O81" s="44"/>
      <c r="P81" s="7"/>
      <c r="Q81" s="28">
        <f t="shared" ca="1" si="4"/>
        <v>-621.38724782301756</v>
      </c>
      <c r="R81" s="27">
        <f t="shared" ca="1" si="5"/>
        <v>-3819.8462267360128</v>
      </c>
      <c r="S81" s="7"/>
      <c r="T81" s="28">
        <f t="shared" ca="1" si="6"/>
        <v>0.16025032092837405</v>
      </c>
      <c r="U81" s="27">
        <f t="shared" ca="1" si="7"/>
        <v>-0.99293624761906285</v>
      </c>
      <c r="V81" s="7"/>
      <c r="W81" s="28">
        <f t="shared" ca="1" si="8"/>
        <v>0.16763469431513894</v>
      </c>
      <c r="X81" s="27">
        <f t="shared" ca="1" si="11"/>
        <v>342.85904719465498</v>
      </c>
      <c r="Y81" s="7"/>
      <c r="Z81" s="28">
        <f t="shared" si="12"/>
        <v>342.96300000000002</v>
      </c>
      <c r="AA81" s="27">
        <f t="shared" si="9"/>
        <v>5.9858335625173131</v>
      </c>
      <c r="AB81" s="7"/>
      <c r="AC81" s="28">
        <f t="shared" ca="1" si="0"/>
        <v>-0.10395280534504536</v>
      </c>
      <c r="AD81" s="27">
        <f t="shared" ca="1" si="10"/>
        <v>-4.477251743224997E-2</v>
      </c>
      <c r="AE81" s="7">
        <v>88</v>
      </c>
    </row>
    <row r="82" spans="1:31" s="26" customFormat="1" x14ac:dyDescent="0.25">
      <c r="A82" s="26">
        <v>62</v>
      </c>
      <c r="B82" s="26">
        <v>627</v>
      </c>
      <c r="C82" s="26">
        <v>13127</v>
      </c>
      <c r="D82" s="26">
        <v>11343</v>
      </c>
      <c r="E82" s="26">
        <v>13410</v>
      </c>
      <c r="F82" s="26">
        <v>15172</v>
      </c>
      <c r="G82" s="27"/>
      <c r="H82" s="7"/>
      <c r="I82" s="28">
        <f t="shared" si="1"/>
        <v>-283</v>
      </c>
      <c r="J82" s="27">
        <f t="shared" si="1"/>
        <v>-3829</v>
      </c>
      <c r="K82" s="7"/>
      <c r="L82" s="171">
        <f t="shared" si="2"/>
        <v>6.8580093957341798E-2</v>
      </c>
      <c r="M82" s="27">
        <f t="shared" ca="1" si="3"/>
        <v>7.8181025688983332E-7</v>
      </c>
      <c r="N82" s="44"/>
      <c r="O82" s="44"/>
      <c r="P82" s="7"/>
      <c r="Q82" s="28">
        <f t="shared" ca="1" si="4"/>
        <v>-240.38724782301759</v>
      </c>
      <c r="R82" s="27">
        <f t="shared" ca="1" si="5"/>
        <v>-3865.8462267360128</v>
      </c>
      <c r="S82" s="7"/>
      <c r="T82" s="28">
        <f t="shared" ca="1" si="6"/>
        <v>6.1993762739236263E-2</v>
      </c>
      <c r="U82" s="27">
        <f t="shared" ca="1" si="7"/>
        <v>-1.004893552881978</v>
      </c>
      <c r="V82" s="7"/>
      <c r="W82" s="28">
        <f t="shared" ca="1" si="8"/>
        <v>6.9464294306182395E-2</v>
      </c>
      <c r="X82" s="27">
        <f t="shared" ca="1" si="11"/>
        <v>348.48743464042627</v>
      </c>
      <c r="Y82" s="7"/>
      <c r="Z82" s="28">
        <f t="shared" si="12"/>
        <v>348.60599999999999</v>
      </c>
      <c r="AA82" s="27">
        <f t="shared" si="9"/>
        <v>6.0843224922073524</v>
      </c>
      <c r="AB82" s="7"/>
      <c r="AC82" s="28">
        <f t="shared" ca="1" si="0"/>
        <v>-0.11856535957372216</v>
      </c>
      <c r="AD82" s="27">
        <f t="shared" ca="1" si="10"/>
        <v>-2.7940274127786324E-2</v>
      </c>
      <c r="AE82" s="7">
        <v>87</v>
      </c>
    </row>
    <row r="83" spans="1:31" s="26" customFormat="1" x14ac:dyDescent="0.25">
      <c r="A83" s="26">
        <v>63</v>
      </c>
      <c r="B83" s="26">
        <v>604</v>
      </c>
      <c r="C83" s="26">
        <v>13306</v>
      </c>
      <c r="D83" s="26">
        <v>11338</v>
      </c>
      <c r="E83" s="26">
        <v>13223</v>
      </c>
      <c r="F83" s="26">
        <v>15176</v>
      </c>
      <c r="G83" s="27"/>
      <c r="H83" s="7"/>
      <c r="I83" s="28">
        <f t="shared" si="1"/>
        <v>83</v>
      </c>
      <c r="J83" s="27">
        <f t="shared" si="1"/>
        <v>-3838</v>
      </c>
      <c r="K83" s="7"/>
      <c r="L83" s="171">
        <f t="shared" si="2"/>
        <v>-2.6687120330720109E-2</v>
      </c>
      <c r="M83" s="27">
        <f t="shared" ca="1" si="3"/>
        <v>3.1613048527181822E-6</v>
      </c>
      <c r="N83" s="44"/>
      <c r="O83" s="44"/>
      <c r="P83" s="7"/>
      <c r="Q83" s="28">
        <f t="shared" ca="1" si="4"/>
        <v>125.61275217698241</v>
      </c>
      <c r="R83" s="27">
        <f t="shared" ca="1" si="5"/>
        <v>-3874.8462267360128</v>
      </c>
      <c r="S83" s="7"/>
      <c r="T83" s="28">
        <f t="shared" ca="1" si="6"/>
        <v>-3.2394427017258316E-2</v>
      </c>
      <c r="U83" s="27">
        <f t="shared" ca="1" si="7"/>
        <v>-1.0072330256508093</v>
      </c>
      <c r="V83" s="7"/>
      <c r="W83" s="28">
        <f t="shared" ca="1" si="8"/>
        <v>-2.4909114466635802E-2</v>
      </c>
      <c r="X83" s="27">
        <f t="shared" ca="1" si="11"/>
        <v>353.85842313285548</v>
      </c>
      <c r="Y83" s="7"/>
      <c r="Z83" s="28">
        <f t="shared" si="12"/>
        <v>354.04199999999997</v>
      </c>
      <c r="AA83" s="27">
        <f t="shared" si="9"/>
        <v>6.1791985903457629</v>
      </c>
      <c r="AB83" s="7"/>
      <c r="AC83" s="28">
        <f t="shared" ca="1" si="0"/>
        <v>-0.18357686714449528</v>
      </c>
      <c r="AD83" s="27">
        <f t="shared" ca="1" si="10"/>
        <v>3.2883057510844083E-2</v>
      </c>
      <c r="AE83" s="7">
        <v>86</v>
      </c>
    </row>
    <row r="84" spans="1:31" s="26" customFormat="1" x14ac:dyDescent="0.25">
      <c r="A84" s="26">
        <v>64</v>
      </c>
      <c r="B84" s="26">
        <v>611</v>
      </c>
      <c r="C84" s="26">
        <v>13491</v>
      </c>
      <c r="D84" s="26">
        <v>11351</v>
      </c>
      <c r="E84" s="26">
        <v>13040</v>
      </c>
      <c r="F84" s="26">
        <v>15158</v>
      </c>
      <c r="G84" s="27"/>
      <c r="H84" s="7"/>
      <c r="I84" s="28">
        <f t="shared" si="1"/>
        <v>451</v>
      </c>
      <c r="J84" s="27">
        <f t="shared" si="1"/>
        <v>-3807</v>
      </c>
      <c r="K84" s="7"/>
      <c r="L84" s="171">
        <f t="shared" si="2"/>
        <v>-0.12281168595047189</v>
      </c>
      <c r="M84" s="27">
        <f t="shared" ca="1" si="3"/>
        <v>8.6206007764809846E-6</v>
      </c>
      <c r="N84" s="44"/>
      <c r="O84" s="44"/>
      <c r="P84" s="7"/>
      <c r="Q84" s="28">
        <f t="shared" ca="1" si="4"/>
        <v>493.61275217698244</v>
      </c>
      <c r="R84" s="27">
        <f t="shared" ca="1" si="5"/>
        <v>-3843.8462267360128</v>
      </c>
      <c r="S84" s="7"/>
      <c r="T84" s="28">
        <f t="shared" ca="1" si="6"/>
        <v>-0.12729839923143865</v>
      </c>
      <c r="U84" s="27">
        <f t="shared" ca="1" si="7"/>
        <v>-0.9991748416692795</v>
      </c>
      <c r="V84" s="7"/>
      <c r="W84" s="28">
        <f t="shared" ca="1" si="8"/>
        <v>-0.11987559998843314</v>
      </c>
      <c r="X84" s="27">
        <f ca="1">IF(MOD(ATAN2(U84,W84)*180/PI()-$J$9+360,360)&lt;355,MOD(ATAN2(U84,W84)*180/PI()-$J$9+360,360)+360,MOD(ATAN2(U84,W84)*180/PI()-$J$9+360,360))</f>
        <v>359.28311215062951</v>
      </c>
      <c r="Y84" s="7"/>
      <c r="Z84" s="28">
        <f t="shared" si="12"/>
        <v>359.541</v>
      </c>
      <c r="AA84" s="27">
        <f t="shared" si="9"/>
        <v>6.2751742459129316</v>
      </c>
      <c r="AB84" s="7"/>
      <c r="AC84" s="28">
        <f t="shared" ref="AC84:AC147" ca="1" si="13">X84-Z84</f>
        <v>-0.25788784937049058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13449</v>
      </c>
      <c r="D85" s="26">
        <v>11310</v>
      </c>
      <c r="E85" s="26">
        <v>12990</v>
      </c>
      <c r="F85" s="26">
        <v>15106</v>
      </c>
      <c r="G85" s="27"/>
      <c r="H85" s="7"/>
      <c r="I85" s="28">
        <f t="shared" ref="I85:J148" si="14">C85-E85</f>
        <v>459</v>
      </c>
      <c r="J85" s="27">
        <f t="shared" si="14"/>
        <v>-3796</v>
      </c>
      <c r="K85" s="7"/>
      <c r="L85" s="171">
        <f>$O$3*SIN(2*PI()/$O$4*($Z85+$O$5))+$O$6</f>
        <v>-0.12271908697916752</v>
      </c>
      <c r="M85" s="27">
        <f t="shared" ref="M85:M148" ca="1" si="15">(W85-L85)^2</f>
        <v>5.7615411430405124E-7</v>
      </c>
      <c r="N85" s="44"/>
      <c r="O85" s="44"/>
      <c r="P85" s="7"/>
      <c r="Q85" s="28">
        <f t="shared" ref="Q85:Q148" ca="1" si="16">I85-$J$4</f>
        <v>501.61275217698244</v>
      </c>
      <c r="R85" s="27">
        <f t="shared" ref="R85:R148" ca="1" si="17">J85-$J$3</f>
        <v>-3832.8462267360128</v>
      </c>
      <c r="S85" s="7"/>
      <c r="T85" s="28">
        <f t="shared" ref="T85:T148" ca="1" si="18">Q85/$J$7</f>
        <v>-0.12936152906218171</v>
      </c>
      <c r="U85" s="27">
        <f t="shared" ref="U85:U148" ca="1" si="19">R85/$J$6</f>
        <v>-0.99631548606293019</v>
      </c>
      <c r="V85" s="7"/>
      <c r="W85" s="28">
        <f t="shared" ref="W85:W148" ca="1" si="20">(T85-U85*SIN(-$J$11*PI()/180))/(COS(-$J$11*PI()/180))</f>
        <v>-0.12196003881580497</v>
      </c>
      <c r="X85" s="27">
        <f ca="1">IF(MOD(ATAN2(U85,W85)*180/PI()-$J$9+360,360)&lt;355,MOD(ATAN2(U85,W85)*180/PI()-$J$9+360,360)+360,MOD(ATAN2(U85,W85)*180/PI()-$J$9+360,360))</f>
        <v>359.4206905974072</v>
      </c>
      <c r="Y85" s="7"/>
      <c r="Z85" s="28">
        <f t="shared" si="12"/>
        <v>359.541</v>
      </c>
      <c r="AA85" s="27">
        <f t="shared" ref="AA85:AA148" si="21">Z85*PI()/180</f>
        <v>6.2751742459129316</v>
      </c>
      <c r="AB85" s="7"/>
      <c r="AC85" s="28">
        <f t="shared" ca="1" si="13"/>
        <v>-0.12030940259279532</v>
      </c>
      <c r="AD85" s="27"/>
      <c r="AE85" s="7"/>
    </row>
    <row r="86" spans="1:31" s="26" customFormat="1" x14ac:dyDescent="0.25">
      <c r="A86" s="26">
        <v>1</v>
      </c>
      <c r="B86" s="26">
        <v>-586</v>
      </c>
      <c r="C86" s="26">
        <v>13265</v>
      </c>
      <c r="D86" s="26">
        <v>11295</v>
      </c>
      <c r="E86" s="26">
        <v>13165</v>
      </c>
      <c r="F86" s="26">
        <v>15117</v>
      </c>
      <c r="G86" s="27"/>
      <c r="H86" s="7"/>
      <c r="I86" s="28">
        <f t="shared" si="14"/>
        <v>100</v>
      </c>
      <c r="J86" s="27">
        <f t="shared" si="14"/>
        <v>-3822</v>
      </c>
      <c r="K86" s="7"/>
      <c r="L86" s="171">
        <f t="shared" ref="L86:L149" si="22">$O$3*SIN(2*PI()/$O$4*($Z86+$O$5))+$O$6</f>
        <v>-3.0831473468658287E-2</v>
      </c>
      <c r="M86" s="27">
        <f t="shared" ca="1" si="15"/>
        <v>2.2715764872557861E-6</v>
      </c>
      <c r="N86" s="44"/>
      <c r="O86" s="44"/>
      <c r="P86" s="7"/>
      <c r="Q86" s="28">
        <f t="shared" ca="1" si="16"/>
        <v>142.61275217698241</v>
      </c>
      <c r="R86" s="27">
        <f t="shared" ca="1" si="17"/>
        <v>-3858.8462267360128</v>
      </c>
      <c r="S86" s="7"/>
      <c r="T86" s="28">
        <f t="shared" ca="1" si="18"/>
        <v>-3.6778577907587297E-2</v>
      </c>
      <c r="U86" s="27">
        <f t="shared" ca="1" si="19"/>
        <v>-1.0030739629506649</v>
      </c>
      <c r="V86" s="7"/>
      <c r="W86" s="28">
        <f t="shared" ca="1" si="20"/>
        <v>-2.9324298466458548E-2</v>
      </c>
      <c r="X86" s="27">
        <f ca="1">MOD(ATAN2(U86,W86)*180/PI()-$J$9+360,360)</f>
        <v>354.11630619036634</v>
      </c>
      <c r="Y86" s="7"/>
      <c r="Z86" s="28">
        <f t="shared" ref="Z86:Z149" si="23">360/40000*B86+Z85</f>
        <v>354.267</v>
      </c>
      <c r="AA86" s="27">
        <f t="shared" si="21"/>
        <v>6.1831255811627504</v>
      </c>
      <c r="AB86" s="7"/>
      <c r="AC86" s="28">
        <f t="shared" ca="1" si="13"/>
        <v>-0.1506938096336512</v>
      </c>
      <c r="AD86" s="27"/>
      <c r="AE86" s="7"/>
    </row>
    <row r="87" spans="1:31" s="26" customFormat="1" x14ac:dyDescent="0.25">
      <c r="A87" s="26">
        <v>2</v>
      </c>
      <c r="B87" s="26">
        <v>-606</v>
      </c>
      <c r="C87" s="26">
        <v>13083</v>
      </c>
      <c r="D87" s="26">
        <v>11302</v>
      </c>
      <c r="E87" s="26">
        <v>13353</v>
      </c>
      <c r="F87" s="26">
        <v>15118</v>
      </c>
      <c r="G87" s="27"/>
      <c r="H87" s="7"/>
      <c r="I87" s="28">
        <f t="shared" si="14"/>
        <v>-270</v>
      </c>
      <c r="J87" s="27">
        <f t="shared" si="14"/>
        <v>-3816</v>
      </c>
      <c r="K87" s="7"/>
      <c r="L87" s="171">
        <f t="shared" si="22"/>
        <v>6.4456472288568031E-2</v>
      </c>
      <c r="M87" s="27">
        <f t="shared" ca="1" si="15"/>
        <v>2.6569894181500079E-6</v>
      </c>
      <c r="N87" s="44"/>
      <c r="O87" s="44"/>
      <c r="P87" s="7"/>
      <c r="Q87" s="28">
        <f t="shared" ca="1" si="16"/>
        <v>-227.38724782301759</v>
      </c>
      <c r="R87" s="27">
        <f t="shared" ca="1" si="17"/>
        <v>-3852.8462267360128</v>
      </c>
      <c r="S87" s="7"/>
      <c r="T87" s="28">
        <f t="shared" ca="1" si="18"/>
        <v>5.8641176764278803E-2</v>
      </c>
      <c r="U87" s="27">
        <f t="shared" ca="1" si="19"/>
        <v>-1.0015143144381107</v>
      </c>
      <c r="V87" s="7"/>
      <c r="W87" s="28">
        <f t="shared" ca="1" si="20"/>
        <v>6.6086499717217626E-2</v>
      </c>
      <c r="X87" s="27">
        <f ca="1">MOD(ATAN2(U87,W87)*180/PI()-$J$9+360,360)</f>
        <v>348.66649436629848</v>
      </c>
      <c r="Y87" s="7"/>
      <c r="Z87" s="28">
        <f t="shared" si="23"/>
        <v>348.81299999999999</v>
      </c>
      <c r="AA87" s="27">
        <f t="shared" si="21"/>
        <v>6.0879353237589804</v>
      </c>
      <c r="AB87" s="7"/>
      <c r="AC87" s="28">
        <f t="shared" ca="1" si="13"/>
        <v>-0.14650563370150849</v>
      </c>
      <c r="AD87" s="27"/>
      <c r="AE87" s="7"/>
    </row>
    <row r="88" spans="1:31" s="26" customFormat="1" x14ac:dyDescent="0.25">
      <c r="A88" s="26">
        <v>3</v>
      </c>
      <c r="B88" s="26">
        <v>-625</v>
      </c>
      <c r="C88" s="26">
        <v>12893</v>
      </c>
      <c r="D88" s="26">
        <v>11329</v>
      </c>
      <c r="E88" s="26">
        <v>13542</v>
      </c>
      <c r="F88" s="26">
        <v>15096</v>
      </c>
      <c r="G88" s="27"/>
      <c r="H88" s="7"/>
      <c r="I88" s="28">
        <f t="shared" si="14"/>
        <v>-649</v>
      </c>
      <c r="J88" s="27">
        <f t="shared" si="14"/>
        <v>-3767</v>
      </c>
      <c r="K88" s="7"/>
      <c r="L88" s="171">
        <f t="shared" si="22"/>
        <v>0.16210997929150509</v>
      </c>
      <c r="M88" s="27">
        <f t="shared" ca="1" si="15"/>
        <v>2.6416902219212005E-6</v>
      </c>
      <c r="N88" s="44"/>
      <c r="O88" s="44"/>
      <c r="P88" s="7"/>
      <c r="Q88" s="28">
        <f t="shared" ca="1" si="16"/>
        <v>-606.38724782301756</v>
      </c>
      <c r="R88" s="27">
        <f t="shared" ca="1" si="17"/>
        <v>-3803.8462267360128</v>
      </c>
      <c r="S88" s="7"/>
      <c r="T88" s="28">
        <f t="shared" ca="1" si="18"/>
        <v>0.15638195249573084</v>
      </c>
      <c r="U88" s="27">
        <f t="shared" ca="1" si="19"/>
        <v>-0.98877718491891853</v>
      </c>
      <c r="V88" s="7"/>
      <c r="W88" s="28">
        <f t="shared" ca="1" si="20"/>
        <v>0.16373530701904843</v>
      </c>
      <c r="X88" s="27">
        <f t="shared" ref="X88:X148" ca="1" si="24">MOD(ATAN2(U88,W88)*180/PI()-$J$9+360,360)</f>
        <v>343.03927467722269</v>
      </c>
      <c r="Y88" s="7"/>
      <c r="Z88" s="28">
        <f t="shared" si="23"/>
        <v>343.18799999999999</v>
      </c>
      <c r="AA88" s="27">
        <f t="shared" si="21"/>
        <v>5.9897605533342988</v>
      </c>
      <c r="AB88" s="7"/>
      <c r="AC88" s="28">
        <f t="shared" ca="1" si="13"/>
        <v>-0.14872532277729533</v>
      </c>
      <c r="AD88" s="27"/>
      <c r="AE88" s="7"/>
    </row>
    <row r="89" spans="1:31" s="26" customFormat="1" x14ac:dyDescent="0.25">
      <c r="A89" s="26">
        <v>4</v>
      </c>
      <c r="B89" s="26">
        <v>-633</v>
      </c>
      <c r="C89" s="26">
        <v>12711</v>
      </c>
      <c r="D89" s="26">
        <v>11366</v>
      </c>
      <c r="E89" s="26">
        <v>13733</v>
      </c>
      <c r="F89" s="26">
        <v>15057</v>
      </c>
      <c r="G89" s="27"/>
      <c r="H89" s="7"/>
      <c r="I89" s="28">
        <f t="shared" si="14"/>
        <v>-1022</v>
      </c>
      <c r="J89" s="27">
        <f t="shared" si="14"/>
        <v>-3691</v>
      </c>
      <c r="K89" s="7"/>
      <c r="L89" s="171">
        <f t="shared" si="22"/>
        <v>0.25941658041680532</v>
      </c>
      <c r="M89" s="27">
        <f t="shared" ca="1" si="15"/>
        <v>1.3540910548852514E-7</v>
      </c>
      <c r="N89" s="44"/>
      <c r="O89" s="44"/>
      <c r="P89" s="7"/>
      <c r="Q89" s="28">
        <f t="shared" ca="1" si="16"/>
        <v>-979.38724782301756</v>
      </c>
      <c r="R89" s="27">
        <f t="shared" ca="1" si="17"/>
        <v>-3727.8462267360128</v>
      </c>
      <c r="S89" s="7"/>
      <c r="T89" s="28">
        <f t="shared" ca="1" si="18"/>
        <v>0.25257538085412556</v>
      </c>
      <c r="U89" s="27">
        <f t="shared" ca="1" si="19"/>
        <v>-0.96902163709323275</v>
      </c>
      <c r="V89" s="7"/>
      <c r="W89" s="28">
        <f t="shared" ca="1" si="20"/>
        <v>0.25978456017914087</v>
      </c>
      <c r="X89" s="27">
        <f t="shared" ca="1" si="24"/>
        <v>337.43427137648268</v>
      </c>
      <c r="Y89" s="7"/>
      <c r="Z89" s="28">
        <f t="shared" si="23"/>
        <v>337.49099999999999</v>
      </c>
      <c r="AA89" s="27">
        <f t="shared" si="21"/>
        <v>5.8903291458481819</v>
      </c>
      <c r="AB89" s="7"/>
      <c r="AC89" s="28">
        <f t="shared" ca="1" si="13"/>
        <v>-5.6728623517301457E-2</v>
      </c>
      <c r="AD89" s="27"/>
      <c r="AE89" s="7"/>
    </row>
    <row r="90" spans="1:31" s="26" customFormat="1" x14ac:dyDescent="0.25">
      <c r="A90" s="26">
        <v>5</v>
      </c>
      <c r="B90" s="26">
        <v>-631</v>
      </c>
      <c r="C90" s="26">
        <v>12521</v>
      </c>
      <c r="D90" s="26">
        <v>11421</v>
      </c>
      <c r="E90" s="26">
        <v>13913</v>
      </c>
      <c r="F90" s="26">
        <v>14992</v>
      </c>
      <c r="G90" s="27"/>
      <c r="H90" s="7"/>
      <c r="I90" s="28">
        <f t="shared" si="14"/>
        <v>-1392</v>
      </c>
      <c r="J90" s="27">
        <f t="shared" si="14"/>
        <v>-3571</v>
      </c>
      <c r="K90" s="7"/>
      <c r="L90" s="171">
        <f t="shared" si="22"/>
        <v>0.35386449092104644</v>
      </c>
      <c r="M90" s="27">
        <f t="shared" ca="1" si="15"/>
        <v>1.2334752580018007E-6</v>
      </c>
      <c r="N90" s="44"/>
      <c r="O90" s="44"/>
      <c r="P90" s="7"/>
      <c r="Q90" s="28">
        <f t="shared" ca="1" si="16"/>
        <v>-1349.3872478230176</v>
      </c>
      <c r="R90" s="27">
        <f t="shared" ca="1" si="17"/>
        <v>-3607.8462267360128</v>
      </c>
      <c r="S90" s="7"/>
      <c r="T90" s="28">
        <f t="shared" ca="1" si="18"/>
        <v>0.34799513552599171</v>
      </c>
      <c r="U90" s="27">
        <f t="shared" ca="1" si="19"/>
        <v>-0.93782866684214983</v>
      </c>
      <c r="V90" s="7"/>
      <c r="W90" s="28">
        <f t="shared" ca="1" si="20"/>
        <v>0.3549751102338633</v>
      </c>
      <c r="X90" s="27">
        <f t="shared" ca="1" si="24"/>
        <v>331.70974728084752</v>
      </c>
      <c r="Y90" s="7"/>
      <c r="Z90" s="28">
        <f t="shared" si="23"/>
        <v>331.81200000000001</v>
      </c>
      <c r="AA90" s="27">
        <f t="shared" si="21"/>
        <v>5.7912118976274254</v>
      </c>
      <c r="AB90" s="7"/>
      <c r="AC90" s="28">
        <f t="shared" ca="1" si="13"/>
        <v>-0.10225271915248868</v>
      </c>
      <c r="AD90" s="27"/>
      <c r="AE90" s="7"/>
    </row>
    <row r="91" spans="1:31" s="26" customFormat="1" x14ac:dyDescent="0.25">
      <c r="A91" s="26">
        <v>6</v>
      </c>
      <c r="B91" s="26">
        <v>-642</v>
      </c>
      <c r="C91" s="26">
        <v>12336</v>
      </c>
      <c r="D91" s="26">
        <v>11497</v>
      </c>
      <c r="E91" s="26">
        <v>14086</v>
      </c>
      <c r="F91" s="26">
        <v>14915</v>
      </c>
      <c r="G91" s="27"/>
      <c r="H91" s="7"/>
      <c r="I91" s="28">
        <f t="shared" si="14"/>
        <v>-1750</v>
      </c>
      <c r="J91" s="27">
        <f t="shared" si="14"/>
        <v>-3418</v>
      </c>
      <c r="K91" s="7"/>
      <c r="L91" s="171">
        <f t="shared" si="22"/>
        <v>0.44638654828594493</v>
      </c>
      <c r="M91" s="27">
        <f t="shared" ca="1" si="15"/>
        <v>3.8511425269921326E-7</v>
      </c>
      <c r="N91" s="44"/>
      <c r="O91" s="44"/>
      <c r="P91" s="7"/>
      <c r="Q91" s="28">
        <f t="shared" ca="1" si="16"/>
        <v>-1707.3872478230176</v>
      </c>
      <c r="R91" s="27">
        <f t="shared" ca="1" si="17"/>
        <v>-3454.8462267360128</v>
      </c>
      <c r="S91" s="7"/>
      <c r="T91" s="28">
        <f t="shared" ca="1" si="18"/>
        <v>0.44032019545174322</v>
      </c>
      <c r="U91" s="27">
        <f t="shared" ca="1" si="19"/>
        <v>-0.89805762977201919</v>
      </c>
      <c r="V91" s="7"/>
      <c r="W91" s="28">
        <f t="shared" ca="1" si="20"/>
        <v>0.44700712402886372</v>
      </c>
      <c r="X91" s="27">
        <f t="shared" ca="1" si="24"/>
        <v>325.98000178498398</v>
      </c>
      <c r="Y91" s="7"/>
      <c r="Z91" s="28">
        <f t="shared" si="23"/>
        <v>326.03399999999999</v>
      </c>
      <c r="AA91" s="27">
        <f t="shared" si="21"/>
        <v>5.6903667734471925</v>
      </c>
      <c r="AB91" s="7"/>
      <c r="AC91" s="28">
        <f t="shared" ca="1" si="13"/>
        <v>-5.3998215016008544E-2</v>
      </c>
      <c r="AD91" s="27"/>
      <c r="AE91" s="7"/>
    </row>
    <row r="92" spans="1:31" s="26" customFormat="1" x14ac:dyDescent="0.25">
      <c r="A92" s="26">
        <v>7</v>
      </c>
      <c r="B92" s="26">
        <v>-630</v>
      </c>
      <c r="C92" s="26">
        <v>12175</v>
      </c>
      <c r="D92" s="26">
        <v>11595</v>
      </c>
      <c r="E92" s="26">
        <v>14261</v>
      </c>
      <c r="F92" s="26">
        <v>14826</v>
      </c>
      <c r="G92" s="27"/>
      <c r="H92" s="7"/>
      <c r="I92" s="28">
        <f t="shared" si="14"/>
        <v>-2086</v>
      </c>
      <c r="J92" s="27">
        <f t="shared" si="14"/>
        <v>-3231</v>
      </c>
      <c r="K92" s="7"/>
      <c r="L92" s="171">
        <f t="shared" si="22"/>
        <v>0.53277315526690117</v>
      </c>
      <c r="M92" s="27">
        <f t="shared" ca="1" si="15"/>
        <v>2.7723465960048391E-7</v>
      </c>
      <c r="N92" s="44"/>
      <c r="O92" s="44"/>
      <c r="P92" s="7"/>
      <c r="Q92" s="28">
        <f t="shared" ca="1" si="16"/>
        <v>-2043.3872478230176</v>
      </c>
      <c r="R92" s="27">
        <f t="shared" ca="1" si="17"/>
        <v>-3267.8462267360128</v>
      </c>
      <c r="S92" s="7"/>
      <c r="T92" s="28">
        <f t="shared" ca="1" si="18"/>
        <v>0.5269716483429514</v>
      </c>
      <c r="U92" s="27">
        <f t="shared" ca="1" si="19"/>
        <v>-0.84944858446408178</v>
      </c>
      <c r="V92" s="7"/>
      <c r="W92" s="28">
        <f t="shared" ca="1" si="20"/>
        <v>0.53329968604434963</v>
      </c>
      <c r="X92" s="27">
        <f t="shared" ca="1" si="24"/>
        <v>320.32040380714818</v>
      </c>
      <c r="Y92" s="7"/>
      <c r="Z92" s="28">
        <f t="shared" si="23"/>
        <v>320.36399999999998</v>
      </c>
      <c r="AA92" s="27">
        <f t="shared" si="21"/>
        <v>5.5914066048591131</v>
      </c>
      <c r="AB92" s="7"/>
      <c r="AC92" s="28">
        <f t="shared" ca="1" si="13"/>
        <v>-4.3596192851794058E-2</v>
      </c>
      <c r="AD92" s="27"/>
      <c r="AE92" s="7"/>
    </row>
    <row r="93" spans="1:31" s="26" customFormat="1" x14ac:dyDescent="0.25">
      <c r="A93" s="26">
        <v>8</v>
      </c>
      <c r="B93" s="26">
        <v>-627</v>
      </c>
      <c r="C93" s="26">
        <v>12019</v>
      </c>
      <c r="D93" s="26">
        <v>11709</v>
      </c>
      <c r="E93" s="26">
        <v>14417</v>
      </c>
      <c r="F93" s="26">
        <v>14714</v>
      </c>
      <c r="G93" s="27"/>
      <c r="H93" s="7"/>
      <c r="I93" s="28">
        <f t="shared" si="14"/>
        <v>-2398</v>
      </c>
      <c r="J93" s="27">
        <f t="shared" si="14"/>
        <v>-3005</v>
      </c>
      <c r="K93" s="7"/>
      <c r="L93" s="171">
        <f t="shared" si="22"/>
        <v>0.61357129225757301</v>
      </c>
      <c r="M93" s="27">
        <f t="shared" ca="1" si="15"/>
        <v>5.9512913318881038E-8</v>
      </c>
      <c r="N93" s="44"/>
      <c r="O93" s="44"/>
      <c r="P93" s="7"/>
      <c r="Q93" s="28">
        <f t="shared" ca="1" si="16"/>
        <v>-2355.3872478230178</v>
      </c>
      <c r="R93" s="27">
        <f t="shared" ca="1" si="17"/>
        <v>-3041.8462267360128</v>
      </c>
      <c r="S93" s="7"/>
      <c r="T93" s="28">
        <f t="shared" ca="1" si="18"/>
        <v>0.60743371174193039</v>
      </c>
      <c r="U93" s="27">
        <f t="shared" ca="1" si="19"/>
        <v>-0.79070182382454235</v>
      </c>
      <c r="V93" s="7"/>
      <c r="W93" s="28">
        <f t="shared" ca="1" si="20"/>
        <v>0.61332733957093299</v>
      </c>
      <c r="X93" s="27">
        <f t="shared" ca="1" si="24"/>
        <v>314.64194834356454</v>
      </c>
      <c r="Y93" s="7"/>
      <c r="Z93" s="28">
        <f t="shared" si="23"/>
        <v>314.721</v>
      </c>
      <c r="AA93" s="27">
        <f t="shared" si="21"/>
        <v>5.4929176751690738</v>
      </c>
      <c r="AB93" s="7"/>
      <c r="AC93" s="28">
        <f t="shared" ca="1" si="13"/>
        <v>-7.9051656435467521E-2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11873</v>
      </c>
      <c r="D94" s="26">
        <v>11829</v>
      </c>
      <c r="E94" s="26">
        <v>14560</v>
      </c>
      <c r="F94" s="26">
        <v>14589</v>
      </c>
      <c r="G94" s="27"/>
      <c r="H94" s="7"/>
      <c r="I94" s="28">
        <f t="shared" si="14"/>
        <v>-2687</v>
      </c>
      <c r="J94" s="27">
        <f t="shared" si="14"/>
        <v>-2760</v>
      </c>
      <c r="K94" s="7"/>
      <c r="L94" s="171">
        <f t="shared" si="22"/>
        <v>0.68830583247527521</v>
      </c>
      <c r="M94" s="27">
        <f t="shared" ca="1" si="15"/>
        <v>8.4494609049859913E-7</v>
      </c>
      <c r="N94" s="44"/>
      <c r="O94" s="44"/>
      <c r="P94" s="7"/>
      <c r="Q94" s="28">
        <f t="shared" ca="1" si="16"/>
        <v>-2644.3872478230178</v>
      </c>
      <c r="R94" s="27">
        <f t="shared" ca="1" si="17"/>
        <v>-2796.8462267360128</v>
      </c>
      <c r="S94" s="7"/>
      <c r="T94" s="28">
        <f t="shared" ca="1" si="18"/>
        <v>0.68196427687752315</v>
      </c>
      <c r="U94" s="27">
        <f t="shared" ca="1" si="19"/>
        <v>-0.7270161762285815</v>
      </c>
      <c r="V94" s="7"/>
      <c r="W94" s="28">
        <f t="shared" ca="1" si="20"/>
        <v>0.68738662298310349</v>
      </c>
      <c r="X94" s="27">
        <f t="shared" ca="1" si="24"/>
        <v>309.04669980801771</v>
      </c>
      <c r="Y94" s="7"/>
      <c r="Z94" s="28">
        <f t="shared" si="23"/>
        <v>309.08699999999999</v>
      </c>
      <c r="AA94" s="27">
        <f t="shared" si="21"/>
        <v>5.3945858251117134</v>
      </c>
      <c r="AB94" s="7"/>
      <c r="AC94" s="28">
        <f t="shared" ca="1" si="13"/>
        <v>-4.030019198228274E-2</v>
      </c>
      <c r="AD94" s="27"/>
      <c r="AE94" s="7"/>
    </row>
    <row r="95" spans="1:31" s="26" customFormat="1" x14ac:dyDescent="0.25">
      <c r="A95" s="26">
        <v>10</v>
      </c>
      <c r="B95" s="26">
        <v>-607</v>
      </c>
      <c r="C95" s="26">
        <v>11745</v>
      </c>
      <c r="D95" s="26">
        <v>11961</v>
      </c>
      <c r="E95" s="26">
        <v>14688</v>
      </c>
      <c r="F95" s="26">
        <v>14455</v>
      </c>
      <c r="G95" s="27"/>
      <c r="H95" s="7"/>
      <c r="I95" s="28">
        <f t="shared" si="14"/>
        <v>-2943</v>
      </c>
      <c r="J95" s="27">
        <f t="shared" si="14"/>
        <v>-2494</v>
      </c>
      <c r="K95" s="7"/>
      <c r="L95" s="171">
        <f t="shared" si="22"/>
        <v>0.75442580430725348</v>
      </c>
      <c r="M95" s="27">
        <f t="shared" ca="1" si="15"/>
        <v>2.344314819232767E-6</v>
      </c>
      <c r="N95" s="44"/>
      <c r="O95" s="44"/>
      <c r="P95" s="7"/>
      <c r="Q95" s="28">
        <f t="shared" ca="1" si="16"/>
        <v>-2900.3872478230178</v>
      </c>
      <c r="R95" s="27">
        <f t="shared" ca="1" si="17"/>
        <v>-2530.8462267360128</v>
      </c>
      <c r="S95" s="7"/>
      <c r="T95" s="28">
        <f t="shared" ca="1" si="18"/>
        <v>0.74798443146130078</v>
      </c>
      <c r="U95" s="27">
        <f t="shared" ca="1" si="19"/>
        <v>-0.65787175883868121</v>
      </c>
      <c r="V95" s="7"/>
      <c r="W95" s="28">
        <f t="shared" ca="1" si="20"/>
        <v>0.75289468875993748</v>
      </c>
      <c r="X95" s="27">
        <f t="shared" ca="1" si="24"/>
        <v>303.58840582665493</v>
      </c>
      <c r="Y95" s="7"/>
      <c r="Z95" s="28">
        <f t="shared" si="23"/>
        <v>303.62399999999997</v>
      </c>
      <c r="AA95" s="27">
        <f t="shared" si="21"/>
        <v>5.2992384880752628</v>
      </c>
      <c r="AB95" s="7"/>
      <c r="AC95" s="28">
        <f t="shared" ca="1" si="13"/>
        <v>-3.5594173345032232E-2</v>
      </c>
      <c r="AD95" s="27"/>
      <c r="AE95" s="7"/>
    </row>
    <row r="96" spans="1:31" s="26" customFormat="1" x14ac:dyDescent="0.25">
      <c r="A96" s="26">
        <v>11</v>
      </c>
      <c r="B96" s="26">
        <v>-609</v>
      </c>
      <c r="C96" s="26">
        <v>11621</v>
      </c>
      <c r="D96" s="26">
        <v>12104</v>
      </c>
      <c r="E96" s="26">
        <v>14799</v>
      </c>
      <c r="F96" s="26">
        <v>14307</v>
      </c>
      <c r="G96" s="27"/>
      <c r="H96" s="7"/>
      <c r="I96" s="28">
        <f t="shared" si="14"/>
        <v>-3178</v>
      </c>
      <c r="J96" s="27">
        <f t="shared" si="14"/>
        <v>-2203</v>
      </c>
      <c r="K96" s="7"/>
      <c r="L96" s="171">
        <f t="shared" si="22"/>
        <v>0.81387311518489525</v>
      </c>
      <c r="M96" s="27">
        <f t="shared" ca="1" si="15"/>
        <v>8.7333896727038707E-7</v>
      </c>
      <c r="N96" s="44"/>
      <c r="O96" s="44"/>
      <c r="P96" s="7"/>
      <c r="Q96" s="28">
        <f t="shared" ca="1" si="16"/>
        <v>-3135.3872478230178</v>
      </c>
      <c r="R96" s="27">
        <f t="shared" ca="1" si="17"/>
        <v>-2239.8462267360128</v>
      </c>
      <c r="S96" s="7"/>
      <c r="T96" s="28">
        <f t="shared" ca="1" si="18"/>
        <v>0.80858887023937787</v>
      </c>
      <c r="U96" s="27">
        <f t="shared" ca="1" si="19"/>
        <v>-0.58222880597980531</v>
      </c>
      <c r="V96" s="7"/>
      <c r="W96" s="28">
        <f t="shared" ca="1" si="20"/>
        <v>0.8129385891193035</v>
      </c>
      <c r="X96" s="27">
        <f t="shared" ca="1" si="24"/>
        <v>298.052113783908</v>
      </c>
      <c r="Y96" s="7"/>
      <c r="Z96" s="28">
        <f t="shared" si="23"/>
        <v>298.14299999999997</v>
      </c>
      <c r="AA96" s="27">
        <f t="shared" si="21"/>
        <v>5.2035769917734536</v>
      </c>
      <c r="AB96" s="7"/>
      <c r="AC96" s="28">
        <f t="shared" ca="1" si="13"/>
        <v>-9.0886216091973893E-2</v>
      </c>
      <c r="AD96" s="27"/>
      <c r="AE96" s="7"/>
    </row>
    <row r="97" spans="1:31" s="26" customFormat="1" x14ac:dyDescent="0.25">
      <c r="A97" s="26">
        <v>12</v>
      </c>
      <c r="B97" s="26">
        <v>-647</v>
      </c>
      <c r="C97" s="26">
        <v>11510</v>
      </c>
      <c r="D97" s="26">
        <v>12264</v>
      </c>
      <c r="E97" s="26">
        <v>14904</v>
      </c>
      <c r="F97" s="26">
        <v>14140</v>
      </c>
      <c r="G97" s="27"/>
      <c r="H97" s="7"/>
      <c r="I97" s="28">
        <f t="shared" si="14"/>
        <v>-3394</v>
      </c>
      <c r="J97" s="27">
        <f t="shared" si="14"/>
        <v>-1876</v>
      </c>
      <c r="K97" s="7"/>
      <c r="L97" s="171">
        <f t="shared" si="22"/>
        <v>0.8688623359622617</v>
      </c>
      <c r="M97" s="27">
        <f t="shared" ca="1" si="15"/>
        <v>7.2159454047532439E-7</v>
      </c>
      <c r="N97" s="44"/>
      <c r="O97" s="44"/>
      <c r="P97" s="7"/>
      <c r="Q97" s="28">
        <f t="shared" ca="1" si="16"/>
        <v>-3351.3872478230178</v>
      </c>
      <c r="R97" s="27">
        <f t="shared" ca="1" si="17"/>
        <v>-1912.8462267360126</v>
      </c>
      <c r="S97" s="7"/>
      <c r="T97" s="28">
        <f t="shared" ca="1" si="18"/>
        <v>0.8642933756694402</v>
      </c>
      <c r="U97" s="27">
        <f t="shared" ca="1" si="19"/>
        <v>-0.49722796204560443</v>
      </c>
      <c r="V97" s="7"/>
      <c r="W97" s="28">
        <f t="shared" ca="1" si="20"/>
        <v>0.86801286875249117</v>
      </c>
      <c r="X97" s="27">
        <f t="shared" ca="1" si="24"/>
        <v>292.24735532487364</v>
      </c>
      <c r="Y97" s="7"/>
      <c r="Z97" s="28">
        <f t="shared" si="23"/>
        <v>292.32</v>
      </c>
      <c r="AA97" s="27">
        <f t="shared" si="21"/>
        <v>5.1019464694298238</v>
      </c>
      <c r="AB97" s="7"/>
      <c r="AC97" s="28">
        <f t="shared" ca="1" si="13"/>
        <v>-7.2644675126355196E-2</v>
      </c>
      <c r="AD97" s="27"/>
      <c r="AE97" s="7"/>
    </row>
    <row r="98" spans="1:31" s="26" customFormat="1" x14ac:dyDescent="0.25">
      <c r="A98" s="26">
        <v>13</v>
      </c>
      <c r="B98" s="26">
        <v>-631</v>
      </c>
      <c r="C98" s="26">
        <v>11433</v>
      </c>
      <c r="D98" s="26">
        <v>12446</v>
      </c>
      <c r="E98" s="26">
        <v>15005</v>
      </c>
      <c r="F98" s="26">
        <v>13982</v>
      </c>
      <c r="G98" s="27"/>
      <c r="H98" s="7"/>
      <c r="I98" s="28">
        <f t="shared" si="14"/>
        <v>-3572</v>
      </c>
      <c r="J98" s="27">
        <f t="shared" si="14"/>
        <v>-1536</v>
      </c>
      <c r="K98" s="7"/>
      <c r="L98" s="171">
        <f t="shared" si="22"/>
        <v>0.91385587162467374</v>
      </c>
      <c r="M98" s="27">
        <f t="shared" ca="1" si="15"/>
        <v>3.5280823058602184E-7</v>
      </c>
      <c r="N98" s="44"/>
      <c r="O98" s="44"/>
      <c r="P98" s="7"/>
      <c r="Q98" s="28">
        <f t="shared" ca="1" si="16"/>
        <v>-3529.3872478230178</v>
      </c>
      <c r="R98" s="27">
        <f t="shared" ca="1" si="17"/>
        <v>-1572.8462267360126</v>
      </c>
      <c r="S98" s="7"/>
      <c r="T98" s="28">
        <f t="shared" ca="1" si="18"/>
        <v>0.91019801440347314</v>
      </c>
      <c r="U98" s="27">
        <f t="shared" ca="1" si="19"/>
        <v>-0.40884787966753633</v>
      </c>
      <c r="V98" s="7"/>
      <c r="W98" s="28">
        <f t="shared" ca="1" si="20"/>
        <v>0.91326189500006127</v>
      </c>
      <c r="X98" s="27">
        <f t="shared" ca="1" si="24"/>
        <v>286.55881836042067</v>
      </c>
      <c r="Y98" s="7"/>
      <c r="Z98" s="28">
        <f t="shared" si="23"/>
        <v>286.64100000000002</v>
      </c>
      <c r="AA98" s="27">
        <f t="shared" si="21"/>
        <v>5.0028292212090664</v>
      </c>
      <c r="AB98" s="7"/>
      <c r="AC98" s="28">
        <f t="shared" ca="1" si="13"/>
        <v>-8.2181639579346211E-2</v>
      </c>
      <c r="AD98" s="27"/>
      <c r="AE98" s="7"/>
    </row>
    <row r="99" spans="1:31" s="26" customFormat="1" x14ac:dyDescent="0.25">
      <c r="A99" s="26">
        <v>14</v>
      </c>
      <c r="B99" s="26">
        <v>-635</v>
      </c>
      <c r="C99" s="26">
        <v>11365</v>
      </c>
      <c r="D99" s="26">
        <v>12630</v>
      </c>
      <c r="E99" s="26">
        <v>15079</v>
      </c>
      <c r="F99" s="26">
        <v>13808</v>
      </c>
      <c r="G99" s="27"/>
      <c r="H99" s="7"/>
      <c r="I99" s="28">
        <f t="shared" si="14"/>
        <v>-3714</v>
      </c>
      <c r="J99" s="27">
        <f t="shared" si="14"/>
        <v>-1178</v>
      </c>
      <c r="K99" s="7"/>
      <c r="L99" s="171">
        <f t="shared" si="22"/>
        <v>0.95007456539292834</v>
      </c>
      <c r="M99" s="27">
        <f t="shared" ca="1" si="15"/>
        <v>7.7926668799362911E-7</v>
      </c>
      <c r="N99" s="44"/>
      <c r="O99" s="44"/>
      <c r="P99" s="7"/>
      <c r="Q99" s="28">
        <f t="shared" ca="1" si="16"/>
        <v>-3671.3872478230178</v>
      </c>
      <c r="R99" s="27">
        <f t="shared" ca="1" si="17"/>
        <v>-1214.8462267360126</v>
      </c>
      <c r="S99" s="7"/>
      <c r="T99" s="28">
        <f t="shared" ca="1" si="18"/>
        <v>0.94681856889916227</v>
      </c>
      <c r="U99" s="27">
        <f t="shared" ca="1" si="19"/>
        <v>-0.31578885175180582</v>
      </c>
      <c r="V99" s="7"/>
      <c r="W99" s="28">
        <f t="shared" ca="1" si="20"/>
        <v>0.94919180456008989</v>
      </c>
      <c r="X99" s="27">
        <f t="shared" ca="1" si="24"/>
        <v>280.84366288443016</v>
      </c>
      <c r="Y99" s="7"/>
      <c r="Z99" s="28">
        <f t="shared" si="23"/>
        <v>280.92600000000004</v>
      </c>
      <c r="AA99" s="27">
        <f t="shared" si="21"/>
        <v>4.9030836544575909</v>
      </c>
      <c r="AB99" s="7"/>
      <c r="AC99" s="28">
        <f t="shared" ca="1" si="13"/>
        <v>-8.23371155698851E-2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11309</v>
      </c>
      <c r="D100" s="26">
        <v>12801</v>
      </c>
      <c r="E100" s="26">
        <v>15125</v>
      </c>
      <c r="F100" s="26">
        <v>13615</v>
      </c>
      <c r="G100" s="27"/>
      <c r="H100" s="7"/>
      <c r="I100" s="28">
        <f t="shared" si="14"/>
        <v>-3816</v>
      </c>
      <c r="J100" s="27">
        <f t="shared" si="14"/>
        <v>-814</v>
      </c>
      <c r="K100" s="7"/>
      <c r="L100" s="171">
        <f t="shared" si="22"/>
        <v>0.97670688075279111</v>
      </c>
      <c r="M100" s="27">
        <f t="shared" ca="1" si="15"/>
        <v>3.6583934185869189E-6</v>
      </c>
      <c r="N100" s="44"/>
      <c r="O100" s="44"/>
      <c r="P100" s="7"/>
      <c r="Q100" s="28">
        <f t="shared" ca="1" si="16"/>
        <v>-3773.3872478230178</v>
      </c>
      <c r="R100" s="27">
        <f t="shared" ca="1" si="17"/>
        <v>-850.84622673601268</v>
      </c>
      <c r="S100" s="7"/>
      <c r="T100" s="28">
        <f t="shared" ca="1" si="18"/>
        <v>0.97312347424113621</v>
      </c>
      <c r="U100" s="27">
        <f t="shared" ca="1" si="19"/>
        <v>-0.22117017532352118</v>
      </c>
      <c r="V100" s="7"/>
      <c r="W100" s="28">
        <f t="shared" ca="1" si="20"/>
        <v>0.974794188038687</v>
      </c>
      <c r="X100" s="27">
        <f t="shared" ca="1" si="24"/>
        <v>275.2251371575901</v>
      </c>
      <c r="Y100" s="7"/>
      <c r="Z100" s="28">
        <f t="shared" si="23"/>
        <v>275.24700000000007</v>
      </c>
      <c r="AA100" s="27">
        <f t="shared" si="21"/>
        <v>4.8039664062368335</v>
      </c>
      <c r="AB100" s="7"/>
      <c r="AC100" s="28">
        <f t="shared" ca="1" si="13"/>
        <v>-2.1862842409973382E-2</v>
      </c>
      <c r="AD100" s="27"/>
      <c r="AE100" s="7"/>
    </row>
    <row r="101" spans="1:31" s="26" customFormat="1" x14ac:dyDescent="0.25">
      <c r="A101" s="26">
        <v>16</v>
      </c>
      <c r="B101" s="26">
        <v>-636</v>
      </c>
      <c r="C101" s="26">
        <v>11274</v>
      </c>
      <c r="D101" s="26">
        <v>12995</v>
      </c>
      <c r="E101" s="26">
        <v>15159</v>
      </c>
      <c r="F101" s="26">
        <v>13431</v>
      </c>
      <c r="G101" s="27"/>
      <c r="H101" s="7"/>
      <c r="I101" s="28">
        <f t="shared" si="14"/>
        <v>-3885</v>
      </c>
      <c r="J101" s="27">
        <f t="shared" si="14"/>
        <v>-436</v>
      </c>
      <c r="K101" s="7"/>
      <c r="L101" s="171">
        <f t="shared" si="22"/>
        <v>0.9938445745834853</v>
      </c>
      <c r="M101" s="27">
        <f t="shared" ca="1" si="15"/>
        <v>3.9429913590522025E-6</v>
      </c>
      <c r="N101" s="44"/>
      <c r="O101" s="44"/>
      <c r="P101" s="7"/>
      <c r="Q101" s="28">
        <f t="shared" ca="1" si="16"/>
        <v>-3842.3872478230178</v>
      </c>
      <c r="R101" s="27">
        <f t="shared" ca="1" si="17"/>
        <v>-472.84622673601268</v>
      </c>
      <c r="S101" s="7"/>
      <c r="T101" s="28">
        <f t="shared" ca="1" si="18"/>
        <v>0.99091796903129503</v>
      </c>
      <c r="U101" s="27">
        <f t="shared" ca="1" si="19"/>
        <v>-0.12291231903261018</v>
      </c>
      <c r="V101" s="7"/>
      <c r="W101" s="28">
        <f t="shared" ca="1" si="20"/>
        <v>0.9918588778898656</v>
      </c>
      <c r="X101" s="27">
        <f t="shared" ca="1" si="24"/>
        <v>269.50592071604547</v>
      </c>
      <c r="Y101" s="7"/>
      <c r="Z101" s="28">
        <f t="shared" si="23"/>
        <v>269.52300000000008</v>
      </c>
      <c r="AA101" s="27">
        <f t="shared" si="21"/>
        <v>4.7040637598526782</v>
      </c>
      <c r="AB101" s="7"/>
      <c r="AC101" s="28">
        <f t="shared" ca="1" si="13"/>
        <v>-1.7079283954615221E-2</v>
      </c>
      <c r="AD101" s="27"/>
      <c r="AE101" s="7"/>
    </row>
    <row r="102" spans="1:31" s="26" customFormat="1" x14ac:dyDescent="0.25">
      <c r="A102" s="26">
        <v>17</v>
      </c>
      <c r="B102" s="26">
        <v>-609</v>
      </c>
      <c r="C102" s="26">
        <v>11257</v>
      </c>
      <c r="D102" s="26">
        <v>13178</v>
      </c>
      <c r="E102" s="26">
        <v>15177</v>
      </c>
      <c r="F102" s="26">
        <v>13249</v>
      </c>
      <c r="G102" s="27"/>
      <c r="H102" s="7"/>
      <c r="I102" s="28">
        <f t="shared" si="14"/>
        <v>-3920</v>
      </c>
      <c r="J102" s="27">
        <f t="shared" si="14"/>
        <v>-71</v>
      </c>
      <c r="K102" s="7"/>
      <c r="L102" s="171">
        <f t="shared" si="22"/>
        <v>1.0009641666954552</v>
      </c>
      <c r="M102" s="27">
        <f t="shared" ca="1" si="15"/>
        <v>6.1469818486827738E-7</v>
      </c>
      <c r="N102" s="44"/>
      <c r="O102" s="44"/>
      <c r="P102" s="7"/>
      <c r="Q102" s="28">
        <f t="shared" ca="1" si="16"/>
        <v>-3877.3872478230178</v>
      </c>
      <c r="R102" s="27">
        <f t="shared" ca="1" si="17"/>
        <v>-107.84622673601265</v>
      </c>
      <c r="S102" s="7"/>
      <c r="T102" s="28">
        <f t="shared" ca="1" si="18"/>
        <v>0.99994416204079584</v>
      </c>
      <c r="U102" s="27">
        <f t="shared" ca="1" si="19"/>
        <v>-2.8033701185566494E-2</v>
      </c>
      <c r="V102" s="7"/>
      <c r="W102" s="28">
        <f t="shared" ca="1" si="20"/>
        <v>1.0001801397923018</v>
      </c>
      <c r="X102" s="27">
        <f t="shared" ca="1" si="24"/>
        <v>264.04727663628319</v>
      </c>
      <c r="Y102" s="7"/>
      <c r="Z102" s="28">
        <f t="shared" si="23"/>
        <v>264.04200000000009</v>
      </c>
      <c r="AA102" s="27">
        <f t="shared" si="21"/>
        <v>4.608402263550869</v>
      </c>
      <c r="AB102" s="7"/>
      <c r="AC102" s="28">
        <f t="shared" ca="1" si="13"/>
        <v>5.2766362830993785E-3</v>
      </c>
      <c r="AD102" s="27"/>
      <c r="AE102" s="7"/>
    </row>
    <row r="103" spans="1:31" s="26" customFormat="1" x14ac:dyDescent="0.25">
      <c r="A103" s="26">
        <v>18</v>
      </c>
      <c r="B103" s="26">
        <v>-613</v>
      </c>
      <c r="C103" s="26">
        <v>11263</v>
      </c>
      <c r="D103" s="26">
        <v>13363</v>
      </c>
      <c r="E103" s="26">
        <v>15178</v>
      </c>
      <c r="F103" s="26">
        <v>13067</v>
      </c>
      <c r="G103" s="27"/>
      <c r="H103" s="7"/>
      <c r="I103" s="28">
        <f t="shared" si="14"/>
        <v>-3915</v>
      </c>
      <c r="J103" s="27">
        <f t="shared" si="14"/>
        <v>296</v>
      </c>
      <c r="K103" s="7"/>
      <c r="L103" s="171">
        <f t="shared" si="22"/>
        <v>0.99888401792027526</v>
      </c>
      <c r="M103" s="27">
        <f t="shared" ca="1" si="15"/>
        <v>4.9338585227882529E-7</v>
      </c>
      <c r="N103" s="44"/>
      <c r="O103" s="44"/>
      <c r="P103" s="7"/>
      <c r="Q103" s="28">
        <f t="shared" ca="1" si="16"/>
        <v>-3872.3872478230178</v>
      </c>
      <c r="R103" s="27">
        <f t="shared" ca="1" si="17"/>
        <v>259.15377326398732</v>
      </c>
      <c r="S103" s="7"/>
      <c r="T103" s="28">
        <f t="shared" ca="1" si="18"/>
        <v>0.99865470589658145</v>
      </c>
      <c r="U103" s="27">
        <f t="shared" ca="1" si="19"/>
        <v>6.7364799498995237E-2</v>
      </c>
      <c r="V103" s="7"/>
      <c r="W103" s="28">
        <f t="shared" ca="1" si="20"/>
        <v>0.99818160361783059</v>
      </c>
      <c r="X103" s="27">
        <f t="shared" ca="1" si="24"/>
        <v>258.58087798879501</v>
      </c>
      <c r="Y103" s="7"/>
      <c r="Z103" s="28">
        <f t="shared" si="23"/>
        <v>258.52500000000009</v>
      </c>
      <c r="AA103" s="27">
        <f t="shared" si="21"/>
        <v>4.5121124487183417</v>
      </c>
      <c r="AB103" s="7"/>
      <c r="AC103" s="28">
        <f t="shared" ca="1" si="13"/>
        <v>5.5877988794918565E-2</v>
      </c>
      <c r="AD103" s="27"/>
      <c r="AE103" s="7"/>
    </row>
    <row r="104" spans="1:31" s="26" customFormat="1" x14ac:dyDescent="0.25">
      <c r="A104" s="26">
        <v>19</v>
      </c>
      <c r="B104" s="26">
        <v>-622</v>
      </c>
      <c r="C104" s="26">
        <v>11284</v>
      </c>
      <c r="D104" s="26">
        <v>13554</v>
      </c>
      <c r="E104" s="26">
        <v>15155</v>
      </c>
      <c r="F104" s="26">
        <v>12881</v>
      </c>
      <c r="G104" s="27"/>
      <c r="H104" s="7"/>
      <c r="I104" s="28">
        <f t="shared" si="14"/>
        <v>-3871</v>
      </c>
      <c r="J104" s="27">
        <f t="shared" si="14"/>
        <v>673</v>
      </c>
      <c r="K104" s="7"/>
      <c r="L104" s="171">
        <f t="shared" si="22"/>
        <v>0.98731148103961675</v>
      </c>
      <c r="M104" s="27">
        <f t="shared" ca="1" si="15"/>
        <v>1.4538796780065121E-6</v>
      </c>
      <c r="N104" s="44"/>
      <c r="O104" s="44"/>
      <c r="P104" s="7"/>
      <c r="Q104" s="28">
        <f t="shared" ca="1" si="16"/>
        <v>-3828.3872478230178</v>
      </c>
      <c r="R104" s="27">
        <f t="shared" ca="1" si="17"/>
        <v>636.15377326398732</v>
      </c>
      <c r="S104" s="7"/>
      <c r="T104" s="28">
        <f t="shared" ca="1" si="18"/>
        <v>0.98730749182749467</v>
      </c>
      <c r="U104" s="27">
        <f t="shared" ca="1" si="19"/>
        <v>0.16536271437114722</v>
      </c>
      <c r="V104" s="7"/>
      <c r="W104" s="28">
        <f t="shared" ca="1" si="20"/>
        <v>0.98610571170926931</v>
      </c>
      <c r="X104" s="27">
        <f t="shared" ca="1" si="24"/>
        <v>252.92226314492507</v>
      </c>
      <c r="Y104" s="7"/>
      <c r="Z104" s="28">
        <f t="shared" si="23"/>
        <v>252.92700000000008</v>
      </c>
      <c r="AA104" s="27">
        <f t="shared" si="21"/>
        <v>4.4144089171916994</v>
      </c>
      <c r="AB104" s="7"/>
      <c r="AC104" s="28">
        <f t="shared" ca="1" si="13"/>
        <v>-4.7368550750093164E-3</v>
      </c>
      <c r="AD104" s="27"/>
      <c r="AE104" s="7"/>
    </row>
    <row r="105" spans="1:31" s="26" customFormat="1" x14ac:dyDescent="0.25">
      <c r="A105" s="26">
        <v>20</v>
      </c>
      <c r="B105" s="26">
        <v>-625</v>
      </c>
      <c r="C105" s="26">
        <v>11322</v>
      </c>
      <c r="D105" s="26">
        <v>13734</v>
      </c>
      <c r="E105" s="26">
        <v>15116</v>
      </c>
      <c r="F105" s="26">
        <v>12695</v>
      </c>
      <c r="G105" s="27"/>
      <c r="H105" s="7"/>
      <c r="I105" s="28">
        <f t="shared" si="14"/>
        <v>-3794</v>
      </c>
      <c r="J105" s="27">
        <f t="shared" si="14"/>
        <v>1039</v>
      </c>
      <c r="K105" s="7"/>
      <c r="L105" s="171">
        <f t="shared" si="22"/>
        <v>0.96619455385777864</v>
      </c>
      <c r="M105" s="27">
        <f t="shared" ca="1" si="15"/>
        <v>4.2788299061832551E-7</v>
      </c>
      <c r="N105" s="44"/>
      <c r="O105" s="44"/>
      <c r="P105" s="7"/>
      <c r="Q105" s="28">
        <f t="shared" ca="1" si="16"/>
        <v>-3751.3872478230178</v>
      </c>
      <c r="R105" s="27">
        <f t="shared" ca="1" si="17"/>
        <v>1002.1537732639873</v>
      </c>
      <c r="S105" s="7"/>
      <c r="T105" s="28">
        <f t="shared" ca="1" si="18"/>
        <v>0.96744986720659276</v>
      </c>
      <c r="U105" s="27">
        <f t="shared" ca="1" si="19"/>
        <v>0.26050127363694991</v>
      </c>
      <c r="V105" s="7"/>
      <c r="W105" s="28">
        <f t="shared" ca="1" si="20"/>
        <v>0.96554042620156899</v>
      </c>
      <c r="X105" s="27">
        <f t="shared" ca="1" si="24"/>
        <v>247.34296428304492</v>
      </c>
      <c r="Y105" s="7"/>
      <c r="Z105" s="28">
        <f t="shared" si="23"/>
        <v>247.30200000000008</v>
      </c>
      <c r="AA105" s="27">
        <f t="shared" si="21"/>
        <v>4.3162341467670178</v>
      </c>
      <c r="AB105" s="7"/>
      <c r="AC105" s="28">
        <f t="shared" ca="1" si="13"/>
        <v>4.0964283044843341E-2</v>
      </c>
      <c r="AD105" s="27"/>
      <c r="AE105" s="7"/>
    </row>
    <row r="106" spans="1:31" s="26" customFormat="1" x14ac:dyDescent="0.25">
      <c r="A106" s="26">
        <v>21</v>
      </c>
      <c r="B106" s="26">
        <v>-632</v>
      </c>
      <c r="C106" s="26">
        <v>11375</v>
      </c>
      <c r="D106" s="26">
        <v>13907</v>
      </c>
      <c r="E106" s="26">
        <v>15052</v>
      </c>
      <c r="F106" s="26">
        <v>12510</v>
      </c>
      <c r="G106" s="27"/>
      <c r="H106" s="7"/>
      <c r="I106" s="28">
        <f t="shared" si="14"/>
        <v>-3677</v>
      </c>
      <c r="J106" s="27">
        <f t="shared" si="14"/>
        <v>1397</v>
      </c>
      <c r="K106" s="7"/>
      <c r="L106" s="171">
        <f t="shared" si="22"/>
        <v>0.93537698096523236</v>
      </c>
      <c r="M106" s="27">
        <f t="shared" ca="1" si="15"/>
        <v>4.9325104642869363E-7</v>
      </c>
      <c r="N106" s="44"/>
      <c r="O106" s="44"/>
      <c r="P106" s="7"/>
      <c r="Q106" s="28">
        <f t="shared" ca="1" si="16"/>
        <v>-3634.3872478230178</v>
      </c>
      <c r="R106" s="27">
        <f t="shared" ca="1" si="17"/>
        <v>1360.1537732639874</v>
      </c>
      <c r="S106" s="7"/>
      <c r="T106" s="28">
        <f t="shared" ca="1" si="18"/>
        <v>0.93727659343197567</v>
      </c>
      <c r="U106" s="27">
        <f t="shared" ca="1" si="19"/>
        <v>0.35356030155268048</v>
      </c>
      <c r="V106" s="7"/>
      <c r="W106" s="28">
        <f t="shared" ca="1" si="20"/>
        <v>0.93467466262827348</v>
      </c>
      <c r="X106" s="27">
        <f t="shared" ca="1" si="24"/>
        <v>241.72159759803139</v>
      </c>
      <c r="Y106" s="7"/>
      <c r="Z106" s="28">
        <f t="shared" si="23"/>
        <v>241.61400000000009</v>
      </c>
      <c r="AA106" s="27">
        <f t="shared" si="21"/>
        <v>4.2169598189135806</v>
      </c>
      <c r="AB106" s="7"/>
      <c r="AC106" s="28">
        <f t="shared" ca="1" si="13"/>
        <v>0.10759759803130464</v>
      </c>
      <c r="AD106" s="27"/>
      <c r="AE106" s="7"/>
    </row>
    <row r="107" spans="1:31" s="26" customFormat="1" x14ac:dyDescent="0.25">
      <c r="A107" s="26">
        <v>22</v>
      </c>
      <c r="B107" s="26">
        <v>-629</v>
      </c>
      <c r="C107" s="26">
        <v>11454</v>
      </c>
      <c r="D107" s="26">
        <v>14087</v>
      </c>
      <c r="E107" s="26">
        <v>14982</v>
      </c>
      <c r="F107" s="26">
        <v>12339</v>
      </c>
      <c r="G107" s="27"/>
      <c r="H107" s="7"/>
      <c r="I107" s="28">
        <f t="shared" si="14"/>
        <v>-3528</v>
      </c>
      <c r="J107" s="27">
        <f t="shared" si="14"/>
        <v>1748</v>
      </c>
      <c r="K107" s="7"/>
      <c r="L107" s="171">
        <f t="shared" si="22"/>
        <v>0.89555644745443796</v>
      </c>
      <c r="M107" s="27">
        <f t="shared" ca="1" si="15"/>
        <v>1.7498921045055797E-10</v>
      </c>
      <c r="N107" s="44"/>
      <c r="O107" s="44"/>
      <c r="P107" s="7"/>
      <c r="Q107" s="28">
        <f t="shared" ca="1" si="16"/>
        <v>-3485.3872478230178</v>
      </c>
      <c r="R107" s="27">
        <f t="shared" ca="1" si="17"/>
        <v>1711.1537732639874</v>
      </c>
      <c r="S107" s="7"/>
      <c r="T107" s="28">
        <f t="shared" ca="1" si="18"/>
        <v>0.89885080033438636</v>
      </c>
      <c r="U107" s="27">
        <f t="shared" ca="1" si="19"/>
        <v>0.44479973953709784</v>
      </c>
      <c r="V107" s="7"/>
      <c r="W107" s="28">
        <f t="shared" ca="1" si="20"/>
        <v>0.89556967580318037</v>
      </c>
      <c r="X107" s="27">
        <f t="shared" ca="1" si="24"/>
        <v>236.02970783163312</v>
      </c>
      <c r="Y107" s="7"/>
      <c r="Z107" s="28">
        <f t="shared" si="23"/>
        <v>235.95300000000009</v>
      </c>
      <c r="AA107" s="27">
        <f t="shared" si="21"/>
        <v>4.1181567299581818</v>
      </c>
      <c r="AB107" s="7"/>
      <c r="AC107" s="28">
        <f t="shared" ca="1" si="13"/>
        <v>7.6707831633029855E-2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11542</v>
      </c>
      <c r="D108" s="26">
        <v>14255</v>
      </c>
      <c r="E108" s="26">
        <v>14885</v>
      </c>
      <c r="F108" s="26">
        <v>12168</v>
      </c>
      <c r="G108" s="27"/>
      <c r="H108" s="7"/>
      <c r="I108" s="28">
        <f t="shared" si="14"/>
        <v>-3343</v>
      </c>
      <c r="J108" s="27">
        <f t="shared" si="14"/>
        <v>2087</v>
      </c>
      <c r="K108" s="7"/>
      <c r="L108" s="171">
        <f t="shared" si="22"/>
        <v>0.84632552622839741</v>
      </c>
      <c r="M108" s="27">
        <f t="shared" ca="1" si="15"/>
        <v>7.7089470476011006E-7</v>
      </c>
      <c r="N108" s="44"/>
      <c r="O108" s="44"/>
      <c r="P108" s="7"/>
      <c r="Q108" s="28">
        <f t="shared" ca="1" si="16"/>
        <v>-3300.3872478230178</v>
      </c>
      <c r="R108" s="27">
        <f t="shared" ca="1" si="17"/>
        <v>2050.1537732639872</v>
      </c>
      <c r="S108" s="7"/>
      <c r="T108" s="28">
        <f t="shared" ca="1" si="18"/>
        <v>0.85114092299845323</v>
      </c>
      <c r="U108" s="27">
        <f t="shared" ca="1" si="19"/>
        <v>0.53291988049640682</v>
      </c>
      <c r="V108" s="7"/>
      <c r="W108" s="28">
        <f t="shared" ca="1" si="20"/>
        <v>0.84720353232448109</v>
      </c>
      <c r="X108" s="27">
        <f t="shared" ca="1" si="24"/>
        <v>230.27048226452962</v>
      </c>
      <c r="Y108" s="7"/>
      <c r="Z108" s="28">
        <f t="shared" si="23"/>
        <v>230.22000000000008</v>
      </c>
      <c r="AA108" s="27">
        <f t="shared" si="21"/>
        <v>4.0180970039413468</v>
      </c>
      <c r="AB108" s="7"/>
      <c r="AC108" s="28">
        <f t="shared" ca="1" si="13"/>
        <v>5.0482264529534859E-2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11667</v>
      </c>
      <c r="D109" s="26">
        <v>14429</v>
      </c>
      <c r="E109" s="26">
        <v>14789</v>
      </c>
      <c r="F109" s="26">
        <v>12025</v>
      </c>
      <c r="G109" s="27"/>
      <c r="H109" s="7"/>
      <c r="I109" s="28">
        <f t="shared" si="14"/>
        <v>-3122</v>
      </c>
      <c r="J109" s="27">
        <f t="shared" si="14"/>
        <v>2404</v>
      </c>
      <c r="K109" s="7"/>
      <c r="L109" s="171">
        <f t="shared" si="22"/>
        <v>0.78920650208929488</v>
      </c>
      <c r="M109" s="27">
        <f t="shared" ca="1" si="15"/>
        <v>1.5135999135331962E-7</v>
      </c>
      <c r="N109" s="44"/>
      <c r="O109" s="44"/>
      <c r="P109" s="7"/>
      <c r="Q109" s="28">
        <f t="shared" ca="1" si="16"/>
        <v>-3079.3872478230178</v>
      </c>
      <c r="R109" s="27">
        <f t="shared" ca="1" si="17"/>
        <v>2367.1537732639872</v>
      </c>
      <c r="S109" s="7"/>
      <c r="T109" s="28">
        <f t="shared" ca="1" si="18"/>
        <v>0.79414696142417651</v>
      </c>
      <c r="U109" s="27">
        <f t="shared" ca="1" si="19"/>
        <v>0.61532131024301739</v>
      </c>
      <c r="V109" s="7"/>
      <c r="W109" s="28">
        <f t="shared" ca="1" si="20"/>
        <v>0.78959555220348754</v>
      </c>
      <c r="X109" s="27">
        <f t="shared" ca="1" si="24"/>
        <v>224.51296128569595</v>
      </c>
      <c r="Y109" s="7"/>
      <c r="Z109" s="28">
        <f t="shared" si="23"/>
        <v>224.54100000000008</v>
      </c>
      <c r="AA109" s="27">
        <f t="shared" si="21"/>
        <v>3.918979755720589</v>
      </c>
      <c r="AB109" s="7"/>
      <c r="AC109" s="28">
        <f t="shared" ca="1" si="13"/>
        <v>-2.8038714304130963E-2</v>
      </c>
      <c r="AD109" s="27"/>
      <c r="AE109" s="7"/>
    </row>
    <row r="110" spans="1:31" s="26" customFormat="1" x14ac:dyDescent="0.25">
      <c r="A110" s="26">
        <v>25</v>
      </c>
      <c r="B110" s="26">
        <v>-615</v>
      </c>
      <c r="C110" s="26">
        <v>11783</v>
      </c>
      <c r="D110" s="26">
        <v>14562</v>
      </c>
      <c r="E110" s="26">
        <v>14662</v>
      </c>
      <c r="F110" s="26">
        <v>11878</v>
      </c>
      <c r="G110" s="27"/>
      <c r="H110" s="7"/>
      <c r="I110" s="28">
        <f t="shared" si="14"/>
        <v>-2879</v>
      </c>
      <c r="J110" s="27">
        <f t="shared" si="14"/>
        <v>2684</v>
      </c>
      <c r="K110" s="7"/>
      <c r="L110" s="171">
        <f t="shared" si="22"/>
        <v>0.72607317207997835</v>
      </c>
      <c r="M110" s="27">
        <f t="shared" ca="1" si="15"/>
        <v>9.7419083741004027E-8</v>
      </c>
      <c r="N110" s="44"/>
      <c r="O110" s="44"/>
      <c r="P110" s="7"/>
      <c r="Q110" s="28">
        <f t="shared" ca="1" si="16"/>
        <v>-2836.3872478230178</v>
      </c>
      <c r="R110" s="27">
        <f t="shared" ca="1" si="17"/>
        <v>2647.1537732639872</v>
      </c>
      <c r="S110" s="7"/>
      <c r="T110" s="28">
        <f t="shared" ca="1" si="18"/>
        <v>0.73147939281535634</v>
      </c>
      <c r="U110" s="27">
        <f t="shared" ca="1" si="19"/>
        <v>0.68810490749554409</v>
      </c>
      <c r="V110" s="7"/>
      <c r="W110" s="28">
        <f t="shared" ca="1" si="20"/>
        <v>0.72638529238329264</v>
      </c>
      <c r="X110" s="27">
        <f t="shared" ca="1" si="24"/>
        <v>218.99199228134694</v>
      </c>
      <c r="Y110" s="7"/>
      <c r="Z110" s="28">
        <f t="shared" si="23"/>
        <v>219.00600000000009</v>
      </c>
      <c r="AA110" s="27">
        <f t="shared" si="21"/>
        <v>3.8223757816227026</v>
      </c>
      <c r="AB110" s="7"/>
      <c r="AC110" s="28">
        <f t="shared" ca="1" si="13"/>
        <v>-1.4007718653147094E-2</v>
      </c>
      <c r="AD110" s="27"/>
      <c r="AE110" s="7"/>
    </row>
    <row r="111" spans="1:31" s="26" customFormat="1" x14ac:dyDescent="0.25">
      <c r="A111" s="26">
        <v>26</v>
      </c>
      <c r="B111" s="26">
        <v>-607</v>
      </c>
      <c r="C111" s="26">
        <v>11910</v>
      </c>
      <c r="D111" s="26">
        <v>14686</v>
      </c>
      <c r="E111" s="26">
        <v>14524</v>
      </c>
      <c r="F111" s="26">
        <v>11744</v>
      </c>
      <c r="G111" s="27"/>
      <c r="H111" s="7"/>
      <c r="I111" s="28">
        <f t="shared" si="14"/>
        <v>-2614</v>
      </c>
      <c r="J111" s="27">
        <f t="shared" si="14"/>
        <v>2942</v>
      </c>
      <c r="K111" s="7"/>
      <c r="L111" s="171">
        <f t="shared" si="22"/>
        <v>0.65711666691738513</v>
      </c>
      <c r="M111" s="27">
        <f t="shared" ca="1" si="15"/>
        <v>1.8241947505162765E-7</v>
      </c>
      <c r="N111" s="44"/>
      <c r="O111" s="44"/>
      <c r="P111" s="7"/>
      <c r="Q111" s="28">
        <f t="shared" ca="1" si="16"/>
        <v>-2571.3872478230178</v>
      </c>
      <c r="R111" s="27">
        <f t="shared" ca="1" si="17"/>
        <v>2905.1537732639872</v>
      </c>
      <c r="S111" s="7"/>
      <c r="T111" s="28">
        <f t="shared" ca="1" si="18"/>
        <v>0.66313821717199273</v>
      </c>
      <c r="U111" s="27">
        <f t="shared" ca="1" si="19"/>
        <v>0.75516979353537217</v>
      </c>
      <c r="V111" s="7"/>
      <c r="W111" s="28">
        <f t="shared" ca="1" si="20"/>
        <v>0.65754377284692911</v>
      </c>
      <c r="X111" s="27">
        <f t="shared" ca="1" si="24"/>
        <v>213.48861526091878</v>
      </c>
      <c r="Y111" s="7"/>
      <c r="Z111" s="28">
        <f t="shared" si="23"/>
        <v>213.54300000000009</v>
      </c>
      <c r="AA111" s="27">
        <f t="shared" si="21"/>
        <v>3.7270284445862525</v>
      </c>
      <c r="AB111" s="7"/>
      <c r="AC111" s="28">
        <f t="shared" ca="1" si="13"/>
        <v>-5.4384739081314137E-2</v>
      </c>
      <c r="AD111" s="27"/>
      <c r="AE111" s="7"/>
    </row>
    <row r="112" spans="1:31" s="26" customFormat="1" x14ac:dyDescent="0.25">
      <c r="A112" s="26">
        <v>27</v>
      </c>
      <c r="B112" s="26">
        <v>-611</v>
      </c>
      <c r="C112" s="26">
        <v>12053</v>
      </c>
      <c r="D112" s="26">
        <v>14791</v>
      </c>
      <c r="E112" s="26">
        <v>14377</v>
      </c>
      <c r="F112" s="26">
        <v>11625</v>
      </c>
      <c r="G112" s="27"/>
      <c r="H112" s="7"/>
      <c r="I112" s="28">
        <f t="shared" si="14"/>
        <v>-2324</v>
      </c>
      <c r="J112" s="27">
        <f t="shared" si="14"/>
        <v>3166</v>
      </c>
      <c r="K112" s="7"/>
      <c r="L112" s="171">
        <f t="shared" si="22"/>
        <v>0.58167626846297882</v>
      </c>
      <c r="M112" s="27">
        <f t="shared" ca="1" si="15"/>
        <v>4.1501179297341397E-7</v>
      </c>
      <c r="N112" s="44"/>
      <c r="O112" s="44"/>
      <c r="P112" s="7"/>
      <c r="Q112" s="28">
        <f t="shared" ca="1" si="16"/>
        <v>-2281.3872478230178</v>
      </c>
      <c r="R112" s="27">
        <f t="shared" ca="1" si="17"/>
        <v>3129.1537732639872</v>
      </c>
      <c r="S112" s="7"/>
      <c r="T112" s="28">
        <f t="shared" ca="1" si="18"/>
        <v>0.58834976080755719</v>
      </c>
      <c r="U112" s="27">
        <f t="shared" ca="1" si="19"/>
        <v>0.81339667133739357</v>
      </c>
      <c r="V112" s="7"/>
      <c r="W112" s="28">
        <f t="shared" ca="1" si="20"/>
        <v>0.58232048255237256</v>
      </c>
      <c r="X112" s="27">
        <f t="shared" ca="1" si="24"/>
        <v>208.04110575073878</v>
      </c>
      <c r="Y112" s="7"/>
      <c r="Z112" s="28">
        <f t="shared" si="23"/>
        <v>208.0440000000001</v>
      </c>
      <c r="AA112" s="27">
        <f t="shared" si="21"/>
        <v>3.6310527890190847</v>
      </c>
      <c r="AB112" s="7"/>
      <c r="AC112" s="28">
        <f t="shared" ca="1" si="13"/>
        <v>-2.8942492613168724E-3</v>
      </c>
      <c r="AD112" s="27"/>
      <c r="AE112" s="7"/>
    </row>
    <row r="113" spans="1:31" s="26" customFormat="1" x14ac:dyDescent="0.25">
      <c r="A113" s="26">
        <v>28</v>
      </c>
      <c r="B113" s="26">
        <v>-642</v>
      </c>
      <c r="C113" s="26">
        <v>12226</v>
      </c>
      <c r="D113" s="26">
        <v>14912</v>
      </c>
      <c r="E113" s="26">
        <v>14224</v>
      </c>
      <c r="F113" s="26">
        <v>11527</v>
      </c>
      <c r="G113" s="27"/>
      <c r="H113" s="7"/>
      <c r="I113" s="28">
        <f t="shared" si="14"/>
        <v>-1998</v>
      </c>
      <c r="J113" s="27">
        <f t="shared" si="14"/>
        <v>3385</v>
      </c>
      <c r="K113" s="7"/>
      <c r="L113" s="171">
        <f t="shared" si="22"/>
        <v>0.49665093770009311</v>
      </c>
      <c r="M113" s="27">
        <f t="shared" ca="1" si="15"/>
        <v>1.3725853942538301E-6</v>
      </c>
      <c r="N113" s="44"/>
      <c r="O113" s="44"/>
      <c r="P113" s="7"/>
      <c r="Q113" s="28">
        <f t="shared" ca="1" si="16"/>
        <v>-1955.3872478230176</v>
      </c>
      <c r="R113" s="27">
        <f t="shared" ca="1" si="17"/>
        <v>3348.1537732639872</v>
      </c>
      <c r="S113" s="7"/>
      <c r="T113" s="28">
        <f t="shared" ca="1" si="18"/>
        <v>0.50427722020477783</v>
      </c>
      <c r="U113" s="27">
        <f t="shared" ca="1" si="19"/>
        <v>0.87032384204561974</v>
      </c>
      <c r="V113" s="7"/>
      <c r="W113" s="28">
        <f t="shared" ca="1" si="20"/>
        <v>0.49782251159629165</v>
      </c>
      <c r="X113" s="27">
        <f t="shared" ca="1" si="24"/>
        <v>202.21119476643946</v>
      </c>
      <c r="Y113" s="7"/>
      <c r="Z113" s="28">
        <f t="shared" si="23"/>
        <v>202.2660000000001</v>
      </c>
      <c r="AA113" s="27">
        <f t="shared" si="21"/>
        <v>3.5302076648388523</v>
      </c>
      <c r="AB113" s="7"/>
      <c r="AC113" s="28">
        <f t="shared" ca="1" si="13"/>
        <v>-5.4805233560642819E-2</v>
      </c>
      <c r="AD113" s="27"/>
      <c r="AE113" s="7"/>
    </row>
    <row r="114" spans="1:31" s="26" customFormat="1" x14ac:dyDescent="0.25">
      <c r="A114" s="26">
        <v>29</v>
      </c>
      <c r="B114" s="26">
        <v>-623</v>
      </c>
      <c r="C114" s="26">
        <v>12387</v>
      </c>
      <c r="D114" s="26">
        <v>14997</v>
      </c>
      <c r="E114" s="26">
        <v>14047</v>
      </c>
      <c r="F114" s="26">
        <v>11438</v>
      </c>
      <c r="G114" s="27"/>
      <c r="H114" s="7"/>
      <c r="I114" s="28">
        <f t="shared" si="14"/>
        <v>-1660</v>
      </c>
      <c r="J114" s="27">
        <f t="shared" si="14"/>
        <v>3559</v>
      </c>
      <c r="K114" s="7"/>
      <c r="L114" s="171">
        <f t="shared" si="22"/>
        <v>0.40930647048879842</v>
      </c>
      <c r="M114" s="27">
        <f t="shared" ca="1" si="15"/>
        <v>1.0205646123323194E-6</v>
      </c>
      <c r="N114" s="44"/>
      <c r="O114" s="44"/>
      <c r="P114" s="7"/>
      <c r="Q114" s="28">
        <f t="shared" ca="1" si="16"/>
        <v>-1617.3872478230176</v>
      </c>
      <c r="R114" s="27">
        <f t="shared" ca="1" si="17"/>
        <v>3522.1537732639872</v>
      </c>
      <c r="S114" s="7"/>
      <c r="T114" s="28">
        <f t="shared" ca="1" si="18"/>
        <v>0.41710998485588391</v>
      </c>
      <c r="U114" s="27">
        <f t="shared" ca="1" si="19"/>
        <v>0.91555364890968993</v>
      </c>
      <c r="V114" s="7"/>
      <c r="W114" s="28">
        <f t="shared" ca="1" si="20"/>
        <v>0.41031670046871999</v>
      </c>
      <c r="X114" s="27">
        <f t="shared" ca="1" si="24"/>
        <v>196.5819010645954</v>
      </c>
      <c r="Y114" s="7"/>
      <c r="Z114" s="28">
        <f t="shared" si="23"/>
        <v>196.65900000000011</v>
      </c>
      <c r="AA114" s="27">
        <f t="shared" si="21"/>
        <v>3.4323470536795306</v>
      </c>
      <c r="AB114" s="7"/>
      <c r="AC114" s="28">
        <f t="shared" ca="1" si="13"/>
        <v>-7.7098935404706026E-2</v>
      </c>
      <c r="AD114" s="27"/>
      <c r="AE114" s="7"/>
    </row>
    <row r="115" spans="1:31" s="26" customFormat="1" x14ac:dyDescent="0.25">
      <c r="A115" s="26">
        <v>30</v>
      </c>
      <c r="B115" s="26">
        <v>-630</v>
      </c>
      <c r="C115" s="26">
        <v>12574</v>
      </c>
      <c r="D115" s="26">
        <v>15064</v>
      </c>
      <c r="E115" s="26">
        <v>13872</v>
      </c>
      <c r="F115" s="26">
        <v>11368</v>
      </c>
      <c r="G115" s="27"/>
      <c r="H115" s="7"/>
      <c r="I115" s="28">
        <f t="shared" si="14"/>
        <v>-1298</v>
      </c>
      <c r="J115" s="27">
        <f t="shared" si="14"/>
        <v>3696</v>
      </c>
      <c r="K115" s="7"/>
      <c r="L115" s="171">
        <f t="shared" si="22"/>
        <v>0.31699892512202155</v>
      </c>
      <c r="M115" s="27">
        <f t="shared" ca="1" si="15"/>
        <v>9.3704669074781423E-8</v>
      </c>
      <c r="N115" s="44"/>
      <c r="O115" s="44"/>
      <c r="P115" s="7"/>
      <c r="Q115" s="28">
        <f t="shared" ca="1" si="16"/>
        <v>-1255.3872478230176</v>
      </c>
      <c r="R115" s="27">
        <f t="shared" ca="1" si="17"/>
        <v>3659.1537732639872</v>
      </c>
      <c r="S115" s="7"/>
      <c r="T115" s="28">
        <f t="shared" ca="1" si="18"/>
        <v>0.32375336001476085</v>
      </c>
      <c r="U115" s="27">
        <f t="shared" ca="1" si="19"/>
        <v>0.95116562327967613</v>
      </c>
      <c r="V115" s="7"/>
      <c r="W115" s="28">
        <f t="shared" ca="1" si="20"/>
        <v>0.31669281293821505</v>
      </c>
      <c r="X115" s="27">
        <f t="shared" ca="1" si="24"/>
        <v>190.85707332352843</v>
      </c>
      <c r="Y115" s="7"/>
      <c r="Z115" s="28">
        <f t="shared" si="23"/>
        <v>190.98900000000012</v>
      </c>
      <c r="AA115" s="27">
        <f t="shared" si="21"/>
        <v>3.3333868850914521</v>
      </c>
      <c r="AB115" s="7"/>
      <c r="AC115" s="28">
        <f t="shared" ca="1" si="13"/>
        <v>-0.13192667647169287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12756</v>
      </c>
      <c r="D116" s="26">
        <v>15123</v>
      </c>
      <c r="E116" s="26">
        <v>13691</v>
      </c>
      <c r="F116" s="26">
        <v>11318</v>
      </c>
      <c r="G116" s="27"/>
      <c r="H116" s="7"/>
      <c r="I116" s="28">
        <f t="shared" si="14"/>
        <v>-935</v>
      </c>
      <c r="J116" s="27">
        <f t="shared" si="14"/>
        <v>3805</v>
      </c>
      <c r="K116" s="7"/>
      <c r="L116" s="171">
        <f t="shared" si="22"/>
        <v>0.2214342357618839</v>
      </c>
      <c r="M116" s="27">
        <f t="shared" ca="1" si="15"/>
        <v>2.0474385386569561E-6</v>
      </c>
      <c r="N116" s="44"/>
      <c r="O116" s="44"/>
      <c r="P116" s="7"/>
      <c r="Q116" s="28">
        <f t="shared" ca="1" si="16"/>
        <v>-892.38724782301756</v>
      </c>
      <c r="R116" s="27">
        <f t="shared" ca="1" si="17"/>
        <v>3768.1537732639872</v>
      </c>
      <c r="S116" s="7"/>
      <c r="T116" s="28">
        <f t="shared" ca="1" si="18"/>
        <v>0.23013884394479492</v>
      </c>
      <c r="U116" s="27">
        <f t="shared" ca="1" si="19"/>
        <v>0.97949923792440974</v>
      </c>
      <c r="V116" s="7"/>
      <c r="W116" s="28">
        <f t="shared" ca="1" si="20"/>
        <v>0.22286512308751683</v>
      </c>
      <c r="X116" s="27">
        <f t="shared" ca="1" si="24"/>
        <v>185.26003660772778</v>
      </c>
      <c r="Y116" s="7"/>
      <c r="Z116" s="28">
        <f t="shared" si="23"/>
        <v>185.31000000000012</v>
      </c>
      <c r="AA116" s="27">
        <f t="shared" si="21"/>
        <v>3.2342696368706938</v>
      </c>
      <c r="AB116" s="7"/>
      <c r="AC116" s="28">
        <f t="shared" ca="1" si="13"/>
        <v>-4.996339227233193E-2</v>
      </c>
      <c r="AD116" s="27"/>
      <c r="AE116" s="7"/>
    </row>
    <row r="117" spans="1:31" s="26" customFormat="1" x14ac:dyDescent="0.25">
      <c r="A117" s="26">
        <v>32</v>
      </c>
      <c r="B117" s="26">
        <v>-635</v>
      </c>
      <c r="C117" s="26">
        <v>12948</v>
      </c>
      <c r="D117" s="26">
        <v>15154</v>
      </c>
      <c r="E117" s="26">
        <v>13500</v>
      </c>
      <c r="F117" s="26">
        <v>11289</v>
      </c>
      <c r="G117" s="27"/>
      <c r="H117" s="7"/>
      <c r="I117" s="28">
        <f t="shared" si="14"/>
        <v>-552</v>
      </c>
      <c r="J117" s="27">
        <f t="shared" si="14"/>
        <v>3865</v>
      </c>
      <c r="K117" s="7"/>
      <c r="L117" s="171">
        <f t="shared" si="22"/>
        <v>0.12306977545722038</v>
      </c>
      <c r="M117" s="27">
        <f t="shared" ca="1" si="15"/>
        <v>8.1786483498333352E-7</v>
      </c>
      <c r="N117" s="44"/>
      <c r="O117" s="44"/>
      <c r="P117" s="7"/>
      <c r="Q117" s="28">
        <f t="shared" ca="1" si="16"/>
        <v>-509.38724782301756</v>
      </c>
      <c r="R117" s="27">
        <f t="shared" ca="1" si="17"/>
        <v>3828.1537732639872</v>
      </c>
      <c r="S117" s="7"/>
      <c r="T117" s="28">
        <f t="shared" ca="1" si="18"/>
        <v>0.13136650329797134</v>
      </c>
      <c r="U117" s="27">
        <f t="shared" ca="1" si="19"/>
        <v>0.9950957230499512</v>
      </c>
      <c r="V117" s="7"/>
      <c r="W117" s="28">
        <f t="shared" ca="1" si="20"/>
        <v>0.12397413425492367</v>
      </c>
      <c r="X117" s="27">
        <f t="shared" ca="1" si="24"/>
        <v>179.54338429965776</v>
      </c>
      <c r="Y117" s="7"/>
      <c r="Z117" s="28">
        <f t="shared" si="23"/>
        <v>179.59500000000011</v>
      </c>
      <c r="AA117" s="27">
        <f t="shared" si="21"/>
        <v>3.1345240701192179</v>
      </c>
      <c r="AB117" s="7"/>
      <c r="AC117" s="28">
        <f t="shared" ca="1" si="13"/>
        <v>-5.1615700342352966E-2</v>
      </c>
      <c r="AD117" s="27"/>
      <c r="AE117" s="7"/>
    </row>
    <row r="118" spans="1:31" s="26" customFormat="1" x14ac:dyDescent="0.25">
      <c r="A118" s="26">
        <v>33</v>
      </c>
      <c r="B118" s="26">
        <v>-611</v>
      </c>
      <c r="C118" s="26">
        <v>13126</v>
      </c>
      <c r="D118" s="26">
        <v>15159</v>
      </c>
      <c r="E118" s="26">
        <v>13310</v>
      </c>
      <c r="F118" s="26">
        <v>11264</v>
      </c>
      <c r="G118" s="27"/>
      <c r="H118" s="7"/>
      <c r="I118" s="28">
        <f t="shared" si="14"/>
        <v>-184</v>
      </c>
      <c r="J118" s="27">
        <f t="shared" si="14"/>
        <v>3895</v>
      </c>
      <c r="K118" s="7"/>
      <c r="L118" s="171">
        <f t="shared" si="22"/>
        <v>2.7254963501319968E-2</v>
      </c>
      <c r="M118" s="27">
        <f t="shared" ca="1" si="15"/>
        <v>3.0786816341214043E-6</v>
      </c>
      <c r="N118" s="44"/>
      <c r="O118" s="44"/>
      <c r="P118" s="7"/>
      <c r="Q118" s="28">
        <f t="shared" ca="1" si="16"/>
        <v>-141.38724782301759</v>
      </c>
      <c r="R118" s="27">
        <f t="shared" ca="1" si="17"/>
        <v>3858.1537732639872</v>
      </c>
      <c r="S118" s="7"/>
      <c r="T118" s="28">
        <f t="shared" ca="1" si="18"/>
        <v>3.6462531083791008E-2</v>
      </c>
      <c r="U118" s="27">
        <f t="shared" ca="1" si="19"/>
        <v>1.0028939656127218</v>
      </c>
      <c r="V118" s="7"/>
      <c r="W118" s="28">
        <f t="shared" ca="1" si="20"/>
        <v>2.9009580734257513E-2</v>
      </c>
      <c r="X118" s="27">
        <f t="shared" ca="1" si="24"/>
        <v>174.09864179137082</v>
      </c>
      <c r="Y118" s="7"/>
      <c r="Z118" s="28">
        <f t="shared" si="23"/>
        <v>174.09600000000012</v>
      </c>
      <c r="AA118" s="27">
        <f t="shared" si="21"/>
        <v>3.0385484145520496</v>
      </c>
      <c r="AB118" s="7"/>
      <c r="AC118" s="28">
        <f t="shared" ca="1" si="13"/>
        <v>2.6417913707064145E-3</v>
      </c>
      <c r="AD118" s="27"/>
      <c r="AE118" s="7"/>
    </row>
    <row r="119" spans="1:31" s="26" customFormat="1" x14ac:dyDescent="0.25">
      <c r="A119" s="26">
        <v>34</v>
      </c>
      <c r="B119" s="26">
        <v>-604</v>
      </c>
      <c r="C119" s="26">
        <v>13309</v>
      </c>
      <c r="D119" s="26">
        <v>15164</v>
      </c>
      <c r="E119" s="26">
        <v>13126</v>
      </c>
      <c r="F119" s="26">
        <v>11268</v>
      </c>
      <c r="G119" s="27"/>
      <c r="H119" s="7"/>
      <c r="I119" s="28">
        <f t="shared" si="14"/>
        <v>183</v>
      </c>
      <c r="J119" s="27">
        <f t="shared" si="14"/>
        <v>3896</v>
      </c>
      <c r="K119" s="7"/>
      <c r="L119" s="171">
        <f t="shared" si="22"/>
        <v>-6.7713143045406834E-2</v>
      </c>
      <c r="M119" s="27">
        <f t="shared" ca="1" si="15"/>
        <v>4.2935845007014694E-6</v>
      </c>
      <c r="N119" s="44"/>
      <c r="O119" s="44"/>
      <c r="P119" s="7"/>
      <c r="Q119" s="28">
        <f t="shared" ca="1" si="16"/>
        <v>225.61275217698241</v>
      </c>
      <c r="R119" s="27">
        <f t="shared" ca="1" si="17"/>
        <v>3859.1537732639872</v>
      </c>
      <c r="S119" s="7"/>
      <c r="T119" s="28">
        <f t="shared" ca="1" si="18"/>
        <v>-5.818354990154645E-2</v>
      </c>
      <c r="U119" s="27">
        <f t="shared" ca="1" si="19"/>
        <v>1.003153907031481</v>
      </c>
      <c r="V119" s="7"/>
      <c r="W119" s="28">
        <f t="shared" ca="1" si="20"/>
        <v>-6.5641046401738526E-2</v>
      </c>
      <c r="X119" s="27">
        <f t="shared" ca="1" si="24"/>
        <v>168.69798016968741</v>
      </c>
      <c r="Y119" s="7"/>
      <c r="Z119" s="28">
        <f t="shared" si="23"/>
        <v>168.66000000000011</v>
      </c>
      <c r="AA119" s="27">
        <f t="shared" si="21"/>
        <v>2.9436723164136378</v>
      </c>
      <c r="AB119" s="7"/>
      <c r="AC119" s="28">
        <f t="shared" ca="1" si="13"/>
        <v>3.7980169687301668E-2</v>
      </c>
      <c r="AD119" s="27"/>
      <c r="AE119" s="7"/>
    </row>
    <row r="120" spans="1:31" s="26" customFormat="1" x14ac:dyDescent="0.25">
      <c r="A120" s="26">
        <v>35</v>
      </c>
      <c r="B120" s="26">
        <v>-617</v>
      </c>
      <c r="C120" s="26">
        <v>13506</v>
      </c>
      <c r="D120" s="26">
        <v>15142</v>
      </c>
      <c r="E120" s="26">
        <v>12944</v>
      </c>
      <c r="F120" s="26">
        <v>11293</v>
      </c>
      <c r="G120" s="27"/>
      <c r="H120" s="7"/>
      <c r="I120" s="28">
        <f t="shared" si="14"/>
        <v>562</v>
      </c>
      <c r="J120" s="27">
        <f t="shared" si="14"/>
        <v>3849</v>
      </c>
      <c r="K120" s="7"/>
      <c r="L120" s="171">
        <f t="shared" si="22"/>
        <v>-0.16409104451316742</v>
      </c>
      <c r="M120" s="27">
        <f t="shared" ca="1" si="15"/>
        <v>6.3573003769620573E-7</v>
      </c>
      <c r="N120" s="44"/>
      <c r="O120" s="44"/>
      <c r="P120" s="7"/>
      <c r="Q120" s="28">
        <f t="shared" ca="1" si="16"/>
        <v>604.61275217698244</v>
      </c>
      <c r="R120" s="27">
        <f t="shared" ca="1" si="17"/>
        <v>3812.1537732639872</v>
      </c>
      <c r="S120" s="7"/>
      <c r="T120" s="28">
        <f t="shared" ca="1" si="18"/>
        <v>-0.15592432563299849</v>
      </c>
      <c r="U120" s="27">
        <f t="shared" ca="1" si="19"/>
        <v>0.99093666034980676</v>
      </c>
      <c r="V120" s="7"/>
      <c r="W120" s="28">
        <f t="shared" ca="1" si="20"/>
        <v>-0.16329371770583168</v>
      </c>
      <c r="X120" s="27">
        <f t="shared" ca="1" si="24"/>
        <v>163.08425595855169</v>
      </c>
      <c r="Y120" s="7"/>
      <c r="Z120" s="28">
        <f t="shared" si="23"/>
        <v>163.10700000000011</v>
      </c>
      <c r="AA120" s="27">
        <f t="shared" si="21"/>
        <v>2.8467541830503933</v>
      </c>
      <c r="AB120" s="7"/>
      <c r="AC120" s="28">
        <f t="shared" ca="1" si="13"/>
        <v>-2.2744041448419239E-2</v>
      </c>
      <c r="AD120" s="27"/>
      <c r="AE120" s="7"/>
    </row>
    <row r="121" spans="1:31" s="26" customFormat="1" x14ac:dyDescent="0.25">
      <c r="A121" s="26">
        <v>36</v>
      </c>
      <c r="B121" s="26">
        <v>-629</v>
      </c>
      <c r="C121" s="26">
        <v>13695</v>
      </c>
      <c r="D121" s="26">
        <v>15105</v>
      </c>
      <c r="E121" s="26">
        <v>12758</v>
      </c>
      <c r="F121" s="26">
        <v>11336</v>
      </c>
      <c r="G121" s="27"/>
      <c r="H121" s="7"/>
      <c r="I121" s="28">
        <f t="shared" si="14"/>
        <v>937</v>
      </c>
      <c r="J121" s="27">
        <f t="shared" si="14"/>
        <v>3769</v>
      </c>
      <c r="K121" s="7"/>
      <c r="L121" s="171">
        <f t="shared" si="22"/>
        <v>-0.2607528588515487</v>
      </c>
      <c r="M121" s="27">
        <f t="shared" ca="1" si="15"/>
        <v>8.1327802535371601E-7</v>
      </c>
      <c r="N121" s="44"/>
      <c r="O121" s="44"/>
      <c r="P121" s="7"/>
      <c r="Q121" s="28">
        <f t="shared" ca="1" si="16"/>
        <v>979.61275217698244</v>
      </c>
      <c r="R121" s="27">
        <f t="shared" ca="1" si="17"/>
        <v>3732.1537732639872</v>
      </c>
      <c r="S121" s="7"/>
      <c r="T121" s="28">
        <f t="shared" ca="1" si="18"/>
        <v>-0.25263353644907899</v>
      </c>
      <c r="U121" s="27">
        <f t="shared" ca="1" si="19"/>
        <v>0.97014134684908493</v>
      </c>
      <c r="V121" s="7"/>
      <c r="W121" s="28">
        <f t="shared" ca="1" si="20"/>
        <v>-0.25985103956513167</v>
      </c>
      <c r="X121" s="27">
        <f t="shared" ca="1" si="24"/>
        <v>157.44714898719064</v>
      </c>
      <c r="Y121" s="7"/>
      <c r="Z121" s="28">
        <f t="shared" si="23"/>
        <v>157.44600000000011</v>
      </c>
      <c r="AA121" s="27">
        <f t="shared" si="21"/>
        <v>2.7479510940949941</v>
      </c>
      <c r="AB121" s="7"/>
      <c r="AC121" s="28">
        <f t="shared" ca="1" si="13"/>
        <v>1.1489871905325799E-3</v>
      </c>
      <c r="AD121" s="27"/>
      <c r="AE121" s="7"/>
    </row>
    <row r="122" spans="1:31" s="26" customFormat="1" x14ac:dyDescent="0.25">
      <c r="A122" s="26">
        <v>37</v>
      </c>
      <c r="B122" s="26">
        <v>-628</v>
      </c>
      <c r="C122" s="26">
        <v>13874</v>
      </c>
      <c r="D122" s="26">
        <v>15048</v>
      </c>
      <c r="E122" s="26">
        <v>12572</v>
      </c>
      <c r="F122" s="26">
        <v>11392</v>
      </c>
      <c r="G122" s="27"/>
      <c r="H122" s="7"/>
      <c r="I122" s="28">
        <f t="shared" si="14"/>
        <v>1302</v>
      </c>
      <c r="J122" s="27">
        <f t="shared" si="14"/>
        <v>3656</v>
      </c>
      <c r="K122" s="7"/>
      <c r="L122" s="171">
        <f t="shared" si="22"/>
        <v>-0.35472471248679682</v>
      </c>
      <c r="M122" s="27">
        <f t="shared" ca="1" si="15"/>
        <v>9.198548142167396E-7</v>
      </c>
      <c r="N122" s="44"/>
      <c r="O122" s="44"/>
      <c r="P122" s="7"/>
      <c r="Q122" s="28">
        <f t="shared" ca="1" si="16"/>
        <v>1344.6127521769824</v>
      </c>
      <c r="R122" s="27">
        <f t="shared" ca="1" si="17"/>
        <v>3619.1537732639872</v>
      </c>
      <c r="S122" s="7"/>
      <c r="T122" s="28">
        <f t="shared" ca="1" si="18"/>
        <v>-0.34676383497673069</v>
      </c>
      <c r="U122" s="27">
        <f t="shared" ca="1" si="19"/>
        <v>0.94076796652931516</v>
      </c>
      <c r="V122" s="7"/>
      <c r="W122" s="28">
        <f t="shared" ca="1" si="20"/>
        <v>-0.35376562186844174</v>
      </c>
      <c r="X122" s="27">
        <f t="shared" ca="1" si="24"/>
        <v>151.8335457452506</v>
      </c>
      <c r="Y122" s="7"/>
      <c r="Z122" s="28">
        <f t="shared" si="23"/>
        <v>151.79400000000012</v>
      </c>
      <c r="AA122" s="27">
        <f t="shared" si="21"/>
        <v>2.649305084772275</v>
      </c>
      <c r="AB122" s="7"/>
      <c r="AC122" s="28">
        <f t="shared" ca="1" si="13"/>
        <v>3.9545745250478603E-2</v>
      </c>
      <c r="AD122" s="27"/>
      <c r="AE122" s="7"/>
    </row>
    <row r="123" spans="1:31" s="26" customFormat="1" x14ac:dyDescent="0.25">
      <c r="A123" s="26">
        <v>38</v>
      </c>
      <c r="B123" s="26">
        <v>-635</v>
      </c>
      <c r="C123" s="26">
        <v>14056</v>
      </c>
      <c r="D123" s="26">
        <v>14965</v>
      </c>
      <c r="E123" s="26">
        <v>12393</v>
      </c>
      <c r="F123" s="26">
        <v>11469</v>
      </c>
      <c r="G123" s="27"/>
      <c r="H123" s="7"/>
      <c r="I123" s="28">
        <f t="shared" si="14"/>
        <v>1663</v>
      </c>
      <c r="J123" s="27">
        <f t="shared" si="14"/>
        <v>3496</v>
      </c>
      <c r="K123" s="7"/>
      <c r="L123" s="171">
        <f t="shared" si="22"/>
        <v>-0.44623411536555246</v>
      </c>
      <c r="M123" s="27">
        <f t="shared" ca="1" si="15"/>
        <v>1.0477608719679405E-7</v>
      </c>
      <c r="N123" s="44"/>
      <c r="O123" s="44"/>
      <c r="P123" s="7"/>
      <c r="Q123" s="28">
        <f t="shared" ca="1" si="16"/>
        <v>1705.6127521769824</v>
      </c>
      <c r="R123" s="27">
        <f t="shared" ca="1" si="17"/>
        <v>3459.1537732639872</v>
      </c>
      <c r="S123" s="7"/>
      <c r="T123" s="28">
        <f t="shared" ca="1" si="18"/>
        <v>-0.43986256858901085</v>
      </c>
      <c r="U123" s="27">
        <f t="shared" ca="1" si="19"/>
        <v>0.89917733952787138</v>
      </c>
      <c r="V123" s="7"/>
      <c r="W123" s="28">
        <f t="shared" ca="1" si="20"/>
        <v>-0.44655780671112227</v>
      </c>
      <c r="X123" s="27">
        <f t="shared" ca="1" si="24"/>
        <v>146.03143236056587</v>
      </c>
      <c r="Y123" s="7"/>
      <c r="Z123" s="28">
        <f t="shared" si="23"/>
        <v>146.07900000000012</v>
      </c>
      <c r="AA123" s="27">
        <f t="shared" si="21"/>
        <v>2.5495595180207986</v>
      </c>
      <c r="AB123" s="7"/>
      <c r="AC123" s="28">
        <f t="shared" ca="1" si="13"/>
        <v>-4.7567639434248576E-2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14230</v>
      </c>
      <c r="D124" s="26">
        <v>14878</v>
      </c>
      <c r="E124" s="26">
        <v>12225</v>
      </c>
      <c r="F124" s="26">
        <v>11567</v>
      </c>
      <c r="G124" s="27"/>
      <c r="H124" s="7"/>
      <c r="I124" s="28">
        <f t="shared" si="14"/>
        <v>2005</v>
      </c>
      <c r="J124" s="27">
        <f t="shared" si="14"/>
        <v>3311</v>
      </c>
      <c r="K124" s="7"/>
      <c r="L124" s="171">
        <f t="shared" si="22"/>
        <v>-0.53344087268568008</v>
      </c>
      <c r="M124" s="27">
        <f t="shared" ca="1" si="15"/>
        <v>9.2304085915488334E-7</v>
      </c>
      <c r="N124" s="44"/>
      <c r="O124" s="44"/>
      <c r="P124" s="7"/>
      <c r="Q124" s="28">
        <f t="shared" ca="1" si="16"/>
        <v>2047.6127521769824</v>
      </c>
      <c r="R124" s="27">
        <f t="shared" ca="1" si="17"/>
        <v>3274.1537732639872</v>
      </c>
      <c r="S124" s="7"/>
      <c r="T124" s="28">
        <f t="shared" ca="1" si="18"/>
        <v>-0.52806136885327626</v>
      </c>
      <c r="U124" s="27">
        <f t="shared" ca="1" si="19"/>
        <v>0.85108817705745199</v>
      </c>
      <c r="V124" s="7"/>
      <c r="W124" s="28">
        <f t="shared" ca="1" si="20"/>
        <v>-0.5344016228400672</v>
      </c>
      <c r="X124" s="27">
        <f t="shared" ca="1" si="24"/>
        <v>140.31689970528373</v>
      </c>
      <c r="Y124" s="7"/>
      <c r="Z124" s="28">
        <f t="shared" si="23"/>
        <v>140.35500000000013</v>
      </c>
      <c r="AA124" s="27">
        <f t="shared" si="21"/>
        <v>2.4496568716366434</v>
      </c>
      <c r="AB124" s="7"/>
      <c r="AC124" s="28">
        <f t="shared" ca="1" si="13"/>
        <v>-3.810029471640064E-2</v>
      </c>
      <c r="AD124" s="27"/>
      <c r="AE124" s="7"/>
    </row>
    <row r="125" spans="1:31" s="26" customFormat="1" x14ac:dyDescent="0.25">
      <c r="A125" s="26">
        <v>40</v>
      </c>
      <c r="B125" s="26">
        <v>-613</v>
      </c>
      <c r="C125" s="26">
        <v>14383</v>
      </c>
      <c r="D125" s="26">
        <v>14772</v>
      </c>
      <c r="E125" s="26">
        <v>12073</v>
      </c>
      <c r="F125" s="26">
        <v>11671</v>
      </c>
      <c r="G125" s="27"/>
      <c r="H125" s="7"/>
      <c r="I125" s="28">
        <f t="shared" si="14"/>
        <v>2310</v>
      </c>
      <c r="J125" s="27">
        <f t="shared" si="14"/>
        <v>3101</v>
      </c>
      <c r="K125" s="7"/>
      <c r="L125" s="171">
        <f t="shared" si="22"/>
        <v>-0.61246888059013527</v>
      </c>
      <c r="M125" s="27">
        <f t="shared" ca="1" si="15"/>
        <v>3.4603191710739324E-8</v>
      </c>
      <c r="N125" s="44"/>
      <c r="O125" s="44"/>
      <c r="P125" s="7"/>
      <c r="Q125" s="28">
        <f t="shared" ca="1" si="16"/>
        <v>2352.6127521769822</v>
      </c>
      <c r="R125" s="27">
        <f t="shared" ca="1" si="17"/>
        <v>3064.1537732639872</v>
      </c>
      <c r="S125" s="7"/>
      <c r="T125" s="28">
        <f t="shared" ca="1" si="18"/>
        <v>-0.60671819365035506</v>
      </c>
      <c r="U125" s="27">
        <f t="shared" ca="1" si="19"/>
        <v>0.79650047911805699</v>
      </c>
      <c r="V125" s="7"/>
      <c r="W125" s="28">
        <f t="shared" ca="1" si="20"/>
        <v>-0.61265489992168642</v>
      </c>
      <c r="X125" s="27">
        <f t="shared" ca="1" si="24"/>
        <v>134.87488874256246</v>
      </c>
      <c r="Y125" s="7"/>
      <c r="Z125" s="28">
        <f t="shared" si="23"/>
        <v>134.83800000000014</v>
      </c>
      <c r="AA125" s="27">
        <f t="shared" si="21"/>
        <v>2.3533670568041165</v>
      </c>
      <c r="AB125" s="7"/>
      <c r="AC125" s="28">
        <f t="shared" ca="1" si="13"/>
        <v>3.688874256232566E-2</v>
      </c>
      <c r="AD125" s="27"/>
      <c r="AE125" s="7"/>
    </row>
    <row r="126" spans="1:31" s="26" customFormat="1" x14ac:dyDescent="0.25">
      <c r="A126" s="26">
        <v>41</v>
      </c>
      <c r="B126" s="26">
        <v>-632</v>
      </c>
      <c r="C126" s="26">
        <v>14531</v>
      </c>
      <c r="D126" s="26">
        <v>14639</v>
      </c>
      <c r="E126" s="26">
        <v>11921</v>
      </c>
      <c r="F126" s="26">
        <v>11794</v>
      </c>
      <c r="G126" s="27"/>
      <c r="H126" s="7"/>
      <c r="I126" s="28">
        <f t="shared" si="14"/>
        <v>2610</v>
      </c>
      <c r="J126" s="27">
        <f t="shared" si="14"/>
        <v>2845</v>
      </c>
      <c r="K126" s="7"/>
      <c r="L126" s="171">
        <f t="shared" si="22"/>
        <v>-0.68799788084380842</v>
      </c>
      <c r="M126" s="27">
        <f t="shared" ca="1" si="15"/>
        <v>2.3468167192558873E-6</v>
      </c>
      <c r="N126" s="44"/>
      <c r="O126" s="44"/>
      <c r="P126" s="7"/>
      <c r="Q126" s="28">
        <f t="shared" ca="1" si="16"/>
        <v>2652.6127521769822</v>
      </c>
      <c r="R126" s="27">
        <f t="shared" ca="1" si="17"/>
        <v>2808.1537732639872</v>
      </c>
      <c r="S126" s="7"/>
      <c r="T126" s="28">
        <f t="shared" ca="1" si="18"/>
        <v>-0.68408556230321949</v>
      </c>
      <c r="U126" s="27">
        <f t="shared" ca="1" si="19"/>
        <v>0.72995547591574683</v>
      </c>
      <c r="V126" s="7"/>
      <c r="W126" s="28">
        <f t="shared" ca="1" si="20"/>
        <v>-0.68952981319194129</v>
      </c>
      <c r="X126" s="27">
        <f t="shared" ca="1" si="24"/>
        <v>129.07306478142704</v>
      </c>
      <c r="Y126" s="7"/>
      <c r="Z126" s="28">
        <f t="shared" si="23"/>
        <v>129.15000000000015</v>
      </c>
      <c r="AA126" s="27">
        <f t="shared" si="21"/>
        <v>2.2540927289506794</v>
      </c>
      <c r="AB126" s="7"/>
      <c r="AC126" s="28">
        <f t="shared" ca="1" si="13"/>
        <v>-7.6935218573112252E-2</v>
      </c>
      <c r="AD126" s="27"/>
      <c r="AE126" s="7"/>
    </row>
    <row r="127" spans="1:31" s="26" customFormat="1" x14ac:dyDescent="0.25">
      <c r="A127" s="26">
        <v>42</v>
      </c>
      <c r="B127" s="26">
        <v>-598</v>
      </c>
      <c r="C127" s="26">
        <v>14646</v>
      </c>
      <c r="D127" s="26">
        <v>14500</v>
      </c>
      <c r="E127" s="26">
        <v>11788</v>
      </c>
      <c r="F127" s="26">
        <v>11921</v>
      </c>
      <c r="G127" s="27"/>
      <c r="H127" s="7"/>
      <c r="I127" s="28">
        <f t="shared" si="14"/>
        <v>2858</v>
      </c>
      <c r="J127" s="27">
        <f t="shared" si="14"/>
        <v>2579</v>
      </c>
      <c r="K127" s="7"/>
      <c r="L127" s="171">
        <f t="shared" si="22"/>
        <v>-0.75323675245307709</v>
      </c>
      <c r="M127" s="27">
        <f t="shared" ca="1" si="15"/>
        <v>6.8675600433002585E-8</v>
      </c>
      <c r="N127" s="44"/>
      <c r="O127" s="44"/>
      <c r="P127" s="7"/>
      <c r="Q127" s="28">
        <f t="shared" ca="1" si="16"/>
        <v>2900.6127521769822</v>
      </c>
      <c r="R127" s="27">
        <f t="shared" ca="1" si="17"/>
        <v>2542.1537732639872</v>
      </c>
      <c r="S127" s="7"/>
      <c r="T127" s="28">
        <f t="shared" ca="1" si="18"/>
        <v>-0.74804258705625404</v>
      </c>
      <c r="U127" s="27">
        <f t="shared" ca="1" si="19"/>
        <v>0.66081105852584654</v>
      </c>
      <c r="V127" s="7"/>
      <c r="W127" s="28">
        <f t="shared" ca="1" si="20"/>
        <v>-0.75297469215384616</v>
      </c>
      <c r="X127" s="27">
        <f t="shared" ca="1" si="24"/>
        <v>123.71198202482287</v>
      </c>
      <c r="Y127" s="7"/>
      <c r="Z127" s="28">
        <f t="shared" si="23"/>
        <v>123.76800000000014</v>
      </c>
      <c r="AA127" s="27">
        <f t="shared" si="21"/>
        <v>2.1601591086083443</v>
      </c>
      <c r="AB127" s="7"/>
      <c r="AC127" s="28">
        <f t="shared" ca="1" si="13"/>
        <v>-5.6017975177269363E-2</v>
      </c>
      <c r="AD127" s="27"/>
      <c r="AE127" s="7"/>
    </row>
    <row r="128" spans="1:31" s="26" customFormat="1" x14ac:dyDescent="0.25">
      <c r="A128" s="26">
        <v>43</v>
      </c>
      <c r="B128" s="26">
        <v>-616</v>
      </c>
      <c r="C128" s="26">
        <v>14765</v>
      </c>
      <c r="D128" s="26">
        <v>14354</v>
      </c>
      <c r="E128" s="26">
        <v>11669</v>
      </c>
      <c r="F128" s="26">
        <v>12065</v>
      </c>
      <c r="G128" s="27"/>
      <c r="H128" s="7"/>
      <c r="I128" s="28">
        <f t="shared" si="14"/>
        <v>3096</v>
      </c>
      <c r="J128" s="27">
        <f t="shared" si="14"/>
        <v>2289</v>
      </c>
      <c r="K128" s="7"/>
      <c r="L128" s="171">
        <f t="shared" si="22"/>
        <v>-0.81348909859342255</v>
      </c>
      <c r="M128" s="27">
        <f t="shared" ca="1" si="15"/>
        <v>9.3098810312126272E-8</v>
      </c>
      <c r="N128" s="44"/>
      <c r="O128" s="44"/>
      <c r="P128" s="7"/>
      <c r="Q128" s="28">
        <f t="shared" ca="1" si="16"/>
        <v>3138.6127521769822</v>
      </c>
      <c r="R128" s="27">
        <f t="shared" ca="1" si="17"/>
        <v>2252.1537732639872</v>
      </c>
      <c r="S128" s="7"/>
      <c r="T128" s="28">
        <f t="shared" ca="1" si="18"/>
        <v>-0.80942069952085982</v>
      </c>
      <c r="U128" s="27">
        <f t="shared" ca="1" si="19"/>
        <v>0.5854280470857296</v>
      </c>
      <c r="V128" s="7"/>
      <c r="W128" s="28">
        <f t="shared" ca="1" si="20"/>
        <v>-0.81379421956994191</v>
      </c>
      <c r="X128" s="27">
        <f t="shared" ca="1" si="24"/>
        <v>118.1722939358084</v>
      </c>
      <c r="Y128" s="7"/>
      <c r="Z128" s="28">
        <f t="shared" si="23"/>
        <v>118.22400000000015</v>
      </c>
      <c r="AA128" s="27">
        <f t="shared" si="21"/>
        <v>2.0633980548777786</v>
      </c>
      <c r="AB128" s="7"/>
      <c r="AC128" s="28">
        <f t="shared" ca="1" si="13"/>
        <v>-5.1706064191748169E-2</v>
      </c>
      <c r="AD128" s="27"/>
      <c r="AE128" s="7"/>
    </row>
    <row r="129" spans="1:31" s="26" customFormat="1" x14ac:dyDescent="0.25">
      <c r="A129" s="26">
        <v>44</v>
      </c>
      <c r="B129" s="26">
        <v>-637</v>
      </c>
      <c r="C129" s="26">
        <v>14877</v>
      </c>
      <c r="D129" s="26">
        <v>14195</v>
      </c>
      <c r="E129" s="26">
        <v>11565</v>
      </c>
      <c r="F129" s="26">
        <v>12231</v>
      </c>
      <c r="G129" s="27"/>
      <c r="H129" s="7"/>
      <c r="I129" s="28">
        <f t="shared" si="14"/>
        <v>3312</v>
      </c>
      <c r="J129" s="27">
        <f t="shared" si="14"/>
        <v>1964</v>
      </c>
      <c r="K129" s="7"/>
      <c r="L129" s="171">
        <f t="shared" si="22"/>
        <v>-0.8677846502295673</v>
      </c>
      <c r="M129" s="27">
        <f t="shared" ca="1" si="15"/>
        <v>1.1831195177773411E-6</v>
      </c>
      <c r="N129" s="44"/>
      <c r="O129" s="44"/>
      <c r="P129" s="7"/>
      <c r="Q129" s="28">
        <f t="shared" ca="1" si="16"/>
        <v>3354.6127521769822</v>
      </c>
      <c r="R129" s="27">
        <f t="shared" ca="1" si="17"/>
        <v>1927.1537732639874</v>
      </c>
      <c r="S129" s="7"/>
      <c r="T129" s="28">
        <f t="shared" ca="1" si="18"/>
        <v>-0.86512520495092216</v>
      </c>
      <c r="U129" s="27">
        <f t="shared" ca="1" si="19"/>
        <v>0.50094708598904703</v>
      </c>
      <c r="V129" s="7"/>
      <c r="W129" s="28">
        <f t="shared" ca="1" si="20"/>
        <v>-0.86887236320539196</v>
      </c>
      <c r="X129" s="27">
        <f t="shared" ca="1" si="24"/>
        <v>112.40730945323065</v>
      </c>
      <c r="Y129" s="7"/>
      <c r="Z129" s="28">
        <f t="shared" si="23"/>
        <v>112.49100000000014</v>
      </c>
      <c r="AA129" s="27">
        <f t="shared" si="21"/>
        <v>1.9633383288609436</v>
      </c>
      <c r="AB129" s="7"/>
      <c r="AC129" s="28">
        <f t="shared" ca="1" si="13"/>
        <v>-8.369054676948906E-2</v>
      </c>
      <c r="AD129" s="27"/>
      <c r="AE129" s="7"/>
    </row>
    <row r="130" spans="1:31" s="26" customFormat="1" x14ac:dyDescent="0.25">
      <c r="A130" s="26">
        <v>45</v>
      </c>
      <c r="B130" s="26">
        <v>-627</v>
      </c>
      <c r="C130" s="26">
        <v>14961</v>
      </c>
      <c r="D130" s="26">
        <v>14019</v>
      </c>
      <c r="E130" s="26">
        <v>11471</v>
      </c>
      <c r="F130" s="26">
        <v>12393</v>
      </c>
      <c r="G130" s="27"/>
      <c r="H130" s="7"/>
      <c r="I130" s="28">
        <f t="shared" si="14"/>
        <v>3490</v>
      </c>
      <c r="J130" s="27">
        <f t="shared" si="14"/>
        <v>1626</v>
      </c>
      <c r="K130" s="7"/>
      <c r="L130" s="171">
        <f t="shared" si="22"/>
        <v>-0.91275191327608529</v>
      </c>
      <c r="M130" s="27">
        <f t="shared" ca="1" si="15"/>
        <v>1.8860632476376439E-6</v>
      </c>
      <c r="N130" s="44"/>
      <c r="O130" s="44"/>
      <c r="P130" s="7"/>
      <c r="Q130" s="28">
        <f t="shared" ca="1" si="16"/>
        <v>3532.6127521769822</v>
      </c>
      <c r="R130" s="27">
        <f t="shared" ca="1" si="17"/>
        <v>1589.1537732639874</v>
      </c>
      <c r="S130" s="7"/>
      <c r="T130" s="28">
        <f t="shared" ca="1" si="18"/>
        <v>-0.9110298436849551</v>
      </c>
      <c r="U130" s="27">
        <f t="shared" ca="1" si="19"/>
        <v>0.41308688644849695</v>
      </c>
      <c r="V130" s="7"/>
      <c r="W130" s="28">
        <f t="shared" ca="1" si="20"/>
        <v>-0.91412525345522433</v>
      </c>
      <c r="X130" s="27">
        <f t="shared" ca="1" si="24"/>
        <v>106.7596554200436</v>
      </c>
      <c r="Y130" s="7"/>
      <c r="Z130" s="28">
        <f t="shared" si="23"/>
        <v>106.84800000000014</v>
      </c>
      <c r="AA130" s="27">
        <f t="shared" si="21"/>
        <v>1.8648493991709036</v>
      </c>
      <c r="AB130" s="7"/>
      <c r="AC130" s="28">
        <f t="shared" ca="1" si="13"/>
        <v>-8.834457995654077E-2</v>
      </c>
      <c r="AD130" s="27"/>
      <c r="AE130" s="7"/>
    </row>
    <row r="131" spans="1:31" s="26" customFormat="1" x14ac:dyDescent="0.25">
      <c r="A131" s="26">
        <v>46</v>
      </c>
      <c r="B131" s="26">
        <v>-636</v>
      </c>
      <c r="C131" s="26">
        <v>15034</v>
      </c>
      <c r="D131" s="26">
        <v>13843</v>
      </c>
      <c r="E131" s="26">
        <v>11402</v>
      </c>
      <c r="F131" s="26">
        <v>12576</v>
      </c>
      <c r="G131" s="27"/>
      <c r="H131" s="7"/>
      <c r="I131" s="28">
        <f t="shared" si="14"/>
        <v>3632</v>
      </c>
      <c r="J131" s="27">
        <f t="shared" si="14"/>
        <v>1267</v>
      </c>
      <c r="K131" s="7"/>
      <c r="L131" s="171">
        <f t="shared" si="22"/>
        <v>-0.94932396714613421</v>
      </c>
      <c r="M131" s="27">
        <f t="shared" ca="1" si="15"/>
        <v>5.3182578915232574E-7</v>
      </c>
      <c r="N131" s="44"/>
      <c r="O131" s="44"/>
      <c r="P131" s="7"/>
      <c r="Q131" s="28">
        <f t="shared" ca="1" si="16"/>
        <v>3674.6127521769822</v>
      </c>
      <c r="R131" s="27">
        <f t="shared" ca="1" si="17"/>
        <v>1230.1537732639874</v>
      </c>
      <c r="S131" s="7"/>
      <c r="T131" s="28">
        <f t="shared" ca="1" si="18"/>
        <v>-0.94765039818064423</v>
      </c>
      <c r="U131" s="27">
        <f t="shared" ca="1" si="19"/>
        <v>0.31976791711400737</v>
      </c>
      <c r="V131" s="7"/>
      <c r="W131" s="28">
        <f t="shared" ca="1" si="20"/>
        <v>-0.95005323101412187</v>
      </c>
      <c r="X131" s="27">
        <f t="shared" ca="1" si="24"/>
        <v>101.04392307875855</v>
      </c>
      <c r="Y131" s="7"/>
      <c r="Z131" s="28">
        <f t="shared" si="23"/>
        <v>101.12400000000014</v>
      </c>
      <c r="AA131" s="27">
        <f t="shared" si="21"/>
        <v>1.7649467527867482</v>
      </c>
      <c r="AB131" s="7"/>
      <c r="AC131" s="28">
        <f t="shared" ca="1" si="13"/>
        <v>-8.0076921241584387E-2</v>
      </c>
      <c r="AD131" s="27"/>
      <c r="AE131" s="7"/>
    </row>
    <row r="132" spans="1:31" s="26" customFormat="1" x14ac:dyDescent="0.25">
      <c r="A132" s="26">
        <v>47</v>
      </c>
      <c r="B132" s="26">
        <v>-631</v>
      </c>
      <c r="C132" s="26">
        <v>15092</v>
      </c>
      <c r="D132" s="26">
        <v>13662</v>
      </c>
      <c r="E132" s="26">
        <v>11351</v>
      </c>
      <c r="F132" s="26">
        <v>12762</v>
      </c>
      <c r="G132" s="27"/>
      <c r="H132" s="7"/>
      <c r="I132" s="28">
        <f t="shared" si="14"/>
        <v>3741</v>
      </c>
      <c r="J132" s="27">
        <f t="shared" si="14"/>
        <v>900</v>
      </c>
      <c r="K132" s="7"/>
      <c r="L132" s="171">
        <f t="shared" si="22"/>
        <v>-0.97625278536833082</v>
      </c>
      <c r="M132" s="27">
        <f t="shared" ca="1" si="15"/>
        <v>1.445577191489809E-6</v>
      </c>
      <c r="N132" s="44"/>
      <c r="O132" s="44"/>
      <c r="P132" s="7"/>
      <c r="Q132" s="28">
        <f t="shared" ca="1" si="16"/>
        <v>3783.6127521769822</v>
      </c>
      <c r="R132" s="27">
        <f t="shared" ca="1" si="17"/>
        <v>863.15377326398732</v>
      </c>
      <c r="S132" s="7"/>
      <c r="T132" s="28">
        <f t="shared" ca="1" si="18"/>
        <v>-0.97576054212451824</v>
      </c>
      <c r="U132" s="27">
        <f t="shared" ca="1" si="19"/>
        <v>0.22436941642944561</v>
      </c>
      <c r="V132" s="7"/>
      <c r="W132" s="28">
        <f t="shared" ca="1" si="20"/>
        <v>-0.97745510695238802</v>
      </c>
      <c r="X132" s="27">
        <f t="shared" ca="1" si="24"/>
        <v>95.369747036376509</v>
      </c>
      <c r="Y132" s="7"/>
      <c r="Z132" s="28">
        <f t="shared" si="23"/>
        <v>95.445000000000135</v>
      </c>
      <c r="AA132" s="27">
        <f t="shared" si="21"/>
        <v>1.6658295045659903</v>
      </c>
      <c r="AB132" s="7"/>
      <c r="AC132" s="28">
        <f t="shared" ca="1" si="13"/>
        <v>-7.5252963623626101E-2</v>
      </c>
      <c r="AD132" s="27"/>
      <c r="AE132" s="7"/>
    </row>
    <row r="133" spans="1:31" s="26" customFormat="1" x14ac:dyDescent="0.25">
      <c r="A133" s="26">
        <v>48</v>
      </c>
      <c r="B133" s="26">
        <v>-627</v>
      </c>
      <c r="C133" s="26">
        <v>15133</v>
      </c>
      <c r="D133" s="26">
        <v>13484</v>
      </c>
      <c r="E133" s="26">
        <v>11324</v>
      </c>
      <c r="F133" s="26">
        <v>12955</v>
      </c>
      <c r="G133" s="27"/>
      <c r="H133" s="7"/>
      <c r="I133" s="28">
        <f t="shared" si="14"/>
        <v>3809</v>
      </c>
      <c r="J133" s="27">
        <f t="shared" si="14"/>
        <v>529</v>
      </c>
      <c r="K133" s="7"/>
      <c r="L133" s="171">
        <f t="shared" si="22"/>
        <v>-0.99351816642757751</v>
      </c>
      <c r="M133" s="27">
        <f t="shared" ca="1" si="15"/>
        <v>5.7343669806318359E-7</v>
      </c>
      <c r="N133" s="44"/>
      <c r="O133" s="44"/>
      <c r="P133" s="7"/>
      <c r="Q133" s="28">
        <f t="shared" ca="1" si="16"/>
        <v>3851.6127521769822</v>
      </c>
      <c r="R133" s="27">
        <f t="shared" ca="1" si="17"/>
        <v>492.15377326398732</v>
      </c>
      <c r="S133" s="7"/>
      <c r="T133" s="28">
        <f t="shared" ca="1" si="18"/>
        <v>-0.99329714568583427</v>
      </c>
      <c r="U133" s="27">
        <f t="shared" ca="1" si="19"/>
        <v>0.12793115006984779</v>
      </c>
      <c r="V133" s="7"/>
      <c r="W133" s="28">
        <f t="shared" ca="1" si="20"/>
        <v>-0.99427542245961897</v>
      </c>
      <c r="X133" s="27">
        <f t="shared" ca="1" si="24"/>
        <v>89.773607386060576</v>
      </c>
      <c r="Y133" s="7"/>
      <c r="Z133" s="28">
        <f t="shared" si="23"/>
        <v>89.802000000000135</v>
      </c>
      <c r="AA133" s="27">
        <f t="shared" si="21"/>
        <v>1.5673405748759501</v>
      </c>
      <c r="AB133" s="7"/>
      <c r="AC133" s="28">
        <f t="shared" ca="1" si="13"/>
        <v>-2.8392613939558942E-2</v>
      </c>
      <c r="AD133" s="27"/>
      <c r="AE133" s="7"/>
    </row>
    <row r="134" spans="1:31" s="26" customFormat="1" x14ac:dyDescent="0.25">
      <c r="A134" s="26">
        <v>49</v>
      </c>
      <c r="B134" s="26">
        <v>-607</v>
      </c>
      <c r="C134" s="26">
        <v>15141</v>
      </c>
      <c r="D134" s="26">
        <v>13293</v>
      </c>
      <c r="E134" s="26">
        <v>11303</v>
      </c>
      <c r="F134" s="26">
        <v>13132</v>
      </c>
      <c r="G134" s="27"/>
      <c r="H134" s="7"/>
      <c r="I134" s="28">
        <f t="shared" si="14"/>
        <v>3838</v>
      </c>
      <c r="J134" s="27">
        <f t="shared" si="14"/>
        <v>161</v>
      </c>
      <c r="K134" s="7"/>
      <c r="L134" s="171">
        <f t="shared" si="22"/>
        <v>-1.0010592707827606</v>
      </c>
      <c r="M134" s="27">
        <f t="shared" ca="1" si="15"/>
        <v>2.4877286965828732E-10</v>
      </c>
      <c r="N134" s="44"/>
      <c r="O134" s="44"/>
      <c r="P134" s="7"/>
      <c r="Q134" s="28">
        <f t="shared" ca="1" si="16"/>
        <v>3880.6127521769822</v>
      </c>
      <c r="R134" s="27">
        <f t="shared" ca="1" si="17"/>
        <v>124.15377326398735</v>
      </c>
      <c r="S134" s="7"/>
      <c r="T134" s="28">
        <f t="shared" ca="1" si="18"/>
        <v>-1.0007759913222778</v>
      </c>
      <c r="U134" s="27">
        <f t="shared" ca="1" si="19"/>
        <v>3.227270796652703E-2</v>
      </c>
      <c r="V134" s="7"/>
      <c r="W134" s="28">
        <f t="shared" ca="1" si="20"/>
        <v>-1.0010434982474647</v>
      </c>
      <c r="X134" s="27">
        <f t="shared" ca="1" si="24"/>
        <v>84.288296401463811</v>
      </c>
      <c r="Y134" s="7"/>
      <c r="Z134" s="28">
        <f t="shared" si="23"/>
        <v>84.339000000000141</v>
      </c>
      <c r="AA134" s="27">
        <f t="shared" si="21"/>
        <v>1.4719932378395</v>
      </c>
      <c r="AB134" s="7"/>
      <c r="AC134" s="28">
        <f t="shared" ca="1" si="13"/>
        <v>-5.0703598536330219E-2</v>
      </c>
      <c r="AD134" s="27"/>
      <c r="AE134" s="7"/>
    </row>
    <row r="135" spans="1:31" s="26" customFormat="1" x14ac:dyDescent="0.25">
      <c r="A135" s="26">
        <v>50</v>
      </c>
      <c r="B135" s="26">
        <v>-614</v>
      </c>
      <c r="C135" s="26">
        <v>15142</v>
      </c>
      <c r="D135" s="26">
        <v>13107</v>
      </c>
      <c r="E135" s="26">
        <v>11303</v>
      </c>
      <c r="F135" s="26">
        <v>13314</v>
      </c>
      <c r="G135" s="27"/>
      <c r="H135" s="7"/>
      <c r="I135" s="28">
        <f t="shared" si="14"/>
        <v>3839</v>
      </c>
      <c r="J135" s="27">
        <f t="shared" si="14"/>
        <v>-207</v>
      </c>
      <c r="K135" s="7"/>
      <c r="L135" s="171">
        <f t="shared" si="22"/>
        <v>-0.99943456175617662</v>
      </c>
      <c r="M135" s="27">
        <f t="shared" ca="1" si="15"/>
        <v>1.3360087029952493E-6</v>
      </c>
      <c r="N135" s="44"/>
      <c r="O135" s="44"/>
      <c r="P135" s="7"/>
      <c r="Q135" s="28">
        <f t="shared" ca="1" si="16"/>
        <v>3881.6127521769822</v>
      </c>
      <c r="R135" s="27">
        <f t="shared" ca="1" si="17"/>
        <v>-243.84622673601265</v>
      </c>
      <c r="S135" s="7"/>
      <c r="T135" s="28">
        <f t="shared" ca="1" si="18"/>
        <v>-1.0010338825511207</v>
      </c>
      <c r="U135" s="27">
        <f t="shared" ca="1" si="19"/>
        <v>-6.3385734136793728E-2</v>
      </c>
      <c r="V135" s="7"/>
      <c r="W135" s="28">
        <f t="shared" ca="1" si="20"/>
        <v>-1.0005904201830591</v>
      </c>
      <c r="X135" s="27">
        <f t="shared" ca="1" si="24"/>
        <v>78.81702498539687</v>
      </c>
      <c r="Y135" s="7"/>
      <c r="Z135" s="28">
        <f t="shared" si="23"/>
        <v>78.813000000000144</v>
      </c>
      <c r="AA135" s="27">
        <f t="shared" si="21"/>
        <v>1.3755463433742934</v>
      </c>
      <c r="AB135" s="7"/>
      <c r="AC135" s="28">
        <f t="shared" ca="1" si="13"/>
        <v>4.0249853967253557E-3</v>
      </c>
      <c r="AD135" s="27"/>
      <c r="AE135" s="7"/>
    </row>
    <row r="136" spans="1:31" s="26" customFormat="1" x14ac:dyDescent="0.25">
      <c r="A136" s="26">
        <v>51</v>
      </c>
      <c r="B136" s="26">
        <v>-613</v>
      </c>
      <c r="C136" s="26">
        <v>15115</v>
      </c>
      <c r="D136" s="26">
        <v>12918</v>
      </c>
      <c r="E136" s="26">
        <v>11315</v>
      </c>
      <c r="F136" s="26">
        <v>13492</v>
      </c>
      <c r="G136" s="27"/>
      <c r="H136" s="7"/>
      <c r="I136" s="28">
        <f t="shared" si="14"/>
        <v>3800</v>
      </c>
      <c r="J136" s="27">
        <f t="shared" si="14"/>
        <v>-574</v>
      </c>
      <c r="K136" s="7"/>
      <c r="L136" s="171">
        <f t="shared" si="22"/>
        <v>-0.98854460857456494</v>
      </c>
      <c r="M136" s="27">
        <f t="shared" ca="1" si="15"/>
        <v>1.635154173839756E-6</v>
      </c>
      <c r="N136" s="44"/>
      <c r="O136" s="44"/>
      <c r="P136" s="7"/>
      <c r="Q136" s="28">
        <f t="shared" ca="1" si="16"/>
        <v>3842.6127521769822</v>
      </c>
      <c r="R136" s="27">
        <f t="shared" ca="1" si="17"/>
        <v>-610.84622673601268</v>
      </c>
      <c r="S136" s="7"/>
      <c r="T136" s="28">
        <f t="shared" ca="1" si="18"/>
        <v>-0.99097612462624829</v>
      </c>
      <c r="U136" s="27">
        <f t="shared" ca="1" si="19"/>
        <v>-0.15878423482135548</v>
      </c>
      <c r="V136" s="7"/>
      <c r="W136" s="28">
        <f t="shared" ca="1" si="20"/>
        <v>-0.98982334004514028</v>
      </c>
      <c r="X136" s="27">
        <f t="shared" ca="1" si="24"/>
        <v>73.328216582152322</v>
      </c>
      <c r="Y136" s="7"/>
      <c r="Z136" s="28">
        <f t="shared" si="23"/>
        <v>73.296000000000149</v>
      </c>
      <c r="AA136" s="27">
        <f t="shared" si="21"/>
        <v>1.2792565285417663</v>
      </c>
      <c r="AB136" s="7"/>
      <c r="AC136" s="28">
        <f t="shared" ca="1" si="13"/>
        <v>3.2216582152173601E-2</v>
      </c>
      <c r="AD136" s="27"/>
      <c r="AE136" s="7"/>
    </row>
    <row r="137" spans="1:31" s="26" customFormat="1" x14ac:dyDescent="0.25">
      <c r="A137" s="26">
        <v>52</v>
      </c>
      <c r="B137" s="26">
        <v>-629</v>
      </c>
      <c r="C137" s="26">
        <v>15076</v>
      </c>
      <c r="D137" s="26">
        <v>12732</v>
      </c>
      <c r="E137" s="26">
        <v>11357</v>
      </c>
      <c r="F137" s="26">
        <v>13680</v>
      </c>
      <c r="G137" s="27"/>
      <c r="H137" s="7"/>
      <c r="I137" s="28">
        <f t="shared" si="14"/>
        <v>3719</v>
      </c>
      <c r="J137" s="27">
        <f t="shared" si="14"/>
        <v>-948</v>
      </c>
      <c r="K137" s="7"/>
      <c r="L137" s="171">
        <f t="shared" si="22"/>
        <v>-0.96785078043874517</v>
      </c>
      <c r="M137" s="27">
        <f t="shared" ca="1" si="15"/>
        <v>1.2976182165232136E-7</v>
      </c>
      <c r="N137" s="44"/>
      <c r="O137" s="44"/>
      <c r="P137" s="7"/>
      <c r="Q137" s="28">
        <f t="shared" ca="1" si="16"/>
        <v>3761.6127521769822</v>
      </c>
      <c r="R137" s="27">
        <f t="shared" ca="1" si="17"/>
        <v>-984.84622673601268</v>
      </c>
      <c r="S137" s="7"/>
      <c r="T137" s="28">
        <f t="shared" ca="1" si="18"/>
        <v>-0.9700869350899749</v>
      </c>
      <c r="U137" s="27">
        <f t="shared" ca="1" si="19"/>
        <v>-0.25600232543723039</v>
      </c>
      <c r="V137" s="7"/>
      <c r="W137" s="28">
        <f t="shared" ca="1" si="20"/>
        <v>-0.96821100512092606</v>
      </c>
      <c r="X137" s="27">
        <f t="shared" ca="1" si="24"/>
        <v>67.631267200606999</v>
      </c>
      <c r="Y137" s="7"/>
      <c r="Z137" s="28">
        <f t="shared" si="23"/>
        <v>67.635000000000147</v>
      </c>
      <c r="AA137" s="27">
        <f t="shared" si="21"/>
        <v>1.1804534395863675</v>
      </c>
      <c r="AB137" s="7"/>
      <c r="AC137" s="28">
        <f t="shared" ca="1" si="13"/>
        <v>-3.7327993931484116E-3</v>
      </c>
      <c r="AD137" s="27"/>
      <c r="AE137" s="7"/>
    </row>
    <row r="138" spans="1:31" s="26" customFormat="1" x14ac:dyDescent="0.25">
      <c r="A138" s="26">
        <v>53</v>
      </c>
      <c r="B138" s="26">
        <v>-637</v>
      </c>
      <c r="C138" s="26">
        <v>15025</v>
      </c>
      <c r="D138" s="26">
        <v>12551</v>
      </c>
      <c r="E138" s="26">
        <v>11420</v>
      </c>
      <c r="F138" s="26">
        <v>13866</v>
      </c>
      <c r="G138" s="27"/>
      <c r="H138" s="7"/>
      <c r="I138" s="28">
        <f t="shared" si="14"/>
        <v>3605</v>
      </c>
      <c r="J138" s="27">
        <f t="shared" si="14"/>
        <v>-1315</v>
      </c>
      <c r="K138" s="7"/>
      <c r="L138" s="171">
        <f t="shared" si="22"/>
        <v>-0.9372725458271346</v>
      </c>
      <c r="M138" s="27">
        <f t="shared" ca="1" si="15"/>
        <v>6.872455858925465E-7</v>
      </c>
      <c r="N138" s="44"/>
      <c r="O138" s="44"/>
      <c r="P138" s="7"/>
      <c r="Q138" s="28">
        <f t="shared" ca="1" si="16"/>
        <v>3647.6127521769822</v>
      </c>
      <c r="R138" s="27">
        <f t="shared" ca="1" si="17"/>
        <v>-1351.8462267360126</v>
      </c>
      <c r="S138" s="7"/>
      <c r="T138" s="28">
        <f t="shared" ca="1" si="18"/>
        <v>-0.94068733500188639</v>
      </c>
      <c r="U138" s="27">
        <f t="shared" ca="1" si="19"/>
        <v>-0.35140082612179208</v>
      </c>
      <c r="V138" s="7"/>
      <c r="W138" s="28">
        <f t="shared" ca="1" si="20"/>
        <v>-0.93810154859304828</v>
      </c>
      <c r="X138" s="27">
        <f t="shared" ca="1" si="24"/>
        <v>61.906467173029455</v>
      </c>
      <c r="Y138" s="7"/>
      <c r="Z138" s="28">
        <f t="shared" si="23"/>
        <v>61.90200000000015</v>
      </c>
      <c r="AA138" s="27">
        <f t="shared" si="21"/>
        <v>1.0803937135695325</v>
      </c>
      <c r="AB138" s="7"/>
      <c r="AC138" s="28">
        <f t="shared" ca="1" si="13"/>
        <v>4.4671730293046608E-3</v>
      </c>
      <c r="AD138" s="27"/>
      <c r="AE138" s="7"/>
    </row>
    <row r="139" spans="1:31" s="26" customFormat="1" x14ac:dyDescent="0.25">
      <c r="A139" s="26">
        <v>54</v>
      </c>
      <c r="B139" s="26">
        <v>-636</v>
      </c>
      <c r="C139" s="26">
        <v>14946</v>
      </c>
      <c r="D139" s="26">
        <v>12378</v>
      </c>
      <c r="E139" s="26">
        <v>11496</v>
      </c>
      <c r="F139" s="26">
        <v>14042</v>
      </c>
      <c r="G139" s="27"/>
      <c r="H139" s="7"/>
      <c r="I139" s="28">
        <f t="shared" si="14"/>
        <v>3450</v>
      </c>
      <c r="J139" s="27">
        <f t="shared" si="14"/>
        <v>-1664</v>
      </c>
      <c r="K139" s="7"/>
      <c r="L139" s="171">
        <f t="shared" si="22"/>
        <v>-0.8973871614765444</v>
      </c>
      <c r="M139" s="27">
        <f t="shared" ca="1" si="15"/>
        <v>4.3394079169471773E-9</v>
      </c>
      <c r="N139" s="44"/>
      <c r="O139" s="44"/>
      <c r="P139" s="7"/>
      <c r="Q139" s="28">
        <f t="shared" ca="1" si="16"/>
        <v>3492.6127521769822</v>
      </c>
      <c r="R139" s="27">
        <f t="shared" ca="1" si="17"/>
        <v>-1700.8462267360126</v>
      </c>
      <c r="S139" s="7"/>
      <c r="T139" s="28">
        <f t="shared" ca="1" si="18"/>
        <v>-0.9007141945312398</v>
      </c>
      <c r="U139" s="27">
        <f t="shared" ca="1" si="19"/>
        <v>-0.44212038126869141</v>
      </c>
      <c r="V139" s="7"/>
      <c r="W139" s="28">
        <f t="shared" ca="1" si="20"/>
        <v>-0.8974530356590209</v>
      </c>
      <c r="X139" s="27">
        <f t="shared" ca="1" si="24"/>
        <v>56.215117383712595</v>
      </c>
      <c r="Y139" s="7"/>
      <c r="Z139" s="28">
        <f t="shared" si="23"/>
        <v>56.178000000000154</v>
      </c>
      <c r="AA139" s="27">
        <f t="shared" si="21"/>
        <v>0.98049106718537715</v>
      </c>
      <c r="AB139" s="7"/>
      <c r="AC139" s="28">
        <f t="shared" ca="1" si="13"/>
        <v>3.7117383712441665E-2</v>
      </c>
      <c r="AD139" s="27"/>
      <c r="AE139" s="7"/>
    </row>
    <row r="140" spans="1:31" s="26" customFormat="1" x14ac:dyDescent="0.25">
      <c r="A140" s="26">
        <v>55</v>
      </c>
      <c r="B140" s="26">
        <v>-634</v>
      </c>
      <c r="C140" s="26">
        <v>14847</v>
      </c>
      <c r="D140" s="26">
        <v>12198</v>
      </c>
      <c r="E140" s="26">
        <v>11581</v>
      </c>
      <c r="F140" s="26">
        <v>14204</v>
      </c>
      <c r="G140" s="27"/>
      <c r="H140" s="7"/>
      <c r="I140" s="28">
        <f t="shared" si="14"/>
        <v>3266</v>
      </c>
      <c r="J140" s="27">
        <f t="shared" si="14"/>
        <v>-2006</v>
      </c>
      <c r="K140" s="7"/>
      <c r="L140" s="171">
        <f t="shared" si="22"/>
        <v>-0.84871909279548485</v>
      </c>
      <c r="M140" s="27">
        <f t="shared" ca="1" si="15"/>
        <v>3.842781589599879E-7</v>
      </c>
      <c r="N140" s="44"/>
      <c r="O140" s="44"/>
      <c r="P140" s="7"/>
      <c r="Q140" s="28">
        <f t="shared" ca="1" si="16"/>
        <v>3308.6127521769822</v>
      </c>
      <c r="R140" s="27">
        <f t="shared" ca="1" si="17"/>
        <v>-2042.8462267360126</v>
      </c>
      <c r="S140" s="7"/>
      <c r="T140" s="28">
        <f t="shared" ca="1" si="18"/>
        <v>-0.85326220842414968</v>
      </c>
      <c r="U140" s="27">
        <f t="shared" ca="1" si="19"/>
        <v>-0.53102034648427754</v>
      </c>
      <c r="V140" s="7"/>
      <c r="W140" s="28">
        <f t="shared" ca="1" si="20"/>
        <v>-0.84933899452879424</v>
      </c>
      <c r="X140" s="27">
        <f t="shared" ca="1" si="24"/>
        <v>50.427490790591889</v>
      </c>
      <c r="Y140" s="7"/>
      <c r="Z140" s="28">
        <f t="shared" si="23"/>
        <v>50.472000000000151</v>
      </c>
      <c r="AA140" s="27">
        <f t="shared" si="21"/>
        <v>0.88090258006658062</v>
      </c>
      <c r="AB140" s="7"/>
      <c r="AC140" s="28">
        <f t="shared" ca="1" si="13"/>
        <v>-4.4509209408261086E-2</v>
      </c>
      <c r="AD140" s="27"/>
      <c r="AE140" s="7"/>
    </row>
    <row r="141" spans="1:31" s="26" customFormat="1" x14ac:dyDescent="0.25">
      <c r="A141" s="26">
        <v>56</v>
      </c>
      <c r="B141" s="26">
        <v>-623</v>
      </c>
      <c r="C141" s="26">
        <v>14748</v>
      </c>
      <c r="D141" s="26">
        <v>12051</v>
      </c>
      <c r="E141" s="26">
        <v>11697</v>
      </c>
      <c r="F141" s="26">
        <v>14369</v>
      </c>
      <c r="G141" s="27"/>
      <c r="H141" s="7"/>
      <c r="I141" s="28">
        <f t="shared" si="14"/>
        <v>3051</v>
      </c>
      <c r="J141" s="27">
        <f t="shared" si="14"/>
        <v>-2318</v>
      </c>
      <c r="K141" s="7"/>
      <c r="L141" s="171">
        <f t="shared" si="22"/>
        <v>-0.79269873874977947</v>
      </c>
      <c r="M141" s="27">
        <f t="shared" ca="1" si="15"/>
        <v>3.4730486893048064E-7</v>
      </c>
      <c r="N141" s="44"/>
      <c r="O141" s="44"/>
      <c r="P141" s="7"/>
      <c r="Q141" s="28">
        <f t="shared" ca="1" si="16"/>
        <v>3093.6127521769822</v>
      </c>
      <c r="R141" s="27">
        <f t="shared" ca="1" si="17"/>
        <v>-2354.8462267360128</v>
      </c>
      <c r="S141" s="7"/>
      <c r="T141" s="28">
        <f t="shared" ca="1" si="18"/>
        <v>-0.79781559422293014</v>
      </c>
      <c r="U141" s="27">
        <f t="shared" ca="1" si="19"/>
        <v>-0.61212206913709299</v>
      </c>
      <c r="V141" s="7"/>
      <c r="W141" s="28">
        <f t="shared" ca="1" si="20"/>
        <v>-0.79328806452465317</v>
      </c>
      <c r="X141" s="27">
        <f t="shared" ca="1" si="24"/>
        <v>44.787045056760235</v>
      </c>
      <c r="Y141" s="7"/>
      <c r="Z141" s="28">
        <f t="shared" si="23"/>
        <v>44.865000000000151</v>
      </c>
      <c r="AA141" s="27">
        <f t="shared" si="21"/>
        <v>0.78304196890725863</v>
      </c>
      <c r="AB141" s="7"/>
      <c r="AC141" s="28">
        <f t="shared" ca="1" si="13"/>
        <v>-7.7954943239916474E-2</v>
      </c>
      <c r="AD141" s="27"/>
      <c r="AE141" s="7"/>
    </row>
    <row r="142" spans="1:31" s="26" customFormat="1" x14ac:dyDescent="0.25">
      <c r="A142" s="26">
        <v>57</v>
      </c>
      <c r="B142" s="26">
        <v>-621</v>
      </c>
      <c r="C142" s="26">
        <v>14612</v>
      </c>
      <c r="D142" s="26">
        <v>11902</v>
      </c>
      <c r="E142" s="26">
        <v>11811</v>
      </c>
      <c r="F142" s="26">
        <v>14504</v>
      </c>
      <c r="G142" s="27"/>
      <c r="H142" s="7"/>
      <c r="I142" s="28">
        <f t="shared" si="14"/>
        <v>2801</v>
      </c>
      <c r="J142" s="27">
        <f t="shared" si="14"/>
        <v>-2602</v>
      </c>
      <c r="K142" s="7"/>
      <c r="L142" s="171">
        <f t="shared" si="22"/>
        <v>-0.72930812801469214</v>
      </c>
      <c r="M142" s="27">
        <f t="shared" ca="1" si="15"/>
        <v>1.0885578919840501E-6</v>
      </c>
      <c r="N142" s="44"/>
      <c r="O142" s="44"/>
      <c r="P142" s="7"/>
      <c r="Q142" s="28">
        <f t="shared" ca="1" si="16"/>
        <v>2843.6127521769822</v>
      </c>
      <c r="R142" s="27">
        <f t="shared" ca="1" si="17"/>
        <v>-2638.8462267360128</v>
      </c>
      <c r="S142" s="7"/>
      <c r="T142" s="28">
        <f t="shared" ca="1" si="18"/>
        <v>-0.73334278701220978</v>
      </c>
      <c r="U142" s="27">
        <f t="shared" ca="1" si="19"/>
        <v>-0.68594543206465575</v>
      </c>
      <c r="V142" s="7"/>
      <c r="W142" s="28">
        <f t="shared" ca="1" si="20"/>
        <v>-0.72826478823687091</v>
      </c>
      <c r="X142" s="27">
        <f t="shared" ca="1" si="24"/>
        <v>39.155802370286722</v>
      </c>
      <c r="Y142" s="7"/>
      <c r="Z142" s="28">
        <f t="shared" si="23"/>
        <v>39.276000000000153</v>
      </c>
      <c r="AA142" s="27">
        <f t="shared" si="21"/>
        <v>0.68549551701329547</v>
      </c>
      <c r="AB142" s="7"/>
      <c r="AC142" s="28">
        <f t="shared" ca="1" si="13"/>
        <v>-0.12019762971343084</v>
      </c>
      <c r="AD142" s="27"/>
      <c r="AE142" s="7"/>
    </row>
    <row r="143" spans="1:31" s="26" customFormat="1" x14ac:dyDescent="0.25">
      <c r="A143" s="26">
        <v>58</v>
      </c>
      <c r="B143" s="26">
        <v>-602</v>
      </c>
      <c r="C143" s="26">
        <v>14496</v>
      </c>
      <c r="D143" s="26">
        <v>11780</v>
      </c>
      <c r="E143" s="26">
        <v>11950</v>
      </c>
      <c r="F143" s="26">
        <v>14641</v>
      </c>
      <c r="G143" s="27"/>
      <c r="H143" s="7"/>
      <c r="I143" s="28">
        <f t="shared" si="14"/>
        <v>2546</v>
      </c>
      <c r="J143" s="27">
        <f t="shared" si="14"/>
        <v>-2861</v>
      </c>
      <c r="K143" s="7"/>
      <c r="L143" s="171">
        <f t="shared" si="22"/>
        <v>-0.66123112549539731</v>
      </c>
      <c r="M143" s="27">
        <f t="shared" ca="1" si="15"/>
        <v>5.9166052133727574E-7</v>
      </c>
      <c r="N143" s="44"/>
      <c r="O143" s="44"/>
      <c r="P143" s="7"/>
      <c r="Q143" s="28">
        <f t="shared" ca="1" si="16"/>
        <v>2588.6127521769822</v>
      </c>
      <c r="R143" s="27">
        <f t="shared" ca="1" si="17"/>
        <v>-2897.8462267360128</v>
      </c>
      <c r="S143" s="7"/>
      <c r="T143" s="28">
        <f t="shared" ca="1" si="18"/>
        <v>-0.66758052365727505</v>
      </c>
      <c r="U143" s="27">
        <f t="shared" ca="1" si="19"/>
        <v>-0.753270259523243</v>
      </c>
      <c r="V143" s="7"/>
      <c r="W143" s="28">
        <f t="shared" ca="1" si="20"/>
        <v>-0.66200032021803734</v>
      </c>
      <c r="X143" s="27">
        <f t="shared" ca="1" si="24"/>
        <v>33.751913088737979</v>
      </c>
      <c r="Y143" s="7"/>
      <c r="Z143" s="28">
        <f t="shared" si="23"/>
        <v>33.858000000000153</v>
      </c>
      <c r="AA143" s="27">
        <f t="shared" si="21"/>
        <v>0.59093357814024272</v>
      </c>
      <c r="AB143" s="7"/>
      <c r="AC143" s="28">
        <f t="shared" ca="1" si="13"/>
        <v>-0.10608691126217451</v>
      </c>
      <c r="AD143" s="27"/>
      <c r="AE143" s="7"/>
    </row>
    <row r="144" spans="1:31" s="26" customFormat="1" x14ac:dyDescent="0.25">
      <c r="A144" s="26">
        <v>59</v>
      </c>
      <c r="B144" s="26">
        <v>-622</v>
      </c>
      <c r="C144" s="26">
        <v>14333</v>
      </c>
      <c r="D144" s="26">
        <v>11655</v>
      </c>
      <c r="E144" s="26">
        <v>12090</v>
      </c>
      <c r="F144" s="26">
        <v>14752</v>
      </c>
      <c r="G144" s="27"/>
      <c r="H144" s="7"/>
      <c r="I144" s="28">
        <f t="shared" si="14"/>
        <v>2243</v>
      </c>
      <c r="J144" s="27">
        <f t="shared" si="14"/>
        <v>-3097</v>
      </c>
      <c r="K144" s="7"/>
      <c r="L144" s="171">
        <f t="shared" si="22"/>
        <v>-0.58469370063645554</v>
      </c>
      <c r="M144" s="27">
        <f t="shared" ca="1" si="15"/>
        <v>1.6706423336985617E-6</v>
      </c>
      <c r="N144" s="44"/>
      <c r="O144" s="44"/>
      <c r="P144" s="7"/>
      <c r="Q144" s="28">
        <f t="shared" ca="1" si="16"/>
        <v>2285.6127521769822</v>
      </c>
      <c r="R144" s="27">
        <f t="shared" ca="1" si="17"/>
        <v>-3133.8462267360128</v>
      </c>
      <c r="S144" s="7"/>
      <c r="T144" s="28">
        <f t="shared" ca="1" si="18"/>
        <v>-0.58943948131788204</v>
      </c>
      <c r="U144" s="27">
        <f t="shared" ca="1" si="19"/>
        <v>-0.81461643435037256</v>
      </c>
      <c r="V144" s="7"/>
      <c r="W144" s="28">
        <f t="shared" ca="1" si="20"/>
        <v>-0.58340116733564717</v>
      </c>
      <c r="X144" s="27">
        <f t="shared" ca="1" si="24"/>
        <v>28.05075090643993</v>
      </c>
      <c r="Y144" s="7"/>
      <c r="Z144" s="28">
        <f t="shared" si="23"/>
        <v>28.260000000000154</v>
      </c>
      <c r="AA144" s="27">
        <f t="shared" si="21"/>
        <v>0.4932300466136002</v>
      </c>
      <c r="AB144" s="7"/>
      <c r="AC144" s="28">
        <f t="shared" ca="1" si="13"/>
        <v>-0.20924909356022425</v>
      </c>
      <c r="AD144" s="27"/>
      <c r="AE144" s="7"/>
    </row>
    <row r="145" spans="1:31" s="26" customFormat="1" x14ac:dyDescent="0.25">
      <c r="A145" s="26">
        <v>60</v>
      </c>
      <c r="B145" s="26">
        <v>-631</v>
      </c>
      <c r="C145" s="26">
        <v>14176</v>
      </c>
      <c r="D145" s="26">
        <v>11558</v>
      </c>
      <c r="E145" s="26">
        <v>12255</v>
      </c>
      <c r="F145" s="26">
        <v>14857</v>
      </c>
      <c r="G145" s="27"/>
      <c r="H145" s="7"/>
      <c r="I145" s="28">
        <f t="shared" si="14"/>
        <v>1921</v>
      </c>
      <c r="J145" s="27">
        <f t="shared" si="14"/>
        <v>-3299</v>
      </c>
      <c r="K145" s="7"/>
      <c r="L145" s="171">
        <f t="shared" si="22"/>
        <v>-0.50135382571185072</v>
      </c>
      <c r="M145" s="27">
        <f t="shared" ca="1" si="15"/>
        <v>1.9215279991233142E-6</v>
      </c>
      <c r="N145" s="44"/>
      <c r="O145" s="44"/>
      <c r="P145" s="7"/>
      <c r="Q145" s="28">
        <f t="shared" ca="1" si="16"/>
        <v>1963.6127521769824</v>
      </c>
      <c r="R145" s="27">
        <f t="shared" ca="1" si="17"/>
        <v>-3335.8462267360128</v>
      </c>
      <c r="S145" s="7"/>
      <c r="T145" s="28">
        <f t="shared" ca="1" si="18"/>
        <v>-0.50639850563047428</v>
      </c>
      <c r="U145" s="27">
        <f t="shared" ca="1" si="19"/>
        <v>-0.86712460093969534</v>
      </c>
      <c r="V145" s="7"/>
      <c r="W145" s="28">
        <f t="shared" ca="1" si="20"/>
        <v>-0.49996763380626069</v>
      </c>
      <c r="X145" s="27">
        <f t="shared" ca="1" si="24"/>
        <v>22.408708774960701</v>
      </c>
      <c r="Y145" s="7"/>
      <c r="Z145" s="28">
        <f t="shared" si="23"/>
        <v>22.581000000000156</v>
      </c>
      <c r="AA145" s="27">
        <f t="shared" si="21"/>
        <v>0.39411279839284225</v>
      </c>
      <c r="AB145" s="7"/>
      <c r="AC145" s="28">
        <f t="shared" ca="1" si="13"/>
        <v>-0.17229122503945504</v>
      </c>
      <c r="AD145" s="27"/>
      <c r="AE145" s="7"/>
    </row>
    <row r="146" spans="1:31" s="26" customFormat="1" x14ac:dyDescent="0.25">
      <c r="A146" s="26">
        <v>61</v>
      </c>
      <c r="B146" s="26">
        <v>-626</v>
      </c>
      <c r="C146" s="26">
        <v>14005</v>
      </c>
      <c r="D146" s="26">
        <v>11462</v>
      </c>
      <c r="E146" s="26">
        <v>12418</v>
      </c>
      <c r="F146" s="26">
        <v>14939</v>
      </c>
      <c r="G146" s="27"/>
      <c r="H146" s="7"/>
      <c r="I146" s="28">
        <f t="shared" si="14"/>
        <v>1587</v>
      </c>
      <c r="J146" s="27">
        <f t="shared" si="14"/>
        <v>-3477</v>
      </c>
      <c r="K146" s="7"/>
      <c r="L146" s="171">
        <f t="shared" si="22"/>
        <v>-0.41380910339259663</v>
      </c>
      <c r="M146" s="27">
        <f t="shared" ca="1" si="15"/>
        <v>1.0459746336836328E-7</v>
      </c>
      <c r="N146" s="44"/>
      <c r="O146" s="44"/>
      <c r="P146" s="7"/>
      <c r="Q146" s="28">
        <f t="shared" ca="1" si="16"/>
        <v>1629.6127521769824</v>
      </c>
      <c r="R146" s="27">
        <f t="shared" ca="1" si="17"/>
        <v>-3513.8462267360128</v>
      </c>
      <c r="S146" s="7"/>
      <c r="T146" s="28">
        <f t="shared" ca="1" si="18"/>
        <v>-0.4202628351969519</v>
      </c>
      <c r="U146" s="27">
        <f t="shared" ca="1" si="19"/>
        <v>-0.91339417347880159</v>
      </c>
      <c r="V146" s="7"/>
      <c r="W146" s="28">
        <f t="shared" ca="1" si="20"/>
        <v>-0.41348568808162889</v>
      </c>
      <c r="X146" s="27">
        <f t="shared" ca="1" si="24"/>
        <v>16.797627354927954</v>
      </c>
      <c r="Y146" s="7"/>
      <c r="Z146" s="28">
        <f t="shared" si="23"/>
        <v>16.947000000000155</v>
      </c>
      <c r="AA146" s="27">
        <f t="shared" si="21"/>
        <v>0.29578094833548174</v>
      </c>
      <c r="AB146" s="7"/>
      <c r="AC146" s="28">
        <f t="shared" ca="1" si="13"/>
        <v>-0.14937264507220149</v>
      </c>
      <c r="AD146" s="27"/>
      <c r="AE146" s="7"/>
    </row>
    <row r="147" spans="1:31" s="26" customFormat="1" x14ac:dyDescent="0.25">
      <c r="A147" s="26">
        <v>62</v>
      </c>
      <c r="B147" s="26">
        <v>-636</v>
      </c>
      <c r="C147" s="26">
        <v>13827</v>
      </c>
      <c r="D147" s="26">
        <v>11395</v>
      </c>
      <c r="E147" s="26">
        <v>12602</v>
      </c>
      <c r="F147" s="26">
        <v>15017</v>
      </c>
      <c r="G147" s="27"/>
      <c r="H147" s="7"/>
      <c r="I147" s="28">
        <f t="shared" si="14"/>
        <v>1225</v>
      </c>
      <c r="J147" s="27">
        <f t="shared" si="14"/>
        <v>-3622</v>
      </c>
      <c r="K147" s="7"/>
      <c r="L147" s="171">
        <f t="shared" si="22"/>
        <v>-0.32077665882495437</v>
      </c>
      <c r="M147" s="27">
        <f t="shared" ca="1" si="15"/>
        <v>8.6548466493019059E-7</v>
      </c>
      <c r="N147" s="44"/>
      <c r="O147" s="44"/>
      <c r="P147" s="7"/>
      <c r="Q147" s="28">
        <f t="shared" ca="1" si="16"/>
        <v>1267.6127521769824</v>
      </c>
      <c r="R147" s="27">
        <f t="shared" ca="1" si="17"/>
        <v>-3658.8462267360128</v>
      </c>
      <c r="S147" s="7"/>
      <c r="T147" s="28">
        <f t="shared" ca="1" si="18"/>
        <v>-0.32690621035582884</v>
      </c>
      <c r="U147" s="27">
        <f t="shared" ca="1" si="19"/>
        <v>-0.95108567919886011</v>
      </c>
      <c r="V147" s="7"/>
      <c r="W147" s="28">
        <f t="shared" ca="1" si="20"/>
        <v>-0.31984634454207456</v>
      </c>
      <c r="X147" s="27">
        <f t="shared" ca="1" si="24"/>
        <v>11.029361663997804</v>
      </c>
      <c r="Y147" s="7"/>
      <c r="Z147" s="28">
        <f t="shared" si="23"/>
        <v>11.223000000000155</v>
      </c>
      <c r="AA147" s="27">
        <f t="shared" si="21"/>
        <v>0.19587830195132633</v>
      </c>
      <c r="AB147" s="7"/>
      <c r="AC147" s="28">
        <f t="shared" ca="1" si="13"/>
        <v>-0.19363833600235125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13643</v>
      </c>
      <c r="D148" s="26">
        <v>11346</v>
      </c>
      <c r="E148" s="26">
        <v>12790</v>
      </c>
      <c r="F148" s="26">
        <v>15071</v>
      </c>
      <c r="G148" s="27"/>
      <c r="H148" s="7"/>
      <c r="I148" s="28">
        <f t="shared" si="14"/>
        <v>853</v>
      </c>
      <c r="J148" s="27">
        <f t="shared" si="14"/>
        <v>-3725</v>
      </c>
      <c r="K148" s="7"/>
      <c r="L148" s="171">
        <f t="shared" si="22"/>
        <v>-0.2243924836747497</v>
      </c>
      <c r="M148" s="27">
        <f t="shared" ca="1" si="15"/>
        <v>4.6692915163535614E-7</v>
      </c>
      <c r="N148" s="44"/>
      <c r="O148" s="44"/>
      <c r="P148" s="7"/>
      <c r="Q148" s="28">
        <f t="shared" ca="1" si="16"/>
        <v>895.61275217698244</v>
      </c>
      <c r="R148" s="27">
        <f t="shared" ca="1" si="17"/>
        <v>-3761.8462267360128</v>
      </c>
      <c r="S148" s="7"/>
      <c r="T148" s="28">
        <f t="shared" ca="1" si="18"/>
        <v>-0.23097067322627698</v>
      </c>
      <c r="U148" s="27">
        <f t="shared" ca="1" si="19"/>
        <v>-0.97785964533103953</v>
      </c>
      <c r="V148" s="7"/>
      <c r="W148" s="28">
        <f t="shared" ca="1" si="20"/>
        <v>-0.2237091615313683</v>
      </c>
      <c r="X148" s="27">
        <f t="shared" ca="1" si="24"/>
        <v>5.3278214467676435</v>
      </c>
      <c r="Y148" s="7"/>
      <c r="Z148" s="28">
        <f t="shared" si="23"/>
        <v>5.4900000000001556</v>
      </c>
      <c r="AA148" s="27">
        <f t="shared" si="21"/>
        <v>9.5818575934491418E-2</v>
      </c>
      <c r="AB148" s="7"/>
      <c r="AC148" s="28">
        <f t="shared" ref="AC148:AC149" ca="1" si="25">X148-Z148</f>
        <v>-0.16217855323251218</v>
      </c>
      <c r="AD148" s="27"/>
      <c r="AE148" s="7"/>
    </row>
    <row r="149" spans="1:31" s="26" customFormat="1" x14ac:dyDescent="0.25">
      <c r="A149" s="26">
        <v>64</v>
      </c>
      <c r="B149" s="26">
        <v>-628</v>
      </c>
      <c r="C149" s="26">
        <v>13460</v>
      </c>
      <c r="D149" s="26">
        <v>11313</v>
      </c>
      <c r="E149" s="26">
        <v>12983</v>
      </c>
      <c r="F149" s="26">
        <v>15110</v>
      </c>
      <c r="G149" s="27"/>
      <c r="H149" s="7"/>
      <c r="I149" s="28">
        <f t="shared" ref="I149:J149" si="26">C149-E149</f>
        <v>477</v>
      </c>
      <c r="J149" s="27">
        <f t="shared" si="26"/>
        <v>-3797</v>
      </c>
      <c r="K149" s="7"/>
      <c r="L149" s="171">
        <f t="shared" si="22"/>
        <v>-0.12716883972486159</v>
      </c>
      <c r="M149" s="27">
        <f t="shared" ref="M149" ca="1" si="27">(W149-L149)^2</f>
        <v>3.2326340350739381E-7</v>
      </c>
      <c r="N149" s="44"/>
      <c r="O149" s="44"/>
      <c r="P149" s="7"/>
      <c r="Q149" s="28">
        <f t="shared" ref="Q149" ca="1" si="28">I149-$J$4</f>
        <v>519.61275217698244</v>
      </c>
      <c r="R149" s="27">
        <f t="shared" ref="R149" ca="1" si="29">J149-$J$3</f>
        <v>-3833.8462267360128</v>
      </c>
      <c r="S149" s="7"/>
      <c r="T149" s="28">
        <f t="shared" ref="T149" ca="1" si="30">Q149/$J$7</f>
        <v>-0.13400357118135359</v>
      </c>
      <c r="U149" s="27">
        <f t="shared" ref="U149" ca="1" si="31">R149/$J$6</f>
        <v>-0.99657542748168926</v>
      </c>
      <c r="V149" s="7"/>
      <c r="W149" s="28">
        <f t="shared" ref="W149" ca="1" si="32">(T149-U149*SIN(-$J$11*PI()/180))/(COS(-$J$11*PI()/180))</f>
        <v>-0.12660027714826391</v>
      </c>
      <c r="X149" s="27">
        <f ca="1">IF(MOD(ATAN2(U149,W149)*180/PI()-$J$9+360,360)&gt;5,MOD(ATAN2(U149,W149)*180/PI()-$J$9+360,360)-360,MOD(ATAN2(U149,W149)*180/PI()-$J$9+360,360))</f>
        <v>-0.31841795464026745</v>
      </c>
      <c r="Y149" s="7"/>
      <c r="Z149" s="28">
        <f t="shared" si="23"/>
        <v>-0.1619999999998436</v>
      </c>
      <c r="AA149" s="27">
        <f t="shared" ref="AA149" si="33">Z149*PI()/180</f>
        <v>-2.8274333882280845E-3</v>
      </c>
      <c r="AB149" s="7"/>
      <c r="AC149" s="28">
        <f t="shared" ca="1" si="25"/>
        <v>-0.15641795464042385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39949</v>
      </c>
    </row>
    <row r="155" spans="1:31" x14ac:dyDescent="0.25">
      <c r="A155" t="s">
        <v>81</v>
      </c>
      <c r="B155">
        <v>39949</v>
      </c>
    </row>
    <row r="156" spans="1:31" x14ac:dyDescent="0.25">
      <c r="A156" s="31" t="s">
        <v>92</v>
      </c>
      <c r="B156" s="31">
        <v>-39967</v>
      </c>
    </row>
    <row r="157" spans="1:31" x14ac:dyDescent="0.25">
      <c r="A157" t="s">
        <v>87</v>
      </c>
      <c r="B157">
        <v>-39967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-3.6101851013048969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196</v>
      </c>
      <c r="R3" s="143">
        <f ca="1">MAX(AC21:AC149)</f>
        <v>0.2649392344328021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6.6150872703783747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197</v>
      </c>
      <c r="R4" s="147">
        <f ca="1">MIN(AC21:AC149)</f>
        <v>-0.23894606525415441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17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4088.2931723146698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-4108.2840975847985</v>
      </c>
      <c r="L7" s="151" t="s">
        <v>15</v>
      </c>
      <c r="M7" s="152">
        <f ca="1">SUM(M20:M84)</f>
        <v>7.9582412607946285E-3</v>
      </c>
      <c r="N7" s="151" t="s">
        <v>15</v>
      </c>
      <c r="O7" s="89">
        <f ca="1">SUM(M85:M149)</f>
        <v>7.8491165741096745E-3</v>
      </c>
      <c r="Q7" s="143" t="s">
        <v>196</v>
      </c>
      <c r="R7" s="143">
        <f ca="1">MAX(AD21:AD83)</f>
        <v>0.18607597545297949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-0.12756140867389831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-172.03422434055369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-171.25382776563939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-0.78039657491428704</v>
      </c>
      <c r="L11" s="157" t="s">
        <v>210</v>
      </c>
      <c r="M11" s="158">
        <f>(M6+O6)/2</f>
        <v>0</v>
      </c>
      <c r="N11" s="159"/>
      <c r="O11" s="159"/>
      <c r="Q11" s="143" t="s">
        <v>196</v>
      </c>
      <c r="R11" s="143">
        <f ca="1">MAX(W20:W149)</f>
        <v>1.00332884985071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</v>
      </c>
      <c r="N12" s="162"/>
      <c r="O12" s="162"/>
      <c r="Q12" s="147" t="s">
        <v>197</v>
      </c>
      <c r="R12" s="147">
        <f ca="1">MIN(W20:W149)</f>
        <v>-1.0044673954518266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-173</v>
      </c>
      <c r="N13" s="165"/>
      <c r="O13" s="165"/>
    </row>
    <row r="14" spans="1:24" x14ac:dyDescent="0.25">
      <c r="I14" s="9" t="s">
        <v>186</v>
      </c>
      <c r="L14" s="9"/>
      <c r="M14" s="9"/>
      <c r="N14" s="9"/>
      <c r="O14" s="9"/>
    </row>
    <row r="15" spans="1:24" x14ac:dyDescent="0.25">
      <c r="I15" s="9" t="s">
        <v>187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188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13578</v>
      </c>
      <c r="D20" s="26">
        <v>11221</v>
      </c>
      <c r="E20" s="26">
        <v>12960</v>
      </c>
      <c r="F20" s="26">
        <v>15310</v>
      </c>
      <c r="G20" s="27"/>
      <c r="H20" s="7"/>
      <c r="I20" s="28">
        <f>C20-E20</f>
        <v>618</v>
      </c>
      <c r="J20" s="27">
        <f>D20-F20</f>
        <v>-4089</v>
      </c>
      <c r="K20" s="7"/>
      <c r="L20" s="171">
        <f>$M$3*SIN(2*PI()/$M$4*($Z20+$M$5))+$M$6</f>
        <v>-0.12186934340514755</v>
      </c>
      <c r="M20" s="27">
        <f ca="1">(W20-L20)^2</f>
        <v>1.7823282995058732E-4</v>
      </c>
      <c r="N20" s="44"/>
      <c r="O20" s="44"/>
      <c r="P20" s="7"/>
      <c r="Q20" s="28">
        <f ca="1">I20-$J$4</f>
        <v>611.38491272962165</v>
      </c>
      <c r="R20" s="27">
        <f ca="1">J20-$J$3</f>
        <v>-4085.389814898695</v>
      </c>
      <c r="S20" s="7"/>
      <c r="T20" s="28">
        <f ca="1">Q20/$J$7</f>
        <v>-0.14881758374233323</v>
      </c>
      <c r="U20" s="27">
        <f ca="1">R20/$J$6</f>
        <v>-0.99928983629754442</v>
      </c>
      <c r="V20" s="7"/>
      <c r="W20" s="28">
        <f ca="1">(T20-U20*SIN(-$J$11*PI()/180))/(COS(-$J$11*PI()/180))</f>
        <v>-0.13521973028907669</v>
      </c>
      <c r="X20" s="27">
        <f ca="1">IF(MOD(ATAN2(U20,W20)*180/PI()-$J$9+360,360)&gt;5,MOD(ATAN2(U20,W20)*180/PI()-$J$9+360,360)-360,MOD(ATAN2(U20,W20)*180/PI()-$J$9+360,360))</f>
        <v>-0.25955698683515038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-0.25955698683515038</v>
      </c>
      <c r="AD20" s="27">
        <f ca="1">INDIRECT("AC"&amp;AE20)-AC20</f>
        <v>8.6554149822237747E-2</v>
      </c>
      <c r="AE20" s="7">
        <v>149</v>
      </c>
    </row>
    <row r="21" spans="1:31" s="26" customFormat="1" x14ac:dyDescent="0.25">
      <c r="A21" s="26">
        <v>1</v>
      </c>
      <c r="B21" s="26">
        <v>597</v>
      </c>
      <c r="C21" s="26">
        <v>13758</v>
      </c>
      <c r="D21" s="26">
        <v>11247</v>
      </c>
      <c r="E21" s="26">
        <v>12755</v>
      </c>
      <c r="F21" s="26">
        <v>15261</v>
      </c>
      <c r="G21" s="27"/>
      <c r="H21" s="7"/>
      <c r="I21" s="28">
        <f t="shared" ref="I21:J84" si="1">C21-E21</f>
        <v>1003</v>
      </c>
      <c r="J21" s="27">
        <f t="shared" si="1"/>
        <v>-4014</v>
      </c>
      <c r="K21" s="7"/>
      <c r="L21" s="171">
        <f t="shared" ref="L21:L84" si="2">$M$3*SIN(2*PI()/$M$4*($Z21+$M$5))+$M$6</f>
        <v>-0.21427505737319277</v>
      </c>
      <c r="M21" s="27">
        <f t="shared" ref="M21:M84" ca="1" si="3">(W21-L21)^2</f>
        <v>2.2249723341900344E-4</v>
      </c>
      <c r="N21" s="44"/>
      <c r="O21" s="44"/>
      <c r="P21" s="7"/>
      <c r="Q21" s="28">
        <f t="shared" ref="Q21:Q84" ca="1" si="4">I21-$J$4</f>
        <v>996.38491272962165</v>
      </c>
      <c r="R21" s="27">
        <f t="shared" ref="R21:R84" ca="1" si="5">J21-$J$3</f>
        <v>-4010.389814898695</v>
      </c>
      <c r="S21" s="7"/>
      <c r="T21" s="28">
        <f t="shared" ref="T21:T84" ca="1" si="6">Q21/$J$7</f>
        <v>-0.2425306743794525</v>
      </c>
      <c r="U21" s="27">
        <f t="shared" ref="U21:U84" ca="1" si="7">R21/$J$6</f>
        <v>-0.98094477227232013</v>
      </c>
      <c r="V21" s="7"/>
      <c r="W21" s="28">
        <f t="shared" ref="W21:W84" ca="1" si="8">(T21-U21*SIN(-$J$11*PI()/180))/(COS(-$J$11*PI()/180))</f>
        <v>-0.2291913985270751</v>
      </c>
      <c r="X21" s="27">
        <f ca="1">MOD(ATAN2(U21,W21)*180/PI()-$J$9+360,360)</f>
        <v>5.1851007284457182</v>
      </c>
      <c r="Y21" s="7"/>
      <c r="Z21" s="28">
        <f>360/40000*B21+Z20</f>
        <v>5.3729999999999993</v>
      </c>
      <c r="AA21" s="27">
        <f t="shared" ref="AA21:AA84" si="9">Z21*PI()/180</f>
        <v>9.3776540709655298E-2</v>
      </c>
      <c r="AB21" s="7"/>
      <c r="AC21" s="28">
        <f t="shared" ca="1" si="0"/>
        <v>-0.1878992715542811</v>
      </c>
      <c r="AD21" s="27">
        <f t="shared" ref="AD21:AD83" ca="1" si="10">INDIRECT("AC"&amp;AE21)-AC21</f>
        <v>-2.5918272178572899E-2</v>
      </c>
      <c r="AE21" s="7">
        <v>148</v>
      </c>
    </row>
    <row r="22" spans="1:31" s="26" customFormat="1" x14ac:dyDescent="0.25">
      <c r="A22" s="26">
        <v>2</v>
      </c>
      <c r="B22" s="26">
        <v>641</v>
      </c>
      <c r="C22" s="26">
        <v>13962</v>
      </c>
      <c r="D22" s="26">
        <v>11310</v>
      </c>
      <c r="E22" s="26">
        <v>12561</v>
      </c>
      <c r="F22" s="26">
        <v>15208</v>
      </c>
      <c r="G22" s="27"/>
      <c r="H22" s="7"/>
      <c r="I22" s="28">
        <f t="shared" si="1"/>
        <v>1401</v>
      </c>
      <c r="J22" s="27">
        <f t="shared" si="1"/>
        <v>-3898</v>
      </c>
      <c r="K22" s="7"/>
      <c r="L22" s="171">
        <f t="shared" si="2"/>
        <v>-0.31137311052067601</v>
      </c>
      <c r="M22" s="27">
        <f t="shared" ca="1" si="3"/>
        <v>2.2774405425690747E-4</v>
      </c>
      <c r="N22" s="44"/>
      <c r="O22" s="44"/>
      <c r="P22" s="7"/>
      <c r="Q22" s="28">
        <f t="shared" ca="1" si="4"/>
        <v>1394.3849127296216</v>
      </c>
      <c r="R22" s="27">
        <f t="shared" ca="1" si="5"/>
        <v>-3894.389814898695</v>
      </c>
      <c r="S22" s="7"/>
      <c r="T22" s="28">
        <f t="shared" ca="1" si="6"/>
        <v>-0.339408103141981</v>
      </c>
      <c r="U22" s="27">
        <f t="shared" ca="1" si="7"/>
        <v>-0.95257107324663981</v>
      </c>
      <c r="V22" s="7"/>
      <c r="W22" s="28">
        <f t="shared" ca="1" si="8"/>
        <v>-0.32646430180091984</v>
      </c>
      <c r="X22" s="27">
        <f t="shared" ref="X22:X83" ca="1" si="11">MOD(ATAN2(U22,W22)*180/PI()-$J$9+360,360)</f>
        <v>10.951791178710494</v>
      </c>
      <c r="Y22" s="7"/>
      <c r="Z22" s="28">
        <f t="shared" ref="Z22:Z85" si="12">360/40000*B22+Z21</f>
        <v>11.141999999999999</v>
      </c>
      <c r="AA22" s="27">
        <f t="shared" si="9"/>
        <v>0.19446458525720819</v>
      </c>
      <c r="AB22" s="7"/>
      <c r="AC22" s="28">
        <f t="shared" ca="1" si="0"/>
        <v>-0.19020882128950589</v>
      </c>
      <c r="AD22" s="27">
        <f t="shared" ca="1" si="10"/>
        <v>-8.5634881461231771E-3</v>
      </c>
      <c r="AE22" s="7">
        <v>147</v>
      </c>
    </row>
    <row r="23" spans="1:31" s="26" customFormat="1" x14ac:dyDescent="0.25">
      <c r="A23" s="26">
        <v>3</v>
      </c>
      <c r="B23" s="26">
        <v>625</v>
      </c>
      <c r="C23" s="26">
        <v>14136</v>
      </c>
      <c r="D23" s="26">
        <v>11378</v>
      </c>
      <c r="E23" s="26">
        <v>12365</v>
      </c>
      <c r="F23" s="26">
        <v>15123</v>
      </c>
      <c r="G23" s="27"/>
      <c r="H23" s="7"/>
      <c r="I23" s="28">
        <f t="shared" si="1"/>
        <v>1771</v>
      </c>
      <c r="J23" s="27">
        <f t="shared" si="1"/>
        <v>-3745</v>
      </c>
      <c r="K23" s="7"/>
      <c r="L23" s="171">
        <f t="shared" si="2"/>
        <v>-0.40301825050982698</v>
      </c>
      <c r="M23" s="27">
        <f t="shared" ca="1" si="3"/>
        <v>1.9673151001594241E-4</v>
      </c>
      <c r="N23" s="44"/>
      <c r="O23" s="44"/>
      <c r="P23" s="7"/>
      <c r="Q23" s="28">
        <f t="shared" ca="1" si="4"/>
        <v>1764.3849127296216</v>
      </c>
      <c r="R23" s="27">
        <f t="shared" ca="1" si="5"/>
        <v>-3741.389814898695</v>
      </c>
      <c r="S23" s="7"/>
      <c r="T23" s="28">
        <f t="shared" ca="1" si="6"/>
        <v>-0.42947003440362813</v>
      </c>
      <c r="U23" s="27">
        <f t="shared" ca="1" si="7"/>
        <v>-0.91514714263518226</v>
      </c>
      <c r="V23" s="7"/>
      <c r="W23" s="28">
        <f t="shared" ca="1" si="8"/>
        <v>-0.41704435153669622</v>
      </c>
      <c r="X23" s="27">
        <f t="shared" ca="1" si="11"/>
        <v>16.53359036574966</v>
      </c>
      <c r="Y23" s="7"/>
      <c r="Z23" s="28">
        <f t="shared" si="12"/>
        <v>16.766999999999999</v>
      </c>
      <c r="AA23" s="27">
        <f t="shared" si="9"/>
        <v>0.2926393556818892</v>
      </c>
      <c r="AB23" s="7"/>
      <c r="AC23" s="28">
        <f t="shared" ca="1" si="0"/>
        <v>-0.23340963425033934</v>
      </c>
      <c r="AD23" s="27">
        <f t="shared" ca="1" si="10"/>
        <v>4.5609070020944387E-2</v>
      </c>
      <c r="AE23" s="7">
        <v>146</v>
      </c>
    </row>
    <row r="24" spans="1:31" s="26" customFormat="1" x14ac:dyDescent="0.25">
      <c r="A24" s="26">
        <v>4</v>
      </c>
      <c r="B24" s="26">
        <v>628</v>
      </c>
      <c r="C24" s="26">
        <v>14327</v>
      </c>
      <c r="D24" s="26">
        <v>11472</v>
      </c>
      <c r="E24" s="26">
        <v>12193</v>
      </c>
      <c r="F24" s="26">
        <v>15030</v>
      </c>
      <c r="G24" s="27"/>
      <c r="H24" s="7"/>
      <c r="I24" s="28">
        <f t="shared" si="1"/>
        <v>2134</v>
      </c>
      <c r="J24" s="27">
        <f t="shared" si="1"/>
        <v>-3558</v>
      </c>
      <c r="K24" s="7"/>
      <c r="L24" s="171">
        <f t="shared" si="2"/>
        <v>-0.4911926320586319</v>
      </c>
      <c r="M24" s="27">
        <f t="shared" ca="1" si="3"/>
        <v>2.20255803941688E-4</v>
      </c>
      <c r="N24" s="44"/>
      <c r="O24" s="44"/>
      <c r="P24" s="7"/>
      <c r="Q24" s="28">
        <f t="shared" ca="1" si="4"/>
        <v>2127.3849127296216</v>
      </c>
      <c r="R24" s="27">
        <f t="shared" ca="1" si="5"/>
        <v>-3554.389814898695</v>
      </c>
      <c r="S24" s="7"/>
      <c r="T24" s="28">
        <f t="shared" ca="1" si="6"/>
        <v>-0.5178280912900548</v>
      </c>
      <c r="U24" s="27">
        <f t="shared" ca="1" si="7"/>
        <v>-0.86940678299895635</v>
      </c>
      <c r="V24" s="7"/>
      <c r="W24" s="28">
        <f t="shared" ca="1" si="8"/>
        <v>-0.50603364967676334</v>
      </c>
      <c r="X24" s="27">
        <f t="shared" ca="1" si="11"/>
        <v>22.235544529409651</v>
      </c>
      <c r="Y24" s="7"/>
      <c r="Z24" s="28">
        <f t="shared" si="12"/>
        <v>22.418999999999997</v>
      </c>
      <c r="AA24" s="27">
        <f t="shared" si="9"/>
        <v>0.39128536500460864</v>
      </c>
      <c r="AB24" s="7"/>
      <c r="AC24" s="28">
        <f t="shared" ca="1" si="0"/>
        <v>-0.18345547059034573</v>
      </c>
      <c r="AD24" s="27">
        <f t="shared" ca="1" si="10"/>
        <v>5.0565581265630044E-2</v>
      </c>
      <c r="AE24" s="7">
        <v>145</v>
      </c>
    </row>
    <row r="25" spans="1:31" s="26" customFormat="1" x14ac:dyDescent="0.25">
      <c r="A25" s="26">
        <v>5</v>
      </c>
      <c r="B25" s="26">
        <v>636</v>
      </c>
      <c r="C25" s="26">
        <v>14501</v>
      </c>
      <c r="D25" s="26">
        <v>11592</v>
      </c>
      <c r="E25" s="26">
        <v>12026</v>
      </c>
      <c r="F25" s="26">
        <v>14925</v>
      </c>
      <c r="G25" s="27"/>
      <c r="H25" s="7"/>
      <c r="I25" s="28">
        <f t="shared" si="1"/>
        <v>2475</v>
      </c>
      <c r="J25" s="27">
        <f t="shared" si="1"/>
        <v>-3333</v>
      </c>
      <c r="K25" s="7"/>
      <c r="L25" s="171">
        <f t="shared" si="2"/>
        <v>-0.57561910452611842</v>
      </c>
      <c r="M25" s="27">
        <f t="shared" ca="1" si="3"/>
        <v>2.009283789412124E-4</v>
      </c>
      <c r="N25" s="44"/>
      <c r="O25" s="44"/>
      <c r="P25" s="7"/>
      <c r="Q25" s="28">
        <f t="shared" ca="1" si="4"/>
        <v>2468.3849127296216</v>
      </c>
      <c r="R25" s="27">
        <f t="shared" ca="1" si="5"/>
        <v>-3329.389814898695</v>
      </c>
      <c r="S25" s="7"/>
      <c r="T25" s="28">
        <f t="shared" ca="1" si="6"/>
        <v>-0.60083111442578907</v>
      </c>
      <c r="U25" s="27">
        <f t="shared" ca="1" si="7"/>
        <v>-0.81437159092328348</v>
      </c>
      <c r="V25" s="7"/>
      <c r="W25" s="28">
        <f t="shared" ca="1" si="8"/>
        <v>-0.58979402529983749</v>
      </c>
      <c r="X25" s="27">
        <f t="shared" ca="1" si="11"/>
        <v>27.947485709395437</v>
      </c>
      <c r="Y25" s="7"/>
      <c r="Z25" s="28">
        <f t="shared" si="12"/>
        <v>28.142999999999997</v>
      </c>
      <c r="AA25" s="27">
        <f t="shared" si="9"/>
        <v>0.49118801138876406</v>
      </c>
      <c r="AB25" s="7"/>
      <c r="AC25" s="28">
        <f t="shared" ca="1" si="0"/>
        <v>-0.19551429060456016</v>
      </c>
      <c r="AD25" s="27">
        <f t="shared" ca="1" si="10"/>
        <v>2.7736087696577982E-2</v>
      </c>
      <c r="AE25" s="7">
        <v>144</v>
      </c>
    </row>
    <row r="26" spans="1:31" s="26" customFormat="1" x14ac:dyDescent="0.25">
      <c r="A26" s="26">
        <v>6</v>
      </c>
      <c r="B26" s="26">
        <v>613</v>
      </c>
      <c r="C26" s="26">
        <v>14638</v>
      </c>
      <c r="D26" s="26">
        <v>11705</v>
      </c>
      <c r="E26" s="26">
        <v>11861</v>
      </c>
      <c r="F26" s="26">
        <v>14784</v>
      </c>
      <c r="G26" s="27"/>
      <c r="H26" s="7"/>
      <c r="I26" s="28">
        <f t="shared" si="1"/>
        <v>2777</v>
      </c>
      <c r="J26" s="27">
        <f t="shared" si="1"/>
        <v>-3079</v>
      </c>
      <c r="K26" s="7"/>
      <c r="L26" s="171">
        <f t="shared" si="2"/>
        <v>-0.65156896734740311</v>
      </c>
      <c r="M26" s="27">
        <f t="shared" ca="1" si="3"/>
        <v>1.5846178386440284E-4</v>
      </c>
      <c r="N26" s="44"/>
      <c r="O26" s="44"/>
      <c r="P26" s="7"/>
      <c r="Q26" s="28">
        <f t="shared" ca="1" si="4"/>
        <v>2770.3849127296216</v>
      </c>
      <c r="R26" s="27">
        <f t="shared" ca="1" si="5"/>
        <v>-3075.389814898695</v>
      </c>
      <c r="S26" s="7"/>
      <c r="T26" s="28">
        <f t="shared" ca="1" si="6"/>
        <v>-0.6743411231852956</v>
      </c>
      <c r="U26" s="27">
        <f t="shared" ca="1" si="7"/>
        <v>-0.75224297409119045</v>
      </c>
      <c r="V26" s="7"/>
      <c r="W26" s="28">
        <f t="shared" ca="1" si="8"/>
        <v>-0.66415712781128355</v>
      </c>
      <c r="X26" s="27">
        <f t="shared" ca="1" si="11"/>
        <v>33.475585951266225</v>
      </c>
      <c r="Y26" s="7"/>
      <c r="Z26" s="28">
        <f t="shared" si="12"/>
        <v>33.659999999999997</v>
      </c>
      <c r="AA26" s="27">
        <f t="shared" si="9"/>
        <v>0.5874778262212913</v>
      </c>
      <c r="AB26" s="7"/>
      <c r="AC26" s="28">
        <f t="shared" ca="1" si="0"/>
        <v>-0.1844140487337711</v>
      </c>
      <c r="AD26" s="27">
        <f t="shared" ca="1" si="10"/>
        <v>-4.1182175441107916E-2</v>
      </c>
      <c r="AE26" s="7">
        <v>143</v>
      </c>
    </row>
    <row r="27" spans="1:31" s="26" customFormat="1" x14ac:dyDescent="0.25">
      <c r="A27" s="26">
        <v>7</v>
      </c>
      <c r="B27" s="26">
        <v>610</v>
      </c>
      <c r="C27" s="26">
        <v>14795</v>
      </c>
      <c r="D27" s="26">
        <v>11850</v>
      </c>
      <c r="E27" s="26">
        <v>11732</v>
      </c>
      <c r="F27" s="26">
        <v>14657</v>
      </c>
      <c r="G27" s="27"/>
      <c r="H27" s="7"/>
      <c r="I27" s="28">
        <f t="shared" si="1"/>
        <v>3063</v>
      </c>
      <c r="J27" s="27">
        <f t="shared" si="1"/>
        <v>-2807</v>
      </c>
      <c r="K27" s="7"/>
      <c r="L27" s="171">
        <f t="shared" si="2"/>
        <v>-0.72115594448515785</v>
      </c>
      <c r="M27" s="27">
        <f t="shared" ca="1" si="3"/>
        <v>1.8304268266737024E-4</v>
      </c>
      <c r="N27" s="44"/>
      <c r="O27" s="44"/>
      <c r="P27" s="7"/>
      <c r="Q27" s="28">
        <f t="shared" ca="1" si="4"/>
        <v>3056.3849127296216</v>
      </c>
      <c r="R27" s="27">
        <f t="shared" ca="1" si="5"/>
        <v>-2803.389814898695</v>
      </c>
      <c r="S27" s="7"/>
      <c r="T27" s="28">
        <f t="shared" ca="1" si="6"/>
        <v>-0.74395656194429849</v>
      </c>
      <c r="U27" s="27">
        <f t="shared" ca="1" si="7"/>
        <v>-0.68571154189304362</v>
      </c>
      <c r="V27" s="7"/>
      <c r="W27" s="28">
        <f t="shared" ca="1" si="8"/>
        <v>-0.73468527124842919</v>
      </c>
      <c r="X27" s="27">
        <f t="shared" ca="1" si="11"/>
        <v>39.008937921090478</v>
      </c>
      <c r="Y27" s="7"/>
      <c r="Z27" s="28">
        <f t="shared" si="12"/>
        <v>39.15</v>
      </c>
      <c r="AA27" s="27">
        <f t="shared" si="9"/>
        <v>0.68329640215577991</v>
      </c>
      <c r="AB27" s="7"/>
      <c r="AC27" s="28">
        <f t="shared" ca="1" si="0"/>
        <v>-0.14106207890952049</v>
      </c>
      <c r="AD27" s="27">
        <f t="shared" ca="1" si="10"/>
        <v>1.4295700468906603E-2</v>
      </c>
      <c r="AE27" s="7">
        <v>142</v>
      </c>
    </row>
    <row r="28" spans="1:31" s="26" customFormat="1" x14ac:dyDescent="0.25">
      <c r="A28" s="26">
        <v>8</v>
      </c>
      <c r="B28" s="26">
        <v>615</v>
      </c>
      <c r="C28" s="26">
        <v>14914</v>
      </c>
      <c r="D28" s="26">
        <v>11998</v>
      </c>
      <c r="E28" s="26">
        <v>11602</v>
      </c>
      <c r="F28" s="26">
        <v>14501</v>
      </c>
      <c r="G28" s="27"/>
      <c r="H28" s="7"/>
      <c r="I28" s="28">
        <f t="shared" si="1"/>
        <v>3312</v>
      </c>
      <c r="J28" s="27">
        <f t="shared" si="1"/>
        <v>-2503</v>
      </c>
      <c r="K28" s="7"/>
      <c r="L28" s="171">
        <f t="shared" si="2"/>
        <v>-0.78461408586997961</v>
      </c>
      <c r="M28" s="27">
        <f t="shared" ca="1" si="3"/>
        <v>1.3686467027054666E-4</v>
      </c>
      <c r="N28" s="44"/>
      <c r="O28" s="44"/>
      <c r="P28" s="7"/>
      <c r="Q28" s="28">
        <f t="shared" ca="1" si="4"/>
        <v>3305.3849127296216</v>
      </c>
      <c r="R28" s="27">
        <f t="shared" ca="1" si="5"/>
        <v>-2499.389814898695</v>
      </c>
      <c r="S28" s="7"/>
      <c r="T28" s="28">
        <f t="shared" ca="1" si="6"/>
        <v>-0.80456580757713669</v>
      </c>
      <c r="U28" s="27">
        <f t="shared" ca="1" si="7"/>
        <v>-0.61135288237746777</v>
      </c>
      <c r="V28" s="7"/>
      <c r="W28" s="28">
        <f t="shared" ca="1" si="8"/>
        <v>-0.79631300335283017</v>
      </c>
      <c r="X28" s="27">
        <f t="shared" ca="1" si="11"/>
        <v>44.519716164841896</v>
      </c>
      <c r="Y28" s="7"/>
      <c r="Z28" s="28">
        <f t="shared" si="12"/>
        <v>44.684999999999995</v>
      </c>
      <c r="AA28" s="27">
        <f t="shared" si="9"/>
        <v>0.77990037625366604</v>
      </c>
      <c r="AB28" s="7"/>
      <c r="AC28" s="28">
        <f t="shared" ca="1" si="0"/>
        <v>-0.16528383515809963</v>
      </c>
      <c r="AD28" s="27">
        <f t="shared" ca="1" si="10"/>
        <v>5.5610116476515259E-2</v>
      </c>
      <c r="AE28" s="7">
        <v>141</v>
      </c>
    </row>
    <row r="29" spans="1:31" s="26" customFormat="1" x14ac:dyDescent="0.25">
      <c r="A29" s="26">
        <v>9</v>
      </c>
      <c r="B29" s="26">
        <v>632</v>
      </c>
      <c r="C29" s="26">
        <v>15026</v>
      </c>
      <c r="D29" s="26">
        <v>12165</v>
      </c>
      <c r="E29" s="26">
        <v>11485</v>
      </c>
      <c r="F29" s="26">
        <v>14327</v>
      </c>
      <c r="G29" s="27"/>
      <c r="H29" s="7"/>
      <c r="I29" s="28">
        <f t="shared" si="1"/>
        <v>3541</v>
      </c>
      <c r="J29" s="27">
        <f t="shared" si="1"/>
        <v>-2162</v>
      </c>
      <c r="K29" s="7"/>
      <c r="L29" s="171">
        <f t="shared" si="2"/>
        <v>-0.84219841372546533</v>
      </c>
      <c r="M29" s="27">
        <f t="shared" ca="1" si="3"/>
        <v>1.2093255379047253E-4</v>
      </c>
      <c r="N29" s="44"/>
      <c r="O29" s="44"/>
      <c r="P29" s="7"/>
      <c r="Q29" s="28">
        <f t="shared" ca="1" si="4"/>
        <v>3534.3849127296216</v>
      </c>
      <c r="R29" s="27">
        <f t="shared" ca="1" si="5"/>
        <v>-2158.389814898695</v>
      </c>
      <c r="S29" s="7"/>
      <c r="T29" s="28">
        <f t="shared" ca="1" si="6"/>
        <v>-0.86030684070934527</v>
      </c>
      <c r="U29" s="27">
        <f t="shared" ca="1" si="7"/>
        <v>-0.52794399127611458</v>
      </c>
      <c r="V29" s="7"/>
      <c r="W29" s="28">
        <f t="shared" ca="1" si="8"/>
        <v>-0.85319534756133397</v>
      </c>
      <c r="X29" s="27">
        <f t="shared" ca="1" si="11"/>
        <v>50.285647633875953</v>
      </c>
      <c r="Y29" s="7"/>
      <c r="Z29" s="28">
        <f t="shared" si="12"/>
        <v>50.372999999999998</v>
      </c>
      <c r="AA29" s="27">
        <f t="shared" si="9"/>
        <v>0.87917470410710352</v>
      </c>
      <c r="AB29" s="7"/>
      <c r="AC29" s="28">
        <f t="shared" ca="1" si="0"/>
        <v>-8.7352366124044067E-2</v>
      </c>
      <c r="AD29" s="27">
        <f t="shared" ca="1" si="10"/>
        <v>-1.8391969824833154E-2</v>
      </c>
      <c r="AE29" s="7">
        <v>140</v>
      </c>
    </row>
    <row r="30" spans="1:31" s="26" customFormat="1" x14ac:dyDescent="0.25">
      <c r="A30" s="26">
        <v>10</v>
      </c>
      <c r="B30" s="26">
        <v>633</v>
      </c>
      <c r="C30" s="26">
        <v>15135</v>
      </c>
      <c r="D30" s="26">
        <v>12349</v>
      </c>
      <c r="E30" s="26">
        <v>11396</v>
      </c>
      <c r="F30" s="26">
        <v>14159</v>
      </c>
      <c r="G30" s="27"/>
      <c r="H30" s="7"/>
      <c r="I30" s="28">
        <f t="shared" si="1"/>
        <v>3739</v>
      </c>
      <c r="J30" s="27">
        <f t="shared" si="1"/>
        <v>-1810</v>
      </c>
      <c r="K30" s="7"/>
      <c r="L30" s="171">
        <f t="shared" si="2"/>
        <v>-0.89156051311052931</v>
      </c>
      <c r="M30" s="27">
        <f t="shared" ca="1" si="3"/>
        <v>1.2116283230071395E-4</v>
      </c>
      <c r="N30" s="44"/>
      <c r="O30" s="44"/>
      <c r="P30" s="7"/>
      <c r="Q30" s="28">
        <f t="shared" ca="1" si="4"/>
        <v>3732.3849127296216</v>
      </c>
      <c r="R30" s="27">
        <f t="shared" ca="1" si="5"/>
        <v>-1806.389814898695</v>
      </c>
      <c r="S30" s="7"/>
      <c r="T30" s="28">
        <f t="shared" ca="1" si="6"/>
        <v>-0.90850214446557809</v>
      </c>
      <c r="U30" s="27">
        <f t="shared" ca="1" si="7"/>
        <v>-0.44184449078439519</v>
      </c>
      <c r="V30" s="7"/>
      <c r="W30" s="28">
        <f t="shared" ca="1" si="8"/>
        <v>-0.90256791209033893</v>
      </c>
      <c r="X30" s="27">
        <f t="shared" ca="1" si="11"/>
        <v>55.95055592491434</v>
      </c>
      <c r="Y30" s="7"/>
      <c r="Z30" s="28">
        <f t="shared" si="12"/>
        <v>56.069999999999993</v>
      </c>
      <c r="AA30" s="27">
        <f t="shared" si="9"/>
        <v>0.97860611159322042</v>
      </c>
      <c r="AB30" s="7"/>
      <c r="AC30" s="28">
        <f t="shared" ca="1" si="0"/>
        <v>-0.11944407508565291</v>
      </c>
      <c r="AD30" s="27">
        <f t="shared" ca="1" si="10"/>
        <v>5.9804673100423145E-2</v>
      </c>
      <c r="AE30" s="7">
        <v>139</v>
      </c>
    </row>
    <row r="31" spans="1:31" s="26" customFormat="1" x14ac:dyDescent="0.25">
      <c r="A31" s="26">
        <v>11</v>
      </c>
      <c r="B31" s="26">
        <v>639</v>
      </c>
      <c r="C31" s="26">
        <v>15207</v>
      </c>
      <c r="D31" s="26">
        <v>12535</v>
      </c>
      <c r="E31" s="26">
        <v>11312</v>
      </c>
      <c r="F31" s="26">
        <v>13964</v>
      </c>
      <c r="G31" s="27"/>
      <c r="H31" s="7"/>
      <c r="I31" s="28">
        <f t="shared" si="1"/>
        <v>3895</v>
      </c>
      <c r="J31" s="27">
        <f t="shared" si="1"/>
        <v>-1429</v>
      </c>
      <c r="K31" s="7"/>
      <c r="L31" s="171">
        <f t="shared" si="2"/>
        <v>-0.9324562809175736</v>
      </c>
      <c r="M31" s="27">
        <f t="shared" ca="1" si="3"/>
        <v>8.7546393483723366E-5</v>
      </c>
      <c r="N31" s="44"/>
      <c r="O31" s="44"/>
      <c r="P31" s="7"/>
      <c r="Q31" s="28">
        <f t="shared" ca="1" si="4"/>
        <v>3888.3849127296216</v>
      </c>
      <c r="R31" s="27">
        <f t="shared" ca="1" si="5"/>
        <v>-1425.389814898695</v>
      </c>
      <c r="S31" s="7"/>
      <c r="T31" s="28">
        <f t="shared" ca="1" si="6"/>
        <v>-0.9464742019704887</v>
      </c>
      <c r="U31" s="27">
        <f t="shared" ca="1" si="7"/>
        <v>-0.34865156553625576</v>
      </c>
      <c r="V31" s="7"/>
      <c r="W31" s="28">
        <f t="shared" ca="1" si="8"/>
        <v>-0.94181290389190164</v>
      </c>
      <c r="X31" s="27">
        <f t="shared" ca="1" si="11"/>
        <v>61.720077086118238</v>
      </c>
      <c r="Y31" s="7"/>
      <c r="Z31" s="28">
        <f t="shared" si="12"/>
        <v>61.820999999999991</v>
      </c>
      <c r="AA31" s="27">
        <f t="shared" si="9"/>
        <v>1.0789799968754143</v>
      </c>
      <c r="AB31" s="7"/>
      <c r="AC31" s="28">
        <f t="shared" ca="1" si="0"/>
        <v>-0.10092291388175312</v>
      </c>
      <c r="AD31" s="27">
        <f t="shared" ca="1" si="10"/>
        <v>2.0029246094210862E-3</v>
      </c>
      <c r="AE31" s="7">
        <v>138</v>
      </c>
    </row>
    <row r="32" spans="1:31" s="26" customFormat="1" x14ac:dyDescent="0.25">
      <c r="A32" s="26">
        <v>12</v>
      </c>
      <c r="B32" s="26">
        <v>631</v>
      </c>
      <c r="C32" s="26">
        <v>15260</v>
      </c>
      <c r="D32" s="26">
        <v>12724</v>
      </c>
      <c r="E32" s="26">
        <v>11251</v>
      </c>
      <c r="F32" s="26">
        <v>13770</v>
      </c>
      <c r="G32" s="27"/>
      <c r="H32" s="7"/>
      <c r="I32" s="28">
        <f t="shared" si="1"/>
        <v>4009</v>
      </c>
      <c r="J32" s="27">
        <f t="shared" si="1"/>
        <v>-1046</v>
      </c>
      <c r="K32" s="7"/>
      <c r="L32" s="171">
        <f t="shared" si="2"/>
        <v>-0.96363045320862295</v>
      </c>
      <c r="M32" s="27">
        <f t="shared" ca="1" si="3"/>
        <v>5.1982823006331791E-5</v>
      </c>
      <c r="N32" s="44"/>
      <c r="O32" s="44"/>
      <c r="P32" s="7"/>
      <c r="Q32" s="28">
        <f t="shared" ca="1" si="4"/>
        <v>4002.3849127296216</v>
      </c>
      <c r="R32" s="27">
        <f t="shared" ca="1" si="5"/>
        <v>-1042.389814898695</v>
      </c>
      <c r="S32" s="7"/>
      <c r="T32" s="28">
        <f t="shared" ca="1" si="6"/>
        <v>-0.97422301322407734</v>
      </c>
      <c r="U32" s="27">
        <f t="shared" ca="1" si="7"/>
        <v>-0.25496943858077697</v>
      </c>
      <c r="V32" s="7"/>
      <c r="W32" s="28">
        <f t="shared" ca="1" si="8"/>
        <v>-0.97084036465095924</v>
      </c>
      <c r="X32" s="27">
        <f t="shared" ca="1" si="11"/>
        <v>67.319083016162381</v>
      </c>
      <c r="Y32" s="7"/>
      <c r="Z32" s="28">
        <f t="shared" si="12"/>
        <v>67.499999999999986</v>
      </c>
      <c r="AA32" s="27">
        <f t="shared" si="9"/>
        <v>1.1780972450961722</v>
      </c>
      <c r="AB32" s="7"/>
      <c r="AC32" s="28">
        <f t="shared" ca="1" si="0"/>
        <v>-0.18091698383760502</v>
      </c>
      <c r="AD32" s="27">
        <f t="shared" ca="1" si="10"/>
        <v>0.18607597545297949</v>
      </c>
      <c r="AE32" s="7">
        <v>137</v>
      </c>
    </row>
    <row r="33" spans="1:31" s="26" customFormat="1" x14ac:dyDescent="0.25">
      <c r="A33" s="26">
        <v>13</v>
      </c>
      <c r="B33" s="26">
        <v>616</v>
      </c>
      <c r="C33" s="26">
        <v>15308</v>
      </c>
      <c r="D33" s="26">
        <v>12923</v>
      </c>
      <c r="E33" s="26">
        <v>11215</v>
      </c>
      <c r="F33" s="26">
        <v>13578</v>
      </c>
      <c r="G33" s="27"/>
      <c r="H33" s="7"/>
      <c r="I33" s="28">
        <f t="shared" si="1"/>
        <v>4093</v>
      </c>
      <c r="J33" s="27">
        <f t="shared" si="1"/>
        <v>-655</v>
      </c>
      <c r="K33" s="7"/>
      <c r="L33" s="171">
        <f t="shared" si="2"/>
        <v>-0.98494081483656204</v>
      </c>
      <c r="M33" s="27">
        <f t="shared" ca="1" si="3"/>
        <v>5.8532732029767689E-5</v>
      </c>
      <c r="N33" s="44"/>
      <c r="O33" s="44"/>
      <c r="P33" s="7"/>
      <c r="Q33" s="28">
        <f t="shared" ca="1" si="4"/>
        <v>4086.3849127296216</v>
      </c>
      <c r="R33" s="27">
        <f t="shared" ca="1" si="5"/>
        <v>-651.38981489869514</v>
      </c>
      <c r="S33" s="7"/>
      <c r="T33" s="28">
        <f t="shared" ca="1" si="6"/>
        <v>-0.99466950572672153</v>
      </c>
      <c r="U33" s="27">
        <f t="shared" ca="1" si="7"/>
        <v>-0.15933050479594094</v>
      </c>
      <c r="V33" s="7"/>
      <c r="W33" s="28">
        <f t="shared" ca="1" si="8"/>
        <v>-0.99259148356744875</v>
      </c>
      <c r="X33" s="27">
        <f t="shared" ca="1" si="11"/>
        <v>72.914915421249532</v>
      </c>
      <c r="Y33" s="7"/>
      <c r="Z33" s="28">
        <f t="shared" si="12"/>
        <v>73.043999999999983</v>
      </c>
      <c r="AA33" s="27">
        <f t="shared" si="9"/>
        <v>1.2748582988267378</v>
      </c>
      <c r="AB33" s="7"/>
      <c r="AC33" s="28">
        <f t="shared" ca="1" si="0"/>
        <v>-0.12908457875045087</v>
      </c>
      <c r="AD33" s="27">
        <f t="shared" ca="1" si="10"/>
        <v>1.8677881245579897E-2</v>
      </c>
      <c r="AE33" s="7">
        <v>136</v>
      </c>
    </row>
    <row r="34" spans="1:31" s="26" customFormat="1" x14ac:dyDescent="0.25">
      <c r="A34" s="26">
        <v>14</v>
      </c>
      <c r="B34" s="26">
        <v>632</v>
      </c>
      <c r="C34" s="26">
        <v>15319</v>
      </c>
      <c r="D34" s="26">
        <v>13117</v>
      </c>
      <c r="E34" s="26">
        <v>11188</v>
      </c>
      <c r="F34" s="26">
        <v>13367</v>
      </c>
      <c r="G34" s="27"/>
      <c r="H34" s="7"/>
      <c r="I34" s="28">
        <f t="shared" si="1"/>
        <v>4131</v>
      </c>
      <c r="J34" s="27">
        <f t="shared" si="1"/>
        <v>-250</v>
      </c>
      <c r="K34" s="7"/>
      <c r="L34" s="171">
        <f t="shared" si="2"/>
        <v>-0.99722685401870825</v>
      </c>
      <c r="M34" s="27">
        <f t="shared" ca="1" si="3"/>
        <v>3.5574855559832624E-5</v>
      </c>
      <c r="N34" s="44"/>
      <c r="O34" s="44"/>
      <c r="P34" s="7"/>
      <c r="Q34" s="28">
        <f t="shared" ca="1" si="4"/>
        <v>4124.3849127296216</v>
      </c>
      <c r="R34" s="27">
        <f t="shared" ca="1" si="5"/>
        <v>-246.38981489869511</v>
      </c>
      <c r="S34" s="7"/>
      <c r="T34" s="28">
        <f t="shared" ca="1" si="6"/>
        <v>-1.0039191094779176</v>
      </c>
      <c r="U34" s="27">
        <f t="shared" ca="1" si="7"/>
        <v>-6.0267159059729694E-2</v>
      </c>
      <c r="V34" s="7"/>
      <c r="W34" s="28">
        <f t="shared" ca="1" si="8"/>
        <v>-1.0031913200937088</v>
      </c>
      <c r="X34" s="27">
        <f t="shared" ca="1" si="11"/>
        <v>78.596287159894189</v>
      </c>
      <c r="Y34" s="7"/>
      <c r="Z34" s="28">
        <f t="shared" si="12"/>
        <v>78.731999999999985</v>
      </c>
      <c r="AA34" s="27">
        <f t="shared" si="9"/>
        <v>1.3741326266801752</v>
      </c>
      <c r="AB34" s="7"/>
      <c r="AC34" s="28">
        <f t="shared" ca="1" si="0"/>
        <v>-0.13571284010579632</v>
      </c>
      <c r="AD34" s="27">
        <f t="shared" ca="1" si="10"/>
        <v>3.9018645584775413E-2</v>
      </c>
      <c r="AE34" s="7">
        <v>135</v>
      </c>
    </row>
    <row r="35" spans="1:31" s="26" customFormat="1" x14ac:dyDescent="0.25">
      <c r="A35" s="26">
        <v>15</v>
      </c>
      <c r="B35" s="26">
        <v>596</v>
      </c>
      <c r="C35" s="26">
        <v>15329</v>
      </c>
      <c r="D35" s="26">
        <v>13324</v>
      </c>
      <c r="E35" s="26">
        <v>11198</v>
      </c>
      <c r="F35" s="26">
        <v>13191</v>
      </c>
      <c r="G35" s="27"/>
      <c r="H35" s="7"/>
      <c r="I35" s="28">
        <f t="shared" si="1"/>
        <v>4131</v>
      </c>
      <c r="J35" s="27">
        <f t="shared" si="1"/>
        <v>133</v>
      </c>
      <c r="K35" s="7"/>
      <c r="L35" s="171">
        <f t="shared" si="2"/>
        <v>-0.9998170499194643</v>
      </c>
      <c r="M35" s="27">
        <f t="shared" ca="1" si="3"/>
        <v>2.1625713570362199E-5</v>
      </c>
      <c r="N35" s="44"/>
      <c r="O35" s="44"/>
      <c r="P35" s="7"/>
      <c r="Q35" s="28">
        <f t="shared" ca="1" si="4"/>
        <v>4124.3849127296216</v>
      </c>
      <c r="R35" s="27">
        <f t="shared" ca="1" si="5"/>
        <v>136.61018510130489</v>
      </c>
      <c r="S35" s="7"/>
      <c r="T35" s="28">
        <f t="shared" ca="1" si="6"/>
        <v>-1.0039191094779176</v>
      </c>
      <c r="U35" s="27">
        <f t="shared" ca="1" si="7"/>
        <v>3.341496789574909E-2</v>
      </c>
      <c r="V35" s="7"/>
      <c r="W35" s="28">
        <f t="shared" ca="1" si="8"/>
        <v>-1.0044673954518266</v>
      </c>
      <c r="X35" s="27">
        <f t="shared" ca="1" si="11"/>
        <v>83.939543387617618</v>
      </c>
      <c r="Y35" s="7"/>
      <c r="Z35" s="28">
        <f t="shared" si="12"/>
        <v>84.095999999999989</v>
      </c>
      <c r="AA35" s="27">
        <f t="shared" si="9"/>
        <v>1.467752087757151</v>
      </c>
      <c r="AB35" s="7"/>
      <c r="AC35" s="28">
        <f t="shared" ca="1" si="0"/>
        <v>-0.15645661238237096</v>
      </c>
      <c r="AD35" s="27">
        <f t="shared" ca="1" si="10"/>
        <v>0.10382292669885373</v>
      </c>
      <c r="AE35" s="7">
        <v>134</v>
      </c>
    </row>
    <row r="36" spans="1:31" s="26" customFormat="1" x14ac:dyDescent="0.25">
      <c r="A36" s="26">
        <v>16</v>
      </c>
      <c r="B36" s="26">
        <v>616</v>
      </c>
      <c r="C36" s="26">
        <v>15308</v>
      </c>
      <c r="D36" s="26">
        <v>13517</v>
      </c>
      <c r="E36" s="26">
        <v>11218</v>
      </c>
      <c r="F36" s="26">
        <v>12988</v>
      </c>
      <c r="G36" s="27"/>
      <c r="H36" s="7"/>
      <c r="I36" s="28">
        <f t="shared" si="1"/>
        <v>4090</v>
      </c>
      <c r="J36" s="27">
        <f t="shared" si="1"/>
        <v>529</v>
      </c>
      <c r="K36" s="7"/>
      <c r="L36" s="171">
        <f t="shared" si="2"/>
        <v>-0.99329228225964694</v>
      </c>
      <c r="M36" s="27">
        <f t="shared" ca="1" si="3"/>
        <v>6.3188907833987966E-6</v>
      </c>
      <c r="N36" s="44"/>
      <c r="O36" s="44"/>
      <c r="P36" s="7"/>
      <c r="Q36" s="28">
        <f t="shared" ca="1" si="4"/>
        <v>4083.3849127296216</v>
      </c>
      <c r="R36" s="27">
        <f t="shared" ca="1" si="5"/>
        <v>532.61018510130486</v>
      </c>
      <c r="S36" s="7"/>
      <c r="T36" s="28">
        <f t="shared" ca="1" si="6"/>
        <v>-0.99393927385162706</v>
      </c>
      <c r="U36" s="27">
        <f t="shared" ca="1" si="7"/>
        <v>0.1302769059489334</v>
      </c>
      <c r="V36" s="7"/>
      <c r="W36" s="28">
        <f t="shared" ca="1" si="8"/>
        <v>-0.99580602265662488</v>
      </c>
      <c r="X36" s="27">
        <f t="shared" ca="1" si="11"/>
        <v>89.487647986343632</v>
      </c>
      <c r="Y36" s="7"/>
      <c r="Z36" s="28">
        <f t="shared" si="12"/>
        <v>89.639999999999986</v>
      </c>
      <c r="AA36" s="27">
        <f t="shared" si="9"/>
        <v>1.5645131414877167</v>
      </c>
      <c r="AB36" s="7"/>
      <c r="AC36" s="28">
        <f t="shared" ca="1" si="0"/>
        <v>-0.15235201365635476</v>
      </c>
      <c r="AD36" s="27">
        <f t="shared" ca="1" si="10"/>
        <v>4.3411507154047513E-3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15282</v>
      </c>
      <c r="D37" s="26">
        <v>13724</v>
      </c>
      <c r="E37" s="26">
        <v>11262</v>
      </c>
      <c r="F37" s="26">
        <v>12795</v>
      </c>
      <c r="G37" s="27"/>
      <c r="H37" s="7"/>
      <c r="I37" s="28">
        <f t="shared" si="1"/>
        <v>4020</v>
      </c>
      <c r="J37" s="27">
        <f t="shared" si="1"/>
        <v>929</v>
      </c>
      <c r="K37" s="7"/>
      <c r="L37" s="171">
        <f t="shared" si="2"/>
        <v>-0.9769078016995002</v>
      </c>
      <c r="M37" s="27">
        <f t="shared" ca="1" si="3"/>
        <v>1.018000727542906E-5</v>
      </c>
      <c r="N37" s="44"/>
      <c r="O37" s="44"/>
      <c r="P37" s="7"/>
      <c r="Q37" s="28">
        <f t="shared" ca="1" si="4"/>
        <v>4013.3849127296216</v>
      </c>
      <c r="R37" s="27">
        <f t="shared" ca="1" si="5"/>
        <v>932.61018510130486</v>
      </c>
      <c r="S37" s="7"/>
      <c r="T37" s="28">
        <f t="shared" ca="1" si="6"/>
        <v>-0.97690053009942357</v>
      </c>
      <c r="U37" s="27">
        <f t="shared" ca="1" si="7"/>
        <v>0.22811724741679637</v>
      </c>
      <c r="V37" s="7"/>
      <c r="W37" s="28">
        <f t="shared" ca="1" si="8"/>
        <v>-0.98009841406633968</v>
      </c>
      <c r="X37" s="27">
        <f t="shared" ca="1" si="11"/>
        <v>95.136509221161873</v>
      </c>
      <c r="Y37" s="7"/>
      <c r="Z37" s="28">
        <f t="shared" si="12"/>
        <v>95.336999999999989</v>
      </c>
      <c r="AA37" s="27">
        <f t="shared" si="9"/>
        <v>1.6639445489738338</v>
      </c>
      <c r="AB37" s="7"/>
      <c r="AC37" s="28">
        <f t="shared" ca="1" si="0"/>
        <v>-0.20049077883811606</v>
      </c>
      <c r="AD37" s="27">
        <f t="shared" ca="1" si="10"/>
        <v>-3.8455286416038348E-2</v>
      </c>
      <c r="AE37" s="7">
        <v>132</v>
      </c>
    </row>
    <row r="38" spans="1:31" s="26" customFormat="1" x14ac:dyDescent="0.25">
      <c r="A38" s="26">
        <v>18</v>
      </c>
      <c r="B38" s="26">
        <v>634</v>
      </c>
      <c r="C38" s="26">
        <v>15213</v>
      </c>
      <c r="D38" s="26">
        <v>13918</v>
      </c>
      <c r="E38" s="26">
        <v>11312</v>
      </c>
      <c r="F38" s="26">
        <v>12594</v>
      </c>
      <c r="G38" s="27"/>
      <c r="H38" s="7"/>
      <c r="I38" s="28">
        <f t="shared" si="1"/>
        <v>3901</v>
      </c>
      <c r="J38" s="27">
        <f t="shared" si="1"/>
        <v>1324</v>
      </c>
      <c r="K38" s="7"/>
      <c r="L38" s="171">
        <f t="shared" si="2"/>
        <v>-0.95082433382968967</v>
      </c>
      <c r="M38" s="27">
        <f t="shared" ca="1" si="3"/>
        <v>2.629539990553362E-6</v>
      </c>
      <c r="N38" s="44"/>
      <c r="O38" s="44"/>
      <c r="P38" s="7"/>
      <c r="Q38" s="28">
        <f t="shared" ca="1" si="4"/>
        <v>3894.3849127296216</v>
      </c>
      <c r="R38" s="27">
        <f t="shared" ca="1" si="5"/>
        <v>1327.610185101305</v>
      </c>
      <c r="S38" s="7"/>
      <c r="T38" s="28">
        <f t="shared" ca="1" si="6"/>
        <v>-0.94793466572067764</v>
      </c>
      <c r="U38" s="27">
        <f t="shared" ca="1" si="7"/>
        <v>0.32473458461631105</v>
      </c>
      <c r="V38" s="7"/>
      <c r="W38" s="28">
        <f t="shared" ca="1" si="8"/>
        <v>-0.95244591947052193</v>
      </c>
      <c r="X38" s="27">
        <f t="shared" ca="1" si="11"/>
        <v>100.8609344182114</v>
      </c>
      <c r="Y38" s="7"/>
      <c r="Z38" s="28">
        <f t="shared" si="12"/>
        <v>101.04299999999999</v>
      </c>
      <c r="AA38" s="27">
        <f t="shared" si="9"/>
        <v>1.7635330360926305</v>
      </c>
      <c r="AB38" s="7"/>
      <c r="AC38" s="28">
        <f t="shared" ca="1" si="0"/>
        <v>-0.18206558178859211</v>
      </c>
      <c r="AD38" s="27">
        <f t="shared" ca="1" si="10"/>
        <v>3.6345011056994281E-2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15138</v>
      </c>
      <c r="D39" s="26">
        <v>14103</v>
      </c>
      <c r="E39" s="26">
        <v>11393</v>
      </c>
      <c r="F39" s="26">
        <v>12403</v>
      </c>
      <c r="G39" s="27"/>
      <c r="H39" s="7"/>
      <c r="I39" s="28">
        <f t="shared" si="1"/>
        <v>3745</v>
      </c>
      <c r="J39" s="27">
        <f t="shared" si="1"/>
        <v>1700</v>
      </c>
      <c r="K39" s="7"/>
      <c r="L39" s="171">
        <f t="shared" si="2"/>
        <v>-0.91582387173794177</v>
      </c>
      <c r="M39" s="27">
        <f t="shared" ca="1" si="3"/>
        <v>1.0156499108121054E-8</v>
      </c>
      <c r="N39" s="44"/>
      <c r="O39" s="44"/>
      <c r="P39" s="7"/>
      <c r="Q39" s="28">
        <f t="shared" ca="1" si="4"/>
        <v>3738.3849127296216</v>
      </c>
      <c r="R39" s="27">
        <f t="shared" ca="1" si="5"/>
        <v>1703.610185101305</v>
      </c>
      <c r="S39" s="7"/>
      <c r="T39" s="28">
        <f t="shared" ca="1" si="6"/>
        <v>-0.90996260821576691</v>
      </c>
      <c r="U39" s="27">
        <f t="shared" ca="1" si="7"/>
        <v>0.41670450559610228</v>
      </c>
      <c r="V39" s="7"/>
      <c r="W39" s="28">
        <f t="shared" ca="1" si="8"/>
        <v>-0.91572309228017323</v>
      </c>
      <c r="X39" s="27">
        <f t="shared" ca="1" si="11"/>
        <v>106.502377107288</v>
      </c>
      <c r="Y39" s="7"/>
      <c r="Z39" s="28">
        <f t="shared" si="12"/>
        <v>106.67699999999999</v>
      </c>
      <c r="AA39" s="27">
        <f t="shared" si="9"/>
        <v>1.8618648861499907</v>
      </c>
      <c r="AB39" s="7"/>
      <c r="AC39" s="28">
        <f t="shared" ca="1" si="0"/>
        <v>-0.17462289271199438</v>
      </c>
      <c r="AD39" s="27">
        <f t="shared" ca="1" si="10"/>
        <v>-2.3392603706128057E-2</v>
      </c>
      <c r="AE39" s="7">
        <v>130</v>
      </c>
    </row>
    <row r="40" spans="1:31" s="26" customFormat="1" x14ac:dyDescent="0.25">
      <c r="A40" s="26">
        <v>20</v>
      </c>
      <c r="B40" s="26">
        <v>630</v>
      </c>
      <c r="C40" s="26">
        <v>15037</v>
      </c>
      <c r="D40" s="26">
        <v>14286</v>
      </c>
      <c r="E40" s="26">
        <v>11487</v>
      </c>
      <c r="F40" s="26">
        <v>12226</v>
      </c>
      <c r="G40" s="27"/>
      <c r="H40" s="7"/>
      <c r="I40" s="28">
        <f t="shared" si="1"/>
        <v>3550</v>
      </c>
      <c r="J40" s="27">
        <f t="shared" si="1"/>
        <v>2060</v>
      </c>
      <c r="K40" s="7"/>
      <c r="L40" s="171">
        <f t="shared" si="2"/>
        <v>-0.87166753632053295</v>
      </c>
      <c r="M40" s="27">
        <f t="shared" ca="1" si="3"/>
        <v>4.9038989385291956E-6</v>
      </c>
      <c r="N40" s="44"/>
      <c r="O40" s="44"/>
      <c r="P40" s="7"/>
      <c r="Q40" s="28">
        <f t="shared" ca="1" si="4"/>
        <v>3543.3849127296216</v>
      </c>
      <c r="R40" s="27">
        <f t="shared" ca="1" si="5"/>
        <v>2063.610185101305</v>
      </c>
      <c r="S40" s="7"/>
      <c r="T40" s="28">
        <f t="shared" ca="1" si="6"/>
        <v>-0.86249753633462867</v>
      </c>
      <c r="U40" s="27">
        <f t="shared" ca="1" si="7"/>
        <v>0.50476081291717889</v>
      </c>
      <c r="V40" s="7"/>
      <c r="W40" s="28">
        <f t="shared" ca="1" si="8"/>
        <v>-0.86945306145309165</v>
      </c>
      <c r="X40" s="27">
        <f t="shared" ca="1" si="11"/>
        <v>112.17152415729754</v>
      </c>
      <c r="Y40" s="7"/>
      <c r="Z40" s="28">
        <f t="shared" si="12"/>
        <v>112.34699999999999</v>
      </c>
      <c r="AA40" s="27">
        <f t="shared" si="9"/>
        <v>1.9608250547380692</v>
      </c>
      <c r="AB40" s="7"/>
      <c r="AC40" s="28">
        <f t="shared" ca="1" si="0"/>
        <v>-0.17547584270245409</v>
      </c>
      <c r="AD40" s="27">
        <f t="shared" ca="1" si="10"/>
        <v>4.3940775889694805E-2</v>
      </c>
      <c r="AE40" s="7">
        <v>129</v>
      </c>
    </row>
    <row r="41" spans="1:31" s="26" customFormat="1" x14ac:dyDescent="0.25">
      <c r="A41" s="26">
        <v>21</v>
      </c>
      <c r="B41" s="26">
        <v>639</v>
      </c>
      <c r="C41" s="26">
        <v>14925</v>
      </c>
      <c r="D41" s="26">
        <v>14466</v>
      </c>
      <c r="E41" s="26">
        <v>11606</v>
      </c>
      <c r="F41" s="26">
        <v>12058</v>
      </c>
      <c r="G41" s="27"/>
      <c r="H41" s="7"/>
      <c r="I41" s="28">
        <f t="shared" si="1"/>
        <v>3319</v>
      </c>
      <c r="J41" s="27">
        <f t="shared" si="1"/>
        <v>2408</v>
      </c>
      <c r="K41" s="7"/>
      <c r="L41" s="171">
        <f t="shared" si="2"/>
        <v>-0.81816978839630283</v>
      </c>
      <c r="M41" s="27">
        <f t="shared" ca="1" si="3"/>
        <v>1.4366636633340498E-5</v>
      </c>
      <c r="N41" s="44"/>
      <c r="O41" s="44"/>
      <c r="P41" s="7"/>
      <c r="Q41" s="28">
        <f t="shared" ca="1" si="4"/>
        <v>3312.3849127296216</v>
      </c>
      <c r="R41" s="27">
        <f t="shared" ca="1" si="5"/>
        <v>2411.610185101305</v>
      </c>
      <c r="S41" s="7"/>
      <c r="T41" s="28">
        <f t="shared" ca="1" si="6"/>
        <v>-0.80626968195235704</v>
      </c>
      <c r="U41" s="27">
        <f t="shared" ca="1" si="7"/>
        <v>0.58988190999421974</v>
      </c>
      <c r="V41" s="7"/>
      <c r="W41" s="28">
        <f t="shared" ca="1" si="8"/>
        <v>-0.8143794537628779</v>
      </c>
      <c r="X41" s="27">
        <f t="shared" ca="1" si="11"/>
        <v>117.95127854506205</v>
      </c>
      <c r="Y41" s="7"/>
      <c r="Z41" s="28">
        <f t="shared" si="12"/>
        <v>118.098</v>
      </c>
      <c r="AA41" s="27">
        <f t="shared" si="9"/>
        <v>2.0611989400202635</v>
      </c>
      <c r="AB41" s="7"/>
      <c r="AC41" s="28">
        <f t="shared" ca="1" si="0"/>
        <v>-0.14672145493794631</v>
      </c>
      <c r="AD41" s="27">
        <f t="shared" ca="1" si="10"/>
        <v>5.7906885021239418E-2</v>
      </c>
      <c r="AE41" s="7">
        <v>128</v>
      </c>
    </row>
    <row r="42" spans="1:31" s="26" customFormat="1" x14ac:dyDescent="0.25">
      <c r="A42" s="26">
        <v>22</v>
      </c>
      <c r="B42" s="26">
        <v>603</v>
      </c>
      <c r="C42" s="26">
        <v>14794</v>
      </c>
      <c r="D42" s="26">
        <v>14611</v>
      </c>
      <c r="E42" s="26">
        <v>11728</v>
      </c>
      <c r="F42" s="26">
        <v>11899</v>
      </c>
      <c r="G42" s="27"/>
      <c r="H42" s="7"/>
      <c r="I42" s="28">
        <f t="shared" si="1"/>
        <v>3066</v>
      </c>
      <c r="J42" s="27">
        <f t="shared" si="1"/>
        <v>2712</v>
      </c>
      <c r="K42" s="7"/>
      <c r="L42" s="171">
        <f t="shared" si="2"/>
        <v>-0.76012251805464115</v>
      </c>
      <c r="M42" s="27">
        <f t="shared" ca="1" si="3"/>
        <v>3.9927249029821516E-5</v>
      </c>
      <c r="N42" s="44"/>
      <c r="O42" s="44"/>
      <c r="P42" s="7"/>
      <c r="Q42" s="28">
        <f t="shared" ca="1" si="4"/>
        <v>3059.3849127296216</v>
      </c>
      <c r="R42" s="27">
        <f t="shared" ca="1" si="5"/>
        <v>2715.610185101305</v>
      </c>
      <c r="S42" s="7"/>
      <c r="T42" s="28">
        <f t="shared" ca="1" si="6"/>
        <v>-0.74468679381939296</v>
      </c>
      <c r="U42" s="27">
        <f t="shared" ca="1" si="7"/>
        <v>0.66424056950979549</v>
      </c>
      <c r="V42" s="7"/>
      <c r="W42" s="28">
        <f t="shared" ca="1" si="8"/>
        <v>-0.75380371682103509</v>
      </c>
      <c r="X42" s="27">
        <f t="shared" ca="1" si="11"/>
        <v>123.42024476705717</v>
      </c>
      <c r="Y42" s="7"/>
      <c r="Z42" s="28">
        <f t="shared" si="12"/>
        <v>123.52500000000001</v>
      </c>
      <c r="AA42" s="27">
        <f t="shared" si="9"/>
        <v>2.155917958525996</v>
      </c>
      <c r="AB42" s="7"/>
      <c r="AC42" s="28">
        <f t="shared" ca="1" si="0"/>
        <v>-0.10475523294283562</v>
      </c>
      <c r="AD42" s="27">
        <f t="shared" ca="1" si="10"/>
        <v>-1.0435036701011313E-2</v>
      </c>
      <c r="AE42" s="7">
        <v>127</v>
      </c>
    </row>
    <row r="43" spans="1:31" s="26" customFormat="1" x14ac:dyDescent="0.25">
      <c r="A43" s="26">
        <v>23</v>
      </c>
      <c r="B43" s="26">
        <v>609</v>
      </c>
      <c r="C43" s="26">
        <v>14663</v>
      </c>
      <c r="D43" s="26">
        <v>14762</v>
      </c>
      <c r="E43" s="26">
        <v>11870</v>
      </c>
      <c r="F43" s="26">
        <v>11760</v>
      </c>
      <c r="G43" s="27"/>
      <c r="H43" s="7"/>
      <c r="I43" s="28">
        <f t="shared" si="1"/>
        <v>2793</v>
      </c>
      <c r="J43" s="27">
        <f t="shared" si="1"/>
        <v>3002</v>
      </c>
      <c r="K43" s="7"/>
      <c r="L43" s="171">
        <f t="shared" si="2"/>
        <v>-0.69458303756250495</v>
      </c>
      <c r="M43" s="27">
        <f t="shared" ca="1" si="3"/>
        <v>3.9317500320658258E-5</v>
      </c>
      <c r="N43" s="44"/>
      <c r="O43" s="44"/>
      <c r="P43" s="7"/>
      <c r="Q43" s="28">
        <f t="shared" ca="1" si="4"/>
        <v>2786.3849127296216</v>
      </c>
      <c r="R43" s="27">
        <f t="shared" ca="1" si="5"/>
        <v>3005.610185101305</v>
      </c>
      <c r="S43" s="7"/>
      <c r="T43" s="28">
        <f t="shared" ca="1" si="6"/>
        <v>-0.67823569318579924</v>
      </c>
      <c r="U43" s="27">
        <f t="shared" ca="1" si="7"/>
        <v>0.73517481707399623</v>
      </c>
      <c r="V43" s="7"/>
      <c r="W43" s="28">
        <f t="shared" ca="1" si="8"/>
        <v>-0.68831267072150926</v>
      </c>
      <c r="X43" s="27">
        <f t="shared" ca="1" si="11"/>
        <v>128.9197582023246</v>
      </c>
      <c r="Y43" s="7"/>
      <c r="Z43" s="28">
        <f t="shared" si="12"/>
        <v>129.006</v>
      </c>
      <c r="AA43" s="27">
        <f t="shared" si="9"/>
        <v>2.2515794548278047</v>
      </c>
      <c r="AB43" s="7"/>
      <c r="AC43" s="28">
        <f t="shared" ca="1" si="0"/>
        <v>-8.6241797675398857E-2</v>
      </c>
      <c r="AD43" s="27">
        <f t="shared" ca="1" si="10"/>
        <v>4.1389379189013198E-2</v>
      </c>
      <c r="AE43" s="7">
        <v>126</v>
      </c>
    </row>
    <row r="44" spans="1:31" s="26" customFormat="1" x14ac:dyDescent="0.25">
      <c r="A44" s="26">
        <v>24</v>
      </c>
      <c r="B44" s="26">
        <v>619</v>
      </c>
      <c r="C44" s="26">
        <v>14500</v>
      </c>
      <c r="D44" s="26">
        <v>14890</v>
      </c>
      <c r="E44" s="26">
        <v>12027</v>
      </c>
      <c r="F44" s="26">
        <v>11627</v>
      </c>
      <c r="G44" s="27"/>
      <c r="H44" s="7"/>
      <c r="I44" s="28">
        <f t="shared" si="1"/>
        <v>2473</v>
      </c>
      <c r="J44" s="27">
        <f t="shared" si="1"/>
        <v>3263</v>
      </c>
      <c r="K44" s="7"/>
      <c r="L44" s="171">
        <f t="shared" si="2"/>
        <v>-0.6214623249397766</v>
      </c>
      <c r="M44" s="27">
        <f t="shared" ca="1" si="3"/>
        <v>1.0360558475439593E-4</v>
      </c>
      <c r="N44" s="44"/>
      <c r="O44" s="44"/>
      <c r="P44" s="7"/>
      <c r="Q44" s="28">
        <f t="shared" ca="1" si="4"/>
        <v>2466.3849127296216</v>
      </c>
      <c r="R44" s="27">
        <f t="shared" ca="1" si="5"/>
        <v>3266.610185101305</v>
      </c>
      <c r="S44" s="7"/>
      <c r="T44" s="28">
        <f t="shared" ca="1" si="6"/>
        <v>-0.60034429317572613</v>
      </c>
      <c r="U44" s="27">
        <f t="shared" ca="1" si="7"/>
        <v>0.79901563988177682</v>
      </c>
      <c r="V44" s="7"/>
      <c r="W44" s="28">
        <f t="shared" ca="1" si="8"/>
        <v>-0.61128364208027086</v>
      </c>
      <c r="X44" s="27">
        <f t="shared" ca="1" si="11"/>
        <v>134.61657664177017</v>
      </c>
      <c r="Y44" s="7"/>
      <c r="Z44" s="28">
        <f t="shared" si="12"/>
        <v>134.577</v>
      </c>
      <c r="AA44" s="27">
        <f t="shared" si="9"/>
        <v>2.3488117474564087</v>
      </c>
      <c r="AB44" s="7"/>
      <c r="AC44" s="28">
        <f t="shared" ca="1" si="0"/>
        <v>3.9576641770167953E-2</v>
      </c>
      <c r="AD44" s="27">
        <f t="shared" ca="1" si="10"/>
        <v>-5.3929856860435166E-2</v>
      </c>
      <c r="AE44" s="7">
        <v>125</v>
      </c>
    </row>
    <row r="45" spans="1:31" s="26" customFormat="1" x14ac:dyDescent="0.25">
      <c r="A45" s="26">
        <v>25</v>
      </c>
      <c r="B45" s="26">
        <v>630</v>
      </c>
      <c r="C45" s="26">
        <v>14320</v>
      </c>
      <c r="D45" s="26">
        <v>14993</v>
      </c>
      <c r="E45" s="26">
        <v>12184</v>
      </c>
      <c r="F45" s="26">
        <v>11502</v>
      </c>
      <c r="G45" s="27"/>
      <c r="H45" s="7"/>
      <c r="I45" s="28">
        <f t="shared" si="1"/>
        <v>2136</v>
      </c>
      <c r="J45" s="27">
        <f t="shared" si="1"/>
        <v>3491</v>
      </c>
      <c r="K45" s="7"/>
      <c r="L45" s="171">
        <f t="shared" si="2"/>
        <v>-0.54101850732615975</v>
      </c>
      <c r="M45" s="27">
        <f t="shared" ca="1" si="3"/>
        <v>1.2126871244797947E-4</v>
      </c>
      <c r="N45" s="44"/>
      <c r="O45" s="44"/>
      <c r="P45" s="7"/>
      <c r="Q45" s="28">
        <f t="shared" ca="1" si="4"/>
        <v>2129.3849127296216</v>
      </c>
      <c r="R45" s="27">
        <f t="shared" ca="1" si="5"/>
        <v>3494.610185101305</v>
      </c>
      <c r="S45" s="7"/>
      <c r="T45" s="28">
        <f t="shared" ca="1" si="6"/>
        <v>-0.51831491254011786</v>
      </c>
      <c r="U45" s="27">
        <f t="shared" ca="1" si="7"/>
        <v>0.85478463451845865</v>
      </c>
      <c r="V45" s="7"/>
      <c r="W45" s="28">
        <f t="shared" ca="1" si="8"/>
        <v>-0.53000629989767478</v>
      </c>
      <c r="X45" s="27">
        <f t="shared" ca="1" si="11"/>
        <v>140.23338324835072</v>
      </c>
      <c r="Y45" s="7"/>
      <c r="Z45" s="28">
        <f t="shared" si="12"/>
        <v>140.24699999999999</v>
      </c>
      <c r="AA45" s="27">
        <f t="shared" si="9"/>
        <v>2.4477719160444873</v>
      </c>
      <c r="AB45" s="7"/>
      <c r="AC45" s="28">
        <f t="shared" ca="1" si="0"/>
        <v>-1.3616751649266234E-2</v>
      </c>
      <c r="AD45" s="27">
        <f t="shared" ca="1" si="10"/>
        <v>2.438784299982899E-3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14148</v>
      </c>
      <c r="D46" s="26">
        <v>15102</v>
      </c>
      <c r="E46" s="26">
        <v>12368</v>
      </c>
      <c r="F46" s="26">
        <v>11408</v>
      </c>
      <c r="G46" s="27"/>
      <c r="H46" s="7"/>
      <c r="I46" s="28">
        <f t="shared" si="1"/>
        <v>1780</v>
      </c>
      <c r="J46" s="27">
        <f t="shared" si="1"/>
        <v>3694</v>
      </c>
      <c r="K46" s="7"/>
      <c r="L46" s="171">
        <f t="shared" si="2"/>
        <v>-0.45556044430861559</v>
      </c>
      <c r="M46" s="27">
        <f t="shared" ca="1" si="3"/>
        <v>1.3317188226538902E-4</v>
      </c>
      <c r="N46" s="44"/>
      <c r="O46" s="44"/>
      <c r="P46" s="7"/>
      <c r="Q46" s="28">
        <f t="shared" ca="1" si="4"/>
        <v>1773.3849127296216</v>
      </c>
      <c r="R46" s="27">
        <f t="shared" ca="1" si="5"/>
        <v>3697.610185101305</v>
      </c>
      <c r="S46" s="7"/>
      <c r="T46" s="28">
        <f t="shared" ca="1" si="6"/>
        <v>-0.43166073002891142</v>
      </c>
      <c r="U46" s="27">
        <f t="shared" ca="1" si="7"/>
        <v>0.90443860781339913</v>
      </c>
      <c r="V46" s="7"/>
      <c r="W46" s="28">
        <f t="shared" ca="1" si="8"/>
        <v>-0.44402043207875252</v>
      </c>
      <c r="X46" s="27">
        <f t="shared" ca="1" si="11"/>
        <v>145.88619384596177</v>
      </c>
      <c r="Y46" s="7"/>
      <c r="Z46" s="28">
        <f t="shared" si="12"/>
        <v>145.89899999999997</v>
      </c>
      <c r="AA46" s="27">
        <f t="shared" si="9"/>
        <v>2.5464179253672063</v>
      </c>
      <c r="AB46" s="7"/>
      <c r="AC46" s="28">
        <f t="shared" ca="1" si="0"/>
        <v>-1.2806154038202067E-2</v>
      </c>
      <c r="AD46" s="27">
        <f t="shared" ca="1" si="10"/>
        <v>9.5084749893175058E-2</v>
      </c>
      <c r="AE46" s="7">
        <v>123</v>
      </c>
    </row>
    <row r="47" spans="1:31" s="26" customFormat="1" x14ac:dyDescent="0.25">
      <c r="A47" s="26">
        <v>27</v>
      </c>
      <c r="B47" s="26">
        <v>639</v>
      </c>
      <c r="C47" s="26">
        <v>13959</v>
      </c>
      <c r="D47" s="26">
        <v>15190</v>
      </c>
      <c r="E47" s="26">
        <v>12563</v>
      </c>
      <c r="F47" s="26">
        <v>11330</v>
      </c>
      <c r="G47" s="27"/>
      <c r="H47" s="7"/>
      <c r="I47" s="28">
        <f t="shared" si="1"/>
        <v>1396</v>
      </c>
      <c r="J47" s="27">
        <f t="shared" si="1"/>
        <v>3860</v>
      </c>
      <c r="K47" s="7"/>
      <c r="L47" s="171">
        <f t="shared" si="2"/>
        <v>-0.36406414603064158</v>
      </c>
      <c r="M47" s="27">
        <f t="shared" ca="1" si="3"/>
        <v>1.6819464268749939E-4</v>
      </c>
      <c r="N47" s="44"/>
      <c r="O47" s="44"/>
      <c r="P47" s="7"/>
      <c r="Q47" s="28">
        <f t="shared" ca="1" si="4"/>
        <v>1389.3849127296216</v>
      </c>
      <c r="R47" s="27">
        <f t="shared" ca="1" si="5"/>
        <v>3863.610185101305</v>
      </c>
      <c r="S47" s="7"/>
      <c r="T47" s="28">
        <f t="shared" ca="1" si="6"/>
        <v>-0.33819105001682359</v>
      </c>
      <c r="U47" s="27">
        <f t="shared" ca="1" si="7"/>
        <v>0.94504234952256227</v>
      </c>
      <c r="V47" s="7"/>
      <c r="W47" s="28">
        <f t="shared" ca="1" si="8"/>
        <v>-0.35109515830269999</v>
      </c>
      <c r="X47" s="27">
        <f t="shared" ca="1" si="11"/>
        <v>151.65355748379238</v>
      </c>
      <c r="Y47" s="7"/>
      <c r="Z47" s="28">
        <f t="shared" si="12"/>
        <v>151.64999999999998</v>
      </c>
      <c r="AA47" s="27">
        <f t="shared" si="9"/>
        <v>2.6467918106493999</v>
      </c>
      <c r="AB47" s="7"/>
      <c r="AC47" s="28">
        <f t="shared" ca="1" si="0"/>
        <v>3.5574837924059466E-3</v>
      </c>
      <c r="AD47" s="27">
        <f t="shared" ca="1" si="10"/>
        <v>3.7882379008777889E-2</v>
      </c>
      <c r="AE47" s="7">
        <v>122</v>
      </c>
    </row>
    <row r="48" spans="1:31" s="26" customFormat="1" x14ac:dyDescent="0.25">
      <c r="A48" s="26">
        <v>28</v>
      </c>
      <c r="B48" s="26">
        <v>624</v>
      </c>
      <c r="C48" s="26">
        <v>13765</v>
      </c>
      <c r="D48" s="26">
        <v>15253</v>
      </c>
      <c r="E48" s="26">
        <v>12761</v>
      </c>
      <c r="F48" s="26">
        <v>11267</v>
      </c>
      <c r="G48" s="27"/>
      <c r="H48" s="7"/>
      <c r="I48" s="28">
        <f t="shared" si="1"/>
        <v>1004</v>
      </c>
      <c r="J48" s="27">
        <f t="shared" si="1"/>
        <v>3986</v>
      </c>
      <c r="K48" s="7"/>
      <c r="L48" s="171">
        <f t="shared" si="2"/>
        <v>-0.27117167108035867</v>
      </c>
      <c r="M48" s="27">
        <f t="shared" ca="1" si="3"/>
        <v>2.2748252338584179E-4</v>
      </c>
      <c r="N48" s="44"/>
      <c r="O48" s="44"/>
      <c r="P48" s="7"/>
      <c r="Q48" s="28">
        <f t="shared" ca="1" si="4"/>
        <v>997.38491272962165</v>
      </c>
      <c r="R48" s="27">
        <f t="shared" ca="1" si="5"/>
        <v>3989.610185101305</v>
      </c>
      <c r="S48" s="7"/>
      <c r="T48" s="28">
        <f t="shared" ca="1" si="6"/>
        <v>-0.242774085004484</v>
      </c>
      <c r="U48" s="27">
        <f t="shared" ca="1" si="7"/>
        <v>0.97586205708493912</v>
      </c>
      <c r="V48" s="7"/>
      <c r="W48" s="28">
        <f t="shared" ca="1" si="8"/>
        <v>-0.25608914730660509</v>
      </c>
      <c r="X48" s="27">
        <f t="shared" ca="1" si="11"/>
        <v>157.33002049843651</v>
      </c>
      <c r="Y48" s="7"/>
      <c r="Z48" s="28">
        <f t="shared" si="12"/>
        <v>157.26599999999996</v>
      </c>
      <c r="AA48" s="27">
        <f t="shared" si="9"/>
        <v>2.7448095014414013</v>
      </c>
      <c r="AB48" s="7"/>
      <c r="AC48" s="28">
        <f t="shared" ca="1" si="0"/>
        <v>6.4020498436548223E-2</v>
      </c>
      <c r="AD48" s="27">
        <f t="shared" ca="1" si="10"/>
        <v>-5.6188676684513439E-2</v>
      </c>
      <c r="AE48" s="7">
        <v>121</v>
      </c>
    </row>
    <row r="49" spans="1:31" s="26" customFormat="1" x14ac:dyDescent="0.25">
      <c r="A49" s="26">
        <v>29</v>
      </c>
      <c r="B49" s="26">
        <v>626</v>
      </c>
      <c r="C49" s="26">
        <v>13562</v>
      </c>
      <c r="D49" s="26">
        <v>15284</v>
      </c>
      <c r="E49" s="26">
        <v>12950</v>
      </c>
      <c r="F49" s="26">
        <v>11219</v>
      </c>
      <c r="G49" s="27"/>
      <c r="H49" s="7"/>
      <c r="I49" s="28">
        <f t="shared" si="1"/>
        <v>612</v>
      </c>
      <c r="J49" s="27">
        <f t="shared" si="1"/>
        <v>4065</v>
      </c>
      <c r="K49" s="7"/>
      <c r="L49" s="171">
        <f t="shared" si="2"/>
        <v>-0.17536672609198797</v>
      </c>
      <c r="M49" s="27">
        <f t="shared" ca="1" si="3"/>
        <v>2.0851891064638061E-4</v>
      </c>
      <c r="N49" s="44"/>
      <c r="O49" s="44"/>
      <c r="P49" s="7"/>
      <c r="Q49" s="28">
        <f t="shared" ca="1" si="4"/>
        <v>605.38491272962165</v>
      </c>
      <c r="R49" s="27">
        <f t="shared" ca="1" si="5"/>
        <v>4068.610185101305</v>
      </c>
      <c r="S49" s="7"/>
      <c r="T49" s="28">
        <f t="shared" ca="1" si="6"/>
        <v>-0.14735711999214435</v>
      </c>
      <c r="U49" s="27">
        <f t="shared" ca="1" si="7"/>
        <v>0.99518552452484199</v>
      </c>
      <c r="V49" s="7"/>
      <c r="W49" s="28">
        <f t="shared" ca="1" si="8"/>
        <v>-0.16092654220651129</v>
      </c>
      <c r="X49" s="27">
        <f t="shared" ca="1" si="11"/>
        <v>162.84871819798184</v>
      </c>
      <c r="Y49" s="7"/>
      <c r="Z49" s="28">
        <f t="shared" si="12"/>
        <v>162.89999999999995</v>
      </c>
      <c r="AA49" s="27">
        <f t="shared" si="9"/>
        <v>2.8431413514987622</v>
      </c>
      <c r="AB49" s="7"/>
      <c r="AC49" s="28">
        <f t="shared" ca="1" si="0"/>
        <v>-5.1281802018110056E-2</v>
      </c>
      <c r="AD49" s="27">
        <f t="shared" ca="1" si="10"/>
        <v>6.8657924936445625E-2</v>
      </c>
      <c r="AE49" s="7">
        <v>120</v>
      </c>
    </row>
    <row r="50" spans="1:31" s="26" customFormat="1" x14ac:dyDescent="0.25">
      <c r="A50" s="26">
        <v>30</v>
      </c>
      <c r="B50" s="26">
        <v>623</v>
      </c>
      <c r="C50" s="26">
        <v>13366</v>
      </c>
      <c r="D50" s="26">
        <v>15320</v>
      </c>
      <c r="E50" s="26">
        <v>13156</v>
      </c>
      <c r="F50" s="26">
        <v>11204</v>
      </c>
      <c r="G50" s="27"/>
      <c r="H50" s="7"/>
      <c r="I50" s="28">
        <f t="shared" si="1"/>
        <v>210</v>
      </c>
      <c r="J50" s="27">
        <f t="shared" si="1"/>
        <v>4116</v>
      </c>
      <c r="K50" s="7"/>
      <c r="L50" s="171">
        <f t="shared" si="2"/>
        <v>-7.833729871369173E-2</v>
      </c>
      <c r="M50" s="27">
        <f t="shared" ca="1" si="3"/>
        <v>2.2803971065563528E-4</v>
      </c>
      <c r="N50" s="44"/>
      <c r="O50" s="44"/>
      <c r="P50" s="7"/>
      <c r="Q50" s="28">
        <f t="shared" ca="1" si="4"/>
        <v>203.38491272962162</v>
      </c>
      <c r="R50" s="27">
        <f t="shared" ca="1" si="5"/>
        <v>4119.6101851013045</v>
      </c>
      <c r="S50" s="7"/>
      <c r="T50" s="28">
        <f t="shared" ca="1" si="6"/>
        <v>-4.9506048729489938E-2</v>
      </c>
      <c r="U50" s="27">
        <f t="shared" ca="1" si="7"/>
        <v>1.0076601680619943</v>
      </c>
      <c r="V50" s="7"/>
      <c r="W50" s="28">
        <f t="shared" ca="1" si="8"/>
        <v>-6.3236314949193628E-2</v>
      </c>
      <c r="X50" s="27">
        <f t="shared" ca="1" si="11"/>
        <v>168.44330257829006</v>
      </c>
      <c r="Y50" s="7"/>
      <c r="Z50" s="28">
        <f t="shared" si="12"/>
        <v>168.50699999999995</v>
      </c>
      <c r="AA50" s="27">
        <f t="shared" si="9"/>
        <v>2.9410019626580839</v>
      </c>
      <c r="AB50" s="7"/>
      <c r="AC50" s="28">
        <f t="shared" ca="1" si="0"/>
        <v>-6.3697421709889568E-2</v>
      </c>
      <c r="AD50" s="27">
        <f t="shared" ca="1" si="10"/>
        <v>3.6630734148616284E-2</v>
      </c>
      <c r="AE50" s="7">
        <v>119</v>
      </c>
    </row>
    <row r="51" spans="1:31" s="26" customFormat="1" x14ac:dyDescent="0.25">
      <c r="A51" s="26">
        <v>31</v>
      </c>
      <c r="B51" s="26">
        <v>598</v>
      </c>
      <c r="C51" s="26">
        <v>13172</v>
      </c>
      <c r="D51" s="26">
        <v>15321</v>
      </c>
      <c r="E51" s="26">
        <v>13354</v>
      </c>
      <c r="F51" s="26">
        <v>11205</v>
      </c>
      <c r="G51" s="27"/>
      <c r="H51" s="7"/>
      <c r="I51" s="28">
        <f t="shared" si="1"/>
        <v>-182</v>
      </c>
      <c r="J51" s="27">
        <f t="shared" si="1"/>
        <v>4116</v>
      </c>
      <c r="K51" s="7"/>
      <c r="L51" s="171">
        <f t="shared" si="2"/>
        <v>1.5515354490667257E-2</v>
      </c>
      <c r="M51" s="27">
        <f t="shared" ca="1" si="3"/>
        <v>2.7802717906229459E-4</v>
      </c>
      <c r="N51" s="44"/>
      <c r="O51" s="44"/>
      <c r="P51" s="7"/>
      <c r="Q51" s="28">
        <f t="shared" ca="1" si="4"/>
        <v>-188.61508727037838</v>
      </c>
      <c r="R51" s="27">
        <f t="shared" ca="1" si="5"/>
        <v>4119.6101851013045</v>
      </c>
      <c r="S51" s="7"/>
      <c r="T51" s="28">
        <f t="shared" ca="1" si="6"/>
        <v>4.5910916282849691E-2</v>
      </c>
      <c r="U51" s="27">
        <f t="shared" ca="1" si="7"/>
        <v>1.0076601680619943</v>
      </c>
      <c r="V51" s="7"/>
      <c r="W51" s="28">
        <f t="shared" ca="1" si="8"/>
        <v>3.218950151719592E-2</v>
      </c>
      <c r="X51" s="27">
        <f t="shared" ca="1" si="11"/>
        <v>173.86390429130358</v>
      </c>
      <c r="Y51" s="7"/>
      <c r="Z51" s="28">
        <f t="shared" si="12"/>
        <v>173.88899999999995</v>
      </c>
      <c r="AA51" s="27">
        <f t="shared" si="9"/>
        <v>3.0349355830004185</v>
      </c>
      <c r="AB51" s="7"/>
      <c r="AC51" s="28">
        <f t="shared" ca="1" si="0"/>
        <v>-2.5095708696369456E-2</v>
      </c>
      <c r="AD51" s="27">
        <f t="shared" ca="1" si="10"/>
        <v>-4.6740484868706744E-2</v>
      </c>
      <c r="AE51" s="7">
        <v>118</v>
      </c>
    </row>
    <row r="52" spans="1:31" s="26" customFormat="1" x14ac:dyDescent="0.25">
      <c r="A52" s="26">
        <v>32</v>
      </c>
      <c r="B52" s="26">
        <v>619</v>
      </c>
      <c r="C52" s="26">
        <v>12966</v>
      </c>
      <c r="D52" s="26">
        <v>15292</v>
      </c>
      <c r="E52" s="26">
        <v>13542</v>
      </c>
      <c r="F52" s="26">
        <v>11212</v>
      </c>
      <c r="G52" s="27"/>
      <c r="H52" s="7"/>
      <c r="I52" s="28">
        <f t="shared" si="1"/>
        <v>-576</v>
      </c>
      <c r="J52" s="27">
        <f t="shared" si="1"/>
        <v>4080</v>
      </c>
      <c r="K52" s="7"/>
      <c r="L52" s="171">
        <f t="shared" si="2"/>
        <v>0.11250954222784763</v>
      </c>
      <c r="M52" s="27">
        <f t="shared" ca="1" si="3"/>
        <v>2.4688537723401119E-4</v>
      </c>
      <c r="N52" s="44"/>
      <c r="O52" s="44"/>
      <c r="P52" s="7"/>
      <c r="Q52" s="28">
        <f t="shared" ca="1" si="4"/>
        <v>-582.61508727037835</v>
      </c>
      <c r="R52" s="27">
        <f t="shared" ca="1" si="5"/>
        <v>4083.610185101305</v>
      </c>
      <c r="S52" s="7"/>
      <c r="T52" s="28">
        <f t="shared" ca="1" si="6"/>
        <v>0.14181470254525227</v>
      </c>
      <c r="U52" s="27">
        <f t="shared" ca="1" si="7"/>
        <v>0.99885453732988683</v>
      </c>
      <c r="V52" s="7"/>
      <c r="W52" s="28">
        <f t="shared" ca="1" si="8"/>
        <v>0.12822212881421244</v>
      </c>
      <c r="X52" s="27">
        <f t="shared" ca="1" si="11"/>
        <v>179.34923064869554</v>
      </c>
      <c r="Y52" s="7"/>
      <c r="Z52" s="28">
        <f t="shared" si="12"/>
        <v>179.45999999999995</v>
      </c>
      <c r="AA52" s="27">
        <f t="shared" si="9"/>
        <v>3.132167875629023</v>
      </c>
      <c r="AB52" s="7"/>
      <c r="AC52" s="28">
        <f t="shared" ca="1" si="0"/>
        <v>-0.11076935130441257</v>
      </c>
      <c r="AD52" s="27">
        <f t="shared" ca="1" si="10"/>
        <v>8.8873502214852351E-2</v>
      </c>
      <c r="AE52" s="7">
        <v>117</v>
      </c>
    </row>
    <row r="53" spans="1:31" s="26" customFormat="1" x14ac:dyDescent="0.25">
      <c r="A53" s="26">
        <v>33</v>
      </c>
      <c r="B53" s="26">
        <v>628</v>
      </c>
      <c r="C53" s="26">
        <v>12766</v>
      </c>
      <c r="D53" s="26">
        <v>15261</v>
      </c>
      <c r="E53" s="26">
        <v>13743</v>
      </c>
      <c r="F53" s="26">
        <v>11253</v>
      </c>
      <c r="G53" s="27"/>
      <c r="H53" s="7"/>
      <c r="I53" s="28">
        <f t="shared" si="1"/>
        <v>-977</v>
      </c>
      <c r="J53" s="27">
        <f t="shared" si="1"/>
        <v>4008</v>
      </c>
      <c r="K53" s="7"/>
      <c r="L53" s="171">
        <f t="shared" si="2"/>
        <v>0.20982334474710101</v>
      </c>
      <c r="M53" s="27">
        <f t="shared" ca="1" si="3"/>
        <v>2.64237646219064E-4</v>
      </c>
      <c r="N53" s="44"/>
      <c r="O53" s="44"/>
      <c r="P53" s="7"/>
      <c r="Q53" s="28">
        <f t="shared" ca="1" si="4"/>
        <v>-983.61508727037835</v>
      </c>
      <c r="R53" s="27">
        <f t="shared" ca="1" si="5"/>
        <v>4011.610185101305</v>
      </c>
      <c r="S53" s="7"/>
      <c r="T53" s="28">
        <f t="shared" ca="1" si="6"/>
        <v>0.23942236318287521</v>
      </c>
      <c r="U53" s="27">
        <f t="shared" ca="1" si="7"/>
        <v>0.9812432758656715</v>
      </c>
      <c r="V53" s="7"/>
      <c r="W53" s="28">
        <f t="shared" ca="1" si="8"/>
        <v>0.22607873296821293</v>
      </c>
      <c r="X53" s="27">
        <f t="shared" ca="1" si="11"/>
        <v>185.00876944458184</v>
      </c>
      <c r="Y53" s="7"/>
      <c r="Z53" s="28">
        <f t="shared" si="12"/>
        <v>185.11199999999994</v>
      </c>
      <c r="AA53" s="27">
        <f t="shared" si="9"/>
        <v>3.230813884951742</v>
      </c>
      <c r="AB53" s="7"/>
      <c r="AC53" s="28">
        <f t="shared" ca="1" si="0"/>
        <v>-0.10323055541809367</v>
      </c>
      <c r="AD53" s="27">
        <f t="shared" ca="1" si="10"/>
        <v>-1.9547970412844506E-2</v>
      </c>
      <c r="AE53" s="7">
        <v>116</v>
      </c>
    </row>
    <row r="54" spans="1:31" s="26" customFormat="1" x14ac:dyDescent="0.25">
      <c r="A54" s="26">
        <v>34</v>
      </c>
      <c r="B54" s="26">
        <v>646</v>
      </c>
      <c r="C54" s="26">
        <v>12577</v>
      </c>
      <c r="D54" s="26">
        <v>15212</v>
      </c>
      <c r="E54" s="26">
        <v>13953</v>
      </c>
      <c r="F54" s="26">
        <v>11321</v>
      </c>
      <c r="G54" s="27"/>
      <c r="H54" s="7"/>
      <c r="I54" s="28">
        <f t="shared" si="1"/>
        <v>-1376</v>
      </c>
      <c r="J54" s="27">
        <f t="shared" si="1"/>
        <v>3891</v>
      </c>
      <c r="K54" s="7"/>
      <c r="L54" s="171">
        <f t="shared" si="2"/>
        <v>0.30778840598210999</v>
      </c>
      <c r="M54" s="27">
        <f t="shared" ca="1" si="3"/>
        <v>2.4995594995255716E-4</v>
      </c>
      <c r="N54" s="44"/>
      <c r="O54" s="44"/>
      <c r="P54" s="7"/>
      <c r="Q54" s="28">
        <f t="shared" ca="1" si="4"/>
        <v>-1382.6150872703784</v>
      </c>
      <c r="R54" s="27">
        <f t="shared" ca="1" si="5"/>
        <v>3894.610185101305</v>
      </c>
      <c r="S54" s="7"/>
      <c r="T54" s="28">
        <f t="shared" ca="1" si="6"/>
        <v>0.33654320257043518</v>
      </c>
      <c r="U54" s="27">
        <f t="shared" ca="1" si="7"/>
        <v>0.95262497598632156</v>
      </c>
      <c r="V54" s="7"/>
      <c r="W54" s="28">
        <f t="shared" ca="1" si="8"/>
        <v>0.32359840123677586</v>
      </c>
      <c r="X54" s="27">
        <f t="shared" ca="1" si="11"/>
        <v>190.79640081381604</v>
      </c>
      <c r="Y54" s="7"/>
      <c r="Z54" s="28">
        <f t="shared" si="12"/>
        <v>190.92599999999993</v>
      </c>
      <c r="AA54" s="27">
        <f t="shared" si="9"/>
        <v>3.3322873276626921</v>
      </c>
      <c r="AB54" s="7"/>
      <c r="AC54" s="28">
        <f t="shared" ca="1" si="0"/>
        <v>-0.12959918618389565</v>
      </c>
      <c r="AD54" s="27">
        <f t="shared" ca="1" si="10"/>
        <v>1.9363500386390342E-2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12387</v>
      </c>
      <c r="D55" s="26">
        <v>15129</v>
      </c>
      <c r="E55" s="26">
        <v>14135</v>
      </c>
      <c r="F55" s="26">
        <v>11392</v>
      </c>
      <c r="G55" s="27"/>
      <c r="H55" s="7"/>
      <c r="I55" s="28">
        <f t="shared" si="1"/>
        <v>-1748</v>
      </c>
      <c r="J55" s="27">
        <f t="shared" si="1"/>
        <v>3737</v>
      </c>
      <c r="K55" s="7"/>
      <c r="L55" s="171">
        <f t="shared" si="2"/>
        <v>0.3995652024556105</v>
      </c>
      <c r="M55" s="27">
        <f t="shared" ca="1" si="3"/>
        <v>2.2811410273118325E-4</v>
      </c>
      <c r="N55" s="44"/>
      <c r="O55" s="44"/>
      <c r="P55" s="7"/>
      <c r="Q55" s="28">
        <f t="shared" ca="1" si="4"/>
        <v>-1754.6150872703784</v>
      </c>
      <c r="R55" s="27">
        <f t="shared" ca="1" si="5"/>
        <v>3740.610185101305</v>
      </c>
      <c r="S55" s="7"/>
      <c r="T55" s="28">
        <f t="shared" ca="1" si="6"/>
        <v>0.42709195508214526</v>
      </c>
      <c r="U55" s="27">
        <f t="shared" ca="1" si="7"/>
        <v>0.9149564445211944</v>
      </c>
      <c r="V55" s="7"/>
      <c r="W55" s="28">
        <f t="shared" ca="1" si="8"/>
        <v>0.41466864917254181</v>
      </c>
      <c r="X55" s="27">
        <f t="shared" ca="1" si="11"/>
        <v>196.41479772283901</v>
      </c>
      <c r="Y55" s="7"/>
      <c r="Z55" s="28">
        <f t="shared" si="12"/>
        <v>196.55099999999993</v>
      </c>
      <c r="AA55" s="27">
        <f t="shared" si="9"/>
        <v>3.4304620980873732</v>
      </c>
      <c r="AB55" s="7"/>
      <c r="AC55" s="28">
        <f t="shared" ca="1" si="0"/>
        <v>-0.13620227716091904</v>
      </c>
      <c r="AD55" s="27">
        <f t="shared" ca="1" si="10"/>
        <v>1.1365305759085231E-2</v>
      </c>
      <c r="AE55" s="7">
        <v>114</v>
      </c>
    </row>
    <row r="56" spans="1:31" s="26" customFormat="1" x14ac:dyDescent="0.25">
      <c r="A56" s="26">
        <v>36</v>
      </c>
      <c r="B56" s="26">
        <v>625</v>
      </c>
      <c r="C56" s="26">
        <v>12208</v>
      </c>
      <c r="D56" s="26">
        <v>15040</v>
      </c>
      <c r="E56" s="26">
        <v>14314</v>
      </c>
      <c r="F56" s="26">
        <v>11489</v>
      </c>
      <c r="G56" s="27"/>
      <c r="H56" s="7"/>
      <c r="I56" s="28">
        <f t="shared" si="1"/>
        <v>-2106</v>
      </c>
      <c r="J56" s="27">
        <f t="shared" si="1"/>
        <v>3551</v>
      </c>
      <c r="K56" s="7"/>
      <c r="L56" s="171">
        <f t="shared" si="2"/>
        <v>0.48749396760490549</v>
      </c>
      <c r="M56" s="27">
        <f t="shared" ca="1" si="3"/>
        <v>2.2330765105353263E-4</v>
      </c>
      <c r="N56" s="44"/>
      <c r="O56" s="44"/>
      <c r="P56" s="7"/>
      <c r="Q56" s="28">
        <f t="shared" ca="1" si="4"/>
        <v>-2112.6150872703784</v>
      </c>
      <c r="R56" s="27">
        <f t="shared" ca="1" si="5"/>
        <v>3554.610185101305</v>
      </c>
      <c r="S56" s="7"/>
      <c r="T56" s="28">
        <f t="shared" ca="1" si="6"/>
        <v>0.51423295884341458</v>
      </c>
      <c r="U56" s="27">
        <f t="shared" ca="1" si="7"/>
        <v>0.86946068573863811</v>
      </c>
      <c r="V56" s="7"/>
      <c r="W56" s="28">
        <f t="shared" ca="1" si="8"/>
        <v>0.50243744949680513</v>
      </c>
      <c r="X56" s="27">
        <f t="shared" ca="1" si="11"/>
        <v>202.0566619331629</v>
      </c>
      <c r="Y56" s="7"/>
      <c r="Z56" s="28">
        <f t="shared" si="12"/>
        <v>202.17599999999993</v>
      </c>
      <c r="AA56" s="27">
        <f t="shared" si="9"/>
        <v>3.5286368685120548</v>
      </c>
      <c r="AB56" s="7"/>
      <c r="AC56" s="28">
        <f t="shared" ca="1" si="0"/>
        <v>-0.11933806683703096</v>
      </c>
      <c r="AD56" s="27">
        <f t="shared" ca="1" si="10"/>
        <v>4.4957959555574689E-2</v>
      </c>
      <c r="AE56" s="7">
        <v>113</v>
      </c>
    </row>
    <row r="57" spans="1:31" s="26" customFormat="1" x14ac:dyDescent="0.25">
      <c r="A57" s="26">
        <v>37</v>
      </c>
      <c r="B57" s="26">
        <v>635</v>
      </c>
      <c r="C57" s="26">
        <v>12035</v>
      </c>
      <c r="D57" s="26">
        <v>14934</v>
      </c>
      <c r="E57" s="26">
        <v>14489</v>
      </c>
      <c r="F57" s="26">
        <v>11605</v>
      </c>
      <c r="G57" s="27"/>
      <c r="H57" s="7"/>
      <c r="I57" s="28">
        <f t="shared" si="1"/>
        <v>-2454</v>
      </c>
      <c r="J57" s="27">
        <f t="shared" si="1"/>
        <v>3329</v>
      </c>
      <c r="K57" s="7"/>
      <c r="L57" s="171">
        <f t="shared" si="2"/>
        <v>0.57201703723207464</v>
      </c>
      <c r="M57" s="27">
        <f t="shared" ca="1" si="3"/>
        <v>2.5201006739520248E-4</v>
      </c>
      <c r="N57" s="44"/>
      <c r="O57" s="44"/>
      <c r="P57" s="7"/>
      <c r="Q57" s="28">
        <f t="shared" ca="1" si="4"/>
        <v>-2460.6150872703784</v>
      </c>
      <c r="R57" s="27">
        <f t="shared" ca="1" si="5"/>
        <v>3332.610185101305</v>
      </c>
      <c r="S57" s="7"/>
      <c r="T57" s="28">
        <f t="shared" ca="1" si="6"/>
        <v>0.59893985635436919</v>
      </c>
      <c r="U57" s="27">
        <f t="shared" ca="1" si="7"/>
        <v>0.81515929622397421</v>
      </c>
      <c r="V57" s="7"/>
      <c r="W57" s="28">
        <f t="shared" ca="1" si="8"/>
        <v>0.58789186218843881</v>
      </c>
      <c r="X57" s="27">
        <f t="shared" ca="1" si="11"/>
        <v>207.83331974207044</v>
      </c>
      <c r="Y57" s="7"/>
      <c r="Z57" s="28">
        <f t="shared" si="12"/>
        <v>207.89099999999993</v>
      </c>
      <c r="AA57" s="27">
        <f t="shared" si="9"/>
        <v>3.6283824352635303</v>
      </c>
      <c r="AB57" s="7"/>
      <c r="AC57" s="28">
        <f t="shared" ca="1" si="0"/>
        <v>-5.7680257929490608E-2</v>
      </c>
      <c r="AD57" s="27">
        <f t="shared" ca="1" si="10"/>
        <v>6.5492006845062178E-2</v>
      </c>
      <c r="AE57" s="7">
        <v>112</v>
      </c>
    </row>
    <row r="58" spans="1:31" s="26" customFormat="1" x14ac:dyDescent="0.25">
      <c r="A58" s="26">
        <v>38</v>
      </c>
      <c r="B58" s="26">
        <v>610</v>
      </c>
      <c r="C58" s="26">
        <v>11885</v>
      </c>
      <c r="D58" s="26">
        <v>14800</v>
      </c>
      <c r="E58" s="26">
        <v>14637</v>
      </c>
      <c r="F58" s="26">
        <v>11729</v>
      </c>
      <c r="G58" s="27"/>
      <c r="H58" s="7"/>
      <c r="I58" s="28">
        <f t="shared" si="1"/>
        <v>-2752</v>
      </c>
      <c r="J58" s="27">
        <f t="shared" si="1"/>
        <v>3071</v>
      </c>
      <c r="K58" s="7"/>
      <c r="L58" s="171">
        <f t="shared" si="2"/>
        <v>0.6478673297658093</v>
      </c>
      <c r="M58" s="27">
        <f t="shared" ca="1" si="3"/>
        <v>1.8029048589001355E-4</v>
      </c>
      <c r="N58" s="44"/>
      <c r="O58" s="44"/>
      <c r="P58" s="7"/>
      <c r="Q58" s="28">
        <f t="shared" ca="1" si="4"/>
        <v>-2758.6150872703784</v>
      </c>
      <c r="R58" s="27">
        <f t="shared" ca="1" si="5"/>
        <v>3074.610185101305</v>
      </c>
      <c r="S58" s="7"/>
      <c r="T58" s="28">
        <f t="shared" ca="1" si="6"/>
        <v>0.67147622261374984</v>
      </c>
      <c r="U58" s="27">
        <f t="shared" ca="1" si="7"/>
        <v>0.75205227597720259</v>
      </c>
      <c r="V58" s="7"/>
      <c r="W58" s="28">
        <f t="shared" ca="1" si="8"/>
        <v>0.6612945590365864</v>
      </c>
      <c r="X58" s="27">
        <f t="shared" ca="1" si="11"/>
        <v>213.3600347251022</v>
      </c>
      <c r="Y58" s="7"/>
      <c r="Z58" s="28">
        <f t="shared" si="12"/>
        <v>213.38099999999994</v>
      </c>
      <c r="AA58" s="27">
        <f t="shared" si="9"/>
        <v>3.7242010111980188</v>
      </c>
      <c r="AB58" s="7"/>
      <c r="AC58" s="28">
        <f t="shared" ca="1" si="0"/>
        <v>-2.0965274897747577E-2</v>
      </c>
      <c r="AD58" s="27">
        <f t="shared" ca="1" si="10"/>
        <v>5.8409638256989638E-2</v>
      </c>
      <c r="AE58" s="7">
        <v>111</v>
      </c>
    </row>
    <row r="59" spans="1:31" s="26" customFormat="1" x14ac:dyDescent="0.25">
      <c r="A59" s="26">
        <v>39</v>
      </c>
      <c r="B59" s="26">
        <v>604</v>
      </c>
      <c r="C59" s="26">
        <v>11754</v>
      </c>
      <c r="D59" s="26">
        <v>14673</v>
      </c>
      <c r="E59" s="26">
        <v>14786</v>
      </c>
      <c r="F59" s="26">
        <v>11876</v>
      </c>
      <c r="G59" s="27"/>
      <c r="H59" s="7"/>
      <c r="I59" s="28">
        <f t="shared" si="1"/>
        <v>-3032</v>
      </c>
      <c r="J59" s="27">
        <f t="shared" si="1"/>
        <v>2797</v>
      </c>
      <c r="K59" s="7"/>
      <c r="L59" s="171">
        <f t="shared" si="2"/>
        <v>0.71711742914110932</v>
      </c>
      <c r="M59" s="27">
        <f t="shared" ca="1" si="3"/>
        <v>1.7559795030641824E-4</v>
      </c>
      <c r="N59" s="44"/>
      <c r="O59" s="44"/>
      <c r="P59" s="7"/>
      <c r="Q59" s="28">
        <f t="shared" ca="1" si="4"/>
        <v>-3038.6150872703784</v>
      </c>
      <c r="R59" s="27">
        <f t="shared" ca="1" si="5"/>
        <v>2800.610185101305</v>
      </c>
      <c r="S59" s="7"/>
      <c r="T59" s="28">
        <f t="shared" ca="1" si="6"/>
        <v>0.7396311976225638</v>
      </c>
      <c r="U59" s="27">
        <f t="shared" ca="1" si="7"/>
        <v>0.68503164207171641</v>
      </c>
      <c r="V59" s="7"/>
      <c r="W59" s="28">
        <f t="shared" ca="1" si="8"/>
        <v>0.73036876682099727</v>
      </c>
      <c r="X59" s="27">
        <f t="shared" ca="1" si="11"/>
        <v>218.86885575758424</v>
      </c>
      <c r="Y59" s="7"/>
      <c r="Z59" s="28">
        <f t="shared" si="12"/>
        <v>218.81699999999995</v>
      </c>
      <c r="AA59" s="27">
        <f t="shared" si="9"/>
        <v>3.8190771093364315</v>
      </c>
      <c r="AB59" s="7"/>
      <c r="AC59" s="28">
        <f t="shared" ca="1" si="0"/>
        <v>5.185575758429195E-2</v>
      </c>
      <c r="AD59" s="27">
        <f t="shared" ca="1" si="10"/>
        <v>5.3264193893653555E-2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11621</v>
      </c>
      <c r="D60" s="26">
        <v>14519</v>
      </c>
      <c r="E60" s="26">
        <v>14912</v>
      </c>
      <c r="F60" s="26">
        <v>12029</v>
      </c>
      <c r="G60" s="27"/>
      <c r="H60" s="7"/>
      <c r="I60" s="28">
        <f t="shared" si="1"/>
        <v>-3291</v>
      </c>
      <c r="J60" s="27">
        <f t="shared" si="1"/>
        <v>2490</v>
      </c>
      <c r="K60" s="7"/>
      <c r="L60" s="171">
        <f t="shared" si="2"/>
        <v>0.78197759003490208</v>
      </c>
      <c r="M60" s="27">
        <f t="shared" ca="1" si="3"/>
        <v>1.5533225935754943E-4</v>
      </c>
      <c r="N60" s="44"/>
      <c r="O60" s="44"/>
      <c r="P60" s="7"/>
      <c r="Q60" s="28">
        <f t="shared" ca="1" si="4"/>
        <v>-3297.6150872703784</v>
      </c>
      <c r="R60" s="27">
        <f t="shared" ca="1" si="5"/>
        <v>2493.610185101305</v>
      </c>
      <c r="S60" s="7"/>
      <c r="T60" s="28">
        <f t="shared" ca="1" si="6"/>
        <v>0.80267454950571682</v>
      </c>
      <c r="U60" s="27">
        <f t="shared" ca="1" si="7"/>
        <v>0.60993917999513159</v>
      </c>
      <c r="V60" s="7"/>
      <c r="W60" s="28">
        <f t="shared" ca="1" si="8"/>
        <v>0.79444082634645252</v>
      </c>
      <c r="X60" s="27">
        <f t="shared" ca="1" si="11"/>
        <v>224.51864426927023</v>
      </c>
      <c r="Y60" s="7"/>
      <c r="Z60" s="28">
        <f t="shared" si="12"/>
        <v>224.44199999999995</v>
      </c>
      <c r="AA60" s="27">
        <f t="shared" si="9"/>
        <v>3.9172518797611122</v>
      </c>
      <c r="AB60" s="7"/>
      <c r="AC60" s="28">
        <f t="shared" ca="1" si="0"/>
        <v>7.6644269270275345E-2</v>
      </c>
      <c r="AD60" s="27">
        <f t="shared" ca="1" si="10"/>
        <v>8.3232952490789103E-2</v>
      </c>
      <c r="AE60" s="7">
        <v>109</v>
      </c>
    </row>
    <row r="61" spans="1:31" s="26" customFormat="1" x14ac:dyDescent="0.25">
      <c r="A61" s="26">
        <v>41</v>
      </c>
      <c r="B61" s="26">
        <v>622</v>
      </c>
      <c r="C61" s="26">
        <v>11500</v>
      </c>
      <c r="D61" s="26">
        <v>14339</v>
      </c>
      <c r="E61" s="26">
        <v>15013</v>
      </c>
      <c r="F61" s="26">
        <v>12183</v>
      </c>
      <c r="G61" s="27"/>
      <c r="H61" s="7"/>
      <c r="I61" s="28">
        <f t="shared" si="1"/>
        <v>-3513</v>
      </c>
      <c r="J61" s="27">
        <f t="shared" si="1"/>
        <v>2156</v>
      </c>
      <c r="K61" s="7"/>
      <c r="L61" s="171">
        <f t="shared" si="2"/>
        <v>0.83905059331144971</v>
      </c>
      <c r="M61" s="27">
        <f t="shared" ca="1" si="3"/>
        <v>1.1120171294471879E-4</v>
      </c>
      <c r="N61" s="44"/>
      <c r="O61" s="44"/>
      <c r="P61" s="7"/>
      <c r="Q61" s="28">
        <f t="shared" ca="1" si="4"/>
        <v>-3519.6150872703784</v>
      </c>
      <c r="R61" s="27">
        <f t="shared" ca="1" si="5"/>
        <v>2159.610185101305</v>
      </c>
      <c r="S61" s="7"/>
      <c r="T61" s="28">
        <f t="shared" ca="1" si="6"/>
        <v>0.85671170826270504</v>
      </c>
      <c r="U61" s="27">
        <f t="shared" ca="1" si="7"/>
        <v>0.52824249486946606</v>
      </c>
      <c r="V61" s="7"/>
      <c r="W61" s="28">
        <f t="shared" ca="1" si="8"/>
        <v>0.84959581559192909</v>
      </c>
      <c r="X61" s="27">
        <f t="shared" ca="1" si="11"/>
        <v>230.16263526445675</v>
      </c>
      <c r="Y61" s="7"/>
      <c r="Z61" s="28">
        <f t="shared" si="12"/>
        <v>230.03999999999996</v>
      </c>
      <c r="AA61" s="27">
        <f t="shared" si="9"/>
        <v>4.0149554112877546</v>
      </c>
      <c r="AB61" s="7"/>
      <c r="AC61" s="28">
        <f t="shared" ca="1" si="0"/>
        <v>0.12263526445678963</v>
      </c>
      <c r="AD61" s="27">
        <f t="shared" ca="1" si="10"/>
        <v>1.4007428415368395E-2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11400</v>
      </c>
      <c r="D62" s="26">
        <v>14161</v>
      </c>
      <c r="E62" s="26">
        <v>15112</v>
      </c>
      <c r="F62" s="26">
        <v>12365</v>
      </c>
      <c r="G62" s="27"/>
      <c r="H62" s="7"/>
      <c r="I62" s="28">
        <f t="shared" si="1"/>
        <v>-3712</v>
      </c>
      <c r="J62" s="27">
        <f t="shared" si="1"/>
        <v>1796</v>
      </c>
      <c r="K62" s="7"/>
      <c r="L62" s="171">
        <f t="shared" si="2"/>
        <v>0.88912899464852135</v>
      </c>
      <c r="M62" s="27">
        <f t="shared" ca="1" si="3"/>
        <v>1.0220144420141815E-4</v>
      </c>
      <c r="N62" s="44"/>
      <c r="O62" s="44"/>
      <c r="P62" s="7"/>
      <c r="Q62" s="28">
        <f t="shared" ca="1" si="4"/>
        <v>-3718.6150872703784</v>
      </c>
      <c r="R62" s="27">
        <f t="shared" ca="1" si="5"/>
        <v>1799.610185101305</v>
      </c>
      <c r="S62" s="7"/>
      <c r="T62" s="28">
        <f t="shared" ca="1" si="6"/>
        <v>0.90515042264396928</v>
      </c>
      <c r="U62" s="27">
        <f t="shared" ca="1" si="7"/>
        <v>0.44018618754838934</v>
      </c>
      <c r="V62" s="7"/>
      <c r="W62" s="28">
        <f t="shared" ca="1" si="8"/>
        <v>0.89923846764177962</v>
      </c>
      <c r="X62" s="27">
        <f t="shared" ca="1" si="11"/>
        <v>235.95201574877956</v>
      </c>
      <c r="Y62" s="7"/>
      <c r="Z62" s="28">
        <f t="shared" si="12"/>
        <v>235.76399999999995</v>
      </c>
      <c r="AA62" s="27">
        <f t="shared" si="9"/>
        <v>4.1148580576719107</v>
      </c>
      <c r="AB62" s="7"/>
      <c r="AC62" s="28">
        <f t="shared" ca="1" si="0"/>
        <v>0.18801574877960547</v>
      </c>
      <c r="AD62" s="27">
        <f t="shared" ca="1" si="10"/>
        <v>5.3829923213243092E-2</v>
      </c>
      <c r="AE62" s="7">
        <v>107</v>
      </c>
    </row>
    <row r="63" spans="1:31" s="26" customFormat="1" x14ac:dyDescent="0.25">
      <c r="A63" s="26">
        <v>43</v>
      </c>
      <c r="B63" s="26">
        <v>641</v>
      </c>
      <c r="C63" s="26">
        <v>11318</v>
      </c>
      <c r="D63" s="26">
        <v>13970</v>
      </c>
      <c r="E63" s="26">
        <v>15189</v>
      </c>
      <c r="F63" s="26">
        <v>12554</v>
      </c>
      <c r="G63" s="27"/>
      <c r="H63" s="7"/>
      <c r="I63" s="28">
        <f t="shared" si="1"/>
        <v>-3871</v>
      </c>
      <c r="J63" s="27">
        <f t="shared" si="1"/>
        <v>1416</v>
      </c>
      <c r="K63" s="7"/>
      <c r="L63" s="171">
        <f t="shared" si="2"/>
        <v>0.93062850320033108</v>
      </c>
      <c r="M63" s="27">
        <f t="shared" ca="1" si="3"/>
        <v>7.3649420732582209E-5</v>
      </c>
      <c r="N63" s="44"/>
      <c r="O63" s="44"/>
      <c r="P63" s="7"/>
      <c r="Q63" s="28">
        <f t="shared" ca="1" si="4"/>
        <v>-3877.6150872703784</v>
      </c>
      <c r="R63" s="27">
        <f t="shared" ca="1" si="5"/>
        <v>1419.610185101305</v>
      </c>
      <c r="S63" s="7"/>
      <c r="T63" s="28">
        <f t="shared" ca="1" si="6"/>
        <v>0.94385271202397436</v>
      </c>
      <c r="U63" s="27">
        <f t="shared" ca="1" si="7"/>
        <v>0.34723786315391958</v>
      </c>
      <c r="V63" s="7"/>
      <c r="W63" s="28">
        <f t="shared" ca="1" si="8"/>
        <v>0.93921042726970982</v>
      </c>
      <c r="X63" s="27">
        <f t="shared" ca="1" si="11"/>
        <v>241.7442394734569</v>
      </c>
      <c r="Y63" s="7"/>
      <c r="Z63" s="28">
        <f t="shared" si="12"/>
        <v>241.53299999999996</v>
      </c>
      <c r="AA63" s="27">
        <f t="shared" si="9"/>
        <v>4.2155461022194629</v>
      </c>
      <c r="AB63" s="7"/>
      <c r="AC63" s="28">
        <f t="shared" ca="1" si="0"/>
        <v>0.21123947345694205</v>
      </c>
      <c r="AD63" s="27">
        <f t="shared" ca="1" si="10"/>
        <v>2.1162005102866033E-2</v>
      </c>
      <c r="AE63" s="7">
        <v>106</v>
      </c>
    </row>
    <row r="64" spans="1:31" s="26" customFormat="1" x14ac:dyDescent="0.25">
      <c r="A64" s="26">
        <v>44</v>
      </c>
      <c r="B64" s="26">
        <v>626</v>
      </c>
      <c r="C64" s="26">
        <v>11275</v>
      </c>
      <c r="D64" s="26">
        <v>13792</v>
      </c>
      <c r="E64" s="26">
        <v>15270</v>
      </c>
      <c r="F64" s="26">
        <v>12760</v>
      </c>
      <c r="G64" s="27"/>
      <c r="H64" s="7"/>
      <c r="I64" s="28">
        <f t="shared" si="1"/>
        <v>-3995</v>
      </c>
      <c r="J64" s="27">
        <f t="shared" si="1"/>
        <v>1032</v>
      </c>
      <c r="K64" s="7"/>
      <c r="L64" s="171">
        <f t="shared" si="2"/>
        <v>0.96206101177608949</v>
      </c>
      <c r="M64" s="27">
        <f t="shared" ca="1" si="3"/>
        <v>7.4210301045582542E-5</v>
      </c>
      <c r="N64" s="44"/>
      <c r="O64" s="44"/>
      <c r="P64" s="7"/>
      <c r="Q64" s="28">
        <f t="shared" ca="1" si="4"/>
        <v>-4001.6150872703784</v>
      </c>
      <c r="R64" s="27">
        <f t="shared" ca="1" si="5"/>
        <v>1035.610185101305</v>
      </c>
      <c r="S64" s="7"/>
      <c r="T64" s="28">
        <f t="shared" ca="1" si="6"/>
        <v>0.97403562952787781</v>
      </c>
      <c r="U64" s="27">
        <f t="shared" ca="1" si="7"/>
        <v>0.25331113534477112</v>
      </c>
      <c r="V64" s="7"/>
      <c r="W64" s="28">
        <f t="shared" ca="1" si="8"/>
        <v>0.97067555187092813</v>
      </c>
      <c r="X64" s="27">
        <f t="shared" ca="1" si="11"/>
        <v>247.4082977363347</v>
      </c>
      <c r="Y64" s="7"/>
      <c r="Z64" s="28">
        <f t="shared" si="12"/>
        <v>247.16699999999994</v>
      </c>
      <c r="AA64" s="27">
        <f t="shared" si="9"/>
        <v>4.3138779522768234</v>
      </c>
      <c r="AB64" s="7"/>
      <c r="AC64" s="28">
        <f t="shared" ca="1" si="0"/>
        <v>0.24129773633475793</v>
      </c>
      <c r="AD64" s="27">
        <f t="shared" ca="1" si="10"/>
        <v>-4.7122743294778502E-2</v>
      </c>
      <c r="AE64" s="7">
        <v>105</v>
      </c>
    </row>
    <row r="65" spans="1:31" s="26" customFormat="1" x14ac:dyDescent="0.25">
      <c r="A65" s="26">
        <v>45</v>
      </c>
      <c r="B65" s="26">
        <v>622</v>
      </c>
      <c r="C65" s="26">
        <v>11229</v>
      </c>
      <c r="D65" s="26">
        <v>13593</v>
      </c>
      <c r="E65" s="26">
        <v>15297</v>
      </c>
      <c r="F65" s="26">
        <v>12950</v>
      </c>
      <c r="G65" s="27"/>
      <c r="H65" s="7"/>
      <c r="I65" s="28">
        <f t="shared" si="1"/>
        <v>-4068</v>
      </c>
      <c r="J65" s="27">
        <f t="shared" si="1"/>
        <v>643</v>
      </c>
      <c r="K65" s="7"/>
      <c r="L65" s="171">
        <f t="shared" si="2"/>
        <v>0.98408724943448356</v>
      </c>
      <c r="M65" s="27">
        <f t="shared" ca="1" si="3"/>
        <v>3.1978940356638705E-5</v>
      </c>
      <c r="N65" s="44"/>
      <c r="O65" s="44"/>
      <c r="P65" s="7"/>
      <c r="Q65" s="28">
        <f t="shared" ca="1" si="4"/>
        <v>-4074.6150872703784</v>
      </c>
      <c r="R65" s="27">
        <f t="shared" ca="1" si="5"/>
        <v>646.61018510130486</v>
      </c>
      <c r="S65" s="7"/>
      <c r="T65" s="28">
        <f t="shared" ca="1" si="6"/>
        <v>0.99180460515517566</v>
      </c>
      <c r="U65" s="27">
        <f t="shared" ca="1" si="7"/>
        <v>0.15816140326727435</v>
      </c>
      <c r="V65" s="7"/>
      <c r="W65" s="28">
        <f t="shared" ca="1" si="8"/>
        <v>0.98974224195053861</v>
      </c>
      <c r="X65" s="27">
        <f t="shared" ca="1" si="11"/>
        <v>252.95508741820299</v>
      </c>
      <c r="Y65" s="7"/>
      <c r="Z65" s="28">
        <f t="shared" si="12"/>
        <v>252.76499999999996</v>
      </c>
      <c r="AA65" s="27">
        <f t="shared" si="9"/>
        <v>4.4115814838034657</v>
      </c>
      <c r="AB65" s="7"/>
      <c r="AC65" s="28">
        <f t="shared" ca="1" si="0"/>
        <v>0.19008741820303499</v>
      </c>
      <c r="AD65" s="27">
        <f t="shared" ca="1" si="10"/>
        <v>7.485181622976711E-2</v>
      </c>
      <c r="AE65" s="7">
        <v>104</v>
      </c>
    </row>
    <row r="66" spans="1:31" s="26" customFormat="1" x14ac:dyDescent="0.25">
      <c r="A66" s="26">
        <v>46</v>
      </c>
      <c r="B66" s="26">
        <v>630</v>
      </c>
      <c r="C66" s="26">
        <v>11207</v>
      </c>
      <c r="D66" s="26">
        <v>13391</v>
      </c>
      <c r="E66" s="26">
        <v>15318</v>
      </c>
      <c r="F66" s="26">
        <v>13151</v>
      </c>
      <c r="G66" s="27"/>
      <c r="H66" s="7"/>
      <c r="I66" s="28">
        <f t="shared" si="1"/>
        <v>-4111</v>
      </c>
      <c r="J66" s="27">
        <f t="shared" si="1"/>
        <v>240</v>
      </c>
      <c r="K66" s="7"/>
      <c r="L66" s="171">
        <f t="shared" si="2"/>
        <v>0.99682768321104076</v>
      </c>
      <c r="M66" s="27">
        <f t="shared" ca="1" si="3"/>
        <v>2.2324658400405642E-5</v>
      </c>
      <c r="N66" s="44"/>
      <c r="O66" s="44"/>
      <c r="P66" s="7"/>
      <c r="Q66" s="28">
        <f t="shared" ca="1" si="4"/>
        <v>-4117.6150872703784</v>
      </c>
      <c r="R66" s="27">
        <f t="shared" ca="1" si="5"/>
        <v>243.61018510130489</v>
      </c>
      <c r="S66" s="7"/>
      <c r="T66" s="28">
        <f t="shared" ca="1" si="6"/>
        <v>1.0022712620315293</v>
      </c>
      <c r="U66" s="27">
        <f t="shared" ca="1" si="7"/>
        <v>5.9587259238402433E-2</v>
      </c>
      <c r="V66" s="7"/>
      <c r="W66" s="28">
        <f t="shared" ca="1" si="8"/>
        <v>1.0015525809242622</v>
      </c>
      <c r="X66" s="27">
        <f t="shared" ca="1" si="11"/>
        <v>258.62943178440855</v>
      </c>
      <c r="Y66" s="7"/>
      <c r="Z66" s="28">
        <f t="shared" si="12"/>
        <v>258.43499999999995</v>
      </c>
      <c r="AA66" s="27">
        <f t="shared" si="9"/>
        <v>4.5105416523915443</v>
      </c>
      <c r="AB66" s="7"/>
      <c r="AC66" s="28">
        <f t="shared" ca="1" si="0"/>
        <v>0.1944317844086072</v>
      </c>
      <c r="AD66" s="27">
        <f t="shared" ca="1" si="10"/>
        <v>-4.9669115313690781E-3</v>
      </c>
      <c r="AE66" s="7">
        <v>103</v>
      </c>
    </row>
    <row r="67" spans="1:31" s="26" customFormat="1" x14ac:dyDescent="0.25">
      <c r="A67" s="26">
        <v>47</v>
      </c>
      <c r="B67" s="26">
        <v>602</v>
      </c>
      <c r="C67" s="26">
        <v>11209</v>
      </c>
      <c r="D67" s="26">
        <v>13196</v>
      </c>
      <c r="E67" s="26">
        <v>15322</v>
      </c>
      <c r="F67" s="26">
        <v>13343</v>
      </c>
      <c r="G67" s="27"/>
      <c r="H67" s="7"/>
      <c r="I67" s="28">
        <f t="shared" si="1"/>
        <v>-4113</v>
      </c>
      <c r="J67" s="27">
        <f t="shared" si="1"/>
        <v>-147</v>
      </c>
      <c r="K67" s="7"/>
      <c r="L67" s="171">
        <f t="shared" si="2"/>
        <v>0.99988918085877743</v>
      </c>
      <c r="M67" s="27">
        <f t="shared" ca="1" si="3"/>
        <v>1.1831322774062617E-5</v>
      </c>
      <c r="N67" s="44"/>
      <c r="O67" s="44"/>
      <c r="P67" s="7"/>
      <c r="Q67" s="28">
        <f t="shared" ca="1" si="4"/>
        <v>-4119.6150872703784</v>
      </c>
      <c r="R67" s="27">
        <f t="shared" ca="1" si="5"/>
        <v>-143.38981489869511</v>
      </c>
      <c r="S67" s="7"/>
      <c r="T67" s="28">
        <f t="shared" ca="1" si="6"/>
        <v>1.0027580832815923</v>
      </c>
      <c r="U67" s="27">
        <f t="shared" ca="1" si="7"/>
        <v>-3.5073271131754985E-2</v>
      </c>
      <c r="V67" s="7"/>
      <c r="W67" s="28">
        <f t="shared" ca="1" si="8"/>
        <v>1.00332884985071</v>
      </c>
      <c r="X67" s="27">
        <f t="shared" ca="1" si="11"/>
        <v>264.03629221943902</v>
      </c>
      <c r="Y67" s="7"/>
      <c r="Z67" s="28">
        <f t="shared" si="12"/>
        <v>263.85299999999995</v>
      </c>
      <c r="AA67" s="27">
        <f t="shared" si="9"/>
        <v>4.6051035912645979</v>
      </c>
      <c r="AB67" s="7"/>
      <c r="AC67" s="28">
        <f t="shared" ca="1" si="0"/>
        <v>0.18329221943906759</v>
      </c>
      <c r="AD67" s="27">
        <f t="shared" ca="1" si="10"/>
        <v>-3.2730486281707272E-2</v>
      </c>
      <c r="AE67" s="7">
        <v>102</v>
      </c>
    </row>
    <row r="68" spans="1:31" s="26" customFormat="1" x14ac:dyDescent="0.25">
      <c r="A68" s="26">
        <v>48</v>
      </c>
      <c r="B68" s="26">
        <v>622</v>
      </c>
      <c r="C68" s="26">
        <v>11227</v>
      </c>
      <c r="D68" s="26">
        <v>13002</v>
      </c>
      <c r="E68" s="26">
        <v>15303</v>
      </c>
      <c r="F68" s="26">
        <v>13543</v>
      </c>
      <c r="G68" s="27"/>
      <c r="H68" s="7"/>
      <c r="I68" s="28">
        <f t="shared" si="1"/>
        <v>-4076</v>
      </c>
      <c r="J68" s="27">
        <f t="shared" si="1"/>
        <v>-541</v>
      </c>
      <c r="K68" s="7"/>
      <c r="L68" s="171">
        <f t="shared" si="2"/>
        <v>0.99366830499372516</v>
      </c>
      <c r="M68" s="27">
        <f t="shared" ca="1" si="3"/>
        <v>3.866104865457493E-6</v>
      </c>
      <c r="N68" s="44"/>
      <c r="O68" s="44"/>
      <c r="P68" s="7"/>
      <c r="Q68" s="28">
        <f t="shared" ca="1" si="4"/>
        <v>-4082.6150872703784</v>
      </c>
      <c r="R68" s="27">
        <f t="shared" ca="1" si="5"/>
        <v>-537.38981489869514</v>
      </c>
      <c r="S68" s="7"/>
      <c r="T68" s="28">
        <f t="shared" ca="1" si="6"/>
        <v>0.99375189015542753</v>
      </c>
      <c r="U68" s="27">
        <f t="shared" ca="1" si="7"/>
        <v>-0.13144600747759999</v>
      </c>
      <c r="V68" s="7"/>
      <c r="W68" s="28">
        <f t="shared" ca="1" si="8"/>
        <v>0.99563454629770021</v>
      </c>
      <c r="X68" s="27">
        <f t="shared" ca="1" si="11"/>
        <v>269.55505300586333</v>
      </c>
      <c r="Y68" s="7"/>
      <c r="Z68" s="28">
        <f t="shared" si="12"/>
        <v>269.45099999999996</v>
      </c>
      <c r="AA68" s="27">
        <f t="shared" si="9"/>
        <v>4.7028071227912402</v>
      </c>
      <c r="AB68" s="7"/>
      <c r="AC68" s="28">
        <f t="shared" ca="1" si="0"/>
        <v>0.10405300586336352</v>
      </c>
      <c r="AD68" s="27">
        <f t="shared" ca="1" si="10"/>
        <v>8.0889243773356156E-2</v>
      </c>
      <c r="AE68" s="7">
        <v>101</v>
      </c>
    </row>
    <row r="69" spans="1:31" s="26" customFormat="1" x14ac:dyDescent="0.25">
      <c r="A69" s="26">
        <v>49</v>
      </c>
      <c r="B69" s="26">
        <v>629</v>
      </c>
      <c r="C69" s="26">
        <v>11259</v>
      </c>
      <c r="D69" s="26">
        <v>12797</v>
      </c>
      <c r="E69" s="26">
        <v>15254</v>
      </c>
      <c r="F69" s="26">
        <v>13732</v>
      </c>
      <c r="G69" s="27"/>
      <c r="H69" s="7"/>
      <c r="I69" s="28">
        <f t="shared" si="1"/>
        <v>-3995</v>
      </c>
      <c r="J69" s="27">
        <f t="shared" si="1"/>
        <v>-935</v>
      </c>
      <c r="K69" s="7"/>
      <c r="L69" s="171">
        <f t="shared" si="2"/>
        <v>0.9777393129045896</v>
      </c>
      <c r="M69" s="27">
        <f t="shared" ca="1" si="3"/>
        <v>2.602338328888485E-7</v>
      </c>
      <c r="N69" s="44"/>
      <c r="O69" s="44"/>
      <c r="P69" s="7"/>
      <c r="Q69" s="28">
        <f t="shared" ca="1" si="4"/>
        <v>-4001.6150872703784</v>
      </c>
      <c r="R69" s="27">
        <f t="shared" ca="1" si="5"/>
        <v>-931.38981489869514</v>
      </c>
      <c r="S69" s="7"/>
      <c r="T69" s="28">
        <f t="shared" ca="1" si="6"/>
        <v>0.97403562952787781</v>
      </c>
      <c r="U69" s="27">
        <f t="shared" ca="1" si="7"/>
        <v>-0.22781874382344502</v>
      </c>
      <c r="V69" s="7"/>
      <c r="W69" s="28">
        <f t="shared" ca="1" si="8"/>
        <v>0.97722918171274886</v>
      </c>
      <c r="X69" s="27">
        <f t="shared" ca="1" si="11"/>
        <v>275.15704766101896</v>
      </c>
      <c r="Y69" s="7"/>
      <c r="Z69" s="28">
        <f t="shared" si="12"/>
        <v>275.11199999999997</v>
      </c>
      <c r="AA69" s="27">
        <f t="shared" si="9"/>
        <v>4.801610211746639</v>
      </c>
      <c r="AB69" s="7"/>
      <c r="AC69" s="28">
        <f t="shared" ca="1" si="0"/>
        <v>4.5047661018998042E-2</v>
      </c>
      <c r="AD69" s="27">
        <f t="shared" ca="1" si="10"/>
        <v>4.2367666633879253E-2</v>
      </c>
      <c r="AE69" s="7">
        <v>100</v>
      </c>
    </row>
    <row r="70" spans="1:31" s="26" customFormat="1" x14ac:dyDescent="0.25">
      <c r="A70" s="26">
        <v>50</v>
      </c>
      <c r="B70" s="26">
        <v>638</v>
      </c>
      <c r="C70" s="26">
        <v>11330</v>
      </c>
      <c r="D70" s="26">
        <v>12610</v>
      </c>
      <c r="E70" s="26">
        <v>15211</v>
      </c>
      <c r="F70" s="26">
        <v>13944</v>
      </c>
      <c r="G70" s="27"/>
      <c r="H70" s="7"/>
      <c r="I70" s="28">
        <f t="shared" si="1"/>
        <v>-3881</v>
      </c>
      <c r="J70" s="27">
        <f t="shared" si="1"/>
        <v>-1334</v>
      </c>
      <c r="K70" s="7"/>
      <c r="L70" s="171">
        <f t="shared" si="2"/>
        <v>0.9518408588762105</v>
      </c>
      <c r="M70" s="27">
        <f t="shared" ca="1" si="3"/>
        <v>1.0684913966936511E-6</v>
      </c>
      <c r="N70" s="44"/>
      <c r="O70" s="44"/>
      <c r="P70" s="7"/>
      <c r="Q70" s="28">
        <f t="shared" ca="1" si="4"/>
        <v>-3887.6150872703784</v>
      </c>
      <c r="R70" s="27">
        <f t="shared" ca="1" si="5"/>
        <v>-1330.389814898695</v>
      </c>
      <c r="S70" s="7"/>
      <c r="T70" s="28">
        <f t="shared" ca="1" si="6"/>
        <v>0.94628681827428918</v>
      </c>
      <c r="U70" s="27">
        <f t="shared" ca="1" si="7"/>
        <v>-0.32541448443763832</v>
      </c>
      <c r="V70" s="7"/>
      <c r="W70" s="28">
        <f t="shared" ca="1" si="8"/>
        <v>0.95080718030107525</v>
      </c>
      <c r="X70" s="27">
        <f t="shared" ca="1" si="11"/>
        <v>280.92777453731935</v>
      </c>
      <c r="Y70" s="7"/>
      <c r="Z70" s="28">
        <f t="shared" si="12"/>
        <v>280.85399999999998</v>
      </c>
      <c r="AA70" s="27">
        <f t="shared" si="9"/>
        <v>4.9018270173961538</v>
      </c>
      <c r="AB70" s="7"/>
      <c r="AC70" s="28">
        <f t="shared" ca="1" si="0"/>
        <v>7.3774537319366118E-2</v>
      </c>
      <c r="AD70" s="27">
        <f t="shared" ca="1" si="10"/>
        <v>5.924440963667621E-3</v>
      </c>
      <c r="AE70" s="7">
        <v>99</v>
      </c>
    </row>
    <row r="71" spans="1:31" s="26" customFormat="1" x14ac:dyDescent="0.25">
      <c r="A71" s="26">
        <v>51</v>
      </c>
      <c r="B71" s="26">
        <v>625</v>
      </c>
      <c r="C71" s="26">
        <v>11400</v>
      </c>
      <c r="D71" s="26">
        <v>12421</v>
      </c>
      <c r="E71" s="26">
        <v>15130</v>
      </c>
      <c r="F71" s="26">
        <v>14129</v>
      </c>
      <c r="G71" s="27"/>
      <c r="H71" s="7"/>
      <c r="I71" s="28">
        <f t="shared" si="1"/>
        <v>-3730</v>
      </c>
      <c r="J71" s="27">
        <f t="shared" si="1"/>
        <v>-1708</v>
      </c>
      <c r="K71" s="7"/>
      <c r="L71" s="171">
        <f t="shared" si="2"/>
        <v>0.91720616195161431</v>
      </c>
      <c r="M71" s="27">
        <f t="shared" ca="1" si="3"/>
        <v>3.6530921295437358E-6</v>
      </c>
      <c r="N71" s="44"/>
      <c r="O71" s="44"/>
      <c r="P71" s="7"/>
      <c r="Q71" s="28">
        <f t="shared" ca="1" si="4"/>
        <v>-3736.6150872703784</v>
      </c>
      <c r="R71" s="27">
        <f t="shared" ca="1" si="5"/>
        <v>-1704.389814898695</v>
      </c>
      <c r="S71" s="7"/>
      <c r="T71" s="28">
        <f t="shared" ca="1" si="6"/>
        <v>0.90953181389453597</v>
      </c>
      <c r="U71" s="27">
        <f t="shared" ca="1" si="7"/>
        <v>-0.41689520371009015</v>
      </c>
      <c r="V71" s="7"/>
      <c r="W71" s="28">
        <f t="shared" ca="1" si="8"/>
        <v>0.91529485555819023</v>
      </c>
      <c r="X71" s="27">
        <f t="shared" ca="1" si="11"/>
        <v>286.52236932211849</v>
      </c>
      <c r="Y71" s="7"/>
      <c r="Z71" s="28">
        <f t="shared" si="12"/>
        <v>286.47899999999998</v>
      </c>
      <c r="AA71" s="27">
        <f t="shared" si="9"/>
        <v>5.0000017878208354</v>
      </c>
      <c r="AB71" s="7"/>
      <c r="AC71" s="28">
        <f t="shared" ca="1" si="0"/>
        <v>4.336932211850808E-2</v>
      </c>
      <c r="AD71" s="27">
        <f t="shared" ca="1" si="10"/>
        <v>-2.8927785725727517E-3</v>
      </c>
      <c r="AE71" s="7">
        <v>98</v>
      </c>
    </row>
    <row r="72" spans="1:31" s="26" customFormat="1" x14ac:dyDescent="0.25">
      <c r="A72" s="26">
        <v>52</v>
      </c>
      <c r="B72" s="26">
        <v>632</v>
      </c>
      <c r="C72" s="26">
        <v>11491</v>
      </c>
      <c r="D72" s="26">
        <v>12232</v>
      </c>
      <c r="E72" s="26">
        <v>15026</v>
      </c>
      <c r="F72" s="26">
        <v>14299</v>
      </c>
      <c r="G72" s="27"/>
      <c r="H72" s="7"/>
      <c r="I72" s="28">
        <f t="shared" si="1"/>
        <v>-3535</v>
      </c>
      <c r="J72" s="27">
        <f t="shared" si="1"/>
        <v>-2067</v>
      </c>
      <c r="K72" s="7"/>
      <c r="L72" s="171">
        <f t="shared" si="2"/>
        <v>0.8732029194599773</v>
      </c>
      <c r="M72" s="27">
        <f t="shared" ca="1" si="3"/>
        <v>1.7484327728073392E-5</v>
      </c>
      <c r="N72" s="44"/>
      <c r="O72" s="44"/>
      <c r="P72" s="7"/>
      <c r="Q72" s="28">
        <f t="shared" ca="1" si="4"/>
        <v>-3541.6150872703784</v>
      </c>
      <c r="R72" s="27">
        <f t="shared" ca="1" si="5"/>
        <v>-2063.389814898695</v>
      </c>
      <c r="S72" s="7"/>
      <c r="T72" s="28">
        <f t="shared" ca="1" si="6"/>
        <v>0.86206674201339761</v>
      </c>
      <c r="U72" s="27">
        <f t="shared" ca="1" si="7"/>
        <v>-0.50470691017749714</v>
      </c>
      <c r="V72" s="7"/>
      <c r="W72" s="28">
        <f t="shared" ca="1" si="8"/>
        <v>0.86902149294166164</v>
      </c>
      <c r="X72" s="27">
        <f t="shared" ca="1" si="11"/>
        <v>292.18122003167048</v>
      </c>
      <c r="Y72" s="7"/>
      <c r="Z72" s="28">
        <f t="shared" si="12"/>
        <v>292.16699999999997</v>
      </c>
      <c r="AA72" s="27">
        <f t="shared" si="9"/>
        <v>5.0992761156742716</v>
      </c>
      <c r="AB72" s="7"/>
      <c r="AC72" s="28">
        <f t="shared" ca="1" si="0"/>
        <v>1.4220031670504341E-2</v>
      </c>
      <c r="AD72" s="27">
        <f t="shared" ca="1" si="10"/>
        <v>-7.1126316163713454E-2</v>
      </c>
      <c r="AE72" s="7">
        <v>97</v>
      </c>
    </row>
    <row r="73" spans="1:31" s="26" customFormat="1" x14ac:dyDescent="0.25">
      <c r="A73" s="26">
        <v>53</v>
      </c>
      <c r="B73" s="26">
        <v>639</v>
      </c>
      <c r="C73" s="26">
        <v>11606</v>
      </c>
      <c r="D73" s="26">
        <v>12056</v>
      </c>
      <c r="E73" s="26">
        <v>14909</v>
      </c>
      <c r="F73" s="26">
        <v>14469</v>
      </c>
      <c r="G73" s="27"/>
      <c r="H73" s="7"/>
      <c r="I73" s="28">
        <f t="shared" si="1"/>
        <v>-3303</v>
      </c>
      <c r="J73" s="27">
        <f t="shared" si="1"/>
        <v>-2413</v>
      </c>
      <c r="K73" s="7"/>
      <c r="L73" s="171">
        <f t="shared" si="2"/>
        <v>0.81997209047657715</v>
      </c>
      <c r="M73" s="27">
        <f t="shared" ca="1" si="3"/>
        <v>3.936686570383236E-5</v>
      </c>
      <c r="N73" s="44"/>
      <c r="O73" s="44"/>
      <c r="P73" s="7"/>
      <c r="Q73" s="28">
        <f t="shared" ca="1" si="4"/>
        <v>-3309.6150872703784</v>
      </c>
      <c r="R73" s="27">
        <f t="shared" ca="1" si="5"/>
        <v>-2409.389814898695</v>
      </c>
      <c r="S73" s="7"/>
      <c r="T73" s="28">
        <f t="shared" ca="1" si="6"/>
        <v>0.80559547700609457</v>
      </c>
      <c r="U73" s="27">
        <f t="shared" ca="1" si="7"/>
        <v>-0.58933880554719864</v>
      </c>
      <c r="V73" s="7"/>
      <c r="W73" s="28">
        <f t="shared" ca="1" si="8"/>
        <v>0.81369778846728302</v>
      </c>
      <c r="X73" s="27">
        <f t="shared" ca="1" si="11"/>
        <v>297.94899924070785</v>
      </c>
      <c r="Y73" s="7"/>
      <c r="Z73" s="28">
        <f t="shared" si="12"/>
        <v>297.91799999999995</v>
      </c>
      <c r="AA73" s="27">
        <f t="shared" si="9"/>
        <v>5.1996500009564661</v>
      </c>
      <c r="AB73" s="7"/>
      <c r="AC73" s="28">
        <f t="shared" ca="1" si="0"/>
        <v>3.0999240707899389E-2</v>
      </c>
      <c r="AD73" s="27">
        <f t="shared" ca="1" si="10"/>
        <v>-3.4763558086808644E-2</v>
      </c>
      <c r="AE73" s="7">
        <v>96</v>
      </c>
    </row>
    <row r="74" spans="1:31" s="26" customFormat="1" x14ac:dyDescent="0.25">
      <c r="A74" s="26">
        <v>54</v>
      </c>
      <c r="B74" s="26">
        <v>614</v>
      </c>
      <c r="C74" s="26">
        <v>11731</v>
      </c>
      <c r="D74" s="26">
        <v>11900</v>
      </c>
      <c r="E74" s="26">
        <v>14784</v>
      </c>
      <c r="F74" s="26">
        <v>14619</v>
      </c>
      <c r="G74" s="27"/>
      <c r="H74" s="7"/>
      <c r="I74" s="28">
        <f t="shared" si="1"/>
        <v>-3053</v>
      </c>
      <c r="J74" s="27">
        <f t="shared" si="1"/>
        <v>-2719</v>
      </c>
      <c r="K74" s="7"/>
      <c r="L74" s="171">
        <f t="shared" si="2"/>
        <v>0.76104036267739039</v>
      </c>
      <c r="M74" s="27">
        <f t="shared" ca="1" si="3"/>
        <v>5.1571758482990402E-5</v>
      </c>
      <c r="N74" s="44"/>
      <c r="O74" s="44"/>
      <c r="P74" s="7"/>
      <c r="Q74" s="28">
        <f t="shared" ca="1" si="4"/>
        <v>-3059.6150872703784</v>
      </c>
      <c r="R74" s="27">
        <f t="shared" ca="1" si="5"/>
        <v>-2715.389814898695</v>
      </c>
      <c r="S74" s="7"/>
      <c r="T74" s="28">
        <f t="shared" ca="1" si="6"/>
        <v>0.74474282074822484</v>
      </c>
      <c r="U74" s="27">
        <f t="shared" ca="1" si="7"/>
        <v>-0.66418666677011384</v>
      </c>
      <c r="V74" s="7"/>
      <c r="W74" s="28">
        <f t="shared" ca="1" si="8"/>
        <v>0.75385901472014794</v>
      </c>
      <c r="X74" s="27">
        <f t="shared" ca="1" si="11"/>
        <v>303.41585364121363</v>
      </c>
      <c r="Y74" s="7"/>
      <c r="Z74" s="28">
        <f t="shared" si="12"/>
        <v>303.44399999999996</v>
      </c>
      <c r="AA74" s="27">
        <f t="shared" si="9"/>
        <v>5.2960968954216732</v>
      </c>
      <c r="AB74" s="7"/>
      <c r="AC74" s="28">
        <f t="shared" ca="1" si="0"/>
        <v>-2.8146358786329984E-2</v>
      </c>
      <c r="AD74" s="27">
        <f t="shared" ca="1" si="10"/>
        <v>7.6512704782771834E-2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11869</v>
      </c>
      <c r="D75" s="26">
        <v>11762</v>
      </c>
      <c r="E75" s="26">
        <v>14646</v>
      </c>
      <c r="F75" s="26">
        <v>14766</v>
      </c>
      <c r="G75" s="27"/>
      <c r="H75" s="7"/>
      <c r="I75" s="28">
        <f t="shared" si="1"/>
        <v>-2777</v>
      </c>
      <c r="J75" s="27">
        <f t="shared" si="1"/>
        <v>-3004</v>
      </c>
      <c r="K75" s="7"/>
      <c r="L75" s="171">
        <f t="shared" si="2"/>
        <v>0.69559938864774273</v>
      </c>
      <c r="M75" s="27">
        <f t="shared" ca="1" si="3"/>
        <v>6.3654524928064067E-5</v>
      </c>
      <c r="N75" s="44"/>
      <c r="O75" s="44"/>
      <c r="P75" s="7"/>
      <c r="Q75" s="28">
        <f t="shared" ca="1" si="4"/>
        <v>-2783.6150872703784</v>
      </c>
      <c r="R75" s="27">
        <f t="shared" ca="1" si="5"/>
        <v>-3000.389814898695</v>
      </c>
      <c r="S75" s="7"/>
      <c r="T75" s="28">
        <f t="shared" ca="1" si="6"/>
        <v>0.67756148823953677</v>
      </c>
      <c r="U75" s="27">
        <f t="shared" ca="1" si="7"/>
        <v>-0.73389791006596616</v>
      </c>
      <c r="V75" s="7"/>
      <c r="W75" s="28">
        <f t="shared" ca="1" si="8"/>
        <v>0.68762101005757392</v>
      </c>
      <c r="X75" s="27">
        <f t="shared" ca="1" si="11"/>
        <v>308.89880380003672</v>
      </c>
      <c r="Y75" s="7"/>
      <c r="Z75" s="28">
        <f t="shared" si="12"/>
        <v>308.92499999999995</v>
      </c>
      <c r="AA75" s="27">
        <f t="shared" si="9"/>
        <v>5.3917583917234815</v>
      </c>
      <c r="AB75" s="7"/>
      <c r="AC75" s="28">
        <f t="shared" ca="1" si="0"/>
        <v>-2.6196199963237632E-2</v>
      </c>
      <c r="AD75" s="27">
        <f t="shared" ca="1" si="10"/>
        <v>6.6529069745229208E-3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12031</v>
      </c>
      <c r="D76" s="26">
        <v>11627</v>
      </c>
      <c r="E76" s="26">
        <v>14489</v>
      </c>
      <c r="F76" s="26">
        <v>14892</v>
      </c>
      <c r="G76" s="27"/>
      <c r="H76" s="7"/>
      <c r="I76" s="28">
        <f t="shared" si="1"/>
        <v>-2458</v>
      </c>
      <c r="J76" s="27">
        <f t="shared" si="1"/>
        <v>-3265</v>
      </c>
      <c r="K76" s="7"/>
      <c r="L76" s="171">
        <f t="shared" si="2"/>
        <v>0.62121616806885194</v>
      </c>
      <c r="M76" s="27">
        <f t="shared" ca="1" si="3"/>
        <v>1.077600421324886E-4</v>
      </c>
      <c r="N76" s="44"/>
      <c r="O76" s="44"/>
      <c r="P76" s="7"/>
      <c r="Q76" s="28">
        <f t="shared" ca="1" si="4"/>
        <v>-2464.6150872703784</v>
      </c>
      <c r="R76" s="27">
        <f t="shared" ca="1" si="5"/>
        <v>-3261.389814898695</v>
      </c>
      <c r="S76" s="7"/>
      <c r="T76" s="28">
        <f t="shared" ca="1" si="6"/>
        <v>0.59991349885449508</v>
      </c>
      <c r="U76" s="27">
        <f t="shared" ca="1" si="7"/>
        <v>-0.79773873287374675</v>
      </c>
      <c r="V76" s="7"/>
      <c r="W76" s="28">
        <f t="shared" ca="1" si="8"/>
        <v>0.61083541462160695</v>
      </c>
      <c r="X76" s="27">
        <f t="shared" ca="1" si="11"/>
        <v>314.59263281973699</v>
      </c>
      <c r="Y76" s="7"/>
      <c r="Z76" s="28">
        <f t="shared" si="12"/>
        <v>314.59499999999997</v>
      </c>
      <c r="AA76" s="27">
        <f t="shared" si="9"/>
        <v>5.49071856031156</v>
      </c>
      <c r="AB76" s="7"/>
      <c r="AC76" s="28">
        <f t="shared" ca="1" si="0"/>
        <v>-2.3671802629792182E-3</v>
      </c>
      <c r="AD76" s="27">
        <f t="shared" ca="1" si="10"/>
        <v>4.1086861626297377E-2</v>
      </c>
      <c r="AE76" s="7">
        <v>93</v>
      </c>
    </row>
    <row r="77" spans="1:31" s="26" customFormat="1" x14ac:dyDescent="0.25">
      <c r="A77" s="26">
        <v>57</v>
      </c>
      <c r="B77" s="26">
        <v>628</v>
      </c>
      <c r="C77" s="26">
        <v>12198</v>
      </c>
      <c r="D77" s="26">
        <v>11510</v>
      </c>
      <c r="E77" s="26">
        <v>14318</v>
      </c>
      <c r="F77" s="26">
        <v>15007</v>
      </c>
      <c r="G77" s="27"/>
      <c r="H77" s="7"/>
      <c r="I77" s="28">
        <f t="shared" si="1"/>
        <v>-2120</v>
      </c>
      <c r="J77" s="27">
        <f t="shared" si="1"/>
        <v>-3497</v>
      </c>
      <c r="K77" s="7"/>
      <c r="L77" s="171">
        <f t="shared" si="2"/>
        <v>0.54101850732616008</v>
      </c>
      <c r="M77" s="27">
        <f t="shared" ca="1" si="3"/>
        <v>1.3666874734434171E-4</v>
      </c>
      <c r="N77" s="44"/>
      <c r="O77" s="44"/>
      <c r="P77" s="7"/>
      <c r="Q77" s="28">
        <f t="shared" ca="1" si="4"/>
        <v>-2126.6150872703784</v>
      </c>
      <c r="R77" s="27">
        <f t="shared" ca="1" si="5"/>
        <v>-3493.389814898695</v>
      </c>
      <c r="S77" s="7"/>
      <c r="T77" s="28">
        <f t="shared" ca="1" si="6"/>
        <v>0.51764070759385528</v>
      </c>
      <c r="U77" s="27">
        <f t="shared" ca="1" si="7"/>
        <v>-0.85448613092510728</v>
      </c>
      <c r="V77" s="7"/>
      <c r="W77" s="28">
        <f t="shared" ca="1" si="8"/>
        <v>0.52932796639152657</v>
      </c>
      <c r="X77" s="27">
        <f t="shared" ca="1" si="11"/>
        <v>320.2572786834852</v>
      </c>
      <c r="Y77" s="7"/>
      <c r="Z77" s="28">
        <f t="shared" si="12"/>
        <v>320.24699999999996</v>
      </c>
      <c r="AA77" s="27">
        <f t="shared" si="9"/>
        <v>5.58936456963428</v>
      </c>
      <c r="AB77" s="7"/>
      <c r="AC77" s="28">
        <f t="shared" ca="1" si="0"/>
        <v>1.0278683485239526E-2</v>
      </c>
      <c r="AD77" s="27">
        <f t="shared" ca="1" si="10"/>
        <v>-2.2625224813339173E-2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12366</v>
      </c>
      <c r="D78" s="26">
        <v>11403</v>
      </c>
      <c r="E78" s="26">
        <v>14130</v>
      </c>
      <c r="F78" s="26">
        <v>15097</v>
      </c>
      <c r="G78" s="27"/>
      <c r="H78" s="7"/>
      <c r="I78" s="28">
        <f t="shared" si="1"/>
        <v>-1764</v>
      </c>
      <c r="J78" s="27">
        <f t="shared" si="1"/>
        <v>-3694</v>
      </c>
      <c r="K78" s="7"/>
      <c r="L78" s="171">
        <f t="shared" si="2"/>
        <v>0.45486113861705352</v>
      </c>
      <c r="M78" s="27">
        <f t="shared" ca="1" si="3"/>
        <v>1.3314923136786177E-4</v>
      </c>
      <c r="N78" s="44"/>
      <c r="O78" s="44"/>
      <c r="P78" s="7"/>
      <c r="Q78" s="28">
        <f t="shared" ca="1" si="4"/>
        <v>-1770.6150872703784</v>
      </c>
      <c r="R78" s="27">
        <f t="shared" ca="1" si="5"/>
        <v>-3690.389814898695</v>
      </c>
      <c r="S78" s="7"/>
      <c r="T78" s="28">
        <f t="shared" ca="1" si="6"/>
        <v>0.4309865250826489</v>
      </c>
      <c r="U78" s="27">
        <f t="shared" ca="1" si="7"/>
        <v>-0.90267249909802971</v>
      </c>
      <c r="V78" s="7"/>
      <c r="W78" s="28">
        <f t="shared" ca="1" si="8"/>
        <v>0.44332210783592368</v>
      </c>
      <c r="X78" s="27">
        <f t="shared" ca="1" si="11"/>
        <v>325.87756506739299</v>
      </c>
      <c r="Y78" s="7"/>
      <c r="Z78" s="28">
        <f t="shared" si="12"/>
        <v>325.94399999999996</v>
      </c>
      <c r="AA78" s="27">
        <f t="shared" si="9"/>
        <v>5.6887959771203969</v>
      </c>
      <c r="AB78" s="7"/>
      <c r="AC78" s="28">
        <f t="shared" ca="1" si="0"/>
        <v>-6.6434932606966868E-2</v>
      </c>
      <c r="AD78" s="27">
        <f t="shared" ca="1" si="10"/>
        <v>5.3026279579682978E-2</v>
      </c>
      <c r="AE78" s="7">
        <v>91</v>
      </c>
    </row>
    <row r="79" spans="1:31" s="26" customFormat="1" x14ac:dyDescent="0.25">
      <c r="A79" s="26">
        <v>59</v>
      </c>
      <c r="B79" s="26">
        <v>632</v>
      </c>
      <c r="C79" s="26">
        <v>12562</v>
      </c>
      <c r="D79" s="26">
        <v>11323</v>
      </c>
      <c r="E79" s="26">
        <v>13947</v>
      </c>
      <c r="F79" s="26">
        <v>15186</v>
      </c>
      <c r="G79" s="27"/>
      <c r="H79" s="7"/>
      <c r="I79" s="28">
        <f t="shared" si="1"/>
        <v>-1385</v>
      </c>
      <c r="J79" s="27">
        <f t="shared" si="1"/>
        <v>-3863</v>
      </c>
      <c r="K79" s="7"/>
      <c r="L79" s="171">
        <f t="shared" si="2"/>
        <v>0.36435672779275707</v>
      </c>
      <c r="M79" s="27">
        <f t="shared" ca="1" si="3"/>
        <v>1.6212247279595265E-4</v>
      </c>
      <c r="N79" s="44"/>
      <c r="O79" s="44"/>
      <c r="P79" s="7"/>
      <c r="Q79" s="28">
        <f t="shared" ca="1" si="4"/>
        <v>-1391.6150872703784</v>
      </c>
      <c r="R79" s="27">
        <f t="shared" ca="1" si="5"/>
        <v>-3859.389814898695</v>
      </c>
      <c r="S79" s="7"/>
      <c r="T79" s="28">
        <f t="shared" ca="1" si="6"/>
        <v>0.33873389819571847</v>
      </c>
      <c r="U79" s="27">
        <f t="shared" ca="1" si="7"/>
        <v>-0.94401004336820182</v>
      </c>
      <c r="V79" s="7"/>
      <c r="W79" s="28">
        <f t="shared" ca="1" si="8"/>
        <v>0.35162399545456852</v>
      </c>
      <c r="X79" s="27">
        <f t="shared" ca="1" si="11"/>
        <v>331.60491443528849</v>
      </c>
      <c r="Y79" s="7"/>
      <c r="Z79" s="28">
        <f t="shared" si="12"/>
        <v>331.63199999999995</v>
      </c>
      <c r="AA79" s="27">
        <f t="shared" si="9"/>
        <v>5.7880703049738331</v>
      </c>
      <c r="AB79" s="7"/>
      <c r="AC79" s="28">
        <f t="shared" ca="1" si="0"/>
        <v>-2.7085564711455845E-2</v>
      </c>
      <c r="AD79" s="27">
        <f t="shared" ca="1" si="10"/>
        <v>2.9493858027308306E-2</v>
      </c>
      <c r="AE79" s="7">
        <v>90</v>
      </c>
    </row>
    <row r="80" spans="1:31" s="26" customFormat="1" x14ac:dyDescent="0.25">
      <c r="A80" s="26">
        <v>60</v>
      </c>
      <c r="B80" s="26">
        <v>638</v>
      </c>
      <c r="C80" s="26">
        <v>12768</v>
      </c>
      <c r="D80" s="26">
        <v>11271</v>
      </c>
      <c r="E80" s="26">
        <v>13758</v>
      </c>
      <c r="F80" s="26">
        <v>15257</v>
      </c>
      <c r="G80" s="27"/>
      <c r="H80" s="7"/>
      <c r="I80" s="28">
        <f t="shared" si="1"/>
        <v>-990</v>
      </c>
      <c r="J80" s="27">
        <f t="shared" si="1"/>
        <v>-3986</v>
      </c>
      <c r="K80" s="7"/>
      <c r="L80" s="171">
        <f t="shared" si="2"/>
        <v>0.26935686222068383</v>
      </c>
      <c r="M80" s="27">
        <f t="shared" ca="1" si="3"/>
        <v>1.8168809792634474E-4</v>
      </c>
      <c r="N80" s="44"/>
      <c r="O80" s="44"/>
      <c r="P80" s="7"/>
      <c r="Q80" s="28">
        <f t="shared" ca="1" si="4"/>
        <v>-996.61508727037835</v>
      </c>
      <c r="R80" s="27">
        <f t="shared" ca="1" si="5"/>
        <v>-3982.389814898695</v>
      </c>
      <c r="S80" s="7"/>
      <c r="T80" s="28">
        <f t="shared" ca="1" si="6"/>
        <v>0.24258670130828444</v>
      </c>
      <c r="U80" s="27">
        <f t="shared" ca="1" si="7"/>
        <v>-0.9740959483695697</v>
      </c>
      <c r="V80" s="7"/>
      <c r="W80" s="28">
        <f t="shared" ca="1" si="8"/>
        <v>0.25587768947431899</v>
      </c>
      <c r="X80" s="27">
        <f t="shared" ca="1" si="11"/>
        <v>337.31615329655256</v>
      </c>
      <c r="Y80" s="7"/>
      <c r="Z80" s="28">
        <f t="shared" si="12"/>
        <v>337.37399999999997</v>
      </c>
      <c r="AA80" s="27">
        <f t="shared" si="9"/>
        <v>5.8882871106233488</v>
      </c>
      <c r="AB80" s="7"/>
      <c r="AC80" s="28">
        <f t="shared" ca="1" si="0"/>
        <v>-5.7846703447410164E-2</v>
      </c>
      <c r="AD80" s="27">
        <f t="shared" ca="1" si="10"/>
        <v>3.0372808863489809E-2</v>
      </c>
      <c r="AE80" s="7">
        <v>89</v>
      </c>
    </row>
    <row r="81" spans="1:31" s="26" customFormat="1" x14ac:dyDescent="0.25">
      <c r="A81" s="26">
        <v>61</v>
      </c>
      <c r="B81" s="26">
        <v>629</v>
      </c>
      <c r="C81" s="26">
        <v>12963</v>
      </c>
      <c r="D81" s="26">
        <v>11224</v>
      </c>
      <c r="E81" s="26">
        <v>13555</v>
      </c>
      <c r="F81" s="26">
        <v>15293</v>
      </c>
      <c r="G81" s="27"/>
      <c r="H81" s="7"/>
      <c r="I81" s="28">
        <f t="shared" si="1"/>
        <v>-592</v>
      </c>
      <c r="J81" s="27">
        <f t="shared" si="1"/>
        <v>-4069</v>
      </c>
      <c r="K81" s="7"/>
      <c r="L81" s="171">
        <f t="shared" si="2"/>
        <v>0.17304656048276373</v>
      </c>
      <c r="M81" s="27">
        <f t="shared" ca="1" si="3"/>
        <v>1.8985390147343271E-4</v>
      </c>
      <c r="N81" s="44"/>
      <c r="O81" s="44"/>
      <c r="P81" s="7"/>
      <c r="Q81" s="28">
        <f t="shared" ca="1" si="4"/>
        <v>-598.61508727037835</v>
      </c>
      <c r="R81" s="27">
        <f t="shared" ca="1" si="5"/>
        <v>-4065.389814898695</v>
      </c>
      <c r="S81" s="7"/>
      <c r="T81" s="28">
        <f t="shared" ca="1" si="6"/>
        <v>0.14570927254575594</v>
      </c>
      <c r="U81" s="27">
        <f t="shared" ca="1" si="7"/>
        <v>-0.99439781922415127</v>
      </c>
      <c r="V81" s="7"/>
      <c r="W81" s="28">
        <f t="shared" ca="1" si="8"/>
        <v>0.159267812300384</v>
      </c>
      <c r="X81" s="27">
        <f t="shared" ca="1" si="11"/>
        <v>342.93472502192776</v>
      </c>
      <c r="Y81" s="7"/>
      <c r="Z81" s="28">
        <f t="shared" si="12"/>
        <v>343.03499999999997</v>
      </c>
      <c r="AA81" s="27">
        <f t="shared" si="9"/>
        <v>5.9870901995787476</v>
      </c>
      <c r="AB81" s="7"/>
      <c r="AC81" s="28">
        <f t="shared" ca="1" si="0"/>
        <v>-0.10027497807220698</v>
      </c>
      <c r="AD81" s="27">
        <f t="shared" ca="1" si="10"/>
        <v>2.2485757712900067E-2</v>
      </c>
      <c r="AE81" s="7">
        <v>88</v>
      </c>
    </row>
    <row r="82" spans="1:31" s="26" customFormat="1" x14ac:dyDescent="0.25">
      <c r="A82" s="26">
        <v>62</v>
      </c>
      <c r="B82" s="26">
        <v>626</v>
      </c>
      <c r="C82" s="26">
        <v>13175</v>
      </c>
      <c r="D82" s="26">
        <v>11204</v>
      </c>
      <c r="E82" s="26">
        <v>13358</v>
      </c>
      <c r="F82" s="26">
        <v>15325</v>
      </c>
      <c r="G82" s="27"/>
      <c r="H82" s="7"/>
      <c r="I82" s="28">
        <f t="shared" si="1"/>
        <v>-183</v>
      </c>
      <c r="J82" s="27">
        <f t="shared" si="1"/>
        <v>-4121</v>
      </c>
      <c r="K82" s="7"/>
      <c r="L82" s="171">
        <f t="shared" si="2"/>
        <v>7.5518244904259055E-2</v>
      </c>
      <c r="M82" s="27">
        <f t="shared" ca="1" si="3"/>
        <v>2.4465215856142331E-4</v>
      </c>
      <c r="N82" s="44"/>
      <c r="O82" s="44"/>
      <c r="P82" s="7"/>
      <c r="Q82" s="28">
        <f t="shared" ca="1" si="4"/>
        <v>-189.61508727037838</v>
      </c>
      <c r="R82" s="27">
        <f t="shared" ca="1" si="5"/>
        <v>-4117.3898148986955</v>
      </c>
      <c r="S82" s="7"/>
      <c r="T82" s="28">
        <f t="shared" ca="1" si="6"/>
        <v>4.6154326907881169E-2</v>
      </c>
      <c r="U82" s="27">
        <f t="shared" ca="1" si="7"/>
        <v>-1.0071170636149736</v>
      </c>
      <c r="V82" s="7"/>
      <c r="W82" s="28">
        <f t="shared" ca="1" si="8"/>
        <v>5.987688439561329E-2</v>
      </c>
      <c r="X82" s="27">
        <f t="shared" ca="1" si="11"/>
        <v>348.63178064287717</v>
      </c>
      <c r="Y82" s="7"/>
      <c r="Z82" s="28">
        <f t="shared" si="12"/>
        <v>348.66899999999998</v>
      </c>
      <c r="AA82" s="27">
        <f t="shared" si="9"/>
        <v>6.085422049636108</v>
      </c>
      <c r="AB82" s="7"/>
      <c r="AC82" s="28">
        <f t="shared" ca="1" si="0"/>
        <v>-3.7219357122808105E-2</v>
      </c>
      <c r="AD82" s="27">
        <f t="shared" ca="1" si="10"/>
        <v>-0.12756140867389831</v>
      </c>
      <c r="AE82" s="7">
        <v>87</v>
      </c>
    </row>
    <row r="83" spans="1:31" s="26" customFormat="1" x14ac:dyDescent="0.25">
      <c r="A83" s="26">
        <v>63</v>
      </c>
      <c r="B83" s="26">
        <v>599</v>
      </c>
      <c r="C83" s="26">
        <v>13359</v>
      </c>
      <c r="D83" s="26">
        <v>11197</v>
      </c>
      <c r="E83" s="26">
        <v>13161</v>
      </c>
      <c r="F83" s="26">
        <v>15321</v>
      </c>
      <c r="G83" s="27"/>
      <c r="H83" s="7"/>
      <c r="I83" s="28">
        <f t="shared" si="1"/>
        <v>198</v>
      </c>
      <c r="J83" s="27">
        <f t="shared" si="1"/>
        <v>-4124</v>
      </c>
      <c r="K83" s="7"/>
      <c r="L83" s="171">
        <f t="shared" si="2"/>
        <v>-1.8499434734501542E-2</v>
      </c>
      <c r="M83" s="27">
        <f t="shared" ca="1" si="3"/>
        <v>2.062594813258953E-4</v>
      </c>
      <c r="N83" s="44"/>
      <c r="O83" s="44"/>
      <c r="P83" s="7"/>
      <c r="Q83" s="28">
        <f t="shared" ca="1" si="4"/>
        <v>191.38491272962162</v>
      </c>
      <c r="R83" s="27">
        <f t="shared" ca="1" si="5"/>
        <v>-4120.3898148986955</v>
      </c>
      <c r="S83" s="7"/>
      <c r="T83" s="28">
        <f t="shared" ca="1" si="6"/>
        <v>-4.6585121229112195E-2</v>
      </c>
      <c r="U83" s="27">
        <f t="shared" ca="1" si="7"/>
        <v>-1.0078508661759826</v>
      </c>
      <c r="V83" s="7"/>
      <c r="W83" s="28">
        <f t="shared" ca="1" si="8"/>
        <v>-3.2861171444450492E-2</v>
      </c>
      <c r="X83" s="27">
        <f t="shared" ca="1" si="11"/>
        <v>353.90170267400765</v>
      </c>
      <c r="Y83" s="7"/>
      <c r="Z83" s="28">
        <f t="shared" si="12"/>
        <v>354.06</v>
      </c>
      <c r="AA83" s="27">
        <f t="shared" si="9"/>
        <v>6.1795127496111224</v>
      </c>
      <c r="AB83" s="7"/>
      <c r="AC83" s="28">
        <f t="shared" ca="1" si="0"/>
        <v>-0.15829732599235058</v>
      </c>
      <c r="AD83" s="27">
        <f t="shared" ca="1" si="10"/>
        <v>1.0646568555898739E-3</v>
      </c>
      <c r="AE83" s="7">
        <v>86</v>
      </c>
    </row>
    <row r="84" spans="1:31" s="26" customFormat="1" x14ac:dyDescent="0.25">
      <c r="A84" s="26">
        <v>64</v>
      </c>
      <c r="B84" s="26">
        <v>626</v>
      </c>
      <c r="C84" s="26">
        <v>13568</v>
      </c>
      <c r="D84" s="26">
        <v>11225</v>
      </c>
      <c r="E84" s="26">
        <v>12968</v>
      </c>
      <c r="F84" s="26">
        <v>15311</v>
      </c>
      <c r="G84" s="27"/>
      <c r="H84" s="7"/>
      <c r="I84" s="28">
        <f t="shared" si="1"/>
        <v>600</v>
      </c>
      <c r="J84" s="27">
        <f t="shared" si="1"/>
        <v>-4086</v>
      </c>
      <c r="K84" s="7"/>
      <c r="L84" s="171">
        <f t="shared" si="2"/>
        <v>-0.11656673187259307</v>
      </c>
      <c r="M84" s="27">
        <f t="shared" ca="1" si="3"/>
        <v>2.0395256175928135E-4</v>
      </c>
      <c r="N84" s="44"/>
      <c r="O84" s="44"/>
      <c r="P84" s="7"/>
      <c r="Q84" s="28">
        <f t="shared" ca="1" si="4"/>
        <v>593.38491272962165</v>
      </c>
      <c r="R84" s="27">
        <f t="shared" ca="1" si="5"/>
        <v>-4082.389814898695</v>
      </c>
      <c r="S84" s="7"/>
      <c r="T84" s="28">
        <f t="shared" ca="1" si="6"/>
        <v>-0.14443619249176662</v>
      </c>
      <c r="U84" s="27">
        <f t="shared" ca="1" si="7"/>
        <v>-0.99855603373653545</v>
      </c>
      <c r="V84" s="7"/>
      <c r="W84" s="28">
        <f t="shared" ca="1" si="8"/>
        <v>-0.13084792796253181</v>
      </c>
      <c r="X84" s="27">
        <f ca="1">IF(MOD(ATAN2(U84,W84)*180/PI()-$J$9+360,360)&lt;355,MOD(ATAN2(U84,W84)*180/PI()-$J$9+360,360)+360,MOD(ATAN2(U84,W84)*180/PI()-$J$9+360,360))</f>
        <v>359.4995649414609</v>
      </c>
      <c r="Y84" s="7"/>
      <c r="Z84" s="28">
        <f t="shared" si="12"/>
        <v>359.69400000000002</v>
      </c>
      <c r="AA84" s="27">
        <f t="shared" si="9"/>
        <v>6.2778445996684837</v>
      </c>
      <c r="AB84" s="7"/>
      <c r="AC84" s="28">
        <f t="shared" ref="AC84:AC147" ca="1" si="13">X84-Z84</f>
        <v>-0.19443505853911347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13523</v>
      </c>
      <c r="D85" s="26">
        <v>11180</v>
      </c>
      <c r="E85" s="26">
        <v>12918</v>
      </c>
      <c r="F85" s="26">
        <v>15255</v>
      </c>
      <c r="G85" s="27"/>
      <c r="H85" s="7"/>
      <c r="I85" s="28">
        <f t="shared" ref="I85:J148" si="14">C85-E85</f>
        <v>605</v>
      </c>
      <c r="J85" s="27">
        <f t="shared" si="14"/>
        <v>-4075</v>
      </c>
      <c r="K85" s="7"/>
      <c r="L85" s="171">
        <f>$O$3*SIN(2*PI()/$O$4*($Z85+$O$5))+$O$6</f>
        <v>-0.11656673187259307</v>
      </c>
      <c r="M85" s="27">
        <f t="shared" ref="M85:M148" ca="1" si="15">(W85-L85)^2</f>
        <v>2.4133659163267377E-4</v>
      </c>
      <c r="N85" s="44"/>
      <c r="O85" s="44"/>
      <c r="P85" s="7"/>
      <c r="Q85" s="28">
        <f t="shared" ref="Q85:Q148" ca="1" si="16">I85-$J$4</f>
        <v>598.38491272962165</v>
      </c>
      <c r="R85" s="27">
        <f t="shared" ref="R85:R148" ca="1" si="17">J85-$J$3</f>
        <v>-4071.389814898695</v>
      </c>
      <c r="S85" s="7"/>
      <c r="T85" s="28">
        <f t="shared" ref="T85:T148" ca="1" si="18">Q85/$J$7</f>
        <v>-0.145653245616924</v>
      </c>
      <c r="U85" s="27">
        <f t="shared" ref="U85:U148" ca="1" si="19">R85/$J$6</f>
        <v>-0.9958654243461692</v>
      </c>
      <c r="V85" s="7"/>
      <c r="W85" s="28">
        <f t="shared" ref="W85:W148" ca="1" si="20">(T85-U85*SIN(-$J$11*PI()/180))/(COS(-$J$11*PI()/180))</f>
        <v>-0.13210174367280339</v>
      </c>
      <c r="X85" s="27">
        <f ca="1">IF(MOD(ATAN2(U85,W85)*180/PI()-$J$9+360,360)&lt;355,MOD(ATAN2(U85,W85)*180/PI()-$J$9+360,360)+360,MOD(ATAN2(U85,W85)*180/PI()-$J$9+360,360))</f>
        <v>359.59040706731156</v>
      </c>
      <c r="Y85" s="7"/>
      <c r="Z85" s="28">
        <f t="shared" si="12"/>
        <v>359.69400000000002</v>
      </c>
      <c r="AA85" s="27">
        <f t="shared" ref="AA85:AA148" si="21">Z85*PI()/180</f>
        <v>6.2778445996684837</v>
      </c>
      <c r="AB85" s="7"/>
      <c r="AC85" s="28">
        <f t="shared" ca="1" si="13"/>
        <v>-0.10359293268845704</v>
      </c>
      <c r="AD85" s="27"/>
      <c r="AE85" s="7"/>
    </row>
    <row r="86" spans="1:31" s="26" customFormat="1" x14ac:dyDescent="0.25">
      <c r="A86" s="26">
        <v>1</v>
      </c>
      <c r="B86" s="26">
        <v>-602</v>
      </c>
      <c r="C86" s="26">
        <v>13320</v>
      </c>
      <c r="D86" s="26">
        <v>11156</v>
      </c>
      <c r="E86" s="26">
        <v>13107</v>
      </c>
      <c r="F86" s="26">
        <v>15266</v>
      </c>
      <c r="G86" s="27"/>
      <c r="H86" s="7"/>
      <c r="I86" s="28">
        <f t="shared" si="14"/>
        <v>213</v>
      </c>
      <c r="J86" s="27">
        <f t="shared" si="14"/>
        <v>-4110</v>
      </c>
      <c r="K86" s="7"/>
      <c r="L86" s="171">
        <f t="shared" ref="L86:L149" si="22">$O$3*SIN(2*PI()/$O$4*($Z86+$O$5))+$O$6</f>
        <v>-2.2268560389748157E-2</v>
      </c>
      <c r="M86" s="27">
        <f t="shared" ca="1" si="15"/>
        <v>2.0422565520548578E-4</v>
      </c>
      <c r="N86" s="44"/>
      <c r="O86" s="44"/>
      <c r="P86" s="7"/>
      <c r="Q86" s="28">
        <f t="shared" ca="1" si="16"/>
        <v>206.38491272962162</v>
      </c>
      <c r="R86" s="27">
        <f t="shared" ca="1" si="17"/>
        <v>-4106.3898148986955</v>
      </c>
      <c r="S86" s="7"/>
      <c r="T86" s="28">
        <f t="shared" ca="1" si="18"/>
        <v>-5.023628060458437E-2</v>
      </c>
      <c r="U86" s="27">
        <f t="shared" ca="1" si="19"/>
        <v>-1.0044264542246073</v>
      </c>
      <c r="V86" s="7"/>
      <c r="W86" s="28">
        <f t="shared" ca="1" si="20"/>
        <v>-3.6559314575776471E-2</v>
      </c>
      <c r="X86" s="27">
        <f ca="1">MOD(ATAN2(U86,W86)*180/PI()-$J$9+360,360)</f>
        <v>354.11876733086325</v>
      </c>
      <c r="Y86" s="7"/>
      <c r="Z86" s="28">
        <f t="shared" ref="Z86:Z149" si="23">360/40000*B86+Z85</f>
        <v>354.27600000000001</v>
      </c>
      <c r="AA86" s="27">
        <f t="shared" si="21"/>
        <v>6.1832826607954319</v>
      </c>
      <c r="AB86" s="7"/>
      <c r="AC86" s="28">
        <f t="shared" ca="1" si="13"/>
        <v>-0.15723266913676071</v>
      </c>
      <c r="AD86" s="27"/>
      <c r="AE86" s="7"/>
    </row>
    <row r="87" spans="1:31" s="26" customFormat="1" x14ac:dyDescent="0.25">
      <c r="A87" s="26">
        <v>2</v>
      </c>
      <c r="B87" s="26">
        <v>-601</v>
      </c>
      <c r="C87" s="26">
        <v>13130</v>
      </c>
      <c r="D87" s="26">
        <v>11166</v>
      </c>
      <c r="E87" s="26">
        <v>13307</v>
      </c>
      <c r="F87" s="26">
        <v>15267</v>
      </c>
      <c r="G87" s="27"/>
      <c r="H87" s="7"/>
      <c r="I87" s="28">
        <f t="shared" si="14"/>
        <v>-177</v>
      </c>
      <c r="J87" s="27">
        <f t="shared" si="14"/>
        <v>-4101</v>
      </c>
      <c r="K87" s="7"/>
      <c r="L87" s="171">
        <f t="shared" si="22"/>
        <v>7.2071917092000379E-2</v>
      </c>
      <c r="M87" s="27">
        <f t="shared" ca="1" si="15"/>
        <v>1.8830063129567965E-4</v>
      </c>
      <c r="N87" s="44"/>
      <c r="O87" s="44"/>
      <c r="P87" s="7"/>
      <c r="Q87" s="28">
        <f t="shared" ca="1" si="16"/>
        <v>-183.61508727037838</v>
      </c>
      <c r="R87" s="27">
        <f t="shared" ca="1" si="17"/>
        <v>-4097.3898148986955</v>
      </c>
      <c r="S87" s="7"/>
      <c r="T87" s="28">
        <f t="shared" ca="1" si="18"/>
        <v>4.4693863157692297E-2</v>
      </c>
      <c r="U87" s="27">
        <f t="shared" ca="1" si="19"/>
        <v>-1.0022250465415805</v>
      </c>
      <c r="V87" s="7"/>
      <c r="W87" s="28">
        <f t="shared" ca="1" si="20"/>
        <v>5.8349649375049231E-2</v>
      </c>
      <c r="X87" s="27">
        <f ca="1">MOD(ATAN2(U87,W87)*180/PI()-$J$9+360,360)</f>
        <v>348.70221923420331</v>
      </c>
      <c r="Y87" s="7"/>
      <c r="Z87" s="28">
        <f t="shared" si="23"/>
        <v>348.86700000000002</v>
      </c>
      <c r="AA87" s="27">
        <f t="shared" si="21"/>
        <v>6.088877801555058</v>
      </c>
      <c r="AB87" s="7"/>
      <c r="AC87" s="28">
        <f t="shared" ca="1" si="13"/>
        <v>-0.16478076579670642</v>
      </c>
      <c r="AD87" s="27"/>
      <c r="AE87" s="7"/>
    </row>
    <row r="88" spans="1:31" s="26" customFormat="1" x14ac:dyDescent="0.25">
      <c r="A88" s="26">
        <v>3</v>
      </c>
      <c r="B88" s="26">
        <v>-624</v>
      </c>
      <c r="C88" s="26">
        <v>12931</v>
      </c>
      <c r="D88" s="26">
        <v>11190</v>
      </c>
      <c r="E88" s="26">
        <v>13504</v>
      </c>
      <c r="F88" s="26">
        <v>15248</v>
      </c>
      <c r="G88" s="27"/>
      <c r="H88" s="7"/>
      <c r="I88" s="28">
        <f t="shared" si="14"/>
        <v>-573</v>
      </c>
      <c r="J88" s="27">
        <f t="shared" si="14"/>
        <v>-4058</v>
      </c>
      <c r="K88" s="7"/>
      <c r="L88" s="171">
        <f t="shared" si="22"/>
        <v>0.16933230262503812</v>
      </c>
      <c r="M88" s="27">
        <f t="shared" ca="1" si="15"/>
        <v>2.1686600014135345E-4</v>
      </c>
      <c r="N88" s="44"/>
      <c r="O88" s="44"/>
      <c r="P88" s="7"/>
      <c r="Q88" s="28">
        <f t="shared" ca="1" si="16"/>
        <v>-579.61508727037835</v>
      </c>
      <c r="R88" s="27">
        <f t="shared" ca="1" si="17"/>
        <v>-4054.389814898695</v>
      </c>
      <c r="S88" s="7"/>
      <c r="T88" s="28">
        <f t="shared" ca="1" si="18"/>
        <v>0.14108447067015784</v>
      </c>
      <c r="U88" s="27">
        <f t="shared" ca="1" si="19"/>
        <v>-0.99170720983378502</v>
      </c>
      <c r="V88" s="7"/>
      <c r="W88" s="28">
        <f t="shared" ca="1" si="20"/>
        <v>0.15460593171631273</v>
      </c>
      <c r="X88" s="27">
        <f t="shared" ref="X88:X148" ca="1" si="24">MOD(ATAN2(U88,W88)*180/PI()-$J$9+360,360)</f>
        <v>343.17321077964073</v>
      </c>
      <c r="Y88" s="7"/>
      <c r="Z88" s="28">
        <f t="shared" si="23"/>
        <v>343.25100000000003</v>
      </c>
      <c r="AA88" s="27">
        <f t="shared" si="21"/>
        <v>5.9908601107630561</v>
      </c>
      <c r="AB88" s="7"/>
      <c r="AC88" s="28">
        <f t="shared" ca="1" si="13"/>
        <v>-7.778922035930691E-2</v>
      </c>
      <c r="AD88" s="27"/>
      <c r="AE88" s="7"/>
    </row>
    <row r="89" spans="1:31" s="26" customFormat="1" x14ac:dyDescent="0.25">
      <c r="A89" s="26">
        <v>4</v>
      </c>
      <c r="B89" s="26">
        <v>-631</v>
      </c>
      <c r="C89" s="26">
        <v>12729</v>
      </c>
      <c r="D89" s="26">
        <v>11224</v>
      </c>
      <c r="E89" s="26">
        <v>13700</v>
      </c>
      <c r="F89" s="26">
        <v>15202</v>
      </c>
      <c r="G89" s="27"/>
      <c r="H89" s="7"/>
      <c r="I89" s="28">
        <f t="shared" si="14"/>
        <v>-971</v>
      </c>
      <c r="J89" s="27">
        <f t="shared" si="14"/>
        <v>-3978</v>
      </c>
      <c r="K89" s="7"/>
      <c r="L89" s="171">
        <f t="shared" si="22"/>
        <v>0.26602723165299419</v>
      </c>
      <c r="M89" s="27">
        <f t="shared" ca="1" si="15"/>
        <v>2.1908225291187525E-4</v>
      </c>
      <c r="N89" s="44"/>
      <c r="O89" s="44"/>
      <c r="P89" s="7"/>
      <c r="Q89" s="28">
        <f t="shared" ca="1" si="16"/>
        <v>-977.61508727037835</v>
      </c>
      <c r="R89" s="27">
        <f t="shared" ca="1" si="17"/>
        <v>-3974.389814898695</v>
      </c>
      <c r="S89" s="7"/>
      <c r="T89" s="28">
        <f t="shared" ca="1" si="18"/>
        <v>0.23796189943268634</v>
      </c>
      <c r="U89" s="27">
        <f t="shared" ca="1" si="19"/>
        <v>-0.97213914154021241</v>
      </c>
      <c r="V89" s="7"/>
      <c r="W89" s="28">
        <f t="shared" ca="1" si="20"/>
        <v>0.25122580425858809</v>
      </c>
      <c r="X89" s="27">
        <f t="shared" ca="1" si="24"/>
        <v>337.54452610541614</v>
      </c>
      <c r="Y89" s="7"/>
      <c r="Z89" s="28">
        <f t="shared" si="23"/>
        <v>337.57200000000006</v>
      </c>
      <c r="AA89" s="27">
        <f t="shared" si="21"/>
        <v>5.8917428625422987</v>
      </c>
      <c r="AB89" s="7"/>
      <c r="AC89" s="28">
        <f t="shared" ca="1" si="13"/>
        <v>-2.7473894583920355E-2</v>
      </c>
      <c r="AD89" s="27"/>
      <c r="AE89" s="7"/>
    </row>
    <row r="90" spans="1:31" s="26" customFormat="1" x14ac:dyDescent="0.25">
      <c r="A90" s="26">
        <v>5</v>
      </c>
      <c r="B90" s="26">
        <v>-638</v>
      </c>
      <c r="C90" s="26">
        <v>12539</v>
      </c>
      <c r="D90" s="26">
        <v>11294</v>
      </c>
      <c r="E90" s="26">
        <v>13904</v>
      </c>
      <c r="F90" s="26">
        <v>15150</v>
      </c>
      <c r="G90" s="27"/>
      <c r="H90" s="7"/>
      <c r="I90" s="28">
        <f t="shared" si="14"/>
        <v>-1365</v>
      </c>
      <c r="J90" s="27">
        <f t="shared" si="14"/>
        <v>-3856</v>
      </c>
      <c r="K90" s="7"/>
      <c r="L90" s="171">
        <f t="shared" si="22"/>
        <v>0.36113635693290613</v>
      </c>
      <c r="M90" s="27">
        <f t="shared" ca="1" si="15"/>
        <v>2.0748524447098269E-4</v>
      </c>
      <c r="N90" s="44"/>
      <c r="O90" s="44"/>
      <c r="P90" s="7"/>
      <c r="Q90" s="28">
        <f t="shared" ca="1" si="16"/>
        <v>-1371.6150872703784</v>
      </c>
      <c r="R90" s="27">
        <f t="shared" ca="1" si="17"/>
        <v>-3852.389814898695</v>
      </c>
      <c r="S90" s="7"/>
      <c r="T90" s="28">
        <f t="shared" ca="1" si="18"/>
        <v>0.3338656856950889</v>
      </c>
      <c r="U90" s="27">
        <f t="shared" ca="1" si="19"/>
        <v>-0.94229783739251427</v>
      </c>
      <c r="V90" s="7"/>
      <c r="W90" s="28">
        <f t="shared" ca="1" si="20"/>
        <v>0.34673200882301297</v>
      </c>
      <c r="X90" s="27">
        <f t="shared" ca="1" si="24"/>
        <v>331.83240829331589</v>
      </c>
      <c r="Y90" s="7"/>
      <c r="Z90" s="28">
        <f t="shared" si="23"/>
        <v>331.83000000000004</v>
      </c>
      <c r="AA90" s="27">
        <f t="shared" si="21"/>
        <v>5.791526056892784</v>
      </c>
      <c r="AB90" s="7"/>
      <c r="AC90" s="28">
        <f t="shared" ca="1" si="13"/>
        <v>2.4082933158524611E-3</v>
      </c>
      <c r="AD90" s="27"/>
      <c r="AE90" s="7"/>
    </row>
    <row r="91" spans="1:31" s="26" customFormat="1" x14ac:dyDescent="0.25">
      <c r="A91" s="26">
        <v>6</v>
      </c>
      <c r="B91" s="26">
        <v>-628</v>
      </c>
      <c r="C91" s="26">
        <v>12340</v>
      </c>
      <c r="D91" s="26">
        <v>11366</v>
      </c>
      <c r="E91" s="26">
        <v>14081</v>
      </c>
      <c r="F91" s="26">
        <v>15060</v>
      </c>
      <c r="G91" s="27"/>
      <c r="H91" s="7"/>
      <c r="I91" s="28">
        <f t="shared" si="14"/>
        <v>-1741</v>
      </c>
      <c r="J91" s="27">
        <f t="shared" si="14"/>
        <v>-3694</v>
      </c>
      <c r="K91" s="7"/>
      <c r="L91" s="171">
        <f t="shared" si="22"/>
        <v>0.45122023579403098</v>
      </c>
      <c r="M91" s="27">
        <f t="shared" ca="1" si="15"/>
        <v>1.8217148380076653E-4</v>
      </c>
      <c r="N91" s="44"/>
      <c r="O91" s="44"/>
      <c r="P91" s="7"/>
      <c r="Q91" s="28">
        <f t="shared" ca="1" si="16"/>
        <v>-1747.6150872703784</v>
      </c>
      <c r="R91" s="27">
        <f t="shared" ca="1" si="17"/>
        <v>-3690.389814898695</v>
      </c>
      <c r="S91" s="7"/>
      <c r="T91" s="28">
        <f t="shared" ca="1" si="18"/>
        <v>0.42538808070692491</v>
      </c>
      <c r="U91" s="27">
        <f t="shared" ca="1" si="19"/>
        <v>-0.90267249909802971</v>
      </c>
      <c r="V91" s="7"/>
      <c r="W91" s="28">
        <f t="shared" ca="1" si="20"/>
        <v>0.43772314411468144</v>
      </c>
      <c r="X91" s="27">
        <f t="shared" ca="1" si="24"/>
        <v>326.16459134697277</v>
      </c>
      <c r="Y91" s="7"/>
      <c r="Z91" s="28">
        <f t="shared" si="23"/>
        <v>326.17800000000005</v>
      </c>
      <c r="AA91" s="27">
        <f t="shared" si="21"/>
        <v>5.6928800475700658</v>
      </c>
      <c r="AB91" s="7"/>
      <c r="AC91" s="28">
        <f t="shared" ca="1" si="13"/>
        <v>-1.340865302728389E-2</v>
      </c>
      <c r="AD91" s="27"/>
      <c r="AE91" s="7"/>
    </row>
    <row r="92" spans="1:31" s="26" customFormat="1" x14ac:dyDescent="0.25">
      <c r="A92" s="26">
        <v>7</v>
      </c>
      <c r="B92" s="26">
        <v>-631</v>
      </c>
      <c r="C92" s="26">
        <v>12166</v>
      </c>
      <c r="D92" s="26">
        <v>11468</v>
      </c>
      <c r="E92" s="26">
        <v>14266</v>
      </c>
      <c r="F92" s="26">
        <v>14964</v>
      </c>
      <c r="G92" s="27"/>
      <c r="H92" s="7"/>
      <c r="I92" s="28">
        <f t="shared" si="14"/>
        <v>-2100</v>
      </c>
      <c r="J92" s="27">
        <f t="shared" si="14"/>
        <v>-3496</v>
      </c>
      <c r="K92" s="7"/>
      <c r="L92" s="171">
        <f t="shared" si="22"/>
        <v>0.53731432822259917</v>
      </c>
      <c r="M92" s="27">
        <f t="shared" ca="1" si="15"/>
        <v>1.6533736340842978E-4</v>
      </c>
      <c r="N92" s="44"/>
      <c r="O92" s="44"/>
      <c r="P92" s="7"/>
      <c r="Q92" s="28">
        <f t="shared" ca="1" si="16"/>
        <v>-2106.6150872703784</v>
      </c>
      <c r="R92" s="27">
        <f t="shared" ca="1" si="17"/>
        <v>-3492.389814898695</v>
      </c>
      <c r="S92" s="7"/>
      <c r="T92" s="28">
        <f t="shared" ca="1" si="18"/>
        <v>0.51277249509322576</v>
      </c>
      <c r="U92" s="27">
        <f t="shared" ca="1" si="19"/>
        <v>-0.85424153007143755</v>
      </c>
      <c r="V92" s="7"/>
      <c r="W92" s="28">
        <f t="shared" ca="1" si="20"/>
        <v>0.52445597049665182</v>
      </c>
      <c r="X92" s="27">
        <f t="shared" ca="1" si="24"/>
        <v>320.48665345867198</v>
      </c>
      <c r="Y92" s="7"/>
      <c r="Z92" s="28">
        <f t="shared" si="23"/>
        <v>320.49900000000008</v>
      </c>
      <c r="AA92" s="27">
        <f t="shared" si="21"/>
        <v>5.5937627993493075</v>
      </c>
      <c r="AB92" s="7"/>
      <c r="AC92" s="28">
        <f t="shared" ca="1" si="13"/>
        <v>-1.2346541328099647E-2</v>
      </c>
      <c r="AD92" s="27"/>
      <c r="AE92" s="7"/>
    </row>
    <row r="93" spans="1:31" s="26" customFormat="1" x14ac:dyDescent="0.25">
      <c r="A93" s="26">
        <v>8</v>
      </c>
      <c r="B93" s="26">
        <v>-636</v>
      </c>
      <c r="C93" s="26">
        <v>11995</v>
      </c>
      <c r="D93" s="26">
        <v>11586</v>
      </c>
      <c r="E93" s="26">
        <v>14433</v>
      </c>
      <c r="F93" s="26">
        <v>14851</v>
      </c>
      <c r="G93" s="27"/>
      <c r="H93" s="7"/>
      <c r="I93" s="28">
        <f t="shared" si="14"/>
        <v>-2438</v>
      </c>
      <c r="J93" s="27">
        <f t="shared" si="14"/>
        <v>-3265</v>
      </c>
      <c r="K93" s="7"/>
      <c r="L93" s="171">
        <f t="shared" si="22"/>
        <v>0.61875123123444309</v>
      </c>
      <c r="M93" s="27">
        <f t="shared" ca="1" si="15"/>
        <v>1.6344294723566661E-4</v>
      </c>
      <c r="N93" s="44"/>
      <c r="O93" s="44"/>
      <c r="P93" s="7"/>
      <c r="Q93" s="28">
        <f t="shared" ca="1" si="16"/>
        <v>-2444.6150872703784</v>
      </c>
      <c r="R93" s="27">
        <f t="shared" ca="1" si="17"/>
        <v>-3261.389814898695</v>
      </c>
      <c r="S93" s="7"/>
      <c r="T93" s="28">
        <f t="shared" ca="1" si="18"/>
        <v>0.59504528635386555</v>
      </c>
      <c r="U93" s="27">
        <f t="shared" ca="1" si="19"/>
        <v>-0.79773873287374675</v>
      </c>
      <c r="V93" s="7"/>
      <c r="W93" s="28">
        <f t="shared" ca="1" si="20"/>
        <v>0.60596675051617899</v>
      </c>
      <c r="X93" s="27">
        <f t="shared" ca="1" si="24"/>
        <v>314.81371968136341</v>
      </c>
      <c r="Y93" s="7"/>
      <c r="Z93" s="28">
        <f t="shared" si="23"/>
        <v>314.77500000000009</v>
      </c>
      <c r="AA93" s="27">
        <f t="shared" si="21"/>
        <v>5.4938601529651523</v>
      </c>
      <c r="AB93" s="7"/>
      <c r="AC93" s="28">
        <f t="shared" ca="1" si="13"/>
        <v>3.8719681363318159E-2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11839</v>
      </c>
      <c r="D94" s="26">
        <v>11717</v>
      </c>
      <c r="E94" s="26">
        <v>14595</v>
      </c>
      <c r="F94" s="26">
        <v>14722</v>
      </c>
      <c r="G94" s="27"/>
      <c r="H94" s="7"/>
      <c r="I94" s="28">
        <f t="shared" si="14"/>
        <v>-2756</v>
      </c>
      <c r="J94" s="27">
        <f t="shared" si="14"/>
        <v>-3005</v>
      </c>
      <c r="K94" s="7"/>
      <c r="L94" s="171">
        <f t="shared" si="22"/>
        <v>0.69288603522506431</v>
      </c>
      <c r="M94" s="27">
        <f t="shared" ca="1" si="15"/>
        <v>1.0761553325385098E-4</v>
      </c>
      <c r="N94" s="44"/>
      <c r="O94" s="44"/>
      <c r="P94" s="7"/>
      <c r="Q94" s="28">
        <f t="shared" ca="1" si="16"/>
        <v>-2762.6150872703784</v>
      </c>
      <c r="R94" s="27">
        <f t="shared" ca="1" si="17"/>
        <v>-3001.389814898695</v>
      </c>
      <c r="S94" s="7"/>
      <c r="T94" s="28">
        <f t="shared" ca="1" si="18"/>
        <v>0.67244986511387572</v>
      </c>
      <c r="U94" s="27">
        <f t="shared" ca="1" si="19"/>
        <v>-0.73414251091963578</v>
      </c>
      <c r="V94" s="7"/>
      <c r="W94" s="28">
        <f t="shared" ca="1" si="20"/>
        <v>0.68251224453632131</v>
      </c>
      <c r="X94" s="27">
        <f t="shared" ca="1" si="24"/>
        <v>309.12145670701136</v>
      </c>
      <c r="Y94" s="7"/>
      <c r="Z94" s="28">
        <f t="shared" si="23"/>
        <v>309.14100000000008</v>
      </c>
      <c r="AA94" s="27">
        <f t="shared" si="21"/>
        <v>5.395528302907791</v>
      </c>
      <c r="AB94" s="7"/>
      <c r="AC94" s="28">
        <f t="shared" ca="1" si="13"/>
        <v>-1.9543292988714711E-2</v>
      </c>
      <c r="AD94" s="27"/>
      <c r="AE94" s="7"/>
    </row>
    <row r="95" spans="1:31" s="26" customFormat="1" x14ac:dyDescent="0.25">
      <c r="A95" s="26">
        <v>10</v>
      </c>
      <c r="B95" s="26">
        <v>-609</v>
      </c>
      <c r="C95" s="26">
        <v>11705</v>
      </c>
      <c r="D95" s="26">
        <v>11860</v>
      </c>
      <c r="E95" s="26">
        <v>14733</v>
      </c>
      <c r="F95" s="26">
        <v>14585</v>
      </c>
      <c r="G95" s="27"/>
      <c r="H95" s="7"/>
      <c r="I95" s="28">
        <f t="shared" si="14"/>
        <v>-3028</v>
      </c>
      <c r="J95" s="27">
        <f t="shared" si="14"/>
        <v>-2725</v>
      </c>
      <c r="K95" s="7"/>
      <c r="L95" s="171">
        <f t="shared" si="22"/>
        <v>0.75858940197569147</v>
      </c>
      <c r="M95" s="27">
        <f t="shared" ca="1" si="15"/>
        <v>1.1655850989215853E-4</v>
      </c>
      <c r="N95" s="44"/>
      <c r="O95" s="44"/>
      <c r="P95" s="7"/>
      <c r="Q95" s="28">
        <f t="shared" ca="1" si="16"/>
        <v>-3034.6150872703784</v>
      </c>
      <c r="R95" s="27">
        <f t="shared" ca="1" si="17"/>
        <v>-2721.389814898695</v>
      </c>
      <c r="S95" s="7"/>
      <c r="T95" s="28">
        <f t="shared" ca="1" si="18"/>
        <v>0.73865755512243791</v>
      </c>
      <c r="U95" s="27">
        <f t="shared" ca="1" si="19"/>
        <v>-0.66565427189213178</v>
      </c>
      <c r="V95" s="7"/>
      <c r="W95" s="28">
        <f t="shared" ca="1" si="20"/>
        <v>0.74779317532504364</v>
      </c>
      <c r="X95" s="27">
        <f t="shared" ca="1" si="24"/>
        <v>303.70836634599652</v>
      </c>
      <c r="Y95" s="7"/>
      <c r="Z95" s="28">
        <f t="shared" si="23"/>
        <v>303.66000000000008</v>
      </c>
      <c r="AA95" s="27">
        <f t="shared" si="21"/>
        <v>5.2998668066059826</v>
      </c>
      <c r="AB95" s="7"/>
      <c r="AC95" s="28">
        <f t="shared" ca="1" si="13"/>
        <v>4.8366345996441851E-2</v>
      </c>
      <c r="AD95" s="27"/>
      <c r="AE95" s="7"/>
    </row>
    <row r="96" spans="1:31" s="26" customFormat="1" x14ac:dyDescent="0.25">
      <c r="A96" s="26">
        <v>11</v>
      </c>
      <c r="B96" s="26">
        <v>-610</v>
      </c>
      <c r="C96" s="26">
        <v>11571</v>
      </c>
      <c r="D96" s="26">
        <v>12011</v>
      </c>
      <c r="E96" s="26">
        <v>14857</v>
      </c>
      <c r="F96" s="26">
        <v>14431</v>
      </c>
      <c r="G96" s="27"/>
      <c r="H96" s="7"/>
      <c r="I96" s="28">
        <f t="shared" si="14"/>
        <v>-3286</v>
      </c>
      <c r="J96" s="27">
        <f t="shared" si="14"/>
        <v>-2420</v>
      </c>
      <c r="K96" s="7"/>
      <c r="L96" s="171">
        <f t="shared" si="22"/>
        <v>0.81744660556384452</v>
      </c>
      <c r="M96" s="27">
        <f t="shared" ca="1" si="15"/>
        <v>6.184027931629632E-5</v>
      </c>
      <c r="N96" s="44"/>
      <c r="O96" s="44"/>
      <c r="P96" s="7"/>
      <c r="Q96" s="28">
        <f t="shared" ca="1" si="16"/>
        <v>-3292.6150872703784</v>
      </c>
      <c r="R96" s="27">
        <f t="shared" ca="1" si="17"/>
        <v>-2416.389814898695</v>
      </c>
      <c r="S96" s="7"/>
      <c r="T96" s="28">
        <f t="shared" ca="1" si="18"/>
        <v>0.80145749638055941</v>
      </c>
      <c r="U96" s="27">
        <f t="shared" ca="1" si="19"/>
        <v>-0.59105101152288619</v>
      </c>
      <c r="V96" s="7"/>
      <c r="W96" s="28">
        <f t="shared" ca="1" si="20"/>
        <v>0.80958274650379669</v>
      </c>
      <c r="X96" s="27">
        <f t="shared" ca="1" si="24"/>
        <v>298.16623568262116</v>
      </c>
      <c r="Y96" s="7"/>
      <c r="Z96" s="28">
        <f t="shared" si="23"/>
        <v>298.17000000000007</v>
      </c>
      <c r="AA96" s="27">
        <f t="shared" si="21"/>
        <v>5.2040482306714937</v>
      </c>
      <c r="AB96" s="7"/>
      <c r="AC96" s="28">
        <f t="shared" ca="1" si="13"/>
        <v>-3.7643173789092543E-3</v>
      </c>
      <c r="AD96" s="27"/>
      <c r="AE96" s="7"/>
    </row>
    <row r="97" spans="1:31" s="26" customFormat="1" x14ac:dyDescent="0.25">
      <c r="A97" s="26">
        <v>12</v>
      </c>
      <c r="B97" s="26">
        <v>-644</v>
      </c>
      <c r="C97" s="26">
        <v>11454</v>
      </c>
      <c r="D97" s="26">
        <v>12183</v>
      </c>
      <c r="E97" s="26">
        <v>14973</v>
      </c>
      <c r="F97" s="26">
        <v>14252</v>
      </c>
      <c r="G97" s="27"/>
      <c r="H97" s="7"/>
      <c r="I97" s="28">
        <f t="shared" si="14"/>
        <v>-3519</v>
      </c>
      <c r="J97" s="27">
        <f t="shared" si="14"/>
        <v>-2069</v>
      </c>
      <c r="K97" s="7"/>
      <c r="L97" s="171">
        <f t="shared" si="22"/>
        <v>0.8714364864688573</v>
      </c>
      <c r="M97" s="27">
        <f t="shared" ca="1" si="15"/>
        <v>3.9731102166958605E-5</v>
      </c>
      <c r="N97" s="44"/>
      <c r="O97" s="44"/>
      <c r="P97" s="7"/>
      <c r="Q97" s="28">
        <f t="shared" ca="1" si="16"/>
        <v>-3525.6150872703784</v>
      </c>
      <c r="R97" s="27">
        <f t="shared" ca="1" si="17"/>
        <v>-2065.389814898695</v>
      </c>
      <c r="S97" s="7"/>
      <c r="T97" s="28">
        <f t="shared" ca="1" si="18"/>
        <v>0.85817217201289397</v>
      </c>
      <c r="U97" s="27">
        <f t="shared" ca="1" si="19"/>
        <v>-0.50519611188483649</v>
      </c>
      <c r="V97" s="7"/>
      <c r="W97" s="28">
        <f t="shared" ca="1" si="20"/>
        <v>0.86513322523621283</v>
      </c>
      <c r="X97" s="27">
        <f t="shared" ca="1" si="24"/>
        <v>292.31709371550687</v>
      </c>
      <c r="Y97" s="7"/>
      <c r="Z97" s="28">
        <f t="shared" si="23"/>
        <v>292.37400000000008</v>
      </c>
      <c r="AA97" s="27">
        <f t="shared" si="21"/>
        <v>5.1028889472259022</v>
      </c>
      <c r="AB97" s="7"/>
      <c r="AC97" s="28">
        <f t="shared" ca="1" si="13"/>
        <v>-5.6906284493209114E-2</v>
      </c>
      <c r="AD97" s="27"/>
      <c r="AE97" s="7"/>
    </row>
    <row r="98" spans="1:31" s="26" customFormat="1" x14ac:dyDescent="0.25">
      <c r="A98" s="26">
        <v>13</v>
      </c>
      <c r="B98" s="26">
        <v>-633</v>
      </c>
      <c r="C98" s="26">
        <v>11367</v>
      </c>
      <c r="D98" s="26">
        <v>12367</v>
      </c>
      <c r="E98" s="26">
        <v>15072</v>
      </c>
      <c r="F98" s="26">
        <v>14079</v>
      </c>
      <c r="G98" s="27"/>
      <c r="H98" s="7"/>
      <c r="I98" s="28">
        <f t="shared" si="14"/>
        <v>-3705</v>
      </c>
      <c r="J98" s="27">
        <f t="shared" si="14"/>
        <v>-1712</v>
      </c>
      <c r="K98" s="7"/>
      <c r="L98" s="171">
        <f t="shared" si="22"/>
        <v>0.91582387173794122</v>
      </c>
      <c r="M98" s="27">
        <f t="shared" ca="1" si="15"/>
        <v>4.3580055137315828E-5</v>
      </c>
      <c r="N98" s="44"/>
      <c r="O98" s="44"/>
      <c r="P98" s="7"/>
      <c r="Q98" s="28">
        <f t="shared" ca="1" si="16"/>
        <v>-3711.6150872703784</v>
      </c>
      <c r="R98" s="27">
        <f t="shared" ca="1" si="17"/>
        <v>-1708.389814898695</v>
      </c>
      <c r="S98" s="7"/>
      <c r="T98" s="28">
        <f t="shared" ca="1" si="18"/>
        <v>0.90344654826874893</v>
      </c>
      <c r="U98" s="27">
        <f t="shared" ca="1" si="19"/>
        <v>-0.41787360712476879</v>
      </c>
      <c r="V98" s="7"/>
      <c r="W98" s="28">
        <f t="shared" ca="1" si="20"/>
        <v>0.90922235258419215</v>
      </c>
      <c r="X98" s="27">
        <f t="shared" ca="1" si="24"/>
        <v>286.71747654354601</v>
      </c>
      <c r="Y98" s="7"/>
      <c r="Z98" s="28">
        <f t="shared" si="23"/>
        <v>286.67700000000008</v>
      </c>
      <c r="AA98" s="27">
        <f t="shared" si="21"/>
        <v>5.0034575397397854</v>
      </c>
      <c r="AB98" s="7"/>
      <c r="AC98" s="28">
        <f t="shared" ca="1" si="13"/>
        <v>4.0476543545935328E-2</v>
      </c>
      <c r="AD98" s="27"/>
      <c r="AE98" s="7"/>
    </row>
    <row r="99" spans="1:31" s="26" customFormat="1" x14ac:dyDescent="0.25">
      <c r="A99" s="26">
        <v>14</v>
      </c>
      <c r="B99" s="26">
        <v>-624</v>
      </c>
      <c r="C99" s="26">
        <v>11290</v>
      </c>
      <c r="D99" s="26">
        <v>12555</v>
      </c>
      <c r="E99" s="26">
        <v>15153</v>
      </c>
      <c r="F99" s="26">
        <v>13899</v>
      </c>
      <c r="G99" s="27"/>
      <c r="H99" s="7"/>
      <c r="I99" s="28">
        <f t="shared" si="14"/>
        <v>-3863</v>
      </c>
      <c r="J99" s="27">
        <f t="shared" si="14"/>
        <v>-1344</v>
      </c>
      <c r="K99" s="7"/>
      <c r="L99" s="171">
        <f t="shared" si="22"/>
        <v>0.95072698215112683</v>
      </c>
      <c r="M99" s="27">
        <f t="shared" ca="1" si="15"/>
        <v>1.8218228247730345E-5</v>
      </c>
      <c r="N99" s="44"/>
      <c r="O99" s="44"/>
      <c r="P99" s="7"/>
      <c r="Q99" s="28">
        <f t="shared" ca="1" si="16"/>
        <v>-3869.6150872703784</v>
      </c>
      <c r="R99" s="27">
        <f t="shared" ca="1" si="17"/>
        <v>-1340.389814898695</v>
      </c>
      <c r="S99" s="7"/>
      <c r="T99" s="28">
        <f t="shared" ca="1" si="18"/>
        <v>0.9419054270237226</v>
      </c>
      <c r="U99" s="27">
        <f t="shared" ca="1" si="19"/>
        <v>-0.32786049297433489</v>
      </c>
      <c r="V99" s="7"/>
      <c r="W99" s="28">
        <f t="shared" ca="1" si="20"/>
        <v>0.94645870050065783</v>
      </c>
      <c r="X99" s="27">
        <f t="shared" ca="1" si="24"/>
        <v>281.14069897828313</v>
      </c>
      <c r="Y99" s="7"/>
      <c r="Z99" s="28">
        <f t="shared" si="23"/>
        <v>281.06100000000009</v>
      </c>
      <c r="AA99" s="27">
        <f t="shared" si="21"/>
        <v>4.9054398489477835</v>
      </c>
      <c r="AB99" s="7"/>
      <c r="AC99" s="28">
        <f t="shared" ca="1" si="13"/>
        <v>7.9698978283033739E-2</v>
      </c>
      <c r="AD99" s="27"/>
      <c r="AE99" s="7"/>
    </row>
    <row r="100" spans="1:31" s="26" customFormat="1" x14ac:dyDescent="0.25">
      <c r="A100" s="26">
        <v>15</v>
      </c>
      <c r="B100" s="26">
        <v>-640</v>
      </c>
      <c r="C100" s="26">
        <v>11226</v>
      </c>
      <c r="D100" s="26">
        <v>12747</v>
      </c>
      <c r="E100" s="26">
        <v>15208</v>
      </c>
      <c r="F100" s="26">
        <v>13696</v>
      </c>
      <c r="G100" s="27"/>
      <c r="H100" s="7"/>
      <c r="I100" s="28">
        <f t="shared" si="14"/>
        <v>-3982</v>
      </c>
      <c r="J100" s="27">
        <f t="shared" si="14"/>
        <v>-949</v>
      </c>
      <c r="K100" s="7"/>
      <c r="L100" s="171">
        <f t="shared" si="22"/>
        <v>0.97704185620480366</v>
      </c>
      <c r="M100" s="27">
        <f t="shared" ca="1" si="15"/>
        <v>8.5887745318660606E-6</v>
      </c>
      <c r="N100" s="44"/>
      <c r="O100" s="44"/>
      <c r="P100" s="7"/>
      <c r="Q100" s="28">
        <f t="shared" ca="1" si="16"/>
        <v>-3988.6150872703784</v>
      </c>
      <c r="R100" s="27">
        <f t="shared" ca="1" si="17"/>
        <v>-945.38981489869514</v>
      </c>
      <c r="S100" s="7"/>
      <c r="T100" s="28">
        <f t="shared" ca="1" si="18"/>
        <v>0.97087129140246853</v>
      </c>
      <c r="U100" s="27">
        <f t="shared" ca="1" si="19"/>
        <v>-0.23124315577482021</v>
      </c>
      <c r="V100" s="7"/>
      <c r="W100" s="28">
        <f t="shared" ca="1" si="20"/>
        <v>0.9741111950964757</v>
      </c>
      <c r="X100" s="27">
        <f t="shared" ca="1" si="24"/>
        <v>275.38841532765298</v>
      </c>
      <c r="Y100" s="7"/>
      <c r="Z100" s="28">
        <f t="shared" si="23"/>
        <v>275.3010000000001</v>
      </c>
      <c r="AA100" s="27">
        <f t="shared" si="21"/>
        <v>4.8049088840329111</v>
      </c>
      <c r="AB100" s="7"/>
      <c r="AC100" s="28">
        <f t="shared" ca="1" si="13"/>
        <v>8.7415327652877295E-2</v>
      </c>
      <c r="AD100" s="27"/>
      <c r="AE100" s="7"/>
    </row>
    <row r="101" spans="1:31" s="26" customFormat="1" x14ac:dyDescent="0.25">
      <c r="A101" s="26">
        <v>16</v>
      </c>
      <c r="B101" s="26">
        <v>-623</v>
      </c>
      <c r="C101" s="26">
        <v>11191</v>
      </c>
      <c r="D101" s="26">
        <v>12947</v>
      </c>
      <c r="E101" s="26">
        <v>15249</v>
      </c>
      <c r="F101" s="26">
        <v>13509</v>
      </c>
      <c r="G101" s="27"/>
      <c r="H101" s="7"/>
      <c r="I101" s="28">
        <f t="shared" si="14"/>
        <v>-4058</v>
      </c>
      <c r="J101" s="27">
        <f t="shared" si="14"/>
        <v>-562</v>
      </c>
      <c r="K101" s="7"/>
      <c r="L101" s="171">
        <f t="shared" si="22"/>
        <v>0.99318286182381477</v>
      </c>
      <c r="M101" s="27">
        <f t="shared" ca="1" si="15"/>
        <v>3.4601418117480257E-6</v>
      </c>
      <c r="N101" s="44"/>
      <c r="O101" s="44"/>
      <c r="P101" s="7"/>
      <c r="Q101" s="28">
        <f t="shared" ca="1" si="16"/>
        <v>-4064.6150872703784</v>
      </c>
      <c r="R101" s="27">
        <f t="shared" ca="1" si="17"/>
        <v>-558.38981489869514</v>
      </c>
      <c r="S101" s="7"/>
      <c r="T101" s="28">
        <f t="shared" ca="1" si="18"/>
        <v>0.98937049890486095</v>
      </c>
      <c r="U101" s="27">
        <f t="shared" ca="1" si="19"/>
        <v>-0.13658262540466282</v>
      </c>
      <c r="V101" s="7"/>
      <c r="W101" s="28">
        <f t="shared" ca="1" si="20"/>
        <v>0.99132271618119749</v>
      </c>
      <c r="X101" s="27">
        <f t="shared" ca="1" si="24"/>
        <v>269.87894224963679</v>
      </c>
      <c r="Y101" s="7"/>
      <c r="Z101" s="28">
        <f t="shared" si="23"/>
        <v>269.69400000000007</v>
      </c>
      <c r="AA101" s="27">
        <f t="shared" si="21"/>
        <v>4.7070482728735881</v>
      </c>
      <c r="AB101" s="7"/>
      <c r="AC101" s="28">
        <f t="shared" ca="1" si="13"/>
        <v>0.18494224963671968</v>
      </c>
      <c r="AD101" s="27"/>
      <c r="AE101" s="7"/>
    </row>
    <row r="102" spans="1:31" s="26" customFormat="1" x14ac:dyDescent="0.25">
      <c r="A102" s="26">
        <v>17</v>
      </c>
      <c r="B102" s="26">
        <v>-618</v>
      </c>
      <c r="C102" s="26">
        <v>11162</v>
      </c>
      <c r="D102" s="26">
        <v>13135</v>
      </c>
      <c r="E102" s="26">
        <v>15258</v>
      </c>
      <c r="F102" s="26">
        <v>13299</v>
      </c>
      <c r="G102" s="27"/>
      <c r="H102" s="7"/>
      <c r="I102" s="28">
        <f t="shared" si="14"/>
        <v>-4096</v>
      </c>
      <c r="J102" s="27">
        <f t="shared" si="14"/>
        <v>-164</v>
      </c>
      <c r="K102" s="7"/>
      <c r="L102" s="171">
        <f t="shared" si="22"/>
        <v>0.99980483431233824</v>
      </c>
      <c r="M102" s="27">
        <f t="shared" ca="1" si="15"/>
        <v>3.1103880515639216E-7</v>
      </c>
      <c r="N102" s="44"/>
      <c r="O102" s="44"/>
      <c r="P102" s="7"/>
      <c r="Q102" s="28">
        <f t="shared" ca="1" si="16"/>
        <v>-4102.6150872703784</v>
      </c>
      <c r="R102" s="27">
        <f t="shared" ca="1" si="17"/>
        <v>-160.38981489869511</v>
      </c>
      <c r="S102" s="7"/>
      <c r="T102" s="28">
        <f t="shared" ca="1" si="18"/>
        <v>0.99862010265605705</v>
      </c>
      <c r="U102" s="27">
        <f t="shared" ca="1" si="19"/>
        <v>-3.9231485644139155E-2</v>
      </c>
      <c r="V102" s="7"/>
      <c r="W102" s="28">
        <f t="shared" ca="1" si="20"/>
        <v>0.99924712578169128</v>
      </c>
      <c r="X102" s="27">
        <f t="shared" ca="1" si="24"/>
        <v>264.28256173315742</v>
      </c>
      <c r="Y102" s="7"/>
      <c r="Z102" s="28">
        <f t="shared" si="23"/>
        <v>264.13200000000006</v>
      </c>
      <c r="AA102" s="27">
        <f t="shared" si="21"/>
        <v>4.6099730598776638</v>
      </c>
      <c r="AB102" s="7"/>
      <c r="AC102" s="28">
        <f t="shared" ca="1" si="13"/>
        <v>0.15056173315736032</v>
      </c>
      <c r="AD102" s="27"/>
      <c r="AE102" s="7"/>
    </row>
    <row r="103" spans="1:31" s="26" customFormat="1" x14ac:dyDescent="0.25">
      <c r="A103" s="26">
        <v>18</v>
      </c>
      <c r="B103" s="26">
        <v>-618</v>
      </c>
      <c r="C103" s="26">
        <v>11172</v>
      </c>
      <c r="D103" s="26">
        <v>13346</v>
      </c>
      <c r="E103" s="26">
        <v>15271</v>
      </c>
      <c r="F103" s="26">
        <v>13116</v>
      </c>
      <c r="G103" s="27"/>
      <c r="H103" s="7"/>
      <c r="I103" s="28">
        <f t="shared" si="14"/>
        <v>-4099</v>
      </c>
      <c r="J103" s="27">
        <f t="shared" si="14"/>
        <v>230</v>
      </c>
      <c r="K103" s="7"/>
      <c r="L103" s="171">
        <f t="shared" si="22"/>
        <v>0.9970124455657301</v>
      </c>
      <c r="M103" s="27">
        <f t="shared" ca="1" si="15"/>
        <v>2.729945890229278E-6</v>
      </c>
      <c r="N103" s="44"/>
      <c r="O103" s="44"/>
      <c r="P103" s="7"/>
      <c r="Q103" s="28">
        <f t="shared" ca="1" si="16"/>
        <v>-4105.6150872703784</v>
      </c>
      <c r="R103" s="27">
        <f t="shared" ca="1" si="17"/>
        <v>233.61018510130489</v>
      </c>
      <c r="S103" s="7"/>
      <c r="T103" s="28">
        <f t="shared" ca="1" si="18"/>
        <v>0.99935033453115152</v>
      </c>
      <c r="U103" s="27">
        <f t="shared" ca="1" si="19"/>
        <v>5.7141250701705858E-2</v>
      </c>
      <c r="V103" s="7"/>
      <c r="W103" s="28">
        <f t="shared" ca="1" si="20"/>
        <v>0.99866470035547328</v>
      </c>
      <c r="X103" s="27">
        <f t="shared" ca="1" si="24"/>
        <v>258.75946487287729</v>
      </c>
      <c r="Y103" s="7"/>
      <c r="Z103" s="28">
        <f t="shared" si="23"/>
        <v>258.57000000000005</v>
      </c>
      <c r="AA103" s="27">
        <f t="shared" si="21"/>
        <v>4.5128978468817387</v>
      </c>
      <c r="AB103" s="7"/>
      <c r="AC103" s="28">
        <f t="shared" ca="1" si="13"/>
        <v>0.18946487287723812</v>
      </c>
      <c r="AD103" s="27"/>
      <c r="AE103" s="7"/>
    </row>
    <row r="104" spans="1:31" s="26" customFormat="1" x14ac:dyDescent="0.25">
      <c r="A104" s="26">
        <v>19</v>
      </c>
      <c r="B104" s="26">
        <v>-621</v>
      </c>
      <c r="C104" s="26">
        <v>11189</v>
      </c>
      <c r="D104" s="26">
        <v>13533</v>
      </c>
      <c r="E104" s="26">
        <v>15244</v>
      </c>
      <c r="F104" s="26">
        <v>12913</v>
      </c>
      <c r="G104" s="27"/>
      <c r="H104" s="7"/>
      <c r="I104" s="28">
        <f t="shared" si="14"/>
        <v>-4055</v>
      </c>
      <c r="J104" s="27">
        <f t="shared" si="14"/>
        <v>620</v>
      </c>
      <c r="K104" s="7"/>
      <c r="L104" s="171">
        <f t="shared" si="22"/>
        <v>0.98475011494877474</v>
      </c>
      <c r="M104" s="27">
        <f t="shared" ca="1" si="15"/>
        <v>3.6256976918690101E-6</v>
      </c>
      <c r="N104" s="44"/>
      <c r="O104" s="44"/>
      <c r="P104" s="7"/>
      <c r="Q104" s="28">
        <f t="shared" ca="1" si="16"/>
        <v>-4061.6150872703784</v>
      </c>
      <c r="R104" s="27">
        <f t="shared" ca="1" si="17"/>
        <v>623.61018510130486</v>
      </c>
      <c r="S104" s="7"/>
      <c r="T104" s="28">
        <f t="shared" ca="1" si="18"/>
        <v>0.98864026702976648</v>
      </c>
      <c r="U104" s="27">
        <f t="shared" ca="1" si="19"/>
        <v>0.15253558363287223</v>
      </c>
      <c r="V104" s="7"/>
      <c r="W104" s="28">
        <f t="shared" ca="1" si="20"/>
        <v>0.98665424143928659</v>
      </c>
      <c r="X104" s="27">
        <f t="shared" ca="1" si="24"/>
        <v>253.24593923443285</v>
      </c>
      <c r="Y104" s="7"/>
      <c r="Z104" s="28">
        <f t="shared" si="23"/>
        <v>252.98100000000005</v>
      </c>
      <c r="AA104" s="27">
        <f t="shared" si="21"/>
        <v>4.4153513949877761</v>
      </c>
      <c r="AB104" s="7"/>
      <c r="AC104" s="28">
        <f t="shared" ca="1" si="13"/>
        <v>0.2649392344328021</v>
      </c>
      <c r="AD104" s="27"/>
      <c r="AE104" s="7"/>
    </row>
    <row r="105" spans="1:31" s="26" customFormat="1" x14ac:dyDescent="0.25">
      <c r="A105" s="26">
        <v>20</v>
      </c>
      <c r="B105" s="26">
        <v>-619</v>
      </c>
      <c r="C105" s="26">
        <v>11229</v>
      </c>
      <c r="D105" s="26">
        <v>13734</v>
      </c>
      <c r="E105" s="26">
        <v>15210</v>
      </c>
      <c r="F105" s="26">
        <v>12720</v>
      </c>
      <c r="G105" s="27"/>
      <c r="H105" s="7"/>
      <c r="I105" s="28">
        <f t="shared" si="14"/>
        <v>-3981</v>
      </c>
      <c r="J105" s="27">
        <f t="shared" si="14"/>
        <v>1014</v>
      </c>
      <c r="K105" s="7"/>
      <c r="L105" s="171">
        <f t="shared" si="22"/>
        <v>0.96320948749055146</v>
      </c>
      <c r="M105" s="27">
        <f t="shared" ca="1" si="15"/>
        <v>1.6957691058873907E-5</v>
      </c>
      <c r="N105" s="44"/>
      <c r="O105" s="44"/>
      <c r="P105" s="7"/>
      <c r="Q105" s="28">
        <f t="shared" ca="1" si="16"/>
        <v>-3987.6150872703784</v>
      </c>
      <c r="R105" s="27">
        <f t="shared" ca="1" si="17"/>
        <v>1017.6101851013049</v>
      </c>
      <c r="S105" s="7"/>
      <c r="T105" s="28">
        <f t="shared" ca="1" si="18"/>
        <v>0.970627880777437</v>
      </c>
      <c r="U105" s="27">
        <f t="shared" ca="1" si="19"/>
        <v>0.24890831997871726</v>
      </c>
      <c r="V105" s="7"/>
      <c r="W105" s="28">
        <f t="shared" ca="1" si="20"/>
        <v>0.96732745920717045</v>
      </c>
      <c r="X105" s="27">
        <f t="shared" ca="1" si="24"/>
        <v>247.60417499304003</v>
      </c>
      <c r="Y105" s="7"/>
      <c r="Z105" s="28">
        <f t="shared" si="23"/>
        <v>247.41000000000005</v>
      </c>
      <c r="AA105" s="27">
        <f t="shared" si="21"/>
        <v>4.3181191023591721</v>
      </c>
      <c r="AB105" s="7"/>
      <c r="AC105" s="28">
        <f t="shared" ca="1" si="13"/>
        <v>0.19417499303997943</v>
      </c>
      <c r="AD105" s="27"/>
      <c r="AE105" s="7"/>
    </row>
    <row r="106" spans="1:31" s="26" customFormat="1" x14ac:dyDescent="0.25">
      <c r="A106" s="26">
        <v>21</v>
      </c>
      <c r="B106" s="26">
        <v>-636</v>
      </c>
      <c r="C106" s="26">
        <v>11281</v>
      </c>
      <c r="D106" s="26">
        <v>13924</v>
      </c>
      <c r="E106" s="26">
        <v>15147</v>
      </c>
      <c r="F106" s="26">
        <v>12523</v>
      </c>
      <c r="G106" s="27"/>
      <c r="H106" s="7"/>
      <c r="I106" s="28">
        <f t="shared" si="14"/>
        <v>-3866</v>
      </c>
      <c r="J106" s="27">
        <f t="shared" si="14"/>
        <v>1401</v>
      </c>
      <c r="K106" s="7"/>
      <c r="L106" s="171">
        <f t="shared" si="22"/>
        <v>0.9316024407533422</v>
      </c>
      <c r="M106" s="27">
        <f t="shared" ca="1" si="15"/>
        <v>4.1483870268194005E-5</v>
      </c>
      <c r="N106" s="44"/>
      <c r="O106" s="44"/>
      <c r="P106" s="7"/>
      <c r="Q106" s="28">
        <f t="shared" ca="1" si="16"/>
        <v>-3872.6150872703784</v>
      </c>
      <c r="R106" s="27">
        <f t="shared" ca="1" si="17"/>
        <v>1404.610185101305</v>
      </c>
      <c r="S106" s="7"/>
      <c r="T106" s="28">
        <f t="shared" ca="1" si="18"/>
        <v>0.94263565889881706</v>
      </c>
      <c r="U106" s="27">
        <f t="shared" ca="1" si="19"/>
        <v>0.34356885034887469</v>
      </c>
      <c r="V106" s="7"/>
      <c r="W106" s="28">
        <f t="shared" ca="1" si="20"/>
        <v>0.93804323808505463</v>
      </c>
      <c r="X106" s="27">
        <f t="shared" ca="1" si="24"/>
        <v>241.91840147855987</v>
      </c>
      <c r="Y106" s="7"/>
      <c r="Z106" s="28">
        <f t="shared" si="23"/>
        <v>241.68600000000006</v>
      </c>
      <c r="AA106" s="27">
        <f t="shared" si="21"/>
        <v>4.2182164559750159</v>
      </c>
      <c r="AB106" s="7"/>
      <c r="AC106" s="28">
        <f t="shared" ca="1" si="13"/>
        <v>0.23240147855980808</v>
      </c>
      <c r="AD106" s="27"/>
      <c r="AE106" s="7"/>
    </row>
    <row r="107" spans="1:31" s="26" customFormat="1" x14ac:dyDescent="0.25">
      <c r="A107" s="26">
        <v>22</v>
      </c>
      <c r="B107" s="26">
        <v>-635</v>
      </c>
      <c r="C107" s="26">
        <v>11363</v>
      </c>
      <c r="D107" s="26">
        <v>14108</v>
      </c>
      <c r="E107" s="26">
        <v>15072</v>
      </c>
      <c r="F107" s="26">
        <v>12334</v>
      </c>
      <c r="G107" s="27"/>
      <c r="H107" s="7"/>
      <c r="I107" s="28">
        <f t="shared" si="14"/>
        <v>-3709</v>
      </c>
      <c r="J107" s="27">
        <f t="shared" si="14"/>
        <v>1774</v>
      </c>
      <c r="K107" s="7"/>
      <c r="L107" s="171">
        <f t="shared" si="22"/>
        <v>0.89077662482690467</v>
      </c>
      <c r="M107" s="27">
        <f t="shared" ca="1" si="15"/>
        <v>6.0915567493935696E-5</v>
      </c>
      <c r="N107" s="44"/>
      <c r="O107" s="44"/>
      <c r="P107" s="7"/>
      <c r="Q107" s="28">
        <f t="shared" ca="1" si="16"/>
        <v>-3715.6150872703784</v>
      </c>
      <c r="R107" s="27">
        <f t="shared" ca="1" si="17"/>
        <v>1777.610185101305</v>
      </c>
      <c r="S107" s="7"/>
      <c r="T107" s="28">
        <f t="shared" ca="1" si="18"/>
        <v>0.90442019076887481</v>
      </c>
      <c r="U107" s="27">
        <f t="shared" ca="1" si="19"/>
        <v>0.4348049687676569</v>
      </c>
      <c r="V107" s="7"/>
      <c r="W107" s="28">
        <f t="shared" ca="1" si="20"/>
        <v>0.89858146739379452</v>
      </c>
      <c r="X107" s="27">
        <f t="shared" ca="1" si="24"/>
        <v>236.21284567199291</v>
      </c>
      <c r="Y107" s="7"/>
      <c r="Z107" s="28">
        <f t="shared" si="23"/>
        <v>235.97100000000006</v>
      </c>
      <c r="AA107" s="27">
        <f t="shared" si="21"/>
        <v>4.1184708892235404</v>
      </c>
      <c r="AB107" s="7"/>
      <c r="AC107" s="28">
        <f t="shared" ca="1" si="13"/>
        <v>0.24184567199284857</v>
      </c>
      <c r="AD107" s="27"/>
      <c r="AE107" s="7"/>
    </row>
    <row r="108" spans="1:31" s="26" customFormat="1" x14ac:dyDescent="0.25">
      <c r="A108" s="26">
        <v>23</v>
      </c>
      <c r="B108" s="26">
        <v>-640</v>
      </c>
      <c r="C108" s="26">
        <v>11460</v>
      </c>
      <c r="D108" s="26">
        <v>14295</v>
      </c>
      <c r="E108" s="26">
        <v>14972</v>
      </c>
      <c r="F108" s="26">
        <v>12155</v>
      </c>
      <c r="G108" s="27"/>
      <c r="H108" s="7"/>
      <c r="I108" s="28">
        <f t="shared" si="14"/>
        <v>-3512</v>
      </c>
      <c r="J108" s="27">
        <f t="shared" si="14"/>
        <v>2140</v>
      </c>
      <c r="K108" s="7"/>
      <c r="L108" s="171">
        <f t="shared" si="22"/>
        <v>0.8406705885143464</v>
      </c>
      <c r="M108" s="27">
        <f t="shared" ca="1" si="15"/>
        <v>7.6302015745951054E-5</v>
      </c>
      <c r="N108" s="44"/>
      <c r="O108" s="44"/>
      <c r="P108" s="7"/>
      <c r="Q108" s="28">
        <f t="shared" ca="1" si="16"/>
        <v>-3518.6150872703784</v>
      </c>
      <c r="R108" s="27">
        <f t="shared" ca="1" si="17"/>
        <v>2143.610185101305</v>
      </c>
      <c r="S108" s="7"/>
      <c r="T108" s="28">
        <f t="shared" ca="1" si="18"/>
        <v>0.85646829763767363</v>
      </c>
      <c r="U108" s="27">
        <f t="shared" ca="1" si="19"/>
        <v>0.5243288812107515</v>
      </c>
      <c r="V108" s="7"/>
      <c r="W108" s="28">
        <f t="shared" ca="1" si="20"/>
        <v>0.84940569101780627</v>
      </c>
      <c r="X108" s="27">
        <f t="shared" ca="1" si="24"/>
        <v>230.34764269287223</v>
      </c>
      <c r="Y108" s="7"/>
      <c r="Z108" s="28">
        <f t="shared" si="23"/>
        <v>230.21100000000007</v>
      </c>
      <c r="AA108" s="27">
        <f t="shared" si="21"/>
        <v>4.0179399243086671</v>
      </c>
      <c r="AB108" s="7"/>
      <c r="AC108" s="28">
        <f t="shared" ca="1" si="13"/>
        <v>0.13664269287215802</v>
      </c>
      <c r="AD108" s="27"/>
      <c r="AE108" s="7"/>
    </row>
    <row r="109" spans="1:31" s="26" customFormat="1" x14ac:dyDescent="0.25">
      <c r="A109" s="26">
        <v>24</v>
      </c>
      <c r="B109" s="26">
        <v>-624</v>
      </c>
      <c r="C109" s="26">
        <v>11572</v>
      </c>
      <c r="D109" s="26">
        <v>14459</v>
      </c>
      <c r="E109" s="26">
        <v>14863</v>
      </c>
      <c r="F109" s="26">
        <v>11990</v>
      </c>
      <c r="G109" s="27"/>
      <c r="H109" s="7"/>
      <c r="I109" s="28">
        <f t="shared" si="14"/>
        <v>-3291</v>
      </c>
      <c r="J109" s="27">
        <f t="shared" si="14"/>
        <v>2469</v>
      </c>
      <c r="K109" s="7"/>
      <c r="L109" s="171">
        <f t="shared" si="22"/>
        <v>0.78363924897228943</v>
      </c>
      <c r="M109" s="27">
        <f t="shared" ca="1" si="15"/>
        <v>1.181904896552199E-4</v>
      </c>
      <c r="N109" s="44"/>
      <c r="O109" s="44"/>
      <c r="P109" s="7"/>
      <c r="Q109" s="28">
        <f t="shared" ca="1" si="16"/>
        <v>-3297.6150872703784</v>
      </c>
      <c r="R109" s="27">
        <f t="shared" ca="1" si="17"/>
        <v>2472.610185101305</v>
      </c>
      <c r="S109" s="7"/>
      <c r="T109" s="28">
        <f t="shared" ca="1" si="18"/>
        <v>0.80267454950571682</v>
      </c>
      <c r="U109" s="27">
        <f t="shared" ca="1" si="19"/>
        <v>0.60480256206806882</v>
      </c>
      <c r="V109" s="7"/>
      <c r="W109" s="28">
        <f t="shared" ca="1" si="20"/>
        <v>0.79451079392483503</v>
      </c>
      <c r="X109" s="27">
        <f t="shared" ca="1" si="24"/>
        <v>224.75487722176115</v>
      </c>
      <c r="Y109" s="7"/>
      <c r="Z109" s="28">
        <f t="shared" si="23"/>
        <v>224.59500000000008</v>
      </c>
      <c r="AA109" s="27">
        <f t="shared" si="21"/>
        <v>3.9199222335166661</v>
      </c>
      <c r="AB109" s="7"/>
      <c r="AC109" s="28">
        <f t="shared" ca="1" si="13"/>
        <v>0.15987722176106445</v>
      </c>
      <c r="AD109" s="27"/>
      <c r="AE109" s="7"/>
    </row>
    <row r="110" spans="1:31" s="26" customFormat="1" x14ac:dyDescent="0.25">
      <c r="A110" s="26">
        <v>25</v>
      </c>
      <c r="B110" s="26">
        <v>-614</v>
      </c>
      <c r="C110" s="26">
        <v>11701</v>
      </c>
      <c r="D110" s="26">
        <v>14611</v>
      </c>
      <c r="E110" s="26">
        <v>14740</v>
      </c>
      <c r="F110" s="26">
        <v>11837</v>
      </c>
      <c r="G110" s="27"/>
      <c r="H110" s="7"/>
      <c r="I110" s="28">
        <f t="shared" si="14"/>
        <v>-3039</v>
      </c>
      <c r="J110" s="27">
        <f t="shared" si="14"/>
        <v>2774</v>
      </c>
      <c r="K110" s="7"/>
      <c r="L110" s="171">
        <f t="shared" si="22"/>
        <v>0.72017583973930444</v>
      </c>
      <c r="M110" s="27">
        <f t="shared" ca="1" si="15"/>
        <v>1.4336687367324656E-4</v>
      </c>
      <c r="N110" s="44"/>
      <c r="O110" s="44"/>
      <c r="P110" s="7"/>
      <c r="Q110" s="28">
        <f t="shared" ca="1" si="16"/>
        <v>-3045.6150872703784</v>
      </c>
      <c r="R110" s="27">
        <f t="shared" ca="1" si="17"/>
        <v>2777.610185101305</v>
      </c>
      <c r="S110" s="7"/>
      <c r="T110" s="28">
        <f t="shared" ca="1" si="18"/>
        <v>0.74133507199778415</v>
      </c>
      <c r="U110" s="27">
        <f t="shared" ca="1" si="19"/>
        <v>0.67940582243731429</v>
      </c>
      <c r="V110" s="7"/>
      <c r="W110" s="28">
        <f t="shared" ca="1" si="20"/>
        <v>0.732149430415173</v>
      </c>
      <c r="X110" s="27">
        <f t="shared" ca="1" si="24"/>
        <v>219.17411995147802</v>
      </c>
      <c r="Y110" s="7"/>
      <c r="Z110" s="28">
        <f t="shared" si="23"/>
        <v>219.06900000000007</v>
      </c>
      <c r="AA110" s="27">
        <f t="shared" si="21"/>
        <v>3.8234753390514591</v>
      </c>
      <c r="AB110" s="7"/>
      <c r="AC110" s="28">
        <f t="shared" ca="1" si="13"/>
        <v>0.10511995147794551</v>
      </c>
      <c r="AD110" s="27"/>
      <c r="AE110" s="7"/>
    </row>
    <row r="111" spans="1:31" s="26" customFormat="1" x14ac:dyDescent="0.25">
      <c r="A111" s="26">
        <v>26</v>
      </c>
      <c r="B111" s="26">
        <v>-607</v>
      </c>
      <c r="C111" s="26">
        <v>11842</v>
      </c>
      <c r="D111" s="26">
        <v>14756</v>
      </c>
      <c r="E111" s="26">
        <v>14604</v>
      </c>
      <c r="F111" s="26">
        <v>11704</v>
      </c>
      <c r="G111" s="27"/>
      <c r="H111" s="7"/>
      <c r="I111" s="28">
        <f t="shared" si="14"/>
        <v>-2762</v>
      </c>
      <c r="J111" s="27">
        <f t="shared" si="14"/>
        <v>3052</v>
      </c>
      <c r="K111" s="7"/>
      <c r="L111" s="171">
        <f t="shared" si="22"/>
        <v>0.6508537244028112</v>
      </c>
      <c r="M111" s="27">
        <f t="shared" ca="1" si="15"/>
        <v>1.674040236919114E-4</v>
      </c>
      <c r="N111" s="44"/>
      <c r="O111" s="44"/>
      <c r="P111" s="7"/>
      <c r="Q111" s="28">
        <f t="shared" ca="1" si="16"/>
        <v>-2768.6150872703784</v>
      </c>
      <c r="R111" s="27">
        <f t="shared" ca="1" si="17"/>
        <v>3055.610185101305</v>
      </c>
      <c r="S111" s="7"/>
      <c r="T111" s="28">
        <f t="shared" ca="1" si="18"/>
        <v>0.67391032886406455</v>
      </c>
      <c r="U111" s="27">
        <f t="shared" ca="1" si="19"/>
        <v>0.74740485975747906</v>
      </c>
      <c r="V111" s="7"/>
      <c r="W111" s="28">
        <f t="shared" ca="1" si="20"/>
        <v>0.66379219508878917</v>
      </c>
      <c r="X111" s="27">
        <f t="shared" ca="1" si="24"/>
        <v>213.64344436335932</v>
      </c>
      <c r="Y111" s="7"/>
      <c r="Z111" s="28">
        <f t="shared" si="23"/>
        <v>213.60600000000008</v>
      </c>
      <c r="AA111" s="27">
        <f t="shared" si="21"/>
        <v>3.7281280020150089</v>
      </c>
      <c r="AB111" s="7"/>
      <c r="AC111" s="28">
        <f t="shared" ca="1" si="13"/>
        <v>3.7444363359242061E-2</v>
      </c>
      <c r="AD111" s="27"/>
      <c r="AE111" s="7"/>
    </row>
    <row r="112" spans="1:31" s="26" customFormat="1" x14ac:dyDescent="0.25">
      <c r="A112" s="26">
        <v>27</v>
      </c>
      <c r="B112" s="26">
        <v>-615</v>
      </c>
      <c r="C112" s="26">
        <v>11988</v>
      </c>
      <c r="D112" s="26">
        <v>14872</v>
      </c>
      <c r="E112" s="26">
        <v>14446</v>
      </c>
      <c r="F112" s="26">
        <v>11567</v>
      </c>
      <c r="G112" s="27"/>
      <c r="H112" s="7"/>
      <c r="I112" s="28">
        <f t="shared" si="14"/>
        <v>-2458</v>
      </c>
      <c r="J112" s="27">
        <f t="shared" si="14"/>
        <v>3305</v>
      </c>
      <c r="K112" s="7"/>
      <c r="L112" s="171">
        <f t="shared" si="22"/>
        <v>0.57459107562364875</v>
      </c>
      <c r="M112" s="27">
        <f t="shared" ca="1" si="15"/>
        <v>2.0605116303687947E-4</v>
      </c>
      <c r="N112" s="44"/>
      <c r="O112" s="44"/>
      <c r="P112" s="7"/>
      <c r="Q112" s="28">
        <f t="shared" ca="1" si="16"/>
        <v>-2464.6150872703784</v>
      </c>
      <c r="R112" s="27">
        <f t="shared" ca="1" si="17"/>
        <v>3308.610185101305</v>
      </c>
      <c r="S112" s="7"/>
      <c r="T112" s="28">
        <f t="shared" ca="1" si="18"/>
        <v>0.59991349885449508</v>
      </c>
      <c r="U112" s="27">
        <f t="shared" ca="1" si="19"/>
        <v>0.80928887573590236</v>
      </c>
      <c r="V112" s="7"/>
      <c r="W112" s="28">
        <f t="shared" ca="1" si="20"/>
        <v>0.58894555795624715</v>
      </c>
      <c r="X112" s="27">
        <f t="shared" ca="1" si="24"/>
        <v>208.07881174891565</v>
      </c>
      <c r="Y112" s="7"/>
      <c r="Z112" s="28">
        <f t="shared" si="23"/>
        <v>208.07100000000008</v>
      </c>
      <c r="AA112" s="27">
        <f t="shared" si="21"/>
        <v>3.631524027917123</v>
      </c>
      <c r="AB112" s="7"/>
      <c r="AC112" s="28">
        <f t="shared" ca="1" si="13"/>
        <v>7.8117489155715703E-3</v>
      </c>
      <c r="AD112" s="27"/>
      <c r="AE112" s="7"/>
    </row>
    <row r="113" spans="1:31" s="26" customFormat="1" x14ac:dyDescent="0.25">
      <c r="A113" s="26">
        <v>28</v>
      </c>
      <c r="B113" s="26">
        <v>-632</v>
      </c>
      <c r="C113" s="26">
        <v>12162</v>
      </c>
      <c r="D113" s="26">
        <v>14988</v>
      </c>
      <c r="E113" s="26">
        <v>14277</v>
      </c>
      <c r="F113" s="26">
        <v>11457</v>
      </c>
      <c r="G113" s="27"/>
      <c r="H113" s="7"/>
      <c r="I113" s="28">
        <f t="shared" si="14"/>
        <v>-2115</v>
      </c>
      <c r="J113" s="27">
        <f t="shared" si="14"/>
        <v>3531</v>
      </c>
      <c r="K113" s="7"/>
      <c r="L113" s="171">
        <f t="shared" si="22"/>
        <v>0.49064523766933887</v>
      </c>
      <c r="M113" s="27">
        <f t="shared" ca="1" si="15"/>
        <v>1.9739537569831393E-4</v>
      </c>
      <c r="N113" s="44"/>
      <c r="O113" s="44"/>
      <c r="P113" s="7"/>
      <c r="Q113" s="28">
        <f t="shared" ca="1" si="16"/>
        <v>-2121.6150872703784</v>
      </c>
      <c r="R113" s="27">
        <f t="shared" ca="1" si="17"/>
        <v>3534.610185101305</v>
      </c>
      <c r="S113" s="7"/>
      <c r="T113" s="28">
        <f t="shared" ca="1" si="18"/>
        <v>0.51642365446869787</v>
      </c>
      <c r="U113" s="27">
        <f t="shared" ca="1" si="19"/>
        <v>0.86456866866524495</v>
      </c>
      <c r="V113" s="7"/>
      <c r="W113" s="28">
        <f t="shared" ca="1" si="20"/>
        <v>0.50469498413318348</v>
      </c>
      <c r="X113" s="27">
        <f t="shared" ca="1" si="24"/>
        <v>202.30861989271864</v>
      </c>
      <c r="Y113" s="7"/>
      <c r="Z113" s="28">
        <f t="shared" si="23"/>
        <v>202.3830000000001</v>
      </c>
      <c r="AA113" s="27">
        <f t="shared" si="21"/>
        <v>3.5322497000636854</v>
      </c>
      <c r="AB113" s="7"/>
      <c r="AC113" s="28">
        <f t="shared" ca="1" si="13"/>
        <v>-7.4380107281456276E-2</v>
      </c>
      <c r="AD113" s="27"/>
      <c r="AE113" s="7"/>
    </row>
    <row r="114" spans="1:31" s="26" customFormat="1" x14ac:dyDescent="0.25">
      <c r="A114" s="26">
        <v>29</v>
      </c>
      <c r="B114" s="26">
        <v>-630</v>
      </c>
      <c r="C114" s="26">
        <v>12341</v>
      </c>
      <c r="D114" s="26">
        <v>15085</v>
      </c>
      <c r="E114" s="26">
        <v>14098</v>
      </c>
      <c r="F114" s="26">
        <v>11358</v>
      </c>
      <c r="G114" s="27"/>
      <c r="H114" s="7"/>
      <c r="I114" s="28">
        <f t="shared" si="14"/>
        <v>-1757</v>
      </c>
      <c r="J114" s="27">
        <f t="shared" si="14"/>
        <v>3727</v>
      </c>
      <c r="K114" s="7"/>
      <c r="L114" s="171">
        <f t="shared" si="22"/>
        <v>0.4021555235601591</v>
      </c>
      <c r="M114" s="27">
        <f t="shared" ca="1" si="15"/>
        <v>2.1718925966764238E-4</v>
      </c>
      <c r="N114" s="44"/>
      <c r="O114" s="44"/>
      <c r="P114" s="7"/>
      <c r="Q114" s="28">
        <f t="shared" ca="1" si="16"/>
        <v>-1763.6150872703784</v>
      </c>
      <c r="R114" s="27">
        <f t="shared" ca="1" si="17"/>
        <v>3730.610185101305</v>
      </c>
      <c r="S114" s="7"/>
      <c r="T114" s="28">
        <f t="shared" ca="1" si="18"/>
        <v>0.42928265070742855</v>
      </c>
      <c r="U114" s="27">
        <f t="shared" ca="1" si="19"/>
        <v>0.91251043598449777</v>
      </c>
      <c r="V114" s="7"/>
      <c r="W114" s="28">
        <f t="shared" ca="1" si="20"/>
        <v>0.41689286591445224</v>
      </c>
      <c r="X114" s="27">
        <f t="shared" ca="1" si="24"/>
        <v>196.58816302859827</v>
      </c>
      <c r="Y114" s="7"/>
      <c r="Z114" s="28">
        <f t="shared" si="23"/>
        <v>196.71300000000011</v>
      </c>
      <c r="AA114" s="27">
        <f t="shared" si="21"/>
        <v>3.4332895314756069</v>
      </c>
      <c r="AB114" s="7"/>
      <c r="AC114" s="28">
        <f t="shared" ca="1" si="13"/>
        <v>-0.12483697140183381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12525</v>
      </c>
      <c r="D115" s="26">
        <v>15151</v>
      </c>
      <c r="E115" s="26">
        <v>13906</v>
      </c>
      <c r="F115" s="26">
        <v>11277</v>
      </c>
      <c r="G115" s="27"/>
      <c r="H115" s="7"/>
      <c r="I115" s="28">
        <f t="shared" si="14"/>
        <v>-1381</v>
      </c>
      <c r="J115" s="27">
        <f t="shared" si="14"/>
        <v>3874</v>
      </c>
      <c r="K115" s="7"/>
      <c r="L115" s="171">
        <f t="shared" si="22"/>
        <v>0.30988001850431313</v>
      </c>
      <c r="M115" s="27">
        <f t="shared" ca="1" si="15"/>
        <v>2.2476573639136903E-4</v>
      </c>
      <c r="N115" s="44"/>
      <c r="O115" s="44"/>
      <c r="P115" s="7"/>
      <c r="Q115" s="28">
        <f t="shared" ca="1" si="16"/>
        <v>-1387.6150872703784</v>
      </c>
      <c r="R115" s="27">
        <f t="shared" ca="1" si="17"/>
        <v>3877.610185101305</v>
      </c>
      <c r="S115" s="7"/>
      <c r="T115" s="28">
        <f t="shared" ca="1" si="18"/>
        <v>0.33776025569559259</v>
      </c>
      <c r="U115" s="27">
        <f t="shared" ca="1" si="19"/>
        <v>0.94846676147393749</v>
      </c>
      <c r="V115" s="7"/>
      <c r="W115" s="28">
        <f t="shared" ca="1" si="20"/>
        <v>0.32487220768372815</v>
      </c>
      <c r="X115" s="27">
        <f t="shared" ca="1" si="24"/>
        <v>190.9417643142026</v>
      </c>
      <c r="Y115" s="7"/>
      <c r="Z115" s="28">
        <f t="shared" si="23"/>
        <v>191.05200000000011</v>
      </c>
      <c r="AA115" s="27">
        <f t="shared" si="21"/>
        <v>3.3344864425202085</v>
      </c>
      <c r="AB115" s="7"/>
      <c r="AC115" s="28">
        <f t="shared" ca="1" si="13"/>
        <v>-0.11023568579750531</v>
      </c>
      <c r="AD115" s="27"/>
      <c r="AE115" s="7"/>
    </row>
    <row r="116" spans="1:31" s="26" customFormat="1" x14ac:dyDescent="0.25">
      <c r="A116" s="26">
        <v>31</v>
      </c>
      <c r="B116" s="26">
        <v>-638</v>
      </c>
      <c r="C116" s="26">
        <v>12731</v>
      </c>
      <c r="D116" s="26">
        <v>15224</v>
      </c>
      <c r="E116" s="26">
        <v>13718</v>
      </c>
      <c r="F116" s="26">
        <v>11229</v>
      </c>
      <c r="G116" s="27"/>
      <c r="H116" s="7"/>
      <c r="I116" s="28">
        <f t="shared" si="14"/>
        <v>-987</v>
      </c>
      <c r="J116" s="27">
        <f t="shared" si="14"/>
        <v>3995</v>
      </c>
      <c r="K116" s="7"/>
      <c r="L116" s="171">
        <f t="shared" si="22"/>
        <v>0.21320090965163382</v>
      </c>
      <c r="M116" s="27">
        <f t="shared" ca="1" si="15"/>
        <v>2.3579041691144608E-4</v>
      </c>
      <c r="N116" s="44"/>
      <c r="O116" s="44"/>
      <c r="P116" s="7"/>
      <c r="Q116" s="28">
        <f t="shared" ca="1" si="16"/>
        <v>-993.61508727037835</v>
      </c>
      <c r="R116" s="27">
        <f t="shared" ca="1" si="17"/>
        <v>3998.610185101305</v>
      </c>
      <c r="S116" s="7"/>
      <c r="T116" s="28">
        <f t="shared" ca="1" si="18"/>
        <v>0.24185646943319</v>
      </c>
      <c r="U116" s="27">
        <f t="shared" ca="1" si="19"/>
        <v>0.97806346476796602</v>
      </c>
      <c r="V116" s="7"/>
      <c r="W116" s="28">
        <f t="shared" ca="1" si="20"/>
        <v>0.2285563782837351</v>
      </c>
      <c r="X116" s="27">
        <f t="shared" ca="1" si="24"/>
        <v>185.18722147416918</v>
      </c>
      <c r="Y116" s="7"/>
      <c r="Z116" s="28">
        <f t="shared" si="23"/>
        <v>185.31000000000012</v>
      </c>
      <c r="AA116" s="27">
        <f t="shared" si="21"/>
        <v>3.2342696368706938</v>
      </c>
      <c r="AB116" s="7"/>
      <c r="AC116" s="28">
        <f t="shared" ca="1" si="13"/>
        <v>-0.12277852583093818</v>
      </c>
      <c r="AD116" s="27"/>
      <c r="AE116" s="7"/>
    </row>
    <row r="117" spans="1:31" s="26" customFormat="1" x14ac:dyDescent="0.25">
      <c r="A117" s="26">
        <v>32</v>
      </c>
      <c r="B117" s="26">
        <v>-621</v>
      </c>
      <c r="C117" s="26">
        <v>12921</v>
      </c>
      <c r="D117" s="26">
        <v>15256</v>
      </c>
      <c r="E117" s="26">
        <v>13521</v>
      </c>
      <c r="F117" s="26">
        <v>11186</v>
      </c>
      <c r="G117" s="27"/>
      <c r="H117" s="7"/>
      <c r="I117" s="28">
        <f t="shared" si="14"/>
        <v>-600</v>
      </c>
      <c r="J117" s="27">
        <f t="shared" si="14"/>
        <v>4070</v>
      </c>
      <c r="K117" s="7"/>
      <c r="L117" s="171">
        <f t="shared" si="22"/>
        <v>0.11703474530986964</v>
      </c>
      <c r="M117" s="27">
        <f t="shared" ca="1" si="15"/>
        <v>2.9114932445968328E-4</v>
      </c>
      <c r="N117" s="44"/>
      <c r="O117" s="44"/>
      <c r="P117" s="7"/>
      <c r="Q117" s="28">
        <f t="shared" ca="1" si="16"/>
        <v>-606.61508727037835</v>
      </c>
      <c r="R117" s="27">
        <f t="shared" ca="1" si="17"/>
        <v>4073.610185101305</v>
      </c>
      <c r="S117" s="7"/>
      <c r="T117" s="28">
        <f t="shared" ca="1" si="18"/>
        <v>0.14765655754600776</v>
      </c>
      <c r="U117" s="27">
        <f t="shared" ca="1" si="19"/>
        <v>0.99640852879319031</v>
      </c>
      <c r="V117" s="7"/>
      <c r="W117" s="28">
        <f t="shared" ca="1" si="20"/>
        <v>0.13409784363519389</v>
      </c>
      <c r="X117" s="27">
        <f t="shared" ca="1" si="24"/>
        <v>179.69910415091056</v>
      </c>
      <c r="Y117" s="7"/>
      <c r="Z117" s="28">
        <f t="shared" si="23"/>
        <v>179.72100000000012</v>
      </c>
      <c r="AA117" s="27">
        <f t="shared" si="21"/>
        <v>3.1367231849767312</v>
      </c>
      <c r="AB117" s="7"/>
      <c r="AC117" s="28">
        <f t="shared" ca="1" si="13"/>
        <v>-2.1895849089560215E-2</v>
      </c>
      <c r="AD117" s="27"/>
      <c r="AE117" s="7"/>
    </row>
    <row r="118" spans="1:31" s="26" customFormat="1" x14ac:dyDescent="0.25">
      <c r="A118" s="26">
        <v>33</v>
      </c>
      <c r="B118" s="26">
        <v>-616</v>
      </c>
      <c r="C118" s="26">
        <v>13124</v>
      </c>
      <c r="D118" s="26">
        <v>15277</v>
      </c>
      <c r="E118" s="26">
        <v>13323</v>
      </c>
      <c r="F118" s="26">
        <v>11170</v>
      </c>
      <c r="G118" s="27"/>
      <c r="H118" s="7"/>
      <c r="I118" s="28">
        <f t="shared" si="14"/>
        <v>-199</v>
      </c>
      <c r="J118" s="27">
        <f t="shared" si="14"/>
        <v>4107</v>
      </c>
      <c r="K118" s="7"/>
      <c r="L118" s="171">
        <f t="shared" si="22"/>
        <v>2.0541080518116515E-2</v>
      </c>
      <c r="M118" s="27">
        <f t="shared" ca="1" si="15"/>
        <v>2.5017026364772683E-4</v>
      </c>
      <c r="N118" s="44"/>
      <c r="O118" s="44"/>
      <c r="P118" s="7"/>
      <c r="Q118" s="28">
        <f t="shared" ca="1" si="16"/>
        <v>-205.61508727037838</v>
      </c>
      <c r="R118" s="27">
        <f t="shared" ca="1" si="17"/>
        <v>4110.6101851013045</v>
      </c>
      <c r="S118" s="7"/>
      <c r="T118" s="28">
        <f t="shared" ca="1" si="18"/>
        <v>5.0048896908384828E-2</v>
      </c>
      <c r="U118" s="27">
        <f t="shared" ca="1" si="19"/>
        <v>1.0054587603789675</v>
      </c>
      <c r="V118" s="7"/>
      <c r="W118" s="28">
        <f t="shared" ca="1" si="20"/>
        <v>3.6357852111830791E-2</v>
      </c>
      <c r="X118" s="27">
        <f t="shared" ca="1" si="24"/>
        <v>174.10516380643503</v>
      </c>
      <c r="Y118" s="7"/>
      <c r="Z118" s="28">
        <f t="shared" si="23"/>
        <v>174.17700000000011</v>
      </c>
      <c r="AA118" s="27">
        <f t="shared" si="21"/>
        <v>3.0399621312461655</v>
      </c>
      <c r="AB118" s="7"/>
      <c r="AC118" s="28">
        <f t="shared" ca="1" si="13"/>
        <v>-7.1836193565076201E-2</v>
      </c>
      <c r="AD118" s="27"/>
      <c r="AE118" s="7"/>
    </row>
    <row r="119" spans="1:31" s="26" customFormat="1" x14ac:dyDescent="0.25">
      <c r="A119" s="26">
        <v>34</v>
      </c>
      <c r="B119" s="26">
        <v>-612</v>
      </c>
      <c r="C119" s="26">
        <v>13318</v>
      </c>
      <c r="D119" s="26">
        <v>15272</v>
      </c>
      <c r="E119" s="26">
        <v>13123</v>
      </c>
      <c r="F119" s="26">
        <v>11169</v>
      </c>
      <c r="G119" s="27"/>
      <c r="H119" s="7"/>
      <c r="I119" s="28">
        <f t="shared" si="14"/>
        <v>195</v>
      </c>
      <c r="J119" s="27">
        <f t="shared" si="14"/>
        <v>4103</v>
      </c>
      <c r="K119" s="7"/>
      <c r="L119" s="171">
        <f t="shared" si="22"/>
        <v>-7.5518244904256904E-2</v>
      </c>
      <c r="M119" s="27">
        <f t="shared" ca="1" si="15"/>
        <v>2.5525626246942704E-4</v>
      </c>
      <c r="N119" s="44"/>
      <c r="O119" s="44"/>
      <c r="P119" s="7"/>
      <c r="Q119" s="28">
        <f t="shared" ca="1" si="16"/>
        <v>188.38491272962162</v>
      </c>
      <c r="R119" s="27">
        <f t="shared" ca="1" si="17"/>
        <v>4106.6101851013045</v>
      </c>
      <c r="S119" s="7"/>
      <c r="T119" s="28">
        <f t="shared" ca="1" si="18"/>
        <v>-4.5854889354017755E-2</v>
      </c>
      <c r="U119" s="27">
        <f t="shared" ca="1" si="19"/>
        <v>1.0044803569642888</v>
      </c>
      <c r="V119" s="7"/>
      <c r="W119" s="28">
        <f t="shared" ca="1" si="20"/>
        <v>-5.954150360731443E-2</v>
      </c>
      <c r="X119" s="27">
        <f t="shared" ca="1" si="24"/>
        <v>168.64193331243882</v>
      </c>
      <c r="Y119" s="7"/>
      <c r="Z119" s="28">
        <f t="shared" si="23"/>
        <v>168.6690000000001</v>
      </c>
      <c r="AA119" s="27">
        <f t="shared" si="21"/>
        <v>2.9438293960463171</v>
      </c>
      <c r="AB119" s="7"/>
      <c r="AC119" s="28">
        <f t="shared" ca="1" si="13"/>
        <v>-2.7066687561273284E-2</v>
      </c>
      <c r="AD119" s="27"/>
      <c r="AE119" s="7"/>
    </row>
    <row r="120" spans="1:31" s="26" customFormat="1" x14ac:dyDescent="0.25">
      <c r="A120" s="26">
        <v>35</v>
      </c>
      <c r="B120" s="26">
        <v>-610</v>
      </c>
      <c r="C120" s="26">
        <v>13511</v>
      </c>
      <c r="D120" s="26">
        <v>15246</v>
      </c>
      <c r="E120" s="26">
        <v>12925</v>
      </c>
      <c r="F120" s="26">
        <v>11185</v>
      </c>
      <c r="G120" s="27"/>
      <c r="H120" s="7"/>
      <c r="I120" s="28">
        <f t="shared" si="14"/>
        <v>586</v>
      </c>
      <c r="J120" s="27">
        <f t="shared" si="14"/>
        <v>4061</v>
      </c>
      <c r="K120" s="7"/>
      <c r="L120" s="171">
        <f t="shared" si="22"/>
        <v>-0.17057065858366674</v>
      </c>
      <c r="M120" s="27">
        <f t="shared" ca="1" si="15"/>
        <v>2.5557479661122062E-4</v>
      </c>
      <c r="N120" s="44"/>
      <c r="O120" s="44"/>
      <c r="P120" s="7"/>
      <c r="Q120" s="28">
        <f t="shared" ca="1" si="16"/>
        <v>579.38491272962165</v>
      </c>
      <c r="R120" s="27">
        <f t="shared" ca="1" si="17"/>
        <v>4064.610185101305</v>
      </c>
      <c r="S120" s="7"/>
      <c r="T120" s="28">
        <f t="shared" ca="1" si="18"/>
        <v>-0.14102844374132592</v>
      </c>
      <c r="U120" s="27">
        <f t="shared" ca="1" si="19"/>
        <v>0.99420712111016341</v>
      </c>
      <c r="V120" s="7"/>
      <c r="W120" s="28">
        <f t="shared" ca="1" si="20"/>
        <v>-0.15458395171166772</v>
      </c>
      <c r="X120" s="27">
        <f t="shared" ca="1" si="24"/>
        <v>163.19637612291842</v>
      </c>
      <c r="Y120" s="7"/>
      <c r="Z120" s="28">
        <f t="shared" si="23"/>
        <v>163.17900000000009</v>
      </c>
      <c r="AA120" s="27">
        <f t="shared" si="21"/>
        <v>2.8480108201118286</v>
      </c>
      <c r="AB120" s="7"/>
      <c r="AC120" s="28">
        <f t="shared" ca="1" si="13"/>
        <v>1.7376122918335568E-2</v>
      </c>
      <c r="AD120" s="27"/>
      <c r="AE120" s="7"/>
    </row>
    <row r="121" spans="1:31" s="26" customFormat="1" x14ac:dyDescent="0.25">
      <c r="A121" s="26">
        <v>36</v>
      </c>
      <c r="B121" s="26">
        <v>-631</v>
      </c>
      <c r="C121" s="26">
        <v>13705</v>
      </c>
      <c r="D121" s="26">
        <v>15198</v>
      </c>
      <c r="E121" s="26">
        <v>12717</v>
      </c>
      <c r="F121" s="26">
        <v>11223</v>
      </c>
      <c r="G121" s="27"/>
      <c r="H121" s="7"/>
      <c r="I121" s="28">
        <f t="shared" si="14"/>
        <v>988</v>
      </c>
      <c r="J121" s="27">
        <f t="shared" si="14"/>
        <v>3975</v>
      </c>
      <c r="K121" s="7"/>
      <c r="L121" s="171">
        <f t="shared" si="22"/>
        <v>-0.2672383760782554</v>
      </c>
      <c r="M121" s="27">
        <f t="shared" ca="1" si="15"/>
        <v>2.2743082241128549E-4</v>
      </c>
      <c r="N121" s="44"/>
      <c r="O121" s="44"/>
      <c r="P121" s="7"/>
      <c r="Q121" s="28">
        <f t="shared" ca="1" si="16"/>
        <v>981.38491272962165</v>
      </c>
      <c r="R121" s="27">
        <f t="shared" ca="1" si="17"/>
        <v>3978.610185101305</v>
      </c>
      <c r="S121" s="7"/>
      <c r="T121" s="28">
        <f t="shared" ca="1" si="18"/>
        <v>-0.23887951500398033</v>
      </c>
      <c r="U121" s="27">
        <f t="shared" ca="1" si="19"/>
        <v>0.97317144769457287</v>
      </c>
      <c r="V121" s="7"/>
      <c r="W121" s="28">
        <f t="shared" ca="1" si="20"/>
        <v>-0.25215756633834802</v>
      </c>
      <c r="X121" s="27">
        <f t="shared" ca="1" si="24"/>
        <v>157.50783182175212</v>
      </c>
      <c r="Y121" s="7"/>
      <c r="Z121" s="28">
        <f t="shared" si="23"/>
        <v>157.50000000000009</v>
      </c>
      <c r="AA121" s="27">
        <f t="shared" si="21"/>
        <v>2.7488935718910703</v>
      </c>
      <c r="AB121" s="7"/>
      <c r="AC121" s="28">
        <f t="shared" ca="1" si="13"/>
        <v>7.8318217520347844E-3</v>
      </c>
      <c r="AD121" s="27"/>
      <c r="AE121" s="7"/>
    </row>
    <row r="122" spans="1:31" s="26" customFormat="1" x14ac:dyDescent="0.25">
      <c r="A122" s="26">
        <v>37</v>
      </c>
      <c r="B122" s="26">
        <v>-628</v>
      </c>
      <c r="C122" s="26">
        <v>13901</v>
      </c>
      <c r="D122" s="26">
        <v>15138</v>
      </c>
      <c r="E122" s="26">
        <v>12526</v>
      </c>
      <c r="F122" s="26">
        <v>11286</v>
      </c>
      <c r="G122" s="27"/>
      <c r="H122" s="7"/>
      <c r="I122" s="28">
        <f t="shared" si="14"/>
        <v>1375</v>
      </c>
      <c r="J122" s="27">
        <f t="shared" si="14"/>
        <v>3852</v>
      </c>
      <c r="K122" s="7"/>
      <c r="L122" s="171">
        <f t="shared" si="22"/>
        <v>-0.36084338151118789</v>
      </c>
      <c r="M122" s="27">
        <f t="shared" ca="1" si="15"/>
        <v>2.2162201973082322E-4</v>
      </c>
      <c r="N122" s="44"/>
      <c r="O122" s="44"/>
      <c r="P122" s="7"/>
      <c r="Q122" s="28">
        <f t="shared" ca="1" si="16"/>
        <v>1368.3849127296216</v>
      </c>
      <c r="R122" s="27">
        <f t="shared" ca="1" si="17"/>
        <v>3855.610185101305</v>
      </c>
      <c r="S122" s="7"/>
      <c r="T122" s="28">
        <f t="shared" ca="1" si="18"/>
        <v>-0.33307942689116254</v>
      </c>
      <c r="U122" s="27">
        <f t="shared" ca="1" si="19"/>
        <v>0.94308554269320499</v>
      </c>
      <c r="V122" s="7"/>
      <c r="W122" s="28">
        <f t="shared" ca="1" si="20"/>
        <v>-0.34595640667642635</v>
      </c>
      <c r="X122" s="27">
        <f t="shared" ca="1" si="24"/>
        <v>151.88943986280128</v>
      </c>
      <c r="Y122" s="7"/>
      <c r="Z122" s="28">
        <f t="shared" si="23"/>
        <v>151.8480000000001</v>
      </c>
      <c r="AA122" s="27">
        <f t="shared" si="21"/>
        <v>2.6502475625683513</v>
      </c>
      <c r="AB122" s="7"/>
      <c r="AC122" s="28">
        <f t="shared" ca="1" si="13"/>
        <v>4.1439862801183835E-2</v>
      </c>
      <c r="AD122" s="27"/>
      <c r="AE122" s="7"/>
    </row>
    <row r="123" spans="1:31" s="26" customFormat="1" x14ac:dyDescent="0.25">
      <c r="A123" s="26">
        <v>38</v>
      </c>
      <c r="B123" s="26">
        <v>-639</v>
      </c>
      <c r="C123" s="26">
        <v>14096</v>
      </c>
      <c r="D123" s="26">
        <v>15062</v>
      </c>
      <c r="E123" s="26">
        <v>12340</v>
      </c>
      <c r="F123" s="26">
        <v>11369</v>
      </c>
      <c r="G123" s="27"/>
      <c r="H123" s="7"/>
      <c r="I123" s="28">
        <f t="shared" si="14"/>
        <v>1756</v>
      </c>
      <c r="J123" s="27">
        <f t="shared" si="14"/>
        <v>3693</v>
      </c>
      <c r="K123" s="7"/>
      <c r="L123" s="171">
        <f t="shared" si="22"/>
        <v>-0.45248140310103047</v>
      </c>
      <c r="M123" s="27">
        <f t="shared" ca="1" si="15"/>
        <v>2.0468165740011209E-4</v>
      </c>
      <c r="N123" s="44"/>
      <c r="O123" s="44"/>
      <c r="P123" s="7"/>
      <c r="Q123" s="28">
        <f t="shared" ca="1" si="16"/>
        <v>1749.3849127296216</v>
      </c>
      <c r="R123" s="27">
        <f t="shared" ca="1" si="17"/>
        <v>3696.610185101305</v>
      </c>
      <c r="S123" s="7"/>
      <c r="T123" s="28">
        <f t="shared" ca="1" si="18"/>
        <v>-0.42581887502815591</v>
      </c>
      <c r="U123" s="27">
        <f t="shared" ca="1" si="19"/>
        <v>0.9041940069597294</v>
      </c>
      <c r="V123" s="7"/>
      <c r="W123" s="28">
        <f t="shared" ca="1" si="20"/>
        <v>-0.43817470336279202</v>
      </c>
      <c r="X123" s="27">
        <f t="shared" ca="1" si="24"/>
        <v>146.17927859585507</v>
      </c>
      <c r="Y123" s="7"/>
      <c r="Z123" s="28">
        <f t="shared" si="23"/>
        <v>146.09700000000009</v>
      </c>
      <c r="AA123" s="27">
        <f t="shared" si="21"/>
        <v>2.5498736772861572</v>
      </c>
      <c r="AB123" s="7"/>
      <c r="AC123" s="28">
        <f t="shared" ca="1" si="13"/>
        <v>8.2278595854972991E-2</v>
      </c>
      <c r="AD123" s="27"/>
      <c r="AE123" s="7"/>
    </row>
    <row r="124" spans="1:31" s="26" customFormat="1" x14ac:dyDescent="0.25">
      <c r="A124" s="26">
        <v>39</v>
      </c>
      <c r="B124" s="26">
        <v>-629</v>
      </c>
      <c r="C124" s="26">
        <v>14275</v>
      </c>
      <c r="D124" s="26">
        <v>14956</v>
      </c>
      <c r="E124" s="26">
        <v>12154</v>
      </c>
      <c r="F124" s="26">
        <v>11463</v>
      </c>
      <c r="G124" s="27"/>
      <c r="H124" s="7"/>
      <c r="I124" s="28">
        <f t="shared" si="14"/>
        <v>2121</v>
      </c>
      <c r="J124" s="27">
        <f t="shared" si="14"/>
        <v>3493</v>
      </c>
      <c r="K124" s="7"/>
      <c r="L124" s="171">
        <f t="shared" si="22"/>
        <v>-0.53824135024031605</v>
      </c>
      <c r="M124" s="27">
        <f t="shared" ca="1" si="15"/>
        <v>1.4113166387863508E-4</v>
      </c>
      <c r="N124" s="44"/>
      <c r="O124" s="44"/>
      <c r="P124" s="7"/>
      <c r="Q124" s="28">
        <f t="shared" ca="1" si="16"/>
        <v>2114.3849127296216</v>
      </c>
      <c r="R124" s="27">
        <f t="shared" ca="1" si="17"/>
        <v>3496.610185101305</v>
      </c>
      <c r="S124" s="7"/>
      <c r="T124" s="28">
        <f t="shared" ca="1" si="18"/>
        <v>-0.51466375316464563</v>
      </c>
      <c r="U124" s="27">
        <f t="shared" ca="1" si="19"/>
        <v>0.855273836225798</v>
      </c>
      <c r="V124" s="7"/>
      <c r="W124" s="28">
        <f t="shared" ca="1" si="20"/>
        <v>-0.52636146539749729</v>
      </c>
      <c r="X124" s="27">
        <f t="shared" ca="1" si="24"/>
        <v>140.42482203265081</v>
      </c>
      <c r="Y124" s="7"/>
      <c r="Z124" s="28">
        <f t="shared" si="23"/>
        <v>140.43600000000009</v>
      </c>
      <c r="AA124" s="27">
        <f t="shared" si="21"/>
        <v>2.451070588330758</v>
      </c>
      <c r="AB124" s="7"/>
      <c r="AC124" s="28">
        <f t="shared" ca="1" si="13"/>
        <v>-1.1177967349283335E-2</v>
      </c>
      <c r="AD124" s="27"/>
      <c r="AE124" s="7"/>
    </row>
    <row r="125" spans="1:31" s="26" customFormat="1" x14ac:dyDescent="0.25">
      <c r="A125" s="26">
        <v>40</v>
      </c>
      <c r="B125" s="26">
        <v>-626</v>
      </c>
      <c r="C125" s="26">
        <v>14450</v>
      </c>
      <c r="D125" s="26">
        <v>14847</v>
      </c>
      <c r="E125" s="26">
        <v>11991</v>
      </c>
      <c r="F125" s="26">
        <v>11582</v>
      </c>
      <c r="G125" s="27"/>
      <c r="H125" s="7"/>
      <c r="I125" s="28">
        <f t="shared" si="14"/>
        <v>2459</v>
      </c>
      <c r="J125" s="27">
        <f t="shared" si="14"/>
        <v>3265</v>
      </c>
      <c r="K125" s="7"/>
      <c r="L125" s="171">
        <f t="shared" si="22"/>
        <v>-0.61838096340033144</v>
      </c>
      <c r="M125" s="27">
        <f t="shared" ca="1" si="15"/>
        <v>1.1022317654601215E-4</v>
      </c>
      <c r="N125" s="44"/>
      <c r="O125" s="44"/>
      <c r="P125" s="7"/>
      <c r="Q125" s="28">
        <f t="shared" ca="1" si="16"/>
        <v>2452.3849127296216</v>
      </c>
      <c r="R125" s="27">
        <f t="shared" ca="1" si="17"/>
        <v>3268.610185101305</v>
      </c>
      <c r="S125" s="7"/>
      <c r="T125" s="28">
        <f t="shared" ca="1" si="18"/>
        <v>-0.59693654442528543</v>
      </c>
      <c r="U125" s="27">
        <f t="shared" ca="1" si="19"/>
        <v>0.79950484158911606</v>
      </c>
      <c r="V125" s="7"/>
      <c r="W125" s="28">
        <f t="shared" ca="1" si="20"/>
        <v>-0.60788224078536479</v>
      </c>
      <c r="X125" s="27">
        <f t="shared" ca="1" si="24"/>
        <v>134.78764678490984</v>
      </c>
      <c r="Y125" s="7"/>
      <c r="Z125" s="28">
        <f t="shared" si="23"/>
        <v>134.80200000000011</v>
      </c>
      <c r="AA125" s="27">
        <f t="shared" si="21"/>
        <v>2.352738738273398</v>
      </c>
      <c r="AB125" s="7"/>
      <c r="AC125" s="28">
        <f t="shared" ca="1" si="13"/>
        <v>-1.4353215090267213E-2</v>
      </c>
      <c r="AD125" s="27"/>
      <c r="AE125" s="7"/>
    </row>
    <row r="126" spans="1:31" s="26" customFormat="1" x14ac:dyDescent="0.25">
      <c r="A126" s="26">
        <v>41</v>
      </c>
      <c r="B126" s="26">
        <v>-617</v>
      </c>
      <c r="C126" s="26">
        <v>14597</v>
      </c>
      <c r="D126" s="26">
        <v>14712</v>
      </c>
      <c r="E126" s="26">
        <v>11832</v>
      </c>
      <c r="F126" s="26">
        <v>11710</v>
      </c>
      <c r="G126" s="27"/>
      <c r="H126" s="7"/>
      <c r="I126" s="28">
        <f t="shared" si="14"/>
        <v>2765</v>
      </c>
      <c r="J126" s="27">
        <f t="shared" si="14"/>
        <v>3002</v>
      </c>
      <c r="K126" s="7"/>
      <c r="L126" s="171">
        <f t="shared" si="22"/>
        <v>-0.69152566330647958</v>
      </c>
      <c r="M126" s="27">
        <f t="shared" ca="1" si="15"/>
        <v>1.0058329476164598E-4</v>
      </c>
      <c r="N126" s="44"/>
      <c r="O126" s="44"/>
      <c r="P126" s="7"/>
      <c r="Q126" s="28">
        <f t="shared" ca="1" si="16"/>
        <v>2758.3849127296216</v>
      </c>
      <c r="R126" s="27">
        <f t="shared" ca="1" si="17"/>
        <v>3005.610185101305</v>
      </c>
      <c r="S126" s="7"/>
      <c r="T126" s="28">
        <f t="shared" ca="1" si="18"/>
        <v>-0.67142019568491784</v>
      </c>
      <c r="U126" s="27">
        <f t="shared" ca="1" si="19"/>
        <v>0.73517481707399623</v>
      </c>
      <c r="V126" s="7"/>
      <c r="W126" s="28">
        <f t="shared" ca="1" si="20"/>
        <v>-0.68149654097390999</v>
      </c>
      <c r="X126" s="27">
        <f t="shared" ca="1" si="24"/>
        <v>129.20414758151372</v>
      </c>
      <c r="Y126" s="7"/>
      <c r="Z126" s="28">
        <f t="shared" si="23"/>
        <v>129.24900000000011</v>
      </c>
      <c r="AA126" s="27">
        <f t="shared" si="21"/>
        <v>2.255820604910153</v>
      </c>
      <c r="AB126" s="7"/>
      <c r="AC126" s="28">
        <f t="shared" ca="1" si="13"/>
        <v>-4.4852418486385659E-2</v>
      </c>
      <c r="AD126" s="27"/>
      <c r="AE126" s="7"/>
    </row>
    <row r="127" spans="1:31" s="26" customFormat="1" x14ac:dyDescent="0.25">
      <c r="A127" s="26">
        <v>42</v>
      </c>
      <c r="B127" s="26">
        <v>-607</v>
      </c>
      <c r="C127" s="26">
        <v>14746</v>
      </c>
      <c r="D127" s="26">
        <v>14576</v>
      </c>
      <c r="E127" s="26">
        <v>11696</v>
      </c>
      <c r="F127" s="26">
        <v>11854</v>
      </c>
      <c r="G127" s="27"/>
      <c r="H127" s="7"/>
      <c r="I127" s="28">
        <f t="shared" si="14"/>
        <v>3050</v>
      </c>
      <c r="J127" s="27">
        <f t="shared" si="14"/>
        <v>2722</v>
      </c>
      <c r="K127" s="7"/>
      <c r="L127" s="171">
        <f t="shared" si="22"/>
        <v>-0.75715469382512612</v>
      </c>
      <c r="M127" s="27">
        <f t="shared" ca="1" si="15"/>
        <v>5.2021460191124867E-5</v>
      </c>
      <c r="N127" s="44"/>
      <c r="O127" s="44"/>
      <c r="P127" s="7"/>
      <c r="Q127" s="28">
        <f t="shared" ca="1" si="16"/>
        <v>3043.3849127296216</v>
      </c>
      <c r="R127" s="27">
        <f t="shared" ca="1" si="17"/>
        <v>2725.610185101305</v>
      </c>
      <c r="S127" s="7"/>
      <c r="T127" s="28">
        <f t="shared" ca="1" si="18"/>
        <v>-0.74079222381888932</v>
      </c>
      <c r="U127" s="27">
        <f t="shared" ca="1" si="19"/>
        <v>0.66668657804649212</v>
      </c>
      <c r="V127" s="7"/>
      <c r="W127" s="28">
        <f t="shared" ca="1" si="20"/>
        <v>-0.74994210343116052</v>
      </c>
      <c r="X127" s="27">
        <f t="shared" ca="1" si="24"/>
        <v>123.67080973035627</v>
      </c>
      <c r="Y127" s="7"/>
      <c r="Z127" s="28">
        <f t="shared" si="23"/>
        <v>123.78600000000012</v>
      </c>
      <c r="AA127" s="27">
        <f t="shared" si="21"/>
        <v>2.1604732678737029</v>
      </c>
      <c r="AB127" s="7"/>
      <c r="AC127" s="28">
        <f t="shared" ca="1" si="13"/>
        <v>-0.11519026964384693</v>
      </c>
      <c r="AD127" s="27"/>
      <c r="AE127" s="7"/>
    </row>
    <row r="128" spans="1:31" s="26" customFormat="1" x14ac:dyDescent="0.25">
      <c r="A128" s="26">
        <v>43</v>
      </c>
      <c r="B128" s="26">
        <v>-611</v>
      </c>
      <c r="C128" s="26">
        <v>14864</v>
      </c>
      <c r="D128" s="26">
        <v>14416</v>
      </c>
      <c r="E128" s="26">
        <v>11567</v>
      </c>
      <c r="F128" s="26">
        <v>12002</v>
      </c>
      <c r="G128" s="27"/>
      <c r="H128" s="7"/>
      <c r="I128" s="28">
        <f t="shared" si="14"/>
        <v>3297</v>
      </c>
      <c r="J128" s="27">
        <f t="shared" si="14"/>
        <v>2414</v>
      </c>
      <c r="K128" s="7"/>
      <c r="L128" s="171">
        <f t="shared" si="22"/>
        <v>-0.81626868080750448</v>
      </c>
      <c r="M128" s="27">
        <f t="shared" ca="1" si="15"/>
        <v>5.2197255659967489E-5</v>
      </c>
      <c r="N128" s="44"/>
      <c r="O128" s="44"/>
      <c r="P128" s="7"/>
      <c r="Q128" s="28">
        <f t="shared" ca="1" si="16"/>
        <v>3290.3849127296216</v>
      </c>
      <c r="R128" s="27">
        <f t="shared" ca="1" si="17"/>
        <v>2417.610185101305</v>
      </c>
      <c r="S128" s="7"/>
      <c r="T128" s="28">
        <f t="shared" ca="1" si="18"/>
        <v>-0.80091464820166447</v>
      </c>
      <c r="U128" s="27">
        <f t="shared" ca="1" si="19"/>
        <v>0.59134951511623768</v>
      </c>
      <c r="V128" s="7"/>
      <c r="W128" s="28">
        <f t="shared" ca="1" si="20"/>
        <v>-0.80904391398358777</v>
      </c>
      <c r="X128" s="27">
        <f t="shared" ca="1" si="24"/>
        <v>118.19818543008341</v>
      </c>
      <c r="Y128" s="7"/>
      <c r="Z128" s="28">
        <f t="shared" si="23"/>
        <v>118.28700000000012</v>
      </c>
      <c r="AA128" s="27">
        <f t="shared" si="21"/>
        <v>2.0644976123065346</v>
      </c>
      <c r="AB128" s="7"/>
      <c r="AC128" s="28">
        <f t="shared" ca="1" si="13"/>
        <v>-8.8814569916706887E-2</v>
      </c>
      <c r="AD128" s="27"/>
      <c r="AE128" s="7"/>
    </row>
    <row r="129" spans="1:31" s="26" customFormat="1" x14ac:dyDescent="0.25">
      <c r="A129" s="26">
        <v>44</v>
      </c>
      <c r="B129" s="26">
        <v>-630</v>
      </c>
      <c r="C129" s="26">
        <v>14975</v>
      </c>
      <c r="D129" s="26">
        <v>14246</v>
      </c>
      <c r="E129" s="26">
        <v>11451</v>
      </c>
      <c r="F129" s="26">
        <v>12175</v>
      </c>
      <c r="G129" s="27"/>
      <c r="H129" s="7"/>
      <c r="I129" s="28">
        <f t="shared" si="14"/>
        <v>3524</v>
      </c>
      <c r="J129" s="27">
        <f t="shared" si="14"/>
        <v>2071</v>
      </c>
      <c r="K129" s="7"/>
      <c r="L129" s="171">
        <f t="shared" si="22"/>
        <v>-0.86934833573257064</v>
      </c>
      <c r="M129" s="27">
        <f t="shared" ca="1" si="15"/>
        <v>3.8289957066675699E-5</v>
      </c>
      <c r="N129" s="44"/>
      <c r="O129" s="44"/>
      <c r="P129" s="7"/>
      <c r="Q129" s="28">
        <f t="shared" ca="1" si="16"/>
        <v>3517.3849127296216</v>
      </c>
      <c r="R129" s="27">
        <f t="shared" ca="1" si="17"/>
        <v>2074.610185101305</v>
      </c>
      <c r="S129" s="7"/>
      <c r="T129" s="28">
        <f t="shared" ca="1" si="18"/>
        <v>-0.85616886008381021</v>
      </c>
      <c r="U129" s="27">
        <f t="shared" ca="1" si="19"/>
        <v>0.50745142230754514</v>
      </c>
      <c r="V129" s="7"/>
      <c r="W129" s="28">
        <f t="shared" ca="1" si="20"/>
        <v>-0.86316044779994971</v>
      </c>
      <c r="X129" s="27">
        <f t="shared" ca="1" si="24"/>
        <v>112.48546493318736</v>
      </c>
      <c r="Y129" s="7"/>
      <c r="Z129" s="28">
        <f t="shared" si="23"/>
        <v>112.61700000000012</v>
      </c>
      <c r="AA129" s="27">
        <f t="shared" si="21"/>
        <v>1.9655374437184561</v>
      </c>
      <c r="AB129" s="7"/>
      <c r="AC129" s="28">
        <f t="shared" ca="1" si="13"/>
        <v>-0.13153506681275928</v>
      </c>
      <c r="AD129" s="27"/>
      <c r="AE129" s="7"/>
    </row>
    <row r="130" spans="1:31" s="26" customFormat="1" x14ac:dyDescent="0.25">
      <c r="A130" s="26">
        <v>45</v>
      </c>
      <c r="B130" s="26">
        <v>-634</v>
      </c>
      <c r="C130" s="26">
        <v>15083</v>
      </c>
      <c r="D130" s="26">
        <v>14062</v>
      </c>
      <c r="E130" s="26">
        <v>11357</v>
      </c>
      <c r="F130" s="26">
        <v>12354</v>
      </c>
      <c r="G130" s="27"/>
      <c r="H130" s="7"/>
      <c r="I130" s="28">
        <f t="shared" si="14"/>
        <v>3726</v>
      </c>
      <c r="J130" s="27">
        <f t="shared" si="14"/>
        <v>1708</v>
      </c>
      <c r="K130" s="7"/>
      <c r="L130" s="171">
        <f t="shared" si="22"/>
        <v>-0.9141761567847444</v>
      </c>
      <c r="M130" s="27">
        <f t="shared" ca="1" si="15"/>
        <v>9.3125133370103708E-6</v>
      </c>
      <c r="N130" s="44"/>
      <c r="O130" s="44"/>
      <c r="P130" s="7"/>
      <c r="Q130" s="28">
        <f t="shared" ca="1" si="16"/>
        <v>3719.3849127296216</v>
      </c>
      <c r="R130" s="27">
        <f t="shared" ca="1" si="17"/>
        <v>1711.610185101305</v>
      </c>
      <c r="S130" s="7"/>
      <c r="T130" s="28">
        <f t="shared" ca="1" si="18"/>
        <v>-0.9053378063401688</v>
      </c>
      <c r="U130" s="27">
        <f t="shared" ca="1" si="19"/>
        <v>0.41866131242545951</v>
      </c>
      <c r="V130" s="7"/>
      <c r="W130" s="28">
        <f t="shared" ca="1" si="20"/>
        <v>-0.91112451569559083</v>
      </c>
      <c r="X130" s="27">
        <f t="shared" ca="1" si="24"/>
        <v>106.71298450358199</v>
      </c>
      <c r="Y130" s="7"/>
      <c r="Z130" s="28">
        <f t="shared" si="23"/>
        <v>106.91100000000012</v>
      </c>
      <c r="AA130" s="27">
        <f t="shared" si="21"/>
        <v>1.8659489565996596</v>
      </c>
      <c r="AB130" s="7"/>
      <c r="AC130" s="28">
        <f t="shared" ca="1" si="13"/>
        <v>-0.19801549641812244</v>
      </c>
      <c r="AD130" s="27"/>
      <c r="AE130" s="7"/>
    </row>
    <row r="131" spans="1:31" s="26" customFormat="1" x14ac:dyDescent="0.25">
      <c r="A131" s="26">
        <v>46</v>
      </c>
      <c r="B131" s="26">
        <v>-628</v>
      </c>
      <c r="C131" s="26">
        <v>15155</v>
      </c>
      <c r="D131" s="26">
        <v>13876</v>
      </c>
      <c r="E131" s="26">
        <v>11275</v>
      </c>
      <c r="F131" s="26">
        <v>12540</v>
      </c>
      <c r="G131" s="27"/>
      <c r="H131" s="7"/>
      <c r="I131" s="28">
        <f t="shared" si="14"/>
        <v>3880</v>
      </c>
      <c r="J131" s="27">
        <f t="shared" si="14"/>
        <v>1336</v>
      </c>
      <c r="K131" s="7"/>
      <c r="L131" s="171">
        <f t="shared" si="22"/>
        <v>-0.94964992282994432</v>
      </c>
      <c r="M131" s="27">
        <f t="shared" ca="1" si="15"/>
        <v>5.1807185978612383E-6</v>
      </c>
      <c r="N131" s="44"/>
      <c r="O131" s="44"/>
      <c r="P131" s="7"/>
      <c r="Q131" s="28">
        <f t="shared" ca="1" si="16"/>
        <v>3873.3849127296216</v>
      </c>
      <c r="R131" s="27">
        <f t="shared" ca="1" si="17"/>
        <v>1339.610185101305</v>
      </c>
      <c r="S131" s="7"/>
      <c r="T131" s="28">
        <f t="shared" ca="1" si="18"/>
        <v>-0.94282304259501659</v>
      </c>
      <c r="U131" s="27">
        <f t="shared" ca="1" si="19"/>
        <v>0.32766979486034697</v>
      </c>
      <c r="V131" s="7"/>
      <c r="W131" s="28">
        <f t="shared" ca="1" si="20"/>
        <v>-0.94737380363318391</v>
      </c>
      <c r="X131" s="27">
        <f t="shared" ca="1" si="24"/>
        <v>101.11327942926852</v>
      </c>
      <c r="Y131" s="7"/>
      <c r="Z131" s="28">
        <f t="shared" si="23"/>
        <v>101.25900000000011</v>
      </c>
      <c r="AA131" s="27">
        <f t="shared" si="21"/>
        <v>1.7673029472769399</v>
      </c>
      <c r="AB131" s="7"/>
      <c r="AC131" s="28">
        <f t="shared" ca="1" si="13"/>
        <v>-0.14572057073159783</v>
      </c>
      <c r="AD131" s="27"/>
      <c r="AE131" s="7"/>
    </row>
    <row r="132" spans="1:31" s="26" customFormat="1" x14ac:dyDescent="0.25">
      <c r="A132" s="26">
        <v>47</v>
      </c>
      <c r="B132" s="26">
        <v>-635</v>
      </c>
      <c r="C132" s="26">
        <v>15221</v>
      </c>
      <c r="D132" s="26">
        <v>13678</v>
      </c>
      <c r="E132" s="26">
        <v>11220</v>
      </c>
      <c r="F132" s="26">
        <v>12741</v>
      </c>
      <c r="G132" s="27"/>
      <c r="H132" s="7"/>
      <c r="I132" s="28">
        <f t="shared" si="14"/>
        <v>4001</v>
      </c>
      <c r="J132" s="27">
        <f t="shared" si="14"/>
        <v>937</v>
      </c>
      <c r="K132" s="7"/>
      <c r="L132" s="171">
        <f t="shared" si="22"/>
        <v>-0.9761295055648318</v>
      </c>
      <c r="M132" s="27">
        <f t="shared" ca="1" si="15"/>
        <v>3.9648189484273982E-7</v>
      </c>
      <c r="N132" s="44"/>
      <c r="O132" s="44"/>
      <c r="P132" s="7"/>
      <c r="Q132" s="28">
        <f t="shared" ca="1" si="16"/>
        <v>3994.3849127296216</v>
      </c>
      <c r="R132" s="27">
        <f t="shared" ca="1" si="17"/>
        <v>940.61018510130486</v>
      </c>
      <c r="S132" s="7"/>
      <c r="T132" s="28">
        <f t="shared" ca="1" si="18"/>
        <v>-0.97227572822382546</v>
      </c>
      <c r="U132" s="27">
        <f t="shared" ca="1" si="19"/>
        <v>0.23007405424615363</v>
      </c>
      <c r="V132" s="7"/>
      <c r="W132" s="28">
        <f t="shared" ca="1" si="20"/>
        <v>-0.97549983748175728</v>
      </c>
      <c r="X132" s="27">
        <f t="shared" ca="1" si="24"/>
        <v>95.305053934745956</v>
      </c>
      <c r="Y132" s="7"/>
      <c r="Z132" s="28">
        <f t="shared" si="23"/>
        <v>95.544000000000111</v>
      </c>
      <c r="AA132" s="27">
        <f t="shared" si="21"/>
        <v>1.6675573805254642</v>
      </c>
      <c r="AB132" s="7"/>
      <c r="AC132" s="28">
        <f t="shared" ca="1" si="13"/>
        <v>-0.23894606525415441</v>
      </c>
      <c r="AD132" s="27"/>
      <c r="AE132" s="7"/>
    </row>
    <row r="133" spans="1:31" s="26" customFormat="1" x14ac:dyDescent="0.25">
      <c r="A133" s="26">
        <v>48</v>
      </c>
      <c r="B133" s="26">
        <v>-631</v>
      </c>
      <c r="C133" s="26">
        <v>15261</v>
      </c>
      <c r="D133" s="26">
        <v>13486</v>
      </c>
      <c r="E133" s="26">
        <v>11183</v>
      </c>
      <c r="F133" s="26">
        <v>12942</v>
      </c>
      <c r="G133" s="27"/>
      <c r="H133" s="7"/>
      <c r="I133" s="28">
        <f t="shared" si="14"/>
        <v>4078</v>
      </c>
      <c r="J133" s="27">
        <f t="shared" si="14"/>
        <v>544</v>
      </c>
      <c r="K133" s="7"/>
      <c r="L133" s="171">
        <f t="shared" si="22"/>
        <v>-0.99283054411671023</v>
      </c>
      <c r="M133" s="27">
        <f t="shared" ca="1" si="15"/>
        <v>1.0869505025812947E-8</v>
      </c>
      <c r="N133" s="44"/>
      <c r="O133" s="44"/>
      <c r="P133" s="7"/>
      <c r="Q133" s="28">
        <f t="shared" ca="1" si="16"/>
        <v>4071.3849127296216</v>
      </c>
      <c r="R133" s="27">
        <f t="shared" ca="1" si="17"/>
        <v>547.61018510130486</v>
      </c>
      <c r="S133" s="7"/>
      <c r="T133" s="28">
        <f t="shared" ca="1" si="18"/>
        <v>-0.9910183463512493</v>
      </c>
      <c r="U133" s="27">
        <f t="shared" ca="1" si="19"/>
        <v>0.13394591875397827</v>
      </c>
      <c r="V133" s="7"/>
      <c r="W133" s="28">
        <f t="shared" ca="1" si="20"/>
        <v>-0.9929348010350697</v>
      </c>
      <c r="X133" s="27">
        <f t="shared" ca="1" si="24"/>
        <v>89.716989137059159</v>
      </c>
      <c r="Y133" s="7"/>
      <c r="Z133" s="28">
        <f t="shared" si="23"/>
        <v>89.865000000000109</v>
      </c>
      <c r="AA133" s="27">
        <f t="shared" si="21"/>
        <v>1.5684401323047059</v>
      </c>
      <c r="AB133" s="7"/>
      <c r="AC133" s="28">
        <f t="shared" ca="1" si="13"/>
        <v>-0.14801086294095001</v>
      </c>
      <c r="AD133" s="27"/>
      <c r="AE133" s="7"/>
    </row>
    <row r="134" spans="1:31" s="26" customFormat="1" x14ac:dyDescent="0.25">
      <c r="A134" s="26">
        <v>49</v>
      </c>
      <c r="B134" s="26">
        <v>-613</v>
      </c>
      <c r="C134" s="26">
        <v>15272</v>
      </c>
      <c r="D134" s="26">
        <v>13286</v>
      </c>
      <c r="E134" s="26">
        <v>11155</v>
      </c>
      <c r="F134" s="26">
        <v>13128</v>
      </c>
      <c r="G134" s="27"/>
      <c r="H134" s="7"/>
      <c r="I134" s="28">
        <f t="shared" si="14"/>
        <v>4117</v>
      </c>
      <c r="J134" s="27">
        <f t="shared" si="14"/>
        <v>158</v>
      </c>
      <c r="K134" s="7"/>
      <c r="L134" s="171">
        <f t="shared" si="22"/>
        <v>-0.99972325199986933</v>
      </c>
      <c r="M134" s="27">
        <f t="shared" ca="1" si="15"/>
        <v>2.0146206054238001E-6</v>
      </c>
      <c r="N134" s="44"/>
      <c r="O134" s="44"/>
      <c r="P134" s="7"/>
      <c r="Q134" s="28">
        <f t="shared" ca="1" si="16"/>
        <v>4110.3849127296216</v>
      </c>
      <c r="R134" s="27">
        <f t="shared" ca="1" si="17"/>
        <v>161.61018510130489</v>
      </c>
      <c r="S134" s="7"/>
      <c r="T134" s="28">
        <f t="shared" ca="1" si="18"/>
        <v>-1.0005113607274769</v>
      </c>
      <c r="U134" s="27">
        <f t="shared" ca="1" si="19"/>
        <v>3.9529989237490522E-2</v>
      </c>
      <c r="V134" s="7"/>
      <c r="W134" s="28">
        <f t="shared" ca="1" si="20"/>
        <v>-1.0011426253141964</v>
      </c>
      <c r="X134" s="27">
        <f t="shared" ca="1" si="24"/>
        <v>84.295366314316595</v>
      </c>
      <c r="Y134" s="7"/>
      <c r="Z134" s="28">
        <f t="shared" si="23"/>
        <v>84.348000000000113</v>
      </c>
      <c r="AA134" s="27">
        <f t="shared" si="21"/>
        <v>1.4721503174721788</v>
      </c>
      <c r="AB134" s="7"/>
      <c r="AC134" s="28">
        <f t="shared" ca="1" si="13"/>
        <v>-5.2633685683517228E-2</v>
      </c>
      <c r="AD134" s="27"/>
      <c r="AE134" s="7"/>
    </row>
    <row r="135" spans="1:31" s="26" customFormat="1" x14ac:dyDescent="0.25">
      <c r="A135" s="26">
        <v>50</v>
      </c>
      <c r="B135" s="26">
        <v>-609</v>
      </c>
      <c r="C135" s="26">
        <v>15280</v>
      </c>
      <c r="D135" s="26">
        <v>13088</v>
      </c>
      <c r="E135" s="26">
        <v>11158</v>
      </c>
      <c r="F135" s="26">
        <v>13325</v>
      </c>
      <c r="G135" s="27"/>
      <c r="H135" s="7"/>
      <c r="I135" s="28">
        <f t="shared" si="14"/>
        <v>4122</v>
      </c>
      <c r="J135" s="27">
        <f t="shared" si="14"/>
        <v>-237</v>
      </c>
      <c r="K135" s="7"/>
      <c r="L135" s="171">
        <f t="shared" si="22"/>
        <v>-0.99739943792178065</v>
      </c>
      <c r="M135" s="27">
        <f t="shared" ca="1" si="15"/>
        <v>1.3280897616160545E-5</v>
      </c>
      <c r="N135" s="44"/>
      <c r="O135" s="44"/>
      <c r="P135" s="7"/>
      <c r="Q135" s="28">
        <f t="shared" ca="1" si="16"/>
        <v>4115.3849127296216</v>
      </c>
      <c r="R135" s="27">
        <f t="shared" ca="1" si="17"/>
        <v>-233.38981489869511</v>
      </c>
      <c r="S135" s="7"/>
      <c r="T135" s="28">
        <f t="shared" ca="1" si="18"/>
        <v>-1.0017284138526343</v>
      </c>
      <c r="U135" s="27">
        <f t="shared" ca="1" si="19"/>
        <v>-5.7087347962024151E-2</v>
      </c>
      <c r="V135" s="7"/>
      <c r="W135" s="28">
        <f t="shared" ca="1" si="20"/>
        <v>-1.0010437345090744</v>
      </c>
      <c r="X135" s="27">
        <f t="shared" ca="1" si="24"/>
        <v>78.770305805479097</v>
      </c>
      <c r="Y135" s="7"/>
      <c r="Z135" s="28">
        <f t="shared" si="23"/>
        <v>78.867000000000118</v>
      </c>
      <c r="AA135" s="27">
        <f t="shared" si="21"/>
        <v>1.3764888211703701</v>
      </c>
      <c r="AB135" s="7"/>
      <c r="AC135" s="28">
        <f t="shared" ca="1" si="13"/>
        <v>-9.6694194521020904E-2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15260</v>
      </c>
      <c r="D136" s="26">
        <v>12891</v>
      </c>
      <c r="E136" s="26">
        <v>11176</v>
      </c>
      <c r="F136" s="26">
        <v>13525</v>
      </c>
      <c r="G136" s="27"/>
      <c r="H136" s="7"/>
      <c r="I136" s="28">
        <f t="shared" si="14"/>
        <v>4084</v>
      </c>
      <c r="J136" s="27">
        <f t="shared" si="14"/>
        <v>-634</v>
      </c>
      <c r="K136" s="7"/>
      <c r="L136" s="171">
        <f t="shared" si="22"/>
        <v>-0.9856917039090517</v>
      </c>
      <c r="M136" s="27">
        <f t="shared" ca="1" si="15"/>
        <v>2.2837391928268399E-5</v>
      </c>
      <c r="N136" s="44"/>
      <c r="O136" s="44"/>
      <c r="P136" s="7"/>
      <c r="Q136" s="28">
        <f t="shared" ca="1" si="16"/>
        <v>4077.3849127296216</v>
      </c>
      <c r="R136" s="27">
        <f t="shared" ca="1" si="17"/>
        <v>-630.38981489869514</v>
      </c>
      <c r="S136" s="7"/>
      <c r="T136" s="28">
        <f t="shared" ca="1" si="18"/>
        <v>-0.99247881010143824</v>
      </c>
      <c r="U136" s="27">
        <f t="shared" ca="1" si="19"/>
        <v>-0.15419388686887814</v>
      </c>
      <c r="V136" s="7"/>
      <c r="W136" s="28">
        <f t="shared" ca="1" si="20"/>
        <v>-0.99047055229838865</v>
      </c>
      <c r="X136" s="27">
        <f t="shared" ca="1" si="24"/>
        <v>73.185593302495249</v>
      </c>
      <c r="Y136" s="7"/>
      <c r="Z136" s="28">
        <f t="shared" si="23"/>
        <v>73.29600000000012</v>
      </c>
      <c r="AA136" s="27">
        <f t="shared" si="21"/>
        <v>1.2792565285417659</v>
      </c>
      <c r="AB136" s="7"/>
      <c r="AC136" s="28">
        <f t="shared" ca="1" si="13"/>
        <v>-0.11040669750487098</v>
      </c>
      <c r="AD136" s="27"/>
      <c r="AE136" s="7"/>
    </row>
    <row r="137" spans="1:31" s="26" customFormat="1" x14ac:dyDescent="0.25">
      <c r="A137" s="26">
        <v>52</v>
      </c>
      <c r="B137" s="26">
        <v>-627</v>
      </c>
      <c r="C137" s="26">
        <v>15220</v>
      </c>
      <c r="D137" s="26">
        <v>12700</v>
      </c>
      <c r="E137" s="26">
        <v>11215</v>
      </c>
      <c r="F137" s="26">
        <v>13720</v>
      </c>
      <c r="G137" s="27"/>
      <c r="H137" s="7"/>
      <c r="I137" s="28">
        <f t="shared" si="14"/>
        <v>4005</v>
      </c>
      <c r="J137" s="27">
        <f t="shared" si="14"/>
        <v>-1020</v>
      </c>
      <c r="K137" s="7"/>
      <c r="L137" s="171">
        <f t="shared" si="22"/>
        <v>-0.96434063764093547</v>
      </c>
      <c r="M137" s="27">
        <f t="shared" ca="1" si="15"/>
        <v>3.1501511285444838E-5</v>
      </c>
      <c r="N137" s="44"/>
      <c r="O137" s="44"/>
      <c r="P137" s="7"/>
      <c r="Q137" s="28">
        <f t="shared" ca="1" si="16"/>
        <v>3998.3849127296216</v>
      </c>
      <c r="R137" s="27">
        <f t="shared" ca="1" si="17"/>
        <v>-1016.3898148986951</v>
      </c>
      <c r="S137" s="7"/>
      <c r="T137" s="28">
        <f t="shared" ca="1" si="18"/>
        <v>-0.97324937072395135</v>
      </c>
      <c r="U137" s="27">
        <f t="shared" ca="1" si="19"/>
        <v>-0.24860981638536589</v>
      </c>
      <c r="V137" s="7"/>
      <c r="W137" s="28">
        <f t="shared" ca="1" si="20"/>
        <v>-0.96995325835548984</v>
      </c>
      <c r="X137" s="27">
        <f t="shared" ca="1" si="24"/>
        <v>67.658158991615494</v>
      </c>
      <c r="Y137" s="7"/>
      <c r="Z137" s="28">
        <f t="shared" si="23"/>
        <v>67.653000000000119</v>
      </c>
      <c r="AA137" s="27">
        <f t="shared" si="21"/>
        <v>1.1807675988517259</v>
      </c>
      <c r="AB137" s="7"/>
      <c r="AC137" s="28">
        <f t="shared" ca="1" si="13"/>
        <v>5.1589916153744753E-3</v>
      </c>
      <c r="AD137" s="27"/>
      <c r="AE137" s="7"/>
    </row>
    <row r="138" spans="1:31" s="26" customFormat="1" x14ac:dyDescent="0.25">
      <c r="A138" s="26">
        <v>53</v>
      </c>
      <c r="B138" s="26">
        <v>-628</v>
      </c>
      <c r="C138" s="26">
        <v>15164</v>
      </c>
      <c r="D138" s="26">
        <v>12502</v>
      </c>
      <c r="E138" s="26">
        <v>11275</v>
      </c>
      <c r="F138" s="26">
        <v>13915</v>
      </c>
      <c r="G138" s="27"/>
      <c r="H138" s="7"/>
      <c r="I138" s="28">
        <f t="shared" si="14"/>
        <v>3889</v>
      </c>
      <c r="J138" s="27">
        <f t="shared" si="14"/>
        <v>-1413</v>
      </c>
      <c r="K138" s="7"/>
      <c r="L138" s="171">
        <f t="shared" si="22"/>
        <v>-0.933586681055663</v>
      </c>
      <c r="M138" s="27">
        <f t="shared" ca="1" si="15"/>
        <v>4.6497836835870523E-5</v>
      </c>
      <c r="N138" s="44"/>
      <c r="O138" s="44"/>
      <c r="P138" s="7"/>
      <c r="Q138" s="28">
        <f t="shared" ca="1" si="16"/>
        <v>3882.3849127296216</v>
      </c>
      <c r="R138" s="27">
        <f t="shared" ca="1" si="17"/>
        <v>-1409.389814898695</v>
      </c>
      <c r="S138" s="7"/>
      <c r="T138" s="28">
        <f t="shared" ca="1" si="18"/>
        <v>-0.94501373822029988</v>
      </c>
      <c r="U138" s="27">
        <f t="shared" ca="1" si="19"/>
        <v>-0.34473795187754125</v>
      </c>
      <c r="V138" s="7"/>
      <c r="W138" s="28">
        <f t="shared" ca="1" si="20"/>
        <v>-0.9404056132914218</v>
      </c>
      <c r="X138" s="27">
        <f t="shared" ca="1" si="24"/>
        <v>61.902080010727786</v>
      </c>
      <c r="Y138" s="7"/>
      <c r="Z138" s="28">
        <f t="shared" si="23"/>
        <v>62.001000000000118</v>
      </c>
      <c r="AA138" s="27">
        <f t="shared" si="21"/>
        <v>1.0821215895290064</v>
      </c>
      <c r="AB138" s="7"/>
      <c r="AC138" s="28">
        <f t="shared" ca="1" si="13"/>
        <v>-9.8919989272332032E-2</v>
      </c>
      <c r="AD138" s="27"/>
      <c r="AE138" s="7"/>
    </row>
    <row r="139" spans="1:31" s="26" customFormat="1" x14ac:dyDescent="0.25">
      <c r="A139" s="26">
        <v>54</v>
      </c>
      <c r="B139" s="26">
        <v>-638</v>
      </c>
      <c r="C139" s="26">
        <v>15082</v>
      </c>
      <c r="D139" s="26">
        <v>12317</v>
      </c>
      <c r="E139" s="26">
        <v>11352</v>
      </c>
      <c r="F139" s="26">
        <v>14103</v>
      </c>
      <c r="G139" s="27"/>
      <c r="H139" s="7"/>
      <c r="I139" s="28">
        <f t="shared" si="14"/>
        <v>3730</v>
      </c>
      <c r="J139" s="27">
        <f t="shared" si="14"/>
        <v>-1786</v>
      </c>
      <c r="K139" s="7"/>
      <c r="L139" s="171">
        <f t="shared" si="22"/>
        <v>-0.89304963369194901</v>
      </c>
      <c r="M139" s="27">
        <f t="shared" ca="1" si="15"/>
        <v>5.4868722877788855E-5</v>
      </c>
      <c r="N139" s="44"/>
      <c r="O139" s="44"/>
      <c r="P139" s="7"/>
      <c r="Q139" s="28">
        <f t="shared" ca="1" si="16"/>
        <v>3723.3849127296216</v>
      </c>
      <c r="R139" s="27">
        <f t="shared" ca="1" si="17"/>
        <v>-1782.389814898695</v>
      </c>
      <c r="S139" s="7"/>
      <c r="T139" s="28">
        <f t="shared" ca="1" si="18"/>
        <v>-0.9063114488402948</v>
      </c>
      <c r="U139" s="27">
        <f t="shared" ca="1" si="19"/>
        <v>-0.43597407029632346</v>
      </c>
      <c r="V139" s="7"/>
      <c r="W139" s="28">
        <f t="shared" ca="1" si="20"/>
        <v>-0.90045697618961906</v>
      </c>
      <c r="X139" s="27">
        <f t="shared" ca="1" si="24"/>
        <v>56.199360598014891</v>
      </c>
      <c r="Y139" s="7"/>
      <c r="Z139" s="28">
        <f t="shared" si="23"/>
        <v>56.259000000000121</v>
      </c>
      <c r="AA139" s="27">
        <f t="shared" si="21"/>
        <v>0.98190478387949187</v>
      </c>
      <c r="AB139" s="7"/>
      <c r="AC139" s="28">
        <f t="shared" ca="1" si="13"/>
        <v>-5.9639401985229767E-2</v>
      </c>
      <c r="AD139" s="27"/>
      <c r="AE139" s="7"/>
    </row>
    <row r="140" spans="1:31" s="26" customFormat="1" x14ac:dyDescent="0.25">
      <c r="A140" s="26">
        <v>55</v>
      </c>
      <c r="B140" s="26">
        <v>-629</v>
      </c>
      <c r="C140" s="26">
        <v>14993</v>
      </c>
      <c r="D140" s="26">
        <v>12139</v>
      </c>
      <c r="E140" s="26">
        <v>11450</v>
      </c>
      <c r="F140" s="26">
        <v>14285</v>
      </c>
      <c r="G140" s="27"/>
      <c r="H140" s="7"/>
      <c r="I140" s="28">
        <f t="shared" si="14"/>
        <v>3543</v>
      </c>
      <c r="J140" s="27">
        <f t="shared" si="14"/>
        <v>-2146</v>
      </c>
      <c r="K140" s="7"/>
      <c r="L140" s="171">
        <f t="shared" si="22"/>
        <v>-0.84430922110404039</v>
      </c>
      <c r="M140" s="27">
        <f t="shared" ca="1" si="15"/>
        <v>8.8855159949765634E-5</v>
      </c>
      <c r="N140" s="44"/>
      <c r="O140" s="44"/>
      <c r="P140" s="7"/>
      <c r="Q140" s="28">
        <f t="shared" ca="1" si="16"/>
        <v>3536.3849127296216</v>
      </c>
      <c r="R140" s="27">
        <f t="shared" ca="1" si="17"/>
        <v>-2142.389814898695</v>
      </c>
      <c r="S140" s="7"/>
      <c r="T140" s="28">
        <f t="shared" ca="1" si="18"/>
        <v>-0.86079366195940832</v>
      </c>
      <c r="U140" s="27">
        <f t="shared" ca="1" si="19"/>
        <v>-0.52403037761740012</v>
      </c>
      <c r="V140" s="7"/>
      <c r="W140" s="28">
        <f t="shared" ca="1" si="20"/>
        <v>-0.85373552260302532</v>
      </c>
      <c r="X140" s="27">
        <f t="shared" ca="1" si="24"/>
        <v>50.492255664051243</v>
      </c>
      <c r="Y140" s="7"/>
      <c r="Z140" s="28">
        <f t="shared" si="23"/>
        <v>50.59800000000012</v>
      </c>
      <c r="AA140" s="27">
        <f t="shared" si="21"/>
        <v>0.88310169492409296</v>
      </c>
      <c r="AB140" s="7"/>
      <c r="AC140" s="28">
        <f t="shared" ca="1" si="13"/>
        <v>-0.10574433594887722</v>
      </c>
      <c r="AD140" s="27"/>
      <c r="AE140" s="7"/>
    </row>
    <row r="141" spans="1:31" s="26" customFormat="1" x14ac:dyDescent="0.25">
      <c r="A141" s="26">
        <v>56</v>
      </c>
      <c r="B141" s="26">
        <v>-627</v>
      </c>
      <c r="C141" s="26">
        <v>14878</v>
      </c>
      <c r="D141" s="26">
        <v>11967</v>
      </c>
      <c r="E141" s="26">
        <v>11558</v>
      </c>
      <c r="F141" s="26">
        <v>14447</v>
      </c>
      <c r="G141" s="27"/>
      <c r="H141" s="7"/>
      <c r="I141" s="28">
        <f t="shared" si="14"/>
        <v>3320</v>
      </c>
      <c r="J141" s="27">
        <f t="shared" si="14"/>
        <v>-2480</v>
      </c>
      <c r="K141" s="7"/>
      <c r="L141" s="171">
        <f t="shared" si="22"/>
        <v>-0.78752697122212734</v>
      </c>
      <c r="M141" s="27">
        <f t="shared" ca="1" si="15"/>
        <v>1.168588874864681E-4</v>
      </c>
      <c r="N141" s="44"/>
      <c r="O141" s="44"/>
      <c r="P141" s="7"/>
      <c r="Q141" s="28">
        <f t="shared" ca="1" si="16"/>
        <v>3313.3849127296216</v>
      </c>
      <c r="R141" s="27">
        <f t="shared" ca="1" si="17"/>
        <v>-2476.389814898695</v>
      </c>
      <c r="S141" s="7"/>
      <c r="T141" s="28">
        <f t="shared" ca="1" si="18"/>
        <v>-0.80651309257738857</v>
      </c>
      <c r="U141" s="27">
        <f t="shared" ca="1" si="19"/>
        <v>-0.60572706274306565</v>
      </c>
      <c r="V141" s="7"/>
      <c r="W141" s="28">
        <f t="shared" ca="1" si="20"/>
        <v>-0.79833710015227743</v>
      </c>
      <c r="X141" s="27">
        <f t="shared" ca="1" si="24"/>
        <v>44.845326281318535</v>
      </c>
      <c r="Y141" s="7"/>
      <c r="Z141" s="28">
        <f t="shared" si="23"/>
        <v>44.955000000000119</v>
      </c>
      <c r="AA141" s="27">
        <f t="shared" si="21"/>
        <v>0.78461276523405288</v>
      </c>
      <c r="AB141" s="7"/>
      <c r="AC141" s="28">
        <f t="shared" ca="1" si="13"/>
        <v>-0.10967371868158438</v>
      </c>
      <c r="AD141" s="27"/>
      <c r="AE141" s="7"/>
    </row>
    <row r="142" spans="1:31" s="26" customFormat="1" x14ac:dyDescent="0.25">
      <c r="A142" s="26">
        <v>57</v>
      </c>
      <c r="B142" s="26">
        <v>-620</v>
      </c>
      <c r="C142" s="26">
        <v>14748</v>
      </c>
      <c r="D142" s="26">
        <v>11819</v>
      </c>
      <c r="E142" s="26">
        <v>11686</v>
      </c>
      <c r="F142" s="26">
        <v>14602</v>
      </c>
      <c r="G142" s="27"/>
      <c r="H142" s="7"/>
      <c r="I142" s="28">
        <f t="shared" si="14"/>
        <v>3062</v>
      </c>
      <c r="J142" s="27">
        <f t="shared" si="14"/>
        <v>-2783</v>
      </c>
      <c r="K142" s="7"/>
      <c r="L142" s="171">
        <f t="shared" si="22"/>
        <v>-0.72387088922035958</v>
      </c>
      <c r="M142" s="27">
        <f t="shared" ca="1" si="15"/>
        <v>1.1344192152212425E-4</v>
      </c>
      <c r="N142" s="44"/>
      <c r="O142" s="44"/>
      <c r="P142" s="7"/>
      <c r="Q142" s="28">
        <f t="shared" ca="1" si="16"/>
        <v>3055.3849127296216</v>
      </c>
      <c r="R142" s="27">
        <f t="shared" ca="1" si="17"/>
        <v>-2779.389814898695</v>
      </c>
      <c r="S142" s="7"/>
      <c r="T142" s="28">
        <f t="shared" ca="1" si="18"/>
        <v>-0.74371315131926707</v>
      </c>
      <c r="U142" s="27">
        <f t="shared" ca="1" si="19"/>
        <v>-0.67984112140497188</v>
      </c>
      <c r="V142" s="7"/>
      <c r="W142" s="28">
        <f t="shared" ca="1" si="20"/>
        <v>-0.73452180098988074</v>
      </c>
      <c r="X142" s="27">
        <f t="shared" ca="1" si="24"/>
        <v>39.248233621559507</v>
      </c>
      <c r="Y142" s="7"/>
      <c r="Z142" s="28">
        <f t="shared" si="23"/>
        <v>39.375000000000121</v>
      </c>
      <c r="AA142" s="27">
        <f t="shared" si="21"/>
        <v>0.68722339297276935</v>
      </c>
      <c r="AB142" s="7"/>
      <c r="AC142" s="28">
        <f t="shared" ca="1" si="13"/>
        <v>-0.12676637844061389</v>
      </c>
      <c r="AD142" s="27"/>
      <c r="AE142" s="7"/>
    </row>
    <row r="143" spans="1:31" s="26" customFormat="1" x14ac:dyDescent="0.25">
      <c r="A143" s="26">
        <v>58</v>
      </c>
      <c r="B143" s="26">
        <v>-610</v>
      </c>
      <c r="C143" s="26">
        <v>14613</v>
      </c>
      <c r="D143" s="26">
        <v>11682</v>
      </c>
      <c r="E143" s="26">
        <v>11831</v>
      </c>
      <c r="F143" s="26">
        <v>14747</v>
      </c>
      <c r="G143" s="27"/>
      <c r="H143" s="7"/>
      <c r="I143" s="28">
        <f t="shared" si="14"/>
        <v>2782</v>
      </c>
      <c r="J143" s="27">
        <f t="shared" si="14"/>
        <v>-3065</v>
      </c>
      <c r="K143" s="7"/>
      <c r="L143" s="171">
        <f t="shared" si="22"/>
        <v>-0.65454290930649384</v>
      </c>
      <c r="M143" s="27">
        <f t="shared" ca="1" si="15"/>
        <v>1.1833152761736194E-4</v>
      </c>
      <c r="N143" s="44"/>
      <c r="O143" s="44"/>
      <c r="P143" s="7"/>
      <c r="Q143" s="28">
        <f t="shared" ca="1" si="16"/>
        <v>2775.3849127296216</v>
      </c>
      <c r="R143" s="27">
        <f t="shared" ca="1" si="17"/>
        <v>-3061.389814898695</v>
      </c>
      <c r="S143" s="7"/>
      <c r="T143" s="28">
        <f t="shared" ca="1" si="18"/>
        <v>-0.67555817631045301</v>
      </c>
      <c r="U143" s="27">
        <f t="shared" ca="1" si="19"/>
        <v>-0.74881856213981524</v>
      </c>
      <c r="V143" s="7"/>
      <c r="W143" s="28">
        <f t="shared" ca="1" si="20"/>
        <v>-0.66542093888989551</v>
      </c>
      <c r="X143" s="27">
        <f t="shared" ca="1" si="24"/>
        <v>33.65940377582524</v>
      </c>
      <c r="Y143" s="7"/>
      <c r="Z143" s="28">
        <f t="shared" si="23"/>
        <v>33.885000000000119</v>
      </c>
      <c r="AA143" s="27">
        <f t="shared" si="21"/>
        <v>0.59140481703828063</v>
      </c>
      <c r="AB143" s="7"/>
      <c r="AC143" s="28">
        <f t="shared" ca="1" si="13"/>
        <v>-0.22559622417487901</v>
      </c>
      <c r="AD143" s="27"/>
      <c r="AE143" s="7"/>
    </row>
    <row r="144" spans="1:31" s="26" customFormat="1" x14ac:dyDescent="0.25">
      <c r="A144" s="26">
        <v>59</v>
      </c>
      <c r="B144" s="26">
        <v>-620</v>
      </c>
      <c r="C144" s="26">
        <v>14458</v>
      </c>
      <c r="D144" s="26">
        <v>11557</v>
      </c>
      <c r="E144" s="26">
        <v>11981</v>
      </c>
      <c r="F144" s="26">
        <v>14870</v>
      </c>
      <c r="G144" s="27"/>
      <c r="H144" s="7"/>
      <c r="I144" s="28">
        <f t="shared" si="14"/>
        <v>2477</v>
      </c>
      <c r="J144" s="27">
        <f t="shared" si="14"/>
        <v>-3313</v>
      </c>
      <c r="K144" s="7"/>
      <c r="L144" s="171">
        <f t="shared" si="22"/>
        <v>-0.57792884362357899</v>
      </c>
      <c r="M144" s="27">
        <f t="shared" ca="1" si="15"/>
        <v>1.5422370920548662E-4</v>
      </c>
      <c r="N144" s="44"/>
      <c r="O144" s="44"/>
      <c r="P144" s="7"/>
      <c r="Q144" s="28">
        <f t="shared" ca="1" si="16"/>
        <v>2470.3849127296216</v>
      </c>
      <c r="R144" s="27">
        <f t="shared" ca="1" si="17"/>
        <v>-3309.389814898695</v>
      </c>
      <c r="S144" s="7"/>
      <c r="T144" s="28">
        <f t="shared" ca="1" si="18"/>
        <v>-0.60131793567585201</v>
      </c>
      <c r="U144" s="27">
        <f t="shared" ca="1" si="19"/>
        <v>-0.80947957384989033</v>
      </c>
      <c r="V144" s="7"/>
      <c r="W144" s="28">
        <f t="shared" ca="1" si="20"/>
        <v>-0.59034752749931585</v>
      </c>
      <c r="X144" s="27">
        <f t="shared" ca="1" si="24"/>
        <v>28.137221797092138</v>
      </c>
      <c r="Y144" s="7"/>
      <c r="Z144" s="28">
        <f t="shared" si="23"/>
        <v>28.305000000000121</v>
      </c>
      <c r="AA144" s="27">
        <f t="shared" si="21"/>
        <v>0.4940154447769971</v>
      </c>
      <c r="AB144" s="7"/>
      <c r="AC144" s="28">
        <f t="shared" ca="1" si="13"/>
        <v>-0.16777820290798218</v>
      </c>
      <c r="AD144" s="27"/>
      <c r="AE144" s="7"/>
    </row>
    <row r="145" spans="1:31" s="26" customFormat="1" x14ac:dyDescent="0.25">
      <c r="A145" s="26">
        <v>60</v>
      </c>
      <c r="B145" s="26">
        <v>-630</v>
      </c>
      <c r="C145" s="26">
        <v>14293</v>
      </c>
      <c r="D145" s="26">
        <v>11449</v>
      </c>
      <c r="E145" s="26">
        <v>12150</v>
      </c>
      <c r="F145" s="26">
        <v>14985</v>
      </c>
      <c r="G145" s="27"/>
      <c r="H145" s="7"/>
      <c r="I145" s="28">
        <f t="shared" si="14"/>
        <v>2143</v>
      </c>
      <c r="J145" s="27">
        <f t="shared" si="14"/>
        <v>-3536</v>
      </c>
      <c r="K145" s="7"/>
      <c r="L145" s="171">
        <f t="shared" si="22"/>
        <v>-0.49447291861965681</v>
      </c>
      <c r="M145" s="27">
        <f t="shared" ca="1" si="15"/>
        <v>1.9112866938626624E-4</v>
      </c>
      <c r="N145" s="44"/>
      <c r="O145" s="44"/>
      <c r="P145" s="7"/>
      <c r="Q145" s="28">
        <f t="shared" ca="1" si="16"/>
        <v>2136.3849127296216</v>
      </c>
      <c r="R145" s="27">
        <f t="shared" ca="1" si="17"/>
        <v>-3532.389814898695</v>
      </c>
      <c r="S145" s="7"/>
      <c r="T145" s="28">
        <f t="shared" ca="1" si="18"/>
        <v>-0.5200187869153382</v>
      </c>
      <c r="U145" s="27">
        <f t="shared" ca="1" si="19"/>
        <v>-0.86402556421822385</v>
      </c>
      <c r="V145" s="7"/>
      <c r="W145" s="28">
        <f t="shared" ca="1" si="20"/>
        <v>-0.50829784789203525</v>
      </c>
      <c r="X145" s="27">
        <f t="shared" ca="1" si="24"/>
        <v>22.502110110675403</v>
      </c>
      <c r="Y145" s="7"/>
      <c r="Z145" s="28">
        <f t="shared" si="23"/>
        <v>22.635000000000119</v>
      </c>
      <c r="AA145" s="27">
        <f t="shared" si="21"/>
        <v>0.39505527618891856</v>
      </c>
      <c r="AB145" s="7"/>
      <c r="AC145" s="28">
        <f t="shared" ca="1" si="13"/>
        <v>-0.13288988932471568</v>
      </c>
      <c r="AD145" s="27"/>
      <c r="AE145" s="7"/>
    </row>
    <row r="146" spans="1:31" s="26" customFormat="1" x14ac:dyDescent="0.25">
      <c r="A146" s="26">
        <v>61</v>
      </c>
      <c r="B146" s="26">
        <v>-631</v>
      </c>
      <c r="C146" s="26">
        <v>14098</v>
      </c>
      <c r="D146" s="26">
        <v>11339</v>
      </c>
      <c r="E146" s="26">
        <v>12316</v>
      </c>
      <c r="F146" s="26">
        <v>15068</v>
      </c>
      <c r="G146" s="27"/>
      <c r="H146" s="7"/>
      <c r="I146" s="28">
        <f t="shared" si="14"/>
        <v>1782</v>
      </c>
      <c r="J146" s="27">
        <f t="shared" si="14"/>
        <v>-3729</v>
      </c>
      <c r="K146" s="7"/>
      <c r="L146" s="171">
        <f t="shared" si="22"/>
        <v>-0.40603497066195698</v>
      </c>
      <c r="M146" s="27">
        <f t="shared" ca="1" si="15"/>
        <v>1.8880009711804419E-4</v>
      </c>
      <c r="N146" s="44"/>
      <c r="O146" s="44"/>
      <c r="P146" s="7"/>
      <c r="Q146" s="28">
        <f t="shared" ca="1" si="16"/>
        <v>1775.3849127296216</v>
      </c>
      <c r="R146" s="27">
        <f t="shared" ca="1" si="17"/>
        <v>-3725.389814898695</v>
      </c>
      <c r="S146" s="7"/>
      <c r="T146" s="28">
        <f t="shared" ca="1" si="18"/>
        <v>-0.43214755127897436</v>
      </c>
      <c r="U146" s="27">
        <f t="shared" ca="1" si="19"/>
        <v>-0.91123352897646781</v>
      </c>
      <c r="V146" s="7"/>
      <c r="W146" s="28">
        <f t="shared" ca="1" si="20"/>
        <v>-0.41977542542583013</v>
      </c>
      <c r="X146" s="27">
        <f t="shared" ca="1" si="24"/>
        <v>16.768199435770725</v>
      </c>
      <c r="Y146" s="7"/>
      <c r="Z146" s="28">
        <f t="shared" si="23"/>
        <v>16.95600000000012</v>
      </c>
      <c r="AA146" s="27">
        <f t="shared" si="21"/>
        <v>0.2959380279681606</v>
      </c>
      <c r="AB146" s="7"/>
      <c r="AC146" s="28">
        <f t="shared" ca="1" si="13"/>
        <v>-0.18780056422939495</v>
      </c>
      <c r="AD146" s="27"/>
      <c r="AE146" s="7"/>
    </row>
    <row r="147" spans="1:31" s="26" customFormat="1" x14ac:dyDescent="0.25">
      <c r="A147" s="26">
        <v>62</v>
      </c>
      <c r="B147" s="26">
        <v>-625</v>
      </c>
      <c r="C147" s="26">
        <v>13923</v>
      </c>
      <c r="D147" s="26">
        <v>11274</v>
      </c>
      <c r="E147" s="26">
        <v>12514</v>
      </c>
      <c r="F147" s="26">
        <v>15156</v>
      </c>
      <c r="G147" s="27"/>
      <c r="H147" s="7"/>
      <c r="I147" s="28">
        <f t="shared" si="14"/>
        <v>1409</v>
      </c>
      <c r="J147" s="27">
        <f t="shared" si="14"/>
        <v>-3882</v>
      </c>
      <c r="K147" s="7"/>
      <c r="L147" s="171">
        <f t="shared" si="22"/>
        <v>-0.31450609860188955</v>
      </c>
      <c r="M147" s="27">
        <f t="shared" ca="1" si="15"/>
        <v>1.9485305207357412E-4</v>
      </c>
      <c r="N147" s="44"/>
      <c r="O147" s="44"/>
      <c r="P147" s="7"/>
      <c r="Q147" s="28">
        <f t="shared" ca="1" si="16"/>
        <v>1402.3849127296216</v>
      </c>
      <c r="R147" s="27">
        <f t="shared" ca="1" si="17"/>
        <v>-3878.389814898695</v>
      </c>
      <c r="S147" s="7"/>
      <c r="T147" s="28">
        <f t="shared" ca="1" si="18"/>
        <v>-0.34135538814223282</v>
      </c>
      <c r="U147" s="27">
        <f t="shared" ca="1" si="19"/>
        <v>-0.94865745958792536</v>
      </c>
      <c r="V147" s="7"/>
      <c r="W147" s="28">
        <f t="shared" ca="1" si="20"/>
        <v>-0.32846507607423953</v>
      </c>
      <c r="X147" s="27">
        <f t="shared" ca="1" si="24"/>
        <v>11.132227690564491</v>
      </c>
      <c r="Y147" s="7"/>
      <c r="Z147" s="28">
        <f t="shared" si="23"/>
        <v>11.33100000000012</v>
      </c>
      <c r="AA147" s="27">
        <f t="shared" si="21"/>
        <v>0.19776325754347956</v>
      </c>
      <c r="AB147" s="7"/>
      <c r="AC147" s="28">
        <f t="shared" ca="1" si="13"/>
        <v>-0.19877230943562907</v>
      </c>
      <c r="AD147" s="27"/>
      <c r="AE147" s="7"/>
    </row>
    <row r="148" spans="1:31" s="26" customFormat="1" x14ac:dyDescent="0.25">
      <c r="A148" s="26">
        <v>63</v>
      </c>
      <c r="B148" s="26">
        <v>-643</v>
      </c>
      <c r="C148" s="26">
        <v>13717</v>
      </c>
      <c r="D148" s="26">
        <v>11211</v>
      </c>
      <c r="E148" s="26">
        <v>12707</v>
      </c>
      <c r="F148" s="26">
        <v>15210</v>
      </c>
      <c r="G148" s="27"/>
      <c r="H148" s="7"/>
      <c r="I148" s="28">
        <f t="shared" si="14"/>
        <v>1010</v>
      </c>
      <c r="J148" s="27">
        <f t="shared" si="14"/>
        <v>-3999</v>
      </c>
      <c r="K148" s="7"/>
      <c r="L148" s="171">
        <f t="shared" si="22"/>
        <v>-0.21718929155406633</v>
      </c>
      <c r="M148" s="27">
        <f t="shared" ca="1" si="15"/>
        <v>1.8923073432781703E-4</v>
      </c>
      <c r="N148" s="44"/>
      <c r="O148" s="44"/>
      <c r="P148" s="7"/>
      <c r="Q148" s="28">
        <f t="shared" ca="1" si="16"/>
        <v>1003.3849127296216</v>
      </c>
      <c r="R148" s="27">
        <f t="shared" ca="1" si="17"/>
        <v>-3995.389814898695</v>
      </c>
      <c r="S148" s="7"/>
      <c r="T148" s="28">
        <f t="shared" ca="1" si="18"/>
        <v>-0.24423454875467285</v>
      </c>
      <c r="U148" s="27">
        <f t="shared" ca="1" si="19"/>
        <v>-0.9772757594672753</v>
      </c>
      <c r="V148" s="7"/>
      <c r="W148" s="28">
        <f t="shared" ca="1" si="20"/>
        <v>-0.23094540780567663</v>
      </c>
      <c r="X148" s="27">
        <f t="shared" ca="1" si="24"/>
        <v>5.3301824562672664</v>
      </c>
      <c r="Y148" s="7"/>
      <c r="Z148" s="28">
        <f t="shared" si="23"/>
        <v>5.5440000000001204</v>
      </c>
      <c r="AA148" s="27">
        <f t="shared" si="21"/>
        <v>9.6761053730567717E-2</v>
      </c>
      <c r="AB148" s="7"/>
      <c r="AC148" s="28">
        <f t="shared" ref="AC148:AC149" ca="1" si="25">X148-Z148</f>
        <v>-0.213817543732854</v>
      </c>
      <c r="AD148" s="27"/>
      <c r="AE148" s="7"/>
    </row>
    <row r="149" spans="1:31" s="26" customFormat="1" x14ac:dyDescent="0.25">
      <c r="A149" s="26">
        <v>64</v>
      </c>
      <c r="B149" s="26">
        <v>-627</v>
      </c>
      <c r="C149" s="26">
        <v>13529</v>
      </c>
      <c r="D149" s="26">
        <v>11181</v>
      </c>
      <c r="E149" s="26">
        <v>12914</v>
      </c>
      <c r="F149" s="26">
        <v>15256</v>
      </c>
      <c r="G149" s="27"/>
      <c r="H149" s="7"/>
      <c r="I149" s="28">
        <f t="shared" ref="I149:J149" si="26">C149-E149</f>
        <v>615</v>
      </c>
      <c r="J149" s="27">
        <f t="shared" si="26"/>
        <v>-4075</v>
      </c>
      <c r="K149" s="7"/>
      <c r="L149" s="171">
        <f t="shared" si="22"/>
        <v>-0.12015416570064047</v>
      </c>
      <c r="M149" s="27">
        <f t="shared" ref="M149" ca="1" si="27">(W149-L149)^2</f>
        <v>2.0683933596365639E-4</v>
      </c>
      <c r="N149" s="44"/>
      <c r="O149" s="44"/>
      <c r="P149" s="7"/>
      <c r="Q149" s="28">
        <f t="shared" ref="Q149" ca="1" si="28">I149-$J$4</f>
        <v>608.38491272962165</v>
      </c>
      <c r="R149" s="27">
        <f t="shared" ref="R149" ca="1" si="29">J149-$J$3</f>
        <v>-4071.389814898695</v>
      </c>
      <c r="S149" s="7"/>
      <c r="T149" s="28">
        <f t="shared" ref="T149" ca="1" si="30">Q149/$J$7</f>
        <v>-0.14808735186723879</v>
      </c>
      <c r="U149" s="27">
        <f t="shared" ref="U149" ca="1" si="31">R149/$J$6</f>
        <v>-0.9958654243461692</v>
      </c>
      <c r="V149" s="7"/>
      <c r="W149" s="28">
        <f t="shared" ref="W149" ca="1" si="32">(T149-U149*SIN(-$J$11*PI()/180))/(COS(-$J$11*PI()/180))</f>
        <v>-0.13453607572551743</v>
      </c>
      <c r="X149" s="27">
        <f ca="1">IF(MOD(ATAN2(U149,W149)*180/PI()-$J$9+360,360)&gt;5,MOD(ATAN2(U149,W149)*180/PI()-$J$9+360,360)-360,MOD(ATAN2(U149,W149)*180/PI()-$J$9+360,360))</f>
        <v>-0.27200283701279204</v>
      </c>
      <c r="Y149" s="7"/>
      <c r="Z149" s="28">
        <f t="shared" si="23"/>
        <v>-9.8999999999879407E-2</v>
      </c>
      <c r="AA149" s="27">
        <f t="shared" ref="AA149" si="33">Z149*PI()/180</f>
        <v>-1.7278759594722816E-3</v>
      </c>
      <c r="AB149" s="7"/>
      <c r="AC149" s="28">
        <f t="shared" ca="1" si="25"/>
        <v>-0.17300283701291264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39966</v>
      </c>
    </row>
    <row r="155" spans="1:31" x14ac:dyDescent="0.25">
      <c r="A155" t="s">
        <v>81</v>
      </c>
      <c r="B155">
        <v>39966</v>
      </c>
    </row>
    <row r="156" spans="1:31" x14ac:dyDescent="0.25">
      <c r="A156" s="31" t="s">
        <v>92</v>
      </c>
      <c r="B156" s="31">
        <v>-39977</v>
      </c>
    </row>
    <row r="157" spans="1:31" x14ac:dyDescent="0.25">
      <c r="A157" t="s">
        <v>87</v>
      </c>
      <c r="B157">
        <v>-39977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1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-3.6101851013048969</v>
      </c>
      <c r="L3" s="144" t="s">
        <v>1</v>
      </c>
      <c r="M3" s="145">
        <v>1.0037122816293258</v>
      </c>
      <c r="N3" s="146" t="s">
        <v>18</v>
      </c>
      <c r="O3" s="144">
        <v>1.0006782254173137</v>
      </c>
      <c r="Q3" s="143" t="s">
        <v>196</v>
      </c>
      <c r="R3" s="143">
        <f ca="1">MAX(AC21:AC149)</f>
        <v>0.29780970496102555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6.6150872703783747</v>
      </c>
      <c r="L4" s="146" t="s">
        <v>5</v>
      </c>
      <c r="M4" s="148">
        <v>359.92023660591644</v>
      </c>
      <c r="N4" s="146" t="s">
        <v>21</v>
      </c>
      <c r="O4" s="146">
        <v>359.9753291299175</v>
      </c>
      <c r="Q4" s="147" t="s">
        <v>197</v>
      </c>
      <c r="R4" s="147">
        <f ca="1">MIN(AC21:AC149)</f>
        <v>-0.27450812973098593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-172.15842271420135</v>
      </c>
      <c r="N5" s="149" t="s">
        <v>24</v>
      </c>
      <c r="O5" s="149">
        <v>-172.13193836344541</v>
      </c>
      <c r="Q5" s="8"/>
      <c r="R5" s="8"/>
      <c r="T5" s="45" t="s">
        <v>55</v>
      </c>
      <c r="U5" s="47">
        <v>17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4088.2931723146698</v>
      </c>
      <c r="L6" s="149" t="s">
        <v>12</v>
      </c>
      <c r="M6" s="150">
        <v>-1.014899185467957E-4</v>
      </c>
      <c r="N6" s="149" t="s">
        <v>26</v>
      </c>
      <c r="O6" s="149">
        <v>-2.8293380047703043E-5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-4108.2840975847985</v>
      </c>
      <c r="L7" s="151" t="s">
        <v>15</v>
      </c>
      <c r="M7" s="152">
        <f ca="1">SUM(M20:M84)</f>
        <v>5.1411936026900919E-5</v>
      </c>
      <c r="N7" s="151" t="s">
        <v>15</v>
      </c>
      <c r="O7" s="89">
        <f ca="1">SUM(M85:M149)</f>
        <v>5.9822153218573196E-5</v>
      </c>
      <c r="Q7" s="143" t="s">
        <v>196</v>
      </c>
      <c r="R7" s="143">
        <f ca="1">MAX(AD21:AD83)</f>
        <v>0.10472786318075578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-0.10603447260876919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-172.03422434055369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-171.25382776563939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-0.78039657491428704</v>
      </c>
      <c r="L11" s="157" t="s">
        <v>210</v>
      </c>
      <c r="M11" s="158">
        <f>(M6+O6)/2</f>
        <v>-6.4891649297249375E-5</v>
      </c>
      <c r="N11" s="159"/>
      <c r="O11" s="159"/>
      <c r="Q11" s="143" t="s">
        <v>196</v>
      </c>
      <c r="R11" s="143">
        <f ca="1">MAX(W20:W149)</f>
        <v>1.0016048266771294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1.0021952535233196</v>
      </c>
      <c r="N12" s="162"/>
      <c r="O12" s="162"/>
      <c r="Q12" s="147" t="s">
        <v>197</v>
      </c>
      <c r="R12" s="147">
        <f ca="1">MIN(W20:W149)</f>
        <v>-1.0042206304571084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-172.14518053882338</v>
      </c>
      <c r="N13" s="165"/>
      <c r="O13" s="165"/>
    </row>
    <row r="14" spans="1:24" x14ac:dyDescent="0.25">
      <c r="I14" s="9" t="s">
        <v>186</v>
      </c>
      <c r="L14" s="9"/>
      <c r="M14" s="9"/>
      <c r="N14" s="9"/>
      <c r="O14" s="9"/>
    </row>
    <row r="15" spans="1:24" x14ac:dyDescent="0.25">
      <c r="I15" s="9" t="s">
        <v>187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188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13571</v>
      </c>
      <c r="D20" s="26">
        <v>11215</v>
      </c>
      <c r="E20" s="26">
        <v>12954</v>
      </c>
      <c r="F20" s="26">
        <v>15296</v>
      </c>
      <c r="G20" s="27"/>
      <c r="H20" s="7"/>
      <c r="I20" s="28">
        <f>C20-E20</f>
        <v>617</v>
      </c>
      <c r="J20" s="27">
        <f>D20-F20</f>
        <v>-4081</v>
      </c>
      <c r="K20" s="7"/>
      <c r="L20" s="171">
        <f>$M$3*SIN(2*PI()/$M$4*($Z20+$M$5))+$M$6</f>
        <v>-0.13638031311537666</v>
      </c>
      <c r="M20" s="27">
        <f ca="1">(W20-L20)^2</f>
        <v>1.8971252966945209E-6</v>
      </c>
      <c r="N20" s="44"/>
      <c r="O20" s="44"/>
      <c r="P20" s="7"/>
      <c r="Q20" s="28">
        <f ca="1">I20-$J$4</f>
        <v>610.38491272962165</v>
      </c>
      <c r="R20" s="27">
        <f ca="1">J20-$J$3</f>
        <v>-4077.389814898695</v>
      </c>
      <c r="S20" s="7"/>
      <c r="T20" s="28">
        <f ca="1">Q20/$J$7</f>
        <v>-0.14857417311730176</v>
      </c>
      <c r="U20" s="27">
        <f ca="1">R20/$J$6</f>
        <v>-0.99733302946818714</v>
      </c>
      <c r="V20" s="7"/>
      <c r="W20" s="28">
        <f ca="1">(T20-U20*SIN(-$J$11*PI()/180))/(COS(-$J$11*PI()/180))</f>
        <v>-0.13500295139937954</v>
      </c>
      <c r="X20" s="27">
        <f ca="1">IF(MOD(ATAN2(U20,W20)*180/PI()-$J$9+360,360)&gt;5,MOD(ATAN2(U20,W20)*180/PI()-$J$9+360,360)-360,MOD(ATAN2(U20,W20)*180/PI()-$J$9+360,360))</f>
        <v>-0.25684858252247977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-0.25684858252247977</v>
      </c>
      <c r="AD20" s="27">
        <f ca="1">INDIRECT("AC"&amp;AE20)-AC20</f>
        <v>0.19055146960161551</v>
      </c>
      <c r="AE20" s="7">
        <v>149</v>
      </c>
    </row>
    <row r="21" spans="1:31" s="26" customFormat="1" x14ac:dyDescent="0.25">
      <c r="A21" s="26">
        <v>1</v>
      </c>
      <c r="B21" s="26">
        <v>580</v>
      </c>
      <c r="C21" s="26">
        <v>13750</v>
      </c>
      <c r="D21" s="26">
        <v>11245</v>
      </c>
      <c r="E21" s="26">
        <v>12759</v>
      </c>
      <c r="F21" s="26">
        <v>15258</v>
      </c>
      <c r="G21" s="27"/>
      <c r="H21" s="7"/>
      <c r="I21" s="28">
        <f t="shared" ref="I21:J84" si="1">C21-E21</f>
        <v>991</v>
      </c>
      <c r="J21" s="27">
        <f t="shared" si="1"/>
        <v>-4013</v>
      </c>
      <c r="K21" s="7"/>
      <c r="L21" s="171">
        <f t="shared" ref="L21:L84" si="2">$M$3*SIN(2*PI()/$M$4*($Z21+$M$5))+$M$6</f>
        <v>-0.22630718708735859</v>
      </c>
      <c r="M21" s="27">
        <f t="shared" ref="M21:M84" ca="1" si="3">(W21-L21)^2</f>
        <v>1.1326747818893547E-9</v>
      </c>
      <c r="N21" s="44"/>
      <c r="O21" s="44"/>
      <c r="P21" s="7"/>
      <c r="Q21" s="28">
        <f t="shared" ref="Q21:Q84" ca="1" si="4">I21-$J$4</f>
        <v>984.38491272962165</v>
      </c>
      <c r="R21" s="27">
        <f t="shared" ref="R21:R84" ca="1" si="5">J21-$J$3</f>
        <v>-4009.389814898695</v>
      </c>
      <c r="S21" s="7"/>
      <c r="T21" s="28">
        <f t="shared" ref="T21:T84" ca="1" si="6">Q21/$J$7</f>
        <v>-0.23960974687907477</v>
      </c>
      <c r="U21" s="27">
        <f t="shared" ref="U21:U84" ca="1" si="7">R21/$J$6</f>
        <v>-0.98070017141865051</v>
      </c>
      <c r="V21" s="7"/>
      <c r="W21" s="28">
        <f t="shared" ref="W21:W84" ca="1" si="8">(T21-U21*SIN(-$J$11*PI()/180))/(COS(-$J$11*PI()/180))</f>
        <v>-0.22627353185326507</v>
      </c>
      <c r="X21" s="27">
        <f ca="1">MOD(ATAN2(U21,W21)*180/PI()-$J$9+360,360)</f>
        <v>5.0265173709113355</v>
      </c>
      <c r="Y21" s="7"/>
      <c r="Z21" s="28">
        <f>360/40000*B21+Z20</f>
        <v>5.22</v>
      </c>
      <c r="AA21" s="27">
        <f t="shared" ref="AA21:AA84" si="9">Z21*PI()/180</f>
        <v>9.1106186954103996E-2</v>
      </c>
      <c r="AB21" s="7"/>
      <c r="AC21" s="28">
        <f t="shared" ca="1" si="0"/>
        <v>-0.1934826290886642</v>
      </c>
      <c r="AD21" s="27">
        <f t="shared" ref="AD21:AD83" ca="1" si="10">INDIRECT("AC"&amp;AE21)-AC21</f>
        <v>-1.3775917605084231E-2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13957</v>
      </c>
      <c r="D22" s="26">
        <v>11309</v>
      </c>
      <c r="E22" s="26">
        <v>12568</v>
      </c>
      <c r="F22" s="26">
        <v>15213</v>
      </c>
      <c r="G22" s="27"/>
      <c r="H22" s="7"/>
      <c r="I22" s="28">
        <f t="shared" si="1"/>
        <v>1389</v>
      </c>
      <c r="J22" s="27">
        <f t="shared" si="1"/>
        <v>-3904</v>
      </c>
      <c r="K22" s="7"/>
      <c r="L22" s="171">
        <f t="shared" si="2"/>
        <v>-0.32317968975060951</v>
      </c>
      <c r="M22" s="27">
        <f t="shared" ca="1" si="3"/>
        <v>1.1793925415814721E-7</v>
      </c>
      <c r="N22" s="44"/>
      <c r="O22" s="44"/>
      <c r="P22" s="7"/>
      <c r="Q22" s="28">
        <f t="shared" ca="1" si="4"/>
        <v>1382.3849127296216</v>
      </c>
      <c r="R22" s="27">
        <f t="shared" ca="1" si="5"/>
        <v>-3900.389814898695</v>
      </c>
      <c r="S22" s="7"/>
      <c r="T22" s="28">
        <f t="shared" ca="1" si="6"/>
        <v>-0.33648717564160324</v>
      </c>
      <c r="U22" s="27">
        <f t="shared" ca="1" si="7"/>
        <v>-0.95403867836865786</v>
      </c>
      <c r="V22" s="7"/>
      <c r="W22" s="28">
        <f t="shared" ca="1" si="8"/>
        <v>-0.32352311260098227</v>
      </c>
      <c r="X22" s="27">
        <f t="shared" ref="X22:X83" ca="1" si="11">MOD(ATAN2(U22,W22)*180/PI()-$J$9+360,360)</f>
        <v>10.766485091539153</v>
      </c>
      <c r="Y22" s="7"/>
      <c r="Z22" s="28">
        <f t="shared" ref="Z22:Z85" si="12">360/40000*B22+Z21</f>
        <v>10.971</v>
      </c>
      <c r="AA22" s="27">
        <f t="shared" si="9"/>
        <v>0.1914800722362979</v>
      </c>
      <c r="AB22" s="7"/>
      <c r="AC22" s="28">
        <f t="shared" ca="1" si="0"/>
        <v>-0.20451490846084752</v>
      </c>
      <c r="AD22" s="27">
        <f t="shared" ca="1" si="10"/>
        <v>-1.155100399050113E-2</v>
      </c>
      <c r="AE22" s="7">
        <v>147</v>
      </c>
    </row>
    <row r="23" spans="1:31" s="26" customFormat="1" x14ac:dyDescent="0.25">
      <c r="A23" s="26">
        <v>3</v>
      </c>
      <c r="B23" s="26">
        <v>620</v>
      </c>
      <c r="C23" s="26">
        <v>14136</v>
      </c>
      <c r="D23" s="26">
        <v>11377</v>
      </c>
      <c r="E23" s="26">
        <v>12383</v>
      </c>
      <c r="F23" s="26">
        <v>15127</v>
      </c>
      <c r="G23" s="27"/>
      <c r="H23" s="7"/>
      <c r="I23" s="28">
        <f t="shared" si="1"/>
        <v>1753</v>
      </c>
      <c r="J23" s="27">
        <f t="shared" si="1"/>
        <v>-3750</v>
      </c>
      <c r="K23" s="7"/>
      <c r="L23" s="171">
        <f t="shared" si="2"/>
        <v>-0.41407080021312176</v>
      </c>
      <c r="M23" s="27">
        <f t="shared" ca="1" si="3"/>
        <v>2.0303551668170368E-6</v>
      </c>
      <c r="N23" s="44"/>
      <c r="O23" s="44"/>
      <c r="P23" s="7"/>
      <c r="Q23" s="28">
        <f t="shared" ca="1" si="4"/>
        <v>1746.3849127296216</v>
      </c>
      <c r="R23" s="27">
        <f t="shared" ca="1" si="5"/>
        <v>-3746.389814898695</v>
      </c>
      <c r="S23" s="7"/>
      <c r="T23" s="28">
        <f t="shared" ca="1" si="6"/>
        <v>-0.4250886431530615</v>
      </c>
      <c r="U23" s="27">
        <f t="shared" ca="1" si="7"/>
        <v>-0.91637014690353058</v>
      </c>
      <c r="V23" s="7"/>
      <c r="W23" s="28">
        <f t="shared" ca="1" si="8"/>
        <v>-0.41264589489457704</v>
      </c>
      <c r="X23" s="27">
        <f t="shared" ca="1" si="11"/>
        <v>16.276491870269012</v>
      </c>
      <c r="Y23" s="7"/>
      <c r="Z23" s="28">
        <f t="shared" si="12"/>
        <v>16.550999999999998</v>
      </c>
      <c r="AA23" s="27">
        <f t="shared" si="9"/>
        <v>0.28886944449758145</v>
      </c>
      <c r="AB23" s="7"/>
      <c r="AC23" s="28">
        <f t="shared" ca="1" si="0"/>
        <v>-0.27450812973098593</v>
      </c>
      <c r="AD23" s="27">
        <f t="shared" ca="1" si="10"/>
        <v>6.209936578226305E-2</v>
      </c>
      <c r="AE23" s="7">
        <v>146</v>
      </c>
    </row>
    <row r="24" spans="1:31" s="26" customFormat="1" x14ac:dyDescent="0.25">
      <c r="A24" s="26">
        <v>4</v>
      </c>
      <c r="B24" s="26">
        <v>635</v>
      </c>
      <c r="C24" s="26">
        <v>14321</v>
      </c>
      <c r="D24" s="26">
        <v>11476</v>
      </c>
      <c r="E24" s="26">
        <v>12200</v>
      </c>
      <c r="F24" s="26">
        <v>15037</v>
      </c>
      <c r="G24" s="27"/>
      <c r="H24" s="7"/>
      <c r="I24" s="28">
        <f t="shared" si="1"/>
        <v>2121</v>
      </c>
      <c r="J24" s="27">
        <f t="shared" si="1"/>
        <v>-3561</v>
      </c>
      <c r="K24" s="7"/>
      <c r="L24" s="171">
        <f t="shared" si="2"/>
        <v>-0.5030853162401755</v>
      </c>
      <c r="M24" s="27">
        <f t="shared" ca="1" si="3"/>
        <v>5.1208793528002384E-8</v>
      </c>
      <c r="N24" s="44"/>
      <c r="O24" s="44"/>
      <c r="P24" s="7"/>
      <c r="Q24" s="28">
        <f t="shared" ca="1" si="4"/>
        <v>2114.3849127296216</v>
      </c>
      <c r="R24" s="27">
        <f t="shared" ca="1" si="5"/>
        <v>-3557.389814898695</v>
      </c>
      <c r="S24" s="7"/>
      <c r="T24" s="28">
        <f t="shared" ca="1" si="6"/>
        <v>-0.51466375316464563</v>
      </c>
      <c r="U24" s="27">
        <f t="shared" ca="1" si="7"/>
        <v>-0.87014058555996532</v>
      </c>
      <c r="V24" s="7"/>
      <c r="W24" s="28">
        <f t="shared" ca="1" si="8"/>
        <v>-0.50285902263989479</v>
      </c>
      <c r="X24" s="27">
        <f t="shared" ca="1" si="11"/>
        <v>22.058077519212475</v>
      </c>
      <c r="Y24" s="7"/>
      <c r="Z24" s="28">
        <f t="shared" si="12"/>
        <v>22.265999999999998</v>
      </c>
      <c r="AA24" s="27">
        <f t="shared" si="9"/>
        <v>0.3886150112490574</v>
      </c>
      <c r="AB24" s="7"/>
      <c r="AC24" s="28">
        <f t="shared" ca="1" si="0"/>
        <v>-0.20792248078752351</v>
      </c>
      <c r="AD24" s="27">
        <f t="shared" ca="1" si="10"/>
        <v>2.9153963853676856E-2</v>
      </c>
      <c r="AE24" s="7">
        <v>145</v>
      </c>
    </row>
    <row r="25" spans="1:31" s="26" customFormat="1" x14ac:dyDescent="0.25">
      <c r="A25" s="26">
        <v>5</v>
      </c>
      <c r="B25" s="26">
        <v>639</v>
      </c>
      <c r="C25" s="26">
        <v>14488</v>
      </c>
      <c r="D25" s="26">
        <v>11583</v>
      </c>
      <c r="E25" s="26">
        <v>12027</v>
      </c>
      <c r="F25" s="26">
        <v>14921</v>
      </c>
      <c r="G25" s="27"/>
      <c r="H25" s="7"/>
      <c r="I25" s="28">
        <f t="shared" si="1"/>
        <v>2461</v>
      </c>
      <c r="J25" s="27">
        <f t="shared" si="1"/>
        <v>-3338</v>
      </c>
      <c r="K25" s="7"/>
      <c r="L25" s="171">
        <f t="shared" si="2"/>
        <v>-0.58760904565648842</v>
      </c>
      <c r="M25" s="27">
        <f t="shared" ca="1" si="3"/>
        <v>1.5369656261028064E-6</v>
      </c>
      <c r="N25" s="44"/>
      <c r="O25" s="44"/>
      <c r="P25" s="7"/>
      <c r="Q25" s="28">
        <f t="shared" ca="1" si="4"/>
        <v>2454.3849127296216</v>
      </c>
      <c r="R25" s="27">
        <f t="shared" ca="1" si="5"/>
        <v>-3334.389814898695</v>
      </c>
      <c r="S25" s="7"/>
      <c r="T25" s="28">
        <f t="shared" ca="1" si="6"/>
        <v>-0.59742336567534837</v>
      </c>
      <c r="U25" s="27">
        <f t="shared" ca="1" si="7"/>
        <v>-0.81559459519163169</v>
      </c>
      <c r="V25" s="7"/>
      <c r="W25" s="28">
        <f t="shared" ca="1" si="8"/>
        <v>-0.58636930147880384</v>
      </c>
      <c r="X25" s="27">
        <f t="shared" ca="1" si="11"/>
        <v>27.748358171569635</v>
      </c>
      <c r="Y25" s="7"/>
      <c r="Z25" s="28">
        <f t="shared" si="12"/>
        <v>28.016999999999996</v>
      </c>
      <c r="AA25" s="27">
        <f t="shared" si="9"/>
        <v>0.48898889653125122</v>
      </c>
      <c r="AB25" s="7"/>
      <c r="AC25" s="28">
        <f t="shared" ca="1" si="0"/>
        <v>-0.26864182843036133</v>
      </c>
      <c r="AD25" s="27">
        <f t="shared" ca="1" si="10"/>
        <v>8.070336249410559E-2</v>
      </c>
      <c r="AE25" s="7">
        <v>144</v>
      </c>
    </row>
    <row r="26" spans="1:31" s="26" customFormat="1" x14ac:dyDescent="0.25">
      <c r="A26" s="26">
        <v>6</v>
      </c>
      <c r="B26" s="26">
        <v>614</v>
      </c>
      <c r="C26" s="26">
        <v>14647</v>
      </c>
      <c r="D26" s="26">
        <v>11706</v>
      </c>
      <c r="E26" s="26">
        <v>11872</v>
      </c>
      <c r="F26" s="26">
        <v>14793</v>
      </c>
      <c r="G26" s="27"/>
      <c r="H26" s="7"/>
      <c r="I26" s="28">
        <f t="shared" si="1"/>
        <v>2775</v>
      </c>
      <c r="J26" s="27">
        <f t="shared" si="1"/>
        <v>-3087</v>
      </c>
      <c r="K26" s="7"/>
      <c r="L26" s="171">
        <f t="shared" si="2"/>
        <v>-0.66326178864285346</v>
      </c>
      <c r="M26" s="27">
        <f t="shared" ca="1" si="3"/>
        <v>1.457853228904088E-7</v>
      </c>
      <c r="N26" s="44"/>
      <c r="O26" s="44"/>
      <c r="P26" s="7"/>
      <c r="Q26" s="28">
        <f t="shared" ca="1" si="4"/>
        <v>2768.3849127296216</v>
      </c>
      <c r="R26" s="27">
        <f t="shared" ca="1" si="5"/>
        <v>-3083.389814898695</v>
      </c>
      <c r="S26" s="7"/>
      <c r="T26" s="28">
        <f t="shared" ca="1" si="6"/>
        <v>-0.67385430193523266</v>
      </c>
      <c r="U26" s="27">
        <f t="shared" ca="1" si="7"/>
        <v>-0.75419978092054774</v>
      </c>
      <c r="V26" s="7"/>
      <c r="W26" s="28">
        <f t="shared" ca="1" si="8"/>
        <v>-0.66364360708516656</v>
      </c>
      <c r="X26" s="27">
        <f t="shared" ca="1" si="11"/>
        <v>33.379766593060367</v>
      </c>
      <c r="Y26" s="7"/>
      <c r="Z26" s="28">
        <f t="shared" si="12"/>
        <v>33.542999999999992</v>
      </c>
      <c r="AA26" s="27">
        <f t="shared" si="9"/>
        <v>0.58543579099645782</v>
      </c>
      <c r="AB26" s="7"/>
      <c r="AC26" s="28">
        <f t="shared" ca="1" si="0"/>
        <v>-0.16323340693962507</v>
      </c>
      <c r="AD26" s="27">
        <f t="shared" ca="1" si="10"/>
        <v>2.7995191369456052E-2</v>
      </c>
      <c r="AE26" s="7">
        <v>143</v>
      </c>
    </row>
    <row r="27" spans="1:31" s="26" customFormat="1" x14ac:dyDescent="0.25">
      <c r="A27" s="26">
        <v>7</v>
      </c>
      <c r="B27" s="26">
        <v>617</v>
      </c>
      <c r="C27" s="26">
        <v>14790</v>
      </c>
      <c r="D27" s="26">
        <v>11853</v>
      </c>
      <c r="E27" s="26">
        <v>11734</v>
      </c>
      <c r="F27" s="26">
        <v>14659</v>
      </c>
      <c r="G27" s="27"/>
      <c r="H27" s="7"/>
      <c r="I27" s="28">
        <f t="shared" si="1"/>
        <v>3056</v>
      </c>
      <c r="J27" s="27">
        <f t="shared" si="1"/>
        <v>-2806</v>
      </c>
      <c r="K27" s="7"/>
      <c r="L27" s="171">
        <f t="shared" si="2"/>
        <v>-0.73307114707026277</v>
      </c>
      <c r="M27" s="27">
        <f t="shared" ca="1" si="3"/>
        <v>7.495485034126482E-9</v>
      </c>
      <c r="N27" s="44"/>
      <c r="O27" s="44"/>
      <c r="P27" s="7"/>
      <c r="Q27" s="28">
        <f t="shared" ca="1" si="4"/>
        <v>3049.3849127296216</v>
      </c>
      <c r="R27" s="27">
        <f t="shared" ca="1" si="5"/>
        <v>-2802.389814898695</v>
      </c>
      <c r="S27" s="7"/>
      <c r="T27" s="28">
        <f t="shared" ca="1" si="6"/>
        <v>-0.74225268756907814</v>
      </c>
      <c r="U27" s="27">
        <f t="shared" ca="1" si="7"/>
        <v>-0.685466941039374</v>
      </c>
      <c r="V27" s="7"/>
      <c r="W27" s="28">
        <f t="shared" ca="1" si="8"/>
        <v>-0.73298457060097622</v>
      </c>
      <c r="X27" s="27">
        <f t="shared" ca="1" si="11"/>
        <v>38.952895402836475</v>
      </c>
      <c r="Y27" s="7"/>
      <c r="Z27" s="28">
        <f t="shared" si="12"/>
        <v>39.095999999999989</v>
      </c>
      <c r="AA27" s="27">
        <f t="shared" si="9"/>
        <v>0.68235392435970288</v>
      </c>
      <c r="AB27" s="7"/>
      <c r="AC27" s="28">
        <f t="shared" ca="1" si="0"/>
        <v>-0.14310459716351431</v>
      </c>
      <c r="AD27" s="27">
        <f t="shared" ca="1" si="10"/>
        <v>2.9814001609246077E-2</v>
      </c>
      <c r="AE27" s="7">
        <v>142</v>
      </c>
    </row>
    <row r="28" spans="1:31" s="26" customFormat="1" x14ac:dyDescent="0.25">
      <c r="A28" s="26">
        <v>8</v>
      </c>
      <c r="B28" s="26">
        <v>613</v>
      </c>
      <c r="C28" s="26">
        <v>14916</v>
      </c>
      <c r="D28" s="26">
        <v>12003</v>
      </c>
      <c r="E28" s="26">
        <v>11608</v>
      </c>
      <c r="F28" s="26">
        <v>14509</v>
      </c>
      <c r="G28" s="27"/>
      <c r="H28" s="7"/>
      <c r="I28" s="28">
        <f t="shared" si="1"/>
        <v>3308</v>
      </c>
      <c r="J28" s="27">
        <f t="shared" si="1"/>
        <v>-2506</v>
      </c>
      <c r="K28" s="7"/>
      <c r="L28" s="171">
        <f t="shared" si="2"/>
        <v>-0.79561348330639658</v>
      </c>
      <c r="M28" s="27">
        <f t="shared" ca="1" si="3"/>
        <v>8.0774268543159042E-8</v>
      </c>
      <c r="N28" s="44"/>
      <c r="O28" s="44"/>
      <c r="P28" s="7"/>
      <c r="Q28" s="28">
        <f t="shared" ca="1" si="4"/>
        <v>3301.3849127296216</v>
      </c>
      <c r="R28" s="27">
        <f t="shared" ca="1" si="5"/>
        <v>-2502.389814898695</v>
      </c>
      <c r="S28" s="7"/>
      <c r="T28" s="28">
        <f t="shared" ca="1" si="6"/>
        <v>-0.80359216507701081</v>
      </c>
      <c r="U28" s="27">
        <f t="shared" ca="1" si="7"/>
        <v>-0.61208668493847673</v>
      </c>
      <c r="V28" s="7"/>
      <c r="W28" s="28">
        <f t="shared" ca="1" si="8"/>
        <v>-0.79532927516340424</v>
      </c>
      <c r="X28" s="27">
        <f t="shared" ca="1" si="11"/>
        <v>44.452286091283327</v>
      </c>
      <c r="Y28" s="7"/>
      <c r="Z28" s="28">
        <f t="shared" si="12"/>
        <v>44.612999999999985</v>
      </c>
      <c r="AA28" s="27">
        <f t="shared" si="9"/>
        <v>0.77864373919222996</v>
      </c>
      <c r="AB28" s="7"/>
      <c r="AC28" s="28">
        <f t="shared" ca="1" si="0"/>
        <v>-0.16071390871665869</v>
      </c>
      <c r="AD28" s="27">
        <f t="shared" ca="1" si="10"/>
        <v>1.1634889352556854E-2</v>
      </c>
      <c r="AE28" s="7">
        <v>141</v>
      </c>
    </row>
    <row r="29" spans="1:31" s="26" customFormat="1" x14ac:dyDescent="0.25">
      <c r="A29" s="26">
        <v>9</v>
      </c>
      <c r="B29" s="26">
        <v>630</v>
      </c>
      <c r="C29" s="26">
        <v>15034</v>
      </c>
      <c r="D29" s="26">
        <v>12168</v>
      </c>
      <c r="E29" s="26">
        <v>11491</v>
      </c>
      <c r="F29" s="26">
        <v>14337</v>
      </c>
      <c r="G29" s="27"/>
      <c r="H29" s="7"/>
      <c r="I29" s="28">
        <f t="shared" si="1"/>
        <v>3543</v>
      </c>
      <c r="J29" s="27">
        <f t="shared" si="1"/>
        <v>-2169</v>
      </c>
      <c r="K29" s="7"/>
      <c r="L29" s="171">
        <f t="shared" si="2"/>
        <v>-0.85220228497611938</v>
      </c>
      <c r="M29" s="27">
        <f t="shared" ca="1" si="3"/>
        <v>2.1217024073678934E-6</v>
      </c>
      <c r="N29" s="44"/>
      <c r="O29" s="44"/>
      <c r="P29" s="7"/>
      <c r="Q29" s="28">
        <f t="shared" ca="1" si="4"/>
        <v>3536.3849127296216</v>
      </c>
      <c r="R29" s="27">
        <f t="shared" ca="1" si="5"/>
        <v>-2165.389814898695</v>
      </c>
      <c r="S29" s="7"/>
      <c r="T29" s="28">
        <f t="shared" ca="1" si="6"/>
        <v>-0.86079366195940832</v>
      </c>
      <c r="U29" s="27">
        <f t="shared" ca="1" si="7"/>
        <v>-0.52965619725180224</v>
      </c>
      <c r="V29" s="7"/>
      <c r="W29" s="28">
        <f t="shared" ca="1" si="8"/>
        <v>-0.85365889144574936</v>
      </c>
      <c r="X29" s="27">
        <f t="shared" ca="1" si="11"/>
        <v>50.216519783098306</v>
      </c>
      <c r="Y29" s="7"/>
      <c r="Z29" s="28">
        <f t="shared" si="12"/>
        <v>50.282999999999987</v>
      </c>
      <c r="AA29" s="27">
        <f t="shared" si="9"/>
        <v>0.8776039077803085</v>
      </c>
      <c r="AB29" s="7"/>
      <c r="AC29" s="28">
        <f t="shared" ca="1" si="0"/>
        <v>-6.6480216901680933E-2</v>
      </c>
      <c r="AD29" s="27">
        <f t="shared" ca="1" si="10"/>
        <v>-2.2431222926634575E-2</v>
      </c>
      <c r="AE29" s="7">
        <v>140</v>
      </c>
    </row>
    <row r="30" spans="1:31" s="26" customFormat="1" x14ac:dyDescent="0.25">
      <c r="A30" s="26">
        <v>10</v>
      </c>
      <c r="B30" s="26">
        <v>629</v>
      </c>
      <c r="C30" s="26">
        <v>15121</v>
      </c>
      <c r="D30" s="26">
        <v>12340</v>
      </c>
      <c r="E30" s="26">
        <v>11392</v>
      </c>
      <c r="F30" s="26">
        <v>14152</v>
      </c>
      <c r="G30" s="27"/>
      <c r="H30" s="7"/>
      <c r="I30" s="28">
        <f t="shared" si="1"/>
        <v>3729</v>
      </c>
      <c r="J30" s="27">
        <f t="shared" si="1"/>
        <v>-1812</v>
      </c>
      <c r="K30" s="7"/>
      <c r="L30" s="171">
        <f t="shared" si="2"/>
        <v>-0.90037976790418051</v>
      </c>
      <c r="M30" s="27">
        <f t="shared" ca="1" si="3"/>
        <v>6.3933853465681448E-8</v>
      </c>
      <c r="N30" s="44"/>
      <c r="O30" s="44"/>
      <c r="P30" s="7"/>
      <c r="Q30" s="28">
        <f t="shared" ca="1" si="4"/>
        <v>3722.3849127296216</v>
      </c>
      <c r="R30" s="27">
        <f t="shared" ca="1" si="5"/>
        <v>-1808.389814898695</v>
      </c>
      <c r="S30" s="7"/>
      <c r="T30" s="28">
        <f t="shared" ca="1" si="6"/>
        <v>-0.90606803821526327</v>
      </c>
      <c r="U30" s="27">
        <f t="shared" ca="1" si="7"/>
        <v>-0.44233369249173454</v>
      </c>
      <c r="V30" s="7"/>
      <c r="W30" s="28">
        <f t="shared" ca="1" si="8"/>
        <v>-0.90012691645873144</v>
      </c>
      <c r="X30" s="27">
        <f t="shared" ca="1" si="11"/>
        <v>55.864141861933035</v>
      </c>
      <c r="Y30" s="7"/>
      <c r="Z30" s="28">
        <f t="shared" si="12"/>
        <v>55.943999999999988</v>
      </c>
      <c r="AA30" s="27">
        <f t="shared" si="9"/>
        <v>0.97640699673570752</v>
      </c>
      <c r="AB30" s="7"/>
      <c r="AC30" s="28">
        <f t="shared" ca="1" si="0"/>
        <v>-7.9858138066953188E-2</v>
      </c>
      <c r="AD30" s="27">
        <f t="shared" ca="1" si="10"/>
        <v>3.6532465466777353E-2</v>
      </c>
      <c r="AE30" s="7">
        <v>139</v>
      </c>
    </row>
    <row r="31" spans="1:31" s="26" customFormat="1" x14ac:dyDescent="0.25">
      <c r="A31" s="26">
        <v>11</v>
      </c>
      <c r="B31" s="26">
        <v>637</v>
      </c>
      <c r="C31" s="26">
        <v>15209</v>
      </c>
      <c r="D31" s="26">
        <v>12540</v>
      </c>
      <c r="E31" s="26">
        <v>11319</v>
      </c>
      <c r="F31" s="26">
        <v>13978</v>
      </c>
      <c r="G31" s="27"/>
      <c r="H31" s="7"/>
      <c r="I31" s="28">
        <f t="shared" si="1"/>
        <v>3890</v>
      </c>
      <c r="J31" s="27">
        <f t="shared" si="1"/>
        <v>-1438</v>
      </c>
      <c r="K31" s="7"/>
      <c r="L31" s="171">
        <f t="shared" si="2"/>
        <v>-0.94021462619329477</v>
      </c>
      <c r="M31" s="27">
        <f t="shared" ca="1" si="3"/>
        <v>1.2328916396184357E-7</v>
      </c>
      <c r="N31" s="44"/>
      <c r="O31" s="44"/>
      <c r="P31" s="7"/>
      <c r="Q31" s="28">
        <f t="shared" ca="1" si="4"/>
        <v>3883.3849127296216</v>
      </c>
      <c r="R31" s="27">
        <f t="shared" ca="1" si="5"/>
        <v>-1434.389814898695</v>
      </c>
      <c r="S31" s="7"/>
      <c r="T31" s="28">
        <f t="shared" ca="1" si="6"/>
        <v>-0.94525714884533141</v>
      </c>
      <c r="U31" s="27">
        <f t="shared" ca="1" si="7"/>
        <v>-0.35085297321928266</v>
      </c>
      <c r="V31" s="7"/>
      <c r="W31" s="28">
        <f t="shared" ca="1" si="8"/>
        <v>-0.94056575176052371</v>
      </c>
      <c r="X31" s="27">
        <f t="shared" ca="1" si="11"/>
        <v>61.577535275539901</v>
      </c>
      <c r="Y31" s="7"/>
      <c r="Z31" s="28">
        <f t="shared" si="12"/>
        <v>61.676999999999985</v>
      </c>
      <c r="AA31" s="27">
        <f t="shared" si="9"/>
        <v>1.0764667227525424</v>
      </c>
      <c r="AB31" s="7"/>
      <c r="AC31" s="28">
        <f t="shared" ca="1" si="0"/>
        <v>-9.9464724460084142E-2</v>
      </c>
      <c r="AD31" s="27">
        <f t="shared" ca="1" si="10"/>
        <v>6.7616570701609646E-2</v>
      </c>
      <c r="AE31" s="7">
        <v>138</v>
      </c>
    </row>
    <row r="32" spans="1:31" s="26" customFormat="1" x14ac:dyDescent="0.25">
      <c r="A32" s="26">
        <v>12</v>
      </c>
      <c r="B32" s="26">
        <v>628</v>
      </c>
      <c r="C32" s="26">
        <v>15267</v>
      </c>
      <c r="D32" s="26">
        <v>12727</v>
      </c>
      <c r="E32" s="26">
        <v>11257</v>
      </c>
      <c r="F32" s="26">
        <v>13782</v>
      </c>
      <c r="G32" s="27"/>
      <c r="H32" s="7"/>
      <c r="I32" s="28">
        <f t="shared" si="1"/>
        <v>4010</v>
      </c>
      <c r="J32" s="27">
        <f t="shared" si="1"/>
        <v>-1055</v>
      </c>
      <c r="K32" s="7"/>
      <c r="L32" s="171">
        <f t="shared" si="2"/>
        <v>-0.97027796528057964</v>
      </c>
      <c r="M32" s="27">
        <f t="shared" ca="1" si="3"/>
        <v>6.0193774598886123E-7</v>
      </c>
      <c r="N32" s="44"/>
      <c r="O32" s="44"/>
      <c r="P32" s="7"/>
      <c r="Q32" s="28">
        <f t="shared" ca="1" si="4"/>
        <v>4003.3849127296216</v>
      </c>
      <c r="R32" s="27">
        <f t="shared" ca="1" si="5"/>
        <v>-1051.389814898695</v>
      </c>
      <c r="S32" s="7"/>
      <c r="T32" s="28">
        <f t="shared" ca="1" si="6"/>
        <v>-0.97446642384910875</v>
      </c>
      <c r="U32" s="27">
        <f t="shared" ca="1" si="7"/>
        <v>-0.25717084626380388</v>
      </c>
      <c r="V32" s="7"/>
      <c r="W32" s="28">
        <f t="shared" ca="1" si="8"/>
        <v>-0.97105381175120953</v>
      </c>
      <c r="X32" s="27">
        <f t="shared" ca="1" si="11"/>
        <v>67.200731317745579</v>
      </c>
      <c r="Y32" s="7"/>
      <c r="Z32" s="28">
        <f t="shared" si="12"/>
        <v>67.328999999999979</v>
      </c>
      <c r="AA32" s="27">
        <f t="shared" si="9"/>
        <v>1.1751127320752617</v>
      </c>
      <c r="AB32" s="7"/>
      <c r="AC32" s="28">
        <f t="shared" ca="1" si="0"/>
        <v>-0.1282686822544008</v>
      </c>
      <c r="AD32" s="27">
        <f t="shared" ca="1" si="10"/>
        <v>5.2473299165484377E-2</v>
      </c>
      <c r="AE32" s="7">
        <v>137</v>
      </c>
    </row>
    <row r="33" spans="1:31" s="26" customFormat="1" x14ac:dyDescent="0.25">
      <c r="A33" s="26">
        <v>13</v>
      </c>
      <c r="B33" s="26">
        <v>622</v>
      </c>
      <c r="C33" s="26">
        <v>15303</v>
      </c>
      <c r="D33" s="26">
        <v>12926</v>
      </c>
      <c r="E33" s="26">
        <v>11220</v>
      </c>
      <c r="F33" s="26">
        <v>13585</v>
      </c>
      <c r="G33" s="27"/>
      <c r="H33" s="7"/>
      <c r="I33" s="28">
        <f t="shared" si="1"/>
        <v>4083</v>
      </c>
      <c r="J33" s="27">
        <f t="shared" si="1"/>
        <v>-659</v>
      </c>
      <c r="K33" s="7"/>
      <c r="L33" s="171">
        <f t="shared" si="2"/>
        <v>-0.99075225028819025</v>
      </c>
      <c r="M33" s="27">
        <f t="shared" ca="1" si="3"/>
        <v>3.7018211380836546E-7</v>
      </c>
      <c r="N33" s="44"/>
      <c r="O33" s="44"/>
      <c r="P33" s="7"/>
      <c r="Q33" s="28">
        <f t="shared" ca="1" si="4"/>
        <v>4076.3849127296216</v>
      </c>
      <c r="R33" s="27">
        <f t="shared" ca="1" si="5"/>
        <v>-655.38981489869514</v>
      </c>
      <c r="S33" s="7"/>
      <c r="T33" s="28">
        <f t="shared" ca="1" si="6"/>
        <v>-0.99223539947640671</v>
      </c>
      <c r="U33" s="27">
        <f t="shared" ca="1" si="7"/>
        <v>-0.16030890821061958</v>
      </c>
      <c r="V33" s="7"/>
      <c r="W33" s="28">
        <f t="shared" ca="1" si="8"/>
        <v>-0.9901438243569477</v>
      </c>
      <c r="X33" s="27">
        <f t="shared" ca="1" si="11"/>
        <v>72.837573632300405</v>
      </c>
      <c r="Y33" s="7"/>
      <c r="Z33" s="28">
        <f t="shared" si="12"/>
        <v>72.926999999999978</v>
      </c>
      <c r="AA33" s="27">
        <f t="shared" si="9"/>
        <v>1.2728162636019045</v>
      </c>
      <c r="AB33" s="7"/>
      <c r="AC33" s="28">
        <f t="shared" ca="1" si="0"/>
        <v>-8.9426367699573461E-2</v>
      </c>
      <c r="AD33" s="27">
        <f t="shared" ca="1" si="10"/>
        <v>-4.4694739005862516E-2</v>
      </c>
      <c r="AE33" s="7">
        <v>136</v>
      </c>
    </row>
    <row r="34" spans="1:31" s="26" customFormat="1" x14ac:dyDescent="0.25">
      <c r="A34" s="26">
        <v>14</v>
      </c>
      <c r="B34" s="26">
        <v>629</v>
      </c>
      <c r="C34" s="26">
        <v>15313</v>
      </c>
      <c r="D34" s="26">
        <v>13114</v>
      </c>
      <c r="E34" s="26">
        <v>11188</v>
      </c>
      <c r="F34" s="26">
        <v>13373</v>
      </c>
      <c r="G34" s="27"/>
      <c r="H34" s="7"/>
      <c r="I34" s="28">
        <f t="shared" si="1"/>
        <v>4125</v>
      </c>
      <c r="J34" s="27">
        <f t="shared" si="1"/>
        <v>-259</v>
      </c>
      <c r="K34" s="7"/>
      <c r="L34" s="171">
        <f t="shared" si="2"/>
        <v>-1.0018428872809648</v>
      </c>
      <c r="M34" s="27">
        <f t="shared" ca="1" si="3"/>
        <v>2.020734005260367E-8</v>
      </c>
      <c r="N34" s="44"/>
      <c r="O34" s="44"/>
      <c r="P34" s="7"/>
      <c r="Q34" s="28">
        <f t="shared" ca="1" si="4"/>
        <v>4118.3849127296216</v>
      </c>
      <c r="R34" s="27">
        <f t="shared" ca="1" si="5"/>
        <v>-255.38981489869511</v>
      </c>
      <c r="S34" s="7"/>
      <c r="T34" s="28">
        <f t="shared" ca="1" si="6"/>
        <v>-1.0024586457277289</v>
      </c>
      <c r="U34" s="27">
        <f t="shared" ca="1" si="7"/>
        <v>-6.2468566742756609E-2</v>
      </c>
      <c r="V34" s="7"/>
      <c r="W34" s="28">
        <f t="shared" ca="1" si="8"/>
        <v>-1.0017007347570597</v>
      </c>
      <c r="X34" s="27">
        <f t="shared" ca="1" si="11"/>
        <v>78.465737281845406</v>
      </c>
      <c r="Y34" s="7"/>
      <c r="Z34" s="28">
        <f t="shared" si="12"/>
        <v>78.58799999999998</v>
      </c>
      <c r="AA34" s="27">
        <f t="shared" si="9"/>
        <v>1.3716193525573033</v>
      </c>
      <c r="AB34" s="7"/>
      <c r="AC34" s="28">
        <f t="shared" ca="1" si="0"/>
        <v>-0.12226271815457324</v>
      </c>
      <c r="AD34" s="27">
        <f t="shared" ca="1" si="10"/>
        <v>-0.10116261226437473</v>
      </c>
      <c r="AE34" s="7">
        <v>135</v>
      </c>
    </row>
    <row r="35" spans="1:31" s="26" customFormat="1" x14ac:dyDescent="0.25">
      <c r="A35" s="26">
        <v>15</v>
      </c>
      <c r="B35" s="26">
        <v>610</v>
      </c>
      <c r="C35" s="26">
        <v>15326</v>
      </c>
      <c r="D35" s="26">
        <v>13317</v>
      </c>
      <c r="E35" s="26">
        <v>11196</v>
      </c>
      <c r="F35" s="26">
        <v>13185</v>
      </c>
      <c r="G35" s="27"/>
      <c r="H35" s="7"/>
      <c r="I35" s="28">
        <f t="shared" si="1"/>
        <v>4130</v>
      </c>
      <c r="J35" s="27">
        <f t="shared" si="1"/>
        <v>132</v>
      </c>
      <c r="K35" s="7"/>
      <c r="L35" s="171">
        <f t="shared" si="2"/>
        <v>-1.0032619131834424</v>
      </c>
      <c r="M35" s="27">
        <f t="shared" ca="1" si="3"/>
        <v>9.1913881082562947E-7</v>
      </c>
      <c r="N35" s="44"/>
      <c r="O35" s="44"/>
      <c r="P35" s="7"/>
      <c r="Q35" s="28">
        <f t="shared" ca="1" si="4"/>
        <v>4123.3849127296216</v>
      </c>
      <c r="R35" s="27">
        <f t="shared" ca="1" si="5"/>
        <v>135.61018510130489</v>
      </c>
      <c r="S35" s="7"/>
      <c r="T35" s="28">
        <f t="shared" ca="1" si="6"/>
        <v>-1.0036756988528863</v>
      </c>
      <c r="U35" s="27">
        <f t="shared" ca="1" si="7"/>
        <v>3.3170367042079429E-2</v>
      </c>
      <c r="V35" s="7"/>
      <c r="W35" s="28">
        <f t="shared" ca="1" si="8"/>
        <v>-1.0042206304571084</v>
      </c>
      <c r="X35" s="27">
        <f t="shared" ca="1" si="11"/>
        <v>83.92607085963607</v>
      </c>
      <c r="Y35" s="7"/>
      <c r="Z35" s="28">
        <f t="shared" si="12"/>
        <v>84.077999999999975</v>
      </c>
      <c r="AA35" s="27">
        <f t="shared" si="9"/>
        <v>1.467437928491792</v>
      </c>
      <c r="AB35" s="7"/>
      <c r="AC35" s="28">
        <f t="shared" ca="1" si="0"/>
        <v>-0.15192914036390448</v>
      </c>
      <c r="AD35" s="27">
        <f t="shared" ca="1" si="10"/>
        <v>6.841589515155988E-2</v>
      </c>
      <c r="AE35" s="7">
        <v>134</v>
      </c>
    </row>
    <row r="36" spans="1:31" s="26" customFormat="1" x14ac:dyDescent="0.25">
      <c r="A36" s="26">
        <v>16</v>
      </c>
      <c r="B36" s="26">
        <v>609</v>
      </c>
      <c r="C36" s="26">
        <v>15301</v>
      </c>
      <c r="D36" s="26">
        <v>13507</v>
      </c>
      <c r="E36" s="26">
        <v>11211</v>
      </c>
      <c r="F36" s="26">
        <v>12985</v>
      </c>
      <c r="G36" s="27"/>
      <c r="H36" s="7"/>
      <c r="I36" s="28">
        <f t="shared" si="1"/>
        <v>4090</v>
      </c>
      <c r="J36" s="27">
        <f t="shared" si="1"/>
        <v>522</v>
      </c>
      <c r="K36" s="7"/>
      <c r="L36" s="171">
        <f t="shared" si="2"/>
        <v>-0.99549396592783512</v>
      </c>
      <c r="M36" s="27">
        <f t="shared" ca="1" si="3"/>
        <v>8.3367439787027518E-8</v>
      </c>
      <c r="N36" s="44"/>
      <c r="O36" s="44"/>
      <c r="P36" s="7"/>
      <c r="Q36" s="28">
        <f t="shared" ca="1" si="4"/>
        <v>4083.3849127296216</v>
      </c>
      <c r="R36" s="27">
        <f t="shared" ca="1" si="5"/>
        <v>525.61018510130486</v>
      </c>
      <c r="S36" s="7"/>
      <c r="T36" s="28">
        <f t="shared" ca="1" si="6"/>
        <v>-0.99393927385162706</v>
      </c>
      <c r="U36" s="27">
        <f t="shared" ca="1" si="7"/>
        <v>0.12856469997324582</v>
      </c>
      <c r="V36" s="7"/>
      <c r="W36" s="28">
        <f t="shared" ca="1" si="8"/>
        <v>-0.99578270013049741</v>
      </c>
      <c r="X36" s="27">
        <f t="shared" ca="1" si="11"/>
        <v>89.390939468333841</v>
      </c>
      <c r="Y36" s="7"/>
      <c r="Z36" s="28">
        <f t="shared" si="12"/>
        <v>89.558999999999969</v>
      </c>
      <c r="AA36" s="27">
        <f t="shared" si="9"/>
        <v>1.5630994247936012</v>
      </c>
      <c r="AB36" s="7"/>
      <c r="AC36" s="28">
        <f t="shared" ca="1" si="0"/>
        <v>-0.16806053166612855</v>
      </c>
      <c r="AD36" s="27">
        <f t="shared" ca="1" si="10"/>
        <v>3.3699497420613511E-2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15265</v>
      </c>
      <c r="D37" s="26">
        <v>13715</v>
      </c>
      <c r="E37" s="26">
        <v>11250</v>
      </c>
      <c r="F37" s="26">
        <v>12791</v>
      </c>
      <c r="G37" s="27"/>
      <c r="H37" s="7"/>
      <c r="I37" s="28">
        <f t="shared" si="1"/>
        <v>4015</v>
      </c>
      <c r="J37" s="27">
        <f t="shared" si="1"/>
        <v>924</v>
      </c>
      <c r="K37" s="7"/>
      <c r="L37" s="171">
        <f t="shared" si="2"/>
        <v>-0.97784169321691838</v>
      </c>
      <c r="M37" s="27">
        <f t="shared" ca="1" si="3"/>
        <v>1.0463159727905655E-6</v>
      </c>
      <c r="N37" s="44"/>
      <c r="O37" s="44"/>
      <c r="P37" s="7"/>
      <c r="Q37" s="28">
        <f t="shared" ca="1" si="4"/>
        <v>4008.3849127296216</v>
      </c>
      <c r="R37" s="27">
        <f t="shared" ca="1" si="5"/>
        <v>927.61018510130486</v>
      </c>
      <c r="S37" s="7"/>
      <c r="T37" s="28">
        <f t="shared" ca="1" si="6"/>
        <v>-0.97568347697426616</v>
      </c>
      <c r="U37" s="27">
        <f t="shared" ca="1" si="7"/>
        <v>0.22689424314844808</v>
      </c>
      <c r="V37" s="7"/>
      <c r="W37" s="28">
        <f t="shared" ca="1" si="8"/>
        <v>-0.97886458909274865</v>
      </c>
      <c r="X37" s="27">
        <f t="shared" ca="1" si="11"/>
        <v>95.084536190270001</v>
      </c>
      <c r="Y37" s="7"/>
      <c r="Z37" s="28">
        <f t="shared" si="12"/>
        <v>95.237999999999971</v>
      </c>
      <c r="AA37" s="27">
        <f t="shared" si="9"/>
        <v>1.662216673014359</v>
      </c>
      <c r="AB37" s="7"/>
      <c r="AC37" s="28">
        <f t="shared" ca="1" si="0"/>
        <v>-0.15346380972997054</v>
      </c>
      <c r="AD37" s="27">
        <f t="shared" ca="1" si="10"/>
        <v>2.6555678587442344E-2</v>
      </c>
      <c r="AE37" s="7">
        <v>132</v>
      </c>
    </row>
    <row r="38" spans="1:31" s="26" customFormat="1" x14ac:dyDescent="0.25">
      <c r="A38" s="26">
        <v>18</v>
      </c>
      <c r="B38" s="26">
        <v>624</v>
      </c>
      <c r="C38" s="26">
        <v>15213</v>
      </c>
      <c r="D38" s="26">
        <v>13906</v>
      </c>
      <c r="E38" s="26">
        <v>11312</v>
      </c>
      <c r="F38" s="26">
        <v>12596</v>
      </c>
      <c r="G38" s="27"/>
      <c r="H38" s="7"/>
      <c r="I38" s="28">
        <f t="shared" si="1"/>
        <v>3901</v>
      </c>
      <c r="J38" s="27">
        <f t="shared" si="1"/>
        <v>1310</v>
      </c>
      <c r="K38" s="7"/>
      <c r="L38" s="171">
        <f t="shared" si="2"/>
        <v>-0.95094161272581423</v>
      </c>
      <c r="M38" s="27">
        <f t="shared" ca="1" si="3"/>
        <v>2.1247776096442469E-6</v>
      </c>
      <c r="N38" s="44"/>
      <c r="O38" s="44"/>
      <c r="P38" s="7"/>
      <c r="Q38" s="28">
        <f t="shared" ca="1" si="4"/>
        <v>3894.3849127296216</v>
      </c>
      <c r="R38" s="27">
        <f t="shared" ca="1" si="5"/>
        <v>1313.610185101305</v>
      </c>
      <c r="S38" s="7"/>
      <c r="T38" s="28">
        <f t="shared" ca="1" si="6"/>
        <v>-0.94793466572067764</v>
      </c>
      <c r="U38" s="27">
        <f t="shared" ca="1" si="7"/>
        <v>0.32131017266493589</v>
      </c>
      <c r="V38" s="7"/>
      <c r="W38" s="28">
        <f t="shared" ca="1" si="8"/>
        <v>-0.95239927441826699</v>
      </c>
      <c r="X38" s="27">
        <f t="shared" ca="1" si="11"/>
        <v>100.67703442787337</v>
      </c>
      <c r="Y38" s="7"/>
      <c r="Z38" s="28">
        <f t="shared" si="12"/>
        <v>100.85399999999997</v>
      </c>
      <c r="AA38" s="27">
        <f t="shared" si="9"/>
        <v>1.7602343638063607</v>
      </c>
      <c r="AB38" s="7"/>
      <c r="AC38" s="28">
        <f t="shared" ca="1" si="0"/>
        <v>-0.1769655721266048</v>
      </c>
      <c r="AD38" s="27">
        <f t="shared" ca="1" si="10"/>
        <v>1.6594434986714646E-2</v>
      </c>
      <c r="AE38" s="7">
        <v>131</v>
      </c>
    </row>
    <row r="39" spans="1:31" s="26" customFormat="1" x14ac:dyDescent="0.25">
      <c r="A39" s="26">
        <v>19</v>
      </c>
      <c r="B39" s="26">
        <v>640</v>
      </c>
      <c r="C39" s="26">
        <v>15138</v>
      </c>
      <c r="D39" s="26">
        <v>14104</v>
      </c>
      <c r="E39" s="26">
        <v>11397</v>
      </c>
      <c r="F39" s="26">
        <v>12414</v>
      </c>
      <c r="G39" s="27"/>
      <c r="H39" s="7"/>
      <c r="I39" s="28">
        <f t="shared" si="1"/>
        <v>3741</v>
      </c>
      <c r="J39" s="27">
        <f t="shared" si="1"/>
        <v>1690</v>
      </c>
      <c r="K39" s="7"/>
      <c r="L39" s="171">
        <f t="shared" si="2"/>
        <v>-0.91386854735522283</v>
      </c>
      <c r="M39" s="27">
        <f t="shared" ca="1" si="3"/>
        <v>7.182464349616409E-7</v>
      </c>
      <c r="N39" s="44"/>
      <c r="O39" s="44"/>
      <c r="P39" s="7"/>
      <c r="Q39" s="28">
        <f t="shared" ca="1" si="4"/>
        <v>3734.3849127296216</v>
      </c>
      <c r="R39" s="27">
        <f t="shared" ca="1" si="5"/>
        <v>1693.610185101305</v>
      </c>
      <c r="S39" s="7"/>
      <c r="T39" s="28">
        <f t="shared" ca="1" si="6"/>
        <v>-0.90898896571564103</v>
      </c>
      <c r="U39" s="27">
        <f t="shared" ca="1" si="7"/>
        <v>0.41425849705940571</v>
      </c>
      <c r="V39" s="7"/>
      <c r="W39" s="28">
        <f t="shared" ca="1" si="8"/>
        <v>-0.91471604156461994</v>
      </c>
      <c r="X39" s="27">
        <f t="shared" ca="1" si="11"/>
        <v>106.39914420677383</v>
      </c>
      <c r="Y39" s="7"/>
      <c r="Z39" s="28">
        <f t="shared" si="12"/>
        <v>106.61399999999998</v>
      </c>
      <c r="AA39" s="27">
        <f t="shared" si="9"/>
        <v>1.860765328721234</v>
      </c>
      <c r="AB39" s="7"/>
      <c r="AC39" s="28">
        <f t="shared" ca="1" si="0"/>
        <v>-0.21485579322614967</v>
      </c>
      <c r="AD39" s="27">
        <f t="shared" ca="1" si="10"/>
        <v>6.8828202683803852E-2</v>
      </c>
      <c r="AE39" s="7">
        <v>130</v>
      </c>
    </row>
    <row r="40" spans="1:31" s="26" customFormat="1" x14ac:dyDescent="0.25">
      <c r="A40" s="26">
        <v>20</v>
      </c>
      <c r="B40" s="26">
        <v>628</v>
      </c>
      <c r="C40" s="26">
        <v>15041</v>
      </c>
      <c r="D40" s="26">
        <v>14292</v>
      </c>
      <c r="E40" s="26">
        <v>11492</v>
      </c>
      <c r="F40" s="26">
        <v>12231</v>
      </c>
      <c r="G40" s="27"/>
      <c r="H40" s="7"/>
      <c r="I40" s="28">
        <f t="shared" si="1"/>
        <v>3549</v>
      </c>
      <c r="J40" s="27">
        <f t="shared" si="1"/>
        <v>2061</v>
      </c>
      <c r="K40" s="7"/>
      <c r="L40" s="171">
        <f t="shared" si="2"/>
        <v>-0.86851463170051313</v>
      </c>
      <c r="M40" s="27">
        <f t="shared" ca="1" si="3"/>
        <v>4.8766246591343039E-7</v>
      </c>
      <c r="N40" s="44"/>
      <c r="O40" s="44"/>
      <c r="P40" s="7"/>
      <c r="Q40" s="28">
        <f t="shared" ca="1" si="4"/>
        <v>3542.3849127296216</v>
      </c>
      <c r="R40" s="27">
        <f t="shared" ca="1" si="5"/>
        <v>2064.610185101305</v>
      </c>
      <c r="S40" s="7"/>
      <c r="T40" s="28">
        <f t="shared" ca="1" si="6"/>
        <v>-0.86225412570959714</v>
      </c>
      <c r="U40" s="27">
        <f t="shared" ca="1" si="7"/>
        <v>0.50500541377084862</v>
      </c>
      <c r="V40" s="7"/>
      <c r="W40" s="28">
        <f t="shared" ca="1" si="8"/>
        <v>-0.869212960037267</v>
      </c>
      <c r="X40" s="27">
        <f t="shared" ca="1" si="11"/>
        <v>112.19045156636281</v>
      </c>
      <c r="Y40" s="7"/>
      <c r="Z40" s="28">
        <f t="shared" si="12"/>
        <v>112.26599999999998</v>
      </c>
      <c r="AA40" s="27">
        <f t="shared" si="9"/>
        <v>1.9594113380439535</v>
      </c>
      <c r="AB40" s="7"/>
      <c r="AC40" s="28">
        <f t="shared" ca="1" si="0"/>
        <v>-7.5548433637166568E-2</v>
      </c>
      <c r="AD40" s="27">
        <f t="shared" ca="1" si="10"/>
        <v>-4.5064726271036193E-2</v>
      </c>
      <c r="AE40" s="7">
        <v>129</v>
      </c>
    </row>
    <row r="41" spans="1:31" s="26" customFormat="1" x14ac:dyDescent="0.25">
      <c r="A41" s="26">
        <v>21</v>
      </c>
      <c r="B41" s="26">
        <v>629</v>
      </c>
      <c r="C41" s="26">
        <v>14926</v>
      </c>
      <c r="D41" s="26">
        <v>14452</v>
      </c>
      <c r="E41" s="26">
        <v>11599</v>
      </c>
      <c r="F41" s="26">
        <v>12054</v>
      </c>
      <c r="G41" s="27"/>
      <c r="H41" s="7"/>
      <c r="I41" s="28">
        <f t="shared" si="1"/>
        <v>3327</v>
      </c>
      <c r="J41" s="27">
        <f t="shared" si="1"/>
        <v>2398</v>
      </c>
      <c r="K41" s="7"/>
      <c r="L41" s="171">
        <f t="shared" si="2"/>
        <v>-0.8146211284449324</v>
      </c>
      <c r="M41" s="27">
        <f t="shared" ca="1" si="3"/>
        <v>2.7971661553217152E-6</v>
      </c>
      <c r="N41" s="44"/>
      <c r="O41" s="44"/>
      <c r="P41" s="7"/>
      <c r="Q41" s="28">
        <f t="shared" ca="1" si="4"/>
        <v>3320.3849127296216</v>
      </c>
      <c r="R41" s="27">
        <f t="shared" ca="1" si="5"/>
        <v>2401.610185101305</v>
      </c>
      <c r="S41" s="7"/>
      <c r="T41" s="28">
        <f t="shared" ca="1" si="6"/>
        <v>-0.80821696695260892</v>
      </c>
      <c r="U41" s="27">
        <f t="shared" ca="1" si="7"/>
        <v>0.58743590145752311</v>
      </c>
      <c r="V41" s="7"/>
      <c r="W41" s="28">
        <f t="shared" ca="1" si="8"/>
        <v>-0.8162936015105815</v>
      </c>
      <c r="X41" s="27">
        <f t="shared" ca="1" si="11"/>
        <v>117.77444973677365</v>
      </c>
      <c r="Y41" s="7"/>
      <c r="Z41" s="28">
        <f t="shared" si="12"/>
        <v>117.92699999999998</v>
      </c>
      <c r="AA41" s="27">
        <f t="shared" si="9"/>
        <v>2.0582144269993523</v>
      </c>
      <c r="AB41" s="7"/>
      <c r="AC41" s="28">
        <f t="shared" ca="1" si="0"/>
        <v>-0.15255026322633114</v>
      </c>
      <c r="AD41" s="27">
        <f t="shared" ca="1" si="10"/>
        <v>2.9803932015781243E-2</v>
      </c>
      <c r="AE41" s="7">
        <v>128</v>
      </c>
    </row>
    <row r="42" spans="1:31" s="26" customFormat="1" x14ac:dyDescent="0.25">
      <c r="A42" s="26">
        <v>22</v>
      </c>
      <c r="B42" s="26">
        <v>620</v>
      </c>
      <c r="C42" s="26">
        <v>14796</v>
      </c>
      <c r="D42" s="26">
        <v>14614</v>
      </c>
      <c r="E42" s="26">
        <v>11726</v>
      </c>
      <c r="F42" s="26">
        <v>11901</v>
      </c>
      <c r="G42" s="27"/>
      <c r="H42" s="7"/>
      <c r="I42" s="28">
        <f t="shared" si="1"/>
        <v>3070</v>
      </c>
      <c r="J42" s="27">
        <f t="shared" si="1"/>
        <v>2713</v>
      </c>
      <c r="K42" s="7"/>
      <c r="L42" s="171">
        <f t="shared" si="2"/>
        <v>-0.75371737383060189</v>
      </c>
      <c r="M42" s="27">
        <f t="shared" ca="1" si="3"/>
        <v>1.1308357257913517E-6</v>
      </c>
      <c r="N42" s="44"/>
      <c r="O42" s="44"/>
      <c r="P42" s="7"/>
      <c r="Q42" s="28">
        <f t="shared" ca="1" si="4"/>
        <v>3063.3849127296216</v>
      </c>
      <c r="R42" s="27">
        <f t="shared" ca="1" si="5"/>
        <v>2716.610185101305</v>
      </c>
      <c r="S42" s="7"/>
      <c r="T42" s="28">
        <f t="shared" ca="1" si="6"/>
        <v>-0.74566043631951884</v>
      </c>
      <c r="U42" s="27">
        <f t="shared" ca="1" si="7"/>
        <v>0.66448517036346522</v>
      </c>
      <c r="V42" s="7"/>
      <c r="W42" s="28">
        <f t="shared" ca="1" si="8"/>
        <v>-0.75478078143156746</v>
      </c>
      <c r="X42" s="27">
        <f t="shared" ca="1" si="11"/>
        <v>123.39389602474779</v>
      </c>
      <c r="Y42" s="7"/>
      <c r="Z42" s="28">
        <f t="shared" si="12"/>
        <v>123.50699999999998</v>
      </c>
      <c r="AA42" s="27">
        <f t="shared" si="9"/>
        <v>2.1556037992606361</v>
      </c>
      <c r="AB42" s="7"/>
      <c r="AC42" s="28">
        <f t="shared" ca="1" si="0"/>
        <v>-0.11310397525218718</v>
      </c>
      <c r="AD42" s="27">
        <f t="shared" ca="1" si="10"/>
        <v>6.9006557372148336E-2</v>
      </c>
      <c r="AE42" s="7">
        <v>127</v>
      </c>
    </row>
    <row r="43" spans="1:31" s="26" customFormat="1" x14ac:dyDescent="0.25">
      <c r="A43" s="26">
        <v>23</v>
      </c>
      <c r="B43" s="26">
        <v>608</v>
      </c>
      <c r="C43" s="26">
        <v>14661</v>
      </c>
      <c r="D43" s="26">
        <v>14760</v>
      </c>
      <c r="E43" s="26">
        <v>11871</v>
      </c>
      <c r="F43" s="26">
        <v>11763</v>
      </c>
      <c r="G43" s="27"/>
      <c r="H43" s="7"/>
      <c r="I43" s="28">
        <f t="shared" si="1"/>
        <v>2790</v>
      </c>
      <c r="J43" s="27">
        <f t="shared" si="1"/>
        <v>2997</v>
      </c>
      <c r="K43" s="7"/>
      <c r="L43" s="171">
        <f t="shared" si="2"/>
        <v>-0.68704923968012444</v>
      </c>
      <c r="M43" s="27">
        <f t="shared" ca="1" si="3"/>
        <v>2.667438208793038E-7</v>
      </c>
      <c r="N43" s="44"/>
      <c r="O43" s="44"/>
      <c r="P43" s="7"/>
      <c r="Q43" s="28">
        <f t="shared" ca="1" si="4"/>
        <v>2783.3849127296216</v>
      </c>
      <c r="R43" s="27">
        <f t="shared" ca="1" si="5"/>
        <v>3000.610185101305</v>
      </c>
      <c r="S43" s="7"/>
      <c r="T43" s="28">
        <f t="shared" ca="1" si="6"/>
        <v>-0.67750546131070488</v>
      </c>
      <c r="U43" s="27">
        <f t="shared" ca="1" si="7"/>
        <v>0.73395181280564792</v>
      </c>
      <c r="V43" s="7"/>
      <c r="W43" s="28">
        <f t="shared" ca="1" si="8"/>
        <v>-0.68756571215846118</v>
      </c>
      <c r="X43" s="27">
        <f t="shared" ca="1" si="11"/>
        <v>128.90320240622009</v>
      </c>
      <c r="Y43" s="7"/>
      <c r="Z43" s="28">
        <f t="shared" si="12"/>
        <v>128.97899999999998</v>
      </c>
      <c r="AA43" s="27">
        <f t="shared" si="9"/>
        <v>2.251108215929766</v>
      </c>
      <c r="AB43" s="7"/>
      <c r="AC43" s="28">
        <f t="shared" ca="1" si="0"/>
        <v>-7.5797593779896033E-2</v>
      </c>
      <c r="AD43" s="27">
        <f t="shared" ca="1" si="10"/>
        <v>7.3256749351827466E-2</v>
      </c>
      <c r="AE43" s="7">
        <v>126</v>
      </c>
    </row>
    <row r="44" spans="1:31" s="26" customFormat="1" x14ac:dyDescent="0.25">
      <c r="A44" s="26">
        <v>24</v>
      </c>
      <c r="B44" s="26">
        <v>611</v>
      </c>
      <c r="C44" s="26">
        <v>14503</v>
      </c>
      <c r="D44" s="26">
        <v>14880</v>
      </c>
      <c r="E44" s="26">
        <v>12017</v>
      </c>
      <c r="F44" s="26">
        <v>11627</v>
      </c>
      <c r="G44" s="27"/>
      <c r="H44" s="7"/>
      <c r="I44" s="28">
        <f t="shared" si="1"/>
        <v>2486</v>
      </c>
      <c r="J44" s="27">
        <f t="shared" si="1"/>
        <v>3253</v>
      </c>
      <c r="K44" s="7"/>
      <c r="L44" s="171">
        <f t="shared" si="2"/>
        <v>-0.61374306775306997</v>
      </c>
      <c r="M44" s="27">
        <f t="shared" ca="1" si="3"/>
        <v>4.5143362061634762E-7</v>
      </c>
      <c r="N44" s="44"/>
      <c r="O44" s="44"/>
      <c r="P44" s="7"/>
      <c r="Q44" s="28">
        <f t="shared" ca="1" si="4"/>
        <v>2479.3849127296216</v>
      </c>
      <c r="R44" s="27">
        <f t="shared" ca="1" si="5"/>
        <v>3256.610185101305</v>
      </c>
      <c r="S44" s="7"/>
      <c r="T44" s="28">
        <f t="shared" ca="1" si="6"/>
        <v>-0.6035086313011353</v>
      </c>
      <c r="U44" s="27">
        <f t="shared" ca="1" si="7"/>
        <v>0.79656963134508019</v>
      </c>
      <c r="V44" s="7"/>
      <c r="W44" s="28">
        <f t="shared" ca="1" si="8"/>
        <v>-0.61441495585433115</v>
      </c>
      <c r="X44" s="27">
        <f t="shared" ca="1" si="11"/>
        <v>134.39028424448964</v>
      </c>
      <c r="Y44" s="7"/>
      <c r="Z44" s="28">
        <f t="shared" si="12"/>
        <v>134.47799999999998</v>
      </c>
      <c r="AA44" s="27">
        <f t="shared" si="9"/>
        <v>2.3470838714969342</v>
      </c>
      <c r="AB44" s="7"/>
      <c r="AC44" s="28">
        <f t="shared" ca="1" si="0"/>
        <v>-8.7715755510345161E-2</v>
      </c>
      <c r="AD44" s="27">
        <f t="shared" ca="1" si="10"/>
        <v>1.4633867030767078E-2</v>
      </c>
      <c r="AE44" s="7">
        <v>125</v>
      </c>
    </row>
    <row r="45" spans="1:31" s="26" customFormat="1" x14ac:dyDescent="0.25">
      <c r="A45" s="26">
        <v>25</v>
      </c>
      <c r="B45" s="26">
        <v>625</v>
      </c>
      <c r="C45" s="26">
        <v>14326</v>
      </c>
      <c r="D45" s="26">
        <v>14994</v>
      </c>
      <c r="E45" s="26">
        <v>12184</v>
      </c>
      <c r="F45" s="26">
        <v>11506</v>
      </c>
      <c r="G45" s="27"/>
      <c r="H45" s="7"/>
      <c r="I45" s="28">
        <f t="shared" si="1"/>
        <v>2142</v>
      </c>
      <c r="J45" s="27">
        <f t="shared" si="1"/>
        <v>3488</v>
      </c>
      <c r="K45" s="7"/>
      <c r="L45" s="171">
        <f t="shared" si="2"/>
        <v>-0.53291655379109237</v>
      </c>
      <c r="M45" s="27">
        <f t="shared" ca="1" si="3"/>
        <v>2.1305782104573422E-6</v>
      </c>
      <c r="N45" s="44"/>
      <c r="O45" s="44"/>
      <c r="P45" s="7"/>
      <c r="Q45" s="28">
        <f t="shared" ca="1" si="4"/>
        <v>2135.3849127296216</v>
      </c>
      <c r="R45" s="27">
        <f t="shared" ca="1" si="5"/>
        <v>3491.610185101305</v>
      </c>
      <c r="S45" s="7"/>
      <c r="T45" s="28">
        <f t="shared" ca="1" si="6"/>
        <v>-0.51977537629030668</v>
      </c>
      <c r="U45" s="27">
        <f t="shared" ca="1" si="7"/>
        <v>0.85405083195744969</v>
      </c>
      <c r="V45" s="7"/>
      <c r="W45" s="28">
        <f t="shared" ca="1" si="8"/>
        <v>-0.53145690376096277</v>
      </c>
      <c r="X45" s="27">
        <f t="shared" ca="1" si="11"/>
        <v>140.14113549391942</v>
      </c>
      <c r="Y45" s="7"/>
      <c r="Z45" s="28">
        <f t="shared" si="12"/>
        <v>140.10299999999998</v>
      </c>
      <c r="AA45" s="27">
        <f t="shared" si="9"/>
        <v>2.4452586419216154</v>
      </c>
      <c r="AB45" s="7"/>
      <c r="AC45" s="28">
        <f t="shared" ca="1" si="0"/>
        <v>3.8135493919440933E-2</v>
      </c>
      <c r="AD45" s="27">
        <f t="shared" ca="1" si="10"/>
        <v>2.3044129595518825E-2</v>
      </c>
      <c r="AE45" s="7">
        <v>124</v>
      </c>
    </row>
    <row r="46" spans="1:31" s="26" customFormat="1" x14ac:dyDescent="0.25">
      <c r="A46" s="26">
        <v>26</v>
      </c>
      <c r="B46" s="26">
        <v>635</v>
      </c>
      <c r="C46" s="26">
        <v>14157</v>
      </c>
      <c r="D46" s="26">
        <v>15107</v>
      </c>
      <c r="E46" s="26">
        <v>12376</v>
      </c>
      <c r="F46" s="26">
        <v>11416</v>
      </c>
      <c r="G46" s="27"/>
      <c r="H46" s="7"/>
      <c r="I46" s="28">
        <f t="shared" si="1"/>
        <v>1781</v>
      </c>
      <c r="J46" s="27">
        <f t="shared" si="1"/>
        <v>3691</v>
      </c>
      <c r="K46" s="7"/>
      <c r="L46" s="171">
        <f t="shared" si="2"/>
        <v>-0.44554384324703922</v>
      </c>
      <c r="M46" s="27">
        <f t="shared" ca="1" si="3"/>
        <v>1.6640311956088321E-6</v>
      </c>
      <c r="N46" s="44"/>
      <c r="O46" s="44"/>
      <c r="P46" s="7"/>
      <c r="Q46" s="28">
        <f t="shared" ca="1" si="4"/>
        <v>1774.3849127296216</v>
      </c>
      <c r="R46" s="27">
        <f t="shared" ca="1" si="5"/>
        <v>3694.610185101305</v>
      </c>
      <c r="S46" s="7"/>
      <c r="T46" s="28">
        <f t="shared" ca="1" si="6"/>
        <v>-0.43190414065394289</v>
      </c>
      <c r="U46" s="27">
        <f t="shared" ca="1" si="7"/>
        <v>0.90370480525239016</v>
      </c>
      <c r="V46" s="7"/>
      <c r="W46" s="28">
        <f t="shared" ca="1" si="8"/>
        <v>-0.44425386991568355</v>
      </c>
      <c r="X46" s="27">
        <f t="shared" ca="1" si="11"/>
        <v>145.85587148507585</v>
      </c>
      <c r="Y46" s="7"/>
      <c r="Z46" s="28">
        <f t="shared" si="12"/>
        <v>145.81799999999998</v>
      </c>
      <c r="AA46" s="27">
        <f t="shared" si="9"/>
        <v>2.5450042086730913</v>
      </c>
      <c r="AB46" s="7"/>
      <c r="AC46" s="28">
        <f t="shared" ca="1" si="0"/>
        <v>3.787148507586835E-2</v>
      </c>
      <c r="AD46" s="27">
        <f t="shared" ca="1" si="10"/>
        <v>-1.7453851493257844E-2</v>
      </c>
      <c r="AE46" s="7">
        <v>123</v>
      </c>
    </row>
    <row r="47" spans="1:31" s="26" customFormat="1" x14ac:dyDescent="0.25">
      <c r="A47" s="26">
        <v>27</v>
      </c>
      <c r="B47" s="26">
        <v>630</v>
      </c>
      <c r="C47" s="26">
        <v>13958</v>
      </c>
      <c r="D47" s="26">
        <v>15178</v>
      </c>
      <c r="E47" s="26">
        <v>12549</v>
      </c>
      <c r="F47" s="26">
        <v>11325</v>
      </c>
      <c r="G47" s="27"/>
      <c r="H47" s="7"/>
      <c r="I47" s="28">
        <f t="shared" si="1"/>
        <v>1409</v>
      </c>
      <c r="J47" s="27">
        <f t="shared" si="1"/>
        <v>3853</v>
      </c>
      <c r="K47" s="7"/>
      <c r="L47" s="171">
        <f t="shared" si="2"/>
        <v>-0.35447887695624419</v>
      </c>
      <c r="M47" s="27">
        <f t="shared" ca="1" si="3"/>
        <v>5.8762371092811196E-8</v>
      </c>
      <c r="N47" s="44"/>
      <c r="O47" s="44"/>
      <c r="P47" s="7"/>
      <c r="Q47" s="28">
        <f t="shared" ca="1" si="4"/>
        <v>1402.3849127296216</v>
      </c>
      <c r="R47" s="27">
        <f t="shared" ca="1" si="5"/>
        <v>3856.610185101305</v>
      </c>
      <c r="S47" s="7"/>
      <c r="T47" s="28">
        <f t="shared" ca="1" si="6"/>
        <v>-0.34135538814223282</v>
      </c>
      <c r="U47" s="27">
        <f t="shared" ca="1" si="7"/>
        <v>0.94333014354687461</v>
      </c>
      <c r="V47" s="7"/>
      <c r="W47" s="28">
        <f t="shared" ca="1" si="8"/>
        <v>-0.35423646744510073</v>
      </c>
      <c r="X47" s="27">
        <f t="shared" ca="1" si="11"/>
        <v>151.45221566192805</v>
      </c>
      <c r="Y47" s="7"/>
      <c r="Z47" s="28">
        <f t="shared" si="12"/>
        <v>151.48799999999997</v>
      </c>
      <c r="AA47" s="27">
        <f t="shared" si="9"/>
        <v>2.6439643772611694</v>
      </c>
      <c r="AB47" s="7"/>
      <c r="AC47" s="28">
        <f t="shared" ca="1" si="0"/>
        <v>-3.5784338071920274E-2</v>
      </c>
      <c r="AD47" s="27">
        <f t="shared" ca="1" si="10"/>
        <v>5.2210808693104127E-2</v>
      </c>
      <c r="AE47" s="7">
        <v>122</v>
      </c>
    </row>
    <row r="48" spans="1:31" s="26" customFormat="1" x14ac:dyDescent="0.25">
      <c r="A48" s="26">
        <v>28</v>
      </c>
      <c r="B48" s="26">
        <v>623</v>
      </c>
      <c r="C48" s="26">
        <v>13768</v>
      </c>
      <c r="D48" s="26">
        <v>15245</v>
      </c>
      <c r="E48" s="26">
        <v>12748</v>
      </c>
      <c r="F48" s="26">
        <v>11268</v>
      </c>
      <c r="G48" s="27"/>
      <c r="H48" s="7"/>
      <c r="I48" s="28">
        <f t="shared" si="1"/>
        <v>1020</v>
      </c>
      <c r="J48" s="27">
        <f t="shared" si="1"/>
        <v>3977</v>
      </c>
      <c r="K48" s="7"/>
      <c r="L48" s="171">
        <f t="shared" si="2"/>
        <v>-0.26101084149603138</v>
      </c>
      <c r="M48" s="27">
        <f t="shared" ca="1" si="3"/>
        <v>1.1167184703577714E-6</v>
      </c>
      <c r="N48" s="44"/>
      <c r="O48" s="44"/>
      <c r="P48" s="7"/>
      <c r="Q48" s="28">
        <f t="shared" ca="1" si="4"/>
        <v>1013.3849127296216</v>
      </c>
      <c r="R48" s="27">
        <f t="shared" ca="1" si="5"/>
        <v>3980.610185101305</v>
      </c>
      <c r="S48" s="7"/>
      <c r="T48" s="28">
        <f t="shared" ca="1" si="6"/>
        <v>-0.24666865500498764</v>
      </c>
      <c r="U48" s="27">
        <f t="shared" ca="1" si="7"/>
        <v>0.9736606494019121</v>
      </c>
      <c r="V48" s="7"/>
      <c r="W48" s="28">
        <f t="shared" ca="1" si="8"/>
        <v>-0.25995409248592644</v>
      </c>
      <c r="X48" s="27">
        <f t="shared" ca="1" si="11"/>
        <v>157.08570862490706</v>
      </c>
      <c r="Y48" s="7"/>
      <c r="Z48" s="28">
        <f t="shared" si="12"/>
        <v>157.09499999999997</v>
      </c>
      <c r="AA48" s="27">
        <f t="shared" si="9"/>
        <v>2.7418249884204915</v>
      </c>
      <c r="AB48" s="7"/>
      <c r="AC48" s="28">
        <f t="shared" ca="1" si="0"/>
        <v>-9.2913750929142225E-3</v>
      </c>
      <c r="AD48" s="27">
        <f t="shared" ca="1" si="10"/>
        <v>6.0792362942578393E-2</v>
      </c>
      <c r="AE48" s="7">
        <v>121</v>
      </c>
    </row>
    <row r="49" spans="1:31" s="26" customFormat="1" x14ac:dyDescent="0.25">
      <c r="A49" s="26">
        <v>29</v>
      </c>
      <c r="B49" s="26">
        <v>629</v>
      </c>
      <c r="C49" s="26">
        <v>13563</v>
      </c>
      <c r="D49" s="26">
        <v>15285</v>
      </c>
      <c r="E49" s="26">
        <v>12943</v>
      </c>
      <c r="F49" s="26">
        <v>11221</v>
      </c>
      <c r="G49" s="27"/>
      <c r="H49" s="7"/>
      <c r="I49" s="28">
        <f t="shared" si="1"/>
        <v>620</v>
      </c>
      <c r="J49" s="27">
        <f t="shared" si="1"/>
        <v>4064</v>
      </c>
      <c r="K49" s="7"/>
      <c r="L49" s="171">
        <f t="shared" si="2"/>
        <v>-0.16411164748213686</v>
      </c>
      <c r="M49" s="27">
        <f t="shared" ca="1" si="3"/>
        <v>1.5400100724572066E-6</v>
      </c>
      <c r="N49" s="44"/>
      <c r="O49" s="44"/>
      <c r="P49" s="7"/>
      <c r="Q49" s="28">
        <f t="shared" ca="1" si="4"/>
        <v>613.38491272962165</v>
      </c>
      <c r="R49" s="27">
        <f t="shared" ca="1" si="5"/>
        <v>4067.610185101305</v>
      </c>
      <c r="S49" s="7"/>
      <c r="T49" s="28">
        <f t="shared" ca="1" si="6"/>
        <v>-0.14930440499239619</v>
      </c>
      <c r="U49" s="27">
        <f t="shared" ca="1" si="7"/>
        <v>0.99494092367117237</v>
      </c>
      <c r="V49" s="7"/>
      <c r="W49" s="28">
        <f t="shared" ca="1" si="8"/>
        <v>-0.16287067605923575</v>
      </c>
      <c r="X49" s="27">
        <f t="shared" ca="1" si="11"/>
        <v>162.73742944027106</v>
      </c>
      <c r="Y49" s="7"/>
      <c r="Z49" s="28">
        <f t="shared" si="12"/>
        <v>162.75599999999997</v>
      </c>
      <c r="AA49" s="27">
        <f t="shared" si="9"/>
        <v>2.8406280773758903</v>
      </c>
      <c r="AB49" s="7"/>
      <c r="AC49" s="28">
        <f t="shared" ca="1" si="0"/>
        <v>-1.8570559728914304E-2</v>
      </c>
      <c r="AD49" s="27">
        <f t="shared" ca="1" si="10"/>
        <v>-7.315126172102282E-3</v>
      </c>
      <c r="AE49" s="7">
        <v>120</v>
      </c>
    </row>
    <row r="50" spans="1:31" s="26" customFormat="1" x14ac:dyDescent="0.25">
      <c r="A50" s="26">
        <v>30</v>
      </c>
      <c r="B50" s="26">
        <v>627</v>
      </c>
      <c r="C50" s="26">
        <v>13371</v>
      </c>
      <c r="D50" s="26">
        <v>15314</v>
      </c>
      <c r="E50" s="26">
        <v>13154</v>
      </c>
      <c r="F50" s="26">
        <v>11205</v>
      </c>
      <c r="G50" s="27"/>
      <c r="H50" s="7"/>
      <c r="I50" s="28">
        <f t="shared" si="1"/>
        <v>217</v>
      </c>
      <c r="J50" s="27">
        <f t="shared" si="1"/>
        <v>4109</v>
      </c>
      <c r="K50" s="7"/>
      <c r="L50" s="171">
        <f t="shared" si="2"/>
        <v>-6.5926691193043396E-2</v>
      </c>
      <c r="M50" s="27">
        <f t="shared" ca="1" si="3"/>
        <v>1.01942610415003E-6</v>
      </c>
      <c r="N50" s="44"/>
      <c r="O50" s="44"/>
      <c r="P50" s="7"/>
      <c r="Q50" s="28">
        <f t="shared" ca="1" si="4"/>
        <v>210.38491272962162</v>
      </c>
      <c r="R50" s="27">
        <f t="shared" ca="1" si="5"/>
        <v>4112.6101851013045</v>
      </c>
      <c r="S50" s="7"/>
      <c r="T50" s="28">
        <f t="shared" ca="1" si="6"/>
        <v>-5.1209923104710287E-2</v>
      </c>
      <c r="U50" s="27">
        <f t="shared" ca="1" si="7"/>
        <v>1.0059479620863068</v>
      </c>
      <c r="V50" s="7"/>
      <c r="W50" s="28">
        <f t="shared" ca="1" si="8"/>
        <v>-6.4917024859965963E-2</v>
      </c>
      <c r="X50" s="27">
        <f t="shared" ca="1" si="11"/>
        <v>168.34186523204596</v>
      </c>
      <c r="Y50" s="7"/>
      <c r="Z50" s="28">
        <f t="shared" si="12"/>
        <v>168.39899999999997</v>
      </c>
      <c r="AA50" s="27">
        <f t="shared" si="9"/>
        <v>2.9391170070659309</v>
      </c>
      <c r="AB50" s="7"/>
      <c r="AC50" s="28">
        <f t="shared" ca="1" si="0"/>
        <v>-5.7134767954011068E-2</v>
      </c>
      <c r="AD50" s="27">
        <f t="shared" ca="1" si="10"/>
        <v>2.6184002007681784E-2</v>
      </c>
      <c r="AE50" s="7">
        <v>119</v>
      </c>
    </row>
    <row r="51" spans="1:31" s="26" customFormat="1" x14ac:dyDescent="0.25">
      <c r="A51" s="26">
        <v>31</v>
      </c>
      <c r="B51" s="26">
        <v>604</v>
      </c>
      <c r="C51" s="26">
        <v>13173</v>
      </c>
      <c r="D51" s="26">
        <v>15317</v>
      </c>
      <c r="E51" s="26">
        <v>13347</v>
      </c>
      <c r="F51" s="26">
        <v>11202</v>
      </c>
      <c r="G51" s="27"/>
      <c r="H51" s="7"/>
      <c r="I51" s="28">
        <f t="shared" si="1"/>
        <v>-174</v>
      </c>
      <c r="J51" s="27">
        <f t="shared" si="1"/>
        <v>4115</v>
      </c>
      <c r="K51" s="7"/>
      <c r="L51" s="171">
        <f t="shared" si="2"/>
        <v>2.9271246777364271E-2</v>
      </c>
      <c r="M51" s="27">
        <f t="shared" ca="1" si="3"/>
        <v>9.4891150269856293E-7</v>
      </c>
      <c r="N51" s="44"/>
      <c r="O51" s="44"/>
      <c r="P51" s="7"/>
      <c r="Q51" s="28">
        <f t="shared" ca="1" si="4"/>
        <v>-180.61508727037838</v>
      </c>
      <c r="R51" s="27">
        <f t="shared" ca="1" si="5"/>
        <v>4118.6101851013045</v>
      </c>
      <c r="S51" s="7"/>
      <c r="T51" s="28">
        <f t="shared" ca="1" si="6"/>
        <v>4.3963631282597865E-2</v>
      </c>
      <c r="U51" s="27">
        <f t="shared" ca="1" si="7"/>
        <v>1.0074155672083247</v>
      </c>
      <c r="V51" s="7"/>
      <c r="W51" s="28">
        <f t="shared" ca="1" si="8"/>
        <v>3.0245367664471494E-2</v>
      </c>
      <c r="X51" s="27">
        <f t="shared" ca="1" si="11"/>
        <v>173.75388362223987</v>
      </c>
      <c r="Y51" s="7"/>
      <c r="Z51" s="28">
        <f t="shared" si="12"/>
        <v>173.83499999999998</v>
      </c>
      <c r="AA51" s="27">
        <f t="shared" si="9"/>
        <v>3.0339931052043427</v>
      </c>
      <c r="AB51" s="7"/>
      <c r="AC51" s="28">
        <f t="shared" ca="1" si="0"/>
        <v>-8.1116377760110936E-2</v>
      </c>
      <c r="AD51" s="27">
        <f t="shared" ca="1" si="10"/>
        <v>7.0878496761764609E-2</v>
      </c>
      <c r="AE51" s="7">
        <v>118</v>
      </c>
    </row>
    <row r="52" spans="1:31" s="26" customFormat="1" x14ac:dyDescent="0.25">
      <c r="A52" s="26">
        <v>32</v>
      </c>
      <c r="B52" s="26">
        <v>610</v>
      </c>
      <c r="C52" s="26">
        <v>12975</v>
      </c>
      <c r="D52" s="26">
        <v>15303</v>
      </c>
      <c r="E52" s="26">
        <v>13542</v>
      </c>
      <c r="F52" s="26">
        <v>11220</v>
      </c>
      <c r="G52" s="27"/>
      <c r="H52" s="7"/>
      <c r="I52" s="28">
        <f t="shared" si="1"/>
        <v>-567</v>
      </c>
      <c r="J52" s="27">
        <f t="shared" si="1"/>
        <v>4083</v>
      </c>
      <c r="K52" s="7"/>
      <c r="L52" s="171">
        <f t="shared" si="2"/>
        <v>0.12514371454388096</v>
      </c>
      <c r="M52" s="27">
        <f t="shared" ca="1" si="3"/>
        <v>7.7004144613479781E-7</v>
      </c>
      <c r="N52" s="44"/>
      <c r="O52" s="44"/>
      <c r="P52" s="7"/>
      <c r="Q52" s="28">
        <f t="shared" ca="1" si="4"/>
        <v>-573.61508727037835</v>
      </c>
      <c r="R52" s="27">
        <f t="shared" ca="1" si="5"/>
        <v>4086.610185101305</v>
      </c>
      <c r="S52" s="7"/>
      <c r="T52" s="28">
        <f t="shared" ca="1" si="6"/>
        <v>0.13962400691996896</v>
      </c>
      <c r="U52" s="27">
        <f t="shared" ca="1" si="7"/>
        <v>0.99958833989089579</v>
      </c>
      <c r="V52" s="7"/>
      <c r="W52" s="28">
        <f t="shared" ca="1" si="8"/>
        <v>0.12602123459842945</v>
      </c>
      <c r="X52" s="27">
        <f t="shared" ca="1" si="11"/>
        <v>179.21977277495375</v>
      </c>
      <c r="Y52" s="7"/>
      <c r="Z52" s="28">
        <f t="shared" si="12"/>
        <v>179.32499999999999</v>
      </c>
      <c r="AA52" s="27">
        <f t="shared" si="9"/>
        <v>3.1298116811388308</v>
      </c>
      <c r="AB52" s="7"/>
      <c r="AC52" s="28">
        <f t="shared" ca="1" si="0"/>
        <v>-0.10522722504623516</v>
      </c>
      <c r="AD52" s="27">
        <f t="shared" ca="1" si="10"/>
        <v>2.2997287617897655E-2</v>
      </c>
      <c r="AE52" s="7">
        <v>117</v>
      </c>
    </row>
    <row r="53" spans="1:31" s="26" customFormat="1" x14ac:dyDescent="0.25">
      <c r="A53" s="26">
        <v>33</v>
      </c>
      <c r="B53" s="26">
        <v>637</v>
      </c>
      <c r="C53" s="26">
        <v>12778</v>
      </c>
      <c r="D53" s="26">
        <v>15264</v>
      </c>
      <c r="E53" s="26">
        <v>13747</v>
      </c>
      <c r="F53" s="26">
        <v>11259</v>
      </c>
      <c r="G53" s="27"/>
      <c r="H53" s="7"/>
      <c r="I53" s="28">
        <f t="shared" si="1"/>
        <v>-969</v>
      </c>
      <c r="J53" s="27">
        <f t="shared" si="1"/>
        <v>4005</v>
      </c>
      <c r="K53" s="7"/>
      <c r="L53" s="171">
        <f t="shared" si="2"/>
        <v>0.22401899044093243</v>
      </c>
      <c r="M53" s="27">
        <f t="shared" ca="1" si="3"/>
        <v>1.4950503963643523E-8</v>
      </c>
      <c r="N53" s="44"/>
      <c r="O53" s="44"/>
      <c r="P53" s="7"/>
      <c r="Q53" s="28">
        <f t="shared" ca="1" si="4"/>
        <v>-975.61508727037835</v>
      </c>
      <c r="R53" s="27">
        <f t="shared" ca="1" si="5"/>
        <v>4008.610185101305</v>
      </c>
      <c r="S53" s="7"/>
      <c r="T53" s="28">
        <f t="shared" ca="1" si="6"/>
        <v>0.23747507818262337</v>
      </c>
      <c r="U53" s="27">
        <f t="shared" ca="1" si="7"/>
        <v>0.98050947330466254</v>
      </c>
      <c r="V53" s="7"/>
      <c r="W53" s="28">
        <f t="shared" ca="1" si="8"/>
        <v>0.22414126269438203</v>
      </c>
      <c r="X53" s="27">
        <f t="shared" ca="1" si="11"/>
        <v>184.91060376725454</v>
      </c>
      <c r="Y53" s="7"/>
      <c r="Z53" s="28">
        <f t="shared" si="12"/>
        <v>185.05799999999999</v>
      </c>
      <c r="AA53" s="27">
        <f t="shared" si="9"/>
        <v>3.2298714071556662</v>
      </c>
      <c r="AB53" s="7"/>
      <c r="AC53" s="28">
        <f t="shared" ca="1" si="0"/>
        <v>-0.14739623274545011</v>
      </c>
      <c r="AD53" s="27">
        <f t="shared" ca="1" si="10"/>
        <v>7.9568645065165811E-2</v>
      </c>
      <c r="AE53" s="7">
        <v>116</v>
      </c>
    </row>
    <row r="54" spans="1:31" s="26" customFormat="1" x14ac:dyDescent="0.25">
      <c r="A54" s="26">
        <v>34</v>
      </c>
      <c r="B54" s="26">
        <v>628</v>
      </c>
      <c r="C54" s="26">
        <v>12583</v>
      </c>
      <c r="D54" s="26">
        <v>15212</v>
      </c>
      <c r="E54" s="26">
        <v>13945</v>
      </c>
      <c r="F54" s="26">
        <v>11318</v>
      </c>
      <c r="G54" s="27"/>
      <c r="H54" s="7"/>
      <c r="I54" s="28">
        <f t="shared" si="1"/>
        <v>-1362</v>
      </c>
      <c r="J54" s="27">
        <f t="shared" si="1"/>
        <v>3894</v>
      </c>
      <c r="K54" s="7"/>
      <c r="L54" s="171">
        <f t="shared" si="2"/>
        <v>0.31930608409290706</v>
      </c>
      <c r="M54" s="27">
        <f t="shared" ca="1" si="3"/>
        <v>7.6432513022037926E-7</v>
      </c>
      <c r="N54" s="44"/>
      <c r="O54" s="44"/>
      <c r="P54" s="7"/>
      <c r="Q54" s="28">
        <f t="shared" ca="1" si="4"/>
        <v>-1368.6150872703784</v>
      </c>
      <c r="R54" s="27">
        <f t="shared" ca="1" si="5"/>
        <v>3897.610185101305</v>
      </c>
      <c r="S54" s="7"/>
      <c r="T54" s="28">
        <f t="shared" ca="1" si="6"/>
        <v>0.33313545381999449</v>
      </c>
      <c r="U54" s="27">
        <f t="shared" ca="1" si="7"/>
        <v>0.95335877854733053</v>
      </c>
      <c r="V54" s="7"/>
      <c r="W54" s="28">
        <f t="shared" ca="1" si="8"/>
        <v>0.32018034099463583</v>
      </c>
      <c r="X54" s="27">
        <f t="shared" ca="1" si="11"/>
        <v>190.59856888082766</v>
      </c>
      <c r="Y54" s="7"/>
      <c r="Z54" s="28">
        <f t="shared" si="12"/>
        <v>190.70999999999998</v>
      </c>
      <c r="AA54" s="27">
        <f t="shared" si="9"/>
        <v>3.3285174164783857</v>
      </c>
      <c r="AB54" s="7"/>
      <c r="AC54" s="28">
        <f t="shared" ca="1" si="0"/>
        <v>-0.11143111917232318</v>
      </c>
      <c r="AD54" s="27">
        <f t="shared" ca="1" si="10"/>
        <v>2.0950979580106832E-2</v>
      </c>
      <c r="AE54" s="7">
        <v>115</v>
      </c>
    </row>
    <row r="55" spans="1:31" s="26" customFormat="1" x14ac:dyDescent="0.25">
      <c r="A55" s="26">
        <v>35</v>
      </c>
      <c r="B55" s="26">
        <v>622</v>
      </c>
      <c r="C55" s="26">
        <v>12399</v>
      </c>
      <c r="D55" s="26">
        <v>15143</v>
      </c>
      <c r="E55" s="26">
        <v>14134</v>
      </c>
      <c r="F55" s="26">
        <v>11396</v>
      </c>
      <c r="G55" s="27"/>
      <c r="H55" s="7"/>
      <c r="I55" s="28">
        <f t="shared" si="1"/>
        <v>-1735</v>
      </c>
      <c r="J55" s="27">
        <f t="shared" si="1"/>
        <v>3747</v>
      </c>
      <c r="K55" s="7"/>
      <c r="L55" s="171">
        <f t="shared" si="2"/>
        <v>0.41062299785911199</v>
      </c>
      <c r="M55" s="27">
        <f t="shared" ca="1" si="3"/>
        <v>7.1859825768844235E-7</v>
      </c>
      <c r="N55" s="44"/>
      <c r="O55" s="44"/>
      <c r="P55" s="7"/>
      <c r="Q55" s="28">
        <f t="shared" ca="1" si="4"/>
        <v>-1741.6150872703784</v>
      </c>
      <c r="R55" s="27">
        <f t="shared" ca="1" si="5"/>
        <v>3750.610185101305</v>
      </c>
      <c r="S55" s="7"/>
      <c r="T55" s="28">
        <f t="shared" ca="1" si="6"/>
        <v>0.42392761695673603</v>
      </c>
      <c r="U55" s="27">
        <f t="shared" ca="1" si="7"/>
        <v>0.91740245305789092</v>
      </c>
      <c r="V55" s="7"/>
      <c r="W55" s="28">
        <f t="shared" ca="1" si="8"/>
        <v>0.41147069960954574</v>
      </c>
      <c r="X55" s="27">
        <f t="shared" ca="1" si="11"/>
        <v>196.19127501909475</v>
      </c>
      <c r="Y55" s="7"/>
      <c r="Z55" s="28">
        <f t="shared" si="12"/>
        <v>196.30799999999999</v>
      </c>
      <c r="AA55" s="27">
        <f t="shared" si="9"/>
        <v>3.4262209480050281</v>
      </c>
      <c r="AB55" s="7"/>
      <c r="AC55" s="28">
        <f t="shared" ca="1" si="0"/>
        <v>-0.11672498090524641</v>
      </c>
      <c r="AD55" s="27">
        <f t="shared" ca="1" si="10"/>
        <v>4.1506608341165929E-2</v>
      </c>
      <c r="AE55" s="7">
        <v>114</v>
      </c>
    </row>
    <row r="56" spans="1:31" s="26" customFormat="1" x14ac:dyDescent="0.25">
      <c r="A56" s="26">
        <v>36</v>
      </c>
      <c r="B56" s="26">
        <v>629</v>
      </c>
      <c r="C56" s="26">
        <v>12223</v>
      </c>
      <c r="D56" s="26">
        <v>15046</v>
      </c>
      <c r="E56" s="26">
        <v>14314</v>
      </c>
      <c r="F56" s="26">
        <v>11494</v>
      </c>
      <c r="G56" s="27"/>
      <c r="H56" s="7"/>
      <c r="I56" s="28">
        <f t="shared" si="1"/>
        <v>-2091</v>
      </c>
      <c r="J56" s="27">
        <f t="shared" si="1"/>
        <v>3552</v>
      </c>
      <c r="K56" s="7"/>
      <c r="L56" s="171">
        <f t="shared" si="2"/>
        <v>0.49897857595774581</v>
      </c>
      <c r="M56" s="27">
        <f t="shared" ca="1" si="3"/>
        <v>3.8398883054809839E-8</v>
      </c>
      <c r="N56" s="44"/>
      <c r="O56" s="44"/>
      <c r="P56" s="7"/>
      <c r="Q56" s="28">
        <f t="shared" ca="1" si="4"/>
        <v>-2097.6150872703784</v>
      </c>
      <c r="R56" s="27">
        <f t="shared" ca="1" si="5"/>
        <v>3555.610185101305</v>
      </c>
      <c r="S56" s="7"/>
      <c r="T56" s="28">
        <f t="shared" ca="1" si="6"/>
        <v>0.51058179946794247</v>
      </c>
      <c r="U56" s="27">
        <f t="shared" ca="1" si="7"/>
        <v>0.86970528659230772</v>
      </c>
      <c r="V56" s="7"/>
      <c r="W56" s="28">
        <f t="shared" ca="1" si="8"/>
        <v>0.4987826196282874</v>
      </c>
      <c r="X56" s="27">
        <f t="shared" ca="1" si="11"/>
        <v>201.86882442743331</v>
      </c>
      <c r="Y56" s="7"/>
      <c r="Z56" s="28">
        <f t="shared" si="12"/>
        <v>201.96899999999999</v>
      </c>
      <c r="AA56" s="27">
        <f t="shared" si="9"/>
        <v>3.5250240369604273</v>
      </c>
      <c r="AB56" s="7"/>
      <c r="AC56" s="28">
        <f t="shared" ca="1" si="0"/>
        <v>-0.10017557256668397</v>
      </c>
      <c r="AD56" s="27">
        <f t="shared" ca="1" si="10"/>
        <v>2.5195246041192831E-2</v>
      </c>
      <c r="AE56" s="7">
        <v>113</v>
      </c>
    </row>
    <row r="57" spans="1:31" s="26" customFormat="1" x14ac:dyDescent="0.25">
      <c r="A57" s="26">
        <v>37</v>
      </c>
      <c r="B57" s="26">
        <v>647</v>
      </c>
      <c r="C57" s="26">
        <v>12035</v>
      </c>
      <c r="D57" s="26">
        <v>14922</v>
      </c>
      <c r="E57" s="26">
        <v>14478</v>
      </c>
      <c r="F57" s="26">
        <v>11602</v>
      </c>
      <c r="G57" s="27"/>
      <c r="H57" s="7"/>
      <c r="I57" s="28">
        <f t="shared" si="1"/>
        <v>-2443</v>
      </c>
      <c r="J57" s="27">
        <f t="shared" si="1"/>
        <v>3320</v>
      </c>
      <c r="K57" s="7"/>
      <c r="L57" s="171">
        <f t="shared" si="2"/>
        <v>0.58477308851157384</v>
      </c>
      <c r="M57" s="27">
        <f t="shared" ca="1" si="3"/>
        <v>2.2183584154429298E-7</v>
      </c>
      <c r="N57" s="44"/>
      <c r="O57" s="44"/>
      <c r="P57" s="7"/>
      <c r="Q57" s="28">
        <f t="shared" ca="1" si="4"/>
        <v>-2449.6150872703784</v>
      </c>
      <c r="R57" s="27">
        <f t="shared" ca="1" si="5"/>
        <v>3323.610185101305</v>
      </c>
      <c r="S57" s="7"/>
      <c r="T57" s="28">
        <f t="shared" ca="1" si="6"/>
        <v>0.59626233947902285</v>
      </c>
      <c r="U57" s="27">
        <f t="shared" ca="1" si="7"/>
        <v>0.81295788854094719</v>
      </c>
      <c r="V57" s="7"/>
      <c r="W57" s="28">
        <f t="shared" ca="1" si="8"/>
        <v>0.58524408303547437</v>
      </c>
      <c r="X57" s="27">
        <f t="shared" ca="1" si="11"/>
        <v>207.78413833335969</v>
      </c>
      <c r="Y57" s="7"/>
      <c r="Z57" s="28">
        <f t="shared" si="12"/>
        <v>207.792</v>
      </c>
      <c r="AA57" s="27">
        <f t="shared" si="9"/>
        <v>3.6266545593040571</v>
      </c>
      <c r="AB57" s="7"/>
      <c r="AC57" s="28">
        <f t="shared" ca="1" si="0"/>
        <v>-7.861666640309295E-3</v>
      </c>
      <c r="AD57" s="27">
        <f t="shared" ca="1" si="10"/>
        <v>-3.186361453501263E-2</v>
      </c>
      <c r="AE57" s="7">
        <v>112</v>
      </c>
    </row>
    <row r="58" spans="1:31" s="26" customFormat="1" x14ac:dyDescent="0.25">
      <c r="A58" s="26">
        <v>38</v>
      </c>
      <c r="B58" s="26">
        <v>616</v>
      </c>
      <c r="C58" s="26">
        <v>11880</v>
      </c>
      <c r="D58" s="26">
        <v>14797</v>
      </c>
      <c r="E58" s="26">
        <v>14631</v>
      </c>
      <c r="F58" s="26">
        <v>11722</v>
      </c>
      <c r="G58" s="27"/>
      <c r="H58" s="7"/>
      <c r="I58" s="28">
        <f t="shared" si="1"/>
        <v>-2751</v>
      </c>
      <c r="J58" s="27">
        <f t="shared" si="1"/>
        <v>3075</v>
      </c>
      <c r="K58" s="7"/>
      <c r="L58" s="171">
        <f t="shared" si="2"/>
        <v>0.66085792476951943</v>
      </c>
      <c r="M58" s="27">
        <f t="shared" ca="1" si="3"/>
        <v>3.2354621343230557E-8</v>
      </c>
      <c r="N58" s="44"/>
      <c r="O58" s="44"/>
      <c r="P58" s="7"/>
      <c r="Q58" s="28">
        <f t="shared" ca="1" si="4"/>
        <v>-2757.6150872703784</v>
      </c>
      <c r="R58" s="27">
        <f t="shared" ca="1" si="5"/>
        <v>3078.610185101305</v>
      </c>
      <c r="S58" s="7"/>
      <c r="T58" s="28">
        <f t="shared" ca="1" si="6"/>
        <v>0.67123281198871831</v>
      </c>
      <c r="U58" s="27">
        <f t="shared" ca="1" si="7"/>
        <v>0.75303067939188117</v>
      </c>
      <c r="V58" s="7"/>
      <c r="W58" s="28">
        <f t="shared" ca="1" si="8"/>
        <v>0.66103779867352785</v>
      </c>
      <c r="X58" s="27">
        <f t="shared" ca="1" si="11"/>
        <v>213.31206590567126</v>
      </c>
      <c r="Y58" s="7"/>
      <c r="Z58" s="28">
        <f t="shared" si="12"/>
        <v>213.33600000000001</v>
      </c>
      <c r="AA58" s="27">
        <f t="shared" si="9"/>
        <v>3.7234156130346232</v>
      </c>
      <c r="AB58" s="7"/>
      <c r="AC58" s="28">
        <f t="shared" ca="1" si="0"/>
        <v>-2.3934094328751598E-2</v>
      </c>
      <c r="AD58" s="27">
        <f t="shared" ca="1" si="10"/>
        <v>6.4171644074491496E-2</v>
      </c>
      <c r="AE58" s="7">
        <v>111</v>
      </c>
    </row>
    <row r="59" spans="1:31" s="26" customFormat="1" x14ac:dyDescent="0.25">
      <c r="A59" s="26">
        <v>39</v>
      </c>
      <c r="B59" s="26">
        <v>604</v>
      </c>
      <c r="C59" s="26">
        <v>11742</v>
      </c>
      <c r="D59" s="26">
        <v>14661</v>
      </c>
      <c r="E59" s="26">
        <v>14773</v>
      </c>
      <c r="F59" s="26">
        <v>11867</v>
      </c>
      <c r="G59" s="27"/>
      <c r="H59" s="7"/>
      <c r="I59" s="28">
        <f t="shared" si="1"/>
        <v>-3031</v>
      </c>
      <c r="J59" s="27">
        <f t="shared" si="1"/>
        <v>2794</v>
      </c>
      <c r="K59" s="7"/>
      <c r="L59" s="171">
        <f t="shared" si="2"/>
        <v>0.729458129084536</v>
      </c>
      <c r="M59" s="27">
        <f t="shared" ca="1" si="3"/>
        <v>4.5859970392369914E-7</v>
      </c>
      <c r="N59" s="44"/>
      <c r="O59" s="44"/>
      <c r="P59" s="7"/>
      <c r="Q59" s="28">
        <f t="shared" ca="1" si="4"/>
        <v>-3037.6150872703784</v>
      </c>
      <c r="R59" s="27">
        <f t="shared" ca="1" si="5"/>
        <v>2797.610185101305</v>
      </c>
      <c r="S59" s="7"/>
      <c r="T59" s="28">
        <f t="shared" ca="1" si="6"/>
        <v>0.73938778699753238</v>
      </c>
      <c r="U59" s="27">
        <f t="shared" ca="1" si="7"/>
        <v>0.68429783951070744</v>
      </c>
      <c r="V59" s="7"/>
      <c r="W59" s="28">
        <f t="shared" ca="1" si="8"/>
        <v>0.73013532898406619</v>
      </c>
      <c r="X59" s="27">
        <f t="shared" ca="1" si="11"/>
        <v>218.8903571995329</v>
      </c>
      <c r="Y59" s="7"/>
      <c r="Z59" s="28">
        <f t="shared" si="12"/>
        <v>218.77200000000002</v>
      </c>
      <c r="AA59" s="27">
        <f t="shared" si="9"/>
        <v>3.818291711173035</v>
      </c>
      <c r="AB59" s="7"/>
      <c r="AC59" s="28">
        <f t="shared" ca="1" si="0"/>
        <v>0.11835719953288049</v>
      </c>
      <c r="AD59" s="27">
        <f t="shared" ca="1" si="10"/>
        <v>3.9645571553961645E-2</v>
      </c>
      <c r="AE59" s="7">
        <v>110</v>
      </c>
    </row>
    <row r="60" spans="1:31" s="26" customFormat="1" x14ac:dyDescent="0.25">
      <c r="A60" s="26">
        <v>40</v>
      </c>
      <c r="B60" s="26">
        <v>610</v>
      </c>
      <c r="C60" s="26">
        <v>11627</v>
      </c>
      <c r="D60" s="26">
        <v>14518</v>
      </c>
      <c r="E60" s="26">
        <v>14906</v>
      </c>
      <c r="F60" s="26">
        <v>12021</v>
      </c>
      <c r="G60" s="27"/>
      <c r="H60" s="7"/>
      <c r="I60" s="28">
        <f t="shared" si="1"/>
        <v>-3279</v>
      </c>
      <c r="J60" s="27">
        <f t="shared" si="1"/>
        <v>2497</v>
      </c>
      <c r="K60" s="7"/>
      <c r="L60" s="171">
        <f t="shared" si="2"/>
        <v>0.79207462240173654</v>
      </c>
      <c r="M60" s="27">
        <f t="shared" ca="1" si="3"/>
        <v>3.3445060415396322E-7</v>
      </c>
      <c r="N60" s="44"/>
      <c r="O60" s="44"/>
      <c r="P60" s="7"/>
      <c r="Q60" s="28">
        <f t="shared" ca="1" si="4"/>
        <v>-3285.6150872703784</v>
      </c>
      <c r="R60" s="27">
        <f t="shared" ca="1" si="5"/>
        <v>2500.610185101305</v>
      </c>
      <c r="S60" s="7"/>
      <c r="T60" s="28">
        <f t="shared" ca="1" si="6"/>
        <v>0.79975362200533906</v>
      </c>
      <c r="U60" s="27">
        <f t="shared" ca="1" si="7"/>
        <v>0.61165138597081925</v>
      </c>
      <c r="V60" s="7"/>
      <c r="W60" s="28">
        <f t="shared" ca="1" si="8"/>
        <v>0.79149630535706816</v>
      </c>
      <c r="X60" s="27">
        <f t="shared" ca="1" si="11"/>
        <v>224.33814351032049</v>
      </c>
      <c r="Y60" s="7"/>
      <c r="Z60" s="28">
        <f t="shared" si="12"/>
        <v>224.26200000000003</v>
      </c>
      <c r="AA60" s="27">
        <f t="shared" si="9"/>
        <v>3.9141102871075235</v>
      </c>
      <c r="AB60" s="7"/>
      <c r="AC60" s="28">
        <f t="shared" ca="1" si="0"/>
        <v>7.6143510320463292E-2</v>
      </c>
      <c r="AD60" s="27">
        <f t="shared" ca="1" si="10"/>
        <v>7.01537770212326E-2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11506</v>
      </c>
      <c r="D61" s="26">
        <v>14347</v>
      </c>
      <c r="E61" s="26">
        <v>15015</v>
      </c>
      <c r="F61" s="26">
        <v>12185</v>
      </c>
      <c r="G61" s="27"/>
      <c r="H61" s="7"/>
      <c r="I61" s="28">
        <f t="shared" si="1"/>
        <v>-3509</v>
      </c>
      <c r="J61" s="27">
        <f t="shared" si="1"/>
        <v>2162</v>
      </c>
      <c r="K61" s="7"/>
      <c r="L61" s="171">
        <f t="shared" si="2"/>
        <v>0.84910582401204948</v>
      </c>
      <c r="M61" s="27">
        <f t="shared" ca="1" si="3"/>
        <v>2.537459055457262E-7</v>
      </c>
      <c r="N61" s="44"/>
      <c r="O61" s="44"/>
      <c r="P61" s="7"/>
      <c r="Q61" s="28">
        <f t="shared" ca="1" si="4"/>
        <v>-3515.6150872703784</v>
      </c>
      <c r="R61" s="27">
        <f t="shared" ca="1" si="5"/>
        <v>2165.610185101305</v>
      </c>
      <c r="S61" s="7"/>
      <c r="T61" s="28">
        <f t="shared" ca="1" si="6"/>
        <v>0.85573806576257916</v>
      </c>
      <c r="U61" s="27">
        <f t="shared" ca="1" si="7"/>
        <v>0.529710099991484</v>
      </c>
      <c r="V61" s="7"/>
      <c r="W61" s="28">
        <f t="shared" ca="1" si="8"/>
        <v>0.8486020920341627</v>
      </c>
      <c r="X61" s="27">
        <f t="shared" ca="1" si="11"/>
        <v>230.06119835645256</v>
      </c>
      <c r="Y61" s="7"/>
      <c r="Z61" s="28">
        <f t="shared" si="12"/>
        <v>229.93200000000002</v>
      </c>
      <c r="AA61" s="27">
        <f t="shared" si="9"/>
        <v>4.0130704556956021</v>
      </c>
      <c r="AB61" s="7"/>
      <c r="AC61" s="28">
        <f t="shared" ca="1" si="0"/>
        <v>0.12919835645254807</v>
      </c>
      <c r="AD61" s="27">
        <f t="shared" ca="1" si="10"/>
        <v>5.6009663899203588E-2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11412</v>
      </c>
      <c r="D62" s="26">
        <v>14178</v>
      </c>
      <c r="E62" s="26">
        <v>15124</v>
      </c>
      <c r="F62" s="26">
        <v>12375</v>
      </c>
      <c r="G62" s="27"/>
      <c r="H62" s="7"/>
      <c r="I62" s="28">
        <f t="shared" si="1"/>
        <v>-3712</v>
      </c>
      <c r="J62" s="27">
        <f t="shared" si="1"/>
        <v>1803</v>
      </c>
      <c r="K62" s="7"/>
      <c r="L62" s="171">
        <f t="shared" si="2"/>
        <v>0.89838678516620907</v>
      </c>
      <c r="M62" s="27">
        <f t="shared" ca="1" si="3"/>
        <v>6.8618020584134276E-7</v>
      </c>
      <c r="N62" s="44"/>
      <c r="O62" s="44"/>
      <c r="P62" s="7"/>
      <c r="Q62" s="28">
        <f t="shared" ca="1" si="4"/>
        <v>-3718.6150872703784</v>
      </c>
      <c r="R62" s="27">
        <f t="shared" ca="1" si="5"/>
        <v>1806.610185101305</v>
      </c>
      <c r="S62" s="7"/>
      <c r="T62" s="28">
        <f t="shared" ca="1" si="6"/>
        <v>0.90515042264396928</v>
      </c>
      <c r="U62" s="27">
        <f t="shared" ca="1" si="7"/>
        <v>0.44189839352407695</v>
      </c>
      <c r="V62" s="7"/>
      <c r="W62" s="28">
        <f t="shared" ca="1" si="8"/>
        <v>0.89921514511565215</v>
      </c>
      <c r="X62" s="27">
        <f t="shared" ca="1" si="11"/>
        <v>235.86348713344023</v>
      </c>
      <c r="Y62" s="7"/>
      <c r="Z62" s="28">
        <f t="shared" si="12"/>
        <v>235.67400000000001</v>
      </c>
      <c r="AA62" s="27">
        <f t="shared" si="9"/>
        <v>4.1132872613451168</v>
      </c>
      <c r="AB62" s="7"/>
      <c r="AC62" s="28">
        <f t="shared" ca="1" si="0"/>
        <v>0.18948713344022394</v>
      </c>
      <c r="AD62" s="27">
        <f t="shared" ca="1" si="10"/>
        <v>3.6767113619077918E-2</v>
      </c>
      <c r="AE62" s="7">
        <v>107</v>
      </c>
    </row>
    <row r="63" spans="1:31" s="26" customFormat="1" x14ac:dyDescent="0.25">
      <c r="A63" s="26">
        <v>43</v>
      </c>
      <c r="B63" s="26">
        <v>632</v>
      </c>
      <c r="C63" s="26">
        <v>11328</v>
      </c>
      <c r="D63" s="26">
        <v>13985</v>
      </c>
      <c r="E63" s="26">
        <v>15198</v>
      </c>
      <c r="F63" s="26">
        <v>12557</v>
      </c>
      <c r="G63" s="27"/>
      <c r="H63" s="7"/>
      <c r="I63" s="28">
        <f t="shared" si="1"/>
        <v>-3870</v>
      </c>
      <c r="J63" s="27">
        <f t="shared" si="1"/>
        <v>1428</v>
      </c>
      <c r="K63" s="7"/>
      <c r="L63" s="171">
        <f t="shared" si="2"/>
        <v>0.93831213021705095</v>
      </c>
      <c r="M63" s="27">
        <f t="shared" ca="1" si="3"/>
        <v>3.7808033388793728E-7</v>
      </c>
      <c r="N63" s="44"/>
      <c r="O63" s="44"/>
      <c r="P63" s="7"/>
      <c r="Q63" s="28">
        <f t="shared" ca="1" si="4"/>
        <v>-3876.6150872703784</v>
      </c>
      <c r="R63" s="27">
        <f t="shared" ca="1" si="5"/>
        <v>1431.610185101305</v>
      </c>
      <c r="S63" s="7"/>
      <c r="T63" s="28">
        <f t="shared" ca="1" si="6"/>
        <v>0.94360930139894295</v>
      </c>
      <c r="U63" s="27">
        <f t="shared" ca="1" si="7"/>
        <v>0.35017307339795545</v>
      </c>
      <c r="V63" s="7"/>
      <c r="W63" s="28">
        <f t="shared" ca="1" si="8"/>
        <v>0.93892701259107703</v>
      </c>
      <c r="X63" s="27">
        <f t="shared" ca="1" si="11"/>
        <v>241.58121081349486</v>
      </c>
      <c r="Y63" s="7"/>
      <c r="Z63" s="28">
        <f t="shared" si="12"/>
        <v>241.36199999999999</v>
      </c>
      <c r="AA63" s="27">
        <f t="shared" si="9"/>
        <v>4.2125615891985531</v>
      </c>
      <c r="AB63" s="7"/>
      <c r="AC63" s="28">
        <f t="shared" ca="1" si="0"/>
        <v>0.21921081349486826</v>
      </c>
      <c r="AD63" s="27">
        <f t="shared" ca="1" si="10"/>
        <v>7.3345874334137307E-2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11270</v>
      </c>
      <c r="D64" s="26">
        <v>13795</v>
      </c>
      <c r="E64" s="26">
        <v>15255</v>
      </c>
      <c r="F64" s="26">
        <v>12751</v>
      </c>
      <c r="G64" s="27"/>
      <c r="H64" s="7"/>
      <c r="I64" s="28">
        <f t="shared" si="1"/>
        <v>-3985</v>
      </c>
      <c r="J64" s="27">
        <f t="shared" si="1"/>
        <v>1044</v>
      </c>
      <c r="K64" s="7"/>
      <c r="L64" s="171">
        <f t="shared" si="2"/>
        <v>0.9686633018887032</v>
      </c>
      <c r="M64" s="27">
        <f t="shared" ca="1" si="3"/>
        <v>2.1350271855566188E-7</v>
      </c>
      <c r="N64" s="44"/>
      <c r="O64" s="44"/>
      <c r="P64" s="7"/>
      <c r="Q64" s="28">
        <f t="shared" ca="1" si="4"/>
        <v>-3991.6150872703784</v>
      </c>
      <c r="R64" s="27">
        <f t="shared" ca="1" si="5"/>
        <v>1047.610185101305</v>
      </c>
      <c r="S64" s="7"/>
      <c r="T64" s="28">
        <f t="shared" ca="1" si="6"/>
        <v>0.971601523277563</v>
      </c>
      <c r="U64" s="27">
        <f t="shared" ca="1" si="7"/>
        <v>0.25624634558880699</v>
      </c>
      <c r="V64" s="7"/>
      <c r="W64" s="28">
        <f t="shared" ca="1" si="8"/>
        <v>0.96820123834485272</v>
      </c>
      <c r="X64" s="27">
        <f t="shared" ca="1" si="11"/>
        <v>247.21007913079325</v>
      </c>
      <c r="Y64" s="7"/>
      <c r="Z64" s="28">
        <f t="shared" si="12"/>
        <v>246.97800000000001</v>
      </c>
      <c r="AA64" s="27">
        <f t="shared" si="9"/>
        <v>4.3105792799905549</v>
      </c>
      <c r="AB64" s="7"/>
      <c r="AC64" s="28">
        <f t="shared" ca="1" si="0"/>
        <v>0.23207913079323816</v>
      </c>
      <c r="AD64" s="27">
        <f t="shared" ca="1" si="10"/>
        <v>6.5730574167787381E-2</v>
      </c>
      <c r="AE64" s="7">
        <v>105</v>
      </c>
    </row>
    <row r="65" spans="1:31" s="26" customFormat="1" x14ac:dyDescent="0.25">
      <c r="A65" s="26">
        <v>45</v>
      </c>
      <c r="B65" s="26">
        <v>635</v>
      </c>
      <c r="C65" s="26">
        <v>11225</v>
      </c>
      <c r="D65" s="26">
        <v>13587</v>
      </c>
      <c r="E65" s="26">
        <v>15289</v>
      </c>
      <c r="F65" s="26">
        <v>12942</v>
      </c>
      <c r="G65" s="27"/>
      <c r="H65" s="7"/>
      <c r="I65" s="28">
        <f t="shared" si="1"/>
        <v>-4064</v>
      </c>
      <c r="J65" s="27">
        <f t="shared" si="1"/>
        <v>645</v>
      </c>
      <c r="K65" s="7"/>
      <c r="L65" s="171">
        <f t="shared" si="2"/>
        <v>0.98999664412283206</v>
      </c>
      <c r="M65" s="27">
        <f t="shared" ca="1" si="3"/>
        <v>1.5247275140861761E-6</v>
      </c>
      <c r="N65" s="44"/>
      <c r="O65" s="44"/>
      <c r="P65" s="7"/>
      <c r="Q65" s="28">
        <f t="shared" ca="1" si="4"/>
        <v>-4070.6150872703784</v>
      </c>
      <c r="R65" s="27">
        <f t="shared" ca="1" si="5"/>
        <v>648.61018510130486</v>
      </c>
      <c r="S65" s="7"/>
      <c r="T65" s="28">
        <f t="shared" ca="1" si="6"/>
        <v>0.99083096265504977</v>
      </c>
      <c r="U65" s="27">
        <f t="shared" ca="1" si="7"/>
        <v>0.15865060497461367</v>
      </c>
      <c r="V65" s="7"/>
      <c r="W65" s="28">
        <f t="shared" ca="1" si="8"/>
        <v>0.98876184555055957</v>
      </c>
      <c r="X65" s="27">
        <f t="shared" ca="1" si="11"/>
        <v>252.91859685773306</v>
      </c>
      <c r="Y65" s="7"/>
      <c r="Z65" s="28">
        <f t="shared" si="12"/>
        <v>252.69300000000001</v>
      </c>
      <c r="AA65" s="27">
        <f t="shared" si="9"/>
        <v>4.4103248467420313</v>
      </c>
      <c r="AB65" s="7"/>
      <c r="AC65" s="28">
        <f t="shared" ca="1" si="0"/>
        <v>0.22559685773305205</v>
      </c>
      <c r="AD65" s="27">
        <f t="shared" ca="1" si="10"/>
        <v>7.0514980250493409E-3</v>
      </c>
      <c r="AE65" s="7">
        <v>104</v>
      </c>
    </row>
    <row r="66" spans="1:31" s="26" customFormat="1" x14ac:dyDescent="0.25">
      <c r="A66" s="26">
        <v>46</v>
      </c>
      <c r="B66" s="26">
        <v>627</v>
      </c>
      <c r="C66" s="26">
        <v>11202</v>
      </c>
      <c r="D66" s="26">
        <v>13382</v>
      </c>
      <c r="E66" s="26">
        <v>15306</v>
      </c>
      <c r="F66" s="26">
        <v>13136</v>
      </c>
      <c r="G66" s="27"/>
      <c r="H66" s="7"/>
      <c r="I66" s="28">
        <f t="shared" si="1"/>
        <v>-4104</v>
      </c>
      <c r="J66" s="27">
        <f t="shared" si="1"/>
        <v>246</v>
      </c>
      <c r="K66" s="7"/>
      <c r="L66" s="171">
        <f t="shared" si="2"/>
        <v>1.0014002369737689</v>
      </c>
      <c r="M66" s="27">
        <f t="shared" ca="1" si="3"/>
        <v>2.4701755802833114E-6</v>
      </c>
      <c r="N66" s="44"/>
      <c r="O66" s="44"/>
      <c r="P66" s="7"/>
      <c r="Q66" s="28">
        <f t="shared" ca="1" si="4"/>
        <v>-4110.6150872703784</v>
      </c>
      <c r="R66" s="27">
        <f t="shared" ca="1" si="5"/>
        <v>249.61018510130489</v>
      </c>
      <c r="S66" s="7"/>
      <c r="T66" s="28">
        <f t="shared" ca="1" si="6"/>
        <v>1.000567387656309</v>
      </c>
      <c r="U66" s="27">
        <f t="shared" ca="1" si="7"/>
        <v>6.1054864360420374E-2</v>
      </c>
      <c r="V66" s="7"/>
      <c r="W66" s="28">
        <f t="shared" ca="1" si="8"/>
        <v>0.99982855775068191</v>
      </c>
      <c r="X66" s="27">
        <f t="shared" ca="1" si="11"/>
        <v>258.53977771143013</v>
      </c>
      <c r="Y66" s="7"/>
      <c r="Z66" s="28">
        <f t="shared" si="12"/>
        <v>258.33600000000001</v>
      </c>
      <c r="AA66" s="27">
        <f t="shared" si="9"/>
        <v>4.5088137764320715</v>
      </c>
      <c r="AB66" s="7"/>
      <c r="AC66" s="28">
        <f t="shared" ca="1" si="0"/>
        <v>0.20377771143012069</v>
      </c>
      <c r="AD66" s="27">
        <f t="shared" ca="1" si="10"/>
        <v>-2.9568716080177637E-2</v>
      </c>
      <c r="AE66" s="7">
        <v>103</v>
      </c>
    </row>
    <row r="67" spans="1:31" s="26" customFormat="1" x14ac:dyDescent="0.25">
      <c r="A67" s="26">
        <v>47</v>
      </c>
      <c r="B67" s="26">
        <v>610</v>
      </c>
      <c r="C67" s="26">
        <v>11202</v>
      </c>
      <c r="D67" s="26">
        <v>13193</v>
      </c>
      <c r="E67" s="26">
        <v>15308</v>
      </c>
      <c r="F67" s="26">
        <v>13334</v>
      </c>
      <c r="G67" s="27"/>
      <c r="H67" s="7"/>
      <c r="I67" s="28">
        <f t="shared" si="1"/>
        <v>-4106</v>
      </c>
      <c r="J67" s="27">
        <f t="shared" si="1"/>
        <v>-141</v>
      </c>
      <c r="K67" s="7"/>
      <c r="L67" s="171">
        <f t="shared" si="2"/>
        <v>1.0031752879232665</v>
      </c>
      <c r="M67" s="27">
        <f t="shared" ca="1" si="3"/>
        <v>2.4663485256185989E-6</v>
      </c>
      <c r="N67" s="44"/>
      <c r="O67" s="44"/>
      <c r="P67" s="7"/>
      <c r="Q67" s="28">
        <f t="shared" ca="1" si="4"/>
        <v>-4112.6150872703784</v>
      </c>
      <c r="R67" s="27">
        <f t="shared" ca="1" si="5"/>
        <v>-137.38981489869511</v>
      </c>
      <c r="S67" s="7"/>
      <c r="T67" s="28">
        <f t="shared" ca="1" si="6"/>
        <v>1.0010542089063719</v>
      </c>
      <c r="U67" s="27">
        <f t="shared" ca="1" si="7"/>
        <v>-3.3605666009737037E-2</v>
      </c>
      <c r="V67" s="7"/>
      <c r="W67" s="28">
        <f t="shared" ca="1" si="8"/>
        <v>1.0016048266771294</v>
      </c>
      <c r="X67" s="27">
        <f t="shared" ca="1" si="11"/>
        <v>263.9558812183443</v>
      </c>
      <c r="Y67" s="7"/>
      <c r="Z67" s="28">
        <f t="shared" si="12"/>
        <v>263.82600000000002</v>
      </c>
      <c r="AA67" s="27">
        <f t="shared" si="9"/>
        <v>4.6046323523665604</v>
      </c>
      <c r="AB67" s="7"/>
      <c r="AC67" s="28">
        <f t="shared" ca="1" si="0"/>
        <v>0.12988121834428057</v>
      </c>
      <c r="AD67" s="27">
        <f t="shared" ca="1" si="10"/>
        <v>9.8378805287211435E-2</v>
      </c>
      <c r="AE67" s="7">
        <v>102</v>
      </c>
    </row>
    <row r="68" spans="1:31" s="26" customFormat="1" x14ac:dyDescent="0.25">
      <c r="A68" s="26">
        <v>48</v>
      </c>
      <c r="B68" s="26">
        <v>609</v>
      </c>
      <c r="C68" s="26">
        <v>11217</v>
      </c>
      <c r="D68" s="26">
        <v>12998</v>
      </c>
      <c r="E68" s="26">
        <v>15291</v>
      </c>
      <c r="F68" s="26">
        <v>13527</v>
      </c>
      <c r="G68" s="27"/>
      <c r="H68" s="7"/>
      <c r="I68" s="28">
        <f t="shared" si="1"/>
        <v>-4074</v>
      </c>
      <c r="J68" s="27">
        <f t="shared" si="1"/>
        <v>-529</v>
      </c>
      <c r="K68" s="7"/>
      <c r="L68" s="171">
        <f t="shared" si="2"/>
        <v>0.99576171854105122</v>
      </c>
      <c r="M68" s="27">
        <f t="shared" ca="1" si="3"/>
        <v>4.2774232685495939E-7</v>
      </c>
      <c r="N68" s="44"/>
      <c r="O68" s="44"/>
      <c r="P68" s="7"/>
      <c r="Q68" s="28">
        <f t="shared" ca="1" si="4"/>
        <v>-4080.6150872703784</v>
      </c>
      <c r="R68" s="27">
        <f t="shared" ca="1" si="5"/>
        <v>-525.38981489869514</v>
      </c>
      <c r="S68" s="7"/>
      <c r="T68" s="28">
        <f t="shared" ca="1" si="6"/>
        <v>0.99326506890536459</v>
      </c>
      <c r="U68" s="27">
        <f t="shared" ca="1" si="7"/>
        <v>-0.12851079723356412</v>
      </c>
      <c r="V68" s="7"/>
      <c r="W68" s="28">
        <f t="shared" ca="1" si="8"/>
        <v>0.99510769841379598</v>
      </c>
      <c r="X68" s="27">
        <f t="shared" ca="1" si="11"/>
        <v>269.39282230602157</v>
      </c>
      <c r="Y68" s="7"/>
      <c r="Z68" s="28">
        <f t="shared" si="12"/>
        <v>269.30700000000002</v>
      </c>
      <c r="AA68" s="27">
        <f t="shared" si="9"/>
        <v>4.7002938486683696</v>
      </c>
      <c r="AB68" s="7"/>
      <c r="AC68" s="28">
        <f t="shared" ca="1" si="0"/>
        <v>8.582230602155505E-2</v>
      </c>
      <c r="AD68" s="27">
        <f t="shared" ca="1" si="10"/>
        <v>-2.9906802997686555E-2</v>
      </c>
      <c r="AE68" s="7">
        <v>101</v>
      </c>
    </row>
    <row r="69" spans="1:31" s="26" customFormat="1" x14ac:dyDescent="0.25">
      <c r="A69" s="26">
        <v>49</v>
      </c>
      <c r="B69" s="26">
        <v>630</v>
      </c>
      <c r="C69" s="26">
        <v>11267</v>
      </c>
      <c r="D69" s="26">
        <v>12810</v>
      </c>
      <c r="E69" s="26">
        <v>15266</v>
      </c>
      <c r="F69" s="26">
        <v>13737</v>
      </c>
      <c r="G69" s="27"/>
      <c r="H69" s="7"/>
      <c r="I69" s="28">
        <f t="shared" si="1"/>
        <v>-3999</v>
      </c>
      <c r="J69" s="27">
        <f t="shared" si="1"/>
        <v>-927</v>
      </c>
      <c r="K69" s="7"/>
      <c r="L69" s="171">
        <f t="shared" si="2"/>
        <v>0.97850710294014431</v>
      </c>
      <c r="M69" s="27">
        <f t="shared" ca="1" si="3"/>
        <v>1.0945690662368385E-7</v>
      </c>
      <c r="N69" s="44"/>
      <c r="O69" s="44"/>
      <c r="P69" s="7"/>
      <c r="Q69" s="28">
        <f t="shared" ca="1" si="4"/>
        <v>-4005.6150872703784</v>
      </c>
      <c r="R69" s="27">
        <f t="shared" ca="1" si="5"/>
        <v>-923.38981489869514</v>
      </c>
      <c r="S69" s="7"/>
      <c r="T69" s="28">
        <f t="shared" ca="1" si="6"/>
        <v>0.97500927202800369</v>
      </c>
      <c r="U69" s="27">
        <f t="shared" ca="1" si="7"/>
        <v>-0.22586193699408777</v>
      </c>
      <c r="V69" s="7"/>
      <c r="W69" s="28">
        <f t="shared" ca="1" si="8"/>
        <v>0.97817626021826021</v>
      </c>
      <c r="X69" s="27">
        <f t="shared" ca="1" si="11"/>
        <v>275.0360123688688</v>
      </c>
      <c r="Y69" s="7"/>
      <c r="Z69" s="28">
        <f t="shared" si="12"/>
        <v>274.97700000000003</v>
      </c>
      <c r="AA69" s="27">
        <f t="shared" si="9"/>
        <v>4.7992540172564482</v>
      </c>
      <c r="AB69" s="7"/>
      <c r="AC69" s="28">
        <f t="shared" ca="1" si="0"/>
        <v>5.9012368868764042E-2</v>
      </c>
      <c r="AD69" s="27">
        <f t="shared" ca="1" si="10"/>
        <v>4.4349123222104936E-2</v>
      </c>
      <c r="AE69" s="7">
        <v>100</v>
      </c>
    </row>
    <row r="70" spans="1:31" s="26" customFormat="1" x14ac:dyDescent="0.25">
      <c r="A70" s="26">
        <v>50</v>
      </c>
      <c r="B70" s="26">
        <v>641</v>
      </c>
      <c r="C70" s="26">
        <v>11333</v>
      </c>
      <c r="D70" s="26">
        <v>12615</v>
      </c>
      <c r="E70" s="26">
        <v>15213</v>
      </c>
      <c r="F70" s="26">
        <v>13939</v>
      </c>
      <c r="G70" s="27"/>
      <c r="H70" s="7"/>
      <c r="I70" s="28">
        <f t="shared" si="1"/>
        <v>-3880</v>
      </c>
      <c r="J70" s="27">
        <f t="shared" si="1"/>
        <v>-1324</v>
      </c>
      <c r="K70" s="7"/>
      <c r="L70" s="171">
        <f t="shared" si="2"/>
        <v>0.95112023437699567</v>
      </c>
      <c r="M70" s="27">
        <f t="shared" ca="1" si="3"/>
        <v>3.4787014523491331E-7</v>
      </c>
      <c r="N70" s="44"/>
      <c r="O70" s="44"/>
      <c r="P70" s="7"/>
      <c r="Q70" s="28">
        <f t="shared" ca="1" si="4"/>
        <v>-3886.6150872703784</v>
      </c>
      <c r="R70" s="27">
        <f t="shared" ca="1" si="5"/>
        <v>-1320.389814898695</v>
      </c>
      <c r="S70" s="7"/>
      <c r="T70" s="28">
        <f t="shared" ca="1" si="6"/>
        <v>0.94604340764925776</v>
      </c>
      <c r="U70" s="27">
        <f t="shared" ca="1" si="7"/>
        <v>-0.32296847590094174</v>
      </c>
      <c r="V70" s="7"/>
      <c r="W70" s="28">
        <f t="shared" ca="1" si="8"/>
        <v>0.95053042920133601</v>
      </c>
      <c r="X70" s="27">
        <f t="shared" ca="1" si="11"/>
        <v>280.80080910162951</v>
      </c>
      <c r="Y70" s="7"/>
      <c r="Z70" s="28">
        <f t="shared" si="12"/>
        <v>280.74600000000004</v>
      </c>
      <c r="AA70" s="27">
        <f t="shared" si="9"/>
        <v>4.8999420618040013</v>
      </c>
      <c r="AB70" s="7"/>
      <c r="AC70" s="28">
        <f t="shared" ca="1" si="0"/>
        <v>5.4809101629473389E-2</v>
      </c>
      <c r="AD70" s="27">
        <f t="shared" ca="1" si="10"/>
        <v>0.10472786318075578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11404</v>
      </c>
      <c r="D71" s="26">
        <v>12425</v>
      </c>
      <c r="E71" s="26">
        <v>15133</v>
      </c>
      <c r="F71" s="26">
        <v>14125</v>
      </c>
      <c r="G71" s="27"/>
      <c r="H71" s="7"/>
      <c r="I71" s="28">
        <f t="shared" si="1"/>
        <v>-3729</v>
      </c>
      <c r="J71" s="27">
        <f t="shared" si="1"/>
        <v>-1700</v>
      </c>
      <c r="K71" s="7"/>
      <c r="L71" s="171">
        <f t="shared" si="2"/>
        <v>0.9146786671581244</v>
      </c>
      <c r="M71" s="27">
        <f t="shared" ca="1" si="3"/>
        <v>1.1978581859688883E-7</v>
      </c>
      <c r="N71" s="44"/>
      <c r="O71" s="44"/>
      <c r="P71" s="7"/>
      <c r="Q71" s="28">
        <f t="shared" ca="1" si="4"/>
        <v>-3735.6150872703784</v>
      </c>
      <c r="R71" s="27">
        <f t="shared" ca="1" si="5"/>
        <v>-1696.389814898695</v>
      </c>
      <c r="S71" s="7"/>
      <c r="T71" s="28">
        <f t="shared" ca="1" si="6"/>
        <v>0.90928840326950444</v>
      </c>
      <c r="U71" s="27">
        <f t="shared" ca="1" si="7"/>
        <v>-0.41493839688073292</v>
      </c>
      <c r="V71" s="7"/>
      <c r="W71" s="28">
        <f t="shared" ca="1" si="8"/>
        <v>0.91502476803734445</v>
      </c>
      <c r="X71" s="27">
        <f t="shared" ca="1" si="11"/>
        <v>286.42720049237494</v>
      </c>
      <c r="Y71" s="7"/>
      <c r="Z71" s="28">
        <f t="shared" si="12"/>
        <v>286.43400000000003</v>
      </c>
      <c r="AA71" s="27">
        <f t="shared" si="9"/>
        <v>4.9992163896574384</v>
      </c>
      <c r="AB71" s="7"/>
      <c r="AC71" s="28">
        <f t="shared" ca="1" si="0"/>
        <v>-6.7995076250895181E-3</v>
      </c>
      <c r="AD71" s="27">
        <f t="shared" ca="1" si="10"/>
        <v>3.1689039606476399E-2</v>
      </c>
      <c r="AE71" s="7">
        <v>98</v>
      </c>
    </row>
    <row r="72" spans="1:31" s="26" customFormat="1" x14ac:dyDescent="0.25">
      <c r="A72" s="26">
        <v>52</v>
      </c>
      <c r="B72" s="26">
        <v>623</v>
      </c>
      <c r="C72" s="26">
        <v>11484</v>
      </c>
      <c r="D72" s="26">
        <v>12228</v>
      </c>
      <c r="E72" s="26">
        <v>15018</v>
      </c>
      <c r="F72" s="26">
        <v>14286</v>
      </c>
      <c r="G72" s="27"/>
      <c r="H72" s="7"/>
      <c r="I72" s="28">
        <f t="shared" si="1"/>
        <v>-3534</v>
      </c>
      <c r="J72" s="27">
        <f t="shared" si="1"/>
        <v>-2058</v>
      </c>
      <c r="K72" s="7"/>
      <c r="L72" s="171">
        <f t="shared" si="2"/>
        <v>0.86993355404470973</v>
      </c>
      <c r="M72" s="27">
        <f t="shared" ca="1" si="3"/>
        <v>1.4053638104143327E-6</v>
      </c>
      <c r="N72" s="44"/>
      <c r="O72" s="44"/>
      <c r="P72" s="7"/>
      <c r="Q72" s="28">
        <f t="shared" ca="1" si="4"/>
        <v>-3540.6150872703784</v>
      </c>
      <c r="R72" s="27">
        <f t="shared" ca="1" si="5"/>
        <v>-2054.389814898695</v>
      </c>
      <c r="S72" s="7"/>
      <c r="T72" s="28">
        <f t="shared" ca="1" si="6"/>
        <v>0.86182333138836609</v>
      </c>
      <c r="U72" s="27">
        <f t="shared" ca="1" si="7"/>
        <v>-0.50250550249447024</v>
      </c>
      <c r="V72" s="7"/>
      <c r="W72" s="28">
        <f t="shared" ca="1" si="8"/>
        <v>0.86874807363136908</v>
      </c>
      <c r="X72" s="27">
        <f t="shared" ca="1" si="11"/>
        <v>292.08038096244013</v>
      </c>
      <c r="Y72" s="7"/>
      <c r="Z72" s="28">
        <f t="shared" si="12"/>
        <v>292.04100000000005</v>
      </c>
      <c r="AA72" s="27">
        <f t="shared" si="9"/>
        <v>5.0970770008167605</v>
      </c>
      <c r="AB72" s="7"/>
      <c r="AC72" s="28">
        <f t="shared" ca="1" si="0"/>
        <v>3.9380962440077383E-2</v>
      </c>
      <c r="AD72" s="27">
        <f t="shared" ca="1" si="10"/>
        <v>2.3807319568902585E-2</v>
      </c>
      <c r="AE72" s="7">
        <v>97</v>
      </c>
    </row>
    <row r="73" spans="1:31" s="26" customFormat="1" x14ac:dyDescent="0.25">
      <c r="A73" s="26">
        <v>53</v>
      </c>
      <c r="B73" s="26">
        <v>647</v>
      </c>
      <c r="C73" s="26">
        <v>11599</v>
      </c>
      <c r="D73" s="26">
        <v>12054</v>
      </c>
      <c r="E73" s="26">
        <v>14904</v>
      </c>
      <c r="F73" s="26">
        <v>14456</v>
      </c>
      <c r="G73" s="27"/>
      <c r="H73" s="7"/>
      <c r="I73" s="28">
        <f t="shared" si="1"/>
        <v>-3305</v>
      </c>
      <c r="J73" s="27">
        <f t="shared" si="1"/>
        <v>-2402</v>
      </c>
      <c r="K73" s="7"/>
      <c r="L73" s="171">
        <f t="shared" si="2"/>
        <v>0.81465478665935587</v>
      </c>
      <c r="M73" s="27">
        <f t="shared" ca="1" si="3"/>
        <v>2.5682745371815956E-7</v>
      </c>
      <c r="N73" s="44"/>
      <c r="O73" s="44"/>
      <c r="P73" s="7"/>
      <c r="Q73" s="28">
        <f t="shared" ca="1" si="4"/>
        <v>-3311.6150872703784</v>
      </c>
      <c r="R73" s="27">
        <f t="shared" ca="1" si="5"/>
        <v>-2398.389814898695</v>
      </c>
      <c r="S73" s="7"/>
      <c r="T73" s="28">
        <f t="shared" ca="1" si="6"/>
        <v>0.80608229825615751</v>
      </c>
      <c r="U73" s="27">
        <f t="shared" ca="1" si="7"/>
        <v>-0.58664819615683239</v>
      </c>
      <c r="V73" s="7"/>
      <c r="W73" s="28">
        <f t="shared" ca="1" si="8"/>
        <v>0.81414800519391128</v>
      </c>
      <c r="X73" s="27">
        <f t="shared" ca="1" si="11"/>
        <v>297.80950168442882</v>
      </c>
      <c r="Y73" s="7"/>
      <c r="Z73" s="28">
        <f t="shared" si="12"/>
        <v>297.86400000000003</v>
      </c>
      <c r="AA73" s="27">
        <f t="shared" si="9"/>
        <v>5.1987075231603903</v>
      </c>
      <c r="AB73" s="7"/>
      <c r="AC73" s="28">
        <f t="shared" ca="1" si="0"/>
        <v>-5.4498315571208877E-2</v>
      </c>
      <c r="AD73" s="27">
        <f t="shared" ca="1" si="10"/>
        <v>4.198129314443122E-2</v>
      </c>
      <c r="AE73" s="7">
        <v>96</v>
      </c>
    </row>
    <row r="74" spans="1:31" s="26" customFormat="1" x14ac:dyDescent="0.25">
      <c r="A74" s="26">
        <v>54</v>
      </c>
      <c r="B74" s="26">
        <v>615</v>
      </c>
      <c r="C74" s="26">
        <v>11732</v>
      </c>
      <c r="D74" s="26">
        <v>11906</v>
      </c>
      <c r="E74" s="26">
        <v>14786</v>
      </c>
      <c r="F74" s="26">
        <v>14623</v>
      </c>
      <c r="G74" s="27"/>
      <c r="H74" s="7"/>
      <c r="I74" s="28">
        <f t="shared" si="1"/>
        <v>-3054</v>
      </c>
      <c r="J74" s="27">
        <f t="shared" si="1"/>
        <v>-2717</v>
      </c>
      <c r="K74" s="7"/>
      <c r="L74" s="171">
        <f t="shared" si="2"/>
        <v>0.7543022082537777</v>
      </c>
      <c r="M74" s="27">
        <f t="shared" ca="1" si="3"/>
        <v>4.2610829485139304E-8</v>
      </c>
      <c r="N74" s="44"/>
      <c r="O74" s="44"/>
      <c r="P74" s="7"/>
      <c r="Q74" s="28">
        <f t="shared" ca="1" si="4"/>
        <v>-3060.6150872703784</v>
      </c>
      <c r="R74" s="27">
        <f t="shared" ca="1" si="5"/>
        <v>-2713.389814898695</v>
      </c>
      <c r="S74" s="7"/>
      <c r="T74" s="28">
        <f t="shared" ca="1" si="6"/>
        <v>0.74498623137325637</v>
      </c>
      <c r="U74" s="27">
        <f t="shared" ca="1" si="7"/>
        <v>-0.66369746506277449</v>
      </c>
      <c r="V74" s="7"/>
      <c r="W74" s="28">
        <f t="shared" ca="1" si="8"/>
        <v>0.7540957843465258</v>
      </c>
      <c r="X74" s="27">
        <f t="shared" ca="1" si="11"/>
        <v>303.38599104329251</v>
      </c>
      <c r="Y74" s="7"/>
      <c r="Z74" s="28">
        <f t="shared" si="12"/>
        <v>303.39900000000006</v>
      </c>
      <c r="AA74" s="27">
        <f t="shared" si="9"/>
        <v>5.2953114972582771</v>
      </c>
      <c r="AB74" s="7"/>
      <c r="AC74" s="28">
        <f t="shared" ca="1" si="0"/>
        <v>-1.3008956707551533E-2</v>
      </c>
      <c r="AD74" s="27">
        <f t="shared" ca="1" si="10"/>
        <v>-7.4724648481378608E-2</v>
      </c>
      <c r="AE74" s="7">
        <v>95</v>
      </c>
    </row>
    <row r="75" spans="1:31" s="26" customFormat="1" x14ac:dyDescent="0.25">
      <c r="A75" s="26">
        <v>55</v>
      </c>
      <c r="B75" s="26">
        <v>606</v>
      </c>
      <c r="C75" s="26">
        <v>11871</v>
      </c>
      <c r="D75" s="26">
        <v>11762</v>
      </c>
      <c r="E75" s="26">
        <v>14652</v>
      </c>
      <c r="F75" s="26">
        <v>14767</v>
      </c>
      <c r="G75" s="27"/>
      <c r="H75" s="7"/>
      <c r="I75" s="28">
        <f t="shared" si="1"/>
        <v>-2781</v>
      </c>
      <c r="J75" s="27">
        <f t="shared" si="1"/>
        <v>-3005</v>
      </c>
      <c r="K75" s="7"/>
      <c r="L75" s="171">
        <f t="shared" si="2"/>
        <v>0.68794566752431086</v>
      </c>
      <c r="M75" s="27">
        <f t="shared" ca="1" si="3"/>
        <v>4.2563508127532588E-7</v>
      </c>
      <c r="N75" s="44"/>
      <c r="O75" s="44"/>
      <c r="P75" s="7"/>
      <c r="Q75" s="28">
        <f t="shared" ca="1" si="4"/>
        <v>-2787.6150872703784</v>
      </c>
      <c r="R75" s="27">
        <f t="shared" ca="1" si="5"/>
        <v>-3001.389814898695</v>
      </c>
      <c r="S75" s="7"/>
      <c r="T75" s="28">
        <f t="shared" ca="1" si="6"/>
        <v>0.67853513073966265</v>
      </c>
      <c r="U75" s="27">
        <f t="shared" ca="1" si="7"/>
        <v>-0.73414251091963578</v>
      </c>
      <c r="V75" s="7"/>
      <c r="W75" s="28">
        <f t="shared" ca="1" si="8"/>
        <v>0.6885980746681063</v>
      </c>
      <c r="X75" s="27">
        <f t="shared" ca="1" si="11"/>
        <v>308.86773720008375</v>
      </c>
      <c r="Y75" s="7"/>
      <c r="Z75" s="28">
        <f t="shared" si="12"/>
        <v>308.85300000000007</v>
      </c>
      <c r="AA75" s="27">
        <f t="shared" si="9"/>
        <v>5.390501754662048</v>
      </c>
      <c r="AB75" s="7"/>
      <c r="AC75" s="28">
        <f t="shared" ca="1" si="0"/>
        <v>1.473720008368673E-2</v>
      </c>
      <c r="AD75" s="27">
        <f t="shared" ca="1" si="10"/>
        <v>-3.1587556389865767E-2</v>
      </c>
      <c r="AE75" s="7">
        <v>94</v>
      </c>
    </row>
    <row r="76" spans="1:31" s="26" customFormat="1" x14ac:dyDescent="0.25">
      <c r="A76" s="26">
        <v>56</v>
      </c>
      <c r="B76" s="26">
        <v>623</v>
      </c>
      <c r="C76" s="26">
        <v>12021</v>
      </c>
      <c r="D76" s="26">
        <v>11628</v>
      </c>
      <c r="E76" s="26">
        <v>14485</v>
      </c>
      <c r="F76" s="26">
        <v>14885</v>
      </c>
      <c r="G76" s="27"/>
      <c r="H76" s="7"/>
      <c r="I76" s="28">
        <f t="shared" si="1"/>
        <v>-2464</v>
      </c>
      <c r="J76" s="27">
        <f t="shared" si="1"/>
        <v>-3257</v>
      </c>
      <c r="K76" s="7"/>
      <c r="L76" s="171">
        <f t="shared" si="2"/>
        <v>0.61323663391791405</v>
      </c>
      <c r="M76" s="27">
        <f t="shared" ca="1" si="3"/>
        <v>9.3561972669385177E-7</v>
      </c>
      <c r="N76" s="44"/>
      <c r="O76" s="44"/>
      <c r="P76" s="7"/>
      <c r="Q76" s="28">
        <f t="shared" ca="1" si="4"/>
        <v>-2470.6150872703784</v>
      </c>
      <c r="R76" s="27">
        <f t="shared" ca="1" si="5"/>
        <v>-3253.389814898695</v>
      </c>
      <c r="S76" s="7"/>
      <c r="T76" s="28">
        <f t="shared" ca="1" si="6"/>
        <v>0.6013739626046839</v>
      </c>
      <c r="U76" s="27">
        <f t="shared" ca="1" si="7"/>
        <v>-0.79578192604438946</v>
      </c>
      <c r="V76" s="7"/>
      <c r="W76" s="28">
        <f t="shared" ca="1" si="8"/>
        <v>0.61226935953766104</v>
      </c>
      <c r="X76" s="27">
        <f t="shared" ca="1" si="11"/>
        <v>314.45977877621976</v>
      </c>
      <c r="Y76" s="7"/>
      <c r="Z76" s="28">
        <f t="shared" si="12"/>
        <v>314.46000000000004</v>
      </c>
      <c r="AA76" s="27">
        <f t="shared" si="9"/>
        <v>5.4883623658213692</v>
      </c>
      <c r="AB76" s="7"/>
      <c r="AC76" s="28">
        <f t="shared" ca="1" si="0"/>
        <v>-2.2122378027233935E-4</v>
      </c>
      <c r="AD76" s="27">
        <f t="shared" ca="1" si="10"/>
        <v>-5.1592550016437144E-2</v>
      </c>
      <c r="AE76" s="7">
        <v>93</v>
      </c>
    </row>
    <row r="77" spans="1:31" s="26" customFormat="1" x14ac:dyDescent="0.25">
      <c r="A77" s="26">
        <v>57</v>
      </c>
      <c r="B77" s="26">
        <v>628</v>
      </c>
      <c r="C77" s="26">
        <v>12187</v>
      </c>
      <c r="D77" s="26">
        <v>11513</v>
      </c>
      <c r="E77" s="26">
        <v>14319</v>
      </c>
      <c r="F77" s="26">
        <v>15003</v>
      </c>
      <c r="G77" s="27"/>
      <c r="H77" s="7"/>
      <c r="I77" s="28">
        <f t="shared" si="1"/>
        <v>-2132</v>
      </c>
      <c r="J77" s="27">
        <f t="shared" si="1"/>
        <v>-3490</v>
      </c>
      <c r="K77" s="7"/>
      <c r="L77" s="171">
        <f t="shared" si="2"/>
        <v>0.53198751967715852</v>
      </c>
      <c r="M77" s="27">
        <f t="shared" ca="1" si="3"/>
        <v>5.6797686216789357E-8</v>
      </c>
      <c r="N77" s="44"/>
      <c r="O77" s="44"/>
      <c r="P77" s="7"/>
      <c r="Q77" s="28">
        <f t="shared" ca="1" si="4"/>
        <v>-2138.6150872703784</v>
      </c>
      <c r="R77" s="27">
        <f t="shared" ca="1" si="5"/>
        <v>-3486.389814898695</v>
      </c>
      <c r="S77" s="7"/>
      <c r="T77" s="28">
        <f t="shared" ca="1" si="6"/>
        <v>0.52056163509423303</v>
      </c>
      <c r="U77" s="27">
        <f t="shared" ca="1" si="7"/>
        <v>-0.85277392494941961</v>
      </c>
      <c r="V77" s="7"/>
      <c r="W77" s="28">
        <f t="shared" ca="1" si="8"/>
        <v>0.532225842328656</v>
      </c>
      <c r="X77" s="27">
        <f t="shared" ca="1" si="11"/>
        <v>320.06547152314602</v>
      </c>
      <c r="Y77" s="7"/>
      <c r="Z77" s="28">
        <f t="shared" si="12"/>
        <v>320.11200000000002</v>
      </c>
      <c r="AA77" s="27">
        <f t="shared" si="9"/>
        <v>5.5870083751440882</v>
      </c>
      <c r="AB77" s="7"/>
      <c r="AC77" s="28">
        <f t="shared" ca="1" si="0"/>
        <v>-4.6528476854007295E-2</v>
      </c>
      <c r="AD77" s="27">
        <f t="shared" ca="1" si="10"/>
        <v>7.0995731778964455E-2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12371</v>
      </c>
      <c r="D78" s="26">
        <v>11407</v>
      </c>
      <c r="E78" s="26">
        <v>14139</v>
      </c>
      <c r="F78" s="26">
        <v>15108</v>
      </c>
      <c r="G78" s="27"/>
      <c r="H78" s="7"/>
      <c r="I78" s="28">
        <f t="shared" si="1"/>
        <v>-1768</v>
      </c>
      <c r="J78" s="27">
        <f t="shared" si="1"/>
        <v>-3701</v>
      </c>
      <c r="K78" s="7"/>
      <c r="L78" s="171">
        <f t="shared" si="2"/>
        <v>0.44471453581737935</v>
      </c>
      <c r="M78" s="27">
        <f t="shared" ca="1" si="3"/>
        <v>1.5631951990793895E-7</v>
      </c>
      <c r="N78" s="44"/>
      <c r="O78" s="44"/>
      <c r="P78" s="7"/>
      <c r="Q78" s="28">
        <f t="shared" ca="1" si="4"/>
        <v>-1774.6150872703784</v>
      </c>
      <c r="R78" s="27">
        <f t="shared" ca="1" si="5"/>
        <v>-3697.389814898695</v>
      </c>
      <c r="S78" s="7"/>
      <c r="T78" s="28">
        <f t="shared" ca="1" si="6"/>
        <v>0.43196016758277483</v>
      </c>
      <c r="U78" s="27">
        <f t="shared" ca="1" si="7"/>
        <v>-0.90438470507371738</v>
      </c>
      <c r="V78" s="7"/>
      <c r="W78" s="28">
        <f t="shared" ca="1" si="8"/>
        <v>0.44431916318313674</v>
      </c>
      <c r="X78" s="27">
        <f t="shared" ca="1" si="11"/>
        <v>325.86959521737992</v>
      </c>
      <c r="Y78" s="7"/>
      <c r="Z78" s="28">
        <f t="shared" si="12"/>
        <v>325.81800000000004</v>
      </c>
      <c r="AA78" s="27">
        <f t="shared" si="9"/>
        <v>5.6865968622628849</v>
      </c>
      <c r="AB78" s="7"/>
      <c r="AC78" s="28">
        <f t="shared" ca="1" si="0"/>
        <v>5.1595217379883707E-2</v>
      </c>
      <c r="AD78" s="27">
        <f t="shared" ca="1" si="10"/>
        <v>-0.10603447260876919</v>
      </c>
      <c r="AE78" s="7">
        <v>91</v>
      </c>
    </row>
    <row r="79" spans="1:31" s="26" customFormat="1" x14ac:dyDescent="0.25">
      <c r="A79" s="26">
        <v>59</v>
      </c>
      <c r="B79" s="26">
        <v>639</v>
      </c>
      <c r="C79" s="26">
        <v>12567</v>
      </c>
      <c r="D79" s="26">
        <v>11335</v>
      </c>
      <c r="E79" s="26">
        <v>13957</v>
      </c>
      <c r="F79" s="26">
        <v>15190</v>
      </c>
      <c r="G79" s="27"/>
      <c r="H79" s="7"/>
      <c r="I79" s="28">
        <f t="shared" si="1"/>
        <v>-1390</v>
      </c>
      <c r="J79" s="27">
        <f t="shared" si="1"/>
        <v>-3855</v>
      </c>
      <c r="K79" s="7"/>
      <c r="L79" s="171">
        <f t="shared" si="2"/>
        <v>0.35229343310655042</v>
      </c>
      <c r="M79" s="27">
        <f t="shared" ca="1" si="3"/>
        <v>2.7151817475520556E-7</v>
      </c>
      <c r="N79" s="44"/>
      <c r="O79" s="44"/>
      <c r="P79" s="7"/>
      <c r="Q79" s="28">
        <f t="shared" ca="1" si="4"/>
        <v>-1396.6150872703784</v>
      </c>
      <c r="R79" s="27">
        <f t="shared" ca="1" si="5"/>
        <v>-3851.389814898695</v>
      </c>
      <c r="S79" s="7"/>
      <c r="T79" s="28">
        <f t="shared" ca="1" si="6"/>
        <v>0.33995095132087588</v>
      </c>
      <c r="U79" s="27">
        <f t="shared" ca="1" si="7"/>
        <v>-0.94205323653884454</v>
      </c>
      <c r="V79" s="7"/>
      <c r="W79" s="28">
        <f t="shared" ca="1" si="8"/>
        <v>0.35281450716535129</v>
      </c>
      <c r="X79" s="27">
        <f t="shared" ca="1" si="11"/>
        <v>331.50246871466686</v>
      </c>
      <c r="Y79" s="7"/>
      <c r="Z79" s="28">
        <f t="shared" si="12"/>
        <v>331.56900000000002</v>
      </c>
      <c r="AA79" s="27">
        <f t="shared" si="9"/>
        <v>5.7869707475450785</v>
      </c>
      <c r="AB79" s="7"/>
      <c r="AC79" s="28">
        <f t="shared" ca="1" si="0"/>
        <v>-6.6531285333155665E-2</v>
      </c>
      <c r="AD79" s="27">
        <f t="shared" ca="1" si="10"/>
        <v>-1.2484931806568511E-2</v>
      </c>
      <c r="AE79" s="7">
        <v>90</v>
      </c>
    </row>
    <row r="80" spans="1:31" s="26" customFormat="1" x14ac:dyDescent="0.25">
      <c r="A80" s="26">
        <v>60</v>
      </c>
      <c r="B80" s="26">
        <v>632</v>
      </c>
      <c r="C80" s="26">
        <v>12764</v>
      </c>
      <c r="D80" s="26">
        <v>11274</v>
      </c>
      <c r="E80" s="26">
        <v>13764</v>
      </c>
      <c r="F80" s="26">
        <v>15256</v>
      </c>
      <c r="G80" s="27"/>
      <c r="H80" s="7"/>
      <c r="I80" s="28">
        <f t="shared" si="1"/>
        <v>-1000</v>
      </c>
      <c r="J80" s="27">
        <f t="shared" si="1"/>
        <v>-3982</v>
      </c>
      <c r="K80" s="7"/>
      <c r="L80" s="171">
        <f t="shared" si="2"/>
        <v>0.25739048598500558</v>
      </c>
      <c r="M80" s="27">
        <f t="shared" ca="1" si="3"/>
        <v>8.2484246920452757E-7</v>
      </c>
      <c r="N80" s="44"/>
      <c r="O80" s="44"/>
      <c r="P80" s="7"/>
      <c r="Q80" s="28">
        <f t="shared" ca="1" si="4"/>
        <v>-1006.6150872703784</v>
      </c>
      <c r="R80" s="27">
        <f t="shared" ca="1" si="5"/>
        <v>-3978.389814898695</v>
      </c>
      <c r="S80" s="7"/>
      <c r="T80" s="28">
        <f t="shared" ca="1" si="6"/>
        <v>0.24502080755859923</v>
      </c>
      <c r="U80" s="27">
        <f t="shared" ca="1" si="7"/>
        <v>-0.97311754495489111</v>
      </c>
      <c r="V80" s="7"/>
      <c r="W80" s="28">
        <f t="shared" ca="1" si="8"/>
        <v>0.25829869436924596</v>
      </c>
      <c r="X80" s="27">
        <f t="shared" ca="1" si="11"/>
        <v>337.16875341228774</v>
      </c>
      <c r="Y80" s="7"/>
      <c r="Z80" s="28">
        <f t="shared" si="12"/>
        <v>337.25700000000001</v>
      </c>
      <c r="AA80" s="27">
        <f t="shared" si="9"/>
        <v>5.8862450753985156</v>
      </c>
      <c r="AB80" s="7"/>
      <c r="AC80" s="28">
        <f t="shared" ca="1" si="0"/>
        <v>-8.8246587712262681E-2</v>
      </c>
      <c r="AD80" s="27">
        <f t="shared" ca="1" si="10"/>
        <v>3.3730422196754262E-2</v>
      </c>
      <c r="AE80" s="7">
        <v>89</v>
      </c>
    </row>
    <row r="81" spans="1:31" s="26" customFormat="1" x14ac:dyDescent="0.25">
      <c r="A81" s="26">
        <v>61</v>
      </c>
      <c r="B81" s="26">
        <v>631</v>
      </c>
      <c r="C81" s="26">
        <v>12971</v>
      </c>
      <c r="D81" s="26">
        <v>11229</v>
      </c>
      <c r="E81" s="26">
        <v>13563</v>
      </c>
      <c r="F81" s="26">
        <v>15298</v>
      </c>
      <c r="G81" s="27"/>
      <c r="H81" s="7"/>
      <c r="I81" s="28">
        <f t="shared" si="1"/>
        <v>-592</v>
      </c>
      <c r="J81" s="27">
        <f t="shared" si="1"/>
        <v>-4069</v>
      </c>
      <c r="K81" s="7"/>
      <c r="L81" s="171">
        <f t="shared" si="2"/>
        <v>0.16010649275499045</v>
      </c>
      <c r="M81" s="27">
        <f t="shared" ca="1" si="3"/>
        <v>7.0338490493887185E-7</v>
      </c>
      <c r="N81" s="44"/>
      <c r="O81" s="44"/>
      <c r="P81" s="7"/>
      <c r="Q81" s="28">
        <f t="shared" ca="1" si="4"/>
        <v>-598.61508727037835</v>
      </c>
      <c r="R81" s="27">
        <f t="shared" ca="1" si="5"/>
        <v>-4065.389814898695</v>
      </c>
      <c r="S81" s="7"/>
      <c r="T81" s="28">
        <f t="shared" ca="1" si="6"/>
        <v>0.14570927254575594</v>
      </c>
      <c r="U81" s="27">
        <f t="shared" ca="1" si="7"/>
        <v>-0.99439781922415127</v>
      </c>
      <c r="V81" s="7"/>
      <c r="W81" s="28">
        <f t="shared" ca="1" si="8"/>
        <v>0.159267812300384</v>
      </c>
      <c r="X81" s="27">
        <f t="shared" ca="1" si="11"/>
        <v>342.93472502192776</v>
      </c>
      <c r="Y81" s="7"/>
      <c r="Z81" s="28">
        <f t="shared" si="12"/>
        <v>342.93599999999998</v>
      </c>
      <c r="AA81" s="27">
        <f t="shared" si="9"/>
        <v>5.9853623236192739</v>
      </c>
      <c r="AB81" s="7"/>
      <c r="AC81" s="28">
        <f t="shared" ca="1" si="0"/>
        <v>-1.2749780722174364E-3</v>
      </c>
      <c r="AD81" s="27">
        <f t="shared" ca="1" si="10"/>
        <v>-7.1315494898271936E-2</v>
      </c>
      <c r="AE81" s="7">
        <v>88</v>
      </c>
    </row>
    <row r="82" spans="1:31" s="26" customFormat="1" x14ac:dyDescent="0.25">
      <c r="A82" s="26">
        <v>62</v>
      </c>
      <c r="B82" s="26">
        <v>624</v>
      </c>
      <c r="C82" s="26">
        <v>13163</v>
      </c>
      <c r="D82" s="26">
        <v>11205</v>
      </c>
      <c r="E82" s="26">
        <v>13360</v>
      </c>
      <c r="F82" s="26">
        <v>15317</v>
      </c>
      <c r="G82" s="27"/>
      <c r="H82" s="7"/>
      <c r="I82" s="28">
        <f t="shared" si="1"/>
        <v>-197</v>
      </c>
      <c r="J82" s="27">
        <f t="shared" si="1"/>
        <v>-4112</v>
      </c>
      <c r="K82" s="7"/>
      <c r="L82" s="171">
        <f t="shared" si="2"/>
        <v>6.2350953719975837E-2</v>
      </c>
      <c r="M82" s="27">
        <f t="shared" ca="1" si="3"/>
        <v>8.1723307559341509E-7</v>
      </c>
      <c r="N82" s="44"/>
      <c r="O82" s="44"/>
      <c r="P82" s="7"/>
      <c r="Q82" s="28">
        <f t="shared" ca="1" si="4"/>
        <v>-203.61508727037838</v>
      </c>
      <c r="R82" s="27">
        <f t="shared" ca="1" si="5"/>
        <v>-4108.3898148986955</v>
      </c>
      <c r="S82" s="7"/>
      <c r="T82" s="28">
        <f t="shared" ca="1" si="6"/>
        <v>4.9562075658321873E-2</v>
      </c>
      <c r="U82" s="27">
        <f t="shared" ca="1" si="7"/>
        <v>-1.0049156559319468</v>
      </c>
      <c r="V82" s="7"/>
      <c r="W82" s="28">
        <f t="shared" ca="1" si="8"/>
        <v>6.3254963164391886E-2</v>
      </c>
      <c r="X82" s="27">
        <f t="shared" ca="1" si="11"/>
        <v>348.4324621817176</v>
      </c>
      <c r="Y82" s="7"/>
      <c r="Z82" s="28">
        <f t="shared" si="12"/>
        <v>348.55199999999996</v>
      </c>
      <c r="AA82" s="27">
        <f t="shared" si="9"/>
        <v>6.083380014411274</v>
      </c>
      <c r="AB82" s="7"/>
      <c r="AC82" s="28">
        <f t="shared" ca="1" si="0"/>
        <v>-0.11953781828236743</v>
      </c>
      <c r="AD82" s="27">
        <f t="shared" ca="1" si="10"/>
        <v>1.6389974944388541E-2</v>
      </c>
      <c r="AE82" s="7">
        <v>87</v>
      </c>
    </row>
    <row r="83" spans="1:31" s="26" customFormat="1" x14ac:dyDescent="0.25">
      <c r="A83" s="26">
        <v>63</v>
      </c>
      <c r="B83" s="26">
        <v>608</v>
      </c>
      <c r="C83" s="26">
        <v>13355</v>
      </c>
      <c r="D83" s="26">
        <v>11198</v>
      </c>
      <c r="E83" s="26">
        <v>13162</v>
      </c>
      <c r="F83" s="26">
        <v>15316</v>
      </c>
      <c r="G83" s="27"/>
      <c r="H83" s="7"/>
      <c r="I83" s="28">
        <f t="shared" si="1"/>
        <v>193</v>
      </c>
      <c r="J83" s="27">
        <f t="shared" si="1"/>
        <v>-4118</v>
      </c>
      <c r="K83" s="7"/>
      <c r="L83" s="171">
        <f t="shared" si="2"/>
        <v>-3.3482721244213788E-2</v>
      </c>
      <c r="M83" s="27">
        <f t="shared" ca="1" si="3"/>
        <v>3.3077609509571378E-6</v>
      </c>
      <c r="N83" s="44"/>
      <c r="O83" s="44"/>
      <c r="P83" s="7"/>
      <c r="Q83" s="28">
        <f t="shared" ca="1" si="4"/>
        <v>186.38491272962162</v>
      </c>
      <c r="R83" s="27">
        <f t="shared" ca="1" si="5"/>
        <v>-4114.3898148986955</v>
      </c>
      <c r="S83" s="7"/>
      <c r="T83" s="28">
        <f t="shared" ca="1" si="6"/>
        <v>-4.5368068103954801E-2</v>
      </c>
      <c r="U83" s="27">
        <f t="shared" ca="1" si="7"/>
        <v>-1.0063832610539647</v>
      </c>
      <c r="V83" s="7"/>
      <c r="W83" s="28">
        <f t="shared" ca="1" si="8"/>
        <v>-3.1663996154774172E-2</v>
      </c>
      <c r="X83" s="27">
        <f t="shared" ca="1" si="11"/>
        <v>353.83633604035094</v>
      </c>
      <c r="Y83" s="7"/>
      <c r="Z83" s="28">
        <f t="shared" si="12"/>
        <v>354.02399999999994</v>
      </c>
      <c r="AA83" s="27">
        <f t="shared" si="9"/>
        <v>6.1788844310804043</v>
      </c>
      <c r="AB83" s="7"/>
      <c r="AC83" s="28">
        <f t="shared" ca="1" si="0"/>
        <v>-0.18766395964900084</v>
      </c>
      <c r="AD83" s="27">
        <f t="shared" ca="1" si="10"/>
        <v>4.9123132051875018E-2</v>
      </c>
      <c r="AE83" s="7">
        <v>86</v>
      </c>
    </row>
    <row r="84" spans="1:31" s="26" customFormat="1" x14ac:dyDescent="0.25">
      <c r="A84" s="26">
        <v>64</v>
      </c>
      <c r="B84" s="26">
        <v>612</v>
      </c>
      <c r="C84" s="26">
        <v>13558</v>
      </c>
      <c r="D84" s="26">
        <v>11215</v>
      </c>
      <c r="E84" s="26">
        <v>12969</v>
      </c>
      <c r="F84" s="26">
        <v>15304</v>
      </c>
      <c r="G84" s="27"/>
      <c r="H84" s="7"/>
      <c r="I84" s="28">
        <f t="shared" si="1"/>
        <v>589</v>
      </c>
      <c r="J84" s="27">
        <f t="shared" si="1"/>
        <v>-4089</v>
      </c>
      <c r="K84" s="7"/>
      <c r="L84" s="171">
        <f t="shared" si="2"/>
        <v>-0.1296375606061361</v>
      </c>
      <c r="M84" s="27">
        <f t="shared" ca="1" si="3"/>
        <v>2.1826908740345882E-6</v>
      </c>
      <c r="N84" s="44"/>
      <c r="O84" s="44"/>
      <c r="P84" s="7"/>
      <c r="Q84" s="28">
        <f t="shared" ca="1" si="4"/>
        <v>582.38491272962165</v>
      </c>
      <c r="R84" s="27">
        <f t="shared" ca="1" si="5"/>
        <v>-4085.389814898695</v>
      </c>
      <c r="S84" s="7"/>
      <c r="T84" s="28">
        <f t="shared" ca="1" si="6"/>
        <v>-0.14175867561642036</v>
      </c>
      <c r="U84" s="27">
        <f t="shared" ca="1" si="7"/>
        <v>-0.99928983629754442</v>
      </c>
      <c r="V84" s="7"/>
      <c r="W84" s="28">
        <f t="shared" ca="1" si="8"/>
        <v>-0.12816016733620605</v>
      </c>
      <c r="X84" s="27">
        <f ca="1">IF(MOD(ATAN2(U84,W84)*180/PI()-$J$9+360,360)&lt;355,MOD(ATAN2(U84,W84)*180/PI()-$J$9+360,360)+360,MOD(ATAN2(U84,W84)*180/PI()-$J$9+360,360))</f>
        <v>359.34258352523386</v>
      </c>
      <c r="Y84" s="7"/>
      <c r="Z84" s="28">
        <f t="shared" si="12"/>
        <v>359.53199999999993</v>
      </c>
      <c r="AA84" s="27">
        <f t="shared" si="9"/>
        <v>6.275017166280251</v>
      </c>
      <c r="AB84" s="7"/>
      <c r="AC84" s="28">
        <f t="shared" ref="AC84:AC147" ca="1" si="13">X84-Z84</f>
        <v>-0.18941647476606249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13508</v>
      </c>
      <c r="D85" s="26">
        <v>11171</v>
      </c>
      <c r="E85" s="26">
        <v>12915</v>
      </c>
      <c r="F85" s="26">
        <v>15242</v>
      </c>
      <c r="G85" s="27"/>
      <c r="H85" s="7"/>
      <c r="I85" s="28">
        <f t="shared" ref="I85:J148" si="14">C85-E85</f>
        <v>593</v>
      </c>
      <c r="J85" s="27">
        <f t="shared" si="14"/>
        <v>-4071</v>
      </c>
      <c r="K85" s="7"/>
      <c r="L85" s="171">
        <f>$O$3*SIN(2*PI()/$O$4*($Z85+$O$5))+$O$6</f>
        <v>-0.12913475079336115</v>
      </c>
      <c r="M85" s="27">
        <f t="shared" ref="M85:M148" ca="1" si="15">(W85-L85)^2</f>
        <v>3.4953605089960759E-9</v>
      </c>
      <c r="N85" s="44"/>
      <c r="O85" s="44"/>
      <c r="P85" s="7"/>
      <c r="Q85" s="28">
        <f t="shared" ref="Q85:Q148" ca="1" si="16">I85-$J$4</f>
        <v>586.38491272962165</v>
      </c>
      <c r="R85" s="27">
        <f t="shared" ref="R85:R148" ca="1" si="17">J85-$J$3</f>
        <v>-4067.389814898695</v>
      </c>
      <c r="S85" s="7"/>
      <c r="T85" s="28">
        <f t="shared" ref="T85:T148" ca="1" si="18">Q85/$J$7</f>
        <v>-0.14273231811654627</v>
      </c>
      <c r="U85" s="27">
        <f t="shared" ref="U85:U148" ca="1" si="19">R85/$J$6</f>
        <v>-0.99488702093149062</v>
      </c>
      <c r="V85" s="7"/>
      <c r="W85" s="28">
        <f t="shared" ref="W85:W148" ca="1" si="20">(T85-U85*SIN(-$J$11*PI()/180))/(COS(-$J$11*PI()/180))</f>
        <v>-0.12919387236733373</v>
      </c>
      <c r="X85" s="27">
        <f ca="1">IF(MOD(ATAN2(U85,W85)*180/PI()-$J$9+360,360)&lt;355,MOD(ATAN2(U85,W85)*180/PI()-$J$9+360,360)+360,MOD(ATAN2(U85,W85)*180/PI()-$J$9+360,360))</f>
        <v>359.43312611255999</v>
      </c>
      <c r="Y85" s="7"/>
      <c r="Z85" s="28">
        <f t="shared" si="12"/>
        <v>359.53199999999993</v>
      </c>
      <c r="AA85" s="27">
        <f t="shared" ref="AA85:AA148" si="21">Z85*PI()/180</f>
        <v>6.275017166280251</v>
      </c>
      <c r="AB85" s="7"/>
      <c r="AC85" s="28">
        <f t="shared" ca="1" si="13"/>
        <v>-9.887388743993597E-2</v>
      </c>
      <c r="AD85" s="27"/>
      <c r="AE85" s="7"/>
    </row>
    <row r="86" spans="1:31" s="26" customFormat="1" x14ac:dyDescent="0.25">
      <c r="A86" s="26">
        <v>1</v>
      </c>
      <c r="B86" s="26">
        <v>-587</v>
      </c>
      <c r="C86" s="26">
        <v>13323</v>
      </c>
      <c r="D86" s="26">
        <v>11163</v>
      </c>
      <c r="E86" s="26">
        <v>13111</v>
      </c>
      <c r="F86" s="26">
        <v>15265</v>
      </c>
      <c r="G86" s="27"/>
      <c r="H86" s="7"/>
      <c r="I86" s="28">
        <f t="shared" si="14"/>
        <v>212</v>
      </c>
      <c r="J86" s="27">
        <f t="shared" si="14"/>
        <v>-4102</v>
      </c>
      <c r="K86" s="7"/>
      <c r="L86" s="171">
        <f t="shared" ref="L86:L149" si="22">$O$3*SIN(2*PI()/$O$4*($Z86+$O$5))+$O$6</f>
        <v>-3.7212475850391877E-2</v>
      </c>
      <c r="M86" s="27">
        <f t="shared" ca="1" si="15"/>
        <v>7.567958894841452E-7</v>
      </c>
      <c r="N86" s="44"/>
      <c r="O86" s="44"/>
      <c r="P86" s="7"/>
      <c r="Q86" s="28">
        <f t="shared" ca="1" si="16"/>
        <v>205.38491272962162</v>
      </c>
      <c r="R86" s="27">
        <f t="shared" ca="1" si="17"/>
        <v>-4098.3898148986955</v>
      </c>
      <c r="S86" s="7"/>
      <c r="T86" s="28">
        <f t="shared" ca="1" si="18"/>
        <v>-4.9992869979552892E-2</v>
      </c>
      <c r="U86" s="27">
        <f t="shared" ca="1" si="19"/>
        <v>-1.0024696473952501</v>
      </c>
      <c r="V86" s="7"/>
      <c r="W86" s="28">
        <f t="shared" ca="1" si="20"/>
        <v>-3.6342535686079327E-2</v>
      </c>
      <c r="X86" s="27">
        <f ca="1">MOD(ATAN2(U86,W86)*180/PI()-$J$9+360,360)</f>
        <v>354.11045917240278</v>
      </c>
      <c r="Y86" s="7"/>
      <c r="Z86" s="28">
        <f t="shared" ref="Z86:Z149" si="23">360/40000*B86+Z85</f>
        <v>354.24899999999991</v>
      </c>
      <c r="AA86" s="27">
        <f t="shared" si="21"/>
        <v>6.1828114218973917</v>
      </c>
      <c r="AB86" s="7"/>
      <c r="AC86" s="28">
        <f t="shared" ca="1" si="13"/>
        <v>-0.13854082759712583</v>
      </c>
      <c r="AD86" s="27"/>
      <c r="AE86" s="7"/>
    </row>
    <row r="87" spans="1:31" s="26" customFormat="1" x14ac:dyDescent="0.25">
      <c r="A87" s="26">
        <v>2</v>
      </c>
      <c r="B87" s="26">
        <v>-608</v>
      </c>
      <c r="C87" s="26">
        <v>13128</v>
      </c>
      <c r="D87" s="26">
        <v>11169</v>
      </c>
      <c r="E87" s="26">
        <v>13307</v>
      </c>
      <c r="F87" s="26">
        <v>15269</v>
      </c>
      <c r="G87" s="27"/>
      <c r="H87" s="7"/>
      <c r="I87" s="28">
        <f t="shared" si="14"/>
        <v>-179</v>
      </c>
      <c r="J87" s="27">
        <f t="shared" si="14"/>
        <v>-4100</v>
      </c>
      <c r="K87" s="7"/>
      <c r="L87" s="171">
        <f t="shared" si="22"/>
        <v>5.8321585040711714E-2</v>
      </c>
      <c r="M87" s="27">
        <f t="shared" ca="1" si="15"/>
        <v>2.6173349120068197E-7</v>
      </c>
      <c r="N87" s="44"/>
      <c r="O87" s="44"/>
      <c r="P87" s="7"/>
      <c r="Q87" s="28">
        <f t="shared" ca="1" si="16"/>
        <v>-185.61508727037838</v>
      </c>
      <c r="R87" s="27">
        <f t="shared" ca="1" si="17"/>
        <v>-4096.3898148986955</v>
      </c>
      <c r="S87" s="7"/>
      <c r="T87" s="28">
        <f t="shared" ca="1" si="18"/>
        <v>4.5180684407755259E-2</v>
      </c>
      <c r="U87" s="27">
        <f t="shared" ca="1" si="19"/>
        <v>-1.0019804456879107</v>
      </c>
      <c r="V87" s="7"/>
      <c r="W87" s="28">
        <f t="shared" ca="1" si="20"/>
        <v>5.8833183996145247E-2</v>
      </c>
      <c r="X87" s="27">
        <f ca="1">MOD(ATAN2(U87,W87)*180/PI()-$J$9+360,360)</f>
        <v>348.67385215666195</v>
      </c>
      <c r="Y87" s="7"/>
      <c r="Z87" s="28">
        <f t="shared" si="23"/>
        <v>348.77699999999993</v>
      </c>
      <c r="AA87" s="27">
        <f t="shared" si="21"/>
        <v>6.0873070052282614</v>
      </c>
      <c r="AB87" s="7"/>
      <c r="AC87" s="28">
        <f t="shared" ca="1" si="13"/>
        <v>-0.10314784333797888</v>
      </c>
      <c r="AD87" s="27"/>
      <c r="AE87" s="7"/>
    </row>
    <row r="88" spans="1:31" s="26" customFormat="1" x14ac:dyDescent="0.25">
      <c r="A88" s="26">
        <v>3</v>
      </c>
      <c r="B88" s="26">
        <v>-627</v>
      </c>
      <c r="C88" s="26">
        <v>12935</v>
      </c>
      <c r="D88" s="26">
        <v>11194</v>
      </c>
      <c r="E88" s="26">
        <v>13516</v>
      </c>
      <c r="F88" s="26">
        <v>15251</v>
      </c>
      <c r="G88" s="27"/>
      <c r="H88" s="7"/>
      <c r="I88" s="28">
        <f t="shared" si="14"/>
        <v>-581</v>
      </c>
      <c r="J88" s="27">
        <f t="shared" si="14"/>
        <v>-4057</v>
      </c>
      <c r="K88" s="7"/>
      <c r="L88" s="171">
        <f t="shared" si="22"/>
        <v>0.15627453705301603</v>
      </c>
      <c r="M88" s="27">
        <f t="shared" ca="1" si="15"/>
        <v>7.591596314081138E-8</v>
      </c>
      <c r="N88" s="44"/>
      <c r="O88" s="44"/>
      <c r="P88" s="7"/>
      <c r="Q88" s="28">
        <f t="shared" ca="1" si="16"/>
        <v>-587.61508727037835</v>
      </c>
      <c r="R88" s="27">
        <f t="shared" ca="1" si="17"/>
        <v>-4053.389814898695</v>
      </c>
      <c r="S88" s="7"/>
      <c r="T88" s="28">
        <f t="shared" ca="1" si="18"/>
        <v>0.14303175567040965</v>
      </c>
      <c r="U88" s="27">
        <f t="shared" ca="1" si="19"/>
        <v>-0.9914626089801154</v>
      </c>
      <c r="V88" s="7"/>
      <c r="W88" s="28">
        <f t="shared" ca="1" si="20"/>
        <v>0.15655006556903717</v>
      </c>
      <c r="X88" s="27">
        <f t="shared" ref="X88:X148" ca="1" si="24">MOD(ATAN2(U88,W88)*180/PI()-$J$9+360,360)</f>
        <v>343.06140952702947</v>
      </c>
      <c r="Y88" s="7"/>
      <c r="Z88" s="28">
        <f t="shared" si="23"/>
        <v>343.13399999999996</v>
      </c>
      <c r="AA88" s="27">
        <f t="shared" si="21"/>
        <v>5.9888180755382221</v>
      </c>
      <c r="AB88" s="7"/>
      <c r="AC88" s="28">
        <f t="shared" ca="1" si="13"/>
        <v>-7.2590472970489373E-2</v>
      </c>
      <c r="AD88" s="27"/>
      <c r="AE88" s="7"/>
    </row>
    <row r="89" spans="1:31" s="26" customFormat="1" x14ac:dyDescent="0.25">
      <c r="A89" s="26">
        <v>4</v>
      </c>
      <c r="B89" s="26">
        <v>-640</v>
      </c>
      <c r="C89" s="26">
        <v>12732</v>
      </c>
      <c r="D89" s="26">
        <v>11239</v>
      </c>
      <c r="E89" s="26">
        <v>13720</v>
      </c>
      <c r="F89" s="26">
        <v>15218</v>
      </c>
      <c r="G89" s="27"/>
      <c r="H89" s="7"/>
      <c r="I89" s="28">
        <f t="shared" si="14"/>
        <v>-988</v>
      </c>
      <c r="J89" s="27">
        <f t="shared" si="14"/>
        <v>-3979</v>
      </c>
      <c r="K89" s="7"/>
      <c r="L89" s="171">
        <f t="shared" si="22"/>
        <v>0.25468913560284534</v>
      </c>
      <c r="M89" s="27">
        <f t="shared" ca="1" si="15"/>
        <v>4.6017898477080517E-7</v>
      </c>
      <c r="N89" s="44"/>
      <c r="O89" s="44"/>
      <c r="P89" s="7"/>
      <c r="Q89" s="28">
        <f t="shared" ca="1" si="16"/>
        <v>-994.61508727037835</v>
      </c>
      <c r="R89" s="27">
        <f t="shared" ca="1" si="17"/>
        <v>-3975.389814898695</v>
      </c>
      <c r="S89" s="7"/>
      <c r="T89" s="28">
        <f t="shared" ca="1" si="18"/>
        <v>0.24209988005822147</v>
      </c>
      <c r="U89" s="27">
        <f t="shared" ca="1" si="19"/>
        <v>-0.97238374239388214</v>
      </c>
      <c r="V89" s="7"/>
      <c r="W89" s="28">
        <f t="shared" ca="1" si="20"/>
        <v>0.25536750053764873</v>
      </c>
      <c r="X89" s="27">
        <f t="shared" ca="1" si="24"/>
        <v>337.31948383448446</v>
      </c>
      <c r="Y89" s="7"/>
      <c r="Z89" s="28">
        <f t="shared" si="23"/>
        <v>337.37399999999997</v>
      </c>
      <c r="AA89" s="27">
        <f t="shared" si="21"/>
        <v>5.8882871106233488</v>
      </c>
      <c r="AB89" s="7"/>
      <c r="AC89" s="28">
        <f t="shared" ca="1" si="13"/>
        <v>-5.4516165515508419E-2</v>
      </c>
      <c r="AD89" s="27"/>
      <c r="AE89" s="7"/>
    </row>
    <row r="90" spans="1:31" s="26" customFormat="1" x14ac:dyDescent="0.25">
      <c r="A90" s="26">
        <v>5</v>
      </c>
      <c r="B90" s="26">
        <v>-629</v>
      </c>
      <c r="C90" s="26">
        <v>12527</v>
      </c>
      <c r="D90" s="26">
        <v>11295</v>
      </c>
      <c r="E90" s="26">
        <v>13904</v>
      </c>
      <c r="F90" s="26">
        <v>15142</v>
      </c>
      <c r="G90" s="27"/>
      <c r="H90" s="7"/>
      <c r="I90" s="28">
        <f t="shared" si="14"/>
        <v>-1377</v>
      </c>
      <c r="J90" s="27">
        <f t="shared" si="14"/>
        <v>-3847</v>
      </c>
      <c r="K90" s="7"/>
      <c r="L90" s="171">
        <f t="shared" si="22"/>
        <v>0.34891114341042134</v>
      </c>
      <c r="M90" s="27">
        <f t="shared" ca="1" si="15"/>
        <v>5.070547517066482E-7</v>
      </c>
      <c r="N90" s="44"/>
      <c r="O90" s="44"/>
      <c r="P90" s="7"/>
      <c r="Q90" s="28">
        <f t="shared" ca="1" si="16"/>
        <v>-1383.6150872703784</v>
      </c>
      <c r="R90" s="27">
        <f t="shared" ca="1" si="17"/>
        <v>-3843.389814898695</v>
      </c>
      <c r="S90" s="7"/>
      <c r="T90" s="28">
        <f t="shared" ca="1" si="18"/>
        <v>0.33678661319546666</v>
      </c>
      <c r="U90" s="27">
        <f t="shared" ca="1" si="19"/>
        <v>-0.94009642970948737</v>
      </c>
      <c r="V90" s="7"/>
      <c r="W90" s="28">
        <f t="shared" ca="1" si="20"/>
        <v>0.34962322118124883</v>
      </c>
      <c r="X90" s="27">
        <f t="shared" ca="1" si="24"/>
        <v>331.63398378286024</v>
      </c>
      <c r="Y90" s="7"/>
      <c r="Z90" s="28">
        <f t="shared" si="23"/>
        <v>331.71299999999997</v>
      </c>
      <c r="AA90" s="27">
        <f t="shared" si="21"/>
        <v>5.78948402166795</v>
      </c>
      <c r="AB90" s="7"/>
      <c r="AC90" s="28">
        <f t="shared" ca="1" si="13"/>
        <v>-7.9016217139724176E-2</v>
      </c>
      <c r="AD90" s="27"/>
      <c r="AE90" s="7"/>
    </row>
    <row r="91" spans="1:31" s="26" customFormat="1" x14ac:dyDescent="0.25">
      <c r="A91" s="26">
        <v>6</v>
      </c>
      <c r="B91" s="26">
        <v>-633</v>
      </c>
      <c r="C91" s="26">
        <v>12329</v>
      </c>
      <c r="D91" s="26">
        <v>11365</v>
      </c>
      <c r="E91" s="26">
        <v>14081</v>
      </c>
      <c r="F91" s="26">
        <v>15048</v>
      </c>
      <c r="G91" s="27"/>
      <c r="H91" s="7"/>
      <c r="I91" s="28">
        <f t="shared" si="14"/>
        <v>-1752</v>
      </c>
      <c r="J91" s="27">
        <f t="shared" si="14"/>
        <v>-3683</v>
      </c>
      <c r="K91" s="7"/>
      <c r="L91" s="171">
        <f t="shared" si="22"/>
        <v>0.44029382048428595</v>
      </c>
      <c r="M91" s="27">
        <f t="shared" ca="1" si="15"/>
        <v>4.9616815258388718E-9</v>
      </c>
      <c r="N91" s="44"/>
      <c r="O91" s="44"/>
      <c r="P91" s="7"/>
      <c r="Q91" s="28">
        <f t="shared" ca="1" si="16"/>
        <v>-1758.6150872703784</v>
      </c>
      <c r="R91" s="27">
        <f t="shared" ca="1" si="17"/>
        <v>-3679.389814898695</v>
      </c>
      <c r="S91" s="7"/>
      <c r="T91" s="28">
        <f t="shared" ca="1" si="18"/>
        <v>0.42806559758227114</v>
      </c>
      <c r="U91" s="27">
        <f t="shared" ca="1" si="19"/>
        <v>-0.89998188970766357</v>
      </c>
      <c r="V91" s="7"/>
      <c r="W91" s="28">
        <f t="shared" ca="1" si="20"/>
        <v>0.4403642596887522</v>
      </c>
      <c r="X91" s="27">
        <f t="shared" ca="1" si="24"/>
        <v>325.96156074477108</v>
      </c>
      <c r="Y91" s="7"/>
      <c r="Z91" s="28">
        <f t="shared" si="23"/>
        <v>326.01599999999996</v>
      </c>
      <c r="AA91" s="27">
        <f t="shared" si="21"/>
        <v>5.6900526141818331</v>
      </c>
      <c r="AB91" s="7"/>
      <c r="AC91" s="28">
        <f t="shared" ca="1" si="13"/>
        <v>-5.4439255228885486E-2</v>
      </c>
      <c r="AD91" s="27"/>
      <c r="AE91" s="7"/>
    </row>
    <row r="92" spans="1:31" s="26" customFormat="1" x14ac:dyDescent="0.25">
      <c r="A92" s="26">
        <v>7</v>
      </c>
      <c r="B92" s="26">
        <v>-634</v>
      </c>
      <c r="C92" s="26">
        <v>12166</v>
      </c>
      <c r="D92" s="26">
        <v>11479</v>
      </c>
      <c r="E92" s="26">
        <v>14274</v>
      </c>
      <c r="F92" s="26">
        <v>14967</v>
      </c>
      <c r="G92" s="27"/>
      <c r="H92" s="7"/>
      <c r="I92" s="28">
        <f t="shared" si="14"/>
        <v>-2108</v>
      </c>
      <c r="J92" s="27">
        <f t="shared" si="14"/>
        <v>-3488</v>
      </c>
      <c r="K92" s="7"/>
      <c r="L92" s="171">
        <f t="shared" si="22"/>
        <v>0.52745978651858338</v>
      </c>
      <c r="M92" s="27">
        <f t="shared" ca="1" si="15"/>
        <v>1.172899170116837E-6</v>
      </c>
      <c r="N92" s="44"/>
      <c r="O92" s="44"/>
      <c r="P92" s="7"/>
      <c r="Q92" s="28">
        <f t="shared" ca="1" si="16"/>
        <v>-2114.6150872703784</v>
      </c>
      <c r="R92" s="27">
        <f t="shared" ca="1" si="17"/>
        <v>-3484.389814898695</v>
      </c>
      <c r="S92" s="7"/>
      <c r="T92" s="28">
        <f t="shared" ca="1" si="18"/>
        <v>0.51471978009347752</v>
      </c>
      <c r="U92" s="27">
        <f t="shared" ca="1" si="19"/>
        <v>-0.85228472324208038</v>
      </c>
      <c r="V92" s="7"/>
      <c r="W92" s="28">
        <f t="shared" ca="1" si="20"/>
        <v>0.52637678182324876</v>
      </c>
      <c r="X92" s="27">
        <f t="shared" ca="1" si="24"/>
        <v>320.3344672549249</v>
      </c>
      <c r="Y92" s="7"/>
      <c r="Z92" s="28">
        <f t="shared" si="23"/>
        <v>320.30999999999995</v>
      </c>
      <c r="AA92" s="27">
        <f t="shared" si="21"/>
        <v>5.5904641270630355</v>
      </c>
      <c r="AB92" s="7"/>
      <c r="AC92" s="28">
        <f t="shared" ca="1" si="13"/>
        <v>2.446725492495716E-2</v>
      </c>
      <c r="AD92" s="27"/>
      <c r="AE92" s="7"/>
    </row>
    <row r="93" spans="1:31" s="26" customFormat="1" x14ac:dyDescent="0.25">
      <c r="A93" s="26">
        <v>8</v>
      </c>
      <c r="B93" s="26">
        <v>-620</v>
      </c>
      <c r="C93" s="26">
        <v>11999</v>
      </c>
      <c r="D93" s="26">
        <v>11595</v>
      </c>
      <c r="E93" s="26">
        <v>14450</v>
      </c>
      <c r="F93" s="26">
        <v>14861</v>
      </c>
      <c r="G93" s="27"/>
      <c r="H93" s="7"/>
      <c r="I93" s="28">
        <f t="shared" si="14"/>
        <v>-2451</v>
      </c>
      <c r="J93" s="27">
        <f t="shared" si="14"/>
        <v>-3266</v>
      </c>
      <c r="K93" s="7"/>
      <c r="L93" s="171">
        <f t="shared" si="22"/>
        <v>0.60765077709785142</v>
      </c>
      <c r="M93" s="27">
        <f t="shared" ca="1" si="15"/>
        <v>2.2020686528502388E-6</v>
      </c>
      <c r="N93" s="44"/>
      <c r="O93" s="44"/>
      <c r="P93" s="7"/>
      <c r="Q93" s="28">
        <f t="shared" ca="1" si="16"/>
        <v>-2457.6150872703784</v>
      </c>
      <c r="R93" s="27">
        <f t="shared" ca="1" si="17"/>
        <v>-3262.389814898695</v>
      </c>
      <c r="S93" s="7"/>
      <c r="T93" s="28">
        <f t="shared" ca="1" si="18"/>
        <v>0.59820962447927473</v>
      </c>
      <c r="U93" s="27">
        <f t="shared" ca="1" si="19"/>
        <v>-0.79798333372741637</v>
      </c>
      <c r="V93" s="7"/>
      <c r="W93" s="28">
        <f t="shared" ca="1" si="20"/>
        <v>0.60913471397415386</v>
      </c>
      <c r="X93" s="27">
        <f t="shared" ca="1" si="24"/>
        <v>314.67818622620325</v>
      </c>
      <c r="Y93" s="7"/>
      <c r="Z93" s="28">
        <f t="shared" si="23"/>
        <v>314.72999999999996</v>
      </c>
      <c r="AA93" s="27">
        <f t="shared" si="21"/>
        <v>5.4930747548017527</v>
      </c>
      <c r="AB93" s="7"/>
      <c r="AC93" s="28">
        <f t="shared" ca="1" si="13"/>
        <v>-5.1813773796709484E-2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11847</v>
      </c>
      <c r="D94" s="26">
        <v>11728</v>
      </c>
      <c r="E94" s="26">
        <v>14606</v>
      </c>
      <c r="F94" s="26">
        <v>14726</v>
      </c>
      <c r="G94" s="27"/>
      <c r="H94" s="7"/>
      <c r="I94" s="28">
        <f t="shared" si="14"/>
        <v>-2759</v>
      </c>
      <c r="J94" s="27">
        <f t="shared" si="14"/>
        <v>-2998</v>
      </c>
      <c r="K94" s="7"/>
      <c r="L94" s="171">
        <f t="shared" si="22"/>
        <v>0.68346088771566527</v>
      </c>
      <c r="M94" s="27">
        <f t="shared" ca="1" si="15"/>
        <v>5.8402498890174912E-8</v>
      </c>
      <c r="N94" s="44"/>
      <c r="O94" s="44"/>
      <c r="P94" s="7"/>
      <c r="Q94" s="28">
        <f t="shared" ca="1" si="16"/>
        <v>-2765.6150872703784</v>
      </c>
      <c r="R94" s="27">
        <f t="shared" ca="1" si="17"/>
        <v>-2994.389814898695</v>
      </c>
      <c r="S94" s="7"/>
      <c r="T94" s="28">
        <f t="shared" ca="1" si="18"/>
        <v>0.67318009698897019</v>
      </c>
      <c r="U94" s="27">
        <f t="shared" ca="1" si="19"/>
        <v>-0.73243030494394823</v>
      </c>
      <c r="V94" s="7"/>
      <c r="W94" s="28">
        <f t="shared" ca="1" si="20"/>
        <v>0.68321922162600812</v>
      </c>
      <c r="X94" s="27">
        <f t="shared" ca="1" si="24"/>
        <v>309.02514964369379</v>
      </c>
      <c r="Y94" s="7"/>
      <c r="Z94" s="28">
        <f t="shared" si="23"/>
        <v>309.04199999999997</v>
      </c>
      <c r="AA94" s="27">
        <f t="shared" si="21"/>
        <v>5.3938004269483155</v>
      </c>
      <c r="AB94" s="7"/>
      <c r="AC94" s="28">
        <f t="shared" ca="1" si="13"/>
        <v>-1.6850356306179037E-2</v>
      </c>
      <c r="AD94" s="27"/>
      <c r="AE94" s="7"/>
    </row>
    <row r="95" spans="1:31" s="26" customFormat="1" x14ac:dyDescent="0.25">
      <c r="A95" s="26">
        <v>10</v>
      </c>
      <c r="B95" s="26">
        <v>-609</v>
      </c>
      <c r="C95" s="26">
        <v>11698</v>
      </c>
      <c r="D95" s="26">
        <v>11869</v>
      </c>
      <c r="E95" s="26">
        <v>14747</v>
      </c>
      <c r="F95" s="26">
        <v>14590</v>
      </c>
      <c r="G95" s="27"/>
      <c r="H95" s="7"/>
      <c r="I95" s="28">
        <f t="shared" si="14"/>
        <v>-3049</v>
      </c>
      <c r="J95" s="27">
        <f t="shared" si="14"/>
        <v>-2721</v>
      </c>
      <c r="K95" s="7"/>
      <c r="L95" s="171">
        <f t="shared" si="22"/>
        <v>0.75015166063283911</v>
      </c>
      <c r="M95" s="27">
        <f t="shared" ca="1" si="15"/>
        <v>7.5091610323767587E-6</v>
      </c>
      <c r="N95" s="44"/>
      <c r="O95" s="44"/>
      <c r="P95" s="7"/>
      <c r="Q95" s="28">
        <f t="shared" ca="1" si="16"/>
        <v>-3055.6150872703784</v>
      </c>
      <c r="R95" s="27">
        <f t="shared" ca="1" si="17"/>
        <v>-2717.389814898695</v>
      </c>
      <c r="S95" s="7"/>
      <c r="T95" s="28">
        <f t="shared" ca="1" si="18"/>
        <v>0.74376917824809896</v>
      </c>
      <c r="U95" s="27">
        <f t="shared" ca="1" si="19"/>
        <v>-0.66467586847745308</v>
      </c>
      <c r="V95" s="7"/>
      <c r="W95" s="28">
        <f t="shared" ca="1" si="20"/>
        <v>0.7528919454779559</v>
      </c>
      <c r="X95" s="27">
        <f t="shared" ca="1" si="24"/>
        <v>303.47326639481105</v>
      </c>
      <c r="Y95" s="7"/>
      <c r="Z95" s="28">
        <f t="shared" si="23"/>
        <v>303.56099999999998</v>
      </c>
      <c r="AA95" s="27">
        <f t="shared" si="21"/>
        <v>5.2981389306465063</v>
      </c>
      <c r="AB95" s="7"/>
      <c r="AC95" s="28">
        <f t="shared" ca="1" si="13"/>
        <v>-8.7733605188930142E-2</v>
      </c>
      <c r="AD95" s="27"/>
      <c r="AE95" s="7"/>
    </row>
    <row r="96" spans="1:31" s="26" customFormat="1" x14ac:dyDescent="0.25">
      <c r="A96" s="26">
        <v>11</v>
      </c>
      <c r="B96" s="26">
        <v>-620</v>
      </c>
      <c r="C96" s="26">
        <v>11569</v>
      </c>
      <c r="D96" s="26">
        <v>12014</v>
      </c>
      <c r="E96" s="26">
        <v>14860</v>
      </c>
      <c r="F96" s="26">
        <v>14420</v>
      </c>
      <c r="G96" s="27"/>
      <c r="H96" s="7"/>
      <c r="I96" s="28">
        <f t="shared" si="14"/>
        <v>-3291</v>
      </c>
      <c r="J96" s="27">
        <f t="shared" si="14"/>
        <v>-2406</v>
      </c>
      <c r="K96" s="7"/>
      <c r="L96" s="171">
        <f t="shared" si="22"/>
        <v>0.81099585036882493</v>
      </c>
      <c r="M96" s="27">
        <f t="shared" ca="1" si="15"/>
        <v>5.8846458970091962E-8</v>
      </c>
      <c r="N96" s="44"/>
      <c r="O96" s="44"/>
      <c r="P96" s="7"/>
      <c r="Q96" s="28">
        <f t="shared" ca="1" si="16"/>
        <v>-3297.6150872703784</v>
      </c>
      <c r="R96" s="27">
        <f t="shared" ca="1" si="17"/>
        <v>-2402.389814898695</v>
      </c>
      <c r="S96" s="7"/>
      <c r="T96" s="28">
        <f t="shared" ca="1" si="18"/>
        <v>0.80267454950571682</v>
      </c>
      <c r="U96" s="27">
        <f t="shared" ca="1" si="19"/>
        <v>-0.58762659957151098</v>
      </c>
      <c r="V96" s="7"/>
      <c r="W96" s="28">
        <f t="shared" ca="1" si="20"/>
        <v>0.81075326747789878</v>
      </c>
      <c r="X96" s="27">
        <f t="shared" ca="1" si="24"/>
        <v>297.96848297757322</v>
      </c>
      <c r="Y96" s="7"/>
      <c r="Z96" s="28">
        <f t="shared" si="23"/>
        <v>297.98099999999999</v>
      </c>
      <c r="AA96" s="27">
        <f t="shared" si="21"/>
        <v>5.2007495583852226</v>
      </c>
      <c r="AB96" s="7"/>
      <c r="AC96" s="28">
        <f t="shared" ca="1" si="13"/>
        <v>-1.2517022426777658E-2</v>
      </c>
      <c r="AD96" s="27"/>
      <c r="AE96" s="7"/>
    </row>
    <row r="97" spans="1:31" s="26" customFormat="1" x14ac:dyDescent="0.25">
      <c r="A97" s="26">
        <v>12</v>
      </c>
      <c r="B97" s="26">
        <v>-638</v>
      </c>
      <c r="C97" s="26">
        <v>11456</v>
      </c>
      <c r="D97" s="26">
        <v>12187</v>
      </c>
      <c r="E97" s="26">
        <v>14972</v>
      </c>
      <c r="F97" s="26">
        <v>14253</v>
      </c>
      <c r="G97" s="27"/>
      <c r="H97" s="7"/>
      <c r="I97" s="28">
        <f t="shared" si="14"/>
        <v>-3516</v>
      </c>
      <c r="J97" s="27">
        <f t="shared" si="14"/>
        <v>-2066</v>
      </c>
      <c r="K97" s="7"/>
      <c r="L97" s="171">
        <f t="shared" si="22"/>
        <v>0.86557591200101824</v>
      </c>
      <c r="M97" s="27">
        <f t="shared" ca="1" si="15"/>
        <v>1.3994458183725374E-6</v>
      </c>
      <c r="N97" s="44"/>
      <c r="O97" s="44"/>
      <c r="P97" s="7"/>
      <c r="Q97" s="28">
        <f t="shared" ca="1" si="16"/>
        <v>-3522.6150872703784</v>
      </c>
      <c r="R97" s="27">
        <f t="shared" ca="1" si="17"/>
        <v>-2062.389814898695</v>
      </c>
      <c r="S97" s="7"/>
      <c r="T97" s="28">
        <f t="shared" ca="1" si="18"/>
        <v>0.85744194013779951</v>
      </c>
      <c r="U97" s="27">
        <f t="shared" ca="1" si="19"/>
        <v>-0.50446230932382752</v>
      </c>
      <c r="V97" s="7"/>
      <c r="W97" s="28">
        <f t="shared" ca="1" si="20"/>
        <v>0.86439293025205821</v>
      </c>
      <c r="X97" s="27">
        <f t="shared" ca="1" si="24"/>
        <v>292.30218828200896</v>
      </c>
      <c r="Y97" s="7"/>
      <c r="Z97" s="28">
        <f t="shared" si="23"/>
        <v>292.23899999999998</v>
      </c>
      <c r="AA97" s="27">
        <f t="shared" si="21"/>
        <v>5.1005327527357087</v>
      </c>
      <c r="AB97" s="7"/>
      <c r="AC97" s="28">
        <f t="shared" ca="1" si="13"/>
        <v>6.3188282008979968E-2</v>
      </c>
      <c r="AD97" s="27"/>
      <c r="AE97" s="7"/>
    </row>
    <row r="98" spans="1:31" s="26" customFormat="1" x14ac:dyDescent="0.25">
      <c r="A98" s="26">
        <v>13</v>
      </c>
      <c r="B98" s="26">
        <v>-625</v>
      </c>
      <c r="C98" s="26">
        <v>11369</v>
      </c>
      <c r="D98" s="26">
        <v>12378</v>
      </c>
      <c r="E98" s="26">
        <v>15081</v>
      </c>
      <c r="F98" s="26">
        <v>14087</v>
      </c>
      <c r="G98" s="27"/>
      <c r="H98" s="7"/>
      <c r="I98" s="28">
        <f t="shared" si="14"/>
        <v>-3712</v>
      </c>
      <c r="J98" s="27">
        <f t="shared" si="14"/>
        <v>-1709</v>
      </c>
      <c r="K98" s="7"/>
      <c r="L98" s="171">
        <f t="shared" si="22"/>
        <v>0.91062321779026378</v>
      </c>
      <c r="M98" s="27">
        <f t="shared" ca="1" si="15"/>
        <v>8.5949740954621453E-8</v>
      </c>
      <c r="N98" s="44"/>
      <c r="O98" s="44"/>
      <c r="P98" s="7"/>
      <c r="Q98" s="28">
        <f t="shared" ca="1" si="16"/>
        <v>-3718.6150872703784</v>
      </c>
      <c r="R98" s="27">
        <f t="shared" ca="1" si="17"/>
        <v>-1705.389814898695</v>
      </c>
      <c r="S98" s="7"/>
      <c r="T98" s="28">
        <f t="shared" ca="1" si="18"/>
        <v>0.90515042264396928</v>
      </c>
      <c r="U98" s="27">
        <f t="shared" ca="1" si="19"/>
        <v>-0.41713980456375982</v>
      </c>
      <c r="V98" s="7"/>
      <c r="W98" s="28">
        <f t="shared" ca="1" si="20"/>
        <v>0.91091638965275168</v>
      </c>
      <c r="X98" s="27">
        <f t="shared" ca="1" si="24"/>
        <v>286.63888953198136</v>
      </c>
      <c r="Y98" s="7"/>
      <c r="Z98" s="28">
        <f t="shared" si="23"/>
        <v>286.61399999999998</v>
      </c>
      <c r="AA98" s="27">
        <f t="shared" si="21"/>
        <v>5.0023579823110271</v>
      </c>
      <c r="AB98" s="7"/>
      <c r="AC98" s="28">
        <f t="shared" ca="1" si="13"/>
        <v>2.4889531981386881E-2</v>
      </c>
      <c r="AD98" s="27"/>
      <c r="AE98" s="7"/>
    </row>
    <row r="99" spans="1:31" s="26" customFormat="1" x14ac:dyDescent="0.25">
      <c r="A99" s="26">
        <v>14</v>
      </c>
      <c r="B99" s="26">
        <v>-640</v>
      </c>
      <c r="C99" s="26">
        <v>11288</v>
      </c>
      <c r="D99" s="26">
        <v>12556</v>
      </c>
      <c r="E99" s="26">
        <v>15150</v>
      </c>
      <c r="F99" s="26">
        <v>13890</v>
      </c>
      <c r="G99" s="27"/>
      <c r="H99" s="7"/>
      <c r="I99" s="28">
        <f t="shared" si="14"/>
        <v>-3862</v>
      </c>
      <c r="J99" s="27">
        <f t="shared" si="14"/>
        <v>-1334</v>
      </c>
      <c r="K99" s="7"/>
      <c r="L99" s="171">
        <f t="shared" si="22"/>
        <v>0.94765902187855033</v>
      </c>
      <c r="M99" s="27">
        <f t="shared" ca="1" si="15"/>
        <v>2.1817431041771543E-6</v>
      </c>
      <c r="N99" s="44"/>
      <c r="O99" s="44"/>
      <c r="P99" s="7"/>
      <c r="Q99" s="28">
        <f t="shared" ca="1" si="16"/>
        <v>-3868.6150872703784</v>
      </c>
      <c r="R99" s="27">
        <f t="shared" ca="1" si="17"/>
        <v>-1330.389814898695</v>
      </c>
      <c r="S99" s="7"/>
      <c r="T99" s="28">
        <f t="shared" ca="1" si="18"/>
        <v>0.94166201639869107</v>
      </c>
      <c r="U99" s="27">
        <f t="shared" ca="1" si="19"/>
        <v>-0.32541448443763832</v>
      </c>
      <c r="V99" s="7"/>
      <c r="W99" s="28">
        <f t="shared" ca="1" si="20"/>
        <v>0.9461819494009186</v>
      </c>
      <c r="X99" s="27">
        <f t="shared" ca="1" si="24"/>
        <v>281.01353696481021</v>
      </c>
      <c r="Y99" s="7"/>
      <c r="Z99" s="28">
        <f t="shared" si="23"/>
        <v>280.85399999999998</v>
      </c>
      <c r="AA99" s="27">
        <f t="shared" si="21"/>
        <v>4.9018270173961538</v>
      </c>
      <c r="AB99" s="7"/>
      <c r="AC99" s="28">
        <f t="shared" ca="1" si="13"/>
        <v>0.15953696481022916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11225</v>
      </c>
      <c r="D100" s="26">
        <v>12753</v>
      </c>
      <c r="E100" s="26">
        <v>15206</v>
      </c>
      <c r="F100" s="26">
        <v>13693</v>
      </c>
      <c r="G100" s="27"/>
      <c r="H100" s="7"/>
      <c r="I100" s="28">
        <f t="shared" si="14"/>
        <v>-3981</v>
      </c>
      <c r="J100" s="27">
        <f t="shared" si="14"/>
        <v>-940</v>
      </c>
      <c r="K100" s="7"/>
      <c r="L100" s="171">
        <f t="shared" si="22"/>
        <v>0.97484079855336048</v>
      </c>
      <c r="M100" s="27">
        <f t="shared" ca="1" si="15"/>
        <v>1.0060546714760918E-6</v>
      </c>
      <c r="N100" s="44"/>
      <c r="O100" s="44"/>
      <c r="P100" s="7"/>
      <c r="Q100" s="28">
        <f t="shared" ca="1" si="16"/>
        <v>-3987.6150872703784</v>
      </c>
      <c r="R100" s="27">
        <f t="shared" ca="1" si="17"/>
        <v>-936.38981489869514</v>
      </c>
      <c r="S100" s="7"/>
      <c r="T100" s="28">
        <f t="shared" ca="1" si="18"/>
        <v>0.970627880777437</v>
      </c>
      <c r="U100" s="27">
        <f t="shared" ca="1" si="19"/>
        <v>-0.22904174809179331</v>
      </c>
      <c r="V100" s="7"/>
      <c r="W100" s="28">
        <f t="shared" ca="1" si="20"/>
        <v>0.97383777578618314</v>
      </c>
      <c r="X100" s="27">
        <f t="shared" ca="1" si="24"/>
        <v>275.26936149209087</v>
      </c>
      <c r="Y100" s="7"/>
      <c r="Z100" s="28">
        <f t="shared" si="23"/>
        <v>275.166</v>
      </c>
      <c r="AA100" s="27">
        <f t="shared" si="21"/>
        <v>4.8025526895427166</v>
      </c>
      <c r="AB100" s="7"/>
      <c r="AC100" s="28">
        <f t="shared" ca="1" si="13"/>
        <v>0.10336149209086898</v>
      </c>
      <c r="AD100" s="27"/>
      <c r="AE100" s="7"/>
    </row>
    <row r="101" spans="1:31" s="26" customFormat="1" x14ac:dyDescent="0.25">
      <c r="A101" s="26">
        <v>16</v>
      </c>
      <c r="B101" s="26">
        <v>-626</v>
      </c>
      <c r="C101" s="26">
        <v>11187</v>
      </c>
      <c r="D101" s="26">
        <v>12952</v>
      </c>
      <c r="E101" s="26">
        <v>15245</v>
      </c>
      <c r="F101" s="26">
        <v>13493</v>
      </c>
      <c r="G101" s="27"/>
      <c r="H101" s="7"/>
      <c r="I101" s="28">
        <f t="shared" si="14"/>
        <v>-4058</v>
      </c>
      <c r="J101" s="27">
        <f t="shared" si="14"/>
        <v>-541</v>
      </c>
      <c r="K101" s="7"/>
      <c r="L101" s="171">
        <f t="shared" si="22"/>
        <v>0.99230028444587359</v>
      </c>
      <c r="M101" s="27">
        <f t="shared" ca="1" si="15"/>
        <v>1.0973313424925154E-6</v>
      </c>
      <c r="N101" s="44"/>
      <c r="O101" s="44"/>
      <c r="P101" s="7"/>
      <c r="Q101" s="28">
        <f t="shared" ca="1" si="16"/>
        <v>-4064.6150872703784</v>
      </c>
      <c r="R101" s="27">
        <f t="shared" ca="1" si="17"/>
        <v>-537.38981489869514</v>
      </c>
      <c r="S101" s="7"/>
      <c r="T101" s="28">
        <f t="shared" ca="1" si="18"/>
        <v>0.98937049890486095</v>
      </c>
      <c r="U101" s="27">
        <f t="shared" ca="1" si="19"/>
        <v>-0.13144600747759999</v>
      </c>
      <c r="V101" s="7"/>
      <c r="W101" s="28">
        <f t="shared" ca="1" si="20"/>
        <v>0.99125274860281498</v>
      </c>
      <c r="X101" s="27">
        <f t="shared" ca="1" si="24"/>
        <v>269.58791550302385</v>
      </c>
      <c r="Y101" s="7"/>
      <c r="Z101" s="28">
        <f t="shared" si="23"/>
        <v>269.53199999999998</v>
      </c>
      <c r="AA101" s="27">
        <f t="shared" si="21"/>
        <v>4.7042208394853562</v>
      </c>
      <c r="AB101" s="7"/>
      <c r="AC101" s="28">
        <f t="shared" ca="1" si="13"/>
        <v>5.5915503023868496E-2</v>
      </c>
      <c r="AD101" s="27"/>
      <c r="AE101" s="7"/>
    </row>
    <row r="102" spans="1:31" s="26" customFormat="1" x14ac:dyDescent="0.25">
      <c r="A102" s="26">
        <v>17</v>
      </c>
      <c r="B102" s="26">
        <v>-613</v>
      </c>
      <c r="C102" s="26">
        <v>11164</v>
      </c>
      <c r="D102" s="26">
        <v>13134</v>
      </c>
      <c r="E102" s="26">
        <v>15255</v>
      </c>
      <c r="F102" s="26">
        <v>13295</v>
      </c>
      <c r="G102" s="27"/>
      <c r="H102" s="7"/>
      <c r="I102" s="28">
        <f t="shared" si="14"/>
        <v>-4091</v>
      </c>
      <c r="J102" s="27">
        <f t="shared" si="14"/>
        <v>-161</v>
      </c>
      <c r="K102" s="7"/>
      <c r="L102" s="171">
        <f t="shared" si="22"/>
        <v>1.0001059197218993</v>
      </c>
      <c r="M102" s="27">
        <f t="shared" ca="1" si="15"/>
        <v>4.3512096592198757E-6</v>
      </c>
      <c r="N102" s="44"/>
      <c r="O102" s="44"/>
      <c r="P102" s="7"/>
      <c r="Q102" s="28">
        <f t="shared" ca="1" si="16"/>
        <v>-4097.6150872703784</v>
      </c>
      <c r="R102" s="27">
        <f t="shared" ca="1" si="17"/>
        <v>-157.38981489869511</v>
      </c>
      <c r="S102" s="7"/>
      <c r="T102" s="28">
        <f t="shared" ca="1" si="18"/>
        <v>0.99740304953089975</v>
      </c>
      <c r="U102" s="27">
        <f t="shared" ca="1" si="19"/>
        <v>-3.8497683083130188E-2</v>
      </c>
      <c r="V102" s="7"/>
      <c r="W102" s="28">
        <f t="shared" ca="1" si="20"/>
        <v>0.99801996438699403</v>
      </c>
      <c r="X102" s="27">
        <f t="shared" ca="1" si="24"/>
        <v>264.24326002363148</v>
      </c>
      <c r="Y102" s="7"/>
      <c r="Z102" s="28">
        <f t="shared" si="23"/>
        <v>264.01499999999999</v>
      </c>
      <c r="AA102" s="27">
        <f t="shared" si="21"/>
        <v>4.6079310246528289</v>
      </c>
      <c r="AB102" s="7"/>
      <c r="AC102" s="28">
        <f t="shared" ca="1" si="13"/>
        <v>0.228260023631492</v>
      </c>
      <c r="AD102" s="27"/>
      <c r="AE102" s="7"/>
    </row>
    <row r="103" spans="1:31" s="26" customFormat="1" x14ac:dyDescent="0.25">
      <c r="A103" s="26">
        <v>18</v>
      </c>
      <c r="B103" s="26">
        <v>-613</v>
      </c>
      <c r="C103" s="26">
        <v>11172</v>
      </c>
      <c r="D103" s="26">
        <v>13344</v>
      </c>
      <c r="E103" s="26">
        <v>15267</v>
      </c>
      <c r="F103" s="26">
        <v>13108</v>
      </c>
      <c r="G103" s="27"/>
      <c r="H103" s="7"/>
      <c r="I103" s="28">
        <f t="shared" si="14"/>
        <v>-4095</v>
      </c>
      <c r="J103" s="27">
        <f t="shared" si="14"/>
        <v>236</v>
      </c>
      <c r="K103" s="7"/>
      <c r="L103" s="171">
        <f t="shared" si="22"/>
        <v>0.99864447553872004</v>
      </c>
      <c r="M103" s="27">
        <f t="shared" ca="1" si="15"/>
        <v>9.4769979875398516E-7</v>
      </c>
      <c r="N103" s="44"/>
      <c r="O103" s="44"/>
      <c r="P103" s="7"/>
      <c r="Q103" s="28">
        <f t="shared" ca="1" si="16"/>
        <v>-4101.6150872703784</v>
      </c>
      <c r="R103" s="27">
        <f t="shared" ca="1" si="17"/>
        <v>239.61018510130489</v>
      </c>
      <c r="S103" s="7"/>
      <c r="T103" s="28">
        <f t="shared" ca="1" si="18"/>
        <v>0.99837669203102564</v>
      </c>
      <c r="U103" s="27">
        <f t="shared" ca="1" si="19"/>
        <v>5.8608855823723799E-2</v>
      </c>
      <c r="V103" s="7"/>
      <c r="W103" s="28">
        <f t="shared" ca="1" si="20"/>
        <v>0.997670976797707</v>
      </c>
      <c r="X103" s="27">
        <f t="shared" ca="1" si="24"/>
        <v>258.67220899534993</v>
      </c>
      <c r="Y103" s="7"/>
      <c r="Z103" s="28">
        <f t="shared" si="23"/>
        <v>258.49799999999999</v>
      </c>
      <c r="AA103" s="27">
        <f t="shared" si="21"/>
        <v>4.5116412098203016</v>
      </c>
      <c r="AB103" s="7"/>
      <c r="AC103" s="28">
        <f t="shared" ca="1" si="13"/>
        <v>0.17420899534994305</v>
      </c>
      <c r="AD103" s="27"/>
      <c r="AE103" s="7"/>
    </row>
    <row r="104" spans="1:31" s="26" customFormat="1" x14ac:dyDescent="0.25">
      <c r="A104" s="26">
        <v>19</v>
      </c>
      <c r="B104" s="26">
        <v>-629</v>
      </c>
      <c r="C104" s="26">
        <v>11189</v>
      </c>
      <c r="D104" s="26">
        <v>13542</v>
      </c>
      <c r="E104" s="26">
        <v>15246</v>
      </c>
      <c r="F104" s="26">
        <v>12909</v>
      </c>
      <c r="G104" s="27"/>
      <c r="H104" s="7"/>
      <c r="I104" s="28">
        <f t="shared" si="14"/>
        <v>-4057</v>
      </c>
      <c r="J104" s="27">
        <f t="shared" si="14"/>
        <v>633</v>
      </c>
      <c r="K104" s="7"/>
      <c r="L104" s="171">
        <f t="shared" si="22"/>
        <v>0.98752661409107223</v>
      </c>
      <c r="M104" s="27">
        <f t="shared" ca="1" si="15"/>
        <v>1.8388616705468186E-7</v>
      </c>
      <c r="N104" s="44"/>
      <c r="O104" s="44"/>
      <c r="P104" s="7"/>
      <c r="Q104" s="28">
        <f t="shared" ca="1" si="16"/>
        <v>-4063.6150872703784</v>
      </c>
      <c r="R104" s="27">
        <f t="shared" ca="1" si="17"/>
        <v>636.61018510130486</v>
      </c>
      <c r="S104" s="7"/>
      <c r="T104" s="28">
        <f t="shared" ca="1" si="18"/>
        <v>0.98912708827982943</v>
      </c>
      <c r="U104" s="27">
        <f t="shared" ca="1" si="19"/>
        <v>0.15571539473057777</v>
      </c>
      <c r="V104" s="7"/>
      <c r="W104" s="28">
        <f t="shared" ca="1" si="20"/>
        <v>0.98709779458702107</v>
      </c>
      <c r="X104" s="27">
        <f t="shared" ca="1" si="24"/>
        <v>253.06964835575809</v>
      </c>
      <c r="Y104" s="7"/>
      <c r="Z104" s="28">
        <f t="shared" si="23"/>
        <v>252.83699999999999</v>
      </c>
      <c r="AA104" s="27">
        <f t="shared" si="21"/>
        <v>4.4128381208649028</v>
      </c>
      <c r="AB104" s="7"/>
      <c r="AC104" s="28">
        <f t="shared" ca="1" si="13"/>
        <v>0.23264835575810139</v>
      </c>
      <c r="AD104" s="27"/>
      <c r="AE104" s="7"/>
    </row>
    <row r="105" spans="1:31" s="26" customFormat="1" x14ac:dyDescent="0.25">
      <c r="A105" s="26">
        <v>20</v>
      </c>
      <c r="B105" s="26">
        <v>-621</v>
      </c>
      <c r="C105" s="26">
        <v>11223</v>
      </c>
      <c r="D105" s="26">
        <v>13726</v>
      </c>
      <c r="E105" s="26">
        <v>15199</v>
      </c>
      <c r="F105" s="26">
        <v>12709</v>
      </c>
      <c r="G105" s="27"/>
      <c r="H105" s="7"/>
      <c r="I105" s="28">
        <f t="shared" si="14"/>
        <v>-3976</v>
      </c>
      <c r="J105" s="27">
        <f t="shared" si="14"/>
        <v>1017</v>
      </c>
      <c r="K105" s="7"/>
      <c r="L105" s="171">
        <f t="shared" si="22"/>
        <v>0.96709839027836586</v>
      </c>
      <c r="M105" s="27">
        <f t="shared" ca="1" si="15"/>
        <v>9.9618857047147646E-7</v>
      </c>
      <c r="N105" s="44"/>
      <c r="O105" s="44"/>
      <c r="P105" s="7"/>
      <c r="Q105" s="28">
        <f t="shared" ca="1" si="16"/>
        <v>-3982.6150872703784</v>
      </c>
      <c r="R105" s="27">
        <f t="shared" ca="1" si="17"/>
        <v>1020.6101851013049</v>
      </c>
      <c r="S105" s="7"/>
      <c r="T105" s="28">
        <f t="shared" ca="1" si="18"/>
        <v>0.96941082765227971</v>
      </c>
      <c r="U105" s="27">
        <f t="shared" ca="1" si="19"/>
        <v>0.24964212253972623</v>
      </c>
      <c r="V105" s="7"/>
      <c r="W105" s="28">
        <f t="shared" ca="1" si="20"/>
        <v>0.96610029781247331</v>
      </c>
      <c r="X105" s="27">
        <f t="shared" ca="1" si="24"/>
        <v>247.54580970496102</v>
      </c>
      <c r="Y105" s="7"/>
      <c r="Z105" s="28">
        <f t="shared" si="23"/>
        <v>247.24799999999999</v>
      </c>
      <c r="AA105" s="27">
        <f t="shared" si="21"/>
        <v>4.3152916689709393</v>
      </c>
      <c r="AB105" s="7"/>
      <c r="AC105" s="28">
        <f t="shared" ca="1" si="13"/>
        <v>0.29780970496102555</v>
      </c>
      <c r="AD105" s="27"/>
      <c r="AE105" s="7"/>
    </row>
    <row r="106" spans="1:31" s="26" customFormat="1" x14ac:dyDescent="0.25">
      <c r="A106" s="26">
        <v>21</v>
      </c>
      <c r="B106" s="26">
        <v>-637</v>
      </c>
      <c r="C106" s="26">
        <v>11286</v>
      </c>
      <c r="D106" s="26">
        <v>13922</v>
      </c>
      <c r="E106" s="26">
        <v>15140</v>
      </c>
      <c r="F106" s="26">
        <v>12517</v>
      </c>
      <c r="G106" s="27"/>
      <c r="H106" s="7"/>
      <c r="I106" s="28">
        <f t="shared" si="14"/>
        <v>-3854</v>
      </c>
      <c r="J106" s="27">
        <f t="shared" si="14"/>
        <v>1405</v>
      </c>
      <c r="K106" s="7"/>
      <c r="L106" s="171">
        <f t="shared" si="22"/>
        <v>0.93659121525781097</v>
      </c>
      <c r="M106" s="27">
        <f t="shared" ca="1" si="15"/>
        <v>2.1978145336255301E-6</v>
      </c>
      <c r="N106" s="44"/>
      <c r="O106" s="44"/>
      <c r="P106" s="7"/>
      <c r="Q106" s="28">
        <f t="shared" ca="1" si="16"/>
        <v>-3860.6150872703784</v>
      </c>
      <c r="R106" s="27">
        <f t="shared" ca="1" si="17"/>
        <v>1408.610185101305</v>
      </c>
      <c r="S106" s="7"/>
      <c r="T106" s="28">
        <f t="shared" ca="1" si="18"/>
        <v>0.93971473139843931</v>
      </c>
      <c r="U106" s="27">
        <f t="shared" ca="1" si="19"/>
        <v>0.34454725376355333</v>
      </c>
      <c r="V106" s="7"/>
      <c r="W106" s="28">
        <f t="shared" ca="1" si="20"/>
        <v>0.93510871246401073</v>
      </c>
      <c r="X106" s="27">
        <f t="shared" ca="1" si="24"/>
        <v>241.80755668782899</v>
      </c>
      <c r="Y106" s="7"/>
      <c r="Z106" s="28">
        <f t="shared" si="23"/>
        <v>241.51499999999999</v>
      </c>
      <c r="AA106" s="27">
        <f t="shared" si="21"/>
        <v>4.2152319429541052</v>
      </c>
      <c r="AB106" s="7"/>
      <c r="AC106" s="28">
        <f t="shared" ca="1" si="13"/>
        <v>0.29255668782900557</v>
      </c>
      <c r="AD106" s="27"/>
      <c r="AE106" s="7"/>
    </row>
    <row r="107" spans="1:31" s="26" customFormat="1" x14ac:dyDescent="0.25">
      <c r="A107" s="26">
        <v>22</v>
      </c>
      <c r="B107" s="26">
        <v>-631</v>
      </c>
      <c r="C107" s="26">
        <v>11364</v>
      </c>
      <c r="D107" s="26">
        <v>14113</v>
      </c>
      <c r="E107" s="26">
        <v>15065</v>
      </c>
      <c r="F107" s="26">
        <v>12331</v>
      </c>
      <c r="G107" s="27"/>
      <c r="H107" s="7"/>
      <c r="I107" s="28">
        <f t="shared" si="14"/>
        <v>-3701</v>
      </c>
      <c r="J107" s="27">
        <f t="shared" si="14"/>
        <v>1782</v>
      </c>
      <c r="K107" s="7"/>
      <c r="L107" s="171">
        <f t="shared" si="22"/>
        <v>0.8971313623474968</v>
      </c>
      <c r="M107" s="27">
        <f t="shared" ca="1" si="15"/>
        <v>2.7459162741943727E-7</v>
      </c>
      <c r="N107" s="44"/>
      <c r="O107" s="44"/>
      <c r="P107" s="7"/>
      <c r="Q107" s="28">
        <f t="shared" ca="1" si="16"/>
        <v>-3707.6150872703784</v>
      </c>
      <c r="R107" s="27">
        <f t="shared" ca="1" si="17"/>
        <v>1785.610185101305</v>
      </c>
      <c r="S107" s="7"/>
      <c r="T107" s="28">
        <f t="shared" ca="1" si="18"/>
        <v>0.90247290576862305</v>
      </c>
      <c r="U107" s="27">
        <f t="shared" ca="1" si="19"/>
        <v>0.43676177559701418</v>
      </c>
      <c r="V107" s="7"/>
      <c r="W107" s="28">
        <f t="shared" ca="1" si="20"/>
        <v>0.8966073474360492</v>
      </c>
      <c r="X107" s="27">
        <f t="shared" ca="1" si="24"/>
        <v>236.06225424705929</v>
      </c>
      <c r="Y107" s="7"/>
      <c r="Z107" s="28">
        <f t="shared" si="23"/>
        <v>235.83599999999998</v>
      </c>
      <c r="AA107" s="27">
        <f t="shared" si="21"/>
        <v>4.116114694733346</v>
      </c>
      <c r="AB107" s="7"/>
      <c r="AC107" s="28">
        <f t="shared" ca="1" si="13"/>
        <v>0.22625424705930186</v>
      </c>
      <c r="AD107" s="27"/>
      <c r="AE107" s="7"/>
    </row>
    <row r="108" spans="1:31" s="26" customFormat="1" x14ac:dyDescent="0.25">
      <c r="A108" s="26">
        <v>23</v>
      </c>
      <c r="B108" s="26">
        <v>-635</v>
      </c>
      <c r="C108" s="26">
        <v>11467</v>
      </c>
      <c r="D108" s="26">
        <v>14297</v>
      </c>
      <c r="E108" s="26">
        <v>14975</v>
      </c>
      <c r="F108" s="26">
        <v>12156</v>
      </c>
      <c r="G108" s="27"/>
      <c r="H108" s="7"/>
      <c r="I108" s="28">
        <f t="shared" si="14"/>
        <v>-3508</v>
      </c>
      <c r="J108" s="27">
        <f t="shared" si="14"/>
        <v>2141</v>
      </c>
      <c r="K108" s="7"/>
      <c r="L108" s="171">
        <f t="shared" si="22"/>
        <v>0.84853051087726628</v>
      </c>
      <c r="M108" s="27">
        <f t="shared" ca="1" si="15"/>
        <v>1.0380445225649761E-8</v>
      </c>
      <c r="N108" s="44"/>
      <c r="O108" s="44"/>
      <c r="P108" s="7"/>
      <c r="Q108" s="28">
        <f t="shared" ca="1" si="16"/>
        <v>-3514.6150872703784</v>
      </c>
      <c r="R108" s="27">
        <f t="shared" ca="1" si="17"/>
        <v>2144.610185101305</v>
      </c>
      <c r="S108" s="7"/>
      <c r="T108" s="28">
        <f t="shared" ca="1" si="18"/>
        <v>0.85549465513754763</v>
      </c>
      <c r="U108" s="27">
        <f t="shared" ca="1" si="19"/>
        <v>0.52457348206442111</v>
      </c>
      <c r="V108" s="7"/>
      <c r="W108" s="28">
        <f t="shared" ca="1" si="20"/>
        <v>0.84842862640727379</v>
      </c>
      <c r="X108" s="27">
        <f t="shared" ca="1" si="24"/>
        <v>230.30620802035173</v>
      </c>
      <c r="Y108" s="7"/>
      <c r="Z108" s="28">
        <f t="shared" si="23"/>
        <v>230.12099999999998</v>
      </c>
      <c r="AA108" s="27">
        <f t="shared" si="21"/>
        <v>4.0163691279818705</v>
      </c>
      <c r="AB108" s="7"/>
      <c r="AC108" s="28">
        <f t="shared" ca="1" si="13"/>
        <v>0.18520802035175166</v>
      </c>
      <c r="AD108" s="27"/>
      <c r="AE108" s="7"/>
    </row>
    <row r="109" spans="1:31" s="26" customFormat="1" x14ac:dyDescent="0.25">
      <c r="A109" s="26">
        <v>24</v>
      </c>
      <c r="B109" s="26">
        <v>-615</v>
      </c>
      <c r="C109" s="26">
        <v>11580</v>
      </c>
      <c r="D109" s="26">
        <v>14463</v>
      </c>
      <c r="E109" s="26">
        <v>14867</v>
      </c>
      <c r="F109" s="26">
        <v>11995</v>
      </c>
      <c r="G109" s="27"/>
      <c r="H109" s="7"/>
      <c r="I109" s="28">
        <f t="shared" si="14"/>
        <v>-3287</v>
      </c>
      <c r="J109" s="27">
        <f t="shared" si="14"/>
        <v>2468</v>
      </c>
      <c r="K109" s="7"/>
      <c r="L109" s="171">
        <f t="shared" si="22"/>
        <v>0.79341270308225209</v>
      </c>
      <c r="M109" s="27">
        <f t="shared" ca="1" si="15"/>
        <v>1.6304687818919708E-8</v>
      </c>
      <c r="N109" s="44"/>
      <c r="O109" s="44"/>
      <c r="P109" s="7"/>
      <c r="Q109" s="28">
        <f t="shared" ca="1" si="16"/>
        <v>-3293.6150872703784</v>
      </c>
      <c r="R109" s="27">
        <f t="shared" ca="1" si="17"/>
        <v>2471.610185101305</v>
      </c>
      <c r="S109" s="7"/>
      <c r="T109" s="28">
        <f t="shared" ca="1" si="18"/>
        <v>0.80170090700559082</v>
      </c>
      <c r="U109" s="27">
        <f t="shared" ca="1" si="19"/>
        <v>0.60455796121439909</v>
      </c>
      <c r="V109" s="7"/>
      <c r="W109" s="28">
        <f t="shared" ca="1" si="20"/>
        <v>0.79354039289319611</v>
      </c>
      <c r="X109" s="27">
        <f t="shared" ca="1" si="24"/>
        <v>224.73229728734168</v>
      </c>
      <c r="Y109" s="7"/>
      <c r="Z109" s="28">
        <f t="shared" si="23"/>
        <v>224.58599999999998</v>
      </c>
      <c r="AA109" s="27">
        <f t="shared" si="21"/>
        <v>3.9197651538839846</v>
      </c>
      <c r="AB109" s="7"/>
      <c r="AC109" s="28">
        <f t="shared" ca="1" si="13"/>
        <v>0.14629728734169589</v>
      </c>
      <c r="AD109" s="27"/>
      <c r="AE109" s="7"/>
    </row>
    <row r="110" spans="1:31" s="26" customFormat="1" x14ac:dyDescent="0.25">
      <c r="A110" s="26">
        <v>25</v>
      </c>
      <c r="B110" s="26">
        <v>-623</v>
      </c>
      <c r="C110" s="26">
        <v>11699</v>
      </c>
      <c r="D110" s="26">
        <v>14608</v>
      </c>
      <c r="E110" s="26">
        <v>14733</v>
      </c>
      <c r="F110" s="26">
        <v>11835</v>
      </c>
      <c r="G110" s="27"/>
      <c r="H110" s="7"/>
      <c r="I110" s="28">
        <f t="shared" si="14"/>
        <v>-3034</v>
      </c>
      <c r="J110" s="27">
        <f t="shared" si="14"/>
        <v>2773</v>
      </c>
      <c r="K110" s="7"/>
      <c r="L110" s="171">
        <f t="shared" si="22"/>
        <v>0.73003549890230901</v>
      </c>
      <c r="M110" s="27">
        <f t="shared" ca="1" si="15"/>
        <v>8.1017510617935838E-7</v>
      </c>
      <c r="N110" s="44"/>
      <c r="O110" s="44"/>
      <c r="P110" s="7"/>
      <c r="Q110" s="28">
        <f t="shared" ca="1" si="16"/>
        <v>-3040.6150872703784</v>
      </c>
      <c r="R110" s="27">
        <f t="shared" ca="1" si="17"/>
        <v>2776.610185101305</v>
      </c>
      <c r="S110" s="7"/>
      <c r="T110" s="28">
        <f t="shared" ca="1" si="18"/>
        <v>0.74011801887262674</v>
      </c>
      <c r="U110" s="27">
        <f t="shared" ca="1" si="19"/>
        <v>0.67916122158364467</v>
      </c>
      <c r="V110" s="7"/>
      <c r="W110" s="28">
        <f t="shared" ca="1" si="20"/>
        <v>0.73093559617826276</v>
      </c>
      <c r="X110" s="27">
        <f t="shared" ca="1" si="24"/>
        <v>219.13700277108683</v>
      </c>
      <c r="Y110" s="7"/>
      <c r="Z110" s="28">
        <f t="shared" si="23"/>
        <v>218.97899999999998</v>
      </c>
      <c r="AA110" s="27">
        <f t="shared" si="21"/>
        <v>3.8219045427246625</v>
      </c>
      <c r="AB110" s="7"/>
      <c r="AC110" s="28">
        <f t="shared" ca="1" si="13"/>
        <v>0.15800277108684213</v>
      </c>
      <c r="AD110" s="27"/>
      <c r="AE110" s="7"/>
    </row>
    <row r="111" spans="1:31" s="26" customFormat="1" x14ac:dyDescent="0.25">
      <c r="A111" s="26">
        <v>26</v>
      </c>
      <c r="B111" s="26">
        <v>-603</v>
      </c>
      <c r="C111" s="26">
        <v>11840</v>
      </c>
      <c r="D111" s="26">
        <v>14747</v>
      </c>
      <c r="E111" s="26">
        <v>14598</v>
      </c>
      <c r="F111" s="26">
        <v>11694</v>
      </c>
      <c r="G111" s="27"/>
      <c r="H111" s="7"/>
      <c r="I111" s="28">
        <f t="shared" si="14"/>
        <v>-2758</v>
      </c>
      <c r="J111" s="27">
        <f t="shared" si="14"/>
        <v>3053</v>
      </c>
      <c r="K111" s="7"/>
      <c r="L111" s="171">
        <f t="shared" si="22"/>
        <v>0.66203205028370593</v>
      </c>
      <c r="M111" s="27">
        <f t="shared" ca="1" si="15"/>
        <v>6.1321459109782362E-7</v>
      </c>
      <c r="N111" s="44"/>
      <c r="O111" s="44"/>
      <c r="P111" s="7"/>
      <c r="Q111" s="28">
        <f t="shared" ca="1" si="16"/>
        <v>-2764.6150872703784</v>
      </c>
      <c r="R111" s="27">
        <f t="shared" ca="1" si="17"/>
        <v>3056.610185101305</v>
      </c>
      <c r="S111" s="7"/>
      <c r="T111" s="28">
        <f t="shared" ca="1" si="18"/>
        <v>0.67293668636393866</v>
      </c>
      <c r="U111" s="27">
        <f t="shared" ca="1" si="19"/>
        <v>0.74764946061114868</v>
      </c>
      <c r="V111" s="7"/>
      <c r="W111" s="28">
        <f t="shared" ca="1" si="20"/>
        <v>0.6628151304782568</v>
      </c>
      <c r="X111" s="27">
        <f t="shared" ca="1" si="24"/>
        <v>213.59223754974573</v>
      </c>
      <c r="Y111" s="7"/>
      <c r="Z111" s="28">
        <f t="shared" si="23"/>
        <v>213.55199999999999</v>
      </c>
      <c r="AA111" s="27">
        <f t="shared" si="21"/>
        <v>3.7271855242189305</v>
      </c>
      <c r="AB111" s="7"/>
      <c r="AC111" s="28">
        <f t="shared" ca="1" si="13"/>
        <v>4.0237549745739898E-2</v>
      </c>
      <c r="AD111" s="27"/>
      <c r="AE111" s="7"/>
    </row>
    <row r="112" spans="1:31" s="26" customFormat="1" x14ac:dyDescent="0.25">
      <c r="A112" s="26">
        <v>27</v>
      </c>
      <c r="B112" s="26">
        <v>-615</v>
      </c>
      <c r="C112" s="26">
        <v>11994</v>
      </c>
      <c r="D112" s="26">
        <v>14876</v>
      </c>
      <c r="E112" s="26">
        <v>14443</v>
      </c>
      <c r="F112" s="26">
        <v>11571</v>
      </c>
      <c r="G112" s="27"/>
      <c r="H112" s="7"/>
      <c r="I112" s="28">
        <f t="shared" si="14"/>
        <v>-2449</v>
      </c>
      <c r="J112" s="27">
        <f t="shared" si="14"/>
        <v>3305</v>
      </c>
      <c r="K112" s="7"/>
      <c r="L112" s="171">
        <f t="shared" si="22"/>
        <v>0.58656519586090217</v>
      </c>
      <c r="M112" s="27">
        <f t="shared" ca="1" si="15"/>
        <v>3.5896322305713443E-8</v>
      </c>
      <c r="N112" s="44"/>
      <c r="O112" s="44"/>
      <c r="P112" s="7"/>
      <c r="Q112" s="28">
        <f t="shared" ca="1" si="16"/>
        <v>-2455.6150872703784</v>
      </c>
      <c r="R112" s="27">
        <f t="shared" ca="1" si="17"/>
        <v>3308.610185101305</v>
      </c>
      <c r="S112" s="7"/>
      <c r="T112" s="28">
        <f t="shared" ca="1" si="18"/>
        <v>0.59772280322921179</v>
      </c>
      <c r="U112" s="27">
        <f t="shared" ca="1" si="19"/>
        <v>0.80928887573590236</v>
      </c>
      <c r="V112" s="7"/>
      <c r="W112" s="28">
        <f t="shared" ca="1" si="20"/>
        <v>0.58675465910880453</v>
      </c>
      <c r="X112" s="27">
        <f t="shared" ca="1" si="24"/>
        <v>207.97727471882467</v>
      </c>
      <c r="Y112" s="7"/>
      <c r="Z112" s="28">
        <f t="shared" si="23"/>
        <v>208.017</v>
      </c>
      <c r="AA112" s="27">
        <f t="shared" si="21"/>
        <v>3.6305815501210441</v>
      </c>
      <c r="AB112" s="7"/>
      <c r="AC112" s="28">
        <f t="shared" ca="1" si="13"/>
        <v>-3.9725281175321925E-2</v>
      </c>
      <c r="AD112" s="27"/>
      <c r="AE112" s="7"/>
    </row>
    <row r="113" spans="1:31" s="26" customFormat="1" x14ac:dyDescent="0.25">
      <c r="A113" s="26">
        <v>28</v>
      </c>
      <c r="B113" s="26">
        <v>-642</v>
      </c>
      <c r="C113" s="26">
        <v>12171</v>
      </c>
      <c r="D113" s="26">
        <v>14988</v>
      </c>
      <c r="E113" s="26">
        <v>14274</v>
      </c>
      <c r="F113" s="26">
        <v>11457</v>
      </c>
      <c r="G113" s="27"/>
      <c r="H113" s="7"/>
      <c r="I113" s="28">
        <f t="shared" si="14"/>
        <v>-2103</v>
      </c>
      <c r="J113" s="27">
        <f t="shared" si="14"/>
        <v>3531</v>
      </c>
      <c r="K113" s="7"/>
      <c r="L113" s="171">
        <f t="shared" si="22"/>
        <v>0.50196045364120845</v>
      </c>
      <c r="M113" s="27">
        <f t="shared" ca="1" si="15"/>
        <v>3.4844931502486043E-8</v>
      </c>
      <c r="N113" s="44"/>
      <c r="O113" s="44"/>
      <c r="P113" s="7"/>
      <c r="Q113" s="28">
        <f t="shared" ca="1" si="16"/>
        <v>-2109.6150872703784</v>
      </c>
      <c r="R113" s="27">
        <f t="shared" ca="1" si="17"/>
        <v>3534.610185101305</v>
      </c>
      <c r="S113" s="7"/>
      <c r="T113" s="28">
        <f t="shared" ca="1" si="18"/>
        <v>0.51350272696832011</v>
      </c>
      <c r="U113" s="27">
        <f t="shared" ca="1" si="19"/>
        <v>0.86456866866524495</v>
      </c>
      <c r="V113" s="7"/>
      <c r="W113" s="28">
        <f t="shared" ca="1" si="20"/>
        <v>0.50177378566992659</v>
      </c>
      <c r="X113" s="27">
        <f t="shared" ca="1" si="24"/>
        <v>202.16401967347451</v>
      </c>
      <c r="Y113" s="7"/>
      <c r="Z113" s="28">
        <f t="shared" si="23"/>
        <v>202.239</v>
      </c>
      <c r="AA113" s="27">
        <f t="shared" si="21"/>
        <v>3.5297364259408122</v>
      </c>
      <c r="AB113" s="7"/>
      <c r="AC113" s="28">
        <f t="shared" ca="1" si="13"/>
        <v>-7.4980326525491137E-2</v>
      </c>
      <c r="AD113" s="27"/>
      <c r="AE113" s="7"/>
    </row>
    <row r="114" spans="1:31" s="26" customFormat="1" x14ac:dyDescent="0.25">
      <c r="A114" s="26">
        <v>29</v>
      </c>
      <c r="B114" s="26">
        <v>-633</v>
      </c>
      <c r="C114" s="26">
        <v>12348</v>
      </c>
      <c r="D114" s="26">
        <v>15085</v>
      </c>
      <c r="E114" s="26">
        <v>14094</v>
      </c>
      <c r="F114" s="26">
        <v>11361</v>
      </c>
      <c r="G114" s="27"/>
      <c r="H114" s="7"/>
      <c r="I114" s="28">
        <f t="shared" si="14"/>
        <v>-1746</v>
      </c>
      <c r="J114" s="27">
        <f t="shared" si="14"/>
        <v>3724</v>
      </c>
      <c r="K114" s="7"/>
      <c r="L114" s="171">
        <f t="shared" si="22"/>
        <v>0.41354294659705348</v>
      </c>
      <c r="M114" s="27">
        <f t="shared" ca="1" si="15"/>
        <v>4.6532784178468206E-7</v>
      </c>
      <c r="N114" s="44"/>
      <c r="O114" s="44"/>
      <c r="P114" s="7"/>
      <c r="Q114" s="28">
        <f t="shared" ca="1" si="16"/>
        <v>-1752.6150872703784</v>
      </c>
      <c r="R114" s="27">
        <f t="shared" ca="1" si="17"/>
        <v>3727.610185101305</v>
      </c>
      <c r="S114" s="7"/>
      <c r="T114" s="28">
        <f t="shared" ca="1" si="18"/>
        <v>0.42660513383208226</v>
      </c>
      <c r="U114" s="27">
        <f t="shared" ca="1" si="19"/>
        <v>0.9117766334234888</v>
      </c>
      <c r="V114" s="7"/>
      <c r="W114" s="28">
        <f t="shared" ca="1" si="20"/>
        <v>0.41422509602480717</v>
      </c>
      <c r="X114" s="27">
        <f t="shared" ca="1" si="24"/>
        <v>196.46678162743592</v>
      </c>
      <c r="Y114" s="7"/>
      <c r="Z114" s="28">
        <f t="shared" si="23"/>
        <v>196.542</v>
      </c>
      <c r="AA114" s="27">
        <f t="shared" si="21"/>
        <v>3.4303050184546953</v>
      </c>
      <c r="AB114" s="7"/>
      <c r="AC114" s="28">
        <f t="shared" ca="1" si="13"/>
        <v>-7.5218372564080482E-2</v>
      </c>
      <c r="AD114" s="27"/>
      <c r="AE114" s="7"/>
    </row>
    <row r="115" spans="1:31" s="26" customFormat="1" x14ac:dyDescent="0.25">
      <c r="A115" s="26">
        <v>30</v>
      </c>
      <c r="B115" s="26">
        <v>-624</v>
      </c>
      <c r="C115" s="26">
        <v>12537</v>
      </c>
      <c r="D115" s="26">
        <v>15164</v>
      </c>
      <c r="E115" s="26">
        <v>13911</v>
      </c>
      <c r="F115" s="26">
        <v>11287</v>
      </c>
      <c r="G115" s="27"/>
      <c r="H115" s="7"/>
      <c r="I115" s="28">
        <f t="shared" si="14"/>
        <v>-1374</v>
      </c>
      <c r="J115" s="27">
        <f t="shared" si="14"/>
        <v>3877</v>
      </c>
      <c r="K115" s="7"/>
      <c r="L115" s="171">
        <f t="shared" si="22"/>
        <v>0.32237908428703227</v>
      </c>
      <c r="M115" s="27">
        <f t="shared" ca="1" si="15"/>
        <v>6.0698994062565973E-7</v>
      </c>
      <c r="N115" s="44"/>
      <c r="O115" s="44"/>
      <c r="P115" s="7"/>
      <c r="Q115" s="28">
        <f t="shared" ca="1" si="16"/>
        <v>-1380.6150872703784</v>
      </c>
      <c r="R115" s="27">
        <f t="shared" ca="1" si="17"/>
        <v>3880.610185101305</v>
      </c>
      <c r="S115" s="7"/>
      <c r="T115" s="28">
        <f t="shared" ca="1" si="18"/>
        <v>0.33605638132037224</v>
      </c>
      <c r="U115" s="27">
        <f t="shared" ca="1" si="19"/>
        <v>0.94920056403494646</v>
      </c>
      <c r="V115" s="7"/>
      <c r="W115" s="28">
        <f t="shared" ca="1" si="20"/>
        <v>0.32315817987848794</v>
      </c>
      <c r="X115" s="27">
        <f t="shared" ca="1" si="24"/>
        <v>190.83551986040777</v>
      </c>
      <c r="Y115" s="7"/>
      <c r="Z115" s="28">
        <f t="shared" si="23"/>
        <v>190.92599999999999</v>
      </c>
      <c r="AA115" s="27">
        <f t="shared" si="21"/>
        <v>3.3322873276626934</v>
      </c>
      <c r="AB115" s="7"/>
      <c r="AC115" s="28">
        <f t="shared" ca="1" si="13"/>
        <v>-9.0480139592216347E-2</v>
      </c>
      <c r="AD115" s="27"/>
      <c r="AE115" s="7"/>
    </row>
    <row r="116" spans="1:31" s="26" customFormat="1" x14ac:dyDescent="0.25">
      <c r="A116" s="26">
        <v>31</v>
      </c>
      <c r="B116" s="26">
        <v>-635</v>
      </c>
      <c r="C116" s="26">
        <v>12723</v>
      </c>
      <c r="D116" s="26">
        <v>15210</v>
      </c>
      <c r="E116" s="26">
        <v>13706</v>
      </c>
      <c r="F116" s="26">
        <v>11218</v>
      </c>
      <c r="G116" s="27"/>
      <c r="H116" s="7"/>
      <c r="I116" s="28">
        <f t="shared" si="14"/>
        <v>-983</v>
      </c>
      <c r="J116" s="27">
        <f t="shared" si="14"/>
        <v>3992</v>
      </c>
      <c r="K116" s="7"/>
      <c r="L116" s="171">
        <f t="shared" si="22"/>
        <v>0.22643579423273089</v>
      </c>
      <c r="M116" s="27">
        <f t="shared" ca="1" si="15"/>
        <v>1.3382940519033902E-6</v>
      </c>
      <c r="N116" s="44"/>
      <c r="O116" s="44"/>
      <c r="P116" s="7"/>
      <c r="Q116" s="28">
        <f t="shared" ca="1" si="16"/>
        <v>-989.61508727037835</v>
      </c>
      <c r="R116" s="27">
        <f t="shared" ca="1" si="17"/>
        <v>3995.610185101305</v>
      </c>
      <c r="S116" s="7"/>
      <c r="T116" s="28">
        <f t="shared" ca="1" si="18"/>
        <v>0.24088282693306409</v>
      </c>
      <c r="U116" s="27">
        <f t="shared" ca="1" si="19"/>
        <v>0.97732966220695705</v>
      </c>
      <c r="V116" s="7"/>
      <c r="W116" s="28">
        <f t="shared" ca="1" si="20"/>
        <v>0.22759264083098987</v>
      </c>
      <c r="X116" s="27">
        <f t="shared" ca="1" si="24"/>
        <v>185.1431724123197</v>
      </c>
      <c r="Y116" s="7"/>
      <c r="Z116" s="28">
        <f t="shared" si="23"/>
        <v>185.21099999999998</v>
      </c>
      <c r="AA116" s="27">
        <f t="shared" si="21"/>
        <v>3.2325417609112175</v>
      </c>
      <c r="AB116" s="7"/>
      <c r="AC116" s="28">
        <f t="shared" ca="1" si="13"/>
        <v>-6.7827587680284296E-2</v>
      </c>
      <c r="AD116" s="27"/>
      <c r="AE116" s="7"/>
    </row>
    <row r="117" spans="1:31" s="26" customFormat="1" x14ac:dyDescent="0.25">
      <c r="A117" s="26">
        <v>32</v>
      </c>
      <c r="B117" s="26">
        <v>-626</v>
      </c>
      <c r="C117" s="26">
        <v>12928</v>
      </c>
      <c r="D117" s="26">
        <v>15255</v>
      </c>
      <c r="E117" s="26">
        <v>13513</v>
      </c>
      <c r="F117" s="26">
        <v>11186</v>
      </c>
      <c r="G117" s="27"/>
      <c r="H117" s="7"/>
      <c r="I117" s="28">
        <f t="shared" si="14"/>
        <v>-585</v>
      </c>
      <c r="J117" s="27">
        <f t="shared" si="14"/>
        <v>4069</v>
      </c>
      <c r="K117" s="7"/>
      <c r="L117" s="171">
        <f t="shared" si="22"/>
        <v>0.12964390456715311</v>
      </c>
      <c r="M117" s="27">
        <f t="shared" ca="1" si="15"/>
        <v>6.4926977043714852E-7</v>
      </c>
      <c r="N117" s="44"/>
      <c r="O117" s="44"/>
      <c r="P117" s="7"/>
      <c r="Q117" s="28">
        <f t="shared" ca="1" si="16"/>
        <v>-591.61508727037835</v>
      </c>
      <c r="R117" s="27">
        <f t="shared" ca="1" si="17"/>
        <v>4072.610185101305</v>
      </c>
      <c r="S117" s="7"/>
      <c r="T117" s="28">
        <f t="shared" ca="1" si="18"/>
        <v>0.14400539817053559</v>
      </c>
      <c r="U117" s="27">
        <f t="shared" ca="1" si="19"/>
        <v>0.99616392793952058</v>
      </c>
      <c r="V117" s="7"/>
      <c r="W117" s="28">
        <f t="shared" ca="1" si="20"/>
        <v>0.13044967734556967</v>
      </c>
      <c r="X117" s="27">
        <f t="shared" ca="1" si="24"/>
        <v>179.49477006257166</v>
      </c>
      <c r="Y117" s="7"/>
      <c r="Z117" s="28">
        <f t="shared" si="23"/>
        <v>179.577</v>
      </c>
      <c r="AA117" s="27">
        <f t="shared" si="21"/>
        <v>3.1342099108538575</v>
      </c>
      <c r="AB117" s="7"/>
      <c r="AC117" s="28">
        <f t="shared" ca="1" si="13"/>
        <v>-8.2229937428337507E-2</v>
      </c>
      <c r="AD117" s="27"/>
      <c r="AE117" s="7"/>
    </row>
    <row r="118" spans="1:31" s="26" customFormat="1" x14ac:dyDescent="0.25">
      <c r="A118" s="26">
        <v>33</v>
      </c>
      <c r="B118" s="26">
        <v>-608</v>
      </c>
      <c r="C118" s="26">
        <v>13118</v>
      </c>
      <c r="D118" s="26">
        <v>15270</v>
      </c>
      <c r="E118" s="26">
        <v>13316</v>
      </c>
      <c r="F118" s="26">
        <v>11168</v>
      </c>
      <c r="G118" s="27"/>
      <c r="H118" s="7"/>
      <c r="I118" s="28">
        <f t="shared" si="14"/>
        <v>-198</v>
      </c>
      <c r="J118" s="27">
        <f t="shared" si="14"/>
        <v>4102</v>
      </c>
      <c r="K118" s="7"/>
      <c r="L118" s="171">
        <f t="shared" si="22"/>
        <v>3.4427034093493916E-2</v>
      </c>
      <c r="M118" s="27">
        <f t="shared" ca="1" si="15"/>
        <v>2.9037651370152789E-6</v>
      </c>
      <c r="N118" s="44"/>
      <c r="O118" s="44"/>
      <c r="P118" s="7"/>
      <c r="Q118" s="28">
        <f t="shared" ca="1" si="16"/>
        <v>-204.61508727037838</v>
      </c>
      <c r="R118" s="27">
        <f t="shared" ca="1" si="17"/>
        <v>4105.6101851013045</v>
      </c>
      <c r="S118" s="7"/>
      <c r="T118" s="28">
        <f t="shared" ca="1" si="18"/>
        <v>4.9805486283353351E-2</v>
      </c>
      <c r="U118" s="27">
        <f t="shared" ca="1" si="19"/>
        <v>1.0042357561106192</v>
      </c>
      <c r="V118" s="7"/>
      <c r="W118" s="28">
        <f t="shared" ca="1" si="20"/>
        <v>3.6131077853793304E-2</v>
      </c>
      <c r="X118" s="27">
        <f t="shared" ca="1" si="24"/>
        <v>174.09476211900164</v>
      </c>
      <c r="Y118" s="7"/>
      <c r="Z118" s="28">
        <f t="shared" si="23"/>
        <v>174.10499999999999</v>
      </c>
      <c r="AA118" s="27">
        <f t="shared" si="21"/>
        <v>3.0387054941847271</v>
      </c>
      <c r="AB118" s="7"/>
      <c r="AC118" s="28">
        <f t="shared" ca="1" si="13"/>
        <v>-1.0237880998346327E-2</v>
      </c>
      <c r="AD118" s="27"/>
      <c r="AE118" s="7"/>
    </row>
    <row r="119" spans="1:31" s="26" customFormat="1" x14ac:dyDescent="0.25">
      <c r="A119" s="26">
        <v>34</v>
      </c>
      <c r="B119" s="26">
        <v>-607</v>
      </c>
      <c r="C119" s="26">
        <v>13321</v>
      </c>
      <c r="D119" s="26">
        <v>15267</v>
      </c>
      <c r="E119" s="26">
        <v>13124</v>
      </c>
      <c r="F119" s="26">
        <v>11169</v>
      </c>
      <c r="G119" s="27"/>
      <c r="H119" s="7"/>
      <c r="I119" s="28">
        <f t="shared" si="14"/>
        <v>197</v>
      </c>
      <c r="J119" s="27">
        <f t="shared" si="14"/>
        <v>4098</v>
      </c>
      <c r="K119" s="7"/>
      <c r="L119" s="171">
        <f t="shared" si="22"/>
        <v>-6.0947006231308845E-2</v>
      </c>
      <c r="M119" s="27">
        <f t="shared" ca="1" si="15"/>
        <v>8.7477703760177149E-7</v>
      </c>
      <c r="N119" s="44"/>
      <c r="O119" s="44"/>
      <c r="P119" s="7"/>
      <c r="Q119" s="28">
        <f t="shared" ca="1" si="16"/>
        <v>190.38491272962162</v>
      </c>
      <c r="R119" s="27">
        <f t="shared" ca="1" si="17"/>
        <v>4101.6101851013045</v>
      </c>
      <c r="S119" s="7"/>
      <c r="T119" s="28">
        <f t="shared" ca="1" si="18"/>
        <v>-4.634171060408071E-2</v>
      </c>
      <c r="U119" s="27">
        <f t="shared" ca="1" si="19"/>
        <v>1.0032573526959405</v>
      </c>
      <c r="V119" s="7"/>
      <c r="W119" s="28">
        <f t="shared" ca="1" si="20"/>
        <v>-6.0011711070623315E-2</v>
      </c>
      <c r="X119" s="27">
        <f t="shared" ca="1" si="24"/>
        <v>168.61104923405367</v>
      </c>
      <c r="Y119" s="7"/>
      <c r="Z119" s="28">
        <f t="shared" si="23"/>
        <v>168.642</v>
      </c>
      <c r="AA119" s="27">
        <f t="shared" si="21"/>
        <v>2.943358157148277</v>
      </c>
      <c r="AB119" s="7"/>
      <c r="AC119" s="28">
        <f t="shared" ca="1" si="13"/>
        <v>-3.0950765946329284E-2</v>
      </c>
      <c r="AD119" s="27"/>
      <c r="AE119" s="7"/>
    </row>
    <row r="120" spans="1:31" s="26" customFormat="1" x14ac:dyDescent="0.25">
      <c r="A120" s="26">
        <v>35</v>
      </c>
      <c r="B120" s="26">
        <v>-622</v>
      </c>
      <c r="C120" s="26">
        <v>13510</v>
      </c>
      <c r="D120" s="26">
        <v>15239</v>
      </c>
      <c r="E120" s="26">
        <v>12912</v>
      </c>
      <c r="F120" s="26">
        <v>11185</v>
      </c>
      <c r="G120" s="27"/>
      <c r="H120" s="7"/>
      <c r="I120" s="28">
        <f t="shared" si="14"/>
        <v>598</v>
      </c>
      <c r="J120" s="27">
        <f t="shared" si="14"/>
        <v>4054</v>
      </c>
      <c r="K120" s="7"/>
      <c r="L120" s="171">
        <f t="shared" si="22"/>
        <v>-0.15809635872201402</v>
      </c>
      <c r="M120" s="27">
        <f t="shared" ca="1" si="15"/>
        <v>3.7764843994915669E-7</v>
      </c>
      <c r="N120" s="44"/>
      <c r="O120" s="44"/>
      <c r="P120" s="7"/>
      <c r="Q120" s="28">
        <f t="shared" ca="1" si="16"/>
        <v>591.38491272962165</v>
      </c>
      <c r="R120" s="27">
        <f t="shared" ca="1" si="17"/>
        <v>4057.610185101305</v>
      </c>
      <c r="S120" s="7"/>
      <c r="T120" s="28">
        <f t="shared" ca="1" si="18"/>
        <v>-0.14394937124170365</v>
      </c>
      <c r="U120" s="27">
        <f t="shared" ca="1" si="19"/>
        <v>0.99249491513447574</v>
      </c>
      <c r="V120" s="7"/>
      <c r="W120" s="28">
        <f t="shared" ca="1" si="20"/>
        <v>-0.15748182764879709</v>
      </c>
      <c r="X120" s="27">
        <f t="shared" ca="1" si="24"/>
        <v>163.01811431409897</v>
      </c>
      <c r="Y120" s="7"/>
      <c r="Z120" s="28">
        <f t="shared" si="23"/>
        <v>163.04399999999998</v>
      </c>
      <c r="AA120" s="27">
        <f t="shared" si="21"/>
        <v>2.8456546256216346</v>
      </c>
      <c r="AB120" s="7"/>
      <c r="AC120" s="28">
        <f t="shared" ca="1" si="13"/>
        <v>-2.5885685901016586E-2</v>
      </c>
      <c r="AD120" s="27"/>
      <c r="AE120" s="7"/>
    </row>
    <row r="121" spans="1:31" s="26" customFormat="1" x14ac:dyDescent="0.25">
      <c r="A121" s="26">
        <v>36</v>
      </c>
      <c r="B121" s="26">
        <v>-638</v>
      </c>
      <c r="C121" s="26">
        <v>13721</v>
      </c>
      <c r="D121" s="26">
        <v>15205</v>
      </c>
      <c r="E121" s="26">
        <v>12722</v>
      </c>
      <c r="F121" s="26">
        <v>11232</v>
      </c>
      <c r="G121" s="27"/>
      <c r="H121" s="7"/>
      <c r="I121" s="28">
        <f t="shared" si="14"/>
        <v>999</v>
      </c>
      <c r="J121" s="27">
        <f t="shared" si="14"/>
        <v>3973</v>
      </c>
      <c r="K121" s="7"/>
      <c r="L121" s="171">
        <f t="shared" si="22"/>
        <v>-0.25616995597818781</v>
      </c>
      <c r="M121" s="27">
        <f t="shared" ca="1" si="15"/>
        <v>1.7990533936473941E-6</v>
      </c>
      <c r="N121" s="44"/>
      <c r="O121" s="44"/>
      <c r="P121" s="7"/>
      <c r="Q121" s="28">
        <f t="shared" ca="1" si="16"/>
        <v>992.38491272962165</v>
      </c>
      <c r="R121" s="27">
        <f t="shared" ca="1" si="17"/>
        <v>3976.610185101305</v>
      </c>
      <c r="S121" s="7"/>
      <c r="T121" s="28">
        <f t="shared" ca="1" si="18"/>
        <v>-0.24155703187932659</v>
      </c>
      <c r="U121" s="27">
        <f t="shared" ca="1" si="19"/>
        <v>0.97268224598723352</v>
      </c>
      <c r="V121" s="7"/>
      <c r="W121" s="28">
        <f t="shared" ca="1" si="20"/>
        <v>-0.25482866801743986</v>
      </c>
      <c r="X121" s="27">
        <f t="shared" ca="1" si="24"/>
        <v>157.35350098784966</v>
      </c>
      <c r="Y121" s="7"/>
      <c r="Z121" s="28">
        <f t="shared" si="23"/>
        <v>157.30199999999999</v>
      </c>
      <c r="AA121" s="27">
        <f t="shared" si="21"/>
        <v>2.7454378199721199</v>
      </c>
      <c r="AB121" s="7"/>
      <c r="AC121" s="28">
        <f t="shared" ca="1" si="13"/>
        <v>5.150098784966417E-2</v>
      </c>
      <c r="AD121" s="27"/>
      <c r="AE121" s="7"/>
    </row>
    <row r="122" spans="1:31" s="26" customFormat="1" x14ac:dyDescent="0.25">
      <c r="A122" s="26">
        <v>37</v>
      </c>
      <c r="B122" s="26">
        <v>-630</v>
      </c>
      <c r="C122" s="26">
        <v>13912</v>
      </c>
      <c r="D122" s="26">
        <v>15134</v>
      </c>
      <c r="E122" s="26">
        <v>12521</v>
      </c>
      <c r="F122" s="26">
        <v>11289</v>
      </c>
      <c r="G122" s="27"/>
      <c r="H122" s="7"/>
      <c r="I122" s="28">
        <f t="shared" si="14"/>
        <v>1391</v>
      </c>
      <c r="J122" s="27">
        <f t="shared" si="14"/>
        <v>3845</v>
      </c>
      <c r="K122" s="7"/>
      <c r="L122" s="171">
        <f t="shared" si="22"/>
        <v>-0.35049516967205163</v>
      </c>
      <c r="M122" s="27">
        <f t="shared" ca="1" si="15"/>
        <v>4.450947764946154E-7</v>
      </c>
      <c r="N122" s="44"/>
      <c r="O122" s="44"/>
      <c r="P122" s="7"/>
      <c r="Q122" s="28">
        <f t="shared" ca="1" si="16"/>
        <v>1384.3849127296216</v>
      </c>
      <c r="R122" s="27">
        <f t="shared" ca="1" si="17"/>
        <v>3848.610185101305</v>
      </c>
      <c r="S122" s="7"/>
      <c r="T122" s="28">
        <f t="shared" ca="1" si="18"/>
        <v>-0.33697399689166624</v>
      </c>
      <c r="U122" s="27">
        <f t="shared" ca="1" si="19"/>
        <v>0.94137333671751733</v>
      </c>
      <c r="V122" s="7"/>
      <c r="W122" s="28">
        <f t="shared" ca="1" si="20"/>
        <v>-0.34982801543464126</v>
      </c>
      <c r="X122" s="27">
        <f t="shared" ca="1" si="24"/>
        <v>151.64842647062119</v>
      </c>
      <c r="Y122" s="7"/>
      <c r="Z122" s="28">
        <f t="shared" si="23"/>
        <v>151.63200000000001</v>
      </c>
      <c r="AA122" s="27">
        <f t="shared" si="21"/>
        <v>2.6464776513840418</v>
      </c>
      <c r="AB122" s="7"/>
      <c r="AC122" s="28">
        <f t="shared" ca="1" si="13"/>
        <v>1.6426470621183853E-2</v>
      </c>
      <c r="AD122" s="27"/>
      <c r="AE122" s="7"/>
    </row>
    <row r="123" spans="1:31" s="26" customFormat="1" x14ac:dyDescent="0.25">
      <c r="A123" s="26">
        <v>38</v>
      </c>
      <c r="B123" s="26">
        <v>-628</v>
      </c>
      <c r="C123" s="26">
        <v>14094</v>
      </c>
      <c r="D123" s="26">
        <v>15051</v>
      </c>
      <c r="E123" s="26">
        <v>12327</v>
      </c>
      <c r="F123" s="26">
        <v>11365</v>
      </c>
      <c r="G123" s="27"/>
      <c r="H123" s="7"/>
      <c r="I123" s="28">
        <f t="shared" si="14"/>
        <v>1767</v>
      </c>
      <c r="J123" s="27">
        <f t="shared" si="14"/>
        <v>3686</v>
      </c>
      <c r="K123" s="7"/>
      <c r="L123" s="171">
        <f t="shared" si="22"/>
        <v>-0.44110836853992841</v>
      </c>
      <c r="M123" s="27">
        <f t="shared" ca="1" si="15"/>
        <v>7.7965173947245246E-8</v>
      </c>
      <c r="N123" s="44"/>
      <c r="O123" s="44"/>
      <c r="P123" s="7"/>
      <c r="Q123" s="28">
        <f t="shared" ca="1" si="16"/>
        <v>1760.3849127296216</v>
      </c>
      <c r="R123" s="27">
        <f t="shared" ca="1" si="17"/>
        <v>3689.610185101305</v>
      </c>
      <c r="S123" s="7"/>
      <c r="T123" s="28">
        <f t="shared" ca="1" si="18"/>
        <v>-0.42849639190350219</v>
      </c>
      <c r="U123" s="27">
        <f t="shared" ca="1" si="19"/>
        <v>0.90248180098404185</v>
      </c>
      <c r="V123" s="7"/>
      <c r="W123" s="28">
        <f t="shared" ca="1" si="20"/>
        <v>-0.44082914609465002</v>
      </c>
      <c r="X123" s="27">
        <f t="shared" ca="1" si="24"/>
        <v>146.00041763358263</v>
      </c>
      <c r="Y123" s="7"/>
      <c r="Z123" s="28">
        <f t="shared" si="23"/>
        <v>145.98000000000002</v>
      </c>
      <c r="AA123" s="27">
        <f t="shared" si="21"/>
        <v>2.5478316420613227</v>
      </c>
      <c r="AB123" s="7"/>
      <c r="AC123" s="28">
        <f t="shared" ca="1" si="13"/>
        <v>2.0417633582610506E-2</v>
      </c>
      <c r="AD123" s="27"/>
      <c r="AE123" s="7"/>
    </row>
    <row r="124" spans="1:31" s="26" customFormat="1" x14ac:dyDescent="0.25">
      <c r="A124" s="26">
        <v>39</v>
      </c>
      <c r="B124" s="26">
        <v>-623</v>
      </c>
      <c r="C124" s="26">
        <v>14276</v>
      </c>
      <c r="D124" s="26">
        <v>14959</v>
      </c>
      <c r="E124" s="26">
        <v>12157</v>
      </c>
      <c r="F124" s="26">
        <v>11468</v>
      </c>
      <c r="G124" s="27"/>
      <c r="H124" s="7"/>
      <c r="I124" s="28">
        <f t="shared" si="14"/>
        <v>2119</v>
      </c>
      <c r="J124" s="27">
        <f t="shared" si="14"/>
        <v>3491</v>
      </c>
      <c r="K124" s="7"/>
      <c r="L124" s="171">
        <f t="shared" si="22"/>
        <v>-0.52676417272484044</v>
      </c>
      <c r="M124" s="27">
        <f t="shared" ca="1" si="15"/>
        <v>8.0324132798804242E-7</v>
      </c>
      <c r="N124" s="44"/>
      <c r="O124" s="44"/>
      <c r="P124" s="7"/>
      <c r="Q124" s="28">
        <f t="shared" ca="1" si="16"/>
        <v>2112.3849127296216</v>
      </c>
      <c r="R124" s="27">
        <f t="shared" ca="1" si="17"/>
        <v>3494.610185101305</v>
      </c>
      <c r="S124" s="7"/>
      <c r="T124" s="28">
        <f t="shared" ca="1" si="18"/>
        <v>-0.51417693191458269</v>
      </c>
      <c r="U124" s="27">
        <f t="shared" ca="1" si="19"/>
        <v>0.85478463451845865</v>
      </c>
      <c r="V124" s="7"/>
      <c r="W124" s="28">
        <f t="shared" ca="1" si="20"/>
        <v>-0.52586793540806098</v>
      </c>
      <c r="X124" s="27">
        <f t="shared" ca="1" si="24"/>
        <v>140.43417962351498</v>
      </c>
      <c r="Y124" s="7"/>
      <c r="Z124" s="28">
        <f t="shared" si="23"/>
        <v>140.37300000000002</v>
      </c>
      <c r="AA124" s="27">
        <f t="shared" si="21"/>
        <v>2.4499710309020006</v>
      </c>
      <c r="AB124" s="7"/>
      <c r="AC124" s="28">
        <f t="shared" ca="1" si="13"/>
        <v>6.1179623514959758E-2</v>
      </c>
      <c r="AD124" s="27"/>
      <c r="AE124" s="7"/>
    </row>
    <row r="125" spans="1:31" s="26" customFormat="1" x14ac:dyDescent="0.25">
      <c r="A125" s="26">
        <v>40</v>
      </c>
      <c r="B125" s="26">
        <v>-626</v>
      </c>
      <c r="C125" s="26">
        <v>14447</v>
      </c>
      <c r="D125" s="26">
        <v>14839</v>
      </c>
      <c r="E125" s="26">
        <v>11983</v>
      </c>
      <c r="F125" s="26">
        <v>11582</v>
      </c>
      <c r="G125" s="27"/>
      <c r="H125" s="7"/>
      <c r="I125" s="28">
        <f t="shared" si="14"/>
        <v>2464</v>
      </c>
      <c r="J125" s="27">
        <f t="shared" si="14"/>
        <v>3257</v>
      </c>
      <c r="K125" s="7"/>
      <c r="L125" s="171">
        <f t="shared" si="22"/>
        <v>-0.60775364851282987</v>
      </c>
      <c r="M125" s="27">
        <f t="shared" ca="1" si="15"/>
        <v>1.7400353188046049E-6</v>
      </c>
      <c r="N125" s="44"/>
      <c r="O125" s="44"/>
      <c r="P125" s="7"/>
      <c r="Q125" s="28">
        <f t="shared" ca="1" si="16"/>
        <v>2457.3849127296216</v>
      </c>
      <c r="R125" s="27">
        <f t="shared" ca="1" si="17"/>
        <v>3260.610185101305</v>
      </c>
      <c r="S125" s="7"/>
      <c r="T125" s="28">
        <f t="shared" ca="1" si="18"/>
        <v>-0.59815359755044284</v>
      </c>
      <c r="U125" s="27">
        <f t="shared" ca="1" si="19"/>
        <v>0.79754803475975877</v>
      </c>
      <c r="V125" s="7"/>
      <c r="W125" s="28">
        <f t="shared" ca="1" si="20"/>
        <v>-0.60907275249614756</v>
      </c>
      <c r="X125" s="27">
        <f t="shared" ca="1" si="24"/>
        <v>134.66591811152045</v>
      </c>
      <c r="Y125" s="7"/>
      <c r="Z125" s="28">
        <f t="shared" si="23"/>
        <v>134.73900000000003</v>
      </c>
      <c r="AA125" s="27">
        <f t="shared" si="21"/>
        <v>2.3516391808446402</v>
      </c>
      <c r="AB125" s="7"/>
      <c r="AC125" s="28">
        <f t="shared" ca="1" si="13"/>
        <v>-7.3081888479578083E-2</v>
      </c>
      <c r="AD125" s="27"/>
      <c r="AE125" s="7"/>
    </row>
    <row r="126" spans="1:31" s="26" customFormat="1" x14ac:dyDescent="0.25">
      <c r="A126" s="26">
        <v>41</v>
      </c>
      <c r="B126" s="26">
        <v>-620</v>
      </c>
      <c r="C126" s="26">
        <v>14596</v>
      </c>
      <c r="D126" s="26">
        <v>14708</v>
      </c>
      <c r="E126" s="26">
        <v>11830</v>
      </c>
      <c r="F126" s="26">
        <v>11710</v>
      </c>
      <c r="G126" s="27"/>
      <c r="H126" s="7"/>
      <c r="I126" s="28">
        <f t="shared" si="14"/>
        <v>2766</v>
      </c>
      <c r="J126" s="27">
        <f t="shared" si="14"/>
        <v>2998</v>
      </c>
      <c r="K126" s="7"/>
      <c r="L126" s="171">
        <f t="shared" si="22"/>
        <v>-0.68218109716358388</v>
      </c>
      <c r="M126" s="27">
        <f t="shared" ca="1" si="15"/>
        <v>2.0652493173603637E-7</v>
      </c>
      <c r="N126" s="44"/>
      <c r="O126" s="44"/>
      <c r="P126" s="7"/>
      <c r="Q126" s="28">
        <f t="shared" ca="1" si="16"/>
        <v>2759.3849127296216</v>
      </c>
      <c r="R126" s="27">
        <f t="shared" ca="1" si="17"/>
        <v>3001.610185101305</v>
      </c>
      <c r="S126" s="7"/>
      <c r="T126" s="28">
        <f t="shared" ca="1" si="18"/>
        <v>-0.67166360630994937</v>
      </c>
      <c r="U126" s="27">
        <f t="shared" ca="1" si="19"/>
        <v>0.73419641365931754</v>
      </c>
      <c r="V126" s="7"/>
      <c r="W126" s="28">
        <f t="shared" ca="1" si="20"/>
        <v>-0.68172664702139441</v>
      </c>
      <c r="X126" s="27">
        <f t="shared" ca="1" si="24"/>
        <v>129.15645915557195</v>
      </c>
      <c r="Y126" s="7"/>
      <c r="Z126" s="28">
        <f t="shared" si="23"/>
        <v>129.15900000000002</v>
      </c>
      <c r="AA126" s="27">
        <f t="shared" si="21"/>
        <v>2.2542498085833564</v>
      </c>
      <c r="AB126" s="7"/>
      <c r="AC126" s="28">
        <f t="shared" ca="1" si="13"/>
        <v>-2.5408444280685671E-3</v>
      </c>
      <c r="AD126" s="27"/>
      <c r="AE126" s="7"/>
    </row>
    <row r="127" spans="1:31" s="26" customFormat="1" x14ac:dyDescent="0.25">
      <c r="A127" s="26">
        <v>42</v>
      </c>
      <c r="B127" s="26">
        <v>-600</v>
      </c>
      <c r="C127" s="26">
        <v>14735</v>
      </c>
      <c r="D127" s="26">
        <v>14572</v>
      </c>
      <c r="E127" s="26">
        <v>11692</v>
      </c>
      <c r="F127" s="26">
        <v>11852</v>
      </c>
      <c r="G127" s="27"/>
      <c r="H127" s="7"/>
      <c r="I127" s="28">
        <f t="shared" si="14"/>
        <v>3043</v>
      </c>
      <c r="J127" s="27">
        <f t="shared" si="14"/>
        <v>2720</v>
      </c>
      <c r="K127" s="7"/>
      <c r="L127" s="171">
        <f t="shared" si="22"/>
        <v>-0.74805814251510394</v>
      </c>
      <c r="M127" s="27">
        <f t="shared" ca="1" si="15"/>
        <v>3.0020725663198663E-8</v>
      </c>
      <c r="N127" s="44"/>
      <c r="O127" s="44"/>
      <c r="P127" s="7"/>
      <c r="Q127" s="28">
        <f t="shared" ca="1" si="16"/>
        <v>3036.3849127296216</v>
      </c>
      <c r="R127" s="27">
        <f t="shared" ca="1" si="17"/>
        <v>2723.610185101305</v>
      </c>
      <c r="S127" s="7"/>
      <c r="T127" s="28">
        <f t="shared" ca="1" si="18"/>
        <v>-0.73908834944366897</v>
      </c>
      <c r="U127" s="27">
        <f t="shared" ca="1" si="19"/>
        <v>0.66619737633915277</v>
      </c>
      <c r="V127" s="7"/>
      <c r="W127" s="28">
        <f t="shared" ca="1" si="20"/>
        <v>-0.74823140741536709</v>
      </c>
      <c r="X127" s="27">
        <f t="shared" ca="1" si="24"/>
        <v>123.71490258211998</v>
      </c>
      <c r="Y127" s="7"/>
      <c r="Z127" s="28">
        <f t="shared" si="23"/>
        <v>123.75900000000001</v>
      </c>
      <c r="AA127" s="27">
        <f t="shared" si="21"/>
        <v>2.1600020289756623</v>
      </c>
      <c r="AB127" s="7"/>
      <c r="AC127" s="28">
        <f t="shared" ca="1" si="13"/>
        <v>-4.4097417880038847E-2</v>
      </c>
      <c r="AD127" s="27"/>
      <c r="AE127" s="7"/>
    </row>
    <row r="128" spans="1:31" s="26" customFormat="1" x14ac:dyDescent="0.25">
      <c r="A128" s="26">
        <v>43</v>
      </c>
      <c r="B128" s="26">
        <v>-615</v>
      </c>
      <c r="C128" s="26">
        <v>14865</v>
      </c>
      <c r="D128" s="26">
        <v>14411</v>
      </c>
      <c r="E128" s="26">
        <v>11563</v>
      </c>
      <c r="F128" s="26">
        <v>12002</v>
      </c>
      <c r="G128" s="27"/>
      <c r="H128" s="7"/>
      <c r="I128" s="28">
        <f t="shared" si="14"/>
        <v>3302</v>
      </c>
      <c r="J128" s="27">
        <f t="shared" si="14"/>
        <v>2409</v>
      </c>
      <c r="K128" s="7"/>
      <c r="L128" s="171">
        <f t="shared" si="22"/>
        <v>-0.80868586736876569</v>
      </c>
      <c r="M128" s="27">
        <f t="shared" ca="1" si="15"/>
        <v>2.4290896169102193E-6</v>
      </c>
      <c r="N128" s="44"/>
      <c r="O128" s="44"/>
      <c r="P128" s="7"/>
      <c r="Q128" s="28">
        <f t="shared" ca="1" si="16"/>
        <v>3295.3849127296216</v>
      </c>
      <c r="R128" s="27">
        <f t="shared" ca="1" si="17"/>
        <v>2412.610185101305</v>
      </c>
      <c r="S128" s="7"/>
      <c r="T128" s="28">
        <f t="shared" ca="1" si="18"/>
        <v>-0.80213170132682188</v>
      </c>
      <c r="U128" s="27">
        <f t="shared" ca="1" si="19"/>
        <v>0.59012651084788936</v>
      </c>
      <c r="V128" s="7"/>
      <c r="W128" s="28">
        <f t="shared" ca="1" si="20"/>
        <v>-0.81024442106271088</v>
      </c>
      <c r="X128" s="27">
        <f t="shared" ca="1" si="24"/>
        <v>118.10125366878947</v>
      </c>
      <c r="Y128" s="7"/>
      <c r="Z128" s="28">
        <f t="shared" si="23"/>
        <v>118.22400000000002</v>
      </c>
      <c r="AA128" s="27">
        <f t="shared" si="21"/>
        <v>2.0633980548777764</v>
      </c>
      <c r="AB128" s="7"/>
      <c r="AC128" s="28">
        <f t="shared" ca="1" si="13"/>
        <v>-0.1227463312105499</v>
      </c>
      <c r="AD128" s="27"/>
      <c r="AE128" s="7"/>
    </row>
    <row r="129" spans="1:31" s="26" customFormat="1" x14ac:dyDescent="0.25">
      <c r="A129" s="26">
        <v>44</v>
      </c>
      <c r="B129" s="26">
        <v>-643</v>
      </c>
      <c r="C129" s="26">
        <v>14984</v>
      </c>
      <c r="D129" s="26">
        <v>14240</v>
      </c>
      <c r="E129" s="26">
        <v>11453</v>
      </c>
      <c r="F129" s="26">
        <v>12179</v>
      </c>
      <c r="G129" s="27"/>
      <c r="H129" s="7"/>
      <c r="I129" s="28">
        <f t="shared" si="14"/>
        <v>3531</v>
      </c>
      <c r="J129" s="27">
        <f t="shared" si="14"/>
        <v>2061</v>
      </c>
      <c r="K129" s="7"/>
      <c r="L129" s="171">
        <f t="shared" si="22"/>
        <v>-0.86400086941019372</v>
      </c>
      <c r="M129" s="27">
        <f t="shared" ca="1" si="15"/>
        <v>6.8938635324144511E-7</v>
      </c>
      <c r="N129" s="44"/>
      <c r="O129" s="44"/>
      <c r="P129" s="7"/>
      <c r="Q129" s="28">
        <f t="shared" ca="1" si="16"/>
        <v>3524.3849127296216</v>
      </c>
      <c r="R129" s="27">
        <f t="shared" ca="1" si="17"/>
        <v>2064.610185101305</v>
      </c>
      <c r="S129" s="7"/>
      <c r="T129" s="28">
        <f t="shared" ca="1" si="18"/>
        <v>-0.85787273445903056</v>
      </c>
      <c r="U129" s="27">
        <f t="shared" ca="1" si="19"/>
        <v>0.50500541377084862</v>
      </c>
      <c r="V129" s="7"/>
      <c r="W129" s="28">
        <f t="shared" ca="1" si="20"/>
        <v>-0.86483116234238178</v>
      </c>
      <c r="X129" s="27">
        <f t="shared" ca="1" si="24"/>
        <v>112.31638684009181</v>
      </c>
      <c r="Y129" s="7"/>
      <c r="Z129" s="28">
        <f t="shared" si="23"/>
        <v>112.43700000000001</v>
      </c>
      <c r="AA129" s="27">
        <f t="shared" si="21"/>
        <v>1.9623958510648645</v>
      </c>
      <c r="AB129" s="7"/>
      <c r="AC129" s="28">
        <f t="shared" ca="1" si="13"/>
        <v>-0.12061315990820276</v>
      </c>
      <c r="AD129" s="27"/>
      <c r="AE129" s="7"/>
    </row>
    <row r="130" spans="1:31" s="26" customFormat="1" x14ac:dyDescent="0.25">
      <c r="A130" s="26">
        <v>45</v>
      </c>
      <c r="B130" s="26">
        <v>-620</v>
      </c>
      <c r="C130" s="26">
        <v>15074</v>
      </c>
      <c r="D130" s="26">
        <v>14061</v>
      </c>
      <c r="E130" s="26">
        <v>11352</v>
      </c>
      <c r="F130" s="26">
        <v>12355</v>
      </c>
      <c r="G130" s="27"/>
      <c r="H130" s="7"/>
      <c r="I130" s="28">
        <f t="shared" si="14"/>
        <v>3722</v>
      </c>
      <c r="J130" s="27">
        <f t="shared" si="14"/>
        <v>1706</v>
      </c>
      <c r="K130" s="7"/>
      <c r="L130" s="171">
        <f t="shared" si="22"/>
        <v>-0.90900233203023406</v>
      </c>
      <c r="M130" s="27">
        <f t="shared" ca="1" si="15"/>
        <v>1.3036781593787433E-6</v>
      </c>
      <c r="N130" s="44"/>
      <c r="O130" s="44"/>
      <c r="P130" s="7"/>
      <c r="Q130" s="28">
        <f t="shared" ca="1" si="16"/>
        <v>3715.3849127296216</v>
      </c>
      <c r="R130" s="27">
        <f t="shared" ca="1" si="17"/>
        <v>1709.610185101305</v>
      </c>
      <c r="S130" s="7"/>
      <c r="T130" s="28">
        <f t="shared" ca="1" si="18"/>
        <v>-0.90436416384004292</v>
      </c>
      <c r="U130" s="27">
        <f t="shared" ca="1" si="19"/>
        <v>0.41817211071812022</v>
      </c>
      <c r="V130" s="7"/>
      <c r="W130" s="28">
        <f t="shared" ca="1" si="20"/>
        <v>-0.91014411929561179</v>
      </c>
      <c r="X130" s="27">
        <f t="shared" ca="1" si="24"/>
        <v>106.71097240945767</v>
      </c>
      <c r="Y130" s="7"/>
      <c r="Z130" s="28">
        <f t="shared" si="23"/>
        <v>106.85700000000001</v>
      </c>
      <c r="AA130" s="27">
        <f t="shared" si="21"/>
        <v>1.8650064788035812</v>
      </c>
      <c r="AB130" s="7"/>
      <c r="AC130" s="28">
        <f t="shared" ca="1" si="13"/>
        <v>-0.14602759054234582</v>
      </c>
      <c r="AD130" s="27"/>
      <c r="AE130" s="7"/>
    </row>
    <row r="131" spans="1:31" s="26" customFormat="1" x14ac:dyDescent="0.25">
      <c r="A131" s="26">
        <v>46</v>
      </c>
      <c r="B131" s="26">
        <v>-636</v>
      </c>
      <c r="C131" s="26">
        <v>15161</v>
      </c>
      <c r="D131" s="26">
        <v>13874</v>
      </c>
      <c r="E131" s="26">
        <v>11279</v>
      </c>
      <c r="F131" s="26">
        <v>12548</v>
      </c>
      <c r="G131" s="27"/>
      <c r="H131" s="7"/>
      <c r="I131" s="28">
        <f t="shared" si="14"/>
        <v>3882</v>
      </c>
      <c r="J131" s="27">
        <f t="shared" si="14"/>
        <v>1326</v>
      </c>
      <c r="K131" s="7"/>
      <c r="L131" s="171">
        <f t="shared" si="22"/>
        <v>-0.94620977303462084</v>
      </c>
      <c r="M131" s="27">
        <f t="shared" ca="1" si="15"/>
        <v>2.6165621921130604E-6</v>
      </c>
      <c r="N131" s="44"/>
      <c r="O131" s="44"/>
      <c r="P131" s="7"/>
      <c r="Q131" s="28">
        <f t="shared" ca="1" si="16"/>
        <v>3875.3849127296216</v>
      </c>
      <c r="R131" s="27">
        <f t="shared" ca="1" si="17"/>
        <v>1329.610185101305</v>
      </c>
      <c r="S131" s="7"/>
      <c r="T131" s="28">
        <f t="shared" ca="1" si="18"/>
        <v>-0.94330986384507953</v>
      </c>
      <c r="U131" s="27">
        <f t="shared" ca="1" si="19"/>
        <v>0.3252237863236504</v>
      </c>
      <c r="V131" s="7"/>
      <c r="W131" s="28">
        <f t="shared" ca="1" si="20"/>
        <v>-0.94782735214925884</v>
      </c>
      <c r="X131" s="27">
        <f t="shared" ca="1" si="24"/>
        <v>100.97262886286012</v>
      </c>
      <c r="Y131" s="7"/>
      <c r="Z131" s="28">
        <f t="shared" si="23"/>
        <v>101.13300000000001</v>
      </c>
      <c r="AA131" s="27">
        <f t="shared" si="21"/>
        <v>1.7651038324194255</v>
      </c>
      <c r="AB131" s="7"/>
      <c r="AC131" s="28">
        <f t="shared" ca="1" si="13"/>
        <v>-0.16037113713989015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15208</v>
      </c>
      <c r="D132" s="26">
        <v>13669</v>
      </c>
      <c r="E132" s="26">
        <v>11214</v>
      </c>
      <c r="F132" s="26">
        <v>12736</v>
      </c>
      <c r="G132" s="27"/>
      <c r="H132" s="7"/>
      <c r="I132" s="28">
        <f t="shared" si="14"/>
        <v>3994</v>
      </c>
      <c r="J132" s="27">
        <f t="shared" si="14"/>
        <v>933</v>
      </c>
      <c r="K132" s="7"/>
      <c r="L132" s="171">
        <f t="shared" si="22"/>
        <v>-0.97401644819651423</v>
      </c>
      <c r="M132" s="27">
        <f t="shared" ca="1" si="15"/>
        <v>5.4742105701294303E-8</v>
      </c>
      <c r="N132" s="44"/>
      <c r="O132" s="44"/>
      <c r="P132" s="7"/>
      <c r="Q132" s="28">
        <f t="shared" ca="1" si="16"/>
        <v>3987.3849127296216</v>
      </c>
      <c r="R132" s="27">
        <f t="shared" ca="1" si="17"/>
        <v>936.61018510130486</v>
      </c>
      <c r="S132" s="7"/>
      <c r="T132" s="28">
        <f t="shared" ca="1" si="18"/>
        <v>-0.97057185384860512</v>
      </c>
      <c r="U132" s="27">
        <f t="shared" ca="1" si="19"/>
        <v>0.22909565083147501</v>
      </c>
      <c r="V132" s="7"/>
      <c r="W132" s="28">
        <f t="shared" ca="1" si="20"/>
        <v>-0.97378247788707029</v>
      </c>
      <c r="X132" s="27">
        <f t="shared" ca="1" si="24"/>
        <v>95.273091868857477</v>
      </c>
      <c r="Y132" s="7"/>
      <c r="Z132" s="28">
        <f t="shared" si="23"/>
        <v>95.4</v>
      </c>
      <c r="AA132" s="27">
        <f t="shared" si="21"/>
        <v>1.6650441064025905</v>
      </c>
      <c r="AB132" s="7"/>
      <c r="AC132" s="28">
        <f t="shared" ca="1" si="13"/>
        <v>-0.12690813114252819</v>
      </c>
      <c r="AD132" s="27"/>
      <c r="AE132" s="7"/>
    </row>
    <row r="133" spans="1:31" s="26" customFormat="1" x14ac:dyDescent="0.25">
      <c r="A133" s="26">
        <v>48</v>
      </c>
      <c r="B133" s="26">
        <v>-624</v>
      </c>
      <c r="C133" s="26">
        <v>15250</v>
      </c>
      <c r="D133" s="26">
        <v>13473</v>
      </c>
      <c r="E133" s="26">
        <v>11173</v>
      </c>
      <c r="F133" s="26">
        <v>12934</v>
      </c>
      <c r="G133" s="27"/>
      <c r="H133" s="7"/>
      <c r="I133" s="28">
        <f t="shared" si="14"/>
        <v>4077</v>
      </c>
      <c r="J133" s="27">
        <f t="shared" si="14"/>
        <v>539</v>
      </c>
      <c r="K133" s="7"/>
      <c r="L133" s="171">
        <f t="shared" si="22"/>
        <v>-0.99180855609492757</v>
      </c>
      <c r="M133" s="27">
        <f t="shared" ca="1" si="15"/>
        <v>7.5022065153118853E-7</v>
      </c>
      <c r="N133" s="44"/>
      <c r="O133" s="44"/>
      <c r="P133" s="7"/>
      <c r="Q133" s="28">
        <f t="shared" ca="1" si="16"/>
        <v>4070.3849127296216</v>
      </c>
      <c r="R133" s="27">
        <f t="shared" ca="1" si="17"/>
        <v>542.61018510130486</v>
      </c>
      <c r="S133" s="7"/>
      <c r="T133" s="28">
        <f t="shared" ca="1" si="18"/>
        <v>-0.99077493572621789</v>
      </c>
      <c r="U133" s="27">
        <f t="shared" ca="1" si="19"/>
        <v>0.13272291448562998</v>
      </c>
      <c r="V133" s="7"/>
      <c r="W133" s="28">
        <f t="shared" ca="1" si="20"/>
        <v>-0.99267470888256448</v>
      </c>
      <c r="X133" s="27">
        <f t="shared" ca="1" si="24"/>
        <v>89.649638965754491</v>
      </c>
      <c r="Y133" s="7"/>
      <c r="Z133" s="28">
        <f t="shared" si="23"/>
        <v>89.784000000000006</v>
      </c>
      <c r="AA133" s="27">
        <f t="shared" si="21"/>
        <v>1.5670264156105889</v>
      </c>
      <c r="AB133" s="7"/>
      <c r="AC133" s="28">
        <f t="shared" ca="1" si="13"/>
        <v>-0.13436103424551504</v>
      </c>
      <c r="AD133" s="27"/>
      <c r="AE133" s="7"/>
    </row>
    <row r="134" spans="1:31" s="26" customFormat="1" x14ac:dyDescent="0.25">
      <c r="A134" s="26">
        <v>49</v>
      </c>
      <c r="B134" s="26">
        <v>-610</v>
      </c>
      <c r="C134" s="26">
        <v>15280</v>
      </c>
      <c r="D134" s="26">
        <v>13283</v>
      </c>
      <c r="E134" s="26">
        <v>11161</v>
      </c>
      <c r="F134" s="26">
        <v>13131</v>
      </c>
      <c r="G134" s="27"/>
      <c r="H134" s="7"/>
      <c r="I134" s="28">
        <f t="shared" si="14"/>
        <v>4119</v>
      </c>
      <c r="J134" s="27">
        <f t="shared" si="14"/>
        <v>152</v>
      </c>
      <c r="K134" s="7"/>
      <c r="L134" s="171">
        <f t="shared" si="22"/>
        <v>-0.99999811277778738</v>
      </c>
      <c r="M134" s="27">
        <f t="shared" ca="1" si="15"/>
        <v>2.5965719642009588E-6</v>
      </c>
      <c r="N134" s="44"/>
      <c r="O134" s="44"/>
      <c r="P134" s="7"/>
      <c r="Q134" s="28">
        <f t="shared" ca="1" si="16"/>
        <v>4112.3849127296216</v>
      </c>
      <c r="R134" s="27">
        <f t="shared" ca="1" si="17"/>
        <v>155.61018510130489</v>
      </c>
      <c r="S134" s="7"/>
      <c r="T134" s="28">
        <f t="shared" ca="1" si="18"/>
        <v>-1.00099818197754</v>
      </c>
      <c r="U134" s="27">
        <f t="shared" ca="1" si="19"/>
        <v>3.8062384115472581E-2</v>
      </c>
      <c r="V134" s="7"/>
      <c r="W134" s="28">
        <f t="shared" ca="1" si="20"/>
        <v>-1.0016095009880586</v>
      </c>
      <c r="X134" s="27">
        <f t="shared" ca="1" si="24"/>
        <v>84.210486754787667</v>
      </c>
      <c r="Y134" s="7"/>
      <c r="Z134" s="28">
        <f t="shared" si="23"/>
        <v>84.294000000000011</v>
      </c>
      <c r="AA134" s="27">
        <f t="shared" si="21"/>
        <v>1.4712078396761004</v>
      </c>
      <c r="AB134" s="7"/>
      <c r="AC134" s="28">
        <f t="shared" ca="1" si="13"/>
        <v>-8.35132452123446E-2</v>
      </c>
      <c r="AD134" s="27"/>
      <c r="AE134" s="7"/>
    </row>
    <row r="135" spans="1:31" s="26" customFormat="1" x14ac:dyDescent="0.25">
      <c r="A135" s="26">
        <v>50</v>
      </c>
      <c r="B135" s="26">
        <v>-608</v>
      </c>
      <c r="C135" s="26">
        <v>15277</v>
      </c>
      <c r="D135" s="26">
        <v>13090</v>
      </c>
      <c r="E135" s="26">
        <v>11160</v>
      </c>
      <c r="F135" s="26">
        <v>13339</v>
      </c>
      <c r="G135" s="27"/>
      <c r="H135" s="7"/>
      <c r="I135" s="28">
        <f t="shared" si="14"/>
        <v>4117</v>
      </c>
      <c r="J135" s="27">
        <f t="shared" si="14"/>
        <v>-249</v>
      </c>
      <c r="K135" s="7"/>
      <c r="L135" s="171">
        <f t="shared" si="22"/>
        <v>-0.99903074924770652</v>
      </c>
      <c r="M135" s="27">
        <f t="shared" ca="1" si="15"/>
        <v>5.712907219352465E-7</v>
      </c>
      <c r="N135" s="44"/>
      <c r="O135" s="44"/>
      <c r="P135" s="7"/>
      <c r="Q135" s="28">
        <f t="shared" ca="1" si="16"/>
        <v>4110.3849127296216</v>
      </c>
      <c r="R135" s="27">
        <f t="shared" ca="1" si="17"/>
        <v>-245.38981489869511</v>
      </c>
      <c r="S135" s="7"/>
      <c r="T135" s="28">
        <f t="shared" ca="1" si="18"/>
        <v>-1.0005113607274769</v>
      </c>
      <c r="U135" s="27">
        <f t="shared" ca="1" si="19"/>
        <v>-6.0022558206060034E-2</v>
      </c>
      <c r="V135" s="7"/>
      <c r="W135" s="28">
        <f t="shared" ca="1" si="20"/>
        <v>-0.99978658700935596</v>
      </c>
      <c r="X135" s="27">
        <f t="shared" ca="1" si="24"/>
        <v>78.598574669581069</v>
      </c>
      <c r="Y135" s="7"/>
      <c r="Z135" s="28">
        <f t="shared" si="23"/>
        <v>78.822000000000017</v>
      </c>
      <c r="AA135" s="27">
        <f t="shared" si="21"/>
        <v>1.3757034230069707</v>
      </c>
      <c r="AB135" s="7"/>
      <c r="AC135" s="28">
        <f t="shared" ca="1" si="13"/>
        <v>-0.22342533041894796</v>
      </c>
      <c r="AD135" s="27"/>
      <c r="AE135" s="7"/>
    </row>
    <row r="136" spans="1:31" s="26" customFormat="1" x14ac:dyDescent="0.25">
      <c r="A136" s="26">
        <v>51</v>
      </c>
      <c r="B136" s="26">
        <v>-632</v>
      </c>
      <c r="C136" s="26">
        <v>15257</v>
      </c>
      <c r="D136" s="26">
        <v>12888</v>
      </c>
      <c r="E136" s="26">
        <v>11182</v>
      </c>
      <c r="F136" s="26">
        <v>13534</v>
      </c>
      <c r="G136" s="27"/>
      <c r="H136" s="7"/>
      <c r="I136" s="28">
        <f t="shared" si="14"/>
        <v>4075</v>
      </c>
      <c r="J136" s="27">
        <f t="shared" si="14"/>
        <v>-646</v>
      </c>
      <c r="K136" s="7"/>
      <c r="L136" s="171">
        <f t="shared" si="22"/>
        <v>-0.98837360153590881</v>
      </c>
      <c r="M136" s="27">
        <f t="shared" ca="1" si="15"/>
        <v>1.7937126592899694E-8</v>
      </c>
      <c r="N136" s="44"/>
      <c r="O136" s="44"/>
      <c r="P136" s="7"/>
      <c r="Q136" s="28">
        <f t="shared" ca="1" si="16"/>
        <v>4068.3849127296216</v>
      </c>
      <c r="R136" s="27">
        <f t="shared" ca="1" si="17"/>
        <v>-642.38981489869514</v>
      </c>
      <c r="S136" s="7"/>
      <c r="T136" s="28">
        <f t="shared" ca="1" si="18"/>
        <v>-0.99028811447615495</v>
      </c>
      <c r="U136" s="27">
        <f t="shared" ca="1" si="19"/>
        <v>-0.15712909711291403</v>
      </c>
      <c r="V136" s="7"/>
      <c r="W136" s="28">
        <f t="shared" ca="1" si="20"/>
        <v>-0.98823967197758467</v>
      </c>
      <c r="X136" s="27">
        <f t="shared" ca="1" si="24"/>
        <v>72.999878893294579</v>
      </c>
      <c r="Y136" s="7"/>
      <c r="Z136" s="28">
        <f t="shared" si="23"/>
        <v>73.134000000000015</v>
      </c>
      <c r="AA136" s="27">
        <f t="shared" si="21"/>
        <v>1.2764290951535333</v>
      </c>
      <c r="AB136" s="7"/>
      <c r="AC136" s="28">
        <f t="shared" ca="1" si="13"/>
        <v>-0.13412110670543598</v>
      </c>
      <c r="AD136" s="27"/>
      <c r="AE136" s="7"/>
    </row>
    <row r="137" spans="1:31" s="26" customFormat="1" x14ac:dyDescent="0.25">
      <c r="A137" s="26">
        <v>52</v>
      </c>
      <c r="B137" s="26">
        <v>-625</v>
      </c>
      <c r="C137" s="26">
        <v>15216</v>
      </c>
      <c r="D137" s="26">
        <v>12688</v>
      </c>
      <c r="E137" s="26">
        <v>11217</v>
      </c>
      <c r="F137" s="26">
        <v>13723</v>
      </c>
      <c r="G137" s="27"/>
      <c r="H137" s="7"/>
      <c r="I137" s="28">
        <f t="shared" si="14"/>
        <v>3999</v>
      </c>
      <c r="J137" s="27">
        <f t="shared" si="14"/>
        <v>-1035</v>
      </c>
      <c r="K137" s="7"/>
      <c r="L137" s="171">
        <f t="shared" si="22"/>
        <v>-0.96826110391923659</v>
      </c>
      <c r="M137" s="27">
        <f t="shared" ca="1" si="15"/>
        <v>3.2970701881831581E-8</v>
      </c>
      <c r="N137" s="44"/>
      <c r="O137" s="44"/>
      <c r="P137" s="7"/>
      <c r="Q137" s="28">
        <f t="shared" ca="1" si="16"/>
        <v>3992.3849127296216</v>
      </c>
      <c r="R137" s="27">
        <f t="shared" ca="1" si="17"/>
        <v>-1031.389814898695</v>
      </c>
      <c r="S137" s="7"/>
      <c r="T137" s="28">
        <f t="shared" ca="1" si="18"/>
        <v>-0.97178890697376252</v>
      </c>
      <c r="U137" s="27">
        <f t="shared" ca="1" si="19"/>
        <v>-0.25227882919041072</v>
      </c>
      <c r="V137" s="7"/>
      <c r="W137" s="28">
        <f t="shared" ca="1" si="20"/>
        <v>-0.96844268228215968</v>
      </c>
      <c r="X137" s="27">
        <f t="shared" ca="1" si="24"/>
        <v>67.433204616911098</v>
      </c>
      <c r="Y137" s="7"/>
      <c r="Z137" s="28">
        <f t="shared" si="23"/>
        <v>67.509000000000015</v>
      </c>
      <c r="AA137" s="27">
        <f t="shared" si="21"/>
        <v>1.1782543247288522</v>
      </c>
      <c r="AB137" s="7"/>
      <c r="AC137" s="28">
        <f t="shared" ca="1" si="13"/>
        <v>-7.5795383088916424E-2</v>
      </c>
      <c r="AD137" s="27"/>
      <c r="AE137" s="7"/>
    </row>
    <row r="138" spans="1:31" s="26" customFormat="1" x14ac:dyDescent="0.25">
      <c r="A138" s="26">
        <v>53</v>
      </c>
      <c r="B138" s="26">
        <v>-634</v>
      </c>
      <c r="C138" s="26">
        <v>15156</v>
      </c>
      <c r="D138" s="26">
        <v>12498</v>
      </c>
      <c r="E138" s="26">
        <v>11275</v>
      </c>
      <c r="F138" s="26">
        <v>13918</v>
      </c>
      <c r="G138" s="27"/>
      <c r="H138" s="7"/>
      <c r="I138" s="28">
        <f t="shared" si="14"/>
        <v>3881</v>
      </c>
      <c r="J138" s="27">
        <f t="shared" si="14"/>
        <v>-1420</v>
      </c>
      <c r="K138" s="7"/>
      <c r="L138" s="171">
        <f t="shared" si="22"/>
        <v>-0.9383319756473788</v>
      </c>
      <c r="M138" s="27">
        <f t="shared" ca="1" si="15"/>
        <v>1.057801466086455E-8</v>
      </c>
      <c r="N138" s="44"/>
      <c r="O138" s="44"/>
      <c r="P138" s="7"/>
      <c r="Q138" s="28">
        <f t="shared" ca="1" si="16"/>
        <v>3874.3849127296216</v>
      </c>
      <c r="R138" s="27">
        <f t="shared" ca="1" si="17"/>
        <v>-1416.389814898695</v>
      </c>
      <c r="S138" s="7"/>
      <c r="T138" s="28">
        <f t="shared" ca="1" si="18"/>
        <v>-0.94306645322004801</v>
      </c>
      <c r="U138" s="27">
        <f t="shared" ca="1" si="19"/>
        <v>-0.34645015785322886</v>
      </c>
      <c r="V138" s="7"/>
      <c r="W138" s="28">
        <f t="shared" ca="1" si="20"/>
        <v>-0.93843482512312304</v>
      </c>
      <c r="X138" s="27">
        <f t="shared" ca="1" si="24"/>
        <v>61.771151846241537</v>
      </c>
      <c r="Y138" s="7"/>
      <c r="Z138" s="28">
        <f t="shared" si="23"/>
        <v>61.803000000000011</v>
      </c>
      <c r="AA138" s="27">
        <f t="shared" si="21"/>
        <v>1.0786658376100557</v>
      </c>
      <c r="AB138" s="7"/>
      <c r="AC138" s="28">
        <f t="shared" ca="1" si="13"/>
        <v>-3.1848153758474496E-2</v>
      </c>
      <c r="AD138" s="27"/>
      <c r="AE138" s="7"/>
    </row>
    <row r="139" spans="1:31" s="26" customFormat="1" x14ac:dyDescent="0.25">
      <c r="A139" s="26">
        <v>54</v>
      </c>
      <c r="B139" s="26">
        <v>-627</v>
      </c>
      <c r="C139" s="26">
        <v>15080</v>
      </c>
      <c r="D139" s="26">
        <v>12304</v>
      </c>
      <c r="E139" s="26">
        <v>11349</v>
      </c>
      <c r="F139" s="26">
        <v>14097</v>
      </c>
      <c r="G139" s="27"/>
      <c r="H139" s="7"/>
      <c r="I139" s="28">
        <f t="shared" si="14"/>
        <v>3731</v>
      </c>
      <c r="J139" s="27">
        <f t="shared" si="14"/>
        <v>-1793</v>
      </c>
      <c r="K139" s="7"/>
      <c r="L139" s="171">
        <f t="shared" si="22"/>
        <v>-0.89958586247840711</v>
      </c>
      <c r="M139" s="27">
        <f t="shared" ca="1" si="15"/>
        <v>1.1907706701076405E-6</v>
      </c>
      <c r="N139" s="44"/>
      <c r="O139" s="44"/>
      <c r="P139" s="7"/>
      <c r="Q139" s="28">
        <f t="shared" ca="1" si="16"/>
        <v>3724.3849127296216</v>
      </c>
      <c r="R139" s="27">
        <f t="shared" ca="1" si="17"/>
        <v>-1789.389814898695</v>
      </c>
      <c r="S139" s="7"/>
      <c r="T139" s="28">
        <f t="shared" ca="1" si="18"/>
        <v>-0.90655485946532621</v>
      </c>
      <c r="U139" s="27">
        <f t="shared" ca="1" si="19"/>
        <v>-0.43768627627201107</v>
      </c>
      <c r="V139" s="7"/>
      <c r="W139" s="28">
        <f t="shared" ca="1" si="20"/>
        <v>-0.90067708686876302</v>
      </c>
      <c r="X139" s="27">
        <f t="shared" ca="1" si="24"/>
        <v>56.116674327399835</v>
      </c>
      <c r="Y139" s="7"/>
      <c r="Z139" s="28">
        <f t="shared" si="23"/>
        <v>56.160000000000011</v>
      </c>
      <c r="AA139" s="27">
        <f t="shared" si="21"/>
        <v>0.98017690792001555</v>
      </c>
      <c r="AB139" s="7"/>
      <c r="AC139" s="28">
        <f t="shared" ca="1" si="13"/>
        <v>-4.3325672600175835E-2</v>
      </c>
      <c r="AD139" s="27"/>
      <c r="AE139" s="7"/>
    </row>
    <row r="140" spans="1:31" s="26" customFormat="1" x14ac:dyDescent="0.25">
      <c r="A140" s="26">
        <v>55</v>
      </c>
      <c r="B140" s="26">
        <v>-636</v>
      </c>
      <c r="C140" s="26">
        <v>14978</v>
      </c>
      <c r="D140" s="26">
        <v>12126</v>
      </c>
      <c r="E140" s="26">
        <v>11445</v>
      </c>
      <c r="F140" s="26">
        <v>14278</v>
      </c>
      <c r="G140" s="27"/>
      <c r="H140" s="7"/>
      <c r="I140" s="28">
        <f t="shared" si="14"/>
        <v>3533</v>
      </c>
      <c r="J140" s="27">
        <f t="shared" si="14"/>
        <v>-2152</v>
      </c>
      <c r="K140" s="7"/>
      <c r="L140" s="171">
        <f t="shared" si="22"/>
        <v>-0.85137717393086809</v>
      </c>
      <c r="M140" s="27">
        <f t="shared" ca="1" si="15"/>
        <v>9.2110311795166578E-9</v>
      </c>
      <c r="N140" s="44"/>
      <c r="O140" s="44"/>
      <c r="P140" s="7"/>
      <c r="Q140" s="28">
        <f t="shared" ca="1" si="16"/>
        <v>3526.3849127296216</v>
      </c>
      <c r="R140" s="27">
        <f t="shared" ca="1" si="17"/>
        <v>-2148.389814898695</v>
      </c>
      <c r="S140" s="7"/>
      <c r="T140" s="28">
        <f t="shared" ca="1" si="18"/>
        <v>-0.8583595557090935</v>
      </c>
      <c r="U140" s="27">
        <f t="shared" ca="1" si="19"/>
        <v>-0.52549798273941806</v>
      </c>
      <c r="V140" s="7"/>
      <c r="W140" s="28">
        <f t="shared" ca="1" si="20"/>
        <v>-0.8512811998136306</v>
      </c>
      <c r="X140" s="27">
        <f t="shared" ca="1" si="24"/>
        <v>50.347088560171699</v>
      </c>
      <c r="Y140" s="7"/>
      <c r="Z140" s="28">
        <f t="shared" si="23"/>
        <v>50.436000000000014</v>
      </c>
      <c r="AA140" s="27">
        <f t="shared" si="21"/>
        <v>0.8802742615358603</v>
      </c>
      <c r="AB140" s="7"/>
      <c r="AC140" s="28">
        <f t="shared" ca="1" si="13"/>
        <v>-8.8911439828315508E-2</v>
      </c>
      <c r="AD140" s="27"/>
      <c r="AE140" s="7"/>
    </row>
    <row r="141" spans="1:31" s="26" customFormat="1" x14ac:dyDescent="0.25">
      <c r="A141" s="26">
        <v>56</v>
      </c>
      <c r="B141" s="26">
        <v>-624</v>
      </c>
      <c r="C141" s="26">
        <v>14866</v>
      </c>
      <c r="D141" s="26">
        <v>11964</v>
      </c>
      <c r="E141" s="26">
        <v>11560</v>
      </c>
      <c r="F141" s="26">
        <v>14449</v>
      </c>
      <c r="G141" s="27"/>
      <c r="H141" s="7"/>
      <c r="I141" s="28">
        <f t="shared" si="14"/>
        <v>3306</v>
      </c>
      <c r="J141" s="27">
        <f t="shared" si="14"/>
        <v>-2485</v>
      </c>
      <c r="K141" s="7"/>
      <c r="L141" s="171">
        <f t="shared" si="22"/>
        <v>-0.79582253538745895</v>
      </c>
      <c r="M141" s="27">
        <f t="shared" ca="1" si="15"/>
        <v>8.2838950761027806E-7</v>
      </c>
      <c r="N141" s="44"/>
      <c r="O141" s="44"/>
      <c r="P141" s="7"/>
      <c r="Q141" s="28">
        <f t="shared" ca="1" si="16"/>
        <v>3299.3849127296216</v>
      </c>
      <c r="R141" s="27">
        <f t="shared" ca="1" si="17"/>
        <v>-2481.389814898695</v>
      </c>
      <c r="S141" s="7"/>
      <c r="T141" s="28">
        <f t="shared" ca="1" si="18"/>
        <v>-0.80310534382694787</v>
      </c>
      <c r="U141" s="27">
        <f t="shared" ca="1" si="19"/>
        <v>-0.60695006701141396</v>
      </c>
      <c r="V141" s="7"/>
      <c r="W141" s="28">
        <f t="shared" ca="1" si="20"/>
        <v>-0.7949123763312439</v>
      </c>
      <c r="X141" s="27">
        <f t="shared" ca="1" si="24"/>
        <v>44.670920980635913</v>
      </c>
      <c r="Y141" s="7"/>
      <c r="Z141" s="28">
        <f t="shared" si="23"/>
        <v>44.820000000000014</v>
      </c>
      <c r="AA141" s="27">
        <f t="shared" si="21"/>
        <v>0.78225657074385868</v>
      </c>
      <c r="AB141" s="7"/>
      <c r="AC141" s="28">
        <f t="shared" ca="1" si="13"/>
        <v>-0.14907901936410184</v>
      </c>
      <c r="AD141" s="27"/>
      <c r="AE141" s="7"/>
    </row>
    <row r="142" spans="1:31" s="26" customFormat="1" x14ac:dyDescent="0.25">
      <c r="A142" s="26">
        <v>57</v>
      </c>
      <c r="B142" s="26">
        <v>-621</v>
      </c>
      <c r="C142" s="26">
        <v>14749</v>
      </c>
      <c r="D142" s="26">
        <v>11813</v>
      </c>
      <c r="E142" s="26">
        <v>11692</v>
      </c>
      <c r="F142" s="26">
        <v>14604</v>
      </c>
      <c r="G142" s="27"/>
      <c r="H142" s="7"/>
      <c r="I142" s="28">
        <f t="shared" si="14"/>
        <v>3057</v>
      </c>
      <c r="J142" s="27">
        <f t="shared" si="14"/>
        <v>-2791</v>
      </c>
      <c r="K142" s="7"/>
      <c r="L142" s="171">
        <f t="shared" si="22"/>
        <v>-0.73294856594181035</v>
      </c>
      <c r="M142" s="27">
        <f t="shared" ca="1" si="15"/>
        <v>1.0851404862072245E-7</v>
      </c>
      <c r="N142" s="44"/>
      <c r="O142" s="44"/>
      <c r="P142" s="7"/>
      <c r="Q142" s="28">
        <f t="shared" ca="1" si="16"/>
        <v>3050.3849127296216</v>
      </c>
      <c r="R142" s="27">
        <f t="shared" ca="1" si="17"/>
        <v>-2787.389814898695</v>
      </c>
      <c r="S142" s="7"/>
      <c r="T142" s="28">
        <f t="shared" ca="1" si="18"/>
        <v>-0.74249609819410967</v>
      </c>
      <c r="U142" s="27">
        <f t="shared" ca="1" si="19"/>
        <v>-0.68179792823432916</v>
      </c>
      <c r="V142" s="7"/>
      <c r="W142" s="28">
        <f t="shared" ca="1" si="20"/>
        <v>-0.73327798064794947</v>
      </c>
      <c r="X142" s="27">
        <f t="shared" ca="1" si="24"/>
        <v>39.117709404445748</v>
      </c>
      <c r="Y142" s="7"/>
      <c r="Z142" s="28">
        <f t="shared" si="23"/>
        <v>39.231000000000016</v>
      </c>
      <c r="AA142" s="27">
        <f t="shared" si="21"/>
        <v>0.68471011884989563</v>
      </c>
      <c r="AB142" s="7"/>
      <c r="AC142" s="28">
        <f t="shared" ca="1" si="13"/>
        <v>-0.11329059555426824</v>
      </c>
      <c r="AD142" s="27"/>
      <c r="AE142" s="7"/>
    </row>
    <row r="143" spans="1:31" s="26" customFormat="1" x14ac:dyDescent="0.25">
      <c r="A143" s="26">
        <v>58</v>
      </c>
      <c r="B143" s="26">
        <v>-601</v>
      </c>
      <c r="C143" s="26">
        <v>14610</v>
      </c>
      <c r="D143" s="26">
        <v>11683</v>
      </c>
      <c r="E143" s="26">
        <v>11829</v>
      </c>
      <c r="F143" s="26">
        <v>14744</v>
      </c>
      <c r="G143" s="27"/>
      <c r="H143" s="7"/>
      <c r="I143" s="28">
        <f t="shared" si="14"/>
        <v>2781</v>
      </c>
      <c r="J143" s="27">
        <f t="shared" si="14"/>
        <v>-3061</v>
      </c>
      <c r="K143" s="7"/>
      <c r="L143" s="171">
        <f t="shared" si="22"/>
        <v>-0.66545658021155907</v>
      </c>
      <c r="M143" s="27">
        <f t="shared" ca="1" si="15"/>
        <v>7.0621664209009927E-8</v>
      </c>
      <c r="N143" s="44"/>
      <c r="O143" s="44"/>
      <c r="P143" s="7"/>
      <c r="Q143" s="28">
        <f t="shared" ca="1" si="16"/>
        <v>2774.3849127296216</v>
      </c>
      <c r="R143" s="27">
        <f t="shared" ca="1" si="17"/>
        <v>-3057.389814898695</v>
      </c>
      <c r="S143" s="7"/>
      <c r="T143" s="28">
        <f t="shared" ca="1" si="18"/>
        <v>-0.67531476568542148</v>
      </c>
      <c r="U143" s="27">
        <f t="shared" ca="1" si="19"/>
        <v>-0.74784015872513665</v>
      </c>
      <c r="V143" s="7"/>
      <c r="W143" s="28">
        <f t="shared" ca="1" si="20"/>
        <v>-0.66519083284241121</v>
      </c>
      <c r="X143" s="27">
        <f t="shared" ca="1" si="24"/>
        <v>33.686761784429848</v>
      </c>
      <c r="Y143" s="7"/>
      <c r="Z143" s="28">
        <f t="shared" si="23"/>
        <v>33.822000000000017</v>
      </c>
      <c r="AA143" s="27">
        <f t="shared" si="21"/>
        <v>0.5903052596095224</v>
      </c>
      <c r="AB143" s="7"/>
      <c r="AC143" s="28">
        <f t="shared" ca="1" si="13"/>
        <v>-0.13523821557016902</v>
      </c>
      <c r="AD143" s="27"/>
      <c r="AE143" s="7"/>
    </row>
    <row r="144" spans="1:31" s="26" customFormat="1" x14ac:dyDescent="0.25">
      <c r="A144" s="26">
        <v>59</v>
      </c>
      <c r="B144" s="26">
        <v>-627</v>
      </c>
      <c r="C144" s="26">
        <v>14450</v>
      </c>
      <c r="D144" s="26">
        <v>11551</v>
      </c>
      <c r="E144" s="26">
        <v>11983</v>
      </c>
      <c r="F144" s="26">
        <v>14868</v>
      </c>
      <c r="G144" s="27"/>
      <c r="H144" s="7"/>
      <c r="I144" s="28">
        <f t="shared" si="14"/>
        <v>2467</v>
      </c>
      <c r="J144" s="27">
        <f t="shared" si="14"/>
        <v>-3317</v>
      </c>
      <c r="K144" s="7"/>
      <c r="L144" s="171">
        <f t="shared" si="22"/>
        <v>-0.58873763440496607</v>
      </c>
      <c r="M144" s="27">
        <f t="shared" ca="1" si="15"/>
        <v>7.0185206537137395E-7</v>
      </c>
      <c r="N144" s="44"/>
      <c r="O144" s="44"/>
      <c r="P144" s="7"/>
      <c r="Q144" s="28">
        <f t="shared" ca="1" si="16"/>
        <v>2460.3849127296216</v>
      </c>
      <c r="R144" s="27">
        <f t="shared" ca="1" si="17"/>
        <v>-3313.389814898695</v>
      </c>
      <c r="S144" s="7"/>
      <c r="T144" s="28">
        <f t="shared" ca="1" si="18"/>
        <v>-0.5988838294255372</v>
      </c>
      <c r="U144" s="27">
        <f t="shared" ca="1" si="19"/>
        <v>-0.81045797726456892</v>
      </c>
      <c r="V144" s="7"/>
      <c r="W144" s="28">
        <f t="shared" ca="1" si="20"/>
        <v>-0.58789986828881469</v>
      </c>
      <c r="X144" s="27">
        <f t="shared" ca="1" si="24"/>
        <v>27.991061534063761</v>
      </c>
      <c r="Y144" s="7"/>
      <c r="Z144" s="28">
        <f t="shared" si="23"/>
        <v>28.179000000000016</v>
      </c>
      <c r="AA144" s="27">
        <f t="shared" si="21"/>
        <v>0.49181632991948243</v>
      </c>
      <c r="AB144" s="7"/>
      <c r="AC144" s="28">
        <f t="shared" ca="1" si="13"/>
        <v>-0.18793846593625574</v>
      </c>
      <c r="AD144" s="27"/>
      <c r="AE144" s="7"/>
    </row>
    <row r="145" spans="1:31" s="26" customFormat="1" x14ac:dyDescent="0.25">
      <c r="A145" s="26">
        <v>60</v>
      </c>
      <c r="B145" s="26">
        <v>-632</v>
      </c>
      <c r="C145" s="26">
        <v>14282</v>
      </c>
      <c r="D145" s="26">
        <v>11438</v>
      </c>
      <c r="E145" s="26">
        <v>12150</v>
      </c>
      <c r="F145" s="26">
        <v>14982</v>
      </c>
      <c r="G145" s="27"/>
      <c r="H145" s="7"/>
      <c r="I145" s="28">
        <f t="shared" si="14"/>
        <v>2132</v>
      </c>
      <c r="J145" s="27">
        <f t="shared" si="14"/>
        <v>-3544</v>
      </c>
      <c r="K145" s="7"/>
      <c r="L145" s="171">
        <f t="shared" si="22"/>
        <v>-0.505633878628031</v>
      </c>
      <c r="M145" s="27">
        <f t="shared" ca="1" si="15"/>
        <v>1.6362275431327026E-9</v>
      </c>
      <c r="N145" s="44"/>
      <c r="O145" s="44"/>
      <c r="P145" s="7"/>
      <c r="Q145" s="28">
        <f t="shared" ca="1" si="16"/>
        <v>2125.3849127296216</v>
      </c>
      <c r="R145" s="27">
        <f t="shared" ca="1" si="17"/>
        <v>-3540.389814898695</v>
      </c>
      <c r="S145" s="7"/>
      <c r="T145" s="28">
        <f t="shared" ca="1" si="18"/>
        <v>-0.51734127003999186</v>
      </c>
      <c r="U145" s="27">
        <f t="shared" ca="1" si="19"/>
        <v>-0.86598237104758113</v>
      </c>
      <c r="V145" s="7"/>
      <c r="W145" s="28">
        <f t="shared" ca="1" si="20"/>
        <v>-0.50559342831847554</v>
      </c>
      <c r="X145" s="27">
        <f t="shared" ca="1" si="24"/>
        <v>22.312231483066171</v>
      </c>
      <c r="Y145" s="7"/>
      <c r="Z145" s="28">
        <f t="shared" si="23"/>
        <v>22.491000000000017</v>
      </c>
      <c r="AA145" s="27">
        <f t="shared" si="21"/>
        <v>0.39254200206604495</v>
      </c>
      <c r="AB145" s="7"/>
      <c r="AC145" s="28">
        <f t="shared" ca="1" si="13"/>
        <v>-0.17876851693384666</v>
      </c>
      <c r="AD145" s="27"/>
      <c r="AE145" s="7"/>
    </row>
    <row r="146" spans="1:31" s="26" customFormat="1" x14ac:dyDescent="0.25">
      <c r="A146" s="26">
        <v>61</v>
      </c>
      <c r="B146" s="26">
        <v>-636</v>
      </c>
      <c r="C146" s="26">
        <v>14094</v>
      </c>
      <c r="D146" s="26">
        <v>11342</v>
      </c>
      <c r="E146" s="26">
        <v>12327</v>
      </c>
      <c r="F146" s="26">
        <v>15075</v>
      </c>
      <c r="G146" s="27"/>
      <c r="H146" s="7"/>
      <c r="I146" s="28">
        <f t="shared" si="14"/>
        <v>1767</v>
      </c>
      <c r="J146" s="27">
        <f t="shared" si="14"/>
        <v>-3733</v>
      </c>
      <c r="K146" s="7"/>
      <c r="L146" s="171">
        <f t="shared" si="22"/>
        <v>-0.41697906806822221</v>
      </c>
      <c r="M146" s="27">
        <f t="shared" ca="1" si="15"/>
        <v>7.5423645728945733E-7</v>
      </c>
      <c r="N146" s="44"/>
      <c r="O146" s="44"/>
      <c r="P146" s="7"/>
      <c r="Q146" s="28">
        <f t="shared" ca="1" si="16"/>
        <v>1760.3849127296216</v>
      </c>
      <c r="R146" s="27">
        <f t="shared" ca="1" si="17"/>
        <v>-3729.389814898695</v>
      </c>
      <c r="S146" s="7"/>
      <c r="T146" s="28">
        <f t="shared" ca="1" si="18"/>
        <v>-0.42849639190350219</v>
      </c>
      <c r="U146" s="27">
        <f t="shared" ca="1" si="19"/>
        <v>-0.9122119323911464</v>
      </c>
      <c r="V146" s="7"/>
      <c r="W146" s="28">
        <f t="shared" ca="1" si="20"/>
        <v>-0.41611060018897195</v>
      </c>
      <c r="X146" s="27">
        <f t="shared" ca="1" si="24"/>
        <v>16.554591236051294</v>
      </c>
      <c r="Y146" s="7"/>
      <c r="Z146" s="28">
        <f t="shared" si="23"/>
        <v>16.767000000000017</v>
      </c>
      <c r="AA146" s="27">
        <f t="shared" si="21"/>
        <v>0.29263935568188953</v>
      </c>
      <c r="AB146" s="7"/>
      <c r="AC146" s="28">
        <f t="shared" ca="1" si="13"/>
        <v>-0.21240876394872288</v>
      </c>
      <c r="AD146" s="27"/>
      <c r="AE146" s="7"/>
    </row>
    <row r="147" spans="1:31" s="26" customFormat="1" x14ac:dyDescent="0.25">
      <c r="A147" s="26">
        <v>62</v>
      </c>
      <c r="B147" s="26">
        <v>-622</v>
      </c>
      <c r="C147" s="26">
        <v>13915</v>
      </c>
      <c r="D147" s="26">
        <v>11274</v>
      </c>
      <c r="E147" s="26">
        <v>12520</v>
      </c>
      <c r="F147" s="26">
        <v>15155</v>
      </c>
      <c r="G147" s="27"/>
      <c r="H147" s="7"/>
      <c r="I147" s="28">
        <f t="shared" si="14"/>
        <v>1395</v>
      </c>
      <c r="J147" s="27">
        <f t="shared" si="14"/>
        <v>-3881</v>
      </c>
      <c r="K147" s="7"/>
      <c r="L147" s="171">
        <f t="shared" si="22"/>
        <v>-0.32624707290276328</v>
      </c>
      <c r="M147" s="27">
        <f t="shared" ca="1" si="15"/>
        <v>1.4083278861161147E-6</v>
      </c>
      <c r="N147" s="44"/>
      <c r="O147" s="44"/>
      <c r="P147" s="7"/>
      <c r="Q147" s="28">
        <f t="shared" ca="1" si="16"/>
        <v>1388.3849127296216</v>
      </c>
      <c r="R147" s="27">
        <f t="shared" ca="1" si="17"/>
        <v>-3877.389814898695</v>
      </c>
      <c r="S147" s="7"/>
      <c r="T147" s="28">
        <f t="shared" ca="1" si="18"/>
        <v>-0.33794763939179212</v>
      </c>
      <c r="U147" s="27">
        <f t="shared" ca="1" si="19"/>
        <v>-0.94841285873425574</v>
      </c>
      <c r="V147" s="7"/>
      <c r="W147" s="28">
        <f t="shared" ca="1" si="20"/>
        <v>-0.32506034298988667</v>
      </c>
      <c r="X147" s="27">
        <f t="shared" ca="1" si="24"/>
        <v>10.95293408754867</v>
      </c>
      <c r="Y147" s="7"/>
      <c r="Z147" s="28">
        <f t="shared" si="23"/>
        <v>11.169000000000018</v>
      </c>
      <c r="AA147" s="27">
        <f t="shared" si="21"/>
        <v>0.19493582415524699</v>
      </c>
      <c r="AB147" s="7"/>
      <c r="AC147" s="28">
        <f t="shared" ca="1" si="13"/>
        <v>-0.21606591245134865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13716</v>
      </c>
      <c r="D148" s="26">
        <v>11214</v>
      </c>
      <c r="E148" s="26">
        <v>12714</v>
      </c>
      <c r="F148" s="26">
        <v>15211</v>
      </c>
      <c r="G148" s="27"/>
      <c r="H148" s="7"/>
      <c r="I148" s="28">
        <f t="shared" si="14"/>
        <v>1002</v>
      </c>
      <c r="J148" s="27">
        <f t="shared" si="14"/>
        <v>-3997</v>
      </c>
      <c r="K148" s="7"/>
      <c r="L148" s="171">
        <f t="shared" si="22"/>
        <v>-0.23010891010351964</v>
      </c>
      <c r="M148" s="27">
        <f t="shared" ca="1" si="15"/>
        <v>1.2194881219900512E-6</v>
      </c>
      <c r="N148" s="44"/>
      <c r="O148" s="44"/>
      <c r="P148" s="7"/>
      <c r="Q148" s="28">
        <f t="shared" ca="1" si="16"/>
        <v>995.38491272962165</v>
      </c>
      <c r="R148" s="27">
        <f t="shared" ca="1" si="17"/>
        <v>-3993.389814898695</v>
      </c>
      <c r="S148" s="7"/>
      <c r="T148" s="28">
        <f t="shared" ca="1" si="18"/>
        <v>-0.24228726375442103</v>
      </c>
      <c r="U148" s="27">
        <f t="shared" ca="1" si="19"/>
        <v>-0.97678655775993595</v>
      </c>
      <c r="V148" s="7"/>
      <c r="W148" s="28">
        <f t="shared" ca="1" si="20"/>
        <v>-0.229004605742399</v>
      </c>
      <c r="X148" s="27">
        <f t="shared" ca="1" si="24"/>
        <v>5.2287414533062702</v>
      </c>
      <c r="Y148" s="7"/>
      <c r="Z148" s="28">
        <f t="shared" si="23"/>
        <v>5.4360000000000186</v>
      </c>
      <c r="AA148" s="27">
        <f t="shared" si="21"/>
        <v>9.4876098138412066E-2</v>
      </c>
      <c r="AB148" s="7"/>
      <c r="AC148" s="28">
        <f t="shared" ref="AC148:AC149" ca="1" si="25">X148-Z148</f>
        <v>-0.20725854669374844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13520</v>
      </c>
      <c r="D149" s="26">
        <v>11179</v>
      </c>
      <c r="E149" s="26">
        <v>12910</v>
      </c>
      <c r="F149" s="26">
        <v>15243</v>
      </c>
      <c r="G149" s="27"/>
      <c r="H149" s="7"/>
      <c r="I149" s="28">
        <f t="shared" ref="I149:J149" si="26">C149-E149</f>
        <v>610</v>
      </c>
      <c r="J149" s="27">
        <f t="shared" si="26"/>
        <v>-4064</v>
      </c>
      <c r="K149" s="7"/>
      <c r="L149" s="171">
        <f t="shared" si="22"/>
        <v>-0.13244791131851474</v>
      </c>
      <c r="M149" s="27">
        <f t="shared" ref="M149" ca="1" si="27">(W149-L149)^2</f>
        <v>8.2382500910003071E-7</v>
      </c>
      <c r="N149" s="44"/>
      <c r="O149" s="44"/>
      <c r="P149" s="7"/>
      <c r="Q149" s="28">
        <f t="shared" ref="Q149" ca="1" si="28">I149-$J$4</f>
        <v>603.38491272962165</v>
      </c>
      <c r="R149" s="27">
        <f t="shared" ref="R149" ca="1" si="29">J149-$J$3</f>
        <v>-4060.389814898695</v>
      </c>
      <c r="S149" s="7"/>
      <c r="T149" s="28">
        <f t="shared" ref="T149" ca="1" si="30">Q149/$J$7</f>
        <v>-0.14687029874208141</v>
      </c>
      <c r="U149" s="27">
        <f t="shared" ref="U149" ca="1" si="31">R149/$J$6</f>
        <v>-0.99317481495580295</v>
      </c>
      <c r="V149" s="7"/>
      <c r="W149" s="28">
        <f t="shared" ref="W149" ca="1" si="32">(T149-U149*SIN(-$J$11*PI()/180))/(COS(-$J$11*PI()/180))</f>
        <v>-0.13335555938307503</v>
      </c>
      <c r="X149" s="27">
        <f ca="1">IF(MOD(ATAN2(U149,W149)*180/PI()-$J$9+360,360)&gt;5,MOD(ATAN2(U149,W149)*180/PI()-$J$9+360,360)-360,MOD(ATAN2(U149,W149)*180/PI()-$J$9+360,360))</f>
        <v>-0.31829711292084539</v>
      </c>
      <c r="Y149" s="7"/>
      <c r="Z149" s="28">
        <f t="shared" si="23"/>
        <v>-0.25199999999998113</v>
      </c>
      <c r="AA149" s="27">
        <f t="shared" ref="AA149" si="33">Z149*PI()/180</f>
        <v>-4.3982297150253809E-3</v>
      </c>
      <c r="AB149" s="7"/>
      <c r="AC149" s="28">
        <f t="shared" ca="1" si="25"/>
        <v>-6.6297112920864265E-2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39948</v>
      </c>
    </row>
    <row r="155" spans="1:31" x14ac:dyDescent="0.25">
      <c r="A155" t="s">
        <v>81</v>
      </c>
      <c r="B155">
        <v>39948</v>
      </c>
    </row>
    <row r="156" spans="1:31" x14ac:dyDescent="0.25">
      <c r="A156" s="31" t="s">
        <v>92</v>
      </c>
      <c r="B156" s="31">
        <v>-39976</v>
      </c>
    </row>
    <row r="157" spans="1:31" x14ac:dyDescent="0.25">
      <c r="A157" t="s">
        <v>87</v>
      </c>
      <c r="B157">
        <v>-39976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2.1434986919013586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196</v>
      </c>
      <c r="R3" s="143">
        <f ca="1">MAX(AC21:AC149)</f>
        <v>0.15994283216025451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-19.891664819123765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197</v>
      </c>
      <c r="R4" s="147">
        <f ca="1">MIN(AC21:AC149)</f>
        <v>-0.2514940090046025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8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4089.5075649129976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-4113.8994168980898</v>
      </c>
      <c r="L7" s="151" t="s">
        <v>15</v>
      </c>
      <c r="M7" s="152">
        <f ca="1">SUM(M20:M84)</f>
        <v>3.0839586200980939E-3</v>
      </c>
      <c r="N7" s="151" t="s">
        <v>15</v>
      </c>
      <c r="O7" s="89">
        <f ca="1">SUM(M85:M149)</f>
        <v>2.7339563478221548E-3</v>
      </c>
      <c r="Q7" s="143" t="s">
        <v>196</v>
      </c>
      <c r="R7" s="143">
        <f ca="1">MAX(AD21:AD83)</f>
        <v>0.13710953109185198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-8.6751812761235669E-2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-172.38988190323801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-172.27522944549378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-0.11465245774423731</v>
      </c>
      <c r="L11" s="157" t="s">
        <v>210</v>
      </c>
      <c r="M11" s="158">
        <f>(M6+O6)/2</f>
        <v>0</v>
      </c>
      <c r="N11" s="159"/>
      <c r="O11" s="159"/>
      <c r="Q11" s="143" t="s">
        <v>196</v>
      </c>
      <c r="R11" s="143">
        <f ca="1">MAX(W20:W149)</f>
        <v>1.0039930067771077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</v>
      </c>
      <c r="N12" s="162"/>
      <c r="O12" s="162"/>
      <c r="Q12" s="147" t="s">
        <v>197</v>
      </c>
      <c r="R12" s="147">
        <f ca="1">MIN(W20:W149)</f>
        <v>-1.0054089472073091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-173</v>
      </c>
      <c r="N13" s="165"/>
      <c r="O13" s="165"/>
    </row>
    <row r="14" spans="1:24" x14ac:dyDescent="0.25">
      <c r="I14" s="9" t="s">
        <v>189</v>
      </c>
      <c r="L14" s="9"/>
      <c r="M14" s="9"/>
      <c r="N14" s="9"/>
      <c r="O14" s="9"/>
    </row>
    <row r="15" spans="1:24" x14ac:dyDescent="0.25">
      <c r="I15" s="9" t="s">
        <v>190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191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13517</v>
      </c>
      <c r="D20" s="26">
        <v>11207</v>
      </c>
      <c r="E20" s="26">
        <v>13000</v>
      </c>
      <c r="F20" s="26">
        <v>15291</v>
      </c>
      <c r="G20" s="27"/>
      <c r="H20" s="7"/>
      <c r="I20" s="28">
        <f>C20-E20</f>
        <v>517</v>
      </c>
      <c r="J20" s="27">
        <f>D20-F20</f>
        <v>-4084</v>
      </c>
      <c r="K20" s="7"/>
      <c r="L20" s="171">
        <f>$M$3*SIN(2*PI()/$M$4*($Z20+$M$5))+$M$6</f>
        <v>-0.12186934340514755</v>
      </c>
      <c r="M20" s="27">
        <f ca="1">(W20-L20)^2</f>
        <v>4.4066413477449498E-5</v>
      </c>
      <c r="N20" s="44"/>
      <c r="O20" s="44"/>
      <c r="P20" s="7"/>
      <c r="Q20" s="28">
        <f ca="1">I20-$J$4</f>
        <v>536.89166481912378</v>
      </c>
      <c r="R20" s="27">
        <f ca="1">J20-$J$3</f>
        <v>-4086.1434986919012</v>
      </c>
      <c r="S20" s="7"/>
      <c r="T20" s="28">
        <f ca="1">Q20/$J$7</f>
        <v>-0.13050675537029635</v>
      </c>
      <c r="U20" s="27">
        <f ca="1">R20/$J$6</f>
        <v>-0.99917739087953783</v>
      </c>
      <c r="V20" s="7"/>
      <c r="W20" s="28">
        <f ca="1">(T20-U20*SIN(-$J$11*PI()/180))/(COS(-$J$11*PI()/180))</f>
        <v>-0.12850759720245369</v>
      </c>
      <c r="X20" s="27">
        <f ca="1">IF(MOD(ATAN2(U20,W20)*180/PI()-$J$9+360,360)&gt;5,MOD(ATAN2(U20,W20)*180/PI()-$J$9+360,360)-360,MOD(ATAN2(U20,W20)*180/PI()-$J$9+360,360))</f>
        <v>-0.28134600883998928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-0.28134600883998928</v>
      </c>
      <c r="AD20" s="27">
        <f ca="1">INDIRECT("AC"&amp;AE20)-AC20</f>
        <v>8.3380629191624145E-2</v>
      </c>
      <c r="AE20" s="7">
        <v>149</v>
      </c>
    </row>
    <row r="21" spans="1:31" s="26" customFormat="1" x14ac:dyDescent="0.25">
      <c r="A21" s="26">
        <v>1</v>
      </c>
      <c r="B21" s="26">
        <v>590</v>
      </c>
      <c r="C21" s="26">
        <v>13701</v>
      </c>
      <c r="D21" s="26">
        <v>11240</v>
      </c>
      <c r="E21" s="26">
        <v>12800</v>
      </c>
      <c r="F21" s="26">
        <v>15251</v>
      </c>
      <c r="G21" s="27"/>
      <c r="H21" s="7"/>
      <c r="I21" s="28">
        <f t="shared" ref="I21:J84" si="1">C21-E21</f>
        <v>901</v>
      </c>
      <c r="J21" s="27">
        <f t="shared" si="1"/>
        <v>-4011</v>
      </c>
      <c r="K21" s="7"/>
      <c r="L21" s="171">
        <f t="shared" ref="L21:L84" si="2">$M$3*SIN(2*PI()/$M$4*($Z21+$M$5))+$M$6</f>
        <v>-0.21320090965163191</v>
      </c>
      <c r="M21" s="27">
        <f t="shared" ref="M21:M84" ca="1" si="3">(W21-L21)^2</f>
        <v>7.5423874413062586E-5</v>
      </c>
      <c r="N21" s="44"/>
      <c r="O21" s="44"/>
      <c r="P21" s="7"/>
      <c r="Q21" s="28">
        <f t="shared" ref="Q21:Q84" ca="1" si="4">I21-$J$4</f>
        <v>920.89166481912378</v>
      </c>
      <c r="R21" s="27">
        <f t="shared" ref="R21:R84" ca="1" si="5">J21-$J$3</f>
        <v>-4013.1434986919012</v>
      </c>
      <c r="S21" s="7"/>
      <c r="T21" s="28">
        <f t="shared" ref="T21:T84" ca="1" si="6">Q21/$J$7</f>
        <v>-0.22384885275427632</v>
      </c>
      <c r="U21" s="27">
        <f t="shared" ref="U21:U84" ca="1" si="7">R21/$J$6</f>
        <v>-0.98132683091815698</v>
      </c>
      <c r="V21" s="7"/>
      <c r="W21" s="28">
        <f t="shared" ref="W21:W84" ca="1" si="8">(T21-U21*SIN(-$J$11*PI()/180))/(COS(-$J$11*PI()/180))</f>
        <v>-0.22188560161007595</v>
      </c>
      <c r="X21" s="27">
        <f ca="1">MOD(ATAN2(U21,W21)*180/PI()-$J$9+360,360)</f>
        <v>5.1306621249715931</v>
      </c>
      <c r="Y21" s="7"/>
      <c r="Z21" s="28">
        <f>360/40000*B21+Z20</f>
        <v>5.31</v>
      </c>
      <c r="AA21" s="27">
        <f t="shared" ref="AA21:AA84" si="9">Z21*PI()/180</f>
        <v>9.2676983280898892E-2</v>
      </c>
      <c r="AB21" s="7"/>
      <c r="AC21" s="28">
        <f t="shared" ca="1" si="0"/>
        <v>-0.17933787502840648</v>
      </c>
      <c r="AD21" s="27">
        <f t="shared" ref="AD21:AD83" ca="1" si="10">INDIRECT("AC"&amp;AE21)-AC21</f>
        <v>-6.5979455437708445E-2</v>
      </c>
      <c r="AE21" s="7">
        <v>148</v>
      </c>
    </row>
    <row r="22" spans="1:31" s="26" customFormat="1" x14ac:dyDescent="0.25">
      <c r="A22" s="26">
        <v>2</v>
      </c>
      <c r="B22" s="26">
        <v>637</v>
      </c>
      <c r="C22" s="26">
        <v>13897</v>
      </c>
      <c r="D22" s="26">
        <v>11294</v>
      </c>
      <c r="E22" s="26">
        <v>12602</v>
      </c>
      <c r="F22" s="26">
        <v>15192</v>
      </c>
      <c r="G22" s="27"/>
      <c r="H22" s="7"/>
      <c r="I22" s="28">
        <f t="shared" si="1"/>
        <v>1295</v>
      </c>
      <c r="J22" s="27">
        <f t="shared" si="1"/>
        <v>-3898</v>
      </c>
      <c r="K22" s="7"/>
      <c r="L22" s="171">
        <f t="shared" si="2"/>
        <v>-0.30973066718897396</v>
      </c>
      <c r="M22" s="27">
        <f t="shared" ca="1" si="3"/>
        <v>6.3733081465782208E-5</v>
      </c>
      <c r="N22" s="44"/>
      <c r="O22" s="44"/>
      <c r="P22" s="7"/>
      <c r="Q22" s="28">
        <f t="shared" ca="1" si="4"/>
        <v>1314.8916648191237</v>
      </c>
      <c r="R22" s="27">
        <f t="shared" ca="1" si="5"/>
        <v>-3900.1434986919012</v>
      </c>
      <c r="S22" s="7"/>
      <c r="T22" s="28">
        <f t="shared" ca="1" si="6"/>
        <v>-0.31962173392429744</v>
      </c>
      <c r="U22" s="27">
        <f t="shared" ca="1" si="7"/>
        <v>-0.95369514221081408</v>
      </c>
      <c r="V22" s="7"/>
      <c r="W22" s="28">
        <f t="shared" ca="1" si="8"/>
        <v>-0.31771396735029711</v>
      </c>
      <c r="X22" s="27">
        <f t="shared" ref="X22:X83" ca="1" si="11">MOD(ATAN2(U22,W22)*180/PI()-$J$9+360,360)</f>
        <v>10.814858934306585</v>
      </c>
      <c r="Y22" s="7"/>
      <c r="Z22" s="28">
        <f t="shared" ref="Z22:Z85" si="12">360/40000*B22+Z21</f>
        <v>11.042999999999999</v>
      </c>
      <c r="AA22" s="27">
        <f t="shared" si="9"/>
        <v>0.19273670929773382</v>
      </c>
      <c r="AB22" s="7"/>
      <c r="AC22" s="28">
        <f t="shared" ca="1" si="0"/>
        <v>-0.22814106569341419</v>
      </c>
      <c r="AD22" s="27">
        <f t="shared" ca="1" si="10"/>
        <v>8.078826734605471E-2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14086</v>
      </c>
      <c r="D23" s="26">
        <v>11364</v>
      </c>
      <c r="E23" s="26">
        <v>12411</v>
      </c>
      <c r="F23" s="26">
        <v>15112</v>
      </c>
      <c r="G23" s="27"/>
      <c r="H23" s="7"/>
      <c r="I23" s="28">
        <f t="shared" si="1"/>
        <v>1675</v>
      </c>
      <c r="J23" s="27">
        <f t="shared" si="1"/>
        <v>-3748</v>
      </c>
      <c r="K23" s="7"/>
      <c r="L23" s="171">
        <f t="shared" si="2"/>
        <v>-0.40172402607976226</v>
      </c>
      <c r="M23" s="27">
        <f t="shared" ca="1" si="3"/>
        <v>7.1120677509414385E-5</v>
      </c>
      <c r="N23" s="44"/>
      <c r="O23" s="44"/>
      <c r="P23" s="7"/>
      <c r="Q23" s="28">
        <f t="shared" ca="1" si="4"/>
        <v>1694.8916648191237</v>
      </c>
      <c r="R23" s="27">
        <f t="shared" ca="1" si="5"/>
        <v>-3750.1434986919012</v>
      </c>
      <c r="S23" s="7"/>
      <c r="T23" s="28">
        <f t="shared" ca="1" si="6"/>
        <v>-0.41199151779386095</v>
      </c>
      <c r="U23" s="27">
        <f t="shared" ca="1" si="7"/>
        <v>-0.91701590941345623</v>
      </c>
      <c r="V23" s="7"/>
      <c r="W23" s="28">
        <f t="shared" ca="1" si="8"/>
        <v>-0.41015733370544594</v>
      </c>
      <c r="X23" s="27">
        <f t="shared" ca="1" si="11"/>
        <v>16.487606401845824</v>
      </c>
      <c r="Y23" s="7"/>
      <c r="Z23" s="28">
        <f t="shared" si="12"/>
        <v>16.686</v>
      </c>
      <c r="AA23" s="27">
        <f t="shared" si="9"/>
        <v>0.29122563898777382</v>
      </c>
      <c r="AB23" s="7"/>
      <c r="AC23" s="28">
        <f t="shared" ca="1" si="0"/>
        <v>-0.19839359815417623</v>
      </c>
      <c r="AD23" s="27">
        <f t="shared" ca="1" si="10"/>
        <v>-1.1776430149573969E-2</v>
      </c>
      <c r="AE23" s="7">
        <v>146</v>
      </c>
    </row>
    <row r="24" spans="1:31" s="26" customFormat="1" x14ac:dyDescent="0.25">
      <c r="A24" s="26">
        <v>4</v>
      </c>
      <c r="B24" s="26">
        <v>624</v>
      </c>
      <c r="C24" s="26">
        <v>14274</v>
      </c>
      <c r="D24" s="26">
        <v>11464</v>
      </c>
      <c r="E24" s="26">
        <v>12236</v>
      </c>
      <c r="F24" s="26">
        <v>15028</v>
      </c>
      <c r="G24" s="27"/>
      <c r="H24" s="7"/>
      <c r="I24" s="28">
        <f t="shared" si="1"/>
        <v>2038</v>
      </c>
      <c r="J24" s="27">
        <f t="shared" si="1"/>
        <v>-3564</v>
      </c>
      <c r="K24" s="7"/>
      <c r="L24" s="171">
        <f t="shared" si="2"/>
        <v>-0.48941289241090979</v>
      </c>
      <c r="M24" s="27">
        <f t="shared" ca="1" si="3"/>
        <v>8.2303065866363173E-5</v>
      </c>
      <c r="N24" s="44"/>
      <c r="O24" s="44"/>
      <c r="P24" s="7"/>
      <c r="Q24" s="28">
        <f t="shared" ca="1" si="4"/>
        <v>2057.8916648191239</v>
      </c>
      <c r="R24" s="27">
        <f t="shared" ca="1" si="5"/>
        <v>-3566.1434986919012</v>
      </c>
      <c r="S24" s="7"/>
      <c r="T24" s="28">
        <f t="shared" ca="1" si="6"/>
        <v>-0.50022896922715465</v>
      </c>
      <c r="U24" s="27">
        <f t="shared" ca="1" si="7"/>
        <v>-0.8720227171820305</v>
      </c>
      <c r="V24" s="7"/>
      <c r="W24" s="28">
        <f t="shared" ca="1" si="8"/>
        <v>-0.49848499612870112</v>
      </c>
      <c r="X24" s="27">
        <f t="shared" ca="1" si="11"/>
        <v>22.143990015566885</v>
      </c>
      <c r="Y24" s="7"/>
      <c r="Z24" s="28">
        <f t="shared" si="12"/>
        <v>22.302</v>
      </c>
      <c r="AA24" s="27">
        <f t="shared" si="9"/>
        <v>0.38924332977977538</v>
      </c>
      <c r="AB24" s="7"/>
      <c r="AC24" s="28">
        <f t="shared" ca="1" si="0"/>
        <v>-0.15800998443311443</v>
      </c>
      <c r="AD24" s="27">
        <f t="shared" ca="1" si="10"/>
        <v>-3.3983234778137472E-2</v>
      </c>
      <c r="AE24" s="7">
        <v>145</v>
      </c>
    </row>
    <row r="25" spans="1:31" s="26" customFormat="1" x14ac:dyDescent="0.25">
      <c r="A25" s="26">
        <v>5</v>
      </c>
      <c r="B25" s="26">
        <v>642</v>
      </c>
      <c r="C25" s="26">
        <v>14435</v>
      </c>
      <c r="D25" s="26">
        <v>11567</v>
      </c>
      <c r="E25" s="26">
        <v>12053</v>
      </c>
      <c r="F25" s="26">
        <v>14900</v>
      </c>
      <c r="G25" s="27"/>
      <c r="H25" s="7"/>
      <c r="I25" s="28">
        <f t="shared" si="1"/>
        <v>2382</v>
      </c>
      <c r="J25" s="27">
        <f t="shared" si="1"/>
        <v>-3333</v>
      </c>
      <c r="K25" s="7"/>
      <c r="L25" s="171">
        <f t="shared" si="2"/>
        <v>-0.57471962889088857</v>
      </c>
      <c r="M25" s="27">
        <f t="shared" ca="1" si="3"/>
        <v>5.6212942898587357E-5</v>
      </c>
      <c r="N25" s="44"/>
      <c r="O25" s="44"/>
      <c r="P25" s="7"/>
      <c r="Q25" s="28">
        <f t="shared" ca="1" si="4"/>
        <v>2401.8916648191239</v>
      </c>
      <c r="R25" s="27">
        <f t="shared" ca="1" si="5"/>
        <v>-3335.1434986919012</v>
      </c>
      <c r="S25" s="7"/>
      <c r="T25" s="28">
        <f t="shared" ca="1" si="6"/>
        <v>-0.58384793146697</v>
      </c>
      <c r="U25" s="27">
        <f t="shared" ca="1" si="7"/>
        <v>-0.81553669867409939</v>
      </c>
      <c r="V25" s="7"/>
      <c r="W25" s="28">
        <f t="shared" ca="1" si="8"/>
        <v>-0.58221715801044438</v>
      </c>
      <c r="X25" s="27">
        <f t="shared" ca="1" si="11"/>
        <v>27.913179739152838</v>
      </c>
      <c r="Y25" s="7"/>
      <c r="Z25" s="28">
        <f t="shared" si="12"/>
        <v>28.08</v>
      </c>
      <c r="AA25" s="27">
        <f t="shared" si="9"/>
        <v>0.49008845396000772</v>
      </c>
      <c r="AB25" s="7"/>
      <c r="AC25" s="28">
        <f t="shared" ca="1" si="0"/>
        <v>-0.16682026084716028</v>
      </c>
      <c r="AD25" s="27">
        <f t="shared" ca="1" si="10"/>
        <v>4.0506255572971384E-2</v>
      </c>
      <c r="AE25" s="7">
        <v>144</v>
      </c>
    </row>
    <row r="26" spans="1:31" s="26" customFormat="1" x14ac:dyDescent="0.25">
      <c r="A26" s="26">
        <v>6</v>
      </c>
      <c r="B26" s="26">
        <v>618</v>
      </c>
      <c r="C26" s="26">
        <v>14604</v>
      </c>
      <c r="D26" s="26">
        <v>11696</v>
      </c>
      <c r="E26" s="26">
        <v>11902</v>
      </c>
      <c r="F26" s="26">
        <v>14788</v>
      </c>
      <c r="G26" s="27"/>
      <c r="H26" s="7"/>
      <c r="I26" s="28">
        <f t="shared" si="1"/>
        <v>2702</v>
      </c>
      <c r="J26" s="27">
        <f t="shared" si="1"/>
        <v>-3092</v>
      </c>
      <c r="K26" s="7"/>
      <c r="L26" s="171">
        <f t="shared" si="2"/>
        <v>-0.65133061730844999</v>
      </c>
      <c r="M26" s="27">
        <f t="shared" ca="1" si="3"/>
        <v>7.7258878599780018E-5</v>
      </c>
      <c r="N26" s="44"/>
      <c r="O26" s="44"/>
      <c r="P26" s="7"/>
      <c r="Q26" s="28">
        <f t="shared" ca="1" si="4"/>
        <v>2721.8916648191239</v>
      </c>
      <c r="R26" s="27">
        <f t="shared" ca="1" si="5"/>
        <v>-3094.1434986919012</v>
      </c>
      <c r="S26" s="7"/>
      <c r="T26" s="28">
        <f t="shared" ca="1" si="6"/>
        <v>-0.66163301262028673</v>
      </c>
      <c r="U26" s="27">
        <f t="shared" ca="1" si="7"/>
        <v>-0.75660539797967774</v>
      </c>
      <c r="V26" s="7"/>
      <c r="W26" s="28">
        <f t="shared" ca="1" si="8"/>
        <v>-0.66012032029545586</v>
      </c>
      <c r="X26" s="27">
        <f t="shared" ca="1" si="11"/>
        <v>33.493810532145915</v>
      </c>
      <c r="Y26" s="7"/>
      <c r="Z26" s="28">
        <f t="shared" si="12"/>
        <v>33.641999999999996</v>
      </c>
      <c r="AA26" s="27">
        <f t="shared" si="9"/>
        <v>0.58716366695593225</v>
      </c>
      <c r="AB26" s="7"/>
      <c r="AC26" s="28">
        <f t="shared" ca="1" si="0"/>
        <v>-0.14818946785408116</v>
      </c>
      <c r="AD26" s="27">
        <f t="shared" ca="1" si="10"/>
        <v>5.585388862836993E-2</v>
      </c>
      <c r="AE26" s="7">
        <v>143</v>
      </c>
    </row>
    <row r="27" spans="1:31" s="26" customFormat="1" x14ac:dyDescent="0.25">
      <c r="A27" s="26">
        <v>7</v>
      </c>
      <c r="B27" s="26">
        <v>607</v>
      </c>
      <c r="C27" s="26">
        <v>14749</v>
      </c>
      <c r="D27" s="26">
        <v>11834</v>
      </c>
      <c r="E27" s="26">
        <v>11764</v>
      </c>
      <c r="F27" s="26">
        <v>14650</v>
      </c>
      <c r="G27" s="27"/>
      <c r="H27" s="7"/>
      <c r="I27" s="28">
        <f t="shared" si="1"/>
        <v>2985</v>
      </c>
      <c r="J27" s="27">
        <f t="shared" si="1"/>
        <v>-2816</v>
      </c>
      <c r="K27" s="7"/>
      <c r="L27" s="171">
        <f t="shared" si="2"/>
        <v>-0.72061161966131204</v>
      </c>
      <c r="M27" s="27">
        <f t="shared" ca="1" si="3"/>
        <v>7.1150422752871956E-5</v>
      </c>
      <c r="N27" s="44"/>
      <c r="O27" s="44"/>
      <c r="P27" s="7"/>
      <c r="Q27" s="28">
        <f t="shared" ca="1" si="4"/>
        <v>3004.8916648191239</v>
      </c>
      <c r="R27" s="27">
        <f t="shared" ca="1" si="5"/>
        <v>-2818.1434986919012</v>
      </c>
      <c r="S27" s="7"/>
      <c r="T27" s="28">
        <f t="shared" ca="1" si="6"/>
        <v>-0.73042419376525114</v>
      </c>
      <c r="U27" s="27">
        <f t="shared" ca="1" si="7"/>
        <v>-0.68911560963253915</v>
      </c>
      <c r="V27" s="7"/>
      <c r="W27" s="28">
        <f t="shared" ca="1" si="8"/>
        <v>-0.72904669065999794</v>
      </c>
      <c r="X27" s="27">
        <f t="shared" ca="1" si="11"/>
        <v>39.002728388415278</v>
      </c>
      <c r="Y27" s="7"/>
      <c r="Z27" s="28">
        <f t="shared" si="12"/>
        <v>39.104999999999997</v>
      </c>
      <c r="AA27" s="27">
        <f t="shared" si="9"/>
        <v>0.68251100399238251</v>
      </c>
      <c r="AB27" s="7"/>
      <c r="AC27" s="28">
        <f t="shared" ca="1" si="0"/>
        <v>-0.10227161158471887</v>
      </c>
      <c r="AD27" s="27">
        <f t="shared" ca="1" si="10"/>
        <v>4.222048723820393E-2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14878</v>
      </c>
      <c r="D28" s="26">
        <v>11991</v>
      </c>
      <c r="E28" s="26">
        <v>11630</v>
      </c>
      <c r="F28" s="26">
        <v>14497</v>
      </c>
      <c r="G28" s="27"/>
      <c r="H28" s="7"/>
      <c r="I28" s="28">
        <f t="shared" si="1"/>
        <v>3248</v>
      </c>
      <c r="J28" s="27">
        <f t="shared" si="1"/>
        <v>-2506</v>
      </c>
      <c r="K28" s="7"/>
      <c r="L28" s="171">
        <f t="shared" si="2"/>
        <v>-0.78471146312174556</v>
      </c>
      <c r="M28" s="27">
        <f t="shared" ca="1" si="3"/>
        <v>7.0840121369229058E-5</v>
      </c>
      <c r="N28" s="44"/>
      <c r="O28" s="44"/>
      <c r="P28" s="7"/>
      <c r="Q28" s="28">
        <f t="shared" ca="1" si="4"/>
        <v>3267.8916648191239</v>
      </c>
      <c r="R28" s="27">
        <f t="shared" ca="1" si="5"/>
        <v>-2508.1434986919012</v>
      </c>
      <c r="S28" s="7"/>
      <c r="T28" s="28">
        <f t="shared" ca="1" si="6"/>
        <v>-0.79435380733813321</v>
      </c>
      <c r="U28" s="27">
        <f t="shared" ca="1" si="7"/>
        <v>-0.61331186185133291</v>
      </c>
      <c r="V28" s="7"/>
      <c r="W28" s="28">
        <f t="shared" ca="1" si="8"/>
        <v>-0.79312812049681014</v>
      </c>
      <c r="X28" s="27">
        <f t="shared" ca="1" si="11"/>
        <v>44.675738742716135</v>
      </c>
      <c r="Y28" s="7"/>
      <c r="Z28" s="28">
        <f t="shared" si="12"/>
        <v>44.693999999999996</v>
      </c>
      <c r="AA28" s="27">
        <f t="shared" si="9"/>
        <v>0.78005745588634545</v>
      </c>
      <c r="AB28" s="7"/>
      <c r="AC28" s="28">
        <f t="shared" ca="1" si="0"/>
        <v>-1.8261257283860743E-2</v>
      </c>
      <c r="AD28" s="27">
        <f t="shared" ca="1" si="10"/>
        <v>8.9751371005768021E-2</v>
      </c>
      <c r="AE28" s="7">
        <v>141</v>
      </c>
    </row>
    <row r="29" spans="1:31" s="26" customFormat="1" x14ac:dyDescent="0.25">
      <c r="A29" s="26">
        <v>9</v>
      </c>
      <c r="B29" s="26">
        <v>620</v>
      </c>
      <c r="C29" s="26">
        <v>14998</v>
      </c>
      <c r="D29" s="26">
        <v>12152</v>
      </c>
      <c r="E29" s="26">
        <v>11514</v>
      </c>
      <c r="F29" s="26">
        <v>14328</v>
      </c>
      <c r="G29" s="27"/>
      <c r="H29" s="7"/>
      <c r="I29" s="28">
        <f t="shared" si="1"/>
        <v>3484</v>
      </c>
      <c r="J29" s="27">
        <f t="shared" si="1"/>
        <v>-2176</v>
      </c>
      <c r="K29" s="7"/>
      <c r="L29" s="171">
        <f t="shared" si="2"/>
        <v>-0.84126554203023884</v>
      </c>
      <c r="M29" s="27">
        <f t="shared" ca="1" si="3"/>
        <v>8.8184594415453567E-5</v>
      </c>
      <c r="N29" s="44"/>
      <c r="O29" s="44"/>
      <c r="P29" s="7"/>
      <c r="Q29" s="28">
        <f t="shared" ca="1" si="4"/>
        <v>3503.8916648191239</v>
      </c>
      <c r="R29" s="27">
        <f t="shared" ca="1" si="5"/>
        <v>-2178.1434986919012</v>
      </c>
      <c r="S29" s="7"/>
      <c r="T29" s="28">
        <f t="shared" ca="1" si="6"/>
        <v>-0.8517203046887043</v>
      </c>
      <c r="U29" s="27">
        <f t="shared" ca="1" si="7"/>
        <v>-0.53261754969714559</v>
      </c>
      <c r="V29" s="7"/>
      <c r="W29" s="28">
        <f t="shared" ca="1" si="8"/>
        <v>-0.85065620731100855</v>
      </c>
      <c r="X29" s="27">
        <f t="shared" ca="1" si="11"/>
        <v>50.338149590159048</v>
      </c>
      <c r="Y29" s="7"/>
      <c r="Z29" s="28">
        <f t="shared" si="12"/>
        <v>50.273999999999994</v>
      </c>
      <c r="AA29" s="27">
        <f t="shared" si="9"/>
        <v>0.87744682814762909</v>
      </c>
      <c r="AB29" s="7"/>
      <c r="AC29" s="28">
        <f t="shared" ca="1" si="0"/>
        <v>6.4149590159054526E-2</v>
      </c>
      <c r="AD29" s="27">
        <f t="shared" ca="1" si="10"/>
        <v>-1.2098805622933639E-2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15096</v>
      </c>
      <c r="D30" s="26">
        <v>12331</v>
      </c>
      <c r="E30" s="26">
        <v>11411</v>
      </c>
      <c r="F30" s="26">
        <v>14145</v>
      </c>
      <c r="G30" s="27"/>
      <c r="H30" s="7"/>
      <c r="I30" s="28">
        <f t="shared" si="1"/>
        <v>3685</v>
      </c>
      <c r="J30" s="27">
        <f t="shared" si="1"/>
        <v>-1814</v>
      </c>
      <c r="K30" s="7"/>
      <c r="L30" s="171">
        <f t="shared" si="2"/>
        <v>-0.89134698927891209</v>
      </c>
      <c r="M30" s="27">
        <f t="shared" ca="1" si="3"/>
        <v>6.964240819415176E-5</v>
      </c>
      <c r="N30" s="44"/>
      <c r="O30" s="44"/>
      <c r="P30" s="7"/>
      <c r="Q30" s="28">
        <f t="shared" ca="1" si="4"/>
        <v>3704.8916648191239</v>
      </c>
      <c r="R30" s="27">
        <f t="shared" ca="1" si="5"/>
        <v>-1816.1434986919014</v>
      </c>
      <c r="S30" s="7"/>
      <c r="T30" s="28">
        <f t="shared" ca="1" si="6"/>
        <v>-0.90057905878813127</v>
      </c>
      <c r="U30" s="27">
        <f t="shared" ca="1" si="7"/>
        <v>-0.44409833454618858</v>
      </c>
      <c r="V30" s="7"/>
      <c r="W30" s="28">
        <f t="shared" ca="1" si="8"/>
        <v>-0.89969219198430828</v>
      </c>
      <c r="X30" s="27">
        <f t="shared" ca="1" si="11"/>
        <v>56.118409622675756</v>
      </c>
      <c r="Y30" s="7"/>
      <c r="Z30" s="28">
        <f t="shared" si="12"/>
        <v>56.042999999999992</v>
      </c>
      <c r="AA30" s="27">
        <f t="shared" si="9"/>
        <v>0.97813487269518196</v>
      </c>
      <c r="AB30" s="7"/>
      <c r="AC30" s="28">
        <f t="shared" ca="1" si="0"/>
        <v>7.5409622675763899E-2</v>
      </c>
      <c r="AD30" s="27">
        <f t="shared" ca="1" si="10"/>
        <v>-2.7426550087334078E-2</v>
      </c>
      <c r="AE30" s="7">
        <v>139</v>
      </c>
    </row>
    <row r="31" spans="1:31" s="26" customFormat="1" x14ac:dyDescent="0.25">
      <c r="A31" s="26">
        <v>11</v>
      </c>
      <c r="B31" s="26">
        <v>632</v>
      </c>
      <c r="C31" s="26">
        <v>15176</v>
      </c>
      <c r="D31" s="26">
        <v>12522</v>
      </c>
      <c r="E31" s="26">
        <v>11328</v>
      </c>
      <c r="F31" s="26">
        <v>13961</v>
      </c>
      <c r="G31" s="27"/>
      <c r="H31" s="7"/>
      <c r="I31" s="28">
        <f t="shared" si="1"/>
        <v>3848</v>
      </c>
      <c r="J31" s="27">
        <f t="shared" si="1"/>
        <v>-1439</v>
      </c>
      <c r="K31" s="7"/>
      <c r="L31" s="171">
        <f t="shared" si="2"/>
        <v>-0.93188762903505118</v>
      </c>
      <c r="M31" s="27">
        <f t="shared" ca="1" si="3"/>
        <v>5.7910758561279321E-5</v>
      </c>
      <c r="N31" s="44"/>
      <c r="O31" s="44"/>
      <c r="P31" s="7"/>
      <c r="Q31" s="28">
        <f t="shared" ca="1" si="4"/>
        <v>3867.8916648191239</v>
      </c>
      <c r="R31" s="27">
        <f t="shared" ca="1" si="5"/>
        <v>-1441.1434986919014</v>
      </c>
      <c r="S31" s="7"/>
      <c r="T31" s="28">
        <f t="shared" ca="1" si="6"/>
        <v>-0.94020083450060199</v>
      </c>
      <c r="U31" s="27">
        <f t="shared" ca="1" si="7"/>
        <v>-0.35240025255279389</v>
      </c>
      <c r="V31" s="7"/>
      <c r="W31" s="28">
        <f t="shared" ca="1" si="8"/>
        <v>-0.93949754089796256</v>
      </c>
      <c r="X31" s="27">
        <f t="shared" ca="1" si="11"/>
        <v>61.829095678496458</v>
      </c>
      <c r="Y31" s="7"/>
      <c r="Z31" s="28">
        <f t="shared" si="12"/>
        <v>61.730999999999995</v>
      </c>
      <c r="AA31" s="27">
        <f t="shared" si="9"/>
        <v>1.0774092005486193</v>
      </c>
      <c r="AB31" s="7"/>
      <c r="AC31" s="28">
        <f t="shared" ca="1" si="0"/>
        <v>9.8095678496463279E-2</v>
      </c>
      <c r="AD31" s="27">
        <f t="shared" ca="1" si="10"/>
        <v>1.7863218538529679E-2</v>
      </c>
      <c r="AE31" s="7">
        <v>138</v>
      </c>
    </row>
    <row r="32" spans="1:31" s="26" customFormat="1" x14ac:dyDescent="0.25">
      <c r="A32" s="26">
        <v>12</v>
      </c>
      <c r="B32" s="26">
        <v>629</v>
      </c>
      <c r="C32" s="26">
        <v>15238</v>
      </c>
      <c r="D32" s="26">
        <v>12705</v>
      </c>
      <c r="E32" s="26">
        <v>11264</v>
      </c>
      <c r="F32" s="26">
        <v>13759</v>
      </c>
      <c r="G32" s="27"/>
      <c r="H32" s="7"/>
      <c r="I32" s="28">
        <f t="shared" si="1"/>
        <v>3974</v>
      </c>
      <c r="J32" s="27">
        <f t="shared" si="1"/>
        <v>-1054</v>
      </c>
      <c r="K32" s="7"/>
      <c r="L32" s="171">
        <f t="shared" si="2"/>
        <v>-0.9631250091187562</v>
      </c>
      <c r="M32" s="27">
        <f t="shared" ca="1" si="3"/>
        <v>5.16796483962476E-5</v>
      </c>
      <c r="N32" s="44"/>
      <c r="O32" s="44"/>
      <c r="P32" s="7"/>
      <c r="Q32" s="28">
        <f t="shared" ca="1" si="4"/>
        <v>3993.8916648191239</v>
      </c>
      <c r="R32" s="27">
        <f t="shared" ca="1" si="5"/>
        <v>-1056.1434986919014</v>
      </c>
      <c r="S32" s="7"/>
      <c r="T32" s="28">
        <f t="shared" ca="1" si="6"/>
        <v>-0.97082871020472039</v>
      </c>
      <c r="U32" s="27">
        <f t="shared" ca="1" si="7"/>
        <v>-0.25825688837290861</v>
      </c>
      <c r="V32" s="7"/>
      <c r="W32" s="28">
        <f t="shared" ca="1" si="8"/>
        <v>-0.97031386496626404</v>
      </c>
      <c r="X32" s="27">
        <f t="shared" ca="1" si="11"/>
        <v>67.485672719520267</v>
      </c>
      <c r="Y32" s="7"/>
      <c r="Z32" s="28">
        <f t="shared" si="12"/>
        <v>67.391999999999996</v>
      </c>
      <c r="AA32" s="27">
        <f t="shared" si="9"/>
        <v>1.1762122895040186</v>
      </c>
      <c r="AB32" s="7"/>
      <c r="AC32" s="28">
        <f t="shared" ca="1" si="0"/>
        <v>9.3672719520270675E-2</v>
      </c>
      <c r="AD32" s="27">
        <f t="shared" ca="1" si="10"/>
        <v>-1.2567147897200925E-2</v>
      </c>
      <c r="AE32" s="7">
        <v>137</v>
      </c>
    </row>
    <row r="33" spans="1:31" s="26" customFormat="1" x14ac:dyDescent="0.25">
      <c r="A33" s="26">
        <v>13</v>
      </c>
      <c r="B33" s="26">
        <v>628</v>
      </c>
      <c r="C33" s="26">
        <v>15284</v>
      </c>
      <c r="D33" s="26">
        <v>12911</v>
      </c>
      <c r="E33" s="26">
        <v>11223</v>
      </c>
      <c r="F33" s="26">
        <v>13566</v>
      </c>
      <c r="G33" s="27"/>
      <c r="H33" s="7"/>
      <c r="I33" s="28">
        <f t="shared" si="1"/>
        <v>4061</v>
      </c>
      <c r="J33" s="27">
        <f t="shared" si="1"/>
        <v>-655</v>
      </c>
      <c r="K33" s="7"/>
      <c r="L33" s="171">
        <f t="shared" si="2"/>
        <v>-0.98494081483656204</v>
      </c>
      <c r="M33" s="27">
        <f t="shared" ca="1" si="3"/>
        <v>4.5106655913651062E-5</v>
      </c>
      <c r="N33" s="44"/>
      <c r="O33" s="44"/>
      <c r="P33" s="7"/>
      <c r="Q33" s="28">
        <f t="shared" ca="1" si="4"/>
        <v>4080.8916648191239</v>
      </c>
      <c r="R33" s="27">
        <f t="shared" ca="1" si="5"/>
        <v>-657.14349869190141</v>
      </c>
      <c r="S33" s="7"/>
      <c r="T33" s="28">
        <f t="shared" ca="1" si="6"/>
        <v>-0.99197652914327838</v>
      </c>
      <c r="U33" s="27">
        <f t="shared" ca="1" si="7"/>
        <v>-0.16069012913193664</v>
      </c>
      <c r="V33" s="7"/>
      <c r="W33" s="28">
        <f t="shared" ca="1" si="8"/>
        <v>-0.9916569637266367</v>
      </c>
      <c r="X33" s="27">
        <f t="shared" ca="1" si="11"/>
        <v>73.185560972532244</v>
      </c>
      <c r="Y33" s="7"/>
      <c r="Z33" s="28">
        <f t="shared" si="12"/>
        <v>73.043999999999997</v>
      </c>
      <c r="AA33" s="27">
        <f t="shared" si="9"/>
        <v>1.2748582988267381</v>
      </c>
      <c r="AB33" s="7"/>
      <c r="AC33" s="28">
        <f t="shared" ca="1" si="0"/>
        <v>0.14156097253224686</v>
      </c>
      <c r="AD33" s="27">
        <f t="shared" ca="1" si="10"/>
        <v>1.8381859628007646E-2</v>
      </c>
      <c r="AE33" s="7">
        <v>136</v>
      </c>
    </row>
    <row r="34" spans="1:31" s="26" customFormat="1" x14ac:dyDescent="0.25">
      <c r="A34" s="26">
        <v>14</v>
      </c>
      <c r="B34" s="26">
        <v>620</v>
      </c>
      <c r="C34" s="26">
        <v>15306</v>
      </c>
      <c r="D34" s="26">
        <v>13107</v>
      </c>
      <c r="E34" s="26">
        <v>11198</v>
      </c>
      <c r="F34" s="26">
        <v>13367</v>
      </c>
      <c r="G34" s="27"/>
      <c r="H34" s="7"/>
      <c r="I34" s="28">
        <f t="shared" si="1"/>
        <v>4108</v>
      </c>
      <c r="J34" s="27">
        <f t="shared" si="1"/>
        <v>-260</v>
      </c>
      <c r="K34" s="7"/>
      <c r="L34" s="171">
        <f t="shared" si="2"/>
        <v>-0.99708480074608019</v>
      </c>
      <c r="M34" s="27">
        <f t="shared" ca="1" si="3"/>
        <v>3.8317955311614014E-5</v>
      </c>
      <c r="N34" s="44"/>
      <c r="O34" s="44"/>
      <c r="P34" s="7"/>
      <c r="Q34" s="28">
        <f t="shared" ca="1" si="4"/>
        <v>4127.8916648191234</v>
      </c>
      <c r="R34" s="27">
        <f t="shared" ca="1" si="5"/>
        <v>-262.14349869190136</v>
      </c>
      <c r="S34" s="7"/>
      <c r="T34" s="28">
        <f t="shared" ca="1" si="6"/>
        <v>-1.0034012129376717</v>
      </c>
      <c r="U34" s="27">
        <f t="shared" ca="1" si="7"/>
        <v>-6.410148276556088E-2</v>
      </c>
      <c r="V34" s="7"/>
      <c r="W34" s="28">
        <f t="shared" ca="1" si="8"/>
        <v>-1.003274950607886</v>
      </c>
      <c r="X34" s="27">
        <f t="shared" ca="1" si="11"/>
        <v>78.734095443039791</v>
      </c>
      <c r="Y34" s="7"/>
      <c r="Z34" s="28">
        <f t="shared" si="12"/>
        <v>78.623999999999995</v>
      </c>
      <c r="AA34" s="27">
        <f t="shared" si="9"/>
        <v>1.3722476710880216</v>
      </c>
      <c r="AB34" s="7"/>
      <c r="AC34" s="28">
        <f t="shared" ca="1" si="0"/>
        <v>0.11009544303979624</v>
      </c>
      <c r="AD34" s="27">
        <f t="shared" ca="1" si="10"/>
        <v>7.3624123899520555E-3</v>
      </c>
      <c r="AE34" s="7">
        <v>135</v>
      </c>
    </row>
    <row r="35" spans="1:31" s="26" customFormat="1" x14ac:dyDescent="0.25">
      <c r="A35" s="26">
        <v>15</v>
      </c>
      <c r="B35" s="26">
        <v>606</v>
      </c>
      <c r="C35" s="26">
        <v>15320</v>
      </c>
      <c r="D35" s="26">
        <v>13309</v>
      </c>
      <c r="E35" s="26">
        <v>11204</v>
      </c>
      <c r="F35" s="26">
        <v>13182</v>
      </c>
      <c r="G35" s="27"/>
      <c r="H35" s="7"/>
      <c r="I35" s="28">
        <f t="shared" si="1"/>
        <v>4116</v>
      </c>
      <c r="J35" s="27">
        <f t="shared" si="1"/>
        <v>127</v>
      </c>
      <c r="K35" s="7"/>
      <c r="L35" s="171">
        <f t="shared" si="2"/>
        <v>-0.99982300970634608</v>
      </c>
      <c r="M35" s="27">
        <f t="shared" ca="1" si="3"/>
        <v>3.120269776466515E-5</v>
      </c>
      <c r="N35" s="44"/>
      <c r="O35" s="44"/>
      <c r="P35" s="7"/>
      <c r="Q35" s="28">
        <f t="shared" ca="1" si="4"/>
        <v>4135.8916648191234</v>
      </c>
      <c r="R35" s="27">
        <f t="shared" ca="1" si="5"/>
        <v>124.85650130809864</v>
      </c>
      <c r="S35" s="7"/>
      <c r="T35" s="28">
        <f t="shared" ca="1" si="6"/>
        <v>-1.0053458399665045</v>
      </c>
      <c r="U35" s="27">
        <f t="shared" ca="1" si="7"/>
        <v>3.0530937851622461E-2</v>
      </c>
      <c r="V35" s="7"/>
      <c r="W35" s="28">
        <f t="shared" ca="1" si="8"/>
        <v>-1.0054089472073091</v>
      </c>
      <c r="X35" s="27">
        <f t="shared" ca="1" si="11"/>
        <v>84.129230344717257</v>
      </c>
      <c r="Y35" s="7"/>
      <c r="Z35" s="28">
        <f t="shared" si="12"/>
        <v>84.077999999999989</v>
      </c>
      <c r="AA35" s="27">
        <f t="shared" si="9"/>
        <v>1.467437928491792</v>
      </c>
      <c r="AB35" s="7"/>
      <c r="AC35" s="28">
        <f t="shared" ca="1" si="0"/>
        <v>5.1230344717268395E-2</v>
      </c>
      <c r="AD35" s="27">
        <f t="shared" ca="1" si="10"/>
        <v>5.6617518541500544E-2</v>
      </c>
      <c r="AE35" s="7">
        <v>134</v>
      </c>
    </row>
    <row r="36" spans="1:31" s="26" customFormat="1" x14ac:dyDescent="0.25">
      <c r="A36" s="26">
        <v>16</v>
      </c>
      <c r="B36" s="26">
        <v>605</v>
      </c>
      <c r="C36" s="26">
        <v>15300</v>
      </c>
      <c r="D36" s="26">
        <v>13500</v>
      </c>
      <c r="E36" s="26">
        <v>11214</v>
      </c>
      <c r="F36" s="26">
        <v>12985</v>
      </c>
      <c r="G36" s="27"/>
      <c r="H36" s="7"/>
      <c r="I36" s="28">
        <f t="shared" si="1"/>
        <v>4086</v>
      </c>
      <c r="J36" s="27">
        <f t="shared" si="1"/>
        <v>515</v>
      </c>
      <c r="K36" s="7"/>
      <c r="L36" s="171">
        <f t="shared" si="2"/>
        <v>-0.99352633294193149</v>
      </c>
      <c r="M36" s="27">
        <f t="shared" ca="1" si="3"/>
        <v>2.2849387570251829E-5</v>
      </c>
      <c r="N36" s="44"/>
      <c r="O36" s="44"/>
      <c r="P36" s="7"/>
      <c r="Q36" s="28">
        <f t="shared" ca="1" si="4"/>
        <v>4105.8916648191234</v>
      </c>
      <c r="R36" s="27">
        <f t="shared" ca="1" si="5"/>
        <v>512.85650130809859</v>
      </c>
      <c r="S36" s="7"/>
      <c r="T36" s="28">
        <f t="shared" ca="1" si="6"/>
        <v>-0.99805348860838117</v>
      </c>
      <c r="U36" s="27">
        <f t="shared" ca="1" si="7"/>
        <v>0.12540788668745484</v>
      </c>
      <c r="V36" s="7"/>
      <c r="W36" s="28">
        <f t="shared" ca="1" si="8"/>
        <v>-0.99830643624314286</v>
      </c>
      <c r="X36" s="27">
        <f t="shared" ca="1" si="11"/>
        <v>89.549908166976763</v>
      </c>
      <c r="Y36" s="7"/>
      <c r="Z36" s="28">
        <f t="shared" si="12"/>
        <v>89.522999999999982</v>
      </c>
      <c r="AA36" s="27">
        <f t="shared" si="9"/>
        <v>1.5624711062628831</v>
      </c>
      <c r="AB36" s="7"/>
      <c r="AC36" s="28">
        <f t="shared" ca="1" si="0"/>
        <v>2.6908166976781445E-2</v>
      </c>
      <c r="AD36" s="27">
        <f t="shared" ca="1" si="10"/>
        <v>7.7587922238066653E-2</v>
      </c>
      <c r="AE36" s="7">
        <v>133</v>
      </c>
    </row>
    <row r="37" spans="1:31" s="26" customFormat="1" x14ac:dyDescent="0.25">
      <c r="A37" s="26">
        <v>17</v>
      </c>
      <c r="B37" s="26">
        <v>643</v>
      </c>
      <c r="C37" s="26">
        <v>15268</v>
      </c>
      <c r="D37" s="26">
        <v>13708</v>
      </c>
      <c r="E37" s="26">
        <v>11254</v>
      </c>
      <c r="F37" s="26">
        <v>12781</v>
      </c>
      <c r="G37" s="27"/>
      <c r="H37" s="7"/>
      <c r="I37" s="28">
        <f t="shared" si="1"/>
        <v>4014</v>
      </c>
      <c r="J37" s="27">
        <f t="shared" si="1"/>
        <v>927</v>
      </c>
      <c r="K37" s="7"/>
      <c r="L37" s="171">
        <f t="shared" si="2"/>
        <v>-0.97700837873772439</v>
      </c>
      <c r="M37" s="27">
        <f t="shared" ca="1" si="3"/>
        <v>1.5983826548792876E-5</v>
      </c>
      <c r="N37" s="44"/>
      <c r="O37" s="44"/>
      <c r="P37" s="7"/>
      <c r="Q37" s="28">
        <f t="shared" ca="1" si="4"/>
        <v>4033.8916648191239</v>
      </c>
      <c r="R37" s="27">
        <f t="shared" ca="1" si="5"/>
        <v>924.85650130809859</v>
      </c>
      <c r="S37" s="7"/>
      <c r="T37" s="28">
        <f t="shared" ca="1" si="6"/>
        <v>-0.98055184534888495</v>
      </c>
      <c r="U37" s="27">
        <f t="shared" ca="1" si="7"/>
        <v>0.22615351277086451</v>
      </c>
      <c r="V37" s="7"/>
      <c r="W37" s="28">
        <f t="shared" ca="1" si="8"/>
        <v>-0.98100635654516566</v>
      </c>
      <c r="X37" s="27">
        <f t="shared" ca="1" si="11"/>
        <v>95.371601572188126</v>
      </c>
      <c r="Y37" s="7"/>
      <c r="Z37" s="28">
        <f t="shared" si="12"/>
        <v>95.309999999999988</v>
      </c>
      <c r="AA37" s="27">
        <f t="shared" si="9"/>
        <v>1.6634733100757952</v>
      </c>
      <c r="AB37" s="7"/>
      <c r="AC37" s="28">
        <f t="shared" ca="1" si="0"/>
        <v>6.1601572188138221E-2</v>
      </c>
      <c r="AD37" s="27">
        <f t="shared" ca="1" si="10"/>
        <v>-3.3830626584418155E-2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15213</v>
      </c>
      <c r="D38" s="26">
        <v>13904</v>
      </c>
      <c r="E38" s="26">
        <v>11309</v>
      </c>
      <c r="F38" s="26">
        <v>12585</v>
      </c>
      <c r="G38" s="27"/>
      <c r="H38" s="7"/>
      <c r="I38" s="28">
        <f t="shared" si="1"/>
        <v>3904</v>
      </c>
      <c r="J38" s="27">
        <f t="shared" si="1"/>
        <v>1319</v>
      </c>
      <c r="K38" s="7"/>
      <c r="L38" s="171">
        <f t="shared" si="2"/>
        <v>-0.95101875564941696</v>
      </c>
      <c r="M38" s="27">
        <f t="shared" ca="1" si="3"/>
        <v>1.1838677828296527E-5</v>
      </c>
      <c r="N38" s="44"/>
      <c r="O38" s="44"/>
      <c r="P38" s="7"/>
      <c r="Q38" s="28">
        <f t="shared" ca="1" si="4"/>
        <v>3923.8916648191239</v>
      </c>
      <c r="R38" s="27">
        <f t="shared" ca="1" si="5"/>
        <v>1316.8565013080986</v>
      </c>
      <c r="S38" s="7"/>
      <c r="T38" s="28">
        <f t="shared" ca="1" si="6"/>
        <v>-0.95381322370243238</v>
      </c>
      <c r="U38" s="27">
        <f t="shared" ca="1" si="7"/>
        <v>0.32200857448129311</v>
      </c>
      <c r="V38" s="7"/>
      <c r="W38" s="28">
        <f t="shared" ca="1" si="8"/>
        <v>-0.95445949362669691</v>
      </c>
      <c r="X38" s="27">
        <f t="shared" ca="1" si="11"/>
        <v>101.03287239566492</v>
      </c>
      <c r="Y38" s="7"/>
      <c r="Z38" s="28">
        <f t="shared" si="12"/>
        <v>101.00699999999999</v>
      </c>
      <c r="AA38" s="27">
        <f t="shared" si="9"/>
        <v>1.7629047175619121</v>
      </c>
      <c r="AB38" s="7"/>
      <c r="AC38" s="28">
        <f t="shared" ca="1" si="0"/>
        <v>2.5872395664933379E-2</v>
      </c>
      <c r="AD38" s="27">
        <f t="shared" ca="1" si="10"/>
        <v>-6.3472688303392033E-3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15147</v>
      </c>
      <c r="D39" s="26">
        <v>14100</v>
      </c>
      <c r="E39" s="26">
        <v>11388</v>
      </c>
      <c r="F39" s="26">
        <v>12405</v>
      </c>
      <c r="G39" s="27"/>
      <c r="H39" s="7"/>
      <c r="I39" s="28">
        <f t="shared" si="1"/>
        <v>3759</v>
      </c>
      <c r="J39" s="27">
        <f t="shared" si="1"/>
        <v>1695</v>
      </c>
      <c r="K39" s="7"/>
      <c r="L39" s="171">
        <f t="shared" si="2"/>
        <v>-0.91607601120970006</v>
      </c>
      <c r="M39" s="27">
        <f t="shared" ca="1" si="3"/>
        <v>1.1029241203099319E-5</v>
      </c>
      <c r="N39" s="44"/>
      <c r="O39" s="44"/>
      <c r="P39" s="7"/>
      <c r="Q39" s="28">
        <f t="shared" ca="1" si="4"/>
        <v>3778.8916648191239</v>
      </c>
      <c r="R39" s="27">
        <f t="shared" ca="1" si="5"/>
        <v>1692.8565013080986</v>
      </c>
      <c r="S39" s="7"/>
      <c r="T39" s="28">
        <f t="shared" ca="1" si="6"/>
        <v>-0.9185668588048358</v>
      </c>
      <c r="U39" s="27">
        <f t="shared" ca="1" si="7"/>
        <v>0.41395118469333686</v>
      </c>
      <c r="V39" s="7"/>
      <c r="W39" s="28">
        <f t="shared" ca="1" si="8"/>
        <v>-0.91939704135155353</v>
      </c>
      <c r="X39" s="27">
        <f t="shared" ca="1" si="11"/>
        <v>106.62915794362095</v>
      </c>
      <c r="Y39" s="7"/>
      <c r="Z39" s="28">
        <f t="shared" si="12"/>
        <v>106.64099999999999</v>
      </c>
      <c r="AA39" s="27">
        <f t="shared" si="9"/>
        <v>1.8612365676192726</v>
      </c>
      <c r="AB39" s="7"/>
      <c r="AC39" s="28">
        <f t="shared" ca="1" si="0"/>
        <v>-1.1842056379038013E-2</v>
      </c>
      <c r="AD39" s="27">
        <f t="shared" ca="1" si="10"/>
        <v>6.4921671057192043E-3</v>
      </c>
      <c r="AE39" s="7">
        <v>130</v>
      </c>
    </row>
    <row r="40" spans="1:31" s="26" customFormat="1" x14ac:dyDescent="0.25">
      <c r="A40" s="26">
        <v>20</v>
      </c>
      <c r="B40" s="26">
        <v>628</v>
      </c>
      <c r="C40" s="26">
        <v>15051</v>
      </c>
      <c r="D40" s="26">
        <v>14280</v>
      </c>
      <c r="E40" s="26">
        <v>11482</v>
      </c>
      <c r="F40" s="26">
        <v>12225</v>
      </c>
      <c r="G40" s="27"/>
      <c r="H40" s="7"/>
      <c r="I40" s="28">
        <f t="shared" si="1"/>
        <v>3569</v>
      </c>
      <c r="J40" s="27">
        <f t="shared" si="1"/>
        <v>2055</v>
      </c>
      <c r="K40" s="7"/>
      <c r="L40" s="171">
        <f t="shared" si="2"/>
        <v>-0.87212905526919993</v>
      </c>
      <c r="M40" s="27">
        <f t="shared" ca="1" si="3"/>
        <v>1.5854733230075509E-6</v>
      </c>
      <c r="N40" s="44"/>
      <c r="O40" s="44"/>
      <c r="P40" s="7"/>
      <c r="Q40" s="28">
        <f t="shared" ca="1" si="4"/>
        <v>3588.8916648191239</v>
      </c>
      <c r="R40" s="27">
        <f t="shared" ca="1" si="5"/>
        <v>2052.8565013080988</v>
      </c>
      <c r="S40" s="7"/>
      <c r="T40" s="28">
        <f t="shared" ca="1" si="6"/>
        <v>-0.87238196687005398</v>
      </c>
      <c r="U40" s="27">
        <f t="shared" ca="1" si="7"/>
        <v>0.50198134340699585</v>
      </c>
      <c r="V40" s="7"/>
      <c r="W40" s="28">
        <f t="shared" ca="1" si="8"/>
        <v>-0.87338821106694997</v>
      </c>
      <c r="X40" s="27">
        <f t="shared" ca="1" si="11"/>
        <v>112.27809019836172</v>
      </c>
      <c r="Y40" s="7"/>
      <c r="Z40" s="28">
        <f t="shared" si="12"/>
        <v>112.29299999999999</v>
      </c>
      <c r="AA40" s="27">
        <f t="shared" si="9"/>
        <v>1.9598825769419923</v>
      </c>
      <c r="AB40" s="7"/>
      <c r="AC40" s="28">
        <f t="shared" ca="1" si="0"/>
        <v>-1.490980163826805E-2</v>
      </c>
      <c r="AD40" s="27">
        <f t="shared" ca="1" si="10"/>
        <v>3.781003528544602E-3</v>
      </c>
      <c r="AE40" s="7">
        <v>129</v>
      </c>
    </row>
    <row r="41" spans="1:31" s="26" customFormat="1" x14ac:dyDescent="0.25">
      <c r="A41" s="26">
        <v>21</v>
      </c>
      <c r="B41" s="26">
        <v>636</v>
      </c>
      <c r="C41" s="26">
        <v>14941</v>
      </c>
      <c r="D41" s="26">
        <v>14461</v>
      </c>
      <c r="E41" s="26">
        <v>11594</v>
      </c>
      <c r="F41" s="26">
        <v>12056</v>
      </c>
      <c r="G41" s="27"/>
      <c r="H41" s="7"/>
      <c r="I41" s="28">
        <f t="shared" si="1"/>
        <v>3347</v>
      </c>
      <c r="J41" s="27">
        <f t="shared" si="1"/>
        <v>2405</v>
      </c>
      <c r="K41" s="7"/>
      <c r="L41" s="171">
        <f t="shared" si="2"/>
        <v>-0.81898182468015057</v>
      </c>
      <c r="M41" s="27">
        <f t="shared" ca="1" si="3"/>
        <v>3.7716701019669411E-7</v>
      </c>
      <c r="N41" s="44"/>
      <c r="O41" s="44"/>
      <c r="P41" s="7"/>
      <c r="Q41" s="28">
        <f t="shared" ca="1" si="4"/>
        <v>3366.8916648191239</v>
      </c>
      <c r="R41" s="27">
        <f t="shared" ca="1" si="5"/>
        <v>2402.8565013080988</v>
      </c>
      <c r="S41" s="7"/>
      <c r="T41" s="28">
        <f t="shared" ca="1" si="6"/>
        <v>-0.81841856681994052</v>
      </c>
      <c r="U41" s="27">
        <f t="shared" ca="1" si="7"/>
        <v>0.58756621993416425</v>
      </c>
      <c r="V41" s="7"/>
      <c r="W41" s="28">
        <f t="shared" ca="1" si="8"/>
        <v>-0.81959596392347955</v>
      </c>
      <c r="X41" s="27">
        <f t="shared" ca="1" si="11"/>
        <v>118.02652255140055</v>
      </c>
      <c r="Y41" s="7"/>
      <c r="Z41" s="28">
        <f t="shared" si="12"/>
        <v>118.017</v>
      </c>
      <c r="AA41" s="27">
        <f t="shared" si="9"/>
        <v>2.0597852233261476</v>
      </c>
      <c r="AB41" s="7"/>
      <c r="AC41" s="28">
        <f t="shared" ca="1" si="0"/>
        <v>9.5225514005505829E-3</v>
      </c>
      <c r="AD41" s="27">
        <f t="shared" ca="1" si="10"/>
        <v>6.6928660110619376E-2</v>
      </c>
      <c r="AE41" s="7">
        <v>128</v>
      </c>
    </row>
    <row r="42" spans="1:31" s="26" customFormat="1" x14ac:dyDescent="0.25">
      <c r="A42" s="26">
        <v>22</v>
      </c>
      <c r="B42" s="26">
        <v>615</v>
      </c>
      <c r="C42" s="26">
        <v>14809</v>
      </c>
      <c r="D42" s="26">
        <v>14604</v>
      </c>
      <c r="E42" s="26">
        <v>11717</v>
      </c>
      <c r="F42" s="26">
        <v>11892</v>
      </c>
      <c r="G42" s="27"/>
      <c r="H42" s="7"/>
      <c r="I42" s="28">
        <f t="shared" si="1"/>
        <v>3092</v>
      </c>
      <c r="J42" s="27">
        <f t="shared" si="1"/>
        <v>2712</v>
      </c>
      <c r="K42" s="7"/>
      <c r="L42" s="171">
        <f t="shared" si="2"/>
        <v>-0.75981623216155481</v>
      </c>
      <c r="M42" s="27">
        <f t="shared" ca="1" si="3"/>
        <v>4.2236767336110412E-6</v>
      </c>
      <c r="N42" s="44"/>
      <c r="O42" s="44"/>
      <c r="P42" s="7"/>
      <c r="Q42" s="28">
        <f t="shared" ca="1" si="4"/>
        <v>3111.8916648191239</v>
      </c>
      <c r="R42" s="27">
        <f t="shared" ca="1" si="5"/>
        <v>2709.8565013080988</v>
      </c>
      <c r="S42" s="7"/>
      <c r="T42" s="28">
        <f t="shared" ca="1" si="6"/>
        <v>-0.75643358027589136</v>
      </c>
      <c r="U42" s="27">
        <f t="shared" ca="1" si="7"/>
        <v>0.66263638305942341</v>
      </c>
      <c r="V42" s="7"/>
      <c r="W42" s="28">
        <f t="shared" ca="1" si="8"/>
        <v>-0.75776107359501765</v>
      </c>
      <c r="X42" s="27">
        <f t="shared" ca="1" si="11"/>
        <v>123.55847757877245</v>
      </c>
      <c r="Y42" s="7"/>
      <c r="Z42" s="28">
        <f t="shared" si="12"/>
        <v>123.55199999999999</v>
      </c>
      <c r="AA42" s="27">
        <f t="shared" si="9"/>
        <v>2.1563891974240339</v>
      </c>
      <c r="AB42" s="7"/>
      <c r="AC42" s="28">
        <f t="shared" ca="1" si="0"/>
        <v>6.4775787724613565E-3</v>
      </c>
      <c r="AD42" s="27">
        <f t="shared" ca="1" si="10"/>
        <v>2.3200470020640296E-2</v>
      </c>
      <c r="AE42" s="7">
        <v>127</v>
      </c>
    </row>
    <row r="43" spans="1:31" s="26" customFormat="1" x14ac:dyDescent="0.25">
      <c r="A43" s="26">
        <v>23</v>
      </c>
      <c r="B43" s="26">
        <v>601</v>
      </c>
      <c r="C43" s="26">
        <v>14679</v>
      </c>
      <c r="D43" s="26">
        <v>14755</v>
      </c>
      <c r="E43" s="26">
        <v>11856</v>
      </c>
      <c r="F43" s="26">
        <v>11756</v>
      </c>
      <c r="G43" s="27"/>
      <c r="H43" s="7"/>
      <c r="I43" s="28">
        <f t="shared" si="1"/>
        <v>2823</v>
      </c>
      <c r="J43" s="27">
        <f t="shared" si="1"/>
        <v>2999</v>
      </c>
      <c r="K43" s="7"/>
      <c r="L43" s="171">
        <f t="shared" si="2"/>
        <v>-0.69514784856586564</v>
      </c>
      <c r="M43" s="27">
        <f t="shared" ca="1" si="3"/>
        <v>6.9408840162777679E-6</v>
      </c>
      <c r="N43" s="44"/>
      <c r="O43" s="44"/>
      <c r="P43" s="7"/>
      <c r="Q43" s="28">
        <f t="shared" ca="1" si="4"/>
        <v>2842.8916648191239</v>
      </c>
      <c r="R43" s="27">
        <f t="shared" ca="1" si="5"/>
        <v>2996.8565013080988</v>
      </c>
      <c r="S43" s="7"/>
      <c r="T43" s="28">
        <f t="shared" ca="1" si="6"/>
        <v>-0.69104549643138458</v>
      </c>
      <c r="U43" s="27">
        <f t="shared" ca="1" si="7"/>
        <v>0.73281598181170149</v>
      </c>
      <c r="V43" s="7"/>
      <c r="W43" s="28">
        <f t="shared" ca="1" si="8"/>
        <v>-0.69251329281274943</v>
      </c>
      <c r="X43" s="27">
        <f t="shared" ca="1" si="11"/>
        <v>129.00954894916379</v>
      </c>
      <c r="Y43" s="7"/>
      <c r="Z43" s="28">
        <f t="shared" si="12"/>
        <v>128.96099999999998</v>
      </c>
      <c r="AA43" s="27">
        <f t="shared" si="9"/>
        <v>2.2507940566644069</v>
      </c>
      <c r="AB43" s="7"/>
      <c r="AC43" s="28">
        <f t="shared" ca="1" si="0"/>
        <v>4.8548949163802035E-2</v>
      </c>
      <c r="AD43" s="27">
        <f t="shared" ca="1" si="10"/>
        <v>-6.0446509227944034E-2</v>
      </c>
      <c r="AE43" s="7">
        <v>126</v>
      </c>
    </row>
    <row r="44" spans="1:31" s="26" customFormat="1" x14ac:dyDescent="0.25">
      <c r="A44" s="26">
        <v>24</v>
      </c>
      <c r="B44" s="26">
        <v>616</v>
      </c>
      <c r="C44" s="26">
        <v>14523</v>
      </c>
      <c r="D44" s="26">
        <v>14876</v>
      </c>
      <c r="E44" s="26">
        <v>12007</v>
      </c>
      <c r="F44" s="26">
        <v>11625</v>
      </c>
      <c r="G44" s="27"/>
      <c r="H44" s="7"/>
      <c r="I44" s="28">
        <f t="shared" si="1"/>
        <v>2516</v>
      </c>
      <c r="J44" s="27">
        <f t="shared" si="1"/>
        <v>3251</v>
      </c>
      <c r="K44" s="7"/>
      <c r="L44" s="171">
        <f t="shared" si="2"/>
        <v>-0.62244633882189604</v>
      </c>
      <c r="M44" s="27">
        <f t="shared" ca="1" si="3"/>
        <v>1.9668779434364644E-5</v>
      </c>
      <c r="N44" s="44"/>
      <c r="O44" s="44"/>
      <c r="P44" s="7"/>
      <c r="Q44" s="28">
        <f t="shared" ca="1" si="4"/>
        <v>2535.8916648191239</v>
      </c>
      <c r="R44" s="27">
        <f t="shared" ca="1" si="5"/>
        <v>3248.8565013080988</v>
      </c>
      <c r="S44" s="7"/>
      <c r="T44" s="28">
        <f t="shared" ca="1" si="6"/>
        <v>-0.61642043419992132</v>
      </c>
      <c r="U44" s="27">
        <f t="shared" ca="1" si="7"/>
        <v>0.79443709291126274</v>
      </c>
      <c r="V44" s="7"/>
      <c r="W44" s="28">
        <f t="shared" ca="1" si="8"/>
        <v>-0.61801138905505937</v>
      </c>
      <c r="X44" s="27">
        <f t="shared" ca="1" si="11"/>
        <v>134.50969165603635</v>
      </c>
      <c r="Y44" s="7"/>
      <c r="Z44" s="28">
        <f t="shared" si="12"/>
        <v>134.505</v>
      </c>
      <c r="AA44" s="27">
        <f t="shared" si="9"/>
        <v>2.347555110394973</v>
      </c>
      <c r="AB44" s="7"/>
      <c r="AC44" s="28">
        <f t="shared" ca="1" si="0"/>
        <v>4.691656036357017E-3</v>
      </c>
      <c r="AD44" s="27">
        <f t="shared" ca="1" si="10"/>
        <v>7.19804500515977E-2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14358</v>
      </c>
      <c r="D45" s="26">
        <v>14997</v>
      </c>
      <c r="E45" s="26">
        <v>12177</v>
      </c>
      <c r="F45" s="26">
        <v>11511</v>
      </c>
      <c r="G45" s="27"/>
      <c r="H45" s="7"/>
      <c r="I45" s="28">
        <f t="shared" si="1"/>
        <v>2181</v>
      </c>
      <c r="J45" s="27">
        <f t="shared" si="1"/>
        <v>3486</v>
      </c>
      <c r="K45" s="7"/>
      <c r="L45" s="171">
        <f t="shared" si="2"/>
        <v>-0.54181090082334071</v>
      </c>
      <c r="M45" s="27">
        <f t="shared" ca="1" si="3"/>
        <v>2.6172864007364724E-5</v>
      </c>
      <c r="N45" s="44"/>
      <c r="O45" s="44"/>
      <c r="P45" s="7"/>
      <c r="Q45" s="28">
        <f t="shared" ca="1" si="4"/>
        <v>2200.8916648191239</v>
      </c>
      <c r="R45" s="27">
        <f t="shared" ca="1" si="5"/>
        <v>3483.8565013080988</v>
      </c>
      <c r="S45" s="7"/>
      <c r="T45" s="28">
        <f t="shared" ca="1" si="6"/>
        <v>-0.53498917736754303</v>
      </c>
      <c r="U45" s="27">
        <f t="shared" ca="1" si="7"/>
        <v>0.85190122429379012</v>
      </c>
      <c r="V45" s="7"/>
      <c r="W45" s="28">
        <f t="shared" ca="1" si="8"/>
        <v>-0.53669495868064943</v>
      </c>
      <c r="X45" s="27">
        <f t="shared" ca="1" si="11"/>
        <v>140.17908959883334</v>
      </c>
      <c r="Y45" s="7"/>
      <c r="Z45" s="28">
        <f t="shared" si="12"/>
        <v>140.19299999999998</v>
      </c>
      <c r="AA45" s="27">
        <f t="shared" si="9"/>
        <v>2.4468294382484101</v>
      </c>
      <c r="AB45" s="7"/>
      <c r="AC45" s="28">
        <f t="shared" ca="1" si="0"/>
        <v>-1.391040116664044E-2</v>
      </c>
      <c r="AD45" s="27">
        <f t="shared" ca="1" si="10"/>
        <v>5.8043355521789408E-2</v>
      </c>
      <c r="AE45" s="7">
        <v>124</v>
      </c>
    </row>
    <row r="46" spans="1:31" s="26" customFormat="1" x14ac:dyDescent="0.25">
      <c r="A46" s="26">
        <v>26</v>
      </c>
      <c r="B46" s="26">
        <v>630</v>
      </c>
      <c r="C46" s="26">
        <v>14180</v>
      </c>
      <c r="D46" s="26">
        <v>15105</v>
      </c>
      <c r="E46" s="26">
        <v>12360</v>
      </c>
      <c r="F46" s="26">
        <v>11414</v>
      </c>
      <c r="G46" s="27"/>
      <c r="H46" s="7"/>
      <c r="I46" s="28">
        <f t="shared" si="1"/>
        <v>1820</v>
      </c>
      <c r="J46" s="27">
        <f t="shared" si="1"/>
        <v>3691</v>
      </c>
      <c r="K46" s="7"/>
      <c r="L46" s="171">
        <f t="shared" si="2"/>
        <v>-0.45611968655351415</v>
      </c>
      <c r="M46" s="27">
        <f t="shared" ca="1" si="3"/>
        <v>5.0068194588432663E-5</v>
      </c>
      <c r="N46" s="44"/>
      <c r="O46" s="44"/>
      <c r="P46" s="7"/>
      <c r="Q46" s="28">
        <f t="shared" ca="1" si="4"/>
        <v>1839.8916648191237</v>
      </c>
      <c r="R46" s="27">
        <f t="shared" ca="1" si="5"/>
        <v>3688.8565013080988</v>
      </c>
      <c r="S46" s="7"/>
      <c r="T46" s="28">
        <f t="shared" ca="1" si="6"/>
        <v>-0.44723788269145759</v>
      </c>
      <c r="U46" s="27">
        <f t="shared" ca="1" si="7"/>
        <v>0.90202950911684587</v>
      </c>
      <c r="V46" s="7"/>
      <c r="W46" s="28">
        <f t="shared" ca="1" si="8"/>
        <v>-0.44904379829913699</v>
      </c>
      <c r="X46" s="27">
        <f t="shared" ca="1" si="11"/>
        <v>145.92507236556759</v>
      </c>
      <c r="Y46" s="7"/>
      <c r="Z46" s="28">
        <f t="shared" si="12"/>
        <v>145.86299999999997</v>
      </c>
      <c r="AA46" s="27">
        <f t="shared" si="9"/>
        <v>2.5457896068364883</v>
      </c>
      <c r="AB46" s="7"/>
      <c r="AC46" s="28">
        <f t="shared" ca="1" si="0"/>
        <v>6.2072365567615861E-2</v>
      </c>
      <c r="AD46" s="27">
        <f t="shared" ca="1" si="10"/>
        <v>-4.733279229242271E-2</v>
      </c>
      <c r="AE46" s="7">
        <v>123</v>
      </c>
    </row>
    <row r="47" spans="1:31" s="26" customFormat="1" x14ac:dyDescent="0.25">
      <c r="A47" s="26">
        <v>27</v>
      </c>
      <c r="B47" s="26">
        <v>637</v>
      </c>
      <c r="C47" s="26">
        <v>13985</v>
      </c>
      <c r="D47" s="26">
        <v>15178</v>
      </c>
      <c r="E47" s="26">
        <v>12544</v>
      </c>
      <c r="F47" s="26">
        <v>11325</v>
      </c>
      <c r="G47" s="27"/>
      <c r="H47" s="7"/>
      <c r="I47" s="28">
        <f t="shared" si="1"/>
        <v>1441</v>
      </c>
      <c r="J47" s="27">
        <f t="shared" si="1"/>
        <v>3853</v>
      </c>
      <c r="K47" s="7"/>
      <c r="L47" s="171">
        <f t="shared" si="2"/>
        <v>-0.36494178340641126</v>
      </c>
      <c r="M47" s="27">
        <f t="shared" ca="1" si="3"/>
        <v>6.3132649854059241E-5</v>
      </c>
      <c r="N47" s="44"/>
      <c r="O47" s="44"/>
      <c r="P47" s="7"/>
      <c r="Q47" s="28">
        <f t="shared" ca="1" si="4"/>
        <v>1460.8916648191237</v>
      </c>
      <c r="R47" s="27">
        <f t="shared" ca="1" si="5"/>
        <v>3850.8565013080988</v>
      </c>
      <c r="S47" s="7"/>
      <c r="T47" s="28">
        <f t="shared" ca="1" si="6"/>
        <v>-0.35511117720049817</v>
      </c>
      <c r="U47" s="27">
        <f t="shared" ca="1" si="7"/>
        <v>0.94164308053799239</v>
      </c>
      <c r="V47" s="7"/>
      <c r="W47" s="28">
        <f t="shared" ca="1" si="8"/>
        <v>-0.3569961777118113</v>
      </c>
      <c r="X47" s="27">
        <f t="shared" ca="1" si="11"/>
        <v>151.62713793063682</v>
      </c>
      <c r="Y47" s="7"/>
      <c r="Z47" s="28">
        <f t="shared" si="12"/>
        <v>151.59599999999998</v>
      </c>
      <c r="AA47" s="27">
        <f t="shared" si="9"/>
        <v>2.6458493328533232</v>
      </c>
      <c r="AB47" s="7"/>
      <c r="AC47" s="28">
        <f t="shared" ca="1" si="0"/>
        <v>3.1137930636845113E-2</v>
      </c>
      <c r="AD47" s="27">
        <f t="shared" ca="1" si="10"/>
        <v>7.3800808404683949E-2</v>
      </c>
      <c r="AE47" s="7">
        <v>122</v>
      </c>
    </row>
    <row r="48" spans="1:31" s="26" customFormat="1" x14ac:dyDescent="0.25">
      <c r="A48" s="26">
        <v>28</v>
      </c>
      <c r="B48" s="26">
        <v>627</v>
      </c>
      <c r="C48" s="26">
        <v>13798</v>
      </c>
      <c r="D48" s="26">
        <v>15248</v>
      </c>
      <c r="E48" s="26">
        <v>12740</v>
      </c>
      <c r="F48" s="26">
        <v>11265</v>
      </c>
      <c r="G48" s="27"/>
      <c r="H48" s="7"/>
      <c r="I48" s="28">
        <f t="shared" si="1"/>
        <v>1058</v>
      </c>
      <c r="J48" s="27">
        <f t="shared" si="1"/>
        <v>3983</v>
      </c>
      <c r="K48" s="7"/>
      <c r="L48" s="171">
        <f t="shared" si="2"/>
        <v>-0.2716252230020384</v>
      </c>
      <c r="M48" s="27">
        <f t="shared" ca="1" si="3"/>
        <v>5.8746698396968671E-5</v>
      </c>
      <c r="N48" s="44"/>
      <c r="O48" s="44"/>
      <c r="P48" s="7"/>
      <c r="Q48" s="28">
        <f t="shared" ca="1" si="4"/>
        <v>1077.8916648191237</v>
      </c>
      <c r="R48" s="27">
        <f t="shared" ca="1" si="5"/>
        <v>3980.8565013080988</v>
      </c>
      <c r="S48" s="7"/>
      <c r="T48" s="28">
        <f t="shared" ca="1" si="6"/>
        <v>-0.2620121581951223</v>
      </c>
      <c r="U48" s="27">
        <f t="shared" ca="1" si="7"/>
        <v>0.97343174896236917</v>
      </c>
      <c r="V48" s="7"/>
      <c r="W48" s="28">
        <f t="shared" ca="1" si="8"/>
        <v>-0.26396058351952073</v>
      </c>
      <c r="X48" s="27">
        <f t="shared" ca="1" si="11"/>
        <v>157.21811288116146</v>
      </c>
      <c r="Y48" s="7"/>
      <c r="Z48" s="28">
        <f t="shared" si="12"/>
        <v>157.23899999999998</v>
      </c>
      <c r="AA48" s="27">
        <f t="shared" si="9"/>
        <v>2.7443382625433634</v>
      </c>
      <c r="AB48" s="7"/>
      <c r="AC48" s="28">
        <f t="shared" ca="1" si="0"/>
        <v>-2.0887118838516017E-2</v>
      </c>
      <c r="AD48" s="27">
        <f t="shared" ca="1" si="10"/>
        <v>3.1586486201831576E-2</v>
      </c>
      <c r="AE48" s="7">
        <v>121</v>
      </c>
    </row>
    <row r="49" spans="1:31" s="26" customFormat="1" x14ac:dyDescent="0.25">
      <c r="A49" s="26">
        <v>29</v>
      </c>
      <c r="B49" s="26">
        <v>625</v>
      </c>
      <c r="C49" s="26">
        <v>13594</v>
      </c>
      <c r="D49" s="26">
        <v>15287</v>
      </c>
      <c r="E49" s="26">
        <v>12933</v>
      </c>
      <c r="F49" s="26">
        <v>11219</v>
      </c>
      <c r="G49" s="27"/>
      <c r="H49" s="7"/>
      <c r="I49" s="28">
        <f t="shared" si="1"/>
        <v>661</v>
      </c>
      <c r="J49" s="27">
        <f t="shared" si="1"/>
        <v>4068</v>
      </c>
      <c r="K49" s="7"/>
      <c r="L49" s="171">
        <f t="shared" si="2"/>
        <v>-0.17598527302681208</v>
      </c>
      <c r="M49" s="27">
        <f t="shared" ca="1" si="3"/>
        <v>7.2002133283983859E-5</v>
      </c>
      <c r="N49" s="44"/>
      <c r="O49" s="44"/>
      <c r="P49" s="7"/>
      <c r="Q49" s="28">
        <f t="shared" ca="1" si="4"/>
        <v>680.89166481912378</v>
      </c>
      <c r="R49" s="27">
        <f t="shared" ca="1" si="5"/>
        <v>4065.8565013080988</v>
      </c>
      <c r="S49" s="7"/>
      <c r="T49" s="28">
        <f t="shared" ca="1" si="6"/>
        <v>-0.16551004188928883</v>
      </c>
      <c r="U49" s="27">
        <f t="shared" ca="1" si="7"/>
        <v>0.99421664754753869</v>
      </c>
      <c r="V49" s="7"/>
      <c r="W49" s="28">
        <f t="shared" ca="1" si="8"/>
        <v>-0.16749986594854036</v>
      </c>
      <c r="X49" s="27">
        <f t="shared" ca="1" si="11"/>
        <v>162.82682367096265</v>
      </c>
      <c r="Y49" s="7"/>
      <c r="Z49" s="28">
        <f t="shared" si="12"/>
        <v>162.86399999999998</v>
      </c>
      <c r="AA49" s="27">
        <f t="shared" si="9"/>
        <v>2.8425130329680446</v>
      </c>
      <c r="AB49" s="7"/>
      <c r="AC49" s="28">
        <f t="shared" ca="1" si="0"/>
        <v>-3.7176329037322375E-2</v>
      </c>
      <c r="AD49" s="27">
        <f t="shared" ca="1" si="10"/>
        <v>2.8736208418905562E-2</v>
      </c>
      <c r="AE49" s="7">
        <v>120</v>
      </c>
    </row>
    <row r="50" spans="1:31" s="26" customFormat="1" x14ac:dyDescent="0.25">
      <c r="A50" s="26">
        <v>30</v>
      </c>
      <c r="B50" s="26">
        <v>620</v>
      </c>
      <c r="C50" s="26">
        <v>13392</v>
      </c>
      <c r="D50" s="26">
        <v>15310</v>
      </c>
      <c r="E50" s="26">
        <v>13134</v>
      </c>
      <c r="F50" s="26">
        <v>11194</v>
      </c>
      <c r="G50" s="27"/>
      <c r="H50" s="7"/>
      <c r="I50" s="28">
        <f t="shared" si="1"/>
        <v>258</v>
      </c>
      <c r="J50" s="27">
        <f t="shared" si="1"/>
        <v>4116</v>
      </c>
      <c r="K50" s="7"/>
      <c r="L50" s="171">
        <f t="shared" si="2"/>
        <v>-7.943342952875912E-2</v>
      </c>
      <c r="M50" s="27">
        <f t="shared" ca="1" si="3"/>
        <v>9.7433858813319776E-5</v>
      </c>
      <c r="N50" s="44"/>
      <c r="O50" s="44"/>
      <c r="P50" s="7"/>
      <c r="Q50" s="28">
        <f t="shared" ca="1" si="4"/>
        <v>277.89166481912378</v>
      </c>
      <c r="R50" s="27">
        <f t="shared" ca="1" si="5"/>
        <v>4113.8565013080988</v>
      </c>
      <c r="S50" s="7"/>
      <c r="T50" s="28">
        <f t="shared" ca="1" si="6"/>
        <v>-6.7549455311830667E-2</v>
      </c>
      <c r="U50" s="27">
        <f t="shared" ca="1" si="7"/>
        <v>1.0059540020426931</v>
      </c>
      <c r="V50" s="7"/>
      <c r="W50" s="28">
        <f t="shared" ca="1" si="8"/>
        <v>-6.9562570457061268E-2</v>
      </c>
      <c r="X50" s="27">
        <f t="shared" ca="1" si="11"/>
        <v>168.43412750828554</v>
      </c>
      <c r="Y50" s="7"/>
      <c r="Z50" s="28">
        <f t="shared" si="12"/>
        <v>168.44399999999999</v>
      </c>
      <c r="AA50" s="27">
        <f t="shared" si="9"/>
        <v>2.9399024052293283</v>
      </c>
      <c r="AB50" s="7"/>
      <c r="AC50" s="28">
        <f t="shared" ca="1" si="0"/>
        <v>-9.8724917144465962E-3</v>
      </c>
      <c r="AD50" s="27">
        <f t="shared" ca="1" si="10"/>
        <v>-2.9729357326573336E-3</v>
      </c>
      <c r="AE50" s="7">
        <v>119</v>
      </c>
    </row>
    <row r="51" spans="1:31" s="26" customFormat="1" x14ac:dyDescent="0.25">
      <c r="A51" s="26">
        <v>31</v>
      </c>
      <c r="B51" s="26">
        <v>604</v>
      </c>
      <c r="C51" s="26">
        <v>13203</v>
      </c>
      <c r="D51" s="26">
        <v>15315</v>
      </c>
      <c r="E51" s="26">
        <v>13332</v>
      </c>
      <c r="F51" s="26">
        <v>11197</v>
      </c>
      <c r="G51" s="27"/>
      <c r="H51" s="7"/>
      <c r="I51" s="28">
        <f t="shared" si="1"/>
        <v>-129</v>
      </c>
      <c r="J51" s="27">
        <f t="shared" si="1"/>
        <v>4118</v>
      </c>
      <c r="K51" s="7"/>
      <c r="L51" s="171">
        <f t="shared" si="2"/>
        <v>1.5358293574952841E-2</v>
      </c>
      <c r="M51" s="27">
        <f t="shared" ca="1" si="3"/>
        <v>8.3716611104880942E-5</v>
      </c>
      <c r="N51" s="44"/>
      <c r="O51" s="44"/>
      <c r="P51" s="7"/>
      <c r="Q51" s="28">
        <f t="shared" ca="1" si="4"/>
        <v>-109.10833518087624</v>
      </c>
      <c r="R51" s="27">
        <f t="shared" ca="1" si="5"/>
        <v>4115.8565013080988</v>
      </c>
      <c r="S51" s="7"/>
      <c r="T51" s="28">
        <f t="shared" ca="1" si="6"/>
        <v>2.6521877207961668E-2</v>
      </c>
      <c r="U51" s="27">
        <f t="shared" ca="1" si="7"/>
        <v>1.0064430584799913</v>
      </c>
      <c r="V51" s="7"/>
      <c r="W51" s="28">
        <f t="shared" ca="1" si="8"/>
        <v>2.4507971771746483E-2</v>
      </c>
      <c r="X51" s="27">
        <f t="shared" ca="1" si="11"/>
        <v>173.7848201278789</v>
      </c>
      <c r="Y51" s="7"/>
      <c r="Z51" s="28">
        <f t="shared" si="12"/>
        <v>173.88</v>
      </c>
      <c r="AA51" s="27">
        <f t="shared" si="9"/>
        <v>3.0347785033677401</v>
      </c>
      <c r="AB51" s="7"/>
      <c r="AC51" s="28">
        <f t="shared" ca="1" si="0"/>
        <v>-9.5179872121093467E-2</v>
      </c>
      <c r="AD51" s="27">
        <f t="shared" ca="1" si="10"/>
        <v>6.8151357054745176E-2</v>
      </c>
      <c r="AE51" s="7">
        <v>118</v>
      </c>
    </row>
    <row r="52" spans="1:31" s="26" customFormat="1" x14ac:dyDescent="0.25">
      <c r="A52" s="26">
        <v>32</v>
      </c>
      <c r="B52" s="26">
        <v>614</v>
      </c>
      <c r="C52" s="26">
        <v>13006</v>
      </c>
      <c r="D52" s="26">
        <v>15304</v>
      </c>
      <c r="E52" s="26">
        <v>13536</v>
      </c>
      <c r="F52" s="26">
        <v>11214</v>
      </c>
      <c r="G52" s="27"/>
      <c r="H52" s="7"/>
      <c r="I52" s="28">
        <f t="shared" si="1"/>
        <v>-530</v>
      </c>
      <c r="J52" s="27">
        <f t="shared" si="1"/>
        <v>4090</v>
      </c>
      <c r="K52" s="7"/>
      <c r="L52" s="171">
        <f t="shared" si="2"/>
        <v>0.11157299872807883</v>
      </c>
      <c r="M52" s="27">
        <f t="shared" ca="1" si="3"/>
        <v>1.0864515988025696E-4</v>
      </c>
      <c r="N52" s="44"/>
      <c r="O52" s="44"/>
      <c r="P52" s="7"/>
      <c r="Q52" s="28">
        <f t="shared" ca="1" si="4"/>
        <v>-510.10833518087622</v>
      </c>
      <c r="R52" s="27">
        <f t="shared" ca="1" si="5"/>
        <v>4087.8565013080988</v>
      </c>
      <c r="S52" s="7"/>
      <c r="T52" s="28">
        <f t="shared" ca="1" si="6"/>
        <v>0.1239963070282116</v>
      </c>
      <c r="U52" s="27">
        <f t="shared" ca="1" si="7"/>
        <v>0.99959626835781779</v>
      </c>
      <c r="V52" s="7"/>
      <c r="W52" s="28">
        <f t="shared" ca="1" si="8"/>
        <v>0.12199629762431398</v>
      </c>
      <c r="X52" s="27">
        <f t="shared" ca="1" si="11"/>
        <v>179.34816604948708</v>
      </c>
      <c r="Y52" s="7"/>
      <c r="Z52" s="28">
        <f t="shared" si="12"/>
        <v>179.40600000000001</v>
      </c>
      <c r="AA52" s="27">
        <f t="shared" si="9"/>
        <v>3.1312253978329472</v>
      </c>
      <c r="AB52" s="7"/>
      <c r="AC52" s="28">
        <f t="shared" ca="1" si="0"/>
        <v>-5.7833950512929277E-2</v>
      </c>
      <c r="AD52" s="27">
        <f t="shared" ca="1" si="10"/>
        <v>9.6721399949046827E-3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12797</v>
      </c>
      <c r="D53" s="26">
        <v>15263</v>
      </c>
      <c r="E53" s="26">
        <v>13729</v>
      </c>
      <c r="F53" s="26">
        <v>11245</v>
      </c>
      <c r="G53" s="27"/>
      <c r="H53" s="7"/>
      <c r="I53" s="28">
        <f t="shared" si="1"/>
        <v>-932</v>
      </c>
      <c r="J53" s="27">
        <f t="shared" si="1"/>
        <v>4018</v>
      </c>
      <c r="K53" s="7"/>
      <c r="L53" s="171">
        <f t="shared" si="2"/>
        <v>0.20982334474710199</v>
      </c>
      <c r="M53" s="27">
        <f t="shared" ca="1" si="3"/>
        <v>9.8523243513360089E-5</v>
      </c>
      <c r="N53" s="44"/>
      <c r="O53" s="44"/>
      <c r="P53" s="7"/>
      <c r="Q53" s="28">
        <f t="shared" ca="1" si="4"/>
        <v>-912.10833518087622</v>
      </c>
      <c r="R53" s="27">
        <f t="shared" ca="1" si="5"/>
        <v>4015.8565013080988</v>
      </c>
      <c r="S53" s="7"/>
      <c r="T53" s="28">
        <f t="shared" ca="1" si="6"/>
        <v>0.22171381522706565</v>
      </c>
      <c r="U53" s="27">
        <f t="shared" ca="1" si="7"/>
        <v>0.981990236615086</v>
      </c>
      <c r="V53" s="7"/>
      <c r="W53" s="28">
        <f t="shared" ca="1" si="8"/>
        <v>0.21974923228995477</v>
      </c>
      <c r="X53" s="27">
        <f t="shared" ca="1" si="11"/>
        <v>185.00368523745806</v>
      </c>
      <c r="Y53" s="7"/>
      <c r="Z53" s="28">
        <f t="shared" si="12"/>
        <v>185.11199999999999</v>
      </c>
      <c r="AA53" s="27">
        <f t="shared" si="9"/>
        <v>3.2308138849517434</v>
      </c>
      <c r="AB53" s="7"/>
      <c r="AC53" s="28">
        <f t="shared" ca="1" si="0"/>
        <v>-0.10831476254193717</v>
      </c>
      <c r="AD53" s="27">
        <f t="shared" ca="1" si="10"/>
        <v>5.780062147374565E-2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12610</v>
      </c>
      <c r="D54" s="26">
        <v>15217</v>
      </c>
      <c r="E54" s="26">
        <v>13937</v>
      </c>
      <c r="F54" s="26">
        <v>11311</v>
      </c>
      <c r="G54" s="27"/>
      <c r="H54" s="7"/>
      <c r="I54" s="28">
        <f t="shared" si="1"/>
        <v>-1327</v>
      </c>
      <c r="J54" s="27">
        <f t="shared" si="1"/>
        <v>3906</v>
      </c>
      <c r="K54" s="7"/>
      <c r="L54" s="171">
        <f t="shared" si="2"/>
        <v>0.30554574105708071</v>
      </c>
      <c r="M54" s="27">
        <f t="shared" ca="1" si="3"/>
        <v>1.0556425132066653E-4</v>
      </c>
      <c r="N54" s="44"/>
      <c r="O54" s="44"/>
      <c r="P54" s="7"/>
      <c r="Q54" s="28">
        <f t="shared" ca="1" si="4"/>
        <v>-1307.1083351808763</v>
      </c>
      <c r="R54" s="27">
        <f t="shared" ca="1" si="5"/>
        <v>3903.8565013080988</v>
      </c>
      <c r="S54" s="7"/>
      <c r="T54" s="28">
        <f t="shared" ca="1" si="6"/>
        <v>0.31772977477569092</v>
      </c>
      <c r="U54" s="27">
        <f t="shared" ca="1" si="7"/>
        <v>0.95460307612639217</v>
      </c>
      <c r="V54" s="7"/>
      <c r="W54" s="28">
        <f t="shared" ca="1" si="8"/>
        <v>0.3158201875784592</v>
      </c>
      <c r="X54" s="27">
        <f t="shared" ca="1" si="11"/>
        <v>190.69612541791514</v>
      </c>
      <c r="Y54" s="7"/>
      <c r="Z54" s="28">
        <f t="shared" si="12"/>
        <v>190.791</v>
      </c>
      <c r="AA54" s="27">
        <f t="shared" si="9"/>
        <v>3.3299311331725012</v>
      </c>
      <c r="AB54" s="7"/>
      <c r="AC54" s="28">
        <f t="shared" ca="1" si="0"/>
        <v>-9.4874582084855774E-2</v>
      </c>
      <c r="AD54" s="27">
        <f t="shared" ca="1" si="10"/>
        <v>6.5322456453031918E-4</v>
      </c>
      <c r="AE54" s="7">
        <v>115</v>
      </c>
    </row>
    <row r="55" spans="1:31" s="26" customFormat="1" x14ac:dyDescent="0.25">
      <c r="A55" s="26">
        <v>35</v>
      </c>
      <c r="B55" s="26">
        <v>635</v>
      </c>
      <c r="C55" s="26">
        <v>12425</v>
      </c>
      <c r="D55" s="26">
        <v>15148</v>
      </c>
      <c r="E55" s="26">
        <v>14131</v>
      </c>
      <c r="F55" s="26">
        <v>11391</v>
      </c>
      <c r="G55" s="27"/>
      <c r="H55" s="7"/>
      <c r="I55" s="28">
        <f t="shared" si="1"/>
        <v>-1706</v>
      </c>
      <c r="J55" s="27">
        <f t="shared" si="1"/>
        <v>3757</v>
      </c>
      <c r="K55" s="7"/>
      <c r="L55" s="171">
        <f t="shared" si="2"/>
        <v>0.3988451010451039</v>
      </c>
      <c r="M55" s="27">
        <f t="shared" ca="1" si="3"/>
        <v>8.4178509372618486E-5</v>
      </c>
      <c r="N55" s="44"/>
      <c r="O55" s="44"/>
      <c r="P55" s="7"/>
      <c r="Q55" s="28">
        <f t="shared" ca="1" si="4"/>
        <v>-1686.1083351808763</v>
      </c>
      <c r="R55" s="27">
        <f t="shared" ca="1" si="5"/>
        <v>3754.8565013080988</v>
      </c>
      <c r="S55" s="7"/>
      <c r="T55" s="28">
        <f t="shared" ca="1" si="6"/>
        <v>0.40985648026665034</v>
      </c>
      <c r="U55" s="27">
        <f t="shared" ca="1" si="7"/>
        <v>0.91816837154768327</v>
      </c>
      <c r="V55" s="7"/>
      <c r="W55" s="28">
        <f t="shared" ca="1" si="8"/>
        <v>0.40801998575133419</v>
      </c>
      <c r="X55" s="27">
        <f t="shared" ca="1" si="11"/>
        <v>196.34951283616942</v>
      </c>
      <c r="Y55" s="7"/>
      <c r="Z55" s="28">
        <f t="shared" si="12"/>
        <v>196.506</v>
      </c>
      <c r="AA55" s="27">
        <f t="shared" si="9"/>
        <v>3.4296766999239772</v>
      </c>
      <c r="AB55" s="7"/>
      <c r="AC55" s="28">
        <f t="shared" ca="1" si="0"/>
        <v>-0.15648716383057604</v>
      </c>
      <c r="AD55" s="27">
        <f t="shared" ca="1" si="10"/>
        <v>9.8172382122982071E-2</v>
      </c>
      <c r="AE55" s="7">
        <v>114</v>
      </c>
    </row>
    <row r="56" spans="1:31" s="26" customFormat="1" x14ac:dyDescent="0.25">
      <c r="A56" s="26">
        <v>36</v>
      </c>
      <c r="B56" s="26">
        <v>614</v>
      </c>
      <c r="C56" s="26">
        <v>12231</v>
      </c>
      <c r="D56" s="26">
        <v>15043</v>
      </c>
      <c r="E56" s="26">
        <v>14295</v>
      </c>
      <c r="F56" s="26">
        <v>11473</v>
      </c>
      <c r="G56" s="27"/>
      <c r="H56" s="7"/>
      <c r="I56" s="28">
        <f t="shared" si="1"/>
        <v>-2064</v>
      </c>
      <c r="J56" s="27">
        <f t="shared" si="1"/>
        <v>3570</v>
      </c>
      <c r="K56" s="7"/>
      <c r="L56" s="171">
        <f t="shared" si="2"/>
        <v>0.48529802440299591</v>
      </c>
      <c r="M56" s="27">
        <f t="shared" ca="1" si="3"/>
        <v>9.6740943269351082E-5</v>
      </c>
      <c r="N56" s="44"/>
      <c r="O56" s="44"/>
      <c r="P56" s="7"/>
      <c r="Q56" s="28">
        <f t="shared" ca="1" si="4"/>
        <v>-2044.1083351808763</v>
      </c>
      <c r="R56" s="27">
        <f t="shared" ca="1" si="5"/>
        <v>3567.8565013080988</v>
      </c>
      <c r="S56" s="7"/>
      <c r="T56" s="28">
        <f t="shared" ca="1" si="6"/>
        <v>0.49687853980692337</v>
      </c>
      <c r="U56" s="27">
        <f t="shared" ca="1" si="7"/>
        <v>0.87244159466031046</v>
      </c>
      <c r="V56" s="7"/>
      <c r="W56" s="28">
        <f t="shared" ca="1" si="8"/>
        <v>0.49513372179918247</v>
      </c>
      <c r="X56" s="27">
        <f t="shared" ca="1" si="11"/>
        <v>201.96594071170978</v>
      </c>
      <c r="Y56" s="7"/>
      <c r="Z56" s="28">
        <f t="shared" si="12"/>
        <v>202.03200000000001</v>
      </c>
      <c r="AA56" s="27">
        <f t="shared" si="9"/>
        <v>3.5261235943891842</v>
      </c>
      <c r="AB56" s="7"/>
      <c r="AC56" s="28">
        <f t="shared" ca="1" si="0"/>
        <v>-6.6059288290233553E-2</v>
      </c>
      <c r="AD56" s="27">
        <f t="shared" ca="1" si="10"/>
        <v>-2.2190451912990738E-2</v>
      </c>
      <c r="AE56" s="7">
        <v>113</v>
      </c>
    </row>
    <row r="57" spans="1:31" s="26" customFormat="1" x14ac:dyDescent="0.25">
      <c r="A57" s="26">
        <v>37</v>
      </c>
      <c r="B57" s="26">
        <v>640</v>
      </c>
      <c r="C57" s="26">
        <v>12060</v>
      </c>
      <c r="D57" s="26">
        <v>14930</v>
      </c>
      <c r="E57" s="26">
        <v>14472</v>
      </c>
      <c r="F57" s="26">
        <v>11583</v>
      </c>
      <c r="G57" s="27"/>
      <c r="H57" s="7"/>
      <c r="I57" s="28">
        <f t="shared" si="1"/>
        <v>-2412</v>
      </c>
      <c r="J57" s="27">
        <f t="shared" si="1"/>
        <v>3347</v>
      </c>
      <c r="K57" s="7"/>
      <c r="L57" s="171">
        <f t="shared" si="2"/>
        <v>0.57059890806283053</v>
      </c>
      <c r="M57" s="27">
        <f t="shared" ca="1" si="3"/>
        <v>8.5292179895551129E-5</v>
      </c>
      <c r="N57" s="44"/>
      <c r="O57" s="44"/>
      <c r="P57" s="7"/>
      <c r="Q57" s="28">
        <f t="shared" ca="1" si="4"/>
        <v>-2392.1083351808761</v>
      </c>
      <c r="R57" s="27">
        <f t="shared" ca="1" si="5"/>
        <v>3344.8565013080988</v>
      </c>
      <c r="S57" s="7"/>
      <c r="T57" s="28">
        <f t="shared" ca="1" si="6"/>
        <v>0.58146981556115518</v>
      </c>
      <c r="U57" s="27">
        <f t="shared" ca="1" si="7"/>
        <v>0.81791180190157176</v>
      </c>
      <c r="V57" s="7"/>
      <c r="W57" s="28">
        <f t="shared" ca="1" si="8"/>
        <v>0.57983428460607722</v>
      </c>
      <c r="X57" s="27">
        <f t="shared" ca="1" si="11"/>
        <v>207.72348391463311</v>
      </c>
      <c r="Y57" s="7"/>
      <c r="Z57" s="28">
        <f t="shared" si="12"/>
        <v>207.792</v>
      </c>
      <c r="AA57" s="27">
        <f t="shared" si="9"/>
        <v>3.6266545593040571</v>
      </c>
      <c r="AB57" s="7"/>
      <c r="AC57" s="28">
        <f t="shared" ca="1" si="0"/>
        <v>-6.8516085366894686E-2</v>
      </c>
      <c r="AD57" s="27">
        <f t="shared" ca="1" si="10"/>
        <v>-3.1805940238882613E-5</v>
      </c>
      <c r="AE57" s="7">
        <v>112</v>
      </c>
    </row>
    <row r="58" spans="1:31" s="26" customFormat="1" x14ac:dyDescent="0.25">
      <c r="A58" s="26">
        <v>38</v>
      </c>
      <c r="B58" s="26">
        <v>619</v>
      </c>
      <c r="C58" s="26">
        <v>11907</v>
      </c>
      <c r="D58" s="26">
        <v>14813</v>
      </c>
      <c r="E58" s="26">
        <v>14634</v>
      </c>
      <c r="F58" s="26">
        <v>11713</v>
      </c>
      <c r="G58" s="27"/>
      <c r="H58" s="7"/>
      <c r="I58" s="28">
        <f t="shared" si="1"/>
        <v>-2727</v>
      </c>
      <c r="J58" s="27">
        <f t="shared" si="1"/>
        <v>3100</v>
      </c>
      <c r="K58" s="7"/>
      <c r="L58" s="171">
        <f t="shared" si="2"/>
        <v>0.6476279859761076</v>
      </c>
      <c r="M58" s="27">
        <f t="shared" ca="1" si="3"/>
        <v>7.9156653317039179E-5</v>
      </c>
      <c r="N58" s="44"/>
      <c r="O58" s="44"/>
      <c r="P58" s="7"/>
      <c r="Q58" s="28">
        <f t="shared" ca="1" si="4"/>
        <v>-2707.1083351808761</v>
      </c>
      <c r="R58" s="27">
        <f t="shared" ca="1" si="5"/>
        <v>3097.8565013080988</v>
      </c>
      <c r="S58" s="7"/>
      <c r="T58" s="28">
        <f t="shared" ca="1" si="6"/>
        <v>0.65803950482145124</v>
      </c>
      <c r="U58" s="27">
        <f t="shared" ca="1" si="7"/>
        <v>0.75751333189525583</v>
      </c>
      <c r="V58" s="7"/>
      <c r="W58" s="28">
        <f t="shared" ca="1" si="8"/>
        <v>0.65652498846666807</v>
      </c>
      <c r="X58" s="27">
        <f t="shared" ca="1" si="11"/>
        <v>213.30484538678559</v>
      </c>
      <c r="Y58" s="7"/>
      <c r="Z58" s="28">
        <f t="shared" si="12"/>
        <v>213.363</v>
      </c>
      <c r="AA58" s="27">
        <f t="shared" si="9"/>
        <v>3.7238868519326616</v>
      </c>
      <c r="AB58" s="7"/>
      <c r="AC58" s="28">
        <f t="shared" ca="1" si="0"/>
        <v>-5.815461321441262E-2</v>
      </c>
      <c r="AD58" s="27">
        <f t="shared" ca="1" si="10"/>
        <v>0.13710953109185198</v>
      </c>
      <c r="AE58" s="7">
        <v>111</v>
      </c>
    </row>
    <row r="59" spans="1:31" s="26" customFormat="1" x14ac:dyDescent="0.25">
      <c r="A59" s="26">
        <v>39</v>
      </c>
      <c r="B59" s="26">
        <v>607</v>
      </c>
      <c r="C59" s="26">
        <v>11769</v>
      </c>
      <c r="D59" s="26">
        <v>14686</v>
      </c>
      <c r="E59" s="26">
        <v>14782</v>
      </c>
      <c r="F59" s="26">
        <v>11857</v>
      </c>
      <c r="G59" s="27"/>
      <c r="H59" s="7"/>
      <c r="I59" s="28">
        <f t="shared" si="1"/>
        <v>-3013</v>
      </c>
      <c r="J59" s="27">
        <f t="shared" si="1"/>
        <v>2829</v>
      </c>
      <c r="K59" s="7"/>
      <c r="L59" s="171">
        <f t="shared" si="2"/>
        <v>0.71722689731436229</v>
      </c>
      <c r="M59" s="27">
        <f t="shared" ca="1" si="3"/>
        <v>8.012490391226964E-5</v>
      </c>
      <c r="N59" s="44"/>
      <c r="O59" s="44"/>
      <c r="P59" s="7"/>
      <c r="Q59" s="28">
        <f t="shared" ca="1" si="4"/>
        <v>-2993.1083351808761</v>
      </c>
      <c r="R59" s="27">
        <f t="shared" ca="1" si="5"/>
        <v>2826.8565013080988</v>
      </c>
      <c r="S59" s="7"/>
      <c r="T59" s="28">
        <f t="shared" ca="1" si="6"/>
        <v>0.727559921102228</v>
      </c>
      <c r="U59" s="27">
        <f t="shared" ca="1" si="7"/>
        <v>0.69124618464136256</v>
      </c>
      <c r="V59" s="7"/>
      <c r="W59" s="28">
        <f t="shared" ca="1" si="8"/>
        <v>0.72617814884206888</v>
      </c>
      <c r="X59" s="27">
        <f t="shared" ca="1" si="11"/>
        <v>218.80163208842816</v>
      </c>
      <c r="Y59" s="7"/>
      <c r="Z59" s="28">
        <f t="shared" si="12"/>
        <v>218.82599999999999</v>
      </c>
      <c r="AA59" s="27">
        <f t="shared" si="9"/>
        <v>3.8192341889691117</v>
      </c>
      <c r="AB59" s="7"/>
      <c r="AC59" s="28">
        <f t="shared" ca="1" si="0"/>
        <v>-2.4367911571829382E-2</v>
      </c>
      <c r="AD59" s="27">
        <f t="shared" ca="1" si="10"/>
        <v>5.3573946182268628E-2</v>
      </c>
      <c r="AE59" s="7">
        <v>110</v>
      </c>
    </row>
    <row r="60" spans="1:31" s="26" customFormat="1" x14ac:dyDescent="0.25">
      <c r="A60" s="26">
        <v>40</v>
      </c>
      <c r="B60" s="26">
        <v>614</v>
      </c>
      <c r="C60" s="26">
        <v>11631</v>
      </c>
      <c r="D60" s="26">
        <v>14519</v>
      </c>
      <c r="E60" s="26">
        <v>14900</v>
      </c>
      <c r="F60" s="26">
        <v>11997</v>
      </c>
      <c r="G60" s="27"/>
      <c r="H60" s="7"/>
      <c r="I60" s="28">
        <f t="shared" si="1"/>
        <v>-3269</v>
      </c>
      <c r="J60" s="27">
        <f t="shared" si="1"/>
        <v>2522</v>
      </c>
      <c r="K60" s="7"/>
      <c r="L60" s="171">
        <f t="shared" si="2"/>
        <v>0.78099753808064776</v>
      </c>
      <c r="M60" s="27">
        <f t="shared" ca="1" si="3"/>
        <v>5.7138792284544158E-5</v>
      </c>
      <c r="N60" s="44"/>
      <c r="O60" s="44"/>
      <c r="P60" s="7"/>
      <c r="Q60" s="28">
        <f t="shared" ca="1" si="4"/>
        <v>-3249.1083351808761</v>
      </c>
      <c r="R60" s="27">
        <f t="shared" ca="1" si="5"/>
        <v>2519.8565013080988</v>
      </c>
      <c r="S60" s="7"/>
      <c r="T60" s="28">
        <f t="shared" ca="1" si="6"/>
        <v>0.78978798602488132</v>
      </c>
      <c r="U60" s="27">
        <f t="shared" ca="1" si="7"/>
        <v>0.6161760215161034</v>
      </c>
      <c r="V60" s="7"/>
      <c r="W60" s="28">
        <f t="shared" ca="1" si="8"/>
        <v>0.78855655867094543</v>
      </c>
      <c r="X60" s="27">
        <f t="shared" ca="1" si="11"/>
        <v>224.38590643801626</v>
      </c>
      <c r="Y60" s="7"/>
      <c r="Z60" s="28">
        <f t="shared" si="12"/>
        <v>224.352</v>
      </c>
      <c r="AA60" s="27">
        <f t="shared" si="9"/>
        <v>3.9156810834343179</v>
      </c>
      <c r="AB60" s="7"/>
      <c r="AC60" s="28">
        <f t="shared" ca="1" si="0"/>
        <v>3.3906438016259699E-2</v>
      </c>
      <c r="AD60" s="27">
        <f t="shared" ca="1" si="10"/>
        <v>3.526214027772312E-3</v>
      </c>
      <c r="AE60" s="7">
        <v>109</v>
      </c>
    </row>
    <row r="61" spans="1:31" s="26" customFormat="1" x14ac:dyDescent="0.25">
      <c r="A61" s="26">
        <v>41</v>
      </c>
      <c r="B61" s="26">
        <v>632</v>
      </c>
      <c r="C61" s="26">
        <v>11510</v>
      </c>
      <c r="D61" s="26">
        <v>14356</v>
      </c>
      <c r="E61" s="26">
        <v>15018</v>
      </c>
      <c r="F61" s="26">
        <v>12164</v>
      </c>
      <c r="G61" s="27"/>
      <c r="H61" s="7"/>
      <c r="I61" s="28">
        <f t="shared" si="1"/>
        <v>-3508</v>
      </c>
      <c r="J61" s="27">
        <f t="shared" si="1"/>
        <v>2192</v>
      </c>
      <c r="K61" s="7"/>
      <c r="L61" s="171">
        <f t="shared" si="2"/>
        <v>0.83905059331145004</v>
      </c>
      <c r="M61" s="27">
        <f t="shared" ca="1" si="3"/>
        <v>6.0268652519102471E-5</v>
      </c>
      <c r="N61" s="44"/>
      <c r="O61" s="44"/>
      <c r="P61" s="7"/>
      <c r="Q61" s="28">
        <f t="shared" ca="1" si="4"/>
        <v>-3488.1083351808761</v>
      </c>
      <c r="R61" s="27">
        <f t="shared" ca="1" si="5"/>
        <v>2189.8565013080988</v>
      </c>
      <c r="S61" s="7"/>
      <c r="T61" s="28">
        <f t="shared" ca="1" si="6"/>
        <v>0.84788371851126476</v>
      </c>
      <c r="U61" s="27">
        <f t="shared" ca="1" si="7"/>
        <v>0.53548170936191608</v>
      </c>
      <c r="V61" s="7"/>
      <c r="W61" s="28">
        <f t="shared" ca="1" si="8"/>
        <v>0.84681388208097952</v>
      </c>
      <c r="X61" s="27">
        <f t="shared" ca="1" si="11"/>
        <v>230.08271852944961</v>
      </c>
      <c r="Y61" s="7"/>
      <c r="Z61" s="28">
        <f t="shared" si="12"/>
        <v>230.04</v>
      </c>
      <c r="AA61" s="27">
        <f t="shared" si="9"/>
        <v>4.0149554112877555</v>
      </c>
      <c r="AB61" s="7"/>
      <c r="AC61" s="28">
        <f t="shared" ca="1" si="0"/>
        <v>4.2718529449615517E-2</v>
      </c>
      <c r="AD61" s="27">
        <f t="shared" ca="1" si="10"/>
        <v>2.6668781646350226E-2</v>
      </c>
      <c r="AE61" s="7">
        <v>108</v>
      </c>
    </row>
    <row r="62" spans="1:31" s="26" customFormat="1" x14ac:dyDescent="0.25">
      <c r="A62" s="26">
        <v>42</v>
      </c>
      <c r="B62" s="26">
        <v>629</v>
      </c>
      <c r="C62" s="26">
        <v>11410</v>
      </c>
      <c r="D62" s="26">
        <v>14185</v>
      </c>
      <c r="E62" s="26">
        <v>15127</v>
      </c>
      <c r="F62" s="26">
        <v>12344</v>
      </c>
      <c r="G62" s="27"/>
      <c r="H62" s="7"/>
      <c r="I62" s="28">
        <f t="shared" si="1"/>
        <v>-3717</v>
      </c>
      <c r="J62" s="27">
        <f t="shared" si="1"/>
        <v>1841</v>
      </c>
      <c r="K62" s="7"/>
      <c r="L62" s="171">
        <f t="shared" si="2"/>
        <v>0.88862523746444266</v>
      </c>
      <c r="M62" s="27">
        <f t="shared" ca="1" si="3"/>
        <v>8.3976654960882455E-5</v>
      </c>
      <c r="N62" s="44"/>
      <c r="O62" s="44"/>
      <c r="P62" s="7"/>
      <c r="Q62" s="28">
        <f t="shared" ca="1" si="4"/>
        <v>-3697.1083351808761</v>
      </c>
      <c r="R62" s="27">
        <f t="shared" ca="1" si="5"/>
        <v>1838.8565013080986</v>
      </c>
      <c r="S62" s="7"/>
      <c r="T62" s="28">
        <f t="shared" ca="1" si="6"/>
        <v>0.89868709963952464</v>
      </c>
      <c r="U62" s="27">
        <f t="shared" ca="1" si="7"/>
        <v>0.44965230461609856</v>
      </c>
      <c r="V62" s="7"/>
      <c r="W62" s="28">
        <f t="shared" ca="1" si="8"/>
        <v>0.89778911518955895</v>
      </c>
      <c r="X62" s="27">
        <f t="shared" ca="1" si="11"/>
        <v>235.78615701404897</v>
      </c>
      <c r="Y62" s="7"/>
      <c r="Z62" s="28">
        <f t="shared" si="12"/>
        <v>235.70099999999999</v>
      </c>
      <c r="AA62" s="27">
        <f t="shared" si="9"/>
        <v>4.1137585002431543</v>
      </c>
      <c r="AB62" s="7"/>
      <c r="AC62" s="28">
        <f t="shared" ca="1" si="0"/>
        <v>8.5157014048974133E-2</v>
      </c>
      <c r="AD62" s="27">
        <f t="shared" ca="1" si="10"/>
        <v>1.6555562146265856E-2</v>
      </c>
      <c r="AE62" s="7">
        <v>107</v>
      </c>
    </row>
    <row r="63" spans="1:31" s="26" customFormat="1" x14ac:dyDescent="0.25">
      <c r="A63" s="26">
        <v>43</v>
      </c>
      <c r="B63" s="26">
        <v>638</v>
      </c>
      <c r="C63" s="26">
        <v>11326</v>
      </c>
      <c r="D63" s="26">
        <v>13989</v>
      </c>
      <c r="E63" s="26">
        <v>15199</v>
      </c>
      <c r="F63" s="26">
        <v>12526</v>
      </c>
      <c r="G63" s="27"/>
      <c r="H63" s="7"/>
      <c r="I63" s="28">
        <f t="shared" si="1"/>
        <v>-3873</v>
      </c>
      <c r="J63" s="27">
        <f t="shared" si="1"/>
        <v>1463</v>
      </c>
      <c r="K63" s="7"/>
      <c r="L63" s="171">
        <f t="shared" si="2"/>
        <v>0.93005249839636295</v>
      </c>
      <c r="M63" s="27">
        <f t="shared" ca="1" si="3"/>
        <v>3.4127580638774922E-5</v>
      </c>
      <c r="N63" s="44"/>
      <c r="O63" s="44"/>
      <c r="P63" s="7"/>
      <c r="Q63" s="28">
        <f t="shared" ca="1" si="4"/>
        <v>-3853.1083351808761</v>
      </c>
      <c r="R63" s="27">
        <f t="shared" ca="1" si="5"/>
        <v>1460.8565013080986</v>
      </c>
      <c r="S63" s="7"/>
      <c r="T63" s="28">
        <f t="shared" ca="1" si="6"/>
        <v>0.9366073267017665</v>
      </c>
      <c r="U63" s="27">
        <f t="shared" ca="1" si="7"/>
        <v>0.35722063796675668</v>
      </c>
      <c r="V63" s="7"/>
      <c r="W63" s="28">
        <f t="shared" ca="1" si="8"/>
        <v>0.93589437999724934</v>
      </c>
      <c r="X63" s="27">
        <f t="shared" ca="1" si="11"/>
        <v>241.49857394608273</v>
      </c>
      <c r="Y63" s="7"/>
      <c r="Z63" s="28">
        <f t="shared" si="12"/>
        <v>241.44299999999998</v>
      </c>
      <c r="AA63" s="27">
        <f t="shared" si="9"/>
        <v>4.213975305892669</v>
      </c>
      <c r="AB63" s="7"/>
      <c r="AC63" s="28">
        <f t="shared" ca="1" si="0"/>
        <v>5.5573946082745351E-2</v>
      </c>
      <c r="AD63" s="27">
        <f t="shared" ca="1" si="10"/>
        <v>8.1077068750943226E-2</v>
      </c>
      <c r="AE63" s="7">
        <v>106</v>
      </c>
    </row>
    <row r="64" spans="1:31" s="26" customFormat="1" x14ac:dyDescent="0.25">
      <c r="A64" s="26">
        <v>44</v>
      </c>
      <c r="B64" s="26">
        <v>627</v>
      </c>
      <c r="C64" s="26">
        <v>11267</v>
      </c>
      <c r="D64" s="26">
        <v>13806</v>
      </c>
      <c r="E64" s="26">
        <v>15271</v>
      </c>
      <c r="F64" s="26">
        <v>12727</v>
      </c>
      <c r="G64" s="27"/>
      <c r="H64" s="7"/>
      <c r="I64" s="28">
        <f t="shared" si="1"/>
        <v>-4004</v>
      </c>
      <c r="J64" s="27">
        <f t="shared" si="1"/>
        <v>1079</v>
      </c>
      <c r="K64" s="7"/>
      <c r="L64" s="171">
        <f t="shared" si="2"/>
        <v>0.96167433997413498</v>
      </c>
      <c r="M64" s="27">
        <f t="shared" ca="1" si="3"/>
        <v>3.9078365370781808E-5</v>
      </c>
      <c r="N64" s="44"/>
      <c r="O64" s="44"/>
      <c r="P64" s="7"/>
      <c r="Q64" s="28">
        <f t="shared" ca="1" si="4"/>
        <v>-3984.1083351808761</v>
      </c>
      <c r="R64" s="27">
        <f t="shared" ca="1" si="5"/>
        <v>1076.8565013080986</v>
      </c>
      <c r="S64" s="7"/>
      <c r="T64" s="28">
        <f t="shared" ca="1" si="6"/>
        <v>0.96845059429890556</v>
      </c>
      <c r="U64" s="27">
        <f t="shared" ca="1" si="7"/>
        <v>0.26332180200552047</v>
      </c>
      <c r="V64" s="7"/>
      <c r="W64" s="28">
        <f t="shared" ca="1" si="8"/>
        <v>0.96792560907494818</v>
      </c>
      <c r="X64" s="27">
        <f t="shared" ca="1" si="11"/>
        <v>247.17101785293949</v>
      </c>
      <c r="Y64" s="7"/>
      <c r="Z64" s="28">
        <f t="shared" si="12"/>
        <v>247.08599999999998</v>
      </c>
      <c r="AA64" s="27">
        <f t="shared" si="9"/>
        <v>4.3124642355827092</v>
      </c>
      <c r="AB64" s="7"/>
      <c r="AC64" s="28">
        <f t="shared" ca="1" si="0"/>
        <v>8.5017852939500926E-2</v>
      </c>
      <c r="AD64" s="27">
        <f t="shared" ca="1" si="10"/>
        <v>-4.0707104227863056E-2</v>
      </c>
      <c r="AE64" s="7">
        <v>105</v>
      </c>
    </row>
    <row r="65" spans="1:31" s="26" customFormat="1" x14ac:dyDescent="0.25">
      <c r="A65" s="26">
        <v>45</v>
      </c>
      <c r="B65" s="26">
        <v>621</v>
      </c>
      <c r="C65" s="26">
        <v>11217</v>
      </c>
      <c r="D65" s="26">
        <v>13608</v>
      </c>
      <c r="E65" s="26">
        <v>15311</v>
      </c>
      <c r="F65" s="26">
        <v>12916</v>
      </c>
      <c r="G65" s="27"/>
      <c r="H65" s="7"/>
      <c r="I65" s="28">
        <f t="shared" si="1"/>
        <v>-4094</v>
      </c>
      <c r="J65" s="27">
        <f t="shared" si="1"/>
        <v>692</v>
      </c>
      <c r="K65" s="7"/>
      <c r="L65" s="171">
        <f t="shared" si="2"/>
        <v>0.98380692709301465</v>
      </c>
      <c r="M65" s="27">
        <f t="shared" ca="1" si="3"/>
        <v>3.8256025279208361E-5</v>
      </c>
      <c r="N65" s="44"/>
      <c r="O65" s="44"/>
      <c r="P65" s="7"/>
      <c r="Q65" s="28">
        <f t="shared" ca="1" si="4"/>
        <v>-4074.1083351808761</v>
      </c>
      <c r="R65" s="27">
        <f t="shared" ca="1" si="5"/>
        <v>689.85650130809859</v>
      </c>
      <c r="S65" s="7"/>
      <c r="T65" s="28">
        <f t="shared" ca="1" si="6"/>
        <v>0.99032764837327592</v>
      </c>
      <c r="U65" s="27">
        <f t="shared" ca="1" si="7"/>
        <v>0.16868938138833714</v>
      </c>
      <c r="V65" s="7"/>
      <c r="W65" s="28">
        <f t="shared" ca="1" si="8"/>
        <v>0.98999207262721256</v>
      </c>
      <c r="X65" s="27">
        <f t="shared" ca="1" si="11"/>
        <v>252.7198597545796</v>
      </c>
      <c r="Y65" s="7"/>
      <c r="Z65" s="28">
        <f t="shared" si="12"/>
        <v>252.67499999999998</v>
      </c>
      <c r="AA65" s="27">
        <f t="shared" si="9"/>
        <v>4.4100106874766718</v>
      </c>
      <c r="AB65" s="7"/>
      <c r="AC65" s="28">
        <f t="shared" ca="1" si="0"/>
        <v>4.4859754579618993E-2</v>
      </c>
      <c r="AD65" s="27">
        <f t="shared" ca="1" si="10"/>
        <v>6.4770950710311581E-2</v>
      </c>
      <c r="AE65" s="7">
        <v>104</v>
      </c>
    </row>
    <row r="66" spans="1:31" s="26" customFormat="1" x14ac:dyDescent="0.25">
      <c r="A66" s="26">
        <v>46</v>
      </c>
      <c r="B66" s="26">
        <v>634</v>
      </c>
      <c r="C66" s="26">
        <v>11196</v>
      </c>
      <c r="D66" s="26">
        <v>13406</v>
      </c>
      <c r="E66" s="26">
        <v>15338</v>
      </c>
      <c r="F66" s="26">
        <v>13122</v>
      </c>
      <c r="G66" s="27"/>
      <c r="H66" s="7"/>
      <c r="I66" s="28">
        <f t="shared" si="1"/>
        <v>-4142</v>
      </c>
      <c r="J66" s="27">
        <f t="shared" si="1"/>
        <v>284</v>
      </c>
      <c r="K66" s="7"/>
      <c r="L66" s="171">
        <f t="shared" si="2"/>
        <v>0.99675222867996327</v>
      </c>
      <c r="M66" s="27">
        <f t="shared" ca="1" si="3"/>
        <v>2.6084215174856214E-5</v>
      </c>
      <c r="N66" s="44"/>
      <c r="O66" s="44"/>
      <c r="P66" s="7"/>
      <c r="Q66" s="28">
        <f t="shared" ca="1" si="4"/>
        <v>-4122.1083351808766</v>
      </c>
      <c r="R66" s="27">
        <f t="shared" ca="1" si="5"/>
        <v>281.85650130809864</v>
      </c>
      <c r="S66" s="7"/>
      <c r="T66" s="28">
        <f t="shared" ca="1" si="6"/>
        <v>1.0019954105462734</v>
      </c>
      <c r="U66" s="27">
        <f t="shared" ca="1" si="7"/>
        <v>6.8921868179523713E-2</v>
      </c>
      <c r="V66" s="7"/>
      <c r="W66" s="28">
        <f t="shared" ca="1" si="8"/>
        <v>1.0018594994946799</v>
      </c>
      <c r="X66" s="27">
        <f t="shared" ca="1" si="11"/>
        <v>258.45447957064243</v>
      </c>
      <c r="Y66" s="7"/>
      <c r="Z66" s="28">
        <f t="shared" si="12"/>
        <v>258.38099999999997</v>
      </c>
      <c r="AA66" s="27">
        <f t="shared" si="9"/>
        <v>4.5095991745954676</v>
      </c>
      <c r="AB66" s="7"/>
      <c r="AC66" s="28">
        <f t="shared" ca="1" si="0"/>
        <v>7.3479570642462022E-2</v>
      </c>
      <c r="AD66" s="27">
        <f t="shared" ca="1" si="10"/>
        <v>-2.7565395051851738E-2</v>
      </c>
      <c r="AE66" s="7">
        <v>103</v>
      </c>
    </row>
    <row r="67" spans="1:31" s="26" customFormat="1" x14ac:dyDescent="0.25">
      <c r="A67" s="26">
        <v>47</v>
      </c>
      <c r="B67" s="26">
        <v>609</v>
      </c>
      <c r="C67" s="26">
        <v>11189</v>
      </c>
      <c r="D67" s="26">
        <v>13211</v>
      </c>
      <c r="E67" s="26">
        <v>15339</v>
      </c>
      <c r="F67" s="26">
        <v>13313</v>
      </c>
      <c r="G67" s="27"/>
      <c r="H67" s="7"/>
      <c r="I67" s="28">
        <f t="shared" si="1"/>
        <v>-4150</v>
      </c>
      <c r="J67" s="27">
        <f t="shared" si="1"/>
        <v>-102</v>
      </c>
      <c r="K67" s="7"/>
      <c r="L67" s="171">
        <f t="shared" si="2"/>
        <v>0.99988683006160295</v>
      </c>
      <c r="M67" s="27">
        <f t="shared" ca="1" si="3"/>
        <v>1.6860687218953196E-5</v>
      </c>
      <c r="N67" s="44"/>
      <c r="O67" s="44"/>
      <c r="P67" s="7"/>
      <c r="Q67" s="28">
        <f t="shared" ca="1" si="4"/>
        <v>-4130.1083351808766</v>
      </c>
      <c r="R67" s="27">
        <f t="shared" ca="1" si="5"/>
        <v>-104.14349869190136</v>
      </c>
      <c r="S67" s="7"/>
      <c r="T67" s="28">
        <f t="shared" ca="1" si="6"/>
        <v>1.0039400375751064</v>
      </c>
      <c r="U67" s="27">
        <f t="shared" ca="1" si="7"/>
        <v>-2.5466024219010574E-2</v>
      </c>
      <c r="V67" s="7"/>
      <c r="W67" s="28">
        <f t="shared" ca="1" si="8"/>
        <v>1.0039930067771077</v>
      </c>
      <c r="X67" s="27">
        <f t="shared" ca="1" si="11"/>
        <v>263.84286305622607</v>
      </c>
      <c r="Y67" s="7"/>
      <c r="Z67" s="28">
        <f t="shared" si="12"/>
        <v>263.86199999999997</v>
      </c>
      <c r="AA67" s="27">
        <f t="shared" si="9"/>
        <v>4.6052606708972768</v>
      </c>
      <c r="AB67" s="7"/>
      <c r="AC67" s="28">
        <f t="shared" ca="1" si="0"/>
        <v>-1.9136943773901294E-2</v>
      </c>
      <c r="AD67" s="27">
        <f t="shared" ca="1" si="10"/>
        <v>2.1668134479568835E-4</v>
      </c>
      <c r="AE67" s="7">
        <v>102</v>
      </c>
    </row>
    <row r="68" spans="1:31" s="26" customFormat="1" x14ac:dyDescent="0.25">
      <c r="A68" s="26">
        <v>48</v>
      </c>
      <c r="B68" s="26">
        <v>609</v>
      </c>
      <c r="C68" s="26">
        <v>11202</v>
      </c>
      <c r="D68" s="26">
        <v>13019</v>
      </c>
      <c r="E68" s="26">
        <v>15323</v>
      </c>
      <c r="F68" s="26">
        <v>13506</v>
      </c>
      <c r="G68" s="27"/>
      <c r="H68" s="7"/>
      <c r="I68" s="28">
        <f t="shared" si="1"/>
        <v>-4121</v>
      </c>
      <c r="J68" s="27">
        <f t="shared" si="1"/>
        <v>-487</v>
      </c>
      <c r="K68" s="7"/>
      <c r="L68" s="171">
        <f t="shared" si="2"/>
        <v>0.99387832086849703</v>
      </c>
      <c r="M68" s="27">
        <f t="shared" ca="1" si="3"/>
        <v>1.0587122414516382E-5</v>
      </c>
      <c r="N68" s="44"/>
      <c r="O68" s="44"/>
      <c r="P68" s="7"/>
      <c r="Q68" s="28">
        <f t="shared" ca="1" si="4"/>
        <v>-4101.1083351808766</v>
      </c>
      <c r="R68" s="27">
        <f t="shared" ca="1" si="5"/>
        <v>-489.14349869190136</v>
      </c>
      <c r="S68" s="7"/>
      <c r="T68" s="28">
        <f t="shared" ca="1" si="6"/>
        <v>0.99689076459558701</v>
      </c>
      <c r="U68" s="27">
        <f t="shared" ca="1" si="7"/>
        <v>-0.11960938839889582</v>
      </c>
      <c r="V68" s="7"/>
      <c r="W68" s="28">
        <f t="shared" ca="1" si="8"/>
        <v>0.99713210672723396</v>
      </c>
      <c r="X68" s="27">
        <f t="shared" ca="1" si="11"/>
        <v>269.2300233303414</v>
      </c>
      <c r="Y68" s="7"/>
      <c r="Z68" s="28">
        <f t="shared" si="12"/>
        <v>269.34299999999996</v>
      </c>
      <c r="AA68" s="27">
        <f t="shared" si="9"/>
        <v>4.700922167199086</v>
      </c>
      <c r="AB68" s="7"/>
      <c r="AC68" s="28">
        <f t="shared" ca="1" si="0"/>
        <v>-0.11297666965856479</v>
      </c>
      <c r="AD68" s="27">
        <f t="shared" ca="1" si="10"/>
        <v>5.888389065711408E-2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11239</v>
      </c>
      <c r="D69" s="26">
        <v>12813</v>
      </c>
      <c r="E69" s="26">
        <v>15284</v>
      </c>
      <c r="F69" s="26">
        <v>13706</v>
      </c>
      <c r="G69" s="27"/>
      <c r="H69" s="7"/>
      <c r="I69" s="28">
        <f t="shared" si="1"/>
        <v>-4045</v>
      </c>
      <c r="J69" s="27">
        <f t="shared" si="1"/>
        <v>-893</v>
      </c>
      <c r="K69" s="7"/>
      <c r="L69" s="171">
        <f t="shared" si="2"/>
        <v>0.97790380619788309</v>
      </c>
      <c r="M69" s="27">
        <f t="shared" ca="1" si="3"/>
        <v>9.0815080748792995E-7</v>
      </c>
      <c r="N69" s="44"/>
      <c r="O69" s="44"/>
      <c r="P69" s="7"/>
      <c r="Q69" s="28">
        <f t="shared" ca="1" si="4"/>
        <v>-4025.1083351808761</v>
      </c>
      <c r="R69" s="27">
        <f t="shared" ca="1" si="5"/>
        <v>-895.14349869190141</v>
      </c>
      <c r="S69" s="7"/>
      <c r="T69" s="28">
        <f t="shared" ca="1" si="6"/>
        <v>0.97841680782167428</v>
      </c>
      <c r="U69" s="27">
        <f t="shared" ca="1" si="7"/>
        <v>-0.21888784517041115</v>
      </c>
      <c r="V69" s="7"/>
      <c r="W69" s="28">
        <f t="shared" ca="1" si="8"/>
        <v>0.97885677566617046</v>
      </c>
      <c r="X69" s="27">
        <f t="shared" ca="1" si="11"/>
        <v>274.99475601395511</v>
      </c>
      <c r="Y69" s="7"/>
      <c r="Z69" s="28">
        <f t="shared" si="12"/>
        <v>275.06699999999995</v>
      </c>
      <c r="AA69" s="27">
        <f t="shared" si="9"/>
        <v>4.8008248135832412</v>
      </c>
      <c r="AB69" s="7"/>
      <c r="AC69" s="28">
        <f t="shared" ca="1" si="0"/>
        <v>-7.2243986044838948E-2</v>
      </c>
      <c r="AD69" s="27">
        <f t="shared" ca="1" si="10"/>
        <v>4.2909273401335213E-2</v>
      </c>
      <c r="AE69" s="7">
        <v>100</v>
      </c>
    </row>
    <row r="70" spans="1:31" s="26" customFormat="1" x14ac:dyDescent="0.25">
      <c r="A70" s="26">
        <v>50</v>
      </c>
      <c r="B70" s="26">
        <v>630</v>
      </c>
      <c r="C70" s="26">
        <v>11292</v>
      </c>
      <c r="D70" s="26">
        <v>12618</v>
      </c>
      <c r="E70" s="26">
        <v>15233</v>
      </c>
      <c r="F70" s="26">
        <v>13902</v>
      </c>
      <c r="G70" s="27"/>
      <c r="H70" s="7"/>
      <c r="I70" s="28">
        <f t="shared" si="1"/>
        <v>-3941</v>
      </c>
      <c r="J70" s="27">
        <f t="shared" si="1"/>
        <v>-1284</v>
      </c>
      <c r="K70" s="7"/>
      <c r="L70" s="171">
        <f t="shared" si="2"/>
        <v>0.9524649466431212</v>
      </c>
      <c r="M70" s="27">
        <f t="shared" ca="1" si="3"/>
        <v>1.6976786484439532E-6</v>
      </c>
      <c r="N70" s="44"/>
      <c r="O70" s="44"/>
      <c r="P70" s="7"/>
      <c r="Q70" s="28">
        <f t="shared" ca="1" si="4"/>
        <v>-3921.1083351808761</v>
      </c>
      <c r="R70" s="27">
        <f t="shared" ca="1" si="5"/>
        <v>-1286.1434986919014</v>
      </c>
      <c r="S70" s="7"/>
      <c r="T70" s="28">
        <f t="shared" ca="1" si="6"/>
        <v>0.95313665644684631</v>
      </c>
      <c r="U70" s="27">
        <f t="shared" ca="1" si="7"/>
        <v>-0.31449837866219071</v>
      </c>
      <c r="V70" s="7"/>
      <c r="W70" s="28">
        <f t="shared" ca="1" si="8"/>
        <v>0.95376789662237749</v>
      </c>
      <c r="X70" s="27">
        <f t="shared" ca="1" si="11"/>
        <v>280.63949682850284</v>
      </c>
      <c r="Y70" s="7"/>
      <c r="Z70" s="28">
        <f t="shared" si="12"/>
        <v>280.73699999999997</v>
      </c>
      <c r="AA70" s="27">
        <f t="shared" si="9"/>
        <v>4.8997849821713206</v>
      </c>
      <c r="AB70" s="7"/>
      <c r="AC70" s="28">
        <f t="shared" ca="1" si="0"/>
        <v>-9.7503171497123731E-2</v>
      </c>
      <c r="AD70" s="27">
        <f t="shared" ca="1" si="10"/>
        <v>3.0645783326747278E-2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11366</v>
      </c>
      <c r="D71" s="26">
        <v>12433</v>
      </c>
      <c r="E71" s="26">
        <v>15159</v>
      </c>
      <c r="F71" s="26">
        <v>14095</v>
      </c>
      <c r="G71" s="27"/>
      <c r="H71" s="7"/>
      <c r="I71" s="28">
        <f t="shared" si="1"/>
        <v>-3793</v>
      </c>
      <c r="J71" s="27">
        <f t="shared" si="1"/>
        <v>-1662</v>
      </c>
      <c r="K71" s="7"/>
      <c r="L71" s="171">
        <f t="shared" si="2"/>
        <v>0.91758124986799394</v>
      </c>
      <c r="M71" s="27">
        <f t="shared" ca="1" si="3"/>
        <v>1.5676572580705805E-7</v>
      </c>
      <c r="N71" s="44"/>
      <c r="O71" s="44"/>
      <c r="P71" s="7"/>
      <c r="Q71" s="28">
        <f t="shared" ca="1" si="4"/>
        <v>-3773.1083351808761</v>
      </c>
      <c r="R71" s="27">
        <f t="shared" ca="1" si="5"/>
        <v>-1664.1434986919014</v>
      </c>
      <c r="S71" s="7"/>
      <c r="T71" s="28">
        <f t="shared" ca="1" si="6"/>
        <v>0.91716105641343737</v>
      </c>
      <c r="U71" s="27">
        <f t="shared" ca="1" si="7"/>
        <v>-0.4069300453115326</v>
      </c>
      <c r="V71" s="7"/>
      <c r="W71" s="28">
        <f t="shared" ca="1" si="8"/>
        <v>0.91797718638538917</v>
      </c>
      <c r="X71" s="27">
        <f t="shared" ca="1" si="11"/>
        <v>286.29710969116638</v>
      </c>
      <c r="Y71" s="7"/>
      <c r="Z71" s="28">
        <f t="shared" si="12"/>
        <v>286.42499999999995</v>
      </c>
      <c r="AA71" s="27">
        <f t="shared" si="9"/>
        <v>4.9990593100247578</v>
      </c>
      <c r="AB71" s="7"/>
      <c r="AC71" s="28">
        <f t="shared" ca="1" si="0"/>
        <v>-0.127890308833571</v>
      </c>
      <c r="AD71" s="27">
        <f t="shared" ca="1" si="10"/>
        <v>4.3076505116175667E-2</v>
      </c>
      <c r="AE71" s="7">
        <v>98</v>
      </c>
    </row>
    <row r="72" spans="1:31" s="26" customFormat="1" x14ac:dyDescent="0.25">
      <c r="A72" s="26">
        <v>52</v>
      </c>
      <c r="B72" s="26">
        <v>633</v>
      </c>
      <c r="C72" s="26">
        <v>11455</v>
      </c>
      <c r="D72" s="26">
        <v>12241</v>
      </c>
      <c r="E72" s="26">
        <v>15061</v>
      </c>
      <c r="F72" s="26">
        <v>14268</v>
      </c>
      <c r="G72" s="27"/>
      <c r="H72" s="7"/>
      <c r="I72" s="28">
        <f t="shared" si="1"/>
        <v>-3606</v>
      </c>
      <c r="J72" s="27">
        <f t="shared" si="1"/>
        <v>-2027</v>
      </c>
      <c r="K72" s="7"/>
      <c r="L72" s="171">
        <f t="shared" si="2"/>
        <v>0.87358541924736366</v>
      </c>
      <c r="M72" s="27">
        <f t="shared" ca="1" si="3"/>
        <v>7.8389768377918993E-7</v>
      </c>
      <c r="N72" s="44"/>
      <c r="O72" s="44"/>
      <c r="P72" s="7"/>
      <c r="Q72" s="28">
        <f t="shared" ca="1" si="4"/>
        <v>-3586.1083351808761</v>
      </c>
      <c r="R72" s="27">
        <f t="shared" ca="1" si="5"/>
        <v>-2029.1434986919014</v>
      </c>
      <c r="S72" s="7"/>
      <c r="T72" s="28">
        <f t="shared" ca="1" si="6"/>
        <v>0.87170539961446791</v>
      </c>
      <c r="U72" s="27">
        <f t="shared" ca="1" si="7"/>
        <v>-0.4961828451184368</v>
      </c>
      <c r="V72" s="7"/>
      <c r="W72" s="28">
        <f t="shared" ca="1" si="8"/>
        <v>0.87270003928159801</v>
      </c>
      <c r="X72" s="27">
        <f t="shared" ca="1" si="11"/>
        <v>292.01073552543949</v>
      </c>
      <c r="Y72" s="7"/>
      <c r="Z72" s="28">
        <f t="shared" si="12"/>
        <v>292.12199999999996</v>
      </c>
      <c r="AA72" s="27">
        <f t="shared" si="9"/>
        <v>5.0984907175108747</v>
      </c>
      <c r="AB72" s="7"/>
      <c r="AC72" s="28">
        <f t="shared" ca="1" si="0"/>
        <v>-0.11126447456047117</v>
      </c>
      <c r="AD72" s="27">
        <f t="shared" ca="1" si="10"/>
        <v>2.0665377468048973E-2</v>
      </c>
      <c r="AE72" s="7">
        <v>97</v>
      </c>
    </row>
    <row r="73" spans="1:31" s="26" customFormat="1" x14ac:dyDescent="0.25">
      <c r="A73" s="26">
        <v>53</v>
      </c>
      <c r="B73" s="26">
        <v>640</v>
      </c>
      <c r="C73" s="26">
        <v>11568</v>
      </c>
      <c r="D73" s="26">
        <v>12072</v>
      </c>
      <c r="E73" s="26">
        <v>14948</v>
      </c>
      <c r="F73" s="26">
        <v>14443</v>
      </c>
      <c r="G73" s="27"/>
      <c r="H73" s="7"/>
      <c r="I73" s="28">
        <f t="shared" si="1"/>
        <v>-3380</v>
      </c>
      <c r="J73" s="27">
        <f t="shared" si="1"/>
        <v>-2371</v>
      </c>
      <c r="K73" s="7"/>
      <c r="L73" s="171">
        <f t="shared" si="2"/>
        <v>0.82033158032522324</v>
      </c>
      <c r="M73" s="27">
        <f t="shared" ca="1" si="3"/>
        <v>5.7553907633366673E-6</v>
      </c>
      <c r="N73" s="44"/>
      <c r="O73" s="44"/>
      <c r="P73" s="7"/>
      <c r="Q73" s="28">
        <f t="shared" ca="1" si="4"/>
        <v>-3360.1083351808761</v>
      </c>
      <c r="R73" s="27">
        <f t="shared" ca="1" si="5"/>
        <v>-2373.1434986919012</v>
      </c>
      <c r="S73" s="7"/>
      <c r="T73" s="28">
        <f t="shared" ca="1" si="6"/>
        <v>0.81676968604993805</v>
      </c>
      <c r="U73" s="27">
        <f t="shared" ca="1" si="7"/>
        <v>-0.58030055233371081</v>
      </c>
      <c r="V73" s="7"/>
      <c r="W73" s="28">
        <f t="shared" ca="1" si="8"/>
        <v>0.81793254077504141</v>
      </c>
      <c r="X73" s="27">
        <f t="shared" ca="1" si="11"/>
        <v>297.74453035509111</v>
      </c>
      <c r="Y73" s="7"/>
      <c r="Z73" s="28">
        <f t="shared" si="12"/>
        <v>297.88199999999995</v>
      </c>
      <c r="AA73" s="27">
        <f t="shared" si="9"/>
        <v>5.199021682425748</v>
      </c>
      <c r="AB73" s="7"/>
      <c r="AC73" s="28">
        <f t="shared" ca="1" si="0"/>
        <v>-0.13746964490883329</v>
      </c>
      <c r="AD73" s="27">
        <f t="shared" ca="1" si="10"/>
        <v>-2.5275113288955708E-2</v>
      </c>
      <c r="AE73" s="7">
        <v>96</v>
      </c>
    </row>
    <row r="74" spans="1:31" s="26" customFormat="1" x14ac:dyDescent="0.25">
      <c r="A74" s="26">
        <v>54</v>
      </c>
      <c r="B74" s="26">
        <v>617</v>
      </c>
      <c r="C74" s="26">
        <v>11696</v>
      </c>
      <c r="D74" s="26">
        <v>11921</v>
      </c>
      <c r="E74" s="26">
        <v>14831</v>
      </c>
      <c r="F74" s="26">
        <v>14608</v>
      </c>
      <c r="G74" s="27"/>
      <c r="H74" s="7"/>
      <c r="I74" s="28">
        <f t="shared" si="1"/>
        <v>-3135</v>
      </c>
      <c r="J74" s="27">
        <f t="shared" si="1"/>
        <v>-2687</v>
      </c>
      <c r="K74" s="7"/>
      <c r="L74" s="171">
        <f t="shared" si="2"/>
        <v>0.76114225155719739</v>
      </c>
      <c r="M74" s="27">
        <f t="shared" ca="1" si="3"/>
        <v>6.8090132671928943E-6</v>
      </c>
      <c r="N74" s="44"/>
      <c r="O74" s="44"/>
      <c r="P74" s="7"/>
      <c r="Q74" s="28">
        <f t="shared" ca="1" si="4"/>
        <v>-3115.1083351808761</v>
      </c>
      <c r="R74" s="27">
        <f t="shared" ca="1" si="5"/>
        <v>-2689.1434986919012</v>
      </c>
      <c r="S74" s="7"/>
      <c r="T74" s="28">
        <f t="shared" ca="1" si="6"/>
        <v>0.75721548329193</v>
      </c>
      <c r="U74" s="27">
        <f t="shared" ca="1" si="7"/>
        <v>-0.65757146942681144</v>
      </c>
      <c r="V74" s="7"/>
      <c r="W74" s="28">
        <f t="shared" ca="1" si="8"/>
        <v>0.75853284295232293</v>
      </c>
      <c r="X74" s="27">
        <f t="shared" ca="1" si="11"/>
        <v>303.31187070818237</v>
      </c>
      <c r="Y74" s="7"/>
      <c r="Z74" s="28">
        <f t="shared" si="12"/>
        <v>303.43499999999995</v>
      </c>
      <c r="AA74" s="27">
        <f t="shared" si="9"/>
        <v>5.2959398157889925</v>
      </c>
      <c r="AB74" s="7"/>
      <c r="AC74" s="28">
        <f t="shared" ca="1" si="0"/>
        <v>-0.12312929181757681</v>
      </c>
      <c r="AD74" s="27">
        <f t="shared" ca="1" si="10"/>
        <v>7.0133017152897992E-3</v>
      </c>
      <c r="AE74" s="7">
        <v>95</v>
      </c>
    </row>
    <row r="75" spans="1:31" s="26" customFormat="1" x14ac:dyDescent="0.25">
      <c r="A75" s="26">
        <v>55</v>
      </c>
      <c r="B75" s="26">
        <v>606</v>
      </c>
      <c r="C75" s="26">
        <v>11823</v>
      </c>
      <c r="D75" s="26">
        <v>11767</v>
      </c>
      <c r="E75" s="26">
        <v>14687</v>
      </c>
      <c r="F75" s="26">
        <v>14740</v>
      </c>
      <c r="G75" s="27"/>
      <c r="H75" s="7"/>
      <c r="I75" s="28">
        <f t="shared" si="1"/>
        <v>-2864</v>
      </c>
      <c r="J75" s="27">
        <f t="shared" si="1"/>
        <v>-2973</v>
      </c>
      <c r="K75" s="7"/>
      <c r="L75" s="171">
        <f t="shared" si="2"/>
        <v>0.69605065411799716</v>
      </c>
      <c r="M75" s="27">
        <f t="shared" ca="1" si="3"/>
        <v>1.0577058483818214E-5</v>
      </c>
      <c r="N75" s="44"/>
      <c r="O75" s="44"/>
      <c r="P75" s="7"/>
      <c r="Q75" s="28">
        <f t="shared" ca="1" si="4"/>
        <v>-2844.1083351808761</v>
      </c>
      <c r="R75" s="27">
        <f t="shared" ca="1" si="5"/>
        <v>-2975.1434986919012</v>
      </c>
      <c r="S75" s="7"/>
      <c r="T75" s="28">
        <f t="shared" ca="1" si="6"/>
        <v>0.69134124269021491</v>
      </c>
      <c r="U75" s="27">
        <f t="shared" ca="1" si="7"/>
        <v>-0.72750653996044046</v>
      </c>
      <c r="V75" s="7"/>
      <c r="W75" s="28">
        <f t="shared" ca="1" si="8"/>
        <v>0.69279841512250218</v>
      </c>
      <c r="X75" s="27">
        <f t="shared" ca="1" si="11"/>
        <v>308.78974560982829</v>
      </c>
      <c r="Y75" s="7"/>
      <c r="Z75" s="28">
        <f t="shared" si="12"/>
        <v>308.88899999999995</v>
      </c>
      <c r="AA75" s="27">
        <f t="shared" si="9"/>
        <v>5.3911300731927634</v>
      </c>
      <c r="AB75" s="7"/>
      <c r="AC75" s="28">
        <f t="shared" ca="1" si="0"/>
        <v>-9.9254390171665818E-2</v>
      </c>
      <c r="AD75" s="27">
        <f t="shared" ca="1" si="10"/>
        <v>4.3977374497728761E-2</v>
      </c>
      <c r="AE75" s="7">
        <v>94</v>
      </c>
    </row>
    <row r="76" spans="1:31" s="26" customFormat="1" x14ac:dyDescent="0.25">
      <c r="A76" s="26">
        <v>56</v>
      </c>
      <c r="B76" s="26">
        <v>626</v>
      </c>
      <c r="C76" s="26">
        <v>11981</v>
      </c>
      <c r="D76" s="26">
        <v>11634</v>
      </c>
      <c r="E76" s="26">
        <v>14531</v>
      </c>
      <c r="F76" s="26">
        <v>14875</v>
      </c>
      <c r="G76" s="27"/>
      <c r="H76" s="7"/>
      <c r="I76" s="28">
        <f t="shared" si="1"/>
        <v>-2550</v>
      </c>
      <c r="J76" s="27">
        <f t="shared" si="1"/>
        <v>-3241</v>
      </c>
      <c r="K76" s="7"/>
      <c r="L76" s="171">
        <f t="shared" si="2"/>
        <v>0.62220042744016879</v>
      </c>
      <c r="M76" s="27">
        <f t="shared" ca="1" si="3"/>
        <v>3.1333563050302075E-5</v>
      </c>
      <c r="N76" s="44"/>
      <c r="O76" s="44"/>
      <c r="P76" s="7"/>
      <c r="Q76" s="28">
        <f t="shared" ca="1" si="4"/>
        <v>-2530.1083351808761</v>
      </c>
      <c r="R76" s="27">
        <f t="shared" ca="1" si="5"/>
        <v>-3243.1434986919012</v>
      </c>
      <c r="S76" s="7"/>
      <c r="T76" s="28">
        <f t="shared" ca="1" si="6"/>
        <v>0.615014631808523</v>
      </c>
      <c r="U76" s="27">
        <f t="shared" ca="1" si="7"/>
        <v>-0.79304010255838653</v>
      </c>
      <c r="V76" s="7"/>
      <c r="W76" s="28">
        <f t="shared" ca="1" si="8"/>
        <v>0.61660278837978788</v>
      </c>
      <c r="X76" s="27">
        <f t="shared" ca="1" si="11"/>
        <v>314.5241808809817</v>
      </c>
      <c r="Y76" s="7"/>
      <c r="Z76" s="28">
        <f t="shared" si="12"/>
        <v>314.52299999999997</v>
      </c>
      <c r="AA76" s="27">
        <f t="shared" si="9"/>
        <v>5.4894619232501247</v>
      </c>
      <c r="AB76" s="7"/>
      <c r="AC76" s="28">
        <f t="shared" ca="1" si="0"/>
        <v>1.1808809817352994E-3</v>
      </c>
      <c r="AD76" s="27">
        <f t="shared" ca="1" si="10"/>
        <v>-8.6751812761235669E-2</v>
      </c>
      <c r="AE76" s="7">
        <v>93</v>
      </c>
    </row>
    <row r="77" spans="1:31" s="26" customFormat="1" x14ac:dyDescent="0.25">
      <c r="A77" s="26">
        <v>57</v>
      </c>
      <c r="B77" s="26">
        <v>626</v>
      </c>
      <c r="C77" s="26">
        <v>12147</v>
      </c>
      <c r="D77" s="26">
        <v>11522</v>
      </c>
      <c r="E77" s="26">
        <v>14371</v>
      </c>
      <c r="F77" s="26">
        <v>14992</v>
      </c>
      <c r="G77" s="27"/>
      <c r="H77" s="7"/>
      <c r="I77" s="28">
        <f t="shared" si="1"/>
        <v>-2224</v>
      </c>
      <c r="J77" s="27">
        <f t="shared" si="1"/>
        <v>-3470</v>
      </c>
      <c r="K77" s="7"/>
      <c r="L77" s="171">
        <f t="shared" si="2"/>
        <v>0.54233889582528239</v>
      </c>
      <c r="M77" s="27">
        <f t="shared" ca="1" si="3"/>
        <v>2.369512572074947E-5</v>
      </c>
      <c r="N77" s="44"/>
      <c r="O77" s="44"/>
      <c r="P77" s="7"/>
      <c r="Q77" s="28">
        <f t="shared" ca="1" si="4"/>
        <v>-2204.1083351808761</v>
      </c>
      <c r="R77" s="27">
        <f t="shared" ca="1" si="5"/>
        <v>-3472.1434986919012</v>
      </c>
      <c r="S77" s="7"/>
      <c r="T77" s="28">
        <f t="shared" ca="1" si="6"/>
        <v>0.53577108038358168</v>
      </c>
      <c r="U77" s="27">
        <f t="shared" ca="1" si="7"/>
        <v>-0.84903706462901951</v>
      </c>
      <c r="V77" s="7"/>
      <c r="W77" s="28">
        <f t="shared" ca="1" si="8"/>
        <v>0.53747113189091278</v>
      </c>
      <c r="X77" s="27">
        <f t="shared" ca="1" si="11"/>
        <v>320.05459387876147</v>
      </c>
      <c r="Y77" s="7"/>
      <c r="Z77" s="28">
        <f t="shared" si="12"/>
        <v>320.15699999999998</v>
      </c>
      <c r="AA77" s="27">
        <f t="shared" si="9"/>
        <v>5.5877937733074852</v>
      </c>
      <c r="AB77" s="7"/>
      <c r="AC77" s="28">
        <f t="shared" ca="1" si="0"/>
        <v>-0.10240612123851633</v>
      </c>
      <c r="AD77" s="27">
        <f t="shared" ca="1" si="10"/>
        <v>0.11749602860936648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12315</v>
      </c>
      <c r="D78" s="26">
        <v>11407</v>
      </c>
      <c r="E78" s="26">
        <v>14176</v>
      </c>
      <c r="F78" s="26">
        <v>15079</v>
      </c>
      <c r="G78" s="27"/>
      <c r="H78" s="7"/>
      <c r="I78" s="28">
        <f t="shared" si="1"/>
        <v>-1861</v>
      </c>
      <c r="J78" s="27">
        <f t="shared" si="1"/>
        <v>-3672</v>
      </c>
      <c r="K78" s="7"/>
      <c r="L78" s="171">
        <f t="shared" si="2"/>
        <v>0.45556044430861531</v>
      </c>
      <c r="M78" s="27">
        <f t="shared" ca="1" si="3"/>
        <v>3.8789210686020161E-5</v>
      </c>
      <c r="N78" s="44"/>
      <c r="O78" s="44"/>
      <c r="P78" s="7"/>
      <c r="Q78" s="28">
        <f t="shared" ca="1" si="4"/>
        <v>-1841.1083351808763</v>
      </c>
      <c r="R78" s="27">
        <f t="shared" ca="1" si="5"/>
        <v>-3674.1434986919012</v>
      </c>
      <c r="S78" s="7"/>
      <c r="T78" s="28">
        <f t="shared" ca="1" si="6"/>
        <v>0.44753362895028809</v>
      </c>
      <c r="U78" s="27">
        <f t="shared" ca="1" si="7"/>
        <v>-0.89843176479612818</v>
      </c>
      <c r="V78" s="7"/>
      <c r="W78" s="28">
        <f t="shared" ca="1" si="8"/>
        <v>0.4493323458278573</v>
      </c>
      <c r="X78" s="27">
        <f t="shared" ca="1" si="11"/>
        <v>325.81888924701843</v>
      </c>
      <c r="Y78" s="7"/>
      <c r="Z78" s="28">
        <f t="shared" si="12"/>
        <v>325.899</v>
      </c>
      <c r="AA78" s="27">
        <f t="shared" si="9"/>
        <v>5.6880105789569999</v>
      </c>
      <c r="AB78" s="7"/>
      <c r="AC78" s="28">
        <f t="shared" ca="1" si="0"/>
        <v>-8.0110752981568112E-2</v>
      </c>
      <c r="AD78" s="27">
        <f t="shared" ca="1" si="10"/>
        <v>5.426272485226491E-2</v>
      </c>
      <c r="AE78" s="7">
        <v>91</v>
      </c>
    </row>
    <row r="79" spans="1:31" s="26" customFormat="1" x14ac:dyDescent="0.25">
      <c r="A79" s="26">
        <v>59</v>
      </c>
      <c r="B79" s="26">
        <v>636</v>
      </c>
      <c r="C79" s="26">
        <v>12508</v>
      </c>
      <c r="D79" s="26">
        <v>11329</v>
      </c>
      <c r="E79" s="26">
        <v>13989</v>
      </c>
      <c r="F79" s="26">
        <v>15168</v>
      </c>
      <c r="G79" s="27"/>
      <c r="H79" s="7"/>
      <c r="I79" s="28">
        <f t="shared" si="1"/>
        <v>-1481</v>
      </c>
      <c r="J79" s="27">
        <f t="shared" si="1"/>
        <v>-3839</v>
      </c>
      <c r="K79" s="7"/>
      <c r="L79" s="171">
        <f t="shared" si="2"/>
        <v>0.36450300519040585</v>
      </c>
      <c r="M79" s="27">
        <f t="shared" ca="1" si="3"/>
        <v>5.5635371657469542E-5</v>
      </c>
      <c r="N79" s="44"/>
      <c r="O79" s="44"/>
      <c r="P79" s="7"/>
      <c r="Q79" s="28">
        <f t="shared" ca="1" si="4"/>
        <v>-1461.1083351808763</v>
      </c>
      <c r="R79" s="27">
        <f t="shared" ca="1" si="5"/>
        <v>-3841.1434986919012</v>
      </c>
      <c r="S79" s="7"/>
      <c r="T79" s="28">
        <f t="shared" ca="1" si="6"/>
        <v>0.35516384508072457</v>
      </c>
      <c r="U79" s="27">
        <f t="shared" ca="1" si="7"/>
        <v>-0.93926797731051992</v>
      </c>
      <c r="V79" s="7"/>
      <c r="W79" s="28">
        <f t="shared" ca="1" si="8"/>
        <v>0.35704409296022982</v>
      </c>
      <c r="X79" s="27">
        <f t="shared" ca="1" si="11"/>
        <v>331.57657420886335</v>
      </c>
      <c r="Y79" s="7"/>
      <c r="Z79" s="28">
        <f t="shared" si="12"/>
        <v>331.62299999999999</v>
      </c>
      <c r="AA79" s="27">
        <f t="shared" si="9"/>
        <v>5.7879132253411552</v>
      </c>
      <c r="AB79" s="7"/>
      <c r="AC79" s="28">
        <f t="shared" ca="1" si="0"/>
        <v>-4.6425791136641692E-2</v>
      </c>
      <c r="AD79" s="27">
        <f t="shared" ca="1" si="10"/>
        <v>-1.0613617259139119E-2</v>
      </c>
      <c r="AE79" s="7">
        <v>90</v>
      </c>
    </row>
    <row r="80" spans="1:31" s="26" customFormat="1" x14ac:dyDescent="0.25">
      <c r="A80" s="26">
        <v>60</v>
      </c>
      <c r="B80" s="26">
        <v>632</v>
      </c>
      <c r="C80" s="26">
        <v>12703</v>
      </c>
      <c r="D80" s="26">
        <v>11264</v>
      </c>
      <c r="E80" s="26">
        <v>13797</v>
      </c>
      <c r="F80" s="26">
        <v>15231</v>
      </c>
      <c r="G80" s="27"/>
      <c r="H80" s="7"/>
      <c r="I80" s="28">
        <f t="shared" si="1"/>
        <v>-1094</v>
      </c>
      <c r="J80" s="27">
        <f t="shared" si="1"/>
        <v>-3967</v>
      </c>
      <c r="K80" s="7"/>
      <c r="L80" s="171">
        <f t="shared" si="2"/>
        <v>0.27041561744278181</v>
      </c>
      <c r="M80" s="27">
        <f t="shared" ca="1" si="3"/>
        <v>5.447049265480409E-5</v>
      </c>
      <c r="N80" s="44"/>
      <c r="O80" s="44"/>
      <c r="P80" s="7"/>
      <c r="Q80" s="28">
        <f t="shared" ca="1" si="4"/>
        <v>-1074.1083351808763</v>
      </c>
      <c r="R80" s="27">
        <f t="shared" ca="1" si="5"/>
        <v>-3969.1434986919012</v>
      </c>
      <c r="S80" s="7"/>
      <c r="T80" s="28">
        <f t="shared" ca="1" si="6"/>
        <v>0.26109251256093224</v>
      </c>
      <c r="U80" s="27">
        <f t="shared" ca="1" si="7"/>
        <v>-0.97056758929759868</v>
      </c>
      <c r="V80" s="7"/>
      <c r="W80" s="28">
        <f t="shared" ca="1" si="8"/>
        <v>0.26303520467283431</v>
      </c>
      <c r="X80" s="27">
        <f t="shared" ca="1" si="11"/>
        <v>337.2262912376699</v>
      </c>
      <c r="Y80" s="7"/>
      <c r="Z80" s="28">
        <f t="shared" si="12"/>
        <v>337.31099999999998</v>
      </c>
      <c r="AA80" s="27">
        <f t="shared" si="9"/>
        <v>5.8871875531945923</v>
      </c>
      <c r="AB80" s="7"/>
      <c r="AC80" s="28">
        <f t="shared" ca="1" si="0"/>
        <v>-8.4708762330080845E-2</v>
      </c>
      <c r="AD80" s="27">
        <f t="shared" ca="1" si="10"/>
        <v>5.4420903221682693E-2</v>
      </c>
      <c r="AE80" s="7">
        <v>89</v>
      </c>
    </row>
    <row r="81" spans="1:31" s="26" customFormat="1" x14ac:dyDescent="0.25">
      <c r="A81" s="26">
        <v>61</v>
      </c>
      <c r="B81" s="26">
        <v>629</v>
      </c>
      <c r="C81" s="26">
        <v>12893</v>
      </c>
      <c r="D81" s="26">
        <v>11213</v>
      </c>
      <c r="E81" s="26">
        <v>13594</v>
      </c>
      <c r="F81" s="26">
        <v>15275</v>
      </c>
      <c r="G81" s="27"/>
      <c r="H81" s="7"/>
      <c r="I81" s="28">
        <f t="shared" si="1"/>
        <v>-701</v>
      </c>
      <c r="J81" s="27">
        <f t="shared" si="1"/>
        <v>-4062</v>
      </c>
      <c r="K81" s="7"/>
      <c r="L81" s="171">
        <f t="shared" si="2"/>
        <v>0.17412942477053969</v>
      </c>
      <c r="M81" s="27">
        <f t="shared" ca="1" si="3"/>
        <v>4.3266519292325533E-5</v>
      </c>
      <c r="N81" s="44"/>
      <c r="O81" s="44"/>
      <c r="P81" s="7"/>
      <c r="Q81" s="28">
        <f t="shared" ca="1" si="4"/>
        <v>-681.10833518087622</v>
      </c>
      <c r="R81" s="27">
        <f t="shared" ca="1" si="5"/>
        <v>-4064.1434986919012</v>
      </c>
      <c r="S81" s="7"/>
      <c r="T81" s="28">
        <f t="shared" ca="1" si="6"/>
        <v>0.1655627097695152</v>
      </c>
      <c r="U81" s="27">
        <f t="shared" ca="1" si="7"/>
        <v>-0.99379777006925873</v>
      </c>
      <c r="V81" s="7"/>
      <c r="W81" s="28">
        <f t="shared" ca="1" si="8"/>
        <v>0.1675516957329215</v>
      </c>
      <c r="X81" s="27">
        <f t="shared" ca="1" si="11"/>
        <v>342.81996181551403</v>
      </c>
      <c r="Y81" s="7"/>
      <c r="Z81" s="28">
        <f t="shared" si="12"/>
        <v>342.97199999999998</v>
      </c>
      <c r="AA81" s="27">
        <f t="shared" si="9"/>
        <v>5.9859906421499911</v>
      </c>
      <c r="AB81" s="7"/>
      <c r="AC81" s="28">
        <f t="shared" ca="1" si="0"/>
        <v>-0.15203818448594575</v>
      </c>
      <c r="AD81" s="27">
        <f t="shared" ca="1" si="10"/>
        <v>4.6678553148353785E-2</v>
      </c>
      <c r="AE81" s="7">
        <v>88</v>
      </c>
    </row>
    <row r="82" spans="1:31" s="26" customFormat="1" x14ac:dyDescent="0.25">
      <c r="A82" s="26">
        <v>62</v>
      </c>
      <c r="B82" s="26">
        <v>623</v>
      </c>
      <c r="C82" s="26">
        <v>13106</v>
      </c>
      <c r="D82" s="26">
        <v>11197</v>
      </c>
      <c r="E82" s="26">
        <v>13405</v>
      </c>
      <c r="F82" s="26">
        <v>15302</v>
      </c>
      <c r="G82" s="27"/>
      <c r="H82" s="7"/>
      <c r="I82" s="28">
        <f t="shared" si="1"/>
        <v>-299</v>
      </c>
      <c r="J82" s="27">
        <f t="shared" si="1"/>
        <v>-4105</v>
      </c>
      <c r="K82" s="7"/>
      <c r="L82" s="171">
        <f t="shared" si="2"/>
        <v>7.7084461885754116E-2</v>
      </c>
      <c r="M82" s="27">
        <f t="shared" ca="1" si="3"/>
        <v>5.2264648929208003E-5</v>
      </c>
      <c r="N82" s="44"/>
      <c r="O82" s="44"/>
      <c r="P82" s="7"/>
      <c r="Q82" s="28">
        <f t="shared" ca="1" si="4"/>
        <v>-279.10833518087622</v>
      </c>
      <c r="R82" s="27">
        <f t="shared" ca="1" si="5"/>
        <v>-4107.1434986919012</v>
      </c>
      <c r="S82" s="7"/>
      <c r="T82" s="28">
        <f t="shared" ca="1" si="6"/>
        <v>6.7845201570661137E-2</v>
      </c>
      <c r="U82" s="27">
        <f t="shared" ca="1" si="7"/>
        <v>-1.0043124834711679</v>
      </c>
      <c r="V82" s="7"/>
      <c r="W82" s="28">
        <f t="shared" ca="1" si="8"/>
        <v>6.9855032521744256E-2</v>
      </c>
      <c r="X82" s="27">
        <f t="shared" ca="1" si="11"/>
        <v>348.41107763166372</v>
      </c>
      <c r="Y82" s="7"/>
      <c r="Z82" s="28">
        <f t="shared" si="12"/>
        <v>348.57899999999995</v>
      </c>
      <c r="AA82" s="27">
        <f t="shared" si="9"/>
        <v>6.0838512533093132</v>
      </c>
      <c r="AB82" s="7"/>
      <c r="AC82" s="28">
        <f t="shared" ca="1" si="0"/>
        <v>-0.16792236833623519</v>
      </c>
      <c r="AD82" s="27">
        <f t="shared" ca="1" si="10"/>
        <v>5.8621681555450778E-2</v>
      </c>
      <c r="AE82" s="7">
        <v>87</v>
      </c>
    </row>
    <row r="83" spans="1:31" s="26" customFormat="1" x14ac:dyDescent="0.25">
      <c r="A83" s="26">
        <v>63</v>
      </c>
      <c r="B83" s="26">
        <v>610</v>
      </c>
      <c r="C83" s="26">
        <v>13296</v>
      </c>
      <c r="D83" s="26">
        <v>11188</v>
      </c>
      <c r="E83" s="26">
        <v>13199</v>
      </c>
      <c r="F83" s="26">
        <v>15298</v>
      </c>
      <c r="G83" s="27"/>
      <c r="H83" s="7"/>
      <c r="I83" s="28">
        <f t="shared" si="1"/>
        <v>97</v>
      </c>
      <c r="J83" s="27">
        <f t="shared" si="1"/>
        <v>-4110</v>
      </c>
      <c r="K83" s="7"/>
      <c r="L83" s="171">
        <f t="shared" si="2"/>
        <v>-1.8656487257397342E-2</v>
      </c>
      <c r="M83" s="27">
        <f t="shared" ca="1" si="3"/>
        <v>5.9989118862884993E-5</v>
      </c>
      <c r="N83" s="44"/>
      <c r="O83" s="44"/>
      <c r="P83" s="7"/>
      <c r="Q83" s="28">
        <f t="shared" ca="1" si="4"/>
        <v>116.89166481912376</v>
      </c>
      <c r="R83" s="27">
        <f t="shared" ca="1" si="5"/>
        <v>-4112.1434986919012</v>
      </c>
      <c r="S83" s="7"/>
      <c r="T83" s="28">
        <f t="shared" ca="1" si="6"/>
        <v>-2.8413836356568224E-2</v>
      </c>
      <c r="U83" s="27">
        <f t="shared" ca="1" si="7"/>
        <v>-1.0055351245644133</v>
      </c>
      <c r="V83" s="7"/>
      <c r="W83" s="28">
        <f t="shared" ca="1" si="8"/>
        <v>-2.6401751543584418E-2</v>
      </c>
      <c r="X83" s="27">
        <f t="shared" ca="1" si="11"/>
        <v>353.89391833288909</v>
      </c>
      <c r="Y83" s="7"/>
      <c r="Z83" s="28">
        <f t="shared" si="12"/>
        <v>354.06899999999996</v>
      </c>
      <c r="AA83" s="27">
        <f t="shared" si="9"/>
        <v>6.1796698292438021</v>
      </c>
      <c r="AB83" s="7"/>
      <c r="AC83" s="28">
        <f t="shared" ca="1" si="0"/>
        <v>-0.1750816671108737</v>
      </c>
      <c r="AD83" s="27">
        <f t="shared" ca="1" si="10"/>
        <v>1.9059973924186124E-2</v>
      </c>
      <c r="AE83" s="7">
        <v>86</v>
      </c>
    </row>
    <row r="84" spans="1:31" s="26" customFormat="1" x14ac:dyDescent="0.25">
      <c r="A84" s="26">
        <v>64</v>
      </c>
      <c r="B84" s="26">
        <v>608</v>
      </c>
      <c r="C84" s="26">
        <v>13493</v>
      </c>
      <c r="D84" s="26">
        <v>11202</v>
      </c>
      <c r="E84" s="26">
        <v>13006</v>
      </c>
      <c r="F84" s="26">
        <v>15287</v>
      </c>
      <c r="G84" s="27"/>
      <c r="H84" s="7"/>
      <c r="I84" s="28">
        <f t="shared" si="1"/>
        <v>487</v>
      </c>
      <c r="J84" s="27">
        <f t="shared" si="1"/>
        <v>-4085</v>
      </c>
      <c r="K84" s="7"/>
      <c r="L84" s="171">
        <f t="shared" si="2"/>
        <v>-0.11391416983340821</v>
      </c>
      <c r="M84" s="27">
        <f t="shared" ca="1" si="3"/>
        <v>5.3298352895218558E-5</v>
      </c>
      <c r="N84" s="44"/>
      <c r="O84" s="44"/>
      <c r="P84" s="7"/>
      <c r="Q84" s="28">
        <f t="shared" ca="1" si="4"/>
        <v>506.89166481912378</v>
      </c>
      <c r="R84" s="27">
        <f t="shared" ca="1" si="5"/>
        <v>-4087.1434986919012</v>
      </c>
      <c r="S84" s="7"/>
      <c r="T84" s="28">
        <f t="shared" ca="1" si="6"/>
        <v>-0.1232144040121729</v>
      </c>
      <c r="U84" s="27">
        <f t="shared" ca="1" si="7"/>
        <v>-0.99942191909818689</v>
      </c>
      <c r="V84" s="7"/>
      <c r="W84" s="28">
        <f t="shared" ca="1" si="8"/>
        <v>-0.12121474192710187</v>
      </c>
      <c r="X84" s="27">
        <f ca="1">IF(MOD(ATAN2(U84,W84)*180/PI()-$J$9+360,360)&lt;355,MOD(ATAN2(U84,W84)*180/PI()-$J$9+360,360)+360,MOD(ATAN2(U84,W84)*180/PI()-$J$9+360,360))</f>
        <v>359.30521594936386</v>
      </c>
      <c r="Y84" s="7"/>
      <c r="Z84" s="28">
        <f t="shared" si="12"/>
        <v>359.54099999999994</v>
      </c>
      <c r="AA84" s="27">
        <f t="shared" si="9"/>
        <v>6.2751742459129307</v>
      </c>
      <c r="AB84" s="7"/>
      <c r="AC84" s="28">
        <f t="shared" ref="AC84:AC147" ca="1" si="13">X84-Z84</f>
        <v>-0.23578405063608443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13451</v>
      </c>
      <c r="D85" s="26">
        <v>11168</v>
      </c>
      <c r="E85" s="26">
        <v>12967</v>
      </c>
      <c r="F85" s="26">
        <v>15238</v>
      </c>
      <c r="G85" s="27"/>
      <c r="H85" s="7"/>
      <c r="I85" s="28">
        <f t="shared" ref="I85:J148" si="14">C85-E85</f>
        <v>484</v>
      </c>
      <c r="J85" s="27">
        <f t="shared" si="14"/>
        <v>-4070</v>
      </c>
      <c r="K85" s="7"/>
      <c r="L85" s="171">
        <f>$O$3*SIN(2*PI()/$O$4*($Z85+$O$5))+$O$6</f>
        <v>-0.11391416983340821</v>
      </c>
      <c r="M85" s="27">
        <f t="shared" ref="M85:M148" ca="1" si="15">(W85-L85)^2</f>
        <v>4.3278968081645868E-5</v>
      </c>
      <c r="N85" s="44"/>
      <c r="O85" s="44"/>
      <c r="P85" s="7"/>
      <c r="Q85" s="28">
        <f t="shared" ref="Q85:Q148" ca="1" si="16">I85-$J$4</f>
        <v>503.89166481912378</v>
      </c>
      <c r="R85" s="27">
        <f t="shared" ref="R85:R148" ca="1" si="17">J85-$J$3</f>
        <v>-4072.1434986919012</v>
      </c>
      <c r="S85" s="7"/>
      <c r="T85" s="28">
        <f t="shared" ref="T85:T148" ca="1" si="18">Q85/$J$7</f>
        <v>-0.12248516887636056</v>
      </c>
      <c r="U85" s="27">
        <f t="shared" ref="U85:U148" ca="1" si="19">R85/$J$6</f>
        <v>-0.99575399581845114</v>
      </c>
      <c r="V85" s="7"/>
      <c r="W85" s="28">
        <f t="shared" ref="W85:W148" ca="1" si="20">(T85-U85*SIN(-$J$11*PI()/180))/(COS(-$J$11*PI()/180))</f>
        <v>-0.12049284508619626</v>
      </c>
      <c r="X85" s="27">
        <f ca="1">IF(MOD(ATAN2(U85,W85)*180/PI()-$J$9+360,360)&lt;355,MOD(ATAN2(U85,W85)*180/PI()-$J$9+360,360)+360,MOD(ATAN2(U85,W85)*180/PI()-$J$9+360,360))</f>
        <v>359.28950599099534</v>
      </c>
      <c r="Y85" s="7"/>
      <c r="Z85" s="28">
        <f t="shared" si="12"/>
        <v>359.54099999999994</v>
      </c>
      <c r="AA85" s="27">
        <f t="shared" ref="AA85:AA148" si="21">Z85*PI()/180</f>
        <v>6.2751742459129307</v>
      </c>
      <c r="AB85" s="7"/>
      <c r="AC85" s="28">
        <f t="shared" ca="1" si="13"/>
        <v>-0.2514940090046025</v>
      </c>
      <c r="AD85" s="27"/>
      <c r="AE85" s="7"/>
    </row>
    <row r="86" spans="1:31" s="26" customFormat="1" x14ac:dyDescent="0.25">
      <c r="A86" s="26">
        <v>1</v>
      </c>
      <c r="B86" s="26">
        <v>-588</v>
      </c>
      <c r="C86" s="26">
        <v>13260</v>
      </c>
      <c r="D86" s="26">
        <v>11151</v>
      </c>
      <c r="E86" s="26">
        <v>13149</v>
      </c>
      <c r="F86" s="26">
        <v>15249</v>
      </c>
      <c r="G86" s="27"/>
      <c r="H86" s="7"/>
      <c r="I86" s="28">
        <f t="shared" si="14"/>
        <v>111</v>
      </c>
      <c r="J86" s="27">
        <f t="shared" si="14"/>
        <v>-4098</v>
      </c>
      <c r="K86" s="7"/>
      <c r="L86" s="171">
        <f t="shared" ref="L86:L149" si="22">$O$3*SIN(2*PI()/$O$4*($Z86+$O$5))+$O$6</f>
        <v>-2.1797435892129687E-2</v>
      </c>
      <c r="M86" s="27">
        <f t="shared" ca="1" si="15"/>
        <v>6.4212841774589514E-5</v>
      </c>
      <c r="N86" s="44"/>
      <c r="O86" s="44"/>
      <c r="P86" s="7"/>
      <c r="Q86" s="28">
        <f t="shared" ca="1" si="16"/>
        <v>130.89166481912378</v>
      </c>
      <c r="R86" s="27">
        <f t="shared" ca="1" si="17"/>
        <v>-4100.1434986919012</v>
      </c>
      <c r="S86" s="7"/>
      <c r="T86" s="28">
        <f t="shared" ca="1" si="18"/>
        <v>-3.1816933657025828E-2</v>
      </c>
      <c r="U86" s="27">
        <f t="shared" ca="1" si="19"/>
        <v>-1.0026007859406245</v>
      </c>
      <c r="V86" s="7"/>
      <c r="W86" s="28">
        <f t="shared" ca="1" si="20"/>
        <v>-2.981072746142813E-2</v>
      </c>
      <c r="X86" s="27">
        <f ca="1">MOD(ATAN2(U86,W86)*180/PI()-$J$9+360,360)</f>
        <v>354.09297830681328</v>
      </c>
      <c r="Y86" s="7"/>
      <c r="Z86" s="28">
        <f t="shared" ref="Z86:Z149" si="23">360/40000*B86+Z85</f>
        <v>354.24899999999997</v>
      </c>
      <c r="AA86" s="27">
        <f t="shared" si="21"/>
        <v>6.1828114218973917</v>
      </c>
      <c r="AB86" s="7"/>
      <c r="AC86" s="28">
        <f t="shared" ca="1" si="13"/>
        <v>-0.15602169318668757</v>
      </c>
      <c r="AD86" s="27"/>
      <c r="AE86" s="7"/>
    </row>
    <row r="87" spans="1:31" s="26" customFormat="1" x14ac:dyDescent="0.25">
      <c r="A87" s="26">
        <v>2</v>
      </c>
      <c r="B87" s="26">
        <v>-607</v>
      </c>
      <c r="C87" s="26">
        <v>13065</v>
      </c>
      <c r="D87" s="26">
        <v>11156</v>
      </c>
      <c r="E87" s="26">
        <v>13344</v>
      </c>
      <c r="F87" s="26">
        <v>15249</v>
      </c>
      <c r="G87" s="27"/>
      <c r="H87" s="7"/>
      <c r="I87" s="28">
        <f t="shared" si="14"/>
        <v>-279</v>
      </c>
      <c r="J87" s="27">
        <f t="shared" si="14"/>
        <v>-4093</v>
      </c>
      <c r="K87" s="7"/>
      <c r="L87" s="171">
        <f t="shared" si="22"/>
        <v>7.3481884837139341E-2</v>
      </c>
      <c r="M87" s="27">
        <f t="shared" ca="1" si="15"/>
        <v>7.2153156697229572E-5</v>
      </c>
      <c r="N87" s="44"/>
      <c r="O87" s="44"/>
      <c r="P87" s="7"/>
      <c r="Q87" s="28">
        <f t="shared" ca="1" si="16"/>
        <v>-259.10833518087622</v>
      </c>
      <c r="R87" s="27">
        <f t="shared" ca="1" si="17"/>
        <v>-4095.1434986919012</v>
      </c>
      <c r="S87" s="7"/>
      <c r="T87" s="28">
        <f t="shared" ca="1" si="18"/>
        <v>6.2983633998578842E-2</v>
      </c>
      <c r="U87" s="27">
        <f t="shared" ca="1" si="19"/>
        <v>-1.0013781448473793</v>
      </c>
      <c r="V87" s="7"/>
      <c r="W87" s="28">
        <f t="shared" ca="1" si="20"/>
        <v>6.4987583412229252E-2</v>
      </c>
      <c r="X87" s="27">
        <f ca="1">MOD(ATAN2(U87,W87)*180/PI()-$J$9+360,360)</f>
        <v>348.67669931321916</v>
      </c>
      <c r="Y87" s="7"/>
      <c r="Z87" s="28">
        <f t="shared" si="23"/>
        <v>348.78599999999994</v>
      </c>
      <c r="AA87" s="27">
        <f t="shared" si="21"/>
        <v>6.0874640848609411</v>
      </c>
      <c r="AB87" s="7"/>
      <c r="AC87" s="28">
        <f t="shared" ca="1" si="13"/>
        <v>-0.10930068678078442</v>
      </c>
      <c r="AD87" s="27"/>
      <c r="AE87" s="7"/>
    </row>
    <row r="88" spans="1:31" s="26" customFormat="1" x14ac:dyDescent="0.25">
      <c r="A88" s="26">
        <v>3</v>
      </c>
      <c r="B88" s="26">
        <v>-619</v>
      </c>
      <c r="C88" s="26">
        <v>12865</v>
      </c>
      <c r="D88" s="26">
        <v>11176</v>
      </c>
      <c r="E88" s="26">
        <v>13542</v>
      </c>
      <c r="F88" s="26">
        <v>15221</v>
      </c>
      <c r="G88" s="27"/>
      <c r="H88" s="7"/>
      <c r="I88" s="28">
        <f t="shared" si="14"/>
        <v>-677</v>
      </c>
      <c r="J88" s="27">
        <f t="shared" si="14"/>
        <v>-4045</v>
      </c>
      <c r="K88" s="7"/>
      <c r="L88" s="171">
        <f t="shared" si="22"/>
        <v>0.169951514151438</v>
      </c>
      <c r="M88" s="27">
        <f t="shared" ca="1" si="15"/>
        <v>6.7931051500708277E-5</v>
      </c>
      <c r="N88" s="44"/>
      <c r="O88" s="44"/>
      <c r="P88" s="7"/>
      <c r="Q88" s="28">
        <f t="shared" ca="1" si="16"/>
        <v>-657.10833518087622</v>
      </c>
      <c r="R88" s="27">
        <f t="shared" ca="1" si="17"/>
        <v>-4047.1434986919012</v>
      </c>
      <c r="S88" s="7"/>
      <c r="T88" s="28">
        <f t="shared" ca="1" si="18"/>
        <v>0.15972882868301644</v>
      </c>
      <c r="U88" s="27">
        <f t="shared" ca="1" si="19"/>
        <v>-0.98964079035222474</v>
      </c>
      <c r="V88" s="7"/>
      <c r="W88" s="28">
        <f t="shared" ca="1" si="20"/>
        <v>0.1617094845773156</v>
      </c>
      <c r="X88" s="27">
        <f t="shared" ref="X88:X148" ca="1" si="24">MOD(ATAN2(U88,W88)*180/PI()-$J$9+360,360)</f>
        <v>343.10964036866233</v>
      </c>
      <c r="Y88" s="7"/>
      <c r="Z88" s="28">
        <f t="shared" si="23"/>
        <v>343.21499999999992</v>
      </c>
      <c r="AA88" s="27">
        <f t="shared" si="21"/>
        <v>5.9902317922323363</v>
      </c>
      <c r="AB88" s="7"/>
      <c r="AC88" s="28">
        <f t="shared" ca="1" si="13"/>
        <v>-0.10535963133759196</v>
      </c>
      <c r="AD88" s="27"/>
      <c r="AE88" s="7"/>
    </row>
    <row r="89" spans="1:31" s="26" customFormat="1" x14ac:dyDescent="0.25">
      <c r="A89" s="26">
        <v>4</v>
      </c>
      <c r="B89" s="26">
        <v>-632</v>
      </c>
      <c r="C89" s="26">
        <v>12668</v>
      </c>
      <c r="D89" s="26">
        <v>11220</v>
      </c>
      <c r="E89" s="26">
        <v>13741</v>
      </c>
      <c r="F89" s="26">
        <v>15184</v>
      </c>
      <c r="G89" s="27"/>
      <c r="H89" s="7"/>
      <c r="I89" s="28">
        <f t="shared" si="14"/>
        <v>-1073</v>
      </c>
      <c r="J89" s="27">
        <f t="shared" si="14"/>
        <v>-3964</v>
      </c>
      <c r="K89" s="7"/>
      <c r="L89" s="171">
        <f t="shared" si="22"/>
        <v>0.26678424626988706</v>
      </c>
      <c r="M89" s="27">
        <f t="shared" ca="1" si="15"/>
        <v>7.8413959908975179E-5</v>
      </c>
      <c r="N89" s="44"/>
      <c r="O89" s="44"/>
      <c r="P89" s="7"/>
      <c r="Q89" s="28">
        <f t="shared" ca="1" si="16"/>
        <v>-1053.1083351808763</v>
      </c>
      <c r="R89" s="27">
        <f t="shared" ca="1" si="17"/>
        <v>-3966.1434986919012</v>
      </c>
      <c r="S89" s="7"/>
      <c r="T89" s="28">
        <f t="shared" ca="1" si="18"/>
        <v>0.25598786661024581</v>
      </c>
      <c r="U89" s="27">
        <f t="shared" ca="1" si="19"/>
        <v>-0.96983400464165148</v>
      </c>
      <c r="V89" s="7"/>
      <c r="W89" s="28">
        <f t="shared" ca="1" si="20"/>
        <v>0.25792908055099872</v>
      </c>
      <c r="X89" s="27">
        <f t="shared" ca="1" si="24"/>
        <v>337.49671214089153</v>
      </c>
      <c r="Y89" s="7"/>
      <c r="Z89" s="28">
        <f t="shared" si="23"/>
        <v>337.52699999999993</v>
      </c>
      <c r="AA89" s="27">
        <f t="shared" si="21"/>
        <v>5.8909574643788991</v>
      </c>
      <c r="AB89" s="7"/>
      <c r="AC89" s="28">
        <f t="shared" ca="1" si="13"/>
        <v>-3.0287859108398152E-2</v>
      </c>
      <c r="AD89" s="27"/>
      <c r="AE89" s="7"/>
    </row>
    <row r="90" spans="1:31" s="26" customFormat="1" x14ac:dyDescent="0.25">
      <c r="A90" s="26">
        <v>5</v>
      </c>
      <c r="B90" s="26">
        <v>-639</v>
      </c>
      <c r="C90" s="26">
        <v>12465</v>
      </c>
      <c r="D90" s="26">
        <v>11283</v>
      </c>
      <c r="E90" s="26">
        <v>13932</v>
      </c>
      <c r="F90" s="26">
        <v>15114</v>
      </c>
      <c r="G90" s="27"/>
      <c r="H90" s="7"/>
      <c r="I90" s="28">
        <f t="shared" si="14"/>
        <v>-1467</v>
      </c>
      <c r="J90" s="27">
        <f t="shared" si="14"/>
        <v>-3831</v>
      </c>
      <c r="K90" s="7"/>
      <c r="L90" s="171">
        <f t="shared" si="22"/>
        <v>0.36201506922603793</v>
      </c>
      <c r="M90" s="27">
        <f t="shared" ca="1" si="15"/>
        <v>7.0190798807001398E-5</v>
      </c>
      <c r="N90" s="44"/>
      <c r="O90" s="44"/>
      <c r="P90" s="7"/>
      <c r="Q90" s="28">
        <f t="shared" ca="1" si="16"/>
        <v>-1447.1083351808763</v>
      </c>
      <c r="R90" s="27">
        <f t="shared" ca="1" si="17"/>
        <v>-3833.1434986919012</v>
      </c>
      <c r="S90" s="7"/>
      <c r="T90" s="28">
        <f t="shared" ca="1" si="18"/>
        <v>0.35176074778026695</v>
      </c>
      <c r="U90" s="27">
        <f t="shared" ca="1" si="19"/>
        <v>-0.93731175156132751</v>
      </c>
      <c r="V90" s="7"/>
      <c r="W90" s="28">
        <f t="shared" ca="1" si="20"/>
        <v>0.35363707431036739</v>
      </c>
      <c r="X90" s="27">
        <f t="shared" ca="1" si="24"/>
        <v>331.71896059160417</v>
      </c>
      <c r="Y90" s="7"/>
      <c r="Z90" s="28">
        <f t="shared" si="23"/>
        <v>331.77599999999995</v>
      </c>
      <c r="AA90" s="27">
        <f t="shared" si="21"/>
        <v>5.7905835790967055</v>
      </c>
      <c r="AB90" s="7"/>
      <c r="AC90" s="28">
        <f t="shared" ca="1" si="13"/>
        <v>-5.7039408395780811E-2</v>
      </c>
      <c r="AD90" s="27"/>
      <c r="AE90" s="7"/>
    </row>
    <row r="91" spans="1:31" s="26" customFormat="1" x14ac:dyDescent="0.25">
      <c r="A91" s="26">
        <v>6</v>
      </c>
      <c r="B91" s="26">
        <v>-639</v>
      </c>
      <c r="C91" s="26">
        <v>12281</v>
      </c>
      <c r="D91" s="26">
        <v>11364</v>
      </c>
      <c r="E91" s="26">
        <v>14125</v>
      </c>
      <c r="F91" s="26">
        <v>15031</v>
      </c>
      <c r="G91" s="27"/>
      <c r="H91" s="7"/>
      <c r="I91" s="28">
        <f t="shared" si="14"/>
        <v>-1844</v>
      </c>
      <c r="J91" s="27">
        <f t="shared" si="14"/>
        <v>-3667</v>
      </c>
      <c r="K91" s="7"/>
      <c r="L91" s="171">
        <f t="shared" si="22"/>
        <v>0.45360168159759617</v>
      </c>
      <c r="M91" s="27">
        <f t="shared" ca="1" si="15"/>
        <v>7.0629284482434223E-5</v>
      </c>
      <c r="N91" s="44"/>
      <c r="O91" s="44"/>
      <c r="P91" s="7"/>
      <c r="Q91" s="28">
        <f t="shared" ca="1" si="16"/>
        <v>-1824.1083351808763</v>
      </c>
      <c r="R91" s="27">
        <f t="shared" ca="1" si="17"/>
        <v>-3669.1434986919012</v>
      </c>
      <c r="S91" s="7"/>
      <c r="T91" s="28">
        <f t="shared" ca="1" si="18"/>
        <v>0.44340129651401816</v>
      </c>
      <c r="U91" s="27">
        <f t="shared" ca="1" si="19"/>
        <v>-0.89720912370288297</v>
      </c>
      <c r="V91" s="7"/>
      <c r="W91" s="28">
        <f t="shared" ca="1" si="20"/>
        <v>0.44519755853314535</v>
      </c>
      <c r="X91" s="27">
        <f t="shared" ca="1" si="24"/>
        <v>325.99915197187067</v>
      </c>
      <c r="Y91" s="7"/>
      <c r="Z91" s="28">
        <f t="shared" si="23"/>
        <v>326.02499999999998</v>
      </c>
      <c r="AA91" s="27">
        <f t="shared" si="21"/>
        <v>5.6902096938145128</v>
      </c>
      <c r="AB91" s="7"/>
      <c r="AC91" s="28">
        <f t="shared" ca="1" si="13"/>
        <v>-2.5848028129303202E-2</v>
      </c>
      <c r="AD91" s="27"/>
      <c r="AE91" s="7"/>
    </row>
    <row r="92" spans="1:31" s="26" customFormat="1" x14ac:dyDescent="0.25">
      <c r="A92" s="26">
        <v>7</v>
      </c>
      <c r="B92" s="26">
        <v>-628</v>
      </c>
      <c r="C92" s="26">
        <v>12114</v>
      </c>
      <c r="D92" s="26">
        <v>11475</v>
      </c>
      <c r="E92" s="26">
        <v>14309</v>
      </c>
      <c r="F92" s="26">
        <v>14944</v>
      </c>
      <c r="G92" s="27"/>
      <c r="H92" s="7"/>
      <c r="I92" s="28">
        <f t="shared" si="14"/>
        <v>-2195</v>
      </c>
      <c r="J92" s="27">
        <f t="shared" si="14"/>
        <v>-3469</v>
      </c>
      <c r="K92" s="7"/>
      <c r="L92" s="171">
        <f t="shared" si="22"/>
        <v>0.53916772151002323</v>
      </c>
      <c r="M92" s="27">
        <f t="shared" ca="1" si="15"/>
        <v>7.6498918716461846E-5</v>
      </c>
      <c r="N92" s="44"/>
      <c r="O92" s="44"/>
      <c r="P92" s="7"/>
      <c r="Q92" s="28">
        <f t="shared" ca="1" si="16"/>
        <v>-2175.1083351808761</v>
      </c>
      <c r="R92" s="27">
        <f t="shared" ca="1" si="17"/>
        <v>-3471.1434986919012</v>
      </c>
      <c r="S92" s="7"/>
      <c r="T92" s="28">
        <f t="shared" ca="1" si="18"/>
        <v>0.52872180740406227</v>
      </c>
      <c r="U92" s="27">
        <f t="shared" ca="1" si="19"/>
        <v>-0.84879253641037056</v>
      </c>
      <c r="V92" s="7"/>
      <c r="W92" s="28">
        <f t="shared" ca="1" si="20"/>
        <v>0.53042135548083935</v>
      </c>
      <c r="X92" s="27">
        <f t="shared" ca="1" si="24"/>
        <v>320.38808990737084</v>
      </c>
      <c r="Y92" s="7"/>
      <c r="Z92" s="28">
        <f t="shared" si="23"/>
        <v>320.37299999999999</v>
      </c>
      <c r="AA92" s="27">
        <f t="shared" si="21"/>
        <v>5.5915636844917929</v>
      </c>
      <c r="AB92" s="7"/>
      <c r="AC92" s="28">
        <f t="shared" ca="1" si="13"/>
        <v>1.5089907370850142E-2</v>
      </c>
      <c r="AD92" s="27"/>
      <c r="AE92" s="7"/>
    </row>
    <row r="93" spans="1:31" s="26" customFormat="1" x14ac:dyDescent="0.25">
      <c r="A93" s="26">
        <v>8</v>
      </c>
      <c r="B93" s="26">
        <v>-626</v>
      </c>
      <c r="C93" s="26">
        <v>11943</v>
      </c>
      <c r="D93" s="26">
        <v>11591</v>
      </c>
      <c r="E93" s="26">
        <v>14475</v>
      </c>
      <c r="F93" s="26">
        <v>14824</v>
      </c>
      <c r="G93" s="27"/>
      <c r="H93" s="7"/>
      <c r="I93" s="28">
        <f t="shared" si="14"/>
        <v>-2532</v>
      </c>
      <c r="J93" s="27">
        <f t="shared" si="14"/>
        <v>-3233</v>
      </c>
      <c r="K93" s="7"/>
      <c r="L93" s="171">
        <f t="shared" si="22"/>
        <v>0.61924470792667752</v>
      </c>
      <c r="M93" s="27">
        <f t="shared" ca="1" si="15"/>
        <v>4.929800292810121E-5</v>
      </c>
      <c r="N93" s="44"/>
      <c r="O93" s="44"/>
      <c r="P93" s="7"/>
      <c r="Q93" s="28">
        <f t="shared" ca="1" si="16"/>
        <v>-2512.1083351808761</v>
      </c>
      <c r="R93" s="27">
        <f t="shared" ca="1" si="17"/>
        <v>-3235.1434986919012</v>
      </c>
      <c r="S93" s="7"/>
      <c r="T93" s="28">
        <f t="shared" ca="1" si="18"/>
        <v>0.61063922099364887</v>
      </c>
      <c r="U93" s="27">
        <f t="shared" ca="1" si="19"/>
        <v>-0.79108387680919412</v>
      </c>
      <c r="V93" s="7"/>
      <c r="W93" s="28">
        <f t="shared" ca="1" si="20"/>
        <v>0.6122234542688112</v>
      </c>
      <c r="X93" s="27">
        <f t="shared" ca="1" si="24"/>
        <v>314.65342906822048</v>
      </c>
      <c r="Y93" s="7"/>
      <c r="Z93" s="28">
        <f t="shared" si="23"/>
        <v>314.73899999999998</v>
      </c>
      <c r="AA93" s="27">
        <f t="shared" si="21"/>
        <v>5.4932318344344324</v>
      </c>
      <c r="AB93" s="7"/>
      <c r="AC93" s="28">
        <f t="shared" ca="1" si="13"/>
        <v>-8.557093177950037E-2</v>
      </c>
      <c r="AD93" s="27"/>
      <c r="AE93" s="7"/>
    </row>
    <row r="94" spans="1:31" s="26" customFormat="1" x14ac:dyDescent="0.25">
      <c r="A94" s="26">
        <v>9</v>
      </c>
      <c r="B94" s="26">
        <v>-627</v>
      </c>
      <c r="C94" s="26">
        <v>11782</v>
      </c>
      <c r="D94" s="26">
        <v>11713</v>
      </c>
      <c r="E94" s="26">
        <v>14623</v>
      </c>
      <c r="F94" s="26">
        <v>14688</v>
      </c>
      <c r="G94" s="27"/>
      <c r="H94" s="7"/>
      <c r="I94" s="28">
        <f t="shared" si="14"/>
        <v>-2841</v>
      </c>
      <c r="J94" s="27">
        <f t="shared" si="14"/>
        <v>-2975</v>
      </c>
      <c r="K94" s="7"/>
      <c r="L94" s="171">
        <f t="shared" si="22"/>
        <v>0.69345213054330468</v>
      </c>
      <c r="M94" s="27">
        <f t="shared" ca="1" si="15"/>
        <v>3.8981925196351929E-5</v>
      </c>
      <c r="N94" s="44"/>
      <c r="O94" s="44"/>
      <c r="P94" s="7"/>
      <c r="Q94" s="28">
        <f t="shared" ca="1" si="16"/>
        <v>-2821.1083351808761</v>
      </c>
      <c r="R94" s="27">
        <f t="shared" ca="1" si="17"/>
        <v>-2977.1434986919012</v>
      </c>
      <c r="S94" s="7"/>
      <c r="T94" s="28">
        <f t="shared" ca="1" si="18"/>
        <v>0.68575043998232033</v>
      </c>
      <c r="U94" s="27">
        <f t="shared" ca="1" si="19"/>
        <v>-0.72799559639773859</v>
      </c>
      <c r="V94" s="7"/>
      <c r="W94" s="28">
        <f t="shared" ca="1" si="20"/>
        <v>0.68720857985508632</v>
      </c>
      <c r="X94" s="27">
        <f t="shared" ca="1" si="24"/>
        <v>309.04072298432607</v>
      </c>
      <c r="Y94" s="7"/>
      <c r="Z94" s="28">
        <f t="shared" si="23"/>
        <v>309.096</v>
      </c>
      <c r="AA94" s="27">
        <f t="shared" si="21"/>
        <v>5.3947429047443931</v>
      </c>
      <c r="AB94" s="7"/>
      <c r="AC94" s="28">
        <f t="shared" ca="1" si="13"/>
        <v>-5.5277015673937058E-2</v>
      </c>
      <c r="AD94" s="27"/>
      <c r="AE94" s="7"/>
    </row>
    <row r="95" spans="1:31" s="26" customFormat="1" x14ac:dyDescent="0.25">
      <c r="A95" s="26">
        <v>10</v>
      </c>
      <c r="B95" s="26">
        <v>-606</v>
      </c>
      <c r="C95" s="26">
        <v>11657</v>
      </c>
      <c r="D95" s="26">
        <v>11868</v>
      </c>
      <c r="E95" s="26">
        <v>14772</v>
      </c>
      <c r="F95" s="26">
        <v>14558</v>
      </c>
      <c r="G95" s="27"/>
      <c r="H95" s="7"/>
      <c r="I95" s="28">
        <f t="shared" si="14"/>
        <v>-3115</v>
      </c>
      <c r="J95" s="27">
        <f t="shared" si="14"/>
        <v>-2690</v>
      </c>
      <c r="K95" s="7"/>
      <c r="L95" s="171">
        <f t="shared" si="22"/>
        <v>0.75879406096555191</v>
      </c>
      <c r="M95" s="27">
        <f t="shared" ca="1" si="15"/>
        <v>2.6227994008319643E-5</v>
      </c>
      <c r="N95" s="44"/>
      <c r="O95" s="44"/>
      <c r="P95" s="7"/>
      <c r="Q95" s="28">
        <f t="shared" ca="1" si="16"/>
        <v>-3095.1083351808761</v>
      </c>
      <c r="R95" s="27">
        <f t="shared" ca="1" si="17"/>
        <v>-2692.1434986919012</v>
      </c>
      <c r="S95" s="7"/>
      <c r="T95" s="28">
        <f t="shared" ca="1" si="18"/>
        <v>0.75235391571984767</v>
      </c>
      <c r="U95" s="27">
        <f t="shared" ca="1" si="19"/>
        <v>-0.65830505408275852</v>
      </c>
      <c r="V95" s="7"/>
      <c r="W95" s="28">
        <f t="shared" ca="1" si="20"/>
        <v>0.75367273359773801</v>
      </c>
      <c r="X95" s="27">
        <f t="shared" ca="1" si="24"/>
        <v>303.52588400989771</v>
      </c>
      <c r="Y95" s="7"/>
      <c r="Z95" s="28">
        <f t="shared" si="23"/>
        <v>303.642</v>
      </c>
      <c r="AA95" s="27">
        <f t="shared" si="21"/>
        <v>5.2995526473406223</v>
      </c>
      <c r="AB95" s="7"/>
      <c r="AC95" s="28">
        <f t="shared" ca="1" si="13"/>
        <v>-0.11611599010228701</v>
      </c>
      <c r="AD95" s="27"/>
      <c r="AE95" s="7"/>
    </row>
    <row r="96" spans="1:31" s="26" customFormat="1" x14ac:dyDescent="0.25">
      <c r="A96" s="26">
        <v>11</v>
      </c>
      <c r="B96" s="26">
        <v>-616</v>
      </c>
      <c r="C96" s="26">
        <v>11526</v>
      </c>
      <c r="D96" s="26">
        <v>12019</v>
      </c>
      <c r="E96" s="26">
        <v>14888</v>
      </c>
      <c r="F96" s="26">
        <v>14394</v>
      </c>
      <c r="G96" s="27"/>
      <c r="H96" s="7"/>
      <c r="I96" s="28">
        <f t="shared" si="14"/>
        <v>-3362</v>
      </c>
      <c r="J96" s="27">
        <f t="shared" si="14"/>
        <v>-2375</v>
      </c>
      <c r="K96" s="7"/>
      <c r="L96" s="171">
        <f t="shared" si="22"/>
        <v>0.81816978839630283</v>
      </c>
      <c r="M96" s="27">
        <f t="shared" ca="1" si="15"/>
        <v>2.1258646042868238E-5</v>
      </c>
      <c r="N96" s="44"/>
      <c r="O96" s="44"/>
      <c r="P96" s="7"/>
      <c r="Q96" s="28">
        <f t="shared" ca="1" si="16"/>
        <v>-3342.1083351808761</v>
      </c>
      <c r="R96" s="27">
        <f t="shared" ca="1" si="17"/>
        <v>-2377.1434986919012</v>
      </c>
      <c r="S96" s="7"/>
      <c r="T96" s="28">
        <f t="shared" ca="1" si="18"/>
        <v>0.81239427523506402</v>
      </c>
      <c r="U96" s="27">
        <f t="shared" ca="1" si="19"/>
        <v>-0.58127866520830695</v>
      </c>
      <c r="V96" s="7"/>
      <c r="W96" s="28">
        <f t="shared" ca="1" si="20"/>
        <v>0.8135590784680089</v>
      </c>
      <c r="X96" s="27">
        <f t="shared" ca="1" si="24"/>
        <v>297.93525524180222</v>
      </c>
      <c r="Y96" s="7"/>
      <c r="Z96" s="28">
        <f t="shared" si="23"/>
        <v>298.09800000000001</v>
      </c>
      <c r="AA96" s="27">
        <f t="shared" si="21"/>
        <v>5.2027915936100566</v>
      </c>
      <c r="AB96" s="7"/>
      <c r="AC96" s="28">
        <f t="shared" ca="1" si="13"/>
        <v>-0.162744758197789</v>
      </c>
      <c r="AD96" s="27"/>
      <c r="AE96" s="7"/>
    </row>
    <row r="97" spans="1:31" s="26" customFormat="1" x14ac:dyDescent="0.25">
      <c r="A97" s="26">
        <v>12</v>
      </c>
      <c r="B97" s="26">
        <v>-635</v>
      </c>
      <c r="C97" s="26">
        <v>11411</v>
      </c>
      <c r="D97" s="26">
        <v>12183</v>
      </c>
      <c r="E97" s="26">
        <v>14992</v>
      </c>
      <c r="F97" s="26">
        <v>14219</v>
      </c>
      <c r="G97" s="27"/>
      <c r="H97" s="7"/>
      <c r="I97" s="28">
        <f t="shared" si="14"/>
        <v>-3581</v>
      </c>
      <c r="J97" s="27">
        <f t="shared" si="14"/>
        <v>-2036</v>
      </c>
      <c r="K97" s="7"/>
      <c r="L97" s="171">
        <f t="shared" si="22"/>
        <v>0.87135942684543155</v>
      </c>
      <c r="M97" s="27">
        <f t="shared" ca="1" si="15"/>
        <v>2.2391401366624557E-5</v>
      </c>
      <c r="N97" s="44"/>
      <c r="O97" s="44"/>
      <c r="P97" s="7"/>
      <c r="Q97" s="28">
        <f t="shared" ca="1" si="16"/>
        <v>-3561.1083351808761</v>
      </c>
      <c r="R97" s="27">
        <f t="shared" ca="1" si="17"/>
        <v>-2038.1434986919014</v>
      </c>
      <c r="S97" s="7"/>
      <c r="T97" s="28">
        <f t="shared" ca="1" si="18"/>
        <v>0.86562844014936513</v>
      </c>
      <c r="U97" s="27">
        <f t="shared" ca="1" si="19"/>
        <v>-0.49838359908627827</v>
      </c>
      <c r="V97" s="7"/>
      <c r="W97" s="28">
        <f t="shared" ca="1" si="20"/>
        <v>0.86662747150259234</v>
      </c>
      <c r="X97" s="27">
        <f t="shared" ca="1" si="24"/>
        <v>292.29240090290762</v>
      </c>
      <c r="Y97" s="7"/>
      <c r="Z97" s="28">
        <f t="shared" si="23"/>
        <v>292.38300000000004</v>
      </c>
      <c r="AA97" s="27">
        <f t="shared" si="21"/>
        <v>5.1030460268585811</v>
      </c>
      <c r="AB97" s="7"/>
      <c r="AC97" s="28">
        <f t="shared" ca="1" si="13"/>
        <v>-9.0599097092422198E-2</v>
      </c>
      <c r="AD97" s="27"/>
      <c r="AE97" s="7"/>
    </row>
    <row r="98" spans="1:31" s="26" customFormat="1" x14ac:dyDescent="0.25">
      <c r="A98" s="26">
        <v>13</v>
      </c>
      <c r="B98" s="26">
        <v>-629</v>
      </c>
      <c r="C98" s="26">
        <v>11331</v>
      </c>
      <c r="D98" s="26">
        <v>12374</v>
      </c>
      <c r="E98" s="26">
        <v>15100</v>
      </c>
      <c r="F98" s="26">
        <v>14052</v>
      </c>
      <c r="G98" s="27"/>
      <c r="H98" s="7"/>
      <c r="I98" s="28">
        <f t="shared" si="14"/>
        <v>-3769</v>
      </c>
      <c r="J98" s="27">
        <f t="shared" si="14"/>
        <v>-1678</v>
      </c>
      <c r="K98" s="7"/>
      <c r="L98" s="171">
        <f t="shared" si="22"/>
        <v>0.91550818897635244</v>
      </c>
      <c r="M98" s="27">
        <f t="shared" ca="1" si="15"/>
        <v>1.126989404673853E-5</v>
      </c>
      <c r="N98" s="44"/>
      <c r="O98" s="44"/>
      <c r="P98" s="7"/>
      <c r="Q98" s="28">
        <f t="shared" ca="1" si="16"/>
        <v>-3749.1083351808761</v>
      </c>
      <c r="R98" s="27">
        <f t="shared" ca="1" si="17"/>
        <v>-1680.1434986919014</v>
      </c>
      <c r="S98" s="7"/>
      <c r="T98" s="28">
        <f t="shared" ca="1" si="18"/>
        <v>0.91132717532693863</v>
      </c>
      <c r="U98" s="27">
        <f t="shared" ca="1" si="19"/>
        <v>-0.41084249680991741</v>
      </c>
      <c r="V98" s="7"/>
      <c r="W98" s="28">
        <f t="shared" ca="1" si="20"/>
        <v>0.91215112269062937</v>
      </c>
      <c r="X98" s="27">
        <f t="shared" ca="1" si="24"/>
        <v>286.63718619628264</v>
      </c>
      <c r="Y98" s="7"/>
      <c r="Z98" s="28">
        <f t="shared" si="23"/>
        <v>286.72200000000004</v>
      </c>
      <c r="AA98" s="27">
        <f t="shared" si="21"/>
        <v>5.0042429379031823</v>
      </c>
      <c r="AB98" s="7"/>
      <c r="AC98" s="28">
        <f t="shared" ca="1" si="13"/>
        <v>-8.4813803717395331E-2</v>
      </c>
      <c r="AD98" s="27"/>
      <c r="AE98" s="7"/>
    </row>
    <row r="99" spans="1:31" s="26" customFormat="1" x14ac:dyDescent="0.25">
      <c r="A99" s="26">
        <v>14</v>
      </c>
      <c r="B99" s="26">
        <v>-641</v>
      </c>
      <c r="C99" s="26">
        <v>11256</v>
      </c>
      <c r="D99" s="26">
        <v>12569</v>
      </c>
      <c r="E99" s="26">
        <v>15177</v>
      </c>
      <c r="F99" s="26">
        <v>13865</v>
      </c>
      <c r="G99" s="27"/>
      <c r="H99" s="7"/>
      <c r="I99" s="28">
        <f t="shared" si="14"/>
        <v>-3921</v>
      </c>
      <c r="J99" s="27">
        <f t="shared" si="14"/>
        <v>-1296</v>
      </c>
      <c r="K99" s="7"/>
      <c r="L99" s="171">
        <f t="shared" si="22"/>
        <v>0.9513096843916683</v>
      </c>
      <c r="M99" s="27">
        <f t="shared" ca="1" si="15"/>
        <v>5.7479739840954118E-6</v>
      </c>
      <c r="N99" s="44"/>
      <c r="O99" s="44"/>
      <c r="P99" s="7"/>
      <c r="Q99" s="28">
        <f t="shared" ca="1" si="16"/>
        <v>-3901.1083351808761</v>
      </c>
      <c r="R99" s="27">
        <f t="shared" ca="1" si="17"/>
        <v>-1298.1434986919014</v>
      </c>
      <c r="S99" s="7"/>
      <c r="T99" s="28">
        <f t="shared" ca="1" si="18"/>
        <v>0.94827508887476408</v>
      </c>
      <c r="U99" s="27">
        <f t="shared" ca="1" si="19"/>
        <v>-0.31743271728597933</v>
      </c>
      <c r="V99" s="7"/>
      <c r="W99" s="28">
        <f t="shared" ca="1" si="20"/>
        <v>0.94891219112075065</v>
      </c>
      <c r="X99" s="27">
        <f t="shared" ca="1" si="24"/>
        <v>280.88614261182965</v>
      </c>
      <c r="Y99" s="7"/>
      <c r="Z99" s="28">
        <f t="shared" si="23"/>
        <v>280.95300000000003</v>
      </c>
      <c r="AA99" s="27">
        <f t="shared" si="21"/>
        <v>4.9035548933556292</v>
      </c>
      <c r="AB99" s="7"/>
      <c r="AC99" s="28">
        <f t="shared" ca="1" si="13"/>
        <v>-6.6857388170376453E-2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11193</v>
      </c>
      <c r="D100" s="26">
        <v>12755</v>
      </c>
      <c r="E100" s="26">
        <v>15223</v>
      </c>
      <c r="F100" s="26">
        <v>13659</v>
      </c>
      <c r="G100" s="27"/>
      <c r="H100" s="7"/>
      <c r="I100" s="28">
        <f t="shared" si="14"/>
        <v>-4030</v>
      </c>
      <c r="J100" s="27">
        <f t="shared" si="14"/>
        <v>-904</v>
      </c>
      <c r="K100" s="7"/>
      <c r="L100" s="171">
        <f t="shared" si="22"/>
        <v>0.97734206847022775</v>
      </c>
      <c r="M100" s="27">
        <f t="shared" ca="1" si="15"/>
        <v>4.5202727045164807E-6</v>
      </c>
      <c r="N100" s="44"/>
      <c r="O100" s="44"/>
      <c r="P100" s="7"/>
      <c r="Q100" s="28">
        <f t="shared" ca="1" si="16"/>
        <v>-4010.1083351808761</v>
      </c>
      <c r="R100" s="27">
        <f t="shared" ca="1" si="17"/>
        <v>-906.14349869190141</v>
      </c>
      <c r="S100" s="7"/>
      <c r="T100" s="28">
        <f t="shared" ca="1" si="18"/>
        <v>0.9747706321426125</v>
      </c>
      <c r="U100" s="27">
        <f t="shared" ca="1" si="19"/>
        <v>-0.22157765557555073</v>
      </c>
      <c r="V100" s="7"/>
      <c r="W100" s="28">
        <f t="shared" ca="1" si="20"/>
        <v>0.97521597517394076</v>
      </c>
      <c r="X100" s="27">
        <f t="shared" ca="1" si="24"/>
        <v>275.19066528735652</v>
      </c>
      <c r="Y100" s="7"/>
      <c r="Z100" s="28">
        <f t="shared" si="23"/>
        <v>275.22000000000003</v>
      </c>
      <c r="AA100" s="27">
        <f t="shared" si="21"/>
        <v>4.8034951673387942</v>
      </c>
      <c r="AB100" s="7"/>
      <c r="AC100" s="28">
        <f t="shared" ca="1" si="13"/>
        <v>-2.9334712643503735E-2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11162</v>
      </c>
      <c r="D101" s="26">
        <v>12960</v>
      </c>
      <c r="E101" s="26">
        <v>15268</v>
      </c>
      <c r="F101" s="26">
        <v>13465</v>
      </c>
      <c r="G101" s="27"/>
      <c r="H101" s="7"/>
      <c r="I101" s="28">
        <f t="shared" si="14"/>
        <v>-4106</v>
      </c>
      <c r="J101" s="27">
        <f t="shared" si="14"/>
        <v>-505</v>
      </c>
      <c r="K101" s="7"/>
      <c r="L101" s="171">
        <f t="shared" si="22"/>
        <v>0.99345475855929111</v>
      </c>
      <c r="M101" s="27">
        <f t="shared" ca="1" si="15"/>
        <v>1.597832309146868E-9</v>
      </c>
      <c r="N101" s="44"/>
      <c r="O101" s="44"/>
      <c r="P101" s="7"/>
      <c r="Q101" s="28">
        <f t="shared" ca="1" si="16"/>
        <v>-4086.1083351808761</v>
      </c>
      <c r="R101" s="27">
        <f t="shared" ca="1" si="17"/>
        <v>-507.14349869190136</v>
      </c>
      <c r="S101" s="7"/>
      <c r="T101" s="28">
        <f t="shared" ca="1" si="18"/>
        <v>0.99324458891652523</v>
      </c>
      <c r="U101" s="27">
        <f t="shared" ca="1" si="19"/>
        <v>-0.12401089633457876</v>
      </c>
      <c r="V101" s="7"/>
      <c r="W101" s="28">
        <f t="shared" ca="1" si="20"/>
        <v>0.99349473145397171</v>
      </c>
      <c r="X101" s="27">
        <f t="shared" ca="1" si="24"/>
        <v>269.50490722099858</v>
      </c>
      <c r="Y101" s="7"/>
      <c r="Z101" s="28">
        <f t="shared" si="23"/>
        <v>269.55900000000003</v>
      </c>
      <c r="AA101" s="27">
        <f t="shared" si="21"/>
        <v>4.7046920783833945</v>
      </c>
      <c r="AB101" s="7"/>
      <c r="AC101" s="28">
        <f t="shared" ca="1" si="13"/>
        <v>-5.4092779001450708E-2</v>
      </c>
      <c r="AD101" s="27"/>
      <c r="AE101" s="7"/>
    </row>
    <row r="102" spans="1:31" s="26" customFormat="1" x14ac:dyDescent="0.25">
      <c r="A102" s="26">
        <v>17</v>
      </c>
      <c r="B102" s="26">
        <v>-612</v>
      </c>
      <c r="C102" s="26">
        <v>11141</v>
      </c>
      <c r="D102" s="26">
        <v>13149</v>
      </c>
      <c r="E102" s="26">
        <v>15271</v>
      </c>
      <c r="F102" s="26">
        <v>13264</v>
      </c>
      <c r="G102" s="27"/>
      <c r="H102" s="7"/>
      <c r="I102" s="28">
        <f t="shared" si="14"/>
        <v>-4130</v>
      </c>
      <c r="J102" s="27">
        <f t="shared" si="14"/>
        <v>-115</v>
      </c>
      <c r="K102" s="7"/>
      <c r="L102" s="171">
        <f t="shared" si="22"/>
        <v>0.99983176436415955</v>
      </c>
      <c r="M102" s="27">
        <f t="shared" ca="1" si="15"/>
        <v>4.8159959578455843E-7</v>
      </c>
      <c r="N102" s="44"/>
      <c r="O102" s="44"/>
      <c r="P102" s="7"/>
      <c r="Q102" s="28">
        <f t="shared" ca="1" si="16"/>
        <v>-4110.1083351808766</v>
      </c>
      <c r="R102" s="27">
        <f t="shared" ca="1" si="17"/>
        <v>-117.14349869190136</v>
      </c>
      <c r="S102" s="7"/>
      <c r="T102" s="28">
        <f t="shared" ca="1" si="18"/>
        <v>0.99907847000302408</v>
      </c>
      <c r="U102" s="27">
        <f t="shared" ca="1" si="19"/>
        <v>-2.8644891061448258E-2</v>
      </c>
      <c r="V102" s="7"/>
      <c r="W102" s="28">
        <f t="shared" ca="1" si="20"/>
        <v>0.99913779059247609</v>
      </c>
      <c r="X102" s="27">
        <f t="shared" ca="1" si="24"/>
        <v>264.03207973757094</v>
      </c>
      <c r="Y102" s="7"/>
      <c r="Z102" s="28">
        <f t="shared" si="23"/>
        <v>264.05100000000004</v>
      </c>
      <c r="AA102" s="27">
        <f t="shared" si="21"/>
        <v>4.6085593431835479</v>
      </c>
      <c r="AB102" s="7"/>
      <c r="AC102" s="28">
        <f t="shared" ca="1" si="13"/>
        <v>-1.8920262429105605E-2</v>
      </c>
      <c r="AD102" s="27"/>
      <c r="AE102" s="7"/>
    </row>
    <row r="103" spans="1:31" s="26" customFormat="1" x14ac:dyDescent="0.25">
      <c r="A103" s="26">
        <v>18</v>
      </c>
      <c r="B103" s="26">
        <v>-610</v>
      </c>
      <c r="C103" s="26">
        <v>11156</v>
      </c>
      <c r="D103" s="26">
        <v>13350</v>
      </c>
      <c r="E103" s="26">
        <v>15282</v>
      </c>
      <c r="F103" s="26">
        <v>13078</v>
      </c>
      <c r="G103" s="27"/>
      <c r="H103" s="7"/>
      <c r="I103" s="28">
        <f t="shared" si="14"/>
        <v>-4126</v>
      </c>
      <c r="J103" s="27">
        <f t="shared" si="14"/>
        <v>272</v>
      </c>
      <c r="K103" s="7"/>
      <c r="L103" s="171">
        <f t="shared" si="22"/>
        <v>0.99700030026622799</v>
      </c>
      <c r="M103" s="27">
        <f t="shared" ca="1" si="15"/>
        <v>9.5220357126626301E-7</v>
      </c>
      <c r="N103" s="44"/>
      <c r="O103" s="44"/>
      <c r="P103" s="7"/>
      <c r="Q103" s="28">
        <f t="shared" ca="1" si="16"/>
        <v>-4106.1083351808766</v>
      </c>
      <c r="R103" s="27">
        <f t="shared" ca="1" si="17"/>
        <v>269.85650130809864</v>
      </c>
      <c r="S103" s="7"/>
      <c r="T103" s="28">
        <f t="shared" ca="1" si="18"/>
        <v>0.99810615648860768</v>
      </c>
      <c r="U103" s="27">
        <f t="shared" ca="1" si="19"/>
        <v>6.5987529555735086E-2</v>
      </c>
      <c r="V103" s="7"/>
      <c r="W103" s="28">
        <f t="shared" ca="1" si="20"/>
        <v>0.99797610945416704</v>
      </c>
      <c r="X103" s="27">
        <f t="shared" ca="1" si="24"/>
        <v>258.60691417559065</v>
      </c>
      <c r="Y103" s="7"/>
      <c r="Z103" s="28">
        <f t="shared" si="23"/>
        <v>258.56100000000004</v>
      </c>
      <c r="AA103" s="27">
        <f t="shared" si="21"/>
        <v>4.5127407672490589</v>
      </c>
      <c r="AB103" s="7"/>
      <c r="AC103" s="28">
        <f t="shared" ca="1" si="13"/>
        <v>4.5914175590610284E-2</v>
      </c>
      <c r="AD103" s="27"/>
      <c r="AE103" s="7"/>
    </row>
    <row r="104" spans="1:31" s="26" customFormat="1" x14ac:dyDescent="0.25">
      <c r="A104" s="26">
        <v>19</v>
      </c>
      <c r="B104" s="26">
        <v>-629</v>
      </c>
      <c r="C104" s="26">
        <v>11174</v>
      </c>
      <c r="D104" s="26">
        <v>13544</v>
      </c>
      <c r="E104" s="26">
        <v>15250</v>
      </c>
      <c r="F104" s="26">
        <v>12876</v>
      </c>
      <c r="G104" s="27"/>
      <c r="H104" s="7"/>
      <c r="I104" s="28">
        <f t="shared" si="14"/>
        <v>-4076</v>
      </c>
      <c r="J104" s="27">
        <f t="shared" si="14"/>
        <v>668</v>
      </c>
      <c r="K104" s="7"/>
      <c r="L104" s="171">
        <f t="shared" si="22"/>
        <v>0.9845031799744367</v>
      </c>
      <c r="M104" s="27">
        <f t="shared" ca="1" si="15"/>
        <v>1.2661125896649688E-6</v>
      </c>
      <c r="N104" s="44"/>
      <c r="O104" s="44"/>
      <c r="P104" s="7"/>
      <c r="Q104" s="28">
        <f t="shared" ca="1" si="16"/>
        <v>-4056.1083351808761</v>
      </c>
      <c r="R104" s="27">
        <f t="shared" ca="1" si="17"/>
        <v>665.85650130809859</v>
      </c>
      <c r="S104" s="7"/>
      <c r="T104" s="28">
        <f t="shared" ca="1" si="18"/>
        <v>0.98595223755840178</v>
      </c>
      <c r="U104" s="27">
        <f t="shared" ca="1" si="19"/>
        <v>0.16282070414075989</v>
      </c>
      <c r="V104" s="7"/>
      <c r="W104" s="28">
        <f t="shared" ca="1" si="20"/>
        <v>0.98562839666008661</v>
      </c>
      <c r="X104" s="27">
        <f t="shared" ca="1" si="24"/>
        <v>253.00963070528996</v>
      </c>
      <c r="Y104" s="7"/>
      <c r="Z104" s="28">
        <f t="shared" si="23"/>
        <v>252.90000000000003</v>
      </c>
      <c r="AA104" s="27">
        <f t="shared" si="21"/>
        <v>4.4139376782936601</v>
      </c>
      <c r="AB104" s="7"/>
      <c r="AC104" s="28">
        <f t="shared" ca="1" si="13"/>
        <v>0.10963070528993057</v>
      </c>
      <c r="AD104" s="27"/>
      <c r="AE104" s="7"/>
    </row>
    <row r="105" spans="1:31" s="26" customFormat="1" x14ac:dyDescent="0.25">
      <c r="A105" s="26">
        <v>20</v>
      </c>
      <c r="B105" s="26">
        <v>-626</v>
      </c>
      <c r="C105" s="26">
        <v>11215</v>
      </c>
      <c r="D105" s="26">
        <v>13743</v>
      </c>
      <c r="E105" s="26">
        <v>15209</v>
      </c>
      <c r="F105" s="26">
        <v>12677</v>
      </c>
      <c r="G105" s="27"/>
      <c r="H105" s="7"/>
      <c r="I105" s="28">
        <f t="shared" si="14"/>
        <v>-3994</v>
      </c>
      <c r="J105" s="27">
        <f t="shared" si="14"/>
        <v>1066</v>
      </c>
      <c r="K105" s="7"/>
      <c r="L105" s="171">
        <f t="shared" si="22"/>
        <v>0.96253099939871367</v>
      </c>
      <c r="M105" s="27">
        <f t="shared" ca="1" si="15"/>
        <v>8.821981970844203E-6</v>
      </c>
      <c r="N105" s="44"/>
      <c r="O105" s="44"/>
      <c r="P105" s="7"/>
      <c r="Q105" s="28">
        <f t="shared" ca="1" si="16"/>
        <v>-3974.1083351808761</v>
      </c>
      <c r="R105" s="27">
        <f t="shared" ca="1" si="17"/>
        <v>1063.8565013080986</v>
      </c>
      <c r="S105" s="7"/>
      <c r="T105" s="28">
        <f t="shared" ca="1" si="18"/>
        <v>0.96601981051286445</v>
      </c>
      <c r="U105" s="27">
        <f t="shared" ca="1" si="19"/>
        <v>0.26014293516308279</v>
      </c>
      <c r="V105" s="7"/>
      <c r="W105" s="28">
        <f t="shared" ca="1" si="20"/>
        <v>0.96550118154310216</v>
      </c>
      <c r="X105" s="27">
        <f t="shared" ca="1" si="24"/>
        <v>247.31031074871169</v>
      </c>
      <c r="Y105" s="7"/>
      <c r="Z105" s="28">
        <f t="shared" si="23"/>
        <v>247.26600000000005</v>
      </c>
      <c r="AA105" s="27">
        <f t="shared" si="21"/>
        <v>4.3156058282362997</v>
      </c>
      <c r="AB105" s="7"/>
      <c r="AC105" s="28">
        <f t="shared" ca="1" si="13"/>
        <v>4.4310748711637871E-2</v>
      </c>
      <c r="AD105" s="27"/>
      <c r="AE105" s="7"/>
    </row>
    <row r="106" spans="1:31" s="26" customFormat="1" x14ac:dyDescent="0.25">
      <c r="A106" s="26">
        <v>21</v>
      </c>
      <c r="B106" s="26">
        <v>-632</v>
      </c>
      <c r="C106" s="26">
        <v>11280</v>
      </c>
      <c r="D106" s="26">
        <v>13930</v>
      </c>
      <c r="E106" s="26">
        <v>15149</v>
      </c>
      <c r="F106" s="26">
        <v>12485</v>
      </c>
      <c r="G106" s="27"/>
      <c r="H106" s="7"/>
      <c r="I106" s="28">
        <f t="shared" si="14"/>
        <v>-3869</v>
      </c>
      <c r="J106" s="27">
        <f t="shared" si="14"/>
        <v>1445</v>
      </c>
      <c r="K106" s="7"/>
      <c r="L106" s="171">
        <f t="shared" si="22"/>
        <v>0.93091564460342646</v>
      </c>
      <c r="M106" s="27">
        <f t="shared" ca="1" si="15"/>
        <v>1.6122052989976728E-5</v>
      </c>
      <c r="N106" s="44"/>
      <c r="O106" s="44"/>
      <c r="P106" s="7"/>
      <c r="Q106" s="28">
        <f t="shared" ca="1" si="16"/>
        <v>-3849.1083351808761</v>
      </c>
      <c r="R106" s="27">
        <f t="shared" ca="1" si="17"/>
        <v>1442.8565013080986</v>
      </c>
      <c r="S106" s="7"/>
      <c r="T106" s="28">
        <f t="shared" ca="1" si="18"/>
        <v>0.9356350131873501</v>
      </c>
      <c r="U106" s="27">
        <f t="shared" ca="1" si="19"/>
        <v>0.35281913003107374</v>
      </c>
      <c r="V106" s="7"/>
      <c r="W106" s="28">
        <f t="shared" ca="1" si="20"/>
        <v>0.93493087224205129</v>
      </c>
      <c r="X106" s="27">
        <f t="shared" ca="1" si="24"/>
        <v>241.71465101483375</v>
      </c>
      <c r="Y106" s="7"/>
      <c r="Z106" s="28">
        <f t="shared" si="23"/>
        <v>241.57800000000006</v>
      </c>
      <c r="AA106" s="27">
        <f t="shared" si="21"/>
        <v>4.2163315003828625</v>
      </c>
      <c r="AB106" s="7"/>
      <c r="AC106" s="28">
        <f t="shared" ca="1" si="13"/>
        <v>0.13665101483368858</v>
      </c>
      <c r="AD106" s="27"/>
      <c r="AE106" s="7"/>
    </row>
    <row r="107" spans="1:31" s="26" customFormat="1" x14ac:dyDescent="0.25">
      <c r="A107" s="26">
        <v>22</v>
      </c>
      <c r="B107" s="26">
        <v>-629</v>
      </c>
      <c r="C107" s="26">
        <v>11362</v>
      </c>
      <c r="D107" s="26">
        <v>14123</v>
      </c>
      <c r="E107" s="26">
        <v>15068</v>
      </c>
      <c r="F107" s="26">
        <v>12306</v>
      </c>
      <c r="G107" s="27"/>
      <c r="H107" s="7"/>
      <c r="I107" s="28">
        <f t="shared" si="14"/>
        <v>-3706</v>
      </c>
      <c r="J107" s="27">
        <f t="shared" si="14"/>
        <v>1817</v>
      </c>
      <c r="K107" s="7"/>
      <c r="L107" s="171">
        <f t="shared" si="22"/>
        <v>0.89034792831932641</v>
      </c>
      <c r="M107" s="27">
        <f t="shared" ca="1" si="15"/>
        <v>2.28394427761838E-5</v>
      </c>
      <c r="N107" s="44"/>
      <c r="O107" s="44"/>
      <c r="P107" s="7"/>
      <c r="Q107" s="28">
        <f t="shared" ca="1" si="16"/>
        <v>-3686.1083351808761</v>
      </c>
      <c r="R107" s="27">
        <f t="shared" ca="1" si="17"/>
        <v>1814.8565013080986</v>
      </c>
      <c r="S107" s="7"/>
      <c r="T107" s="28">
        <f t="shared" ca="1" si="18"/>
        <v>0.89601323747487938</v>
      </c>
      <c r="U107" s="27">
        <f t="shared" ca="1" si="19"/>
        <v>0.44378362736852128</v>
      </c>
      <c r="V107" s="7"/>
      <c r="W107" s="28">
        <f t="shared" ca="1" si="20"/>
        <v>0.89512699127938289</v>
      </c>
      <c r="X107" s="27">
        <f t="shared" ca="1" si="24"/>
        <v>236.0187125761953</v>
      </c>
      <c r="Y107" s="7"/>
      <c r="Z107" s="28">
        <f t="shared" si="23"/>
        <v>235.91700000000006</v>
      </c>
      <c r="AA107" s="27">
        <f t="shared" si="21"/>
        <v>4.1175284114274628</v>
      </c>
      <c r="AB107" s="7"/>
      <c r="AC107" s="28">
        <f t="shared" ca="1" si="13"/>
        <v>0.10171257619523999</v>
      </c>
      <c r="AD107" s="27"/>
      <c r="AE107" s="7"/>
    </row>
    <row r="108" spans="1:31" s="26" customFormat="1" x14ac:dyDescent="0.25">
      <c r="A108" s="26">
        <v>23</v>
      </c>
      <c r="B108" s="26">
        <v>-639</v>
      </c>
      <c r="C108" s="26">
        <v>11464</v>
      </c>
      <c r="D108" s="26">
        <v>14300</v>
      </c>
      <c r="E108" s="26">
        <v>14967</v>
      </c>
      <c r="F108" s="26">
        <v>12124</v>
      </c>
      <c r="G108" s="27"/>
      <c r="H108" s="7"/>
      <c r="I108" s="28">
        <f t="shared" si="14"/>
        <v>-3503</v>
      </c>
      <c r="J108" s="27">
        <f t="shared" si="14"/>
        <v>2176</v>
      </c>
      <c r="K108" s="7"/>
      <c r="L108" s="171">
        <f t="shared" si="22"/>
        <v>0.84024499939389063</v>
      </c>
      <c r="M108" s="27">
        <f t="shared" ca="1" si="15"/>
        <v>2.8743724613330878E-5</v>
      </c>
      <c r="N108" s="44"/>
      <c r="O108" s="44"/>
      <c r="P108" s="7"/>
      <c r="Q108" s="28">
        <f t="shared" ca="1" si="16"/>
        <v>-3483.1083351808761</v>
      </c>
      <c r="R108" s="27">
        <f t="shared" ca="1" si="17"/>
        <v>2173.8565013080988</v>
      </c>
      <c r="S108" s="7"/>
      <c r="T108" s="28">
        <f t="shared" ca="1" si="18"/>
        <v>0.8466683266182442</v>
      </c>
      <c r="U108" s="27">
        <f t="shared" ca="1" si="19"/>
        <v>0.53156925786353115</v>
      </c>
      <c r="V108" s="7"/>
      <c r="W108" s="28">
        <f t="shared" ca="1" si="20"/>
        <v>0.84560631682651211</v>
      </c>
      <c r="X108" s="27">
        <f t="shared" ca="1" si="24"/>
        <v>230.23538731109602</v>
      </c>
      <c r="Y108" s="7"/>
      <c r="Z108" s="28">
        <f t="shared" si="23"/>
        <v>230.16600000000005</v>
      </c>
      <c r="AA108" s="27">
        <f t="shared" si="21"/>
        <v>4.0171545261452692</v>
      </c>
      <c r="AB108" s="7"/>
      <c r="AC108" s="28">
        <f t="shared" ca="1" si="13"/>
        <v>6.9387311095965742E-2</v>
      </c>
      <c r="AD108" s="27"/>
      <c r="AE108" s="7"/>
    </row>
    <row r="109" spans="1:31" s="26" customFormat="1" x14ac:dyDescent="0.25">
      <c r="A109" s="26">
        <v>24</v>
      </c>
      <c r="B109" s="26">
        <v>-623</v>
      </c>
      <c r="C109" s="26">
        <v>11584</v>
      </c>
      <c r="D109" s="26">
        <v>14464</v>
      </c>
      <c r="E109" s="26">
        <v>14853</v>
      </c>
      <c r="F109" s="26">
        <v>11961</v>
      </c>
      <c r="G109" s="27"/>
      <c r="H109" s="7"/>
      <c r="I109" s="28">
        <f t="shared" si="14"/>
        <v>-3269</v>
      </c>
      <c r="J109" s="27">
        <f t="shared" si="14"/>
        <v>2503</v>
      </c>
      <c r="K109" s="7"/>
      <c r="L109" s="171">
        <f t="shared" si="22"/>
        <v>0.78324877268380944</v>
      </c>
      <c r="M109" s="27">
        <f t="shared" ca="1" si="15"/>
        <v>2.8271371735734799E-5</v>
      </c>
      <c r="N109" s="44"/>
      <c r="O109" s="44"/>
      <c r="P109" s="7"/>
      <c r="Q109" s="28">
        <f t="shared" ca="1" si="16"/>
        <v>-3249.1083351808761</v>
      </c>
      <c r="R109" s="27">
        <f t="shared" ca="1" si="17"/>
        <v>2500.8565013080988</v>
      </c>
      <c r="S109" s="7"/>
      <c r="T109" s="28">
        <f t="shared" ca="1" si="18"/>
        <v>0.78978798602488132</v>
      </c>
      <c r="U109" s="27">
        <f t="shared" ca="1" si="19"/>
        <v>0.61152998536177139</v>
      </c>
      <c r="V109" s="7"/>
      <c r="W109" s="28">
        <f t="shared" ca="1" si="20"/>
        <v>0.78856585569385684</v>
      </c>
      <c r="X109" s="27">
        <f t="shared" ca="1" si="24"/>
        <v>224.59643265204409</v>
      </c>
      <c r="Y109" s="7"/>
      <c r="Z109" s="28">
        <f t="shared" si="23"/>
        <v>224.55900000000005</v>
      </c>
      <c r="AA109" s="27">
        <f t="shared" si="21"/>
        <v>3.9192939149859476</v>
      </c>
      <c r="AB109" s="7"/>
      <c r="AC109" s="28">
        <f t="shared" ca="1" si="13"/>
        <v>3.7432652044032011E-2</v>
      </c>
      <c r="AD109" s="27"/>
      <c r="AE109" s="7"/>
    </row>
    <row r="110" spans="1:31" s="26" customFormat="1" x14ac:dyDescent="0.25">
      <c r="A110" s="26">
        <v>25</v>
      </c>
      <c r="B110" s="26">
        <v>-618</v>
      </c>
      <c r="C110" s="26">
        <v>11707</v>
      </c>
      <c r="D110" s="26">
        <v>14611</v>
      </c>
      <c r="E110" s="26">
        <v>14719</v>
      </c>
      <c r="F110" s="26">
        <v>11805</v>
      </c>
      <c r="G110" s="27"/>
      <c r="H110" s="7"/>
      <c r="I110" s="28">
        <f t="shared" si="14"/>
        <v>-3012</v>
      </c>
      <c r="J110" s="27">
        <f t="shared" si="14"/>
        <v>2806</v>
      </c>
      <c r="K110" s="7"/>
      <c r="L110" s="171">
        <f t="shared" si="22"/>
        <v>0.71930342712538964</v>
      </c>
      <c r="M110" s="27">
        <f t="shared" ca="1" si="15"/>
        <v>4.4128082443092509E-5</v>
      </c>
      <c r="N110" s="44"/>
      <c r="O110" s="44"/>
      <c r="P110" s="7"/>
      <c r="Q110" s="28">
        <f t="shared" ca="1" si="16"/>
        <v>-2992.1083351808761</v>
      </c>
      <c r="R110" s="27">
        <f t="shared" ca="1" si="17"/>
        <v>2803.8565013080988</v>
      </c>
      <c r="S110" s="7"/>
      <c r="T110" s="28">
        <f t="shared" ca="1" si="18"/>
        <v>0.72731684272362396</v>
      </c>
      <c r="U110" s="27">
        <f t="shared" ca="1" si="19"/>
        <v>0.68562203561243429</v>
      </c>
      <c r="V110" s="7"/>
      <c r="W110" s="28">
        <f t="shared" ca="1" si="20"/>
        <v>0.72594632426768324</v>
      </c>
      <c r="X110" s="27">
        <f t="shared" ca="1" si="24"/>
        <v>219.02620603461048</v>
      </c>
      <c r="Y110" s="7"/>
      <c r="Z110" s="28">
        <f t="shared" si="23"/>
        <v>218.99700000000004</v>
      </c>
      <c r="AA110" s="27">
        <f t="shared" si="21"/>
        <v>3.8222187019900224</v>
      </c>
      <c r="AB110" s="7"/>
      <c r="AC110" s="28">
        <f t="shared" ca="1" si="13"/>
        <v>2.9206034610439247E-2</v>
      </c>
      <c r="AD110" s="27"/>
      <c r="AE110" s="7"/>
    </row>
    <row r="111" spans="1:31" s="26" customFormat="1" x14ac:dyDescent="0.25">
      <c r="A111" s="26">
        <v>26</v>
      </c>
      <c r="B111" s="26">
        <v>-605</v>
      </c>
      <c r="C111" s="26">
        <v>11851</v>
      </c>
      <c r="D111" s="26">
        <v>14746</v>
      </c>
      <c r="E111" s="26">
        <v>14588</v>
      </c>
      <c r="F111" s="26">
        <v>11670</v>
      </c>
      <c r="G111" s="27"/>
      <c r="H111" s="7"/>
      <c r="I111" s="28">
        <f t="shared" si="14"/>
        <v>-2737</v>
      </c>
      <c r="J111" s="27">
        <f t="shared" si="14"/>
        <v>3076</v>
      </c>
      <c r="K111" s="7"/>
      <c r="L111" s="171">
        <f t="shared" si="22"/>
        <v>0.6501379033280702</v>
      </c>
      <c r="M111" s="27">
        <f t="shared" ca="1" si="15"/>
        <v>7.7962143417515355E-5</v>
      </c>
      <c r="N111" s="44"/>
      <c r="O111" s="44"/>
      <c r="P111" s="7"/>
      <c r="Q111" s="28">
        <f t="shared" ca="1" si="16"/>
        <v>-2717.1083351808761</v>
      </c>
      <c r="R111" s="27">
        <f t="shared" ca="1" si="17"/>
        <v>3073.8565013080988</v>
      </c>
      <c r="S111" s="7"/>
      <c r="T111" s="28">
        <f t="shared" ca="1" si="18"/>
        <v>0.66047028860749235</v>
      </c>
      <c r="U111" s="27">
        <f t="shared" ca="1" si="19"/>
        <v>0.75164465464767849</v>
      </c>
      <c r="V111" s="7"/>
      <c r="W111" s="28">
        <f t="shared" ca="1" si="20"/>
        <v>0.65896752072734155</v>
      </c>
      <c r="X111" s="27">
        <f t="shared" ca="1" si="24"/>
        <v>213.63095491787749</v>
      </c>
      <c r="Y111" s="7"/>
      <c r="Z111" s="28">
        <f t="shared" si="23"/>
        <v>213.55200000000005</v>
      </c>
      <c r="AA111" s="27">
        <f t="shared" si="21"/>
        <v>3.7271855242189318</v>
      </c>
      <c r="AB111" s="7"/>
      <c r="AC111" s="28">
        <f t="shared" ca="1" si="13"/>
        <v>7.8954917877439357E-2</v>
      </c>
      <c r="AD111" s="27"/>
      <c r="AE111" s="7"/>
    </row>
    <row r="112" spans="1:31" s="26" customFormat="1" x14ac:dyDescent="0.25">
      <c r="A112" s="26">
        <v>27</v>
      </c>
      <c r="B112" s="26">
        <v>-614</v>
      </c>
      <c r="C112" s="26">
        <v>12014</v>
      </c>
      <c r="D112" s="26">
        <v>14876</v>
      </c>
      <c r="E112" s="26">
        <v>14433</v>
      </c>
      <c r="F112" s="26">
        <v>11548</v>
      </c>
      <c r="G112" s="27"/>
      <c r="H112" s="7"/>
      <c r="I112" s="28">
        <f t="shared" si="14"/>
        <v>-2419</v>
      </c>
      <c r="J112" s="27">
        <f t="shared" si="14"/>
        <v>3328</v>
      </c>
      <c r="K112" s="7"/>
      <c r="L112" s="171">
        <f t="shared" si="22"/>
        <v>0.57394809668889513</v>
      </c>
      <c r="M112" s="27">
        <f t="shared" ca="1" si="15"/>
        <v>5.7714971134444416E-5</v>
      </c>
      <c r="N112" s="44"/>
      <c r="O112" s="44"/>
      <c r="P112" s="7"/>
      <c r="Q112" s="28">
        <f t="shared" ca="1" si="16"/>
        <v>-2399.1083351808761</v>
      </c>
      <c r="R112" s="27">
        <f t="shared" ca="1" si="17"/>
        <v>3325.8565013080988</v>
      </c>
      <c r="S112" s="7"/>
      <c r="T112" s="28">
        <f t="shared" ca="1" si="18"/>
        <v>0.58317136421138394</v>
      </c>
      <c r="U112" s="27">
        <f t="shared" ca="1" si="19"/>
        <v>0.81326576574723974</v>
      </c>
      <c r="V112" s="7"/>
      <c r="W112" s="28">
        <f t="shared" ca="1" si="20"/>
        <v>0.58154513368593841</v>
      </c>
      <c r="X112" s="27">
        <f t="shared" ca="1" si="24"/>
        <v>207.95745210869291</v>
      </c>
      <c r="Y112" s="7"/>
      <c r="Z112" s="28">
        <f t="shared" si="23"/>
        <v>208.02600000000004</v>
      </c>
      <c r="AA112" s="27">
        <f t="shared" si="21"/>
        <v>3.6307386297537247</v>
      </c>
      <c r="AB112" s="7"/>
      <c r="AC112" s="28">
        <f t="shared" ca="1" si="13"/>
        <v>-6.8547891307133568E-2</v>
      </c>
      <c r="AD112" s="27"/>
      <c r="AE112" s="7"/>
    </row>
    <row r="113" spans="1:31" s="26" customFormat="1" x14ac:dyDescent="0.25">
      <c r="A113" s="26">
        <v>28</v>
      </c>
      <c r="B113" s="26">
        <v>-636</v>
      </c>
      <c r="C113" s="26">
        <v>12185</v>
      </c>
      <c r="D113" s="26">
        <v>14987</v>
      </c>
      <c r="E113" s="26">
        <v>14258</v>
      </c>
      <c r="F113" s="26">
        <v>11437</v>
      </c>
      <c r="G113" s="27"/>
      <c r="H113" s="7"/>
      <c r="I113" s="28">
        <f t="shared" si="14"/>
        <v>-2073</v>
      </c>
      <c r="J113" s="27">
        <f t="shared" si="14"/>
        <v>3550</v>
      </c>
      <c r="K113" s="7"/>
      <c r="L113" s="171">
        <f t="shared" si="22"/>
        <v>0.48941289241091079</v>
      </c>
      <c r="M113" s="27">
        <f t="shared" ca="1" si="15"/>
        <v>6.2699878972352494E-5</v>
      </c>
      <c r="N113" s="44"/>
      <c r="O113" s="44"/>
      <c r="P113" s="7"/>
      <c r="Q113" s="28">
        <f t="shared" ca="1" si="16"/>
        <v>-2053.1083351808761</v>
      </c>
      <c r="R113" s="27">
        <f t="shared" ca="1" si="17"/>
        <v>3547.8565013080988</v>
      </c>
      <c r="S113" s="7"/>
      <c r="T113" s="28">
        <f t="shared" ca="1" si="18"/>
        <v>0.49906624521436033</v>
      </c>
      <c r="U113" s="27">
        <f t="shared" ca="1" si="19"/>
        <v>0.86755103028732938</v>
      </c>
      <c r="V113" s="7"/>
      <c r="W113" s="28">
        <f t="shared" ca="1" si="20"/>
        <v>0.49733121792659607</v>
      </c>
      <c r="X113" s="27">
        <f t="shared" ca="1" si="24"/>
        <v>202.21375025979683</v>
      </c>
      <c r="Y113" s="7"/>
      <c r="Z113" s="28">
        <f t="shared" si="23"/>
        <v>202.30200000000005</v>
      </c>
      <c r="AA113" s="27">
        <f t="shared" si="21"/>
        <v>3.5308359833695691</v>
      </c>
      <c r="AB113" s="7"/>
      <c r="AC113" s="28">
        <f t="shared" ca="1" si="13"/>
        <v>-8.8249740203224292E-2</v>
      </c>
      <c r="AD113" s="27"/>
      <c r="AE113" s="7"/>
    </row>
    <row r="114" spans="1:31" s="26" customFormat="1" x14ac:dyDescent="0.25">
      <c r="A114" s="26">
        <v>29</v>
      </c>
      <c r="B114" s="26">
        <v>-629</v>
      </c>
      <c r="C114" s="26">
        <v>12357</v>
      </c>
      <c r="D114" s="26">
        <v>15072</v>
      </c>
      <c r="E114" s="26">
        <v>14071</v>
      </c>
      <c r="F114" s="26">
        <v>11338</v>
      </c>
      <c r="G114" s="27"/>
      <c r="H114" s="7"/>
      <c r="I114" s="28">
        <f t="shared" si="14"/>
        <v>-1714</v>
      </c>
      <c r="J114" s="27">
        <f t="shared" si="14"/>
        <v>3734</v>
      </c>
      <c r="K114" s="7"/>
      <c r="L114" s="171">
        <f t="shared" si="22"/>
        <v>0.40100466541690793</v>
      </c>
      <c r="M114" s="27">
        <f t="shared" ca="1" si="15"/>
        <v>8.048252897634586E-5</v>
      </c>
      <c r="N114" s="44"/>
      <c r="O114" s="44"/>
      <c r="P114" s="7"/>
      <c r="Q114" s="28">
        <f t="shared" ca="1" si="16"/>
        <v>-1694.1083351808763</v>
      </c>
      <c r="R114" s="27">
        <f t="shared" ca="1" si="17"/>
        <v>3731.8565013080988</v>
      </c>
      <c r="S114" s="7"/>
      <c r="T114" s="28">
        <f t="shared" ca="1" si="18"/>
        <v>0.41180110729548325</v>
      </c>
      <c r="U114" s="27">
        <f t="shared" ca="1" si="19"/>
        <v>0.91254422251875511</v>
      </c>
      <c r="V114" s="7"/>
      <c r="W114" s="28">
        <f t="shared" ca="1" si="20"/>
        <v>0.40997587096445537</v>
      </c>
      <c r="X114" s="27">
        <f t="shared" ca="1" si="24"/>
        <v>196.58268521829245</v>
      </c>
      <c r="Y114" s="7"/>
      <c r="Z114" s="28">
        <f t="shared" si="23"/>
        <v>196.64100000000005</v>
      </c>
      <c r="AA114" s="27">
        <f t="shared" si="21"/>
        <v>3.4320328944141707</v>
      </c>
      <c r="AB114" s="7"/>
      <c r="AC114" s="28">
        <f t="shared" ca="1" si="13"/>
        <v>-5.8314781707593966E-2</v>
      </c>
      <c r="AD114" s="27"/>
      <c r="AE114" s="7"/>
    </row>
    <row r="115" spans="1:31" s="26" customFormat="1" x14ac:dyDescent="0.25">
      <c r="A115" s="26">
        <v>30</v>
      </c>
      <c r="B115" s="26">
        <v>-630</v>
      </c>
      <c r="C115" s="26">
        <v>12550</v>
      </c>
      <c r="D115" s="26">
        <v>15153</v>
      </c>
      <c r="E115" s="26">
        <v>13885</v>
      </c>
      <c r="F115" s="26">
        <v>11264</v>
      </c>
      <c r="G115" s="27"/>
      <c r="H115" s="7"/>
      <c r="I115" s="28">
        <f t="shared" si="14"/>
        <v>-1335</v>
      </c>
      <c r="J115" s="27">
        <f t="shared" si="14"/>
        <v>3889</v>
      </c>
      <c r="K115" s="7"/>
      <c r="L115" s="171">
        <f t="shared" si="22"/>
        <v>0.30853558185313851</v>
      </c>
      <c r="M115" s="27">
        <f t="shared" ca="1" si="15"/>
        <v>8.53324230518082E-5</v>
      </c>
      <c r="N115" s="44"/>
      <c r="O115" s="44"/>
      <c r="P115" s="7"/>
      <c r="Q115" s="28">
        <f t="shared" ca="1" si="16"/>
        <v>-1315.1083351808763</v>
      </c>
      <c r="R115" s="27">
        <f t="shared" ca="1" si="17"/>
        <v>3886.8565013080988</v>
      </c>
      <c r="S115" s="7"/>
      <c r="T115" s="28">
        <f t="shared" ca="1" si="18"/>
        <v>0.31967440180452383</v>
      </c>
      <c r="U115" s="27">
        <f t="shared" ca="1" si="19"/>
        <v>0.95044609640935829</v>
      </c>
      <c r="V115" s="7"/>
      <c r="W115" s="28">
        <f t="shared" ca="1" si="20"/>
        <v>0.31777313688960829</v>
      </c>
      <c r="X115" s="27">
        <f t="shared" ca="1" si="24"/>
        <v>190.87677864247974</v>
      </c>
      <c r="Y115" s="7"/>
      <c r="Z115" s="28">
        <f t="shared" si="23"/>
        <v>190.97100000000006</v>
      </c>
      <c r="AA115" s="27">
        <f t="shared" si="21"/>
        <v>3.3330727258260922</v>
      </c>
      <c r="AB115" s="7"/>
      <c r="AC115" s="28">
        <f t="shared" ca="1" si="13"/>
        <v>-9.4221357520325455E-2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12747</v>
      </c>
      <c r="D116" s="26">
        <v>15207</v>
      </c>
      <c r="E116" s="26">
        <v>13690</v>
      </c>
      <c r="F116" s="26">
        <v>11209</v>
      </c>
      <c r="G116" s="27"/>
      <c r="H116" s="7"/>
      <c r="I116" s="28">
        <f t="shared" si="14"/>
        <v>-943</v>
      </c>
      <c r="J116" s="27">
        <f t="shared" si="14"/>
        <v>3998</v>
      </c>
      <c r="K116" s="7"/>
      <c r="L116" s="171">
        <f t="shared" si="22"/>
        <v>0.21243350338772107</v>
      </c>
      <c r="M116" s="27">
        <f t="shared" ca="1" si="15"/>
        <v>9.9987655585074647E-5</v>
      </c>
      <c r="N116" s="44"/>
      <c r="O116" s="44"/>
      <c r="P116" s="7"/>
      <c r="Q116" s="28">
        <f t="shared" ca="1" si="16"/>
        <v>-923.10833518087622</v>
      </c>
      <c r="R116" s="27">
        <f t="shared" ca="1" si="17"/>
        <v>3995.8565013080988</v>
      </c>
      <c r="S116" s="7"/>
      <c r="T116" s="28">
        <f t="shared" ca="1" si="18"/>
        <v>0.22438767739171092</v>
      </c>
      <c r="U116" s="27">
        <f t="shared" ca="1" si="19"/>
        <v>0.97709967224210492</v>
      </c>
      <c r="V116" s="7"/>
      <c r="W116" s="28">
        <f t="shared" ca="1" si="20"/>
        <v>0.22243288614792556</v>
      </c>
      <c r="X116" s="27">
        <f t="shared" ca="1" si="24"/>
        <v>185.21448585893188</v>
      </c>
      <c r="Y116" s="7"/>
      <c r="Z116" s="28">
        <f t="shared" si="23"/>
        <v>185.26500000000007</v>
      </c>
      <c r="AA116" s="27">
        <f t="shared" si="21"/>
        <v>3.233484238707296</v>
      </c>
      <c r="AB116" s="7"/>
      <c r="AC116" s="28">
        <f t="shared" ca="1" si="13"/>
        <v>-5.051414106819152E-2</v>
      </c>
      <c r="AD116" s="27"/>
      <c r="AE116" s="7"/>
    </row>
    <row r="117" spans="1:31" s="26" customFormat="1" x14ac:dyDescent="0.25">
      <c r="A117" s="26">
        <v>32</v>
      </c>
      <c r="B117" s="26">
        <v>-623</v>
      </c>
      <c r="C117" s="26">
        <v>12953</v>
      </c>
      <c r="D117" s="26">
        <v>15249</v>
      </c>
      <c r="E117" s="26">
        <v>13500</v>
      </c>
      <c r="F117" s="26">
        <v>11175</v>
      </c>
      <c r="G117" s="27"/>
      <c r="H117" s="7"/>
      <c r="I117" s="28">
        <f t="shared" si="14"/>
        <v>-547</v>
      </c>
      <c r="J117" s="27">
        <f t="shared" si="14"/>
        <v>4074</v>
      </c>
      <c r="K117" s="7"/>
      <c r="L117" s="171">
        <f t="shared" si="22"/>
        <v>0.11594267370782854</v>
      </c>
      <c r="M117" s="27">
        <f t="shared" ca="1" si="15"/>
        <v>1.0391342996036377E-4</v>
      </c>
      <c r="N117" s="44"/>
      <c r="O117" s="44"/>
      <c r="P117" s="7"/>
      <c r="Q117" s="28">
        <f t="shared" ca="1" si="16"/>
        <v>-527.10833518087622</v>
      </c>
      <c r="R117" s="27">
        <f t="shared" ca="1" si="17"/>
        <v>4071.8565013080988</v>
      </c>
      <c r="S117" s="7"/>
      <c r="T117" s="28">
        <f t="shared" ca="1" si="18"/>
        <v>0.12812863946448155</v>
      </c>
      <c r="U117" s="27">
        <f t="shared" ca="1" si="19"/>
        <v>0.99568381685943297</v>
      </c>
      <c r="V117" s="7"/>
      <c r="W117" s="28">
        <f t="shared" ca="1" si="20"/>
        <v>0.12613646740597467</v>
      </c>
      <c r="X117" s="27">
        <f t="shared" ca="1" si="24"/>
        <v>179.60983818948205</v>
      </c>
      <c r="Y117" s="7"/>
      <c r="Z117" s="28">
        <f t="shared" si="23"/>
        <v>179.65800000000007</v>
      </c>
      <c r="AA117" s="27">
        <f t="shared" si="21"/>
        <v>3.1356236275479734</v>
      </c>
      <c r="AB117" s="7"/>
      <c r="AC117" s="28">
        <f t="shared" ca="1" si="13"/>
        <v>-4.8161810518024595E-2</v>
      </c>
      <c r="AD117" s="27"/>
      <c r="AE117" s="7"/>
    </row>
    <row r="118" spans="1:31" s="26" customFormat="1" x14ac:dyDescent="0.25">
      <c r="A118" s="26">
        <v>33</v>
      </c>
      <c r="B118" s="26">
        <v>-612</v>
      </c>
      <c r="C118" s="26">
        <v>13143</v>
      </c>
      <c r="D118" s="26">
        <v>15260</v>
      </c>
      <c r="E118" s="26">
        <v>13296</v>
      </c>
      <c r="F118" s="26">
        <v>11156</v>
      </c>
      <c r="G118" s="27"/>
      <c r="H118" s="7"/>
      <c r="I118" s="28">
        <f t="shared" si="14"/>
        <v>-153</v>
      </c>
      <c r="J118" s="27">
        <f t="shared" si="14"/>
        <v>4104</v>
      </c>
      <c r="K118" s="7"/>
      <c r="L118" s="171">
        <f t="shared" si="22"/>
        <v>2.0069938783590126E-2</v>
      </c>
      <c r="M118" s="27">
        <f t="shared" ca="1" si="15"/>
        <v>1.0565324002118324E-4</v>
      </c>
      <c r="N118" s="44"/>
      <c r="O118" s="44"/>
      <c r="P118" s="7"/>
      <c r="Q118" s="28">
        <f t="shared" ca="1" si="16"/>
        <v>-133.10833518087622</v>
      </c>
      <c r="R118" s="27">
        <f t="shared" ca="1" si="17"/>
        <v>4101.8565013080988</v>
      </c>
      <c r="S118" s="7"/>
      <c r="T118" s="28">
        <f t="shared" ca="1" si="18"/>
        <v>3.2355758294460413E-2</v>
      </c>
      <c r="U118" s="27">
        <f t="shared" ca="1" si="19"/>
        <v>1.0030196634189046</v>
      </c>
      <c r="V118" s="7"/>
      <c r="W118" s="28">
        <f t="shared" ca="1" si="20"/>
        <v>3.0348714976366348E-2</v>
      </c>
      <c r="X118" s="27">
        <f t="shared" ca="1" si="24"/>
        <v>174.12297148493371</v>
      </c>
      <c r="Y118" s="7"/>
      <c r="Z118" s="28">
        <f t="shared" si="23"/>
        <v>174.15000000000006</v>
      </c>
      <c r="AA118" s="27">
        <f t="shared" si="21"/>
        <v>3.0394908923481259</v>
      </c>
      <c r="AB118" s="7"/>
      <c r="AC118" s="28">
        <f t="shared" ca="1" si="13"/>
        <v>-2.7028515066348291E-2</v>
      </c>
      <c r="AD118" s="27"/>
      <c r="AE118" s="7"/>
    </row>
    <row r="119" spans="1:31" s="26" customFormat="1" x14ac:dyDescent="0.25">
      <c r="A119" s="26">
        <v>34</v>
      </c>
      <c r="B119" s="26">
        <v>-609</v>
      </c>
      <c r="C119" s="26">
        <v>13337</v>
      </c>
      <c r="D119" s="26">
        <v>15255</v>
      </c>
      <c r="E119" s="26">
        <v>13096</v>
      </c>
      <c r="F119" s="26">
        <v>11153</v>
      </c>
      <c r="G119" s="27"/>
      <c r="H119" s="7"/>
      <c r="I119" s="28">
        <f t="shared" si="14"/>
        <v>241</v>
      </c>
      <c r="J119" s="27">
        <f t="shared" si="14"/>
        <v>4102</v>
      </c>
      <c r="K119" s="7"/>
      <c r="L119" s="171">
        <f t="shared" si="22"/>
        <v>-7.5518244904257389E-2</v>
      </c>
      <c r="M119" s="27">
        <f t="shared" ca="1" si="15"/>
        <v>1.0190631137841232E-4</v>
      </c>
      <c r="N119" s="44"/>
      <c r="O119" s="44"/>
      <c r="P119" s="7"/>
      <c r="Q119" s="28">
        <f t="shared" ca="1" si="16"/>
        <v>260.89166481912378</v>
      </c>
      <c r="R119" s="27">
        <f t="shared" ca="1" si="17"/>
        <v>4099.8565013080988</v>
      </c>
      <c r="S119" s="7"/>
      <c r="T119" s="28">
        <f t="shared" ca="1" si="18"/>
        <v>-6.3417122875560727E-2</v>
      </c>
      <c r="U119" s="27">
        <f t="shared" ca="1" si="19"/>
        <v>1.0025306069816065</v>
      </c>
      <c r="V119" s="7"/>
      <c r="W119" s="28">
        <f t="shared" ca="1" si="20"/>
        <v>-6.5423379309391239E-2</v>
      </c>
      <c r="X119" s="27">
        <f t="shared" ca="1" si="24"/>
        <v>168.65615457255296</v>
      </c>
      <c r="Y119" s="7"/>
      <c r="Z119" s="28">
        <f t="shared" si="23"/>
        <v>168.66900000000007</v>
      </c>
      <c r="AA119" s="27">
        <f t="shared" si="21"/>
        <v>2.9438293960463171</v>
      </c>
      <c r="AB119" s="7"/>
      <c r="AC119" s="28">
        <f t="shared" ca="1" si="13"/>
        <v>-1.284542744710393E-2</v>
      </c>
      <c r="AD119" s="27"/>
      <c r="AE119" s="7"/>
    </row>
    <row r="120" spans="1:31" s="26" customFormat="1" x14ac:dyDescent="0.25">
      <c r="A120" s="26">
        <v>35</v>
      </c>
      <c r="B120" s="26">
        <v>-614</v>
      </c>
      <c r="C120" s="26">
        <v>13531</v>
      </c>
      <c r="D120" s="26">
        <v>15226</v>
      </c>
      <c r="E120" s="26">
        <v>12895</v>
      </c>
      <c r="F120" s="26">
        <v>11173</v>
      </c>
      <c r="G120" s="27"/>
      <c r="H120" s="7"/>
      <c r="I120" s="28">
        <f t="shared" si="14"/>
        <v>636</v>
      </c>
      <c r="J120" s="27">
        <f t="shared" si="14"/>
        <v>4053</v>
      </c>
      <c r="K120" s="7"/>
      <c r="L120" s="171">
        <f t="shared" si="22"/>
        <v>-0.17118973567730428</v>
      </c>
      <c r="M120" s="27">
        <f t="shared" ca="1" si="15"/>
        <v>9.553461648167903E-5</v>
      </c>
      <c r="N120" s="44"/>
      <c r="O120" s="44"/>
      <c r="P120" s="7"/>
      <c r="Q120" s="28">
        <f t="shared" ca="1" si="16"/>
        <v>655.89166481912378</v>
      </c>
      <c r="R120" s="27">
        <f t="shared" ca="1" si="17"/>
        <v>4050.8565013080988</v>
      </c>
      <c r="S120" s="7"/>
      <c r="T120" s="28">
        <f t="shared" ca="1" si="18"/>
        <v>-0.15943308242418597</v>
      </c>
      <c r="U120" s="27">
        <f t="shared" ca="1" si="19"/>
        <v>0.99054872426780283</v>
      </c>
      <c r="V120" s="7"/>
      <c r="W120" s="28">
        <f t="shared" ca="1" si="20"/>
        <v>-0.16141555456164661</v>
      </c>
      <c r="X120" s="27">
        <f t="shared" ca="1" si="24"/>
        <v>163.13455987938164</v>
      </c>
      <c r="Y120" s="7"/>
      <c r="Z120" s="28">
        <f t="shared" si="23"/>
        <v>163.14300000000006</v>
      </c>
      <c r="AA120" s="27">
        <f t="shared" si="21"/>
        <v>2.8473825015811101</v>
      </c>
      <c r="AB120" s="7"/>
      <c r="AC120" s="28">
        <f t="shared" ca="1" si="13"/>
        <v>-8.4401206184168132E-3</v>
      </c>
      <c r="AD120" s="27"/>
      <c r="AE120" s="7"/>
    </row>
    <row r="121" spans="1:31" s="26" customFormat="1" x14ac:dyDescent="0.25">
      <c r="A121" s="26">
        <v>36</v>
      </c>
      <c r="B121" s="26">
        <v>-635</v>
      </c>
      <c r="C121" s="26">
        <v>13728</v>
      </c>
      <c r="D121" s="26">
        <v>15180</v>
      </c>
      <c r="E121" s="26">
        <v>12690</v>
      </c>
      <c r="F121" s="26">
        <v>11210</v>
      </c>
      <c r="G121" s="27"/>
      <c r="H121" s="7"/>
      <c r="I121" s="28">
        <f t="shared" si="14"/>
        <v>1038</v>
      </c>
      <c r="J121" s="27">
        <f t="shared" si="14"/>
        <v>3970</v>
      </c>
      <c r="K121" s="7"/>
      <c r="L121" s="171">
        <f t="shared" si="22"/>
        <v>-0.26844909849764481</v>
      </c>
      <c r="M121" s="27">
        <f t="shared" ca="1" si="15"/>
        <v>8.7543220313095104E-5</v>
      </c>
      <c r="N121" s="44"/>
      <c r="O121" s="44"/>
      <c r="P121" s="7"/>
      <c r="Q121" s="28">
        <f t="shared" ca="1" si="16"/>
        <v>1057.8916648191237</v>
      </c>
      <c r="R121" s="27">
        <f t="shared" ca="1" si="17"/>
        <v>3967.8565013080988</v>
      </c>
      <c r="S121" s="7"/>
      <c r="T121" s="28">
        <f t="shared" ca="1" si="18"/>
        <v>-0.25715059062304002</v>
      </c>
      <c r="U121" s="27">
        <f t="shared" ca="1" si="19"/>
        <v>0.97025288211993155</v>
      </c>
      <c r="V121" s="7"/>
      <c r="W121" s="28">
        <f t="shared" ca="1" si="20"/>
        <v>-0.25909264509301039</v>
      </c>
      <c r="X121" s="27">
        <f t="shared" ca="1" si="24"/>
        <v>157.43869936736337</v>
      </c>
      <c r="Y121" s="7"/>
      <c r="Z121" s="28">
        <f t="shared" si="23"/>
        <v>157.42800000000005</v>
      </c>
      <c r="AA121" s="27">
        <f t="shared" si="21"/>
        <v>2.7476369348296341</v>
      </c>
      <c r="AB121" s="7"/>
      <c r="AC121" s="28">
        <f t="shared" ca="1" si="13"/>
        <v>1.0699367363315559E-2</v>
      </c>
      <c r="AD121" s="27"/>
      <c r="AE121" s="7"/>
    </row>
    <row r="122" spans="1:31" s="26" customFormat="1" x14ac:dyDescent="0.25">
      <c r="A122" s="26">
        <v>37</v>
      </c>
      <c r="B122" s="26">
        <v>-633</v>
      </c>
      <c r="C122" s="26">
        <v>13926</v>
      </c>
      <c r="D122" s="26">
        <v>15126</v>
      </c>
      <c r="E122" s="26">
        <v>12503</v>
      </c>
      <c r="F122" s="26">
        <v>11278</v>
      </c>
      <c r="G122" s="27"/>
      <c r="H122" s="7"/>
      <c r="I122" s="28">
        <f t="shared" si="14"/>
        <v>1423</v>
      </c>
      <c r="J122" s="27">
        <f t="shared" si="14"/>
        <v>3848</v>
      </c>
      <c r="K122" s="7"/>
      <c r="L122" s="171">
        <f t="shared" si="22"/>
        <v>-0.36274708386344096</v>
      </c>
      <c r="M122" s="27">
        <f t="shared" ca="1" si="15"/>
        <v>1.0259202854064478E-4</v>
      </c>
      <c r="N122" s="44"/>
      <c r="O122" s="44"/>
      <c r="P122" s="7"/>
      <c r="Q122" s="28">
        <f t="shared" ca="1" si="16"/>
        <v>1442.8916648191237</v>
      </c>
      <c r="R122" s="27">
        <f t="shared" ca="1" si="17"/>
        <v>3845.8565013080988</v>
      </c>
      <c r="S122" s="7"/>
      <c r="T122" s="28">
        <f t="shared" ca="1" si="18"/>
        <v>-0.35073576638562409</v>
      </c>
      <c r="U122" s="27">
        <f t="shared" ca="1" si="19"/>
        <v>0.94042043944474707</v>
      </c>
      <c r="V122" s="7"/>
      <c r="W122" s="28">
        <f t="shared" ca="1" si="20"/>
        <v>-0.35261831155182072</v>
      </c>
      <c r="X122" s="27">
        <f t="shared" ca="1" si="24"/>
        <v>151.83593873904158</v>
      </c>
      <c r="Y122" s="7"/>
      <c r="Z122" s="28">
        <f t="shared" si="23"/>
        <v>151.73100000000005</v>
      </c>
      <c r="AA122" s="27">
        <f t="shared" si="21"/>
        <v>2.6482055273435168</v>
      </c>
      <c r="AB122" s="7"/>
      <c r="AC122" s="28">
        <f t="shared" ca="1" si="13"/>
        <v>0.10493873904152906</v>
      </c>
      <c r="AD122" s="27"/>
      <c r="AE122" s="7"/>
    </row>
    <row r="123" spans="1:31" s="26" customFormat="1" x14ac:dyDescent="0.25">
      <c r="A123" s="26">
        <v>38</v>
      </c>
      <c r="B123" s="26">
        <v>-635</v>
      </c>
      <c r="C123" s="26">
        <v>14110</v>
      </c>
      <c r="D123" s="26">
        <v>15034</v>
      </c>
      <c r="E123" s="26">
        <v>12303</v>
      </c>
      <c r="F123" s="26">
        <v>11352</v>
      </c>
      <c r="G123" s="27"/>
      <c r="H123" s="7"/>
      <c r="I123" s="28">
        <f t="shared" si="14"/>
        <v>1807</v>
      </c>
      <c r="J123" s="27">
        <f t="shared" si="14"/>
        <v>3682</v>
      </c>
      <c r="K123" s="7"/>
      <c r="L123" s="171">
        <f t="shared" si="22"/>
        <v>-0.45374166608116157</v>
      </c>
      <c r="M123" s="27">
        <f t="shared" ca="1" si="15"/>
        <v>6.1815712285925029E-5</v>
      </c>
      <c r="N123" s="44"/>
      <c r="O123" s="44"/>
      <c r="P123" s="7"/>
      <c r="Q123" s="28">
        <f t="shared" ca="1" si="16"/>
        <v>1826.8916648191237</v>
      </c>
      <c r="R123" s="27">
        <f t="shared" ca="1" si="17"/>
        <v>3679.8565013080988</v>
      </c>
      <c r="S123" s="7"/>
      <c r="T123" s="28">
        <f t="shared" ca="1" si="18"/>
        <v>-0.44407786376960412</v>
      </c>
      <c r="U123" s="27">
        <f t="shared" ca="1" si="19"/>
        <v>0.8998287551490044</v>
      </c>
      <c r="V123" s="7"/>
      <c r="W123" s="28">
        <f t="shared" ca="1" si="20"/>
        <v>-0.44587936919755783</v>
      </c>
      <c r="X123" s="27">
        <f t="shared" ca="1" si="24"/>
        <v>146.03073957327524</v>
      </c>
      <c r="Y123" s="7"/>
      <c r="Z123" s="28">
        <f t="shared" si="23"/>
        <v>146.01600000000005</v>
      </c>
      <c r="AA123" s="27">
        <f t="shared" si="21"/>
        <v>2.5484599605920413</v>
      </c>
      <c r="AB123" s="7"/>
      <c r="AC123" s="28">
        <f t="shared" ca="1" si="13"/>
        <v>1.4739573275193152E-2</v>
      </c>
      <c r="AD123" s="27"/>
      <c r="AE123" s="7"/>
    </row>
    <row r="124" spans="1:31" s="26" customFormat="1" x14ac:dyDescent="0.25">
      <c r="A124" s="26">
        <v>39</v>
      </c>
      <c r="B124" s="26">
        <v>-621</v>
      </c>
      <c r="C124" s="26">
        <v>14293</v>
      </c>
      <c r="D124" s="26">
        <v>14944</v>
      </c>
      <c r="E124" s="26">
        <v>12135</v>
      </c>
      <c r="F124" s="26">
        <v>11455</v>
      </c>
      <c r="G124" s="27"/>
      <c r="H124" s="7"/>
      <c r="I124" s="28">
        <f t="shared" si="14"/>
        <v>2158</v>
      </c>
      <c r="J124" s="27">
        <f t="shared" si="14"/>
        <v>3489</v>
      </c>
      <c r="K124" s="7"/>
      <c r="L124" s="171">
        <f t="shared" si="22"/>
        <v>-0.5383737288609779</v>
      </c>
      <c r="M124" s="27">
        <f t="shared" ca="1" si="15"/>
        <v>5.2825512090056438E-5</v>
      </c>
      <c r="N124" s="44"/>
      <c r="O124" s="44"/>
      <c r="P124" s="7"/>
      <c r="Q124" s="28">
        <f t="shared" ca="1" si="16"/>
        <v>2177.8916648191239</v>
      </c>
      <c r="R124" s="27">
        <f t="shared" ca="1" si="17"/>
        <v>3486.8565013080988</v>
      </c>
      <c r="S124" s="7"/>
      <c r="T124" s="28">
        <f t="shared" ca="1" si="18"/>
        <v>-0.52939837465964834</v>
      </c>
      <c r="U124" s="27">
        <f t="shared" ca="1" si="19"/>
        <v>0.8526348089497372</v>
      </c>
      <c r="V124" s="7"/>
      <c r="W124" s="28">
        <f t="shared" ca="1" si="20"/>
        <v>-0.53110561273022872</v>
      </c>
      <c r="X124" s="27">
        <f t="shared" ca="1" si="24"/>
        <v>140.4711329543552</v>
      </c>
      <c r="Y124" s="7"/>
      <c r="Z124" s="28">
        <f t="shared" si="23"/>
        <v>140.42700000000005</v>
      </c>
      <c r="AA124" s="27">
        <f t="shared" si="21"/>
        <v>2.4509135086980778</v>
      </c>
      <c r="AB124" s="7"/>
      <c r="AC124" s="28">
        <f t="shared" ca="1" si="13"/>
        <v>4.4132954355148968E-2</v>
      </c>
      <c r="AD124" s="27"/>
      <c r="AE124" s="7"/>
    </row>
    <row r="125" spans="1:31" s="26" customFormat="1" x14ac:dyDescent="0.25">
      <c r="A125" s="26">
        <v>40</v>
      </c>
      <c r="B125" s="26">
        <v>-628</v>
      </c>
      <c r="C125" s="26">
        <v>14454</v>
      </c>
      <c r="D125" s="26">
        <v>14828</v>
      </c>
      <c r="E125" s="26">
        <v>11963</v>
      </c>
      <c r="F125" s="26">
        <v>11569</v>
      </c>
      <c r="G125" s="27"/>
      <c r="H125" s="7"/>
      <c r="I125" s="28">
        <f t="shared" si="14"/>
        <v>2491</v>
      </c>
      <c r="J125" s="27">
        <f t="shared" si="14"/>
        <v>3259</v>
      </c>
      <c r="K125" s="7"/>
      <c r="L125" s="171">
        <f t="shared" si="22"/>
        <v>-0.61875123123444342</v>
      </c>
      <c r="M125" s="27">
        <f t="shared" ca="1" si="15"/>
        <v>4.6415596536542645E-5</v>
      </c>
      <c r="N125" s="44"/>
      <c r="O125" s="44"/>
      <c r="P125" s="7"/>
      <c r="Q125" s="28">
        <f t="shared" ca="1" si="16"/>
        <v>2510.8916648191239</v>
      </c>
      <c r="R125" s="27">
        <f t="shared" ca="1" si="17"/>
        <v>3256.8565013080988</v>
      </c>
      <c r="S125" s="7"/>
      <c r="T125" s="28">
        <f t="shared" ca="1" si="18"/>
        <v>-0.61034347473481854</v>
      </c>
      <c r="U125" s="27">
        <f t="shared" ca="1" si="19"/>
        <v>0.79639331866045515</v>
      </c>
      <c r="V125" s="7"/>
      <c r="W125" s="28">
        <f t="shared" ca="1" si="20"/>
        <v>-0.61193833195905833</v>
      </c>
      <c r="X125" s="27">
        <f t="shared" ca="1" si="24"/>
        <v>134.85167210608802</v>
      </c>
      <c r="Y125" s="7"/>
      <c r="Z125" s="28">
        <f t="shared" si="23"/>
        <v>134.77500000000006</v>
      </c>
      <c r="AA125" s="27">
        <f t="shared" si="21"/>
        <v>2.3522674993753587</v>
      </c>
      <c r="AB125" s="7"/>
      <c r="AC125" s="28">
        <f t="shared" ca="1" si="13"/>
        <v>7.6672106087954717E-2</v>
      </c>
      <c r="AD125" s="27"/>
      <c r="AE125" s="7"/>
    </row>
    <row r="126" spans="1:31" s="26" customFormat="1" x14ac:dyDescent="0.25">
      <c r="A126" s="26">
        <v>41</v>
      </c>
      <c r="B126" s="26">
        <v>-623</v>
      </c>
      <c r="C126" s="26">
        <v>14606</v>
      </c>
      <c r="D126" s="26">
        <v>14688</v>
      </c>
      <c r="E126" s="26">
        <v>11807</v>
      </c>
      <c r="F126" s="26">
        <v>11699</v>
      </c>
      <c r="G126" s="27"/>
      <c r="H126" s="7"/>
      <c r="I126" s="28">
        <f t="shared" si="14"/>
        <v>2799</v>
      </c>
      <c r="J126" s="27">
        <f t="shared" si="14"/>
        <v>2989</v>
      </c>
      <c r="K126" s="7"/>
      <c r="L126" s="171">
        <f t="shared" si="22"/>
        <v>-0.69254617285644016</v>
      </c>
      <c r="M126" s="27">
        <f t="shared" ca="1" si="15"/>
        <v>3.44764613845563E-5</v>
      </c>
      <c r="N126" s="44"/>
      <c r="O126" s="44"/>
      <c r="P126" s="7"/>
      <c r="Q126" s="28">
        <f t="shared" ca="1" si="16"/>
        <v>2818.8916648191239</v>
      </c>
      <c r="R126" s="27">
        <f t="shared" ca="1" si="17"/>
        <v>2986.8565013080988</v>
      </c>
      <c r="S126" s="7"/>
      <c r="T126" s="28">
        <f t="shared" ca="1" si="18"/>
        <v>-0.68521161534488584</v>
      </c>
      <c r="U126" s="27">
        <f t="shared" ca="1" si="19"/>
        <v>0.73037069962521095</v>
      </c>
      <c r="V126" s="7"/>
      <c r="W126" s="28">
        <f t="shared" ca="1" si="20"/>
        <v>-0.68667450687611087</v>
      </c>
      <c r="X126" s="27">
        <f t="shared" ca="1" si="24"/>
        <v>129.15610243993592</v>
      </c>
      <c r="Y126" s="7"/>
      <c r="Z126" s="28">
        <f t="shared" si="23"/>
        <v>129.16800000000006</v>
      </c>
      <c r="AA126" s="27">
        <f t="shared" si="21"/>
        <v>2.2544068882160366</v>
      </c>
      <c r="AB126" s="7"/>
      <c r="AC126" s="28">
        <f t="shared" ca="1" si="13"/>
        <v>-1.1897560064141999E-2</v>
      </c>
      <c r="AD126" s="27"/>
      <c r="AE126" s="7"/>
    </row>
    <row r="127" spans="1:31" s="26" customFormat="1" x14ac:dyDescent="0.25">
      <c r="A127" s="26">
        <v>42</v>
      </c>
      <c r="B127" s="26">
        <v>-600</v>
      </c>
      <c r="C127" s="26">
        <v>14746</v>
      </c>
      <c r="D127" s="26">
        <v>14556</v>
      </c>
      <c r="E127" s="26">
        <v>11679</v>
      </c>
      <c r="F127" s="26">
        <v>11843</v>
      </c>
      <c r="G127" s="27"/>
      <c r="H127" s="7"/>
      <c r="I127" s="28">
        <f t="shared" si="14"/>
        <v>3067</v>
      </c>
      <c r="J127" s="27">
        <f t="shared" si="14"/>
        <v>2713</v>
      </c>
      <c r="K127" s="7"/>
      <c r="L127" s="171">
        <f t="shared" si="22"/>
        <v>-0.75735987647879932</v>
      </c>
      <c r="M127" s="27">
        <f t="shared" ca="1" si="15"/>
        <v>3.2208862087152614E-5</v>
      </c>
      <c r="N127" s="44"/>
      <c r="O127" s="44"/>
      <c r="P127" s="7"/>
      <c r="Q127" s="28">
        <f t="shared" ca="1" si="16"/>
        <v>3086.8916648191239</v>
      </c>
      <c r="R127" s="27">
        <f t="shared" ca="1" si="17"/>
        <v>2710.8565013080988</v>
      </c>
      <c r="S127" s="7"/>
      <c r="T127" s="28">
        <f t="shared" ca="1" si="18"/>
        <v>-0.75035662081078847</v>
      </c>
      <c r="U127" s="27">
        <f t="shared" ca="1" si="19"/>
        <v>0.66288091127807247</v>
      </c>
      <c r="V127" s="7"/>
      <c r="W127" s="28">
        <f t="shared" ca="1" si="20"/>
        <v>-0.75168459128004916</v>
      </c>
      <c r="X127" s="27">
        <f t="shared" ca="1" si="24"/>
        <v>123.79767804879316</v>
      </c>
      <c r="Y127" s="7"/>
      <c r="Z127" s="28">
        <f t="shared" si="23"/>
        <v>123.76800000000006</v>
      </c>
      <c r="AA127" s="27">
        <f t="shared" si="21"/>
        <v>2.1601591086083429</v>
      </c>
      <c r="AB127" s="7"/>
      <c r="AC127" s="28">
        <f t="shared" ca="1" si="13"/>
        <v>2.9678048793101652E-2</v>
      </c>
      <c r="AD127" s="27"/>
      <c r="AE127" s="7"/>
    </row>
    <row r="128" spans="1:31" s="26" customFormat="1" x14ac:dyDescent="0.25">
      <c r="A128" s="26">
        <v>43</v>
      </c>
      <c r="B128" s="26">
        <v>-617</v>
      </c>
      <c r="C128" s="26">
        <v>14875</v>
      </c>
      <c r="D128" s="26">
        <v>14409</v>
      </c>
      <c r="E128" s="26">
        <v>11551</v>
      </c>
      <c r="F128" s="26">
        <v>11997</v>
      </c>
      <c r="G128" s="27"/>
      <c r="H128" s="7"/>
      <c r="I128" s="28">
        <f t="shared" si="14"/>
        <v>3324</v>
      </c>
      <c r="J128" s="27">
        <f t="shared" si="14"/>
        <v>2412</v>
      </c>
      <c r="K128" s="7"/>
      <c r="L128" s="171">
        <f t="shared" si="22"/>
        <v>-0.81699396070625685</v>
      </c>
      <c r="M128" s="27">
        <f t="shared" ca="1" si="15"/>
        <v>8.9125263759261707E-6</v>
      </c>
      <c r="N128" s="44"/>
      <c r="O128" s="44"/>
      <c r="P128" s="7"/>
      <c r="Q128" s="28">
        <f t="shared" ca="1" si="16"/>
        <v>3343.8916648191239</v>
      </c>
      <c r="R128" s="27">
        <f t="shared" ca="1" si="17"/>
        <v>2409.8565013080988</v>
      </c>
      <c r="S128" s="7"/>
      <c r="T128" s="28">
        <f t="shared" ca="1" si="18"/>
        <v>-0.81282776411204594</v>
      </c>
      <c r="U128" s="27">
        <f t="shared" ca="1" si="19"/>
        <v>0.58927791746470759</v>
      </c>
      <c r="V128" s="7"/>
      <c r="W128" s="28">
        <f t="shared" ca="1" si="20"/>
        <v>-0.81400857524104031</v>
      </c>
      <c r="X128" s="27">
        <f t="shared" ca="1" si="24"/>
        <v>118.29145121151123</v>
      </c>
      <c r="Y128" s="7"/>
      <c r="Z128" s="28">
        <f t="shared" si="23"/>
        <v>118.21500000000006</v>
      </c>
      <c r="AA128" s="27">
        <f t="shared" si="21"/>
        <v>2.063240975245098</v>
      </c>
      <c r="AB128" s="7"/>
      <c r="AC128" s="28">
        <f t="shared" ca="1" si="13"/>
        <v>7.6451211511169959E-2</v>
      </c>
      <c r="AD128" s="27"/>
      <c r="AE128" s="7"/>
    </row>
    <row r="129" spans="1:31" s="26" customFormat="1" x14ac:dyDescent="0.25">
      <c r="A129" s="26">
        <v>44</v>
      </c>
      <c r="B129" s="26">
        <v>-635</v>
      </c>
      <c r="C129" s="26">
        <v>14989</v>
      </c>
      <c r="D129" s="26">
        <v>14225</v>
      </c>
      <c r="E129" s="26">
        <v>11440</v>
      </c>
      <c r="F129" s="26">
        <v>12164</v>
      </c>
      <c r="G129" s="27"/>
      <c r="H129" s="7"/>
      <c r="I129" s="28">
        <f t="shared" si="14"/>
        <v>3549</v>
      </c>
      <c r="J129" s="27">
        <f t="shared" si="14"/>
        <v>2061</v>
      </c>
      <c r="K129" s="7"/>
      <c r="L129" s="171">
        <f t="shared" si="22"/>
        <v>-0.87035569593989914</v>
      </c>
      <c r="M129" s="27">
        <f t="shared" ca="1" si="15"/>
        <v>3.3347371778994322E-6</v>
      </c>
      <c r="N129" s="44"/>
      <c r="O129" s="44"/>
      <c r="P129" s="7"/>
      <c r="Q129" s="28">
        <f t="shared" ca="1" si="16"/>
        <v>3568.8916648191239</v>
      </c>
      <c r="R129" s="27">
        <f t="shared" ca="1" si="17"/>
        <v>2058.8565013080988</v>
      </c>
      <c r="S129" s="7"/>
      <c r="T129" s="28">
        <f t="shared" ca="1" si="18"/>
        <v>-0.86752039929797176</v>
      </c>
      <c r="U129" s="27">
        <f t="shared" ca="1" si="19"/>
        <v>0.50344851271889013</v>
      </c>
      <c r="V129" s="7"/>
      <c r="W129" s="28">
        <f t="shared" ca="1" si="20"/>
        <v>-0.86852956966335104</v>
      </c>
      <c r="X129" s="27">
        <f t="shared" ca="1" si="24"/>
        <v>112.48887120189033</v>
      </c>
      <c r="Y129" s="7"/>
      <c r="Z129" s="28">
        <f t="shared" si="23"/>
        <v>112.50000000000006</v>
      </c>
      <c r="AA129" s="27">
        <f t="shared" si="21"/>
        <v>1.9634954084936216</v>
      </c>
      <c r="AB129" s="7"/>
      <c r="AC129" s="28">
        <f t="shared" ca="1" si="13"/>
        <v>-1.1128798109723448E-2</v>
      </c>
      <c r="AD129" s="27"/>
      <c r="AE129" s="7"/>
    </row>
    <row r="130" spans="1:31" s="26" customFormat="1" x14ac:dyDescent="0.25">
      <c r="A130" s="26">
        <v>45</v>
      </c>
      <c r="B130" s="26">
        <v>-626</v>
      </c>
      <c r="C130" s="26">
        <v>15082</v>
      </c>
      <c r="D130" s="26">
        <v>14053</v>
      </c>
      <c r="E130" s="26">
        <v>11348</v>
      </c>
      <c r="F130" s="26">
        <v>12351</v>
      </c>
      <c r="G130" s="27"/>
      <c r="H130" s="7"/>
      <c r="I130" s="28">
        <f t="shared" si="14"/>
        <v>3734</v>
      </c>
      <c r="J130" s="27">
        <f t="shared" si="14"/>
        <v>1702</v>
      </c>
      <c r="K130" s="7"/>
      <c r="L130" s="171">
        <f t="shared" si="22"/>
        <v>-0.91449421010578469</v>
      </c>
      <c r="M130" s="27">
        <f t="shared" ca="1" si="15"/>
        <v>1.3705740027766396E-6</v>
      </c>
      <c r="N130" s="44"/>
      <c r="O130" s="44"/>
      <c r="P130" s="7"/>
      <c r="Q130" s="28">
        <f t="shared" ca="1" si="16"/>
        <v>3753.8916648191239</v>
      </c>
      <c r="R130" s="27">
        <f t="shared" ca="1" si="17"/>
        <v>1699.8565013080986</v>
      </c>
      <c r="S130" s="7"/>
      <c r="T130" s="28">
        <f t="shared" ca="1" si="18"/>
        <v>-0.9124898993397329</v>
      </c>
      <c r="U130" s="27">
        <f t="shared" ca="1" si="19"/>
        <v>0.41566288222388026</v>
      </c>
      <c r="V130" s="7"/>
      <c r="W130" s="28">
        <f t="shared" ca="1" si="20"/>
        <v>-0.91332349493855713</v>
      </c>
      <c r="X130" s="27">
        <f t="shared" ca="1" si="24"/>
        <v>106.86065011072674</v>
      </c>
      <c r="Y130" s="7"/>
      <c r="Z130" s="28">
        <f t="shared" si="23"/>
        <v>106.86600000000006</v>
      </c>
      <c r="AA130" s="27">
        <f t="shared" si="21"/>
        <v>1.8651635584362611</v>
      </c>
      <c r="AB130" s="7"/>
      <c r="AC130" s="28">
        <f t="shared" ca="1" si="13"/>
        <v>-5.3498892733188086E-3</v>
      </c>
      <c r="AD130" s="27"/>
      <c r="AE130" s="7"/>
    </row>
    <row r="131" spans="1:31" s="26" customFormat="1" x14ac:dyDescent="0.25">
      <c r="A131" s="26">
        <v>46</v>
      </c>
      <c r="B131" s="26">
        <v>-636</v>
      </c>
      <c r="C131" s="26">
        <v>15151</v>
      </c>
      <c r="D131" s="26">
        <v>13856</v>
      </c>
      <c r="E131" s="26">
        <v>11270</v>
      </c>
      <c r="F131" s="26">
        <v>12535</v>
      </c>
      <c r="G131" s="27"/>
      <c r="H131" s="7"/>
      <c r="I131" s="28">
        <f t="shared" si="14"/>
        <v>3881</v>
      </c>
      <c r="J131" s="27">
        <f t="shared" si="14"/>
        <v>1321</v>
      </c>
      <c r="K131" s="7"/>
      <c r="L131" s="171">
        <f t="shared" si="22"/>
        <v>-0.95028773855326487</v>
      </c>
      <c r="M131" s="27">
        <f t="shared" ca="1" si="15"/>
        <v>2.0109514365694957E-6</v>
      </c>
      <c r="N131" s="44"/>
      <c r="O131" s="44"/>
      <c r="P131" s="7"/>
      <c r="Q131" s="28">
        <f t="shared" ca="1" si="16"/>
        <v>3900.8916648191239</v>
      </c>
      <c r="R131" s="27">
        <f t="shared" ca="1" si="17"/>
        <v>1318.8565013080986</v>
      </c>
      <c r="S131" s="7"/>
      <c r="T131" s="28">
        <f t="shared" ca="1" si="18"/>
        <v>-0.9482224209945378</v>
      </c>
      <c r="U131" s="27">
        <f t="shared" ca="1" si="19"/>
        <v>0.32249763091859118</v>
      </c>
      <c r="V131" s="7"/>
      <c r="W131" s="28">
        <f t="shared" ca="1" si="20"/>
        <v>-0.94886965835928094</v>
      </c>
      <c r="X131" s="27">
        <f t="shared" ca="1" si="24"/>
        <v>101.16152512683465</v>
      </c>
      <c r="Y131" s="7"/>
      <c r="Z131" s="28">
        <f t="shared" si="23"/>
        <v>101.14200000000005</v>
      </c>
      <c r="AA131" s="27">
        <f t="shared" si="21"/>
        <v>1.7652609120521054</v>
      </c>
      <c r="AB131" s="7"/>
      <c r="AC131" s="28">
        <f t="shared" ca="1" si="13"/>
        <v>1.9525126834594175E-2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15208</v>
      </c>
      <c r="D132" s="26">
        <v>13657</v>
      </c>
      <c r="E132" s="26">
        <v>11209</v>
      </c>
      <c r="F132" s="26">
        <v>12726</v>
      </c>
      <c r="G132" s="27"/>
      <c r="H132" s="7"/>
      <c r="I132" s="28">
        <f t="shared" si="14"/>
        <v>3999</v>
      </c>
      <c r="J132" s="27">
        <f t="shared" si="14"/>
        <v>931</v>
      </c>
      <c r="K132" s="7"/>
      <c r="L132" s="171">
        <f t="shared" si="22"/>
        <v>-0.9765033243896668</v>
      </c>
      <c r="M132" s="27">
        <f t="shared" ca="1" si="15"/>
        <v>7.3754850877469466E-7</v>
      </c>
      <c r="N132" s="44"/>
      <c r="O132" s="44"/>
      <c r="P132" s="7"/>
      <c r="Q132" s="28">
        <f t="shared" ca="1" si="16"/>
        <v>4018.8916648191239</v>
      </c>
      <c r="R132" s="27">
        <f t="shared" ca="1" si="17"/>
        <v>928.85650130809859</v>
      </c>
      <c r="S132" s="7"/>
      <c r="T132" s="28">
        <f t="shared" ca="1" si="18"/>
        <v>-0.97690566966982328</v>
      </c>
      <c r="U132" s="27">
        <f t="shared" ca="1" si="19"/>
        <v>0.22713162564546072</v>
      </c>
      <c r="V132" s="7"/>
      <c r="W132" s="28">
        <f t="shared" ca="1" si="20"/>
        <v>-0.97736213083396883</v>
      </c>
      <c r="X132" s="27">
        <f t="shared" ca="1" si="24"/>
        <v>95.47277094560377</v>
      </c>
      <c r="Y132" s="7"/>
      <c r="Z132" s="28">
        <f t="shared" si="23"/>
        <v>95.44500000000005</v>
      </c>
      <c r="AA132" s="27">
        <f t="shared" si="21"/>
        <v>1.6658295045659888</v>
      </c>
      <c r="AB132" s="7"/>
      <c r="AC132" s="28">
        <f t="shared" ca="1" si="13"/>
        <v>2.7770945603720065E-2</v>
      </c>
      <c r="AD132" s="27"/>
      <c r="AE132" s="7"/>
    </row>
    <row r="133" spans="1:31" s="26" customFormat="1" x14ac:dyDescent="0.25">
      <c r="A133" s="26">
        <v>48</v>
      </c>
      <c r="B133" s="26">
        <v>-627</v>
      </c>
      <c r="C133" s="26">
        <v>15250</v>
      </c>
      <c r="D133" s="26">
        <v>13470</v>
      </c>
      <c r="E133" s="26">
        <v>11178</v>
      </c>
      <c r="F133" s="26">
        <v>12931</v>
      </c>
      <c r="G133" s="27"/>
      <c r="H133" s="7"/>
      <c r="I133" s="28">
        <f t="shared" si="14"/>
        <v>4072</v>
      </c>
      <c r="J133" s="27">
        <f t="shared" si="14"/>
        <v>539</v>
      </c>
      <c r="K133" s="7"/>
      <c r="L133" s="171">
        <f t="shared" si="22"/>
        <v>-0.99296137442339982</v>
      </c>
      <c r="M133" s="27">
        <f t="shared" ca="1" si="15"/>
        <v>3.816948823276682E-6</v>
      </c>
      <c r="N133" s="44"/>
      <c r="O133" s="44"/>
      <c r="P133" s="7"/>
      <c r="Q133" s="28">
        <f t="shared" ca="1" si="16"/>
        <v>4091.8916648191239</v>
      </c>
      <c r="R133" s="27">
        <f t="shared" ca="1" si="17"/>
        <v>536.85650130809859</v>
      </c>
      <c r="S133" s="7"/>
      <c r="T133" s="28">
        <f t="shared" ca="1" si="18"/>
        <v>-0.99465039130792365</v>
      </c>
      <c r="U133" s="27">
        <f t="shared" ca="1" si="19"/>
        <v>0.13127656393503209</v>
      </c>
      <c r="V133" s="7"/>
      <c r="W133" s="28">
        <f t="shared" ca="1" si="20"/>
        <v>-0.99491507573713145</v>
      </c>
      <c r="X133" s="27">
        <f t="shared" ca="1" si="24"/>
        <v>89.906496089214897</v>
      </c>
      <c r="Y133" s="7"/>
      <c r="Z133" s="28">
        <f t="shared" si="23"/>
        <v>89.802000000000049</v>
      </c>
      <c r="AA133" s="27">
        <f t="shared" si="21"/>
        <v>1.5673405748759488</v>
      </c>
      <c r="AB133" s="7"/>
      <c r="AC133" s="28">
        <f t="shared" ca="1" si="13"/>
        <v>0.1044960892148481</v>
      </c>
      <c r="AD133" s="27"/>
      <c r="AE133" s="7"/>
    </row>
    <row r="134" spans="1:31" s="26" customFormat="1" x14ac:dyDescent="0.25">
      <c r="A134" s="26">
        <v>49</v>
      </c>
      <c r="B134" s="26">
        <v>-604</v>
      </c>
      <c r="C134" s="26">
        <v>15260</v>
      </c>
      <c r="D134" s="26">
        <v>13276</v>
      </c>
      <c r="E134" s="26">
        <v>11165</v>
      </c>
      <c r="F134" s="26">
        <v>13125</v>
      </c>
      <c r="G134" s="27"/>
      <c r="H134" s="7"/>
      <c r="I134" s="28">
        <f t="shared" si="14"/>
        <v>4095</v>
      </c>
      <c r="J134" s="27">
        <f t="shared" si="14"/>
        <v>151</v>
      </c>
      <c r="K134" s="7"/>
      <c r="L134" s="171">
        <f t="shared" si="22"/>
        <v>-0.99971581211040184</v>
      </c>
      <c r="M134" s="27">
        <f t="shared" ca="1" si="15"/>
        <v>3.6026709025626909E-7</v>
      </c>
      <c r="N134" s="44"/>
      <c r="O134" s="44"/>
      <c r="P134" s="7"/>
      <c r="Q134" s="28">
        <f t="shared" ca="1" si="16"/>
        <v>4114.8916648191234</v>
      </c>
      <c r="R134" s="27">
        <f t="shared" ca="1" si="17"/>
        <v>148.85650130809864</v>
      </c>
      <c r="S134" s="7"/>
      <c r="T134" s="28">
        <f t="shared" ca="1" si="18"/>
        <v>-1.0002411940158182</v>
      </c>
      <c r="U134" s="27">
        <f t="shared" ca="1" si="19"/>
        <v>3.6399615099199721E-2</v>
      </c>
      <c r="V134" s="7"/>
      <c r="W134" s="28">
        <f t="shared" ca="1" si="20"/>
        <v>-1.0003160346443476</v>
      </c>
      <c r="X134" s="27">
        <f t="shared" ca="1" si="24"/>
        <v>84.473847863258811</v>
      </c>
      <c r="Y134" s="7"/>
      <c r="Z134" s="28">
        <f t="shared" si="23"/>
        <v>84.366000000000042</v>
      </c>
      <c r="AA134" s="27">
        <f t="shared" si="21"/>
        <v>1.4724644767375366</v>
      </c>
      <c r="AB134" s="7"/>
      <c r="AC134" s="28">
        <f t="shared" ca="1" si="13"/>
        <v>0.10784786325876894</v>
      </c>
      <c r="AD134" s="27"/>
      <c r="AE134" s="7"/>
    </row>
    <row r="135" spans="1:31" s="26" customFormat="1" x14ac:dyDescent="0.25">
      <c r="A135" s="26">
        <v>50</v>
      </c>
      <c r="B135" s="26">
        <v>-612</v>
      </c>
      <c r="C135" s="26">
        <v>15255</v>
      </c>
      <c r="D135" s="26">
        <v>13071</v>
      </c>
      <c r="E135" s="26">
        <v>11158</v>
      </c>
      <c r="F135" s="26">
        <v>13313</v>
      </c>
      <c r="G135" s="27"/>
      <c r="H135" s="7"/>
      <c r="I135" s="28">
        <f t="shared" si="14"/>
        <v>4097</v>
      </c>
      <c r="J135" s="27">
        <f t="shared" si="14"/>
        <v>-242</v>
      </c>
      <c r="K135" s="7"/>
      <c r="L135" s="171">
        <f t="shared" si="22"/>
        <v>-0.99738810458664151</v>
      </c>
      <c r="M135" s="27">
        <f t="shared" ca="1" si="15"/>
        <v>1.0379906377122392E-5</v>
      </c>
      <c r="N135" s="44"/>
      <c r="O135" s="44"/>
      <c r="P135" s="7"/>
      <c r="Q135" s="28">
        <f t="shared" ca="1" si="16"/>
        <v>4116.8916648191234</v>
      </c>
      <c r="R135" s="27">
        <f t="shared" ca="1" si="17"/>
        <v>-244.14349869190136</v>
      </c>
      <c r="S135" s="7"/>
      <c r="T135" s="28">
        <f t="shared" ca="1" si="18"/>
        <v>-1.0007273507730263</v>
      </c>
      <c r="U135" s="27">
        <f t="shared" ca="1" si="19"/>
        <v>-5.9699974829877933E-2</v>
      </c>
      <c r="V135" s="7"/>
      <c r="W135" s="28">
        <f t="shared" ca="1" si="20"/>
        <v>-1.0006098907957377</v>
      </c>
      <c r="X135" s="27">
        <f t="shared" ca="1" si="24"/>
        <v>78.975457855429795</v>
      </c>
      <c r="Y135" s="7"/>
      <c r="Z135" s="28">
        <f t="shared" si="23"/>
        <v>78.858000000000047</v>
      </c>
      <c r="AA135" s="27">
        <f t="shared" si="21"/>
        <v>1.3763317415376892</v>
      </c>
      <c r="AB135" s="7"/>
      <c r="AC135" s="28">
        <f t="shared" ca="1" si="13"/>
        <v>0.11745785542974829</v>
      </c>
      <c r="AD135" s="27"/>
      <c r="AE135" s="7"/>
    </row>
    <row r="136" spans="1:31" s="26" customFormat="1" x14ac:dyDescent="0.25">
      <c r="A136" s="26">
        <v>51</v>
      </c>
      <c r="B136" s="26">
        <v>-630</v>
      </c>
      <c r="C136" s="26">
        <v>15220</v>
      </c>
      <c r="D136" s="26">
        <v>12861</v>
      </c>
      <c r="E136" s="26">
        <v>11173</v>
      </c>
      <c r="F136" s="26">
        <v>13502</v>
      </c>
      <c r="G136" s="27"/>
      <c r="H136" s="7"/>
      <c r="I136" s="28">
        <f t="shared" si="14"/>
        <v>4047</v>
      </c>
      <c r="J136" s="27">
        <f t="shared" si="14"/>
        <v>-641</v>
      </c>
      <c r="K136" s="7"/>
      <c r="L136" s="171">
        <f t="shared" si="22"/>
        <v>-0.98537222827719395</v>
      </c>
      <c r="M136" s="27">
        <f t="shared" ca="1" si="15"/>
        <v>8.3433269557127002E-6</v>
      </c>
      <c r="N136" s="44"/>
      <c r="O136" s="44"/>
      <c r="P136" s="7"/>
      <c r="Q136" s="28">
        <f t="shared" ca="1" si="16"/>
        <v>4066.8916648191239</v>
      </c>
      <c r="R136" s="27">
        <f t="shared" ca="1" si="17"/>
        <v>-643.14349869190141</v>
      </c>
      <c r="S136" s="7"/>
      <c r="T136" s="28">
        <f t="shared" ca="1" si="18"/>
        <v>-0.98857343184282076</v>
      </c>
      <c r="U136" s="27">
        <f t="shared" ca="1" si="19"/>
        <v>-0.15726673407084993</v>
      </c>
      <c r="V136" s="7"/>
      <c r="W136" s="28">
        <f t="shared" ca="1" si="20"/>
        <v>-0.98826071005067162</v>
      </c>
      <c r="X136" s="27">
        <f t="shared" ca="1" si="24"/>
        <v>73.3479428321603</v>
      </c>
      <c r="Y136" s="7"/>
      <c r="Z136" s="28">
        <f t="shared" si="23"/>
        <v>73.188000000000045</v>
      </c>
      <c r="AA136" s="27">
        <f t="shared" si="21"/>
        <v>1.2773715729496107</v>
      </c>
      <c r="AB136" s="7"/>
      <c r="AC136" s="28">
        <f t="shared" ca="1" si="13"/>
        <v>0.15994283216025451</v>
      </c>
      <c r="AD136" s="27"/>
      <c r="AE136" s="7"/>
    </row>
    <row r="137" spans="1:31" s="26" customFormat="1" x14ac:dyDescent="0.25">
      <c r="A137" s="26">
        <v>52</v>
      </c>
      <c r="B137" s="26">
        <v>-618</v>
      </c>
      <c r="C137" s="26">
        <v>15185</v>
      </c>
      <c r="D137" s="26">
        <v>12669</v>
      </c>
      <c r="E137" s="26">
        <v>11221</v>
      </c>
      <c r="F137" s="26">
        <v>13704</v>
      </c>
      <c r="G137" s="27"/>
      <c r="H137" s="7"/>
      <c r="I137" s="28">
        <f t="shared" si="14"/>
        <v>3964</v>
      </c>
      <c r="J137" s="27">
        <f t="shared" si="14"/>
        <v>-1035</v>
      </c>
      <c r="K137" s="7"/>
      <c r="L137" s="171">
        <f t="shared" si="22"/>
        <v>-0.96421581050962324</v>
      </c>
      <c r="M137" s="27">
        <f t="shared" ca="1" si="15"/>
        <v>1.3517114219162377E-5</v>
      </c>
      <c r="N137" s="44"/>
      <c r="O137" s="44"/>
      <c r="P137" s="7"/>
      <c r="Q137" s="28">
        <f t="shared" ca="1" si="16"/>
        <v>3983.8916648191239</v>
      </c>
      <c r="R137" s="27">
        <f t="shared" ca="1" si="17"/>
        <v>-1037.1434986919014</v>
      </c>
      <c r="S137" s="7"/>
      <c r="T137" s="28">
        <f t="shared" ca="1" si="18"/>
        <v>-0.96839792641867928</v>
      </c>
      <c r="U137" s="27">
        <f t="shared" ca="1" si="19"/>
        <v>-0.25361085221857665</v>
      </c>
      <c r="V137" s="7"/>
      <c r="W137" s="28">
        <f t="shared" ca="1" si="20"/>
        <v>-0.96789237333638989</v>
      </c>
      <c r="X137" s="27">
        <f t="shared" ca="1" si="24"/>
        <v>67.707105571623117</v>
      </c>
      <c r="Y137" s="7"/>
      <c r="Z137" s="28">
        <f t="shared" si="23"/>
        <v>67.626000000000047</v>
      </c>
      <c r="AA137" s="27">
        <f t="shared" si="21"/>
        <v>1.1802963599536862</v>
      </c>
      <c r="AB137" s="7"/>
      <c r="AC137" s="28">
        <f t="shared" ca="1" si="13"/>
        <v>8.110557162306975E-2</v>
      </c>
      <c r="AD137" s="27"/>
      <c r="AE137" s="7"/>
    </row>
    <row r="138" spans="1:31" s="26" customFormat="1" x14ac:dyDescent="0.25">
      <c r="A138" s="26">
        <v>53</v>
      </c>
      <c r="B138" s="26">
        <v>-636</v>
      </c>
      <c r="C138" s="26">
        <v>15123</v>
      </c>
      <c r="D138" s="26">
        <v>12476</v>
      </c>
      <c r="E138" s="26">
        <v>11282</v>
      </c>
      <c r="F138" s="26">
        <v>13898</v>
      </c>
      <c r="G138" s="27"/>
      <c r="H138" s="7"/>
      <c r="I138" s="28">
        <f t="shared" si="14"/>
        <v>3841</v>
      </c>
      <c r="J138" s="27">
        <f t="shared" si="14"/>
        <v>-1422</v>
      </c>
      <c r="K138" s="7"/>
      <c r="L138" s="171">
        <f t="shared" si="22"/>
        <v>-0.93296610051629569</v>
      </c>
      <c r="M138" s="27">
        <f t="shared" ca="1" si="15"/>
        <v>2.3408244203888533E-5</v>
      </c>
      <c r="N138" s="44"/>
      <c r="O138" s="44"/>
      <c r="P138" s="7"/>
      <c r="Q138" s="28">
        <f t="shared" ca="1" si="16"/>
        <v>3860.8916648191239</v>
      </c>
      <c r="R138" s="27">
        <f t="shared" ca="1" si="17"/>
        <v>-1424.1434986919014</v>
      </c>
      <c r="S138" s="7"/>
      <c r="T138" s="28">
        <f t="shared" ca="1" si="18"/>
        <v>-0.93849928585037312</v>
      </c>
      <c r="U138" s="27">
        <f t="shared" ca="1" si="19"/>
        <v>-0.34824327283575995</v>
      </c>
      <c r="V138" s="7"/>
      <c r="W138" s="28">
        <f t="shared" ca="1" si="20"/>
        <v>-0.93780430722993335</v>
      </c>
      <c r="X138" s="27">
        <f t="shared" ca="1" si="24"/>
        <v>62.017958897035044</v>
      </c>
      <c r="Y138" s="7"/>
      <c r="Z138" s="28">
        <f t="shared" si="23"/>
        <v>61.902000000000051</v>
      </c>
      <c r="AA138" s="27">
        <f t="shared" si="21"/>
        <v>1.0803937135695307</v>
      </c>
      <c r="AB138" s="7"/>
      <c r="AC138" s="28">
        <f t="shared" ca="1" si="13"/>
        <v>0.11595889703499296</v>
      </c>
      <c r="AD138" s="27"/>
      <c r="AE138" s="7"/>
    </row>
    <row r="139" spans="1:31" s="26" customFormat="1" x14ac:dyDescent="0.25">
      <c r="A139" s="26">
        <v>54</v>
      </c>
      <c r="B139" s="26">
        <v>-631</v>
      </c>
      <c r="C139" s="26">
        <v>15035</v>
      </c>
      <c r="D139" s="26">
        <v>12287</v>
      </c>
      <c r="E139" s="26">
        <v>11362</v>
      </c>
      <c r="F139" s="26">
        <v>14083</v>
      </c>
      <c r="G139" s="27"/>
      <c r="H139" s="7"/>
      <c r="I139" s="28">
        <f t="shared" si="14"/>
        <v>3673</v>
      </c>
      <c r="J139" s="27">
        <f t="shared" si="14"/>
        <v>-1796</v>
      </c>
      <c r="K139" s="7"/>
      <c r="L139" s="171">
        <f t="shared" si="22"/>
        <v>-0.8927667403754509</v>
      </c>
      <c r="M139" s="27">
        <f t="shared" ca="1" si="15"/>
        <v>1.6138803189041261E-5</v>
      </c>
      <c r="N139" s="44"/>
      <c r="O139" s="44"/>
      <c r="P139" s="7"/>
      <c r="Q139" s="28">
        <f t="shared" ca="1" si="16"/>
        <v>3692.8916648191239</v>
      </c>
      <c r="R139" s="27">
        <f t="shared" ca="1" si="17"/>
        <v>-1798.1434986919014</v>
      </c>
      <c r="S139" s="7"/>
      <c r="T139" s="28">
        <f t="shared" ca="1" si="18"/>
        <v>-0.89766211824488196</v>
      </c>
      <c r="U139" s="27">
        <f t="shared" ca="1" si="19"/>
        <v>-0.43969682661050563</v>
      </c>
      <c r="V139" s="7"/>
      <c r="W139" s="28">
        <f t="shared" ca="1" si="20"/>
        <v>-0.89678405330688171</v>
      </c>
      <c r="X139" s="27">
        <f t="shared" ca="1" si="24"/>
        <v>56.270983072588479</v>
      </c>
      <c r="Y139" s="7"/>
      <c r="Z139" s="28">
        <f t="shared" si="23"/>
        <v>56.223000000000049</v>
      </c>
      <c r="AA139" s="27">
        <f t="shared" si="21"/>
        <v>0.98127646534877266</v>
      </c>
      <c r="AB139" s="7"/>
      <c r="AC139" s="28">
        <f t="shared" ca="1" si="13"/>
        <v>4.798307258842982E-2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14948</v>
      </c>
      <c r="D140" s="26">
        <v>12110</v>
      </c>
      <c r="E140" s="26">
        <v>11467</v>
      </c>
      <c r="F140" s="26">
        <v>14270</v>
      </c>
      <c r="G140" s="27"/>
      <c r="H140" s="7"/>
      <c r="I140" s="28">
        <f t="shared" si="14"/>
        <v>3481</v>
      </c>
      <c r="J140" s="27">
        <f t="shared" si="14"/>
        <v>-2160</v>
      </c>
      <c r="K140" s="7"/>
      <c r="L140" s="171">
        <f t="shared" si="22"/>
        <v>-0.84295980227381118</v>
      </c>
      <c r="M140" s="27">
        <f t="shared" ca="1" si="15"/>
        <v>4.8650590310361475E-5</v>
      </c>
      <c r="N140" s="44"/>
      <c r="O140" s="44"/>
      <c r="P140" s="7"/>
      <c r="Q140" s="28">
        <f t="shared" ca="1" si="16"/>
        <v>3500.8916648191239</v>
      </c>
      <c r="R140" s="27">
        <f t="shared" ca="1" si="17"/>
        <v>-2162.1434986919012</v>
      </c>
      <c r="S140" s="7"/>
      <c r="T140" s="28">
        <f t="shared" ca="1" si="18"/>
        <v>-0.85099106955289194</v>
      </c>
      <c r="U140" s="27">
        <f t="shared" ca="1" si="19"/>
        <v>-0.52870509819876066</v>
      </c>
      <c r="V140" s="7"/>
      <c r="W140" s="28">
        <f t="shared" ca="1" si="20"/>
        <v>-0.84993479978709829</v>
      </c>
      <c r="X140" s="27">
        <f t="shared" ca="1" si="24"/>
        <v>50.506050784536171</v>
      </c>
      <c r="Y140" s="7"/>
      <c r="Z140" s="28">
        <f t="shared" si="23"/>
        <v>50.45400000000005</v>
      </c>
      <c r="AA140" s="27">
        <f t="shared" si="21"/>
        <v>0.88058842080121991</v>
      </c>
      <c r="AB140" s="7"/>
      <c r="AC140" s="28">
        <f t="shared" ca="1" si="13"/>
        <v>5.2050784536120887E-2</v>
      </c>
      <c r="AD140" s="27"/>
      <c r="AE140" s="7"/>
    </row>
    <row r="141" spans="1:31" s="26" customFormat="1" x14ac:dyDescent="0.25">
      <c r="A141" s="26">
        <v>56</v>
      </c>
      <c r="B141" s="26">
        <v>-625</v>
      </c>
      <c r="C141" s="26">
        <v>14832</v>
      </c>
      <c r="D141" s="26">
        <v>11951</v>
      </c>
      <c r="E141" s="26">
        <v>11585</v>
      </c>
      <c r="F141" s="26">
        <v>14436</v>
      </c>
      <c r="G141" s="27"/>
      <c r="H141" s="7"/>
      <c r="I141" s="28">
        <f t="shared" si="14"/>
        <v>3247</v>
      </c>
      <c r="J141" s="27">
        <f t="shared" si="14"/>
        <v>-2485</v>
      </c>
      <c r="K141" s="7"/>
      <c r="L141" s="171">
        <f t="shared" si="22"/>
        <v>-0.78616979711636192</v>
      </c>
      <c r="M141" s="27">
        <f t="shared" ca="1" si="15"/>
        <v>4.5232621584945255E-5</v>
      </c>
      <c r="N141" s="44"/>
      <c r="O141" s="44"/>
      <c r="P141" s="7"/>
      <c r="Q141" s="28">
        <f t="shared" ca="1" si="16"/>
        <v>3266.8916648191239</v>
      </c>
      <c r="R141" s="27">
        <f t="shared" ca="1" si="17"/>
        <v>-2487.1434986919012</v>
      </c>
      <c r="S141" s="7"/>
      <c r="T141" s="28">
        <f t="shared" ca="1" si="18"/>
        <v>-0.79411072895952917</v>
      </c>
      <c r="U141" s="27">
        <f t="shared" ca="1" si="19"/>
        <v>-0.60817676925970277</v>
      </c>
      <c r="V141" s="7"/>
      <c r="W141" s="28">
        <f t="shared" ca="1" si="20"/>
        <v>-0.79289531728843377</v>
      </c>
      <c r="X141" s="27">
        <f t="shared" ca="1" si="24"/>
        <v>44.900490113721958</v>
      </c>
      <c r="Y141" s="7"/>
      <c r="Z141" s="28">
        <f t="shared" si="23"/>
        <v>44.82900000000005</v>
      </c>
      <c r="AA141" s="27">
        <f t="shared" si="21"/>
        <v>0.78241365037653876</v>
      </c>
      <c r="AB141" s="7"/>
      <c r="AC141" s="28">
        <f t="shared" ca="1" si="13"/>
        <v>7.1490113721907278E-2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14693</v>
      </c>
      <c r="D142" s="26">
        <v>11792</v>
      </c>
      <c r="E142" s="26">
        <v>11710</v>
      </c>
      <c r="F142" s="26">
        <v>14587</v>
      </c>
      <c r="G142" s="27"/>
      <c r="H142" s="7"/>
      <c r="I142" s="28">
        <f t="shared" si="14"/>
        <v>2983</v>
      </c>
      <c r="J142" s="27">
        <f t="shared" si="14"/>
        <v>-2795</v>
      </c>
      <c r="K142" s="7"/>
      <c r="L142" s="171">
        <f t="shared" si="22"/>
        <v>-0.72246050845516496</v>
      </c>
      <c r="M142" s="27">
        <f t="shared" ca="1" si="15"/>
        <v>3.733576769307081E-5</v>
      </c>
      <c r="N142" s="44"/>
      <c r="O142" s="44"/>
      <c r="P142" s="7"/>
      <c r="Q142" s="28">
        <f t="shared" ca="1" si="16"/>
        <v>3002.8916648191239</v>
      </c>
      <c r="R142" s="27">
        <f t="shared" ca="1" si="17"/>
        <v>-2797.1434986919012</v>
      </c>
      <c r="S142" s="7"/>
      <c r="T142" s="28">
        <f t="shared" ca="1" si="18"/>
        <v>-0.72993803700804283</v>
      </c>
      <c r="U142" s="27">
        <f t="shared" ca="1" si="19"/>
        <v>-0.68398051704090912</v>
      </c>
      <c r="V142" s="7"/>
      <c r="W142" s="28">
        <f t="shared" ca="1" si="20"/>
        <v>-0.72857080858634271</v>
      </c>
      <c r="X142" s="27">
        <f t="shared" ca="1" si="24"/>
        <v>39.197948875653537</v>
      </c>
      <c r="Y142" s="7"/>
      <c r="Z142" s="28">
        <f t="shared" si="23"/>
        <v>39.258000000000052</v>
      </c>
      <c r="AA142" s="27">
        <f t="shared" si="21"/>
        <v>0.68518135774793476</v>
      </c>
      <c r="AB142" s="7"/>
      <c r="AC142" s="28">
        <f t="shared" ca="1" si="13"/>
        <v>-6.0051124346514939E-2</v>
      </c>
      <c r="AD142" s="27"/>
      <c r="AE142" s="7"/>
    </row>
    <row r="143" spans="1:31" s="26" customFormat="1" x14ac:dyDescent="0.25">
      <c r="A143" s="26">
        <v>58</v>
      </c>
      <c r="B143" s="26">
        <v>-599</v>
      </c>
      <c r="C143" s="26">
        <v>14548</v>
      </c>
      <c r="D143" s="26">
        <v>11650</v>
      </c>
      <c r="E143" s="26">
        <v>11843</v>
      </c>
      <c r="F143" s="26">
        <v>14715</v>
      </c>
      <c r="G143" s="27"/>
      <c r="H143" s="7"/>
      <c r="I143" s="28">
        <f t="shared" si="14"/>
        <v>2705</v>
      </c>
      <c r="J143" s="27">
        <f t="shared" si="14"/>
        <v>-3065</v>
      </c>
      <c r="K143" s="7"/>
      <c r="L143" s="171">
        <f t="shared" si="22"/>
        <v>-0.65430536479727441</v>
      </c>
      <c r="M143" s="27">
        <f t="shared" ca="1" si="15"/>
        <v>4.299954266695016E-5</v>
      </c>
      <c r="N143" s="44"/>
      <c r="O143" s="44"/>
      <c r="P143" s="7"/>
      <c r="Q143" s="28">
        <f t="shared" ca="1" si="16"/>
        <v>2724.8916648191239</v>
      </c>
      <c r="R143" s="27">
        <f t="shared" ca="1" si="17"/>
        <v>-3067.1434986919012</v>
      </c>
      <c r="S143" s="7"/>
      <c r="T143" s="28">
        <f t="shared" ca="1" si="18"/>
        <v>-0.66236224775609898</v>
      </c>
      <c r="U143" s="27">
        <f t="shared" ca="1" si="19"/>
        <v>-0.75000313607615332</v>
      </c>
      <c r="V143" s="7"/>
      <c r="W143" s="28">
        <f t="shared" ca="1" si="20"/>
        <v>-0.66086276845016556</v>
      </c>
      <c r="X143" s="27">
        <f t="shared" ca="1" si="24"/>
        <v>33.774664420774343</v>
      </c>
      <c r="Y143" s="7"/>
      <c r="Z143" s="28">
        <f t="shared" si="23"/>
        <v>33.867000000000054</v>
      </c>
      <c r="AA143" s="27">
        <f t="shared" si="21"/>
        <v>0.59109065777292047</v>
      </c>
      <c r="AB143" s="7"/>
      <c r="AC143" s="28">
        <f t="shared" ca="1" si="13"/>
        <v>-9.2335579225711228E-2</v>
      </c>
      <c r="AD143" s="27"/>
      <c r="AE143" s="7"/>
    </row>
    <row r="144" spans="1:31" s="26" customFormat="1" x14ac:dyDescent="0.25">
      <c r="A144" s="26">
        <v>59</v>
      </c>
      <c r="B144" s="26">
        <v>-622</v>
      </c>
      <c r="C144" s="26">
        <v>14395</v>
      </c>
      <c r="D144" s="26">
        <v>11530</v>
      </c>
      <c r="E144" s="26">
        <v>12005</v>
      </c>
      <c r="F144" s="26">
        <v>14846</v>
      </c>
      <c r="G144" s="27"/>
      <c r="H144" s="7"/>
      <c r="I144" s="28">
        <f t="shared" si="14"/>
        <v>2390</v>
      </c>
      <c r="J144" s="27">
        <f t="shared" si="14"/>
        <v>-3316</v>
      </c>
      <c r="K144" s="7"/>
      <c r="L144" s="171">
        <f t="shared" si="22"/>
        <v>-0.57741596689381858</v>
      </c>
      <c r="M144" s="27">
        <f t="shared" ca="1" si="15"/>
        <v>4.5618412918103182E-5</v>
      </c>
      <c r="N144" s="44"/>
      <c r="O144" s="44"/>
      <c r="P144" s="7"/>
      <c r="Q144" s="28">
        <f t="shared" ca="1" si="16"/>
        <v>2409.8916648191239</v>
      </c>
      <c r="R144" s="27">
        <f t="shared" ca="1" si="17"/>
        <v>-3318.1434986919012</v>
      </c>
      <c r="S144" s="7"/>
      <c r="T144" s="28">
        <f t="shared" ca="1" si="18"/>
        <v>-0.58579255849580292</v>
      </c>
      <c r="U144" s="27">
        <f t="shared" ca="1" si="19"/>
        <v>-0.81137971895706551</v>
      </c>
      <c r="V144" s="7"/>
      <c r="W144" s="28">
        <f t="shared" ca="1" si="20"/>
        <v>-0.58417010732159347</v>
      </c>
      <c r="X144" s="27">
        <f t="shared" ca="1" si="24"/>
        <v>28.142685994725866</v>
      </c>
      <c r="Y144" s="7"/>
      <c r="Z144" s="28">
        <f t="shared" si="23"/>
        <v>28.269000000000055</v>
      </c>
      <c r="AA144" s="27">
        <f t="shared" si="21"/>
        <v>0.49338712624627795</v>
      </c>
      <c r="AB144" s="7"/>
      <c r="AC144" s="28">
        <f t="shared" ca="1" si="13"/>
        <v>-0.1263140052741889</v>
      </c>
      <c r="AD144" s="27"/>
      <c r="AE144" s="7"/>
    </row>
    <row r="145" spans="1:31" s="26" customFormat="1" x14ac:dyDescent="0.25">
      <c r="A145" s="26">
        <v>60</v>
      </c>
      <c r="B145" s="26">
        <v>-632</v>
      </c>
      <c r="C145" s="26">
        <v>14218</v>
      </c>
      <c r="D145" s="26">
        <v>11417</v>
      </c>
      <c r="E145" s="26">
        <v>12173</v>
      </c>
      <c r="F145" s="26">
        <v>14958</v>
      </c>
      <c r="G145" s="27"/>
      <c r="H145" s="7"/>
      <c r="I145" s="28">
        <f t="shared" si="14"/>
        <v>2045</v>
      </c>
      <c r="J145" s="27">
        <f t="shared" si="14"/>
        <v>-3541</v>
      </c>
      <c r="K145" s="7"/>
      <c r="L145" s="171">
        <f t="shared" si="22"/>
        <v>-0.49365350399325558</v>
      </c>
      <c r="M145" s="27">
        <f t="shared" ca="1" si="15"/>
        <v>4.2827842638366664E-5</v>
      </c>
      <c r="N145" s="44"/>
      <c r="O145" s="44"/>
      <c r="P145" s="7"/>
      <c r="Q145" s="28">
        <f t="shared" ca="1" si="16"/>
        <v>2064.8916648191239</v>
      </c>
      <c r="R145" s="27">
        <f t="shared" ca="1" si="17"/>
        <v>-3543.1434986919012</v>
      </c>
      <c r="S145" s="7"/>
      <c r="T145" s="28">
        <f t="shared" ca="1" si="18"/>
        <v>-0.50193051787738341</v>
      </c>
      <c r="U145" s="27">
        <f t="shared" ca="1" si="19"/>
        <v>-0.86639856815310234</v>
      </c>
      <c r="V145" s="7"/>
      <c r="W145" s="28">
        <f t="shared" ca="1" si="20"/>
        <v>-0.50019780247654366</v>
      </c>
      <c r="X145" s="27">
        <f t="shared" ca="1" si="24"/>
        <v>22.389006780788804</v>
      </c>
      <c r="Y145" s="7"/>
      <c r="Z145" s="28">
        <f t="shared" si="23"/>
        <v>22.581000000000056</v>
      </c>
      <c r="AA145" s="27">
        <f t="shared" si="21"/>
        <v>0.39411279839284052</v>
      </c>
      <c r="AB145" s="7"/>
      <c r="AC145" s="28">
        <f t="shared" ca="1" si="13"/>
        <v>-0.1919932192112519</v>
      </c>
      <c r="AD145" s="27"/>
      <c r="AE145" s="7"/>
    </row>
    <row r="146" spans="1:31" s="26" customFormat="1" x14ac:dyDescent="0.25">
      <c r="A146" s="26">
        <v>61</v>
      </c>
      <c r="B146" s="26">
        <v>-629</v>
      </c>
      <c r="C146" s="26">
        <v>14027</v>
      </c>
      <c r="D146" s="26">
        <v>11314</v>
      </c>
      <c r="E146" s="26">
        <v>12344</v>
      </c>
      <c r="F146" s="26">
        <v>15041</v>
      </c>
      <c r="G146" s="27"/>
      <c r="H146" s="7"/>
      <c r="I146" s="28">
        <f t="shared" si="14"/>
        <v>1683</v>
      </c>
      <c r="J146" s="27">
        <f t="shared" si="14"/>
        <v>-3727</v>
      </c>
      <c r="K146" s="7"/>
      <c r="L146" s="171">
        <f t="shared" si="22"/>
        <v>-0.40546069692511039</v>
      </c>
      <c r="M146" s="27">
        <f t="shared" ca="1" si="15"/>
        <v>4.4243029062856169E-5</v>
      </c>
      <c r="N146" s="44"/>
      <c r="O146" s="44"/>
      <c r="P146" s="7"/>
      <c r="Q146" s="28">
        <f t="shared" ca="1" si="16"/>
        <v>1702.8916648191237</v>
      </c>
      <c r="R146" s="27">
        <f t="shared" ca="1" si="17"/>
        <v>-3729.1434986919012</v>
      </c>
      <c r="S146" s="7"/>
      <c r="T146" s="28">
        <f t="shared" ca="1" si="18"/>
        <v>-0.41393614482269386</v>
      </c>
      <c r="U146" s="27">
        <f t="shared" ca="1" si="19"/>
        <v>-0.91188081682182609</v>
      </c>
      <c r="V146" s="7"/>
      <c r="W146" s="28">
        <f t="shared" ca="1" si="20"/>
        <v>-0.41211224028457638</v>
      </c>
      <c r="X146" s="27">
        <f t="shared" ca="1" si="24"/>
        <v>16.709829971696308</v>
      </c>
      <c r="Y146" s="7"/>
      <c r="Z146" s="28">
        <f t="shared" si="23"/>
        <v>16.920000000000059</v>
      </c>
      <c r="AA146" s="27">
        <f t="shared" si="21"/>
        <v>0.29530970943744156</v>
      </c>
      <c r="AB146" s="7"/>
      <c r="AC146" s="28">
        <f t="shared" ca="1" si="13"/>
        <v>-0.2101700283037502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13864</v>
      </c>
      <c r="D147" s="26">
        <v>11263</v>
      </c>
      <c r="E147" s="26">
        <v>12557</v>
      </c>
      <c r="F147" s="26">
        <v>15140</v>
      </c>
      <c r="G147" s="27"/>
      <c r="H147" s="7"/>
      <c r="I147" s="28">
        <f t="shared" si="14"/>
        <v>1307</v>
      </c>
      <c r="J147" s="27">
        <f t="shared" si="14"/>
        <v>-3877</v>
      </c>
      <c r="K147" s="7"/>
      <c r="L147" s="171">
        <f t="shared" si="22"/>
        <v>-0.31256703114735779</v>
      </c>
      <c r="M147" s="27">
        <f t="shared" ca="1" si="15"/>
        <v>6.5192031335974772E-5</v>
      </c>
      <c r="N147" s="44"/>
      <c r="O147" s="44"/>
      <c r="P147" s="7"/>
      <c r="Q147" s="28">
        <f t="shared" ca="1" si="16"/>
        <v>1326.8916648191237</v>
      </c>
      <c r="R147" s="27">
        <f t="shared" ca="1" si="17"/>
        <v>-3879.1434986919012</v>
      </c>
      <c r="S147" s="7"/>
      <c r="T147" s="28">
        <f t="shared" ca="1" si="18"/>
        <v>-0.3225386744675468</v>
      </c>
      <c r="U147" s="27">
        <f t="shared" ca="1" si="19"/>
        <v>-0.94856004961918394</v>
      </c>
      <c r="V147" s="7"/>
      <c r="W147" s="28">
        <f t="shared" ca="1" si="20"/>
        <v>-0.3206411893905417</v>
      </c>
      <c r="X147" s="27">
        <f t="shared" ca="1" si="24"/>
        <v>11.0666472016527</v>
      </c>
      <c r="Y147" s="7"/>
      <c r="Z147" s="28">
        <f t="shared" si="23"/>
        <v>11.214000000000059</v>
      </c>
      <c r="AA147" s="27">
        <f t="shared" si="21"/>
        <v>0.19572122231864514</v>
      </c>
      <c r="AB147" s="7"/>
      <c r="AC147" s="28">
        <f t="shared" ca="1" si="13"/>
        <v>-0.14735279834735948</v>
      </c>
      <c r="AD147" s="27"/>
      <c r="AE147" s="7"/>
    </row>
    <row r="148" spans="1:31" s="26" customFormat="1" x14ac:dyDescent="0.25">
      <c r="A148" s="26">
        <v>63</v>
      </c>
      <c r="B148" s="26">
        <v>-634</v>
      </c>
      <c r="C148" s="26">
        <v>13649</v>
      </c>
      <c r="D148" s="26">
        <v>11192</v>
      </c>
      <c r="E148" s="26">
        <v>12741</v>
      </c>
      <c r="F148" s="26">
        <v>15191</v>
      </c>
      <c r="G148" s="27"/>
      <c r="H148" s="7"/>
      <c r="I148" s="28">
        <f t="shared" si="14"/>
        <v>908</v>
      </c>
      <c r="J148" s="27">
        <f t="shared" si="14"/>
        <v>-3999</v>
      </c>
      <c r="K148" s="7"/>
      <c r="L148" s="171">
        <f t="shared" si="22"/>
        <v>-0.21657592846624688</v>
      </c>
      <c r="M148" s="27">
        <f t="shared" ca="1" si="15"/>
        <v>4.9239650373691325E-5</v>
      </c>
      <c r="N148" s="44"/>
      <c r="O148" s="44"/>
      <c r="P148" s="7"/>
      <c r="Q148" s="28">
        <f t="shared" ca="1" si="16"/>
        <v>927.89166481912378</v>
      </c>
      <c r="R148" s="27">
        <f t="shared" ca="1" si="17"/>
        <v>-4001.1434986919012</v>
      </c>
      <c r="S148" s="7"/>
      <c r="T148" s="28">
        <f t="shared" ca="1" si="18"/>
        <v>-0.22555040140450514</v>
      </c>
      <c r="U148" s="27">
        <f t="shared" ca="1" si="19"/>
        <v>-0.97839249229436842</v>
      </c>
      <c r="V148" s="7"/>
      <c r="W148" s="28">
        <f t="shared" ca="1" si="20"/>
        <v>-0.22359302547096979</v>
      </c>
      <c r="X148" s="27">
        <f t="shared" ca="1" si="24"/>
        <v>5.2626826695339446</v>
      </c>
      <c r="Y148" s="7"/>
      <c r="Z148" s="28">
        <f t="shared" si="23"/>
        <v>5.5080000000000595</v>
      </c>
      <c r="AA148" s="27">
        <f t="shared" si="21"/>
        <v>9.6132735199848718E-2</v>
      </c>
      <c r="AB148" s="7"/>
      <c r="AC148" s="28">
        <f t="shared" ref="AC148:AC149" ca="1" si="25">X148-Z148</f>
        <v>-0.24531733046611492</v>
      </c>
      <c r="AD148" s="27"/>
      <c r="AE148" s="7"/>
    </row>
    <row r="149" spans="1:31" s="26" customFormat="1" x14ac:dyDescent="0.25">
      <c r="A149" s="26">
        <v>64</v>
      </c>
      <c r="B149" s="26">
        <v>-641</v>
      </c>
      <c r="C149" s="26">
        <v>13455</v>
      </c>
      <c r="D149" s="26">
        <v>11163</v>
      </c>
      <c r="E149" s="26">
        <v>12953</v>
      </c>
      <c r="F149" s="26">
        <v>15231</v>
      </c>
      <c r="G149" s="27"/>
      <c r="H149" s="7"/>
      <c r="I149" s="28">
        <f t="shared" ref="I149:J149" si="26">C149-E149</f>
        <v>502</v>
      </c>
      <c r="J149" s="27">
        <f t="shared" si="26"/>
        <v>-4068</v>
      </c>
      <c r="K149" s="7"/>
      <c r="L149" s="171">
        <f t="shared" si="22"/>
        <v>-0.11734673983588444</v>
      </c>
      <c r="M149" s="27">
        <f t="shared" ref="M149" ca="1" si="27">(W149-L149)^2</f>
        <v>5.658805829542685E-5</v>
      </c>
      <c r="N149" s="44"/>
      <c r="O149" s="44"/>
      <c r="P149" s="7"/>
      <c r="Q149" s="28">
        <f t="shared" ref="Q149" ca="1" si="28">I149-$J$4</f>
        <v>521.89166481912378</v>
      </c>
      <c r="R149" s="27">
        <f t="shared" ref="R149" ca="1" si="29">J149-$J$3</f>
        <v>-4070.1434986919012</v>
      </c>
      <c r="S149" s="7"/>
      <c r="T149" s="28">
        <f t="shared" ref="T149" ca="1" si="30">Q149/$J$7</f>
        <v>-0.12686057969123463</v>
      </c>
      <c r="U149" s="27">
        <f t="shared" ref="U149" ca="1" si="31">R149/$J$6</f>
        <v>-0.99526493938115301</v>
      </c>
      <c r="V149" s="7"/>
      <c r="W149" s="28">
        <f t="shared" ref="W149" ca="1" si="32">(T149-U149*SIN(-$J$11*PI()/180))/(COS(-$J$11*PI()/180))</f>
        <v>-0.12486924329520081</v>
      </c>
      <c r="X149" s="27">
        <f ca="1">IF(MOD(ATAN2(U149,W149)*180/PI()-$J$9+360,360)&gt;5,MOD(ATAN2(U149,W149)*180/PI()-$J$9+360,360)-360,MOD(ATAN2(U149,W149)*180/PI()-$J$9+360,360))</f>
        <v>-0.45896537964830486</v>
      </c>
      <c r="Y149" s="7"/>
      <c r="Z149" s="28">
        <f t="shared" si="23"/>
        <v>-0.26099999999993972</v>
      </c>
      <c r="AA149" s="27">
        <f t="shared" ref="AA149" si="33">Z149*PI()/180</f>
        <v>-4.555309347704148E-3</v>
      </c>
      <c r="AB149" s="7"/>
      <c r="AC149" s="28">
        <f t="shared" ca="1" si="25"/>
        <v>-0.19796537964836514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39949</v>
      </c>
    </row>
    <row r="155" spans="1:31" x14ac:dyDescent="0.25">
      <c r="A155" t="s">
        <v>81</v>
      </c>
      <c r="B155">
        <v>39949</v>
      </c>
    </row>
    <row r="156" spans="1:31" x14ac:dyDescent="0.25">
      <c r="A156" s="31" t="s">
        <v>92</v>
      </c>
      <c r="B156" s="31">
        <v>-39978</v>
      </c>
    </row>
    <row r="157" spans="1:31" x14ac:dyDescent="0.25">
      <c r="A157" t="s">
        <v>87</v>
      </c>
      <c r="B157">
        <v>-39978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3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205</v>
      </c>
      <c r="J1" s="135"/>
      <c r="L1" s="136" t="s">
        <v>206</v>
      </c>
      <c r="M1" s="136"/>
      <c r="N1" s="136"/>
      <c r="O1" s="136"/>
      <c r="Q1" s="137" t="s">
        <v>207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208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2.1434986919013586</v>
      </c>
      <c r="L3" s="144" t="s">
        <v>1</v>
      </c>
      <c r="M3" s="145">
        <v>1.0041730474005695</v>
      </c>
      <c r="N3" s="146" t="s">
        <v>18</v>
      </c>
      <c r="O3" s="144">
        <v>1.0011878906920963</v>
      </c>
      <c r="Q3" s="143" t="s">
        <v>196</v>
      </c>
      <c r="R3" s="143">
        <f ca="1">MAX(AC21:AC149)</f>
        <v>0.17612754845194445</v>
      </c>
      <c r="T3" s="45" t="s">
        <v>53</v>
      </c>
      <c r="U3" s="46">
        <v>43707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-19.891664819123765</v>
      </c>
      <c r="L4" s="146" t="s">
        <v>5</v>
      </c>
      <c r="M4" s="148">
        <v>359.93310661801485</v>
      </c>
      <c r="N4" s="146" t="s">
        <v>21</v>
      </c>
      <c r="O4" s="146">
        <v>359.88146756359765</v>
      </c>
      <c r="Q4" s="147" t="s">
        <v>197</v>
      </c>
      <c r="R4" s="147">
        <f ca="1">MIN(AC21:AC149)</f>
        <v>-0.2800773013666813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-172.52657974268539</v>
      </c>
      <c r="N5" s="149" t="s">
        <v>24</v>
      </c>
      <c r="O5" s="149">
        <v>-172.52344717013526</v>
      </c>
      <c r="Q5" s="8"/>
      <c r="R5" s="8"/>
      <c r="T5" s="45" t="s">
        <v>55</v>
      </c>
      <c r="U5" s="47">
        <v>8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4089.5075649129976</v>
      </c>
      <c r="L6" s="149" t="s">
        <v>12</v>
      </c>
      <c r="M6" s="150">
        <v>-1.0358171671059168E-4</v>
      </c>
      <c r="N6" s="149" t="s">
        <v>26</v>
      </c>
      <c r="O6" s="149">
        <v>-1.5224629804538954E-4</v>
      </c>
      <c r="Q6" s="139" t="s">
        <v>195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-4113.8994168980898</v>
      </c>
      <c r="L7" s="151" t="s">
        <v>15</v>
      </c>
      <c r="M7" s="152">
        <f ca="1">SUM(M20:M84)</f>
        <v>7.9890634638776653E-5</v>
      </c>
      <c r="N7" s="151" t="s">
        <v>15</v>
      </c>
      <c r="O7" s="89">
        <f ca="1">SUM(M85:M149)</f>
        <v>5.7880213000485368E-5</v>
      </c>
      <c r="Q7" s="143" t="s">
        <v>196</v>
      </c>
      <c r="R7" s="143">
        <f ca="1">MAX(AD21:AD83)</f>
        <v>0.19444473823182307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197</v>
      </c>
      <c r="R8" s="147">
        <f ca="1">MIN(AD21:AD83)</f>
        <v>-0.14178418763441414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-172.38988190323801</v>
      </c>
      <c r="L9" s="136" t="s">
        <v>209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-172.27522944549378</v>
      </c>
      <c r="L10" s="138"/>
      <c r="M10" s="138"/>
      <c r="N10" s="138"/>
      <c r="O10" s="138"/>
      <c r="Q10" s="139" t="s">
        <v>198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-0.11465245774423731</v>
      </c>
      <c r="L11" s="157" t="s">
        <v>210</v>
      </c>
      <c r="M11" s="158">
        <f>(M6+O6)/2</f>
        <v>-1.279140073779906E-4</v>
      </c>
      <c r="N11" s="159"/>
      <c r="O11" s="159"/>
      <c r="Q11" s="143" t="s">
        <v>196</v>
      </c>
      <c r="R11" s="143">
        <f ca="1">MAX(W20:W149)</f>
        <v>1.0035063597295553</v>
      </c>
      <c r="W11" s="9"/>
      <c r="X11" s="9"/>
    </row>
    <row r="12" spans="1:24" ht="15.75" thickBot="1" x14ac:dyDescent="0.3">
      <c r="I12" s="135" t="s">
        <v>211</v>
      </c>
      <c r="J12" s="135"/>
      <c r="L12" s="160" t="s">
        <v>212</v>
      </c>
      <c r="M12" s="161">
        <f>(M3+O3)/2</f>
        <v>1.0026804690463329</v>
      </c>
      <c r="N12" s="162"/>
      <c r="O12" s="162"/>
      <c r="Q12" s="147" t="s">
        <v>197</v>
      </c>
      <c r="R12" s="147">
        <f ca="1">MIN(W20:W149)</f>
        <v>-1.0063856665213813</v>
      </c>
      <c r="W12" s="9"/>
      <c r="X12" s="9"/>
    </row>
    <row r="13" spans="1:24" ht="15.75" customHeight="1" thickBot="1" x14ac:dyDescent="0.3">
      <c r="I13" s="135"/>
      <c r="J13" s="135"/>
      <c r="L13" s="163" t="s">
        <v>213</v>
      </c>
      <c r="M13" s="164">
        <f>(M5+O5)/2</f>
        <v>-172.52501345641031</v>
      </c>
      <c r="N13" s="165"/>
      <c r="O13" s="165"/>
    </row>
    <row r="14" spans="1:24" x14ac:dyDescent="0.25">
      <c r="I14" s="9" t="s">
        <v>189</v>
      </c>
      <c r="L14" s="9"/>
      <c r="M14" s="9"/>
      <c r="N14" s="9"/>
      <c r="O14" s="9"/>
    </row>
    <row r="15" spans="1:24" x14ac:dyDescent="0.25">
      <c r="I15" s="9" t="s">
        <v>190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191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13518</v>
      </c>
      <c r="D20" s="26">
        <v>11207</v>
      </c>
      <c r="E20" s="26">
        <v>12995</v>
      </c>
      <c r="F20" s="26">
        <v>15285</v>
      </c>
      <c r="G20" s="27"/>
      <c r="H20" s="7"/>
      <c r="I20" s="28">
        <f>C20-E20</f>
        <v>523</v>
      </c>
      <c r="J20" s="27">
        <f>D20-F20</f>
        <v>-4078</v>
      </c>
      <c r="K20" s="7"/>
      <c r="L20" s="171">
        <f>$M$3*SIN(2*PI()/$M$4*($Z20+$M$5))+$M$6</f>
        <v>-0.1301553931993695</v>
      </c>
      <c r="M20" s="27">
        <f ca="1">(W20-L20)^2</f>
        <v>3.4740077711520825E-8</v>
      </c>
      <c r="N20" s="44"/>
      <c r="O20" s="44"/>
      <c r="P20" s="7"/>
      <c r="Q20" s="28">
        <f ca="1">I20-$J$4</f>
        <v>542.89166481912378</v>
      </c>
      <c r="R20" s="27">
        <f ca="1">J20-$J$3</f>
        <v>-4080.1434986919012</v>
      </c>
      <c r="S20" s="7"/>
      <c r="T20" s="28">
        <f ca="1">Q20/$J$7</f>
        <v>-0.13196522564192104</v>
      </c>
      <c r="U20" s="27">
        <f ca="1">R20/$J$6</f>
        <v>-0.99771022156764355</v>
      </c>
      <c r="V20" s="7"/>
      <c r="W20" s="28">
        <f ca="1">(T20-U20*SIN(-$J$11*PI()/180))/(COS(-$J$11*PI()/180))</f>
        <v>-0.12996900629609698</v>
      </c>
      <c r="X20" s="27">
        <f ca="1">IF(MOD(ATAN2(U20,W20)*180/PI()-$J$9+360,360)&gt;5,MOD(ATAN2(U20,W20)*180/PI()-$J$9+360,360)-360,MOD(ATAN2(U20,W20)*180/PI()-$J$9+360,360))</f>
        <v>-0.18814643624057226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-0.18814643624057226</v>
      </c>
      <c r="AD20" s="27">
        <f ca="1">INDIRECT("AC"&amp;AE20)-AC20</f>
        <v>-1.9593031596033761E-2</v>
      </c>
      <c r="AE20" s="7">
        <v>149</v>
      </c>
    </row>
    <row r="21" spans="1:31" s="26" customFormat="1" x14ac:dyDescent="0.25">
      <c r="A21" s="26">
        <v>1</v>
      </c>
      <c r="B21" s="26">
        <v>586</v>
      </c>
      <c r="C21" s="26">
        <v>13699</v>
      </c>
      <c r="D21" s="26">
        <v>11238</v>
      </c>
      <c r="E21" s="26">
        <v>12802</v>
      </c>
      <c r="F21" s="26">
        <v>15249</v>
      </c>
      <c r="G21" s="27"/>
      <c r="H21" s="7"/>
      <c r="I21" s="28">
        <f t="shared" ref="I21:J84" si="1">C21-E21</f>
        <v>897</v>
      </c>
      <c r="J21" s="27">
        <f t="shared" si="1"/>
        <v>-4011</v>
      </c>
      <c r="K21" s="7"/>
      <c r="L21" s="171">
        <f t="shared" ref="L21:L84" si="2">$M$3*SIN(2*PI()/$M$4*($Z21+$M$5))+$M$6</f>
        <v>-0.22114651561439061</v>
      </c>
      <c r="M21" s="27">
        <f t="shared" ref="M21:M84" ca="1" si="3">(W21-L21)^2</f>
        <v>5.4395983544233469E-8</v>
      </c>
      <c r="N21" s="44"/>
      <c r="O21" s="44"/>
      <c r="P21" s="7"/>
      <c r="Q21" s="28">
        <f t="shared" ref="Q21:Q84" ca="1" si="4">I21-$J$4</f>
        <v>916.89166481912378</v>
      </c>
      <c r="R21" s="27">
        <f t="shared" ref="R21:R84" ca="1" si="5">J21-$J$3</f>
        <v>-4013.1434986919012</v>
      </c>
      <c r="S21" s="7"/>
      <c r="T21" s="28">
        <f t="shared" ref="T21:T84" ca="1" si="6">Q21/$J$7</f>
        <v>-0.22287653923985987</v>
      </c>
      <c r="U21" s="27">
        <f t="shared" ref="U21:U84" ca="1" si="7">R21/$J$6</f>
        <v>-0.98132683091815698</v>
      </c>
      <c r="V21" s="7"/>
      <c r="W21" s="28">
        <f t="shared" ref="W21:W84" ca="1" si="8">(T21-U21*SIN(-$J$11*PI()/180))/(COS(-$J$11*PI()/180))</f>
        <v>-0.22091328614896175</v>
      </c>
      <c r="X21" s="27">
        <f ca="1">MOD(ATAN2(U21,W21)*180/PI()-$J$9+360,360)</f>
        <v>5.0766421538355075</v>
      </c>
      <c r="Y21" s="7"/>
      <c r="Z21" s="28">
        <f>360/40000*B21+Z20</f>
        <v>5.274</v>
      </c>
      <c r="AA21" s="27">
        <f t="shared" ref="AA21:AA84" si="9">Z21*PI()/180</f>
        <v>9.2048664750180934E-2</v>
      </c>
      <c r="AB21" s="7"/>
      <c r="AC21" s="28">
        <f t="shared" ca="1" si="0"/>
        <v>-0.19735784616449248</v>
      </c>
      <c r="AD21" s="27">
        <f t="shared" ref="AD21:AD83" ca="1" si="10">INDIRECT("AC"&amp;AE21)-AC21</f>
        <v>-5.9156331867528777E-2</v>
      </c>
      <c r="AE21" s="7">
        <v>148</v>
      </c>
    </row>
    <row r="22" spans="1:31" s="26" customFormat="1" x14ac:dyDescent="0.25">
      <c r="A22" s="26">
        <v>2</v>
      </c>
      <c r="B22" s="26">
        <v>634</v>
      </c>
      <c r="C22" s="26">
        <v>13891</v>
      </c>
      <c r="D22" s="26">
        <v>11290</v>
      </c>
      <c r="E22" s="26">
        <v>12600</v>
      </c>
      <c r="F22" s="26">
        <v>15190</v>
      </c>
      <c r="G22" s="27"/>
      <c r="H22" s="7"/>
      <c r="I22" s="28">
        <f t="shared" si="1"/>
        <v>1291</v>
      </c>
      <c r="J22" s="27">
        <f t="shared" si="1"/>
        <v>-3900</v>
      </c>
      <c r="K22" s="7"/>
      <c r="L22" s="171">
        <f t="shared" si="2"/>
        <v>-0.31745890403248594</v>
      </c>
      <c r="M22" s="27">
        <f t="shared" ca="1" si="3"/>
        <v>5.1585544945193514E-7</v>
      </c>
      <c r="N22" s="44"/>
      <c r="O22" s="44"/>
      <c r="P22" s="7"/>
      <c r="Q22" s="28">
        <f t="shared" ca="1" si="4"/>
        <v>1310.8916648191237</v>
      </c>
      <c r="R22" s="27">
        <f t="shared" ca="1" si="5"/>
        <v>-3902.1434986919012</v>
      </c>
      <c r="S22" s="7"/>
      <c r="T22" s="28">
        <f t="shared" ca="1" si="6"/>
        <v>-0.31864942040988098</v>
      </c>
      <c r="U22" s="27">
        <f t="shared" ca="1" si="7"/>
        <v>-0.95418419864811221</v>
      </c>
      <c r="V22" s="7"/>
      <c r="W22" s="28">
        <f t="shared" ca="1" si="8"/>
        <v>-0.31674067325519223</v>
      </c>
      <c r="X22" s="27">
        <f t="shared" ref="X22:X83" ca="1" si="11">MOD(ATAN2(U22,W22)*180/PI()-$J$9+360,360)</f>
        <v>10.753426174615129</v>
      </c>
      <c r="Y22" s="7"/>
      <c r="Z22" s="28">
        <f t="shared" ref="Z22:Z85" si="12">360/40000*B22+Z21</f>
        <v>10.98</v>
      </c>
      <c r="AA22" s="27">
        <f t="shared" si="9"/>
        <v>0.1916371518689774</v>
      </c>
      <c r="AB22" s="7"/>
      <c r="AC22" s="28">
        <f t="shared" ca="1" si="0"/>
        <v>-0.2265738253848717</v>
      </c>
      <c r="AD22" s="27">
        <f t="shared" ca="1" si="10"/>
        <v>1.1033546099529445E-2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14077</v>
      </c>
      <c r="D23" s="26">
        <v>11361</v>
      </c>
      <c r="E23" s="26">
        <v>12412</v>
      </c>
      <c r="F23" s="26">
        <v>15109</v>
      </c>
      <c r="G23" s="27"/>
      <c r="H23" s="7"/>
      <c r="I23" s="28">
        <f t="shared" si="1"/>
        <v>1665</v>
      </c>
      <c r="J23" s="27">
        <f t="shared" si="1"/>
        <v>-3748</v>
      </c>
      <c r="K23" s="7"/>
      <c r="L23" s="171">
        <f t="shared" si="2"/>
        <v>-0.40990521789036022</v>
      </c>
      <c r="M23" s="27">
        <f t="shared" ca="1" si="3"/>
        <v>4.7466153337306185E-6</v>
      </c>
      <c r="N23" s="44"/>
      <c r="O23" s="44"/>
      <c r="P23" s="7"/>
      <c r="Q23" s="28">
        <f t="shared" ca="1" si="4"/>
        <v>1684.8916648191237</v>
      </c>
      <c r="R23" s="27">
        <f t="shared" ca="1" si="5"/>
        <v>-3750.1434986919012</v>
      </c>
      <c r="S23" s="7"/>
      <c r="T23" s="28">
        <f t="shared" ca="1" si="6"/>
        <v>-0.40956073400781984</v>
      </c>
      <c r="U23" s="27">
        <f t="shared" ca="1" si="7"/>
        <v>-0.91701590941345623</v>
      </c>
      <c r="V23" s="7"/>
      <c r="W23" s="28">
        <f t="shared" ca="1" si="8"/>
        <v>-0.40772654505266048</v>
      </c>
      <c r="X23" s="27">
        <f t="shared" ca="1" si="11"/>
        <v>16.360922698633317</v>
      </c>
      <c r="Y23" s="7"/>
      <c r="Z23" s="28">
        <f t="shared" si="12"/>
        <v>16.640999999999998</v>
      </c>
      <c r="AA23" s="27">
        <f t="shared" si="9"/>
        <v>0.29044024082437636</v>
      </c>
      <c r="AB23" s="7"/>
      <c r="AC23" s="28">
        <f t="shared" ca="1" si="0"/>
        <v>-0.2800773013666813</v>
      </c>
      <c r="AD23" s="27">
        <f t="shared" ca="1" si="10"/>
        <v>4.6819538338326083E-2</v>
      </c>
      <c r="AE23" s="7">
        <v>146</v>
      </c>
    </row>
    <row r="24" spans="1:31" s="26" customFormat="1" x14ac:dyDescent="0.25">
      <c r="A24" s="26">
        <v>4</v>
      </c>
      <c r="B24" s="26">
        <v>637</v>
      </c>
      <c r="C24" s="26">
        <v>14272</v>
      </c>
      <c r="D24" s="26">
        <v>11463</v>
      </c>
      <c r="E24" s="26">
        <v>12234</v>
      </c>
      <c r="F24" s="26">
        <v>15024</v>
      </c>
      <c r="G24" s="27"/>
      <c r="H24" s="7"/>
      <c r="I24" s="28">
        <f t="shared" si="1"/>
        <v>2038</v>
      </c>
      <c r="J24" s="27">
        <f t="shared" si="1"/>
        <v>-3561</v>
      </c>
      <c r="K24" s="7"/>
      <c r="L24" s="171">
        <f t="shared" si="2"/>
        <v>-0.49944819692663855</v>
      </c>
      <c r="M24" s="27">
        <f t="shared" ca="1" si="3"/>
        <v>9.2493006890544089E-7</v>
      </c>
      <c r="N24" s="44"/>
      <c r="O24" s="44"/>
      <c r="P24" s="7"/>
      <c r="Q24" s="28">
        <f t="shared" ca="1" si="4"/>
        <v>2057.8916648191239</v>
      </c>
      <c r="R24" s="27">
        <f t="shared" ca="1" si="5"/>
        <v>-3563.1434986919012</v>
      </c>
      <c r="S24" s="7"/>
      <c r="T24" s="28">
        <f t="shared" ca="1" si="6"/>
        <v>-0.50022896922715465</v>
      </c>
      <c r="U24" s="27">
        <f t="shared" ca="1" si="7"/>
        <v>-0.87128913252608331</v>
      </c>
      <c r="V24" s="7"/>
      <c r="W24" s="28">
        <f t="shared" ca="1" si="8"/>
        <v>-0.49848646407968705</v>
      </c>
      <c r="X24" s="27">
        <f t="shared" ca="1" si="11"/>
        <v>22.16484283965201</v>
      </c>
      <c r="Y24" s="7"/>
      <c r="Z24" s="28">
        <f t="shared" si="12"/>
        <v>22.373999999999999</v>
      </c>
      <c r="AA24" s="27">
        <f t="shared" si="9"/>
        <v>0.3904999668412113</v>
      </c>
      <c r="AB24" s="7"/>
      <c r="AC24" s="28">
        <f t="shared" ca="1" si="0"/>
        <v>-0.20915716034798848</v>
      </c>
      <c r="AD24" s="27">
        <f t="shared" ca="1" si="10"/>
        <v>1.1045094670876665E-2</v>
      </c>
      <c r="AE24" s="7">
        <v>145</v>
      </c>
    </row>
    <row r="25" spans="1:31" s="26" customFormat="1" x14ac:dyDescent="0.25">
      <c r="A25" s="26">
        <v>5</v>
      </c>
      <c r="B25" s="26">
        <v>633</v>
      </c>
      <c r="C25" s="26">
        <v>14442</v>
      </c>
      <c r="D25" s="26">
        <v>11569</v>
      </c>
      <c r="E25" s="26">
        <v>12056</v>
      </c>
      <c r="F25" s="26">
        <v>14904</v>
      </c>
      <c r="G25" s="27"/>
      <c r="H25" s="7"/>
      <c r="I25" s="28">
        <f t="shared" si="1"/>
        <v>2386</v>
      </c>
      <c r="J25" s="27">
        <f t="shared" si="1"/>
        <v>-3335</v>
      </c>
      <c r="K25" s="7"/>
      <c r="L25" s="171">
        <f t="shared" si="2"/>
        <v>-0.58348055137950483</v>
      </c>
      <c r="M25" s="27">
        <f t="shared" ca="1" si="3"/>
        <v>8.5297023688122264E-8</v>
      </c>
      <c r="N25" s="44"/>
      <c r="O25" s="44"/>
      <c r="P25" s="7"/>
      <c r="Q25" s="28">
        <f t="shared" ca="1" si="4"/>
        <v>2405.8916648191239</v>
      </c>
      <c r="R25" s="27">
        <f t="shared" ca="1" si="5"/>
        <v>-3337.1434986919012</v>
      </c>
      <c r="S25" s="7"/>
      <c r="T25" s="28">
        <f t="shared" ca="1" si="6"/>
        <v>-0.58482024498138652</v>
      </c>
      <c r="U25" s="27">
        <f t="shared" ca="1" si="7"/>
        <v>-0.81602575511139752</v>
      </c>
      <c r="V25" s="7"/>
      <c r="W25" s="28">
        <f t="shared" ca="1" si="8"/>
        <v>-0.58318849483756796</v>
      </c>
      <c r="X25" s="27">
        <f t="shared" ca="1" si="11"/>
        <v>27.942107146026046</v>
      </c>
      <c r="Y25" s="7"/>
      <c r="Z25" s="28">
        <f t="shared" si="12"/>
        <v>28.070999999999998</v>
      </c>
      <c r="AA25" s="27">
        <f t="shared" si="9"/>
        <v>0.48993137432732825</v>
      </c>
      <c r="AB25" s="7"/>
      <c r="AC25" s="28">
        <f t="shared" ca="1" si="0"/>
        <v>-0.12889285397395156</v>
      </c>
      <c r="AD25" s="27">
        <f t="shared" ca="1" si="10"/>
        <v>-6.1459033907155458E-2</v>
      </c>
      <c r="AE25" s="7">
        <v>144</v>
      </c>
    </row>
    <row r="26" spans="1:31" s="26" customFormat="1" x14ac:dyDescent="0.25">
      <c r="A26" s="26">
        <v>6</v>
      </c>
      <c r="B26" s="26">
        <v>619</v>
      </c>
      <c r="C26" s="26">
        <v>14599</v>
      </c>
      <c r="D26" s="26">
        <v>11694</v>
      </c>
      <c r="E26" s="26">
        <v>11902</v>
      </c>
      <c r="F26" s="26">
        <v>14784</v>
      </c>
      <c r="G26" s="27"/>
      <c r="H26" s="7"/>
      <c r="I26" s="28">
        <f t="shared" si="1"/>
        <v>2697</v>
      </c>
      <c r="J26" s="27">
        <f t="shared" si="1"/>
        <v>-3090</v>
      </c>
      <c r="K26" s="7"/>
      <c r="L26" s="171">
        <f t="shared" si="2"/>
        <v>-0.66008483540314966</v>
      </c>
      <c r="M26" s="27">
        <f t="shared" ca="1" si="3"/>
        <v>1.3898778314147611E-6</v>
      </c>
      <c r="N26" s="44"/>
      <c r="O26" s="44"/>
      <c r="P26" s="7"/>
      <c r="Q26" s="28">
        <f t="shared" ca="1" si="4"/>
        <v>2716.8916648191239</v>
      </c>
      <c r="R26" s="27">
        <f t="shared" ca="1" si="5"/>
        <v>-3092.1434986919012</v>
      </c>
      <c r="S26" s="7"/>
      <c r="T26" s="28">
        <f t="shared" ca="1" si="6"/>
        <v>-0.66041762072726606</v>
      </c>
      <c r="U26" s="27">
        <f t="shared" ca="1" si="7"/>
        <v>-0.75611634154237961</v>
      </c>
      <c r="V26" s="7"/>
      <c r="W26" s="28">
        <f t="shared" ca="1" si="8"/>
        <v>-0.65890590460305376</v>
      </c>
      <c r="X26" s="27">
        <f t="shared" ca="1" si="11"/>
        <v>33.459901086471064</v>
      </c>
      <c r="Y26" s="7"/>
      <c r="Z26" s="28">
        <f t="shared" si="12"/>
        <v>33.641999999999996</v>
      </c>
      <c r="AA26" s="27">
        <f t="shared" si="9"/>
        <v>0.58716366695593225</v>
      </c>
      <c r="AB26" s="7"/>
      <c r="AC26" s="28">
        <f t="shared" ca="1" si="0"/>
        <v>-0.18209891352893237</v>
      </c>
      <c r="AD26" s="27">
        <f t="shared" ca="1" si="10"/>
        <v>2.9081846895905983E-2</v>
      </c>
      <c r="AE26" s="7">
        <v>143</v>
      </c>
    </row>
    <row r="27" spans="1:31" s="26" customFormat="1" x14ac:dyDescent="0.25">
      <c r="A27" s="26">
        <v>7</v>
      </c>
      <c r="B27" s="26">
        <v>604</v>
      </c>
      <c r="C27" s="26">
        <v>14748</v>
      </c>
      <c r="D27" s="26">
        <v>11835</v>
      </c>
      <c r="E27" s="26">
        <v>11765</v>
      </c>
      <c r="F27" s="26">
        <v>14652</v>
      </c>
      <c r="G27" s="27"/>
      <c r="H27" s="7"/>
      <c r="I27" s="28">
        <f t="shared" si="1"/>
        <v>2983</v>
      </c>
      <c r="J27" s="27">
        <f t="shared" si="1"/>
        <v>-2817</v>
      </c>
      <c r="K27" s="7"/>
      <c r="L27" s="171">
        <f t="shared" si="2"/>
        <v>-0.7288260312740138</v>
      </c>
      <c r="M27" s="27">
        <f t="shared" ca="1" si="3"/>
        <v>7.0749436106673437E-8</v>
      </c>
      <c r="N27" s="44"/>
      <c r="O27" s="44"/>
      <c r="P27" s="7"/>
      <c r="Q27" s="28">
        <f t="shared" ca="1" si="4"/>
        <v>3002.8916648191239</v>
      </c>
      <c r="R27" s="27">
        <f t="shared" ca="1" si="5"/>
        <v>-2819.1434986919012</v>
      </c>
      <c r="S27" s="7"/>
      <c r="T27" s="28">
        <f t="shared" ca="1" si="6"/>
        <v>-0.72993803700804283</v>
      </c>
      <c r="U27" s="27">
        <f t="shared" ca="1" si="7"/>
        <v>-0.68936013785118821</v>
      </c>
      <c r="V27" s="7"/>
      <c r="W27" s="28">
        <f t="shared" ca="1" si="8"/>
        <v>-0.72856004361244531</v>
      </c>
      <c r="X27" s="27">
        <f t="shared" ca="1" si="11"/>
        <v>38.973481066593422</v>
      </c>
      <c r="Y27" s="7"/>
      <c r="Z27" s="28">
        <f t="shared" si="12"/>
        <v>39.077999999999996</v>
      </c>
      <c r="AA27" s="27">
        <f t="shared" si="9"/>
        <v>0.68203976509434405</v>
      </c>
      <c r="AB27" s="7"/>
      <c r="AC27" s="28">
        <f t="shared" ca="1" si="0"/>
        <v>-0.10451893340657392</v>
      </c>
      <c r="AD27" s="27">
        <f t="shared" ca="1" si="10"/>
        <v>5.1056843665136853E-2</v>
      </c>
      <c r="AE27" s="7">
        <v>142</v>
      </c>
    </row>
    <row r="28" spans="1:31" s="26" customFormat="1" x14ac:dyDescent="0.25">
      <c r="A28" s="26">
        <v>8</v>
      </c>
      <c r="B28" s="26">
        <v>615</v>
      </c>
      <c r="C28" s="26">
        <v>14871</v>
      </c>
      <c r="D28" s="26">
        <v>11981</v>
      </c>
      <c r="E28" s="26">
        <v>11629</v>
      </c>
      <c r="F28" s="26">
        <v>14490</v>
      </c>
      <c r="G28" s="27"/>
      <c r="H28" s="7"/>
      <c r="I28" s="28">
        <f t="shared" si="1"/>
        <v>3242</v>
      </c>
      <c r="J28" s="27">
        <f t="shared" si="1"/>
        <v>-2509</v>
      </c>
      <c r="K28" s="7"/>
      <c r="L28" s="171">
        <f t="shared" si="2"/>
        <v>-0.79207824589735509</v>
      </c>
      <c r="M28" s="27">
        <f t="shared" ca="1" si="3"/>
        <v>1.6815456985379532E-7</v>
      </c>
      <c r="N28" s="44"/>
      <c r="O28" s="44"/>
      <c r="P28" s="7"/>
      <c r="Q28" s="28">
        <f t="shared" ca="1" si="4"/>
        <v>3261.8916648191239</v>
      </c>
      <c r="R28" s="27">
        <f t="shared" ca="1" si="5"/>
        <v>-2511.1434986919012</v>
      </c>
      <c r="S28" s="7"/>
      <c r="T28" s="28">
        <f t="shared" ca="1" si="6"/>
        <v>-0.7928953370665085</v>
      </c>
      <c r="U28" s="27">
        <f t="shared" ca="1" si="7"/>
        <v>-0.6140454465072801</v>
      </c>
      <c r="V28" s="7"/>
      <c r="W28" s="28">
        <f t="shared" ca="1" si="8"/>
        <v>-0.7916681793541529</v>
      </c>
      <c r="X28" s="27">
        <f t="shared" ca="1" si="11"/>
        <v>44.591478801033077</v>
      </c>
      <c r="Y28" s="7"/>
      <c r="Z28" s="28">
        <f t="shared" si="12"/>
        <v>44.612999999999992</v>
      </c>
      <c r="AA28" s="27">
        <f t="shared" si="9"/>
        <v>0.77864373919223007</v>
      </c>
      <c r="AB28" s="7"/>
      <c r="AC28" s="28">
        <f t="shared" ca="1" si="0"/>
        <v>-2.1521198966915733E-2</v>
      </c>
      <c r="AD28" s="27">
        <f t="shared" ca="1" si="10"/>
        <v>-6.0453097430155367E-3</v>
      </c>
      <c r="AE28" s="7">
        <v>141</v>
      </c>
    </row>
    <row r="29" spans="1:31" s="26" customFormat="1" x14ac:dyDescent="0.25">
      <c r="A29" s="26">
        <v>9</v>
      </c>
      <c r="B29" s="26">
        <v>633</v>
      </c>
      <c r="C29" s="26">
        <v>14993</v>
      </c>
      <c r="D29" s="26">
        <v>12158</v>
      </c>
      <c r="E29" s="26">
        <v>11514</v>
      </c>
      <c r="F29" s="26">
        <v>14329</v>
      </c>
      <c r="G29" s="27"/>
      <c r="H29" s="7"/>
      <c r="I29" s="28">
        <f t="shared" si="1"/>
        <v>3479</v>
      </c>
      <c r="J29" s="27">
        <f t="shared" si="1"/>
        <v>-2171</v>
      </c>
      <c r="K29" s="7"/>
      <c r="L29" s="171">
        <f t="shared" si="2"/>
        <v>-0.84946077893487537</v>
      </c>
      <c r="M29" s="27">
        <f t="shared" ca="1" si="3"/>
        <v>3.0692815991306732E-10</v>
      </c>
      <c r="N29" s="44"/>
      <c r="O29" s="44"/>
      <c r="P29" s="7"/>
      <c r="Q29" s="28">
        <f t="shared" ca="1" si="4"/>
        <v>3498.8916648191239</v>
      </c>
      <c r="R29" s="27">
        <f t="shared" ca="1" si="5"/>
        <v>-2173.1434986919012</v>
      </c>
      <c r="S29" s="7"/>
      <c r="T29" s="28">
        <f t="shared" ca="1" si="6"/>
        <v>-0.85050491279568374</v>
      </c>
      <c r="U29" s="27">
        <f t="shared" ca="1" si="7"/>
        <v>-0.53139490860390026</v>
      </c>
      <c r="V29" s="7"/>
      <c r="W29" s="28">
        <f t="shared" ca="1" si="8"/>
        <v>-0.84944325956959255</v>
      </c>
      <c r="X29" s="27">
        <f t="shared" ca="1" si="11"/>
        <v>50.360598659167181</v>
      </c>
      <c r="Y29" s="7"/>
      <c r="Z29" s="28">
        <f t="shared" si="12"/>
        <v>50.309999999999988</v>
      </c>
      <c r="AA29" s="27">
        <f t="shared" si="9"/>
        <v>0.87807514667834696</v>
      </c>
      <c r="AB29" s="7"/>
      <c r="AC29" s="28">
        <f t="shared" ca="1" si="0"/>
        <v>5.059865916719275E-2</v>
      </c>
      <c r="AD29" s="27">
        <f t="shared" ca="1" si="10"/>
        <v>2.6410929394536709E-2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15098</v>
      </c>
      <c r="D30" s="26">
        <v>12329</v>
      </c>
      <c r="E30" s="26">
        <v>11410</v>
      </c>
      <c r="F30" s="26">
        <v>14142</v>
      </c>
      <c r="G30" s="27"/>
      <c r="H30" s="7"/>
      <c r="I30" s="28">
        <f t="shared" si="1"/>
        <v>3688</v>
      </c>
      <c r="J30" s="27">
        <f t="shared" si="1"/>
        <v>-1813</v>
      </c>
      <c r="K30" s="7"/>
      <c r="L30" s="171">
        <f t="shared" si="2"/>
        <v>-0.89859079985842694</v>
      </c>
      <c r="M30" s="27">
        <f t="shared" ca="1" si="3"/>
        <v>3.3529932716974924E-6</v>
      </c>
      <c r="N30" s="44"/>
      <c r="O30" s="44"/>
      <c r="P30" s="7"/>
      <c r="Q30" s="28">
        <f t="shared" ca="1" si="4"/>
        <v>3707.8916648191239</v>
      </c>
      <c r="R30" s="27">
        <f t="shared" ca="1" si="5"/>
        <v>-1815.1434986919014</v>
      </c>
      <c r="S30" s="7"/>
      <c r="T30" s="28">
        <f t="shared" ca="1" si="6"/>
        <v>-0.90130829392394363</v>
      </c>
      <c r="U30" s="27">
        <f t="shared" ca="1" si="7"/>
        <v>-0.44385380632753951</v>
      </c>
      <c r="V30" s="7"/>
      <c r="W30" s="28">
        <f t="shared" ca="1" si="8"/>
        <v>-0.90042191789713921</v>
      </c>
      <c r="X30" s="27">
        <f t="shared" ca="1" si="11"/>
        <v>56.149359173030916</v>
      </c>
      <c r="Y30" s="7"/>
      <c r="Z30" s="28">
        <f t="shared" si="12"/>
        <v>56.024999999999991</v>
      </c>
      <c r="AA30" s="27">
        <f t="shared" si="9"/>
        <v>0.97782071342982291</v>
      </c>
      <c r="AB30" s="7"/>
      <c r="AC30" s="28">
        <f t="shared" ca="1" si="0"/>
        <v>0.12435917303092481</v>
      </c>
      <c r="AD30" s="27">
        <f t="shared" ca="1" si="10"/>
        <v>-3.9666287489552587E-3</v>
      </c>
      <c r="AE30" s="7">
        <v>139</v>
      </c>
    </row>
    <row r="31" spans="1:31" s="26" customFormat="1" x14ac:dyDescent="0.25">
      <c r="A31" s="26">
        <v>11</v>
      </c>
      <c r="B31" s="26">
        <v>630</v>
      </c>
      <c r="C31" s="26">
        <v>15177</v>
      </c>
      <c r="D31" s="26">
        <v>12517</v>
      </c>
      <c r="E31" s="26">
        <v>11329</v>
      </c>
      <c r="F31" s="26">
        <v>13958</v>
      </c>
      <c r="G31" s="27"/>
      <c r="H31" s="7"/>
      <c r="I31" s="28">
        <f t="shared" si="1"/>
        <v>3848</v>
      </c>
      <c r="J31" s="27">
        <f t="shared" si="1"/>
        <v>-1441</v>
      </c>
      <c r="K31" s="7"/>
      <c r="L31" s="171">
        <f t="shared" si="2"/>
        <v>-0.93850520483797584</v>
      </c>
      <c r="M31" s="27">
        <f t="shared" ca="1" si="3"/>
        <v>9.8278954607760846E-7</v>
      </c>
      <c r="N31" s="44"/>
      <c r="O31" s="44"/>
      <c r="P31" s="7"/>
      <c r="Q31" s="28">
        <f t="shared" ca="1" si="4"/>
        <v>3867.8916648191239</v>
      </c>
      <c r="R31" s="27">
        <f t="shared" ca="1" si="5"/>
        <v>-1443.1434986919014</v>
      </c>
      <c r="S31" s="7"/>
      <c r="T31" s="28">
        <f t="shared" ca="1" si="6"/>
        <v>-0.94020083450060199</v>
      </c>
      <c r="U31" s="27">
        <f t="shared" ca="1" si="7"/>
        <v>-0.35288930899009197</v>
      </c>
      <c r="V31" s="7"/>
      <c r="W31" s="28">
        <f t="shared" ca="1" si="8"/>
        <v>-0.93949656226397193</v>
      </c>
      <c r="X31" s="27">
        <f t="shared" ca="1" si="11"/>
        <v>61.802933855057063</v>
      </c>
      <c r="Y31" s="7"/>
      <c r="Z31" s="28">
        <f t="shared" si="12"/>
        <v>61.694999999999993</v>
      </c>
      <c r="AA31" s="27">
        <f t="shared" si="9"/>
        <v>1.0767808820179015</v>
      </c>
      <c r="AB31" s="7"/>
      <c r="AC31" s="28">
        <f t="shared" ca="1" si="0"/>
        <v>0.10793385505706965</v>
      </c>
      <c r="AD31" s="27">
        <f t="shared" ca="1" si="10"/>
        <v>3.2921935054687879E-2</v>
      </c>
      <c r="AE31" s="7">
        <v>138</v>
      </c>
    </row>
    <row r="32" spans="1:31" s="26" customFormat="1" x14ac:dyDescent="0.25">
      <c r="A32" s="26">
        <v>12</v>
      </c>
      <c r="B32" s="26">
        <v>634</v>
      </c>
      <c r="C32" s="26">
        <v>15241</v>
      </c>
      <c r="D32" s="26">
        <v>12716</v>
      </c>
      <c r="E32" s="26">
        <v>11269</v>
      </c>
      <c r="F32" s="26">
        <v>13769</v>
      </c>
      <c r="G32" s="27"/>
      <c r="H32" s="7"/>
      <c r="I32" s="28">
        <f t="shared" si="1"/>
        <v>3972</v>
      </c>
      <c r="J32" s="27">
        <f t="shared" si="1"/>
        <v>-1053</v>
      </c>
      <c r="K32" s="7"/>
      <c r="L32" s="171">
        <f t="shared" si="2"/>
        <v>-0.96939888607768221</v>
      </c>
      <c r="M32" s="27">
        <f t="shared" ca="1" si="3"/>
        <v>1.8430748396183653E-7</v>
      </c>
      <c r="N32" s="44"/>
      <c r="O32" s="44"/>
      <c r="P32" s="7"/>
      <c r="Q32" s="28">
        <f t="shared" ca="1" si="4"/>
        <v>3991.8916648191239</v>
      </c>
      <c r="R32" s="27">
        <f t="shared" ca="1" si="5"/>
        <v>-1055.1434986919014</v>
      </c>
      <c r="S32" s="7"/>
      <c r="T32" s="28">
        <f t="shared" ca="1" si="6"/>
        <v>-0.97034255344751219</v>
      </c>
      <c r="U32" s="27">
        <f t="shared" ca="1" si="7"/>
        <v>-0.2580123601542596</v>
      </c>
      <c r="V32" s="7"/>
      <c r="W32" s="28">
        <f t="shared" ca="1" si="8"/>
        <v>-0.96982819655270214</v>
      </c>
      <c r="X32" s="27">
        <f t="shared" ca="1" si="11"/>
        <v>67.492032005326791</v>
      </c>
      <c r="Y32" s="7"/>
      <c r="Z32" s="28">
        <f t="shared" si="12"/>
        <v>67.400999999999996</v>
      </c>
      <c r="AA32" s="27">
        <f t="shared" si="9"/>
        <v>1.1763693691366979</v>
      </c>
      <c r="AB32" s="7"/>
      <c r="AC32" s="28">
        <f t="shared" ca="1" si="0"/>
        <v>9.1032005326795229E-2</v>
      </c>
      <c r="AD32" s="27">
        <f t="shared" ca="1" si="10"/>
        <v>4.5341926725512849E-2</v>
      </c>
      <c r="AE32" s="7">
        <v>137</v>
      </c>
    </row>
    <row r="33" spans="1:31" s="26" customFormat="1" x14ac:dyDescent="0.25">
      <c r="A33" s="26">
        <v>13</v>
      </c>
      <c r="B33" s="26">
        <v>625</v>
      </c>
      <c r="C33" s="26">
        <v>15293</v>
      </c>
      <c r="D33" s="26">
        <v>12914</v>
      </c>
      <c r="E33" s="26">
        <v>11233</v>
      </c>
      <c r="F33" s="26">
        <v>13583</v>
      </c>
      <c r="G33" s="27"/>
      <c r="H33" s="7"/>
      <c r="I33" s="28">
        <f t="shared" si="1"/>
        <v>4060</v>
      </c>
      <c r="J33" s="27">
        <f t="shared" si="1"/>
        <v>-669</v>
      </c>
      <c r="K33" s="7"/>
      <c r="L33" s="171">
        <f t="shared" si="2"/>
        <v>-0.99044977678872026</v>
      </c>
      <c r="M33" s="27">
        <f t="shared" ca="1" si="3"/>
        <v>9.1634217919718506E-7</v>
      </c>
      <c r="N33" s="44"/>
      <c r="O33" s="44"/>
      <c r="P33" s="7"/>
      <c r="Q33" s="28">
        <f t="shared" ca="1" si="4"/>
        <v>4079.8916648191239</v>
      </c>
      <c r="R33" s="27">
        <f t="shared" ca="1" si="5"/>
        <v>-671.14349869190141</v>
      </c>
      <c r="S33" s="7"/>
      <c r="T33" s="28">
        <f t="shared" ca="1" si="6"/>
        <v>-0.99173345076467423</v>
      </c>
      <c r="U33" s="27">
        <f t="shared" ca="1" si="7"/>
        <v>-0.16411352419302339</v>
      </c>
      <c r="V33" s="7"/>
      <c r="W33" s="28">
        <f t="shared" ca="1" si="8"/>
        <v>-0.99140703442342326</v>
      </c>
      <c r="X33" s="27">
        <f t="shared" ca="1" si="11"/>
        <v>72.99060450491595</v>
      </c>
      <c r="Y33" s="7"/>
      <c r="Z33" s="28">
        <f t="shared" si="12"/>
        <v>73.025999999999996</v>
      </c>
      <c r="AA33" s="27">
        <f t="shared" si="9"/>
        <v>1.274544139561379</v>
      </c>
      <c r="AB33" s="7"/>
      <c r="AC33" s="28">
        <f t="shared" ca="1" si="0"/>
        <v>-3.5395495084046047E-2</v>
      </c>
      <c r="AD33" s="27">
        <f t="shared" ca="1" si="10"/>
        <v>0.19444473823182307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15314</v>
      </c>
      <c r="D34" s="26">
        <v>13118</v>
      </c>
      <c r="E34" s="26">
        <v>11205</v>
      </c>
      <c r="F34" s="26">
        <v>13373</v>
      </c>
      <c r="G34" s="27"/>
      <c r="H34" s="7"/>
      <c r="I34" s="28">
        <f t="shared" si="1"/>
        <v>4109</v>
      </c>
      <c r="J34" s="27">
        <f t="shared" si="1"/>
        <v>-255</v>
      </c>
      <c r="K34" s="7"/>
      <c r="L34" s="171">
        <f t="shared" si="2"/>
        <v>-1.0019809226925112</v>
      </c>
      <c r="M34" s="27">
        <f t="shared" ca="1" si="3"/>
        <v>2.3702245656224822E-6</v>
      </c>
      <c r="N34" s="44"/>
      <c r="O34" s="44"/>
      <c r="P34" s="7"/>
      <c r="Q34" s="28">
        <f t="shared" ca="1" si="4"/>
        <v>4128.8916648191234</v>
      </c>
      <c r="R34" s="27">
        <f t="shared" ca="1" si="5"/>
        <v>-257.14349869190136</v>
      </c>
      <c r="S34" s="7"/>
      <c r="T34" s="28">
        <f t="shared" ca="1" si="6"/>
        <v>-1.0036442913162757</v>
      </c>
      <c r="U34" s="27">
        <f t="shared" ca="1" si="7"/>
        <v>-6.2878841672315611E-2</v>
      </c>
      <c r="V34" s="7"/>
      <c r="W34" s="28">
        <f t="shared" ca="1" si="8"/>
        <v>-1.0035204760581411</v>
      </c>
      <c r="X34" s="27">
        <f t="shared" ca="1" si="11"/>
        <v>78.804515567393366</v>
      </c>
      <c r="Y34" s="7"/>
      <c r="Z34" s="28">
        <f t="shared" si="12"/>
        <v>78.668999999999997</v>
      </c>
      <c r="AA34" s="27">
        <f t="shared" si="9"/>
        <v>1.373033069251419</v>
      </c>
      <c r="AB34" s="7"/>
      <c r="AC34" s="28">
        <f t="shared" ca="1" si="0"/>
        <v>0.13551556739336945</v>
      </c>
      <c r="AD34" s="27">
        <f t="shared" ca="1" si="10"/>
        <v>-2.7964715409169116E-2</v>
      </c>
      <c r="AE34" s="7">
        <v>135</v>
      </c>
    </row>
    <row r="35" spans="1:31" s="26" customFormat="1" x14ac:dyDescent="0.25">
      <c r="A35" s="26">
        <v>15</v>
      </c>
      <c r="B35" s="26">
        <v>605</v>
      </c>
      <c r="C35" s="26">
        <v>15321</v>
      </c>
      <c r="D35" s="26">
        <v>13313</v>
      </c>
      <c r="E35" s="26">
        <v>11201</v>
      </c>
      <c r="F35" s="26">
        <v>13177</v>
      </c>
      <c r="G35" s="27"/>
      <c r="H35" s="7"/>
      <c r="I35" s="28">
        <f t="shared" si="1"/>
        <v>4120</v>
      </c>
      <c r="J35" s="27">
        <f t="shared" si="1"/>
        <v>136</v>
      </c>
      <c r="K35" s="7"/>
      <c r="L35" s="171">
        <f t="shared" si="2"/>
        <v>-1.0038991853286001</v>
      </c>
      <c r="M35" s="27">
        <f t="shared" ca="1" si="3"/>
        <v>6.1825887220544442E-6</v>
      </c>
      <c r="N35" s="44"/>
      <c r="O35" s="44"/>
      <c r="P35" s="7"/>
      <c r="Q35" s="28">
        <f t="shared" ca="1" si="4"/>
        <v>4139.8916648191234</v>
      </c>
      <c r="R35" s="27">
        <f t="shared" ca="1" si="5"/>
        <v>133.85650130809864</v>
      </c>
      <c r="S35" s="7"/>
      <c r="T35" s="28">
        <f t="shared" ca="1" si="6"/>
        <v>-1.0063181534809209</v>
      </c>
      <c r="U35" s="27">
        <f t="shared" ca="1" si="7"/>
        <v>3.2731691819463934E-2</v>
      </c>
      <c r="V35" s="7"/>
      <c r="W35" s="28">
        <f t="shared" ca="1" si="8"/>
        <v>-1.0063856665213813</v>
      </c>
      <c r="X35" s="27">
        <f t="shared" ca="1" si="11"/>
        <v>84.252713430750646</v>
      </c>
      <c r="Y35" s="7"/>
      <c r="Z35" s="28">
        <f t="shared" si="12"/>
        <v>84.11399999999999</v>
      </c>
      <c r="AA35" s="27">
        <f t="shared" si="9"/>
        <v>1.4680662470225103</v>
      </c>
      <c r="AB35" s="7"/>
      <c r="AC35" s="28">
        <f t="shared" ca="1" si="0"/>
        <v>0.13871343075065568</v>
      </c>
      <c r="AD35" s="27">
        <f t="shared" ca="1" si="10"/>
        <v>2.060769082154934E-2</v>
      </c>
      <c r="AE35" s="7">
        <v>134</v>
      </c>
    </row>
    <row r="36" spans="1:31" s="26" customFormat="1" x14ac:dyDescent="0.25">
      <c r="A36" s="26">
        <v>16</v>
      </c>
      <c r="B36" s="26">
        <v>605</v>
      </c>
      <c r="C36" s="26">
        <v>15297</v>
      </c>
      <c r="D36" s="26">
        <v>13497</v>
      </c>
      <c r="E36" s="26">
        <v>11211</v>
      </c>
      <c r="F36" s="26">
        <v>12980</v>
      </c>
      <c r="G36" s="27"/>
      <c r="H36" s="7"/>
      <c r="I36" s="28">
        <f t="shared" si="1"/>
        <v>4086</v>
      </c>
      <c r="J36" s="27">
        <f t="shared" si="1"/>
        <v>517</v>
      </c>
      <c r="K36" s="7"/>
      <c r="L36" s="171">
        <f t="shared" si="2"/>
        <v>-0.99675531970803632</v>
      </c>
      <c r="M36" s="27">
        <f t="shared" ca="1" si="3"/>
        <v>2.4089994139347301E-6</v>
      </c>
      <c r="N36" s="44"/>
      <c r="O36" s="44"/>
      <c r="P36" s="7"/>
      <c r="Q36" s="28">
        <f t="shared" ca="1" si="4"/>
        <v>4105.8916648191234</v>
      </c>
      <c r="R36" s="27">
        <f t="shared" ca="1" si="5"/>
        <v>514.85650130809859</v>
      </c>
      <c r="S36" s="7"/>
      <c r="T36" s="28">
        <f t="shared" ca="1" si="6"/>
        <v>-0.99805348860838117</v>
      </c>
      <c r="U36" s="27">
        <f t="shared" ca="1" si="7"/>
        <v>0.12589694312475294</v>
      </c>
      <c r="V36" s="7"/>
      <c r="W36" s="28">
        <f t="shared" ca="1" si="8"/>
        <v>-0.99830741487713348</v>
      </c>
      <c r="X36" s="27">
        <f t="shared" ca="1" si="11"/>
        <v>89.577531870448013</v>
      </c>
      <c r="Y36" s="7"/>
      <c r="Z36" s="28">
        <f t="shared" si="12"/>
        <v>89.558999999999983</v>
      </c>
      <c r="AA36" s="27">
        <f t="shared" si="9"/>
        <v>1.5630994247936012</v>
      </c>
      <c r="AB36" s="7"/>
      <c r="AC36" s="28">
        <f t="shared" ca="1" si="0"/>
        <v>1.8531870448029508E-2</v>
      </c>
      <c r="AD36" s="27">
        <f t="shared" ca="1" si="10"/>
        <v>5.6479101273666288E-2</v>
      </c>
      <c r="AE36" s="7">
        <v>133</v>
      </c>
    </row>
    <row r="37" spans="1:31" s="26" customFormat="1" x14ac:dyDescent="0.25">
      <c r="A37" s="26">
        <v>17</v>
      </c>
      <c r="B37" s="26">
        <v>636</v>
      </c>
      <c r="C37" s="26">
        <v>15261</v>
      </c>
      <c r="D37" s="26">
        <v>13703</v>
      </c>
      <c r="E37" s="26">
        <v>11251</v>
      </c>
      <c r="F37" s="26">
        <v>12780</v>
      </c>
      <c r="G37" s="27"/>
      <c r="H37" s="7"/>
      <c r="I37" s="28">
        <f t="shared" si="1"/>
        <v>4010</v>
      </c>
      <c r="J37" s="27">
        <f t="shared" si="1"/>
        <v>923</v>
      </c>
      <c r="K37" s="7"/>
      <c r="L37" s="171">
        <f t="shared" si="2"/>
        <v>-0.9795467365496584</v>
      </c>
      <c r="M37" s="27">
        <f t="shared" ca="1" si="3"/>
        <v>2.3556196901341295E-7</v>
      </c>
      <c r="N37" s="44"/>
      <c r="O37" s="44"/>
      <c r="P37" s="7"/>
      <c r="Q37" s="28">
        <f t="shared" ca="1" si="4"/>
        <v>4029.8916648191239</v>
      </c>
      <c r="R37" s="27">
        <f t="shared" ca="1" si="5"/>
        <v>920.85650130809859</v>
      </c>
      <c r="S37" s="7"/>
      <c r="T37" s="28">
        <f t="shared" ca="1" si="6"/>
        <v>-0.97957953183446855</v>
      </c>
      <c r="U37" s="27">
        <f t="shared" ca="1" si="7"/>
        <v>0.22517539989626828</v>
      </c>
      <c r="V37" s="7"/>
      <c r="W37" s="28">
        <f t="shared" ca="1" si="8"/>
        <v>-0.98003208381607021</v>
      </c>
      <c r="X37" s="27">
        <f t="shared" ca="1" si="11"/>
        <v>95.329764898501821</v>
      </c>
      <c r="Y37" s="7"/>
      <c r="Z37" s="28">
        <f t="shared" si="12"/>
        <v>95.282999999999987</v>
      </c>
      <c r="AA37" s="27">
        <f t="shared" si="9"/>
        <v>1.6630020711777567</v>
      </c>
      <c r="AB37" s="7"/>
      <c r="AC37" s="28">
        <f t="shared" ca="1" si="0"/>
        <v>4.6764898501834296E-2</v>
      </c>
      <c r="AD37" s="27">
        <f t="shared" ca="1" si="10"/>
        <v>-6.296125170877076E-4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15210</v>
      </c>
      <c r="D38" s="26">
        <v>13902</v>
      </c>
      <c r="E38" s="26">
        <v>11312</v>
      </c>
      <c r="F38" s="26">
        <v>12589</v>
      </c>
      <c r="G38" s="27"/>
      <c r="H38" s="7"/>
      <c r="I38" s="28">
        <f t="shared" si="1"/>
        <v>3898</v>
      </c>
      <c r="J38" s="27">
        <f t="shared" si="1"/>
        <v>1313</v>
      </c>
      <c r="K38" s="7"/>
      <c r="L38" s="171">
        <f t="shared" si="2"/>
        <v>-0.95271709767372215</v>
      </c>
      <c r="M38" s="27">
        <f t="shared" ca="1" si="3"/>
        <v>7.8953615116936577E-8</v>
      </c>
      <c r="N38" s="44"/>
      <c r="O38" s="44"/>
      <c r="P38" s="7"/>
      <c r="Q38" s="28">
        <f t="shared" ca="1" si="4"/>
        <v>3917.8916648191239</v>
      </c>
      <c r="R38" s="27">
        <f t="shared" ca="1" si="5"/>
        <v>1310.8565013080986</v>
      </c>
      <c r="S38" s="7"/>
      <c r="T38" s="28">
        <f t="shared" ca="1" si="6"/>
        <v>-0.95235475343080767</v>
      </c>
      <c r="U38" s="27">
        <f t="shared" ca="1" si="7"/>
        <v>0.32054140516939877</v>
      </c>
      <c r="V38" s="7"/>
      <c r="W38" s="28">
        <f t="shared" ca="1" si="8"/>
        <v>-0.95299808453305357</v>
      </c>
      <c r="X38" s="27">
        <f t="shared" ca="1" si="11"/>
        <v>100.9802747088159</v>
      </c>
      <c r="Y38" s="7"/>
      <c r="Z38" s="28">
        <f t="shared" si="12"/>
        <v>100.97999999999999</v>
      </c>
      <c r="AA38" s="27">
        <f t="shared" si="9"/>
        <v>1.7624334786638738</v>
      </c>
      <c r="AB38" s="7"/>
      <c r="AC38" s="28">
        <f t="shared" ca="1" si="0"/>
        <v>2.7470881590829777E-4</v>
      </c>
      <c r="AD38" s="27">
        <f t="shared" ca="1" si="10"/>
        <v>6.1426103878019944E-2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15140</v>
      </c>
      <c r="D39" s="26">
        <v>14096</v>
      </c>
      <c r="E39" s="26">
        <v>11385</v>
      </c>
      <c r="F39" s="26">
        <v>12400</v>
      </c>
      <c r="G39" s="27"/>
      <c r="H39" s="7"/>
      <c r="I39" s="28">
        <f t="shared" si="1"/>
        <v>3755</v>
      </c>
      <c r="J39" s="27">
        <f t="shared" si="1"/>
        <v>1696</v>
      </c>
      <c r="K39" s="7"/>
      <c r="L39" s="171">
        <f t="shared" si="2"/>
        <v>-0.91673149003258658</v>
      </c>
      <c r="M39" s="27">
        <f t="shared" ca="1" si="3"/>
        <v>2.8687049679139025E-6</v>
      </c>
      <c r="N39" s="44"/>
      <c r="O39" s="44"/>
      <c r="P39" s="7"/>
      <c r="Q39" s="28">
        <f t="shared" ca="1" si="4"/>
        <v>3774.8916648191239</v>
      </c>
      <c r="R39" s="27">
        <f t="shared" ca="1" si="5"/>
        <v>1693.8565013080986</v>
      </c>
      <c r="S39" s="7"/>
      <c r="T39" s="28">
        <f t="shared" ca="1" si="6"/>
        <v>-0.91759454529041928</v>
      </c>
      <c r="U39" s="27">
        <f t="shared" ca="1" si="7"/>
        <v>0.41419571291198592</v>
      </c>
      <c r="V39" s="7"/>
      <c r="W39" s="28">
        <f t="shared" ca="1" si="8"/>
        <v>-0.91842521520743459</v>
      </c>
      <c r="X39" s="27">
        <f t="shared" ca="1" si="11"/>
        <v>106.6645277680542</v>
      </c>
      <c r="Y39" s="7"/>
      <c r="Z39" s="28">
        <f t="shared" si="12"/>
        <v>106.64099999999999</v>
      </c>
      <c r="AA39" s="27">
        <f t="shared" si="9"/>
        <v>1.8612365676192726</v>
      </c>
      <c r="AB39" s="7"/>
      <c r="AC39" s="28">
        <f t="shared" ca="1" si="0"/>
        <v>2.3527768054208309E-2</v>
      </c>
      <c r="AD39" s="27">
        <f t="shared" ca="1" si="10"/>
        <v>-2.1932768449048012E-2</v>
      </c>
      <c r="AE39" s="7">
        <v>130</v>
      </c>
    </row>
    <row r="40" spans="1:31" s="26" customFormat="1" x14ac:dyDescent="0.25">
      <c r="A40" s="26">
        <v>20</v>
      </c>
      <c r="B40" s="26">
        <v>634</v>
      </c>
      <c r="C40" s="26">
        <v>15047</v>
      </c>
      <c r="D40" s="26">
        <v>14275</v>
      </c>
      <c r="E40" s="26">
        <v>11477</v>
      </c>
      <c r="F40" s="26">
        <v>12219</v>
      </c>
      <c r="G40" s="27"/>
      <c r="H40" s="7"/>
      <c r="I40" s="28">
        <f t="shared" si="1"/>
        <v>3570</v>
      </c>
      <c r="J40" s="27">
        <f t="shared" si="1"/>
        <v>2056</v>
      </c>
      <c r="K40" s="7"/>
      <c r="L40" s="171">
        <f t="shared" si="2"/>
        <v>-0.87140980506691557</v>
      </c>
      <c r="M40" s="27">
        <f t="shared" ca="1" si="3"/>
        <v>4.9371692668446164E-6</v>
      </c>
      <c r="N40" s="44"/>
      <c r="O40" s="44"/>
      <c r="P40" s="7"/>
      <c r="Q40" s="28">
        <f t="shared" ca="1" si="4"/>
        <v>3589.8916648191239</v>
      </c>
      <c r="R40" s="27">
        <f t="shared" ca="1" si="5"/>
        <v>2053.8565013080988</v>
      </c>
      <c r="S40" s="7"/>
      <c r="T40" s="28">
        <f t="shared" ca="1" si="6"/>
        <v>-0.87262504524865814</v>
      </c>
      <c r="U40" s="27">
        <f t="shared" ca="1" si="7"/>
        <v>0.50222587162564492</v>
      </c>
      <c r="V40" s="7"/>
      <c r="W40" s="28">
        <f t="shared" ca="1" si="8"/>
        <v>-0.87363177924922386</v>
      </c>
      <c r="X40" s="27">
        <f t="shared" ca="1" si="11"/>
        <v>112.28324342554095</v>
      </c>
      <c r="Y40" s="7"/>
      <c r="Z40" s="28">
        <f t="shared" si="12"/>
        <v>112.34699999999999</v>
      </c>
      <c r="AA40" s="27">
        <f t="shared" si="9"/>
        <v>1.9608250547380692</v>
      </c>
      <c r="AB40" s="7"/>
      <c r="AC40" s="28">
        <f t="shared" ca="1" si="0"/>
        <v>-6.375657445904892E-2</v>
      </c>
      <c r="AD40" s="27">
        <f t="shared" ca="1" si="10"/>
        <v>5.772889707493789E-2</v>
      </c>
      <c r="AE40" s="7">
        <v>129</v>
      </c>
    </row>
    <row r="41" spans="1:31" s="26" customFormat="1" x14ac:dyDescent="0.25">
      <c r="A41" s="26">
        <v>21</v>
      </c>
      <c r="B41" s="26">
        <v>625</v>
      </c>
      <c r="C41" s="26">
        <v>14928</v>
      </c>
      <c r="D41" s="26">
        <v>14445</v>
      </c>
      <c r="E41" s="26">
        <v>11587</v>
      </c>
      <c r="F41" s="26">
        <v>12044</v>
      </c>
      <c r="G41" s="27"/>
      <c r="H41" s="7"/>
      <c r="I41" s="28">
        <f t="shared" si="1"/>
        <v>3341</v>
      </c>
      <c r="J41" s="27">
        <f t="shared" si="1"/>
        <v>2401</v>
      </c>
      <c r="K41" s="7"/>
      <c r="L41" s="171">
        <f t="shared" si="2"/>
        <v>-0.81827459371048294</v>
      </c>
      <c r="M41" s="27">
        <f t="shared" ca="1" si="3"/>
        <v>1.9337752199996011E-8</v>
      </c>
      <c r="N41" s="44"/>
      <c r="O41" s="44"/>
      <c r="P41" s="7"/>
      <c r="Q41" s="28">
        <f t="shared" ca="1" si="4"/>
        <v>3360.8916648191239</v>
      </c>
      <c r="R41" s="27">
        <f t="shared" ca="1" si="5"/>
        <v>2398.8565013080988</v>
      </c>
      <c r="S41" s="7"/>
      <c r="T41" s="28">
        <f t="shared" ca="1" si="6"/>
        <v>-0.81696009654831592</v>
      </c>
      <c r="U41" s="27">
        <f t="shared" ca="1" si="7"/>
        <v>0.58658810705956799</v>
      </c>
      <c r="V41" s="7"/>
      <c r="W41" s="28">
        <f t="shared" ca="1" si="8"/>
        <v>-0.81813553346382706</v>
      </c>
      <c r="X41" s="27">
        <f t="shared" ca="1" si="11"/>
        <v>118.02970803441298</v>
      </c>
      <c r="Y41" s="7"/>
      <c r="Z41" s="28">
        <f t="shared" si="12"/>
        <v>117.97199999999999</v>
      </c>
      <c r="AA41" s="27">
        <f t="shared" si="9"/>
        <v>2.0589998251627506</v>
      </c>
      <c r="AB41" s="7"/>
      <c r="AC41" s="28">
        <f t="shared" ca="1" si="0"/>
        <v>5.7708034412982556E-2</v>
      </c>
      <c r="AD41" s="27">
        <f t="shared" ca="1" si="10"/>
        <v>1.8416915891961594E-2</v>
      </c>
      <c r="AE41" s="7">
        <v>128</v>
      </c>
    </row>
    <row r="42" spans="1:31" s="26" customFormat="1" x14ac:dyDescent="0.25">
      <c r="A42" s="26">
        <v>22</v>
      </c>
      <c r="B42" s="26">
        <v>616</v>
      </c>
      <c r="C42" s="26">
        <v>14806</v>
      </c>
      <c r="D42" s="26">
        <v>14598</v>
      </c>
      <c r="E42" s="26">
        <v>11710</v>
      </c>
      <c r="F42" s="26">
        <v>11889</v>
      </c>
      <c r="G42" s="27"/>
      <c r="H42" s="7"/>
      <c r="I42" s="28">
        <f t="shared" si="1"/>
        <v>3096</v>
      </c>
      <c r="J42" s="27">
        <f t="shared" si="1"/>
        <v>2709</v>
      </c>
      <c r="K42" s="7"/>
      <c r="L42" s="171">
        <f t="shared" si="2"/>
        <v>-0.75818893591262226</v>
      </c>
      <c r="M42" s="27">
        <f t="shared" ca="1" si="3"/>
        <v>2.948329192998953E-7</v>
      </c>
      <c r="N42" s="44"/>
      <c r="O42" s="44"/>
      <c r="P42" s="7"/>
      <c r="Q42" s="28">
        <f t="shared" ca="1" si="4"/>
        <v>3115.8916648191239</v>
      </c>
      <c r="R42" s="27">
        <f t="shared" ca="1" si="5"/>
        <v>2706.8565013080988</v>
      </c>
      <c r="S42" s="7"/>
      <c r="T42" s="28">
        <f t="shared" ca="1" si="6"/>
        <v>-0.75740589379030787</v>
      </c>
      <c r="U42" s="27">
        <f t="shared" ca="1" si="7"/>
        <v>0.66190279840347621</v>
      </c>
      <c r="V42" s="7"/>
      <c r="W42" s="28">
        <f t="shared" ca="1" si="8"/>
        <v>-0.75873192110514587</v>
      </c>
      <c r="X42" s="27">
        <f t="shared" ca="1" si="11"/>
        <v>123.49068625290658</v>
      </c>
      <c r="Y42" s="7"/>
      <c r="Z42" s="28">
        <f t="shared" si="12"/>
        <v>123.51599999999999</v>
      </c>
      <c r="AA42" s="27">
        <f t="shared" si="9"/>
        <v>2.1557608788933158</v>
      </c>
      <c r="AB42" s="7"/>
      <c r="AC42" s="28">
        <f t="shared" ca="1" si="0"/>
        <v>-2.5313747093406391E-2</v>
      </c>
      <c r="AD42" s="27">
        <f t="shared" ca="1" si="10"/>
        <v>3.2731990796904142E-2</v>
      </c>
      <c r="AE42" s="7">
        <v>127</v>
      </c>
    </row>
    <row r="43" spans="1:31" s="26" customFormat="1" x14ac:dyDescent="0.25">
      <c r="A43" s="26">
        <v>23</v>
      </c>
      <c r="B43" s="26">
        <v>605</v>
      </c>
      <c r="C43" s="26">
        <v>14677</v>
      </c>
      <c r="D43" s="26">
        <v>14751</v>
      </c>
      <c r="E43" s="26">
        <v>11856</v>
      </c>
      <c r="F43" s="26">
        <v>11755</v>
      </c>
      <c r="G43" s="27"/>
      <c r="H43" s="7"/>
      <c r="I43" s="28">
        <f t="shared" si="1"/>
        <v>2821</v>
      </c>
      <c r="J43" s="27">
        <f t="shared" si="1"/>
        <v>2996</v>
      </c>
      <c r="K43" s="7"/>
      <c r="L43" s="171">
        <f t="shared" si="2"/>
        <v>-0.69226676999309888</v>
      </c>
      <c r="M43" s="27">
        <f t="shared" ca="1" si="3"/>
        <v>5.8130590012858517E-8</v>
      </c>
      <c r="N43" s="44"/>
      <c r="O43" s="44"/>
      <c r="P43" s="7"/>
      <c r="Q43" s="28">
        <f t="shared" ca="1" si="4"/>
        <v>2840.8916648191239</v>
      </c>
      <c r="R43" s="27">
        <f t="shared" ca="1" si="5"/>
        <v>2993.8565013080988</v>
      </c>
      <c r="S43" s="7"/>
      <c r="T43" s="28">
        <f t="shared" ca="1" si="6"/>
        <v>-0.69055933967417626</v>
      </c>
      <c r="U43" s="27">
        <f t="shared" ca="1" si="7"/>
        <v>0.73208239715575429</v>
      </c>
      <c r="V43" s="7"/>
      <c r="W43" s="28">
        <f t="shared" ca="1" si="8"/>
        <v>-0.69202566713120617</v>
      </c>
      <c r="X43" s="27">
        <f t="shared" ca="1" si="11"/>
        <v>129.00104938146802</v>
      </c>
      <c r="Y43" s="7"/>
      <c r="Z43" s="28">
        <f t="shared" si="12"/>
        <v>128.96099999999998</v>
      </c>
      <c r="AA43" s="27">
        <f t="shared" si="9"/>
        <v>2.2507940566644069</v>
      </c>
      <c r="AB43" s="7"/>
      <c r="AC43" s="28">
        <f t="shared" ca="1" si="0"/>
        <v>4.0049381468037382E-2</v>
      </c>
      <c r="AD43" s="27">
        <f t="shared" ca="1" si="10"/>
        <v>-0.10251454568279428</v>
      </c>
      <c r="AE43" s="7">
        <v>126</v>
      </c>
    </row>
    <row r="44" spans="1:31" s="26" customFormat="1" x14ac:dyDescent="0.25">
      <c r="A44" s="26">
        <v>24</v>
      </c>
      <c r="B44" s="26">
        <v>619</v>
      </c>
      <c r="C44" s="26">
        <v>14516</v>
      </c>
      <c r="D44" s="26">
        <v>14877</v>
      </c>
      <c r="E44" s="26">
        <v>12001</v>
      </c>
      <c r="F44" s="26">
        <v>11618</v>
      </c>
      <c r="G44" s="27"/>
      <c r="H44" s="7"/>
      <c r="I44" s="28">
        <f t="shared" si="1"/>
        <v>2515</v>
      </c>
      <c r="J44" s="27">
        <f t="shared" si="1"/>
        <v>3259</v>
      </c>
      <c r="K44" s="7"/>
      <c r="L44" s="171">
        <f t="shared" si="2"/>
        <v>-0.61835690500792295</v>
      </c>
      <c r="M44" s="27">
        <f t="shared" ca="1" si="3"/>
        <v>3.4185103236950684E-7</v>
      </c>
      <c r="N44" s="44"/>
      <c r="O44" s="44"/>
      <c r="P44" s="7"/>
      <c r="Q44" s="28">
        <f t="shared" ca="1" si="4"/>
        <v>2534.8916648191239</v>
      </c>
      <c r="R44" s="27">
        <f t="shared" ca="1" si="5"/>
        <v>3256.8565013080988</v>
      </c>
      <c r="S44" s="7"/>
      <c r="T44" s="28">
        <f t="shared" ca="1" si="6"/>
        <v>-0.61617735582131727</v>
      </c>
      <c r="U44" s="27">
        <f t="shared" ca="1" si="7"/>
        <v>0.79639331866045515</v>
      </c>
      <c r="V44" s="7"/>
      <c r="W44" s="28">
        <f t="shared" ca="1" si="8"/>
        <v>-0.61777222472574345</v>
      </c>
      <c r="X44" s="27">
        <f t="shared" ca="1" si="11"/>
        <v>134.58870306457402</v>
      </c>
      <c r="Y44" s="7"/>
      <c r="Z44" s="28">
        <f t="shared" si="12"/>
        <v>134.53199999999998</v>
      </c>
      <c r="AA44" s="27">
        <f t="shared" si="9"/>
        <v>2.3480263492930109</v>
      </c>
      <c r="AB44" s="7"/>
      <c r="AC44" s="28">
        <f t="shared" ca="1" si="0"/>
        <v>5.6703064574037398E-2</v>
      </c>
      <c r="AD44" s="27">
        <f t="shared" ca="1" si="10"/>
        <v>-2.8075339521365095E-2</v>
      </c>
      <c r="AE44" s="7">
        <v>125</v>
      </c>
    </row>
    <row r="45" spans="1:31" s="26" customFormat="1" x14ac:dyDescent="0.25">
      <c r="A45" s="26">
        <v>25</v>
      </c>
      <c r="B45" s="26">
        <v>627</v>
      </c>
      <c r="C45" s="26">
        <v>14354</v>
      </c>
      <c r="D45" s="26">
        <v>14991</v>
      </c>
      <c r="E45" s="26">
        <v>12173</v>
      </c>
      <c r="F45" s="26">
        <v>11505</v>
      </c>
      <c r="G45" s="27"/>
      <c r="H45" s="7"/>
      <c r="I45" s="28">
        <f t="shared" si="1"/>
        <v>2181</v>
      </c>
      <c r="J45" s="27">
        <f t="shared" si="1"/>
        <v>3486</v>
      </c>
      <c r="K45" s="7"/>
      <c r="L45" s="171">
        <f t="shared" si="2"/>
        <v>-0.53753871893721117</v>
      </c>
      <c r="M45" s="27">
        <f t="shared" ca="1" si="3"/>
        <v>7.1193137055313844E-7</v>
      </c>
      <c r="N45" s="44"/>
      <c r="O45" s="44"/>
      <c r="P45" s="7"/>
      <c r="Q45" s="28">
        <f t="shared" ca="1" si="4"/>
        <v>2200.8916648191239</v>
      </c>
      <c r="R45" s="27">
        <f t="shared" ca="1" si="5"/>
        <v>3483.8565013080988</v>
      </c>
      <c r="S45" s="7"/>
      <c r="T45" s="28">
        <f t="shared" ca="1" si="6"/>
        <v>-0.53498917736754303</v>
      </c>
      <c r="U45" s="27">
        <f t="shared" ca="1" si="7"/>
        <v>0.85190122429379012</v>
      </c>
      <c r="V45" s="7"/>
      <c r="W45" s="28">
        <f t="shared" ca="1" si="8"/>
        <v>-0.53669495868064943</v>
      </c>
      <c r="X45" s="27">
        <f t="shared" ca="1" si="11"/>
        <v>140.17908959883334</v>
      </c>
      <c r="Y45" s="7"/>
      <c r="Z45" s="28">
        <f t="shared" si="12"/>
        <v>140.17499999999998</v>
      </c>
      <c r="AA45" s="27">
        <f t="shared" si="9"/>
        <v>2.4465152789830511</v>
      </c>
      <c r="AB45" s="7"/>
      <c r="AC45" s="28">
        <f t="shared" ca="1" si="0"/>
        <v>4.0895988333602418E-3</v>
      </c>
      <c r="AD45" s="27">
        <f t="shared" ca="1" si="10"/>
        <v>-6.7457971203396028E-2</v>
      </c>
      <c r="AE45" s="7">
        <v>124</v>
      </c>
    </row>
    <row r="46" spans="1:31" s="26" customFormat="1" x14ac:dyDescent="0.25">
      <c r="A46" s="26">
        <v>26</v>
      </c>
      <c r="B46" s="26">
        <v>624</v>
      </c>
      <c r="C46" s="26">
        <v>14186</v>
      </c>
      <c r="D46" s="26">
        <v>15099</v>
      </c>
      <c r="E46" s="26">
        <v>12355</v>
      </c>
      <c r="F46" s="26">
        <v>11411</v>
      </c>
      <c r="G46" s="27"/>
      <c r="H46" s="7"/>
      <c r="I46" s="28">
        <f t="shared" si="1"/>
        <v>1831</v>
      </c>
      <c r="J46" s="27">
        <f t="shared" si="1"/>
        <v>3688</v>
      </c>
      <c r="K46" s="7"/>
      <c r="L46" s="171">
        <f t="shared" si="2"/>
        <v>-0.45193237896784011</v>
      </c>
      <c r="M46" s="27">
        <f t="shared" ca="1" si="3"/>
        <v>4.6734268699856823E-8</v>
      </c>
      <c r="N46" s="44"/>
      <c r="O46" s="44"/>
      <c r="P46" s="7"/>
      <c r="Q46" s="28">
        <f t="shared" ca="1" si="4"/>
        <v>1850.8916648191237</v>
      </c>
      <c r="R46" s="27">
        <f t="shared" ca="1" si="5"/>
        <v>3685.8565013080988</v>
      </c>
      <c r="S46" s="7"/>
      <c r="T46" s="28">
        <f t="shared" ca="1" si="6"/>
        <v>-0.44991174485610286</v>
      </c>
      <c r="U46" s="27">
        <f t="shared" ca="1" si="7"/>
        <v>0.90129592446089868</v>
      </c>
      <c r="V46" s="7"/>
      <c r="W46" s="28">
        <f t="shared" ca="1" si="8"/>
        <v>-0.45171619786621497</v>
      </c>
      <c r="X46" s="27">
        <f t="shared" ca="1" si="11"/>
        <v>145.77052991734433</v>
      </c>
      <c r="Y46" s="7"/>
      <c r="Z46" s="28">
        <f t="shared" si="12"/>
        <v>145.791</v>
      </c>
      <c r="AA46" s="27">
        <f t="shared" si="9"/>
        <v>2.5445329697750529</v>
      </c>
      <c r="AB46" s="7"/>
      <c r="AC46" s="28">
        <f t="shared" ca="1" si="0"/>
        <v>-2.0470082655663191E-2</v>
      </c>
      <c r="AD46" s="27">
        <f t="shared" ca="1" si="10"/>
        <v>8.1576845949143717E-2</v>
      </c>
      <c r="AE46" s="7">
        <v>123</v>
      </c>
    </row>
    <row r="47" spans="1:31" s="26" customFormat="1" x14ac:dyDescent="0.25">
      <c r="A47" s="26">
        <v>27</v>
      </c>
      <c r="B47" s="26">
        <v>637</v>
      </c>
      <c r="C47" s="26">
        <v>13986</v>
      </c>
      <c r="D47" s="26">
        <v>15178</v>
      </c>
      <c r="E47" s="26">
        <v>12538</v>
      </c>
      <c r="F47" s="26">
        <v>11323</v>
      </c>
      <c r="G47" s="27"/>
      <c r="H47" s="7"/>
      <c r="I47" s="28">
        <f t="shared" si="1"/>
        <v>1448</v>
      </c>
      <c r="J47" s="27">
        <f t="shared" si="1"/>
        <v>3855</v>
      </c>
      <c r="K47" s="7"/>
      <c r="L47" s="171">
        <f t="shared" si="2"/>
        <v>-0.36007309155914197</v>
      </c>
      <c r="M47" s="27">
        <f t="shared" ca="1" si="3"/>
        <v>1.8889290605689726E-6</v>
      </c>
      <c r="N47" s="44"/>
      <c r="O47" s="44"/>
      <c r="P47" s="7"/>
      <c r="Q47" s="28">
        <f t="shared" ca="1" si="4"/>
        <v>1467.8916648191237</v>
      </c>
      <c r="R47" s="27">
        <f t="shared" ca="1" si="5"/>
        <v>3852.8565013080988</v>
      </c>
      <c r="S47" s="7"/>
      <c r="T47" s="28">
        <f t="shared" ca="1" si="6"/>
        <v>-0.35681272585072699</v>
      </c>
      <c r="U47" s="27">
        <f t="shared" ca="1" si="7"/>
        <v>0.94213213697529041</v>
      </c>
      <c r="V47" s="7"/>
      <c r="W47" s="28">
        <f t="shared" ca="1" si="8"/>
        <v>-0.35869870840275181</v>
      </c>
      <c r="X47" s="27">
        <f t="shared" ca="1" si="11"/>
        <v>151.54651211384123</v>
      </c>
      <c r="Y47" s="7"/>
      <c r="Z47" s="28">
        <f t="shared" si="12"/>
        <v>151.524</v>
      </c>
      <c r="AA47" s="27">
        <f t="shared" si="9"/>
        <v>2.6445926957918879</v>
      </c>
      <c r="AB47" s="7"/>
      <c r="AC47" s="28">
        <f t="shared" ca="1" si="0"/>
        <v>2.251211384123053E-2</v>
      </c>
      <c r="AD47" s="27">
        <f t="shared" ca="1" si="10"/>
        <v>3.7830101347537948E-3</v>
      </c>
      <c r="AE47" s="7">
        <v>122</v>
      </c>
    </row>
    <row r="48" spans="1:31" s="26" customFormat="1" x14ac:dyDescent="0.25">
      <c r="A48" s="26">
        <v>28</v>
      </c>
      <c r="B48" s="26">
        <v>628</v>
      </c>
      <c r="C48" s="26">
        <v>13791</v>
      </c>
      <c r="D48" s="26">
        <v>15238</v>
      </c>
      <c r="E48" s="26">
        <v>12736</v>
      </c>
      <c r="F48" s="26">
        <v>11262</v>
      </c>
      <c r="G48" s="27"/>
      <c r="H48" s="7"/>
      <c r="I48" s="28">
        <f t="shared" si="1"/>
        <v>1055</v>
      </c>
      <c r="J48" s="27">
        <f t="shared" si="1"/>
        <v>3976</v>
      </c>
      <c r="K48" s="7"/>
      <c r="L48" s="171">
        <f t="shared" si="2"/>
        <v>-0.26598094743628237</v>
      </c>
      <c r="M48" s="27">
        <f t="shared" ca="1" si="3"/>
        <v>7.5791506786571436E-6</v>
      </c>
      <c r="N48" s="44"/>
      <c r="O48" s="44"/>
      <c r="P48" s="7"/>
      <c r="Q48" s="28">
        <f t="shared" ca="1" si="4"/>
        <v>1074.8916648191237</v>
      </c>
      <c r="R48" s="27">
        <f t="shared" ca="1" si="5"/>
        <v>3973.8565013080988</v>
      </c>
      <c r="S48" s="7"/>
      <c r="T48" s="28">
        <f t="shared" ca="1" si="6"/>
        <v>-0.26128292305930995</v>
      </c>
      <c r="U48" s="27">
        <f t="shared" ca="1" si="7"/>
        <v>0.97172005143182583</v>
      </c>
      <c r="V48" s="7"/>
      <c r="W48" s="28">
        <f t="shared" ca="1" si="8"/>
        <v>-0.2632279217047177</v>
      </c>
      <c r="X48" s="27">
        <f t="shared" ca="1" si="11"/>
        <v>157.23286168956076</v>
      </c>
      <c r="Y48" s="7"/>
      <c r="Z48" s="28">
        <f t="shared" si="12"/>
        <v>157.17599999999999</v>
      </c>
      <c r="AA48" s="27">
        <f t="shared" si="9"/>
        <v>2.743238705114607</v>
      </c>
      <c r="AB48" s="7"/>
      <c r="AC48" s="28">
        <f t="shared" ca="1" si="0"/>
        <v>5.6861689560776085E-2</v>
      </c>
      <c r="AD48" s="27">
        <f t="shared" ca="1" si="10"/>
        <v>-7.7560424211895906E-2</v>
      </c>
      <c r="AE48" s="7">
        <v>121</v>
      </c>
    </row>
    <row r="49" spans="1:31" s="26" customFormat="1" x14ac:dyDescent="0.25">
      <c r="A49" s="26">
        <v>29</v>
      </c>
      <c r="B49" s="26">
        <v>624</v>
      </c>
      <c r="C49" s="26">
        <v>13600</v>
      </c>
      <c r="D49" s="26">
        <v>15287</v>
      </c>
      <c r="E49" s="26">
        <v>12930</v>
      </c>
      <c r="F49" s="26">
        <v>11223</v>
      </c>
      <c r="G49" s="27"/>
      <c r="H49" s="7"/>
      <c r="I49" s="28">
        <f t="shared" si="1"/>
        <v>670</v>
      </c>
      <c r="J49" s="27">
        <f t="shared" si="1"/>
        <v>4064</v>
      </c>
      <c r="K49" s="7"/>
      <c r="L49" s="171">
        <f t="shared" si="2"/>
        <v>-0.16992468018423967</v>
      </c>
      <c r="M49" s="27">
        <f t="shared" ca="1" si="3"/>
        <v>5.7150504139922492E-8</v>
      </c>
      <c r="N49" s="44"/>
      <c r="O49" s="44"/>
      <c r="P49" s="7"/>
      <c r="Q49" s="28">
        <f t="shared" ca="1" si="4"/>
        <v>689.89166481912378</v>
      </c>
      <c r="R49" s="27">
        <f t="shared" ca="1" si="5"/>
        <v>4061.8565013080988</v>
      </c>
      <c r="S49" s="7"/>
      <c r="T49" s="28">
        <f t="shared" ca="1" si="6"/>
        <v>-0.16769774729672587</v>
      </c>
      <c r="U49" s="27">
        <f t="shared" ca="1" si="7"/>
        <v>0.99323853467294243</v>
      </c>
      <c r="V49" s="7"/>
      <c r="W49" s="28">
        <f t="shared" ca="1" si="8"/>
        <v>-0.16968561846806596</v>
      </c>
      <c r="X49" s="27">
        <f t="shared" ca="1" si="11"/>
        <v>162.69502459720866</v>
      </c>
      <c r="Y49" s="7"/>
      <c r="Z49" s="28">
        <f t="shared" si="12"/>
        <v>162.79199999999997</v>
      </c>
      <c r="AA49" s="27">
        <f t="shared" si="9"/>
        <v>2.8412563959066084</v>
      </c>
      <c r="AB49" s="7"/>
      <c r="AC49" s="28">
        <f t="shared" ca="1" si="0"/>
        <v>-9.6975402791315446E-2</v>
      </c>
      <c r="AD49" s="27">
        <f t="shared" ca="1" si="10"/>
        <v>8.2992009478232376E-2</v>
      </c>
      <c r="AE49" s="7">
        <v>120</v>
      </c>
    </row>
    <row r="50" spans="1:31" s="26" customFormat="1" x14ac:dyDescent="0.25">
      <c r="A50" s="26">
        <v>30</v>
      </c>
      <c r="B50" s="26">
        <v>634</v>
      </c>
      <c r="C50" s="26">
        <v>13400</v>
      </c>
      <c r="D50" s="26">
        <v>15315</v>
      </c>
      <c r="E50" s="26">
        <v>13142</v>
      </c>
      <c r="F50" s="26">
        <v>11199</v>
      </c>
      <c r="G50" s="27"/>
      <c r="H50" s="7"/>
      <c r="I50" s="28">
        <f t="shared" si="1"/>
        <v>258</v>
      </c>
      <c r="J50" s="27">
        <f t="shared" si="1"/>
        <v>4116</v>
      </c>
      <c r="K50" s="7"/>
      <c r="L50" s="171">
        <f t="shared" si="2"/>
        <v>-7.066390536626542E-2</v>
      </c>
      <c r="M50" s="27">
        <f t="shared" ca="1" si="3"/>
        <v>1.2129385822317176E-6</v>
      </c>
      <c r="N50" s="44"/>
      <c r="O50" s="44"/>
      <c r="P50" s="7"/>
      <c r="Q50" s="28">
        <f t="shared" ca="1" si="4"/>
        <v>277.89166481912378</v>
      </c>
      <c r="R50" s="27">
        <f t="shared" ca="1" si="5"/>
        <v>4113.8565013080988</v>
      </c>
      <c r="S50" s="7"/>
      <c r="T50" s="28">
        <f t="shared" ca="1" si="6"/>
        <v>-6.7549455311830667E-2</v>
      </c>
      <c r="U50" s="27">
        <f t="shared" ca="1" si="7"/>
        <v>1.0059540020426931</v>
      </c>
      <c r="V50" s="7"/>
      <c r="W50" s="28">
        <f t="shared" ca="1" si="8"/>
        <v>-6.9562570457061268E-2</v>
      </c>
      <c r="X50" s="27">
        <f t="shared" ca="1" si="11"/>
        <v>168.43412750828554</v>
      </c>
      <c r="Y50" s="7"/>
      <c r="Z50" s="28">
        <f t="shared" si="12"/>
        <v>168.49799999999996</v>
      </c>
      <c r="AA50" s="27">
        <f t="shared" si="9"/>
        <v>2.940844883025405</v>
      </c>
      <c r="AB50" s="7"/>
      <c r="AC50" s="28">
        <f t="shared" ca="1" si="0"/>
        <v>-6.3872491714420221E-2</v>
      </c>
      <c r="AD50" s="27">
        <f t="shared" ca="1" si="10"/>
        <v>2.0143364974387623E-3</v>
      </c>
      <c r="AE50" s="7">
        <v>119</v>
      </c>
    </row>
    <row r="51" spans="1:31" s="26" customFormat="1" x14ac:dyDescent="0.25">
      <c r="A51" s="26">
        <v>31</v>
      </c>
      <c r="B51" s="26">
        <v>596</v>
      </c>
      <c r="C51" s="26">
        <v>13206</v>
      </c>
      <c r="D51" s="26">
        <v>15319</v>
      </c>
      <c r="E51" s="26">
        <v>13342</v>
      </c>
      <c r="F51" s="26">
        <v>11204</v>
      </c>
      <c r="G51" s="27"/>
      <c r="H51" s="7"/>
      <c r="I51" s="28">
        <f t="shared" si="1"/>
        <v>-136</v>
      </c>
      <c r="J51" s="27">
        <f t="shared" si="1"/>
        <v>4115</v>
      </c>
      <c r="K51" s="7"/>
      <c r="L51" s="171">
        <f t="shared" si="2"/>
        <v>2.330339146694136E-2</v>
      </c>
      <c r="M51" s="27">
        <f t="shared" ca="1" si="3"/>
        <v>8.4541395786514178E-6</v>
      </c>
      <c r="N51" s="44"/>
      <c r="O51" s="44"/>
      <c r="P51" s="7"/>
      <c r="Q51" s="28">
        <f t="shared" ca="1" si="4"/>
        <v>-116.10833518087624</v>
      </c>
      <c r="R51" s="27">
        <f t="shared" ca="1" si="5"/>
        <v>4112.8565013080988</v>
      </c>
      <c r="S51" s="7"/>
      <c r="T51" s="28">
        <f t="shared" ca="1" si="6"/>
        <v>2.822342585819047E-2</v>
      </c>
      <c r="U51" s="27">
        <f t="shared" ca="1" si="7"/>
        <v>1.0057094738240442</v>
      </c>
      <c r="V51" s="7"/>
      <c r="W51" s="28">
        <f t="shared" ca="1" si="8"/>
        <v>2.6210991779682336E-2</v>
      </c>
      <c r="X51" s="27">
        <f t="shared" ca="1" si="11"/>
        <v>173.88279746354056</v>
      </c>
      <c r="Y51" s="7"/>
      <c r="Z51" s="28">
        <f t="shared" si="12"/>
        <v>173.86199999999997</v>
      </c>
      <c r="AA51" s="27">
        <f t="shared" si="9"/>
        <v>3.0344643441023811</v>
      </c>
      <c r="AB51" s="7"/>
      <c r="AC51" s="28">
        <f t="shared" ca="1" si="0"/>
        <v>2.0797463540588979E-2</v>
      </c>
      <c r="AD51" s="27">
        <f t="shared" ca="1" si="10"/>
        <v>-0.14178418763441414</v>
      </c>
      <c r="AE51" s="7">
        <v>118</v>
      </c>
    </row>
    <row r="52" spans="1:31" s="26" customFormat="1" x14ac:dyDescent="0.25">
      <c r="A52" s="26">
        <v>32</v>
      </c>
      <c r="B52" s="26">
        <v>610</v>
      </c>
      <c r="C52" s="26">
        <v>13002</v>
      </c>
      <c r="D52" s="26">
        <v>15295</v>
      </c>
      <c r="E52" s="26">
        <v>13525</v>
      </c>
      <c r="F52" s="26">
        <v>11211</v>
      </c>
      <c r="G52" s="27"/>
      <c r="H52" s="7"/>
      <c r="I52" s="28">
        <f t="shared" si="1"/>
        <v>-523</v>
      </c>
      <c r="J52" s="27">
        <f t="shared" si="1"/>
        <v>4084</v>
      </c>
      <c r="K52" s="7"/>
      <c r="L52" s="171">
        <f t="shared" si="2"/>
        <v>0.11925893919513147</v>
      </c>
      <c r="M52" s="27">
        <f t="shared" ca="1" si="3"/>
        <v>1.0789855122199149E-6</v>
      </c>
      <c r="N52" s="44"/>
      <c r="O52" s="44"/>
      <c r="P52" s="7"/>
      <c r="Q52" s="28">
        <f t="shared" ca="1" si="4"/>
        <v>-503.10833518087622</v>
      </c>
      <c r="R52" s="27">
        <f t="shared" ca="1" si="5"/>
        <v>4081.8565013080988</v>
      </c>
      <c r="S52" s="7"/>
      <c r="T52" s="28">
        <f t="shared" ca="1" si="6"/>
        <v>0.1222947583779828</v>
      </c>
      <c r="U52" s="27">
        <f t="shared" ca="1" si="7"/>
        <v>0.99812909904592351</v>
      </c>
      <c r="V52" s="7"/>
      <c r="W52" s="28">
        <f t="shared" ca="1" si="8"/>
        <v>0.12029768146933616</v>
      </c>
      <c r="X52" s="27">
        <f t="shared" ca="1" si="11"/>
        <v>179.26220330725801</v>
      </c>
      <c r="Y52" s="7"/>
      <c r="Z52" s="28">
        <f t="shared" si="12"/>
        <v>179.35199999999998</v>
      </c>
      <c r="AA52" s="27">
        <f t="shared" si="9"/>
        <v>3.1302829200368691</v>
      </c>
      <c r="AB52" s="7"/>
      <c r="AC52" s="28">
        <f t="shared" ca="1" si="0"/>
        <v>-8.9796692741970219E-2</v>
      </c>
      <c r="AD52" s="27">
        <f t="shared" ca="1" si="10"/>
        <v>1.5875573246006525E-2</v>
      </c>
      <c r="AE52" s="7">
        <v>117</v>
      </c>
    </row>
    <row r="53" spans="1:31" s="26" customFormat="1" x14ac:dyDescent="0.25">
      <c r="A53" s="26">
        <v>33</v>
      </c>
      <c r="B53" s="26">
        <v>636</v>
      </c>
      <c r="C53" s="26">
        <v>12797</v>
      </c>
      <c r="D53" s="26">
        <v>15258</v>
      </c>
      <c r="E53" s="26">
        <v>13726</v>
      </c>
      <c r="F53" s="26">
        <v>11244</v>
      </c>
      <c r="G53" s="27"/>
      <c r="H53" s="7"/>
      <c r="I53" s="28">
        <f t="shared" si="1"/>
        <v>-929</v>
      </c>
      <c r="J53" s="27">
        <f t="shared" si="1"/>
        <v>4014</v>
      </c>
      <c r="K53" s="7"/>
      <c r="L53" s="171">
        <f t="shared" si="2"/>
        <v>0.21812467806199026</v>
      </c>
      <c r="M53" s="27">
        <f t="shared" ca="1" si="3"/>
        <v>8.0510224636774118E-7</v>
      </c>
      <c r="N53" s="44"/>
      <c r="O53" s="44"/>
      <c r="P53" s="7"/>
      <c r="Q53" s="28">
        <f t="shared" ca="1" si="4"/>
        <v>-909.10833518087622</v>
      </c>
      <c r="R53" s="27">
        <f t="shared" ca="1" si="5"/>
        <v>4011.8565013080988</v>
      </c>
      <c r="S53" s="7"/>
      <c r="T53" s="28">
        <f t="shared" ca="1" si="6"/>
        <v>0.2209845800912533</v>
      </c>
      <c r="U53" s="27">
        <f t="shared" ca="1" si="7"/>
        <v>0.98101212374048985</v>
      </c>
      <c r="V53" s="7"/>
      <c r="W53" s="28">
        <f t="shared" ca="1" si="8"/>
        <v>0.21902195296210045</v>
      </c>
      <c r="X53" s="27">
        <f t="shared" ca="1" si="11"/>
        <v>184.97540529121784</v>
      </c>
      <c r="Y53" s="7"/>
      <c r="Z53" s="28">
        <f t="shared" si="12"/>
        <v>185.07599999999996</v>
      </c>
      <c r="AA53" s="27">
        <f t="shared" si="9"/>
        <v>3.2301855664210248</v>
      </c>
      <c r="AB53" s="7"/>
      <c r="AC53" s="28">
        <f t="shared" ca="1" si="0"/>
        <v>-0.10059470878212551</v>
      </c>
      <c r="AD53" s="27">
        <f t="shared" ca="1" si="10"/>
        <v>-3.569530992714931E-2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12609</v>
      </c>
      <c r="D54" s="26">
        <v>15211</v>
      </c>
      <c r="E54" s="26">
        <v>13929</v>
      </c>
      <c r="F54" s="26">
        <v>11309</v>
      </c>
      <c r="G54" s="27"/>
      <c r="H54" s="7"/>
      <c r="I54" s="28">
        <f t="shared" si="1"/>
        <v>-1320</v>
      </c>
      <c r="J54" s="27">
        <f t="shared" si="1"/>
        <v>3902</v>
      </c>
      <c r="K54" s="7"/>
      <c r="L54" s="171">
        <f t="shared" si="2"/>
        <v>0.31406425873645055</v>
      </c>
      <c r="M54" s="27">
        <f t="shared" ca="1" si="3"/>
        <v>3.1735255319269487E-9</v>
      </c>
      <c r="N54" s="44"/>
      <c r="O54" s="44"/>
      <c r="P54" s="7"/>
      <c r="Q54" s="28">
        <f t="shared" ca="1" si="4"/>
        <v>-1300.1083351808763</v>
      </c>
      <c r="R54" s="27">
        <f t="shared" ca="1" si="5"/>
        <v>3899.8565013080988</v>
      </c>
      <c r="S54" s="7"/>
      <c r="T54" s="28">
        <f t="shared" ca="1" si="6"/>
        <v>0.31602822612546211</v>
      </c>
      <c r="U54" s="27">
        <f t="shared" ca="1" si="7"/>
        <v>0.95362496325179591</v>
      </c>
      <c r="V54" s="7"/>
      <c r="W54" s="28">
        <f t="shared" ca="1" si="8"/>
        <v>0.31412059278949067</v>
      </c>
      <c r="X54" s="27">
        <f t="shared" ca="1" si="11"/>
        <v>190.62157681471581</v>
      </c>
      <c r="Y54" s="7"/>
      <c r="Z54" s="28">
        <f t="shared" si="12"/>
        <v>190.75499999999997</v>
      </c>
      <c r="AA54" s="27">
        <f t="shared" si="9"/>
        <v>3.3293028146417827</v>
      </c>
      <c r="AB54" s="7"/>
      <c r="AC54" s="28">
        <f t="shared" ca="1" si="0"/>
        <v>-0.13342318528415831</v>
      </c>
      <c r="AD54" s="27">
        <f t="shared" ca="1" si="10"/>
        <v>3.0670177535228049E-2</v>
      </c>
      <c r="AE54" s="7">
        <v>115</v>
      </c>
    </row>
    <row r="55" spans="1:31" s="26" customFormat="1" x14ac:dyDescent="0.25">
      <c r="A55" s="26">
        <v>35</v>
      </c>
      <c r="B55" s="26">
        <v>637</v>
      </c>
      <c r="C55" s="26">
        <v>12416</v>
      </c>
      <c r="D55" s="26">
        <v>15130</v>
      </c>
      <c r="E55" s="26">
        <v>14118</v>
      </c>
      <c r="F55" s="26">
        <v>11377</v>
      </c>
      <c r="G55" s="27"/>
      <c r="H55" s="7"/>
      <c r="I55" s="28">
        <f t="shared" si="1"/>
        <v>-1702</v>
      </c>
      <c r="J55" s="27">
        <f t="shared" si="1"/>
        <v>3753</v>
      </c>
      <c r="K55" s="7"/>
      <c r="L55" s="171">
        <f t="shared" si="2"/>
        <v>0.40778392341821257</v>
      </c>
      <c r="M55" s="27">
        <f t="shared" ca="1" si="3"/>
        <v>5.3919041002954271E-7</v>
      </c>
      <c r="N55" s="44"/>
      <c r="O55" s="44"/>
      <c r="P55" s="7"/>
      <c r="Q55" s="28">
        <f t="shared" ca="1" si="4"/>
        <v>-1682.1083351808763</v>
      </c>
      <c r="R55" s="27">
        <f t="shared" ca="1" si="5"/>
        <v>3750.8565013080988</v>
      </c>
      <c r="S55" s="7"/>
      <c r="T55" s="28">
        <f t="shared" ca="1" si="6"/>
        <v>0.40888416675223388</v>
      </c>
      <c r="U55" s="27">
        <f t="shared" ca="1" si="7"/>
        <v>0.91719025867308712</v>
      </c>
      <c r="V55" s="7"/>
      <c r="W55" s="28">
        <f t="shared" ca="1" si="8"/>
        <v>0.4070496275582014</v>
      </c>
      <c r="X55" s="27">
        <f t="shared" ca="1" si="11"/>
        <v>196.32156093705669</v>
      </c>
      <c r="Y55" s="7"/>
      <c r="Z55" s="28">
        <f t="shared" si="12"/>
        <v>196.48799999999997</v>
      </c>
      <c r="AA55" s="27">
        <f t="shared" si="9"/>
        <v>3.4293625406586177</v>
      </c>
      <c r="AB55" s="7"/>
      <c r="AC55" s="28">
        <f t="shared" ca="1" si="0"/>
        <v>-0.16643906294328303</v>
      </c>
      <c r="AD55" s="27">
        <f t="shared" ca="1" si="10"/>
        <v>6.429300236939639E-2</v>
      </c>
      <c r="AE55" s="7">
        <v>114</v>
      </c>
    </row>
    <row r="56" spans="1:31" s="26" customFormat="1" x14ac:dyDescent="0.25">
      <c r="A56" s="26">
        <v>36</v>
      </c>
      <c r="B56" s="26">
        <v>625</v>
      </c>
      <c r="C56" s="26">
        <v>12237</v>
      </c>
      <c r="D56" s="26">
        <v>15047</v>
      </c>
      <c r="E56" s="26">
        <v>14302</v>
      </c>
      <c r="F56" s="26">
        <v>11476</v>
      </c>
      <c r="G56" s="27"/>
      <c r="H56" s="7"/>
      <c r="I56" s="28">
        <f t="shared" si="1"/>
        <v>-2065</v>
      </c>
      <c r="J56" s="27">
        <f t="shared" si="1"/>
        <v>3571</v>
      </c>
      <c r="K56" s="7"/>
      <c r="L56" s="171">
        <f t="shared" si="2"/>
        <v>0.49577637553118042</v>
      </c>
      <c r="M56" s="27">
        <f t="shared" ca="1" si="3"/>
        <v>1.6005135109134396E-7</v>
      </c>
      <c r="N56" s="44"/>
      <c r="O56" s="44"/>
      <c r="P56" s="7"/>
      <c r="Q56" s="28">
        <f t="shared" ca="1" si="4"/>
        <v>-2045.1083351808763</v>
      </c>
      <c r="R56" s="27">
        <f t="shared" ca="1" si="5"/>
        <v>3568.8565013080988</v>
      </c>
      <c r="S56" s="7"/>
      <c r="T56" s="28">
        <f t="shared" ca="1" si="6"/>
        <v>0.49712161818552747</v>
      </c>
      <c r="U56" s="27">
        <f t="shared" ca="1" si="7"/>
        <v>0.87268612287895952</v>
      </c>
      <c r="V56" s="7"/>
      <c r="W56" s="28">
        <f t="shared" ca="1" si="8"/>
        <v>0.49537631134746568</v>
      </c>
      <c r="X56" s="27">
        <f t="shared" ca="1" si="11"/>
        <v>201.97109579384426</v>
      </c>
      <c r="Y56" s="7"/>
      <c r="Z56" s="28">
        <f t="shared" si="12"/>
        <v>202.11299999999997</v>
      </c>
      <c r="AA56" s="27">
        <f t="shared" si="9"/>
        <v>3.5275373110832984</v>
      </c>
      <c r="AB56" s="7"/>
      <c r="AC56" s="28">
        <f t="shared" ca="1" si="0"/>
        <v>-0.14190420615571497</v>
      </c>
      <c r="AD56" s="27">
        <f t="shared" ca="1" si="10"/>
        <v>4.7356528724350255E-2</v>
      </c>
      <c r="AE56" s="7">
        <v>113</v>
      </c>
    </row>
    <row r="57" spans="1:31" s="26" customFormat="1" x14ac:dyDescent="0.25">
      <c r="A57" s="26">
        <v>37</v>
      </c>
      <c r="B57" s="26">
        <v>636</v>
      </c>
      <c r="C57" s="26">
        <v>12059</v>
      </c>
      <c r="D57" s="26">
        <v>14935</v>
      </c>
      <c r="E57" s="26">
        <v>14476</v>
      </c>
      <c r="F57" s="26">
        <v>11589</v>
      </c>
      <c r="G57" s="27"/>
      <c r="H57" s="7"/>
      <c r="I57" s="28">
        <f t="shared" si="1"/>
        <v>-2417</v>
      </c>
      <c r="J57" s="27">
        <f t="shared" si="1"/>
        <v>3346</v>
      </c>
      <c r="K57" s="7"/>
      <c r="L57" s="171">
        <f t="shared" si="2"/>
        <v>0.58040836011309205</v>
      </c>
      <c r="M57" s="27">
        <f t="shared" ca="1" si="3"/>
        <v>4.1191768391506924E-7</v>
      </c>
      <c r="N57" s="44"/>
      <c r="O57" s="44"/>
      <c r="P57" s="7"/>
      <c r="Q57" s="28">
        <f t="shared" ca="1" si="4"/>
        <v>-2397.1083351808761</v>
      </c>
      <c r="R57" s="27">
        <f t="shared" ca="1" si="5"/>
        <v>3343.8565013080988</v>
      </c>
      <c r="S57" s="7"/>
      <c r="T57" s="28">
        <f t="shared" ca="1" si="6"/>
        <v>0.58268520745417574</v>
      </c>
      <c r="U57" s="27">
        <f t="shared" ca="1" si="7"/>
        <v>0.81766727368292269</v>
      </c>
      <c r="V57" s="7"/>
      <c r="W57" s="28">
        <f t="shared" ca="1" si="8"/>
        <v>0.58105016824946543</v>
      </c>
      <c r="X57" s="27">
        <f t="shared" ca="1" si="11"/>
        <v>207.78821893850966</v>
      </c>
      <c r="Y57" s="7"/>
      <c r="Z57" s="28">
        <f t="shared" si="12"/>
        <v>207.83699999999996</v>
      </c>
      <c r="AA57" s="27">
        <f t="shared" si="9"/>
        <v>3.6274399574674541</v>
      </c>
      <c r="AB57" s="7"/>
      <c r="AC57" s="28">
        <f t="shared" ca="1" si="0"/>
        <v>-4.8781061490302591E-2</v>
      </c>
      <c r="AD57" s="27">
        <f t="shared" ca="1" si="10"/>
        <v>3.1428163871680681E-3</v>
      </c>
      <c r="AE57" s="7">
        <v>112</v>
      </c>
    </row>
    <row r="58" spans="1:31" s="26" customFormat="1" x14ac:dyDescent="0.25">
      <c r="A58" s="26">
        <v>38</v>
      </c>
      <c r="B58" s="26">
        <v>613</v>
      </c>
      <c r="C58" s="26">
        <v>11911</v>
      </c>
      <c r="D58" s="26">
        <v>14811</v>
      </c>
      <c r="E58" s="26">
        <v>14635</v>
      </c>
      <c r="F58" s="26">
        <v>11713</v>
      </c>
      <c r="G58" s="27"/>
      <c r="H58" s="7"/>
      <c r="I58" s="28">
        <f t="shared" si="1"/>
        <v>-2724</v>
      </c>
      <c r="J58" s="27">
        <f t="shared" si="1"/>
        <v>3098</v>
      </c>
      <c r="K58" s="7"/>
      <c r="L58" s="171">
        <f t="shared" si="2"/>
        <v>0.656508112892905</v>
      </c>
      <c r="M58" s="27">
        <f t="shared" ca="1" si="3"/>
        <v>5.0606490207324015E-7</v>
      </c>
      <c r="N58" s="44"/>
      <c r="O58" s="44"/>
      <c r="P58" s="7"/>
      <c r="Q58" s="28">
        <f t="shared" ca="1" si="4"/>
        <v>-2704.1083351808761</v>
      </c>
      <c r="R58" s="27">
        <f t="shared" ca="1" si="5"/>
        <v>3095.8565013080988</v>
      </c>
      <c r="S58" s="7"/>
      <c r="T58" s="28">
        <f t="shared" ca="1" si="6"/>
        <v>0.65731026968563888</v>
      </c>
      <c r="U58" s="27">
        <f t="shared" ca="1" si="7"/>
        <v>0.7570242754579577</v>
      </c>
      <c r="V58" s="7"/>
      <c r="W58" s="28">
        <f t="shared" ca="1" si="8"/>
        <v>0.65579673050482301</v>
      </c>
      <c r="X58" s="27">
        <f t="shared" ca="1" si="11"/>
        <v>213.29168637991779</v>
      </c>
      <c r="Y58" s="7"/>
      <c r="Z58" s="28">
        <f t="shared" si="12"/>
        <v>213.35399999999996</v>
      </c>
      <c r="AA58" s="27">
        <f t="shared" si="9"/>
        <v>3.7237297722999814</v>
      </c>
      <c r="AB58" s="7"/>
      <c r="AC58" s="28">
        <f t="shared" ca="1" si="0"/>
        <v>-6.2313620082164789E-2</v>
      </c>
      <c r="AD58" s="27">
        <f t="shared" ca="1" si="10"/>
        <v>7.1103104414589779E-2</v>
      </c>
      <c r="AE58" s="7">
        <v>111</v>
      </c>
    </row>
    <row r="59" spans="1:31" s="26" customFormat="1" x14ac:dyDescent="0.25">
      <c r="A59" s="26">
        <v>39</v>
      </c>
      <c r="B59" s="26">
        <v>605</v>
      </c>
      <c r="C59" s="26">
        <v>11763</v>
      </c>
      <c r="D59" s="26">
        <v>14676</v>
      </c>
      <c r="E59" s="26">
        <v>14770</v>
      </c>
      <c r="F59" s="26">
        <v>11849</v>
      </c>
      <c r="G59" s="27"/>
      <c r="H59" s="7"/>
      <c r="I59" s="28">
        <f t="shared" si="1"/>
        <v>-3007</v>
      </c>
      <c r="J59" s="27">
        <f t="shared" si="1"/>
        <v>2827</v>
      </c>
      <c r="K59" s="7"/>
      <c r="L59" s="171">
        <f t="shared" si="2"/>
        <v>0.72565068090045981</v>
      </c>
      <c r="M59" s="27">
        <f t="shared" ca="1" si="3"/>
        <v>8.6494950660150825E-7</v>
      </c>
      <c r="N59" s="44"/>
      <c r="O59" s="44"/>
      <c r="P59" s="7"/>
      <c r="Q59" s="28">
        <f t="shared" ca="1" si="4"/>
        <v>-2987.1083351808761</v>
      </c>
      <c r="R59" s="27">
        <f t="shared" ca="1" si="5"/>
        <v>2824.8565013080988</v>
      </c>
      <c r="S59" s="7"/>
      <c r="T59" s="28">
        <f t="shared" ca="1" si="6"/>
        <v>0.72610145083060329</v>
      </c>
      <c r="U59" s="27">
        <f t="shared" ca="1" si="7"/>
        <v>0.69075712820406443</v>
      </c>
      <c r="V59" s="7"/>
      <c r="W59" s="28">
        <f t="shared" ca="1" si="8"/>
        <v>0.72472065428438825</v>
      </c>
      <c r="X59" s="27">
        <f t="shared" ca="1" si="11"/>
        <v>218.7643954447758</v>
      </c>
      <c r="Y59" s="7"/>
      <c r="Z59" s="28">
        <f t="shared" si="12"/>
        <v>218.79899999999995</v>
      </c>
      <c r="AA59" s="27">
        <f t="shared" si="9"/>
        <v>3.818762950071072</v>
      </c>
      <c r="AB59" s="7"/>
      <c r="AC59" s="28">
        <f t="shared" ca="1" si="0"/>
        <v>-3.4604555224149181E-2</v>
      </c>
      <c r="AD59" s="27">
        <f t="shared" ca="1" si="10"/>
        <v>4.7097474089952129E-2</v>
      </c>
      <c r="AE59" s="7">
        <v>110</v>
      </c>
    </row>
    <row r="60" spans="1:31" s="26" customFormat="1" x14ac:dyDescent="0.25">
      <c r="A60" s="26">
        <v>40</v>
      </c>
      <c r="B60" s="26">
        <v>617</v>
      </c>
      <c r="C60" s="26">
        <v>11627</v>
      </c>
      <c r="D60" s="26">
        <v>14519</v>
      </c>
      <c r="E60" s="26">
        <v>14897</v>
      </c>
      <c r="F60" s="26">
        <v>11995</v>
      </c>
      <c r="G60" s="27"/>
      <c r="H60" s="7"/>
      <c r="I60" s="28">
        <f t="shared" si="1"/>
        <v>-3270</v>
      </c>
      <c r="J60" s="27">
        <f t="shared" si="1"/>
        <v>2524</v>
      </c>
      <c r="K60" s="7"/>
      <c r="L60" s="171">
        <f t="shared" si="2"/>
        <v>0.78941248587476542</v>
      </c>
      <c r="M60" s="27">
        <f t="shared" ca="1" si="3"/>
        <v>3.7678355220778029E-7</v>
      </c>
      <c r="N60" s="44"/>
      <c r="O60" s="44"/>
      <c r="P60" s="7"/>
      <c r="Q60" s="28">
        <f t="shared" ca="1" si="4"/>
        <v>-3250.1083351808761</v>
      </c>
      <c r="R60" s="27">
        <f t="shared" ca="1" si="5"/>
        <v>2521.8565013080988</v>
      </c>
      <c r="S60" s="7"/>
      <c r="T60" s="28">
        <f t="shared" ca="1" si="6"/>
        <v>0.79003106440348547</v>
      </c>
      <c r="U60" s="27">
        <f t="shared" ca="1" si="7"/>
        <v>0.61666507795340153</v>
      </c>
      <c r="V60" s="7"/>
      <c r="W60" s="28">
        <f t="shared" ca="1" si="8"/>
        <v>0.78879865890223344</v>
      </c>
      <c r="X60" s="27">
        <f t="shared" ca="1" si="11"/>
        <v>224.37238443596243</v>
      </c>
      <c r="Y60" s="7"/>
      <c r="Z60" s="28">
        <f t="shared" si="12"/>
        <v>224.35199999999995</v>
      </c>
      <c r="AA60" s="27">
        <f t="shared" si="9"/>
        <v>3.9156810834343174</v>
      </c>
      <c r="AB60" s="7"/>
      <c r="AC60" s="28">
        <f t="shared" ca="1" si="0"/>
        <v>2.0384435962483849E-2</v>
      </c>
      <c r="AD60" s="27">
        <f t="shared" ca="1" si="10"/>
        <v>4.8725867128922573E-2</v>
      </c>
      <c r="AE60" s="7">
        <v>109</v>
      </c>
    </row>
    <row r="61" spans="1:31" s="26" customFormat="1" x14ac:dyDescent="0.25">
      <c r="A61" s="26">
        <v>41</v>
      </c>
      <c r="B61" s="26">
        <v>624</v>
      </c>
      <c r="C61" s="26">
        <v>11513</v>
      </c>
      <c r="D61" s="26">
        <v>14355</v>
      </c>
      <c r="E61" s="26">
        <v>15015</v>
      </c>
      <c r="F61" s="26">
        <v>12163</v>
      </c>
      <c r="G61" s="27"/>
      <c r="H61" s="7"/>
      <c r="I61" s="28">
        <f t="shared" si="1"/>
        <v>-3502</v>
      </c>
      <c r="J61" s="27">
        <f t="shared" si="1"/>
        <v>2192</v>
      </c>
      <c r="K61" s="7"/>
      <c r="L61" s="171">
        <f t="shared" si="2"/>
        <v>0.84635597648004235</v>
      </c>
      <c r="M61" s="27">
        <f t="shared" ca="1" si="3"/>
        <v>1.0011355036276247E-6</v>
      </c>
      <c r="N61" s="44"/>
      <c r="O61" s="44"/>
      <c r="P61" s="7"/>
      <c r="Q61" s="28">
        <f t="shared" ca="1" si="4"/>
        <v>-3482.1083351808761</v>
      </c>
      <c r="R61" s="27">
        <f t="shared" ca="1" si="5"/>
        <v>2189.8565013080988</v>
      </c>
      <c r="S61" s="7"/>
      <c r="T61" s="28">
        <f t="shared" ca="1" si="6"/>
        <v>0.84642524823964005</v>
      </c>
      <c r="U61" s="27">
        <f t="shared" ca="1" si="7"/>
        <v>0.53548170936191608</v>
      </c>
      <c r="V61" s="7"/>
      <c r="W61" s="28">
        <f t="shared" ca="1" si="8"/>
        <v>0.84535540888930816</v>
      </c>
      <c r="X61" s="27">
        <f t="shared" ca="1" si="11"/>
        <v>230.03808736532505</v>
      </c>
      <c r="Y61" s="7"/>
      <c r="Z61" s="28">
        <f t="shared" si="12"/>
        <v>229.96799999999996</v>
      </c>
      <c r="AA61" s="27">
        <f t="shared" si="9"/>
        <v>4.0136987742263193</v>
      </c>
      <c r="AB61" s="7"/>
      <c r="AC61" s="28">
        <f t="shared" ca="1" si="0"/>
        <v>7.0087365325093742E-2</v>
      </c>
      <c r="AD61" s="27">
        <f t="shared" ca="1" si="10"/>
        <v>-2.056296285061876E-2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11411</v>
      </c>
      <c r="D62" s="26">
        <v>14183</v>
      </c>
      <c r="E62" s="26">
        <v>15124</v>
      </c>
      <c r="F62" s="26">
        <v>12349</v>
      </c>
      <c r="G62" s="27"/>
      <c r="H62" s="7"/>
      <c r="I62" s="28">
        <f t="shared" si="1"/>
        <v>-3713</v>
      </c>
      <c r="J62" s="27">
        <f t="shared" si="1"/>
        <v>1834</v>
      </c>
      <c r="K62" s="7"/>
      <c r="L62" s="171">
        <f t="shared" si="2"/>
        <v>0.896168812756302</v>
      </c>
      <c r="M62" s="27">
        <f t="shared" ca="1" si="3"/>
        <v>4.2433784272684851E-7</v>
      </c>
      <c r="N62" s="44"/>
      <c r="O62" s="44"/>
      <c r="P62" s="7"/>
      <c r="Q62" s="28">
        <f t="shared" ca="1" si="4"/>
        <v>-3693.1083351808761</v>
      </c>
      <c r="R62" s="27">
        <f t="shared" ca="1" si="5"/>
        <v>1831.8565013080986</v>
      </c>
      <c r="S62" s="7"/>
      <c r="T62" s="28">
        <f t="shared" ca="1" si="6"/>
        <v>0.89771478612510824</v>
      </c>
      <c r="U62" s="27">
        <f t="shared" ca="1" si="7"/>
        <v>0.44794060708555516</v>
      </c>
      <c r="V62" s="7"/>
      <c r="W62" s="28">
        <f t="shared" ca="1" si="8"/>
        <v>0.89682022494741209</v>
      </c>
      <c r="X62" s="27">
        <f t="shared" ca="1" si="11"/>
        <v>235.84883224557188</v>
      </c>
      <c r="Y62" s="7"/>
      <c r="Z62" s="28">
        <f t="shared" si="12"/>
        <v>235.70999999999995</v>
      </c>
      <c r="AA62" s="27">
        <f t="shared" si="9"/>
        <v>4.1139155798758331</v>
      </c>
      <c r="AB62" s="7"/>
      <c r="AC62" s="28">
        <f t="shared" ca="1" si="0"/>
        <v>0.1388322455719333</v>
      </c>
      <c r="AD62" s="27">
        <f t="shared" ca="1" si="10"/>
        <v>3.6052075681283213E-2</v>
      </c>
      <c r="AE62" s="7">
        <v>107</v>
      </c>
    </row>
    <row r="63" spans="1:31" s="26" customFormat="1" x14ac:dyDescent="0.25">
      <c r="A63" s="26">
        <v>43</v>
      </c>
      <c r="B63" s="26">
        <v>639</v>
      </c>
      <c r="C63" s="26">
        <v>11323</v>
      </c>
      <c r="D63" s="26">
        <v>13989</v>
      </c>
      <c r="E63" s="26">
        <v>15200</v>
      </c>
      <c r="F63" s="26">
        <v>12526</v>
      </c>
      <c r="G63" s="27"/>
      <c r="H63" s="7"/>
      <c r="I63" s="28">
        <f t="shared" si="1"/>
        <v>-3877</v>
      </c>
      <c r="J63" s="27">
        <f t="shared" si="1"/>
        <v>1463</v>
      </c>
      <c r="K63" s="7"/>
      <c r="L63" s="171">
        <f t="shared" si="2"/>
        <v>0.93704089527630319</v>
      </c>
      <c r="M63" s="27">
        <f t="shared" ca="1" si="3"/>
        <v>3.0345576570205967E-8</v>
      </c>
      <c r="N63" s="44"/>
      <c r="O63" s="44"/>
      <c r="P63" s="7"/>
      <c r="Q63" s="28">
        <f t="shared" ca="1" si="4"/>
        <v>-3857.1083351808761</v>
      </c>
      <c r="R63" s="27">
        <f t="shared" ca="1" si="5"/>
        <v>1460.8565013080986</v>
      </c>
      <c r="S63" s="7"/>
      <c r="T63" s="28">
        <f t="shared" ca="1" si="6"/>
        <v>0.93757964021618301</v>
      </c>
      <c r="U63" s="27">
        <f t="shared" ca="1" si="7"/>
        <v>0.35722063796675668</v>
      </c>
      <c r="V63" s="7"/>
      <c r="W63" s="28">
        <f t="shared" ca="1" si="8"/>
        <v>0.93686669545836354</v>
      </c>
      <c r="X63" s="27">
        <f t="shared" ca="1" si="11"/>
        <v>241.51838708203218</v>
      </c>
      <c r="Y63" s="7"/>
      <c r="Z63" s="28">
        <f t="shared" si="12"/>
        <v>241.46099999999996</v>
      </c>
      <c r="AA63" s="27">
        <f t="shared" si="9"/>
        <v>4.2142894651580267</v>
      </c>
      <c r="AB63" s="7"/>
      <c r="AC63" s="28">
        <f t="shared" ca="1" si="0"/>
        <v>5.7387082032221315E-2</v>
      </c>
      <c r="AD63" s="27">
        <f t="shared" ca="1" si="10"/>
        <v>0.11874046641972313</v>
      </c>
      <c r="AE63" s="7">
        <v>106</v>
      </c>
    </row>
    <row r="64" spans="1:31" s="26" customFormat="1" x14ac:dyDescent="0.25">
      <c r="A64" s="26">
        <v>44</v>
      </c>
      <c r="B64" s="26">
        <v>630</v>
      </c>
      <c r="C64" s="26">
        <v>11265</v>
      </c>
      <c r="D64" s="26">
        <v>13800</v>
      </c>
      <c r="E64" s="26">
        <v>15264</v>
      </c>
      <c r="F64" s="26">
        <v>12724</v>
      </c>
      <c r="G64" s="27"/>
      <c r="H64" s="7"/>
      <c r="I64" s="28">
        <f t="shared" si="1"/>
        <v>-3999</v>
      </c>
      <c r="J64" s="27">
        <f t="shared" si="1"/>
        <v>1076</v>
      </c>
      <c r="K64" s="7"/>
      <c r="L64" s="171">
        <f t="shared" si="2"/>
        <v>0.96810009262790719</v>
      </c>
      <c r="M64" s="27">
        <f t="shared" ca="1" si="3"/>
        <v>1.927682129184594E-6</v>
      </c>
      <c r="N64" s="44"/>
      <c r="O64" s="44"/>
      <c r="P64" s="7"/>
      <c r="Q64" s="28">
        <f t="shared" ca="1" si="4"/>
        <v>-3979.1083351808761</v>
      </c>
      <c r="R64" s="27">
        <f t="shared" ca="1" si="5"/>
        <v>1073.8565013080986</v>
      </c>
      <c r="S64" s="7"/>
      <c r="T64" s="28">
        <f t="shared" ca="1" si="6"/>
        <v>0.96723520240588501</v>
      </c>
      <c r="U64" s="27">
        <f t="shared" ca="1" si="7"/>
        <v>0.26258821734957333</v>
      </c>
      <c r="V64" s="7"/>
      <c r="W64" s="28">
        <f t="shared" ca="1" si="8"/>
        <v>0.96671168269954144</v>
      </c>
      <c r="X64" s="27">
        <f t="shared" ca="1" si="11"/>
        <v>247.19327827668985</v>
      </c>
      <c r="Y64" s="7"/>
      <c r="Z64" s="28">
        <f t="shared" si="12"/>
        <v>247.13099999999994</v>
      </c>
      <c r="AA64" s="27">
        <f t="shared" si="9"/>
        <v>4.3132496337461053</v>
      </c>
      <c r="AB64" s="7"/>
      <c r="AC64" s="28">
        <f t="shared" ca="1" si="0"/>
        <v>6.2278276689909262E-2</v>
      </c>
      <c r="AD64" s="27">
        <f t="shared" ca="1" si="10"/>
        <v>7.3441755668198994E-2</v>
      </c>
      <c r="AE64" s="7">
        <v>105</v>
      </c>
    </row>
    <row r="65" spans="1:31" s="26" customFormat="1" x14ac:dyDescent="0.25">
      <c r="A65" s="26">
        <v>45</v>
      </c>
      <c r="B65" s="26">
        <v>622</v>
      </c>
      <c r="C65" s="26">
        <v>11221</v>
      </c>
      <c r="D65" s="26">
        <v>13604</v>
      </c>
      <c r="E65" s="26">
        <v>15309</v>
      </c>
      <c r="F65" s="26">
        <v>12917</v>
      </c>
      <c r="G65" s="27"/>
      <c r="H65" s="7"/>
      <c r="I65" s="28">
        <f t="shared" si="1"/>
        <v>-4088</v>
      </c>
      <c r="J65" s="27">
        <f t="shared" si="1"/>
        <v>687</v>
      </c>
      <c r="K65" s="7"/>
      <c r="L65" s="171">
        <f t="shared" si="2"/>
        <v>0.989468110321443</v>
      </c>
      <c r="M65" s="27">
        <f t="shared" ca="1" si="3"/>
        <v>8.6874386105894482E-7</v>
      </c>
      <c r="N65" s="44"/>
      <c r="O65" s="44"/>
      <c r="P65" s="7"/>
      <c r="Q65" s="28">
        <f t="shared" ca="1" si="4"/>
        <v>-4068.1083351808761</v>
      </c>
      <c r="R65" s="27">
        <f t="shared" ca="1" si="5"/>
        <v>684.85650130809859</v>
      </c>
      <c r="S65" s="7"/>
      <c r="T65" s="28">
        <f t="shared" ca="1" si="6"/>
        <v>0.9888691781016512</v>
      </c>
      <c r="U65" s="27">
        <f t="shared" ca="1" si="7"/>
        <v>0.16746674029509187</v>
      </c>
      <c r="V65" s="7"/>
      <c r="W65" s="28">
        <f t="shared" ca="1" si="8"/>
        <v>0.98853604602051792</v>
      </c>
      <c r="X65" s="27">
        <f t="shared" ca="1" si="11"/>
        <v>252.77475965279882</v>
      </c>
      <c r="Y65" s="7"/>
      <c r="Z65" s="28">
        <f t="shared" si="12"/>
        <v>252.72899999999996</v>
      </c>
      <c r="AA65" s="27">
        <f t="shared" si="9"/>
        <v>4.4109531652727485</v>
      </c>
      <c r="AB65" s="7"/>
      <c r="AC65" s="28">
        <f t="shared" ca="1" si="0"/>
        <v>4.5759652798864181E-2</v>
      </c>
      <c r="AD65" s="27">
        <f t="shared" ca="1" si="10"/>
        <v>6.9442617582154753E-2</v>
      </c>
      <c r="AE65" s="7">
        <v>104</v>
      </c>
    </row>
    <row r="66" spans="1:31" s="26" customFormat="1" x14ac:dyDescent="0.25">
      <c r="A66" s="26">
        <v>46</v>
      </c>
      <c r="B66" s="26">
        <v>628</v>
      </c>
      <c r="C66" s="26">
        <v>11193</v>
      </c>
      <c r="D66" s="26">
        <v>13407</v>
      </c>
      <c r="E66" s="26">
        <v>15333</v>
      </c>
      <c r="F66" s="26">
        <v>13119</v>
      </c>
      <c r="G66" s="27"/>
      <c r="H66" s="7"/>
      <c r="I66" s="28">
        <f t="shared" si="1"/>
        <v>-4140</v>
      </c>
      <c r="J66" s="27">
        <f t="shared" si="1"/>
        <v>288</v>
      </c>
      <c r="K66" s="7"/>
      <c r="L66" s="171">
        <f t="shared" si="2"/>
        <v>1.0014623142882142</v>
      </c>
      <c r="M66" s="27">
        <f t="shared" ca="1" si="3"/>
        <v>8.2682270864051142E-9</v>
      </c>
      <c r="N66" s="44"/>
      <c r="O66" s="44"/>
      <c r="P66" s="7"/>
      <c r="Q66" s="28">
        <f t="shared" ca="1" si="4"/>
        <v>-4120.1083351808766</v>
      </c>
      <c r="R66" s="27">
        <f t="shared" ca="1" si="5"/>
        <v>285.85650130809864</v>
      </c>
      <c r="S66" s="7"/>
      <c r="T66" s="28">
        <f t="shared" ca="1" si="6"/>
        <v>1.0015092537890653</v>
      </c>
      <c r="U66" s="27">
        <f t="shared" ca="1" si="7"/>
        <v>6.9899981054119931E-2</v>
      </c>
      <c r="V66" s="7"/>
      <c r="W66" s="28">
        <f t="shared" ca="1" si="8"/>
        <v>1.0013713844961414</v>
      </c>
      <c r="X66" s="27">
        <f t="shared" ca="1" si="11"/>
        <v>258.39686992735687</v>
      </c>
      <c r="Y66" s="7"/>
      <c r="Z66" s="28">
        <f t="shared" si="12"/>
        <v>258.38099999999997</v>
      </c>
      <c r="AA66" s="27">
        <f t="shared" si="9"/>
        <v>4.5095991745954676</v>
      </c>
      <c r="AB66" s="7"/>
      <c r="AC66" s="28">
        <f t="shared" ca="1" si="0"/>
        <v>1.5869927356902735E-2</v>
      </c>
      <c r="AD66" s="27">
        <f t="shared" ca="1" si="10"/>
        <v>-2.4006985147821069E-2</v>
      </c>
      <c r="AE66" s="7">
        <v>103</v>
      </c>
    </row>
    <row r="67" spans="1:31" s="26" customFormat="1" x14ac:dyDescent="0.25">
      <c r="A67" s="26">
        <v>47</v>
      </c>
      <c r="B67" s="26">
        <v>605</v>
      </c>
      <c r="C67" s="26">
        <v>11190</v>
      </c>
      <c r="D67" s="26">
        <v>13211</v>
      </c>
      <c r="E67" s="26">
        <v>15338</v>
      </c>
      <c r="F67" s="26">
        <v>13312</v>
      </c>
      <c r="G67" s="27"/>
      <c r="H67" s="7"/>
      <c r="I67" s="28">
        <f t="shared" si="1"/>
        <v>-4148</v>
      </c>
      <c r="J67" s="27">
        <f t="shared" si="1"/>
        <v>-101</v>
      </c>
      <c r="K67" s="7"/>
      <c r="L67" s="171">
        <f t="shared" si="2"/>
        <v>1.0038044435404663</v>
      </c>
      <c r="M67" s="27">
        <f t="shared" ca="1" si="3"/>
        <v>8.8853958327230496E-8</v>
      </c>
      <c r="N67" s="44"/>
      <c r="O67" s="44"/>
      <c r="P67" s="7"/>
      <c r="Q67" s="28">
        <f t="shared" ca="1" si="4"/>
        <v>-4128.1083351808766</v>
      </c>
      <c r="R67" s="27">
        <f t="shared" ca="1" si="5"/>
        <v>-103.14349869190136</v>
      </c>
      <c r="S67" s="7"/>
      <c r="T67" s="28">
        <f t="shared" ca="1" si="6"/>
        <v>1.0034538808178981</v>
      </c>
      <c r="U67" s="27">
        <f t="shared" ca="1" si="7"/>
        <v>-2.5221496000361523E-2</v>
      </c>
      <c r="V67" s="7"/>
      <c r="W67" s="28">
        <f t="shared" ca="1" si="8"/>
        <v>1.0035063597295553</v>
      </c>
      <c r="X67" s="27">
        <f t="shared" ca="1" si="11"/>
        <v>263.82961479075186</v>
      </c>
      <c r="Y67" s="7"/>
      <c r="Z67" s="28">
        <f t="shared" si="12"/>
        <v>263.82599999999996</v>
      </c>
      <c r="AA67" s="27">
        <f t="shared" si="9"/>
        <v>4.6046323523665595</v>
      </c>
      <c r="AB67" s="7"/>
      <c r="AC67" s="28">
        <f t="shared" ca="1" si="0"/>
        <v>3.6147907518966349E-3</v>
      </c>
      <c r="AD67" s="27">
        <f t="shared" ca="1" si="10"/>
        <v>-2.0127450702204897E-2</v>
      </c>
      <c r="AE67" s="7">
        <v>102</v>
      </c>
    </row>
    <row r="68" spans="1:31" s="26" customFormat="1" x14ac:dyDescent="0.25">
      <c r="A68" s="26">
        <v>48</v>
      </c>
      <c r="B68" s="26">
        <v>610</v>
      </c>
      <c r="C68" s="26">
        <v>11201</v>
      </c>
      <c r="D68" s="26">
        <v>13015</v>
      </c>
      <c r="E68" s="26">
        <v>15322</v>
      </c>
      <c r="F68" s="26">
        <v>13503</v>
      </c>
      <c r="G68" s="27"/>
      <c r="H68" s="7"/>
      <c r="I68" s="28">
        <f t="shared" si="1"/>
        <v>-4121</v>
      </c>
      <c r="J68" s="27">
        <f t="shared" si="1"/>
        <v>-488</v>
      </c>
      <c r="K68" s="7"/>
      <c r="L68" s="171">
        <f t="shared" si="2"/>
        <v>0.99699023629904848</v>
      </c>
      <c r="M68" s="27">
        <f t="shared" ca="1" si="3"/>
        <v>2.0266297047922732E-8</v>
      </c>
      <c r="N68" s="44"/>
      <c r="O68" s="44"/>
      <c r="P68" s="7"/>
      <c r="Q68" s="28">
        <f t="shared" ca="1" si="4"/>
        <v>-4101.1083351808766</v>
      </c>
      <c r="R68" s="27">
        <f t="shared" ca="1" si="5"/>
        <v>-490.14349869190136</v>
      </c>
      <c r="S68" s="7"/>
      <c r="T68" s="28">
        <f t="shared" ca="1" si="6"/>
        <v>0.99689076459558701</v>
      </c>
      <c r="U68" s="27">
        <f t="shared" ca="1" si="7"/>
        <v>-0.11985391661754487</v>
      </c>
      <c r="V68" s="7"/>
      <c r="W68" s="28">
        <f t="shared" ca="1" si="8"/>
        <v>0.99713259604422921</v>
      </c>
      <c r="X68" s="27">
        <f t="shared" ca="1" si="11"/>
        <v>269.24387102223193</v>
      </c>
      <c r="Y68" s="7"/>
      <c r="Z68" s="28">
        <f t="shared" si="12"/>
        <v>269.31599999999997</v>
      </c>
      <c r="AA68" s="27">
        <f t="shared" si="9"/>
        <v>4.7004509283010485</v>
      </c>
      <c r="AB68" s="7"/>
      <c r="AC68" s="28">
        <f t="shared" ca="1" si="0"/>
        <v>-7.2128977768045388E-2</v>
      </c>
      <c r="AD68" s="27">
        <f t="shared" ca="1" si="10"/>
        <v>8.8191675574250894E-2</v>
      </c>
      <c r="AE68" s="7">
        <v>101</v>
      </c>
    </row>
    <row r="69" spans="1:31" s="26" customFormat="1" x14ac:dyDescent="0.25">
      <c r="A69" s="26">
        <v>49</v>
      </c>
      <c r="B69" s="26">
        <v>641</v>
      </c>
      <c r="C69" s="26">
        <v>11237</v>
      </c>
      <c r="D69" s="26">
        <v>12815</v>
      </c>
      <c r="E69" s="26">
        <v>15286</v>
      </c>
      <c r="F69" s="26">
        <v>13708</v>
      </c>
      <c r="G69" s="27"/>
      <c r="H69" s="7"/>
      <c r="I69" s="28">
        <f t="shared" si="1"/>
        <v>-4049</v>
      </c>
      <c r="J69" s="27">
        <f t="shared" si="1"/>
        <v>-893</v>
      </c>
      <c r="K69" s="7"/>
      <c r="L69" s="171">
        <f t="shared" si="2"/>
        <v>0.97997174740502391</v>
      </c>
      <c r="M69" s="27">
        <f t="shared" ca="1" si="3"/>
        <v>2.0350813578414975E-8</v>
      </c>
      <c r="N69" s="44"/>
      <c r="O69" s="44"/>
      <c r="P69" s="7"/>
      <c r="Q69" s="28">
        <f t="shared" ca="1" si="4"/>
        <v>-4029.1083351808761</v>
      </c>
      <c r="R69" s="27">
        <f t="shared" ca="1" si="5"/>
        <v>-895.14349869190141</v>
      </c>
      <c r="S69" s="7"/>
      <c r="T69" s="28">
        <f t="shared" ca="1" si="6"/>
        <v>0.97938912133609068</v>
      </c>
      <c r="U69" s="27">
        <f t="shared" ca="1" si="7"/>
        <v>-0.21888784517041115</v>
      </c>
      <c r="V69" s="7"/>
      <c r="W69" s="28">
        <f t="shared" ca="1" si="8"/>
        <v>0.97982909112728467</v>
      </c>
      <c r="X69" s="27">
        <f t="shared" ca="1" si="11"/>
        <v>274.98264692298937</v>
      </c>
      <c r="Y69" s="7"/>
      <c r="Z69" s="28">
        <f t="shared" si="12"/>
        <v>275.08499999999998</v>
      </c>
      <c r="AA69" s="27">
        <f t="shared" si="9"/>
        <v>4.8011389728486007</v>
      </c>
      <c r="AB69" s="7"/>
      <c r="AC69" s="28">
        <f t="shared" ca="1" si="0"/>
        <v>-0.10235307701060492</v>
      </c>
      <c r="AD69" s="27">
        <f t="shared" ca="1" si="10"/>
        <v>-1.4450615290854785E-2</v>
      </c>
      <c r="AE69" s="7">
        <v>100</v>
      </c>
    </row>
    <row r="70" spans="1:31" s="26" customFormat="1" x14ac:dyDescent="0.25">
      <c r="A70" s="26">
        <v>50</v>
      </c>
      <c r="B70" s="26">
        <v>635</v>
      </c>
      <c r="C70" s="26">
        <v>11287</v>
      </c>
      <c r="D70" s="26">
        <v>12608</v>
      </c>
      <c r="E70" s="26">
        <v>15224</v>
      </c>
      <c r="F70" s="26">
        <v>13896</v>
      </c>
      <c r="G70" s="27"/>
      <c r="H70" s="7"/>
      <c r="I70" s="28">
        <f t="shared" si="1"/>
        <v>-3937</v>
      </c>
      <c r="J70" s="27">
        <f t="shared" si="1"/>
        <v>-1288</v>
      </c>
      <c r="K70" s="7"/>
      <c r="L70" s="171">
        <f t="shared" si="2"/>
        <v>0.95331942173316864</v>
      </c>
      <c r="M70" s="27">
        <f t="shared" ca="1" si="3"/>
        <v>2.72362182914512E-7</v>
      </c>
      <c r="N70" s="44"/>
      <c r="O70" s="44"/>
      <c r="P70" s="7"/>
      <c r="Q70" s="28">
        <f t="shared" ca="1" si="4"/>
        <v>-3917.1083351808761</v>
      </c>
      <c r="R70" s="27">
        <f t="shared" ca="1" si="5"/>
        <v>-1290.1434986919014</v>
      </c>
      <c r="S70" s="7"/>
      <c r="T70" s="28">
        <f t="shared" ca="1" si="6"/>
        <v>0.95216434293242991</v>
      </c>
      <c r="U70" s="27">
        <f t="shared" ca="1" si="7"/>
        <v>-0.31547649153678692</v>
      </c>
      <c r="V70" s="7"/>
      <c r="W70" s="28">
        <f t="shared" ca="1" si="8"/>
        <v>0.95279753842924475</v>
      </c>
      <c r="X70" s="27">
        <f t="shared" ca="1" si="11"/>
        <v>280.7098723965604</v>
      </c>
      <c r="Y70" s="7"/>
      <c r="Z70" s="28">
        <f t="shared" si="12"/>
        <v>280.79999999999995</v>
      </c>
      <c r="AA70" s="27">
        <f t="shared" si="9"/>
        <v>4.9008845396000762</v>
      </c>
      <c r="AB70" s="7"/>
      <c r="AC70" s="28">
        <f t="shared" ca="1" si="0"/>
        <v>-9.012760343955506E-2</v>
      </c>
      <c r="AD70" s="27">
        <f t="shared" ca="1" si="10"/>
        <v>-3.4229686550020233E-2</v>
      </c>
      <c r="AE70" s="7">
        <v>99</v>
      </c>
    </row>
    <row r="71" spans="1:31" s="26" customFormat="1" x14ac:dyDescent="0.25">
      <c r="A71" s="26">
        <v>51</v>
      </c>
      <c r="B71" s="26">
        <v>633</v>
      </c>
      <c r="C71" s="26">
        <v>11367</v>
      </c>
      <c r="D71" s="26">
        <v>12427</v>
      </c>
      <c r="E71" s="26">
        <v>15156</v>
      </c>
      <c r="F71" s="26">
        <v>14094</v>
      </c>
      <c r="G71" s="27"/>
      <c r="H71" s="7"/>
      <c r="I71" s="28">
        <f t="shared" si="1"/>
        <v>-3789</v>
      </c>
      <c r="J71" s="27">
        <f t="shared" si="1"/>
        <v>-1667</v>
      </c>
      <c r="K71" s="7"/>
      <c r="L71" s="171">
        <f t="shared" si="2"/>
        <v>0.91731400270288965</v>
      </c>
      <c r="M71" s="27">
        <f t="shared" ca="1" si="3"/>
        <v>9.405580799675778E-8</v>
      </c>
      <c r="N71" s="44"/>
      <c r="O71" s="44"/>
      <c r="P71" s="7"/>
      <c r="Q71" s="28">
        <f t="shared" ca="1" si="4"/>
        <v>-3769.1083351808761</v>
      </c>
      <c r="R71" s="27">
        <f t="shared" ca="1" si="5"/>
        <v>-1669.1434986919014</v>
      </c>
      <c r="S71" s="7"/>
      <c r="T71" s="28">
        <f t="shared" ca="1" si="6"/>
        <v>0.91618874289902097</v>
      </c>
      <c r="U71" s="27">
        <f t="shared" ca="1" si="7"/>
        <v>-0.40815268640477786</v>
      </c>
      <c r="V71" s="7"/>
      <c r="W71" s="28">
        <f t="shared" ca="1" si="8"/>
        <v>0.91700731750925168</v>
      </c>
      <c r="X71" s="27">
        <f t="shared" ca="1" si="11"/>
        <v>286.38334909308287</v>
      </c>
      <c r="Y71" s="7"/>
      <c r="Z71" s="28">
        <f t="shared" si="12"/>
        <v>286.49699999999996</v>
      </c>
      <c r="AA71" s="27">
        <f t="shared" si="9"/>
        <v>5.000315947086194</v>
      </c>
      <c r="AB71" s="7"/>
      <c r="AC71" s="28">
        <f t="shared" ca="1" si="0"/>
        <v>-0.11365090691708701</v>
      </c>
      <c r="AD71" s="27">
        <f t="shared" ca="1" si="10"/>
        <v>-2.6869109746712638E-2</v>
      </c>
      <c r="AE71" s="7">
        <v>98</v>
      </c>
    </row>
    <row r="72" spans="1:31" s="26" customFormat="1" x14ac:dyDescent="0.25">
      <c r="A72" s="26">
        <v>52</v>
      </c>
      <c r="B72" s="26">
        <v>630</v>
      </c>
      <c r="C72" s="26">
        <v>11448</v>
      </c>
      <c r="D72" s="26">
        <v>12239</v>
      </c>
      <c r="E72" s="26">
        <v>15049</v>
      </c>
      <c r="F72" s="26">
        <v>14264</v>
      </c>
      <c r="G72" s="27"/>
      <c r="H72" s="7"/>
      <c r="I72" s="28">
        <f t="shared" si="1"/>
        <v>-3601</v>
      </c>
      <c r="J72" s="27">
        <f t="shared" si="1"/>
        <v>-2025</v>
      </c>
      <c r="K72" s="7"/>
      <c r="L72" s="171">
        <f t="shared" si="2"/>
        <v>0.87247686893619325</v>
      </c>
      <c r="M72" s="27">
        <f t="shared" ca="1" si="3"/>
        <v>9.8645143440031816E-7</v>
      </c>
      <c r="N72" s="44"/>
      <c r="O72" s="44"/>
      <c r="P72" s="7"/>
      <c r="Q72" s="28">
        <f t="shared" ca="1" si="4"/>
        <v>-3581.1083351808761</v>
      </c>
      <c r="R72" s="27">
        <f t="shared" ca="1" si="5"/>
        <v>-2027.1434986919014</v>
      </c>
      <c r="S72" s="7"/>
      <c r="T72" s="28">
        <f t="shared" ca="1" si="6"/>
        <v>0.87049000772144736</v>
      </c>
      <c r="U72" s="27">
        <f t="shared" ca="1" si="7"/>
        <v>-0.49569378868113867</v>
      </c>
      <c r="V72" s="7"/>
      <c r="W72" s="28">
        <f t="shared" ca="1" si="8"/>
        <v>0.87148366632121466</v>
      </c>
      <c r="X72" s="27">
        <f t="shared" ca="1" si="11"/>
        <v>292.02079681636883</v>
      </c>
      <c r="Y72" s="7"/>
      <c r="Z72" s="28">
        <f t="shared" si="12"/>
        <v>292.16699999999997</v>
      </c>
      <c r="AA72" s="27">
        <f t="shared" si="9"/>
        <v>5.0992761156742716</v>
      </c>
      <c r="AB72" s="7"/>
      <c r="AC72" s="28">
        <f t="shared" ca="1" si="0"/>
        <v>-0.14620318363114393</v>
      </c>
      <c r="AD72" s="27">
        <f t="shared" ca="1" si="10"/>
        <v>-1.6903524800682135E-2</v>
      </c>
      <c r="AE72" s="7">
        <v>97</v>
      </c>
    </row>
    <row r="73" spans="1:31" s="26" customFormat="1" x14ac:dyDescent="0.25">
      <c r="A73" s="26">
        <v>53</v>
      </c>
      <c r="B73" s="26">
        <v>635</v>
      </c>
      <c r="C73" s="26">
        <v>11567</v>
      </c>
      <c r="D73" s="26">
        <v>12069</v>
      </c>
      <c r="E73" s="26">
        <v>14949</v>
      </c>
      <c r="F73" s="26">
        <v>14442</v>
      </c>
      <c r="G73" s="27"/>
      <c r="H73" s="7"/>
      <c r="I73" s="28">
        <f t="shared" si="1"/>
        <v>-3382</v>
      </c>
      <c r="J73" s="27">
        <f t="shared" si="1"/>
        <v>-2373</v>
      </c>
      <c r="K73" s="7"/>
      <c r="L73" s="171">
        <f t="shared" si="2"/>
        <v>0.81864179624087552</v>
      </c>
      <c r="M73" s="27">
        <f t="shared" ca="1" si="3"/>
        <v>4.9336895156248379E-8</v>
      </c>
      <c r="N73" s="44"/>
      <c r="O73" s="44"/>
      <c r="P73" s="7"/>
      <c r="Q73" s="28">
        <f t="shared" ca="1" si="4"/>
        <v>-3362.1083351808761</v>
      </c>
      <c r="R73" s="27">
        <f t="shared" ca="1" si="5"/>
        <v>-2375.1434986919012</v>
      </c>
      <c r="S73" s="7"/>
      <c r="T73" s="28">
        <f t="shared" ca="1" si="6"/>
        <v>0.81725584280714625</v>
      </c>
      <c r="U73" s="27">
        <f t="shared" ca="1" si="7"/>
        <v>-0.58078960877100894</v>
      </c>
      <c r="V73" s="7"/>
      <c r="W73" s="28">
        <f t="shared" ca="1" si="8"/>
        <v>0.81841967713958919</v>
      </c>
      <c r="X73" s="27">
        <f t="shared" ca="1" si="11"/>
        <v>297.75120980364568</v>
      </c>
      <c r="Y73" s="7"/>
      <c r="Z73" s="28">
        <f t="shared" si="12"/>
        <v>297.88199999999995</v>
      </c>
      <c r="AA73" s="27">
        <f t="shared" si="9"/>
        <v>5.199021682425748</v>
      </c>
      <c r="AB73" s="7"/>
      <c r="AC73" s="28">
        <f t="shared" ca="1" si="0"/>
        <v>-0.13079019635426903</v>
      </c>
      <c r="AD73" s="27">
        <f t="shared" ca="1" si="10"/>
        <v>1.750209016847748E-2</v>
      </c>
      <c r="AE73" s="7">
        <v>96</v>
      </c>
    </row>
    <row r="74" spans="1:31" s="26" customFormat="1" x14ac:dyDescent="0.25">
      <c r="A74" s="26">
        <v>54</v>
      </c>
      <c r="B74" s="26">
        <v>618</v>
      </c>
      <c r="C74" s="26">
        <v>11687</v>
      </c>
      <c r="D74" s="26">
        <v>11910</v>
      </c>
      <c r="E74" s="26">
        <v>14819</v>
      </c>
      <c r="F74" s="26">
        <v>14594</v>
      </c>
      <c r="G74" s="27"/>
      <c r="H74" s="7"/>
      <c r="I74" s="28">
        <f t="shared" si="1"/>
        <v>-3132</v>
      </c>
      <c r="J74" s="27">
        <f t="shared" si="1"/>
        <v>-2684</v>
      </c>
      <c r="K74" s="7"/>
      <c r="L74" s="171">
        <f t="shared" si="2"/>
        <v>0.75842480048047733</v>
      </c>
      <c r="M74" s="27">
        <f t="shared" ca="1" si="3"/>
        <v>3.8770805961351366E-7</v>
      </c>
      <c r="N74" s="44"/>
      <c r="O74" s="44"/>
      <c r="P74" s="7"/>
      <c r="Q74" s="28">
        <f t="shared" ca="1" si="4"/>
        <v>-3112.1083351808761</v>
      </c>
      <c r="R74" s="27">
        <f t="shared" ca="1" si="5"/>
        <v>-2686.1434986919012</v>
      </c>
      <c r="S74" s="7"/>
      <c r="T74" s="28">
        <f t="shared" ca="1" si="6"/>
        <v>0.75648624815611765</v>
      </c>
      <c r="U74" s="27">
        <f t="shared" ca="1" si="7"/>
        <v>-0.65683788477086424</v>
      </c>
      <c r="V74" s="7"/>
      <c r="W74" s="28">
        <f t="shared" ca="1" si="8"/>
        <v>0.75780213840550126</v>
      </c>
      <c r="X74" s="27">
        <f t="shared" ca="1" si="11"/>
        <v>303.30754777655682</v>
      </c>
      <c r="Y74" s="7"/>
      <c r="Z74" s="28">
        <f t="shared" si="12"/>
        <v>303.44399999999996</v>
      </c>
      <c r="AA74" s="27">
        <f t="shared" si="9"/>
        <v>5.2960968954216732</v>
      </c>
      <c r="AB74" s="7"/>
      <c r="AC74" s="28">
        <f t="shared" ca="1" si="0"/>
        <v>-0.13645222344314334</v>
      </c>
      <c r="AD74" s="27">
        <f t="shared" ca="1" si="10"/>
        <v>6.5986103718785216E-2</v>
      </c>
      <c r="AE74" s="7">
        <v>95</v>
      </c>
    </row>
    <row r="75" spans="1:31" s="26" customFormat="1" x14ac:dyDescent="0.25">
      <c r="A75" s="26">
        <v>55</v>
      </c>
      <c r="B75" s="26">
        <v>607</v>
      </c>
      <c r="C75" s="26">
        <v>11823</v>
      </c>
      <c r="D75" s="26">
        <v>11768</v>
      </c>
      <c r="E75" s="26">
        <v>14683</v>
      </c>
      <c r="F75" s="26">
        <v>14736</v>
      </c>
      <c r="G75" s="27"/>
      <c r="H75" s="7"/>
      <c r="I75" s="28">
        <f t="shared" si="1"/>
        <v>-2860</v>
      </c>
      <c r="J75" s="27">
        <f t="shared" si="1"/>
        <v>-2968</v>
      </c>
      <c r="K75" s="7"/>
      <c r="L75" s="171">
        <f t="shared" si="2"/>
        <v>0.69232058571020716</v>
      </c>
      <c r="M75" s="27">
        <f t="shared" ca="1" si="3"/>
        <v>2.469420425312298E-7</v>
      </c>
      <c r="N75" s="44"/>
      <c r="O75" s="44"/>
      <c r="P75" s="7"/>
      <c r="Q75" s="28">
        <f t="shared" ca="1" si="4"/>
        <v>-2840.1083351808761</v>
      </c>
      <c r="R75" s="27">
        <f t="shared" ca="1" si="5"/>
        <v>-2970.1434986919012</v>
      </c>
      <c r="S75" s="7"/>
      <c r="T75" s="28">
        <f t="shared" ca="1" si="6"/>
        <v>0.69036892917579851</v>
      </c>
      <c r="U75" s="27">
        <f t="shared" ca="1" si="7"/>
        <v>-0.72628389886719513</v>
      </c>
      <c r="V75" s="7"/>
      <c r="W75" s="28">
        <f t="shared" ca="1" si="8"/>
        <v>0.69182365307641136</v>
      </c>
      <c r="X75" s="27">
        <f t="shared" ca="1" si="11"/>
        <v>308.78190477772864</v>
      </c>
      <c r="Y75" s="7"/>
      <c r="Z75" s="28">
        <f t="shared" si="12"/>
        <v>308.90699999999998</v>
      </c>
      <c r="AA75" s="27">
        <f t="shared" si="9"/>
        <v>5.3914442324581229</v>
      </c>
      <c r="AB75" s="7"/>
      <c r="AC75" s="28">
        <f t="shared" ca="1" si="0"/>
        <v>-0.12509522227134084</v>
      </c>
      <c r="AD75" s="27">
        <f t="shared" ca="1" si="10"/>
        <v>2.7004700985060026E-2</v>
      </c>
      <c r="AE75" s="7">
        <v>94</v>
      </c>
    </row>
    <row r="76" spans="1:31" s="26" customFormat="1" x14ac:dyDescent="0.25">
      <c r="A76" s="26">
        <v>56</v>
      </c>
      <c r="B76" s="26">
        <v>619</v>
      </c>
      <c r="C76" s="26">
        <v>11981</v>
      </c>
      <c r="D76" s="26">
        <v>11638</v>
      </c>
      <c r="E76" s="26">
        <v>14535</v>
      </c>
      <c r="F76" s="26">
        <v>14874</v>
      </c>
      <c r="G76" s="27"/>
      <c r="H76" s="7"/>
      <c r="I76" s="28">
        <f t="shared" si="1"/>
        <v>-2554</v>
      </c>
      <c r="J76" s="27">
        <f t="shared" si="1"/>
        <v>-3236</v>
      </c>
      <c r="K76" s="7"/>
      <c r="L76" s="171">
        <f t="shared" si="2"/>
        <v>0.61843360531685543</v>
      </c>
      <c r="M76" s="27">
        <f t="shared" ca="1" si="3"/>
        <v>7.41231563619242E-7</v>
      </c>
      <c r="N76" s="44"/>
      <c r="O76" s="44"/>
      <c r="P76" s="7"/>
      <c r="Q76" s="28">
        <f t="shared" ca="1" si="4"/>
        <v>-2534.1083351808761</v>
      </c>
      <c r="R76" s="27">
        <f t="shared" ca="1" si="5"/>
        <v>-3238.1434986919012</v>
      </c>
      <c r="S76" s="7"/>
      <c r="T76" s="28">
        <f t="shared" ca="1" si="6"/>
        <v>0.61598694532293941</v>
      </c>
      <c r="U76" s="27">
        <f t="shared" ca="1" si="7"/>
        <v>-0.79181746146514131</v>
      </c>
      <c r="V76" s="7"/>
      <c r="W76" s="28">
        <f t="shared" ca="1" si="8"/>
        <v>0.61757265725592536</v>
      </c>
      <c r="X76" s="27">
        <f t="shared" ca="1" si="11"/>
        <v>314.43767389687093</v>
      </c>
      <c r="Y76" s="7"/>
      <c r="Z76" s="28">
        <f t="shared" si="12"/>
        <v>314.47800000000001</v>
      </c>
      <c r="AA76" s="27">
        <f t="shared" si="9"/>
        <v>5.4886765250867278</v>
      </c>
      <c r="AB76" s="7"/>
      <c r="AC76" s="28">
        <f t="shared" ca="1" si="0"/>
        <v>-4.0326103129075364E-2</v>
      </c>
      <c r="AD76" s="27">
        <f t="shared" ca="1" si="10"/>
        <v>6.2532589855095466E-3</v>
      </c>
      <c r="AE76" s="7">
        <v>93</v>
      </c>
    </row>
    <row r="77" spans="1:31" s="26" customFormat="1" x14ac:dyDescent="0.25">
      <c r="A77" s="26">
        <v>57</v>
      </c>
      <c r="B77" s="26">
        <v>632</v>
      </c>
      <c r="C77" s="26">
        <v>12145</v>
      </c>
      <c r="D77" s="26">
        <v>11519</v>
      </c>
      <c r="E77" s="26">
        <v>14367</v>
      </c>
      <c r="F77" s="26">
        <v>14992</v>
      </c>
      <c r="G77" s="27"/>
      <c r="H77" s="7"/>
      <c r="I77" s="28">
        <f t="shared" si="1"/>
        <v>-2222</v>
      </c>
      <c r="J77" s="27">
        <f t="shared" si="1"/>
        <v>-3473</v>
      </c>
      <c r="K77" s="7"/>
      <c r="L77" s="171">
        <f t="shared" si="2"/>
        <v>0.53696951230378775</v>
      </c>
      <c r="M77" s="27">
        <f t="shared" ca="1" si="3"/>
        <v>2.8661838381059899E-10</v>
      </c>
      <c r="N77" s="44"/>
      <c r="O77" s="44"/>
      <c r="P77" s="7"/>
      <c r="Q77" s="28">
        <f t="shared" ca="1" si="4"/>
        <v>-2202.1083351808761</v>
      </c>
      <c r="R77" s="27">
        <f t="shared" ca="1" si="5"/>
        <v>-3475.1434986919012</v>
      </c>
      <c r="S77" s="7"/>
      <c r="T77" s="28">
        <f t="shared" ca="1" si="6"/>
        <v>0.53528492362637337</v>
      </c>
      <c r="U77" s="27">
        <f t="shared" ca="1" si="7"/>
        <v>-0.84977064928496671</v>
      </c>
      <c r="V77" s="7"/>
      <c r="W77" s="28">
        <f t="shared" ca="1" si="8"/>
        <v>0.53698644211134161</v>
      </c>
      <c r="X77" s="27">
        <f t="shared" ca="1" si="11"/>
        <v>320.10030110640696</v>
      </c>
      <c r="Y77" s="7"/>
      <c r="Z77" s="28">
        <f t="shared" si="12"/>
        <v>320.166</v>
      </c>
      <c r="AA77" s="27">
        <f t="shared" si="9"/>
        <v>5.5879508529401649</v>
      </c>
      <c r="AB77" s="7"/>
      <c r="AC77" s="28">
        <f t="shared" ca="1" si="0"/>
        <v>-6.5698893593037155E-2</v>
      </c>
      <c r="AD77" s="27">
        <f t="shared" ca="1" si="10"/>
        <v>2.0636954434621657E-2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12316</v>
      </c>
      <c r="D78" s="26">
        <v>11409</v>
      </c>
      <c r="E78" s="26">
        <v>14176</v>
      </c>
      <c r="F78" s="26">
        <v>15080</v>
      </c>
      <c r="G78" s="27"/>
      <c r="H78" s="7"/>
      <c r="I78" s="28">
        <f t="shared" si="1"/>
        <v>-1860</v>
      </c>
      <c r="J78" s="27">
        <f t="shared" si="1"/>
        <v>-3671</v>
      </c>
      <c r="K78" s="7"/>
      <c r="L78" s="171">
        <f t="shared" si="2"/>
        <v>0.44965060030900916</v>
      </c>
      <c r="M78" s="27">
        <f t="shared" ca="1" si="3"/>
        <v>3.156447051387394E-7</v>
      </c>
      <c r="N78" s="44"/>
      <c r="O78" s="44"/>
      <c r="P78" s="7"/>
      <c r="Q78" s="28">
        <f t="shared" ca="1" si="4"/>
        <v>-1840.1083351808763</v>
      </c>
      <c r="R78" s="27">
        <f t="shared" ca="1" si="5"/>
        <v>-3673.1434986919012</v>
      </c>
      <c r="S78" s="7"/>
      <c r="T78" s="28">
        <f t="shared" ca="1" si="6"/>
        <v>0.44729055057168399</v>
      </c>
      <c r="U78" s="27">
        <f t="shared" ca="1" si="7"/>
        <v>-0.89818723657747912</v>
      </c>
      <c r="V78" s="7"/>
      <c r="W78" s="28">
        <f t="shared" ca="1" si="8"/>
        <v>0.44908877764558347</v>
      </c>
      <c r="X78" s="27">
        <f t="shared" ca="1" si="11"/>
        <v>325.82507775618637</v>
      </c>
      <c r="Y78" s="7"/>
      <c r="Z78" s="28">
        <f t="shared" si="12"/>
        <v>325.89</v>
      </c>
      <c r="AA78" s="27">
        <f t="shared" si="9"/>
        <v>5.6878534993243202</v>
      </c>
      <c r="AB78" s="7"/>
      <c r="AC78" s="28">
        <f t="shared" ca="1" si="0"/>
        <v>-6.4922243813612113E-2</v>
      </c>
      <c r="AD78" s="27">
        <f t="shared" ca="1" si="10"/>
        <v>-4.1135662866793155E-2</v>
      </c>
      <c r="AE78" s="7">
        <v>91</v>
      </c>
    </row>
    <row r="79" spans="1:31" s="26" customFormat="1" x14ac:dyDescent="0.25">
      <c r="A79" s="26">
        <v>59</v>
      </c>
      <c r="B79" s="26">
        <v>642</v>
      </c>
      <c r="C79" s="26">
        <v>12507</v>
      </c>
      <c r="D79" s="26">
        <v>11322</v>
      </c>
      <c r="E79" s="26">
        <v>13982</v>
      </c>
      <c r="F79" s="26">
        <v>15162</v>
      </c>
      <c r="G79" s="27"/>
      <c r="H79" s="7"/>
      <c r="I79" s="28">
        <f t="shared" si="1"/>
        <v>-1475</v>
      </c>
      <c r="J79" s="27">
        <f t="shared" si="1"/>
        <v>-3840</v>
      </c>
      <c r="K79" s="7"/>
      <c r="L79" s="171">
        <f t="shared" si="2"/>
        <v>0.3569604010469955</v>
      </c>
      <c r="M79" s="27">
        <f t="shared" ca="1" si="3"/>
        <v>1.888678395283209E-6</v>
      </c>
      <c r="N79" s="44"/>
      <c r="O79" s="44"/>
      <c r="P79" s="7"/>
      <c r="Q79" s="28">
        <f t="shared" ca="1" si="4"/>
        <v>-1455.1083351808763</v>
      </c>
      <c r="R79" s="27">
        <f t="shared" ca="1" si="5"/>
        <v>-3842.1434986919012</v>
      </c>
      <c r="S79" s="7"/>
      <c r="T79" s="28">
        <f t="shared" ca="1" si="6"/>
        <v>0.35370537480909986</v>
      </c>
      <c r="U79" s="27">
        <f t="shared" ca="1" si="7"/>
        <v>-0.93951250552916898</v>
      </c>
      <c r="V79" s="7"/>
      <c r="W79" s="28">
        <f t="shared" ca="1" si="8"/>
        <v>0.35558610908555383</v>
      </c>
      <c r="X79" s="27">
        <f t="shared" ca="1" si="11"/>
        <v>331.65926107827329</v>
      </c>
      <c r="Y79" s="7"/>
      <c r="Z79" s="28">
        <f t="shared" si="12"/>
        <v>331.66800000000001</v>
      </c>
      <c r="AA79" s="27">
        <f t="shared" si="9"/>
        <v>5.788698623504553</v>
      </c>
      <c r="AB79" s="7"/>
      <c r="AC79" s="28">
        <f t="shared" ca="1" si="0"/>
        <v>-8.738921726717308E-3</v>
      </c>
      <c r="AD79" s="27">
        <f t="shared" ca="1" si="10"/>
        <v>-4.3666949496810048E-3</v>
      </c>
      <c r="AE79" s="7">
        <v>90</v>
      </c>
    </row>
    <row r="80" spans="1:31" s="26" customFormat="1" x14ac:dyDescent="0.25">
      <c r="A80" s="26">
        <v>60</v>
      </c>
      <c r="B80" s="26">
        <v>622</v>
      </c>
      <c r="C80" s="26">
        <v>12704</v>
      </c>
      <c r="D80" s="26">
        <v>11266</v>
      </c>
      <c r="E80" s="26">
        <v>13802</v>
      </c>
      <c r="F80" s="26">
        <v>15232</v>
      </c>
      <c r="G80" s="27"/>
      <c r="H80" s="7"/>
      <c r="I80" s="28">
        <f t="shared" si="1"/>
        <v>-1098</v>
      </c>
      <c r="J80" s="27">
        <f t="shared" si="1"/>
        <v>-3966</v>
      </c>
      <c r="K80" s="7"/>
      <c r="L80" s="171">
        <f t="shared" si="2"/>
        <v>0.26368645311751254</v>
      </c>
      <c r="M80" s="27">
        <f t="shared" ca="1" si="3"/>
        <v>1.0277006137866654E-7</v>
      </c>
      <c r="N80" s="44"/>
      <c r="O80" s="44"/>
      <c r="P80" s="7"/>
      <c r="Q80" s="28">
        <f t="shared" ca="1" si="4"/>
        <v>-1078.1083351808763</v>
      </c>
      <c r="R80" s="27">
        <f t="shared" ca="1" si="5"/>
        <v>-3968.1434986919012</v>
      </c>
      <c r="S80" s="7"/>
      <c r="T80" s="28">
        <f t="shared" ca="1" si="6"/>
        <v>0.2620648260753487</v>
      </c>
      <c r="U80" s="27">
        <f t="shared" ca="1" si="7"/>
        <v>-0.97032306107894961</v>
      </c>
      <c r="V80" s="7"/>
      <c r="W80" s="28">
        <f t="shared" ca="1" si="8"/>
        <v>0.2640070308169532</v>
      </c>
      <c r="X80" s="27">
        <f t="shared" ca="1" si="11"/>
        <v>337.16920312571096</v>
      </c>
      <c r="Y80" s="7"/>
      <c r="Z80" s="28">
        <f t="shared" si="12"/>
        <v>337.26600000000002</v>
      </c>
      <c r="AA80" s="27">
        <f t="shared" si="9"/>
        <v>5.8864021550311953</v>
      </c>
      <c r="AB80" s="7"/>
      <c r="AC80" s="28">
        <f t="shared" ca="1" si="0"/>
        <v>-9.6796874289054813E-2</v>
      </c>
      <c r="AD80" s="27">
        <f t="shared" ca="1" si="10"/>
        <v>1.1148116375011341E-2</v>
      </c>
      <c r="AE80" s="7">
        <v>89</v>
      </c>
    </row>
    <row r="81" spans="1:31" s="26" customFormat="1" x14ac:dyDescent="0.25">
      <c r="A81" s="26">
        <v>61</v>
      </c>
      <c r="B81" s="26">
        <v>633</v>
      </c>
      <c r="C81" s="26">
        <v>12899</v>
      </c>
      <c r="D81" s="26">
        <v>11218</v>
      </c>
      <c r="E81" s="26">
        <v>13596</v>
      </c>
      <c r="F81" s="26">
        <v>15272</v>
      </c>
      <c r="G81" s="27"/>
      <c r="H81" s="7"/>
      <c r="I81" s="28">
        <f t="shared" si="1"/>
        <v>-697</v>
      </c>
      <c r="J81" s="27">
        <f t="shared" si="1"/>
        <v>-4054</v>
      </c>
      <c r="K81" s="7"/>
      <c r="L81" s="171">
        <f t="shared" si="2"/>
        <v>0.1661842388087639</v>
      </c>
      <c r="M81" s="27">
        <f t="shared" ca="1" si="3"/>
        <v>1.5305850847297352E-7</v>
      </c>
      <c r="N81" s="44"/>
      <c r="O81" s="44"/>
      <c r="P81" s="7"/>
      <c r="Q81" s="28">
        <f t="shared" ca="1" si="4"/>
        <v>-677.10833518087622</v>
      </c>
      <c r="R81" s="27">
        <f t="shared" ca="1" si="5"/>
        <v>-4056.1434986919012</v>
      </c>
      <c r="S81" s="7"/>
      <c r="T81" s="28">
        <f t="shared" ca="1" si="6"/>
        <v>0.16459039625509872</v>
      </c>
      <c r="U81" s="27">
        <f t="shared" ca="1" si="7"/>
        <v>-0.99184154432006622</v>
      </c>
      <c r="V81" s="7"/>
      <c r="W81" s="28">
        <f t="shared" ca="1" si="8"/>
        <v>0.16657546573584456</v>
      </c>
      <c r="X81" s="27">
        <f t="shared" ca="1" si="11"/>
        <v>342.85627511968187</v>
      </c>
      <c r="Y81" s="7"/>
      <c r="Z81" s="28">
        <f t="shared" si="12"/>
        <v>342.96300000000002</v>
      </c>
      <c r="AA81" s="27">
        <f t="shared" si="9"/>
        <v>5.9858335625173131</v>
      </c>
      <c r="AB81" s="7"/>
      <c r="AC81" s="28">
        <f t="shared" ca="1" si="0"/>
        <v>-0.10672488031815419</v>
      </c>
      <c r="AD81" s="27">
        <f t="shared" ca="1" si="10"/>
        <v>-3.0904719656575708E-2</v>
      </c>
      <c r="AE81" s="7">
        <v>88</v>
      </c>
    </row>
    <row r="82" spans="1:31" s="26" customFormat="1" x14ac:dyDescent="0.25">
      <c r="A82" s="26">
        <v>62</v>
      </c>
      <c r="B82" s="26">
        <v>631</v>
      </c>
      <c r="C82" s="26">
        <v>13106</v>
      </c>
      <c r="D82" s="26">
        <v>11194</v>
      </c>
      <c r="E82" s="26">
        <v>13399</v>
      </c>
      <c r="F82" s="26">
        <v>15301</v>
      </c>
      <c r="G82" s="27"/>
      <c r="H82" s="7"/>
      <c r="I82" s="28">
        <f t="shared" si="1"/>
        <v>-293</v>
      </c>
      <c r="J82" s="27">
        <f t="shared" si="1"/>
        <v>-4107</v>
      </c>
      <c r="K82" s="7"/>
      <c r="L82" s="171">
        <f t="shared" si="2"/>
        <v>6.7353565910883983E-2</v>
      </c>
      <c r="M82" s="27">
        <f t="shared" ca="1" si="3"/>
        <v>1.0898776478201533E-6</v>
      </c>
      <c r="N82" s="44"/>
      <c r="O82" s="44"/>
      <c r="P82" s="7"/>
      <c r="Q82" s="28">
        <f t="shared" ca="1" si="4"/>
        <v>-273.10833518087622</v>
      </c>
      <c r="R82" s="27">
        <f t="shared" ca="1" si="5"/>
        <v>-4109.1434986919012</v>
      </c>
      <c r="S82" s="7"/>
      <c r="T82" s="28">
        <f t="shared" ca="1" si="6"/>
        <v>6.6386731299036453E-2</v>
      </c>
      <c r="U82" s="27">
        <f t="shared" ca="1" si="7"/>
        <v>-1.004801539908466</v>
      </c>
      <c r="V82" s="7"/>
      <c r="W82" s="28">
        <f t="shared" ca="1" si="8"/>
        <v>6.8397537964063643E-2</v>
      </c>
      <c r="X82" s="27">
        <f t="shared" ca="1" si="11"/>
        <v>348.49572570456712</v>
      </c>
      <c r="Y82" s="7"/>
      <c r="Z82" s="28">
        <f t="shared" si="12"/>
        <v>348.642</v>
      </c>
      <c r="AA82" s="27">
        <f t="shared" si="9"/>
        <v>6.0849508107380705</v>
      </c>
      <c r="AB82" s="7"/>
      <c r="AC82" s="28">
        <f t="shared" ca="1" si="0"/>
        <v>-0.14627429543287462</v>
      </c>
      <c r="AD82" s="27">
        <f t="shared" ca="1" si="10"/>
        <v>1.7648289937142181E-3</v>
      </c>
      <c r="AE82" s="7">
        <v>87</v>
      </c>
    </row>
    <row r="83" spans="1:31" s="26" customFormat="1" x14ac:dyDescent="0.25">
      <c r="A83" s="26">
        <v>63</v>
      </c>
      <c r="B83" s="26">
        <v>598</v>
      </c>
      <c r="C83" s="26">
        <v>13287</v>
      </c>
      <c r="D83" s="26">
        <v>11181</v>
      </c>
      <c r="E83" s="26">
        <v>13198</v>
      </c>
      <c r="F83" s="26">
        <v>15290</v>
      </c>
      <c r="G83" s="27"/>
      <c r="H83" s="7"/>
      <c r="I83" s="28">
        <f t="shared" si="1"/>
        <v>89</v>
      </c>
      <c r="J83" s="27">
        <f t="shared" si="1"/>
        <v>-4109</v>
      </c>
      <c r="K83" s="7"/>
      <c r="L83" s="171">
        <f t="shared" si="2"/>
        <v>-2.6935541066248916E-2</v>
      </c>
      <c r="M83" s="27">
        <f t="shared" ca="1" si="3"/>
        <v>6.1401426746036383E-6</v>
      </c>
      <c r="N83" s="44"/>
      <c r="O83" s="44"/>
      <c r="P83" s="7"/>
      <c r="Q83" s="28">
        <f t="shared" ca="1" si="4"/>
        <v>108.89166481912376</v>
      </c>
      <c r="R83" s="27">
        <f t="shared" ca="1" si="5"/>
        <v>-4111.1434986919012</v>
      </c>
      <c r="S83" s="7"/>
      <c r="T83" s="28">
        <f t="shared" ca="1" si="6"/>
        <v>-2.6469209327735308E-2</v>
      </c>
      <c r="U83" s="27">
        <f t="shared" ca="1" si="7"/>
        <v>-1.0052905963457641</v>
      </c>
      <c r="V83" s="7"/>
      <c r="W83" s="28">
        <f t="shared" ca="1" si="8"/>
        <v>-2.4457609938351364E-2</v>
      </c>
      <c r="X83" s="27">
        <f t="shared" ca="1" si="11"/>
        <v>353.78355001466497</v>
      </c>
      <c r="Y83" s="7"/>
      <c r="Z83" s="28">
        <f t="shared" si="12"/>
        <v>354.024</v>
      </c>
      <c r="AA83" s="27">
        <f t="shared" si="9"/>
        <v>6.1788844310804052</v>
      </c>
      <c r="AB83" s="7"/>
      <c r="AC83" s="28">
        <f t="shared" ca="1" si="0"/>
        <v>-0.24044998533503303</v>
      </c>
      <c r="AD83" s="27">
        <f t="shared" ca="1" si="10"/>
        <v>3.9542952427666478E-2</v>
      </c>
      <c r="AE83" s="7">
        <v>86</v>
      </c>
    </row>
    <row r="84" spans="1:31" s="26" customFormat="1" x14ac:dyDescent="0.25">
      <c r="A84" s="26">
        <v>64</v>
      </c>
      <c r="B84" s="26">
        <v>617</v>
      </c>
      <c r="C84" s="26">
        <v>13492</v>
      </c>
      <c r="D84" s="26">
        <v>11203</v>
      </c>
      <c r="E84" s="26">
        <v>13003</v>
      </c>
      <c r="F84" s="26">
        <v>15285</v>
      </c>
      <c r="G84" s="27"/>
      <c r="H84" s="7"/>
      <c r="I84" s="28">
        <f t="shared" si="1"/>
        <v>489</v>
      </c>
      <c r="J84" s="27">
        <f t="shared" si="1"/>
        <v>-4082</v>
      </c>
      <c r="K84" s="7"/>
      <c r="L84" s="171">
        <f t="shared" si="2"/>
        <v>-0.12396316417198969</v>
      </c>
      <c r="M84" s="27">
        <f t="shared" ca="1" si="3"/>
        <v>5.1112011008312676E-6</v>
      </c>
      <c r="N84" s="44"/>
      <c r="O84" s="44"/>
      <c r="P84" s="7"/>
      <c r="Q84" s="28">
        <f t="shared" ca="1" si="4"/>
        <v>508.89166481912378</v>
      </c>
      <c r="R84" s="27">
        <f t="shared" ca="1" si="5"/>
        <v>-4084.1434986919012</v>
      </c>
      <c r="S84" s="7"/>
      <c r="T84" s="28">
        <f t="shared" ca="1" si="6"/>
        <v>-0.12370056076938113</v>
      </c>
      <c r="U84" s="27">
        <f t="shared" ca="1" si="7"/>
        <v>-0.9986883344422397</v>
      </c>
      <c r="V84" s="7"/>
      <c r="W84" s="28">
        <f t="shared" ca="1" si="8"/>
        <v>-0.12170236760864497</v>
      </c>
      <c r="X84" s="27">
        <f ca="1">IF(MOD(ATAN2(U84,W84)*180/PI()-$J$9+360,360)&lt;355,MOD(ATAN2(U84,W84)*180/PI()-$J$9+360,360)+360,MOD(ATAN2(U84,W84)*180/PI()-$J$9+360,360))</f>
        <v>359.33781418668934</v>
      </c>
      <c r="Y84" s="7"/>
      <c r="Z84" s="28">
        <f t="shared" si="12"/>
        <v>359.577</v>
      </c>
      <c r="AA84" s="27">
        <f t="shared" si="9"/>
        <v>6.2758025644436506</v>
      </c>
      <c r="AB84" s="7"/>
      <c r="AC84" s="28">
        <f t="shared" ref="AC84:AC147" ca="1" si="13">X84-Z84</f>
        <v>-0.23918581331065525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13454</v>
      </c>
      <c r="D85" s="26">
        <v>11165</v>
      </c>
      <c r="E85" s="26">
        <v>12958</v>
      </c>
      <c r="F85" s="26">
        <v>15233</v>
      </c>
      <c r="G85" s="27"/>
      <c r="H85" s="7"/>
      <c r="I85" s="28">
        <f t="shared" ref="I85:J148" si="14">C85-E85</f>
        <v>496</v>
      </c>
      <c r="J85" s="27">
        <f t="shared" si="14"/>
        <v>-4068</v>
      </c>
      <c r="K85" s="7"/>
      <c r="L85" s="171">
        <f>$O$3*SIN(2*PI()/$O$4*($Z85+$O$5))+$O$6</f>
        <v>-0.12416344922446272</v>
      </c>
      <c r="M85" s="27">
        <f t="shared" ref="M85:M148" ca="1" si="15">(W85-L85)^2</f>
        <v>5.6652585908877487E-7</v>
      </c>
      <c r="N85" s="44"/>
      <c r="O85" s="44"/>
      <c r="P85" s="7"/>
      <c r="Q85" s="28">
        <f t="shared" ref="Q85:Q148" ca="1" si="16">I85-$J$4</f>
        <v>515.89166481912378</v>
      </c>
      <c r="R85" s="27">
        <f t="shared" ref="R85:R148" ca="1" si="17">J85-$J$3</f>
        <v>-4070.1434986919012</v>
      </c>
      <c r="S85" s="7"/>
      <c r="T85" s="28">
        <f t="shared" ref="T85:T148" ca="1" si="18">Q85/$J$7</f>
        <v>-0.12540210941960994</v>
      </c>
      <c r="U85" s="27">
        <f t="shared" ref="U85:U148" ca="1" si="19">R85/$J$6</f>
        <v>-0.99526493938115301</v>
      </c>
      <c r="V85" s="7"/>
      <c r="W85" s="28">
        <f t="shared" ref="W85:W148" ca="1" si="20">(T85-U85*SIN(-$J$11*PI()/180))/(COS(-$J$11*PI()/180))</f>
        <v>-0.12341077010352952</v>
      </c>
      <c r="X85" s="27">
        <f ca="1">IF(MOD(ATAN2(U85,W85)*180/PI()-$J$9+360,360)&lt;355,MOD(ATAN2(U85,W85)*180/PI()-$J$9+360,360)+360,MOD(ATAN2(U85,W85)*180/PI()-$J$9+360,360))</f>
        <v>359.45835895635548</v>
      </c>
      <c r="Y85" s="7"/>
      <c r="Z85" s="28">
        <f t="shared" si="12"/>
        <v>359.577</v>
      </c>
      <c r="AA85" s="27">
        <f t="shared" ref="AA85:AA148" si="21">Z85*PI()/180</f>
        <v>6.2758025644436506</v>
      </c>
      <c r="AB85" s="7"/>
      <c r="AC85" s="28">
        <f t="shared" ca="1" si="13"/>
        <v>-0.11864104364451578</v>
      </c>
      <c r="AD85" s="27"/>
      <c r="AE85" s="7"/>
    </row>
    <row r="86" spans="1:31" s="26" customFormat="1" x14ac:dyDescent="0.25">
      <c r="A86" s="26">
        <v>1</v>
      </c>
      <c r="B86" s="26">
        <v>-590</v>
      </c>
      <c r="C86" s="26">
        <v>13256</v>
      </c>
      <c r="D86" s="26">
        <v>11145</v>
      </c>
      <c r="E86" s="26">
        <v>13147</v>
      </c>
      <c r="F86" s="26">
        <v>15241</v>
      </c>
      <c r="G86" s="27"/>
      <c r="H86" s="7"/>
      <c r="I86" s="28">
        <f t="shared" si="14"/>
        <v>109</v>
      </c>
      <c r="J86" s="27">
        <f t="shared" si="14"/>
        <v>-4096</v>
      </c>
      <c r="K86" s="7"/>
      <c r="L86" s="171">
        <f t="shared" ref="L86:L149" si="22">$O$3*SIN(2*PI()/$O$4*($Z86+$O$5))+$O$6</f>
        <v>-3.1659924388076174E-2</v>
      </c>
      <c r="M86" s="27">
        <f t="shared" ca="1" si="15"/>
        <v>5.4493114177586094E-6</v>
      </c>
      <c r="N86" s="44"/>
      <c r="O86" s="44"/>
      <c r="P86" s="7"/>
      <c r="Q86" s="28">
        <f t="shared" ca="1" si="16"/>
        <v>128.89166481912378</v>
      </c>
      <c r="R86" s="27">
        <f t="shared" ca="1" si="17"/>
        <v>-4098.1434986919012</v>
      </c>
      <c r="S86" s="7"/>
      <c r="T86" s="28">
        <f t="shared" ca="1" si="18"/>
        <v>-3.13307768998176E-2</v>
      </c>
      <c r="U86" s="27">
        <f t="shared" ca="1" si="19"/>
        <v>-1.0021117295033264</v>
      </c>
      <c r="V86" s="7"/>
      <c r="W86" s="28">
        <f t="shared" ca="1" si="20"/>
        <v>-2.9325548364861703E-2</v>
      </c>
      <c r="X86" s="27">
        <f ca="1">MOD(ATAN2(U86,W86)*180/PI()-$J$9+360,360)</f>
        <v>354.06609296709263</v>
      </c>
      <c r="Y86" s="7"/>
      <c r="Z86" s="28">
        <f t="shared" ref="Z86:Z149" si="23">360/40000*B86+Z85</f>
        <v>354.267</v>
      </c>
      <c r="AA86" s="27">
        <f t="shared" si="21"/>
        <v>6.1831255811627504</v>
      </c>
      <c r="AB86" s="7"/>
      <c r="AC86" s="28">
        <f t="shared" ca="1" si="13"/>
        <v>-0.20090703290736656</v>
      </c>
      <c r="AD86" s="27"/>
      <c r="AE86" s="7"/>
    </row>
    <row r="87" spans="1:31" s="26" customFormat="1" x14ac:dyDescent="0.25">
      <c r="A87" s="26">
        <v>2</v>
      </c>
      <c r="B87" s="26">
        <v>-610</v>
      </c>
      <c r="C87" s="26">
        <v>13064</v>
      </c>
      <c r="D87" s="26">
        <v>11155</v>
      </c>
      <c r="E87" s="26">
        <v>13346</v>
      </c>
      <c r="F87" s="26">
        <v>15245</v>
      </c>
      <c r="G87" s="27"/>
      <c r="H87" s="7"/>
      <c r="I87" s="28">
        <f t="shared" si="14"/>
        <v>-282</v>
      </c>
      <c r="J87" s="27">
        <f t="shared" si="14"/>
        <v>-4090</v>
      </c>
      <c r="K87" s="7"/>
      <c r="L87" s="171">
        <f t="shared" si="22"/>
        <v>6.4254361226461526E-2</v>
      </c>
      <c r="M87" s="27">
        <f t="shared" ca="1" si="15"/>
        <v>2.1344942071479685E-6</v>
      </c>
      <c r="N87" s="44"/>
      <c r="O87" s="44"/>
      <c r="P87" s="7"/>
      <c r="Q87" s="28">
        <f t="shared" ca="1" si="16"/>
        <v>-262.10833518087622</v>
      </c>
      <c r="R87" s="27">
        <f t="shared" ca="1" si="17"/>
        <v>-4092.1434986919012</v>
      </c>
      <c r="S87" s="7"/>
      <c r="T87" s="28">
        <f t="shared" ca="1" si="18"/>
        <v>6.3712869134391184E-2</v>
      </c>
      <c r="U87" s="27">
        <f t="shared" ca="1" si="19"/>
        <v>-1.0006445601914322</v>
      </c>
      <c r="V87" s="7"/>
      <c r="W87" s="28">
        <f t="shared" ca="1" si="20"/>
        <v>6.5715352057078874E-2</v>
      </c>
      <c r="X87" s="27">
        <f ca="1">MOD(ATAN2(U87,W87)*180/PI()-$J$9+360,360)</f>
        <v>348.63249053356083</v>
      </c>
      <c r="Y87" s="7"/>
      <c r="Z87" s="28">
        <f t="shared" si="23"/>
        <v>348.77699999999999</v>
      </c>
      <c r="AA87" s="27">
        <f t="shared" si="21"/>
        <v>6.0873070052282632</v>
      </c>
      <c r="AB87" s="7"/>
      <c r="AC87" s="28">
        <f t="shared" ca="1" si="13"/>
        <v>-0.14450946643916041</v>
      </c>
      <c r="AD87" s="27"/>
      <c r="AE87" s="7"/>
    </row>
    <row r="88" spans="1:31" s="26" customFormat="1" x14ac:dyDescent="0.25">
      <c r="A88" s="26">
        <v>3</v>
      </c>
      <c r="B88" s="26">
        <v>-622</v>
      </c>
      <c r="C88" s="26">
        <v>12862</v>
      </c>
      <c r="D88" s="26">
        <v>11180</v>
      </c>
      <c r="E88" s="26">
        <v>13543</v>
      </c>
      <c r="F88" s="26">
        <v>15219</v>
      </c>
      <c r="G88" s="27"/>
      <c r="H88" s="7"/>
      <c r="I88" s="28">
        <f t="shared" si="14"/>
        <v>-681</v>
      </c>
      <c r="J88" s="27">
        <f t="shared" si="14"/>
        <v>-4039</v>
      </c>
      <c r="K88" s="7"/>
      <c r="L88" s="171">
        <f t="shared" si="22"/>
        <v>0.16144073126088448</v>
      </c>
      <c r="M88" s="27">
        <f t="shared" ca="1" si="15"/>
        <v>1.5329730175753677E-6</v>
      </c>
      <c r="N88" s="44"/>
      <c r="O88" s="44"/>
      <c r="P88" s="7"/>
      <c r="Q88" s="28">
        <f t="shared" ca="1" si="16"/>
        <v>-661.10833518087622</v>
      </c>
      <c r="R88" s="27">
        <f t="shared" ca="1" si="17"/>
        <v>-4041.1434986919012</v>
      </c>
      <c r="S88" s="7"/>
      <c r="T88" s="28">
        <f t="shared" ca="1" si="18"/>
        <v>0.16070114219743289</v>
      </c>
      <c r="U88" s="27">
        <f t="shared" ca="1" si="19"/>
        <v>-0.98817362104033046</v>
      </c>
      <c r="V88" s="7"/>
      <c r="W88" s="28">
        <f t="shared" ca="1" si="20"/>
        <v>0.16267886413645777</v>
      </c>
      <c r="X88" s="27">
        <f t="shared" ref="X88:X148" ca="1" si="24">MOD(ATAN2(U88,W88)*180/PI()-$J$9+360,360)</f>
        <v>343.04137040002524</v>
      </c>
      <c r="Y88" s="7"/>
      <c r="Z88" s="28">
        <f t="shared" si="23"/>
        <v>343.17899999999997</v>
      </c>
      <c r="AA88" s="27">
        <f t="shared" si="21"/>
        <v>5.9896034737016191</v>
      </c>
      <c r="AB88" s="7"/>
      <c r="AC88" s="28">
        <f t="shared" ca="1" si="13"/>
        <v>-0.1376295999747299</v>
      </c>
      <c r="AD88" s="27"/>
      <c r="AE88" s="7"/>
    </row>
    <row r="89" spans="1:31" s="26" customFormat="1" x14ac:dyDescent="0.25">
      <c r="A89" s="26">
        <v>4</v>
      </c>
      <c r="B89" s="26">
        <v>-629</v>
      </c>
      <c r="C89" s="26">
        <v>12667</v>
      </c>
      <c r="D89" s="26">
        <v>11222</v>
      </c>
      <c r="E89" s="26">
        <v>13744</v>
      </c>
      <c r="F89" s="26">
        <v>15183</v>
      </c>
      <c r="G89" s="27"/>
      <c r="H89" s="7"/>
      <c r="I89" s="28">
        <f t="shared" si="14"/>
        <v>-1077</v>
      </c>
      <c r="J89" s="27">
        <f t="shared" si="14"/>
        <v>-3961</v>
      </c>
      <c r="K89" s="7"/>
      <c r="L89" s="171">
        <f t="shared" si="22"/>
        <v>0.25814885166334045</v>
      </c>
      <c r="M89" s="27">
        <f t="shared" ca="1" si="15"/>
        <v>5.6411575531200957E-7</v>
      </c>
      <c r="N89" s="44"/>
      <c r="O89" s="44"/>
      <c r="P89" s="7"/>
      <c r="Q89" s="28">
        <f t="shared" ca="1" si="16"/>
        <v>-1057.1083351808763</v>
      </c>
      <c r="R89" s="27">
        <f t="shared" ca="1" si="17"/>
        <v>-3963.1434986919012</v>
      </c>
      <c r="S89" s="7"/>
      <c r="T89" s="28">
        <f t="shared" ca="1" si="18"/>
        <v>0.25696018012466232</v>
      </c>
      <c r="U89" s="27">
        <f t="shared" ca="1" si="19"/>
        <v>-0.9691004199857044</v>
      </c>
      <c r="V89" s="7"/>
      <c r="W89" s="28">
        <f t="shared" ca="1" si="20"/>
        <v>0.25889992806112699</v>
      </c>
      <c r="X89" s="27">
        <f t="shared" ca="1" si="24"/>
        <v>337.43235124208593</v>
      </c>
      <c r="Y89" s="7"/>
      <c r="Z89" s="28">
        <f t="shared" si="23"/>
        <v>337.51799999999997</v>
      </c>
      <c r="AA89" s="27">
        <f t="shared" si="21"/>
        <v>5.8908003847462203</v>
      </c>
      <c r="AB89" s="7"/>
      <c r="AC89" s="28">
        <f t="shared" ca="1" si="13"/>
        <v>-8.5648757914043472E-2</v>
      </c>
      <c r="AD89" s="27"/>
      <c r="AE89" s="7"/>
    </row>
    <row r="90" spans="1:31" s="26" customFormat="1" x14ac:dyDescent="0.25">
      <c r="A90" s="26">
        <v>5</v>
      </c>
      <c r="B90" s="26">
        <v>-638</v>
      </c>
      <c r="C90" s="26">
        <v>12464</v>
      </c>
      <c r="D90" s="26">
        <v>11281</v>
      </c>
      <c r="E90" s="26">
        <v>13928</v>
      </c>
      <c r="F90" s="26">
        <v>15113</v>
      </c>
      <c r="G90" s="27"/>
      <c r="H90" s="7"/>
      <c r="I90" s="28">
        <f t="shared" si="14"/>
        <v>-1464</v>
      </c>
      <c r="J90" s="27">
        <f t="shared" si="14"/>
        <v>-3832</v>
      </c>
      <c r="K90" s="7"/>
      <c r="L90" s="171">
        <f t="shared" si="22"/>
        <v>0.35366067269264367</v>
      </c>
      <c r="M90" s="27">
        <f t="shared" ca="1" si="15"/>
        <v>5.6602399380088062E-7</v>
      </c>
      <c r="N90" s="44"/>
      <c r="O90" s="44"/>
      <c r="P90" s="7"/>
      <c r="Q90" s="28">
        <f t="shared" ca="1" si="16"/>
        <v>-1444.1083351808763</v>
      </c>
      <c r="R90" s="27">
        <f t="shared" ca="1" si="17"/>
        <v>-3834.1434986919012</v>
      </c>
      <c r="S90" s="7"/>
      <c r="T90" s="28">
        <f t="shared" ca="1" si="18"/>
        <v>0.35103151264445465</v>
      </c>
      <c r="U90" s="27">
        <f t="shared" ca="1" si="19"/>
        <v>-0.93755627977997658</v>
      </c>
      <c r="V90" s="7"/>
      <c r="W90" s="28">
        <f t="shared" ca="1" si="20"/>
        <v>0.35290832703152714</v>
      </c>
      <c r="X90" s="27">
        <f t="shared" ca="1" si="24"/>
        <v>331.76289438332356</v>
      </c>
      <c r="Y90" s="7"/>
      <c r="Z90" s="28">
        <f t="shared" si="23"/>
        <v>331.77599999999995</v>
      </c>
      <c r="AA90" s="27">
        <f t="shared" si="21"/>
        <v>5.7905835790967055</v>
      </c>
      <c r="AB90" s="7"/>
      <c r="AC90" s="28">
        <f t="shared" ca="1" si="13"/>
        <v>-1.3105616676398313E-2</v>
      </c>
      <c r="AD90" s="27"/>
      <c r="AE90" s="7"/>
    </row>
    <row r="91" spans="1:31" s="26" customFormat="1" x14ac:dyDescent="0.25">
      <c r="A91" s="26">
        <v>6</v>
      </c>
      <c r="B91" s="26">
        <v>-637</v>
      </c>
      <c r="C91" s="26">
        <v>12271</v>
      </c>
      <c r="D91" s="26">
        <v>11362</v>
      </c>
      <c r="E91" s="26">
        <v>14119</v>
      </c>
      <c r="F91" s="26">
        <v>15027</v>
      </c>
      <c r="G91" s="27"/>
      <c r="H91" s="7"/>
      <c r="I91" s="28">
        <f t="shared" si="14"/>
        <v>-1848</v>
      </c>
      <c r="J91" s="27">
        <f t="shared" si="14"/>
        <v>-3665</v>
      </c>
      <c r="K91" s="7"/>
      <c r="L91" s="171">
        <f t="shared" si="22"/>
        <v>0.44547877241336425</v>
      </c>
      <c r="M91" s="27">
        <f t="shared" ca="1" si="15"/>
        <v>4.7626968184424793E-7</v>
      </c>
      <c r="N91" s="44"/>
      <c r="O91" s="44"/>
      <c r="P91" s="7"/>
      <c r="Q91" s="28">
        <f t="shared" ca="1" si="16"/>
        <v>-1828.1083351808763</v>
      </c>
      <c r="R91" s="27">
        <f t="shared" ca="1" si="17"/>
        <v>-3667.1434986919012</v>
      </c>
      <c r="S91" s="7"/>
      <c r="T91" s="28">
        <f t="shared" ca="1" si="18"/>
        <v>0.44437361002843462</v>
      </c>
      <c r="U91" s="27">
        <f t="shared" ca="1" si="19"/>
        <v>-0.89672006726558484</v>
      </c>
      <c r="V91" s="7"/>
      <c r="W91" s="28">
        <f t="shared" ca="1" si="20"/>
        <v>0.44616889536026882</v>
      </c>
      <c r="X91" s="27">
        <f t="shared" ca="1" si="24"/>
        <v>325.93694209331954</v>
      </c>
      <c r="Y91" s="7"/>
      <c r="Z91" s="28">
        <f t="shared" si="23"/>
        <v>326.04299999999995</v>
      </c>
      <c r="AA91" s="27">
        <f t="shared" si="21"/>
        <v>5.6905238530798705</v>
      </c>
      <c r="AB91" s="7"/>
      <c r="AC91" s="28">
        <f t="shared" ca="1" si="13"/>
        <v>-0.10605790668040527</v>
      </c>
      <c r="AD91" s="27"/>
      <c r="AE91" s="7"/>
    </row>
    <row r="92" spans="1:31" s="26" customFormat="1" x14ac:dyDescent="0.25">
      <c r="A92" s="26">
        <v>7</v>
      </c>
      <c r="B92" s="26">
        <v>-632</v>
      </c>
      <c r="C92" s="26">
        <v>12109</v>
      </c>
      <c r="D92" s="26">
        <v>11472</v>
      </c>
      <c r="E92" s="26">
        <v>14310</v>
      </c>
      <c r="F92" s="26">
        <v>14940</v>
      </c>
      <c r="G92" s="27"/>
      <c r="H92" s="7"/>
      <c r="I92" s="28">
        <f t="shared" si="14"/>
        <v>-2201</v>
      </c>
      <c r="J92" s="27">
        <f t="shared" si="14"/>
        <v>-3468</v>
      </c>
      <c r="K92" s="7"/>
      <c r="L92" s="171">
        <f t="shared" si="22"/>
        <v>0.53216999463410741</v>
      </c>
      <c r="M92" s="27">
        <f t="shared" ca="1" si="15"/>
        <v>8.4480490973367465E-8</v>
      </c>
      <c r="N92" s="44"/>
      <c r="O92" s="44"/>
      <c r="P92" s="7"/>
      <c r="Q92" s="28">
        <f t="shared" ca="1" si="16"/>
        <v>-2181.1083351808761</v>
      </c>
      <c r="R92" s="27">
        <f t="shared" ca="1" si="17"/>
        <v>-3470.1434986919012</v>
      </c>
      <c r="S92" s="7"/>
      <c r="T92" s="28">
        <f t="shared" ca="1" si="18"/>
        <v>0.53018027767568698</v>
      </c>
      <c r="U92" s="27">
        <f t="shared" ca="1" si="19"/>
        <v>-0.84854800819172149</v>
      </c>
      <c r="V92" s="7"/>
      <c r="W92" s="28">
        <f t="shared" ca="1" si="20"/>
        <v>0.53187933935551546</v>
      </c>
      <c r="X92" s="27">
        <f t="shared" ca="1" si="24"/>
        <v>320.30993806084155</v>
      </c>
      <c r="Y92" s="7"/>
      <c r="Z92" s="28">
        <f t="shared" si="23"/>
        <v>320.35499999999996</v>
      </c>
      <c r="AA92" s="27">
        <f t="shared" si="21"/>
        <v>5.5912495252264343</v>
      </c>
      <c r="AB92" s="7"/>
      <c r="AC92" s="28">
        <f t="shared" ca="1" si="13"/>
        <v>-4.5061939158415498E-2</v>
      </c>
      <c r="AD92" s="27"/>
      <c r="AE92" s="7"/>
    </row>
    <row r="93" spans="1:31" s="26" customFormat="1" x14ac:dyDescent="0.25">
      <c r="A93" s="26">
        <v>8</v>
      </c>
      <c r="B93" s="26">
        <v>-627</v>
      </c>
      <c r="C93" s="26">
        <v>11939</v>
      </c>
      <c r="D93" s="26">
        <v>11584</v>
      </c>
      <c r="E93" s="26">
        <v>14468</v>
      </c>
      <c r="F93" s="26">
        <v>14816</v>
      </c>
      <c r="G93" s="27"/>
      <c r="H93" s="7"/>
      <c r="I93" s="28">
        <f t="shared" si="14"/>
        <v>-2529</v>
      </c>
      <c r="J93" s="27">
        <f t="shared" si="14"/>
        <v>-3232</v>
      </c>
      <c r="K93" s="7"/>
      <c r="L93" s="171">
        <f t="shared" si="22"/>
        <v>0.61299419244064013</v>
      </c>
      <c r="M93" s="27">
        <f t="shared" ca="1" si="15"/>
        <v>2.2513924693541795E-6</v>
      </c>
      <c r="N93" s="44"/>
      <c r="O93" s="44"/>
      <c r="P93" s="7"/>
      <c r="Q93" s="28">
        <f t="shared" ca="1" si="16"/>
        <v>-2509.1083351808761</v>
      </c>
      <c r="R93" s="27">
        <f t="shared" ca="1" si="17"/>
        <v>-3234.1434986919012</v>
      </c>
      <c r="S93" s="7"/>
      <c r="T93" s="28">
        <f t="shared" ca="1" si="18"/>
        <v>0.60990998585783662</v>
      </c>
      <c r="U93" s="27">
        <f t="shared" ca="1" si="19"/>
        <v>-0.79083934859054505</v>
      </c>
      <c r="V93" s="7"/>
      <c r="W93" s="28">
        <f t="shared" ca="1" si="20"/>
        <v>0.61149372835598026</v>
      </c>
      <c r="X93" s="27">
        <f t="shared" ca="1" si="24"/>
        <v>314.67792715585642</v>
      </c>
      <c r="Y93" s="7"/>
      <c r="Z93" s="28">
        <f t="shared" si="23"/>
        <v>314.71199999999999</v>
      </c>
      <c r="AA93" s="27">
        <f t="shared" si="21"/>
        <v>5.4927605955363941</v>
      </c>
      <c r="AB93" s="7"/>
      <c r="AC93" s="28">
        <f t="shared" ca="1" si="13"/>
        <v>-3.4072844143565817E-2</v>
      </c>
      <c r="AD93" s="27"/>
      <c r="AE93" s="7"/>
    </row>
    <row r="94" spans="1:31" s="26" customFormat="1" x14ac:dyDescent="0.25">
      <c r="A94" s="26">
        <v>9</v>
      </c>
      <c r="B94" s="26">
        <v>-618</v>
      </c>
      <c r="C94" s="26">
        <v>11791</v>
      </c>
      <c r="D94" s="26">
        <v>11723</v>
      </c>
      <c r="E94" s="26">
        <v>14629</v>
      </c>
      <c r="F94" s="26">
        <v>14696</v>
      </c>
      <c r="G94" s="27"/>
      <c r="H94" s="7"/>
      <c r="I94" s="28">
        <f t="shared" si="14"/>
        <v>-2838</v>
      </c>
      <c r="J94" s="27">
        <f t="shared" si="14"/>
        <v>-2973</v>
      </c>
      <c r="K94" s="7"/>
      <c r="L94" s="171">
        <f t="shared" si="22"/>
        <v>0.68684246485349754</v>
      </c>
      <c r="M94" s="27">
        <f t="shared" ca="1" si="15"/>
        <v>1.3256897620269376E-7</v>
      </c>
      <c r="N94" s="44"/>
      <c r="O94" s="44"/>
      <c r="P94" s="7"/>
      <c r="Q94" s="28">
        <f t="shared" ca="1" si="16"/>
        <v>-2818.1083351808761</v>
      </c>
      <c r="R94" s="27">
        <f t="shared" ca="1" si="17"/>
        <v>-2975.1434986919012</v>
      </c>
      <c r="S94" s="7"/>
      <c r="T94" s="28">
        <f t="shared" ca="1" si="18"/>
        <v>0.68502120484650797</v>
      </c>
      <c r="U94" s="27">
        <f t="shared" ca="1" si="19"/>
        <v>-0.72750653996044046</v>
      </c>
      <c r="V94" s="7"/>
      <c r="W94" s="28">
        <f t="shared" ca="1" si="20"/>
        <v>0.68647836462525991</v>
      </c>
      <c r="X94" s="27">
        <f t="shared" ca="1" si="24"/>
        <v>309.0519094787137</v>
      </c>
      <c r="Y94" s="7"/>
      <c r="Z94" s="28">
        <f t="shared" si="23"/>
        <v>309.14999999999998</v>
      </c>
      <c r="AA94" s="27">
        <f t="shared" si="21"/>
        <v>5.3956853825404698</v>
      </c>
      <c r="AB94" s="7"/>
      <c r="AC94" s="28">
        <f t="shared" ca="1" si="13"/>
        <v>-9.8090521286280818E-2</v>
      </c>
      <c r="AD94" s="27"/>
      <c r="AE94" s="7"/>
    </row>
    <row r="95" spans="1:31" s="26" customFormat="1" x14ac:dyDescent="0.25">
      <c r="A95" s="26">
        <v>10</v>
      </c>
      <c r="B95" s="26">
        <v>-613</v>
      </c>
      <c r="C95" s="26">
        <v>11655</v>
      </c>
      <c r="D95" s="26">
        <v>11865</v>
      </c>
      <c r="E95" s="26">
        <v>14766</v>
      </c>
      <c r="F95" s="26">
        <v>14555</v>
      </c>
      <c r="G95" s="27"/>
      <c r="H95" s="7"/>
      <c r="I95" s="28">
        <f t="shared" si="14"/>
        <v>-3111</v>
      </c>
      <c r="J95" s="27">
        <f t="shared" si="14"/>
        <v>-2690</v>
      </c>
      <c r="K95" s="7"/>
      <c r="L95" s="171">
        <f t="shared" si="22"/>
        <v>0.75370020227451218</v>
      </c>
      <c r="M95" s="27">
        <f t="shared" ca="1" si="15"/>
        <v>9.9956832237319319E-7</v>
      </c>
      <c r="N95" s="44"/>
      <c r="O95" s="44"/>
      <c r="P95" s="7"/>
      <c r="Q95" s="28">
        <f t="shared" ca="1" si="16"/>
        <v>-3091.1083351808761</v>
      </c>
      <c r="R95" s="27">
        <f t="shared" ca="1" si="17"/>
        <v>-2692.1434986919012</v>
      </c>
      <c r="S95" s="7"/>
      <c r="T95" s="28">
        <f t="shared" ca="1" si="18"/>
        <v>0.75138160220543126</v>
      </c>
      <c r="U95" s="27">
        <f t="shared" ca="1" si="19"/>
        <v>-0.65830505408275852</v>
      </c>
      <c r="V95" s="7"/>
      <c r="W95" s="28">
        <f t="shared" ca="1" si="20"/>
        <v>0.75270041813662381</v>
      </c>
      <c r="X95" s="27">
        <f t="shared" ca="1" si="24"/>
        <v>303.56253388027562</v>
      </c>
      <c r="Y95" s="7"/>
      <c r="Z95" s="28">
        <f t="shared" si="23"/>
        <v>303.63299999999998</v>
      </c>
      <c r="AA95" s="27">
        <f t="shared" si="21"/>
        <v>5.2993955677079425</v>
      </c>
      <c r="AB95" s="7"/>
      <c r="AC95" s="28">
        <f t="shared" ca="1" si="13"/>
        <v>-7.0466119724358123E-2</v>
      </c>
      <c r="AD95" s="27"/>
      <c r="AE95" s="7"/>
    </row>
    <row r="96" spans="1:31" s="26" customFormat="1" x14ac:dyDescent="0.25">
      <c r="A96" s="26">
        <v>11</v>
      </c>
      <c r="B96" s="26">
        <v>-614</v>
      </c>
      <c r="C96" s="26">
        <v>11524</v>
      </c>
      <c r="D96" s="26">
        <v>12012</v>
      </c>
      <c r="E96" s="26">
        <v>14883</v>
      </c>
      <c r="F96" s="26">
        <v>14390</v>
      </c>
      <c r="G96" s="27"/>
      <c r="H96" s="7"/>
      <c r="I96" s="28">
        <f t="shared" si="14"/>
        <v>-3359</v>
      </c>
      <c r="J96" s="27">
        <f t="shared" si="14"/>
        <v>-2378</v>
      </c>
      <c r="K96" s="7"/>
      <c r="L96" s="171">
        <f t="shared" si="22"/>
        <v>0.81366086949557004</v>
      </c>
      <c r="M96" s="27">
        <f t="shared" ca="1" si="15"/>
        <v>6.8816925009036188E-7</v>
      </c>
      <c r="N96" s="44"/>
      <c r="O96" s="44"/>
      <c r="P96" s="7"/>
      <c r="Q96" s="28">
        <f t="shared" ca="1" si="16"/>
        <v>-3339.1083351808761</v>
      </c>
      <c r="R96" s="27">
        <f t="shared" ca="1" si="17"/>
        <v>-2380.1434986919012</v>
      </c>
      <c r="S96" s="7"/>
      <c r="T96" s="28">
        <f t="shared" ca="1" si="18"/>
        <v>0.81166504009925167</v>
      </c>
      <c r="U96" s="27">
        <f t="shared" ca="1" si="19"/>
        <v>-0.58201224986425415</v>
      </c>
      <c r="V96" s="7"/>
      <c r="W96" s="28">
        <f t="shared" ca="1" si="20"/>
        <v>0.81283130982315921</v>
      </c>
      <c r="X96" s="27">
        <f t="shared" ca="1" si="24"/>
        <v>297.99371189381418</v>
      </c>
      <c r="Y96" s="7"/>
      <c r="Z96" s="28">
        <f t="shared" si="23"/>
        <v>298.10699999999997</v>
      </c>
      <c r="AA96" s="27">
        <f t="shared" si="21"/>
        <v>5.2029486732427355</v>
      </c>
      <c r="AB96" s="7"/>
      <c r="AC96" s="28">
        <f t="shared" ca="1" si="13"/>
        <v>-0.11328810618579155</v>
      </c>
      <c r="AD96" s="27"/>
      <c r="AE96" s="7"/>
    </row>
    <row r="97" spans="1:31" s="26" customFormat="1" x14ac:dyDescent="0.25">
      <c r="A97" s="26">
        <v>12</v>
      </c>
      <c r="B97" s="26">
        <v>-637</v>
      </c>
      <c r="C97" s="26">
        <v>11413</v>
      </c>
      <c r="D97" s="26">
        <v>12192</v>
      </c>
      <c r="E97" s="26">
        <v>14997</v>
      </c>
      <c r="F97" s="26">
        <v>14223</v>
      </c>
      <c r="G97" s="27"/>
      <c r="H97" s="7"/>
      <c r="I97" s="28">
        <f t="shared" si="14"/>
        <v>-3584</v>
      </c>
      <c r="J97" s="27">
        <f t="shared" si="14"/>
        <v>-2031</v>
      </c>
      <c r="K97" s="7"/>
      <c r="L97" s="171">
        <f t="shared" si="22"/>
        <v>0.86786113498653894</v>
      </c>
      <c r="M97" s="27">
        <f t="shared" ca="1" si="15"/>
        <v>2.5692071771992994E-7</v>
      </c>
      <c r="N97" s="44"/>
      <c r="O97" s="44"/>
      <c r="P97" s="7"/>
      <c r="Q97" s="28">
        <f t="shared" ca="1" si="16"/>
        <v>-3564.1083351808761</v>
      </c>
      <c r="R97" s="27">
        <f t="shared" ca="1" si="17"/>
        <v>-2033.1434986919014</v>
      </c>
      <c r="S97" s="7"/>
      <c r="T97" s="28">
        <f t="shared" ca="1" si="18"/>
        <v>0.86635767528517749</v>
      </c>
      <c r="U97" s="27">
        <f t="shared" ca="1" si="19"/>
        <v>-0.497160957993033</v>
      </c>
      <c r="V97" s="7"/>
      <c r="W97" s="28">
        <f t="shared" ca="1" si="20"/>
        <v>0.8673542615134513</v>
      </c>
      <c r="X97" s="27">
        <f t="shared" ca="1" si="24"/>
        <v>292.21089329156814</v>
      </c>
      <c r="Y97" s="7"/>
      <c r="Z97" s="28">
        <f t="shared" si="23"/>
        <v>292.37399999999997</v>
      </c>
      <c r="AA97" s="27">
        <f t="shared" si="21"/>
        <v>5.1028889472259005</v>
      </c>
      <c r="AB97" s="7"/>
      <c r="AC97" s="28">
        <f t="shared" ca="1" si="13"/>
        <v>-0.16310670843182606</v>
      </c>
      <c r="AD97" s="27"/>
      <c r="AE97" s="7"/>
    </row>
    <row r="98" spans="1:31" s="26" customFormat="1" x14ac:dyDescent="0.25">
      <c r="A98" s="26">
        <v>13</v>
      </c>
      <c r="B98" s="26">
        <v>-636</v>
      </c>
      <c r="C98" s="26">
        <v>11334</v>
      </c>
      <c r="D98" s="26">
        <v>12382</v>
      </c>
      <c r="E98" s="26">
        <v>15103</v>
      </c>
      <c r="F98" s="26">
        <v>14050</v>
      </c>
      <c r="G98" s="27"/>
      <c r="H98" s="7"/>
      <c r="I98" s="28">
        <f t="shared" si="14"/>
        <v>-3769</v>
      </c>
      <c r="J98" s="27">
        <f t="shared" si="14"/>
        <v>-1668</v>
      </c>
      <c r="K98" s="7"/>
      <c r="L98" s="171">
        <f t="shared" si="22"/>
        <v>0.91330804001444177</v>
      </c>
      <c r="M98" s="27">
        <f t="shared" ca="1" si="15"/>
        <v>1.349803623424183E-6</v>
      </c>
      <c r="N98" s="44"/>
      <c r="O98" s="44"/>
      <c r="P98" s="7"/>
      <c r="Q98" s="28">
        <f t="shared" ca="1" si="16"/>
        <v>-3749.1083351808761</v>
      </c>
      <c r="R98" s="27">
        <f t="shared" ca="1" si="17"/>
        <v>-1670.1434986919014</v>
      </c>
      <c r="S98" s="7"/>
      <c r="T98" s="28">
        <f t="shared" ca="1" si="18"/>
        <v>0.91132717532693863</v>
      </c>
      <c r="U98" s="27">
        <f t="shared" ca="1" si="19"/>
        <v>-0.40839721462342693</v>
      </c>
      <c r="V98" s="7"/>
      <c r="W98" s="28">
        <f t="shared" ca="1" si="20"/>
        <v>0.91214622952067603</v>
      </c>
      <c r="X98" s="27">
        <f t="shared" ca="1" si="24"/>
        <v>286.50947998333618</v>
      </c>
      <c r="Y98" s="7"/>
      <c r="Z98" s="28">
        <f t="shared" si="23"/>
        <v>286.64999999999998</v>
      </c>
      <c r="AA98" s="27">
        <f t="shared" si="21"/>
        <v>5.0029863008417452</v>
      </c>
      <c r="AB98" s="7"/>
      <c r="AC98" s="28">
        <f t="shared" ca="1" si="13"/>
        <v>-0.14052001666379965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11256</v>
      </c>
      <c r="D99" s="26">
        <v>12569</v>
      </c>
      <c r="E99" s="26">
        <v>15178</v>
      </c>
      <c r="F99" s="26">
        <v>13861</v>
      </c>
      <c r="G99" s="27"/>
      <c r="H99" s="7"/>
      <c r="I99" s="28">
        <f t="shared" si="14"/>
        <v>-3922</v>
      </c>
      <c r="J99" s="27">
        <f t="shared" si="14"/>
        <v>-1292</v>
      </c>
      <c r="K99" s="7"/>
      <c r="L99" s="171">
        <f t="shared" si="22"/>
        <v>0.94949032641699538</v>
      </c>
      <c r="M99" s="27">
        <f t="shared" ca="1" si="15"/>
        <v>1.1357823327831904E-7</v>
      </c>
      <c r="N99" s="44"/>
      <c r="O99" s="44"/>
      <c r="P99" s="7"/>
      <c r="Q99" s="28">
        <f t="shared" ca="1" si="16"/>
        <v>-3902.1083351808761</v>
      </c>
      <c r="R99" s="27">
        <f t="shared" ca="1" si="17"/>
        <v>-1294.1434986919014</v>
      </c>
      <c r="S99" s="7"/>
      <c r="T99" s="28">
        <f t="shared" ca="1" si="18"/>
        <v>0.94851816725336813</v>
      </c>
      <c r="U99" s="27">
        <f t="shared" ca="1" si="19"/>
        <v>-0.31645460441138312</v>
      </c>
      <c r="V99" s="7"/>
      <c r="W99" s="28">
        <f t="shared" ca="1" si="20"/>
        <v>0.94915331271804781</v>
      </c>
      <c r="X99" s="27">
        <f t="shared" ca="1" si="24"/>
        <v>280.8286427100104</v>
      </c>
      <c r="Y99" s="7"/>
      <c r="Z99" s="28">
        <f t="shared" si="23"/>
        <v>280.95299999999997</v>
      </c>
      <c r="AA99" s="27">
        <f t="shared" si="21"/>
        <v>4.9035548933556283</v>
      </c>
      <c r="AB99" s="7"/>
      <c r="AC99" s="28">
        <f t="shared" ca="1" si="13"/>
        <v>-0.12435728998957529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11197</v>
      </c>
      <c r="D100" s="26">
        <v>12764</v>
      </c>
      <c r="E100" s="26">
        <v>15229</v>
      </c>
      <c r="F100" s="26">
        <v>13666</v>
      </c>
      <c r="G100" s="27"/>
      <c r="H100" s="7"/>
      <c r="I100" s="28">
        <f t="shared" si="14"/>
        <v>-4032</v>
      </c>
      <c r="J100" s="27">
        <f t="shared" si="14"/>
        <v>-902</v>
      </c>
      <c r="K100" s="7"/>
      <c r="L100" s="171">
        <f t="shared" si="22"/>
        <v>0.97621585384840881</v>
      </c>
      <c r="M100" s="27">
        <f t="shared" ca="1" si="15"/>
        <v>2.6491565549210865E-7</v>
      </c>
      <c r="N100" s="44"/>
      <c r="O100" s="44"/>
      <c r="P100" s="7"/>
      <c r="Q100" s="28">
        <f t="shared" ca="1" si="16"/>
        <v>-4012.1083351808761</v>
      </c>
      <c r="R100" s="27">
        <f t="shared" ca="1" si="17"/>
        <v>-904.14349869190141</v>
      </c>
      <c r="S100" s="7"/>
      <c r="T100" s="28">
        <f t="shared" ca="1" si="18"/>
        <v>0.9752567888998207</v>
      </c>
      <c r="U100" s="27">
        <f t="shared" ca="1" si="19"/>
        <v>-0.22108859913825263</v>
      </c>
      <c r="V100" s="7"/>
      <c r="W100" s="28">
        <f t="shared" ca="1" si="20"/>
        <v>0.97570115427050719</v>
      </c>
      <c r="X100" s="27">
        <f t="shared" ca="1" si="24"/>
        <v>275.15719630769854</v>
      </c>
      <c r="Y100" s="7"/>
      <c r="Z100" s="28">
        <f t="shared" si="23"/>
        <v>275.274</v>
      </c>
      <c r="AA100" s="27">
        <f t="shared" si="21"/>
        <v>4.8044376451348709</v>
      </c>
      <c r="AB100" s="7"/>
      <c r="AC100" s="28">
        <f t="shared" ca="1" si="13"/>
        <v>-0.11680369230145971</v>
      </c>
      <c r="AD100" s="27"/>
      <c r="AE100" s="7"/>
    </row>
    <row r="101" spans="1:31" s="26" customFormat="1" x14ac:dyDescent="0.25">
      <c r="A101" s="26">
        <v>16</v>
      </c>
      <c r="B101" s="26">
        <v>-632</v>
      </c>
      <c r="C101" s="26">
        <v>11170</v>
      </c>
      <c r="D101" s="26">
        <v>12963</v>
      </c>
      <c r="E101" s="26">
        <v>15276</v>
      </c>
      <c r="F101" s="26">
        <v>13475</v>
      </c>
      <c r="G101" s="27"/>
      <c r="H101" s="7"/>
      <c r="I101" s="28">
        <f t="shared" si="14"/>
        <v>-4106</v>
      </c>
      <c r="J101" s="27">
        <f t="shared" si="14"/>
        <v>-512</v>
      </c>
      <c r="K101" s="7"/>
      <c r="L101" s="171">
        <f t="shared" si="22"/>
        <v>0.99337030069309096</v>
      </c>
      <c r="M101" s="27">
        <f t="shared" ca="1" si="15"/>
        <v>1.6347151582918161E-8</v>
      </c>
      <c r="N101" s="44"/>
      <c r="O101" s="44"/>
      <c r="P101" s="7"/>
      <c r="Q101" s="28">
        <f t="shared" ca="1" si="16"/>
        <v>-4086.1083351808761</v>
      </c>
      <c r="R101" s="27">
        <f t="shared" ca="1" si="17"/>
        <v>-514.14349869190141</v>
      </c>
      <c r="S101" s="7"/>
      <c r="T101" s="28">
        <f t="shared" ca="1" si="18"/>
        <v>0.99324458891652523</v>
      </c>
      <c r="U101" s="27">
        <f t="shared" ca="1" si="19"/>
        <v>-0.12572259386512213</v>
      </c>
      <c r="V101" s="7"/>
      <c r="W101" s="28">
        <f t="shared" ca="1" si="20"/>
        <v>0.99349815667293906</v>
      </c>
      <c r="X101" s="27">
        <f t="shared" ca="1" si="24"/>
        <v>269.60206269780622</v>
      </c>
      <c r="Y101" s="7"/>
      <c r="Z101" s="28">
        <f t="shared" si="23"/>
        <v>269.58600000000001</v>
      </c>
      <c r="AA101" s="27">
        <f t="shared" si="21"/>
        <v>4.7051633172814329</v>
      </c>
      <c r="AB101" s="7"/>
      <c r="AC101" s="28">
        <f t="shared" ca="1" si="13"/>
        <v>1.6062697806205506E-2</v>
      </c>
      <c r="AD101" s="27"/>
      <c r="AE101" s="7"/>
    </row>
    <row r="102" spans="1:31" s="26" customFormat="1" x14ac:dyDescent="0.25">
      <c r="A102" s="26">
        <v>17</v>
      </c>
      <c r="B102" s="26">
        <v>-617</v>
      </c>
      <c r="C102" s="26">
        <v>11141</v>
      </c>
      <c r="D102" s="26">
        <v>13151</v>
      </c>
      <c r="E102" s="26">
        <v>15275</v>
      </c>
      <c r="F102" s="26">
        <v>13265</v>
      </c>
      <c r="G102" s="27"/>
      <c r="H102" s="7"/>
      <c r="I102" s="28">
        <f t="shared" si="14"/>
        <v>-4134</v>
      </c>
      <c r="J102" s="27">
        <f t="shared" si="14"/>
        <v>-114</v>
      </c>
      <c r="K102" s="7"/>
      <c r="L102" s="171">
        <f t="shared" si="22"/>
        <v>1.0006741659512104</v>
      </c>
      <c r="M102" s="27">
        <f t="shared" ca="1" si="15"/>
        <v>3.1871581572280942E-7</v>
      </c>
      <c r="N102" s="44"/>
      <c r="O102" s="44"/>
      <c r="P102" s="7"/>
      <c r="Q102" s="28">
        <f t="shared" ca="1" si="16"/>
        <v>-4114.1083351808766</v>
      </c>
      <c r="R102" s="27">
        <f t="shared" ca="1" si="17"/>
        <v>-116.14349869190136</v>
      </c>
      <c r="S102" s="7"/>
      <c r="T102" s="28">
        <f t="shared" ca="1" si="18"/>
        <v>1.0000507835174406</v>
      </c>
      <c r="U102" s="27">
        <f t="shared" ca="1" si="19"/>
        <v>-2.8400362842799204E-2</v>
      </c>
      <c r="V102" s="7"/>
      <c r="W102" s="28">
        <f t="shared" ca="1" si="20"/>
        <v>1.000109616736595</v>
      </c>
      <c r="X102" s="27">
        <f t="shared" ca="1" si="24"/>
        <v>264.01648734004971</v>
      </c>
      <c r="Y102" s="7"/>
      <c r="Z102" s="28">
        <f t="shared" si="23"/>
        <v>264.03300000000002</v>
      </c>
      <c r="AA102" s="27">
        <f t="shared" si="21"/>
        <v>4.6082451839181884</v>
      </c>
      <c r="AB102" s="7"/>
      <c r="AC102" s="28">
        <f t="shared" ca="1" si="13"/>
        <v>-1.6512659950308262E-2</v>
      </c>
      <c r="AD102" s="27"/>
      <c r="AE102" s="7"/>
    </row>
    <row r="103" spans="1:31" s="26" customFormat="1" x14ac:dyDescent="0.25">
      <c r="A103" s="26">
        <v>18</v>
      </c>
      <c r="B103" s="26">
        <v>-608</v>
      </c>
      <c r="C103" s="26">
        <v>11154</v>
      </c>
      <c r="D103" s="26">
        <v>13354</v>
      </c>
      <c r="E103" s="26">
        <v>15282</v>
      </c>
      <c r="F103" s="26">
        <v>13078</v>
      </c>
      <c r="G103" s="27"/>
      <c r="H103" s="7"/>
      <c r="I103" s="28">
        <f t="shared" si="14"/>
        <v>-4128</v>
      </c>
      <c r="J103" s="27">
        <f t="shared" si="14"/>
        <v>276</v>
      </c>
      <c r="K103" s="7"/>
      <c r="L103" s="171">
        <f t="shared" si="22"/>
        <v>0.99867645636068925</v>
      </c>
      <c r="M103" s="27">
        <f t="shared" ca="1" si="15"/>
        <v>4.6719285230677609E-8</v>
      </c>
      <c r="N103" s="44"/>
      <c r="O103" s="44"/>
      <c r="P103" s="7"/>
      <c r="Q103" s="28">
        <f t="shared" ca="1" si="16"/>
        <v>-4108.1083351808766</v>
      </c>
      <c r="R103" s="27">
        <f t="shared" ca="1" si="17"/>
        <v>273.85650130809864</v>
      </c>
      <c r="S103" s="7"/>
      <c r="T103" s="28">
        <f t="shared" ca="1" si="18"/>
        <v>0.99859231324581588</v>
      </c>
      <c r="U103" s="27">
        <f t="shared" ca="1" si="19"/>
        <v>6.696564243033129E-2</v>
      </c>
      <c r="V103" s="7"/>
      <c r="W103" s="28">
        <f t="shared" ca="1" si="20"/>
        <v>0.99846030991674284</v>
      </c>
      <c r="X103" s="27">
        <f t="shared" ca="1" si="24"/>
        <v>258.55286294220912</v>
      </c>
      <c r="Y103" s="7"/>
      <c r="Z103" s="28">
        <f t="shared" si="23"/>
        <v>258.56100000000004</v>
      </c>
      <c r="AA103" s="27">
        <f t="shared" si="21"/>
        <v>4.5127407672490589</v>
      </c>
      <c r="AB103" s="7"/>
      <c r="AC103" s="28">
        <f t="shared" ca="1" si="13"/>
        <v>-8.1370577909183339E-3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11179</v>
      </c>
      <c r="D104" s="26">
        <v>13546</v>
      </c>
      <c r="E104" s="26">
        <v>15259</v>
      </c>
      <c r="F104" s="26">
        <v>12881</v>
      </c>
      <c r="G104" s="27"/>
      <c r="H104" s="7"/>
      <c r="I104" s="28">
        <f t="shared" si="14"/>
        <v>-4080</v>
      </c>
      <c r="J104" s="27">
        <f t="shared" si="14"/>
        <v>665</v>
      </c>
      <c r="K104" s="7"/>
      <c r="L104" s="171">
        <f t="shared" si="22"/>
        <v>0.98715469624902308</v>
      </c>
      <c r="M104" s="27">
        <f t="shared" ca="1" si="15"/>
        <v>3.0527412566576918E-7</v>
      </c>
      <c r="N104" s="44"/>
      <c r="O104" s="44"/>
      <c r="P104" s="7"/>
      <c r="Q104" s="28">
        <f t="shared" ca="1" si="16"/>
        <v>-4060.1083351808761</v>
      </c>
      <c r="R104" s="27">
        <f t="shared" ca="1" si="17"/>
        <v>662.85650130809859</v>
      </c>
      <c r="S104" s="7"/>
      <c r="T104" s="28">
        <f t="shared" ca="1" si="18"/>
        <v>0.98692455107281829</v>
      </c>
      <c r="U104" s="27">
        <f t="shared" ca="1" si="19"/>
        <v>0.16208711948481272</v>
      </c>
      <c r="V104" s="7"/>
      <c r="W104" s="28">
        <f t="shared" ca="1" si="20"/>
        <v>0.98660218007218681</v>
      </c>
      <c r="X104" s="27">
        <f t="shared" ca="1" si="24"/>
        <v>253.06020227038107</v>
      </c>
      <c r="Y104" s="7"/>
      <c r="Z104" s="28">
        <f t="shared" si="23"/>
        <v>252.94500000000005</v>
      </c>
      <c r="AA104" s="27">
        <f t="shared" si="21"/>
        <v>4.414723076457058</v>
      </c>
      <c r="AB104" s="7"/>
      <c r="AC104" s="28">
        <f t="shared" ca="1" si="13"/>
        <v>0.11520227038101893</v>
      </c>
      <c r="AD104" s="27"/>
      <c r="AE104" s="7"/>
    </row>
    <row r="105" spans="1:31" s="26" customFormat="1" x14ac:dyDescent="0.25">
      <c r="A105" s="26">
        <v>20</v>
      </c>
      <c r="B105" s="26">
        <v>-625</v>
      </c>
      <c r="C105" s="26">
        <v>11214</v>
      </c>
      <c r="D105" s="26">
        <v>13736</v>
      </c>
      <c r="E105" s="26">
        <v>15207</v>
      </c>
      <c r="F105" s="26">
        <v>12681</v>
      </c>
      <c r="G105" s="27"/>
      <c r="H105" s="7"/>
      <c r="I105" s="28">
        <f t="shared" si="14"/>
        <v>-3993</v>
      </c>
      <c r="J105" s="27">
        <f t="shared" si="14"/>
        <v>1055</v>
      </c>
      <c r="K105" s="7"/>
      <c r="L105" s="171">
        <f t="shared" si="22"/>
        <v>0.9661075900213526</v>
      </c>
      <c r="M105" s="27">
        <f t="shared" ca="1" si="15"/>
        <v>7.1251300890276181E-7</v>
      </c>
      <c r="N105" s="44"/>
      <c r="O105" s="44"/>
      <c r="P105" s="7"/>
      <c r="Q105" s="28">
        <f t="shared" ca="1" si="16"/>
        <v>-3973.1083351808761</v>
      </c>
      <c r="R105" s="27">
        <f t="shared" ca="1" si="17"/>
        <v>1052.8565013080986</v>
      </c>
      <c r="S105" s="7"/>
      <c r="T105" s="28">
        <f t="shared" ca="1" si="18"/>
        <v>0.9657767321342603</v>
      </c>
      <c r="U105" s="27">
        <f t="shared" ca="1" si="19"/>
        <v>0.25745312475794324</v>
      </c>
      <c r="V105" s="7"/>
      <c r="W105" s="28">
        <f t="shared" ca="1" si="20"/>
        <v>0.96526348516477212</v>
      </c>
      <c r="X105" s="27">
        <f t="shared" ca="1" si="24"/>
        <v>247.45572003235816</v>
      </c>
      <c r="Y105" s="7"/>
      <c r="Z105" s="28">
        <f t="shared" si="23"/>
        <v>247.32000000000005</v>
      </c>
      <c r="AA105" s="27">
        <f t="shared" si="21"/>
        <v>4.3165483060323764</v>
      </c>
      <c r="AB105" s="7"/>
      <c r="AC105" s="28">
        <f t="shared" ca="1" si="13"/>
        <v>0.13572003235810826</v>
      </c>
      <c r="AD105" s="27"/>
      <c r="AE105" s="7"/>
    </row>
    <row r="106" spans="1:31" s="26" customFormat="1" x14ac:dyDescent="0.25">
      <c r="A106" s="26">
        <v>21</v>
      </c>
      <c r="B106" s="26">
        <v>-634</v>
      </c>
      <c r="C106" s="26">
        <v>11283</v>
      </c>
      <c r="D106" s="26">
        <v>13933</v>
      </c>
      <c r="E106" s="26">
        <v>15154</v>
      </c>
      <c r="F106" s="26">
        <v>12493</v>
      </c>
      <c r="G106" s="27"/>
      <c r="H106" s="7"/>
      <c r="I106" s="28">
        <f t="shared" si="14"/>
        <v>-3871</v>
      </c>
      <c r="J106" s="27">
        <f t="shared" si="14"/>
        <v>1440</v>
      </c>
      <c r="K106" s="7"/>
      <c r="L106" s="171">
        <f t="shared" si="22"/>
        <v>0.93524489831379731</v>
      </c>
      <c r="M106" s="27">
        <f t="shared" ca="1" si="15"/>
        <v>3.0477563204014569E-8</v>
      </c>
      <c r="N106" s="44"/>
      <c r="O106" s="44"/>
      <c r="P106" s="7"/>
      <c r="Q106" s="28">
        <f t="shared" ca="1" si="16"/>
        <v>-3851.1083351808761</v>
      </c>
      <c r="R106" s="27">
        <f t="shared" ca="1" si="17"/>
        <v>1437.8565013080986</v>
      </c>
      <c r="S106" s="7"/>
      <c r="T106" s="28">
        <f t="shared" ca="1" si="18"/>
        <v>0.9361211699445583</v>
      </c>
      <c r="U106" s="27">
        <f t="shared" ca="1" si="19"/>
        <v>0.35159648893782847</v>
      </c>
      <c r="V106" s="7"/>
      <c r="W106" s="28">
        <f t="shared" ca="1" si="20"/>
        <v>0.93541947655758506</v>
      </c>
      <c r="X106" s="27">
        <f t="shared" ca="1" si="24"/>
        <v>241.79012754845201</v>
      </c>
      <c r="Y106" s="7"/>
      <c r="Z106" s="28">
        <f t="shared" si="23"/>
        <v>241.61400000000006</v>
      </c>
      <c r="AA106" s="27">
        <f t="shared" si="21"/>
        <v>4.2169598189135806</v>
      </c>
      <c r="AB106" s="7"/>
      <c r="AC106" s="28">
        <f t="shared" ca="1" si="13"/>
        <v>0.17612754845194445</v>
      </c>
      <c r="AD106" s="27"/>
      <c r="AE106" s="7"/>
    </row>
    <row r="107" spans="1:31" s="26" customFormat="1" x14ac:dyDescent="0.25">
      <c r="A107" s="26">
        <v>22</v>
      </c>
      <c r="B107" s="26">
        <v>-639</v>
      </c>
      <c r="C107" s="26">
        <v>11369</v>
      </c>
      <c r="D107" s="26">
        <v>14126</v>
      </c>
      <c r="E107" s="26">
        <v>15072</v>
      </c>
      <c r="F107" s="26">
        <v>12312</v>
      </c>
      <c r="G107" s="27"/>
      <c r="H107" s="7"/>
      <c r="I107" s="28">
        <f t="shared" si="14"/>
        <v>-3703</v>
      </c>
      <c r="J107" s="27">
        <f t="shared" si="14"/>
        <v>1814</v>
      </c>
      <c r="K107" s="7"/>
      <c r="L107" s="171">
        <f t="shared" si="22"/>
        <v>0.89475421274268829</v>
      </c>
      <c r="M107" s="27">
        <f t="shared" ca="1" si="15"/>
        <v>1.2601797688788755E-7</v>
      </c>
      <c r="N107" s="44"/>
      <c r="O107" s="44"/>
      <c r="P107" s="7"/>
      <c r="Q107" s="28">
        <f t="shared" ca="1" si="16"/>
        <v>-3683.1083351808761</v>
      </c>
      <c r="R107" s="27">
        <f t="shared" ca="1" si="17"/>
        <v>1811.8565013080986</v>
      </c>
      <c r="S107" s="7"/>
      <c r="T107" s="28">
        <f t="shared" ca="1" si="18"/>
        <v>0.89528400233906702</v>
      </c>
      <c r="U107" s="27">
        <f t="shared" ca="1" si="19"/>
        <v>0.44305004271257414</v>
      </c>
      <c r="V107" s="7"/>
      <c r="W107" s="28">
        <f t="shared" ca="1" si="20"/>
        <v>0.89439922263453331</v>
      </c>
      <c r="X107" s="27">
        <f t="shared" ca="1" si="24"/>
        <v>236.03788432125327</v>
      </c>
      <c r="Y107" s="7"/>
      <c r="Z107" s="28">
        <f t="shared" si="23"/>
        <v>235.86300000000006</v>
      </c>
      <c r="AA107" s="27">
        <f t="shared" si="21"/>
        <v>4.1165859336313861</v>
      </c>
      <c r="AB107" s="7"/>
      <c r="AC107" s="28">
        <f t="shared" ca="1" si="13"/>
        <v>0.17488432125321651</v>
      </c>
      <c r="AD107" s="27"/>
      <c r="AE107" s="7"/>
    </row>
    <row r="108" spans="1:31" s="26" customFormat="1" x14ac:dyDescent="0.25">
      <c r="A108" s="26">
        <v>23</v>
      </c>
      <c r="B108" s="26">
        <v>-627</v>
      </c>
      <c r="C108" s="26">
        <v>11465</v>
      </c>
      <c r="D108" s="26">
        <v>14302</v>
      </c>
      <c r="E108" s="26">
        <v>14971</v>
      </c>
      <c r="F108" s="26">
        <v>12127</v>
      </c>
      <c r="G108" s="27"/>
      <c r="H108" s="7"/>
      <c r="I108" s="28">
        <f t="shared" si="14"/>
        <v>-3506</v>
      </c>
      <c r="J108" s="27">
        <f t="shared" si="14"/>
        <v>2175</v>
      </c>
      <c r="K108" s="7"/>
      <c r="L108" s="171">
        <f t="shared" si="22"/>
        <v>0.84625888585031472</v>
      </c>
      <c r="M108" s="27">
        <f t="shared" ca="1" si="15"/>
        <v>5.9531855245281907E-9</v>
      </c>
      <c r="N108" s="44"/>
      <c r="O108" s="44"/>
      <c r="P108" s="7"/>
      <c r="Q108" s="28">
        <f t="shared" ca="1" si="16"/>
        <v>-3486.1083351808761</v>
      </c>
      <c r="R108" s="27">
        <f t="shared" ca="1" si="17"/>
        <v>2172.8565013080988</v>
      </c>
      <c r="S108" s="7"/>
      <c r="T108" s="28">
        <f t="shared" ca="1" si="18"/>
        <v>0.84739756175405645</v>
      </c>
      <c r="U108" s="27">
        <f t="shared" ca="1" si="19"/>
        <v>0.5313247296448822</v>
      </c>
      <c r="V108" s="7"/>
      <c r="W108" s="28">
        <f t="shared" ca="1" si="20"/>
        <v>0.84633604273934304</v>
      </c>
      <c r="X108" s="27">
        <f t="shared" ca="1" si="24"/>
        <v>230.26952440247453</v>
      </c>
      <c r="Y108" s="7"/>
      <c r="Z108" s="28">
        <f t="shared" si="23"/>
        <v>230.22000000000006</v>
      </c>
      <c r="AA108" s="27">
        <f t="shared" si="21"/>
        <v>4.0180970039413468</v>
      </c>
      <c r="AB108" s="7"/>
      <c r="AC108" s="28">
        <f t="shared" ca="1" si="13"/>
        <v>4.9524402474474982E-2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11589</v>
      </c>
      <c r="D109" s="26">
        <v>14465</v>
      </c>
      <c r="E109" s="26">
        <v>14857</v>
      </c>
      <c r="F109" s="26">
        <v>11964</v>
      </c>
      <c r="G109" s="27"/>
      <c r="H109" s="7"/>
      <c r="I109" s="28">
        <f t="shared" si="14"/>
        <v>-3268</v>
      </c>
      <c r="J109" s="27">
        <f t="shared" si="14"/>
        <v>2501</v>
      </c>
      <c r="K109" s="7"/>
      <c r="L109" s="171">
        <f t="shared" si="22"/>
        <v>0.78916758398350384</v>
      </c>
      <c r="M109" s="27">
        <f t="shared" ca="1" si="15"/>
        <v>7.1204657274298891E-7</v>
      </c>
      <c r="N109" s="44"/>
      <c r="O109" s="44"/>
      <c r="P109" s="7"/>
      <c r="Q109" s="28">
        <f t="shared" ca="1" si="16"/>
        <v>-3248.1083351808761</v>
      </c>
      <c r="R109" s="27">
        <f t="shared" ca="1" si="17"/>
        <v>2498.8565013080988</v>
      </c>
      <c r="S109" s="7"/>
      <c r="T109" s="28">
        <f t="shared" ca="1" si="18"/>
        <v>0.78954490764627727</v>
      </c>
      <c r="U109" s="27">
        <f t="shared" ca="1" si="19"/>
        <v>0.61104092892447326</v>
      </c>
      <c r="V109" s="7"/>
      <c r="W109" s="28">
        <f t="shared" ca="1" si="20"/>
        <v>0.78832375546256905</v>
      </c>
      <c r="X109" s="27">
        <f t="shared" ca="1" si="24"/>
        <v>224.61011030309146</v>
      </c>
      <c r="Y109" s="7"/>
      <c r="Z109" s="28">
        <f t="shared" si="23"/>
        <v>224.54100000000005</v>
      </c>
      <c r="AA109" s="27">
        <f t="shared" si="21"/>
        <v>3.9189797557205881</v>
      </c>
      <c r="AB109" s="7"/>
      <c r="AC109" s="28">
        <f t="shared" ca="1" si="13"/>
        <v>6.9110303091406422E-2</v>
      </c>
      <c r="AD109" s="27"/>
      <c r="AE109" s="7"/>
    </row>
    <row r="110" spans="1:31" s="26" customFormat="1" x14ac:dyDescent="0.25">
      <c r="A110" s="26">
        <v>25</v>
      </c>
      <c r="B110" s="26">
        <v>-614</v>
      </c>
      <c r="C110" s="26">
        <v>11713</v>
      </c>
      <c r="D110" s="26">
        <v>14613</v>
      </c>
      <c r="E110" s="26">
        <v>14723</v>
      </c>
      <c r="F110" s="26">
        <v>11809</v>
      </c>
      <c r="G110" s="27"/>
      <c r="H110" s="7"/>
      <c r="I110" s="28">
        <f t="shared" si="14"/>
        <v>-3010</v>
      </c>
      <c r="J110" s="27">
        <f t="shared" si="14"/>
        <v>2804</v>
      </c>
      <c r="K110" s="7"/>
      <c r="L110" s="171">
        <f t="shared" si="22"/>
        <v>0.72616636579213489</v>
      </c>
      <c r="M110" s="27">
        <f t="shared" ca="1" si="15"/>
        <v>4.9733612430927836E-7</v>
      </c>
      <c r="N110" s="44"/>
      <c r="O110" s="44"/>
      <c r="P110" s="7"/>
      <c r="Q110" s="28">
        <f t="shared" ca="1" si="16"/>
        <v>-2990.1083351808761</v>
      </c>
      <c r="R110" s="27">
        <f t="shared" ca="1" si="17"/>
        <v>2801.8565013080988</v>
      </c>
      <c r="S110" s="7"/>
      <c r="T110" s="28">
        <f t="shared" ca="1" si="18"/>
        <v>0.72683068596641565</v>
      </c>
      <c r="U110" s="27">
        <f t="shared" ca="1" si="19"/>
        <v>0.68513297917513627</v>
      </c>
      <c r="V110" s="7"/>
      <c r="W110" s="28">
        <f t="shared" ca="1" si="20"/>
        <v>0.72546114517111671</v>
      </c>
      <c r="X110" s="27">
        <f t="shared" ca="1" si="24"/>
        <v>219.02749291886585</v>
      </c>
      <c r="Y110" s="7"/>
      <c r="Z110" s="28">
        <f t="shared" si="23"/>
        <v>219.01500000000004</v>
      </c>
      <c r="AA110" s="27">
        <f t="shared" si="21"/>
        <v>3.8225328612553819</v>
      </c>
      <c r="AB110" s="7"/>
      <c r="AC110" s="28">
        <f t="shared" ca="1" si="13"/>
        <v>1.2492918865802949E-2</v>
      </c>
      <c r="AD110" s="27"/>
      <c r="AE110" s="7"/>
    </row>
    <row r="111" spans="1:31" s="26" customFormat="1" x14ac:dyDescent="0.25">
      <c r="A111" s="26">
        <v>26</v>
      </c>
      <c r="B111" s="26">
        <v>-604</v>
      </c>
      <c r="C111" s="26">
        <v>11853</v>
      </c>
      <c r="D111" s="26">
        <v>14750</v>
      </c>
      <c r="E111" s="26">
        <v>14585</v>
      </c>
      <c r="F111" s="26">
        <v>11675</v>
      </c>
      <c r="G111" s="27"/>
      <c r="H111" s="7"/>
      <c r="I111" s="28">
        <f t="shared" si="14"/>
        <v>-2732</v>
      </c>
      <c r="J111" s="27">
        <f t="shared" si="14"/>
        <v>3075</v>
      </c>
      <c r="K111" s="7"/>
      <c r="L111" s="171">
        <f t="shared" si="22"/>
        <v>0.65759658114022279</v>
      </c>
      <c r="M111" s="27">
        <f t="shared" ca="1" si="15"/>
        <v>2.4346789444694943E-8</v>
      </c>
      <c r="N111" s="44"/>
      <c r="O111" s="44"/>
      <c r="P111" s="7"/>
      <c r="Q111" s="28">
        <f t="shared" ca="1" si="16"/>
        <v>-2712.1083351808761</v>
      </c>
      <c r="R111" s="27">
        <f t="shared" ca="1" si="17"/>
        <v>3072.8565013080988</v>
      </c>
      <c r="S111" s="7"/>
      <c r="T111" s="28">
        <f t="shared" ca="1" si="18"/>
        <v>0.65925489671447179</v>
      </c>
      <c r="U111" s="27">
        <f t="shared" ca="1" si="19"/>
        <v>0.75140012642902942</v>
      </c>
      <c r="V111" s="7"/>
      <c r="W111" s="28">
        <f t="shared" ca="1" si="20"/>
        <v>0.65775261571794419</v>
      </c>
      <c r="X111" s="27">
        <f t="shared" ca="1" si="24"/>
        <v>213.58778948433246</v>
      </c>
      <c r="Y111" s="7"/>
      <c r="Z111" s="28">
        <f t="shared" si="23"/>
        <v>213.57900000000004</v>
      </c>
      <c r="AA111" s="27">
        <f t="shared" si="21"/>
        <v>3.7276567631169701</v>
      </c>
      <c r="AB111" s="7"/>
      <c r="AC111" s="28">
        <f t="shared" ca="1" si="13"/>
        <v>8.7894843324249905E-3</v>
      </c>
      <c r="AD111" s="27"/>
      <c r="AE111" s="7"/>
    </row>
    <row r="112" spans="1:31" s="26" customFormat="1" x14ac:dyDescent="0.25">
      <c r="A112" s="26">
        <v>27</v>
      </c>
      <c r="B112" s="26">
        <v>-615</v>
      </c>
      <c r="C112" s="26">
        <v>12007</v>
      </c>
      <c r="D112" s="26">
        <v>14869</v>
      </c>
      <c r="E112" s="26">
        <v>14426</v>
      </c>
      <c r="F112" s="26">
        <v>11546</v>
      </c>
      <c r="G112" s="27"/>
      <c r="H112" s="7"/>
      <c r="I112" s="28">
        <f t="shared" si="14"/>
        <v>-2419</v>
      </c>
      <c r="J112" s="27">
        <f t="shared" si="14"/>
        <v>3323</v>
      </c>
      <c r="K112" s="7"/>
      <c r="L112" s="171">
        <f t="shared" si="22"/>
        <v>0.5816992427504345</v>
      </c>
      <c r="M112" s="27">
        <f t="shared" ca="1" si="15"/>
        <v>2.3001507693961962E-8</v>
      </c>
      <c r="N112" s="44"/>
      <c r="O112" s="44"/>
      <c r="P112" s="7"/>
      <c r="Q112" s="28">
        <f t="shared" ca="1" si="16"/>
        <v>-2399.1083351808761</v>
      </c>
      <c r="R112" s="27">
        <f t="shared" ca="1" si="17"/>
        <v>3320.8565013080988</v>
      </c>
      <c r="S112" s="7"/>
      <c r="T112" s="28">
        <f t="shared" ca="1" si="18"/>
        <v>0.58317136421138394</v>
      </c>
      <c r="U112" s="27">
        <f t="shared" ca="1" si="19"/>
        <v>0.81204312465399453</v>
      </c>
      <c r="V112" s="7"/>
      <c r="W112" s="28">
        <f t="shared" ca="1" si="20"/>
        <v>0.58154758027091513</v>
      </c>
      <c r="X112" s="27">
        <f t="shared" ca="1" si="24"/>
        <v>207.99836175489691</v>
      </c>
      <c r="Y112" s="7"/>
      <c r="Z112" s="28">
        <f t="shared" si="23"/>
        <v>208.04400000000004</v>
      </c>
      <c r="AA112" s="27">
        <f t="shared" si="21"/>
        <v>3.6310527890190833</v>
      </c>
      <c r="AB112" s="7"/>
      <c r="AC112" s="28">
        <f t="shared" ca="1" si="13"/>
        <v>-4.5638245103134523E-2</v>
      </c>
      <c r="AD112" s="27"/>
      <c r="AE112" s="7"/>
    </row>
    <row r="113" spans="1:31" s="26" customFormat="1" x14ac:dyDescent="0.25">
      <c r="A113" s="26">
        <v>28</v>
      </c>
      <c r="B113" s="26">
        <v>-645</v>
      </c>
      <c r="C113" s="26">
        <v>12185</v>
      </c>
      <c r="D113" s="26">
        <v>14988</v>
      </c>
      <c r="E113" s="26">
        <v>14254</v>
      </c>
      <c r="F113" s="26">
        <v>11435</v>
      </c>
      <c r="G113" s="27"/>
      <c r="H113" s="7"/>
      <c r="I113" s="28">
        <f t="shared" si="14"/>
        <v>-2069</v>
      </c>
      <c r="J113" s="27">
        <f t="shared" si="14"/>
        <v>3553</v>
      </c>
      <c r="K113" s="7"/>
      <c r="L113" s="171">
        <f t="shared" si="22"/>
        <v>0.49627954876429142</v>
      </c>
      <c r="M113" s="27">
        <f t="shared" ca="1" si="15"/>
        <v>6.0661900849019394E-9</v>
      </c>
      <c r="N113" s="44"/>
      <c r="O113" s="44"/>
      <c r="P113" s="7"/>
      <c r="Q113" s="28">
        <f t="shared" ca="1" si="16"/>
        <v>-2049.1083351808761</v>
      </c>
      <c r="R113" s="27">
        <f t="shared" ca="1" si="17"/>
        <v>3550.8565013080988</v>
      </c>
      <c r="S113" s="7"/>
      <c r="T113" s="28">
        <f t="shared" ca="1" si="18"/>
        <v>0.49809393169994387</v>
      </c>
      <c r="U113" s="27">
        <f t="shared" ca="1" si="19"/>
        <v>0.86828461494327658</v>
      </c>
      <c r="V113" s="7"/>
      <c r="W113" s="28">
        <f t="shared" ca="1" si="20"/>
        <v>0.49635743451449582</v>
      </c>
      <c r="X113" s="27">
        <f t="shared" ca="1" si="24"/>
        <v>202.14445232256867</v>
      </c>
      <c r="Y113" s="7"/>
      <c r="Z113" s="28">
        <f t="shared" si="23"/>
        <v>202.23900000000003</v>
      </c>
      <c r="AA113" s="27">
        <f t="shared" si="21"/>
        <v>3.529736425940813</v>
      </c>
      <c r="AB113" s="7"/>
      <c r="AC113" s="28">
        <f t="shared" ca="1" si="13"/>
        <v>-9.4547677431364718E-2</v>
      </c>
      <c r="AD113" s="27"/>
      <c r="AE113" s="7"/>
    </row>
    <row r="114" spans="1:31" s="26" customFormat="1" x14ac:dyDescent="0.25">
      <c r="A114" s="26">
        <v>29</v>
      </c>
      <c r="B114" s="26">
        <v>-617</v>
      </c>
      <c r="C114" s="26">
        <v>12366</v>
      </c>
      <c r="D114" s="26">
        <v>15081</v>
      </c>
      <c r="E114" s="26">
        <v>14081</v>
      </c>
      <c r="F114" s="26">
        <v>11345</v>
      </c>
      <c r="G114" s="27"/>
      <c r="H114" s="7"/>
      <c r="I114" s="28">
        <f t="shared" si="14"/>
        <v>-1715</v>
      </c>
      <c r="J114" s="27">
        <f t="shared" si="14"/>
        <v>3736</v>
      </c>
      <c r="K114" s="7"/>
      <c r="L114" s="171">
        <f t="shared" si="22"/>
        <v>0.40978767133540495</v>
      </c>
      <c r="M114" s="27">
        <f t="shared" ca="1" si="15"/>
        <v>1.8515796980713289E-7</v>
      </c>
      <c r="N114" s="44"/>
      <c r="O114" s="44"/>
      <c r="P114" s="7"/>
      <c r="Q114" s="28">
        <f t="shared" ca="1" si="16"/>
        <v>-1695.1083351808763</v>
      </c>
      <c r="R114" s="27">
        <f t="shared" ca="1" si="17"/>
        <v>3733.8565013080988</v>
      </c>
      <c r="S114" s="7"/>
      <c r="T114" s="28">
        <f t="shared" ca="1" si="18"/>
        <v>0.4120441856740874</v>
      </c>
      <c r="U114" s="27">
        <f t="shared" ca="1" si="19"/>
        <v>0.91303327895605324</v>
      </c>
      <c r="V114" s="7"/>
      <c r="W114" s="28">
        <f t="shared" ca="1" si="20"/>
        <v>0.41021797119574321</v>
      </c>
      <c r="X114" s="27">
        <f t="shared" ca="1" si="24"/>
        <v>196.58385393942615</v>
      </c>
      <c r="Y114" s="7"/>
      <c r="Z114" s="28">
        <f t="shared" si="23"/>
        <v>196.68600000000004</v>
      </c>
      <c r="AA114" s="27">
        <f t="shared" si="21"/>
        <v>3.4328182925775677</v>
      </c>
      <c r="AB114" s="7"/>
      <c r="AC114" s="28">
        <f t="shared" ca="1" si="13"/>
        <v>-0.10214606057388664</v>
      </c>
      <c r="AD114" s="27"/>
      <c r="AE114" s="7"/>
    </row>
    <row r="115" spans="1:31" s="26" customFormat="1" x14ac:dyDescent="0.25">
      <c r="A115" s="26">
        <v>30</v>
      </c>
      <c r="B115" s="26">
        <v>-635</v>
      </c>
      <c r="C115" s="26">
        <v>12552</v>
      </c>
      <c r="D115" s="26">
        <v>15150</v>
      </c>
      <c r="E115" s="26">
        <v>13885</v>
      </c>
      <c r="F115" s="26">
        <v>11265</v>
      </c>
      <c r="G115" s="27"/>
      <c r="H115" s="7"/>
      <c r="I115" s="28">
        <f t="shared" si="14"/>
        <v>-1333</v>
      </c>
      <c r="J115" s="27">
        <f t="shared" si="14"/>
        <v>3885</v>
      </c>
      <c r="K115" s="7"/>
      <c r="L115" s="171">
        <f t="shared" si="22"/>
        <v>0.31676081098513192</v>
      </c>
      <c r="M115" s="27">
        <f t="shared" ca="1" si="15"/>
        <v>2.7891648238278124E-7</v>
      </c>
      <c r="N115" s="44"/>
      <c r="O115" s="44"/>
      <c r="P115" s="7"/>
      <c r="Q115" s="28">
        <f t="shared" ca="1" si="16"/>
        <v>-1313.1083351808763</v>
      </c>
      <c r="R115" s="27">
        <f t="shared" ca="1" si="17"/>
        <v>3882.8565013080988</v>
      </c>
      <c r="S115" s="7"/>
      <c r="T115" s="28">
        <f t="shared" ca="1" si="18"/>
        <v>0.31918824504731563</v>
      </c>
      <c r="U115" s="27">
        <f t="shared" ca="1" si="19"/>
        <v>0.94946798353476203</v>
      </c>
      <c r="V115" s="7"/>
      <c r="W115" s="28">
        <f t="shared" ca="1" si="20"/>
        <v>0.3172889364270326</v>
      </c>
      <c r="X115" s="27">
        <f t="shared" ca="1" si="24"/>
        <v>190.8682469922511</v>
      </c>
      <c r="Y115" s="7"/>
      <c r="Z115" s="28">
        <f t="shared" si="23"/>
        <v>190.97100000000003</v>
      </c>
      <c r="AA115" s="27">
        <f t="shared" si="21"/>
        <v>3.3330727258260917</v>
      </c>
      <c r="AB115" s="7"/>
      <c r="AC115" s="28">
        <f t="shared" ca="1" si="13"/>
        <v>-0.10275300774893026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12751</v>
      </c>
      <c r="D116" s="26">
        <v>15207</v>
      </c>
      <c r="E116" s="26">
        <v>13689</v>
      </c>
      <c r="F116" s="26">
        <v>11209</v>
      </c>
      <c r="G116" s="27"/>
      <c r="H116" s="7"/>
      <c r="I116" s="28">
        <f t="shared" si="14"/>
        <v>-938</v>
      </c>
      <c r="J116" s="27">
        <f t="shared" si="14"/>
        <v>3998</v>
      </c>
      <c r="K116" s="7"/>
      <c r="L116" s="171">
        <f t="shared" si="22"/>
        <v>0.22104178191856938</v>
      </c>
      <c r="M116" s="27">
        <f t="shared" ca="1" si="15"/>
        <v>3.0873969999415308E-8</v>
      </c>
      <c r="N116" s="44"/>
      <c r="O116" s="44"/>
      <c r="P116" s="7"/>
      <c r="Q116" s="28">
        <f t="shared" ca="1" si="16"/>
        <v>-918.10833518087622</v>
      </c>
      <c r="R116" s="27">
        <f t="shared" ca="1" si="17"/>
        <v>3995.8565013080988</v>
      </c>
      <c r="S116" s="7"/>
      <c r="T116" s="28">
        <f t="shared" ca="1" si="18"/>
        <v>0.22317228549869034</v>
      </c>
      <c r="U116" s="27">
        <f t="shared" ca="1" si="19"/>
        <v>0.97709967224210492</v>
      </c>
      <c r="V116" s="7"/>
      <c r="W116" s="28">
        <f t="shared" ca="1" si="20"/>
        <v>0.2212174918215328</v>
      </c>
      <c r="X116" s="27">
        <f t="shared" ca="1" si="24"/>
        <v>185.14670998129077</v>
      </c>
      <c r="Y116" s="7"/>
      <c r="Z116" s="28">
        <f t="shared" si="23"/>
        <v>185.28300000000004</v>
      </c>
      <c r="AA116" s="27">
        <f t="shared" si="21"/>
        <v>3.2337983979726541</v>
      </c>
      <c r="AB116" s="7"/>
      <c r="AC116" s="28">
        <f t="shared" ca="1" si="13"/>
        <v>-0.13629001870927482</v>
      </c>
      <c r="AD116" s="27"/>
      <c r="AE116" s="7"/>
    </row>
    <row r="117" spans="1:31" s="26" customFormat="1" x14ac:dyDescent="0.25">
      <c r="A117" s="26">
        <v>32</v>
      </c>
      <c r="B117" s="26">
        <v>-625</v>
      </c>
      <c r="C117" s="26">
        <v>12950</v>
      </c>
      <c r="D117" s="26">
        <v>15250</v>
      </c>
      <c r="E117" s="26">
        <v>13495</v>
      </c>
      <c r="F117" s="26">
        <v>11177</v>
      </c>
      <c r="G117" s="27"/>
      <c r="H117" s="7"/>
      <c r="I117" s="28">
        <f t="shared" si="14"/>
        <v>-545</v>
      </c>
      <c r="J117" s="27">
        <f t="shared" si="14"/>
        <v>4073</v>
      </c>
      <c r="K117" s="7"/>
      <c r="L117" s="171">
        <f t="shared" si="22"/>
        <v>0.12423592387694414</v>
      </c>
      <c r="M117" s="27">
        <f t="shared" ca="1" si="15"/>
        <v>2.0018715923727637E-6</v>
      </c>
      <c r="N117" s="44"/>
      <c r="O117" s="44"/>
      <c r="P117" s="7"/>
      <c r="Q117" s="28">
        <f t="shared" ca="1" si="16"/>
        <v>-525.10833518087622</v>
      </c>
      <c r="R117" s="27">
        <f t="shared" ca="1" si="17"/>
        <v>4070.8565013080988</v>
      </c>
      <c r="S117" s="7"/>
      <c r="T117" s="28">
        <f t="shared" ca="1" si="18"/>
        <v>0.12764248270727332</v>
      </c>
      <c r="U117" s="27">
        <f t="shared" ca="1" si="19"/>
        <v>0.9954392886407839</v>
      </c>
      <c r="V117" s="7"/>
      <c r="W117" s="28">
        <f t="shared" ca="1" si="20"/>
        <v>0.12565079899241291</v>
      </c>
      <c r="X117" s="27">
        <f t="shared" ca="1" si="24"/>
        <v>179.58407888050408</v>
      </c>
      <c r="Y117" s="7"/>
      <c r="Z117" s="28">
        <f t="shared" si="23"/>
        <v>179.65800000000004</v>
      </c>
      <c r="AA117" s="27">
        <f t="shared" si="21"/>
        <v>3.1356236275479734</v>
      </c>
      <c r="AB117" s="7"/>
      <c r="AC117" s="28">
        <f t="shared" ca="1" si="13"/>
        <v>-7.3921119495963694E-2</v>
      </c>
      <c r="AD117" s="27"/>
      <c r="AE117" s="7"/>
    </row>
    <row r="118" spans="1:31" s="26" customFormat="1" x14ac:dyDescent="0.25">
      <c r="A118" s="26">
        <v>33</v>
      </c>
      <c r="B118" s="26">
        <v>-611</v>
      </c>
      <c r="C118" s="26">
        <v>13150</v>
      </c>
      <c r="D118" s="26">
        <v>15265</v>
      </c>
      <c r="E118" s="26">
        <v>13297</v>
      </c>
      <c r="F118" s="26">
        <v>11157</v>
      </c>
      <c r="G118" s="27"/>
      <c r="H118" s="7"/>
      <c r="I118" s="28">
        <f t="shared" si="14"/>
        <v>-147</v>
      </c>
      <c r="J118" s="27">
        <f t="shared" si="14"/>
        <v>4108</v>
      </c>
      <c r="K118" s="7"/>
      <c r="L118" s="171">
        <f t="shared" si="22"/>
        <v>2.843297300432655E-2</v>
      </c>
      <c r="M118" s="27">
        <f t="shared" ca="1" si="15"/>
        <v>2.0730857331228962E-7</v>
      </c>
      <c r="N118" s="44"/>
      <c r="O118" s="44"/>
      <c r="P118" s="7"/>
      <c r="Q118" s="28">
        <f t="shared" ca="1" si="16"/>
        <v>-127.10833518087624</v>
      </c>
      <c r="R118" s="27">
        <f t="shared" ca="1" si="17"/>
        <v>4105.8565013080988</v>
      </c>
      <c r="S118" s="7"/>
      <c r="T118" s="28">
        <f t="shared" ca="1" si="18"/>
        <v>3.0897288022835728E-2</v>
      </c>
      <c r="U118" s="27">
        <f t="shared" ca="1" si="19"/>
        <v>1.0039977762935008</v>
      </c>
      <c r="V118" s="7"/>
      <c r="W118" s="28">
        <f t="shared" ca="1" si="20"/>
        <v>2.8888284516713717E-2</v>
      </c>
      <c r="X118" s="27">
        <f t="shared" ca="1" si="24"/>
        <v>174.03801327590622</v>
      </c>
      <c r="Y118" s="7"/>
      <c r="Z118" s="28">
        <f t="shared" si="23"/>
        <v>174.15900000000005</v>
      </c>
      <c r="AA118" s="27">
        <f t="shared" si="21"/>
        <v>3.0396479719808056</v>
      </c>
      <c r="AB118" s="7"/>
      <c r="AC118" s="28">
        <f t="shared" ca="1" si="13"/>
        <v>-0.12098672409382516</v>
      </c>
      <c r="AD118" s="27"/>
      <c r="AE118" s="7"/>
    </row>
    <row r="119" spans="1:31" s="26" customFormat="1" x14ac:dyDescent="0.25">
      <c r="A119" s="26">
        <v>34</v>
      </c>
      <c r="B119" s="26">
        <v>-611</v>
      </c>
      <c r="C119" s="26">
        <v>13343</v>
      </c>
      <c r="D119" s="26">
        <v>15256</v>
      </c>
      <c r="E119" s="26">
        <v>13098</v>
      </c>
      <c r="F119" s="26">
        <v>11157</v>
      </c>
      <c r="G119" s="27"/>
      <c r="H119" s="7"/>
      <c r="I119" s="28">
        <f t="shared" si="14"/>
        <v>245</v>
      </c>
      <c r="J119" s="27">
        <f t="shared" si="14"/>
        <v>4099</v>
      </c>
      <c r="K119" s="7"/>
      <c r="L119" s="171">
        <f t="shared" si="22"/>
        <v>-6.7633256810600645E-2</v>
      </c>
      <c r="M119" s="27">
        <f t="shared" ca="1" si="15"/>
        <v>1.5351953187987274E-6</v>
      </c>
      <c r="N119" s="44"/>
      <c r="O119" s="44"/>
      <c r="P119" s="7"/>
      <c r="Q119" s="28">
        <f t="shared" ca="1" si="16"/>
        <v>264.89166481912378</v>
      </c>
      <c r="R119" s="27">
        <f t="shared" ca="1" si="17"/>
        <v>4096.8565013080988</v>
      </c>
      <c r="S119" s="7"/>
      <c r="T119" s="28">
        <f t="shared" ca="1" si="18"/>
        <v>-6.4389436389977184E-2</v>
      </c>
      <c r="U119" s="27">
        <f t="shared" ca="1" si="19"/>
        <v>1.0017970223256594</v>
      </c>
      <c r="V119" s="7"/>
      <c r="W119" s="28">
        <f t="shared" ca="1" si="20"/>
        <v>-6.6394226819519425E-2</v>
      </c>
      <c r="X119" s="27">
        <f t="shared" ca="1" si="24"/>
        <v>168.59814184478307</v>
      </c>
      <c r="Y119" s="7"/>
      <c r="Z119" s="28">
        <f t="shared" si="23"/>
        <v>168.66000000000005</v>
      </c>
      <c r="AA119" s="27">
        <f t="shared" si="21"/>
        <v>2.9436723164136374</v>
      </c>
      <c r="AB119" s="7"/>
      <c r="AC119" s="28">
        <f t="shared" ca="1" si="13"/>
        <v>-6.1858155216981459E-2</v>
      </c>
      <c r="AD119" s="27"/>
      <c r="AE119" s="7"/>
    </row>
    <row r="120" spans="1:31" s="26" customFormat="1" x14ac:dyDescent="0.25">
      <c r="A120" s="26">
        <v>35</v>
      </c>
      <c r="B120" s="26">
        <v>-619</v>
      </c>
      <c r="C120" s="26">
        <v>13540</v>
      </c>
      <c r="D120" s="26">
        <v>15236</v>
      </c>
      <c r="E120" s="26">
        <v>12899</v>
      </c>
      <c r="F120" s="26">
        <v>11179</v>
      </c>
      <c r="G120" s="27"/>
      <c r="H120" s="7"/>
      <c r="I120" s="28">
        <f t="shared" si="14"/>
        <v>641</v>
      </c>
      <c r="J120" s="27">
        <f t="shared" si="14"/>
        <v>4057</v>
      </c>
      <c r="K120" s="7"/>
      <c r="L120" s="171">
        <f t="shared" si="22"/>
        <v>-0.16431960414955021</v>
      </c>
      <c r="M120" s="27">
        <f t="shared" ca="1" si="15"/>
        <v>2.8449501213765202E-6</v>
      </c>
      <c r="N120" s="44"/>
      <c r="O120" s="44"/>
      <c r="P120" s="7"/>
      <c r="Q120" s="28">
        <f t="shared" ca="1" si="16"/>
        <v>660.89166481912378</v>
      </c>
      <c r="R120" s="27">
        <f t="shared" ca="1" si="17"/>
        <v>4054.8565013080988</v>
      </c>
      <c r="S120" s="7"/>
      <c r="T120" s="28">
        <f t="shared" ca="1" si="18"/>
        <v>-0.16064847431720655</v>
      </c>
      <c r="U120" s="27">
        <f t="shared" ca="1" si="19"/>
        <v>0.99152683714239909</v>
      </c>
      <c r="V120" s="7"/>
      <c r="W120" s="28">
        <f t="shared" ca="1" si="20"/>
        <v>-0.16263290615602069</v>
      </c>
      <c r="X120" s="27">
        <f t="shared" ca="1" si="24"/>
        <v>163.07501660668697</v>
      </c>
      <c r="Y120" s="7"/>
      <c r="Z120" s="28">
        <f t="shared" si="23"/>
        <v>163.08900000000006</v>
      </c>
      <c r="AA120" s="27">
        <f t="shared" si="21"/>
        <v>2.8464400237850329</v>
      </c>
      <c r="AB120" s="7"/>
      <c r="AC120" s="28">
        <f t="shared" ca="1" si="13"/>
        <v>-1.398339331308307E-2</v>
      </c>
      <c r="AD120" s="27"/>
      <c r="AE120" s="7"/>
    </row>
    <row r="121" spans="1:31" s="26" customFormat="1" x14ac:dyDescent="0.25">
      <c r="A121" s="26">
        <v>36</v>
      </c>
      <c r="B121" s="26">
        <v>-627</v>
      </c>
      <c r="C121" s="26">
        <v>13743</v>
      </c>
      <c r="D121" s="26">
        <v>15194</v>
      </c>
      <c r="E121" s="26">
        <v>12704</v>
      </c>
      <c r="F121" s="26">
        <v>11224</v>
      </c>
      <c r="G121" s="27"/>
      <c r="H121" s="7"/>
      <c r="I121" s="28">
        <f t="shared" si="14"/>
        <v>1039</v>
      </c>
      <c r="J121" s="27">
        <f t="shared" si="14"/>
        <v>3970</v>
      </c>
      <c r="K121" s="7"/>
      <c r="L121" s="171">
        <f t="shared" si="22"/>
        <v>-0.26066949130623263</v>
      </c>
      <c r="M121" s="27">
        <f t="shared" ca="1" si="15"/>
        <v>1.7789353384408111E-6</v>
      </c>
      <c r="N121" s="44"/>
      <c r="O121" s="44"/>
      <c r="P121" s="7"/>
      <c r="Q121" s="28">
        <f t="shared" ca="1" si="16"/>
        <v>1058.8916648191237</v>
      </c>
      <c r="R121" s="27">
        <f t="shared" ca="1" si="17"/>
        <v>3967.8565013080988</v>
      </c>
      <c r="S121" s="7"/>
      <c r="T121" s="28">
        <f t="shared" ca="1" si="18"/>
        <v>-0.25739366900164412</v>
      </c>
      <c r="U121" s="27">
        <f t="shared" ca="1" si="19"/>
        <v>0.97025288211993155</v>
      </c>
      <c r="V121" s="7"/>
      <c r="W121" s="28">
        <f t="shared" ca="1" si="20"/>
        <v>-0.25933572395828891</v>
      </c>
      <c r="X121" s="27">
        <f t="shared" ca="1" si="24"/>
        <v>157.42530126534893</v>
      </c>
      <c r="Y121" s="7"/>
      <c r="Z121" s="28">
        <f t="shared" si="23"/>
        <v>157.44600000000005</v>
      </c>
      <c r="AA121" s="27">
        <f t="shared" si="21"/>
        <v>2.7479510940949932</v>
      </c>
      <c r="AB121" s="7"/>
      <c r="AC121" s="28">
        <f t="shared" ca="1" si="13"/>
        <v>-2.0698734651119821E-2</v>
      </c>
      <c r="AD121" s="27"/>
      <c r="AE121" s="7"/>
    </row>
    <row r="122" spans="1:31" s="26" customFormat="1" x14ac:dyDescent="0.25">
      <c r="A122" s="26">
        <v>37</v>
      </c>
      <c r="B122" s="26">
        <v>-636</v>
      </c>
      <c r="C122" s="26">
        <v>13937</v>
      </c>
      <c r="D122" s="26">
        <v>15134</v>
      </c>
      <c r="E122" s="26">
        <v>12508</v>
      </c>
      <c r="F122" s="26">
        <v>11288</v>
      </c>
      <c r="G122" s="27"/>
      <c r="H122" s="7"/>
      <c r="I122" s="28">
        <f t="shared" si="14"/>
        <v>1429</v>
      </c>
      <c r="J122" s="27">
        <f t="shared" si="14"/>
        <v>3846</v>
      </c>
      <c r="K122" s="7"/>
      <c r="L122" s="171">
        <f t="shared" si="22"/>
        <v>-0.35581658969089847</v>
      </c>
      <c r="M122" s="27">
        <f t="shared" ca="1" si="15"/>
        <v>3.0303274772615926E-6</v>
      </c>
      <c r="N122" s="44"/>
      <c r="O122" s="44"/>
      <c r="P122" s="7"/>
      <c r="Q122" s="28">
        <f t="shared" ca="1" si="16"/>
        <v>1448.8916648191237</v>
      </c>
      <c r="R122" s="27">
        <f t="shared" ca="1" si="17"/>
        <v>3843.8565013080988</v>
      </c>
      <c r="S122" s="7"/>
      <c r="T122" s="28">
        <f t="shared" ca="1" si="18"/>
        <v>-0.3521942366572488</v>
      </c>
      <c r="U122" s="27">
        <f t="shared" ca="1" si="19"/>
        <v>0.93993138300744894</v>
      </c>
      <c r="V122" s="7"/>
      <c r="W122" s="28">
        <f t="shared" ca="1" si="20"/>
        <v>-0.3540758061095014</v>
      </c>
      <c r="X122" s="27">
        <f t="shared" ca="1" si="24"/>
        <v>151.74829512397605</v>
      </c>
      <c r="Y122" s="7"/>
      <c r="Z122" s="28">
        <f t="shared" si="23"/>
        <v>151.72200000000007</v>
      </c>
      <c r="AA122" s="27">
        <f t="shared" si="21"/>
        <v>2.6480484477108375</v>
      </c>
      <c r="AB122" s="7"/>
      <c r="AC122" s="28">
        <f t="shared" ca="1" si="13"/>
        <v>2.6295123975984325E-2</v>
      </c>
      <c r="AD122" s="27"/>
      <c r="AE122" s="7"/>
    </row>
    <row r="123" spans="1:31" s="26" customFormat="1" x14ac:dyDescent="0.25">
      <c r="A123" s="26">
        <v>38</v>
      </c>
      <c r="B123" s="26">
        <v>-624</v>
      </c>
      <c r="C123" s="26">
        <v>14120</v>
      </c>
      <c r="D123" s="26">
        <v>15051</v>
      </c>
      <c r="E123" s="26">
        <v>12321</v>
      </c>
      <c r="F123" s="26">
        <v>11363</v>
      </c>
      <c r="G123" s="27"/>
      <c r="H123" s="7"/>
      <c r="I123" s="28">
        <f t="shared" si="14"/>
        <v>1799</v>
      </c>
      <c r="J123" s="27">
        <f t="shared" si="14"/>
        <v>3688</v>
      </c>
      <c r="K123" s="7"/>
      <c r="L123" s="171">
        <f t="shared" si="22"/>
        <v>-0.44572481996334407</v>
      </c>
      <c r="M123" s="27">
        <f t="shared" ca="1" si="15"/>
        <v>3.1938900605700561E-6</v>
      </c>
      <c r="N123" s="44"/>
      <c r="O123" s="44"/>
      <c r="P123" s="7"/>
      <c r="Q123" s="28">
        <f t="shared" ca="1" si="16"/>
        <v>1818.8916648191237</v>
      </c>
      <c r="R123" s="27">
        <f t="shared" ca="1" si="17"/>
        <v>3685.8565013080988</v>
      </c>
      <c r="S123" s="7"/>
      <c r="T123" s="28">
        <f t="shared" ca="1" si="18"/>
        <v>-0.44213323674077115</v>
      </c>
      <c r="U123" s="27">
        <f t="shared" ca="1" si="19"/>
        <v>0.90129592446089868</v>
      </c>
      <c r="V123" s="7"/>
      <c r="W123" s="28">
        <f t="shared" ca="1" si="20"/>
        <v>-0.4439376741773014</v>
      </c>
      <c r="X123" s="27">
        <f t="shared" ca="1" si="24"/>
        <v>146.16710676329353</v>
      </c>
      <c r="Y123" s="7"/>
      <c r="Z123" s="28">
        <f t="shared" si="23"/>
        <v>146.10600000000005</v>
      </c>
      <c r="AA123" s="27">
        <f t="shared" si="21"/>
        <v>2.5500307569188361</v>
      </c>
      <c r="AB123" s="7"/>
      <c r="AC123" s="28">
        <f t="shared" ca="1" si="13"/>
        <v>6.1106763293480526E-2</v>
      </c>
      <c r="AD123" s="27"/>
      <c r="AE123" s="7"/>
    </row>
    <row r="124" spans="1:31" s="26" customFormat="1" x14ac:dyDescent="0.25">
      <c r="A124" s="26">
        <v>39</v>
      </c>
      <c r="B124" s="26">
        <v>-638</v>
      </c>
      <c r="C124" s="26">
        <v>14303</v>
      </c>
      <c r="D124" s="26">
        <v>14945</v>
      </c>
      <c r="E124" s="26">
        <v>12133</v>
      </c>
      <c r="F124" s="26">
        <v>11460</v>
      </c>
      <c r="G124" s="27"/>
      <c r="H124" s="7"/>
      <c r="I124" s="28">
        <f t="shared" si="14"/>
        <v>2170</v>
      </c>
      <c r="J124" s="27">
        <f t="shared" si="14"/>
        <v>3485</v>
      </c>
      <c r="K124" s="7"/>
      <c r="L124" s="171">
        <f t="shared" si="22"/>
        <v>-0.53321843838722316</v>
      </c>
      <c r="M124" s="27">
        <f t="shared" ca="1" si="15"/>
        <v>6.4346621393918124E-7</v>
      </c>
      <c r="N124" s="44"/>
      <c r="O124" s="44"/>
      <c r="P124" s="7"/>
      <c r="Q124" s="28">
        <f t="shared" ca="1" si="16"/>
        <v>2189.8916648191239</v>
      </c>
      <c r="R124" s="27">
        <f t="shared" ca="1" si="17"/>
        <v>3482.8565013080988</v>
      </c>
      <c r="S124" s="7"/>
      <c r="T124" s="28">
        <f t="shared" ca="1" si="18"/>
        <v>-0.53231531520289777</v>
      </c>
      <c r="U124" s="27">
        <f t="shared" ca="1" si="19"/>
        <v>0.85165669607514105</v>
      </c>
      <c r="V124" s="7"/>
      <c r="W124" s="28">
        <f t="shared" ca="1" si="20"/>
        <v>-0.53402060184559008</v>
      </c>
      <c r="X124" s="27">
        <f t="shared" ca="1" si="24"/>
        <v>140.30063162763003</v>
      </c>
      <c r="Y124" s="7"/>
      <c r="Z124" s="28">
        <f t="shared" si="23"/>
        <v>140.36400000000006</v>
      </c>
      <c r="AA124" s="27">
        <f t="shared" si="21"/>
        <v>2.4498139512693218</v>
      </c>
      <c r="AB124" s="7"/>
      <c r="AC124" s="28">
        <f t="shared" ca="1" si="13"/>
        <v>-6.3368372370035786E-2</v>
      </c>
      <c r="AD124" s="27"/>
      <c r="AE124" s="7"/>
    </row>
    <row r="125" spans="1:31" s="26" customFormat="1" x14ac:dyDescent="0.25">
      <c r="A125" s="26">
        <v>40</v>
      </c>
      <c r="B125" s="26">
        <v>-615</v>
      </c>
      <c r="C125" s="26">
        <v>14465</v>
      </c>
      <c r="D125" s="26">
        <v>14839</v>
      </c>
      <c r="E125" s="26">
        <v>11973</v>
      </c>
      <c r="F125" s="26">
        <v>11578</v>
      </c>
      <c r="G125" s="27"/>
      <c r="H125" s="7"/>
      <c r="I125" s="28">
        <f t="shared" si="14"/>
        <v>2492</v>
      </c>
      <c r="J125" s="27">
        <f t="shared" si="14"/>
        <v>3261</v>
      </c>
      <c r="K125" s="7"/>
      <c r="L125" s="171">
        <f t="shared" si="22"/>
        <v>-0.61250058808727637</v>
      </c>
      <c r="M125" s="27">
        <f t="shared" ca="1" si="15"/>
        <v>1.0125036746495002E-7</v>
      </c>
      <c r="N125" s="44"/>
      <c r="O125" s="44"/>
      <c r="P125" s="7"/>
      <c r="Q125" s="28">
        <f t="shared" ca="1" si="16"/>
        <v>2511.8916648191239</v>
      </c>
      <c r="R125" s="27">
        <f t="shared" ca="1" si="17"/>
        <v>3258.8565013080988</v>
      </c>
      <c r="S125" s="7"/>
      <c r="T125" s="28">
        <f t="shared" ca="1" si="18"/>
        <v>-0.61058655311342258</v>
      </c>
      <c r="U125" s="27">
        <f t="shared" ca="1" si="19"/>
        <v>0.79688237509775328</v>
      </c>
      <c r="V125" s="7"/>
      <c r="W125" s="28">
        <f t="shared" ca="1" si="20"/>
        <v>-0.61218238945832748</v>
      </c>
      <c r="X125" s="27">
        <f t="shared" ca="1" si="24"/>
        <v>134.85762772505274</v>
      </c>
      <c r="Y125" s="7"/>
      <c r="Z125" s="28">
        <f t="shared" si="23"/>
        <v>134.82900000000006</v>
      </c>
      <c r="AA125" s="27">
        <f t="shared" si="21"/>
        <v>2.3532099771714354</v>
      </c>
      <c r="AB125" s="7"/>
      <c r="AC125" s="28">
        <f t="shared" ca="1" si="13"/>
        <v>2.8627725052672304E-2</v>
      </c>
      <c r="AD125" s="27"/>
      <c r="AE125" s="7"/>
    </row>
    <row r="126" spans="1:31" s="26" customFormat="1" x14ac:dyDescent="0.25">
      <c r="A126" s="26">
        <v>41</v>
      </c>
      <c r="B126" s="26">
        <v>-629</v>
      </c>
      <c r="C126" s="26">
        <v>14618</v>
      </c>
      <c r="D126" s="26">
        <v>14696</v>
      </c>
      <c r="E126" s="26">
        <v>11814</v>
      </c>
      <c r="F126" s="26">
        <v>11707</v>
      </c>
      <c r="G126" s="27"/>
      <c r="H126" s="7"/>
      <c r="I126" s="28">
        <f t="shared" si="14"/>
        <v>2804</v>
      </c>
      <c r="J126" s="27">
        <f t="shared" si="14"/>
        <v>2989</v>
      </c>
      <c r="K126" s="7"/>
      <c r="L126" s="171">
        <f t="shared" si="22"/>
        <v>-0.68767149369607872</v>
      </c>
      <c r="M126" s="27">
        <f t="shared" ca="1" si="15"/>
        <v>4.7701838862733147E-8</v>
      </c>
      <c r="N126" s="44"/>
      <c r="O126" s="44"/>
      <c r="P126" s="7"/>
      <c r="Q126" s="28">
        <f t="shared" ca="1" si="16"/>
        <v>2823.8916648191239</v>
      </c>
      <c r="R126" s="27">
        <f t="shared" ca="1" si="17"/>
        <v>2986.8565013080988</v>
      </c>
      <c r="S126" s="7"/>
      <c r="T126" s="28">
        <f t="shared" ca="1" si="18"/>
        <v>-0.68642700723790639</v>
      </c>
      <c r="U126" s="27">
        <f t="shared" ca="1" si="19"/>
        <v>0.73037069962521095</v>
      </c>
      <c r="V126" s="7"/>
      <c r="W126" s="28">
        <f t="shared" ca="1" si="20"/>
        <v>-0.6878899012025036</v>
      </c>
      <c r="X126" s="27">
        <f t="shared" ca="1" si="24"/>
        <v>129.10553483578531</v>
      </c>
      <c r="Y126" s="7"/>
      <c r="Z126" s="28">
        <f t="shared" si="23"/>
        <v>129.16800000000006</v>
      </c>
      <c r="AA126" s="27">
        <f t="shared" si="21"/>
        <v>2.2544068882160366</v>
      </c>
      <c r="AB126" s="7"/>
      <c r="AC126" s="28">
        <f t="shared" ca="1" si="13"/>
        <v>-6.2465164214756896E-2</v>
      </c>
      <c r="AD126" s="27"/>
      <c r="AE126" s="7"/>
    </row>
    <row r="127" spans="1:31" s="26" customFormat="1" x14ac:dyDescent="0.25">
      <c r="A127" s="26">
        <v>42</v>
      </c>
      <c r="B127" s="26">
        <v>-599</v>
      </c>
      <c r="C127" s="26">
        <v>14755</v>
      </c>
      <c r="D127" s="26">
        <v>14563</v>
      </c>
      <c r="E127" s="26">
        <v>11682</v>
      </c>
      <c r="F127" s="26">
        <v>11846</v>
      </c>
      <c r="G127" s="27"/>
      <c r="H127" s="7"/>
      <c r="I127" s="28">
        <f t="shared" si="14"/>
        <v>3073</v>
      </c>
      <c r="J127" s="27">
        <f t="shared" si="14"/>
        <v>2717</v>
      </c>
      <c r="K127" s="7"/>
      <c r="L127" s="171">
        <f t="shared" si="22"/>
        <v>-0.75302918660787088</v>
      </c>
      <c r="M127" s="27">
        <f t="shared" ca="1" si="15"/>
        <v>1.341777776630495E-8</v>
      </c>
      <c r="N127" s="44"/>
      <c r="O127" s="44"/>
      <c r="P127" s="7"/>
      <c r="Q127" s="28">
        <f t="shared" ca="1" si="16"/>
        <v>3092.8916648191239</v>
      </c>
      <c r="R127" s="27">
        <f t="shared" ca="1" si="17"/>
        <v>2714.8565013080988</v>
      </c>
      <c r="S127" s="7"/>
      <c r="T127" s="28">
        <f t="shared" ca="1" si="18"/>
        <v>-0.75181509108241318</v>
      </c>
      <c r="U127" s="27">
        <f t="shared" ca="1" si="19"/>
        <v>0.66385902415266862</v>
      </c>
      <c r="V127" s="7"/>
      <c r="W127" s="28">
        <f t="shared" ca="1" si="20"/>
        <v>-0.75314502173970188</v>
      </c>
      <c r="X127" s="27">
        <f t="shared" ca="1" si="24"/>
        <v>123.78441824370356</v>
      </c>
      <c r="Y127" s="7"/>
      <c r="Z127" s="28">
        <f t="shared" si="23"/>
        <v>123.77700000000006</v>
      </c>
      <c r="AA127" s="27">
        <f t="shared" si="21"/>
        <v>2.1603161882410222</v>
      </c>
      <c r="AB127" s="7"/>
      <c r="AC127" s="28">
        <f t="shared" ca="1" si="13"/>
        <v>7.4182437034977511E-3</v>
      </c>
      <c r="AD127" s="27"/>
      <c r="AE127" s="7"/>
    </row>
    <row r="128" spans="1:31" s="26" customFormat="1" x14ac:dyDescent="0.25">
      <c r="A128" s="26">
        <v>43</v>
      </c>
      <c r="B128" s="26">
        <v>-614</v>
      </c>
      <c r="C128" s="26">
        <v>14873</v>
      </c>
      <c r="D128" s="26">
        <v>14407</v>
      </c>
      <c r="E128" s="26">
        <v>11552</v>
      </c>
      <c r="F128" s="26">
        <v>11994</v>
      </c>
      <c r="G128" s="27"/>
      <c r="H128" s="7"/>
      <c r="I128" s="28">
        <f t="shared" si="14"/>
        <v>3321</v>
      </c>
      <c r="J128" s="27">
        <f t="shared" si="14"/>
        <v>2413</v>
      </c>
      <c r="K128" s="7"/>
      <c r="L128" s="171">
        <f t="shared" si="22"/>
        <v>-0.81310174967811555</v>
      </c>
      <c r="M128" s="27">
        <f t="shared" ca="1" si="15"/>
        <v>3.1711875262461579E-8</v>
      </c>
      <c r="N128" s="44"/>
      <c r="O128" s="44"/>
      <c r="P128" s="7"/>
      <c r="Q128" s="28">
        <f t="shared" ca="1" si="16"/>
        <v>3340.8916648191239</v>
      </c>
      <c r="R128" s="27">
        <f t="shared" ca="1" si="17"/>
        <v>2410.8565013080988</v>
      </c>
      <c r="S128" s="7"/>
      <c r="T128" s="28">
        <f t="shared" ca="1" si="18"/>
        <v>-0.81209852897623358</v>
      </c>
      <c r="U128" s="27">
        <f t="shared" ca="1" si="19"/>
        <v>0.58952244568335666</v>
      </c>
      <c r="V128" s="7"/>
      <c r="W128" s="28">
        <f t="shared" ca="1" si="20"/>
        <v>-0.8132798279622</v>
      </c>
      <c r="X128" s="27">
        <f t="shared" ca="1" si="24"/>
        <v>118.32712495030501</v>
      </c>
      <c r="Y128" s="7"/>
      <c r="Z128" s="28">
        <f t="shared" si="23"/>
        <v>118.25100000000006</v>
      </c>
      <c r="AA128" s="27">
        <f t="shared" si="21"/>
        <v>2.0638692937758156</v>
      </c>
      <c r="AB128" s="7"/>
      <c r="AC128" s="28">
        <f t="shared" ca="1" si="13"/>
        <v>7.612495030494415E-2</v>
      </c>
      <c r="AD128" s="27"/>
      <c r="AE128" s="7"/>
    </row>
    <row r="129" spans="1:31" s="26" customFormat="1" x14ac:dyDescent="0.25">
      <c r="A129" s="26">
        <v>44</v>
      </c>
      <c r="B129" s="26">
        <v>-639</v>
      </c>
      <c r="C129" s="26">
        <v>14986</v>
      </c>
      <c r="D129" s="26">
        <v>14224</v>
      </c>
      <c r="E129" s="26">
        <v>11436</v>
      </c>
      <c r="F129" s="26">
        <v>12162</v>
      </c>
      <c r="G129" s="27"/>
      <c r="H129" s="7"/>
      <c r="I129" s="28">
        <f t="shared" si="14"/>
        <v>3550</v>
      </c>
      <c r="J129" s="27">
        <f t="shared" si="14"/>
        <v>2062</v>
      </c>
      <c r="K129" s="7"/>
      <c r="L129" s="171">
        <f t="shared" si="22"/>
        <v>-0.86758373268936684</v>
      </c>
      <c r="M129" s="27">
        <f t="shared" ca="1" si="15"/>
        <v>1.4146846257333417E-6</v>
      </c>
      <c r="N129" s="44"/>
      <c r="O129" s="44"/>
      <c r="P129" s="7"/>
      <c r="Q129" s="28">
        <f t="shared" ca="1" si="16"/>
        <v>3569.8916648191239</v>
      </c>
      <c r="R129" s="27">
        <f t="shared" ca="1" si="17"/>
        <v>2059.8565013080988</v>
      </c>
      <c r="S129" s="7"/>
      <c r="T129" s="28">
        <f t="shared" ca="1" si="18"/>
        <v>-0.8677634776765758</v>
      </c>
      <c r="U129" s="27">
        <f t="shared" ca="1" si="19"/>
        <v>0.50369304093753919</v>
      </c>
      <c r="V129" s="7"/>
      <c r="W129" s="28">
        <f t="shared" ca="1" si="20"/>
        <v>-0.86877313784562493</v>
      </c>
      <c r="X129" s="27">
        <f t="shared" ca="1" si="24"/>
        <v>112.49397232261595</v>
      </c>
      <c r="Y129" s="7"/>
      <c r="Z129" s="28">
        <f t="shared" si="23"/>
        <v>112.50000000000006</v>
      </c>
      <c r="AA129" s="27">
        <f t="shared" si="21"/>
        <v>1.9634954084936216</v>
      </c>
      <c r="AB129" s="7"/>
      <c r="AC129" s="28">
        <f t="shared" ca="1" si="13"/>
        <v>-6.0276773841110298E-3</v>
      </c>
      <c r="AD129" s="27"/>
      <c r="AE129" s="7"/>
    </row>
    <row r="130" spans="1:31" s="26" customFormat="1" x14ac:dyDescent="0.25">
      <c r="A130" s="26">
        <v>45</v>
      </c>
      <c r="B130" s="26">
        <v>-626</v>
      </c>
      <c r="C130" s="26">
        <v>15082</v>
      </c>
      <c r="D130" s="26">
        <v>14052</v>
      </c>
      <c r="E130" s="26">
        <v>11347</v>
      </c>
      <c r="F130" s="26">
        <v>12349</v>
      </c>
      <c r="G130" s="27"/>
      <c r="H130" s="7"/>
      <c r="I130" s="28">
        <f t="shared" si="14"/>
        <v>3735</v>
      </c>
      <c r="J130" s="27">
        <f t="shared" si="14"/>
        <v>1703</v>
      </c>
      <c r="K130" s="7"/>
      <c r="L130" s="171">
        <f t="shared" si="22"/>
        <v>-0.91248762344990952</v>
      </c>
      <c r="M130" s="27">
        <f t="shared" ca="1" si="15"/>
        <v>1.165190003159117E-6</v>
      </c>
      <c r="N130" s="44"/>
      <c r="O130" s="44"/>
      <c r="P130" s="7"/>
      <c r="Q130" s="28">
        <f t="shared" ca="1" si="16"/>
        <v>3754.8916648191239</v>
      </c>
      <c r="R130" s="27">
        <f t="shared" ca="1" si="17"/>
        <v>1700.8565013080986</v>
      </c>
      <c r="S130" s="7"/>
      <c r="T130" s="28">
        <f t="shared" ca="1" si="18"/>
        <v>-0.91273297771833706</v>
      </c>
      <c r="U130" s="27">
        <f t="shared" ca="1" si="19"/>
        <v>0.41590741044252927</v>
      </c>
      <c r="V130" s="7"/>
      <c r="W130" s="28">
        <f t="shared" ca="1" si="20"/>
        <v>-0.91356706312083102</v>
      </c>
      <c r="X130" s="27">
        <f t="shared" ca="1" si="24"/>
        <v>106.86759499960522</v>
      </c>
      <c r="Y130" s="7"/>
      <c r="Z130" s="28">
        <f t="shared" si="23"/>
        <v>106.86600000000006</v>
      </c>
      <c r="AA130" s="27">
        <f t="shared" si="21"/>
        <v>1.8651635584362611</v>
      </c>
      <c r="AB130" s="7"/>
      <c r="AC130" s="28">
        <f t="shared" ca="1" si="13"/>
        <v>1.5949996051602966E-3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15151</v>
      </c>
      <c r="D131" s="26">
        <v>13861</v>
      </c>
      <c r="E131" s="26">
        <v>11268</v>
      </c>
      <c r="F131" s="26">
        <v>12530</v>
      </c>
      <c r="G131" s="27"/>
      <c r="H131" s="7"/>
      <c r="I131" s="28">
        <f t="shared" si="14"/>
        <v>3883</v>
      </c>
      <c r="J131" s="27">
        <f t="shared" si="14"/>
        <v>1331</v>
      </c>
      <c r="K131" s="7"/>
      <c r="L131" s="171">
        <f t="shared" si="22"/>
        <v>-0.94862169493399751</v>
      </c>
      <c r="M131" s="27">
        <f t="shared" ca="1" si="15"/>
        <v>5.4614217372865643E-7</v>
      </c>
      <c r="N131" s="44"/>
      <c r="O131" s="44"/>
      <c r="P131" s="7"/>
      <c r="Q131" s="28">
        <f t="shared" ca="1" si="16"/>
        <v>3902.8916648191239</v>
      </c>
      <c r="R131" s="27">
        <f t="shared" ca="1" si="17"/>
        <v>1328.8565013080986</v>
      </c>
      <c r="S131" s="7"/>
      <c r="T131" s="28">
        <f t="shared" ca="1" si="18"/>
        <v>-0.948708577751746</v>
      </c>
      <c r="U131" s="27">
        <f t="shared" ca="1" si="19"/>
        <v>0.32494291310508172</v>
      </c>
      <c r="V131" s="7"/>
      <c r="W131" s="28">
        <f t="shared" ca="1" si="20"/>
        <v>-0.94936070925979144</v>
      </c>
      <c r="X131" s="27">
        <f t="shared" ca="1" si="24"/>
        <v>101.28470081269398</v>
      </c>
      <c r="Y131" s="7"/>
      <c r="Z131" s="28">
        <f t="shared" si="23"/>
        <v>101.22300000000006</v>
      </c>
      <c r="AA131" s="27">
        <f t="shared" si="21"/>
        <v>1.7666746287462212</v>
      </c>
      <c r="AB131" s="7"/>
      <c r="AC131" s="28">
        <f t="shared" ca="1" si="13"/>
        <v>6.1700812693928242E-2</v>
      </c>
      <c r="AD131" s="27"/>
      <c r="AE131" s="7"/>
    </row>
    <row r="132" spans="1:31" s="26" customFormat="1" x14ac:dyDescent="0.25">
      <c r="A132" s="26">
        <v>47</v>
      </c>
      <c r="B132" s="26">
        <v>-638</v>
      </c>
      <c r="C132" s="26">
        <v>15210</v>
      </c>
      <c r="D132" s="26">
        <v>13663</v>
      </c>
      <c r="E132" s="26">
        <v>11211</v>
      </c>
      <c r="F132" s="26">
        <v>12728</v>
      </c>
      <c r="G132" s="27"/>
      <c r="H132" s="7"/>
      <c r="I132" s="28">
        <f t="shared" si="14"/>
        <v>3999</v>
      </c>
      <c r="J132" s="27">
        <f t="shared" si="14"/>
        <v>935</v>
      </c>
      <c r="K132" s="7"/>
      <c r="L132" s="171">
        <f t="shared" si="22"/>
        <v>-0.97594566851127862</v>
      </c>
      <c r="M132" s="27">
        <f t="shared" ca="1" si="15"/>
        <v>2.011914135200908E-6</v>
      </c>
      <c r="N132" s="44"/>
      <c r="O132" s="44"/>
      <c r="P132" s="7"/>
      <c r="Q132" s="28">
        <f t="shared" ca="1" si="16"/>
        <v>4018.8916648191239</v>
      </c>
      <c r="R132" s="27">
        <f t="shared" ca="1" si="17"/>
        <v>932.85650130809859</v>
      </c>
      <c r="S132" s="7"/>
      <c r="T132" s="28">
        <f t="shared" ca="1" si="18"/>
        <v>-0.97690566966982328</v>
      </c>
      <c r="U132" s="27">
        <f t="shared" ca="1" si="19"/>
        <v>0.22810973852005692</v>
      </c>
      <c r="V132" s="7"/>
      <c r="W132" s="28">
        <f t="shared" ca="1" si="20"/>
        <v>-0.97736408810195019</v>
      </c>
      <c r="X132" s="27">
        <f t="shared" ca="1" si="24"/>
        <v>95.527135285984798</v>
      </c>
      <c r="Y132" s="7"/>
      <c r="Z132" s="28">
        <f t="shared" si="23"/>
        <v>95.481000000000051</v>
      </c>
      <c r="AA132" s="27">
        <f t="shared" si="21"/>
        <v>1.6664578230967066</v>
      </c>
      <c r="AB132" s="7"/>
      <c r="AC132" s="28">
        <f t="shared" ca="1" si="13"/>
        <v>4.6135285984746588E-2</v>
      </c>
      <c r="AD132" s="27"/>
      <c r="AE132" s="7"/>
    </row>
    <row r="133" spans="1:31" s="26" customFormat="1" x14ac:dyDescent="0.25">
      <c r="A133" s="26">
        <v>48</v>
      </c>
      <c r="B133" s="26">
        <v>-631</v>
      </c>
      <c r="C133" s="26">
        <v>15255</v>
      </c>
      <c r="D133" s="26">
        <v>13471</v>
      </c>
      <c r="E133" s="26">
        <v>11182</v>
      </c>
      <c r="F133" s="26">
        <v>12934</v>
      </c>
      <c r="G133" s="27"/>
      <c r="H133" s="7"/>
      <c r="I133" s="28">
        <f t="shared" si="14"/>
        <v>4073</v>
      </c>
      <c r="J133" s="27">
        <f t="shared" si="14"/>
        <v>537</v>
      </c>
      <c r="K133" s="7"/>
      <c r="L133" s="171">
        <f t="shared" si="22"/>
        <v>-0.99333270638448501</v>
      </c>
      <c r="M133" s="27">
        <f t="shared" ca="1" si="15"/>
        <v>3.3286892627007353E-6</v>
      </c>
      <c r="N133" s="44"/>
      <c r="O133" s="44"/>
      <c r="P133" s="7"/>
      <c r="Q133" s="28">
        <f t="shared" ca="1" si="16"/>
        <v>4092.8916648191239</v>
      </c>
      <c r="R133" s="27">
        <f t="shared" ca="1" si="17"/>
        <v>534.85650130809859</v>
      </c>
      <c r="S133" s="7"/>
      <c r="T133" s="28">
        <f t="shared" ca="1" si="18"/>
        <v>-0.9948934696865277</v>
      </c>
      <c r="U133" s="27">
        <f t="shared" ca="1" si="19"/>
        <v>0.13078750749773399</v>
      </c>
      <c r="V133" s="7"/>
      <c r="W133" s="28">
        <f t="shared" ca="1" si="20"/>
        <v>-0.99515717596841913</v>
      </c>
      <c r="X133" s="27">
        <f t="shared" ca="1" si="24"/>
        <v>89.877010971721745</v>
      </c>
      <c r="Y133" s="7"/>
      <c r="Z133" s="28">
        <f t="shared" si="23"/>
        <v>89.802000000000049</v>
      </c>
      <c r="AA133" s="27">
        <f t="shared" si="21"/>
        <v>1.5673405748759488</v>
      </c>
      <c r="AB133" s="7"/>
      <c r="AC133" s="28">
        <f t="shared" ca="1" si="13"/>
        <v>7.5010971721695796E-2</v>
      </c>
      <c r="AD133" s="27"/>
      <c r="AE133" s="7"/>
    </row>
    <row r="134" spans="1:31" s="26" customFormat="1" x14ac:dyDescent="0.25">
      <c r="A134" s="26">
        <v>49</v>
      </c>
      <c r="B134" s="26">
        <v>-610</v>
      </c>
      <c r="C134" s="26">
        <v>15255</v>
      </c>
      <c r="D134" s="26">
        <v>13266</v>
      </c>
      <c r="E134" s="26">
        <v>11155</v>
      </c>
      <c r="F134" s="26">
        <v>13115</v>
      </c>
      <c r="G134" s="27"/>
      <c r="H134" s="7"/>
      <c r="I134" s="28">
        <f t="shared" si="14"/>
        <v>4100</v>
      </c>
      <c r="J134" s="27">
        <f t="shared" si="14"/>
        <v>151</v>
      </c>
      <c r="K134" s="7"/>
      <c r="L134" s="171">
        <f t="shared" si="22"/>
        <v>-1.0008680910468224</v>
      </c>
      <c r="M134" s="27">
        <f t="shared" ca="1" si="15"/>
        <v>4.4001720130759986E-7</v>
      </c>
      <c r="N134" s="44"/>
      <c r="O134" s="44"/>
      <c r="P134" s="7"/>
      <c r="Q134" s="28">
        <f t="shared" ca="1" si="16"/>
        <v>4119.8916648191234</v>
      </c>
      <c r="R134" s="27">
        <f t="shared" ca="1" si="17"/>
        <v>148.85650130809864</v>
      </c>
      <c r="S134" s="7"/>
      <c r="T134" s="28">
        <f t="shared" ca="1" si="18"/>
        <v>-1.0014565859088387</v>
      </c>
      <c r="U134" s="27">
        <f t="shared" ca="1" si="19"/>
        <v>3.6399615099199721E-2</v>
      </c>
      <c r="V134" s="7"/>
      <c r="W134" s="28">
        <f t="shared" ca="1" si="20"/>
        <v>-1.0015314289707402</v>
      </c>
      <c r="X134" s="27">
        <f t="shared" ca="1" si="24"/>
        <v>84.471321121572259</v>
      </c>
      <c r="Y134" s="7"/>
      <c r="Z134" s="28">
        <f t="shared" si="23"/>
        <v>84.312000000000054</v>
      </c>
      <c r="AA134" s="27">
        <f t="shared" si="21"/>
        <v>1.4715219989414601</v>
      </c>
      <c r="AB134" s="7"/>
      <c r="AC134" s="28">
        <f t="shared" ca="1" si="13"/>
        <v>0.15932112157220502</v>
      </c>
      <c r="AD134" s="27"/>
      <c r="AE134" s="7"/>
    </row>
    <row r="135" spans="1:31" s="26" customFormat="1" x14ac:dyDescent="0.25">
      <c r="A135" s="26">
        <v>50</v>
      </c>
      <c r="B135" s="26">
        <v>-608</v>
      </c>
      <c r="C135" s="26">
        <v>15254</v>
      </c>
      <c r="D135" s="26">
        <v>13066</v>
      </c>
      <c r="E135" s="26">
        <v>11157</v>
      </c>
      <c r="F135" s="26">
        <v>13310</v>
      </c>
      <c r="G135" s="27"/>
      <c r="H135" s="7"/>
      <c r="I135" s="28">
        <f t="shared" si="14"/>
        <v>4097</v>
      </c>
      <c r="J135" s="27">
        <f t="shared" si="14"/>
        <v>-244</v>
      </c>
      <c r="K135" s="7"/>
      <c r="L135" s="171">
        <f t="shared" si="22"/>
        <v>-0.99923711922081504</v>
      </c>
      <c r="M135" s="27">
        <f t="shared" ca="1" si="15"/>
        <v>1.8818158727906634E-6</v>
      </c>
      <c r="N135" s="44"/>
      <c r="O135" s="44"/>
      <c r="P135" s="7"/>
      <c r="Q135" s="28">
        <f t="shared" ca="1" si="16"/>
        <v>4116.8916648191234</v>
      </c>
      <c r="R135" s="27">
        <f t="shared" ca="1" si="17"/>
        <v>-246.14349869190136</v>
      </c>
      <c r="S135" s="7"/>
      <c r="T135" s="28">
        <f t="shared" ca="1" si="18"/>
        <v>-1.0007273507730263</v>
      </c>
      <c r="U135" s="27">
        <f t="shared" ca="1" si="19"/>
        <v>-6.0189031267176035E-2</v>
      </c>
      <c r="V135" s="7"/>
      <c r="W135" s="28">
        <f t="shared" ca="1" si="20"/>
        <v>-1.000608912161747</v>
      </c>
      <c r="X135" s="27">
        <f t="shared" ca="1" si="24"/>
        <v>78.947550851984261</v>
      </c>
      <c r="Y135" s="7"/>
      <c r="Z135" s="28">
        <f t="shared" si="23"/>
        <v>78.84000000000006</v>
      </c>
      <c r="AA135" s="27">
        <f t="shared" si="21"/>
        <v>1.3760175822723304</v>
      </c>
      <c r="AB135" s="7"/>
      <c r="AC135" s="28">
        <f t="shared" ca="1" si="13"/>
        <v>0.10755085198420034</v>
      </c>
      <c r="AD135" s="27"/>
      <c r="AE135" s="7"/>
    </row>
    <row r="136" spans="1:31" s="26" customFormat="1" x14ac:dyDescent="0.25">
      <c r="A136" s="26">
        <v>51</v>
      </c>
      <c r="B136" s="26">
        <v>-630</v>
      </c>
      <c r="C136" s="26">
        <v>15240</v>
      </c>
      <c r="D136" s="26">
        <v>12878</v>
      </c>
      <c r="E136" s="26">
        <v>11189</v>
      </c>
      <c r="F136" s="26">
        <v>13521</v>
      </c>
      <c r="G136" s="27"/>
      <c r="H136" s="7"/>
      <c r="I136" s="28">
        <f t="shared" si="14"/>
        <v>4051</v>
      </c>
      <c r="J136" s="27">
        <f t="shared" si="14"/>
        <v>-643</v>
      </c>
      <c r="K136" s="7"/>
      <c r="L136" s="171">
        <f t="shared" si="22"/>
        <v>-0.98793578720425845</v>
      </c>
      <c r="M136" s="27">
        <f t="shared" ca="1" si="15"/>
        <v>1.6802891412375971E-6</v>
      </c>
      <c r="N136" s="44"/>
      <c r="O136" s="44"/>
      <c r="P136" s="7"/>
      <c r="Q136" s="28">
        <f t="shared" ca="1" si="16"/>
        <v>4070.8916648191239</v>
      </c>
      <c r="R136" s="27">
        <f t="shared" ca="1" si="17"/>
        <v>-645.14349869190141</v>
      </c>
      <c r="S136" s="7"/>
      <c r="T136" s="28">
        <f t="shared" ca="1" si="18"/>
        <v>-0.98954574535723727</v>
      </c>
      <c r="U136" s="27">
        <f t="shared" ca="1" si="19"/>
        <v>-0.15775579050814803</v>
      </c>
      <c r="V136" s="7"/>
      <c r="W136" s="28">
        <f t="shared" ca="1" si="20"/>
        <v>-0.9892320468777952</v>
      </c>
      <c r="X136" s="27">
        <f t="shared" ca="1" si="24"/>
        <v>73.329049243147836</v>
      </c>
      <c r="Y136" s="7"/>
      <c r="Z136" s="28">
        <f t="shared" si="23"/>
        <v>73.170000000000059</v>
      </c>
      <c r="AA136" s="27">
        <f t="shared" si="21"/>
        <v>1.2770574136842519</v>
      </c>
      <c r="AB136" s="7"/>
      <c r="AC136" s="28">
        <f t="shared" ca="1" si="13"/>
        <v>0.15904924314777702</v>
      </c>
      <c r="AD136" s="27"/>
      <c r="AE136" s="7"/>
    </row>
    <row r="137" spans="1:31" s="26" customFormat="1" x14ac:dyDescent="0.25">
      <c r="A137" s="26">
        <v>52</v>
      </c>
      <c r="B137" s="26">
        <v>-615</v>
      </c>
      <c r="C137" s="26">
        <v>15185</v>
      </c>
      <c r="D137" s="26">
        <v>12675</v>
      </c>
      <c r="E137" s="26">
        <v>11222</v>
      </c>
      <c r="F137" s="26">
        <v>13705</v>
      </c>
      <c r="G137" s="27"/>
      <c r="H137" s="7"/>
      <c r="I137" s="28">
        <f t="shared" si="14"/>
        <v>3963</v>
      </c>
      <c r="J137" s="27">
        <f t="shared" si="14"/>
        <v>-1030</v>
      </c>
      <c r="K137" s="7"/>
      <c r="L137" s="171">
        <f t="shared" si="22"/>
        <v>-0.96757288249257023</v>
      </c>
      <c r="M137" s="27">
        <f t="shared" ca="1" si="15"/>
        <v>6.2186730400826092E-9</v>
      </c>
      <c r="N137" s="44"/>
      <c r="O137" s="44"/>
      <c r="P137" s="7"/>
      <c r="Q137" s="28">
        <f t="shared" ca="1" si="16"/>
        <v>3982.8916648191239</v>
      </c>
      <c r="R137" s="27">
        <f t="shared" ca="1" si="17"/>
        <v>-1032.1434986919014</v>
      </c>
      <c r="S137" s="7"/>
      <c r="T137" s="28">
        <f t="shared" ca="1" si="18"/>
        <v>-0.96815484804007512</v>
      </c>
      <c r="U137" s="27">
        <f t="shared" ca="1" si="19"/>
        <v>-0.25238821112533139</v>
      </c>
      <c r="V137" s="7"/>
      <c r="W137" s="28">
        <f t="shared" ca="1" si="20"/>
        <v>-0.96765174105608798</v>
      </c>
      <c r="X137" s="27">
        <f t="shared" ca="1" si="24"/>
        <v>67.77137393205237</v>
      </c>
      <c r="Y137" s="7"/>
      <c r="Z137" s="28">
        <f t="shared" si="23"/>
        <v>67.635000000000062</v>
      </c>
      <c r="AA137" s="27">
        <f t="shared" si="21"/>
        <v>1.1804534395863657</v>
      </c>
      <c r="AB137" s="7"/>
      <c r="AC137" s="28">
        <f t="shared" ca="1" si="13"/>
        <v>0.13637393205230808</v>
      </c>
      <c r="AD137" s="27"/>
      <c r="AE137" s="7"/>
    </row>
    <row r="138" spans="1:31" s="26" customFormat="1" x14ac:dyDescent="0.25">
      <c r="A138" s="26">
        <v>53</v>
      </c>
      <c r="B138" s="26">
        <v>-635</v>
      </c>
      <c r="C138" s="26">
        <v>15121</v>
      </c>
      <c r="D138" s="26">
        <v>12476</v>
      </c>
      <c r="E138" s="26">
        <v>11282</v>
      </c>
      <c r="F138" s="26">
        <v>13894</v>
      </c>
      <c r="G138" s="27"/>
      <c r="H138" s="7"/>
      <c r="I138" s="28">
        <f t="shared" si="14"/>
        <v>3839</v>
      </c>
      <c r="J138" s="27">
        <f t="shared" si="14"/>
        <v>-1418</v>
      </c>
      <c r="K138" s="7"/>
      <c r="L138" s="171">
        <f t="shared" si="22"/>
        <v>-0.93707832966391913</v>
      </c>
      <c r="M138" s="27">
        <f t="shared" ca="1" si="15"/>
        <v>5.8456167747181297E-8</v>
      </c>
      <c r="N138" s="44"/>
      <c r="O138" s="44"/>
      <c r="P138" s="7"/>
      <c r="Q138" s="28">
        <f t="shared" ca="1" si="16"/>
        <v>3858.8916648191239</v>
      </c>
      <c r="R138" s="27">
        <f t="shared" ca="1" si="17"/>
        <v>-1420.1434986919014</v>
      </c>
      <c r="S138" s="7"/>
      <c r="T138" s="28">
        <f t="shared" ca="1" si="18"/>
        <v>-0.93801312909316492</v>
      </c>
      <c r="U138" s="27">
        <f t="shared" ca="1" si="19"/>
        <v>-0.34726515996116375</v>
      </c>
      <c r="V138" s="7"/>
      <c r="W138" s="28">
        <f t="shared" ca="1" si="20"/>
        <v>-0.93732010676735777</v>
      </c>
      <c r="X138" s="27">
        <f t="shared" ca="1" si="24"/>
        <v>62.060855790111816</v>
      </c>
      <c r="Y138" s="7"/>
      <c r="Z138" s="28">
        <f t="shared" si="23"/>
        <v>61.920000000000059</v>
      </c>
      <c r="AA138" s="27">
        <f t="shared" si="21"/>
        <v>1.0807078728348898</v>
      </c>
      <c r="AB138" s="7"/>
      <c r="AC138" s="28">
        <f t="shared" ca="1" si="13"/>
        <v>0.14085579011175753</v>
      </c>
      <c r="AD138" s="27"/>
      <c r="AE138" s="7"/>
    </row>
    <row r="139" spans="1:31" s="26" customFormat="1" x14ac:dyDescent="0.25">
      <c r="A139" s="26">
        <v>54</v>
      </c>
      <c r="B139" s="26">
        <v>-630</v>
      </c>
      <c r="C139" s="26">
        <v>15050</v>
      </c>
      <c r="D139" s="26">
        <v>12297</v>
      </c>
      <c r="E139" s="26">
        <v>11369</v>
      </c>
      <c r="F139" s="26">
        <v>14089</v>
      </c>
      <c r="G139" s="27"/>
      <c r="H139" s="7"/>
      <c r="I139" s="28">
        <f t="shared" si="14"/>
        <v>3681</v>
      </c>
      <c r="J139" s="27">
        <f t="shared" si="14"/>
        <v>-1792</v>
      </c>
      <c r="K139" s="7"/>
      <c r="L139" s="171">
        <f t="shared" si="22"/>
        <v>-0.89761266398787254</v>
      </c>
      <c r="M139" s="27">
        <f t="shared" ca="1" si="15"/>
        <v>1.2498737111196266E-6</v>
      </c>
      <c r="N139" s="44"/>
      <c r="O139" s="44"/>
      <c r="P139" s="7"/>
      <c r="Q139" s="28">
        <f t="shared" ca="1" si="16"/>
        <v>3700.8916648191239</v>
      </c>
      <c r="R139" s="27">
        <f t="shared" ca="1" si="17"/>
        <v>-1794.1434986919014</v>
      </c>
      <c r="S139" s="7"/>
      <c r="T139" s="28">
        <f t="shared" ca="1" si="18"/>
        <v>-0.89960674527371487</v>
      </c>
      <c r="U139" s="27">
        <f t="shared" ca="1" si="19"/>
        <v>-0.43871871373590943</v>
      </c>
      <c r="V139" s="7"/>
      <c r="W139" s="28">
        <f t="shared" ca="1" si="20"/>
        <v>-0.89873064149709159</v>
      </c>
      <c r="X139" s="27">
        <f t="shared" ca="1" si="24"/>
        <v>56.370392544282026</v>
      </c>
      <c r="Y139" s="7"/>
      <c r="Z139" s="28">
        <f t="shared" si="23"/>
        <v>56.250000000000057</v>
      </c>
      <c r="AA139" s="27">
        <f t="shared" si="21"/>
        <v>0.98174770424681124</v>
      </c>
      <c r="AB139" s="7"/>
      <c r="AC139" s="28">
        <f t="shared" ca="1" si="13"/>
        <v>0.12039254428196955</v>
      </c>
      <c r="AD139" s="27"/>
      <c r="AE139" s="7"/>
    </row>
    <row r="140" spans="1:31" s="26" customFormat="1" x14ac:dyDescent="0.25">
      <c r="A140" s="26">
        <v>55</v>
      </c>
      <c r="B140" s="26">
        <v>-637</v>
      </c>
      <c r="C140" s="26">
        <v>14946</v>
      </c>
      <c r="D140" s="26">
        <v>12118</v>
      </c>
      <c r="E140" s="26">
        <v>11466</v>
      </c>
      <c r="F140" s="26">
        <v>14270</v>
      </c>
      <c r="G140" s="27"/>
      <c r="H140" s="7"/>
      <c r="I140" s="28">
        <f t="shared" si="14"/>
        <v>3480</v>
      </c>
      <c r="J140" s="27">
        <f t="shared" si="14"/>
        <v>-2152</v>
      </c>
      <c r="K140" s="7"/>
      <c r="L140" s="171">
        <f t="shared" si="22"/>
        <v>-0.84877564708266973</v>
      </c>
      <c r="M140" s="27">
        <f t="shared" ca="1" si="15"/>
        <v>8.4637861034220213E-7</v>
      </c>
      <c r="N140" s="44"/>
      <c r="O140" s="44"/>
      <c r="P140" s="7"/>
      <c r="Q140" s="28">
        <f t="shared" ca="1" si="16"/>
        <v>3499.8916648191239</v>
      </c>
      <c r="R140" s="27">
        <f t="shared" ca="1" si="17"/>
        <v>-2154.1434986919012</v>
      </c>
      <c r="S140" s="7"/>
      <c r="T140" s="28">
        <f t="shared" ca="1" si="18"/>
        <v>-0.85074799117428779</v>
      </c>
      <c r="U140" s="27">
        <f t="shared" ca="1" si="19"/>
        <v>-0.52674887244956825</v>
      </c>
      <c r="V140" s="7"/>
      <c r="W140" s="28">
        <f t="shared" ca="1" si="20"/>
        <v>-0.84969563545778226</v>
      </c>
      <c r="X140" s="27">
        <f t="shared" ca="1" si="24"/>
        <v>50.594009588561789</v>
      </c>
      <c r="Y140" s="7"/>
      <c r="Z140" s="28">
        <f t="shared" si="23"/>
        <v>50.51700000000006</v>
      </c>
      <c r="AA140" s="27">
        <f t="shared" si="21"/>
        <v>0.88168797822997647</v>
      </c>
      <c r="AB140" s="7"/>
      <c r="AC140" s="28">
        <f t="shared" ca="1" si="13"/>
        <v>7.7009588561729458E-2</v>
      </c>
      <c r="AD140" s="27"/>
      <c r="AE140" s="7"/>
    </row>
    <row r="141" spans="1:31" s="26" customFormat="1" x14ac:dyDescent="0.25">
      <c r="A141" s="26">
        <v>56</v>
      </c>
      <c r="B141" s="26">
        <v>-625</v>
      </c>
      <c r="C141" s="26">
        <v>14830</v>
      </c>
      <c r="D141" s="26">
        <v>11945</v>
      </c>
      <c r="E141" s="26">
        <v>11582</v>
      </c>
      <c r="F141" s="26">
        <v>14434</v>
      </c>
      <c r="G141" s="27"/>
      <c r="H141" s="7"/>
      <c r="I141" s="28">
        <f t="shared" si="14"/>
        <v>3248</v>
      </c>
      <c r="J141" s="27">
        <f t="shared" si="14"/>
        <v>-2489</v>
      </c>
      <c r="K141" s="7"/>
      <c r="L141" s="171">
        <f t="shared" si="22"/>
        <v>-0.7925989215484921</v>
      </c>
      <c r="M141" s="27">
        <f t="shared" ca="1" si="15"/>
        <v>2.8892488783220846E-7</v>
      </c>
      <c r="N141" s="44"/>
      <c r="O141" s="44"/>
      <c r="P141" s="7"/>
      <c r="Q141" s="28">
        <f t="shared" ca="1" si="16"/>
        <v>3267.8916648191239</v>
      </c>
      <c r="R141" s="27">
        <f t="shared" ca="1" si="17"/>
        <v>-2491.1434986919012</v>
      </c>
      <c r="S141" s="7"/>
      <c r="T141" s="28">
        <f t="shared" ca="1" si="18"/>
        <v>-0.79435380733813321</v>
      </c>
      <c r="U141" s="27">
        <f t="shared" ca="1" si="19"/>
        <v>-0.60915488213429902</v>
      </c>
      <c r="V141" s="7"/>
      <c r="W141" s="28">
        <f t="shared" ca="1" si="20"/>
        <v>-0.79313643888573082</v>
      </c>
      <c r="X141" s="27">
        <f t="shared" ca="1" si="24"/>
        <v>44.864433491290129</v>
      </c>
      <c r="Y141" s="7"/>
      <c r="Z141" s="28">
        <f t="shared" si="23"/>
        <v>44.89200000000006</v>
      </c>
      <c r="AA141" s="27">
        <f t="shared" si="21"/>
        <v>0.78351320780529532</v>
      </c>
      <c r="AB141" s="7"/>
      <c r="AC141" s="28">
        <f t="shared" ca="1" si="13"/>
        <v>-2.756650870993127E-2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14695</v>
      </c>
      <c r="D142" s="26">
        <v>11795</v>
      </c>
      <c r="E142" s="26">
        <v>11709</v>
      </c>
      <c r="F142" s="26">
        <v>14586</v>
      </c>
      <c r="G142" s="27"/>
      <c r="H142" s="7"/>
      <c r="I142" s="28">
        <f t="shared" si="14"/>
        <v>2986</v>
      </c>
      <c r="J142" s="27">
        <f t="shared" si="14"/>
        <v>-2791</v>
      </c>
      <c r="K142" s="7"/>
      <c r="L142" s="171">
        <f t="shared" si="22"/>
        <v>-0.72943250697424167</v>
      </c>
      <c r="M142" s="27">
        <f t="shared" ca="1" si="15"/>
        <v>1.7031430805848505E-8</v>
      </c>
      <c r="N142" s="44"/>
      <c r="O142" s="44"/>
      <c r="P142" s="7"/>
      <c r="Q142" s="28">
        <f t="shared" ca="1" si="16"/>
        <v>3005.8916648191239</v>
      </c>
      <c r="R142" s="27">
        <f t="shared" ca="1" si="17"/>
        <v>-2793.1434986919012</v>
      </c>
      <c r="S142" s="7"/>
      <c r="T142" s="28">
        <f t="shared" ca="1" si="18"/>
        <v>-0.73066727214385518</v>
      </c>
      <c r="U142" s="27">
        <f t="shared" ca="1" si="19"/>
        <v>-0.68300240416631286</v>
      </c>
      <c r="V142" s="7"/>
      <c r="W142" s="28">
        <f t="shared" ca="1" si="20"/>
        <v>-0.72930200245015975</v>
      </c>
      <c r="X142" s="27">
        <f t="shared" ca="1" si="24"/>
        <v>39.267537910258625</v>
      </c>
      <c r="Y142" s="7"/>
      <c r="Z142" s="28">
        <f t="shared" si="23"/>
        <v>39.321000000000062</v>
      </c>
      <c r="AA142" s="27">
        <f t="shared" si="21"/>
        <v>0.68628091517669132</v>
      </c>
      <c r="AB142" s="7"/>
      <c r="AC142" s="28">
        <f t="shared" ca="1" si="13"/>
        <v>-5.3462089741437069E-2</v>
      </c>
      <c r="AD142" s="27"/>
      <c r="AE142" s="7"/>
    </row>
    <row r="143" spans="1:31" s="26" customFormat="1" x14ac:dyDescent="0.25">
      <c r="A143" s="26">
        <v>58</v>
      </c>
      <c r="B143" s="26">
        <v>-607</v>
      </c>
      <c r="C143" s="26">
        <v>14554</v>
      </c>
      <c r="D143" s="26">
        <v>11658</v>
      </c>
      <c r="E143" s="26">
        <v>11853</v>
      </c>
      <c r="F143" s="26">
        <v>14726</v>
      </c>
      <c r="G143" s="27"/>
      <c r="H143" s="7"/>
      <c r="I143" s="28">
        <f t="shared" si="14"/>
        <v>2701</v>
      </c>
      <c r="J143" s="27">
        <f t="shared" si="14"/>
        <v>-3068</v>
      </c>
      <c r="K143" s="7"/>
      <c r="L143" s="171">
        <f t="shared" si="22"/>
        <v>-0.66079194912951333</v>
      </c>
      <c r="M143" s="27">
        <f t="shared" ca="1" si="15"/>
        <v>8.153441504442509E-7</v>
      </c>
      <c r="N143" s="44"/>
      <c r="O143" s="44"/>
      <c r="P143" s="7"/>
      <c r="Q143" s="28">
        <f t="shared" ca="1" si="16"/>
        <v>2720.8916648191239</v>
      </c>
      <c r="R143" s="27">
        <f t="shared" ca="1" si="17"/>
        <v>-3070.1434986919012</v>
      </c>
      <c r="S143" s="7"/>
      <c r="T143" s="28">
        <f t="shared" ca="1" si="18"/>
        <v>-0.66138993424168258</v>
      </c>
      <c r="U143" s="27">
        <f t="shared" ca="1" si="19"/>
        <v>-0.7507367207321004</v>
      </c>
      <c r="V143" s="7"/>
      <c r="W143" s="28">
        <f t="shared" ca="1" si="20"/>
        <v>-0.65988898503806548</v>
      </c>
      <c r="X143" s="27">
        <f t="shared" ca="1" si="24"/>
        <v>33.704982933367035</v>
      </c>
      <c r="Y143" s="7"/>
      <c r="Z143" s="28">
        <f t="shared" si="23"/>
        <v>33.858000000000061</v>
      </c>
      <c r="AA143" s="27">
        <f t="shared" si="21"/>
        <v>0.59093357814024117</v>
      </c>
      <c r="AB143" s="7"/>
      <c r="AC143" s="28">
        <f t="shared" ca="1" si="13"/>
        <v>-0.15301706663302639</v>
      </c>
      <c r="AD143" s="27"/>
      <c r="AE143" s="7"/>
    </row>
    <row r="144" spans="1:31" s="26" customFormat="1" x14ac:dyDescent="0.25">
      <c r="A144" s="26">
        <v>59</v>
      </c>
      <c r="B144" s="26">
        <v>-618</v>
      </c>
      <c r="C144" s="26">
        <v>14390</v>
      </c>
      <c r="D144" s="26">
        <v>11529</v>
      </c>
      <c r="E144" s="26">
        <v>12004</v>
      </c>
      <c r="F144" s="26">
        <v>14844</v>
      </c>
      <c r="G144" s="27"/>
      <c r="H144" s="7"/>
      <c r="I144" s="28">
        <f t="shared" si="14"/>
        <v>2386</v>
      </c>
      <c r="J144" s="27">
        <f t="shared" si="14"/>
        <v>-3315</v>
      </c>
      <c r="K144" s="7"/>
      <c r="L144" s="171">
        <f t="shared" si="22"/>
        <v>-0.58474204413352926</v>
      </c>
      <c r="M144" s="27">
        <f t="shared" ca="1" si="15"/>
        <v>2.3832040644865245E-6</v>
      </c>
      <c r="N144" s="44"/>
      <c r="O144" s="44"/>
      <c r="P144" s="7"/>
      <c r="Q144" s="28">
        <f t="shared" ca="1" si="16"/>
        <v>2405.8916648191239</v>
      </c>
      <c r="R144" s="27">
        <f t="shared" ca="1" si="17"/>
        <v>-3317.1434986919012</v>
      </c>
      <c r="S144" s="7"/>
      <c r="T144" s="28">
        <f t="shared" ca="1" si="18"/>
        <v>-0.58482024498138652</v>
      </c>
      <c r="U144" s="27">
        <f t="shared" ca="1" si="19"/>
        <v>-0.81113519073841645</v>
      </c>
      <c r="V144" s="7"/>
      <c r="W144" s="28">
        <f t="shared" ca="1" si="20"/>
        <v>-0.58319828117747463</v>
      </c>
      <c r="X144" s="27">
        <f t="shared" ca="1" si="24"/>
        <v>28.105648112118956</v>
      </c>
      <c r="Y144" s="7"/>
      <c r="Z144" s="28">
        <f t="shared" si="23"/>
        <v>28.296000000000063</v>
      </c>
      <c r="AA144" s="27">
        <f t="shared" si="21"/>
        <v>0.49385836514431658</v>
      </c>
      <c r="AB144" s="7"/>
      <c r="AC144" s="28">
        <f t="shared" ca="1" si="13"/>
        <v>-0.19035188788110702</v>
      </c>
      <c r="AD144" s="27"/>
      <c r="AE144" s="7"/>
    </row>
    <row r="145" spans="1:31" s="26" customFormat="1" x14ac:dyDescent="0.25">
      <c r="A145" s="26">
        <v>60</v>
      </c>
      <c r="B145" s="26">
        <v>-637</v>
      </c>
      <c r="C145" s="26">
        <v>14221</v>
      </c>
      <c r="D145" s="26">
        <v>11421</v>
      </c>
      <c r="E145" s="26">
        <v>12178</v>
      </c>
      <c r="F145" s="26">
        <v>14962</v>
      </c>
      <c r="G145" s="27"/>
      <c r="H145" s="7"/>
      <c r="I145" s="28">
        <f t="shared" si="14"/>
        <v>2043</v>
      </c>
      <c r="J145" s="27">
        <f t="shared" si="14"/>
        <v>-3541</v>
      </c>
      <c r="K145" s="7"/>
      <c r="L145" s="171">
        <f t="shared" si="22"/>
        <v>-0.50059729230971151</v>
      </c>
      <c r="M145" s="27">
        <f t="shared" ca="1" si="15"/>
        <v>7.8437160713202891E-7</v>
      </c>
      <c r="N145" s="44"/>
      <c r="O145" s="44"/>
      <c r="P145" s="7"/>
      <c r="Q145" s="28">
        <f t="shared" ca="1" si="16"/>
        <v>2062.8916648191239</v>
      </c>
      <c r="R145" s="27">
        <f t="shared" ca="1" si="17"/>
        <v>-3543.1434986919012</v>
      </c>
      <c r="S145" s="7"/>
      <c r="T145" s="28">
        <f t="shared" ca="1" si="18"/>
        <v>-0.50144436112017521</v>
      </c>
      <c r="U145" s="27">
        <f t="shared" ca="1" si="19"/>
        <v>-0.86639856815310234</v>
      </c>
      <c r="V145" s="7"/>
      <c r="W145" s="28">
        <f t="shared" ca="1" si="20"/>
        <v>-0.49971164474598651</v>
      </c>
      <c r="X145" s="27">
        <f t="shared" ca="1" si="24"/>
        <v>22.364887934322951</v>
      </c>
      <c r="Y145" s="7"/>
      <c r="Z145" s="28">
        <f t="shared" si="23"/>
        <v>22.563000000000063</v>
      </c>
      <c r="AA145" s="27">
        <f t="shared" si="21"/>
        <v>0.3937986391274817</v>
      </c>
      <c r="AB145" s="7"/>
      <c r="AC145" s="28">
        <f t="shared" ca="1" si="13"/>
        <v>-0.19811206567711181</v>
      </c>
      <c r="AD145" s="27"/>
      <c r="AE145" s="7"/>
    </row>
    <row r="146" spans="1:31" s="26" customFormat="1" x14ac:dyDescent="0.25">
      <c r="A146" s="26">
        <v>61</v>
      </c>
      <c r="B146" s="26">
        <v>-632</v>
      </c>
      <c r="C146" s="26">
        <v>14032</v>
      </c>
      <c r="D146" s="26">
        <v>11320</v>
      </c>
      <c r="E146" s="26">
        <v>12353</v>
      </c>
      <c r="F146" s="26">
        <v>15050</v>
      </c>
      <c r="G146" s="27"/>
      <c r="H146" s="7"/>
      <c r="I146" s="28">
        <f t="shared" si="14"/>
        <v>1679</v>
      </c>
      <c r="J146" s="27">
        <f t="shared" si="14"/>
        <v>-3730</v>
      </c>
      <c r="K146" s="7"/>
      <c r="L146" s="171">
        <f t="shared" si="22"/>
        <v>-0.41216001998826607</v>
      </c>
      <c r="M146" s="27">
        <f t="shared" ca="1" si="15"/>
        <v>1.0435911995422161E-6</v>
      </c>
      <c r="N146" s="44"/>
      <c r="O146" s="44"/>
      <c r="P146" s="7"/>
      <c r="Q146" s="28">
        <f t="shared" ca="1" si="16"/>
        <v>1698.8916648191237</v>
      </c>
      <c r="R146" s="27">
        <f t="shared" ca="1" si="17"/>
        <v>-3732.1434986919012</v>
      </c>
      <c r="S146" s="7"/>
      <c r="T146" s="28">
        <f t="shared" ca="1" si="18"/>
        <v>-0.41296383130827741</v>
      </c>
      <c r="U146" s="27">
        <f t="shared" ca="1" si="19"/>
        <v>-0.91261440147777328</v>
      </c>
      <c r="V146" s="7"/>
      <c r="W146" s="28">
        <f t="shared" ca="1" si="20"/>
        <v>-0.41113845687247624</v>
      </c>
      <c r="X146" s="27">
        <f t="shared" ca="1" si="24"/>
        <v>16.641742236971709</v>
      </c>
      <c r="Y146" s="7"/>
      <c r="Z146" s="28">
        <f t="shared" si="23"/>
        <v>16.875000000000064</v>
      </c>
      <c r="AA146" s="27">
        <f t="shared" si="21"/>
        <v>0.29452431127404421</v>
      </c>
      <c r="AB146" s="7"/>
      <c r="AC146" s="28">
        <f t="shared" ca="1" si="13"/>
        <v>-0.23325776302835521</v>
      </c>
      <c r="AD146" s="27"/>
      <c r="AE146" s="7"/>
    </row>
    <row r="147" spans="1:31" s="26" customFormat="1" x14ac:dyDescent="0.25">
      <c r="A147" s="26">
        <v>62</v>
      </c>
      <c r="B147" s="26">
        <v>-621</v>
      </c>
      <c r="C147" s="26">
        <v>13859</v>
      </c>
      <c r="D147" s="26">
        <v>11255</v>
      </c>
      <c r="E147" s="26">
        <v>12550</v>
      </c>
      <c r="F147" s="26">
        <v>15137</v>
      </c>
      <c r="G147" s="27"/>
      <c r="H147" s="7"/>
      <c r="I147" s="28">
        <f t="shared" si="14"/>
        <v>1309</v>
      </c>
      <c r="J147" s="27">
        <f t="shared" si="14"/>
        <v>-3882</v>
      </c>
      <c r="K147" s="7"/>
      <c r="L147" s="171">
        <f t="shared" si="22"/>
        <v>-0.32130244552864984</v>
      </c>
      <c r="M147" s="27">
        <f t="shared" ca="1" si="15"/>
        <v>3.1522224371641557E-8</v>
      </c>
      <c r="N147" s="44"/>
      <c r="O147" s="44"/>
      <c r="P147" s="7"/>
      <c r="Q147" s="28">
        <f t="shared" ca="1" si="16"/>
        <v>1328.8916648191237</v>
      </c>
      <c r="R147" s="27">
        <f t="shared" ca="1" si="17"/>
        <v>-3884.1434986919012</v>
      </c>
      <c r="S147" s="7"/>
      <c r="T147" s="28">
        <f t="shared" ca="1" si="18"/>
        <v>-0.32302483122475506</v>
      </c>
      <c r="U147" s="27">
        <f t="shared" ca="1" si="19"/>
        <v>-0.94978269071242927</v>
      </c>
      <c r="V147" s="7"/>
      <c r="W147" s="28">
        <f t="shared" ca="1" si="20"/>
        <v>-0.32112490053612219</v>
      </c>
      <c r="X147" s="27">
        <f t="shared" ca="1" si="24"/>
        <v>11.070459720714723</v>
      </c>
      <c r="Y147" s="7"/>
      <c r="Z147" s="28">
        <f t="shared" si="23"/>
        <v>11.286000000000065</v>
      </c>
      <c r="AA147" s="27">
        <f t="shared" si="21"/>
        <v>0.19697785938008117</v>
      </c>
      <c r="AB147" s="7"/>
      <c r="AC147" s="28">
        <f t="shared" ca="1" si="13"/>
        <v>-0.21554027928534225</v>
      </c>
      <c r="AD147" s="27"/>
      <c r="AE147" s="7"/>
    </row>
    <row r="148" spans="1:31" s="26" customFormat="1" x14ac:dyDescent="0.25">
      <c r="A148" s="26">
        <v>63</v>
      </c>
      <c r="B148" s="26">
        <v>-647</v>
      </c>
      <c r="C148" s="26">
        <v>13645</v>
      </c>
      <c r="D148" s="26">
        <v>11195</v>
      </c>
      <c r="E148" s="26">
        <v>12743</v>
      </c>
      <c r="F148" s="26">
        <v>15186</v>
      </c>
      <c r="G148" s="27"/>
      <c r="H148" s="7"/>
      <c r="I148" s="28">
        <f t="shared" si="14"/>
        <v>902</v>
      </c>
      <c r="J148" s="27">
        <f t="shared" si="14"/>
        <v>-3991</v>
      </c>
      <c r="K148" s="7"/>
      <c r="L148" s="171">
        <f t="shared" si="22"/>
        <v>-0.22340403213882673</v>
      </c>
      <c r="M148" s="27">
        <f t="shared" ca="1" si="15"/>
        <v>1.6016555882114589E-6</v>
      </c>
      <c r="N148" s="44"/>
      <c r="O148" s="44"/>
      <c r="P148" s="7"/>
      <c r="Q148" s="28">
        <f t="shared" ca="1" si="16"/>
        <v>921.89166481912378</v>
      </c>
      <c r="R148" s="27">
        <f t="shared" ca="1" si="17"/>
        <v>-3993.1434986919012</v>
      </c>
      <c r="S148" s="7"/>
      <c r="T148" s="28">
        <f t="shared" ca="1" si="18"/>
        <v>-0.22409193113288045</v>
      </c>
      <c r="U148" s="27">
        <f t="shared" ca="1" si="19"/>
        <v>-0.9764362665451759</v>
      </c>
      <c r="V148" s="7"/>
      <c r="W148" s="28">
        <f t="shared" ca="1" si="20"/>
        <v>-0.22213846681526123</v>
      </c>
      <c r="X148" s="27">
        <f t="shared" ca="1" si="24"/>
        <v>5.2064858219680445</v>
      </c>
      <c r="Y148" s="7"/>
      <c r="Z148" s="28">
        <f t="shared" si="23"/>
        <v>5.4630000000000658</v>
      </c>
      <c r="AA148" s="27">
        <f t="shared" si="21"/>
        <v>9.534733703645136E-2</v>
      </c>
      <c r="AB148" s="7"/>
      <c r="AC148" s="28">
        <f t="shared" ref="AC148:AC149" ca="1" si="25">X148-Z148</f>
        <v>-0.25651417803202126</v>
      </c>
      <c r="AD148" s="27"/>
      <c r="AE148" s="7"/>
    </row>
    <row r="149" spans="1:31" s="26" customFormat="1" x14ac:dyDescent="0.25">
      <c r="A149" s="26">
        <v>64</v>
      </c>
      <c r="B149" s="26">
        <v>-628</v>
      </c>
      <c r="C149" s="26">
        <v>13455</v>
      </c>
      <c r="D149" s="26">
        <v>11162</v>
      </c>
      <c r="E149" s="26">
        <v>12949</v>
      </c>
      <c r="F149" s="26">
        <v>15226</v>
      </c>
      <c r="G149" s="27"/>
      <c r="H149" s="7"/>
      <c r="I149" s="28">
        <f t="shared" ref="I149:J149" si="26">C149-E149</f>
        <v>506</v>
      </c>
      <c r="J149" s="27">
        <f t="shared" si="26"/>
        <v>-4064</v>
      </c>
      <c r="K149" s="7"/>
      <c r="L149" s="171">
        <f t="shared" si="22"/>
        <v>-0.12616600063400721</v>
      </c>
      <c r="M149" s="27">
        <f t="shared" ref="M149" ca="1" si="27">(W149-L149)^2</f>
        <v>1.0399632350035869E-7</v>
      </c>
      <c r="N149" s="44"/>
      <c r="O149" s="44"/>
      <c r="P149" s="7"/>
      <c r="Q149" s="28">
        <f t="shared" ref="Q149" ca="1" si="28">I149-$J$4</f>
        <v>525.89166481912378</v>
      </c>
      <c r="R149" s="27">
        <f t="shared" ref="R149" ca="1" si="29">J149-$J$3</f>
        <v>-4066.1434986919012</v>
      </c>
      <c r="S149" s="7"/>
      <c r="T149" s="28">
        <f t="shared" ref="T149" ca="1" si="30">Q149/$J$7</f>
        <v>-0.12783289320565108</v>
      </c>
      <c r="U149" s="27">
        <f t="shared" ref="U149" ca="1" si="31">R149/$J$6</f>
        <v>-0.99428682650655675</v>
      </c>
      <c r="V149" s="7"/>
      <c r="W149" s="28">
        <f t="shared" ref="W149" ca="1" si="32">(T149-U149*SIN(-$J$11*PI()/180))/(COS(-$J$11*PI()/180))</f>
        <v>-0.12584351602429636</v>
      </c>
      <c r="X149" s="27">
        <f ca="1">IF(MOD(ATAN2(U149,W149)*180/PI()-$J$9+360,360)&gt;5,MOD(ATAN2(U149,W149)*180/PI()-$J$9+360,360)-360,MOD(ATAN2(U149,W149)*180/PI()-$J$9+360,360))</f>
        <v>-0.39673946783653946</v>
      </c>
      <c r="Y149" s="7"/>
      <c r="Z149" s="28">
        <f t="shared" si="23"/>
        <v>-0.18899999999993344</v>
      </c>
      <c r="AA149" s="27">
        <f t="shared" ref="AA149" si="33">Z149*PI()/180</f>
        <v>-3.2986722862681211E-3</v>
      </c>
      <c r="AB149" s="7"/>
      <c r="AC149" s="28">
        <f t="shared" ca="1" si="25"/>
        <v>-0.20773946783660602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39953</v>
      </c>
    </row>
    <row r="155" spans="1:31" x14ac:dyDescent="0.25">
      <c r="A155" t="s">
        <v>81</v>
      </c>
      <c r="B155">
        <v>39953</v>
      </c>
    </row>
    <row r="156" spans="1:31" x14ac:dyDescent="0.25">
      <c r="A156" s="31" t="s">
        <v>92</v>
      </c>
      <c r="B156" s="31">
        <v>-39974</v>
      </c>
    </row>
    <row r="157" spans="1:31" x14ac:dyDescent="0.25">
      <c r="A157" t="s">
        <v>87</v>
      </c>
      <c r="B157">
        <v>-39974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20.013351409122826</v>
      </c>
      <c r="L3" s="35" t="s">
        <v>1</v>
      </c>
      <c r="M3" s="11">
        <v>-3869.5063068404584</v>
      </c>
      <c r="N3" s="10" t="s">
        <v>2</v>
      </c>
      <c r="O3" s="35">
        <v>3874.3186467744504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-20.752779069396286</v>
      </c>
      <c r="L4" s="9" t="s">
        <v>5</v>
      </c>
      <c r="M4" s="13">
        <v>359.89190275294919</v>
      </c>
      <c r="N4" s="12" t="s">
        <v>6</v>
      </c>
      <c r="O4" s="9">
        <v>360.04126266622256</v>
      </c>
      <c r="Q4" s="2" t="s">
        <v>7</v>
      </c>
      <c r="R4" s="2">
        <f>MAX(AC20:AC149)</f>
        <v>0.1705987825134514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-173.04558904839143</v>
      </c>
      <c r="N5" s="14" t="s">
        <v>9</v>
      </c>
      <c r="O5" s="9">
        <v>-173.13529842260729</v>
      </c>
      <c r="Q5" s="5" t="s">
        <v>10</v>
      </c>
      <c r="R5" s="5">
        <f>MIN(AC20:AC149)</f>
        <v>-0.17271582047636969</v>
      </c>
      <c r="T5" s="45" t="s">
        <v>55</v>
      </c>
      <c r="U5" s="47">
        <v>10</v>
      </c>
    </row>
    <row r="6" spans="1:21" ht="15.75" thickBot="1" x14ac:dyDescent="0.3">
      <c r="A6" t="s">
        <v>65</v>
      </c>
      <c r="I6" s="32" t="s">
        <v>11</v>
      </c>
      <c r="J6" s="32">
        <f>(O3+O9)/2</f>
        <v>3867.5407012689539</v>
      </c>
      <c r="L6" s="37" t="s">
        <v>12</v>
      </c>
      <c r="M6" s="13">
        <v>-20.654882849819831</v>
      </c>
      <c r="N6" s="14" t="s">
        <v>13</v>
      </c>
      <c r="O6" s="9">
        <v>19.988707247122427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-3863.0156774784164</v>
      </c>
      <c r="L7" s="38" t="s">
        <v>15</v>
      </c>
      <c r="M7" s="16">
        <f>SUM(M20:M84)</f>
        <v>1139.6380091136953</v>
      </c>
      <c r="N7" s="15" t="s">
        <v>15</v>
      </c>
      <c r="O7" s="36">
        <f>SUM(O20:O84)</f>
        <v>1840.6251037485265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-173.10879167473095</v>
      </c>
      <c r="L9" s="35" t="s">
        <v>18</v>
      </c>
      <c r="M9" s="11">
        <v>-3856.5250481163744</v>
      </c>
      <c r="N9" s="10" t="s">
        <v>19</v>
      </c>
      <c r="O9" s="35">
        <v>3860.7627557634569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-173.0335731507403</v>
      </c>
      <c r="L10" s="9" t="s">
        <v>21</v>
      </c>
      <c r="M10" s="13">
        <v>359.82485940806419</v>
      </c>
      <c r="N10" s="12" t="s">
        <v>22</v>
      </c>
      <c r="O10" s="9">
        <v>360.05518615946301</v>
      </c>
      <c r="T10" s="48"/>
    </row>
    <row r="11" spans="1:21" ht="15.75" thickBot="1" x14ac:dyDescent="0.3">
      <c r="I11" s="33" t="s">
        <v>23</v>
      </c>
      <c r="J11" s="33">
        <f>J9-J10</f>
        <v>-7.5218523990656649E-2</v>
      </c>
      <c r="L11" s="37" t="s">
        <v>24</v>
      </c>
      <c r="M11" s="13">
        <v>-173.02155725308916</v>
      </c>
      <c r="N11" s="14" t="s">
        <v>25</v>
      </c>
      <c r="O11" s="9">
        <v>-173.08228492685461</v>
      </c>
    </row>
    <row r="12" spans="1:21" x14ac:dyDescent="0.25">
      <c r="I12" s="9"/>
      <c r="J12" s="9"/>
      <c r="L12" s="37" t="s">
        <v>26</v>
      </c>
      <c r="M12" s="13">
        <v>-20.850675288972742</v>
      </c>
      <c r="N12" s="14" t="s">
        <v>27</v>
      </c>
      <c r="O12" s="9">
        <v>20.037995571123226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1144.2366100017425</v>
      </c>
      <c r="N13" s="15" t="s">
        <v>15</v>
      </c>
      <c r="O13" s="36">
        <f>SUM(O85:O149)</f>
        <v>1528.8800257909347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13467</v>
      </c>
      <c r="D20" s="17">
        <v>11335</v>
      </c>
      <c r="E20" s="17">
        <v>13017</v>
      </c>
      <c r="F20" s="17">
        <v>15163</v>
      </c>
      <c r="G20" s="24"/>
      <c r="H20" s="7"/>
      <c r="I20" s="25">
        <f t="shared" ref="I20:J51" si="0">C20-E20</f>
        <v>450</v>
      </c>
      <c r="J20" s="24">
        <f t="shared" si="0"/>
        <v>-3828</v>
      </c>
      <c r="K20" s="7"/>
      <c r="L20" s="25">
        <f>$M$3*SIN(2*PI()/$M$4*(AA20+$M$5))+$M$6</f>
        <v>441.96414751627719</v>
      </c>
      <c r="M20" s="17">
        <f t="shared" ref="M20:M83" si="1">(I20-L20)^2</f>
        <v>64.574925140153994</v>
      </c>
      <c r="N20" s="17">
        <f>$O$3*COS(2*PI()/$O$4*(AA20+$O$5))+$O$6</f>
        <v>-3826.6859997235679</v>
      </c>
      <c r="O20" s="24">
        <f t="shared" ref="O20:O83" si="2">(J20-N20)^2</f>
        <v>1.7265967264637017</v>
      </c>
      <c r="P20" s="7"/>
      <c r="Q20" s="25">
        <f>I20-$J$4</f>
        <v>470.7527790693963</v>
      </c>
      <c r="R20" s="24">
        <f>J20-$J$3</f>
        <v>-3848.0133514091226</v>
      </c>
      <c r="S20" s="7"/>
      <c r="T20" s="25">
        <f>Q20/$J$7</f>
        <v>-0.12186147258317113</v>
      </c>
      <c r="U20" s="24">
        <f>R20/$J$6</f>
        <v>-0.99495096461339783</v>
      </c>
      <c r="V20" s="7"/>
      <c r="W20" s="25">
        <f>(T20-U20*SIN(-$J$11*PI()/180))/(COS(-$J$11*PI()/180))</f>
        <v>-0.12055539437187589</v>
      </c>
      <c r="X20" s="24">
        <f>IF(MOD(ATAN2(U20,W20)*180/PI()-$J$9+360,360)&gt;5,MOD(ATAN2(U20,W20)*180/PI()-$J$9+360,360)-360,MOD(ATAN2(U20,W20)*180/PI()-$J$9+360,360))</f>
        <v>1.7480654441897059E-2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5.3480654441897056E-2</v>
      </c>
      <c r="AD20" s="17">
        <f ca="1">INDIRECT("AC"&amp;AE20)-AC20</f>
        <v>-9.4189883722070239E-2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13650</v>
      </c>
      <c r="D21" s="17">
        <v>11368</v>
      </c>
      <c r="E21" s="17">
        <v>12828</v>
      </c>
      <c r="F21" s="17">
        <v>15134</v>
      </c>
      <c r="G21" s="24"/>
      <c r="H21" s="7"/>
      <c r="I21" s="25">
        <f t="shared" si="0"/>
        <v>822</v>
      </c>
      <c r="J21" s="24">
        <f t="shared" si="0"/>
        <v>-3766</v>
      </c>
      <c r="K21" s="7"/>
      <c r="L21" s="25">
        <f t="shared" ref="L21:L84" si="3">$M$3*SIN(2*PI()/$M$4*(AA21+$M$5))+$M$6</f>
        <v>821.74713495485207</v>
      </c>
      <c r="M21" s="17">
        <f t="shared" si="1"/>
        <v>6.3940731057663638E-2</v>
      </c>
      <c r="N21" s="17">
        <f t="shared" ref="N21:N84" si="4">$O$3*COS(2*PI()/$O$4*(AA21+$O$5))+$O$6</f>
        <v>-3761.7026755947118</v>
      </c>
      <c r="O21" s="24">
        <f t="shared" si="2"/>
        <v>18.466997044285897</v>
      </c>
      <c r="P21" s="7"/>
      <c r="Q21" s="25">
        <f t="shared" ref="Q21:Q84" si="5">I21-$J$4</f>
        <v>842.7527790693963</v>
      </c>
      <c r="R21" s="24">
        <f t="shared" ref="R21:R84" si="6">J21-$J$3</f>
        <v>-3786.0133514091226</v>
      </c>
      <c r="S21" s="7"/>
      <c r="T21" s="25">
        <f t="shared" ref="T21:T84" si="7">Q21/$J$7</f>
        <v>-0.21815929559455041</v>
      </c>
      <c r="U21" s="24">
        <f t="shared" ref="U21:U84" si="8">R21/$J$6</f>
        <v>-0.97892010552517728</v>
      </c>
      <c r="V21" s="7"/>
      <c r="W21" s="25">
        <f t="shared" ref="W21:W84" si="9">(T21-U21*SIN(-$J$11*PI()/180))/(COS(-$J$11*PI()/180))</f>
        <v>-0.21687434586530988</v>
      </c>
      <c r="X21" s="24">
        <f t="shared" ref="X21:X83" si="10">MOD(ATAN2(U21,W21)*180/PI()-$J$9+360,360)</f>
        <v>5.6005896927422896</v>
      </c>
      <c r="Y21" s="7"/>
      <c r="Z21" s="25">
        <f t="shared" ref="Z21:Z84" si="11">B21</f>
        <v>634</v>
      </c>
      <c r="AA21" s="17">
        <f>360/40000*Z21+AA20</f>
        <v>5.67</v>
      </c>
      <c r="AB21" s="24">
        <f t="shared" ref="AB21:AB84" si="12">AA21*PI()/180</f>
        <v>9.896016858807849E-2</v>
      </c>
      <c r="AC21" s="17">
        <f t="shared" ref="AC21:AC84" si="13">X21-AA21</f>
        <v>-6.9410307257710357E-2</v>
      </c>
      <c r="AD21" s="17">
        <f t="shared" ref="AD21:AD83" ca="1" si="14">INDIRECT("AC"&amp;AE21)-AC21</f>
        <v>2.76343259360603E-2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13834</v>
      </c>
      <c r="D22" s="17">
        <v>11414</v>
      </c>
      <c r="E22" s="17">
        <v>12637</v>
      </c>
      <c r="F22" s="17">
        <v>15077</v>
      </c>
      <c r="G22" s="24"/>
      <c r="H22" s="7"/>
      <c r="I22" s="25">
        <f t="shared" si="0"/>
        <v>1197</v>
      </c>
      <c r="J22" s="24">
        <f t="shared" si="0"/>
        <v>-3663</v>
      </c>
      <c r="K22" s="7"/>
      <c r="L22" s="25">
        <f t="shared" si="3"/>
        <v>1199.5258225024015</v>
      </c>
      <c r="M22" s="17">
        <f t="shared" si="1"/>
        <v>6.3797793136378997</v>
      </c>
      <c r="N22" s="17">
        <f>$O$3*COS(2*PI()/$O$4*(AA22+$O$5))+$O$6</f>
        <v>-3657.149910132508</v>
      </c>
      <c r="O22" s="24">
        <f>(J22-N22)^2</f>
        <v>34.223551457732427</v>
      </c>
      <c r="P22" s="7"/>
      <c r="Q22" s="25">
        <f t="shared" si="5"/>
        <v>1217.7527790693962</v>
      </c>
      <c r="R22" s="24">
        <f t="shared" si="6"/>
        <v>-3683.0133514091226</v>
      </c>
      <c r="S22" s="7"/>
      <c r="T22" s="25">
        <f t="shared" si="7"/>
        <v>-0.31523371395279565</v>
      </c>
      <c r="U22" s="24">
        <f t="shared" si="8"/>
        <v>-0.95228819445926272</v>
      </c>
      <c r="V22" s="7"/>
      <c r="W22" s="25">
        <f t="shared" si="9"/>
        <v>-0.31398381055943625</v>
      </c>
      <c r="X22" s="24">
        <f t="shared" si="10"/>
        <v>11.356960585901504</v>
      </c>
      <c r="Y22" s="7"/>
      <c r="Z22" s="25">
        <f t="shared" si="11"/>
        <v>645</v>
      </c>
      <c r="AA22" s="17">
        <f t="shared" ref="AA22:AA85" si="15">360/40000*Z22+AA21</f>
        <v>11.475</v>
      </c>
      <c r="AB22" s="24">
        <f t="shared" si="12"/>
        <v>0.20027653166634932</v>
      </c>
      <c r="AC22" s="17">
        <f t="shared" si="13"/>
        <v>-0.1180394140984955</v>
      </c>
      <c r="AD22" s="17">
        <f t="shared" ca="1" si="14"/>
        <v>6.2907546439104678E-2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14013</v>
      </c>
      <c r="D23" s="17">
        <v>11482</v>
      </c>
      <c r="E23" s="17">
        <v>12457</v>
      </c>
      <c r="F23" s="17">
        <v>15005</v>
      </c>
      <c r="G23" s="24"/>
      <c r="H23" s="7"/>
      <c r="I23" s="25">
        <f t="shared" si="0"/>
        <v>1556</v>
      </c>
      <c r="J23" s="24">
        <f t="shared" si="0"/>
        <v>-3523</v>
      </c>
      <c r="K23" s="7"/>
      <c r="L23" s="25">
        <f t="shared" si="3"/>
        <v>1557.0139563038317</v>
      </c>
      <c r="M23" s="17">
        <f t="shared" si="1"/>
        <v>1.0281073860800816</v>
      </c>
      <c r="N23" s="17">
        <f t="shared" si="4"/>
        <v>-3518.3707577835039</v>
      </c>
      <c r="O23" s="24">
        <f t="shared" si="2"/>
        <v>21.429883498989682</v>
      </c>
      <c r="P23" s="7"/>
      <c r="Q23" s="25">
        <f t="shared" si="5"/>
        <v>1576.7527790693962</v>
      </c>
      <c r="R23" s="24">
        <f t="shared" si="6"/>
        <v>-3543.0133514091226</v>
      </c>
      <c r="S23" s="7"/>
      <c r="T23" s="25">
        <f t="shared" si="7"/>
        <v>-0.4081662904610891</v>
      </c>
      <c r="U23" s="24">
        <f t="shared" si="8"/>
        <v>-0.91608948038908744</v>
      </c>
      <c r="V23" s="7"/>
      <c r="W23" s="25">
        <f t="shared" si="9"/>
        <v>-0.40696398924493088</v>
      </c>
      <c r="X23" s="24">
        <f t="shared" si="10"/>
        <v>17.061519091714786</v>
      </c>
      <c r="Y23" s="7"/>
      <c r="Z23" s="25">
        <f t="shared" si="11"/>
        <v>631</v>
      </c>
      <c r="AA23" s="17">
        <f t="shared" si="15"/>
        <v>17.154</v>
      </c>
      <c r="AB23" s="24">
        <f t="shared" si="12"/>
        <v>0.29939377988710725</v>
      </c>
      <c r="AC23" s="17">
        <f t="shared" si="13"/>
        <v>-9.2480908285214269E-2</v>
      </c>
      <c r="AD23" s="17">
        <f t="shared" ca="1" si="14"/>
        <v>3.7072511392821639E-2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14182</v>
      </c>
      <c r="D24" s="17">
        <v>11575</v>
      </c>
      <c r="E24" s="17">
        <v>12293</v>
      </c>
      <c r="F24" s="17">
        <v>14925</v>
      </c>
      <c r="G24" s="24"/>
      <c r="H24" s="7"/>
      <c r="I24" s="25">
        <f t="shared" si="0"/>
        <v>1889</v>
      </c>
      <c r="J24" s="24">
        <f t="shared" si="0"/>
        <v>-3350</v>
      </c>
      <c r="K24" s="7"/>
      <c r="L24" s="25">
        <f t="shared" si="3"/>
        <v>1893.1962433352119</v>
      </c>
      <c r="M24" s="17">
        <f t="shared" si="1"/>
        <v>17.60845812831008</v>
      </c>
      <c r="N24" s="17">
        <f t="shared" si="4"/>
        <v>-3348.1792367898361</v>
      </c>
      <c r="O24" s="24">
        <f t="shared" si="2"/>
        <v>3.3151786674864665</v>
      </c>
      <c r="P24" s="7"/>
      <c r="Q24" s="25">
        <f t="shared" si="5"/>
        <v>1909.7527790693962</v>
      </c>
      <c r="R24" s="24">
        <f t="shared" si="6"/>
        <v>-3370.0133514091226</v>
      </c>
      <c r="S24" s="7"/>
      <c r="T24" s="25">
        <f t="shared" si="7"/>
        <v>-0.49436837396321087</v>
      </c>
      <c r="U24" s="24">
        <f t="shared" si="8"/>
        <v>-0.87135821228808508</v>
      </c>
      <c r="V24" s="7"/>
      <c r="W24" s="25">
        <f t="shared" si="9"/>
        <v>-0.49322487076072991</v>
      </c>
      <c r="X24" s="24">
        <f t="shared" si="10"/>
        <v>22.620451638344775</v>
      </c>
      <c r="Y24" s="7"/>
      <c r="Z24" s="25">
        <f t="shared" si="11"/>
        <v>620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-0.11354836165522286</v>
      </c>
      <c r="AD24" s="17">
        <f t="shared" ca="1" si="14"/>
        <v>6.7875586470080407E-2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14342</v>
      </c>
      <c r="D25" s="17">
        <v>11680</v>
      </c>
      <c r="E25" s="17">
        <v>12138</v>
      </c>
      <c r="F25" s="17">
        <v>14823</v>
      </c>
      <c r="G25" s="24"/>
      <c r="H25" s="7"/>
      <c r="I25" s="25">
        <f t="shared" si="0"/>
        <v>2204</v>
      </c>
      <c r="J25" s="24">
        <f t="shared" si="0"/>
        <v>-3143</v>
      </c>
      <c r="K25" s="7"/>
      <c r="L25" s="25">
        <f t="shared" si="3"/>
        <v>2209.2425629356239</v>
      </c>
      <c r="M25" s="17">
        <f t="shared" si="1"/>
        <v>27.484466133977872</v>
      </c>
      <c r="N25" s="17">
        <f t="shared" si="4"/>
        <v>-3147.4765036476574</v>
      </c>
      <c r="O25" s="24">
        <f t="shared" si="2"/>
        <v>20.039084907490093</v>
      </c>
      <c r="P25" s="7"/>
      <c r="Q25" s="25">
        <f t="shared" si="5"/>
        <v>2224.7527790693962</v>
      </c>
      <c r="R25" s="24">
        <f t="shared" si="6"/>
        <v>-3163.0133514091226</v>
      </c>
      <c r="S25" s="7"/>
      <c r="T25" s="25">
        <f t="shared" si="7"/>
        <v>-0.57591088538413693</v>
      </c>
      <c r="U25" s="24">
        <f t="shared" si="8"/>
        <v>-0.81783582791289733</v>
      </c>
      <c r="V25" s="7"/>
      <c r="W25" s="25">
        <f t="shared" si="9"/>
        <v>-0.57483771725992505</v>
      </c>
      <c r="X25" s="24">
        <f t="shared" si="10"/>
        <v>28.211280312390159</v>
      </c>
      <c r="Y25" s="7"/>
      <c r="Z25" s="25">
        <f t="shared" si="11"/>
        <v>616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-6.671968760984015E-2</v>
      </c>
      <c r="AD25" s="17">
        <f t="shared" ca="1" si="14"/>
        <v>1.3574349280506937E-2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14487</v>
      </c>
      <c r="D26" s="17">
        <v>11785</v>
      </c>
      <c r="E26" s="17">
        <v>11984</v>
      </c>
      <c r="F26" s="17">
        <v>14702</v>
      </c>
      <c r="G26" s="24"/>
      <c r="H26" s="7"/>
      <c r="I26" s="25">
        <f t="shared" si="0"/>
        <v>2503</v>
      </c>
      <c r="J26" s="24">
        <f t="shared" si="0"/>
        <v>-2917</v>
      </c>
      <c r="K26" s="7"/>
      <c r="L26" s="25">
        <f t="shared" si="3"/>
        <v>2504.4147786073604</v>
      </c>
      <c r="M26" s="17">
        <f t="shared" si="1"/>
        <v>2.0015985078446437</v>
      </c>
      <c r="N26" s="17">
        <f t="shared" si="4"/>
        <v>-2917.1476568163566</v>
      </c>
      <c r="O26" s="24">
        <f t="shared" si="2"/>
        <v>2.1802535416575515E-2</v>
      </c>
      <c r="P26" s="7"/>
      <c r="Q26" s="25">
        <f t="shared" si="5"/>
        <v>2523.7527790693962</v>
      </c>
      <c r="R26" s="24">
        <f t="shared" si="6"/>
        <v>-2937.0133514091226</v>
      </c>
      <c r="S26" s="7"/>
      <c r="T26" s="25">
        <f t="shared" si="7"/>
        <v>-0.65331155495511106</v>
      </c>
      <c r="U26" s="24">
        <f t="shared" si="8"/>
        <v>-0.75940076091390019</v>
      </c>
      <c r="V26" s="7"/>
      <c r="W26" s="25">
        <f t="shared" si="9"/>
        <v>-0.65231516776700293</v>
      </c>
      <c r="X26" s="24">
        <f t="shared" si="10"/>
        <v>33.770932374709218</v>
      </c>
      <c r="Y26" s="7"/>
      <c r="Z26" s="25">
        <f t="shared" si="11"/>
        <v>616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-5.106762529077713E-2</v>
      </c>
      <c r="AD26" s="17">
        <f t="shared" ca="1" si="14"/>
        <v>4.8140722404070857E-3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14628</v>
      </c>
      <c r="D27" s="17">
        <v>11920</v>
      </c>
      <c r="E27" s="17">
        <v>11855</v>
      </c>
      <c r="F27" s="17">
        <v>14579</v>
      </c>
      <c r="G27" s="24"/>
      <c r="H27" s="7"/>
      <c r="I27" s="25">
        <f t="shared" si="0"/>
        <v>2773</v>
      </c>
      <c r="J27" s="24">
        <f t="shared" si="0"/>
        <v>-2659</v>
      </c>
      <c r="K27" s="7"/>
      <c r="L27" s="25">
        <f t="shared" si="3"/>
        <v>2775.5295340869875</v>
      </c>
      <c r="M27" s="17">
        <f t="shared" si="1"/>
        <v>6.3985426972316661</v>
      </c>
      <c r="N27" s="17">
        <f t="shared" si="4"/>
        <v>-2659.7865222111282</v>
      </c>
      <c r="O27" s="24">
        <f t="shared" si="2"/>
        <v>0.61861718859792714</v>
      </c>
      <c r="P27" s="7"/>
      <c r="Q27" s="25">
        <f t="shared" si="5"/>
        <v>2793.7527790693962</v>
      </c>
      <c r="R27" s="24">
        <f t="shared" si="6"/>
        <v>-2679.0133514091226</v>
      </c>
      <c r="S27" s="7"/>
      <c r="T27" s="25">
        <f t="shared" si="7"/>
        <v>-0.72320513617304771</v>
      </c>
      <c r="U27" s="24">
        <f t="shared" si="8"/>
        <v>-0.69269170212743436</v>
      </c>
      <c r="V27" s="7"/>
      <c r="W27" s="25">
        <f t="shared" si="9"/>
        <v>-0.72229638564477161</v>
      </c>
      <c r="X27" s="24">
        <f t="shared" si="10"/>
        <v>39.307371364507503</v>
      </c>
      <c r="Y27" s="7"/>
      <c r="Z27" s="25">
        <f t="shared" si="11"/>
        <v>615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-4.9628635492489082E-2</v>
      </c>
      <c r="AD27" s="17">
        <f t="shared" ca="1" si="14"/>
        <v>6.9738427666003133E-2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14757</v>
      </c>
      <c r="D28" s="17">
        <v>12070</v>
      </c>
      <c r="E28" s="17">
        <v>11736</v>
      </c>
      <c r="F28" s="17">
        <v>14441</v>
      </c>
      <c r="G28" s="24"/>
      <c r="H28" s="7"/>
      <c r="I28" s="25">
        <f t="shared" si="0"/>
        <v>3021</v>
      </c>
      <c r="J28" s="24">
        <f t="shared" si="0"/>
        <v>-2371</v>
      </c>
      <c r="K28" s="7"/>
      <c r="L28" s="25">
        <f t="shared" si="3"/>
        <v>3023.934325922919</v>
      </c>
      <c r="M28" s="17">
        <f t="shared" si="1"/>
        <v>8.6102686219145301</v>
      </c>
      <c r="N28" s="17">
        <f t="shared" si="4"/>
        <v>-2373.1375166166554</v>
      </c>
      <c r="O28" s="24">
        <f t="shared" si="2"/>
        <v>4.5689772864778435</v>
      </c>
      <c r="P28" s="7"/>
      <c r="Q28" s="25">
        <f t="shared" si="5"/>
        <v>3041.7527790693962</v>
      </c>
      <c r="R28" s="24">
        <f t="shared" si="6"/>
        <v>-2391.0133514091226</v>
      </c>
      <c r="S28" s="7"/>
      <c r="T28" s="25">
        <f t="shared" si="7"/>
        <v>-0.7874036848473005</v>
      </c>
      <c r="U28" s="24">
        <f t="shared" si="8"/>
        <v>-0.61822577604021667</v>
      </c>
      <c r="V28" s="7"/>
      <c r="W28" s="25">
        <f t="shared" si="9"/>
        <v>-0.78659274937704593</v>
      </c>
      <c r="X28" s="24">
        <f t="shared" si="10"/>
        <v>44.943071385420353</v>
      </c>
      <c r="Y28" s="7"/>
      <c r="Z28" s="25">
        <f t="shared" si="11"/>
        <v>624</v>
      </c>
      <c r="AA28" s="17">
        <f t="shared" si="15"/>
        <v>44.972999999999992</v>
      </c>
      <c r="AB28" s="24">
        <f t="shared" si="12"/>
        <v>0.78492692449940971</v>
      </c>
      <c r="AC28" s="17">
        <f t="shared" si="13"/>
        <v>-2.992861457963869E-2</v>
      </c>
      <c r="AD28" s="17">
        <f t="shared" ca="1" si="14"/>
        <v>7.3219425850986397E-2</v>
      </c>
      <c r="AE28" s="17">
        <v>141</v>
      </c>
    </row>
    <row r="29" spans="1:31" s="17" customFormat="1" x14ac:dyDescent="0.25">
      <c r="A29" s="17">
        <v>9</v>
      </c>
      <c r="B29" s="17">
        <v>641</v>
      </c>
      <c r="C29" s="17">
        <v>14865</v>
      </c>
      <c r="D29" s="17">
        <v>12227</v>
      </c>
      <c r="E29" s="17">
        <v>11621</v>
      </c>
      <c r="F29" s="17">
        <v>14279</v>
      </c>
      <c r="G29" s="24"/>
      <c r="H29" s="7"/>
      <c r="I29" s="25">
        <f t="shared" si="0"/>
        <v>3244</v>
      </c>
      <c r="J29" s="24">
        <f t="shared" si="0"/>
        <v>-2052</v>
      </c>
      <c r="K29" s="7"/>
      <c r="L29" s="25">
        <f t="shared" si="3"/>
        <v>3248.6350895770156</v>
      </c>
      <c r="M29" s="17">
        <f t="shared" si="1"/>
        <v>21.484055386958708</v>
      </c>
      <c r="N29" s="17">
        <f t="shared" si="4"/>
        <v>-2054.7914447329736</v>
      </c>
      <c r="O29" s="24">
        <f t="shared" si="2"/>
        <v>7.7921636972458268</v>
      </c>
      <c r="P29" s="7"/>
      <c r="Q29" s="25">
        <f t="shared" si="5"/>
        <v>3264.7527790693962</v>
      </c>
      <c r="R29" s="24">
        <f t="shared" si="6"/>
        <v>-2072.0133514091226</v>
      </c>
      <c r="S29" s="7"/>
      <c r="T29" s="25">
        <f t="shared" si="7"/>
        <v>-0.84513060563100373</v>
      </c>
      <c r="U29" s="24">
        <f t="shared" si="8"/>
        <v>-0.5357444204088887</v>
      </c>
      <c r="V29" s="7"/>
      <c r="W29" s="25">
        <f t="shared" si="9"/>
        <v>-0.84442800239126647</v>
      </c>
      <c r="X29" s="24">
        <f t="shared" si="10"/>
        <v>50.715848799161904</v>
      </c>
      <c r="Y29" s="7"/>
      <c r="Z29" s="25">
        <f t="shared" si="11"/>
        <v>641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-2.6151200838086197E-2</v>
      </c>
      <c r="AD29" s="17">
        <f t="shared" ca="1" si="14"/>
        <v>3.7935651573768325E-2</v>
      </c>
      <c r="AE29" s="17">
        <v>140</v>
      </c>
    </row>
    <row r="30" spans="1:31" s="17" customFormat="1" x14ac:dyDescent="0.25">
      <c r="A30" s="17">
        <v>10</v>
      </c>
      <c r="B30" s="17">
        <v>629</v>
      </c>
      <c r="C30" s="17">
        <v>14961</v>
      </c>
      <c r="D30" s="17">
        <v>12388</v>
      </c>
      <c r="E30" s="17">
        <v>11517</v>
      </c>
      <c r="F30" s="17">
        <v>14099</v>
      </c>
      <c r="G30" s="24"/>
      <c r="H30" s="7"/>
      <c r="I30" s="25">
        <f t="shared" si="0"/>
        <v>3444</v>
      </c>
      <c r="J30" s="24">
        <f t="shared" si="0"/>
        <v>-1711</v>
      </c>
      <c r="K30" s="7"/>
      <c r="L30" s="25">
        <f t="shared" si="3"/>
        <v>3436.9300800396932</v>
      </c>
      <c r="M30" s="17">
        <f t="shared" si="1"/>
        <v>49.983768245144979</v>
      </c>
      <c r="N30" s="17">
        <f t="shared" si="4"/>
        <v>-1721.9591354301651</v>
      </c>
      <c r="O30" s="24">
        <f t="shared" si="2"/>
        <v>120.10264937670073</v>
      </c>
      <c r="P30" s="7"/>
      <c r="Q30" s="25">
        <f t="shared" si="5"/>
        <v>3464.7527790693962</v>
      </c>
      <c r="R30" s="24">
        <f t="shared" si="6"/>
        <v>-1731.0133514091228</v>
      </c>
      <c r="S30" s="7"/>
      <c r="T30" s="25">
        <f t="shared" si="7"/>
        <v>-0.89690362875540119</v>
      </c>
      <c r="U30" s="24">
        <f t="shared" si="8"/>
        <v>-0.44757469542367612</v>
      </c>
      <c r="V30" s="7"/>
      <c r="W30" s="25">
        <f t="shared" si="9"/>
        <v>-0.89631682037308147</v>
      </c>
      <c r="X30" s="24">
        <f t="shared" si="10"/>
        <v>56.573598782513443</v>
      </c>
      <c r="Y30" s="7"/>
      <c r="Z30" s="25">
        <f t="shared" si="11"/>
        <v>629</v>
      </c>
      <c r="AA30" s="17">
        <f t="shared" si="15"/>
        <v>56.402999999999992</v>
      </c>
      <c r="AB30" s="24">
        <f t="shared" si="12"/>
        <v>0.98441805800236148</v>
      </c>
      <c r="AC30" s="17">
        <f t="shared" si="13"/>
        <v>0.1705987825134514</v>
      </c>
      <c r="AD30" s="17">
        <f t="shared" ca="1" si="14"/>
        <v>-9.8514205043159109E-2</v>
      </c>
      <c r="AE30" s="17">
        <v>139</v>
      </c>
    </row>
    <row r="31" spans="1:31" s="17" customFormat="1" x14ac:dyDescent="0.25">
      <c r="A31" s="17">
        <v>11</v>
      </c>
      <c r="B31" s="17">
        <v>641</v>
      </c>
      <c r="C31" s="17">
        <v>15033</v>
      </c>
      <c r="D31" s="17">
        <v>12567</v>
      </c>
      <c r="E31" s="17">
        <v>11444</v>
      </c>
      <c r="F31" s="17">
        <v>13927</v>
      </c>
      <c r="G31" s="24"/>
      <c r="H31" s="7"/>
      <c r="I31" s="25">
        <f t="shared" si="0"/>
        <v>3589</v>
      </c>
      <c r="J31" s="24">
        <f t="shared" si="0"/>
        <v>-1360</v>
      </c>
      <c r="K31" s="7"/>
      <c r="L31" s="25">
        <f t="shared" si="3"/>
        <v>3594.0891728779943</v>
      </c>
      <c r="M31" s="17">
        <f t="shared" si="1"/>
        <v>25.899680582112939</v>
      </c>
      <c r="N31" s="17">
        <f t="shared" si="4"/>
        <v>-1365.3226932997145</v>
      </c>
      <c r="O31" s="24">
        <f t="shared" si="2"/>
        <v>28.331063962825645</v>
      </c>
      <c r="P31" s="7"/>
      <c r="Q31" s="25">
        <f t="shared" si="5"/>
        <v>3609.7527790693962</v>
      </c>
      <c r="R31" s="24">
        <f t="shared" si="6"/>
        <v>-1380.0133514091228</v>
      </c>
      <c r="S31" s="7"/>
      <c r="T31" s="25">
        <f t="shared" si="7"/>
        <v>-0.93443907052058939</v>
      </c>
      <c r="U31" s="24">
        <f t="shared" si="8"/>
        <v>-0.35681934800487958</v>
      </c>
      <c r="V31" s="7"/>
      <c r="W31" s="25">
        <f t="shared" si="9"/>
        <v>-0.93397143916190839</v>
      </c>
      <c r="X31" s="24">
        <f t="shared" si="10"/>
        <v>62.199672545425528</v>
      </c>
      <c r="Y31" s="7"/>
      <c r="Z31" s="25">
        <f t="shared" si="11"/>
        <v>641</v>
      </c>
      <c r="AA31" s="17">
        <f t="shared" si="15"/>
        <v>62.17199999999999</v>
      </c>
      <c r="AB31" s="24">
        <f t="shared" si="12"/>
        <v>1.0851061025499145</v>
      </c>
      <c r="AC31" s="17">
        <f t="shared" si="13"/>
        <v>2.7672545425538431E-2</v>
      </c>
      <c r="AD31" s="17">
        <f t="shared" ca="1" si="14"/>
        <v>1.6729801821441015E-2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15093</v>
      </c>
      <c r="D32" s="17">
        <v>12742</v>
      </c>
      <c r="E32" s="17">
        <v>11382</v>
      </c>
      <c r="F32" s="17">
        <v>13747</v>
      </c>
      <c r="G32" s="24"/>
      <c r="H32" s="7"/>
      <c r="I32" s="25">
        <f t="shared" si="0"/>
        <v>3711</v>
      </c>
      <c r="J32" s="24">
        <f t="shared" si="0"/>
        <v>-1005</v>
      </c>
      <c r="K32" s="7"/>
      <c r="L32" s="25">
        <f t="shared" si="3"/>
        <v>3711.8984541414238</v>
      </c>
      <c r="M32" s="17">
        <f t="shared" si="1"/>
        <v>0.8072198442416253</v>
      </c>
      <c r="N32" s="17">
        <f t="shared" si="4"/>
        <v>-1004.6368611480677</v>
      </c>
      <c r="O32" s="24">
        <f t="shared" si="2"/>
        <v>0.1318698257826818</v>
      </c>
      <c r="P32" s="7"/>
      <c r="Q32" s="25">
        <f t="shared" si="5"/>
        <v>3731.7527790693962</v>
      </c>
      <c r="R32" s="24">
        <f t="shared" si="6"/>
        <v>-1025.0133514091228</v>
      </c>
      <c r="S32" s="7"/>
      <c r="T32" s="25">
        <f t="shared" si="7"/>
        <v>-0.96602061462647182</v>
      </c>
      <c r="U32" s="24">
        <f t="shared" si="8"/>
        <v>-0.26502975161264941</v>
      </c>
      <c r="V32" s="7"/>
      <c r="W32" s="25">
        <f t="shared" si="9"/>
        <v>-0.96567351293484427</v>
      </c>
      <c r="X32" s="24">
        <f t="shared" si="10"/>
        <v>67.761805435087126</v>
      </c>
      <c r="Y32" s="7"/>
      <c r="Z32" s="25">
        <f t="shared" si="11"/>
        <v>624</v>
      </c>
      <c r="AA32" s="17">
        <f t="shared" si="15"/>
        <v>67.787999999999982</v>
      </c>
      <c r="AB32" s="24">
        <f t="shared" si="12"/>
        <v>1.1831237933419156</v>
      </c>
      <c r="AC32" s="17">
        <f t="shared" si="13"/>
        <v>-2.6194564912856322E-2</v>
      </c>
      <c r="AD32" s="17">
        <f t="shared" ca="1" si="14"/>
        <v>7.9841331822606776E-2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15131</v>
      </c>
      <c r="D33" s="17">
        <v>12918</v>
      </c>
      <c r="E33" s="17">
        <v>11340</v>
      </c>
      <c r="F33" s="17">
        <v>13565</v>
      </c>
      <c r="G33" s="24"/>
      <c r="H33" s="7"/>
      <c r="I33" s="25">
        <f t="shared" si="0"/>
        <v>3791</v>
      </c>
      <c r="J33" s="24">
        <f t="shared" si="0"/>
        <v>-647</v>
      </c>
      <c r="K33" s="7"/>
      <c r="L33" s="25">
        <f t="shared" si="3"/>
        <v>3791.6887515295157</v>
      </c>
      <c r="M33" s="17">
        <f t="shared" si="1"/>
        <v>0.47437866941019485</v>
      </c>
      <c r="N33" s="17">
        <f t="shared" si="4"/>
        <v>-646.70872788058239</v>
      </c>
      <c r="O33" s="24">
        <f t="shared" si="2"/>
        <v>8.4839447550028146E-2</v>
      </c>
      <c r="P33" s="7"/>
      <c r="Q33" s="25">
        <f t="shared" si="5"/>
        <v>3811.7527790693962</v>
      </c>
      <c r="R33" s="24">
        <f t="shared" si="6"/>
        <v>-667.01335140912283</v>
      </c>
      <c r="S33" s="7"/>
      <c r="T33" s="25">
        <f t="shared" si="7"/>
        <v>-0.98672982387623076</v>
      </c>
      <c r="U33" s="24">
        <f t="shared" si="8"/>
        <v>-0.17246446849034411</v>
      </c>
      <c r="V33" s="7"/>
      <c r="W33" s="25">
        <f t="shared" si="9"/>
        <v>-0.98650426081314602</v>
      </c>
      <c r="X33" s="24">
        <f t="shared" si="10"/>
        <v>73.192339458990546</v>
      </c>
      <c r="Y33" s="7"/>
      <c r="Z33" s="25">
        <f t="shared" si="11"/>
        <v>603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-2.266054100942938E-2</v>
      </c>
      <c r="AD33" s="17">
        <f t="shared" ca="1" si="14"/>
        <v>0.12430744719337383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15157</v>
      </c>
      <c r="D34" s="17">
        <v>13110</v>
      </c>
      <c r="E34" s="17">
        <v>11318</v>
      </c>
      <c r="F34" s="17">
        <v>13387</v>
      </c>
      <c r="G34" s="24"/>
      <c r="H34" s="7"/>
      <c r="I34" s="25">
        <f t="shared" si="0"/>
        <v>3839</v>
      </c>
      <c r="J34" s="24">
        <f t="shared" si="0"/>
        <v>-277</v>
      </c>
      <c r="K34" s="7"/>
      <c r="L34" s="25">
        <f t="shared" si="3"/>
        <v>3837.7459906797312</v>
      </c>
      <c r="M34" s="17">
        <f t="shared" si="1"/>
        <v>1.572539375320964</v>
      </c>
      <c r="N34" s="17">
        <f t="shared" si="4"/>
        <v>-276.73820316039621</v>
      </c>
      <c r="O34" s="24">
        <f t="shared" si="2"/>
        <v>6.8537585226532291E-2</v>
      </c>
      <c r="P34" s="7"/>
      <c r="Q34" s="25">
        <f t="shared" si="5"/>
        <v>3859.7527790693962</v>
      </c>
      <c r="R34" s="24">
        <f t="shared" si="6"/>
        <v>-297.01335140912283</v>
      </c>
      <c r="S34" s="7"/>
      <c r="T34" s="25">
        <f t="shared" si="7"/>
        <v>-0.99915534942608619</v>
      </c>
      <c r="U34" s="24">
        <f t="shared" si="8"/>
        <v>-7.6796438447738036E-2</v>
      </c>
      <c r="V34" s="7"/>
      <c r="W34" s="25">
        <f t="shared" si="9"/>
        <v>-0.99905539117551234</v>
      </c>
      <c r="X34" s="24">
        <f t="shared" si="10"/>
        <v>78.713163659263898</v>
      </c>
      <c r="Y34" s="7"/>
      <c r="Z34" s="25">
        <f t="shared" si="11"/>
        <v>613</v>
      </c>
      <c r="AA34" s="17">
        <f t="shared" si="15"/>
        <v>78.731999999999971</v>
      </c>
      <c r="AB34" s="24">
        <f t="shared" si="12"/>
        <v>1.374132626680175</v>
      </c>
      <c r="AC34" s="17">
        <f t="shared" si="13"/>
        <v>-1.8836340736072543E-2</v>
      </c>
      <c r="AD34" s="17">
        <f t="shared" ca="1" si="14"/>
        <v>5.1747083315945019E-4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15169</v>
      </c>
      <c r="D35" s="17">
        <v>13300</v>
      </c>
      <c r="E35" s="17">
        <v>11317</v>
      </c>
      <c r="F35" s="17">
        <v>13195</v>
      </c>
      <c r="G35" s="24"/>
      <c r="H35" s="7"/>
      <c r="I35" s="25">
        <f t="shared" si="0"/>
        <v>3852</v>
      </c>
      <c r="J35" s="24">
        <f t="shared" si="0"/>
        <v>105</v>
      </c>
      <c r="K35" s="7"/>
      <c r="L35" s="25">
        <f t="shared" si="3"/>
        <v>3847.7808773430179</v>
      </c>
      <c r="M35" s="17">
        <f t="shared" si="1"/>
        <v>17.800995994659765</v>
      </c>
      <c r="N35" s="17">
        <f t="shared" si="4"/>
        <v>107.53978782459205</v>
      </c>
      <c r="O35" s="24">
        <f t="shared" si="2"/>
        <v>6.4505221939460364</v>
      </c>
      <c r="P35" s="7"/>
      <c r="Q35" s="25">
        <f t="shared" si="5"/>
        <v>3872.7527790693962</v>
      </c>
      <c r="R35" s="24">
        <f t="shared" si="6"/>
        <v>84.986648590877166</v>
      </c>
      <c r="S35" s="7"/>
      <c r="T35" s="25">
        <f t="shared" si="7"/>
        <v>-1.0025205959291721</v>
      </c>
      <c r="U35" s="24">
        <f t="shared" si="8"/>
        <v>2.1974338515168758E-2</v>
      </c>
      <c r="V35" s="7"/>
      <c r="W35" s="25">
        <f t="shared" si="9"/>
        <v>-1.0025503080058564</v>
      </c>
      <c r="X35" s="24">
        <f t="shared" si="10"/>
        <v>84.364424715021528</v>
      </c>
      <c r="Y35" s="7"/>
      <c r="Z35" s="25">
        <f t="shared" si="11"/>
        <v>632</v>
      </c>
      <c r="AA35" s="17">
        <f t="shared" si="15"/>
        <v>84.419999999999973</v>
      </c>
      <c r="AB35" s="24">
        <f t="shared" si="12"/>
        <v>1.4734069545336126</v>
      </c>
      <c r="AC35" s="17">
        <f t="shared" si="13"/>
        <v>-5.5575284978445438E-2</v>
      </c>
      <c r="AD35" s="17">
        <f t="shared" ca="1" si="14"/>
        <v>4.6185829742427131E-2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15153</v>
      </c>
      <c r="D36" s="17">
        <v>13486</v>
      </c>
      <c r="E36" s="17">
        <v>11326</v>
      </c>
      <c r="F36" s="17">
        <v>13008</v>
      </c>
      <c r="G36" s="24"/>
      <c r="H36" s="7"/>
      <c r="I36" s="25">
        <f t="shared" si="0"/>
        <v>3827</v>
      </c>
      <c r="J36" s="24">
        <f t="shared" si="0"/>
        <v>478</v>
      </c>
      <c r="K36" s="7"/>
      <c r="L36" s="25">
        <f t="shared" si="3"/>
        <v>3820.5863210223106</v>
      </c>
      <c r="M36" s="17">
        <f t="shared" si="1"/>
        <v>41.135278028855133</v>
      </c>
      <c r="N36" s="17">
        <f t="shared" si="4"/>
        <v>483.70707333418414</v>
      </c>
      <c r="O36" s="24">
        <f t="shared" si="2"/>
        <v>32.570686041755728</v>
      </c>
      <c r="P36" s="7"/>
      <c r="Q36" s="25">
        <f t="shared" si="5"/>
        <v>3847.7527790693962</v>
      </c>
      <c r="R36" s="24">
        <f t="shared" si="6"/>
        <v>457.98664859087717</v>
      </c>
      <c r="S36" s="7"/>
      <c r="T36" s="25">
        <f t="shared" si="7"/>
        <v>-0.99604896803862231</v>
      </c>
      <c r="U36" s="24">
        <f t="shared" si="8"/>
        <v>0.11841805528785</v>
      </c>
      <c r="V36" s="7"/>
      <c r="W36" s="25">
        <f t="shared" si="9"/>
        <v>-0.99620528697402488</v>
      </c>
      <c r="X36" s="24">
        <f t="shared" si="10"/>
        <v>89.887682252287618</v>
      </c>
      <c r="Y36" s="7"/>
      <c r="Z36" s="25">
        <f t="shared" si="11"/>
        <v>620</v>
      </c>
      <c r="AA36" s="17">
        <f t="shared" si="15"/>
        <v>89.999999999999972</v>
      </c>
      <c r="AB36" s="24">
        <f t="shared" si="12"/>
        <v>1.5707963267948959</v>
      </c>
      <c r="AC36" s="17">
        <f t="shared" si="13"/>
        <v>-0.11231774771235337</v>
      </c>
      <c r="AD36" s="17">
        <f t="shared" ca="1" si="14"/>
        <v>9.2911581311270197E-2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15112</v>
      </c>
      <c r="D37" s="17">
        <v>13669</v>
      </c>
      <c r="E37" s="17">
        <v>11354</v>
      </c>
      <c r="F37" s="17">
        <v>12817</v>
      </c>
      <c r="G37" s="24"/>
      <c r="H37" s="7"/>
      <c r="I37" s="25">
        <f t="shared" si="0"/>
        <v>3758</v>
      </c>
      <c r="J37" s="24">
        <f t="shared" si="0"/>
        <v>852</v>
      </c>
      <c r="K37" s="7"/>
      <c r="L37" s="25">
        <f t="shared" si="3"/>
        <v>3756.0414510266301</v>
      </c>
      <c r="M37" s="17">
        <f t="shared" si="1"/>
        <v>3.8359140810884589</v>
      </c>
      <c r="N37" s="17">
        <f t="shared" si="4"/>
        <v>859.63943462507677</v>
      </c>
      <c r="O37" s="24">
        <f t="shared" si="2"/>
        <v>58.360961390821913</v>
      </c>
      <c r="P37" s="7"/>
      <c r="Q37" s="25">
        <f t="shared" si="5"/>
        <v>3778.7527790693962</v>
      </c>
      <c r="R37" s="24">
        <f t="shared" si="6"/>
        <v>831.98664859087717</v>
      </c>
      <c r="S37" s="7"/>
      <c r="T37" s="25">
        <f t="shared" si="7"/>
        <v>-0.97818727506070524</v>
      </c>
      <c r="U37" s="24">
        <f t="shared" si="8"/>
        <v>0.21512033430388966</v>
      </c>
      <c r="V37" s="7"/>
      <c r="W37" s="25">
        <f t="shared" si="9"/>
        <v>-0.97847053048311439</v>
      </c>
      <c r="X37" s="24">
        <f t="shared" si="10"/>
        <v>95.508212764751477</v>
      </c>
      <c r="Y37" s="7"/>
      <c r="Z37" s="25">
        <f t="shared" si="11"/>
        <v>627</v>
      </c>
      <c r="AA37" s="17">
        <f t="shared" si="15"/>
        <v>95.642999999999972</v>
      </c>
      <c r="AB37" s="24">
        <f t="shared" si="12"/>
        <v>1.6692852564849363</v>
      </c>
      <c r="AC37" s="17">
        <f t="shared" si="13"/>
        <v>-0.13478723524849556</v>
      </c>
      <c r="AD37" s="17">
        <f t="shared" ca="1" si="14"/>
        <v>0.12097918632869664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15062</v>
      </c>
      <c r="D38" s="17">
        <v>13855</v>
      </c>
      <c r="E38" s="17">
        <v>11408</v>
      </c>
      <c r="F38" s="17">
        <v>12633</v>
      </c>
      <c r="G38" s="24"/>
      <c r="H38" s="7"/>
      <c r="I38" s="25">
        <f t="shared" si="0"/>
        <v>3654</v>
      </c>
      <c r="J38" s="24">
        <f t="shared" si="0"/>
        <v>1222</v>
      </c>
      <c r="K38" s="7"/>
      <c r="L38" s="25">
        <f t="shared" si="3"/>
        <v>3653.155502614532</v>
      </c>
      <c r="M38" s="17">
        <f t="shared" si="1"/>
        <v>0.71317583406229268</v>
      </c>
      <c r="N38" s="17">
        <f t="shared" si="4"/>
        <v>1232.6381676034521</v>
      </c>
      <c r="O38" s="24">
        <f t="shared" si="2"/>
        <v>113.17060995913727</v>
      </c>
      <c r="P38" s="7"/>
      <c r="Q38" s="25">
        <f t="shared" si="5"/>
        <v>3674.7527790693962</v>
      </c>
      <c r="R38" s="24">
        <f t="shared" si="6"/>
        <v>1201.9866485908772</v>
      </c>
      <c r="S38" s="7"/>
      <c r="T38" s="25">
        <f t="shared" si="7"/>
        <v>-0.95126530303601853</v>
      </c>
      <c r="U38" s="24">
        <f t="shared" si="8"/>
        <v>0.3107883643464957</v>
      </c>
      <c r="V38" s="7"/>
      <c r="W38" s="25">
        <f t="shared" si="9"/>
        <v>-0.95167412936374984</v>
      </c>
      <c r="X38" s="24">
        <f t="shared" si="10"/>
        <v>101.19428417952361</v>
      </c>
      <c r="Y38" s="7"/>
      <c r="Z38" s="25">
        <f t="shared" si="11"/>
        <v>636</v>
      </c>
      <c r="AA38" s="17">
        <f t="shared" si="15"/>
        <v>101.36699999999998</v>
      </c>
      <c r="AB38" s="24">
        <f t="shared" si="12"/>
        <v>1.7691879028690918</v>
      </c>
      <c r="AC38" s="17">
        <f t="shared" si="13"/>
        <v>-0.17271582047636969</v>
      </c>
      <c r="AD38" s="17">
        <f t="shared" ca="1" si="14"/>
        <v>4.6835695990324666E-2</v>
      </c>
      <c r="AE38" s="17">
        <v>131</v>
      </c>
    </row>
    <row r="39" spans="1:31" s="17" customFormat="1" x14ac:dyDescent="0.25">
      <c r="A39" s="17">
        <v>19</v>
      </c>
      <c r="B39" s="17">
        <v>637</v>
      </c>
      <c r="C39" s="17">
        <v>14996</v>
      </c>
      <c r="D39" s="17">
        <v>14042</v>
      </c>
      <c r="E39" s="17">
        <v>11479</v>
      </c>
      <c r="F39" s="17">
        <v>12453</v>
      </c>
      <c r="G39" s="24"/>
      <c r="H39" s="7"/>
      <c r="I39" s="25">
        <f t="shared" si="0"/>
        <v>3517</v>
      </c>
      <c r="J39" s="24">
        <f t="shared" si="0"/>
        <v>1589</v>
      </c>
      <c r="K39" s="7"/>
      <c r="L39" s="25">
        <f t="shared" si="3"/>
        <v>3513.3638511512759</v>
      </c>
      <c r="M39" s="17">
        <f t="shared" si="1"/>
        <v>13.221578450077839</v>
      </c>
      <c r="N39" s="17">
        <f t="shared" si="4"/>
        <v>1594.1028755221828</v>
      </c>
      <c r="O39" s="24">
        <f t="shared" si="2"/>
        <v>26.039338594892232</v>
      </c>
      <c r="P39" s="7"/>
      <c r="Q39" s="25">
        <f t="shared" si="5"/>
        <v>3537.7527790693962</v>
      </c>
      <c r="R39" s="24">
        <f t="shared" si="6"/>
        <v>1568.9866485908772</v>
      </c>
      <c r="S39" s="7"/>
      <c r="T39" s="25">
        <f t="shared" si="7"/>
        <v>-0.9158007821958063</v>
      </c>
      <c r="U39" s="24">
        <f t="shared" si="8"/>
        <v>0.40568070765902658</v>
      </c>
      <c r="V39" s="7"/>
      <c r="W39" s="25">
        <f t="shared" si="9"/>
        <v>-0.9163341537368499</v>
      </c>
      <c r="X39" s="24">
        <f t="shared" si="10"/>
        <v>106.98878735493338</v>
      </c>
      <c r="Y39" s="7"/>
      <c r="Z39" s="25">
        <f t="shared" si="11"/>
        <v>637</v>
      </c>
      <c r="AA39" s="17">
        <f t="shared" si="15"/>
        <v>107.09999999999998</v>
      </c>
      <c r="AB39" s="24">
        <f t="shared" si="12"/>
        <v>1.8692476288859265</v>
      </c>
      <c r="AC39" s="17">
        <f t="shared" si="13"/>
        <v>-0.11121264506660111</v>
      </c>
      <c r="AD39" s="17">
        <f t="shared" ca="1" si="14"/>
        <v>-1.4920989926721973E-2</v>
      </c>
      <c r="AE39" s="17">
        <v>130</v>
      </c>
    </row>
    <row r="40" spans="1:31" s="17" customFormat="1" x14ac:dyDescent="0.25">
      <c r="A40" s="17">
        <v>20</v>
      </c>
      <c r="B40" s="17">
        <v>608</v>
      </c>
      <c r="C40" s="17">
        <v>14913</v>
      </c>
      <c r="D40" s="17">
        <v>14207</v>
      </c>
      <c r="E40" s="17">
        <v>11563</v>
      </c>
      <c r="F40" s="17">
        <v>12286</v>
      </c>
      <c r="G40" s="24"/>
      <c r="H40" s="7"/>
      <c r="I40" s="25">
        <f t="shared" si="0"/>
        <v>3350</v>
      </c>
      <c r="J40" s="24">
        <f t="shared" si="0"/>
        <v>1921</v>
      </c>
      <c r="K40" s="7"/>
      <c r="L40" s="25">
        <f t="shared" si="3"/>
        <v>3346.917670738389</v>
      </c>
      <c r="M40" s="17">
        <f t="shared" si="1"/>
        <v>9.5007536769833738</v>
      </c>
      <c r="N40" s="17">
        <f t="shared" si="4"/>
        <v>1924.4767487448439</v>
      </c>
      <c r="O40" s="24">
        <f t="shared" si="2"/>
        <v>12.087781834773752</v>
      </c>
      <c r="P40" s="7"/>
      <c r="Q40" s="25">
        <f t="shared" si="5"/>
        <v>3370.7527790693962</v>
      </c>
      <c r="R40" s="24">
        <f t="shared" si="6"/>
        <v>1900.9866485908772</v>
      </c>
      <c r="S40" s="7"/>
      <c r="T40" s="25">
        <f t="shared" si="7"/>
        <v>-0.87257030788693435</v>
      </c>
      <c r="U40" s="24">
        <f t="shared" si="8"/>
        <v>0.49152337245401367</v>
      </c>
      <c r="V40" s="7"/>
      <c r="W40" s="25">
        <f t="shared" si="9"/>
        <v>-0.87321633742563798</v>
      </c>
      <c r="X40" s="24">
        <f t="shared" si="10"/>
        <v>112.4834485520696</v>
      </c>
      <c r="Y40" s="7"/>
      <c r="Z40" s="25">
        <f t="shared" si="11"/>
        <v>608</v>
      </c>
      <c r="AA40" s="17">
        <f t="shared" si="15"/>
        <v>112.57199999999997</v>
      </c>
      <c r="AB40" s="24">
        <f t="shared" si="12"/>
        <v>1.9647520455550562</v>
      </c>
      <c r="AC40" s="17">
        <f t="shared" si="13"/>
        <v>-8.8551447930370841E-2</v>
      </c>
      <c r="AD40" s="17">
        <f t="shared" ca="1" si="14"/>
        <v>-2.618820287570145E-2</v>
      </c>
      <c r="AE40" s="17">
        <v>129</v>
      </c>
    </row>
    <row r="41" spans="1:31" s="17" customFormat="1" x14ac:dyDescent="0.25">
      <c r="A41" s="17">
        <v>21</v>
      </c>
      <c r="B41" s="17">
        <v>623</v>
      </c>
      <c r="C41" s="17">
        <v>14817</v>
      </c>
      <c r="D41" s="17">
        <v>14368</v>
      </c>
      <c r="E41" s="17">
        <v>11665</v>
      </c>
      <c r="F41" s="17">
        <v>12128</v>
      </c>
      <c r="G41" s="24"/>
      <c r="H41" s="7"/>
      <c r="I41" s="25">
        <f t="shared" si="0"/>
        <v>3152</v>
      </c>
      <c r="J41" s="24">
        <f t="shared" si="0"/>
        <v>2240</v>
      </c>
      <c r="K41" s="7"/>
      <c r="L41" s="25">
        <f t="shared" si="3"/>
        <v>3144.5229752061955</v>
      </c>
      <c r="M41" s="17">
        <f t="shared" si="1"/>
        <v>55.90589976716727</v>
      </c>
      <c r="N41" s="17">
        <f t="shared" si="4"/>
        <v>2244.9752733271721</v>
      </c>
      <c r="O41" s="24">
        <f t="shared" si="2"/>
        <v>24.753344680070036</v>
      </c>
      <c r="P41" s="7"/>
      <c r="Q41" s="25">
        <f t="shared" si="5"/>
        <v>3172.7527790693962</v>
      </c>
      <c r="R41" s="24">
        <f t="shared" si="6"/>
        <v>2219.9866485908774</v>
      </c>
      <c r="S41" s="7"/>
      <c r="T41" s="25">
        <f t="shared" si="7"/>
        <v>-0.8213150149937809</v>
      </c>
      <c r="U41" s="24">
        <f t="shared" si="8"/>
        <v>0.57400472808534164</v>
      </c>
      <c r="V41" s="7"/>
      <c r="W41" s="25">
        <f t="shared" si="9"/>
        <v>-0.82206928284901226</v>
      </c>
      <c r="X41" s="24">
        <f t="shared" si="10"/>
        <v>118.03322159918309</v>
      </c>
      <c r="Y41" s="7"/>
      <c r="Z41" s="25">
        <f t="shared" si="11"/>
        <v>623</v>
      </c>
      <c r="AA41" s="17">
        <f t="shared" si="15"/>
        <v>118.17899999999997</v>
      </c>
      <c r="AB41" s="24">
        <f t="shared" si="12"/>
        <v>2.0626126567143781</v>
      </c>
      <c r="AC41" s="17">
        <f t="shared" si="13"/>
        <v>-0.14577840081688009</v>
      </c>
      <c r="AD41" s="17">
        <f t="shared" ca="1" si="14"/>
        <v>6.7111558108862823E-2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14713</v>
      </c>
      <c r="D42" s="17">
        <v>14525</v>
      </c>
      <c r="E42" s="17">
        <v>11788</v>
      </c>
      <c r="F42" s="17">
        <v>11990</v>
      </c>
      <c r="G42" s="24"/>
      <c r="H42" s="7"/>
      <c r="I42" s="25">
        <f t="shared" si="0"/>
        <v>2925</v>
      </c>
      <c r="J42" s="24">
        <f t="shared" si="0"/>
        <v>2535</v>
      </c>
      <c r="K42" s="7"/>
      <c r="L42" s="25">
        <f t="shared" si="3"/>
        <v>2916.973093669465</v>
      </c>
      <c r="M42" s="17">
        <f t="shared" si="1"/>
        <v>64.431225239182609</v>
      </c>
      <c r="N42" s="17">
        <f t="shared" si="4"/>
        <v>2538.1811726771371</v>
      </c>
      <c r="O42" s="24">
        <f t="shared" si="2"/>
        <v>10.119859601763343</v>
      </c>
      <c r="P42" s="7"/>
      <c r="Q42" s="25">
        <f t="shared" si="5"/>
        <v>2945.7527790693962</v>
      </c>
      <c r="R42" s="24">
        <f t="shared" si="6"/>
        <v>2514.9866485908774</v>
      </c>
      <c r="S42" s="7"/>
      <c r="T42" s="25">
        <f t="shared" si="7"/>
        <v>-0.76255263374758975</v>
      </c>
      <c r="U42" s="24">
        <f t="shared" si="8"/>
        <v>0.65028058987606807</v>
      </c>
      <c r="V42" s="7"/>
      <c r="W42" s="25">
        <f t="shared" si="9"/>
        <v>-0.76340698680556685</v>
      </c>
      <c r="X42" s="24">
        <f t="shared" si="10"/>
        <v>123.53360626045958</v>
      </c>
      <c r="Y42" s="7"/>
      <c r="Z42" s="25">
        <f t="shared" si="11"/>
        <v>610</v>
      </c>
      <c r="AA42" s="17">
        <f t="shared" si="15"/>
        <v>123.66899999999997</v>
      </c>
      <c r="AB42" s="24">
        <f t="shared" si="12"/>
        <v>2.1584312326488666</v>
      </c>
      <c r="AC42" s="17">
        <f t="shared" si="13"/>
        <v>-0.13539373954039036</v>
      </c>
      <c r="AD42" s="17">
        <f t="shared" ca="1" si="14"/>
        <v>8.7224667634828279E-2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14574</v>
      </c>
      <c r="D43" s="17">
        <v>14657</v>
      </c>
      <c r="E43" s="17">
        <v>11912</v>
      </c>
      <c r="F43" s="17">
        <v>11843</v>
      </c>
      <c r="G43" s="24"/>
      <c r="H43" s="7"/>
      <c r="I43" s="25">
        <f t="shared" si="0"/>
        <v>2662</v>
      </c>
      <c r="J43" s="24">
        <f t="shared" si="0"/>
        <v>2814</v>
      </c>
      <c r="K43" s="7"/>
      <c r="L43" s="25">
        <f t="shared" si="3"/>
        <v>2658.5111400533942</v>
      </c>
      <c r="M43" s="17">
        <f t="shared" si="1"/>
        <v>12.172143727030026</v>
      </c>
      <c r="N43" s="17">
        <f t="shared" si="4"/>
        <v>2812.0895947720551</v>
      </c>
      <c r="O43" s="24">
        <f t="shared" si="2"/>
        <v>3.6496481349592842</v>
      </c>
      <c r="P43" s="7"/>
      <c r="Q43" s="25">
        <f t="shared" si="5"/>
        <v>2682.7527790693962</v>
      </c>
      <c r="R43" s="24">
        <f t="shared" si="6"/>
        <v>2793.9866485908774</v>
      </c>
      <c r="S43" s="7"/>
      <c r="T43" s="25">
        <f t="shared" si="7"/>
        <v>-0.69447110833900705</v>
      </c>
      <c r="U43" s="24">
        <f t="shared" si="8"/>
        <v>0.72241945577306022</v>
      </c>
      <c r="V43" s="7"/>
      <c r="W43" s="25">
        <f t="shared" si="9"/>
        <v>-0.69542010747264849</v>
      </c>
      <c r="X43" s="24">
        <f t="shared" si="10"/>
        <v>129.19972029801721</v>
      </c>
      <c r="Y43" s="7"/>
      <c r="Z43" s="25">
        <f t="shared" si="11"/>
        <v>619</v>
      </c>
      <c r="AA43" s="17">
        <f t="shared" si="15"/>
        <v>129.23999999999998</v>
      </c>
      <c r="AB43" s="24">
        <f t="shared" si="12"/>
        <v>2.255663525277471</v>
      </c>
      <c r="AC43" s="17">
        <f t="shared" si="13"/>
        <v>-4.0279701982768756E-2</v>
      </c>
      <c r="AD43" s="17">
        <f t="shared" ca="1" si="14"/>
        <v>-1.3669654343317461E-2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14424</v>
      </c>
      <c r="D44" s="17">
        <v>14782</v>
      </c>
      <c r="E44" s="17">
        <v>12052</v>
      </c>
      <c r="F44" s="17">
        <v>11716</v>
      </c>
      <c r="G44" s="24"/>
      <c r="H44" s="7"/>
      <c r="I44" s="25">
        <f t="shared" si="0"/>
        <v>2372</v>
      </c>
      <c r="J44" s="24">
        <f t="shared" si="0"/>
        <v>3066</v>
      </c>
      <c r="K44" s="7"/>
      <c r="L44" s="25">
        <f t="shared" si="3"/>
        <v>2369.46870152683</v>
      </c>
      <c r="M44" s="17">
        <f t="shared" si="1"/>
        <v>6.4074719602725425</v>
      </c>
      <c r="N44" s="17">
        <f t="shared" si="4"/>
        <v>3063.7738177574302</v>
      </c>
      <c r="O44" s="24">
        <f t="shared" si="2"/>
        <v>4.9558873771333189</v>
      </c>
      <c r="P44" s="7"/>
      <c r="Q44" s="25">
        <f t="shared" si="5"/>
        <v>2392.7527790693962</v>
      </c>
      <c r="R44" s="24">
        <f t="shared" si="6"/>
        <v>3045.9866485908774</v>
      </c>
      <c r="S44" s="7"/>
      <c r="T44" s="25">
        <f t="shared" si="7"/>
        <v>-0.61940022480863077</v>
      </c>
      <c r="U44" s="24">
        <f t="shared" si="8"/>
        <v>0.78757714109937571</v>
      </c>
      <c r="V44" s="7"/>
      <c r="W44" s="25">
        <f t="shared" si="9"/>
        <v>-0.62043469901972104</v>
      </c>
      <c r="X44" s="24">
        <f t="shared" si="10"/>
        <v>134.87858559334995</v>
      </c>
      <c r="Y44" s="7"/>
      <c r="Z44" s="25">
        <f t="shared" si="11"/>
        <v>630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-3.1414406650014826E-2</v>
      </c>
      <c r="AD44" s="17">
        <f t="shared" ca="1" si="14"/>
        <v>7.0119737162883666E-3</v>
      </c>
      <c r="AE44" s="17">
        <v>125</v>
      </c>
    </row>
    <row r="45" spans="1:31" s="17" customFormat="1" x14ac:dyDescent="0.25">
      <c r="A45" s="17">
        <v>25</v>
      </c>
      <c r="B45" s="17">
        <v>635</v>
      </c>
      <c r="C45" s="17">
        <v>14278</v>
      </c>
      <c r="D45" s="17">
        <v>14899</v>
      </c>
      <c r="E45" s="17">
        <v>12219</v>
      </c>
      <c r="F45" s="17">
        <v>11609</v>
      </c>
      <c r="G45" s="24"/>
      <c r="H45" s="7"/>
      <c r="I45" s="25">
        <f t="shared" si="0"/>
        <v>2059</v>
      </c>
      <c r="J45" s="24">
        <f t="shared" si="0"/>
        <v>3290</v>
      </c>
      <c r="K45" s="7"/>
      <c r="L45" s="25">
        <f t="shared" si="3"/>
        <v>2054.4592965633824</v>
      </c>
      <c r="M45" s="17">
        <f t="shared" si="1"/>
        <v>20.617987699310927</v>
      </c>
      <c r="N45" s="17">
        <f t="shared" si="4"/>
        <v>3287.3170963130619</v>
      </c>
      <c r="O45" s="24">
        <f t="shared" si="2"/>
        <v>7.1979721933858443</v>
      </c>
      <c r="P45" s="7"/>
      <c r="Q45" s="25">
        <f t="shared" si="5"/>
        <v>2079.7527790693962</v>
      </c>
      <c r="R45" s="24">
        <f t="shared" si="6"/>
        <v>3269.9866485908774</v>
      </c>
      <c r="S45" s="7"/>
      <c r="T45" s="25">
        <f t="shared" si="7"/>
        <v>-0.53837544361894873</v>
      </c>
      <c r="U45" s="24">
        <f t="shared" si="8"/>
        <v>0.84549508361165615</v>
      </c>
      <c r="V45" s="7"/>
      <c r="W45" s="25">
        <f t="shared" si="9"/>
        <v>-0.53948588335803971</v>
      </c>
      <c r="X45" s="24">
        <f t="shared" si="10"/>
        <v>140.56802552009754</v>
      </c>
      <c r="Y45" s="7"/>
      <c r="Z45" s="25">
        <f t="shared" si="11"/>
        <v>635</v>
      </c>
      <c r="AA45" s="17">
        <f t="shared" si="15"/>
        <v>140.62499999999997</v>
      </c>
      <c r="AB45" s="24">
        <f t="shared" si="12"/>
        <v>2.4543692606170255</v>
      </c>
      <c r="AC45" s="17">
        <f t="shared" si="13"/>
        <v>-5.6974479902436315E-2</v>
      </c>
      <c r="AD45" s="17">
        <f t="shared" ca="1" si="14"/>
        <v>2.239809412719751E-2</v>
      </c>
      <c r="AE45" s="17">
        <v>124</v>
      </c>
    </row>
    <row r="46" spans="1:31" s="17" customFormat="1" x14ac:dyDescent="0.25">
      <c r="A46" s="17">
        <v>26</v>
      </c>
      <c r="B46" s="17">
        <v>629</v>
      </c>
      <c r="C46" s="17">
        <v>14103</v>
      </c>
      <c r="D46" s="17">
        <v>14988</v>
      </c>
      <c r="E46" s="17">
        <v>12382</v>
      </c>
      <c r="F46" s="17">
        <v>11510</v>
      </c>
      <c r="G46" s="24"/>
      <c r="H46" s="7"/>
      <c r="I46" s="25">
        <f t="shared" si="0"/>
        <v>1721</v>
      </c>
      <c r="J46" s="24">
        <f t="shared" si="0"/>
        <v>3478</v>
      </c>
      <c r="K46" s="7"/>
      <c r="L46" s="25">
        <f t="shared" si="3"/>
        <v>1722.0668121056681</v>
      </c>
      <c r="M46" s="17">
        <f t="shared" si="1"/>
        <v>1.1380880687999573</v>
      </c>
      <c r="N46" s="17">
        <f t="shared" si="4"/>
        <v>3476.7402582415361</v>
      </c>
      <c r="O46" s="24">
        <f t="shared" si="2"/>
        <v>1.5869492980176196</v>
      </c>
      <c r="P46" s="7"/>
      <c r="Q46" s="25">
        <f t="shared" si="5"/>
        <v>1741.7527790693962</v>
      </c>
      <c r="R46" s="24">
        <f t="shared" si="6"/>
        <v>3457.9866485908774</v>
      </c>
      <c r="S46" s="7"/>
      <c r="T46" s="25">
        <f t="shared" si="7"/>
        <v>-0.45087903453871703</v>
      </c>
      <c r="U46" s="24">
        <f t="shared" si="8"/>
        <v>0.89410478536303439</v>
      </c>
      <c r="V46" s="7"/>
      <c r="W46" s="25">
        <f t="shared" si="9"/>
        <v>-0.45205321426199763</v>
      </c>
      <c r="X46" s="24">
        <f t="shared" si="10"/>
        <v>146.28794544633092</v>
      </c>
      <c r="Y46" s="7"/>
      <c r="Z46" s="25">
        <f t="shared" si="11"/>
        <v>629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1.9454463309500625E-3</v>
      </c>
      <c r="AD46" s="17">
        <f t="shared" ca="1" si="14"/>
        <v>6.4484545046553876E-2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13932</v>
      </c>
      <c r="D47" s="17">
        <v>15076</v>
      </c>
      <c r="E47" s="17">
        <v>12560</v>
      </c>
      <c r="F47" s="17">
        <v>11437</v>
      </c>
      <c r="G47" s="24"/>
      <c r="H47" s="7"/>
      <c r="I47" s="25">
        <f t="shared" si="0"/>
        <v>1372</v>
      </c>
      <c r="J47" s="24">
        <f t="shared" si="0"/>
        <v>3639</v>
      </c>
      <c r="K47" s="7"/>
      <c r="L47" s="25">
        <f t="shared" si="3"/>
        <v>1373.7997922280467</v>
      </c>
      <c r="M47" s="17">
        <f t="shared" si="1"/>
        <v>3.2392520641373999</v>
      </c>
      <c r="N47" s="17">
        <f t="shared" si="4"/>
        <v>3632.0136013914757</v>
      </c>
      <c r="O47" s="24">
        <f t="shared" si="2"/>
        <v>48.809765517189838</v>
      </c>
      <c r="P47" s="7"/>
      <c r="Q47" s="25">
        <f t="shared" si="5"/>
        <v>1392.7527790693962</v>
      </c>
      <c r="R47" s="24">
        <f t="shared" si="6"/>
        <v>3618.9866485908774</v>
      </c>
      <c r="S47" s="7"/>
      <c r="T47" s="25">
        <f t="shared" si="7"/>
        <v>-0.36053510918664344</v>
      </c>
      <c r="U47" s="24">
        <f t="shared" si="8"/>
        <v>0.93573330654373588</v>
      </c>
      <c r="V47" s="7"/>
      <c r="W47" s="25">
        <f t="shared" si="9"/>
        <v>-0.36176386146507594</v>
      </c>
      <c r="X47" s="24">
        <f t="shared" si="10"/>
        <v>151.97179097426579</v>
      </c>
      <c r="Y47" s="7"/>
      <c r="Z47" s="25">
        <f t="shared" si="11"/>
        <v>627</v>
      </c>
      <c r="AA47" s="17">
        <f t="shared" si="15"/>
        <v>151.92899999999997</v>
      </c>
      <c r="AB47" s="24">
        <f t="shared" si="12"/>
        <v>2.6516612792624645</v>
      </c>
      <c r="AC47" s="17">
        <f t="shared" si="13"/>
        <v>4.279097426581302E-2</v>
      </c>
      <c r="AD47" s="17">
        <f t="shared" ca="1" si="14"/>
        <v>4.1103465510161641E-3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13750</v>
      </c>
      <c r="D48" s="17">
        <v>15130</v>
      </c>
      <c r="E48" s="17">
        <v>12742</v>
      </c>
      <c r="F48" s="17">
        <v>11372</v>
      </c>
      <c r="G48" s="24"/>
      <c r="H48" s="7"/>
      <c r="I48" s="25">
        <f t="shared" si="0"/>
        <v>1008</v>
      </c>
      <c r="J48" s="24">
        <f t="shared" si="0"/>
        <v>3758</v>
      </c>
      <c r="K48" s="7"/>
      <c r="L48" s="25">
        <f t="shared" si="3"/>
        <v>1010.2513112278823</v>
      </c>
      <c r="M48" s="17">
        <f t="shared" si="1"/>
        <v>5.0684022447888974</v>
      </c>
      <c r="N48" s="17">
        <f t="shared" si="4"/>
        <v>3752.7757059479577</v>
      </c>
      <c r="O48" s="24">
        <f t="shared" si="2"/>
        <v>27.293248342204514</v>
      </c>
      <c r="P48" s="7"/>
      <c r="Q48" s="25">
        <f t="shared" si="5"/>
        <v>1028.7527790693962</v>
      </c>
      <c r="R48" s="24">
        <f t="shared" si="6"/>
        <v>3737.9866485908774</v>
      </c>
      <c r="S48" s="7"/>
      <c r="T48" s="25">
        <f t="shared" si="7"/>
        <v>-0.26630820710024006</v>
      </c>
      <c r="U48" s="24">
        <f t="shared" si="8"/>
        <v>0.96650221350338494</v>
      </c>
      <c r="V48" s="7"/>
      <c r="W48" s="25">
        <f t="shared" si="9"/>
        <v>-0.26757727195958764</v>
      </c>
      <c r="X48" s="24">
        <f t="shared" si="10"/>
        <v>157.63397991709257</v>
      </c>
      <c r="Y48" s="7"/>
      <c r="Z48" s="25">
        <f t="shared" si="11"/>
        <v>630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3.4979917092613277E-2</v>
      </c>
      <c r="AD48" s="17">
        <f t="shared" ca="1" si="14"/>
        <v>1.1534617455026819E-3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13573</v>
      </c>
      <c r="D49" s="17">
        <v>15178</v>
      </c>
      <c r="E49" s="17">
        <v>12925</v>
      </c>
      <c r="F49" s="17">
        <v>11334</v>
      </c>
      <c r="G49" s="24"/>
      <c r="H49" s="7"/>
      <c r="I49" s="25">
        <f t="shared" si="0"/>
        <v>648</v>
      </c>
      <c r="J49" s="24">
        <f t="shared" si="0"/>
        <v>3844</v>
      </c>
      <c r="K49" s="7"/>
      <c r="L49" s="25">
        <f t="shared" si="3"/>
        <v>650.98455475344531</v>
      </c>
      <c r="M49" s="17">
        <f t="shared" si="1"/>
        <v>8.9075670763129882</v>
      </c>
      <c r="N49" s="17">
        <f t="shared" si="4"/>
        <v>3834.4911400539072</v>
      </c>
      <c r="O49" s="24">
        <f t="shared" si="2"/>
        <v>90.418417474407931</v>
      </c>
      <c r="P49" s="7"/>
      <c r="Q49" s="25">
        <f t="shared" si="5"/>
        <v>668.7527790693963</v>
      </c>
      <c r="R49" s="24">
        <f t="shared" si="6"/>
        <v>3823.9866485908774</v>
      </c>
      <c r="S49" s="7"/>
      <c r="T49" s="25">
        <f t="shared" si="7"/>
        <v>-0.17311676547632462</v>
      </c>
      <c r="U49" s="24">
        <f t="shared" si="8"/>
        <v>0.98873856643220681</v>
      </c>
      <c r="V49" s="7"/>
      <c r="W49" s="25">
        <f t="shared" si="9"/>
        <v>-0.1744149421724919</v>
      </c>
      <c r="X49" s="24">
        <f t="shared" si="10"/>
        <v>163.10465218386071</v>
      </c>
      <c r="Y49" s="7"/>
      <c r="Z49" s="25">
        <f t="shared" si="11"/>
        <v>606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5.1652183860738887E-2</v>
      </c>
      <c r="AD49" s="17">
        <f t="shared" ca="1" si="14"/>
        <v>5.0614869592948253E-2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13382</v>
      </c>
      <c r="D50" s="17">
        <v>15197</v>
      </c>
      <c r="E50" s="17">
        <v>13105</v>
      </c>
      <c r="F50" s="17">
        <v>11306</v>
      </c>
      <c r="G50" s="24"/>
      <c r="H50" s="7"/>
      <c r="I50" s="25">
        <f t="shared" si="0"/>
        <v>277</v>
      </c>
      <c r="J50" s="24">
        <f t="shared" si="0"/>
        <v>3891</v>
      </c>
      <c r="K50" s="7"/>
      <c r="L50" s="25">
        <f t="shared" si="3"/>
        <v>281.39003911759539</v>
      </c>
      <c r="M50" s="17">
        <f t="shared" si="1"/>
        <v>19.272443454017736</v>
      </c>
      <c r="N50" s="17">
        <f t="shared" si="4"/>
        <v>3882.0179976620425</v>
      </c>
      <c r="O50" s="24">
        <f t="shared" si="2"/>
        <v>80.676365999074179</v>
      </c>
      <c r="P50" s="7"/>
      <c r="Q50" s="25">
        <f t="shared" si="5"/>
        <v>297.7527790693963</v>
      </c>
      <c r="R50" s="24">
        <f t="shared" si="6"/>
        <v>3870.9866485908774</v>
      </c>
      <c r="S50" s="7"/>
      <c r="T50" s="25">
        <f t="shared" si="7"/>
        <v>-7.7077807580567329E-2</v>
      </c>
      <c r="U50" s="24">
        <f t="shared" si="8"/>
        <v>1.0008909918700515</v>
      </c>
      <c r="V50" s="7"/>
      <c r="W50" s="25">
        <f t="shared" si="9"/>
        <v>-7.8391855362192855E-2</v>
      </c>
      <c r="X50" s="24">
        <f t="shared" si="10"/>
        <v>168.63040994550795</v>
      </c>
      <c r="Y50" s="7"/>
      <c r="Z50" s="25">
        <f t="shared" si="11"/>
        <v>613</v>
      </c>
      <c r="AA50" s="17">
        <f t="shared" si="15"/>
        <v>168.56999999999996</v>
      </c>
      <c r="AB50" s="24">
        <f t="shared" si="12"/>
        <v>2.9421015200868408</v>
      </c>
      <c r="AC50" s="17">
        <f t="shared" si="13"/>
        <v>6.040994550798473E-2</v>
      </c>
      <c r="AD50" s="17">
        <f t="shared" ca="1" si="14"/>
        <v>5.2093907358141678E-3</v>
      </c>
      <c r="AE50" s="17">
        <v>119</v>
      </c>
    </row>
    <row r="51" spans="1:31" s="17" customFormat="1" x14ac:dyDescent="0.25">
      <c r="A51" s="17">
        <v>31</v>
      </c>
      <c r="B51" s="17">
        <v>628</v>
      </c>
      <c r="C51" s="17">
        <v>13192</v>
      </c>
      <c r="D51" s="17">
        <v>15196</v>
      </c>
      <c r="E51" s="17">
        <v>13296</v>
      </c>
      <c r="F51" s="17">
        <v>11299</v>
      </c>
      <c r="G51" s="24"/>
      <c r="H51" s="7"/>
      <c r="I51" s="25">
        <f t="shared" si="0"/>
        <v>-104</v>
      </c>
      <c r="J51" s="24">
        <f t="shared" si="0"/>
        <v>3897</v>
      </c>
      <c r="K51" s="7"/>
      <c r="L51" s="25">
        <f t="shared" si="3"/>
        <v>-100.12280859246749</v>
      </c>
      <c r="M51" s="17">
        <f t="shared" si="1"/>
        <v>15.032613210643904</v>
      </c>
      <c r="N51" s="17">
        <f t="shared" si="4"/>
        <v>3893.610682425262</v>
      </c>
      <c r="O51" s="24">
        <f t="shared" si="2"/>
        <v>11.487473622427984</v>
      </c>
      <c r="P51" s="7"/>
      <c r="Q51" s="25">
        <f t="shared" si="5"/>
        <v>-83.247220930603717</v>
      </c>
      <c r="R51" s="24">
        <f t="shared" si="6"/>
        <v>3876.9866485908774</v>
      </c>
      <c r="S51" s="7"/>
      <c r="T51" s="25">
        <f t="shared" si="7"/>
        <v>2.1549801471409856E-2</v>
      </c>
      <c r="U51" s="24">
        <f t="shared" si="8"/>
        <v>1.0024423653302017</v>
      </c>
      <c r="V51" s="7"/>
      <c r="W51" s="25">
        <f t="shared" si="9"/>
        <v>2.023380201966779E-2</v>
      </c>
      <c r="X51" s="24">
        <f t="shared" si="10"/>
        <v>174.26512155244677</v>
      </c>
      <c r="Y51" s="7"/>
      <c r="Z51" s="25">
        <f t="shared" si="11"/>
        <v>628</v>
      </c>
      <c r="AA51" s="17">
        <f t="shared" si="15"/>
        <v>174.22199999999995</v>
      </c>
      <c r="AB51" s="24">
        <f t="shared" si="12"/>
        <v>3.0407475294095598</v>
      </c>
      <c r="AC51" s="17">
        <f t="shared" si="13"/>
        <v>4.3121552446820033E-2</v>
      </c>
      <c r="AD51" s="17">
        <f t="shared" ca="1" si="14"/>
        <v>-9.3112138316371329E-3</v>
      </c>
      <c r="AE51" s="17">
        <v>118</v>
      </c>
    </row>
    <row r="52" spans="1:31" s="17" customFormat="1" x14ac:dyDescent="0.25">
      <c r="A52" s="17">
        <v>32</v>
      </c>
      <c r="B52" s="17">
        <v>617</v>
      </c>
      <c r="C52" s="17">
        <v>12998</v>
      </c>
      <c r="D52" s="17">
        <v>15185</v>
      </c>
      <c r="E52" s="17">
        <v>13478</v>
      </c>
      <c r="F52" s="17">
        <v>11312</v>
      </c>
      <c r="G52" s="24"/>
      <c r="H52" s="7"/>
      <c r="I52" s="25">
        <f t="shared" ref="I52:J83" si="16">C52-E52</f>
        <v>-480</v>
      </c>
      <c r="J52" s="24">
        <f t="shared" si="16"/>
        <v>3873</v>
      </c>
      <c r="K52" s="7"/>
      <c r="L52" s="25">
        <f t="shared" si="3"/>
        <v>-474.2212638023845</v>
      </c>
      <c r="M52" s="17">
        <f t="shared" si="1"/>
        <v>33.393792041631663</v>
      </c>
      <c r="N52" s="17">
        <f t="shared" si="4"/>
        <v>3868.3278005371931</v>
      </c>
      <c r="O52" s="24">
        <f t="shared" si="2"/>
        <v>21.82944782025336</v>
      </c>
      <c r="P52" s="7"/>
      <c r="Q52" s="25">
        <f t="shared" si="5"/>
        <v>-459.2472209306037</v>
      </c>
      <c r="R52" s="24">
        <f t="shared" si="6"/>
        <v>3852.9866485908774</v>
      </c>
      <c r="S52" s="7"/>
      <c r="T52" s="25">
        <f t="shared" si="7"/>
        <v>0.11888308494527709</v>
      </c>
      <c r="U52" s="24">
        <f t="shared" si="8"/>
        <v>0.99623687148960027</v>
      </c>
      <c r="V52" s="7"/>
      <c r="W52" s="25">
        <f t="shared" si="9"/>
        <v>0.11757531601385944</v>
      </c>
      <c r="X52" s="24">
        <f t="shared" si="10"/>
        <v>179.83967207278374</v>
      </c>
      <c r="Y52" s="7"/>
      <c r="Z52" s="25">
        <f t="shared" si="11"/>
        <v>617</v>
      </c>
      <c r="AA52" s="17">
        <f t="shared" si="15"/>
        <v>179.77499999999995</v>
      </c>
      <c r="AB52" s="24">
        <f t="shared" si="12"/>
        <v>3.1376656627728052</v>
      </c>
      <c r="AC52" s="17">
        <f t="shared" si="13"/>
        <v>6.4672072783793055E-2</v>
      </c>
      <c r="AD52" s="17">
        <f t="shared" ca="1" si="14"/>
        <v>9.2071310481799173E-2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12814</v>
      </c>
      <c r="D53" s="17">
        <v>15156</v>
      </c>
      <c r="E53" s="17">
        <v>13677</v>
      </c>
      <c r="F53" s="17">
        <v>11347</v>
      </c>
      <c r="G53" s="24"/>
      <c r="H53" s="7"/>
      <c r="I53" s="25">
        <f t="shared" si="16"/>
        <v>-863</v>
      </c>
      <c r="J53" s="24">
        <f t="shared" si="16"/>
        <v>3809</v>
      </c>
      <c r="K53" s="7"/>
      <c r="L53" s="25">
        <f t="shared" si="3"/>
        <v>-853.56273128456644</v>
      </c>
      <c r="M53" s="17">
        <f t="shared" si="1"/>
        <v>89.062040807301017</v>
      </c>
      <c r="N53" s="17">
        <f t="shared" si="4"/>
        <v>3804.8655562869267</v>
      </c>
      <c r="O53" s="24">
        <f t="shared" si="2"/>
        <v>17.093624816571534</v>
      </c>
      <c r="P53" s="7"/>
      <c r="Q53" s="25">
        <f t="shared" si="5"/>
        <v>-842.2472209306037</v>
      </c>
      <c r="R53" s="24">
        <f t="shared" si="6"/>
        <v>3788.9866485908774</v>
      </c>
      <c r="S53" s="7"/>
      <c r="T53" s="25">
        <f t="shared" si="7"/>
        <v>0.21802842422849825</v>
      </c>
      <c r="U53" s="24">
        <f t="shared" si="8"/>
        <v>0.97968888791466302</v>
      </c>
      <c r="V53" s="7"/>
      <c r="W53" s="25">
        <f t="shared" si="9"/>
        <v>0.21674246511999892</v>
      </c>
      <c r="X53" s="24">
        <f t="shared" si="10"/>
        <v>185.58374170193747</v>
      </c>
      <c r="Y53" s="7"/>
      <c r="Z53" s="25">
        <f t="shared" si="11"/>
        <v>633</v>
      </c>
      <c r="AA53" s="17">
        <f t="shared" si="15"/>
        <v>185.47199999999995</v>
      </c>
      <c r="AB53" s="24">
        <f t="shared" si="12"/>
        <v>3.2370970702589217</v>
      </c>
      <c r="AC53" s="17">
        <f t="shared" si="13"/>
        <v>0.1117417019375182</v>
      </c>
      <c r="AD53" s="17">
        <f t="shared" ca="1" si="14"/>
        <v>6.2659822629882456E-3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12627</v>
      </c>
      <c r="D54" s="17">
        <v>15102</v>
      </c>
      <c r="E54" s="17">
        <v>13860</v>
      </c>
      <c r="F54" s="17">
        <v>11396</v>
      </c>
      <c r="G54" s="24"/>
      <c r="H54" s="7"/>
      <c r="I54" s="25">
        <f t="shared" si="16"/>
        <v>-1233</v>
      </c>
      <c r="J54" s="24">
        <f t="shared" si="16"/>
        <v>3706</v>
      </c>
      <c r="K54" s="7"/>
      <c r="L54" s="25">
        <f t="shared" si="3"/>
        <v>-1229.8705978565977</v>
      </c>
      <c r="M54" s="17">
        <f t="shared" si="1"/>
        <v>9.7931577751311014</v>
      </c>
      <c r="N54" s="17">
        <f t="shared" si="4"/>
        <v>3702.3242059561417</v>
      </c>
      <c r="O54" s="24">
        <f t="shared" si="2"/>
        <v>13.511461852864388</v>
      </c>
      <c r="P54" s="7"/>
      <c r="Q54" s="25">
        <f t="shared" si="5"/>
        <v>-1212.2472209306038</v>
      </c>
      <c r="R54" s="24">
        <f t="shared" si="6"/>
        <v>3685.9866485908774</v>
      </c>
      <c r="S54" s="7"/>
      <c r="T54" s="25">
        <f t="shared" si="7"/>
        <v>0.3138085170086336</v>
      </c>
      <c r="U54" s="24">
        <f t="shared" si="8"/>
        <v>0.95305697684874835</v>
      </c>
      <c r="V54" s="7"/>
      <c r="W54" s="25">
        <f t="shared" si="9"/>
        <v>0.3125576031206474</v>
      </c>
      <c r="X54" s="24">
        <f t="shared" si="10"/>
        <v>191.26583494974182</v>
      </c>
      <c r="Y54" s="7"/>
      <c r="Z54" s="25">
        <f t="shared" si="11"/>
        <v>642</v>
      </c>
      <c r="AA54" s="17">
        <f t="shared" si="15"/>
        <v>191.24999999999994</v>
      </c>
      <c r="AB54" s="24">
        <f t="shared" si="12"/>
        <v>3.3379421944391545</v>
      </c>
      <c r="AC54" s="17">
        <f t="shared" si="13"/>
        <v>1.5834949741872606E-2</v>
      </c>
      <c r="AD54" s="17">
        <f t="shared" ca="1" si="14"/>
        <v>6.5229247264596779E-2</v>
      </c>
      <c r="AE54" s="17">
        <v>115</v>
      </c>
    </row>
    <row r="55" spans="1:31" s="17" customFormat="1" x14ac:dyDescent="0.25">
      <c r="A55" s="17">
        <v>35</v>
      </c>
      <c r="B55" s="17">
        <v>624</v>
      </c>
      <c r="C55" s="17">
        <v>12460</v>
      </c>
      <c r="D55" s="17">
        <v>15048</v>
      </c>
      <c r="E55" s="17">
        <v>14045</v>
      </c>
      <c r="F55" s="17">
        <v>11474</v>
      </c>
      <c r="G55" s="24"/>
      <c r="H55" s="7"/>
      <c r="I55" s="25">
        <f t="shared" si="16"/>
        <v>-1585</v>
      </c>
      <c r="J55" s="24">
        <f t="shared" si="16"/>
        <v>3574</v>
      </c>
      <c r="K55" s="7"/>
      <c r="L55" s="25">
        <f t="shared" si="3"/>
        <v>-1583.8791188194757</v>
      </c>
      <c r="M55" s="17">
        <f t="shared" si="1"/>
        <v>1.2563746208535329</v>
      </c>
      <c r="N55" s="17">
        <f t="shared" si="4"/>
        <v>3566.7964078536288</v>
      </c>
      <c r="O55" s="24">
        <f t="shared" si="2"/>
        <v>51.891739811260727</v>
      </c>
      <c r="P55" s="7"/>
      <c r="Q55" s="25">
        <f t="shared" si="5"/>
        <v>-1564.2472209306038</v>
      </c>
      <c r="R55" s="24">
        <f t="shared" si="6"/>
        <v>3553.9866485908774</v>
      </c>
      <c r="S55" s="7"/>
      <c r="T55" s="25">
        <f t="shared" si="7"/>
        <v>0.4049290377075731</v>
      </c>
      <c r="U55" s="24">
        <f t="shared" si="8"/>
        <v>0.91892676072544022</v>
      </c>
      <c r="V55" s="7"/>
      <c r="W55" s="25">
        <f t="shared" si="9"/>
        <v>0.40372300888705709</v>
      </c>
      <c r="X55" s="24">
        <f t="shared" si="10"/>
        <v>196.82668701031344</v>
      </c>
      <c r="Y55" s="7"/>
      <c r="Z55" s="25">
        <f t="shared" si="11"/>
        <v>624</v>
      </c>
      <c r="AA55" s="17">
        <f t="shared" si="15"/>
        <v>196.86599999999993</v>
      </c>
      <c r="AB55" s="24">
        <f t="shared" si="12"/>
        <v>3.4359598852311555</v>
      </c>
      <c r="AC55" s="17">
        <f t="shared" si="13"/>
        <v>-3.9312989686493438E-2</v>
      </c>
      <c r="AD55" s="17">
        <f t="shared" ca="1" si="14"/>
        <v>9.7651653584023279E-2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12290</v>
      </c>
      <c r="D56" s="17">
        <v>14960</v>
      </c>
      <c r="E56" s="17">
        <v>14210</v>
      </c>
      <c r="F56" s="17">
        <v>11558</v>
      </c>
      <c r="G56" s="24"/>
      <c r="H56" s="7"/>
      <c r="I56" s="25">
        <f t="shared" si="16"/>
        <v>-1920</v>
      </c>
      <c r="J56" s="24">
        <f t="shared" si="16"/>
        <v>3402</v>
      </c>
      <c r="K56" s="7"/>
      <c r="L56" s="25">
        <f t="shared" si="3"/>
        <v>-1915.9850178180666</v>
      </c>
      <c r="M56" s="17">
        <f t="shared" si="1"/>
        <v>16.120081921242839</v>
      </c>
      <c r="N56" s="17">
        <f t="shared" si="4"/>
        <v>3401.0973177009528</v>
      </c>
      <c r="O56" s="24">
        <f t="shared" si="2"/>
        <v>0.81483533301318967</v>
      </c>
      <c r="P56" s="7"/>
      <c r="Q56" s="25">
        <f t="shared" si="5"/>
        <v>-1899.2472209306038</v>
      </c>
      <c r="R56" s="24">
        <f t="shared" si="6"/>
        <v>3381.9866485908774</v>
      </c>
      <c r="S56" s="7"/>
      <c r="T56" s="25">
        <f t="shared" si="7"/>
        <v>0.49164885144093889</v>
      </c>
      <c r="U56" s="24">
        <f t="shared" si="8"/>
        <v>0.87445405486779637</v>
      </c>
      <c r="V56" s="7"/>
      <c r="W56" s="25">
        <f t="shared" si="9"/>
        <v>0.49050128163672035</v>
      </c>
      <c r="X56" s="24">
        <f t="shared" si="10"/>
        <v>202.39785551231694</v>
      </c>
      <c r="Y56" s="7"/>
      <c r="Z56" s="25">
        <f t="shared" si="11"/>
        <v>611</v>
      </c>
      <c r="AA56" s="17">
        <f t="shared" si="15"/>
        <v>202.36499999999992</v>
      </c>
      <c r="AB56" s="24">
        <f t="shared" si="12"/>
        <v>3.5319355407983233</v>
      </c>
      <c r="AC56" s="17">
        <f t="shared" si="13"/>
        <v>3.2855512317013336E-2</v>
      </c>
      <c r="AD56" s="17">
        <f t="shared" ca="1" si="14"/>
        <v>2.6427739289317742E-2</v>
      </c>
      <c r="AE56" s="17">
        <v>113</v>
      </c>
    </row>
    <row r="57" spans="1:31" s="17" customFormat="1" x14ac:dyDescent="0.25">
      <c r="A57" s="17">
        <v>37</v>
      </c>
      <c r="B57" s="17">
        <v>625</v>
      </c>
      <c r="C57" s="17">
        <v>12126</v>
      </c>
      <c r="D57" s="17">
        <v>14851</v>
      </c>
      <c r="E57" s="17">
        <v>14365</v>
      </c>
      <c r="F57" s="17">
        <v>11656</v>
      </c>
      <c r="G57" s="24"/>
      <c r="H57" s="7"/>
      <c r="I57" s="25">
        <f t="shared" si="16"/>
        <v>-2239</v>
      </c>
      <c r="J57" s="24">
        <f t="shared" si="16"/>
        <v>3195</v>
      </c>
      <c r="K57" s="7"/>
      <c r="L57" s="25">
        <f t="shared" si="3"/>
        <v>-2237.6171937438244</v>
      </c>
      <c r="M57" s="17">
        <f t="shared" si="1"/>
        <v>1.9121531421184534</v>
      </c>
      <c r="N57" s="17">
        <f t="shared" si="4"/>
        <v>3199.4242969868178</v>
      </c>
      <c r="O57" s="24">
        <f t="shared" si="2"/>
        <v>19.574403827565135</v>
      </c>
      <c r="P57" s="7"/>
      <c r="Q57" s="25">
        <f t="shared" si="5"/>
        <v>-2218.2472209306038</v>
      </c>
      <c r="R57" s="24">
        <f t="shared" si="6"/>
        <v>3174.9866485908774</v>
      </c>
      <c r="S57" s="7"/>
      <c r="T57" s="25">
        <f t="shared" si="7"/>
        <v>0.57422682332435282</v>
      </c>
      <c r="U57" s="24">
        <f t="shared" si="8"/>
        <v>0.82093167049260862</v>
      </c>
      <c r="V57" s="7"/>
      <c r="W57" s="25">
        <f t="shared" si="9"/>
        <v>0.57314958949069783</v>
      </c>
      <c r="X57" s="24">
        <f t="shared" si="10"/>
        <v>208.0303684744739</v>
      </c>
      <c r="Y57" s="7"/>
      <c r="Z57" s="25">
        <f t="shared" si="11"/>
        <v>625</v>
      </c>
      <c r="AA57" s="17">
        <f t="shared" si="15"/>
        <v>207.98999999999992</v>
      </c>
      <c r="AB57" s="24">
        <f t="shared" si="12"/>
        <v>3.6301103112230049</v>
      </c>
      <c r="AC57" s="17">
        <f t="shared" si="13"/>
        <v>4.0368474473979177E-2</v>
      </c>
      <c r="AD57" s="17">
        <f t="shared" ca="1" si="14"/>
        <v>1.0795435344647331E-2</v>
      </c>
      <c r="AE57" s="17">
        <v>112</v>
      </c>
    </row>
    <row r="58" spans="1:31" s="17" customFormat="1" x14ac:dyDescent="0.25">
      <c r="A58" s="17">
        <v>38</v>
      </c>
      <c r="B58" s="17">
        <v>611</v>
      </c>
      <c r="C58" s="17">
        <v>11983</v>
      </c>
      <c r="D58" s="17">
        <v>14740</v>
      </c>
      <c r="E58" s="17">
        <v>14517</v>
      </c>
      <c r="F58" s="17">
        <v>11774</v>
      </c>
      <c r="G58" s="24"/>
      <c r="H58" s="7"/>
      <c r="I58" s="25">
        <f t="shared" si="16"/>
        <v>-2534</v>
      </c>
      <c r="J58" s="24">
        <f t="shared" si="16"/>
        <v>2966</v>
      </c>
      <c r="K58" s="7"/>
      <c r="L58" s="25">
        <f t="shared" si="3"/>
        <v>-2531.4151778520331</v>
      </c>
      <c r="M58" s="17">
        <f t="shared" si="1"/>
        <v>6.6813055366200169</v>
      </c>
      <c r="N58" s="17">
        <f t="shared" si="4"/>
        <v>2972.6613463962531</v>
      </c>
      <c r="O58" s="24">
        <f t="shared" si="2"/>
        <v>44.373535810873705</v>
      </c>
      <c r="P58" s="7"/>
      <c r="Q58" s="25">
        <f t="shared" si="5"/>
        <v>-2513.2472209306038</v>
      </c>
      <c r="R58" s="24">
        <f t="shared" si="6"/>
        <v>2945.9866485908774</v>
      </c>
      <c r="S58" s="7"/>
      <c r="T58" s="25">
        <f t="shared" si="7"/>
        <v>0.65059203243283914</v>
      </c>
      <c r="U58" s="24">
        <f t="shared" si="8"/>
        <v>0.76172091676353626</v>
      </c>
      <c r="V58" s="7"/>
      <c r="W58" s="25">
        <f t="shared" si="9"/>
        <v>0.6495925969735743</v>
      </c>
      <c r="X58" s="24">
        <f t="shared" si="10"/>
        <v>213.56620580069171</v>
      </c>
      <c r="Y58" s="7"/>
      <c r="Z58" s="25">
        <f t="shared" si="11"/>
        <v>611</v>
      </c>
      <c r="AA58" s="17">
        <f t="shared" si="15"/>
        <v>213.48899999999992</v>
      </c>
      <c r="AB58" s="24">
        <f t="shared" si="12"/>
        <v>3.7260859667901727</v>
      </c>
      <c r="AC58" s="17">
        <f t="shared" si="13"/>
        <v>7.7205800691785953E-2</v>
      </c>
      <c r="AD58" s="17">
        <f t="shared" ca="1" si="14"/>
        <v>3.4355880629476587E-2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11842</v>
      </c>
      <c r="D59" s="17">
        <v>14616</v>
      </c>
      <c r="E59" s="17">
        <v>14651</v>
      </c>
      <c r="F59" s="17">
        <v>11902</v>
      </c>
      <c r="G59" s="24"/>
      <c r="H59" s="7"/>
      <c r="I59" s="25">
        <f t="shared" si="16"/>
        <v>-2809</v>
      </c>
      <c r="J59" s="24">
        <f t="shared" si="16"/>
        <v>2714</v>
      </c>
      <c r="K59" s="7"/>
      <c r="L59" s="25">
        <f t="shared" si="3"/>
        <v>-2804.6244981965519</v>
      </c>
      <c r="M59" s="17">
        <f t="shared" si="1"/>
        <v>19.145016031977224</v>
      </c>
      <c r="N59" s="17">
        <f t="shared" si="4"/>
        <v>2716.1066846806252</v>
      </c>
      <c r="O59" s="24">
        <f t="shared" si="2"/>
        <v>4.4381203435809917</v>
      </c>
      <c r="P59" s="7"/>
      <c r="Q59" s="25">
        <f t="shared" si="5"/>
        <v>-2788.2472209306038</v>
      </c>
      <c r="R59" s="24">
        <f t="shared" si="6"/>
        <v>2693.9866485908774</v>
      </c>
      <c r="S59" s="7"/>
      <c r="T59" s="25">
        <f t="shared" si="7"/>
        <v>0.72177993922888561</v>
      </c>
      <c r="U59" s="24">
        <f t="shared" si="8"/>
        <v>0.69656323143722076</v>
      </c>
      <c r="V59" s="7"/>
      <c r="W59" s="25">
        <f t="shared" si="9"/>
        <v>0.72086610488365899</v>
      </c>
      <c r="X59" s="24">
        <f t="shared" si="10"/>
        <v>219.09107390748352</v>
      </c>
      <c r="Y59" s="7"/>
      <c r="Z59" s="25">
        <f t="shared" si="11"/>
        <v>617</v>
      </c>
      <c r="AA59" s="17">
        <f t="shared" si="15"/>
        <v>219.04199999999992</v>
      </c>
      <c r="AB59" s="24">
        <f t="shared" si="12"/>
        <v>3.8230041001534176</v>
      </c>
      <c r="AC59" s="17">
        <f t="shared" si="13"/>
        <v>4.9073907483602852E-2</v>
      </c>
      <c r="AD59" s="17">
        <f t="shared" ca="1" si="14"/>
        <v>5.8021611984088395E-2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11725</v>
      </c>
      <c r="D60" s="17">
        <v>14466</v>
      </c>
      <c r="E60" s="17">
        <v>14778</v>
      </c>
      <c r="F60" s="17">
        <v>12048</v>
      </c>
      <c r="G60" s="24"/>
      <c r="H60" s="7"/>
      <c r="I60" s="25">
        <f t="shared" si="16"/>
        <v>-3053</v>
      </c>
      <c r="J60" s="24">
        <f t="shared" si="16"/>
        <v>2418</v>
      </c>
      <c r="K60" s="7"/>
      <c r="L60" s="25">
        <f t="shared" si="3"/>
        <v>-3056.9724074341489</v>
      </c>
      <c r="M60" s="17">
        <f t="shared" si="1"/>
        <v>15.780020822881154</v>
      </c>
      <c r="N60" s="17">
        <f t="shared" si="4"/>
        <v>2427.583996950988</v>
      </c>
      <c r="O60" s="24">
        <f t="shared" si="2"/>
        <v>91.85299755654664</v>
      </c>
      <c r="P60" s="7"/>
      <c r="Q60" s="25">
        <f t="shared" si="5"/>
        <v>-3032.2472209306038</v>
      </c>
      <c r="R60" s="24">
        <f t="shared" si="6"/>
        <v>2397.9866485908774</v>
      </c>
      <c r="S60" s="7"/>
      <c r="T60" s="25">
        <f t="shared" si="7"/>
        <v>0.78494302744065059</v>
      </c>
      <c r="U60" s="24">
        <f t="shared" si="8"/>
        <v>0.62002880740313593</v>
      </c>
      <c r="V60" s="7"/>
      <c r="W60" s="25">
        <f t="shared" si="9"/>
        <v>0.78412972280936688</v>
      </c>
      <c r="X60" s="24">
        <f t="shared" si="10"/>
        <v>224.77458568356633</v>
      </c>
      <c r="Y60" s="7"/>
      <c r="Z60" s="25">
        <f t="shared" si="11"/>
        <v>631</v>
      </c>
      <c r="AA60" s="17">
        <f t="shared" si="15"/>
        <v>224.72099999999992</v>
      </c>
      <c r="AB60" s="24">
        <f t="shared" si="12"/>
        <v>3.9221213483741759</v>
      </c>
      <c r="AC60" s="17">
        <f t="shared" si="13"/>
        <v>5.358568356641058E-2</v>
      </c>
      <c r="AD60" s="17">
        <f t="shared" ca="1" si="14"/>
        <v>6.354876668410725E-2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11606</v>
      </c>
      <c r="D61" s="17">
        <v>14309</v>
      </c>
      <c r="E61" s="17">
        <v>14889</v>
      </c>
      <c r="F61" s="17">
        <v>12202</v>
      </c>
      <c r="G61" s="24"/>
      <c r="H61" s="7"/>
      <c r="I61" s="25">
        <f t="shared" si="16"/>
        <v>-3283</v>
      </c>
      <c r="J61" s="24">
        <f t="shared" si="16"/>
        <v>2107</v>
      </c>
      <c r="K61" s="7"/>
      <c r="L61" s="25">
        <f t="shared" si="3"/>
        <v>-3280.8080264871851</v>
      </c>
      <c r="M61" s="17">
        <f t="shared" si="1"/>
        <v>4.8047478808821422</v>
      </c>
      <c r="N61" s="17">
        <f t="shared" si="4"/>
        <v>2113.3855998779131</v>
      </c>
      <c r="O61" s="24">
        <f t="shared" si="2"/>
        <v>40.775885800804268</v>
      </c>
      <c r="P61" s="7"/>
      <c r="Q61" s="25">
        <f t="shared" si="5"/>
        <v>-3262.2472209306038</v>
      </c>
      <c r="R61" s="24">
        <f t="shared" si="6"/>
        <v>2086.9866485908774</v>
      </c>
      <c r="S61" s="7"/>
      <c r="T61" s="25">
        <f t="shared" si="7"/>
        <v>0.84448200403370766</v>
      </c>
      <c r="U61" s="24">
        <f t="shared" si="8"/>
        <v>0.5396159497186751</v>
      </c>
      <c r="V61" s="7"/>
      <c r="W61" s="25">
        <f t="shared" si="9"/>
        <v>0.84377431764624078</v>
      </c>
      <c r="X61" s="24">
        <f t="shared" si="10"/>
        <v>230.50880318361646</v>
      </c>
      <c r="Y61" s="7"/>
      <c r="Z61" s="25">
        <f t="shared" si="11"/>
        <v>635</v>
      </c>
      <c r="AA61" s="17">
        <f t="shared" si="15"/>
        <v>230.43599999999992</v>
      </c>
      <c r="AB61" s="24">
        <f t="shared" si="12"/>
        <v>4.0218669151256519</v>
      </c>
      <c r="AC61" s="17">
        <f t="shared" si="13"/>
        <v>7.280318361654281E-2</v>
      </c>
      <c r="AD61" s="17">
        <f t="shared" ca="1" si="14"/>
        <v>5.5255050262417171E-2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11508</v>
      </c>
      <c r="D62" s="17">
        <v>14142</v>
      </c>
      <c r="E62" s="17">
        <v>14980</v>
      </c>
      <c r="F62" s="17">
        <v>12372</v>
      </c>
      <c r="G62" s="24"/>
      <c r="H62" s="7"/>
      <c r="I62" s="25">
        <f t="shared" si="16"/>
        <v>-3472</v>
      </c>
      <c r="J62" s="24">
        <f t="shared" si="16"/>
        <v>1770</v>
      </c>
      <c r="K62" s="7"/>
      <c r="L62" s="25">
        <f t="shared" si="3"/>
        <v>-3471.9403356575986</v>
      </c>
      <c r="M62" s="17">
        <f t="shared" si="1"/>
        <v>3.5598337541971488E-3</v>
      </c>
      <c r="N62" s="17">
        <f t="shared" si="4"/>
        <v>1778.9238551374733</v>
      </c>
      <c r="O62" s="24">
        <f t="shared" si="2"/>
        <v>79.635190514608794</v>
      </c>
      <c r="P62" s="7"/>
      <c r="Q62" s="25">
        <f t="shared" si="5"/>
        <v>-3451.2472209306038</v>
      </c>
      <c r="R62" s="24">
        <f t="shared" si="6"/>
        <v>1749.9866485908772</v>
      </c>
      <c r="S62" s="7"/>
      <c r="T62" s="25">
        <f t="shared" si="7"/>
        <v>0.89340751088626325</v>
      </c>
      <c r="U62" s="24">
        <f t="shared" si="8"/>
        <v>0.45248047370689604</v>
      </c>
      <c r="V62" s="7"/>
      <c r="W62" s="25">
        <f t="shared" si="9"/>
        <v>0.89281425912829637</v>
      </c>
      <c r="X62" s="24">
        <f t="shared" si="10"/>
        <v>236.23278730304924</v>
      </c>
      <c r="Y62" s="7"/>
      <c r="Z62" s="25">
        <f t="shared" si="11"/>
        <v>634</v>
      </c>
      <c r="AA62" s="17">
        <f t="shared" si="15"/>
        <v>236.14199999999991</v>
      </c>
      <c r="AB62" s="24">
        <f t="shared" si="12"/>
        <v>4.1214554022444485</v>
      </c>
      <c r="AC62" s="17">
        <f t="shared" si="13"/>
        <v>9.0787303049324919E-2</v>
      </c>
      <c r="AD62" s="17">
        <f t="shared" ca="1" si="14"/>
        <v>1.9750049632619948E-2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11424</v>
      </c>
      <c r="D63" s="17">
        <v>13951</v>
      </c>
      <c r="E63" s="17">
        <v>15048</v>
      </c>
      <c r="F63" s="17">
        <v>12535</v>
      </c>
      <c r="G63" s="24"/>
      <c r="H63" s="7"/>
      <c r="I63" s="25">
        <f t="shared" si="16"/>
        <v>-3624</v>
      </c>
      <c r="J63" s="24">
        <f t="shared" si="16"/>
        <v>1416</v>
      </c>
      <c r="K63" s="7"/>
      <c r="L63" s="25">
        <f t="shared" si="3"/>
        <v>-3628.6313198824196</v>
      </c>
      <c r="M63" s="17">
        <f t="shared" si="1"/>
        <v>21.449123853294868</v>
      </c>
      <c r="N63" s="17">
        <f t="shared" si="4"/>
        <v>1427.6025726206983</v>
      </c>
      <c r="O63" s="24">
        <f t="shared" si="2"/>
        <v>134.61969141857807</v>
      </c>
      <c r="P63" s="7"/>
      <c r="Q63" s="25">
        <f t="shared" si="5"/>
        <v>-3603.2472209306038</v>
      </c>
      <c r="R63" s="24">
        <f t="shared" si="6"/>
        <v>1395.9866485908772</v>
      </c>
      <c r="S63" s="7"/>
      <c r="T63" s="25">
        <f t="shared" si="7"/>
        <v>0.93275500846080528</v>
      </c>
      <c r="U63" s="24">
        <f t="shared" si="8"/>
        <v>0.36094943955802428</v>
      </c>
      <c r="V63" s="7"/>
      <c r="W63" s="25">
        <f t="shared" si="9"/>
        <v>0.93228195361857324</v>
      </c>
      <c r="X63" s="24">
        <f t="shared" si="10"/>
        <v>241.94399884582867</v>
      </c>
      <c r="Y63" s="7"/>
      <c r="Z63" s="25">
        <f t="shared" si="11"/>
        <v>633</v>
      </c>
      <c r="AA63" s="17">
        <f t="shared" si="15"/>
        <v>241.83899999999991</v>
      </c>
      <c r="AB63" s="24">
        <f t="shared" si="12"/>
        <v>4.2208868097305654</v>
      </c>
      <c r="AC63" s="17">
        <f t="shared" si="13"/>
        <v>0.10499884582876007</v>
      </c>
      <c r="AD63" s="17">
        <f t="shared" ca="1" si="14"/>
        <v>-4.526969044860607E-3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11364</v>
      </c>
      <c r="D64" s="17">
        <v>13778</v>
      </c>
      <c r="E64" s="17">
        <v>15112</v>
      </c>
      <c r="F64" s="17">
        <v>12718</v>
      </c>
      <c r="G64" s="24"/>
      <c r="H64" s="7"/>
      <c r="I64" s="25">
        <f t="shared" si="16"/>
        <v>-3748</v>
      </c>
      <c r="J64" s="24">
        <f t="shared" si="16"/>
        <v>1060</v>
      </c>
      <c r="K64" s="7"/>
      <c r="L64" s="25">
        <f t="shared" si="3"/>
        <v>-3748.8467437778354</v>
      </c>
      <c r="M64" s="17">
        <f t="shared" si="1"/>
        <v>0.71697502530296464</v>
      </c>
      <c r="N64" s="17">
        <f t="shared" si="4"/>
        <v>1065.3094356888594</v>
      </c>
      <c r="O64" s="24">
        <f t="shared" si="2"/>
        <v>28.190107334133536</v>
      </c>
      <c r="P64" s="7"/>
      <c r="Q64" s="25">
        <f t="shared" si="5"/>
        <v>-3727.2472209306038</v>
      </c>
      <c r="R64" s="24">
        <f t="shared" si="6"/>
        <v>1039.9866485908772</v>
      </c>
      <c r="S64" s="7"/>
      <c r="T64" s="25">
        <f t="shared" si="7"/>
        <v>0.96485428279793173</v>
      </c>
      <c r="U64" s="24">
        <f t="shared" si="8"/>
        <v>0.26890128092243576</v>
      </c>
      <c r="V64" s="7"/>
      <c r="W64" s="25">
        <f t="shared" si="9"/>
        <v>0.96450209751242733</v>
      </c>
      <c r="X64" s="24">
        <f t="shared" si="10"/>
        <v>247.5304264345059</v>
      </c>
      <c r="Y64" s="7"/>
      <c r="Z64" s="25">
        <f t="shared" si="11"/>
        <v>628</v>
      </c>
      <c r="AA64" s="17">
        <f t="shared" si="15"/>
        <v>247.4909999999999</v>
      </c>
      <c r="AB64" s="24">
        <f t="shared" si="12"/>
        <v>4.3195328190532845</v>
      </c>
      <c r="AC64" s="17">
        <f t="shared" si="13"/>
        <v>3.9426434505998031E-2</v>
      </c>
      <c r="AD64" s="17">
        <f t="shared" ca="1" si="14"/>
        <v>8.0645449219929333E-2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11332</v>
      </c>
      <c r="D65" s="17">
        <v>13610</v>
      </c>
      <c r="E65" s="17">
        <v>15161</v>
      </c>
      <c r="F65" s="17">
        <v>12906</v>
      </c>
      <c r="G65" s="24"/>
      <c r="H65" s="7"/>
      <c r="I65" s="25">
        <f t="shared" si="16"/>
        <v>-3829</v>
      </c>
      <c r="J65" s="24">
        <f t="shared" si="16"/>
        <v>704</v>
      </c>
      <c r="K65" s="7"/>
      <c r="L65" s="25">
        <f t="shared" si="3"/>
        <v>-3830.4730800992547</v>
      </c>
      <c r="M65" s="17">
        <f t="shared" si="1"/>
        <v>2.1699649788203255</v>
      </c>
      <c r="N65" s="17">
        <f t="shared" si="4"/>
        <v>706.03448584956539</v>
      </c>
      <c r="O65" s="24">
        <f t="shared" si="2"/>
        <v>4.1391326720817876</v>
      </c>
      <c r="P65" s="7"/>
      <c r="Q65" s="25">
        <f t="shared" si="5"/>
        <v>-3808.2472209306038</v>
      </c>
      <c r="R65" s="24">
        <f t="shared" si="6"/>
        <v>683.98664859087717</v>
      </c>
      <c r="S65" s="7"/>
      <c r="T65" s="25">
        <f t="shared" si="7"/>
        <v>0.98582235716331268</v>
      </c>
      <c r="U65" s="24">
        <f t="shared" si="8"/>
        <v>0.17685312228684721</v>
      </c>
      <c r="V65" s="7"/>
      <c r="W65" s="25">
        <f t="shared" si="9"/>
        <v>0.98559103184237074</v>
      </c>
      <c r="X65" s="24">
        <f t="shared" si="10"/>
        <v>252.93597471627356</v>
      </c>
      <c r="Y65" s="7"/>
      <c r="Z65" s="25">
        <f t="shared" si="11"/>
        <v>606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-9.0252837263449237E-3</v>
      </c>
      <c r="AD65" s="17">
        <f t="shared" ca="1" si="14"/>
        <v>9.9472281907566185E-2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11305</v>
      </c>
      <c r="D66" s="17">
        <v>13417</v>
      </c>
      <c r="E66" s="17">
        <v>15182</v>
      </c>
      <c r="F66" s="17">
        <v>13090</v>
      </c>
      <c r="G66" s="24"/>
      <c r="H66" s="7"/>
      <c r="I66" s="25">
        <f t="shared" si="16"/>
        <v>-3877</v>
      </c>
      <c r="J66" s="24">
        <f t="shared" si="16"/>
        <v>327</v>
      </c>
      <c r="K66" s="7"/>
      <c r="L66" s="25">
        <f t="shared" si="3"/>
        <v>-3878.1642356568623</v>
      </c>
      <c r="M66" s="17">
        <f t="shared" si="1"/>
        <v>1.3554446647095317</v>
      </c>
      <c r="N66" s="17">
        <f t="shared" si="4"/>
        <v>333.27165425285887</v>
      </c>
      <c r="O66" s="24">
        <f t="shared" si="2"/>
        <v>39.333647067402701</v>
      </c>
      <c r="P66" s="7"/>
      <c r="Q66" s="25">
        <f t="shared" si="5"/>
        <v>-3856.2472209306038</v>
      </c>
      <c r="R66" s="24">
        <f t="shared" si="6"/>
        <v>306.98664859087717</v>
      </c>
      <c r="S66" s="7"/>
      <c r="T66" s="25">
        <f t="shared" si="7"/>
        <v>0.99824788271316811</v>
      </c>
      <c r="U66" s="24">
        <f t="shared" si="8"/>
        <v>7.9375156540732392E-2</v>
      </c>
      <c r="V66" s="7"/>
      <c r="W66" s="25">
        <f t="shared" si="9"/>
        <v>0.99814453830942595</v>
      </c>
      <c r="X66" s="24">
        <f t="shared" si="10"/>
        <v>258.56204436125881</v>
      </c>
      <c r="Y66" s="7"/>
      <c r="Z66" s="25">
        <f t="shared" si="11"/>
        <v>618</v>
      </c>
      <c r="AA66" s="17">
        <f t="shared" si="15"/>
        <v>258.50699999999989</v>
      </c>
      <c r="AB66" s="24">
        <f t="shared" si="12"/>
        <v>4.5117982894529796</v>
      </c>
      <c r="AC66" s="17">
        <f t="shared" si="13"/>
        <v>5.5044361258921981E-2</v>
      </c>
      <c r="AD66" s="17">
        <f t="shared" ca="1" si="14"/>
        <v>5.7515139846259444E-2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11295</v>
      </c>
      <c r="D67" s="17">
        <v>13225</v>
      </c>
      <c r="E67" s="17">
        <v>15183</v>
      </c>
      <c r="F67" s="17">
        <v>13275</v>
      </c>
      <c r="G67" s="24"/>
      <c r="H67" s="7"/>
      <c r="I67" s="25">
        <f t="shared" si="16"/>
        <v>-3888</v>
      </c>
      <c r="J67" s="24">
        <f t="shared" si="16"/>
        <v>-50</v>
      </c>
      <c r="K67" s="7"/>
      <c r="L67" s="25">
        <f t="shared" si="3"/>
        <v>-3889.4651470668623</v>
      </c>
      <c r="M67" s="17">
        <f t="shared" si="1"/>
        <v>2.1466559275352028</v>
      </c>
      <c r="N67" s="17">
        <f t="shared" si="4"/>
        <v>-44.874135034474683</v>
      </c>
      <c r="O67" s="24">
        <f t="shared" si="2"/>
        <v>26.274491644799856</v>
      </c>
      <c r="P67" s="7"/>
      <c r="Q67" s="25">
        <f t="shared" si="5"/>
        <v>-3867.2472209306038</v>
      </c>
      <c r="R67" s="24">
        <f t="shared" si="6"/>
        <v>-70.013351409122834</v>
      </c>
      <c r="S67" s="7"/>
      <c r="T67" s="25">
        <f t="shared" si="7"/>
        <v>1.00109539898501</v>
      </c>
      <c r="U67" s="24">
        <f t="shared" si="8"/>
        <v>-1.8102809205382431E-2</v>
      </c>
      <c r="V67" s="7"/>
      <c r="W67" s="25">
        <f t="shared" si="9"/>
        <v>1.0011200272447438</v>
      </c>
      <c r="X67" s="24">
        <f t="shared" si="10"/>
        <v>264.1447329302016</v>
      </c>
      <c r="Y67" s="7"/>
      <c r="Z67" s="25">
        <f t="shared" si="11"/>
        <v>622</v>
      </c>
      <c r="AA67" s="17">
        <f t="shared" si="15"/>
        <v>264.1049999999999</v>
      </c>
      <c r="AB67" s="24">
        <f t="shared" si="12"/>
        <v>4.6095018209796228</v>
      </c>
      <c r="AC67" s="17">
        <f t="shared" si="13"/>
        <v>3.9732930201694217E-2</v>
      </c>
      <c r="AD67" s="17">
        <f t="shared" ca="1" si="14"/>
        <v>6.9402085380261269E-3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11307</v>
      </c>
      <c r="D68" s="17">
        <v>13033</v>
      </c>
      <c r="E68" s="17">
        <v>15166</v>
      </c>
      <c r="F68" s="17">
        <v>13460</v>
      </c>
      <c r="G68" s="24"/>
      <c r="H68" s="7"/>
      <c r="I68" s="25">
        <f t="shared" si="16"/>
        <v>-3859</v>
      </c>
      <c r="J68" s="24">
        <f t="shared" si="16"/>
        <v>-427</v>
      </c>
      <c r="K68" s="7"/>
      <c r="L68" s="25">
        <f t="shared" si="3"/>
        <v>-3862.9853381377052</v>
      </c>
      <c r="M68" s="17">
        <f t="shared" si="1"/>
        <v>15.88292007184743</v>
      </c>
      <c r="N68" s="17">
        <f t="shared" si="4"/>
        <v>-429.65491116616403</v>
      </c>
      <c r="O68" s="24">
        <f t="shared" si="2"/>
        <v>7.0485533002224328</v>
      </c>
      <c r="P68" s="7"/>
      <c r="Q68" s="25">
        <f t="shared" si="5"/>
        <v>-3838.2472209306038</v>
      </c>
      <c r="R68" s="24">
        <f t="shared" si="6"/>
        <v>-447.01335140912283</v>
      </c>
      <c r="S68" s="7"/>
      <c r="T68" s="25">
        <f t="shared" si="7"/>
        <v>0.99358831063197228</v>
      </c>
      <c r="U68" s="24">
        <f t="shared" si="8"/>
        <v>-0.11558077495149725</v>
      </c>
      <c r="V68" s="7"/>
      <c r="W68" s="25">
        <f t="shared" si="9"/>
        <v>0.99374090263223802</v>
      </c>
      <c r="X68" s="24">
        <f t="shared" si="10"/>
        <v>269.74298487497163</v>
      </c>
      <c r="Y68" s="7"/>
      <c r="Z68" s="25">
        <f t="shared" si="11"/>
        <v>634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-6.8015125028296097E-2</v>
      </c>
      <c r="AD68" s="17">
        <f t="shared" ca="1" si="14"/>
        <v>8.4859749962447495E-2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11338</v>
      </c>
      <c r="D69" s="17">
        <v>12844</v>
      </c>
      <c r="E69" s="17">
        <v>15135</v>
      </c>
      <c r="F69" s="17">
        <v>13649</v>
      </c>
      <c r="G69" s="24"/>
      <c r="H69" s="7"/>
      <c r="I69" s="25">
        <f t="shared" si="16"/>
        <v>-3797</v>
      </c>
      <c r="J69" s="24">
        <f t="shared" si="16"/>
        <v>-805</v>
      </c>
      <c r="K69" s="7"/>
      <c r="L69" s="25">
        <f t="shared" si="3"/>
        <v>-3799.1944681854734</v>
      </c>
      <c r="M69" s="17">
        <f t="shared" si="1"/>
        <v>4.8156906170549041</v>
      </c>
      <c r="N69" s="17">
        <f t="shared" si="4"/>
        <v>-806.41423791648265</v>
      </c>
      <c r="O69" s="24">
        <f t="shared" si="2"/>
        <v>2.000068884417181</v>
      </c>
      <c r="P69" s="7"/>
      <c r="Q69" s="25">
        <f t="shared" si="5"/>
        <v>-3776.2472209306038</v>
      </c>
      <c r="R69" s="24">
        <f t="shared" si="6"/>
        <v>-825.01335140912283</v>
      </c>
      <c r="S69" s="7"/>
      <c r="T69" s="25">
        <f t="shared" si="7"/>
        <v>0.97753867346340917</v>
      </c>
      <c r="U69" s="24">
        <f t="shared" si="8"/>
        <v>-0.21331730294097048</v>
      </c>
      <c r="V69" s="7"/>
      <c r="W69" s="25">
        <f t="shared" si="9"/>
        <v>0.97781956128630432</v>
      </c>
      <c r="X69" s="24">
        <f t="shared" si="10"/>
        <v>275.41540095242533</v>
      </c>
      <c r="Y69" s="7"/>
      <c r="Z69" s="25">
        <f t="shared" si="11"/>
        <v>628</v>
      </c>
      <c r="AA69" s="17">
        <f t="shared" si="15"/>
        <v>275.46299999999991</v>
      </c>
      <c r="AB69" s="24">
        <f t="shared" si="12"/>
        <v>4.8077363174211385</v>
      </c>
      <c r="AC69" s="17">
        <f t="shared" si="13"/>
        <v>-4.759904757457889E-2</v>
      </c>
      <c r="AD69" s="17">
        <f t="shared" ca="1" si="14"/>
        <v>3.7085478781193615E-2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11395</v>
      </c>
      <c r="D70" s="17">
        <v>12665</v>
      </c>
      <c r="E70" s="17">
        <v>15086</v>
      </c>
      <c r="F70" s="17">
        <v>13837</v>
      </c>
      <c r="G70" s="24"/>
      <c r="H70" s="7"/>
      <c r="I70" s="25">
        <f t="shared" si="16"/>
        <v>-3691</v>
      </c>
      <c r="J70" s="24">
        <f t="shared" si="16"/>
        <v>-1172</v>
      </c>
      <c r="K70" s="7"/>
      <c r="L70" s="25">
        <f t="shared" si="3"/>
        <v>-3697.6965577329161</v>
      </c>
      <c r="M70" s="17">
        <f t="shared" si="1"/>
        <v>44.843885470277911</v>
      </c>
      <c r="N70" s="17">
        <f t="shared" si="4"/>
        <v>-1178.033956490227</v>
      </c>
      <c r="O70" s="24">
        <f t="shared" si="2"/>
        <v>36.408630925952004</v>
      </c>
      <c r="P70" s="7"/>
      <c r="Q70" s="25">
        <f t="shared" si="5"/>
        <v>-3670.2472209306038</v>
      </c>
      <c r="R70" s="24">
        <f t="shared" si="6"/>
        <v>-1192.0133514091228</v>
      </c>
      <c r="S70" s="7"/>
      <c r="T70" s="25">
        <f t="shared" si="7"/>
        <v>0.95009897120747844</v>
      </c>
      <c r="U70" s="24">
        <f t="shared" si="8"/>
        <v>-0.30820964625350133</v>
      </c>
      <c r="V70" s="7"/>
      <c r="W70" s="25">
        <f t="shared" si="9"/>
        <v>0.95050441115896778</v>
      </c>
      <c r="X70" s="24">
        <f t="shared" si="10"/>
        <v>281.07454674937162</v>
      </c>
      <c r="Y70" s="7"/>
      <c r="Z70" s="25">
        <f t="shared" si="11"/>
        <v>633</v>
      </c>
      <c r="AA70" s="17">
        <f t="shared" si="15"/>
        <v>281.15999999999991</v>
      </c>
      <c r="AB70" s="24">
        <f t="shared" si="12"/>
        <v>4.9071677249072554</v>
      </c>
      <c r="AC70" s="17">
        <f t="shared" si="13"/>
        <v>-8.5453250628290789E-2</v>
      </c>
      <c r="AD70" s="17">
        <f t="shared" ca="1" si="14"/>
        <v>5.6434611560064241E-2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11468</v>
      </c>
      <c r="D71" s="17">
        <v>12487</v>
      </c>
      <c r="E71" s="17">
        <v>15026</v>
      </c>
      <c r="F71" s="17">
        <v>14022</v>
      </c>
      <c r="G71" s="24"/>
      <c r="H71" s="7"/>
      <c r="I71" s="25">
        <f t="shared" si="16"/>
        <v>-3558</v>
      </c>
      <c r="J71" s="24">
        <f t="shared" si="16"/>
        <v>-1535</v>
      </c>
      <c r="K71" s="7"/>
      <c r="L71" s="25">
        <f t="shared" si="3"/>
        <v>-3558.3769557257056</v>
      </c>
      <c r="M71" s="17">
        <f t="shared" si="1"/>
        <v>0.14209561914220289</v>
      </c>
      <c r="N71" s="17">
        <f t="shared" si="4"/>
        <v>-1541.1639710919148</v>
      </c>
      <c r="O71" s="24">
        <f t="shared" si="2"/>
        <v>37.994539621961891</v>
      </c>
      <c r="P71" s="7"/>
      <c r="Q71" s="25">
        <f t="shared" si="5"/>
        <v>-3537.2472209306038</v>
      </c>
      <c r="R71" s="24">
        <f t="shared" si="6"/>
        <v>-1555.0133514091228</v>
      </c>
      <c r="S71" s="7"/>
      <c r="T71" s="25">
        <f t="shared" si="7"/>
        <v>0.91566991082975413</v>
      </c>
      <c r="U71" s="24">
        <f t="shared" si="8"/>
        <v>-0.40206774059259864</v>
      </c>
      <c r="V71" s="7"/>
      <c r="W71" s="25">
        <f t="shared" si="9"/>
        <v>0.91619853911274218</v>
      </c>
      <c r="X71" s="24">
        <f t="shared" si="10"/>
        <v>286.80274588989369</v>
      </c>
      <c r="Y71" s="7"/>
      <c r="Z71" s="25">
        <f t="shared" si="11"/>
        <v>639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-0.10825411010620201</v>
      </c>
      <c r="AD71" s="17">
        <f t="shared" ca="1" si="14"/>
        <v>7.3599619681203876E-2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11538</v>
      </c>
      <c r="D72" s="17">
        <v>12306</v>
      </c>
      <c r="E72" s="17">
        <v>14923</v>
      </c>
      <c r="F72" s="17">
        <v>14179</v>
      </c>
      <c r="G72" s="24"/>
      <c r="H72" s="7"/>
      <c r="I72" s="25">
        <f t="shared" si="16"/>
        <v>-3385</v>
      </c>
      <c r="J72" s="24">
        <f t="shared" si="16"/>
        <v>-1873</v>
      </c>
      <c r="K72" s="7"/>
      <c r="L72" s="25">
        <f t="shared" si="3"/>
        <v>-3387.9263052266533</v>
      </c>
      <c r="M72" s="17">
        <f t="shared" si="1"/>
        <v>8.5632622795384936</v>
      </c>
      <c r="N72" s="17">
        <f t="shared" si="4"/>
        <v>-1880.6337725051392</v>
      </c>
      <c r="O72" s="24">
        <f t="shared" si="2"/>
        <v>58.274482660218865</v>
      </c>
      <c r="P72" s="7"/>
      <c r="Q72" s="25">
        <f t="shared" si="5"/>
        <v>-3364.2472209306038</v>
      </c>
      <c r="R72" s="24">
        <f t="shared" si="6"/>
        <v>-1893.0133514091228</v>
      </c>
      <c r="S72" s="7"/>
      <c r="T72" s="25">
        <f t="shared" si="7"/>
        <v>0.87088624582715035</v>
      </c>
      <c r="U72" s="24">
        <f t="shared" si="8"/>
        <v>-0.48946177884773606</v>
      </c>
      <c r="V72" s="7"/>
      <c r="W72" s="25">
        <f t="shared" si="9"/>
        <v>0.87152956743051879</v>
      </c>
      <c r="X72" s="24">
        <f t="shared" si="10"/>
        <v>292.42789665816224</v>
      </c>
      <c r="Y72" s="7"/>
      <c r="Z72" s="25">
        <f t="shared" si="11"/>
        <v>624</v>
      </c>
      <c r="AA72" s="17">
        <f t="shared" si="15"/>
        <v>292.52699999999987</v>
      </c>
      <c r="AB72" s="24">
        <f t="shared" si="12"/>
        <v>5.1055593009814499</v>
      </c>
      <c r="AC72" s="17">
        <f t="shared" si="13"/>
        <v>-9.9103341837633252E-2</v>
      </c>
      <c r="AD72" s="17">
        <f t="shared" ca="1" si="14"/>
        <v>4.5390238784079884E-2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11645</v>
      </c>
      <c r="D73" s="17">
        <v>12152</v>
      </c>
      <c r="E73" s="17">
        <v>14830</v>
      </c>
      <c r="F73" s="17">
        <v>14340</v>
      </c>
      <c r="G73" s="24"/>
      <c r="H73" s="7"/>
      <c r="I73" s="25">
        <f t="shared" si="16"/>
        <v>-3185</v>
      </c>
      <c r="J73" s="24">
        <f t="shared" si="16"/>
        <v>-2188</v>
      </c>
      <c r="K73" s="7"/>
      <c r="L73" s="25">
        <f t="shared" si="3"/>
        <v>-3187.578636505817</v>
      </c>
      <c r="M73" s="17">
        <f t="shared" si="1"/>
        <v>6.6493662291322639</v>
      </c>
      <c r="N73" s="17">
        <f t="shared" si="4"/>
        <v>-2198.3713563775186</v>
      </c>
      <c r="O73" s="24">
        <f t="shared" si="2"/>
        <v>107.56503310949621</v>
      </c>
      <c r="P73" s="7"/>
      <c r="Q73" s="25">
        <f t="shared" si="5"/>
        <v>-3164.2472209306038</v>
      </c>
      <c r="R73" s="24">
        <f t="shared" si="6"/>
        <v>-2208.0133514091226</v>
      </c>
      <c r="S73" s="7"/>
      <c r="T73" s="25">
        <f t="shared" si="7"/>
        <v>0.81911322270275289</v>
      </c>
      <c r="U73" s="24">
        <f t="shared" si="8"/>
        <v>-0.57090888550563035</v>
      </c>
      <c r="V73" s="7"/>
      <c r="W73" s="25">
        <f t="shared" si="9"/>
        <v>0.81986342440239379</v>
      </c>
      <c r="X73" s="24">
        <f t="shared" si="10"/>
        <v>297.96007396785831</v>
      </c>
      <c r="Y73" s="7"/>
      <c r="Z73" s="25">
        <f t="shared" si="11"/>
        <v>617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-0.11992603214156361</v>
      </c>
      <c r="AD73" s="17">
        <f t="shared" ca="1" si="14"/>
        <v>6.3874820817318323E-2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11767</v>
      </c>
      <c r="D74" s="17">
        <v>12010</v>
      </c>
      <c r="E74" s="17">
        <v>14724</v>
      </c>
      <c r="F74" s="17">
        <v>14497</v>
      </c>
      <c r="G74" s="24"/>
      <c r="H74" s="7"/>
      <c r="I74" s="25">
        <f t="shared" si="16"/>
        <v>-2957</v>
      </c>
      <c r="J74" s="24">
        <f t="shared" si="16"/>
        <v>-2487</v>
      </c>
      <c r="K74" s="7"/>
      <c r="L74" s="25">
        <f t="shared" si="3"/>
        <v>-2959.4676218798213</v>
      </c>
      <c r="M74" s="17">
        <f t="shared" si="1"/>
        <v>6.0891577417728486</v>
      </c>
      <c r="N74" s="17">
        <f t="shared" si="4"/>
        <v>-2492.9777504273293</v>
      </c>
      <c r="O74" s="24">
        <f t="shared" si="2"/>
        <v>35.733500171435431</v>
      </c>
      <c r="P74" s="7"/>
      <c r="Q74" s="25">
        <f t="shared" si="5"/>
        <v>-2936.2472209306038</v>
      </c>
      <c r="R74" s="24">
        <f t="shared" si="6"/>
        <v>-2507.0133514091226</v>
      </c>
      <c r="S74" s="7"/>
      <c r="T74" s="25">
        <f t="shared" si="7"/>
        <v>0.76009197634093972</v>
      </c>
      <c r="U74" s="24">
        <f t="shared" si="8"/>
        <v>-0.6482189962697904</v>
      </c>
      <c r="V74" s="7"/>
      <c r="W74" s="25">
        <f t="shared" si="9"/>
        <v>0.76094362079436073</v>
      </c>
      <c r="X74" s="24">
        <f t="shared" si="10"/>
        <v>303.53520916997911</v>
      </c>
      <c r="Y74" s="7"/>
      <c r="Z74" s="25">
        <f t="shared" si="11"/>
        <v>612</v>
      </c>
      <c r="AA74" s="17">
        <f t="shared" si="15"/>
        <v>303.58799999999985</v>
      </c>
      <c r="AB74" s="24">
        <f t="shared" si="12"/>
        <v>5.2986101695445429</v>
      </c>
      <c r="AC74" s="17">
        <f t="shared" si="13"/>
        <v>-5.2790830020740032E-2</v>
      </c>
      <c r="AD74" s="17">
        <f t="shared" ca="1" si="14"/>
        <v>0.11765653524719255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11892</v>
      </c>
      <c r="D75" s="17">
        <v>11870</v>
      </c>
      <c r="E75" s="17">
        <v>14589</v>
      </c>
      <c r="F75" s="17">
        <v>14635</v>
      </c>
      <c r="G75" s="24"/>
      <c r="H75" s="7"/>
      <c r="I75" s="25">
        <f t="shared" si="16"/>
        <v>-2697</v>
      </c>
      <c r="J75" s="24">
        <f t="shared" si="16"/>
        <v>-2765</v>
      </c>
      <c r="K75" s="7"/>
      <c r="L75" s="25">
        <f t="shared" si="3"/>
        <v>-2698.9410130386859</v>
      </c>
      <c r="M75" s="17">
        <f t="shared" si="1"/>
        <v>3.7675316163487631</v>
      </c>
      <c r="N75" s="17">
        <f t="shared" si="4"/>
        <v>-2769.4562847895404</v>
      </c>
      <c r="O75" s="24">
        <f t="shared" si="2"/>
        <v>19.85847412548917</v>
      </c>
      <c r="P75" s="7"/>
      <c r="Q75" s="25">
        <f t="shared" si="5"/>
        <v>-2676.2472209306038</v>
      </c>
      <c r="R75" s="24">
        <f t="shared" si="6"/>
        <v>-2785.0133514091226</v>
      </c>
      <c r="S75" s="7"/>
      <c r="T75" s="25">
        <f t="shared" si="7"/>
        <v>0.69278704627922305</v>
      </c>
      <c r="U75" s="24">
        <f t="shared" si="8"/>
        <v>-0.72009929992342414</v>
      </c>
      <c r="V75" s="7"/>
      <c r="W75" s="25">
        <f t="shared" si="9"/>
        <v>0.69373299803400224</v>
      </c>
      <c r="X75" s="24">
        <f t="shared" si="10"/>
        <v>309.17716642560788</v>
      </c>
      <c r="Y75" s="7"/>
      <c r="Z75" s="25">
        <f t="shared" si="11"/>
        <v>624</v>
      </c>
      <c r="AA75" s="17">
        <f t="shared" si="15"/>
        <v>309.20399999999984</v>
      </c>
      <c r="AB75" s="24">
        <f t="shared" si="12"/>
        <v>5.3966278603365438</v>
      </c>
      <c r="AC75" s="17">
        <f t="shared" si="13"/>
        <v>-2.6833574391957882E-2</v>
      </c>
      <c r="AD75" s="17">
        <f t="shared" ca="1" si="14"/>
        <v>1.5076740912491005E-2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12044</v>
      </c>
      <c r="D76" s="17">
        <v>11744</v>
      </c>
      <c r="E76" s="17">
        <v>14450</v>
      </c>
      <c r="F76" s="17">
        <v>14768</v>
      </c>
      <c r="G76" s="24"/>
      <c r="H76" s="7"/>
      <c r="I76" s="25">
        <f t="shared" si="16"/>
        <v>-2406</v>
      </c>
      <c r="J76" s="24">
        <f t="shared" si="16"/>
        <v>-3024</v>
      </c>
      <c r="K76" s="7"/>
      <c r="L76" s="25">
        <f t="shared" si="3"/>
        <v>-2408.3843909168068</v>
      </c>
      <c r="M76" s="17">
        <f t="shared" si="1"/>
        <v>5.6853200441505392</v>
      </c>
      <c r="N76" s="17">
        <f t="shared" si="4"/>
        <v>-3022.5564838832161</v>
      </c>
      <c r="O76" s="24">
        <f t="shared" si="2"/>
        <v>2.0837387794149844</v>
      </c>
      <c r="P76" s="7"/>
      <c r="Q76" s="25">
        <f t="shared" si="5"/>
        <v>-2385.2472209306038</v>
      </c>
      <c r="R76" s="24">
        <f t="shared" si="6"/>
        <v>-3044.0133514091226</v>
      </c>
      <c r="S76" s="7"/>
      <c r="T76" s="25">
        <f t="shared" si="7"/>
        <v>0.61745729763322477</v>
      </c>
      <c r="U76" s="24">
        <f t="shared" si="8"/>
        <v>-0.78706692095324837</v>
      </c>
      <c r="V76" s="7"/>
      <c r="W76" s="25">
        <f t="shared" si="9"/>
        <v>0.61849110034706789</v>
      </c>
      <c r="X76" s="24">
        <f t="shared" si="10"/>
        <v>314.94790251460904</v>
      </c>
      <c r="Y76" s="7"/>
      <c r="Z76" s="25">
        <f t="shared" si="11"/>
        <v>633</v>
      </c>
      <c r="AA76" s="17">
        <f t="shared" si="15"/>
        <v>314.90099999999984</v>
      </c>
      <c r="AB76" s="24">
        <f t="shared" si="12"/>
        <v>5.4960592678226607</v>
      </c>
      <c r="AC76" s="17">
        <f t="shared" si="13"/>
        <v>4.6902514609200807E-2</v>
      </c>
      <c r="AD76" s="17">
        <f t="shared" ca="1" si="14"/>
        <v>2.0195824036420618E-2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12194</v>
      </c>
      <c r="D77" s="17">
        <v>11628</v>
      </c>
      <c r="E77" s="17">
        <v>14285</v>
      </c>
      <c r="F77" s="17">
        <v>14874</v>
      </c>
      <c r="G77" s="24"/>
      <c r="H77" s="7"/>
      <c r="I77" s="25">
        <f t="shared" si="16"/>
        <v>-2091</v>
      </c>
      <c r="J77" s="24">
        <f t="shared" si="16"/>
        <v>-3246</v>
      </c>
      <c r="K77" s="7"/>
      <c r="L77" s="25">
        <f t="shared" si="3"/>
        <v>-2093.1997403948085</v>
      </c>
      <c r="M77" s="17">
        <f t="shared" si="1"/>
        <v>4.8388578045521964</v>
      </c>
      <c r="N77" s="17">
        <f t="shared" si="4"/>
        <v>-3246.2626091850984</v>
      </c>
      <c r="O77" s="24">
        <f t="shared" si="2"/>
        <v>6.8963584098059721E-2</v>
      </c>
      <c r="P77" s="7"/>
      <c r="Q77" s="25">
        <f t="shared" si="5"/>
        <v>-2070.2472209306038</v>
      </c>
      <c r="R77" s="24">
        <f t="shared" si="6"/>
        <v>-3266.0133514091226</v>
      </c>
      <c r="S77" s="7"/>
      <c r="T77" s="25">
        <f t="shared" si="7"/>
        <v>0.53591478621229871</v>
      </c>
      <c r="U77" s="24">
        <f t="shared" si="8"/>
        <v>-0.844467738978812</v>
      </c>
      <c r="V77" s="7"/>
      <c r="W77" s="25">
        <f t="shared" si="9"/>
        <v>0.53702387512094141</v>
      </c>
      <c r="X77" s="24">
        <f t="shared" si="10"/>
        <v>320.6552142809868</v>
      </c>
      <c r="Y77" s="7"/>
      <c r="Z77" s="25">
        <f t="shared" si="11"/>
        <v>635</v>
      </c>
      <c r="AA77" s="17">
        <f t="shared" si="15"/>
        <v>320.61599999999981</v>
      </c>
      <c r="AB77" s="24">
        <f t="shared" si="12"/>
        <v>5.5958048345741362</v>
      </c>
      <c r="AC77" s="17">
        <f t="shared" si="13"/>
        <v>3.921428098698243E-2</v>
      </c>
      <c r="AD77" s="17">
        <f t="shared" ca="1" si="14"/>
        <v>-6.360894931049188E-3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12347</v>
      </c>
      <c r="D78" s="17">
        <v>11521</v>
      </c>
      <c r="E78" s="17">
        <v>14108</v>
      </c>
      <c r="F78" s="17">
        <v>14954</v>
      </c>
      <c r="G78" s="24"/>
      <c r="H78" s="7"/>
      <c r="I78" s="25">
        <f t="shared" si="16"/>
        <v>-1761</v>
      </c>
      <c r="J78" s="24">
        <f t="shared" si="16"/>
        <v>-3433</v>
      </c>
      <c r="K78" s="7"/>
      <c r="L78" s="25">
        <f t="shared" si="3"/>
        <v>-1757.9429952719904</v>
      </c>
      <c r="M78" s="17">
        <f t="shared" si="1"/>
        <v>9.3452779070729743</v>
      </c>
      <c r="N78" s="17">
        <f t="shared" si="4"/>
        <v>-3437.2319762562652</v>
      </c>
      <c r="O78" s="24">
        <f t="shared" si="2"/>
        <v>17.909623033592165</v>
      </c>
      <c r="P78" s="7"/>
      <c r="Q78" s="25">
        <f t="shared" si="5"/>
        <v>-1740.2472209306038</v>
      </c>
      <c r="R78" s="24">
        <f t="shared" si="6"/>
        <v>-3453.0133514091226</v>
      </c>
      <c r="S78" s="7"/>
      <c r="T78" s="25">
        <f t="shared" si="7"/>
        <v>0.45048929805704291</v>
      </c>
      <c r="U78" s="24">
        <f t="shared" si="8"/>
        <v>-0.89281887848683184</v>
      </c>
      <c r="V78" s="7"/>
      <c r="W78" s="25">
        <f t="shared" si="9"/>
        <v>0.4516617892909372</v>
      </c>
      <c r="X78" s="24">
        <f t="shared" si="10"/>
        <v>326.27472396891369</v>
      </c>
      <c r="Y78" s="7"/>
      <c r="Z78" s="25">
        <f t="shared" si="11"/>
        <v>634</v>
      </c>
      <c r="AA78" s="17">
        <f t="shared" si="15"/>
        <v>326.32199999999983</v>
      </c>
      <c r="AB78" s="24">
        <f t="shared" si="12"/>
        <v>5.6953933216929338</v>
      </c>
      <c r="AC78" s="17">
        <f t="shared" si="13"/>
        <v>-4.7276031086141757E-2</v>
      </c>
      <c r="AD78" s="17">
        <f t="shared" ca="1" si="14"/>
        <v>3.8771588425504433E-2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12538</v>
      </c>
      <c r="D79" s="17">
        <v>11453</v>
      </c>
      <c r="E79" s="17">
        <v>13943</v>
      </c>
      <c r="F79" s="17">
        <v>15049</v>
      </c>
      <c r="G79" s="24"/>
      <c r="H79" s="7"/>
      <c r="I79" s="25">
        <f t="shared" si="16"/>
        <v>-1405</v>
      </c>
      <c r="J79" s="24">
        <f t="shared" si="16"/>
        <v>-3596</v>
      </c>
      <c r="K79" s="7"/>
      <c r="L79" s="25">
        <f t="shared" si="3"/>
        <v>-1406.0276764044295</v>
      </c>
      <c r="M79" s="17">
        <f t="shared" si="1"/>
        <v>1.0561187922211146</v>
      </c>
      <c r="N79" s="17">
        <f t="shared" si="4"/>
        <v>-3593.7299066977789</v>
      </c>
      <c r="O79" s="24">
        <f t="shared" si="2"/>
        <v>5.1533236007890295</v>
      </c>
      <c r="P79" s="7"/>
      <c r="Q79" s="25">
        <f t="shared" si="5"/>
        <v>-1384.2472209306038</v>
      </c>
      <c r="R79" s="24">
        <f t="shared" si="6"/>
        <v>-3616.0133514091226</v>
      </c>
      <c r="S79" s="7"/>
      <c r="T79" s="25">
        <f t="shared" si="7"/>
        <v>0.35833331689561543</v>
      </c>
      <c r="U79" s="24">
        <f t="shared" si="8"/>
        <v>-0.93496452415425024</v>
      </c>
      <c r="V79" s="7"/>
      <c r="W79" s="25">
        <f t="shared" si="9"/>
        <v>0.35956105801020027</v>
      </c>
      <c r="X79" s="24">
        <f t="shared" si="10"/>
        <v>332.07345245829549</v>
      </c>
      <c r="Y79" s="7"/>
      <c r="Z79" s="25">
        <f t="shared" si="11"/>
        <v>633</v>
      </c>
      <c r="AA79" s="17">
        <f t="shared" si="15"/>
        <v>332.01899999999983</v>
      </c>
      <c r="AB79" s="24">
        <f t="shared" si="12"/>
        <v>5.7948247291790498</v>
      </c>
      <c r="AC79" s="17">
        <f t="shared" si="13"/>
        <v>5.4452458295656925E-2</v>
      </c>
      <c r="AD79" s="17">
        <f t="shared" ca="1" si="14"/>
        <v>2.2168912675056163E-2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12723</v>
      </c>
      <c r="D80" s="17">
        <v>11395</v>
      </c>
      <c r="E80" s="17">
        <v>13758</v>
      </c>
      <c r="F80" s="17">
        <v>15106</v>
      </c>
      <c r="G80" s="24"/>
      <c r="H80" s="7"/>
      <c r="I80" s="25">
        <f t="shared" si="16"/>
        <v>-1035</v>
      </c>
      <c r="J80" s="24">
        <f t="shared" si="16"/>
        <v>-3711</v>
      </c>
      <c r="K80" s="7"/>
      <c r="L80" s="25">
        <f t="shared" si="3"/>
        <v>-1041.5917582450347</v>
      </c>
      <c r="M80" s="17">
        <f t="shared" si="1"/>
        <v>43.451276760983284</v>
      </c>
      <c r="N80" s="17">
        <f t="shared" si="4"/>
        <v>-3714.2138790117851</v>
      </c>
      <c r="O80" s="24">
        <f t="shared" si="2"/>
        <v>10.329018302393019</v>
      </c>
      <c r="P80" s="7"/>
      <c r="Q80" s="25">
        <f t="shared" si="5"/>
        <v>-1014.2472209306037</v>
      </c>
      <c r="R80" s="24">
        <f t="shared" si="6"/>
        <v>-3731.0133514091226</v>
      </c>
      <c r="S80" s="7"/>
      <c r="T80" s="25">
        <f t="shared" si="7"/>
        <v>0.26255322411548004</v>
      </c>
      <c r="U80" s="24">
        <f t="shared" si="8"/>
        <v>-0.96469918214046557</v>
      </c>
      <c r="V80" s="7"/>
      <c r="W80" s="25">
        <f t="shared" si="9"/>
        <v>0.26381991869843047</v>
      </c>
      <c r="X80" s="24">
        <f t="shared" si="10"/>
        <v>337.81387065305148</v>
      </c>
      <c r="Y80" s="7"/>
      <c r="Z80" s="25">
        <f t="shared" si="11"/>
        <v>631</v>
      </c>
      <c r="AA80" s="17">
        <f t="shared" si="15"/>
        <v>337.69799999999981</v>
      </c>
      <c r="AB80" s="24">
        <f t="shared" si="12"/>
        <v>5.8939419773998072</v>
      </c>
      <c r="AC80" s="17">
        <f t="shared" si="13"/>
        <v>0.11587065305167243</v>
      </c>
      <c r="AD80" s="17">
        <f t="shared" ca="1" si="14"/>
        <v>-8.5519903599617919E-2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12896</v>
      </c>
      <c r="D81" s="17">
        <v>11351</v>
      </c>
      <c r="E81" s="17">
        <v>13580</v>
      </c>
      <c r="F81" s="17">
        <v>15146</v>
      </c>
      <c r="G81" s="24"/>
      <c r="H81" s="7"/>
      <c r="I81" s="25">
        <f t="shared" si="16"/>
        <v>-684</v>
      </c>
      <c r="J81" s="24">
        <f t="shared" si="16"/>
        <v>-3795</v>
      </c>
      <c r="K81" s="7"/>
      <c r="L81" s="25">
        <f t="shared" si="3"/>
        <v>-680.91139438227447</v>
      </c>
      <c r="M81" s="17">
        <f t="shared" si="1"/>
        <v>9.5394846618457283</v>
      </c>
      <c r="N81" s="17">
        <f t="shared" si="4"/>
        <v>-3795.648850401773</v>
      </c>
      <c r="O81" s="24">
        <f t="shared" si="2"/>
        <v>0.42100684388093296</v>
      </c>
      <c r="P81" s="7"/>
      <c r="Q81" s="25">
        <f t="shared" si="5"/>
        <v>-663.2472209306037</v>
      </c>
      <c r="R81" s="24">
        <f t="shared" si="6"/>
        <v>-3815.0133514091226</v>
      </c>
      <c r="S81" s="7"/>
      <c r="T81" s="25">
        <f t="shared" si="7"/>
        <v>0.1716915685321625</v>
      </c>
      <c r="U81" s="24">
        <f t="shared" si="8"/>
        <v>-0.98641841058257074</v>
      </c>
      <c r="V81" s="7"/>
      <c r="W81" s="25">
        <f t="shared" si="9"/>
        <v>0.17298669807254116</v>
      </c>
      <c r="X81" s="24">
        <f t="shared" si="10"/>
        <v>343.16206241164684</v>
      </c>
      <c r="Y81" s="7"/>
      <c r="Z81" s="25">
        <f t="shared" si="11"/>
        <v>608</v>
      </c>
      <c r="AA81" s="17">
        <f t="shared" si="15"/>
        <v>343.16999999999979</v>
      </c>
      <c r="AB81" s="24">
        <f t="shared" si="12"/>
        <v>5.9894463940689366</v>
      </c>
      <c r="AC81" s="17">
        <f t="shared" si="13"/>
        <v>-7.937588352945113E-3</v>
      </c>
      <c r="AD81" s="17">
        <f t="shared" ca="1" si="14"/>
        <v>1.4933149347086783E-2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13077</v>
      </c>
      <c r="D82" s="17">
        <v>11325</v>
      </c>
      <c r="E82" s="17">
        <v>13397</v>
      </c>
      <c r="F82" s="17">
        <v>15175</v>
      </c>
      <c r="G82" s="24"/>
      <c r="H82" s="7"/>
      <c r="I82" s="25">
        <f t="shared" si="16"/>
        <v>-320</v>
      </c>
      <c r="J82" s="24">
        <f t="shared" si="16"/>
        <v>-3850</v>
      </c>
      <c r="K82" s="7"/>
      <c r="L82" s="25">
        <f t="shared" si="3"/>
        <v>-308.75318123912831</v>
      </c>
      <c r="M82" s="17">
        <f t="shared" si="1"/>
        <v>126.49093223989543</v>
      </c>
      <c r="N82" s="17">
        <f t="shared" si="4"/>
        <v>-3842.7425495618149</v>
      </c>
      <c r="O82" s="24">
        <f t="shared" si="2"/>
        <v>52.670586862712526</v>
      </c>
      <c r="P82" s="7"/>
      <c r="Q82" s="25">
        <f t="shared" si="5"/>
        <v>-299.2472209306037</v>
      </c>
      <c r="R82" s="24">
        <f t="shared" si="6"/>
        <v>-3870.0133514091226</v>
      </c>
      <c r="S82" s="7"/>
      <c r="T82" s="25">
        <f t="shared" si="7"/>
        <v>7.7464666445759112E-2</v>
      </c>
      <c r="U82" s="24">
        <f t="shared" si="8"/>
        <v>-1.0006393339672826</v>
      </c>
      <c r="V82" s="7"/>
      <c r="W82" s="25">
        <f t="shared" si="9"/>
        <v>7.8778384181327016E-2</v>
      </c>
      <c r="X82" s="24">
        <f t="shared" si="10"/>
        <v>348.60729157854189</v>
      </c>
      <c r="Y82" s="7"/>
      <c r="Z82" s="25">
        <f t="shared" si="11"/>
        <v>617</v>
      </c>
      <c r="AA82" s="17">
        <f t="shared" si="15"/>
        <v>348.72299999999979</v>
      </c>
      <c r="AB82" s="24">
        <f t="shared" si="12"/>
        <v>6.086364527432182</v>
      </c>
      <c r="AC82" s="17">
        <f t="shared" si="13"/>
        <v>-0.11570842145789584</v>
      </c>
      <c r="AD82" s="17">
        <f t="shared" ca="1" si="14"/>
        <v>0.19286547257615894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13269</v>
      </c>
      <c r="D83" s="17">
        <v>11321</v>
      </c>
      <c r="E83" s="17">
        <v>13206</v>
      </c>
      <c r="F83" s="17">
        <v>15177</v>
      </c>
      <c r="G83" s="24"/>
      <c r="H83" s="7"/>
      <c r="I83" s="25">
        <f t="shared" si="16"/>
        <v>63</v>
      </c>
      <c r="J83" s="24">
        <f t="shared" si="16"/>
        <v>-3856</v>
      </c>
      <c r="K83" s="7"/>
      <c r="L83" s="25">
        <f t="shared" si="3"/>
        <v>67.326377197753501</v>
      </c>
      <c r="M83" s="17">
        <f t="shared" si="1"/>
        <v>18.717539657241439</v>
      </c>
      <c r="N83" s="17">
        <f t="shared" si="4"/>
        <v>-3853.5658497541699</v>
      </c>
      <c r="O83" s="24">
        <f t="shared" si="2"/>
        <v>5.9250874192747194</v>
      </c>
      <c r="P83" s="7"/>
      <c r="Q83" s="25">
        <f t="shared" si="5"/>
        <v>83.752779069396283</v>
      </c>
      <c r="R83" s="24">
        <f t="shared" si="6"/>
        <v>-3876.0133514091226</v>
      </c>
      <c r="S83" s="7"/>
      <c r="T83" s="25">
        <f t="shared" si="7"/>
        <v>-2.1680672837462028E-2</v>
      </c>
      <c r="U83" s="24">
        <f t="shared" si="8"/>
        <v>-1.0021907074274328</v>
      </c>
      <c r="V83" s="7"/>
      <c r="W83" s="25">
        <f t="shared" si="9"/>
        <v>-2.0365003877924798E-2</v>
      </c>
      <c r="X83" s="24">
        <f t="shared" si="10"/>
        <v>354.27290964143106</v>
      </c>
      <c r="Y83" s="7"/>
      <c r="Z83" s="25">
        <f t="shared" si="11"/>
        <v>619</v>
      </c>
      <c r="AA83" s="17">
        <f t="shared" si="15"/>
        <v>354.29399999999981</v>
      </c>
      <c r="AB83" s="24">
        <f t="shared" si="12"/>
        <v>6.1835968200607869</v>
      </c>
      <c r="AC83" s="17">
        <f t="shared" si="13"/>
        <v>-2.1090358568756074E-2</v>
      </c>
      <c r="AD83" s="17">
        <f t="shared" ca="1" si="14"/>
        <v>9.4160053985206105E-3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13455</v>
      </c>
      <c r="D84" s="17">
        <v>11332</v>
      </c>
      <c r="E84" s="17">
        <v>13010</v>
      </c>
      <c r="F84" s="17">
        <v>15157</v>
      </c>
      <c r="G84" s="24"/>
      <c r="H84" s="7"/>
      <c r="I84" s="25">
        <f t="shared" ref="I84:J115" si="17">C84-E84</f>
        <v>445</v>
      </c>
      <c r="J84" s="24">
        <f t="shared" si="17"/>
        <v>-3825</v>
      </c>
      <c r="K84" s="7"/>
      <c r="L84" s="25">
        <f t="shared" si="3"/>
        <v>453.43779339612985</v>
      </c>
      <c r="M84" s="17">
        <f t="shared" ref="M84:M147" si="18">(I84-L84)^2</f>
        <v>71.19635739577248</v>
      </c>
      <c r="N84" s="17">
        <f t="shared" si="4"/>
        <v>-3826.5104679519959</v>
      </c>
      <c r="O84" s="24">
        <f t="shared" ref="O84:O147" si="19">(J84-N84)^2</f>
        <v>2.2815134340067078</v>
      </c>
      <c r="P84" s="7"/>
      <c r="Q84" s="25">
        <f t="shared" si="5"/>
        <v>465.7527790693963</v>
      </c>
      <c r="R84" s="24">
        <f t="shared" si="6"/>
        <v>-3845.0133514091226</v>
      </c>
      <c r="S84" s="7"/>
      <c r="T84" s="25">
        <f t="shared" si="7"/>
        <v>-0.1205671470050612</v>
      </c>
      <c r="U84" s="24">
        <f t="shared" si="8"/>
        <v>-0.99417527788332261</v>
      </c>
      <c r="V84" s="7"/>
      <c r="W84" s="25">
        <f t="shared" si="9"/>
        <v>-0.11926208600897881</v>
      </c>
      <c r="X84" s="24">
        <f>IF(MOD(ATAN2(U84,W84)*180/PI()-$J$9+360,360)&lt;355,MOD(ATAN2(U84,W84)*180/PI()-$J$9+360,360)+360,MOD(ATAN2(U84,W84)*180/PI()-$J$9+360,360))</f>
        <v>359.94935234824396</v>
      </c>
      <c r="Y84" s="7"/>
      <c r="Z84" s="25">
        <f t="shared" si="11"/>
        <v>637</v>
      </c>
      <c r="AA84" s="17">
        <f t="shared" si="15"/>
        <v>360.02699999999982</v>
      </c>
      <c r="AB84" s="24">
        <f t="shared" si="12"/>
        <v>6.2836565460776219</v>
      </c>
      <c r="AC84" s="17">
        <f t="shared" si="13"/>
        <v>-7.7647651755853531E-2</v>
      </c>
    </row>
    <row r="85" spans="1:31" s="17" customFormat="1" x14ac:dyDescent="0.25">
      <c r="A85" s="17">
        <v>0</v>
      </c>
      <c r="B85" s="17">
        <v>0</v>
      </c>
      <c r="C85" s="17">
        <v>13420</v>
      </c>
      <c r="D85" s="17">
        <v>11294</v>
      </c>
      <c r="E85" s="17">
        <v>12963</v>
      </c>
      <c r="F85" s="17">
        <v>15110</v>
      </c>
      <c r="G85" s="24"/>
      <c r="H85" s="7"/>
      <c r="I85" s="25">
        <f t="shared" si="17"/>
        <v>457</v>
      </c>
      <c r="J85" s="24">
        <f t="shared" si="17"/>
        <v>-3816</v>
      </c>
      <c r="K85" s="7"/>
      <c r="L85" s="25">
        <f>$M$9*SIN(2*PI()/$M$10*(AA85+$M$11))+$M$12</f>
        <v>459.79518017142038</v>
      </c>
      <c r="M85" s="17">
        <f t="shared" si="18"/>
        <v>7.8130321907016871</v>
      </c>
      <c r="N85" s="17">
        <f>$O$9*COS(2*PI()/$O$10*(AA85+$O$11))+$O$12</f>
        <v>-3812.1189861912785</v>
      </c>
      <c r="O85" s="24">
        <f t="shared" si="19"/>
        <v>15.062268183486893</v>
      </c>
      <c r="P85" s="7"/>
      <c r="Q85" s="25">
        <f t="shared" ref="Q85:Q148" si="20">I85-$J$4</f>
        <v>477.7527790693963</v>
      </c>
      <c r="R85" s="24">
        <f t="shared" ref="R85:R148" si="21">J85-$J$3</f>
        <v>-3836.0133514091226</v>
      </c>
      <c r="S85" s="7"/>
      <c r="T85" s="25">
        <f t="shared" ref="T85:T148" si="22">Q85/$J$7</f>
        <v>-0.12367352839252505</v>
      </c>
      <c r="U85" s="24">
        <f t="shared" ref="U85:U148" si="23">R85/$J$6</f>
        <v>-0.99184821769309706</v>
      </c>
      <c r="V85" s="7"/>
      <c r="W85" s="25">
        <f t="shared" ref="W85:W148" si="24">(T85-U85*SIN(-$J$11*PI()/180))/(COS(-$J$11*PI()/180))</f>
        <v>-0.12237152506506868</v>
      </c>
      <c r="X85" s="24">
        <f>IF(MOD(ATAN2(U85,W85)*180/PI()-$J$9+360,360)&lt;355,MOD(ATAN2(U85,W85)*180/PI()-$J$9+360,360)+360,MOD(ATAN2(U85,W85)*180/PI()-$J$9+360,360))</f>
        <v>360.14224461131732</v>
      </c>
      <c r="Y85" s="7"/>
      <c r="Z85" s="25">
        <f>I165-J159</f>
        <v>7</v>
      </c>
      <c r="AA85" s="17">
        <f t="shared" si="15"/>
        <v>360.0899999999998</v>
      </c>
      <c r="AB85" s="24">
        <f t="shared" ref="AB85:AB148" si="25">AA85*PI()/180</f>
        <v>6.2847561035063775</v>
      </c>
      <c r="AC85" s="17">
        <f t="shared" ref="AC85:AC148" si="26">X85-AA85</f>
        <v>5.2244611317519229E-2</v>
      </c>
    </row>
    <row r="86" spans="1:31" s="17" customFormat="1" x14ac:dyDescent="0.25">
      <c r="A86" s="17">
        <v>1</v>
      </c>
      <c r="B86" s="17">
        <v>-633</v>
      </c>
      <c r="C86" s="17">
        <v>13228</v>
      </c>
      <c r="D86" s="17">
        <v>11283</v>
      </c>
      <c r="E86" s="17">
        <v>13158</v>
      </c>
      <c r="F86" s="17">
        <v>15125</v>
      </c>
      <c r="G86" s="24"/>
      <c r="H86" s="7"/>
      <c r="I86" s="25">
        <f t="shared" si="17"/>
        <v>70</v>
      </c>
      <c r="J86" s="24">
        <f t="shared" si="17"/>
        <v>-3842</v>
      </c>
      <c r="K86" s="7"/>
      <c r="L86" s="25">
        <f t="shared" ref="L86:L149" si="27">$M$9*SIN(2*PI()/$M$10*(AA86+$M$11))+$M$12</f>
        <v>77.39129231618081</v>
      </c>
      <c r="M86" s="17">
        <f t="shared" si="18"/>
        <v>54.631202103233477</v>
      </c>
      <c r="N86" s="17">
        <f t="shared" ref="N86:N149" si="28">$O$9*COS(2*PI()/$O$10*(AA86+$O$11))+$O$12</f>
        <v>-3839.7569672126697</v>
      </c>
      <c r="O86" s="24">
        <f t="shared" si="19"/>
        <v>5.0311960850388306</v>
      </c>
      <c r="P86" s="7"/>
      <c r="Q86" s="25">
        <f t="shared" si="20"/>
        <v>90.752779069396283</v>
      </c>
      <c r="R86" s="24">
        <f t="shared" si="21"/>
        <v>-3862.0133514091226</v>
      </c>
      <c r="S86" s="7"/>
      <c r="T86" s="25">
        <f t="shared" si="22"/>
        <v>-2.3492728646815942E-2</v>
      </c>
      <c r="U86" s="24">
        <f t="shared" si="23"/>
        <v>-0.9985708360204153</v>
      </c>
      <c r="V86" s="7"/>
      <c r="W86" s="25">
        <f t="shared" si="24"/>
        <v>-2.2181813458171516E-2</v>
      </c>
      <c r="X86" s="24">
        <f t="shared" ref="X86:X148" si="29">MOD(ATAN2(U86,W86)*180/PI()-$J$9+360,360)</f>
        <v>354.38132564682957</v>
      </c>
      <c r="Y86" s="7"/>
      <c r="Z86" s="25">
        <f t="shared" ref="Z86:Z149" si="30">B86</f>
        <v>-633</v>
      </c>
      <c r="AA86" s="17">
        <f t="shared" ref="AA86:AA149" si="31">360/40000*Z86+AA85</f>
        <v>354.3929999999998</v>
      </c>
      <c r="AB86" s="24">
        <f t="shared" si="25"/>
        <v>6.1853246960202606</v>
      </c>
      <c r="AC86" s="17">
        <f t="shared" si="26"/>
        <v>-1.1674353170235463E-2</v>
      </c>
    </row>
    <row r="87" spans="1:31" s="17" customFormat="1" x14ac:dyDescent="0.25">
      <c r="A87" s="17">
        <v>2</v>
      </c>
      <c r="B87" s="17">
        <v>-614</v>
      </c>
      <c r="C87" s="17">
        <v>13045</v>
      </c>
      <c r="D87" s="17">
        <v>11287</v>
      </c>
      <c r="E87" s="17">
        <v>13341</v>
      </c>
      <c r="F87" s="17">
        <v>15121</v>
      </c>
      <c r="G87" s="24"/>
      <c r="H87" s="7"/>
      <c r="I87" s="25">
        <f t="shared" si="17"/>
        <v>-296</v>
      </c>
      <c r="J87" s="24">
        <f t="shared" si="17"/>
        <v>-3834</v>
      </c>
      <c r="K87" s="7"/>
      <c r="L87" s="25">
        <f t="shared" si="27"/>
        <v>-294.4988310435657</v>
      </c>
      <c r="M87" s="17">
        <f t="shared" si="18"/>
        <v>2.2535082357620415</v>
      </c>
      <c r="N87" s="17">
        <f t="shared" si="28"/>
        <v>-3830.147154017875</v>
      </c>
      <c r="O87" s="24">
        <f t="shared" si="19"/>
        <v>14.844422161976896</v>
      </c>
      <c r="P87" s="7"/>
      <c r="Q87" s="25">
        <f t="shared" si="20"/>
        <v>-275.2472209306037</v>
      </c>
      <c r="R87" s="24">
        <f t="shared" si="21"/>
        <v>-3854.0133514091226</v>
      </c>
      <c r="S87" s="7"/>
      <c r="T87" s="25">
        <f t="shared" si="22"/>
        <v>7.1251903670831424E-2</v>
      </c>
      <c r="U87" s="24">
        <f t="shared" si="23"/>
        <v>-0.99650233807354816</v>
      </c>
      <c r="V87" s="7"/>
      <c r="W87" s="25">
        <f t="shared" si="24"/>
        <v>7.2560184956201243E-2</v>
      </c>
      <c r="X87" s="24">
        <f t="shared" si="29"/>
        <v>348.94415705111805</v>
      </c>
      <c r="Y87" s="7"/>
      <c r="Z87" s="25">
        <f t="shared" si="30"/>
        <v>-614</v>
      </c>
      <c r="AA87" s="17">
        <f t="shared" si="31"/>
        <v>348.86699999999979</v>
      </c>
      <c r="AB87" s="24">
        <f t="shared" si="25"/>
        <v>6.0888778015550544</v>
      </c>
      <c r="AC87" s="17">
        <f t="shared" si="26"/>
        <v>7.7157051118263098E-2</v>
      </c>
    </row>
    <row r="88" spans="1:31" s="17" customFormat="1" x14ac:dyDescent="0.25">
      <c r="A88" s="17">
        <v>3</v>
      </c>
      <c r="B88" s="17">
        <v>-615</v>
      </c>
      <c r="C88" s="17">
        <v>12861</v>
      </c>
      <c r="D88" s="17">
        <v>11317</v>
      </c>
      <c r="E88" s="17">
        <v>13531</v>
      </c>
      <c r="F88" s="17">
        <v>15101</v>
      </c>
      <c r="G88" s="24"/>
      <c r="H88" s="7"/>
      <c r="I88" s="25">
        <f t="shared" si="17"/>
        <v>-670</v>
      </c>
      <c r="J88" s="24">
        <f t="shared" si="17"/>
        <v>-3784</v>
      </c>
      <c r="K88" s="7"/>
      <c r="L88" s="25">
        <f t="shared" si="27"/>
        <v>-664.44056126366911</v>
      </c>
      <c r="M88" s="17">
        <f t="shared" si="18"/>
        <v>30.907359063016401</v>
      </c>
      <c r="N88" s="17">
        <f t="shared" si="28"/>
        <v>-3784.658705645722</v>
      </c>
      <c r="O88" s="24">
        <f t="shared" si="19"/>
        <v>0.4338931277059922</v>
      </c>
      <c r="P88" s="7"/>
      <c r="Q88" s="25">
        <f t="shared" si="20"/>
        <v>-649.2472209306037</v>
      </c>
      <c r="R88" s="24">
        <f t="shared" si="21"/>
        <v>-3804.0133514091226</v>
      </c>
      <c r="S88" s="7"/>
      <c r="T88" s="25">
        <f t="shared" si="22"/>
        <v>0.16806745691345468</v>
      </c>
      <c r="U88" s="24">
        <f t="shared" si="23"/>
        <v>-0.98357422590562837</v>
      </c>
      <c r="V88" s="7"/>
      <c r="W88" s="25">
        <f t="shared" si="24"/>
        <v>0.16935884945200616</v>
      </c>
      <c r="X88" s="24">
        <f t="shared" si="29"/>
        <v>343.33899556099391</v>
      </c>
      <c r="Y88" s="7"/>
      <c r="Z88" s="25">
        <f t="shared" si="30"/>
        <v>-615</v>
      </c>
      <c r="AA88" s="17">
        <f t="shared" si="31"/>
        <v>343.33199999999977</v>
      </c>
      <c r="AB88" s="24">
        <f t="shared" si="25"/>
        <v>5.9922738274571667</v>
      </c>
      <c r="AC88" s="17">
        <f t="shared" si="26"/>
        <v>6.9955609941416697E-3</v>
      </c>
    </row>
    <row r="89" spans="1:31" s="17" customFormat="1" x14ac:dyDescent="0.25">
      <c r="A89" s="17">
        <v>4</v>
      </c>
      <c r="B89" s="17">
        <v>-611</v>
      </c>
      <c r="C89" s="17">
        <v>12678</v>
      </c>
      <c r="D89" s="17">
        <v>11350</v>
      </c>
      <c r="E89" s="17">
        <v>13709</v>
      </c>
      <c r="F89" s="17">
        <v>15059</v>
      </c>
      <c r="G89" s="24"/>
      <c r="H89" s="7"/>
      <c r="I89" s="25">
        <f t="shared" si="17"/>
        <v>-1031</v>
      </c>
      <c r="J89" s="24">
        <f t="shared" si="17"/>
        <v>-3709</v>
      </c>
      <c r="K89" s="7"/>
      <c r="L89" s="25">
        <f t="shared" si="27"/>
        <v>-1026.0346200000383</v>
      </c>
      <c r="M89" s="17">
        <f t="shared" si="18"/>
        <v>24.65499854401935</v>
      </c>
      <c r="N89" s="17">
        <f t="shared" si="28"/>
        <v>-3704.3417490421739</v>
      </c>
      <c r="O89" s="24">
        <f t="shared" si="19"/>
        <v>21.699301986087892</v>
      </c>
      <c r="P89" s="7"/>
      <c r="Q89" s="25">
        <f t="shared" si="20"/>
        <v>-1010.2472209306037</v>
      </c>
      <c r="R89" s="24">
        <f t="shared" si="21"/>
        <v>-3729.0133514091226</v>
      </c>
      <c r="S89" s="7"/>
      <c r="T89" s="25">
        <f t="shared" si="22"/>
        <v>0.26151776365299212</v>
      </c>
      <c r="U89" s="24">
        <f t="shared" si="23"/>
        <v>-0.96418205765374887</v>
      </c>
      <c r="V89" s="7"/>
      <c r="W89" s="25">
        <f t="shared" si="24"/>
        <v>0.26278377845659417</v>
      </c>
      <c r="X89" s="24">
        <f t="shared" si="29"/>
        <v>337.8633507494518</v>
      </c>
      <c r="Y89" s="7"/>
      <c r="Z89" s="25">
        <f t="shared" si="30"/>
        <v>-611</v>
      </c>
      <c r="AA89" s="17">
        <f t="shared" si="31"/>
        <v>337.83299999999974</v>
      </c>
      <c r="AB89" s="24">
        <f t="shared" si="25"/>
        <v>5.8962981718899981</v>
      </c>
      <c r="AC89" s="17">
        <f t="shared" si="26"/>
        <v>3.0350749452054515E-2</v>
      </c>
    </row>
    <row r="90" spans="1:31" s="17" customFormat="1" x14ac:dyDescent="0.25">
      <c r="A90" s="17">
        <v>5</v>
      </c>
      <c r="B90" s="17">
        <v>-638</v>
      </c>
      <c r="C90" s="17">
        <v>12488</v>
      </c>
      <c r="D90" s="17">
        <v>11403</v>
      </c>
      <c r="E90" s="17">
        <v>13882</v>
      </c>
      <c r="F90" s="17">
        <v>14988</v>
      </c>
      <c r="G90" s="24"/>
      <c r="H90" s="7"/>
      <c r="I90" s="25">
        <f t="shared" si="17"/>
        <v>-1394</v>
      </c>
      <c r="J90" s="24">
        <f t="shared" si="17"/>
        <v>-3585</v>
      </c>
      <c r="K90" s="7"/>
      <c r="L90" s="25">
        <f t="shared" si="27"/>
        <v>-1393.6721681031747</v>
      </c>
      <c r="M90" s="17">
        <f t="shared" si="18"/>
        <v>0.10747375257605668</v>
      </c>
      <c r="N90" s="17">
        <f t="shared" si="28"/>
        <v>-3583.9163402408012</v>
      </c>
      <c r="O90" s="24">
        <f t="shared" si="19"/>
        <v>1.1743184737067602</v>
      </c>
      <c r="P90" s="7"/>
      <c r="Q90" s="25">
        <f t="shared" si="20"/>
        <v>-1373.2472209306038</v>
      </c>
      <c r="R90" s="24">
        <f t="shared" si="21"/>
        <v>-3605.0133514091226</v>
      </c>
      <c r="S90" s="7"/>
      <c r="T90" s="25">
        <f t="shared" si="22"/>
        <v>0.35548580062377355</v>
      </c>
      <c r="U90" s="24">
        <f t="shared" si="23"/>
        <v>-0.93212033947730788</v>
      </c>
      <c r="V90" s="7"/>
      <c r="W90" s="25">
        <f t="shared" si="24"/>
        <v>0.35670980540575203</v>
      </c>
      <c r="X90" s="24">
        <f t="shared" si="29"/>
        <v>332.16762137097044</v>
      </c>
      <c r="Y90" s="7"/>
      <c r="Z90" s="25">
        <f t="shared" si="30"/>
        <v>-638</v>
      </c>
      <c r="AA90" s="17">
        <f t="shared" si="31"/>
        <v>332.09099999999972</v>
      </c>
      <c r="AB90" s="24">
        <f t="shared" si="25"/>
        <v>5.7960813662404842</v>
      </c>
      <c r="AC90" s="17">
        <f t="shared" si="26"/>
        <v>7.6621370970713087E-2</v>
      </c>
    </row>
    <row r="91" spans="1:31" s="17" customFormat="1" x14ac:dyDescent="0.25">
      <c r="A91" s="17">
        <v>6</v>
      </c>
      <c r="B91" s="17">
        <v>-638</v>
      </c>
      <c r="C91" s="17">
        <v>12310</v>
      </c>
      <c r="D91" s="17">
        <v>11486</v>
      </c>
      <c r="E91" s="17">
        <v>14060</v>
      </c>
      <c r="F91" s="17">
        <v>14907</v>
      </c>
      <c r="G91" s="24"/>
      <c r="H91" s="7"/>
      <c r="I91" s="25">
        <f t="shared" si="17"/>
        <v>-1750</v>
      </c>
      <c r="J91" s="24">
        <f t="shared" si="17"/>
        <v>-3421</v>
      </c>
      <c r="K91" s="7"/>
      <c r="L91" s="25">
        <f t="shared" si="27"/>
        <v>-1747.520042604383</v>
      </c>
      <c r="M91" s="17">
        <f t="shared" si="18"/>
        <v>6.1501886840755562</v>
      </c>
      <c r="N91" s="17">
        <f t="shared" si="28"/>
        <v>-3427.3363074679974</v>
      </c>
      <c r="O91" s="24">
        <f t="shared" si="19"/>
        <v>40.148792328999086</v>
      </c>
      <c r="P91" s="7"/>
      <c r="Q91" s="25">
        <f t="shared" si="20"/>
        <v>-1729.2472209306038</v>
      </c>
      <c r="R91" s="24">
        <f t="shared" si="21"/>
        <v>-3441.0133514091226</v>
      </c>
      <c r="S91" s="7"/>
      <c r="T91" s="25">
        <f t="shared" si="22"/>
        <v>0.44764178178520103</v>
      </c>
      <c r="U91" s="24">
        <f t="shared" si="23"/>
        <v>-0.88971613156653118</v>
      </c>
      <c r="V91" s="7"/>
      <c r="W91" s="25">
        <f t="shared" si="24"/>
        <v>0.44881019724296201</v>
      </c>
      <c r="X91" s="24">
        <f t="shared" si="29"/>
        <v>326.34049555733907</v>
      </c>
      <c r="Y91" s="7"/>
      <c r="Z91" s="25">
        <f t="shared" si="30"/>
        <v>-638</v>
      </c>
      <c r="AA91" s="17">
        <f t="shared" si="31"/>
        <v>326.34899999999971</v>
      </c>
      <c r="AB91" s="24">
        <f t="shared" si="25"/>
        <v>5.6958645605909686</v>
      </c>
      <c r="AC91" s="17">
        <f t="shared" si="26"/>
        <v>-8.5044426606373236E-3</v>
      </c>
    </row>
    <row r="92" spans="1:31" s="17" customFormat="1" x14ac:dyDescent="0.25">
      <c r="A92" s="17">
        <v>7</v>
      </c>
      <c r="B92" s="17">
        <v>-627</v>
      </c>
      <c r="C92" s="17">
        <v>12151</v>
      </c>
      <c r="D92" s="17">
        <v>11580</v>
      </c>
      <c r="E92" s="17">
        <v>14229</v>
      </c>
      <c r="F92" s="17">
        <v>14816</v>
      </c>
      <c r="G92" s="24"/>
      <c r="H92" s="7"/>
      <c r="I92" s="25">
        <f t="shared" si="17"/>
        <v>-2078</v>
      </c>
      <c r="J92" s="24">
        <f t="shared" si="17"/>
        <v>-3236</v>
      </c>
      <c r="K92" s="7"/>
      <c r="L92" s="25">
        <f t="shared" si="27"/>
        <v>-2078.3882757483266</v>
      </c>
      <c r="M92" s="17">
        <f t="shared" si="18"/>
        <v>0.15075805673856393</v>
      </c>
      <c r="N92" s="17">
        <f t="shared" si="28"/>
        <v>-3239.7511161670645</v>
      </c>
      <c r="O92" s="24">
        <f t="shared" si="19"/>
        <v>14.07087249881295</v>
      </c>
      <c r="P92" s="7"/>
      <c r="Q92" s="25">
        <f t="shared" si="20"/>
        <v>-2057.2472209306038</v>
      </c>
      <c r="R92" s="24">
        <f t="shared" si="21"/>
        <v>-3256.0133514091226</v>
      </c>
      <c r="S92" s="7"/>
      <c r="T92" s="25">
        <f t="shared" si="22"/>
        <v>0.53254953970921293</v>
      </c>
      <c r="U92" s="24">
        <f t="shared" si="23"/>
        <v>-0.84188211654522804</v>
      </c>
      <c r="V92" s="7"/>
      <c r="W92" s="25">
        <f t="shared" si="24"/>
        <v>0.53365523128262904</v>
      </c>
      <c r="X92" s="24">
        <f t="shared" si="29"/>
        <v>320.73885338605567</v>
      </c>
      <c r="Y92" s="7"/>
      <c r="Z92" s="25">
        <f t="shared" si="30"/>
        <v>-627</v>
      </c>
      <c r="AA92" s="17">
        <f t="shared" si="31"/>
        <v>320.70599999999973</v>
      </c>
      <c r="AB92" s="24">
        <f t="shared" si="25"/>
        <v>5.5973756309009302</v>
      </c>
      <c r="AC92" s="17">
        <f t="shared" si="26"/>
        <v>3.2853386055933242E-2</v>
      </c>
    </row>
    <row r="93" spans="1:31" s="17" customFormat="1" x14ac:dyDescent="0.25">
      <c r="A93" s="17">
        <v>8</v>
      </c>
      <c r="B93" s="17">
        <v>-642</v>
      </c>
      <c r="C93" s="17">
        <v>11996</v>
      </c>
      <c r="D93" s="17">
        <v>11696</v>
      </c>
      <c r="E93" s="17">
        <v>14387</v>
      </c>
      <c r="F93" s="17">
        <v>14706</v>
      </c>
      <c r="G93" s="24"/>
      <c r="H93" s="7"/>
      <c r="I93" s="25">
        <f t="shared" si="17"/>
        <v>-2391</v>
      </c>
      <c r="J93" s="24">
        <f t="shared" si="17"/>
        <v>-3010</v>
      </c>
      <c r="K93" s="7"/>
      <c r="L93" s="25">
        <f t="shared" si="27"/>
        <v>-2396.4630994584336</v>
      </c>
      <c r="M93" s="17">
        <f t="shared" si="18"/>
        <v>29.845455692737378</v>
      </c>
      <c r="N93" s="17">
        <f t="shared" si="28"/>
        <v>-3014.9677729623809</v>
      </c>
      <c r="O93" s="24">
        <f t="shared" si="19"/>
        <v>24.678768205762477</v>
      </c>
      <c r="P93" s="7"/>
      <c r="Q93" s="25">
        <f t="shared" si="20"/>
        <v>-2370.2472209306038</v>
      </c>
      <c r="R93" s="24">
        <f t="shared" si="21"/>
        <v>-3030.0133514091226</v>
      </c>
      <c r="S93" s="7"/>
      <c r="T93" s="25">
        <f t="shared" si="22"/>
        <v>0.61357432089889496</v>
      </c>
      <c r="U93" s="24">
        <f t="shared" si="23"/>
        <v>-0.7834470495462309</v>
      </c>
      <c r="V93" s="7"/>
      <c r="W93" s="25">
        <f t="shared" si="24"/>
        <v>0.61460336805725646</v>
      </c>
      <c r="X93" s="24">
        <f t="shared" si="29"/>
        <v>314.99509833864533</v>
      </c>
      <c r="Y93" s="7"/>
      <c r="Z93" s="25">
        <f t="shared" si="30"/>
        <v>-642</v>
      </c>
      <c r="AA93" s="17">
        <f t="shared" si="31"/>
        <v>314.92799999999971</v>
      </c>
      <c r="AB93" s="24">
        <f t="shared" si="25"/>
        <v>5.4965305067206973</v>
      </c>
      <c r="AC93" s="17">
        <f t="shared" si="26"/>
        <v>6.7098338645621425E-2</v>
      </c>
    </row>
    <row r="94" spans="1:31" s="17" customFormat="1" x14ac:dyDescent="0.25">
      <c r="A94" s="17">
        <v>9</v>
      </c>
      <c r="B94" s="17">
        <v>-622</v>
      </c>
      <c r="C94" s="17">
        <v>11852</v>
      </c>
      <c r="D94" s="17">
        <v>11821</v>
      </c>
      <c r="E94" s="17">
        <v>14532</v>
      </c>
      <c r="F94" s="17">
        <v>14582</v>
      </c>
      <c r="G94" s="24"/>
      <c r="H94" s="7"/>
      <c r="I94" s="25">
        <f t="shared" si="17"/>
        <v>-2680</v>
      </c>
      <c r="J94" s="24">
        <f t="shared" si="17"/>
        <v>-2761</v>
      </c>
      <c r="K94" s="7"/>
      <c r="L94" s="25">
        <f t="shared" si="27"/>
        <v>-2681.6143149795248</v>
      </c>
      <c r="M94" s="17">
        <f t="shared" si="18"/>
        <v>2.6060128531181763</v>
      </c>
      <c r="N94" s="17">
        <f t="shared" si="28"/>
        <v>-2767.7581247631733</v>
      </c>
      <c r="O94" s="24">
        <f t="shared" si="19"/>
        <v>45.672250314616548</v>
      </c>
      <c r="P94" s="7"/>
      <c r="Q94" s="25">
        <f t="shared" si="20"/>
        <v>-2659.2472209306038</v>
      </c>
      <c r="R94" s="24">
        <f t="shared" si="21"/>
        <v>-2781.0133514091226</v>
      </c>
      <c r="S94" s="7"/>
      <c r="T94" s="25">
        <f t="shared" si="22"/>
        <v>0.68838633931364923</v>
      </c>
      <c r="U94" s="24">
        <f t="shared" si="23"/>
        <v>-0.71906505094999063</v>
      </c>
      <c r="V94" s="7"/>
      <c r="W94" s="25">
        <f t="shared" si="24"/>
        <v>0.68933092950206909</v>
      </c>
      <c r="X94" s="24">
        <f t="shared" si="29"/>
        <v>309.31824316652023</v>
      </c>
      <c r="Y94" s="7"/>
      <c r="Z94" s="25">
        <f t="shared" si="30"/>
        <v>-622</v>
      </c>
      <c r="AA94" s="17">
        <f t="shared" si="31"/>
        <v>309.3299999999997</v>
      </c>
      <c r="AB94" s="24">
        <f t="shared" si="25"/>
        <v>5.3988269751940541</v>
      </c>
      <c r="AC94" s="17">
        <f t="shared" si="26"/>
        <v>-1.1756833479466877E-2</v>
      </c>
    </row>
    <row r="95" spans="1:31" s="17" customFormat="1" x14ac:dyDescent="0.25">
      <c r="A95" s="17">
        <v>10</v>
      </c>
      <c r="B95" s="17">
        <v>-618</v>
      </c>
      <c r="C95" s="17">
        <v>11729</v>
      </c>
      <c r="D95" s="17">
        <v>11960</v>
      </c>
      <c r="E95" s="17">
        <v>14668</v>
      </c>
      <c r="F95" s="17">
        <v>14458</v>
      </c>
      <c r="G95" s="24"/>
      <c r="H95" s="7"/>
      <c r="I95" s="25">
        <f t="shared" si="17"/>
        <v>-2939</v>
      </c>
      <c r="J95" s="24">
        <f t="shared" si="17"/>
        <v>-2498</v>
      </c>
      <c r="K95" s="7"/>
      <c r="L95" s="25">
        <f t="shared" si="27"/>
        <v>-2939.7776028545154</v>
      </c>
      <c r="M95" s="17">
        <f t="shared" si="18"/>
        <v>0.60466619935051025</v>
      </c>
      <c r="N95" s="17">
        <f t="shared" si="28"/>
        <v>-2495.8057729575607</v>
      </c>
      <c r="O95" s="24">
        <f t="shared" si="19"/>
        <v>4.814632313771706</v>
      </c>
      <c r="P95" s="7"/>
      <c r="Q95" s="25">
        <f t="shared" si="20"/>
        <v>-2918.2472209306038</v>
      </c>
      <c r="R95" s="24">
        <f t="shared" si="21"/>
        <v>-2518.0133514091226</v>
      </c>
      <c r="S95" s="7"/>
      <c r="T95" s="25">
        <f t="shared" si="22"/>
        <v>0.75543240425974401</v>
      </c>
      <c r="U95" s="24">
        <f t="shared" si="23"/>
        <v>-0.65106318094673277</v>
      </c>
      <c r="V95" s="7"/>
      <c r="W95" s="25">
        <f t="shared" si="24"/>
        <v>0.75628777857663665</v>
      </c>
      <c r="X95" s="24">
        <f t="shared" si="29"/>
        <v>303.83286570522614</v>
      </c>
      <c r="Y95" s="7"/>
      <c r="Z95" s="25">
        <f t="shared" si="30"/>
        <v>-618</v>
      </c>
      <c r="AA95" s="17">
        <f t="shared" si="31"/>
        <v>303.76799999999969</v>
      </c>
      <c r="AB95" s="24">
        <f t="shared" si="25"/>
        <v>5.3017517621981289</v>
      </c>
      <c r="AC95" s="17">
        <f t="shared" si="26"/>
        <v>6.4865705226452519E-2</v>
      </c>
    </row>
    <row r="96" spans="1:31" s="17" customFormat="1" x14ac:dyDescent="0.25">
      <c r="A96" s="17">
        <v>11</v>
      </c>
      <c r="B96" s="17">
        <v>-613</v>
      </c>
      <c r="C96" s="17">
        <v>11602</v>
      </c>
      <c r="D96" s="17">
        <v>12094</v>
      </c>
      <c r="E96" s="17">
        <v>14768</v>
      </c>
      <c r="F96" s="17">
        <v>14288</v>
      </c>
      <c r="G96" s="24"/>
      <c r="H96" s="7"/>
      <c r="I96" s="25">
        <f t="shared" si="17"/>
        <v>-3166</v>
      </c>
      <c r="J96" s="24">
        <f t="shared" si="17"/>
        <v>-2194</v>
      </c>
      <c r="K96" s="7"/>
      <c r="L96" s="25">
        <f t="shared" si="27"/>
        <v>-3168.6792095935739</v>
      </c>
      <c r="M96" s="17">
        <f t="shared" si="18"/>
        <v>7.1781640462983534</v>
      </c>
      <c r="N96" s="17">
        <f t="shared" si="28"/>
        <v>-2202.6506112336251</v>
      </c>
      <c r="O96" s="24">
        <f t="shared" si="19"/>
        <v>74.833074715321004</v>
      </c>
      <c r="P96" s="7"/>
      <c r="Q96" s="25">
        <f t="shared" si="20"/>
        <v>-3145.2472209306038</v>
      </c>
      <c r="R96" s="24">
        <f t="shared" si="21"/>
        <v>-2214.0133514091226</v>
      </c>
      <c r="S96" s="7"/>
      <c r="T96" s="25">
        <f t="shared" si="22"/>
        <v>0.81419478550593516</v>
      </c>
      <c r="U96" s="24">
        <f t="shared" si="23"/>
        <v>-0.57246025896578079</v>
      </c>
      <c r="V96" s="7"/>
      <c r="W96" s="25">
        <f t="shared" si="24"/>
        <v>0.81494701962833938</v>
      </c>
      <c r="X96" s="24">
        <f t="shared" si="29"/>
        <v>298.19494878867545</v>
      </c>
      <c r="Y96" s="7"/>
      <c r="Z96" s="25">
        <f t="shared" si="30"/>
        <v>-613</v>
      </c>
      <c r="AA96" s="17">
        <f t="shared" si="31"/>
        <v>298.25099999999969</v>
      </c>
      <c r="AB96" s="24">
        <f t="shared" si="25"/>
        <v>5.2054619473656025</v>
      </c>
      <c r="AC96" s="17">
        <f t="shared" si="26"/>
        <v>-5.6051211324245287E-2</v>
      </c>
    </row>
    <row r="97" spans="1:29" s="17" customFormat="1" x14ac:dyDescent="0.25">
      <c r="A97" s="17">
        <v>12</v>
      </c>
      <c r="B97" s="17">
        <v>-616</v>
      </c>
      <c r="C97" s="17">
        <v>11500</v>
      </c>
      <c r="D97" s="17">
        <v>12253</v>
      </c>
      <c r="E97" s="17">
        <v>14863</v>
      </c>
      <c r="F97" s="17">
        <v>14131</v>
      </c>
      <c r="G97" s="24"/>
      <c r="H97" s="7"/>
      <c r="I97" s="25">
        <f t="shared" si="17"/>
        <v>-3363</v>
      </c>
      <c r="J97" s="24">
        <f t="shared" si="17"/>
        <v>-1878</v>
      </c>
      <c r="K97" s="7"/>
      <c r="L97" s="25">
        <f t="shared" si="27"/>
        <v>-3369.2916073664064</v>
      </c>
      <c r="M97" s="17">
        <f t="shared" si="18"/>
        <v>39.584323253019583</v>
      </c>
      <c r="N97" s="17">
        <f t="shared" si="28"/>
        <v>-1887.3281552524684</v>
      </c>
      <c r="O97" s="24">
        <f t="shared" si="19"/>
        <v>87.014480414153383</v>
      </c>
      <c r="P97" s="7"/>
      <c r="Q97" s="25">
        <f t="shared" si="20"/>
        <v>-3342.2472209306038</v>
      </c>
      <c r="R97" s="24">
        <f t="shared" si="21"/>
        <v>-1898.0133514091228</v>
      </c>
      <c r="S97" s="7"/>
      <c r="T97" s="25">
        <f t="shared" si="22"/>
        <v>0.8651912132834666</v>
      </c>
      <c r="U97" s="24">
        <f t="shared" si="23"/>
        <v>-0.49075459006452804</v>
      </c>
      <c r="V97" s="7"/>
      <c r="W97" s="25">
        <f t="shared" si="24"/>
        <v>0.86583622719685049</v>
      </c>
      <c r="X97" s="24">
        <f t="shared" si="29"/>
        <v>292.65328689694616</v>
      </c>
      <c r="Y97" s="7"/>
      <c r="Z97" s="25">
        <f t="shared" si="30"/>
        <v>-616</v>
      </c>
      <c r="AA97" s="17">
        <f t="shared" si="31"/>
        <v>292.70699999999971</v>
      </c>
      <c r="AB97" s="24">
        <f t="shared" si="25"/>
        <v>5.1087008936350369</v>
      </c>
      <c r="AC97" s="17">
        <f t="shared" si="26"/>
        <v>-5.3713103053553368E-2</v>
      </c>
    </row>
    <row r="98" spans="1:29" s="17" customFormat="1" x14ac:dyDescent="0.25">
      <c r="A98" s="17">
        <v>13</v>
      </c>
      <c r="B98" s="17">
        <v>-634</v>
      </c>
      <c r="C98" s="17">
        <v>11424</v>
      </c>
      <c r="D98" s="17">
        <v>12434</v>
      </c>
      <c r="E98" s="17">
        <v>14966</v>
      </c>
      <c r="F98" s="17">
        <v>13974</v>
      </c>
      <c r="G98" s="24"/>
      <c r="H98" s="7"/>
      <c r="I98" s="25">
        <f t="shared" si="17"/>
        <v>-3542</v>
      </c>
      <c r="J98" s="24">
        <f t="shared" si="17"/>
        <v>-1540</v>
      </c>
      <c r="K98" s="7"/>
      <c r="L98" s="25">
        <f t="shared" si="27"/>
        <v>-3543.0049287190959</v>
      </c>
      <c r="M98" s="17">
        <f t="shared" si="18"/>
        <v>1.0098817304637562</v>
      </c>
      <c r="N98" s="17">
        <f t="shared" si="28"/>
        <v>-1544.1948425589148</v>
      </c>
      <c r="O98" s="24">
        <f t="shared" si="19"/>
        <v>17.596704094083226</v>
      </c>
      <c r="P98" s="7"/>
      <c r="Q98" s="25">
        <f t="shared" si="20"/>
        <v>-3521.2472209306038</v>
      </c>
      <c r="R98" s="24">
        <f t="shared" si="21"/>
        <v>-1560.0133514091228</v>
      </c>
      <c r="S98" s="7"/>
      <c r="T98" s="25">
        <f t="shared" si="22"/>
        <v>0.91152806897980232</v>
      </c>
      <c r="U98" s="24">
        <f t="shared" si="23"/>
        <v>-0.40336055180939062</v>
      </c>
      <c r="V98" s="7"/>
      <c r="W98" s="25">
        <f t="shared" si="24"/>
        <v>0.91205839091124752</v>
      </c>
      <c r="X98" s="24">
        <f t="shared" si="29"/>
        <v>286.96634550957469</v>
      </c>
      <c r="Y98" s="7"/>
      <c r="Z98" s="25">
        <f t="shared" si="30"/>
        <v>-634</v>
      </c>
      <c r="AA98" s="17">
        <f t="shared" si="31"/>
        <v>287.00099999999969</v>
      </c>
      <c r="AB98" s="24">
        <f t="shared" si="25"/>
        <v>5.0091124065162402</v>
      </c>
      <c r="AC98" s="17">
        <f t="shared" si="26"/>
        <v>-3.465449042499813E-2</v>
      </c>
    </row>
    <row r="99" spans="1:29" s="17" customFormat="1" x14ac:dyDescent="0.25">
      <c r="A99" s="17">
        <v>14</v>
      </c>
      <c r="B99" s="17">
        <v>-635</v>
      </c>
      <c r="C99" s="17">
        <v>11356</v>
      </c>
      <c r="D99" s="17">
        <v>12614</v>
      </c>
      <c r="E99" s="17">
        <v>15038</v>
      </c>
      <c r="F99" s="17">
        <v>13796</v>
      </c>
      <c r="G99" s="24"/>
      <c r="H99" s="7"/>
      <c r="I99" s="25">
        <f t="shared" si="17"/>
        <v>-3682</v>
      </c>
      <c r="J99" s="24">
        <f t="shared" si="17"/>
        <v>-1182</v>
      </c>
      <c r="K99" s="7"/>
      <c r="L99" s="25">
        <f t="shared" si="27"/>
        <v>-3681.9714179853449</v>
      </c>
      <c r="M99" s="17">
        <f t="shared" si="18"/>
        <v>8.1693156174193423E-4</v>
      </c>
      <c r="N99" s="17">
        <f t="shared" si="28"/>
        <v>-1184.9891949681221</v>
      </c>
      <c r="O99" s="24">
        <f t="shared" si="19"/>
        <v>8.9352865574464353</v>
      </c>
      <c r="P99" s="7"/>
      <c r="Q99" s="25">
        <f t="shared" si="20"/>
        <v>-3661.2472209306038</v>
      </c>
      <c r="R99" s="24">
        <f t="shared" si="21"/>
        <v>-1202.0133514091228</v>
      </c>
      <c r="S99" s="7"/>
      <c r="T99" s="25">
        <f t="shared" si="22"/>
        <v>0.94776918516688058</v>
      </c>
      <c r="U99" s="24">
        <f t="shared" si="23"/>
        <v>-0.31079526868708529</v>
      </c>
      <c r="V99" s="7"/>
      <c r="W99" s="25">
        <f t="shared" si="24"/>
        <v>0.94817801754597708</v>
      </c>
      <c r="X99" s="24">
        <f t="shared" si="29"/>
        <v>281.25698136093149</v>
      </c>
      <c r="Y99" s="7"/>
      <c r="Z99" s="25">
        <f t="shared" si="30"/>
        <v>-635</v>
      </c>
      <c r="AA99" s="17">
        <f t="shared" si="31"/>
        <v>281.28599999999972</v>
      </c>
      <c r="AB99" s="24">
        <f t="shared" si="25"/>
        <v>4.9093668397647647</v>
      </c>
      <c r="AC99" s="17">
        <f t="shared" si="26"/>
        <v>-2.9018639068226548E-2</v>
      </c>
    </row>
    <row r="100" spans="1:29" s="17" customFormat="1" x14ac:dyDescent="0.25">
      <c r="A100" s="17">
        <v>15</v>
      </c>
      <c r="B100" s="17">
        <v>-641</v>
      </c>
      <c r="C100" s="17">
        <v>11303</v>
      </c>
      <c r="D100" s="17">
        <v>12801</v>
      </c>
      <c r="E100" s="17">
        <v>15085</v>
      </c>
      <c r="F100" s="17">
        <v>13609</v>
      </c>
      <c r="G100" s="24"/>
      <c r="H100" s="7"/>
      <c r="I100" s="25">
        <f t="shared" si="17"/>
        <v>-3782</v>
      </c>
      <c r="J100" s="24">
        <f t="shared" si="17"/>
        <v>-808</v>
      </c>
      <c r="K100" s="7"/>
      <c r="L100" s="25">
        <f t="shared" si="27"/>
        <v>-3785.2991018531297</v>
      </c>
      <c r="M100" s="17">
        <f t="shared" si="18"/>
        <v>10.884073037324093</v>
      </c>
      <c r="N100" s="17">
        <f t="shared" si="28"/>
        <v>-810.25549517377192</v>
      </c>
      <c r="O100" s="24">
        <f t="shared" si="19"/>
        <v>5.0872584789084208</v>
      </c>
      <c r="P100" s="7"/>
      <c r="Q100" s="25">
        <f t="shared" si="20"/>
        <v>-3761.2472209306038</v>
      </c>
      <c r="R100" s="24">
        <f t="shared" si="21"/>
        <v>-828.01335140912283</v>
      </c>
      <c r="S100" s="7"/>
      <c r="T100" s="25">
        <f t="shared" si="22"/>
        <v>0.97365569672907926</v>
      </c>
      <c r="U100" s="24">
        <f t="shared" si="23"/>
        <v>-0.21409298967104567</v>
      </c>
      <c r="V100" s="7"/>
      <c r="W100" s="25">
        <f t="shared" si="24"/>
        <v>0.97393759953645131</v>
      </c>
      <c r="X100" s="24">
        <f t="shared" si="29"/>
        <v>275.50648643120633</v>
      </c>
      <c r="Y100" s="7"/>
      <c r="Z100" s="25">
        <f t="shared" si="30"/>
        <v>-641</v>
      </c>
      <c r="AA100" s="17">
        <f t="shared" si="31"/>
        <v>275.51699999999971</v>
      </c>
      <c r="AB100" s="24">
        <f t="shared" si="25"/>
        <v>4.8086787952172116</v>
      </c>
      <c r="AC100" s="17">
        <f t="shared" si="26"/>
        <v>-1.0513568793385275E-2</v>
      </c>
    </row>
    <row r="101" spans="1:29" s="17" customFormat="1" x14ac:dyDescent="0.25">
      <c r="A101" s="17">
        <v>16</v>
      </c>
      <c r="B101" s="17">
        <v>-626</v>
      </c>
      <c r="C101" s="17">
        <v>11267</v>
      </c>
      <c r="D101" s="17">
        <v>12979</v>
      </c>
      <c r="E101" s="17">
        <v>15112</v>
      </c>
      <c r="F101" s="17">
        <v>13415</v>
      </c>
      <c r="G101" s="24"/>
      <c r="H101" s="7"/>
      <c r="I101" s="25">
        <f t="shared" si="17"/>
        <v>-3845</v>
      </c>
      <c r="J101" s="24">
        <f t="shared" si="17"/>
        <v>-436</v>
      </c>
      <c r="K101" s="7"/>
      <c r="L101" s="25">
        <f t="shared" si="27"/>
        <v>-3849.3747354411307</v>
      </c>
      <c r="M101" s="17">
        <f t="shared" si="18"/>
        <v>19.138310179885231</v>
      </c>
      <c r="N101" s="17">
        <f t="shared" si="28"/>
        <v>-436.1467519893277</v>
      </c>
      <c r="O101" s="24">
        <f t="shared" si="19"/>
        <v>2.1536146371636547E-2</v>
      </c>
      <c r="P101" s="7"/>
      <c r="Q101" s="25">
        <f t="shared" si="20"/>
        <v>-3824.2472209306038</v>
      </c>
      <c r="R101" s="24">
        <f t="shared" si="21"/>
        <v>-456.01335140912283</v>
      </c>
      <c r="S101" s="7"/>
      <c r="T101" s="25">
        <f t="shared" si="22"/>
        <v>0.98996419901326449</v>
      </c>
      <c r="U101" s="24">
        <f t="shared" si="23"/>
        <v>-0.1179078351417228</v>
      </c>
      <c r="V101" s="7"/>
      <c r="W101" s="25">
        <f t="shared" si="24"/>
        <v>0.99011984288224231</v>
      </c>
      <c r="X101" s="24">
        <f t="shared" si="29"/>
        <v>269.89984462493385</v>
      </c>
      <c r="Y101" s="7"/>
      <c r="Z101" s="25">
        <f t="shared" si="30"/>
        <v>-626</v>
      </c>
      <c r="AA101" s="17">
        <f t="shared" si="31"/>
        <v>269.8829999999997</v>
      </c>
      <c r="AB101" s="24">
        <f t="shared" si="25"/>
        <v>4.7103469451598512</v>
      </c>
      <c r="AC101" s="17">
        <f t="shared" si="26"/>
        <v>1.6844624934151398E-2</v>
      </c>
    </row>
    <row r="102" spans="1:29" s="17" customFormat="1" x14ac:dyDescent="0.25">
      <c r="A102" s="17">
        <v>17</v>
      </c>
      <c r="B102" s="17">
        <v>-624</v>
      </c>
      <c r="C102" s="17">
        <v>11256</v>
      </c>
      <c r="D102" s="17">
        <v>13170</v>
      </c>
      <c r="E102" s="17">
        <v>15124</v>
      </c>
      <c r="F102" s="17">
        <v>13231</v>
      </c>
      <c r="G102" s="24"/>
      <c r="H102" s="7"/>
      <c r="I102" s="25">
        <f t="shared" si="17"/>
        <v>-3868</v>
      </c>
      <c r="J102" s="24">
        <f t="shared" si="17"/>
        <v>-61</v>
      </c>
      <c r="K102" s="7"/>
      <c r="L102" s="25">
        <f t="shared" si="27"/>
        <v>-3876.3985208039849</v>
      </c>
      <c r="M102" s="17">
        <f t="shared" si="18"/>
        <v>70.535151694966601</v>
      </c>
      <c r="N102" s="17">
        <f t="shared" si="28"/>
        <v>-58.844450875024258</v>
      </c>
      <c r="O102" s="24">
        <f t="shared" si="19"/>
        <v>4.646392030183689</v>
      </c>
      <c r="P102" s="7"/>
      <c r="Q102" s="25">
        <f t="shared" si="20"/>
        <v>-3847.2472209306038</v>
      </c>
      <c r="R102" s="24">
        <f t="shared" si="21"/>
        <v>-81.013351409122834</v>
      </c>
      <c r="S102" s="7"/>
      <c r="T102" s="25">
        <f t="shared" si="22"/>
        <v>0.99591809667257025</v>
      </c>
      <c r="U102" s="24">
        <f t="shared" si="23"/>
        <v>-2.0946993882324773E-2</v>
      </c>
      <c r="V102" s="7"/>
      <c r="W102" s="25">
        <f t="shared" si="24"/>
        <v>0.99594645434962858</v>
      </c>
      <c r="X102" s="24">
        <f t="shared" si="29"/>
        <v>264.31367313873943</v>
      </c>
      <c r="Y102" s="7"/>
      <c r="Z102" s="25">
        <f t="shared" si="30"/>
        <v>-624</v>
      </c>
      <c r="AA102" s="17">
        <f t="shared" si="31"/>
        <v>264.26699999999971</v>
      </c>
      <c r="AB102" s="24">
        <f t="shared" si="25"/>
        <v>4.6123292543678502</v>
      </c>
      <c r="AC102" s="17">
        <f t="shared" si="26"/>
        <v>4.6673138739720343E-2</v>
      </c>
    </row>
    <row r="103" spans="1:29" s="17" customFormat="1" x14ac:dyDescent="0.25">
      <c r="A103" s="17">
        <v>18</v>
      </c>
      <c r="B103" s="17">
        <v>-630</v>
      </c>
      <c r="C103" s="17">
        <v>11267</v>
      </c>
      <c r="D103" s="17">
        <v>13370</v>
      </c>
      <c r="E103" s="17">
        <v>15131</v>
      </c>
      <c r="F103" s="17">
        <v>13054</v>
      </c>
      <c r="G103" s="24"/>
      <c r="H103" s="7"/>
      <c r="I103" s="25">
        <f t="shared" si="17"/>
        <v>-3864</v>
      </c>
      <c r="J103" s="24">
        <f t="shared" si="17"/>
        <v>316</v>
      </c>
      <c r="K103" s="7"/>
      <c r="L103" s="25">
        <f t="shared" si="27"/>
        <v>-3866.0976971296964</v>
      </c>
      <c r="M103" s="17">
        <f t="shared" si="18"/>
        <v>4.4003332479363939</v>
      </c>
      <c r="N103" s="17">
        <f t="shared" si="28"/>
        <v>322.84192456091853</v>
      </c>
      <c r="O103" s="24">
        <f t="shared" si="19"/>
        <v>46.811931697300196</v>
      </c>
      <c r="P103" s="7"/>
      <c r="Q103" s="25">
        <f t="shared" si="20"/>
        <v>-3843.2472209306038</v>
      </c>
      <c r="R103" s="24">
        <f t="shared" si="21"/>
        <v>295.98664859087717</v>
      </c>
      <c r="S103" s="7"/>
      <c r="T103" s="25">
        <f t="shared" si="22"/>
        <v>0.99488263621008233</v>
      </c>
      <c r="U103" s="24">
        <f t="shared" si="23"/>
        <v>7.6530971863790057E-2</v>
      </c>
      <c r="V103" s="7"/>
      <c r="W103" s="25">
        <f t="shared" si="24"/>
        <v>0.99478302278517983</v>
      </c>
      <c r="X103" s="24">
        <f t="shared" si="29"/>
        <v>258.70955950110488</v>
      </c>
      <c r="Y103" s="7"/>
      <c r="Z103" s="25">
        <f t="shared" si="30"/>
        <v>-630</v>
      </c>
      <c r="AA103" s="17">
        <f t="shared" si="31"/>
        <v>258.5969999999997</v>
      </c>
      <c r="AB103" s="24">
        <f t="shared" si="25"/>
        <v>4.5133690857797708</v>
      </c>
      <c r="AC103" s="17">
        <f t="shared" si="26"/>
        <v>0.11255950110518143</v>
      </c>
    </row>
    <row r="104" spans="1:29" s="17" customFormat="1" x14ac:dyDescent="0.25">
      <c r="A104" s="17">
        <v>19</v>
      </c>
      <c r="B104" s="17">
        <v>-609</v>
      </c>
      <c r="C104" s="17">
        <v>11289</v>
      </c>
      <c r="D104" s="17">
        <v>13546</v>
      </c>
      <c r="E104" s="17">
        <v>15104</v>
      </c>
      <c r="F104" s="17">
        <v>12863</v>
      </c>
      <c r="G104" s="24"/>
      <c r="H104" s="7"/>
      <c r="I104" s="25">
        <f t="shared" si="17"/>
        <v>-3815</v>
      </c>
      <c r="J104" s="24">
        <f t="shared" si="17"/>
        <v>683</v>
      </c>
      <c r="K104" s="7"/>
      <c r="L104" s="25">
        <f t="shared" si="27"/>
        <v>-3820.3356594452107</v>
      </c>
      <c r="M104" s="17">
        <f t="shared" si="18"/>
        <v>28.469261715266097</v>
      </c>
      <c r="N104" s="17">
        <f t="shared" si="28"/>
        <v>689.02907794037071</v>
      </c>
      <c r="O104" s="24">
        <f t="shared" si="19"/>
        <v>36.349780811064747</v>
      </c>
      <c r="P104" s="7"/>
      <c r="Q104" s="25">
        <f t="shared" si="20"/>
        <v>-3794.2472209306038</v>
      </c>
      <c r="R104" s="24">
        <f t="shared" si="21"/>
        <v>662.98664859087717</v>
      </c>
      <c r="S104" s="7"/>
      <c r="T104" s="25">
        <f t="shared" si="22"/>
        <v>0.98219824554460489</v>
      </c>
      <c r="U104" s="24">
        <f t="shared" si="23"/>
        <v>0.17142331517632092</v>
      </c>
      <c r="V104" s="7"/>
      <c r="W104" s="25">
        <f t="shared" si="24"/>
        <v>0.98197404541469879</v>
      </c>
      <c r="X104" s="24">
        <f t="shared" si="29"/>
        <v>253.20644699818092</v>
      </c>
      <c r="Y104" s="7"/>
      <c r="Z104" s="25">
        <f t="shared" si="30"/>
        <v>-609</v>
      </c>
      <c r="AA104" s="17">
        <f t="shared" si="31"/>
        <v>253.1159999999997</v>
      </c>
      <c r="AB104" s="24">
        <f t="shared" si="25"/>
        <v>4.4177075894779616</v>
      </c>
      <c r="AC104" s="17">
        <f t="shared" si="26"/>
        <v>9.0446998181221261E-2</v>
      </c>
    </row>
    <row r="105" spans="1:29" s="17" customFormat="1" x14ac:dyDescent="0.25">
      <c r="A105" s="17">
        <v>20</v>
      </c>
      <c r="B105" s="17">
        <v>-605</v>
      </c>
      <c r="C105" s="17">
        <v>11321</v>
      </c>
      <c r="D105" s="17">
        <v>13720</v>
      </c>
      <c r="E105" s="17">
        <v>15059</v>
      </c>
      <c r="F105" s="17">
        <v>12681</v>
      </c>
      <c r="G105" s="24"/>
      <c r="H105" s="7"/>
      <c r="I105" s="25">
        <f t="shared" si="17"/>
        <v>-3738</v>
      </c>
      <c r="J105" s="24">
        <f t="shared" si="17"/>
        <v>1039</v>
      </c>
      <c r="K105" s="7"/>
      <c r="L105" s="25">
        <f t="shared" si="27"/>
        <v>-3740.4377988351234</v>
      </c>
      <c r="M105" s="17">
        <f t="shared" si="18"/>
        <v>5.9428631605291562</v>
      </c>
      <c r="N105" s="17">
        <f t="shared" si="28"/>
        <v>1046.7628781907865</v>
      </c>
      <c r="O105" s="24">
        <f t="shared" si="19"/>
        <v>60.262277804989047</v>
      </c>
      <c r="P105" s="7"/>
      <c r="Q105" s="25">
        <f t="shared" si="20"/>
        <v>-3717.2472209306038</v>
      </c>
      <c r="R105" s="24">
        <f t="shared" si="21"/>
        <v>1018.9866485908772</v>
      </c>
      <c r="S105" s="7"/>
      <c r="T105" s="25">
        <f t="shared" si="22"/>
        <v>0.96226563164171186</v>
      </c>
      <c r="U105" s="24">
        <f t="shared" si="23"/>
        <v>0.2634714738119095</v>
      </c>
      <c r="V105" s="7"/>
      <c r="W105" s="25">
        <f t="shared" si="24"/>
        <v>0.96192057243953766</v>
      </c>
      <c r="X105" s="24">
        <f t="shared" si="29"/>
        <v>247.79107188372564</v>
      </c>
      <c r="Y105" s="7"/>
      <c r="Z105" s="25">
        <f t="shared" si="30"/>
        <v>-605</v>
      </c>
      <c r="AA105" s="17">
        <f t="shared" si="31"/>
        <v>247.67099999999971</v>
      </c>
      <c r="AB105" s="24">
        <f t="shared" si="25"/>
        <v>4.3226744117068705</v>
      </c>
      <c r="AC105" s="17">
        <f t="shared" si="26"/>
        <v>0.12007188372592736</v>
      </c>
    </row>
    <row r="106" spans="1:29" s="17" customFormat="1" x14ac:dyDescent="0.25">
      <c r="A106" s="17">
        <v>21</v>
      </c>
      <c r="B106" s="17">
        <v>-641</v>
      </c>
      <c r="C106" s="17">
        <v>11384</v>
      </c>
      <c r="D106" s="17">
        <v>13912</v>
      </c>
      <c r="E106" s="17">
        <v>15006</v>
      </c>
      <c r="F106" s="17">
        <v>12501</v>
      </c>
      <c r="G106" s="24"/>
      <c r="H106" s="7"/>
      <c r="I106" s="25">
        <f t="shared" si="17"/>
        <v>-3622</v>
      </c>
      <c r="J106" s="24">
        <f t="shared" si="17"/>
        <v>1411</v>
      </c>
      <c r="K106" s="7"/>
      <c r="L106" s="25">
        <f t="shared" si="27"/>
        <v>-3619.1477398894731</v>
      </c>
      <c r="M106" s="17">
        <f t="shared" si="18"/>
        <v>8.1353877381029989</v>
      </c>
      <c r="N106" s="17">
        <f t="shared" si="28"/>
        <v>1415.608754163831</v>
      </c>
      <c r="O106" s="24">
        <f t="shared" si="19"/>
        <v>21.240614942629659</v>
      </c>
      <c r="P106" s="7"/>
      <c r="Q106" s="25">
        <f t="shared" si="20"/>
        <v>-3601.2472209306038</v>
      </c>
      <c r="R106" s="24">
        <f t="shared" si="21"/>
        <v>1390.9866485908772</v>
      </c>
      <c r="S106" s="7"/>
      <c r="T106" s="25">
        <f t="shared" si="22"/>
        <v>0.93223727822956137</v>
      </c>
      <c r="U106" s="24">
        <f t="shared" si="23"/>
        <v>0.3596566283412323</v>
      </c>
      <c r="V106" s="7"/>
      <c r="W106" s="25">
        <f t="shared" si="24"/>
        <v>0.93176592015881698</v>
      </c>
      <c r="X106" s="24">
        <f t="shared" si="29"/>
        <v>242.0024718767836</v>
      </c>
      <c r="Y106" s="7"/>
      <c r="Z106" s="25">
        <f t="shared" si="30"/>
        <v>-641</v>
      </c>
      <c r="AA106" s="17">
        <f t="shared" si="31"/>
        <v>241.9019999999997</v>
      </c>
      <c r="AB106" s="24">
        <f t="shared" si="25"/>
        <v>4.2219863671593174</v>
      </c>
      <c r="AC106" s="17">
        <f t="shared" si="26"/>
        <v>0.10047187678389946</v>
      </c>
    </row>
    <row r="107" spans="1:29" s="17" customFormat="1" x14ac:dyDescent="0.25">
      <c r="A107" s="17">
        <v>22</v>
      </c>
      <c r="B107" s="17">
        <v>-632</v>
      </c>
      <c r="C107" s="17">
        <v>11464</v>
      </c>
      <c r="D107" s="17">
        <v>14083</v>
      </c>
      <c r="E107" s="17">
        <v>14924</v>
      </c>
      <c r="F107" s="17">
        <v>12326</v>
      </c>
      <c r="G107" s="24"/>
      <c r="H107" s="7"/>
      <c r="I107" s="25">
        <f t="shared" si="17"/>
        <v>-3460</v>
      </c>
      <c r="J107" s="24">
        <f t="shared" si="17"/>
        <v>1757</v>
      </c>
      <c r="K107" s="7"/>
      <c r="L107" s="25">
        <f t="shared" si="27"/>
        <v>-3463.8340649033062</v>
      </c>
      <c r="M107" s="17">
        <f t="shared" si="18"/>
        <v>14.700053682764157</v>
      </c>
      <c r="N107" s="17">
        <f t="shared" si="28"/>
        <v>1765.4565864307403</v>
      </c>
      <c r="O107" s="24">
        <f t="shared" si="19"/>
        <v>71.513854060581721</v>
      </c>
      <c r="P107" s="7"/>
      <c r="Q107" s="25">
        <f t="shared" si="20"/>
        <v>-3439.2472209306038</v>
      </c>
      <c r="R107" s="24">
        <f t="shared" si="21"/>
        <v>1736.9866485908772</v>
      </c>
      <c r="S107" s="7"/>
      <c r="T107" s="25">
        <f t="shared" si="22"/>
        <v>0.89030112949879936</v>
      </c>
      <c r="U107" s="24">
        <f t="shared" si="23"/>
        <v>0.44911916454323692</v>
      </c>
      <c r="V107" s="7"/>
      <c r="W107" s="25">
        <f t="shared" si="24"/>
        <v>0.88971228782979972</v>
      </c>
      <c r="X107" s="24">
        <f t="shared" si="29"/>
        <v>236.32453735268166</v>
      </c>
      <c r="Y107" s="7"/>
      <c r="Z107" s="25">
        <f t="shared" si="30"/>
        <v>-632</v>
      </c>
      <c r="AA107" s="17">
        <f t="shared" si="31"/>
        <v>236.21399999999971</v>
      </c>
      <c r="AB107" s="24">
        <f t="shared" si="25"/>
        <v>4.1227120393058811</v>
      </c>
      <c r="AC107" s="17">
        <f t="shared" si="26"/>
        <v>0.11053735268194487</v>
      </c>
    </row>
    <row r="108" spans="1:29" s="17" customFormat="1" x14ac:dyDescent="0.25">
      <c r="A108" s="17">
        <v>23</v>
      </c>
      <c r="B108" s="17">
        <v>-633</v>
      </c>
      <c r="C108" s="17">
        <v>11561</v>
      </c>
      <c r="D108" s="17">
        <v>14255</v>
      </c>
      <c r="E108" s="17">
        <v>14836</v>
      </c>
      <c r="F108" s="17">
        <v>12164</v>
      </c>
      <c r="G108" s="24"/>
      <c r="H108" s="7"/>
      <c r="I108" s="25">
        <f t="shared" si="17"/>
        <v>-3275</v>
      </c>
      <c r="J108" s="24">
        <f t="shared" si="17"/>
        <v>2091</v>
      </c>
      <c r="K108" s="7"/>
      <c r="L108" s="25">
        <f t="shared" si="27"/>
        <v>-3274.25791581257</v>
      </c>
      <c r="M108" s="17">
        <f t="shared" si="18"/>
        <v>0.55068894123365741</v>
      </c>
      <c r="N108" s="17">
        <f t="shared" si="28"/>
        <v>2098.633018805604</v>
      </c>
      <c r="O108" s="24">
        <f t="shared" si="19"/>
        <v>58.262976086704683</v>
      </c>
      <c r="P108" s="7"/>
      <c r="Q108" s="25">
        <f t="shared" si="20"/>
        <v>-3254.2472209306038</v>
      </c>
      <c r="R108" s="24">
        <f t="shared" si="21"/>
        <v>2070.9866485908774</v>
      </c>
      <c r="S108" s="7"/>
      <c r="T108" s="25">
        <f t="shared" si="22"/>
        <v>0.8424110831087317</v>
      </c>
      <c r="U108" s="24">
        <f t="shared" si="23"/>
        <v>0.53547895382494082</v>
      </c>
      <c r="V108" s="7"/>
      <c r="W108" s="25">
        <f t="shared" si="24"/>
        <v>0.84170882603310748</v>
      </c>
      <c r="X108" s="24">
        <f t="shared" si="29"/>
        <v>230.64505823387867</v>
      </c>
      <c r="Y108" s="7"/>
      <c r="Z108" s="25">
        <f t="shared" si="30"/>
        <v>-633</v>
      </c>
      <c r="AA108" s="17">
        <f t="shared" si="31"/>
        <v>230.51699999999971</v>
      </c>
      <c r="AB108" s="24">
        <f t="shared" si="25"/>
        <v>4.0232806318197634</v>
      </c>
      <c r="AC108" s="17">
        <f t="shared" si="26"/>
        <v>0.12805823387895998</v>
      </c>
    </row>
    <row r="109" spans="1:29" s="17" customFormat="1" x14ac:dyDescent="0.25">
      <c r="A109" s="17">
        <v>24</v>
      </c>
      <c r="B109" s="17">
        <v>-642</v>
      </c>
      <c r="C109" s="17">
        <v>11668</v>
      </c>
      <c r="D109" s="17">
        <v>14410</v>
      </c>
      <c r="E109" s="17">
        <v>14721</v>
      </c>
      <c r="F109" s="17">
        <v>11999</v>
      </c>
      <c r="G109" s="24"/>
      <c r="H109" s="7"/>
      <c r="I109" s="25">
        <f t="shared" si="17"/>
        <v>-3053</v>
      </c>
      <c r="J109" s="24">
        <f t="shared" si="17"/>
        <v>2411</v>
      </c>
      <c r="K109" s="7"/>
      <c r="L109" s="25">
        <f t="shared" si="27"/>
        <v>-3049.1373527793539</v>
      </c>
      <c r="M109" s="17">
        <f t="shared" si="18"/>
        <v>14.92004355116479</v>
      </c>
      <c r="N109" s="17">
        <f t="shared" si="28"/>
        <v>2415.5644575408323</v>
      </c>
      <c r="O109" s="24">
        <f t="shared" si="19"/>
        <v>20.83427264206118</v>
      </c>
      <c r="P109" s="7"/>
      <c r="Q109" s="25">
        <f t="shared" si="20"/>
        <v>-3032.2472209306038</v>
      </c>
      <c r="R109" s="24">
        <f t="shared" si="21"/>
        <v>2390.9866485908774</v>
      </c>
      <c r="S109" s="7"/>
      <c r="T109" s="25">
        <f t="shared" si="22"/>
        <v>0.78494302744065059</v>
      </c>
      <c r="U109" s="24">
        <f t="shared" si="23"/>
        <v>0.61821887169962719</v>
      </c>
      <c r="V109" s="7"/>
      <c r="W109" s="25">
        <f t="shared" si="24"/>
        <v>0.78413209891405566</v>
      </c>
      <c r="X109" s="24">
        <f t="shared" si="29"/>
        <v>224.85613445025024</v>
      </c>
      <c r="Y109" s="7"/>
      <c r="Z109" s="25">
        <f t="shared" si="30"/>
        <v>-642</v>
      </c>
      <c r="AA109" s="17">
        <f t="shared" si="31"/>
        <v>224.73899999999972</v>
      </c>
      <c r="AB109" s="24">
        <f t="shared" si="25"/>
        <v>3.9224355076395314</v>
      </c>
      <c r="AC109" s="17">
        <f t="shared" si="26"/>
        <v>0.11713445025051783</v>
      </c>
    </row>
    <row r="110" spans="1:29" s="17" customFormat="1" x14ac:dyDescent="0.25">
      <c r="A110" s="17">
        <v>25</v>
      </c>
      <c r="B110" s="17">
        <v>-619</v>
      </c>
      <c r="C110" s="17">
        <v>11794</v>
      </c>
      <c r="D110" s="17">
        <v>14549</v>
      </c>
      <c r="E110" s="17">
        <v>14597</v>
      </c>
      <c r="F110" s="17">
        <v>11858</v>
      </c>
      <c r="G110" s="24"/>
      <c r="H110" s="7"/>
      <c r="I110" s="25">
        <f t="shared" si="17"/>
        <v>-2803</v>
      </c>
      <c r="J110" s="24">
        <f t="shared" si="17"/>
        <v>2691</v>
      </c>
      <c r="K110" s="7"/>
      <c r="L110" s="25">
        <f t="shared" si="27"/>
        <v>-2802.887978467531</v>
      </c>
      <c r="M110" s="17">
        <f t="shared" si="18"/>
        <v>1.2548823736712955E-2</v>
      </c>
      <c r="N110" s="17">
        <f t="shared" si="28"/>
        <v>2698.134297282922</v>
      </c>
      <c r="O110" s="24">
        <f t="shared" si="19"/>
        <v>50.898197721108723</v>
      </c>
      <c r="P110" s="7"/>
      <c r="Q110" s="25">
        <f t="shared" si="20"/>
        <v>-2782.2472209306038</v>
      </c>
      <c r="R110" s="24">
        <f t="shared" si="21"/>
        <v>2670.9866485908774</v>
      </c>
      <c r="S110" s="7"/>
      <c r="T110" s="25">
        <f t="shared" si="22"/>
        <v>0.72022674853515367</v>
      </c>
      <c r="U110" s="24">
        <f t="shared" si="23"/>
        <v>0.69061629983997763</v>
      </c>
      <c r="V110" s="7"/>
      <c r="W110" s="25">
        <f t="shared" si="24"/>
        <v>0.71932072005260572</v>
      </c>
      <c r="X110" s="24">
        <f t="shared" si="29"/>
        <v>219.27509551946741</v>
      </c>
      <c r="Y110" s="7"/>
      <c r="Z110" s="25">
        <f t="shared" si="30"/>
        <v>-619</v>
      </c>
      <c r="AA110" s="17">
        <f t="shared" si="31"/>
        <v>219.16799999999972</v>
      </c>
      <c r="AB110" s="24">
        <f t="shared" si="25"/>
        <v>3.8252032150109274</v>
      </c>
      <c r="AC110" s="17">
        <f t="shared" si="26"/>
        <v>0.10709551946769125</v>
      </c>
    </row>
    <row r="111" spans="1:29" s="17" customFormat="1" x14ac:dyDescent="0.25">
      <c r="A111" s="17">
        <v>26</v>
      </c>
      <c r="B111" s="17">
        <v>-608</v>
      </c>
      <c r="C111" s="17">
        <v>11928</v>
      </c>
      <c r="D111" s="17">
        <v>14682</v>
      </c>
      <c r="E111" s="17">
        <v>14468</v>
      </c>
      <c r="F111" s="17">
        <v>11734</v>
      </c>
      <c r="G111" s="24"/>
      <c r="H111" s="7"/>
      <c r="I111" s="25">
        <f t="shared" si="17"/>
        <v>-2540</v>
      </c>
      <c r="J111" s="24">
        <f t="shared" si="17"/>
        <v>2948</v>
      </c>
      <c r="K111" s="7"/>
      <c r="L111" s="25">
        <f t="shared" si="27"/>
        <v>-2535.3905906417626</v>
      </c>
      <c r="M111" s="17">
        <f t="shared" si="18"/>
        <v>21.246654631806258</v>
      </c>
      <c r="N111" s="17">
        <f t="shared" si="28"/>
        <v>2951.0759037264493</v>
      </c>
      <c r="O111" s="24">
        <f t="shared" si="19"/>
        <v>9.4611837343845</v>
      </c>
      <c r="P111" s="7"/>
      <c r="Q111" s="25">
        <f t="shared" si="20"/>
        <v>-2519.2472209306038</v>
      </c>
      <c r="R111" s="24">
        <f t="shared" si="21"/>
        <v>2927.9866485908774</v>
      </c>
      <c r="S111" s="7"/>
      <c r="T111" s="25">
        <f t="shared" si="22"/>
        <v>0.65214522312657108</v>
      </c>
      <c r="U111" s="24">
        <f t="shared" si="23"/>
        <v>0.75706679638308516</v>
      </c>
      <c r="V111" s="7"/>
      <c r="W111" s="25">
        <f t="shared" si="24"/>
        <v>0.65115189898923342</v>
      </c>
      <c r="X111" s="24">
        <f t="shared" si="29"/>
        <v>213.80756168132098</v>
      </c>
      <c r="Y111" s="7"/>
      <c r="Z111" s="25">
        <f t="shared" si="30"/>
        <v>-608</v>
      </c>
      <c r="AA111" s="17">
        <f t="shared" si="31"/>
        <v>213.69599999999971</v>
      </c>
      <c r="AB111" s="24">
        <f t="shared" si="25"/>
        <v>3.7296987983417971</v>
      </c>
      <c r="AC111" s="17">
        <f t="shared" si="26"/>
        <v>0.11156168132126254</v>
      </c>
    </row>
    <row r="112" spans="1:29" s="17" customFormat="1" x14ac:dyDescent="0.25">
      <c r="A112" s="17">
        <v>27</v>
      </c>
      <c r="B112" s="17">
        <v>-619</v>
      </c>
      <c r="C112" s="17">
        <v>12077</v>
      </c>
      <c r="D112" s="17">
        <v>14800</v>
      </c>
      <c r="E112" s="17">
        <v>14321</v>
      </c>
      <c r="F112" s="17">
        <v>11615</v>
      </c>
      <c r="G112" s="24"/>
      <c r="H112" s="7"/>
      <c r="I112" s="25">
        <f t="shared" si="17"/>
        <v>-2244</v>
      </c>
      <c r="J112" s="24">
        <f t="shared" si="17"/>
        <v>3185</v>
      </c>
      <c r="K112" s="7"/>
      <c r="L112" s="25">
        <f t="shared" si="27"/>
        <v>-2239.5031962404692</v>
      </c>
      <c r="M112" s="17">
        <f t="shared" si="18"/>
        <v>20.221244051730775</v>
      </c>
      <c r="N112" s="17">
        <f t="shared" si="28"/>
        <v>3181.1457068036425</v>
      </c>
      <c r="O112" s="24">
        <f t="shared" si="19"/>
        <v>14.855576043487737</v>
      </c>
      <c r="P112" s="7"/>
      <c r="Q112" s="25">
        <f t="shared" si="20"/>
        <v>-2223.2472209306038</v>
      </c>
      <c r="R112" s="24">
        <f t="shared" si="21"/>
        <v>3164.9866485908774</v>
      </c>
      <c r="S112" s="7"/>
      <c r="T112" s="25">
        <f t="shared" si="22"/>
        <v>0.57552114890246275</v>
      </c>
      <c r="U112" s="24">
        <f t="shared" si="23"/>
        <v>0.81834604805902467</v>
      </c>
      <c r="V112" s="7"/>
      <c r="W112" s="25">
        <f t="shared" si="24"/>
        <v>0.57444731061944554</v>
      </c>
      <c r="X112" s="24">
        <f t="shared" si="29"/>
        <v>208.17616390981834</v>
      </c>
      <c r="Y112" s="7"/>
      <c r="Z112" s="25">
        <f t="shared" si="30"/>
        <v>-619</v>
      </c>
      <c r="AA112" s="17">
        <f t="shared" si="31"/>
        <v>208.12499999999972</v>
      </c>
      <c r="AB112" s="24">
        <f t="shared" si="25"/>
        <v>3.6324665057131931</v>
      </c>
      <c r="AC112" s="17">
        <f t="shared" si="26"/>
        <v>5.1163909818626507E-2</v>
      </c>
    </row>
    <row r="113" spans="1:29" s="17" customFormat="1" x14ac:dyDescent="0.25">
      <c r="A113" s="17">
        <v>28</v>
      </c>
      <c r="B113" s="17">
        <v>-611</v>
      </c>
      <c r="C113" s="17">
        <v>12232</v>
      </c>
      <c r="D113" s="17">
        <v>14890</v>
      </c>
      <c r="E113" s="17">
        <v>14159</v>
      </c>
      <c r="F113" s="17">
        <v>11515</v>
      </c>
      <c r="G113" s="24"/>
      <c r="H113" s="7"/>
      <c r="I113" s="25">
        <f t="shared" si="17"/>
        <v>-1927</v>
      </c>
      <c r="J113" s="24">
        <f t="shared" si="17"/>
        <v>3375</v>
      </c>
      <c r="K113" s="7"/>
      <c r="L113" s="25">
        <f t="shared" si="27"/>
        <v>-1926.8530855977904</v>
      </c>
      <c r="M113" s="17">
        <f t="shared" si="18"/>
        <v>2.1583841576613402E-2</v>
      </c>
      <c r="N113" s="17">
        <f t="shared" si="28"/>
        <v>3378.9738059724896</v>
      </c>
      <c r="O113" s="24">
        <f t="shared" si="19"/>
        <v>15.791133906993792</v>
      </c>
      <c r="P113" s="7"/>
      <c r="Q113" s="25">
        <f t="shared" si="20"/>
        <v>-1906.2472209306038</v>
      </c>
      <c r="R113" s="24">
        <f t="shared" si="21"/>
        <v>3354.9866485908774</v>
      </c>
      <c r="S113" s="7"/>
      <c r="T113" s="25">
        <f t="shared" si="22"/>
        <v>0.49346090725029279</v>
      </c>
      <c r="U113" s="24">
        <f t="shared" si="23"/>
        <v>0.86747287429711972</v>
      </c>
      <c r="V113" s="7"/>
      <c r="W113" s="25">
        <f t="shared" si="24"/>
        <v>0.49232250398281763</v>
      </c>
      <c r="X113" s="24">
        <f t="shared" si="29"/>
        <v>202.68528325160605</v>
      </c>
      <c r="Y113" s="7"/>
      <c r="Z113" s="25">
        <f t="shared" si="30"/>
        <v>-611</v>
      </c>
      <c r="AA113" s="17">
        <f t="shared" si="31"/>
        <v>202.62599999999972</v>
      </c>
      <c r="AB113" s="24">
        <f t="shared" si="25"/>
        <v>3.5364908501460253</v>
      </c>
      <c r="AC113" s="17">
        <f t="shared" si="26"/>
        <v>5.9283251606331078E-2</v>
      </c>
    </row>
    <row r="114" spans="1:29" s="17" customFormat="1" x14ac:dyDescent="0.25">
      <c r="A114" s="17">
        <v>29</v>
      </c>
      <c r="B114" s="17">
        <v>-627</v>
      </c>
      <c r="C114" s="17">
        <v>12396</v>
      </c>
      <c r="D114" s="17">
        <v>14977</v>
      </c>
      <c r="E114" s="17">
        <v>13988</v>
      </c>
      <c r="F114" s="17">
        <v>11423</v>
      </c>
      <c r="G114" s="24"/>
      <c r="H114" s="7"/>
      <c r="I114" s="25">
        <f t="shared" si="17"/>
        <v>-1592</v>
      </c>
      <c r="J114" s="24">
        <f t="shared" si="17"/>
        <v>3554</v>
      </c>
      <c r="K114" s="7"/>
      <c r="L114" s="25">
        <f t="shared" si="27"/>
        <v>-1587.7868272564006</v>
      </c>
      <c r="M114" s="17">
        <f t="shared" si="18"/>
        <v>17.750824567409261</v>
      </c>
      <c r="N114" s="17">
        <f t="shared" si="28"/>
        <v>3549.8360960666419</v>
      </c>
      <c r="O114" s="24">
        <f t="shared" si="19"/>
        <v>17.338095966235407</v>
      </c>
      <c r="P114" s="7"/>
      <c r="Q114" s="25">
        <f t="shared" si="20"/>
        <v>-1571.2472209306038</v>
      </c>
      <c r="R114" s="24">
        <f t="shared" si="21"/>
        <v>3533.9866485908774</v>
      </c>
      <c r="S114" s="7"/>
      <c r="T114" s="25">
        <f t="shared" si="22"/>
        <v>0.40674109351692705</v>
      </c>
      <c r="U114" s="24">
        <f t="shared" si="23"/>
        <v>0.91375551585827242</v>
      </c>
      <c r="V114" s="7"/>
      <c r="W114" s="25">
        <f t="shared" si="24"/>
        <v>0.40554185512846563</v>
      </c>
      <c r="X114" s="24">
        <f t="shared" si="29"/>
        <v>197.04133866389725</v>
      </c>
      <c r="Y114" s="7"/>
      <c r="Z114" s="25">
        <f t="shared" si="30"/>
        <v>-627</v>
      </c>
      <c r="AA114" s="17">
        <f t="shared" si="31"/>
        <v>196.98299999999972</v>
      </c>
      <c r="AB114" s="24">
        <f t="shared" si="25"/>
        <v>3.4380019204559851</v>
      </c>
      <c r="AC114" s="17">
        <f t="shared" si="26"/>
        <v>5.8338663897529841E-2</v>
      </c>
    </row>
    <row r="115" spans="1:29" s="17" customFormat="1" x14ac:dyDescent="0.25">
      <c r="A115" s="17">
        <v>30</v>
      </c>
      <c r="B115" s="17">
        <v>-636</v>
      </c>
      <c r="C115" s="17">
        <v>12579</v>
      </c>
      <c r="D115" s="17">
        <v>15048</v>
      </c>
      <c r="E115" s="17">
        <v>13812</v>
      </c>
      <c r="F115" s="17">
        <v>11358</v>
      </c>
      <c r="G115" s="24"/>
      <c r="H115" s="7"/>
      <c r="I115" s="25">
        <f t="shared" si="17"/>
        <v>-1233</v>
      </c>
      <c r="J115" s="24">
        <f t="shared" si="17"/>
        <v>3690</v>
      </c>
      <c r="K115" s="7"/>
      <c r="L115" s="25">
        <f t="shared" si="27"/>
        <v>-1228.3394738778372</v>
      </c>
      <c r="M115" s="17">
        <f t="shared" si="18"/>
        <v>21.720503735361493</v>
      </c>
      <c r="N115" s="17">
        <f t="shared" si="28"/>
        <v>3688.2030213567823</v>
      </c>
      <c r="O115" s="24">
        <f t="shared" si="19"/>
        <v>3.2291322441805219</v>
      </c>
      <c r="P115" s="7"/>
      <c r="Q115" s="25">
        <f t="shared" si="20"/>
        <v>-1212.2472209306038</v>
      </c>
      <c r="R115" s="24">
        <f t="shared" si="21"/>
        <v>3669.9866485908774</v>
      </c>
      <c r="S115" s="7"/>
      <c r="T115" s="25">
        <f t="shared" si="22"/>
        <v>0.3138085170086336</v>
      </c>
      <c r="U115" s="24">
        <f t="shared" si="23"/>
        <v>0.94891998095501406</v>
      </c>
      <c r="V115" s="7"/>
      <c r="W115" s="25">
        <f t="shared" si="24"/>
        <v>0.31256303421707887</v>
      </c>
      <c r="X115" s="24">
        <f t="shared" si="29"/>
        <v>191.3400641970062</v>
      </c>
      <c r="Y115" s="7"/>
      <c r="Z115" s="25">
        <f t="shared" si="30"/>
        <v>-636</v>
      </c>
      <c r="AA115" s="17">
        <f t="shared" si="31"/>
        <v>191.25899999999973</v>
      </c>
      <c r="AB115" s="24">
        <f t="shared" si="25"/>
        <v>3.3380992740718298</v>
      </c>
      <c r="AC115" s="17">
        <f t="shared" si="26"/>
        <v>8.1064197006469385E-2</v>
      </c>
    </row>
    <row r="116" spans="1:29" s="17" customFormat="1" x14ac:dyDescent="0.25">
      <c r="A116" s="17">
        <v>31</v>
      </c>
      <c r="B116" s="17">
        <v>-636</v>
      </c>
      <c r="C116" s="17">
        <v>12765</v>
      </c>
      <c r="D116" s="17">
        <v>15100</v>
      </c>
      <c r="E116" s="17">
        <v>13629</v>
      </c>
      <c r="F116" s="17">
        <v>11308</v>
      </c>
      <c r="G116" s="24"/>
      <c r="H116" s="7"/>
      <c r="I116" s="25">
        <f t="shared" ref="I116:J149" si="32">C116-E116</f>
        <v>-864</v>
      </c>
      <c r="J116" s="24">
        <f t="shared" si="32"/>
        <v>3792</v>
      </c>
      <c r="K116" s="7"/>
      <c r="L116" s="25">
        <f t="shared" si="27"/>
        <v>-856.83903661045872</v>
      </c>
      <c r="M116" s="17">
        <f t="shared" si="18"/>
        <v>51.279396666350536</v>
      </c>
      <c r="N116" s="17">
        <f t="shared" si="28"/>
        <v>3790.0013255975859</v>
      </c>
      <c r="O116" s="24">
        <f t="shared" si="19"/>
        <v>3.9946993668651736</v>
      </c>
      <c r="P116" s="7"/>
      <c r="Q116" s="25">
        <f t="shared" si="20"/>
        <v>-843.2472209306037</v>
      </c>
      <c r="R116" s="24">
        <f t="shared" si="21"/>
        <v>3771.9866485908774</v>
      </c>
      <c r="S116" s="7"/>
      <c r="T116" s="25">
        <f t="shared" si="22"/>
        <v>0.21828728934412023</v>
      </c>
      <c r="U116" s="24">
        <f t="shared" si="23"/>
        <v>0.97529332977757033</v>
      </c>
      <c r="V116" s="7"/>
      <c r="W116" s="25">
        <f t="shared" si="24"/>
        <v>0.21700710099865297</v>
      </c>
      <c r="X116" s="24">
        <f t="shared" si="29"/>
        <v>185.65300768420025</v>
      </c>
      <c r="Y116" s="7"/>
      <c r="Z116" s="25">
        <f t="shared" si="30"/>
        <v>-636</v>
      </c>
      <c r="AA116" s="17">
        <f t="shared" si="31"/>
        <v>185.53499999999974</v>
      </c>
      <c r="AB116" s="24">
        <f t="shared" si="25"/>
        <v>3.238196627687675</v>
      </c>
      <c r="AC116" s="17">
        <f t="shared" si="26"/>
        <v>0.11800768420050645</v>
      </c>
    </row>
    <row r="117" spans="1:29" s="17" customFormat="1" x14ac:dyDescent="0.25">
      <c r="A117" s="17">
        <v>32</v>
      </c>
      <c r="B117" s="17">
        <v>-635</v>
      </c>
      <c r="C117" s="17">
        <v>12951</v>
      </c>
      <c r="D117" s="17">
        <v>15133</v>
      </c>
      <c r="E117" s="17">
        <v>13439</v>
      </c>
      <c r="F117" s="17">
        <v>11271</v>
      </c>
      <c r="G117" s="24"/>
      <c r="H117" s="7"/>
      <c r="I117" s="25">
        <f t="shared" si="32"/>
        <v>-488</v>
      </c>
      <c r="J117" s="24">
        <f t="shared" si="32"/>
        <v>3862</v>
      </c>
      <c r="K117" s="7"/>
      <c r="L117" s="25">
        <f t="shared" si="27"/>
        <v>-477.59562789751124</v>
      </c>
      <c r="M117" s="17">
        <f t="shared" si="18"/>
        <v>108.25095884704648</v>
      </c>
      <c r="N117" s="17">
        <f t="shared" si="28"/>
        <v>3854.1450804655597</v>
      </c>
      <c r="O117" s="24">
        <f t="shared" si="19"/>
        <v>61.699760892532474</v>
      </c>
      <c r="P117" s="7"/>
      <c r="Q117" s="25">
        <f t="shared" si="20"/>
        <v>-467.2472209306037</v>
      </c>
      <c r="R117" s="24">
        <f t="shared" si="21"/>
        <v>3841.9866485908774</v>
      </c>
      <c r="S117" s="7"/>
      <c r="T117" s="25">
        <f t="shared" si="22"/>
        <v>0.12095400587025298</v>
      </c>
      <c r="U117" s="24">
        <f t="shared" si="23"/>
        <v>0.99339268681265791</v>
      </c>
      <c r="V117" s="7"/>
      <c r="W117" s="25">
        <f t="shared" si="24"/>
        <v>0.11964997260222085</v>
      </c>
      <c r="X117" s="24">
        <f t="shared" si="29"/>
        <v>179.97674338326533</v>
      </c>
      <c r="Y117" s="7"/>
      <c r="Z117" s="25">
        <f t="shared" si="30"/>
        <v>-635</v>
      </c>
      <c r="AA117" s="17">
        <f t="shared" si="31"/>
        <v>179.81999999999974</v>
      </c>
      <c r="AB117" s="24">
        <f t="shared" si="25"/>
        <v>3.1384510609361991</v>
      </c>
      <c r="AC117" s="17">
        <f t="shared" si="26"/>
        <v>0.15674338326559223</v>
      </c>
    </row>
    <row r="118" spans="1:29" s="17" customFormat="1" x14ac:dyDescent="0.25">
      <c r="A118" s="17">
        <v>33</v>
      </c>
      <c r="B118" s="17">
        <v>-619</v>
      </c>
      <c r="C118" s="17">
        <v>13148</v>
      </c>
      <c r="D118" s="17">
        <v>15148</v>
      </c>
      <c r="E118" s="17">
        <v>13253</v>
      </c>
      <c r="F118" s="17">
        <v>11260</v>
      </c>
      <c r="G118" s="24"/>
      <c r="H118" s="7"/>
      <c r="I118" s="25">
        <f t="shared" si="32"/>
        <v>-105</v>
      </c>
      <c r="J118" s="24">
        <f t="shared" si="32"/>
        <v>3888</v>
      </c>
      <c r="K118" s="7"/>
      <c r="L118" s="25">
        <f t="shared" si="27"/>
        <v>-103.50257731844275</v>
      </c>
      <c r="M118" s="17">
        <f t="shared" si="18"/>
        <v>2.2422746872421162</v>
      </c>
      <c r="N118" s="17">
        <f t="shared" si="28"/>
        <v>3880.0005867424411</v>
      </c>
      <c r="O118" s="24">
        <f t="shared" si="19"/>
        <v>63.990612465209082</v>
      </c>
      <c r="P118" s="7"/>
      <c r="Q118" s="25">
        <f t="shared" si="20"/>
        <v>-84.247220930603717</v>
      </c>
      <c r="R118" s="24">
        <f t="shared" si="21"/>
        <v>3867.9866485908774</v>
      </c>
      <c r="S118" s="7"/>
      <c r="T118" s="25">
        <f t="shared" si="22"/>
        <v>2.1808666587031844E-2</v>
      </c>
      <c r="U118" s="24">
        <f t="shared" si="23"/>
        <v>1.0001153051399763</v>
      </c>
      <c r="V118" s="7"/>
      <c r="W118" s="25">
        <f t="shared" si="24"/>
        <v>2.0495722350106084E-2</v>
      </c>
      <c r="X118" s="24">
        <f t="shared" si="29"/>
        <v>174.28281033861492</v>
      </c>
      <c r="Y118" s="7"/>
      <c r="Z118" s="25">
        <f t="shared" si="30"/>
        <v>-619</v>
      </c>
      <c r="AA118" s="17">
        <f t="shared" si="31"/>
        <v>174.24899999999974</v>
      </c>
      <c r="AB118" s="24">
        <f t="shared" si="25"/>
        <v>3.0412187683075951</v>
      </c>
      <c r="AC118" s="17">
        <f t="shared" si="26"/>
        <v>3.38103386151829E-2</v>
      </c>
    </row>
    <row r="119" spans="1:29" s="17" customFormat="1" x14ac:dyDescent="0.25">
      <c r="A119" s="17">
        <v>34</v>
      </c>
      <c r="B119" s="17">
        <v>-614</v>
      </c>
      <c r="C119" s="17">
        <v>13324</v>
      </c>
      <c r="D119" s="17">
        <v>15134</v>
      </c>
      <c r="E119" s="17">
        <v>13059</v>
      </c>
      <c r="F119" s="17">
        <v>11260</v>
      </c>
      <c r="G119" s="24"/>
      <c r="H119" s="7"/>
      <c r="I119" s="25">
        <f t="shared" si="32"/>
        <v>265</v>
      </c>
      <c r="J119" s="24">
        <f t="shared" si="32"/>
        <v>3874</v>
      </c>
      <c r="K119" s="7"/>
      <c r="L119" s="25">
        <f t="shared" si="27"/>
        <v>268.3502587057348</v>
      </c>
      <c r="M119" s="17">
        <f t="shared" si="18"/>
        <v>11.224233395351833</v>
      </c>
      <c r="N119" s="17">
        <f t="shared" si="28"/>
        <v>3869.635055881567</v>
      </c>
      <c r="O119" s="24">
        <f t="shared" si="19"/>
        <v>19.052737157042483</v>
      </c>
      <c r="P119" s="7"/>
      <c r="Q119" s="25">
        <f t="shared" si="20"/>
        <v>285.7527790693963</v>
      </c>
      <c r="R119" s="24">
        <f t="shared" si="21"/>
        <v>3853.9866485908774</v>
      </c>
      <c r="S119" s="7"/>
      <c r="T119" s="25">
        <f t="shared" si="22"/>
        <v>-7.3971426193103471E-2</v>
      </c>
      <c r="U119" s="24">
        <f t="shared" si="23"/>
        <v>0.99649543373295868</v>
      </c>
      <c r="V119" s="7"/>
      <c r="W119" s="25">
        <f t="shared" si="24"/>
        <v>-7.5279700757887244E-2</v>
      </c>
      <c r="X119" s="24">
        <f t="shared" si="29"/>
        <v>168.78861933624353</v>
      </c>
      <c r="Y119" s="7"/>
      <c r="Z119" s="25">
        <f t="shared" si="30"/>
        <v>-614</v>
      </c>
      <c r="AA119" s="17">
        <f t="shared" si="31"/>
        <v>168.72299999999973</v>
      </c>
      <c r="AB119" s="24">
        <f t="shared" si="25"/>
        <v>2.944771873842388</v>
      </c>
      <c r="AC119" s="17">
        <f t="shared" si="26"/>
        <v>6.5619336243798898E-2</v>
      </c>
    </row>
    <row r="120" spans="1:29" s="17" customFormat="1" x14ac:dyDescent="0.25">
      <c r="A120" s="17">
        <v>35</v>
      </c>
      <c r="B120" s="17">
        <v>-612</v>
      </c>
      <c r="C120" s="17">
        <v>13506</v>
      </c>
      <c r="D120" s="17">
        <v>15111</v>
      </c>
      <c r="E120" s="17">
        <v>12875</v>
      </c>
      <c r="F120" s="17">
        <v>11281</v>
      </c>
      <c r="G120" s="24"/>
      <c r="H120" s="7"/>
      <c r="I120" s="25">
        <f t="shared" si="32"/>
        <v>631</v>
      </c>
      <c r="J120" s="24">
        <f t="shared" si="32"/>
        <v>3830</v>
      </c>
      <c r="K120" s="7"/>
      <c r="L120" s="25">
        <f t="shared" si="27"/>
        <v>636.31802430925916</v>
      </c>
      <c r="M120" s="17">
        <f t="shared" si="18"/>
        <v>28.281382553871346</v>
      </c>
      <c r="N120" s="17">
        <f t="shared" si="28"/>
        <v>3823.7072421531111</v>
      </c>
      <c r="O120" s="24">
        <f t="shared" si="19"/>
        <v>39.598801319581696</v>
      </c>
      <c r="P120" s="7"/>
      <c r="Q120" s="25">
        <f t="shared" si="20"/>
        <v>651.7527790693963</v>
      </c>
      <c r="R120" s="24">
        <f t="shared" si="21"/>
        <v>3809.9866485908774</v>
      </c>
      <c r="S120" s="7"/>
      <c r="T120" s="25">
        <f t="shared" si="22"/>
        <v>-0.16871605851075083</v>
      </c>
      <c r="U120" s="24">
        <f t="shared" si="23"/>
        <v>0.98511869502518934</v>
      </c>
      <c r="V120" s="7"/>
      <c r="W120" s="25">
        <f t="shared" si="24"/>
        <v>-0.17000947920528922</v>
      </c>
      <c r="X120" s="24">
        <f t="shared" si="29"/>
        <v>163.31726705345341</v>
      </c>
      <c r="Y120" s="7"/>
      <c r="Z120" s="25">
        <f t="shared" si="30"/>
        <v>-612</v>
      </c>
      <c r="AA120" s="17">
        <f t="shared" si="31"/>
        <v>163.21499999999972</v>
      </c>
      <c r="AB120" s="24">
        <f t="shared" si="25"/>
        <v>2.84863913864254</v>
      </c>
      <c r="AC120" s="17">
        <f t="shared" si="26"/>
        <v>0.10226705345368714</v>
      </c>
    </row>
    <row r="121" spans="1:29" s="17" customFormat="1" x14ac:dyDescent="0.25">
      <c r="A121" s="17">
        <v>36</v>
      </c>
      <c r="B121" s="17">
        <v>-609</v>
      </c>
      <c r="C121" s="17">
        <v>13698</v>
      </c>
      <c r="D121" s="17">
        <v>15079</v>
      </c>
      <c r="E121" s="17">
        <v>12702</v>
      </c>
      <c r="F121" s="17">
        <v>11330</v>
      </c>
      <c r="G121" s="24"/>
      <c r="H121" s="7"/>
      <c r="I121" s="25">
        <f t="shared" si="32"/>
        <v>996</v>
      </c>
      <c r="J121" s="24">
        <f t="shared" si="32"/>
        <v>3749</v>
      </c>
      <c r="K121" s="7"/>
      <c r="L121" s="25">
        <f t="shared" si="27"/>
        <v>996.45761958318474</v>
      </c>
      <c r="M121" s="17">
        <f t="shared" si="18"/>
        <v>0.20941568291417259</v>
      </c>
      <c r="N121" s="17">
        <f t="shared" si="28"/>
        <v>3743.1474507237372</v>
      </c>
      <c r="O121" s="24">
        <f t="shared" si="19"/>
        <v>34.252333031084632</v>
      </c>
      <c r="P121" s="7"/>
      <c r="Q121" s="25">
        <f t="shared" si="20"/>
        <v>1016.7527790693963</v>
      </c>
      <c r="R121" s="24">
        <f t="shared" si="21"/>
        <v>3728.9866485908774</v>
      </c>
      <c r="S121" s="7"/>
      <c r="T121" s="25">
        <f t="shared" si="22"/>
        <v>-0.26320182571277623</v>
      </c>
      <c r="U121" s="24">
        <f t="shared" si="23"/>
        <v>0.96417515331315939</v>
      </c>
      <c r="V121" s="7"/>
      <c r="W121" s="25">
        <f t="shared" si="24"/>
        <v>-0.26446783290349785</v>
      </c>
      <c r="X121" s="24">
        <f t="shared" si="29"/>
        <v>157.77013337883784</v>
      </c>
      <c r="Y121" s="7"/>
      <c r="Z121" s="25">
        <f t="shared" si="30"/>
        <v>-609</v>
      </c>
      <c r="AA121" s="17">
        <f t="shared" si="31"/>
        <v>157.73399999999972</v>
      </c>
      <c r="AB121" s="24">
        <f t="shared" si="25"/>
        <v>2.7529776423407308</v>
      </c>
      <c r="AC121" s="17">
        <f t="shared" si="26"/>
        <v>3.6133378838115959E-2</v>
      </c>
    </row>
    <row r="122" spans="1:29" s="17" customFormat="1" x14ac:dyDescent="0.25">
      <c r="A122" s="17">
        <v>37</v>
      </c>
      <c r="B122" s="17">
        <v>-636</v>
      </c>
      <c r="C122" s="17">
        <v>13883</v>
      </c>
      <c r="D122" s="17">
        <v>15022</v>
      </c>
      <c r="E122" s="17">
        <v>12521</v>
      </c>
      <c r="F122" s="17">
        <v>11393</v>
      </c>
      <c r="G122" s="24"/>
      <c r="H122" s="7"/>
      <c r="I122" s="25">
        <f t="shared" si="32"/>
        <v>1362</v>
      </c>
      <c r="J122" s="24">
        <f t="shared" si="32"/>
        <v>3629</v>
      </c>
      <c r="K122" s="7"/>
      <c r="L122" s="25">
        <f t="shared" si="27"/>
        <v>1362.5730950449893</v>
      </c>
      <c r="M122" s="17">
        <f t="shared" si="18"/>
        <v>0.32843793059124066</v>
      </c>
      <c r="N122" s="17">
        <f t="shared" si="28"/>
        <v>3622.7003803965117</v>
      </c>
      <c r="O122" s="24">
        <f t="shared" si="19"/>
        <v>39.685207148653852</v>
      </c>
      <c r="P122" s="7"/>
      <c r="Q122" s="25">
        <f t="shared" si="20"/>
        <v>1382.7527790693962</v>
      </c>
      <c r="R122" s="24">
        <f t="shared" si="21"/>
        <v>3608.9866485908774</v>
      </c>
      <c r="S122" s="7"/>
      <c r="T122" s="25">
        <f t="shared" si="22"/>
        <v>-0.35794645803042358</v>
      </c>
      <c r="U122" s="24">
        <f t="shared" si="23"/>
        <v>0.93314768411015192</v>
      </c>
      <c r="V122" s="7"/>
      <c r="W122" s="25">
        <f t="shared" si="24"/>
        <v>-0.35917181364285028</v>
      </c>
      <c r="X122" s="24">
        <f t="shared" si="29"/>
        <v>152.05690132081656</v>
      </c>
      <c r="Y122" s="7"/>
      <c r="Z122" s="25">
        <f t="shared" si="30"/>
        <v>-636</v>
      </c>
      <c r="AA122" s="17">
        <f t="shared" si="31"/>
        <v>152.00999999999974</v>
      </c>
      <c r="AB122" s="24">
        <f t="shared" si="25"/>
        <v>2.6530749959565756</v>
      </c>
      <c r="AC122" s="17">
        <f t="shared" si="26"/>
        <v>4.6901320816829184E-2</v>
      </c>
    </row>
    <row r="123" spans="1:29" s="17" customFormat="1" x14ac:dyDescent="0.25">
      <c r="A123" s="17">
        <v>38</v>
      </c>
      <c r="B123" s="17">
        <v>-627</v>
      </c>
      <c r="C123" s="17">
        <v>14051</v>
      </c>
      <c r="D123" s="17">
        <v>14942</v>
      </c>
      <c r="E123" s="17">
        <v>12343</v>
      </c>
      <c r="F123" s="17">
        <v>11468</v>
      </c>
      <c r="G123" s="24"/>
      <c r="H123" s="7"/>
      <c r="I123" s="25">
        <f t="shared" si="32"/>
        <v>1708</v>
      </c>
      <c r="J123" s="24">
        <f t="shared" si="32"/>
        <v>3474</v>
      </c>
      <c r="K123" s="7"/>
      <c r="L123" s="25">
        <f t="shared" si="27"/>
        <v>1710.0065968672457</v>
      </c>
      <c r="M123" s="17">
        <f t="shared" si="18"/>
        <v>4.0264309876401052</v>
      </c>
      <c r="N123" s="17">
        <f t="shared" si="28"/>
        <v>3468.7941119874672</v>
      </c>
      <c r="O123" s="24">
        <f t="shared" si="19"/>
        <v>27.101269999032663</v>
      </c>
      <c r="P123" s="7"/>
      <c r="Q123" s="25">
        <f t="shared" si="20"/>
        <v>1728.7527790693962</v>
      </c>
      <c r="R123" s="24">
        <f t="shared" si="21"/>
        <v>3453.9866485908774</v>
      </c>
      <c r="S123" s="7"/>
      <c r="T123" s="25">
        <f t="shared" si="22"/>
        <v>-0.44751378803563119</v>
      </c>
      <c r="U123" s="24">
        <f t="shared" si="23"/>
        <v>0.89307053638960077</v>
      </c>
      <c r="V123" s="7"/>
      <c r="W123" s="25">
        <f t="shared" si="24"/>
        <v>-0.44868660708484698</v>
      </c>
      <c r="X123" s="24">
        <f t="shared" si="29"/>
        <v>146.43342999137724</v>
      </c>
      <c r="Y123" s="7"/>
      <c r="Z123" s="25">
        <f t="shared" si="30"/>
        <v>-627</v>
      </c>
      <c r="AA123" s="17">
        <f t="shared" si="31"/>
        <v>146.36699999999973</v>
      </c>
      <c r="AB123" s="24">
        <f t="shared" si="25"/>
        <v>2.5545860662665358</v>
      </c>
      <c r="AC123" s="17">
        <f t="shared" si="26"/>
        <v>6.6429991377503939E-2</v>
      </c>
    </row>
    <row r="124" spans="1:29" s="17" customFormat="1" x14ac:dyDescent="0.25">
      <c r="A124" s="17">
        <v>39</v>
      </c>
      <c r="B124" s="17">
        <v>-630</v>
      </c>
      <c r="C124" s="17">
        <v>14222</v>
      </c>
      <c r="D124" s="17">
        <v>14846</v>
      </c>
      <c r="E124" s="17">
        <v>12175</v>
      </c>
      <c r="F124" s="17">
        <v>11563</v>
      </c>
      <c r="G124" s="24"/>
      <c r="H124" s="7"/>
      <c r="I124" s="25">
        <f t="shared" si="32"/>
        <v>2047</v>
      </c>
      <c r="J124" s="24">
        <f t="shared" si="32"/>
        <v>3283</v>
      </c>
      <c r="K124" s="7"/>
      <c r="L124" s="25">
        <f t="shared" si="27"/>
        <v>2042.1843341112983</v>
      </c>
      <c r="M124" s="17">
        <f t="shared" si="18"/>
        <v>23.190637951605012</v>
      </c>
      <c r="N124" s="17">
        <f t="shared" si="28"/>
        <v>3280.4981275531786</v>
      </c>
      <c r="O124" s="24">
        <f t="shared" si="19"/>
        <v>6.259365740164001</v>
      </c>
      <c r="P124" s="7"/>
      <c r="Q124" s="25">
        <f t="shared" si="20"/>
        <v>2067.7527790693962</v>
      </c>
      <c r="R124" s="24">
        <f t="shared" si="21"/>
        <v>3262.9866485908774</v>
      </c>
      <c r="S124" s="7"/>
      <c r="T124" s="25">
        <f t="shared" si="22"/>
        <v>-0.53526906223148485</v>
      </c>
      <c r="U124" s="24">
        <f t="shared" si="23"/>
        <v>0.84368514790814741</v>
      </c>
      <c r="V124" s="7"/>
      <c r="W124" s="25">
        <f t="shared" si="24"/>
        <v>-0.53637712318900366</v>
      </c>
      <c r="X124" s="24">
        <f t="shared" si="29"/>
        <v>140.66242361422451</v>
      </c>
      <c r="Y124" s="7"/>
      <c r="Z124" s="25">
        <f t="shared" si="30"/>
        <v>-630</v>
      </c>
      <c r="AA124" s="17">
        <f t="shared" si="31"/>
        <v>140.69699999999975</v>
      </c>
      <c r="AB124" s="24">
        <f t="shared" si="25"/>
        <v>2.4556258976784573</v>
      </c>
      <c r="AC124" s="17">
        <f t="shared" si="26"/>
        <v>-3.4576385775238805E-2</v>
      </c>
    </row>
    <row r="125" spans="1:29" s="17" customFormat="1" x14ac:dyDescent="0.25">
      <c r="A125" s="17">
        <v>40</v>
      </c>
      <c r="B125" s="17">
        <v>-641</v>
      </c>
      <c r="C125" s="17">
        <v>14374</v>
      </c>
      <c r="D125" s="17">
        <v>14727</v>
      </c>
      <c r="E125" s="17">
        <v>12012</v>
      </c>
      <c r="F125" s="17">
        <v>11671</v>
      </c>
      <c r="G125" s="24"/>
      <c r="H125" s="7"/>
      <c r="I125" s="25">
        <f t="shared" si="32"/>
        <v>2362</v>
      </c>
      <c r="J125" s="24">
        <f t="shared" si="32"/>
        <v>3056</v>
      </c>
      <c r="K125" s="7"/>
      <c r="L125" s="25">
        <f t="shared" si="27"/>
        <v>2359.4044299664311</v>
      </c>
      <c r="M125" s="17">
        <f t="shared" si="18"/>
        <v>6.7369837991611048</v>
      </c>
      <c r="N125" s="17">
        <f t="shared" si="28"/>
        <v>3056.1924344673766</v>
      </c>
      <c r="O125" s="24">
        <f t="shared" si="19"/>
        <v>3.7031024234532167E-2</v>
      </c>
      <c r="P125" s="7"/>
      <c r="Q125" s="25">
        <f t="shared" si="20"/>
        <v>2382.7527790693962</v>
      </c>
      <c r="R125" s="24">
        <f t="shared" si="21"/>
        <v>3035.9866485908774</v>
      </c>
      <c r="S125" s="7"/>
      <c r="T125" s="25">
        <f t="shared" si="22"/>
        <v>-0.6168115736524109</v>
      </c>
      <c r="U125" s="24">
        <f t="shared" si="23"/>
        <v>0.78499151866579175</v>
      </c>
      <c r="V125" s="7"/>
      <c r="W125" s="25">
        <f t="shared" si="24"/>
        <v>-0.61784265119749537</v>
      </c>
      <c r="X125" s="24">
        <f t="shared" si="29"/>
        <v>134.90359756706602</v>
      </c>
      <c r="Y125" s="7"/>
      <c r="Z125" s="25">
        <f t="shared" si="30"/>
        <v>-641</v>
      </c>
      <c r="AA125" s="17">
        <f t="shared" si="31"/>
        <v>134.92799999999974</v>
      </c>
      <c r="AB125" s="24">
        <f t="shared" si="25"/>
        <v>2.3549378531309042</v>
      </c>
      <c r="AC125" s="17">
        <f t="shared" si="26"/>
        <v>-2.4402432933726459E-2</v>
      </c>
    </row>
    <row r="126" spans="1:29" s="17" customFormat="1" x14ac:dyDescent="0.25">
      <c r="A126" s="17">
        <v>41</v>
      </c>
      <c r="B126" s="17">
        <v>-615</v>
      </c>
      <c r="C126" s="17">
        <v>14520</v>
      </c>
      <c r="D126" s="17">
        <v>14613</v>
      </c>
      <c r="E126" s="17">
        <v>11872</v>
      </c>
      <c r="F126" s="17">
        <v>11800</v>
      </c>
      <c r="G126" s="24"/>
      <c r="H126" s="7"/>
      <c r="I126" s="25">
        <f t="shared" si="32"/>
        <v>2648</v>
      </c>
      <c r="J126" s="24">
        <f t="shared" si="32"/>
        <v>2813</v>
      </c>
      <c r="K126" s="7"/>
      <c r="L126" s="25">
        <f t="shared" si="27"/>
        <v>2641.1104381937707</v>
      </c>
      <c r="M126" s="17">
        <f t="shared" si="18"/>
        <v>47.466061881853079</v>
      </c>
      <c r="N126" s="17">
        <f t="shared" si="28"/>
        <v>2812.0530626794243</v>
      </c>
      <c r="O126" s="24">
        <f t="shared" si="19"/>
        <v>0.89669028909903115</v>
      </c>
      <c r="P126" s="7"/>
      <c r="Q126" s="25">
        <f t="shared" si="20"/>
        <v>2668.7527790693962</v>
      </c>
      <c r="R126" s="24">
        <f t="shared" si="21"/>
        <v>2792.9866485908774</v>
      </c>
      <c r="S126" s="7"/>
      <c r="T126" s="25">
        <f t="shared" si="22"/>
        <v>-0.69084699672029926</v>
      </c>
      <c r="U126" s="24">
        <f t="shared" si="23"/>
        <v>0.72216089352970181</v>
      </c>
      <c r="V126" s="7"/>
      <c r="W126" s="25">
        <f t="shared" si="24"/>
        <v>-0.69179565328738324</v>
      </c>
      <c r="X126" s="24">
        <f t="shared" si="29"/>
        <v>129.33905064367366</v>
      </c>
      <c r="Y126" s="7"/>
      <c r="Z126" s="25">
        <f t="shared" si="30"/>
        <v>-615</v>
      </c>
      <c r="AA126" s="17">
        <f t="shared" si="31"/>
        <v>129.39299999999974</v>
      </c>
      <c r="AB126" s="24">
        <f t="shared" si="25"/>
        <v>2.2583338790330183</v>
      </c>
      <c r="AC126" s="17">
        <f t="shared" si="26"/>
        <v>-5.3949356326086217E-2</v>
      </c>
    </row>
    <row r="127" spans="1:29" s="17" customFormat="1" x14ac:dyDescent="0.25">
      <c r="A127" s="17">
        <v>42</v>
      </c>
      <c r="B127" s="17">
        <v>-615</v>
      </c>
      <c r="C127" s="17">
        <v>14642</v>
      </c>
      <c r="D127" s="17">
        <v>14468</v>
      </c>
      <c r="E127" s="17">
        <v>11741</v>
      </c>
      <c r="F127" s="17">
        <v>11929</v>
      </c>
      <c r="G127" s="24"/>
      <c r="H127" s="7"/>
      <c r="I127" s="25">
        <f t="shared" si="32"/>
        <v>2901</v>
      </c>
      <c r="J127" s="24">
        <f t="shared" si="32"/>
        <v>2539</v>
      </c>
      <c r="K127" s="7"/>
      <c r="L127" s="25">
        <f t="shared" si="27"/>
        <v>2897.9693147222929</v>
      </c>
      <c r="M127" s="17">
        <f t="shared" si="18"/>
        <v>9.1850532525106061</v>
      </c>
      <c r="N127" s="17">
        <f t="shared" si="28"/>
        <v>2541.8859225743445</v>
      </c>
      <c r="O127" s="24">
        <f t="shared" si="19"/>
        <v>8.3285491051110512</v>
      </c>
      <c r="P127" s="7"/>
      <c r="Q127" s="25">
        <f t="shared" si="20"/>
        <v>2921.7527790693962</v>
      </c>
      <c r="R127" s="24">
        <f t="shared" si="21"/>
        <v>2518.9866485908774</v>
      </c>
      <c r="S127" s="7"/>
      <c r="T127" s="25">
        <f t="shared" si="22"/>
        <v>-0.75633987097266209</v>
      </c>
      <c r="U127" s="24">
        <f t="shared" si="23"/>
        <v>0.6513148388495017</v>
      </c>
      <c r="V127" s="7"/>
      <c r="W127" s="25">
        <f t="shared" si="24"/>
        <v>-0.75719557645098035</v>
      </c>
      <c r="X127" s="24">
        <f t="shared" si="29"/>
        <v>123.80983092809419</v>
      </c>
      <c r="Y127" s="7"/>
      <c r="Z127" s="25">
        <f t="shared" si="30"/>
        <v>-615</v>
      </c>
      <c r="AA127" s="17">
        <f t="shared" si="31"/>
        <v>123.85799999999975</v>
      </c>
      <c r="AB127" s="24">
        <f t="shared" si="25"/>
        <v>2.1617299049351324</v>
      </c>
      <c r="AC127" s="17">
        <f t="shared" si="26"/>
        <v>-4.8169071905562078E-2</v>
      </c>
    </row>
    <row r="128" spans="1:29" s="17" customFormat="1" x14ac:dyDescent="0.25">
      <c r="A128" s="17">
        <v>43</v>
      </c>
      <c r="B128" s="17">
        <v>-608</v>
      </c>
      <c r="C128" s="17">
        <v>14763</v>
      </c>
      <c r="D128" s="17">
        <v>14328</v>
      </c>
      <c r="E128" s="17">
        <v>11629</v>
      </c>
      <c r="F128" s="17">
        <v>12078</v>
      </c>
      <c r="G128" s="24"/>
      <c r="H128" s="7"/>
      <c r="I128" s="25">
        <f t="shared" si="32"/>
        <v>3134</v>
      </c>
      <c r="J128" s="24">
        <f t="shared" si="32"/>
        <v>2250</v>
      </c>
      <c r="K128" s="7"/>
      <c r="L128" s="25">
        <f t="shared" si="27"/>
        <v>3125.1315377786295</v>
      </c>
      <c r="M128" s="17">
        <f t="shared" si="18"/>
        <v>78.649622171875151</v>
      </c>
      <c r="N128" s="17">
        <f t="shared" si="28"/>
        <v>2251.6744800650422</v>
      </c>
      <c r="O128" s="24">
        <f t="shared" si="19"/>
        <v>2.8038834882236947</v>
      </c>
      <c r="P128" s="7"/>
      <c r="Q128" s="25">
        <f t="shared" si="20"/>
        <v>3154.7527790693962</v>
      </c>
      <c r="R128" s="24">
        <f t="shared" si="21"/>
        <v>2229.9866485908774</v>
      </c>
      <c r="S128" s="7"/>
      <c r="T128" s="25">
        <f t="shared" si="22"/>
        <v>-0.81665544291258507</v>
      </c>
      <c r="U128" s="24">
        <f t="shared" si="23"/>
        <v>0.5765903505189256</v>
      </c>
      <c r="V128" s="7"/>
      <c r="W128" s="25">
        <f t="shared" si="24"/>
        <v>-0.81741310118776112</v>
      </c>
      <c r="X128" s="24">
        <f t="shared" si="29"/>
        <v>118.30733315729174</v>
      </c>
      <c r="Y128" s="7"/>
      <c r="Z128" s="25">
        <f t="shared" si="30"/>
        <v>-608</v>
      </c>
      <c r="AA128" s="17">
        <f t="shared" si="31"/>
        <v>118.38599999999975</v>
      </c>
      <c r="AB128" s="24">
        <f t="shared" si="25"/>
        <v>2.0662254882660025</v>
      </c>
      <c r="AC128" s="17">
        <f t="shared" si="26"/>
        <v>-7.8666842708017271E-2</v>
      </c>
    </row>
    <row r="129" spans="1:29" s="17" customFormat="1" x14ac:dyDescent="0.25">
      <c r="A129" s="17">
        <v>44</v>
      </c>
      <c r="B129" s="17">
        <v>-615</v>
      </c>
      <c r="C129" s="17">
        <v>14858</v>
      </c>
      <c r="D129" s="17">
        <v>14167</v>
      </c>
      <c r="E129" s="17">
        <v>11525</v>
      </c>
      <c r="F129" s="17">
        <v>12236</v>
      </c>
      <c r="G129" s="24"/>
      <c r="H129" s="7"/>
      <c r="I129" s="25">
        <f t="shared" si="32"/>
        <v>3333</v>
      </c>
      <c r="J129" s="24">
        <f t="shared" si="32"/>
        <v>1931</v>
      </c>
      <c r="K129" s="7"/>
      <c r="L129" s="25">
        <f t="shared" si="27"/>
        <v>3325.7033324565318</v>
      </c>
      <c r="M129" s="17">
        <f t="shared" si="18"/>
        <v>53.241357239901888</v>
      </c>
      <c r="N129" s="17">
        <f t="shared" si="28"/>
        <v>1937.4469039172243</v>
      </c>
      <c r="O129" s="24">
        <f t="shared" si="19"/>
        <v>41.562570117921894</v>
      </c>
      <c r="P129" s="7"/>
      <c r="Q129" s="25">
        <f t="shared" si="20"/>
        <v>3353.7527790693962</v>
      </c>
      <c r="R129" s="24">
        <f t="shared" si="21"/>
        <v>1910.9866485908772</v>
      </c>
      <c r="S129" s="7"/>
      <c r="T129" s="25">
        <f t="shared" si="22"/>
        <v>-0.86816960092136064</v>
      </c>
      <c r="U129" s="24">
        <f t="shared" si="23"/>
        <v>0.49410899488759763</v>
      </c>
      <c r="V129" s="7"/>
      <c r="W129" s="25">
        <f t="shared" si="24"/>
        <v>-0.86881902110308251</v>
      </c>
      <c r="X129" s="24">
        <f t="shared" si="29"/>
        <v>112.73626034919369</v>
      </c>
      <c r="Y129" s="7"/>
      <c r="Z129" s="25">
        <f t="shared" si="30"/>
        <v>-615</v>
      </c>
      <c r="AA129" s="17">
        <f t="shared" si="31"/>
        <v>112.85099999999976</v>
      </c>
      <c r="AB129" s="24">
        <f t="shared" si="25"/>
        <v>1.9696215141681166</v>
      </c>
      <c r="AC129" s="17">
        <f t="shared" si="26"/>
        <v>-0.11473965080607229</v>
      </c>
    </row>
    <row r="130" spans="1:29" s="17" customFormat="1" x14ac:dyDescent="0.25">
      <c r="A130" s="17">
        <v>45</v>
      </c>
      <c r="B130" s="17">
        <v>-630</v>
      </c>
      <c r="C130" s="17">
        <v>14953</v>
      </c>
      <c r="D130" s="17">
        <v>14001</v>
      </c>
      <c r="E130" s="17">
        <v>11447</v>
      </c>
      <c r="F130" s="17">
        <v>12412</v>
      </c>
      <c r="G130" s="24"/>
      <c r="H130" s="7"/>
      <c r="I130" s="25">
        <f t="shared" si="32"/>
        <v>3506</v>
      </c>
      <c r="J130" s="24">
        <f t="shared" si="32"/>
        <v>1589</v>
      </c>
      <c r="K130" s="7"/>
      <c r="L130" s="25">
        <f t="shared" si="27"/>
        <v>3498.7638411770927</v>
      </c>
      <c r="M130" s="17">
        <f t="shared" si="18"/>
        <v>52.361994510339564</v>
      </c>
      <c r="N130" s="17">
        <f t="shared" si="28"/>
        <v>1597.0472694349298</v>
      </c>
      <c r="O130" s="24">
        <f t="shared" si="19"/>
        <v>64.758545358355875</v>
      </c>
      <c r="P130" s="7"/>
      <c r="Q130" s="25">
        <f t="shared" si="20"/>
        <v>3526.7527790693962</v>
      </c>
      <c r="R130" s="24">
        <f t="shared" si="21"/>
        <v>1568.9866485908772</v>
      </c>
      <c r="S130" s="7"/>
      <c r="T130" s="25">
        <f t="shared" si="22"/>
        <v>-0.91295326592396442</v>
      </c>
      <c r="U130" s="24">
        <f t="shared" si="23"/>
        <v>0.40568070765902658</v>
      </c>
      <c r="V130" s="7"/>
      <c r="W130" s="25">
        <f t="shared" si="24"/>
        <v>-0.91348663501119831</v>
      </c>
      <c r="X130" s="24">
        <f t="shared" si="29"/>
        <v>107.05486636500643</v>
      </c>
      <c r="Y130" s="7"/>
      <c r="Z130" s="25">
        <f t="shared" si="30"/>
        <v>-630</v>
      </c>
      <c r="AA130" s="17">
        <f t="shared" si="31"/>
        <v>107.18099999999976</v>
      </c>
      <c r="AB130" s="24">
        <f t="shared" si="25"/>
        <v>1.870661345580038</v>
      </c>
      <c r="AC130" s="17">
        <f t="shared" si="26"/>
        <v>-0.12613363499332308</v>
      </c>
    </row>
    <row r="131" spans="1:29" s="17" customFormat="1" x14ac:dyDescent="0.25">
      <c r="A131" s="17">
        <v>46</v>
      </c>
      <c r="B131" s="17">
        <v>-632</v>
      </c>
      <c r="C131" s="17">
        <v>15017</v>
      </c>
      <c r="D131" s="17">
        <v>13818</v>
      </c>
      <c r="E131" s="17">
        <v>11373</v>
      </c>
      <c r="F131" s="17">
        <v>12587</v>
      </c>
      <c r="G131" s="24"/>
      <c r="H131" s="7"/>
      <c r="I131" s="25">
        <f t="shared" si="32"/>
        <v>3644</v>
      </c>
      <c r="J131" s="24">
        <f t="shared" si="32"/>
        <v>1231</v>
      </c>
      <c r="K131" s="7"/>
      <c r="L131" s="25">
        <f t="shared" si="27"/>
        <v>3637.7345037866116</v>
      </c>
      <c r="M131" s="17">
        <f t="shared" si="18"/>
        <v>39.25644279998388</v>
      </c>
      <c r="N131" s="17">
        <f t="shared" si="28"/>
        <v>1240.0706226190575</v>
      </c>
      <c r="O131" s="24">
        <f t="shared" si="19"/>
        <v>82.276194697358093</v>
      </c>
      <c r="P131" s="7"/>
      <c r="Q131" s="25">
        <f t="shared" si="20"/>
        <v>3664.7527790693962</v>
      </c>
      <c r="R131" s="24">
        <f t="shared" si="21"/>
        <v>1210.9866485908772</v>
      </c>
      <c r="S131" s="7"/>
      <c r="T131" s="25">
        <f t="shared" si="22"/>
        <v>-0.94867665187979866</v>
      </c>
      <c r="U131" s="24">
        <f t="shared" si="23"/>
        <v>0.31311542453672125</v>
      </c>
      <c r="V131" s="7"/>
      <c r="W131" s="25">
        <f t="shared" si="24"/>
        <v>-0.94908853096853663</v>
      </c>
      <c r="X131" s="24">
        <f t="shared" si="29"/>
        <v>101.36711987551371</v>
      </c>
      <c r="Y131" s="7"/>
      <c r="Z131" s="25">
        <f t="shared" si="30"/>
        <v>-632</v>
      </c>
      <c r="AA131" s="17">
        <f t="shared" si="31"/>
        <v>101.49299999999975</v>
      </c>
      <c r="AB131" s="24">
        <f t="shared" si="25"/>
        <v>1.7713870177266005</v>
      </c>
      <c r="AC131" s="17">
        <f t="shared" si="26"/>
        <v>-0.12588012448604502</v>
      </c>
    </row>
    <row r="132" spans="1:29" s="17" customFormat="1" x14ac:dyDescent="0.25">
      <c r="A132" s="17">
        <v>47</v>
      </c>
      <c r="B132" s="17">
        <v>-644</v>
      </c>
      <c r="C132" s="17">
        <v>15064</v>
      </c>
      <c r="D132" s="17">
        <v>13632</v>
      </c>
      <c r="E132" s="17">
        <v>11320</v>
      </c>
      <c r="F132" s="17">
        <v>12771</v>
      </c>
      <c r="G132" s="24"/>
      <c r="H132" s="7"/>
      <c r="I132" s="25">
        <f t="shared" si="32"/>
        <v>3744</v>
      </c>
      <c r="J132" s="24">
        <f t="shared" si="32"/>
        <v>861</v>
      </c>
      <c r="K132" s="7"/>
      <c r="L132" s="25">
        <f t="shared" si="27"/>
        <v>3742.2408378926775</v>
      </c>
      <c r="M132" s="17">
        <f t="shared" si="18"/>
        <v>3.094651319839274</v>
      </c>
      <c r="N132" s="17">
        <f t="shared" si="28"/>
        <v>863.98485187497943</v>
      </c>
      <c r="O132" s="24">
        <f t="shared" si="19"/>
        <v>8.9093407155681987</v>
      </c>
      <c r="P132" s="7"/>
      <c r="Q132" s="25">
        <f t="shared" si="20"/>
        <v>3764.7527790693962</v>
      </c>
      <c r="R132" s="24">
        <f t="shared" si="21"/>
        <v>840.98664859087717</v>
      </c>
      <c r="S132" s="7"/>
      <c r="T132" s="25">
        <f t="shared" si="22"/>
        <v>-0.97456316344199745</v>
      </c>
      <c r="U132" s="24">
        <f t="shared" si="23"/>
        <v>0.21744739449411521</v>
      </c>
      <c r="V132" s="7"/>
      <c r="W132" s="25">
        <f t="shared" si="24"/>
        <v>-0.97484947073311867</v>
      </c>
      <c r="X132" s="24">
        <f t="shared" si="29"/>
        <v>95.683191951079948</v>
      </c>
      <c r="Y132" s="7"/>
      <c r="Z132" s="25">
        <f t="shared" si="30"/>
        <v>-644</v>
      </c>
      <c r="AA132" s="17">
        <f t="shared" si="31"/>
        <v>95.696999999999747</v>
      </c>
      <c r="AB132" s="24">
        <f t="shared" si="25"/>
        <v>1.670227734281009</v>
      </c>
      <c r="AC132" s="17">
        <f t="shared" si="26"/>
        <v>-1.3808048919798921E-2</v>
      </c>
    </row>
    <row r="133" spans="1:29" s="17" customFormat="1" x14ac:dyDescent="0.25">
      <c r="A133" s="17">
        <v>48</v>
      </c>
      <c r="B133" s="17">
        <v>-630</v>
      </c>
      <c r="C133" s="17">
        <v>15089</v>
      </c>
      <c r="D133" s="17">
        <v>13432</v>
      </c>
      <c r="E133" s="17">
        <v>11280</v>
      </c>
      <c r="F133" s="17">
        <v>12948</v>
      </c>
      <c r="G133" s="24"/>
      <c r="H133" s="7"/>
      <c r="I133" s="25">
        <f t="shared" si="32"/>
        <v>3809</v>
      </c>
      <c r="J133" s="24">
        <f t="shared" si="32"/>
        <v>484</v>
      </c>
      <c r="K133" s="7"/>
      <c r="L133" s="25">
        <f t="shared" si="27"/>
        <v>3807.2144312943069</v>
      </c>
      <c r="M133" s="17">
        <f t="shared" si="18"/>
        <v>3.1882556027505133</v>
      </c>
      <c r="N133" s="17">
        <f t="shared" si="28"/>
        <v>487.70038228269334</v>
      </c>
      <c r="O133" s="24">
        <f t="shared" si="19"/>
        <v>13.692829038070775</v>
      </c>
      <c r="P133" s="7"/>
      <c r="Q133" s="25">
        <f t="shared" si="20"/>
        <v>3829.7527790693962</v>
      </c>
      <c r="R133" s="24">
        <f t="shared" si="21"/>
        <v>463.98664859087717</v>
      </c>
      <c r="S133" s="7"/>
      <c r="T133" s="25">
        <f t="shared" si="22"/>
        <v>-0.99138939595742659</v>
      </c>
      <c r="U133" s="24">
        <f t="shared" si="23"/>
        <v>0.11996942874800037</v>
      </c>
      <c r="V133" s="7"/>
      <c r="W133" s="25">
        <f t="shared" si="24"/>
        <v>-0.99154774753866604</v>
      </c>
      <c r="X133" s="24">
        <f t="shared" si="29"/>
        <v>90.007593833598662</v>
      </c>
      <c r="Y133" s="7"/>
      <c r="Z133" s="25">
        <f t="shared" si="30"/>
        <v>-630</v>
      </c>
      <c r="AA133" s="17">
        <f t="shared" si="31"/>
        <v>90.026999999999745</v>
      </c>
      <c r="AB133" s="24">
        <f t="shared" si="25"/>
        <v>1.5712675656929305</v>
      </c>
      <c r="AC133" s="17">
        <f t="shared" si="26"/>
        <v>-1.9406166401083169E-2</v>
      </c>
    </row>
    <row r="134" spans="1:29" s="17" customFormat="1" x14ac:dyDescent="0.25">
      <c r="A134" s="17">
        <v>49</v>
      </c>
      <c r="B134" s="17">
        <v>-621</v>
      </c>
      <c r="C134" s="17">
        <v>15104</v>
      </c>
      <c r="D134" s="17">
        <v>13249</v>
      </c>
      <c r="E134" s="17">
        <v>11267</v>
      </c>
      <c r="F134" s="17">
        <v>13140</v>
      </c>
      <c r="G134" s="24"/>
      <c r="H134" s="7"/>
      <c r="I134" s="25">
        <f t="shared" si="32"/>
        <v>3837</v>
      </c>
      <c r="J134" s="24">
        <f t="shared" si="32"/>
        <v>109</v>
      </c>
      <c r="K134" s="7"/>
      <c r="L134" s="25">
        <f t="shared" si="27"/>
        <v>3834.5666089138181</v>
      </c>
      <c r="M134" s="17">
        <f t="shared" si="18"/>
        <v>5.9213921783096621</v>
      </c>
      <c r="N134" s="17">
        <f t="shared" si="28"/>
        <v>112.29689925888667</v>
      </c>
      <c r="O134" s="24">
        <f t="shared" si="19"/>
        <v>10.869544723247463</v>
      </c>
      <c r="P134" s="7"/>
      <c r="Q134" s="25">
        <f t="shared" si="20"/>
        <v>3857.7527790693962</v>
      </c>
      <c r="R134" s="24">
        <f t="shared" si="21"/>
        <v>88.986648590877166</v>
      </c>
      <c r="S134" s="7"/>
      <c r="T134" s="25">
        <f t="shared" si="22"/>
        <v>-0.99863761919484217</v>
      </c>
      <c r="U134" s="24">
        <f t="shared" si="23"/>
        <v>2.300858748860234E-2</v>
      </c>
      <c r="V134" s="7"/>
      <c r="W134" s="25">
        <f t="shared" si="24"/>
        <v>-0.99866868569953016</v>
      </c>
      <c r="X134" s="24">
        <f t="shared" si="29"/>
        <v>84.428610544763728</v>
      </c>
      <c r="Y134" s="7"/>
      <c r="Z134" s="25">
        <f t="shared" si="30"/>
        <v>-621</v>
      </c>
      <c r="AA134" s="17">
        <f t="shared" si="31"/>
        <v>84.437999999999747</v>
      </c>
      <c r="AB134" s="24">
        <f t="shared" si="25"/>
        <v>1.4737211137989674</v>
      </c>
      <c r="AC134" s="17">
        <f t="shared" si="26"/>
        <v>-9.389455236018307E-3</v>
      </c>
    </row>
    <row r="135" spans="1:29" s="17" customFormat="1" x14ac:dyDescent="0.25">
      <c r="A135" s="17">
        <v>50</v>
      </c>
      <c r="B135" s="17">
        <v>-620</v>
      </c>
      <c r="C135" s="17">
        <v>15092</v>
      </c>
      <c r="D135" s="17">
        <v>13055</v>
      </c>
      <c r="E135" s="17">
        <v>11272</v>
      </c>
      <c r="F135" s="17">
        <v>13322</v>
      </c>
      <c r="G135" s="24"/>
      <c r="H135" s="7"/>
      <c r="I135" s="25">
        <f t="shared" si="32"/>
        <v>3820</v>
      </c>
      <c r="J135" s="24">
        <f t="shared" si="32"/>
        <v>-267</v>
      </c>
      <c r="K135" s="7"/>
      <c r="L135" s="25">
        <f t="shared" si="27"/>
        <v>3825.2712450699628</v>
      </c>
      <c r="M135" s="17">
        <f t="shared" si="18"/>
        <v>27.786024587606999</v>
      </c>
      <c r="N135" s="17">
        <f t="shared" si="28"/>
        <v>-263.37877658921434</v>
      </c>
      <c r="O135" s="24">
        <f t="shared" si="19"/>
        <v>13.11325899082213</v>
      </c>
      <c r="P135" s="7"/>
      <c r="Q135" s="25">
        <f t="shared" si="20"/>
        <v>3840.7527790693962</v>
      </c>
      <c r="R135" s="24">
        <f t="shared" si="21"/>
        <v>-287.01335140912283</v>
      </c>
      <c r="S135" s="7"/>
      <c r="T135" s="25">
        <f t="shared" si="22"/>
        <v>-0.99423691222926847</v>
      </c>
      <c r="U135" s="24">
        <f t="shared" si="23"/>
        <v>-7.4210816014154093E-2</v>
      </c>
      <c r="V135" s="7"/>
      <c r="W135" s="25">
        <f t="shared" si="24"/>
        <v>-0.99414034417556563</v>
      </c>
      <c r="X135" s="24">
        <f t="shared" si="29"/>
        <v>78.839681130096835</v>
      </c>
      <c r="Y135" s="7"/>
      <c r="Z135" s="25">
        <f t="shared" si="30"/>
        <v>-620</v>
      </c>
      <c r="AA135" s="17">
        <f t="shared" si="31"/>
        <v>78.857999999999748</v>
      </c>
      <c r="AB135" s="24">
        <f t="shared" si="25"/>
        <v>1.3763317415376841</v>
      </c>
      <c r="AC135" s="17">
        <f t="shared" si="26"/>
        <v>-1.8318869902913093E-2</v>
      </c>
    </row>
    <row r="136" spans="1:29" s="17" customFormat="1" x14ac:dyDescent="0.25">
      <c r="A136" s="17">
        <v>51</v>
      </c>
      <c r="B136" s="17">
        <v>-606</v>
      </c>
      <c r="C136" s="17">
        <v>15080</v>
      </c>
      <c r="D136" s="17">
        <v>12884</v>
      </c>
      <c r="E136" s="17">
        <v>11298</v>
      </c>
      <c r="F136" s="17">
        <v>13508</v>
      </c>
      <c r="G136" s="24"/>
      <c r="H136" s="7"/>
      <c r="I136" s="25">
        <f t="shared" si="32"/>
        <v>3782</v>
      </c>
      <c r="J136" s="24">
        <f t="shared" si="32"/>
        <v>-624</v>
      </c>
      <c r="K136" s="7"/>
      <c r="L136" s="25">
        <f t="shared" si="27"/>
        <v>3780.9238552582187</v>
      </c>
      <c r="M136" s="17">
        <f t="shared" si="18"/>
        <v>1.1580875052634618</v>
      </c>
      <c r="N136" s="17">
        <f t="shared" si="28"/>
        <v>-628.00233369341629</v>
      </c>
      <c r="O136" s="24">
        <f t="shared" si="19"/>
        <v>16.018674993455281</v>
      </c>
      <c r="P136" s="7"/>
      <c r="Q136" s="25">
        <f t="shared" si="20"/>
        <v>3802.7527790693962</v>
      </c>
      <c r="R136" s="24">
        <f t="shared" si="21"/>
        <v>-644.01335140912283</v>
      </c>
      <c r="S136" s="7"/>
      <c r="T136" s="25">
        <f t="shared" si="22"/>
        <v>-0.9844000378356329</v>
      </c>
      <c r="U136" s="24">
        <f t="shared" si="23"/>
        <v>-0.16651753689310103</v>
      </c>
      <c r="V136" s="7"/>
      <c r="W136" s="25">
        <f t="shared" si="24"/>
        <v>-0.98418227996600594</v>
      </c>
      <c r="X136" s="24">
        <f t="shared" si="29"/>
        <v>73.505646906183699</v>
      </c>
      <c r="Y136" s="7"/>
      <c r="Z136" s="25">
        <f t="shared" si="30"/>
        <v>-606</v>
      </c>
      <c r="AA136" s="17">
        <f t="shared" si="31"/>
        <v>73.403999999999755</v>
      </c>
      <c r="AB136" s="24">
        <f t="shared" si="25"/>
        <v>1.2811414841339135</v>
      </c>
      <c r="AC136" s="17">
        <f t="shared" si="26"/>
        <v>0.10164690618394445</v>
      </c>
    </row>
    <row r="137" spans="1:29" s="17" customFormat="1" x14ac:dyDescent="0.25">
      <c r="A137" s="17">
        <v>52</v>
      </c>
      <c r="B137" s="17">
        <v>-607</v>
      </c>
      <c r="C137" s="17">
        <v>15037</v>
      </c>
      <c r="D137" s="17">
        <v>12703</v>
      </c>
      <c r="E137" s="17">
        <v>11336</v>
      </c>
      <c r="F137" s="17">
        <v>13689</v>
      </c>
      <c r="G137" s="24"/>
      <c r="H137" s="7"/>
      <c r="I137" s="25">
        <f t="shared" si="32"/>
        <v>3701</v>
      </c>
      <c r="J137" s="24">
        <f t="shared" si="32"/>
        <v>-986</v>
      </c>
      <c r="K137" s="7"/>
      <c r="L137" s="25">
        <f t="shared" si="27"/>
        <v>3701.9622311016997</v>
      </c>
      <c r="M137" s="17">
        <f t="shared" si="18"/>
        <v>0.92588869307816424</v>
      </c>
      <c r="N137" s="17">
        <f t="shared" si="28"/>
        <v>-987.34546860162482</v>
      </c>
      <c r="O137" s="24">
        <f t="shared" si="19"/>
        <v>1.8102857579582381</v>
      </c>
      <c r="P137" s="7"/>
      <c r="Q137" s="25">
        <f t="shared" si="20"/>
        <v>3721.7527790693962</v>
      </c>
      <c r="R137" s="24">
        <f t="shared" si="21"/>
        <v>-1006.0133514091228</v>
      </c>
      <c r="S137" s="7"/>
      <c r="T137" s="25">
        <f t="shared" si="22"/>
        <v>-0.96343196347025195</v>
      </c>
      <c r="U137" s="24">
        <f t="shared" si="23"/>
        <v>-0.26011706898883991</v>
      </c>
      <c r="V137" s="7"/>
      <c r="W137" s="25">
        <f t="shared" si="24"/>
        <v>-0.9630913089749007</v>
      </c>
      <c r="X137" s="24">
        <f t="shared" si="29"/>
        <v>67.994646766909511</v>
      </c>
      <c r="Y137" s="7"/>
      <c r="Z137" s="25">
        <f t="shared" si="30"/>
        <v>-607</v>
      </c>
      <c r="AA137" s="17">
        <f t="shared" si="31"/>
        <v>67.940999999999761</v>
      </c>
      <c r="AB137" s="24">
        <f t="shared" si="25"/>
        <v>1.1857941470974633</v>
      </c>
      <c r="AC137" s="17">
        <f t="shared" si="26"/>
        <v>5.3646766909750454E-2</v>
      </c>
    </row>
    <row r="138" spans="1:29" s="17" customFormat="1" x14ac:dyDescent="0.25">
      <c r="A138" s="17">
        <v>53</v>
      </c>
      <c r="B138" s="17">
        <v>-637</v>
      </c>
      <c r="C138" s="17">
        <v>14971</v>
      </c>
      <c r="D138" s="17">
        <v>12513</v>
      </c>
      <c r="E138" s="17">
        <v>11393</v>
      </c>
      <c r="F138" s="17">
        <v>13865</v>
      </c>
      <c r="G138" s="24"/>
      <c r="H138" s="7"/>
      <c r="I138" s="25">
        <f t="shared" si="32"/>
        <v>3578</v>
      </c>
      <c r="J138" s="24">
        <f t="shared" si="32"/>
        <v>-1352</v>
      </c>
      <c r="K138" s="7"/>
      <c r="L138" s="25">
        <f t="shared" si="27"/>
        <v>3582.7122131297265</v>
      </c>
      <c r="M138" s="17">
        <f t="shared" si="18"/>
        <v>22.204952579966616</v>
      </c>
      <c r="N138" s="17">
        <f t="shared" si="28"/>
        <v>-1354.5538967787015</v>
      </c>
      <c r="O138" s="24">
        <f t="shared" si="19"/>
        <v>6.5223887562620417</v>
      </c>
      <c r="P138" s="7"/>
      <c r="Q138" s="25">
        <f t="shared" si="20"/>
        <v>3598.7527790693962</v>
      </c>
      <c r="R138" s="24">
        <f t="shared" si="21"/>
        <v>-1372.0133514091228</v>
      </c>
      <c r="S138" s="7"/>
      <c r="T138" s="25">
        <f t="shared" si="22"/>
        <v>-0.93159155424874751</v>
      </c>
      <c r="U138" s="24">
        <f t="shared" si="23"/>
        <v>-0.35475085005801243</v>
      </c>
      <c r="V138" s="7"/>
      <c r="W138" s="25">
        <f t="shared" si="24"/>
        <v>-0.93112663598447243</v>
      </c>
      <c r="X138" s="24">
        <f t="shared" si="29"/>
        <v>62.252402347246743</v>
      </c>
      <c r="Y138" s="7"/>
      <c r="Z138" s="25">
        <f t="shared" si="30"/>
        <v>-637</v>
      </c>
      <c r="AA138" s="17">
        <f t="shared" si="31"/>
        <v>62.207999999999764</v>
      </c>
      <c r="AB138" s="24">
        <f t="shared" si="25"/>
        <v>1.0857344210806283</v>
      </c>
      <c r="AC138" s="17">
        <f t="shared" si="26"/>
        <v>4.4402347246979446E-2</v>
      </c>
    </row>
    <row r="139" spans="1:29" s="17" customFormat="1" x14ac:dyDescent="0.25">
      <c r="A139" s="17">
        <v>54</v>
      </c>
      <c r="B139" s="17">
        <v>-637</v>
      </c>
      <c r="C139" s="17">
        <v>14895</v>
      </c>
      <c r="D139" s="17">
        <v>12338</v>
      </c>
      <c r="E139" s="17">
        <v>11469</v>
      </c>
      <c r="F139" s="17">
        <v>14042</v>
      </c>
      <c r="G139" s="24"/>
      <c r="H139" s="7"/>
      <c r="I139" s="25">
        <f t="shared" si="32"/>
        <v>3426</v>
      </c>
      <c r="J139" s="24">
        <f t="shared" si="32"/>
        <v>-1704</v>
      </c>
      <c r="K139" s="7"/>
      <c r="L139" s="25">
        <f t="shared" si="27"/>
        <v>3427.378527884739</v>
      </c>
      <c r="M139" s="17">
        <f t="shared" si="18"/>
        <v>1.9003391290030218</v>
      </c>
      <c r="N139" s="17">
        <f t="shared" si="28"/>
        <v>-1708.0156712303749</v>
      </c>
      <c r="O139" s="24">
        <f t="shared" si="19"/>
        <v>16.125615430460599</v>
      </c>
      <c r="P139" s="7"/>
      <c r="Q139" s="25">
        <f t="shared" si="20"/>
        <v>3446.7527790693962</v>
      </c>
      <c r="R139" s="24">
        <f t="shared" si="21"/>
        <v>-1724.0133514091228</v>
      </c>
      <c r="S139" s="7"/>
      <c r="T139" s="25">
        <f t="shared" si="22"/>
        <v>-0.89224405667420548</v>
      </c>
      <c r="U139" s="24">
        <f t="shared" si="23"/>
        <v>-0.44576475972016738</v>
      </c>
      <c r="V139" s="7"/>
      <c r="W139" s="25">
        <f t="shared" si="24"/>
        <v>-0.89165962038124946</v>
      </c>
      <c r="X139" s="24">
        <f t="shared" si="29"/>
        <v>56.547084577470059</v>
      </c>
      <c r="Y139" s="7"/>
      <c r="Z139" s="25">
        <f t="shared" si="30"/>
        <v>-637</v>
      </c>
      <c r="AA139" s="17">
        <f t="shared" si="31"/>
        <v>56.474999999999767</v>
      </c>
      <c r="AB139" s="24">
        <f t="shared" si="25"/>
        <v>0.98567469506379346</v>
      </c>
      <c r="AC139" s="17">
        <f t="shared" si="26"/>
        <v>7.2084577470292288E-2</v>
      </c>
    </row>
    <row r="140" spans="1:29" s="17" customFormat="1" x14ac:dyDescent="0.25">
      <c r="A140" s="17">
        <v>55</v>
      </c>
      <c r="B140" s="17">
        <v>-637</v>
      </c>
      <c r="C140" s="17">
        <v>14798</v>
      </c>
      <c r="D140" s="17">
        <v>12171</v>
      </c>
      <c r="E140" s="17">
        <v>11565</v>
      </c>
      <c r="F140" s="17">
        <v>14213</v>
      </c>
      <c r="G140" s="24"/>
      <c r="H140" s="7"/>
      <c r="I140" s="25">
        <f t="shared" si="32"/>
        <v>3233</v>
      </c>
      <c r="J140" s="24">
        <f t="shared" si="32"/>
        <v>-2042</v>
      </c>
      <c r="K140" s="7"/>
      <c r="L140" s="25">
        <f t="shared" si="27"/>
        <v>3237.5165829420253</v>
      </c>
      <c r="M140" s="17">
        <f t="shared" si="18"/>
        <v>20.399521472193481</v>
      </c>
      <c r="N140" s="17">
        <f t="shared" si="28"/>
        <v>-2044.1959852655841</v>
      </c>
      <c r="O140" s="24">
        <f t="shared" si="19"/>
        <v>4.8223512866625287</v>
      </c>
      <c r="P140" s="7"/>
      <c r="Q140" s="25">
        <f t="shared" si="20"/>
        <v>3253.7527790693962</v>
      </c>
      <c r="R140" s="24">
        <f t="shared" si="21"/>
        <v>-2062.0133514091226</v>
      </c>
      <c r="S140" s="7"/>
      <c r="T140" s="25">
        <f t="shared" si="22"/>
        <v>-0.84228308935916185</v>
      </c>
      <c r="U140" s="24">
        <f t="shared" si="23"/>
        <v>-0.53315879797530474</v>
      </c>
      <c r="V140" s="7"/>
      <c r="W140" s="25">
        <f t="shared" si="24"/>
        <v>-0.84158387810088453</v>
      </c>
      <c r="X140" s="24">
        <f t="shared" si="29"/>
        <v>50.753784450735452</v>
      </c>
      <c r="Y140" s="7"/>
      <c r="Z140" s="25">
        <f t="shared" si="30"/>
        <v>-637</v>
      </c>
      <c r="AA140" s="17">
        <f t="shared" si="31"/>
        <v>50.74199999999977</v>
      </c>
      <c r="AB140" s="24">
        <f t="shared" si="25"/>
        <v>0.88561496904695869</v>
      </c>
      <c r="AC140" s="17">
        <f t="shared" si="26"/>
        <v>1.1784450735682128E-2</v>
      </c>
    </row>
    <row r="141" spans="1:29" s="17" customFormat="1" x14ac:dyDescent="0.25">
      <c r="A141" s="17">
        <v>56</v>
      </c>
      <c r="B141" s="17">
        <v>-633</v>
      </c>
      <c r="C141" s="17">
        <v>14701</v>
      </c>
      <c r="D141" s="17">
        <v>12020</v>
      </c>
      <c r="E141" s="17">
        <v>11682</v>
      </c>
      <c r="F141" s="17">
        <v>14377</v>
      </c>
      <c r="G141" s="24"/>
      <c r="H141" s="7"/>
      <c r="I141" s="25">
        <f t="shared" si="32"/>
        <v>3019</v>
      </c>
      <c r="J141" s="24">
        <f t="shared" si="32"/>
        <v>-2357</v>
      </c>
      <c r="K141" s="7"/>
      <c r="L141" s="25">
        <f t="shared" si="27"/>
        <v>3016.5219753069155</v>
      </c>
      <c r="M141" s="17">
        <f t="shared" si="18"/>
        <v>6.1406063795367043</v>
      </c>
      <c r="N141" s="17">
        <f t="shared" si="28"/>
        <v>-2357.8225310832818</v>
      </c>
      <c r="O141" s="24">
        <f t="shared" si="19"/>
        <v>0.6765573829646887</v>
      </c>
      <c r="P141" s="7"/>
      <c r="Q141" s="25">
        <f t="shared" si="20"/>
        <v>3039.7527790693962</v>
      </c>
      <c r="R141" s="24">
        <f t="shared" si="21"/>
        <v>-2377.0133514091226</v>
      </c>
      <c r="S141" s="7"/>
      <c r="T141" s="25">
        <f t="shared" si="22"/>
        <v>-0.78688595461605659</v>
      </c>
      <c r="U141" s="24">
        <f t="shared" si="23"/>
        <v>-0.61460590463319908</v>
      </c>
      <c r="V141" s="7"/>
      <c r="W141" s="25">
        <f t="shared" si="24"/>
        <v>-0.78607977090903225</v>
      </c>
      <c r="X141" s="24">
        <f t="shared" si="29"/>
        <v>45.088290811271122</v>
      </c>
      <c r="Y141" s="7"/>
      <c r="Z141" s="25">
        <f t="shared" si="30"/>
        <v>-633</v>
      </c>
      <c r="AA141" s="17">
        <f t="shared" si="31"/>
        <v>45.044999999999774</v>
      </c>
      <c r="AB141" s="24">
        <f t="shared" si="25"/>
        <v>0.78618356156084179</v>
      </c>
      <c r="AC141" s="17">
        <f t="shared" si="26"/>
        <v>4.3290811271347707E-2</v>
      </c>
    </row>
    <row r="142" spans="1:29" s="17" customFormat="1" x14ac:dyDescent="0.25">
      <c r="A142" s="17">
        <v>57</v>
      </c>
      <c r="B142" s="17">
        <v>-618</v>
      </c>
      <c r="C142" s="17">
        <v>14561</v>
      </c>
      <c r="D142" s="17">
        <v>11870</v>
      </c>
      <c r="E142" s="17">
        <v>11793</v>
      </c>
      <c r="F142" s="17">
        <v>14506</v>
      </c>
      <c r="G142" s="24"/>
      <c r="H142" s="7"/>
      <c r="I142" s="25">
        <f t="shared" si="32"/>
        <v>2768</v>
      </c>
      <c r="J142" s="24">
        <f t="shared" si="32"/>
        <v>-2636</v>
      </c>
      <c r="K142" s="7"/>
      <c r="L142" s="25">
        <f t="shared" si="27"/>
        <v>2771.7711994171191</v>
      </c>
      <c r="M142" s="17">
        <f t="shared" si="18"/>
        <v>14.221945043679275</v>
      </c>
      <c r="N142" s="17">
        <f t="shared" si="28"/>
        <v>-2641.3851677319171</v>
      </c>
      <c r="O142" s="24">
        <f t="shared" si="19"/>
        <v>29.000031500881548</v>
      </c>
      <c r="P142" s="7"/>
      <c r="Q142" s="25">
        <f t="shared" si="20"/>
        <v>2788.7527790693962</v>
      </c>
      <c r="R142" s="24">
        <f t="shared" si="21"/>
        <v>-2656.0133514091226</v>
      </c>
      <c r="S142" s="7"/>
      <c r="T142" s="25">
        <f t="shared" si="22"/>
        <v>-0.72191081059493778</v>
      </c>
      <c r="U142" s="24">
        <f t="shared" si="23"/>
        <v>-0.68674477053019123</v>
      </c>
      <c r="V142" s="7"/>
      <c r="W142" s="25">
        <f t="shared" si="24"/>
        <v>-0.7210098661524138</v>
      </c>
      <c r="X142" s="24">
        <f t="shared" si="29"/>
        <v>39.503109792173291</v>
      </c>
      <c r="Y142" s="7"/>
      <c r="Z142" s="25">
        <f t="shared" si="30"/>
        <v>-618</v>
      </c>
      <c r="AA142" s="17">
        <f t="shared" si="31"/>
        <v>39.482999999999777</v>
      </c>
      <c r="AB142" s="24">
        <f t="shared" si="25"/>
        <v>0.68910834856491721</v>
      </c>
      <c r="AC142" s="17">
        <f t="shared" si="26"/>
        <v>2.0109792173514052E-2</v>
      </c>
    </row>
    <row r="143" spans="1:29" s="17" customFormat="1" x14ac:dyDescent="0.25">
      <c r="A143" s="17">
        <v>58</v>
      </c>
      <c r="B143" s="17">
        <v>-611</v>
      </c>
      <c r="C143" s="17">
        <v>14437</v>
      </c>
      <c r="D143" s="17">
        <v>11753</v>
      </c>
      <c r="E143" s="17">
        <v>11939</v>
      </c>
      <c r="F143" s="17">
        <v>14647</v>
      </c>
      <c r="G143" s="24"/>
      <c r="H143" s="7"/>
      <c r="I143" s="25">
        <f t="shared" si="32"/>
        <v>2498</v>
      </c>
      <c r="J143" s="24">
        <f t="shared" si="32"/>
        <v>-2894</v>
      </c>
      <c r="K143" s="7"/>
      <c r="L143" s="25">
        <f t="shared" si="27"/>
        <v>2503.9074711753392</v>
      </c>
      <c r="M143" s="17">
        <f t="shared" si="18"/>
        <v>34.89821568746347</v>
      </c>
      <c r="N143" s="17">
        <f t="shared" si="28"/>
        <v>-2897.1164296605261</v>
      </c>
      <c r="O143" s="24">
        <f t="shared" si="19"/>
        <v>9.7121338290070529</v>
      </c>
      <c r="P143" s="7"/>
      <c r="Q143" s="25">
        <f t="shared" si="20"/>
        <v>2518.7527790693962</v>
      </c>
      <c r="R143" s="24">
        <f t="shared" si="21"/>
        <v>-2914.0133514091226</v>
      </c>
      <c r="S143" s="7"/>
      <c r="T143" s="25">
        <f t="shared" si="22"/>
        <v>-0.65201722937700113</v>
      </c>
      <c r="U143" s="24">
        <f t="shared" si="23"/>
        <v>-0.75345382931665705</v>
      </c>
      <c r="V143" s="7"/>
      <c r="W143" s="25">
        <f t="shared" si="24"/>
        <v>-0.65102864827464524</v>
      </c>
      <c r="X143" s="24">
        <f t="shared" si="29"/>
        <v>33.937746446949404</v>
      </c>
      <c r="Y143" s="7"/>
      <c r="Z143" s="25">
        <f t="shared" si="30"/>
        <v>-611</v>
      </c>
      <c r="AA143" s="17">
        <f t="shared" si="31"/>
        <v>33.983999999999774</v>
      </c>
      <c r="AB143" s="24">
        <f t="shared" si="25"/>
        <v>0.59313269299774896</v>
      </c>
      <c r="AC143" s="17">
        <f t="shared" si="26"/>
        <v>-4.6253553050370044E-2</v>
      </c>
    </row>
    <row r="144" spans="1:29" s="17" customFormat="1" x14ac:dyDescent="0.25">
      <c r="A144" s="17">
        <v>59</v>
      </c>
      <c r="B144" s="17">
        <v>-616</v>
      </c>
      <c r="C144" s="17">
        <v>14290</v>
      </c>
      <c r="D144" s="17">
        <v>11627</v>
      </c>
      <c r="E144" s="17">
        <v>12080</v>
      </c>
      <c r="F144" s="17">
        <v>14758</v>
      </c>
      <c r="G144" s="24"/>
      <c r="H144" s="7"/>
      <c r="I144" s="25">
        <f t="shared" si="32"/>
        <v>2210</v>
      </c>
      <c r="J144" s="24">
        <f t="shared" si="32"/>
        <v>-3131</v>
      </c>
      <c r="K144" s="7"/>
      <c r="L144" s="25">
        <f t="shared" si="27"/>
        <v>2210.3115579221626</v>
      </c>
      <c r="M144" s="17">
        <f t="shared" si="18"/>
        <v>9.7068338862271827E-2</v>
      </c>
      <c r="N144" s="17">
        <f t="shared" si="28"/>
        <v>-3127.7620243097599</v>
      </c>
      <c r="O144" s="24">
        <f t="shared" si="19"/>
        <v>10.484486570585796</v>
      </c>
      <c r="P144" s="7"/>
      <c r="Q144" s="25">
        <f t="shared" si="20"/>
        <v>2230.7527790693962</v>
      </c>
      <c r="R144" s="24">
        <f t="shared" si="21"/>
        <v>-3151.0133514091226</v>
      </c>
      <c r="S144" s="7"/>
      <c r="T144" s="25">
        <f t="shared" si="22"/>
        <v>-0.57746407607786887</v>
      </c>
      <c r="U144" s="24">
        <f t="shared" si="23"/>
        <v>-0.81473308099259667</v>
      </c>
      <c r="V144" s="7"/>
      <c r="W144" s="25">
        <f t="shared" si="24"/>
        <v>-0.57639498261442224</v>
      </c>
      <c r="X144" s="24">
        <f t="shared" si="29"/>
        <v>28.386854661670441</v>
      </c>
      <c r="Y144" s="7"/>
      <c r="Z144" s="25">
        <f t="shared" si="30"/>
        <v>-616</v>
      </c>
      <c r="AA144" s="17">
        <f t="shared" si="31"/>
        <v>28.439999999999774</v>
      </c>
      <c r="AB144" s="24">
        <f t="shared" si="25"/>
        <v>0.49637163926718336</v>
      </c>
      <c r="AC144" s="17">
        <f t="shared" si="26"/>
        <v>-5.3145338329333214E-2</v>
      </c>
    </row>
    <row r="145" spans="1:29" s="17" customFormat="1" x14ac:dyDescent="0.25">
      <c r="A145" s="17">
        <v>60</v>
      </c>
      <c r="B145" s="17">
        <v>-624</v>
      </c>
      <c r="C145" s="17">
        <v>14129</v>
      </c>
      <c r="D145" s="17">
        <v>11528</v>
      </c>
      <c r="E145" s="17">
        <v>12238</v>
      </c>
      <c r="F145" s="17">
        <v>14860</v>
      </c>
      <c r="G145" s="24"/>
      <c r="H145" s="7"/>
      <c r="I145" s="25">
        <f t="shared" si="32"/>
        <v>1891</v>
      </c>
      <c r="J145" s="24">
        <f t="shared" si="32"/>
        <v>-3332</v>
      </c>
      <c r="K145" s="7"/>
      <c r="L145" s="25">
        <f t="shared" si="27"/>
        <v>1891.6130100556193</v>
      </c>
      <c r="M145" s="17">
        <f t="shared" si="18"/>
        <v>0.37578132829034067</v>
      </c>
      <c r="N145" s="17">
        <f t="shared" si="28"/>
        <v>-3331.3785064658714</v>
      </c>
      <c r="O145" s="24">
        <f t="shared" si="19"/>
        <v>0.3862542129636618</v>
      </c>
      <c r="P145" s="7"/>
      <c r="Q145" s="25">
        <f t="shared" si="20"/>
        <v>1911.7527790693962</v>
      </c>
      <c r="R145" s="24">
        <f t="shared" si="21"/>
        <v>-3352.0133514091226</v>
      </c>
      <c r="S145" s="7"/>
      <c r="T145" s="25">
        <f t="shared" si="22"/>
        <v>-0.49488610419445483</v>
      </c>
      <c r="U145" s="24">
        <f t="shared" si="23"/>
        <v>-0.86670409190763398</v>
      </c>
      <c r="V145" s="7"/>
      <c r="W145" s="25">
        <f t="shared" si="24"/>
        <v>-0.49374871142160648</v>
      </c>
      <c r="X145" s="24">
        <f t="shared" si="29"/>
        <v>22.778327224814632</v>
      </c>
      <c r="Y145" s="7"/>
      <c r="Z145" s="25">
        <f t="shared" si="30"/>
        <v>-624</v>
      </c>
      <c r="AA145" s="17">
        <f t="shared" si="31"/>
        <v>22.823999999999774</v>
      </c>
      <c r="AB145" s="24">
        <f t="shared" si="25"/>
        <v>0.39835394847518185</v>
      </c>
      <c r="AC145" s="17">
        <f t="shared" si="26"/>
        <v>-4.5672775185142456E-2</v>
      </c>
    </row>
    <row r="146" spans="1:29" s="17" customFormat="1" x14ac:dyDescent="0.25">
      <c r="A146" s="17">
        <v>61</v>
      </c>
      <c r="B146" s="17">
        <v>-621</v>
      </c>
      <c r="C146" s="17">
        <v>13952</v>
      </c>
      <c r="D146" s="17">
        <v>11437</v>
      </c>
      <c r="E146" s="17">
        <v>12398</v>
      </c>
      <c r="F146" s="17">
        <v>14936</v>
      </c>
      <c r="G146" s="24"/>
      <c r="H146" s="7"/>
      <c r="I146" s="25">
        <f t="shared" si="32"/>
        <v>1554</v>
      </c>
      <c r="J146" s="24">
        <f t="shared" si="32"/>
        <v>-3499</v>
      </c>
      <c r="K146" s="7"/>
      <c r="L146" s="25">
        <f t="shared" si="27"/>
        <v>1556.1968018328798</v>
      </c>
      <c r="M146" s="17">
        <f t="shared" si="18"/>
        <v>4.8259382929441719</v>
      </c>
      <c r="N146" s="17">
        <f t="shared" si="28"/>
        <v>-3502.0873800924574</v>
      </c>
      <c r="O146" s="24">
        <f t="shared" si="19"/>
        <v>9.5319158353019642</v>
      </c>
      <c r="P146" s="7"/>
      <c r="Q146" s="25">
        <f t="shared" si="20"/>
        <v>1574.7527790693962</v>
      </c>
      <c r="R146" s="24">
        <f t="shared" si="21"/>
        <v>-3519.0133514091226</v>
      </c>
      <c r="S146" s="7"/>
      <c r="T146" s="25">
        <f t="shared" si="22"/>
        <v>-0.40764856022984514</v>
      </c>
      <c r="U146" s="24">
        <f t="shared" si="23"/>
        <v>-0.9098839865484859</v>
      </c>
      <c r="V146" s="7"/>
      <c r="W146" s="25">
        <f t="shared" si="24"/>
        <v>-0.4064544052121869</v>
      </c>
      <c r="X146" s="24">
        <f t="shared" si="29"/>
        <v>17.179591603107383</v>
      </c>
      <c r="Y146" s="7"/>
      <c r="Z146" s="25">
        <f t="shared" si="30"/>
        <v>-621</v>
      </c>
      <c r="AA146" s="17">
        <f t="shared" si="31"/>
        <v>17.234999999999776</v>
      </c>
      <c r="AB146" s="24">
        <f t="shared" si="25"/>
        <v>0.30080749658121875</v>
      </c>
      <c r="AC146" s="17">
        <f t="shared" si="26"/>
        <v>-5.5408396892392631E-2</v>
      </c>
    </row>
    <row r="147" spans="1:29" s="17" customFormat="1" x14ac:dyDescent="0.25">
      <c r="A147" s="17">
        <v>62</v>
      </c>
      <c r="B147" s="17">
        <v>-634</v>
      </c>
      <c r="C147" s="17">
        <v>13790</v>
      </c>
      <c r="D147" s="17">
        <v>11375</v>
      </c>
      <c r="E147" s="17">
        <v>12589</v>
      </c>
      <c r="F147" s="17">
        <v>15025</v>
      </c>
      <c r="G147" s="24"/>
      <c r="H147" s="7"/>
      <c r="I147" s="25">
        <f t="shared" si="32"/>
        <v>1201</v>
      </c>
      <c r="J147" s="24">
        <f t="shared" si="32"/>
        <v>-3650</v>
      </c>
      <c r="K147" s="7"/>
      <c r="L147" s="25">
        <f t="shared" si="27"/>
        <v>1198.2994189361877</v>
      </c>
      <c r="M147" s="17">
        <f t="shared" si="18"/>
        <v>7.2931380822213105</v>
      </c>
      <c r="N147" s="17">
        <f t="shared" si="28"/>
        <v>-3641.8240570779631</v>
      </c>
      <c r="O147" s="24">
        <f t="shared" si="19"/>
        <v>66.846042664405914</v>
      </c>
      <c r="P147" s="7"/>
      <c r="Q147" s="25">
        <f t="shared" si="20"/>
        <v>1221.7527790693962</v>
      </c>
      <c r="R147" s="24">
        <f t="shared" si="21"/>
        <v>-3670.0133514091226</v>
      </c>
      <c r="S147" s="7"/>
      <c r="T147" s="25">
        <f t="shared" si="22"/>
        <v>-0.31626917441528357</v>
      </c>
      <c r="U147" s="24">
        <f t="shared" si="23"/>
        <v>-0.94892688529560354</v>
      </c>
      <c r="V147" s="7"/>
      <c r="W147" s="25">
        <f t="shared" si="24"/>
        <v>-0.31502368468006919</v>
      </c>
      <c r="X147" s="24">
        <f t="shared" si="29"/>
        <v>11.473868132340385</v>
      </c>
      <c r="Y147" s="7"/>
      <c r="Z147" s="25">
        <f t="shared" si="30"/>
        <v>-634</v>
      </c>
      <c r="AA147" s="17">
        <f t="shared" si="31"/>
        <v>11.528999999999776</v>
      </c>
      <c r="AB147" s="24">
        <f t="shared" si="25"/>
        <v>0.20121900946242235</v>
      </c>
      <c r="AC147" s="17">
        <f t="shared" si="26"/>
        <v>-5.5131867659390821E-2</v>
      </c>
    </row>
    <row r="148" spans="1:29" s="17" customFormat="1" x14ac:dyDescent="0.25">
      <c r="A148" s="17">
        <v>63</v>
      </c>
      <c r="B148" s="17">
        <v>-646</v>
      </c>
      <c r="C148" s="17">
        <v>13589</v>
      </c>
      <c r="D148" s="17">
        <v>11315</v>
      </c>
      <c r="E148" s="17">
        <v>12766</v>
      </c>
      <c r="F148" s="17">
        <v>15063</v>
      </c>
      <c r="G148" s="24"/>
      <c r="H148" s="7"/>
      <c r="I148" s="25">
        <f t="shared" si="32"/>
        <v>823</v>
      </c>
      <c r="J148" s="24">
        <f t="shared" si="32"/>
        <v>-3748</v>
      </c>
      <c r="K148" s="7"/>
      <c r="L148" s="25">
        <f t="shared" si="27"/>
        <v>821.21297676809161</v>
      </c>
      <c r="M148" s="17">
        <f t="shared" ref="M148:M149" si="33">(I148-L148)^2</f>
        <v>3.1934520313803163</v>
      </c>
      <c r="N148" s="17">
        <f t="shared" si="28"/>
        <v>-3746.8851812827302</v>
      </c>
      <c r="O148" s="24">
        <f t="shared" ref="O148:O149" si="34">(J148-N148)^2</f>
        <v>1.2428207723751428</v>
      </c>
      <c r="P148" s="7"/>
      <c r="Q148" s="25">
        <f t="shared" si="20"/>
        <v>843.7527790693963</v>
      </c>
      <c r="R148" s="24">
        <f t="shared" si="21"/>
        <v>-3768.0133514091226</v>
      </c>
      <c r="S148" s="7"/>
      <c r="T148" s="25">
        <f t="shared" si="22"/>
        <v>-0.21841816071017242</v>
      </c>
      <c r="U148" s="24">
        <f t="shared" si="23"/>
        <v>-0.97426598514472618</v>
      </c>
      <c r="V148" s="7"/>
      <c r="W148" s="25">
        <f t="shared" si="24"/>
        <v>-0.21713932118749091</v>
      </c>
      <c r="X148" s="24">
        <f t="shared" si="29"/>
        <v>5.6732240186781269</v>
      </c>
      <c r="Y148" s="7"/>
      <c r="Z148" s="25">
        <f t="shared" si="30"/>
        <v>-646</v>
      </c>
      <c r="AA148" s="17">
        <f t="shared" si="31"/>
        <v>5.7149999999997769</v>
      </c>
      <c r="AB148" s="24">
        <f t="shared" si="25"/>
        <v>9.9745566751472045E-2</v>
      </c>
      <c r="AC148" s="17">
        <f t="shared" si="26"/>
        <v>-4.1775981321650058E-2</v>
      </c>
    </row>
    <row r="149" spans="1:29" s="17" customFormat="1" x14ac:dyDescent="0.25">
      <c r="A149" s="17">
        <v>64</v>
      </c>
      <c r="B149" s="17">
        <v>-637</v>
      </c>
      <c r="C149" s="17">
        <v>13404</v>
      </c>
      <c r="D149" s="17">
        <v>11288</v>
      </c>
      <c r="E149" s="17">
        <v>12961</v>
      </c>
      <c r="F149" s="17">
        <v>15101</v>
      </c>
      <c r="G149" s="24"/>
      <c r="H149" s="7"/>
      <c r="I149" s="25">
        <f t="shared" si="32"/>
        <v>443</v>
      </c>
      <c r="J149" s="24">
        <f t="shared" si="32"/>
        <v>-3813</v>
      </c>
      <c r="K149" s="7"/>
      <c r="L149" s="25">
        <f t="shared" si="27"/>
        <v>440.87084536643096</v>
      </c>
      <c r="M149" s="17">
        <f t="shared" si="33"/>
        <v>4.5332994536485307</v>
      </c>
      <c r="N149" s="17">
        <f t="shared" si="28"/>
        <v>-3812.5497041513454</v>
      </c>
      <c r="O149" s="24">
        <f t="shared" si="34"/>
        <v>0.20276635131557086</v>
      </c>
      <c r="P149" s="7"/>
      <c r="Q149" s="25">
        <f t="shared" ref="Q149" si="35">I149-$J$4</f>
        <v>463.7527790693963</v>
      </c>
      <c r="R149" s="24">
        <f t="shared" ref="R149" si="36">J149-$J$3</f>
        <v>-3833.0133514091226</v>
      </c>
      <c r="S149" s="7"/>
      <c r="T149" s="25">
        <f t="shared" ref="T149" si="37">Q149/$J$7</f>
        <v>-0.12004941677381722</v>
      </c>
      <c r="U149" s="24">
        <f t="shared" ref="U149" si="38">R149/$J$6</f>
        <v>-0.99107253096302184</v>
      </c>
      <c r="V149" s="7"/>
      <c r="W149" s="25">
        <f t="shared" ref="W149" si="39">(T149-U149*SIN(-$J$11*PI()/180))/(COS(-$J$11*PI()/180))</f>
        <v>-0.11874842865391122</v>
      </c>
      <c r="X149" s="24">
        <f>IF(MOD(ATAN2(U149,W149)*180/PI()-$J$9+360,360)&gt;5,MOD(ATAN2(U149,W149)*180/PI()-$J$9+360,360)-360,MOD(ATAN2(U149,W149)*180/PI()-$J$9+360,360))</f>
        <v>-5.8709229280395903E-2</v>
      </c>
      <c r="Y149" s="7"/>
      <c r="Z149" s="25">
        <f t="shared" si="30"/>
        <v>-637</v>
      </c>
      <c r="AA149" s="17">
        <f t="shared" si="31"/>
        <v>-1.8000000000222727E-2</v>
      </c>
      <c r="AB149" s="24">
        <f t="shared" ref="AB149" si="40">AA149*PI()/180</f>
        <v>-3.1415926536286666E-4</v>
      </c>
      <c r="AC149" s="17">
        <f t="shared" ref="AC149" si="41">X149-AA149</f>
        <v>-4.0709229280173176E-2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-9978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78</v>
      </c>
      <c r="B156" s="31">
        <v>9984</v>
      </c>
      <c r="G156" s="2"/>
      <c r="I156" s="1"/>
      <c r="J156" s="3"/>
    </row>
    <row r="157" spans="1:29" x14ac:dyDescent="0.25">
      <c r="A157" t="s">
        <v>79</v>
      </c>
      <c r="B157">
        <v>9984</v>
      </c>
      <c r="G157" s="2"/>
      <c r="I157" s="43">
        <f>J155</f>
        <v>-9988</v>
      </c>
      <c r="J157" s="39">
        <f>I157+B157</f>
        <v>-4</v>
      </c>
    </row>
    <row r="158" spans="1:29" x14ac:dyDescent="0.25">
      <c r="A158" s="31" t="s">
        <v>80</v>
      </c>
      <c r="B158" s="31">
        <v>40007</v>
      </c>
      <c r="G158" s="2"/>
      <c r="I158" s="1"/>
      <c r="J158" s="3"/>
    </row>
    <row r="159" spans="1:29" x14ac:dyDescent="0.25">
      <c r="A159" t="s">
        <v>81</v>
      </c>
      <c r="B159">
        <v>40007</v>
      </c>
      <c r="G159" s="2"/>
      <c r="I159" s="43">
        <f>J157</f>
        <v>-4</v>
      </c>
      <c r="J159" s="39">
        <f>I159+B159</f>
        <v>40003</v>
      </c>
    </row>
    <row r="160" spans="1:29" x14ac:dyDescent="0.25">
      <c r="A160" s="31" t="s">
        <v>82</v>
      </c>
      <c r="B160" s="31">
        <v>9995</v>
      </c>
      <c r="G160" s="2"/>
      <c r="I160" s="1"/>
      <c r="J160" s="3"/>
    </row>
    <row r="161" spans="1:10" x14ac:dyDescent="0.25">
      <c r="A161" t="s">
        <v>83</v>
      </c>
      <c r="B161">
        <v>9995</v>
      </c>
      <c r="G161" s="2"/>
      <c r="I161" s="43">
        <f>J159</f>
        <v>40003</v>
      </c>
      <c r="J161" s="39">
        <f>I161+B161</f>
        <v>49998</v>
      </c>
    </row>
    <row r="162" spans="1:10" x14ac:dyDescent="0.25">
      <c r="A162" s="31" t="s">
        <v>84</v>
      </c>
      <c r="B162" s="31">
        <v>-9980</v>
      </c>
      <c r="G162" s="2"/>
      <c r="I162" s="1"/>
      <c r="J162" s="3"/>
    </row>
    <row r="163" spans="1:10" x14ac:dyDescent="0.25">
      <c r="A163" t="s">
        <v>85</v>
      </c>
      <c r="B163">
        <v>-9988</v>
      </c>
      <c r="G163" s="2"/>
      <c r="I163" s="43">
        <f>J161</f>
        <v>49998</v>
      </c>
      <c r="J163" s="39">
        <f>I163+B163</f>
        <v>40010</v>
      </c>
    </row>
    <row r="164" spans="1:10" x14ac:dyDescent="0.25">
      <c r="A164" s="31" t="s">
        <v>86</v>
      </c>
      <c r="B164" s="31">
        <v>-40012</v>
      </c>
      <c r="G164" s="2"/>
      <c r="I164" s="1"/>
      <c r="J164" s="3"/>
    </row>
    <row r="165" spans="1:10" ht="15.75" thickBot="1" x14ac:dyDescent="0.3">
      <c r="A165" t="s">
        <v>87</v>
      </c>
      <c r="B165">
        <v>-40012</v>
      </c>
      <c r="G165" s="2"/>
      <c r="I165" s="4">
        <f>J163</f>
        <v>40010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19.983754191754002</v>
      </c>
      <c r="L3" s="35" t="s">
        <v>1</v>
      </c>
      <c r="M3" s="11">
        <v>-3869.364081292802</v>
      </c>
      <c r="N3" s="10" t="s">
        <v>2</v>
      </c>
      <c r="O3" s="35">
        <v>3874.1993184865942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-20.284942274871664</v>
      </c>
      <c r="L4" s="9" t="s">
        <v>5</v>
      </c>
      <c r="M4" s="13">
        <v>359.88634913020712</v>
      </c>
      <c r="N4" s="12" t="s">
        <v>6</v>
      </c>
      <c r="O4" s="9">
        <v>360.03514896294246</v>
      </c>
      <c r="Q4" s="2" t="s">
        <v>7</v>
      </c>
      <c r="R4" s="2">
        <f>MAX(AC20:AC149)</f>
        <v>0.17477368737291954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-173.0412355425799</v>
      </c>
      <c r="N5" s="14" t="s">
        <v>9</v>
      </c>
      <c r="O5" s="9">
        <v>-173.12736496450938</v>
      </c>
      <c r="Q5" s="5" t="s">
        <v>10</v>
      </c>
      <c r="R5" s="5">
        <f>MIN(AC20:AC149)</f>
        <v>-0.21261835707045407</v>
      </c>
      <c r="T5" s="45" t="s">
        <v>55</v>
      </c>
      <c r="U5" s="47">
        <v>10</v>
      </c>
    </row>
    <row r="6" spans="1:21" ht="15.75" thickBot="1" x14ac:dyDescent="0.3">
      <c r="A6" t="s">
        <v>65</v>
      </c>
      <c r="I6" s="32" t="s">
        <v>11</v>
      </c>
      <c r="J6" s="32">
        <f>(O3+O9)/2</f>
        <v>3867.8421130294369</v>
      </c>
      <c r="L6" s="37" t="s">
        <v>12</v>
      </c>
      <c r="M6" s="13">
        <v>-19.99683736658649</v>
      </c>
      <c r="N6" s="14" t="s">
        <v>13</v>
      </c>
      <c r="O6" s="9">
        <v>20.066603309856674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-3863.3793266849084</v>
      </c>
      <c r="L7" s="38" t="s">
        <v>15</v>
      </c>
      <c r="M7" s="16">
        <f>SUM(M20:M84)</f>
        <v>1382.3823771170764</v>
      </c>
      <c r="N7" s="15" t="s">
        <v>15</v>
      </c>
      <c r="O7" s="36">
        <f>SUM(O20:O84)</f>
        <v>1829.9974204735504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-173.10454703523968</v>
      </c>
      <c r="L9" s="35" t="s">
        <v>18</v>
      </c>
      <c r="M9" s="11">
        <v>-3857.3945720770148</v>
      </c>
      <c r="N9" s="10" t="s">
        <v>19</v>
      </c>
      <c r="O9" s="35">
        <v>3861.4849075722796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-173.02862152976965</v>
      </c>
      <c r="L10" s="9" t="s">
        <v>21</v>
      </c>
      <c r="M10" s="13">
        <v>359.85149899067642</v>
      </c>
      <c r="N10" s="12" t="s">
        <v>22</v>
      </c>
      <c r="O10" s="9">
        <v>360.06745581735072</v>
      </c>
      <c r="T10" s="48"/>
    </row>
    <row r="11" spans="1:21" ht="15.75" thickBot="1" x14ac:dyDescent="0.3">
      <c r="I11" s="33" t="s">
        <v>23</v>
      </c>
      <c r="J11" s="33">
        <f>J9-J10</f>
        <v>-7.5925505470024746E-2</v>
      </c>
      <c r="L11" s="37" t="s">
        <v>24</v>
      </c>
      <c r="M11" s="13">
        <v>-173.01600751695941</v>
      </c>
      <c r="N11" s="14" t="s">
        <v>25</v>
      </c>
      <c r="O11" s="9">
        <v>-173.08172910596997</v>
      </c>
    </row>
    <row r="12" spans="1:21" x14ac:dyDescent="0.25">
      <c r="I12" s="9"/>
      <c r="J12" s="9"/>
      <c r="L12" s="37" t="s">
        <v>26</v>
      </c>
      <c r="M12" s="13">
        <v>-20.573047183156838</v>
      </c>
      <c r="N12" s="14" t="s">
        <v>27</v>
      </c>
      <c r="O12" s="9">
        <v>19.90090507365133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1037.8518122094608</v>
      </c>
      <c r="N13" s="15" t="s">
        <v>15</v>
      </c>
      <c r="O13" s="36">
        <f>SUM(O85:O149)</f>
        <v>1791.6460640980708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13474</v>
      </c>
      <c r="D20" s="17">
        <v>11342</v>
      </c>
      <c r="E20" s="17">
        <v>13020</v>
      </c>
      <c r="F20" s="17">
        <v>15169</v>
      </c>
      <c r="G20" s="24"/>
      <c r="H20" s="7"/>
      <c r="I20" s="25">
        <f t="shared" ref="I20:J51" si="0">C20-E20</f>
        <v>454</v>
      </c>
      <c r="J20" s="24">
        <f t="shared" si="0"/>
        <v>-3827</v>
      </c>
      <c r="K20" s="7"/>
      <c r="L20" s="25">
        <f>$M$3*SIN(2*PI()/$M$4*(AA20+$M$5))+$M$6</f>
        <v>442.71804230119909</v>
      </c>
      <c r="M20" s="17">
        <f t="shared" ref="M20:M83" si="1">(I20-L20)^2</f>
        <v>127.2825695175331</v>
      </c>
      <c r="N20" s="17">
        <f>$O$3*COS(2*PI()/$O$4*(AA20+$O$5))+$O$6</f>
        <v>-3826.4493579192717</v>
      </c>
      <c r="O20" s="24">
        <f t="shared" ref="O20:O83" si="2">(J20-N20)^2</f>
        <v>0.30320670106875486</v>
      </c>
      <c r="P20" s="7"/>
      <c r="Q20" s="25">
        <f>I20-$J$4</f>
        <v>474.28494227487164</v>
      </c>
      <c r="R20" s="24">
        <f>J20-$J$3</f>
        <v>-3846.9837541917541</v>
      </c>
      <c r="S20" s="7"/>
      <c r="T20" s="25">
        <f>Q20/$J$7</f>
        <v>-0.12276426987091801</v>
      </c>
      <c r="U20" s="24">
        <f>R20/$J$6</f>
        <v>-0.99460723622419378</v>
      </c>
      <c r="V20" s="7"/>
      <c r="W20" s="25">
        <f>(T20-U20*SIN(-$J$11*PI()/180))/(COS(-$J$11*PI()/180))</f>
        <v>-0.12144637305246579</v>
      </c>
      <c r="X20" s="24">
        <f>IF(MOD(ATAN2(U20,W20)*180/PI()-$J$9+360,360)&gt;5,MOD(ATAN2(U20,W20)*180/PI()-$J$9+360,360)-360,MOD(ATAN2(U20,W20)*180/PI()-$J$9+360,360))</f>
        <v>6.6178051820429573E-2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0.10217805182042958</v>
      </c>
      <c r="AD20" s="17">
        <f ca="1">INDIRECT("AC"&amp;AE20)-AC20</f>
        <v>-9.7230929395375892E-2</v>
      </c>
      <c r="AE20" s="17">
        <v>149</v>
      </c>
    </row>
    <row r="21" spans="1:31" s="17" customFormat="1" x14ac:dyDescent="0.25">
      <c r="A21" s="17">
        <v>1</v>
      </c>
      <c r="B21" s="17">
        <v>640</v>
      </c>
      <c r="C21" s="17">
        <v>13653</v>
      </c>
      <c r="D21" s="17">
        <v>11371</v>
      </c>
      <c r="E21" s="17">
        <v>12827</v>
      </c>
      <c r="F21" s="17">
        <v>15138</v>
      </c>
      <c r="G21" s="24"/>
      <c r="H21" s="7"/>
      <c r="I21" s="25">
        <f t="shared" si="0"/>
        <v>826</v>
      </c>
      <c r="J21" s="24">
        <f t="shared" si="0"/>
        <v>-3767</v>
      </c>
      <c r="K21" s="7"/>
      <c r="L21" s="25">
        <f t="shared" ref="L21:L84" si="3">$M$3*SIN(2*PI()/$M$4*(AA21+$M$5))+$M$6</f>
        <v>826.0510114545973</v>
      </c>
      <c r="M21" s="17">
        <f t="shared" si="1"/>
        <v>2.6021685001325068E-3</v>
      </c>
      <c r="N21" s="17">
        <f t="shared" ref="N21:N84" si="4">$O$3*COS(2*PI()/$O$4*(AA21+$O$5))+$O$6</f>
        <v>-3760.6379236714447</v>
      </c>
      <c r="O21" s="24">
        <f t="shared" si="2"/>
        <v>40.476015210363734</v>
      </c>
      <c r="P21" s="7"/>
      <c r="Q21" s="25">
        <f t="shared" ref="Q21:Q84" si="5">I21-$J$4</f>
        <v>846.2849422748717</v>
      </c>
      <c r="R21" s="24">
        <f t="shared" ref="R21:R84" si="6">J21-$J$3</f>
        <v>-3786.9837541917541</v>
      </c>
      <c r="S21" s="7"/>
      <c r="T21" s="25">
        <f t="shared" ref="T21:T84" si="7">Q21/$J$7</f>
        <v>-0.21905302863466233</v>
      </c>
      <c r="U21" s="24">
        <f t="shared" ref="U21:U84" si="8">R21/$J$6</f>
        <v>-0.97909471057122555</v>
      </c>
      <c r="V21" s="7"/>
      <c r="W21" s="25">
        <f t="shared" ref="W21:W84" si="9">(T21-U21*SIN(-$J$11*PI()/180))/(COS(-$J$11*PI()/180))</f>
        <v>-0.21775577279517472</v>
      </c>
      <c r="X21" s="24">
        <f t="shared" ref="X21:X83" si="10">MOD(ATAN2(U21,W21)*180/PI()-$J$9+360,360)</f>
        <v>5.6433458502875737</v>
      </c>
      <c r="Y21" s="7"/>
      <c r="Z21" s="25">
        <f t="shared" ref="Z21:Z84" si="11">B21</f>
        <v>640</v>
      </c>
      <c r="AA21" s="17">
        <f>360/40000*Z21+AA20</f>
        <v>5.7240000000000002</v>
      </c>
      <c r="AB21" s="24">
        <f t="shared" ref="AB21:AB84" si="12">AA21*PI()/180</f>
        <v>9.9902646384155427E-2</v>
      </c>
      <c r="AC21" s="17">
        <f t="shared" ref="AC21:AC84" si="13">X21-AA21</f>
        <v>-8.0654149712426459E-2</v>
      </c>
      <c r="AD21" s="17">
        <f t="shared" ref="AD21:AD83" ca="1" si="14">INDIRECT("AC"&amp;AE21)-AC21</f>
        <v>3.7834586210981236E-2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13833</v>
      </c>
      <c r="D22" s="17">
        <v>11417</v>
      </c>
      <c r="E22" s="17">
        <v>12639</v>
      </c>
      <c r="F22" s="17">
        <v>15080</v>
      </c>
      <c r="G22" s="24"/>
      <c r="H22" s="7"/>
      <c r="I22" s="25">
        <f t="shared" si="0"/>
        <v>1194</v>
      </c>
      <c r="J22" s="24">
        <f t="shared" si="0"/>
        <v>-3663</v>
      </c>
      <c r="K22" s="7"/>
      <c r="L22" s="25">
        <f t="shared" si="3"/>
        <v>1201.9890356039159</v>
      </c>
      <c r="M22" s="17">
        <f t="shared" si="1"/>
        <v>63.824689880636029</v>
      </c>
      <c r="N22" s="17">
        <f>$O$3*COS(2*PI()/$O$4*(AA22+$O$5))+$O$6</f>
        <v>-3656.272741862274</v>
      </c>
      <c r="O22" s="24">
        <f>(J22-N22)^2</f>
        <v>45.256002051601222</v>
      </c>
      <c r="P22" s="7"/>
      <c r="Q22" s="25">
        <f t="shared" si="5"/>
        <v>1214.2849422748716</v>
      </c>
      <c r="R22" s="24">
        <f t="shared" si="6"/>
        <v>-3682.9837541917541</v>
      </c>
      <c r="S22" s="7"/>
      <c r="T22" s="25">
        <f t="shared" si="7"/>
        <v>-0.31430642440094697</v>
      </c>
      <c r="U22" s="24">
        <f t="shared" si="8"/>
        <v>-0.95220633277274735</v>
      </c>
      <c r="V22" s="7"/>
      <c r="W22" s="25">
        <f t="shared" si="9"/>
        <v>-0.31304488335130226</v>
      </c>
      <c r="X22" s="24">
        <f t="shared" si="10"/>
        <v>11.303209604151846</v>
      </c>
      <c r="Y22" s="7"/>
      <c r="Z22" s="25">
        <f t="shared" si="11"/>
        <v>642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-0.19879039584815317</v>
      </c>
      <c r="AD22" s="17">
        <f t="shared" ca="1" si="14"/>
        <v>0.14611718352040626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14025</v>
      </c>
      <c r="D23" s="17">
        <v>11494</v>
      </c>
      <c r="E23" s="17">
        <v>12464</v>
      </c>
      <c r="F23" s="17">
        <v>15011</v>
      </c>
      <c r="G23" s="24"/>
      <c r="H23" s="7"/>
      <c r="I23" s="25">
        <f t="shared" si="0"/>
        <v>1561</v>
      </c>
      <c r="J23" s="24">
        <f t="shared" si="0"/>
        <v>-3517</v>
      </c>
      <c r="K23" s="7"/>
      <c r="L23" s="25">
        <f t="shared" si="3"/>
        <v>1563.8384811809071</v>
      </c>
      <c r="M23" s="17">
        <f t="shared" si="1"/>
        <v>8.0569754143639809</v>
      </c>
      <c r="N23" s="17">
        <f t="shared" si="4"/>
        <v>-3515.3060954180369</v>
      </c>
      <c r="O23" s="24">
        <f t="shared" si="2"/>
        <v>2.869312732795668</v>
      </c>
      <c r="P23" s="7"/>
      <c r="Q23" s="25">
        <f t="shared" si="5"/>
        <v>1581.2849422748716</v>
      </c>
      <c r="R23" s="24">
        <f t="shared" si="6"/>
        <v>-3536.9837541917541</v>
      </c>
      <c r="S23" s="7"/>
      <c r="T23" s="25">
        <f t="shared" si="7"/>
        <v>-0.40930097941786675</v>
      </c>
      <c r="U23" s="24">
        <f t="shared" si="8"/>
        <v>-0.91445918701719131</v>
      </c>
      <c r="V23" s="7"/>
      <c r="W23" s="25">
        <f t="shared" si="9"/>
        <v>-0.40808954243619638</v>
      </c>
      <c r="X23" s="24">
        <f t="shared" si="10"/>
        <v>17.15399857811542</v>
      </c>
      <c r="Y23" s="7"/>
      <c r="Z23" s="25">
        <f t="shared" si="11"/>
        <v>639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-9.9001421884580054E-2</v>
      </c>
      <c r="AD23" s="17">
        <f t="shared" ca="1" si="14"/>
        <v>2.0204241344892182E-3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14183</v>
      </c>
      <c r="D24" s="17">
        <v>11573</v>
      </c>
      <c r="E24" s="17">
        <v>12289</v>
      </c>
      <c r="F24" s="17">
        <v>14920</v>
      </c>
      <c r="G24" s="24"/>
      <c r="H24" s="7"/>
      <c r="I24" s="25">
        <f t="shared" si="0"/>
        <v>1894</v>
      </c>
      <c r="J24" s="24">
        <f t="shared" si="0"/>
        <v>-3347</v>
      </c>
      <c r="K24" s="7"/>
      <c r="L24" s="25">
        <f t="shared" si="3"/>
        <v>1894.9600841874501</v>
      </c>
      <c r="M24" s="17">
        <f t="shared" si="1"/>
        <v>0.92176164699170515</v>
      </c>
      <c r="N24" s="17">
        <f t="shared" si="4"/>
        <v>-3347.2161584261407</v>
      </c>
      <c r="O24" s="24">
        <f t="shared" si="2"/>
        <v>4.6724465191640446E-2</v>
      </c>
      <c r="P24" s="7"/>
      <c r="Q24" s="25">
        <f t="shared" si="5"/>
        <v>1914.2849422748716</v>
      </c>
      <c r="R24" s="24">
        <f t="shared" si="6"/>
        <v>-3366.9837541917541</v>
      </c>
      <c r="S24" s="7"/>
      <c r="T24" s="25">
        <f t="shared" si="7"/>
        <v>-0.4954949489563798</v>
      </c>
      <c r="U24" s="24">
        <f t="shared" si="8"/>
        <v>-0.87050703100044791</v>
      </c>
      <c r="V24" s="7"/>
      <c r="W24" s="25">
        <f t="shared" si="9"/>
        <v>-0.49434183089017669</v>
      </c>
      <c r="X24" s="24">
        <f t="shared" si="10"/>
        <v>22.695838730769879</v>
      </c>
      <c r="Y24" s="7"/>
      <c r="Z24" s="25">
        <f t="shared" si="11"/>
        <v>611</v>
      </c>
      <c r="AA24" s="17">
        <f t="shared" si="15"/>
        <v>22.751999999999999</v>
      </c>
      <c r="AB24" s="24">
        <f t="shared" si="12"/>
        <v>0.39709731141374988</v>
      </c>
      <c r="AC24" s="17">
        <f t="shared" si="13"/>
        <v>-5.6161269230120325E-2</v>
      </c>
      <c r="AD24" s="17">
        <f t="shared" ca="1" si="14"/>
        <v>-2.2571149355467668E-2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14338</v>
      </c>
      <c r="D25" s="17">
        <v>11674</v>
      </c>
      <c r="E25" s="17">
        <v>12134</v>
      </c>
      <c r="F25" s="17">
        <v>14819</v>
      </c>
      <c r="G25" s="24"/>
      <c r="H25" s="7"/>
      <c r="I25" s="25">
        <f t="shared" si="0"/>
        <v>2204</v>
      </c>
      <c r="J25" s="24">
        <f t="shared" si="0"/>
        <v>-3145</v>
      </c>
      <c r="K25" s="7"/>
      <c r="L25" s="25">
        <f t="shared" si="3"/>
        <v>2207.9477407873947</v>
      </c>
      <c r="M25" s="17">
        <f t="shared" si="1"/>
        <v>15.584657324459334</v>
      </c>
      <c r="N25" s="17">
        <f t="shared" si="4"/>
        <v>-3148.48910787975</v>
      </c>
      <c r="O25" s="24">
        <f t="shared" si="2"/>
        <v>12.1738737965336</v>
      </c>
      <c r="P25" s="7"/>
      <c r="Q25" s="25">
        <f t="shared" si="5"/>
        <v>2224.2849422748718</v>
      </c>
      <c r="R25" s="24">
        <f t="shared" si="6"/>
        <v>-3164.9837541917541</v>
      </c>
      <c r="S25" s="7"/>
      <c r="T25" s="25">
        <f t="shared" si="7"/>
        <v>-0.57573558125950008</v>
      </c>
      <c r="U25" s="24">
        <f t="shared" si="8"/>
        <v>-0.81828152796878828</v>
      </c>
      <c r="V25" s="7"/>
      <c r="W25" s="25">
        <f t="shared" si="9"/>
        <v>-0.57465174031434607</v>
      </c>
      <c r="X25" s="24">
        <f t="shared" si="10"/>
        <v>28.183631090784672</v>
      </c>
      <c r="Y25" s="7"/>
      <c r="Z25" s="25">
        <f t="shared" si="11"/>
        <v>610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-5.8368909215325004E-2</v>
      </c>
      <c r="AD25" s="17">
        <f t="shared" ca="1" si="14"/>
        <v>3.4154962818728762E-2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14485</v>
      </c>
      <c r="D26" s="17">
        <v>11783</v>
      </c>
      <c r="E26" s="17">
        <v>11985</v>
      </c>
      <c r="F26" s="17">
        <v>14701</v>
      </c>
      <c r="G26" s="24"/>
      <c r="H26" s="7"/>
      <c r="I26" s="25">
        <f t="shared" si="0"/>
        <v>2500</v>
      </c>
      <c r="J26" s="24">
        <f t="shared" si="0"/>
        <v>-2918</v>
      </c>
      <c r="K26" s="7"/>
      <c r="L26" s="25">
        <f t="shared" si="3"/>
        <v>2505.0928882035546</v>
      </c>
      <c r="M26" s="17">
        <f t="shared" si="1"/>
        <v>25.93751025390554</v>
      </c>
      <c r="N26" s="17">
        <f t="shared" si="4"/>
        <v>-2916.7337899635741</v>
      </c>
      <c r="O26" s="24">
        <f t="shared" si="2"/>
        <v>1.6032878563457951</v>
      </c>
      <c r="P26" s="7"/>
      <c r="Q26" s="25">
        <f t="shared" si="5"/>
        <v>2520.2849422748718</v>
      </c>
      <c r="R26" s="24">
        <f t="shared" si="6"/>
        <v>-2937.9837541917541</v>
      </c>
      <c r="S26" s="7"/>
      <c r="T26" s="25">
        <f t="shared" si="7"/>
        <v>-0.65235244307151163</v>
      </c>
      <c r="U26" s="24">
        <f t="shared" si="8"/>
        <v>-0.75959247258172502</v>
      </c>
      <c r="V26" s="7"/>
      <c r="W26" s="25">
        <f t="shared" si="9"/>
        <v>-0.65134644124747643</v>
      </c>
      <c r="X26" s="24">
        <f t="shared" si="10"/>
        <v>33.717457397456315</v>
      </c>
      <c r="Y26" s="7"/>
      <c r="Z26" s="25">
        <f t="shared" si="11"/>
        <v>620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-0.10454260254368108</v>
      </c>
      <c r="AD26" s="17">
        <f t="shared" ca="1" si="14"/>
        <v>4.2986469671838279E-2</v>
      </c>
      <c r="AE26" s="17">
        <v>143</v>
      </c>
    </row>
    <row r="27" spans="1:31" s="17" customFormat="1" x14ac:dyDescent="0.25">
      <c r="A27" s="17">
        <v>7</v>
      </c>
      <c r="B27" s="17">
        <v>625</v>
      </c>
      <c r="C27" s="17">
        <v>14623</v>
      </c>
      <c r="D27" s="17">
        <v>11917</v>
      </c>
      <c r="E27" s="17">
        <v>11844</v>
      </c>
      <c r="F27" s="17">
        <v>14568</v>
      </c>
      <c r="G27" s="24"/>
      <c r="H27" s="7"/>
      <c r="I27" s="25">
        <f t="shared" si="0"/>
        <v>2779</v>
      </c>
      <c r="J27" s="24">
        <f t="shared" si="0"/>
        <v>-2651</v>
      </c>
      <c r="K27" s="7"/>
      <c r="L27" s="25">
        <f t="shared" si="3"/>
        <v>2780.3908343217681</v>
      </c>
      <c r="M27" s="17">
        <f t="shared" si="1"/>
        <v>1.9344201106082002</v>
      </c>
      <c r="N27" s="17">
        <f t="shared" si="4"/>
        <v>-2654.9512747508238</v>
      </c>
      <c r="O27" s="24">
        <f t="shared" si="2"/>
        <v>15.612572156497789</v>
      </c>
      <c r="P27" s="7"/>
      <c r="Q27" s="25">
        <f t="shared" si="5"/>
        <v>2799.2849422748718</v>
      </c>
      <c r="R27" s="24">
        <f t="shared" si="6"/>
        <v>-2670.9837541917541</v>
      </c>
      <c r="S27" s="7"/>
      <c r="T27" s="25">
        <f t="shared" si="7"/>
        <v>-0.7245690121443199</v>
      </c>
      <c r="U27" s="24">
        <f t="shared" si="8"/>
        <v>-0.69056173342601646</v>
      </c>
      <c r="V27" s="7"/>
      <c r="W27" s="25">
        <f t="shared" si="9"/>
        <v>-0.723654549868748</v>
      </c>
      <c r="X27" s="24">
        <f t="shared" si="10"/>
        <v>39.445029940775498</v>
      </c>
      <c r="Y27" s="7"/>
      <c r="Z27" s="25">
        <f t="shared" si="11"/>
        <v>625</v>
      </c>
      <c r="AA27" s="17">
        <f t="shared" si="15"/>
        <v>39.446999999999996</v>
      </c>
      <c r="AB27" s="24">
        <f t="shared" si="12"/>
        <v>0.68848003003420311</v>
      </c>
      <c r="AC27" s="17">
        <f t="shared" si="13"/>
        <v>-1.9700592244973336E-3</v>
      </c>
      <c r="AD27" s="17">
        <f t="shared" ca="1" si="14"/>
        <v>-2.51053754781978E-2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14741</v>
      </c>
      <c r="D28" s="17">
        <v>12054</v>
      </c>
      <c r="E28" s="17">
        <v>11718</v>
      </c>
      <c r="F28" s="17">
        <v>14418</v>
      </c>
      <c r="G28" s="24"/>
      <c r="H28" s="7"/>
      <c r="I28" s="25">
        <f t="shared" si="0"/>
        <v>3023</v>
      </c>
      <c r="J28" s="24">
        <f t="shared" si="0"/>
        <v>-2364</v>
      </c>
      <c r="K28" s="7"/>
      <c r="L28" s="25">
        <f t="shared" si="3"/>
        <v>3028.3280592529063</v>
      </c>
      <c r="M28" s="17">
        <f t="shared" si="1"/>
        <v>28.38821540248059</v>
      </c>
      <c r="N28" s="17">
        <f t="shared" si="4"/>
        <v>-2367.8910942886805</v>
      </c>
      <c r="O28" s="24">
        <f t="shared" si="2"/>
        <v>15.140614763402054</v>
      </c>
      <c r="P28" s="7"/>
      <c r="Q28" s="25">
        <f t="shared" si="5"/>
        <v>3043.2849422748718</v>
      </c>
      <c r="R28" s="24">
        <f t="shared" si="6"/>
        <v>-2383.9837541917541</v>
      </c>
      <c r="S28" s="7"/>
      <c r="T28" s="25">
        <f t="shared" si="7"/>
        <v>-0.7877261549893565</v>
      </c>
      <c r="U28" s="24">
        <f t="shared" si="8"/>
        <v>-0.61636015238598507</v>
      </c>
      <c r="V28" s="7"/>
      <c r="W28" s="25">
        <f t="shared" si="9"/>
        <v>-0.78691007645339006</v>
      </c>
      <c r="X28" s="24">
        <f t="shared" si="10"/>
        <v>45.034145067165809</v>
      </c>
      <c r="Y28" s="7"/>
      <c r="Z28" s="25">
        <f t="shared" si="11"/>
        <v>624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-2.8854932834185831E-2</v>
      </c>
      <c r="AD28" s="17">
        <f t="shared" ca="1" si="14"/>
        <v>5.6635659380383174E-2</v>
      </c>
      <c r="AE28" s="17">
        <v>141</v>
      </c>
    </row>
    <row r="29" spans="1:31" s="17" customFormat="1" x14ac:dyDescent="0.25">
      <c r="A29" s="17">
        <v>9</v>
      </c>
      <c r="B29" s="17">
        <v>643</v>
      </c>
      <c r="C29" s="17">
        <v>14860</v>
      </c>
      <c r="D29" s="17">
        <v>12217</v>
      </c>
      <c r="E29" s="17">
        <v>11605</v>
      </c>
      <c r="F29" s="17">
        <v>14262</v>
      </c>
      <c r="G29" s="24"/>
      <c r="H29" s="7"/>
      <c r="I29" s="25">
        <f t="shared" si="0"/>
        <v>3255</v>
      </c>
      <c r="J29" s="24">
        <f t="shared" si="0"/>
        <v>-2045</v>
      </c>
      <c r="K29" s="7"/>
      <c r="L29" s="25">
        <f t="shared" si="3"/>
        <v>3253.158923251523</v>
      </c>
      <c r="M29" s="17">
        <f t="shared" si="1"/>
        <v>3.3895635937826709</v>
      </c>
      <c r="N29" s="17">
        <f t="shared" si="4"/>
        <v>-2048.1445506035593</v>
      </c>
      <c r="O29" s="24">
        <f t="shared" si="2"/>
        <v>9.8881984983452202</v>
      </c>
      <c r="P29" s="7"/>
      <c r="Q29" s="25">
        <f t="shared" si="5"/>
        <v>3275.2849422748718</v>
      </c>
      <c r="R29" s="24">
        <f t="shared" si="6"/>
        <v>-2064.9837541917541</v>
      </c>
      <c r="S29" s="7"/>
      <c r="T29" s="25">
        <f t="shared" si="7"/>
        <v>-0.84777720884201424</v>
      </c>
      <c r="U29" s="24">
        <f t="shared" si="8"/>
        <v>-0.53388522433103724</v>
      </c>
      <c r="V29" s="7"/>
      <c r="W29" s="25">
        <f t="shared" si="9"/>
        <v>-0.84707047475115305</v>
      </c>
      <c r="X29" s="24">
        <f t="shared" si="10"/>
        <v>50.882443792934396</v>
      </c>
      <c r="Y29" s="7"/>
      <c r="Z29" s="25">
        <f t="shared" si="11"/>
        <v>643</v>
      </c>
      <c r="AA29" s="17">
        <f t="shared" si="15"/>
        <v>50.849999999999994</v>
      </c>
      <c r="AB29" s="24">
        <f t="shared" si="12"/>
        <v>0.88749992463911653</v>
      </c>
      <c r="AC29" s="17">
        <f t="shared" si="13"/>
        <v>3.2443792934401472E-2</v>
      </c>
      <c r="AD29" s="17">
        <f t="shared" ca="1" si="14"/>
        <v>-4.9903051858990466E-3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14964</v>
      </c>
      <c r="D30" s="17">
        <v>12396</v>
      </c>
      <c r="E30" s="17">
        <v>11521</v>
      </c>
      <c r="F30" s="17">
        <v>14103</v>
      </c>
      <c r="G30" s="24"/>
      <c r="H30" s="7"/>
      <c r="I30" s="25">
        <f t="shared" si="0"/>
        <v>3443</v>
      </c>
      <c r="J30" s="24">
        <f t="shared" si="0"/>
        <v>-1707</v>
      </c>
      <c r="K30" s="7"/>
      <c r="L30" s="25">
        <f t="shared" si="3"/>
        <v>3443.2515016574016</v>
      </c>
      <c r="M30" s="17">
        <f t="shared" si="1"/>
        <v>6.3253083675754024E-2</v>
      </c>
      <c r="N30" s="17">
        <f t="shared" si="4"/>
        <v>-1710.0441022176976</v>
      </c>
      <c r="O30" s="24">
        <f t="shared" si="2"/>
        <v>9.2665583117916146</v>
      </c>
      <c r="P30" s="7"/>
      <c r="Q30" s="25">
        <f t="shared" si="5"/>
        <v>3463.2849422748718</v>
      </c>
      <c r="R30" s="24">
        <f t="shared" si="6"/>
        <v>-1726.9837541917541</v>
      </c>
      <c r="S30" s="7"/>
      <c r="T30" s="25">
        <f t="shared" si="7"/>
        <v>-0.89643926972261612</v>
      </c>
      <c r="U30" s="24">
        <f t="shared" si="8"/>
        <v>-0.44649799648598287</v>
      </c>
      <c r="V30" s="7"/>
      <c r="W30" s="25">
        <f t="shared" si="9"/>
        <v>-0.89584837961534358</v>
      </c>
      <c r="X30" s="24">
        <f t="shared" si="10"/>
        <v>56.612514359929946</v>
      </c>
      <c r="Y30" s="7"/>
      <c r="Z30" s="25">
        <f t="shared" si="11"/>
        <v>638</v>
      </c>
      <c r="AA30" s="17">
        <f t="shared" si="15"/>
        <v>56.591999999999992</v>
      </c>
      <c r="AB30" s="24">
        <f t="shared" si="12"/>
        <v>0.98771673028863083</v>
      </c>
      <c r="AC30" s="17">
        <f t="shared" si="13"/>
        <v>2.0514359929954651E-2</v>
      </c>
      <c r="AD30" s="17">
        <f t="shared" ca="1" si="14"/>
        <v>1.8341384122351201E-3</v>
      </c>
      <c r="AE30" s="17">
        <v>139</v>
      </c>
    </row>
    <row r="31" spans="1:31" s="17" customFormat="1" x14ac:dyDescent="0.25">
      <c r="A31" s="17">
        <v>11</v>
      </c>
      <c r="B31" s="17">
        <v>621</v>
      </c>
      <c r="C31" s="17">
        <v>15031</v>
      </c>
      <c r="D31" s="17">
        <v>12562</v>
      </c>
      <c r="E31" s="17">
        <v>11440</v>
      </c>
      <c r="F31" s="17">
        <v>13924</v>
      </c>
      <c r="G31" s="24"/>
      <c r="H31" s="7"/>
      <c r="I31" s="25">
        <f t="shared" si="0"/>
        <v>3591</v>
      </c>
      <c r="J31" s="24">
        <f t="shared" si="0"/>
        <v>-1362</v>
      </c>
      <c r="K31" s="7"/>
      <c r="L31" s="25">
        <f t="shared" si="3"/>
        <v>3594.8949477044143</v>
      </c>
      <c r="M31" s="17">
        <f t="shared" si="1"/>
        <v>15.170617620122497</v>
      </c>
      <c r="N31" s="17">
        <f t="shared" si="4"/>
        <v>-1364.2518563706467</v>
      </c>
      <c r="O31" s="24">
        <f t="shared" si="2"/>
        <v>5.0708571140220924</v>
      </c>
      <c r="P31" s="7"/>
      <c r="Q31" s="25">
        <f t="shared" si="5"/>
        <v>3611.2849422748718</v>
      </c>
      <c r="R31" s="24">
        <f t="shared" si="6"/>
        <v>-1381.9837541917541</v>
      </c>
      <c r="S31" s="7"/>
      <c r="T31" s="25">
        <f t="shared" si="7"/>
        <v>-0.934747700628622</v>
      </c>
      <c r="U31" s="24">
        <f t="shared" si="8"/>
        <v>-0.35730097398141553</v>
      </c>
      <c r="V31" s="7"/>
      <c r="W31" s="25">
        <f t="shared" si="9"/>
        <v>-0.93427504366522651</v>
      </c>
      <c r="X31" s="24">
        <f t="shared" si="10"/>
        <v>62.175863330326706</v>
      </c>
      <c r="Y31" s="7"/>
      <c r="Z31" s="25">
        <f t="shared" si="11"/>
        <v>621</v>
      </c>
      <c r="AA31" s="17">
        <f t="shared" si="15"/>
        <v>62.18099999999999</v>
      </c>
      <c r="AB31" s="24">
        <f t="shared" si="12"/>
        <v>1.085263182182594</v>
      </c>
      <c r="AC31" s="17">
        <f t="shared" si="13"/>
        <v>-5.1366696732841888E-3</v>
      </c>
      <c r="AD31" s="17">
        <f t="shared" ca="1" si="14"/>
        <v>5.4222396093784653E-2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15099</v>
      </c>
      <c r="D32" s="17">
        <v>12750</v>
      </c>
      <c r="E32" s="17">
        <v>11384</v>
      </c>
      <c r="F32" s="17">
        <v>13749</v>
      </c>
      <c r="G32" s="24"/>
      <c r="H32" s="7"/>
      <c r="I32" s="25">
        <f t="shared" si="0"/>
        <v>3715</v>
      </c>
      <c r="J32" s="24">
        <f t="shared" si="0"/>
        <v>-999</v>
      </c>
      <c r="K32" s="7"/>
      <c r="L32" s="25">
        <f t="shared" si="3"/>
        <v>3713.2682379134676</v>
      </c>
      <c r="M32" s="17">
        <f t="shared" si="1"/>
        <v>2.9989999243510477</v>
      </c>
      <c r="N32" s="17">
        <f t="shared" si="4"/>
        <v>-1001.1921846236802</v>
      </c>
      <c r="O32" s="24">
        <f t="shared" si="2"/>
        <v>4.8056734242998616</v>
      </c>
      <c r="P32" s="7"/>
      <c r="Q32" s="25">
        <f t="shared" si="5"/>
        <v>3735.2849422748718</v>
      </c>
      <c r="R32" s="24">
        <f t="shared" si="6"/>
        <v>-1018.983754191754</v>
      </c>
      <c r="S32" s="7"/>
      <c r="T32" s="25">
        <f t="shared" si="7"/>
        <v>-0.96684395354987007</v>
      </c>
      <c r="U32" s="24">
        <f t="shared" si="8"/>
        <v>-0.26345019378095769</v>
      </c>
      <c r="V32" s="7"/>
      <c r="W32" s="25">
        <f t="shared" si="9"/>
        <v>-0.96649569120686918</v>
      </c>
      <c r="X32" s="24">
        <f t="shared" si="10"/>
        <v>67.857128140887198</v>
      </c>
      <c r="Y32" s="7"/>
      <c r="Z32" s="25">
        <f t="shared" si="11"/>
        <v>628</v>
      </c>
      <c r="AA32" s="17">
        <f t="shared" si="15"/>
        <v>67.832999999999984</v>
      </c>
      <c r="AB32" s="24">
        <f t="shared" si="12"/>
        <v>1.1839091915053133</v>
      </c>
      <c r="AC32" s="17">
        <f t="shared" si="13"/>
        <v>2.4128140887214045E-2</v>
      </c>
      <c r="AD32" s="17">
        <f t="shared" ca="1" si="14"/>
        <v>7.7820686837995368E-2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15134</v>
      </c>
      <c r="D33" s="17">
        <v>12923</v>
      </c>
      <c r="E33" s="17">
        <v>11342</v>
      </c>
      <c r="F33" s="17">
        <v>13567</v>
      </c>
      <c r="G33" s="24"/>
      <c r="H33" s="7"/>
      <c r="I33" s="25">
        <f t="shared" si="0"/>
        <v>3792</v>
      </c>
      <c r="J33" s="24">
        <f t="shared" si="0"/>
        <v>-644</v>
      </c>
      <c r="K33" s="7"/>
      <c r="L33" s="25">
        <f t="shared" si="3"/>
        <v>3792.5510560530674</v>
      </c>
      <c r="M33" s="17">
        <f t="shared" si="1"/>
        <v>0.30366277362226646</v>
      </c>
      <c r="N33" s="17">
        <f t="shared" si="4"/>
        <v>-644.39653914751591</v>
      </c>
      <c r="O33" s="24">
        <f t="shared" si="2"/>
        <v>0.15724329551264421</v>
      </c>
      <c r="P33" s="7"/>
      <c r="Q33" s="25">
        <f t="shared" si="5"/>
        <v>3812.2849422748718</v>
      </c>
      <c r="R33" s="24">
        <f t="shared" si="6"/>
        <v>-663.98375419175397</v>
      </c>
      <c r="S33" s="7"/>
      <c r="T33" s="25">
        <f t="shared" si="7"/>
        <v>-0.98677469125096762</v>
      </c>
      <c r="U33" s="24">
        <f t="shared" si="8"/>
        <v>-0.17166775033422896</v>
      </c>
      <c r="V33" s="7"/>
      <c r="W33" s="25">
        <f t="shared" si="9"/>
        <v>-0.98654807198872241</v>
      </c>
      <c r="X33" s="24">
        <f t="shared" si="10"/>
        <v>73.233431478766192</v>
      </c>
      <c r="Y33" s="7"/>
      <c r="Z33" s="25">
        <f t="shared" si="11"/>
        <v>601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-8.5685212337978101E-3</v>
      </c>
      <c r="AD33" s="17">
        <f t="shared" ca="1" si="14"/>
        <v>7.9213849203782161E-2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15154</v>
      </c>
      <c r="D34" s="17">
        <v>13107</v>
      </c>
      <c r="E34" s="17">
        <v>11316</v>
      </c>
      <c r="F34" s="17">
        <v>13380</v>
      </c>
      <c r="G34" s="24"/>
      <c r="H34" s="7"/>
      <c r="I34" s="25">
        <f t="shared" si="0"/>
        <v>3838</v>
      </c>
      <c r="J34" s="24">
        <f t="shared" si="0"/>
        <v>-273</v>
      </c>
      <c r="K34" s="7"/>
      <c r="L34" s="25">
        <f t="shared" si="3"/>
        <v>3838.4146049992073</v>
      </c>
      <c r="M34" s="17">
        <f t="shared" si="1"/>
        <v>0.1718973053676961</v>
      </c>
      <c r="N34" s="17">
        <f t="shared" si="4"/>
        <v>-274.40423491936167</v>
      </c>
      <c r="O34" s="24">
        <f t="shared" si="2"/>
        <v>1.9718757087546761</v>
      </c>
      <c r="P34" s="7"/>
      <c r="Q34" s="25">
        <f t="shared" si="5"/>
        <v>3858.2849422748718</v>
      </c>
      <c r="R34" s="24">
        <f t="shared" si="6"/>
        <v>-292.98375419175397</v>
      </c>
      <c r="S34" s="7"/>
      <c r="T34" s="25">
        <f t="shared" si="7"/>
        <v>-0.99868136572175326</v>
      </c>
      <c r="U34" s="24">
        <f t="shared" si="8"/>
        <v>-7.5748633380042049E-2</v>
      </c>
      <c r="V34" s="7"/>
      <c r="W34" s="25">
        <f t="shared" si="9"/>
        <v>-0.99858186421138184</v>
      </c>
      <c r="X34" s="24">
        <f t="shared" si="10"/>
        <v>78.766614143366269</v>
      </c>
      <c r="Y34" s="7"/>
      <c r="Z34" s="25">
        <f t="shared" si="11"/>
        <v>613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7.614143366282633E-3</v>
      </c>
      <c r="AD34" s="17">
        <f t="shared" ca="1" si="14"/>
        <v>7.6300117236741016E-2</v>
      </c>
      <c r="AE34" s="17">
        <v>135</v>
      </c>
    </row>
    <row r="35" spans="1:31" s="17" customFormat="1" x14ac:dyDescent="0.25">
      <c r="A35" s="17">
        <v>15</v>
      </c>
      <c r="B35" s="17">
        <v>631</v>
      </c>
      <c r="C35" s="17">
        <v>15168</v>
      </c>
      <c r="D35" s="17">
        <v>13303</v>
      </c>
      <c r="E35" s="17">
        <v>11315</v>
      </c>
      <c r="F35" s="17">
        <v>13192</v>
      </c>
      <c r="G35" s="24"/>
      <c r="H35" s="7"/>
      <c r="I35" s="25">
        <f t="shared" si="0"/>
        <v>3853</v>
      </c>
      <c r="J35" s="24">
        <f t="shared" si="0"/>
        <v>111</v>
      </c>
      <c r="K35" s="7"/>
      <c r="L35" s="25">
        <f t="shared" si="3"/>
        <v>3848.2631311590007</v>
      </c>
      <c r="M35" s="17">
        <f t="shared" si="1"/>
        <v>22.43792641682958</v>
      </c>
      <c r="N35" s="17">
        <f t="shared" si="4"/>
        <v>109.26609135331655</v>
      </c>
      <c r="O35" s="24">
        <f t="shared" si="2"/>
        <v>3.0064391950436189</v>
      </c>
      <c r="P35" s="7"/>
      <c r="Q35" s="25">
        <f t="shared" si="5"/>
        <v>3873.2849422748718</v>
      </c>
      <c r="R35" s="24">
        <f t="shared" si="6"/>
        <v>91.016245808245998</v>
      </c>
      <c r="S35" s="7"/>
      <c r="T35" s="25">
        <f t="shared" si="7"/>
        <v>-1.0025639769622268</v>
      </c>
      <c r="U35" s="24">
        <f t="shared" si="8"/>
        <v>2.3531530798954644E-2</v>
      </c>
      <c r="V35" s="7"/>
      <c r="W35" s="25">
        <f t="shared" si="9"/>
        <v>-1.0025960400530329</v>
      </c>
      <c r="X35" s="24">
        <f t="shared" si="10"/>
        <v>84.449066519762027</v>
      </c>
      <c r="Y35" s="7"/>
      <c r="Z35" s="25">
        <f t="shared" si="11"/>
        <v>631</v>
      </c>
      <c r="AA35" s="17">
        <f t="shared" si="15"/>
        <v>84.437999999999988</v>
      </c>
      <c r="AB35" s="24">
        <f t="shared" si="12"/>
        <v>1.4737211137989716</v>
      </c>
      <c r="AC35" s="17">
        <f t="shared" si="13"/>
        <v>1.1066519762039206E-2</v>
      </c>
      <c r="AD35" s="17">
        <f t="shared" ca="1" si="14"/>
        <v>9.136323081622777E-2</v>
      </c>
      <c r="AE35" s="17">
        <v>134</v>
      </c>
    </row>
    <row r="36" spans="1:31" s="17" customFormat="1" x14ac:dyDescent="0.25">
      <c r="A36" s="17">
        <v>16</v>
      </c>
      <c r="B36" s="17">
        <v>627</v>
      </c>
      <c r="C36" s="17">
        <v>15157</v>
      </c>
      <c r="D36" s="17">
        <v>13489</v>
      </c>
      <c r="E36" s="17">
        <v>11329</v>
      </c>
      <c r="F36" s="17">
        <v>13012</v>
      </c>
      <c r="G36" s="24"/>
      <c r="H36" s="7"/>
      <c r="I36" s="25">
        <f t="shared" si="0"/>
        <v>3828</v>
      </c>
      <c r="J36" s="24">
        <f t="shared" si="0"/>
        <v>477</v>
      </c>
      <c r="K36" s="7"/>
      <c r="L36" s="25">
        <f t="shared" si="3"/>
        <v>3820.4138328263712</v>
      </c>
      <c r="M36" s="17">
        <f t="shared" si="1"/>
        <v>57.549932386243739</v>
      </c>
      <c r="N36" s="17">
        <f t="shared" si="4"/>
        <v>489.64503379249106</v>
      </c>
      <c r="O36" s="24">
        <f t="shared" si="2"/>
        <v>159.89687961324091</v>
      </c>
      <c r="P36" s="7"/>
      <c r="Q36" s="25">
        <f t="shared" si="5"/>
        <v>3848.2849422748718</v>
      </c>
      <c r="R36" s="24">
        <f t="shared" si="6"/>
        <v>457.01624580824603</v>
      </c>
      <c r="S36" s="7"/>
      <c r="T36" s="25">
        <f t="shared" si="7"/>
        <v>-0.99609295822810417</v>
      </c>
      <c r="U36" s="24">
        <f t="shared" si="8"/>
        <v>0.11815793728206088</v>
      </c>
      <c r="V36" s="7"/>
      <c r="W36" s="25">
        <f t="shared" si="9"/>
        <v>-0.99625040989859248</v>
      </c>
      <c r="X36" s="24">
        <f t="shared" si="10"/>
        <v>89.868381642929535</v>
      </c>
      <c r="Y36" s="7"/>
      <c r="Z36" s="25">
        <f t="shared" si="11"/>
        <v>627</v>
      </c>
      <c r="AA36" s="17">
        <f t="shared" si="15"/>
        <v>90.080999999999989</v>
      </c>
      <c r="AB36" s="24">
        <f t="shared" si="12"/>
        <v>1.5722100434890118</v>
      </c>
      <c r="AC36" s="17">
        <f t="shared" si="13"/>
        <v>-0.21261835707045407</v>
      </c>
      <c r="AD36" s="17">
        <f t="shared" ca="1" si="14"/>
        <v>0.11805377587231192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13681</v>
      </c>
      <c r="E37" s="17">
        <v>11362</v>
      </c>
      <c r="F37" s="17">
        <v>12818</v>
      </c>
      <c r="G37" s="24"/>
      <c r="H37" s="7"/>
      <c r="I37" s="25">
        <f t="shared" si="0"/>
        <v>3756</v>
      </c>
      <c r="J37" s="24">
        <f t="shared" si="0"/>
        <v>863</v>
      </c>
      <c r="K37" s="7"/>
      <c r="L37" s="25">
        <f t="shared" si="3"/>
        <v>3755.0522410487283</v>
      </c>
      <c r="M37" s="17">
        <f t="shared" si="1"/>
        <v>0.89824702971559545</v>
      </c>
      <c r="N37" s="17">
        <f t="shared" si="4"/>
        <v>866.66122797181868</v>
      </c>
      <c r="O37" s="24">
        <f t="shared" si="2"/>
        <v>13.404590261627492</v>
      </c>
      <c r="P37" s="7"/>
      <c r="Q37" s="25">
        <f t="shared" si="5"/>
        <v>3776.2849422748718</v>
      </c>
      <c r="R37" s="24">
        <f t="shared" si="6"/>
        <v>843.01624580824603</v>
      </c>
      <c r="S37" s="7"/>
      <c r="T37" s="25">
        <f t="shared" si="7"/>
        <v>-0.97745642427383117</v>
      </c>
      <c r="U37" s="24">
        <f t="shared" si="8"/>
        <v>0.21795518564948985</v>
      </c>
      <c r="V37" s="7"/>
      <c r="W37" s="25">
        <f t="shared" si="9"/>
        <v>-0.97774610598796052</v>
      </c>
      <c r="X37" s="24">
        <f t="shared" si="10"/>
        <v>95.67122545332353</v>
      </c>
      <c r="Y37" s="7"/>
      <c r="Z37" s="25">
        <f t="shared" si="11"/>
        <v>629</v>
      </c>
      <c r="AA37" s="17">
        <f t="shared" si="15"/>
        <v>95.74199999999999</v>
      </c>
      <c r="AB37" s="24">
        <f t="shared" si="12"/>
        <v>1.6710131324444109</v>
      </c>
      <c r="AC37" s="17">
        <f t="shared" si="13"/>
        <v>-7.0774546676460659E-2</v>
      </c>
      <c r="AD37" s="17">
        <f t="shared" ca="1" si="14"/>
        <v>-3.7797859481671026E-2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15076</v>
      </c>
      <c r="D38" s="17">
        <v>13867</v>
      </c>
      <c r="E38" s="17">
        <v>11419</v>
      </c>
      <c r="F38" s="17">
        <v>12635</v>
      </c>
      <c r="G38" s="24"/>
      <c r="H38" s="7"/>
      <c r="I38" s="25">
        <f t="shared" si="0"/>
        <v>3657</v>
      </c>
      <c r="J38" s="24">
        <f t="shared" si="0"/>
        <v>1232</v>
      </c>
      <c r="K38" s="7"/>
      <c r="L38" s="25">
        <f t="shared" si="3"/>
        <v>3651.1197984508412</v>
      </c>
      <c r="M38" s="17">
        <f t="shared" si="1"/>
        <v>34.576770258729027</v>
      </c>
      <c r="N38" s="17">
        <f t="shared" si="4"/>
        <v>1240.6200745221013</v>
      </c>
      <c r="O38" s="24">
        <f t="shared" si="2"/>
        <v>74.30568476657956</v>
      </c>
      <c r="P38" s="7"/>
      <c r="Q38" s="25">
        <f t="shared" si="5"/>
        <v>3677.2849422748718</v>
      </c>
      <c r="R38" s="24">
        <f t="shared" si="6"/>
        <v>1212.0162458082459</v>
      </c>
      <c r="S38" s="7"/>
      <c r="T38" s="25">
        <f t="shared" si="7"/>
        <v>-0.95183119008670558</v>
      </c>
      <c r="U38" s="24">
        <f t="shared" si="8"/>
        <v>0.31335721841524444</v>
      </c>
      <c r="V38" s="7"/>
      <c r="W38" s="25">
        <f t="shared" si="9"/>
        <v>-0.95224727138470056</v>
      </c>
      <c r="X38" s="24">
        <f t="shared" si="10"/>
        <v>101.31943712172307</v>
      </c>
      <c r="Y38" s="7"/>
      <c r="Z38" s="25">
        <f t="shared" si="11"/>
        <v>638</v>
      </c>
      <c r="AA38" s="17">
        <f t="shared" si="15"/>
        <v>101.48399999999999</v>
      </c>
      <c r="AB38" s="24">
        <f t="shared" si="12"/>
        <v>1.7712299380939251</v>
      </c>
      <c r="AC38" s="17">
        <f t="shared" si="13"/>
        <v>-0.16456287827692506</v>
      </c>
      <c r="AD38" s="17">
        <f t="shared" ca="1" si="14"/>
        <v>8.6586865454265194E-2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14995</v>
      </c>
      <c r="D39" s="17">
        <v>14039</v>
      </c>
      <c r="E39" s="17">
        <v>11478</v>
      </c>
      <c r="F39" s="17">
        <v>12448</v>
      </c>
      <c r="G39" s="24"/>
      <c r="H39" s="7"/>
      <c r="I39" s="25">
        <f t="shared" si="0"/>
        <v>3517</v>
      </c>
      <c r="J39" s="24">
        <f t="shared" si="0"/>
        <v>1591</v>
      </c>
      <c r="K39" s="7"/>
      <c r="L39" s="25">
        <f t="shared" si="3"/>
        <v>3512.0644575869433</v>
      </c>
      <c r="M39" s="17">
        <f t="shared" si="1"/>
        <v>24.359578911081918</v>
      </c>
      <c r="N39" s="17">
        <f t="shared" si="4"/>
        <v>1598.4440415743686</v>
      </c>
      <c r="O39" s="24">
        <f t="shared" si="2"/>
        <v>55.413754960928316</v>
      </c>
      <c r="P39" s="7"/>
      <c r="Q39" s="25">
        <f t="shared" si="5"/>
        <v>3537.2849422748718</v>
      </c>
      <c r="R39" s="24">
        <f t="shared" si="6"/>
        <v>1571.0162458082459</v>
      </c>
      <c r="S39" s="7"/>
      <c r="T39" s="25">
        <f t="shared" si="7"/>
        <v>-0.915593485175619</v>
      </c>
      <c r="U39" s="24">
        <f t="shared" si="8"/>
        <v>0.40617383023883774</v>
      </c>
      <c r="V39" s="7"/>
      <c r="W39" s="25">
        <f t="shared" si="9"/>
        <v>-0.91613253066688971</v>
      </c>
      <c r="X39" s="24">
        <f t="shared" si="10"/>
        <v>107.01498944262966</v>
      </c>
      <c r="Y39" s="7"/>
      <c r="Z39" s="25">
        <f t="shared" si="11"/>
        <v>631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-0.14801055737034119</v>
      </c>
      <c r="AD39" s="17">
        <f t="shared" ca="1" si="14"/>
        <v>5.2548481811925285E-2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14918</v>
      </c>
      <c r="D40" s="17">
        <v>14218</v>
      </c>
      <c r="E40" s="17">
        <v>11568</v>
      </c>
      <c r="F40" s="17">
        <v>12287</v>
      </c>
      <c r="G40" s="24"/>
      <c r="H40" s="7"/>
      <c r="I40" s="25">
        <f t="shared" si="0"/>
        <v>3350</v>
      </c>
      <c r="J40" s="24">
        <f t="shared" si="0"/>
        <v>1931</v>
      </c>
      <c r="K40" s="7"/>
      <c r="L40" s="25">
        <f t="shared" si="3"/>
        <v>3342.8363303358892</v>
      </c>
      <c r="M40" s="17">
        <f t="shared" si="1"/>
        <v>51.31816305650112</v>
      </c>
      <c r="N40" s="17">
        <f t="shared" si="4"/>
        <v>1932.8452643646488</v>
      </c>
      <c r="O40" s="24">
        <f t="shared" si="2"/>
        <v>3.4050005754425765</v>
      </c>
      <c r="P40" s="7"/>
      <c r="Q40" s="25">
        <f t="shared" si="5"/>
        <v>3370.2849422748718</v>
      </c>
      <c r="R40" s="24">
        <f t="shared" si="6"/>
        <v>1911.0162458082459</v>
      </c>
      <c r="S40" s="7"/>
      <c r="T40" s="25">
        <f t="shared" si="7"/>
        <v>-0.87236708003168006</v>
      </c>
      <c r="U40" s="24">
        <f t="shared" si="8"/>
        <v>0.49407814227232438</v>
      </c>
      <c r="V40" s="7"/>
      <c r="W40" s="25">
        <f t="shared" si="9"/>
        <v>-0.87302257404190819</v>
      </c>
      <c r="X40" s="24">
        <f t="shared" si="10"/>
        <v>112.61179179366627</v>
      </c>
      <c r="Y40" s="7"/>
      <c r="Z40" s="25">
        <f t="shared" si="11"/>
        <v>616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-9.5208206333722956E-2</v>
      </c>
      <c r="AD40" s="17">
        <f t="shared" ca="1" si="14"/>
        <v>-3.8159149182064311E-2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14817</v>
      </c>
      <c r="D41" s="17">
        <v>14368</v>
      </c>
      <c r="E41" s="17">
        <v>11668</v>
      </c>
      <c r="F41" s="17">
        <v>12129</v>
      </c>
      <c r="G41" s="24"/>
      <c r="H41" s="7"/>
      <c r="I41" s="25">
        <f t="shared" si="0"/>
        <v>3149</v>
      </c>
      <c r="J41" s="24">
        <f t="shared" si="0"/>
        <v>2239</v>
      </c>
      <c r="K41" s="7"/>
      <c r="L41" s="25">
        <f t="shared" si="3"/>
        <v>3144.5785855102213</v>
      </c>
      <c r="M41" s="17">
        <f t="shared" si="1"/>
        <v>19.548906090425277</v>
      </c>
      <c r="N41" s="17">
        <f t="shared" si="4"/>
        <v>2245.8701647055645</v>
      </c>
      <c r="O41" s="24">
        <f t="shared" si="2"/>
        <v>47.199163081584814</v>
      </c>
      <c r="P41" s="7"/>
      <c r="Q41" s="25">
        <f t="shared" si="5"/>
        <v>3169.2849422748718</v>
      </c>
      <c r="R41" s="24">
        <f t="shared" si="6"/>
        <v>2219.0162458082459</v>
      </c>
      <c r="S41" s="7"/>
      <c r="T41" s="25">
        <f t="shared" si="7"/>
        <v>-0.82034008940933434</v>
      </c>
      <c r="U41" s="24">
        <f t="shared" si="8"/>
        <v>0.57370910729089464</v>
      </c>
      <c r="V41" s="7"/>
      <c r="W41" s="25">
        <f t="shared" si="9"/>
        <v>-0.82110106077881739</v>
      </c>
      <c r="X41" s="24">
        <f t="shared" si="10"/>
        <v>118.04681886402062</v>
      </c>
      <c r="Y41" s="7"/>
      <c r="Z41" s="25">
        <f t="shared" si="11"/>
        <v>609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-0.14118113597936599</v>
      </c>
      <c r="AD41" s="17">
        <f t="shared" ca="1" si="14"/>
        <v>0.10561452145822159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14704</v>
      </c>
      <c r="D42" s="17">
        <v>14521</v>
      </c>
      <c r="E42" s="17">
        <v>11781</v>
      </c>
      <c r="F42" s="17">
        <v>11982</v>
      </c>
      <c r="G42" s="24"/>
      <c r="H42" s="7"/>
      <c r="I42" s="25">
        <f t="shared" si="0"/>
        <v>2923</v>
      </c>
      <c r="J42" s="24">
        <f t="shared" si="0"/>
        <v>2539</v>
      </c>
      <c r="K42" s="7"/>
      <c r="L42" s="25">
        <f t="shared" si="3"/>
        <v>2914.5931240084137</v>
      </c>
      <c r="M42" s="17">
        <f t="shared" si="1"/>
        <v>70.675563937909729</v>
      </c>
      <c r="N42" s="17">
        <f t="shared" si="4"/>
        <v>2541.7811378564506</v>
      </c>
      <c r="O42" s="24">
        <f t="shared" si="2"/>
        <v>7.7347277765828677</v>
      </c>
      <c r="P42" s="7"/>
      <c r="Q42" s="25">
        <f t="shared" si="5"/>
        <v>2943.2849422748718</v>
      </c>
      <c r="R42" s="24">
        <f t="shared" si="6"/>
        <v>2519.0162458082459</v>
      </c>
      <c r="S42" s="7"/>
      <c r="T42" s="25">
        <f t="shared" si="7"/>
        <v>-0.76184208005286602</v>
      </c>
      <c r="U42" s="24">
        <f t="shared" si="8"/>
        <v>0.65127173555573581</v>
      </c>
      <c r="V42" s="7"/>
      <c r="W42" s="25">
        <f t="shared" si="9"/>
        <v>-0.76270578224180108</v>
      </c>
      <c r="X42" s="24">
        <f t="shared" si="10"/>
        <v>123.59844181273189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-0.13355818726809332</v>
      </c>
      <c r="AD42" s="17">
        <f t="shared" ca="1" si="14"/>
        <v>5.0416483257222922E-2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14574</v>
      </c>
      <c r="D43" s="17">
        <v>14660</v>
      </c>
      <c r="E43" s="17">
        <v>11915</v>
      </c>
      <c r="F43" s="17">
        <v>11848</v>
      </c>
      <c r="G43" s="24"/>
      <c r="H43" s="7"/>
      <c r="I43" s="25">
        <f t="shared" si="0"/>
        <v>2659</v>
      </c>
      <c r="J43" s="24">
        <f t="shared" si="0"/>
        <v>2812</v>
      </c>
      <c r="K43" s="7"/>
      <c r="L43" s="25">
        <f t="shared" si="3"/>
        <v>2656.257987934825</v>
      </c>
      <c r="M43" s="17">
        <f t="shared" si="1"/>
        <v>7.5186301655652903</v>
      </c>
      <c r="N43" s="17">
        <f t="shared" si="4"/>
        <v>2814.9479881323455</v>
      </c>
      <c r="O43" s="24">
        <f t="shared" si="2"/>
        <v>8.6906340284497432</v>
      </c>
      <c r="P43" s="7"/>
      <c r="Q43" s="25">
        <f t="shared" si="5"/>
        <v>2679.2849422748718</v>
      </c>
      <c r="R43" s="24">
        <f t="shared" si="6"/>
        <v>2792.0162458082459</v>
      </c>
      <c r="S43" s="7"/>
      <c r="T43" s="25">
        <f t="shared" si="7"/>
        <v>-0.69350812222053138</v>
      </c>
      <c r="U43" s="24">
        <f t="shared" si="8"/>
        <v>0.72185372727674135</v>
      </c>
      <c r="V43" s="7"/>
      <c r="W43" s="25">
        <f t="shared" si="9"/>
        <v>-0.69446529619651154</v>
      </c>
      <c r="X43" s="24">
        <f t="shared" si="10"/>
        <v>129.21238073720406</v>
      </c>
      <c r="Y43" s="7"/>
      <c r="Z43" s="25">
        <f t="shared" si="11"/>
        <v>618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-8.1619262795925351E-2</v>
      </c>
      <c r="AD43" s="17">
        <f t="shared" ca="1" si="14"/>
        <v>2.9908273748077363E-2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14431</v>
      </c>
      <c r="D44" s="17">
        <v>14794</v>
      </c>
      <c r="E44" s="17">
        <v>12065</v>
      </c>
      <c r="F44" s="17">
        <v>11720</v>
      </c>
      <c r="G44" s="24"/>
      <c r="H44" s="7"/>
      <c r="I44" s="25">
        <f t="shared" si="0"/>
        <v>2366</v>
      </c>
      <c r="J44" s="24">
        <f t="shared" si="0"/>
        <v>3074</v>
      </c>
      <c r="K44" s="7"/>
      <c r="L44" s="25">
        <f t="shared" si="3"/>
        <v>2368.4041070267945</v>
      </c>
      <c r="M44" s="17">
        <f t="shared" si="1"/>
        <v>5.7797305962825147</v>
      </c>
      <c r="N44" s="17">
        <f t="shared" si="4"/>
        <v>3065.1915554811262</v>
      </c>
      <c r="O44" s="24">
        <f t="shared" si="2"/>
        <v>77.588694842077615</v>
      </c>
      <c r="P44" s="7"/>
      <c r="Q44" s="25">
        <f t="shared" si="5"/>
        <v>2386.2849422748718</v>
      </c>
      <c r="R44" s="24">
        <f t="shared" si="6"/>
        <v>3054.0162458082459</v>
      </c>
      <c r="S44" s="7"/>
      <c r="T44" s="25">
        <f t="shared" si="7"/>
        <v>-0.61766778265661448</v>
      </c>
      <c r="U44" s="24">
        <f t="shared" si="8"/>
        <v>0.78959175596136921</v>
      </c>
      <c r="V44" s="7"/>
      <c r="W44" s="25">
        <f t="shared" si="9"/>
        <v>-0.61871465314896179</v>
      </c>
      <c r="X44" s="24">
        <f t="shared" si="10"/>
        <v>135.02272235485128</v>
      </c>
      <c r="Y44" s="7"/>
      <c r="Z44" s="25">
        <f t="shared" si="11"/>
        <v>627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8.5722354851299087E-2</v>
      </c>
      <c r="AD44" s="17">
        <f t="shared" ca="1" si="14"/>
        <v>-7.8947958496456749E-2</v>
      </c>
      <c r="AE44" s="17">
        <v>125</v>
      </c>
    </row>
    <row r="45" spans="1:31" s="17" customFormat="1" x14ac:dyDescent="0.25">
      <c r="A45" s="17">
        <v>25</v>
      </c>
      <c r="B45" s="17">
        <v>642</v>
      </c>
      <c r="C45" s="17">
        <v>14264</v>
      </c>
      <c r="D45" s="17">
        <v>14886</v>
      </c>
      <c r="E45" s="17">
        <v>12206</v>
      </c>
      <c r="F45" s="17">
        <v>11594</v>
      </c>
      <c r="G45" s="24"/>
      <c r="H45" s="7"/>
      <c r="I45" s="25">
        <f t="shared" si="0"/>
        <v>2058</v>
      </c>
      <c r="J45" s="24">
        <f t="shared" si="0"/>
        <v>3292</v>
      </c>
      <c r="K45" s="7"/>
      <c r="L45" s="25">
        <f t="shared" si="3"/>
        <v>2049.6868746579316</v>
      </c>
      <c r="M45" s="17">
        <f t="shared" si="1"/>
        <v>69.108052952939204</v>
      </c>
      <c r="N45" s="17">
        <f t="shared" si="4"/>
        <v>3290.8278829637634</v>
      </c>
      <c r="O45" s="24">
        <f t="shared" si="2"/>
        <v>1.3738583466361034</v>
      </c>
      <c r="P45" s="7"/>
      <c r="Q45" s="25">
        <f t="shared" si="5"/>
        <v>2078.2849422748718</v>
      </c>
      <c r="R45" s="24">
        <f t="shared" si="6"/>
        <v>3272.0162458082459</v>
      </c>
      <c r="S45" s="7"/>
      <c r="T45" s="25">
        <f t="shared" si="7"/>
        <v>-0.53794483185222408</v>
      </c>
      <c r="U45" s="24">
        <f t="shared" si="8"/>
        <v>0.84595393250048723</v>
      </c>
      <c r="V45" s="7"/>
      <c r="W45" s="25">
        <f t="shared" si="9"/>
        <v>-0.53906632073201988</v>
      </c>
      <c r="X45" s="24">
        <f t="shared" si="10"/>
        <v>140.5980808634489</v>
      </c>
      <c r="Y45" s="7"/>
      <c r="Z45" s="25">
        <f t="shared" si="11"/>
        <v>642</v>
      </c>
      <c r="AA45" s="17">
        <f t="shared" si="15"/>
        <v>140.71499999999997</v>
      </c>
      <c r="AB45" s="24">
        <f t="shared" si="12"/>
        <v>2.4559400569438203</v>
      </c>
      <c r="AC45" s="17">
        <f t="shared" si="13"/>
        <v>-0.11691913655107555</v>
      </c>
      <c r="AD45" s="17">
        <f t="shared" ca="1" si="14"/>
        <v>0.11128901273795577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14104</v>
      </c>
      <c r="D46" s="17">
        <v>14996</v>
      </c>
      <c r="E46" s="17">
        <v>12388</v>
      </c>
      <c r="F46" s="17">
        <v>11510</v>
      </c>
      <c r="G46" s="24"/>
      <c r="H46" s="7"/>
      <c r="I46" s="25">
        <f t="shared" si="0"/>
        <v>1716</v>
      </c>
      <c r="J46" s="24">
        <f t="shared" si="0"/>
        <v>3486</v>
      </c>
      <c r="K46" s="7"/>
      <c r="L46" s="25">
        <f t="shared" si="3"/>
        <v>1714.2754334514295</v>
      </c>
      <c r="M46" s="17">
        <f t="shared" si="1"/>
        <v>2.9741297804482456</v>
      </c>
      <c r="N46" s="17">
        <f t="shared" si="4"/>
        <v>3481.0512533389742</v>
      </c>
      <c r="O46" s="24">
        <f t="shared" si="2"/>
        <v>24.490093515013804</v>
      </c>
      <c r="P46" s="7"/>
      <c r="Q46" s="25">
        <f t="shared" si="5"/>
        <v>1736.2849422748716</v>
      </c>
      <c r="R46" s="24">
        <f t="shared" si="6"/>
        <v>3466.0162458082459</v>
      </c>
      <c r="S46" s="7"/>
      <c r="T46" s="25">
        <f t="shared" si="7"/>
        <v>-0.44942129556942689</v>
      </c>
      <c r="U46" s="24">
        <f t="shared" si="8"/>
        <v>0.89611109877841777</v>
      </c>
      <c r="V46" s="7"/>
      <c r="W46" s="25">
        <f t="shared" si="9"/>
        <v>-0.45060917253513932</v>
      </c>
      <c r="X46" s="24">
        <f t="shared" si="10"/>
        <v>146.40902543779339</v>
      </c>
      <c r="Y46" s="7"/>
      <c r="Z46" s="25">
        <f t="shared" si="11"/>
        <v>634</v>
      </c>
      <c r="AA46" s="17">
        <f t="shared" si="15"/>
        <v>146.42099999999996</v>
      </c>
      <c r="AB46" s="24">
        <f t="shared" si="12"/>
        <v>2.5555285440626165</v>
      </c>
      <c r="AC46" s="17">
        <f t="shared" si="13"/>
        <v>-1.1974562206575001E-2</v>
      </c>
      <c r="AD46" s="17">
        <f t="shared" ca="1" si="14"/>
        <v>6.2366844335514315E-2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13932</v>
      </c>
      <c r="D47" s="17">
        <v>15075</v>
      </c>
      <c r="E47" s="17">
        <v>12562</v>
      </c>
      <c r="F47" s="17">
        <v>11439</v>
      </c>
      <c r="G47" s="24"/>
      <c r="H47" s="7"/>
      <c r="I47" s="25">
        <f t="shared" si="0"/>
        <v>1370</v>
      </c>
      <c r="J47" s="24">
        <f t="shared" si="0"/>
        <v>3636</v>
      </c>
      <c r="K47" s="7"/>
      <c r="L47" s="25">
        <f t="shared" si="3"/>
        <v>1371.8838836024895</v>
      </c>
      <c r="M47" s="17">
        <f t="shared" si="1"/>
        <v>3.5490174277288333</v>
      </c>
      <c r="N47" s="17">
        <f t="shared" si="4"/>
        <v>3633.0447477059283</v>
      </c>
      <c r="O47" s="24">
        <f t="shared" si="2"/>
        <v>8.7335161216158674</v>
      </c>
      <c r="P47" s="7"/>
      <c r="Q47" s="25">
        <f t="shared" si="5"/>
        <v>1390.2849422748716</v>
      </c>
      <c r="R47" s="24">
        <f t="shared" si="6"/>
        <v>3616.0162458082459</v>
      </c>
      <c r="S47" s="7"/>
      <c r="T47" s="25">
        <f t="shared" si="7"/>
        <v>-0.35986239628917011</v>
      </c>
      <c r="U47" s="24">
        <f t="shared" si="8"/>
        <v>0.93489241291083836</v>
      </c>
      <c r="V47" s="7"/>
      <c r="W47" s="25">
        <f t="shared" si="9"/>
        <v>-0.36110158571179868</v>
      </c>
      <c r="X47" s="24">
        <f t="shared" si="10"/>
        <v>151.98552577207511</v>
      </c>
      <c r="Y47" s="7"/>
      <c r="Z47" s="25">
        <f t="shared" si="11"/>
        <v>616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2.0525772075131954E-2</v>
      </c>
      <c r="AD47" s="17">
        <f t="shared" ca="1" si="14"/>
        <v>2.8708056698690143E-2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13737</v>
      </c>
      <c r="D48" s="17">
        <v>15119</v>
      </c>
      <c r="E48" s="17">
        <v>12733</v>
      </c>
      <c r="F48" s="17">
        <v>11362</v>
      </c>
      <c r="G48" s="24"/>
      <c r="H48" s="7"/>
      <c r="I48" s="25">
        <f t="shared" si="0"/>
        <v>1004</v>
      </c>
      <c r="J48" s="24">
        <f t="shared" si="0"/>
        <v>3757</v>
      </c>
      <c r="K48" s="7"/>
      <c r="L48" s="25">
        <f t="shared" si="3"/>
        <v>1008.2591997773056</v>
      </c>
      <c r="M48" s="17">
        <f t="shared" si="1"/>
        <v>18.140782743000408</v>
      </c>
      <c r="N48" s="17">
        <f t="shared" si="4"/>
        <v>3753.5282961568619</v>
      </c>
      <c r="O48" s="24">
        <f t="shared" si="2"/>
        <v>12.052727574460059</v>
      </c>
      <c r="P48" s="7"/>
      <c r="Q48" s="25">
        <f t="shared" si="5"/>
        <v>1024.2849422748716</v>
      </c>
      <c r="R48" s="24">
        <f t="shared" si="6"/>
        <v>3737.0162458082459</v>
      </c>
      <c r="S48" s="7"/>
      <c r="T48" s="25">
        <f t="shared" si="7"/>
        <v>-0.26512668202161521</v>
      </c>
      <c r="U48" s="24">
        <f t="shared" si="8"/>
        <v>0.96617600631099099</v>
      </c>
      <c r="V48" s="7"/>
      <c r="W48" s="25">
        <f t="shared" si="9"/>
        <v>-0.2664072437449852</v>
      </c>
      <c r="X48" s="24">
        <f t="shared" si="10"/>
        <v>157.68922308630749</v>
      </c>
      <c r="Y48" s="7"/>
      <c r="Z48" s="25">
        <f t="shared" si="11"/>
        <v>630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5.4223086307530366E-2</v>
      </c>
      <c r="AD48" s="17">
        <f t="shared" ca="1" si="14"/>
        <v>3.143202634254294E-2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13563</v>
      </c>
      <c r="D49" s="17">
        <v>15170</v>
      </c>
      <c r="E49" s="17">
        <v>12918</v>
      </c>
      <c r="F49" s="17">
        <v>11328</v>
      </c>
      <c r="G49" s="24"/>
      <c r="H49" s="7"/>
      <c r="I49" s="25">
        <f t="shared" si="0"/>
        <v>645</v>
      </c>
      <c r="J49" s="24">
        <f t="shared" si="0"/>
        <v>3842</v>
      </c>
      <c r="K49" s="7"/>
      <c r="L49" s="25">
        <f t="shared" si="3"/>
        <v>650.7397584174031</v>
      </c>
      <c r="M49" s="17">
        <f t="shared" si="1"/>
        <v>32.944826690149682</v>
      </c>
      <c r="N49" s="17">
        <f t="shared" si="4"/>
        <v>3834.649764888602</v>
      </c>
      <c r="O49" s="24">
        <f t="shared" si="2"/>
        <v>54.02595619282765</v>
      </c>
      <c r="P49" s="7"/>
      <c r="Q49" s="25">
        <f t="shared" si="5"/>
        <v>665.2849422748717</v>
      </c>
      <c r="R49" s="24">
        <f t="shared" si="6"/>
        <v>3822.0162458082459</v>
      </c>
      <c r="S49" s="7"/>
      <c r="T49" s="25">
        <f t="shared" si="7"/>
        <v>-0.17220285299961469</v>
      </c>
      <c r="U49" s="24">
        <f t="shared" si="8"/>
        <v>0.98815208431936263</v>
      </c>
      <c r="V49" s="7"/>
      <c r="W49" s="25">
        <f t="shared" si="9"/>
        <v>-0.17351245475281443</v>
      </c>
      <c r="X49" s="24">
        <f t="shared" si="10"/>
        <v>163.14534560996026</v>
      </c>
      <c r="Y49" s="7"/>
      <c r="Z49" s="25">
        <f t="shared" si="11"/>
        <v>603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8.3345609960304046E-2</v>
      </c>
      <c r="AD49" s="17">
        <f t="shared" ca="1" si="14"/>
        <v>3.1414175337545203E-2</v>
      </c>
      <c r="AE49" s="17">
        <v>120</v>
      </c>
    </row>
    <row r="50" spans="1:31" s="17" customFormat="1" x14ac:dyDescent="0.25">
      <c r="A50" s="17">
        <v>30</v>
      </c>
      <c r="B50" s="17">
        <v>617</v>
      </c>
      <c r="C50" s="17">
        <v>13374</v>
      </c>
      <c r="D50" s="17">
        <v>15192</v>
      </c>
      <c r="E50" s="17">
        <v>13105</v>
      </c>
      <c r="F50" s="17">
        <v>11301</v>
      </c>
      <c r="G50" s="24"/>
      <c r="H50" s="7"/>
      <c r="I50" s="25">
        <f t="shared" si="0"/>
        <v>269</v>
      </c>
      <c r="J50" s="24">
        <f t="shared" si="0"/>
        <v>3891</v>
      </c>
      <c r="K50" s="7"/>
      <c r="L50" s="25">
        <f t="shared" si="3"/>
        <v>278.71764557056741</v>
      </c>
      <c r="M50" s="17">
        <f t="shared" si="1"/>
        <v>94.432635435168464</v>
      </c>
      <c r="N50" s="17">
        <f t="shared" si="4"/>
        <v>3882.2597129456412</v>
      </c>
      <c r="O50" s="24">
        <f t="shared" si="2"/>
        <v>76.392617792591324</v>
      </c>
      <c r="P50" s="7"/>
      <c r="Q50" s="25">
        <f t="shared" si="5"/>
        <v>289.28494227487164</v>
      </c>
      <c r="R50" s="24">
        <f t="shared" si="6"/>
        <v>3871.0162458082459</v>
      </c>
      <c r="S50" s="7"/>
      <c r="T50" s="25">
        <f t="shared" si="7"/>
        <v>-7.4878731238410781E-2</v>
      </c>
      <c r="U50" s="24">
        <f t="shared" si="8"/>
        <v>1.0008206469359533</v>
      </c>
      <c r="V50" s="7"/>
      <c r="W50" s="25">
        <f t="shared" si="9"/>
        <v>-7.620503529616196E-2</v>
      </c>
      <c r="X50" s="24">
        <f t="shared" si="10"/>
        <v>168.75030220804842</v>
      </c>
      <c r="Y50" s="7"/>
      <c r="Z50" s="25">
        <f t="shared" si="11"/>
        <v>617</v>
      </c>
      <c r="AA50" s="17">
        <f t="shared" si="15"/>
        <v>168.61499999999995</v>
      </c>
      <c r="AB50" s="24">
        <f t="shared" si="12"/>
        <v>2.9428869182502377</v>
      </c>
      <c r="AC50" s="17">
        <f t="shared" si="13"/>
        <v>0.13530220804847204</v>
      </c>
      <c r="AD50" s="17">
        <f t="shared" ca="1" si="14"/>
        <v>-1.0955035286229986E-2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13192</v>
      </c>
      <c r="D51" s="17">
        <v>15195</v>
      </c>
      <c r="E51" s="17">
        <v>13294</v>
      </c>
      <c r="F51" s="17">
        <v>11298</v>
      </c>
      <c r="G51" s="24"/>
      <c r="H51" s="7"/>
      <c r="I51" s="25">
        <f t="shared" si="0"/>
        <v>-102</v>
      </c>
      <c r="J51" s="24">
        <f t="shared" si="0"/>
        <v>3897</v>
      </c>
      <c r="K51" s="7"/>
      <c r="L51" s="25">
        <f t="shared" si="3"/>
        <v>-97.933512914673656</v>
      </c>
      <c r="M51" s="17">
        <f t="shared" si="1"/>
        <v>16.536317215125944</v>
      </c>
      <c r="N51" s="17">
        <f t="shared" si="4"/>
        <v>3893.5934795830221</v>
      </c>
      <c r="O51" s="24">
        <f t="shared" si="2"/>
        <v>11.604381351286982</v>
      </c>
      <c r="P51" s="7"/>
      <c r="Q51" s="25">
        <f t="shared" si="5"/>
        <v>-81.715057725128332</v>
      </c>
      <c r="R51" s="24">
        <f t="shared" si="6"/>
        <v>3877.0162458082459</v>
      </c>
      <c r="S51" s="7"/>
      <c r="T51" s="25">
        <f t="shared" si="7"/>
        <v>2.1151186775968608E-2</v>
      </c>
      <c r="U51" s="24">
        <f t="shared" si="8"/>
        <v>1.0023718995012503</v>
      </c>
      <c r="V51" s="7"/>
      <c r="W51" s="25">
        <f t="shared" si="9"/>
        <v>1.9822911390007653E-2</v>
      </c>
      <c r="X51" s="24">
        <f t="shared" si="10"/>
        <v>174.23748096207623</v>
      </c>
      <c r="Y51" s="7"/>
      <c r="Z51" s="25">
        <f t="shared" si="11"/>
        <v>620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4.2480962076268725E-2</v>
      </c>
      <c r="AD51" s="17">
        <f t="shared" ca="1" si="14"/>
        <v>5.9595021221724664E-2</v>
      </c>
      <c r="AE51" s="17">
        <v>118</v>
      </c>
    </row>
    <row r="52" spans="1:31" s="17" customFormat="1" x14ac:dyDescent="0.25">
      <c r="A52" s="17">
        <v>32</v>
      </c>
      <c r="B52" s="17">
        <v>632</v>
      </c>
      <c r="C52" s="17">
        <v>12997</v>
      </c>
      <c r="D52" s="17">
        <v>15185</v>
      </c>
      <c r="E52" s="17">
        <v>13482</v>
      </c>
      <c r="F52" s="17">
        <v>11311</v>
      </c>
      <c r="G52" s="24"/>
      <c r="H52" s="7"/>
      <c r="I52" s="25">
        <f t="shared" ref="I52:J83" si="16">C52-E52</f>
        <v>-485</v>
      </c>
      <c r="J52" s="24">
        <f t="shared" si="16"/>
        <v>3874</v>
      </c>
      <c r="K52" s="7"/>
      <c r="L52" s="25">
        <f t="shared" si="3"/>
        <v>-481.09029496567007</v>
      </c>
      <c r="M52" s="17">
        <f t="shared" si="1"/>
        <v>15.285793455464811</v>
      </c>
      <c r="N52" s="17">
        <f t="shared" si="4"/>
        <v>3867.3721846670542</v>
      </c>
      <c r="O52" s="24">
        <f t="shared" si="2"/>
        <v>43.927936087631835</v>
      </c>
      <c r="P52" s="7"/>
      <c r="Q52" s="25">
        <f t="shared" si="5"/>
        <v>-464.71505772512836</v>
      </c>
      <c r="R52" s="24">
        <f t="shared" si="6"/>
        <v>3854.0162458082459</v>
      </c>
      <c r="S52" s="7"/>
      <c r="T52" s="25">
        <f t="shared" si="7"/>
        <v>0.12028719378272686</v>
      </c>
      <c r="U52" s="24">
        <f t="shared" si="8"/>
        <v>0.99642543133427908</v>
      </c>
      <c r="V52" s="7"/>
      <c r="W52" s="25">
        <f t="shared" si="9"/>
        <v>0.11896688540660864</v>
      </c>
      <c r="X52" s="24">
        <f t="shared" si="10"/>
        <v>179.91307079106366</v>
      </c>
      <c r="Y52" s="7"/>
      <c r="Z52" s="25">
        <f t="shared" si="11"/>
        <v>632</v>
      </c>
      <c r="AA52" s="17">
        <f t="shared" si="15"/>
        <v>179.88299999999995</v>
      </c>
      <c r="AB52" s="24">
        <f t="shared" si="12"/>
        <v>3.1395506183649591</v>
      </c>
      <c r="AC52" s="17">
        <f t="shared" si="13"/>
        <v>3.0070791063707247E-2</v>
      </c>
      <c r="AD52" s="17">
        <f t="shared" ca="1" si="14"/>
        <v>4.118458186803764E-2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12816</v>
      </c>
      <c r="D53" s="17">
        <v>15163</v>
      </c>
      <c r="E53" s="17">
        <v>13679</v>
      </c>
      <c r="F53" s="17">
        <v>11350</v>
      </c>
      <c r="G53" s="24"/>
      <c r="H53" s="7"/>
      <c r="I53" s="25">
        <f t="shared" si="16"/>
        <v>-863</v>
      </c>
      <c r="J53" s="24">
        <f t="shared" si="16"/>
        <v>3813</v>
      </c>
      <c r="K53" s="7"/>
      <c r="L53" s="25">
        <f t="shared" si="3"/>
        <v>-858.51664199063021</v>
      </c>
      <c r="M53" s="17">
        <f t="shared" si="1"/>
        <v>20.100499040180289</v>
      </c>
      <c r="N53" s="17">
        <f t="shared" si="4"/>
        <v>3803.5347308678902</v>
      </c>
      <c r="O53" s="24">
        <f t="shared" si="2"/>
        <v>89.591319743271072</v>
      </c>
      <c r="P53" s="7"/>
      <c r="Q53" s="25">
        <f t="shared" si="5"/>
        <v>-842.7150577251283</v>
      </c>
      <c r="R53" s="24">
        <f t="shared" si="6"/>
        <v>3793.0162458082459</v>
      </c>
      <c r="S53" s="7"/>
      <c r="T53" s="25">
        <f t="shared" si="7"/>
        <v>0.21812899704266056</v>
      </c>
      <c r="U53" s="24">
        <f t="shared" si="8"/>
        <v>0.98065436358709468</v>
      </c>
      <c r="V53" s="7"/>
      <c r="W53" s="25">
        <f t="shared" si="9"/>
        <v>0.21682967361636998</v>
      </c>
      <c r="X53" s="24">
        <f t="shared" si="10"/>
        <v>185.57245699901125</v>
      </c>
      <c r="Y53" s="7"/>
      <c r="Z53" s="25">
        <f t="shared" si="11"/>
        <v>630</v>
      </c>
      <c r="AA53" s="17">
        <f t="shared" si="15"/>
        <v>185.55299999999994</v>
      </c>
      <c r="AB53" s="24">
        <f t="shared" si="12"/>
        <v>3.2385107869530372</v>
      </c>
      <c r="AC53" s="17">
        <f t="shared" si="13"/>
        <v>1.9456999011310927E-2</v>
      </c>
      <c r="AD53" s="17">
        <f t="shared" ca="1" si="14"/>
        <v>8.6880165192866343E-2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12625</v>
      </c>
      <c r="D54" s="17">
        <v>15101</v>
      </c>
      <c r="E54" s="17">
        <v>13860</v>
      </c>
      <c r="F54" s="17">
        <v>11396</v>
      </c>
      <c r="G54" s="24"/>
      <c r="H54" s="7"/>
      <c r="I54" s="25">
        <f t="shared" si="16"/>
        <v>-1235</v>
      </c>
      <c r="J54" s="24">
        <f t="shared" si="16"/>
        <v>3705</v>
      </c>
      <c r="K54" s="7"/>
      <c r="L54" s="25">
        <f t="shared" si="3"/>
        <v>-1230.043010466728</v>
      </c>
      <c r="M54" s="17">
        <f t="shared" si="1"/>
        <v>24.57174523296824</v>
      </c>
      <c r="N54" s="17">
        <f t="shared" si="4"/>
        <v>3701.9261254530429</v>
      </c>
      <c r="O54" s="24">
        <f t="shared" si="2"/>
        <v>9.4487047304306291</v>
      </c>
      <c r="P54" s="7"/>
      <c r="Q54" s="25">
        <f t="shared" si="5"/>
        <v>-1214.7150577251284</v>
      </c>
      <c r="R54" s="24">
        <f t="shared" si="6"/>
        <v>3685.0162458082459</v>
      </c>
      <c r="S54" s="7"/>
      <c r="T54" s="25">
        <f t="shared" si="7"/>
        <v>0.31441775580640485</v>
      </c>
      <c r="U54" s="24">
        <f t="shared" si="8"/>
        <v>0.95273181741175184</v>
      </c>
      <c r="V54" s="7"/>
      <c r="W54" s="25">
        <f t="shared" si="9"/>
        <v>0.31315551850810369</v>
      </c>
      <c r="X54" s="24">
        <f t="shared" si="10"/>
        <v>191.29983802945503</v>
      </c>
      <c r="Y54" s="7"/>
      <c r="Z54" s="25">
        <f t="shared" si="11"/>
        <v>634</v>
      </c>
      <c r="AA54" s="17">
        <f t="shared" si="15"/>
        <v>191.25899999999993</v>
      </c>
      <c r="AB54" s="24">
        <f t="shared" si="12"/>
        <v>3.3380992740718334</v>
      </c>
      <c r="AC54" s="17">
        <f t="shared" si="13"/>
        <v>4.0838029455102287E-2</v>
      </c>
      <c r="AD54" s="17">
        <f t="shared" ca="1" si="14"/>
        <v>-1.8328949287877094E-2</v>
      </c>
      <c r="AE54" s="17">
        <v>115</v>
      </c>
    </row>
    <row r="55" spans="1:31" s="17" customFormat="1" x14ac:dyDescent="0.25">
      <c r="A55" s="17">
        <v>35</v>
      </c>
      <c r="B55" s="17">
        <v>637</v>
      </c>
      <c r="C55" s="17">
        <v>12445</v>
      </c>
      <c r="D55" s="17">
        <v>15036</v>
      </c>
      <c r="E55" s="17">
        <v>14041</v>
      </c>
      <c r="F55" s="17">
        <v>11468</v>
      </c>
      <c r="G55" s="24"/>
      <c r="H55" s="7"/>
      <c r="I55" s="25">
        <f t="shared" si="16"/>
        <v>-1596</v>
      </c>
      <c r="J55" s="24">
        <f t="shared" si="16"/>
        <v>3568</v>
      </c>
      <c r="K55" s="7"/>
      <c r="L55" s="25">
        <f t="shared" si="3"/>
        <v>-1591.2376430092879</v>
      </c>
      <c r="M55" s="17">
        <f t="shared" si="1"/>
        <v>22.680044106984202</v>
      </c>
      <c r="N55" s="17">
        <f t="shared" si="4"/>
        <v>3563.1005233629762</v>
      </c>
      <c r="O55" s="24">
        <f t="shared" si="2"/>
        <v>24.004871316741863</v>
      </c>
      <c r="P55" s="7"/>
      <c r="Q55" s="25">
        <f t="shared" si="5"/>
        <v>-1575.7150577251284</v>
      </c>
      <c r="R55" s="24">
        <f t="shared" si="6"/>
        <v>3548.0162458082459</v>
      </c>
      <c r="S55" s="7"/>
      <c r="T55" s="25">
        <f t="shared" si="7"/>
        <v>0.40785926632713521</v>
      </c>
      <c r="U55" s="24">
        <f t="shared" si="8"/>
        <v>0.91731155050414104</v>
      </c>
      <c r="V55" s="7"/>
      <c r="W55" s="25">
        <f t="shared" si="9"/>
        <v>0.40664404826777456</v>
      </c>
      <c r="X55" s="24">
        <f t="shared" si="10"/>
        <v>197.01224843555656</v>
      </c>
      <c r="Y55" s="7"/>
      <c r="Z55" s="25">
        <f t="shared" si="11"/>
        <v>637</v>
      </c>
      <c r="AA55" s="17">
        <f t="shared" si="15"/>
        <v>196.99199999999993</v>
      </c>
      <c r="AB55" s="24">
        <f t="shared" si="12"/>
        <v>3.4381590000886684</v>
      </c>
      <c r="AC55" s="17">
        <f t="shared" si="13"/>
        <v>2.0248435556624145E-2</v>
      </c>
      <c r="AD55" s="17">
        <f t="shared" ca="1" si="14"/>
        <v>6.1744812451735243E-2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12281</v>
      </c>
      <c r="D56" s="17">
        <v>14953</v>
      </c>
      <c r="E56" s="17">
        <v>14211</v>
      </c>
      <c r="F56" s="17">
        <v>11554</v>
      </c>
      <c r="G56" s="24"/>
      <c r="H56" s="7"/>
      <c r="I56" s="25">
        <f t="shared" si="16"/>
        <v>-1930</v>
      </c>
      <c r="J56" s="24">
        <f t="shared" si="16"/>
        <v>3399</v>
      </c>
      <c r="K56" s="7"/>
      <c r="L56" s="25">
        <f t="shared" si="3"/>
        <v>-1921.8974349912185</v>
      </c>
      <c r="M56" s="17">
        <f t="shared" si="1"/>
        <v>65.651559721530987</v>
      </c>
      <c r="N56" s="17">
        <f t="shared" si="4"/>
        <v>3397.2205439322365</v>
      </c>
      <c r="O56" s="24">
        <f t="shared" si="2"/>
        <v>3.1664638971002534</v>
      </c>
      <c r="P56" s="7"/>
      <c r="Q56" s="25">
        <f t="shared" si="5"/>
        <v>-1909.7150577251284</v>
      </c>
      <c r="R56" s="24">
        <f t="shared" si="6"/>
        <v>3379.0162458082459</v>
      </c>
      <c r="S56" s="7"/>
      <c r="T56" s="25">
        <f t="shared" si="7"/>
        <v>0.49431207661501314</v>
      </c>
      <c r="U56" s="24">
        <f t="shared" si="8"/>
        <v>0.87361793658161391</v>
      </c>
      <c r="V56" s="7"/>
      <c r="W56" s="25">
        <f t="shared" si="9"/>
        <v>0.49315483509111369</v>
      </c>
      <c r="X56" s="24">
        <f t="shared" si="10"/>
        <v>202.54915111619584</v>
      </c>
      <c r="Y56" s="7"/>
      <c r="Z56" s="25">
        <f t="shared" si="11"/>
        <v>609</v>
      </c>
      <c r="AA56" s="17">
        <f t="shared" si="15"/>
        <v>202.47299999999993</v>
      </c>
      <c r="AB56" s="24">
        <f t="shared" si="12"/>
        <v>3.5338204963904776</v>
      </c>
      <c r="AC56" s="17">
        <f t="shared" si="13"/>
        <v>7.6151116195916302E-2</v>
      </c>
      <c r="AD56" s="17">
        <f t="shared" ca="1" si="14"/>
        <v>-1.8168201372986914E-2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12122</v>
      </c>
      <c r="D57" s="17">
        <v>14848</v>
      </c>
      <c r="E57" s="17">
        <v>14360</v>
      </c>
      <c r="F57" s="17">
        <v>11651</v>
      </c>
      <c r="G57" s="24"/>
      <c r="H57" s="7"/>
      <c r="I57" s="25">
        <f t="shared" si="16"/>
        <v>-2238</v>
      </c>
      <c r="J57" s="24">
        <f t="shared" si="16"/>
        <v>3197</v>
      </c>
      <c r="K57" s="7"/>
      <c r="L57" s="25">
        <f t="shared" si="3"/>
        <v>-2235.6534662939193</v>
      </c>
      <c r="M57" s="17">
        <f t="shared" si="1"/>
        <v>5.5062204337726524</v>
      </c>
      <c r="N57" s="17">
        <f t="shared" si="4"/>
        <v>3200.1178824053754</v>
      </c>
      <c r="O57" s="24">
        <f t="shared" si="2"/>
        <v>9.7211906937497385</v>
      </c>
      <c r="P57" s="7"/>
      <c r="Q57" s="25">
        <f t="shared" si="5"/>
        <v>-2217.7150577251282</v>
      </c>
      <c r="R57" s="24">
        <f t="shared" si="6"/>
        <v>3177.0162458082459</v>
      </c>
      <c r="S57" s="7"/>
      <c r="T57" s="25">
        <f t="shared" si="7"/>
        <v>0.5740350274194036</v>
      </c>
      <c r="U57" s="24">
        <f t="shared" si="8"/>
        <v>0.82139243354995417</v>
      </c>
      <c r="V57" s="7"/>
      <c r="W57" s="25">
        <f t="shared" si="9"/>
        <v>0.57294706256202266</v>
      </c>
      <c r="X57" s="24">
        <f t="shared" si="10"/>
        <v>208.00153295862788</v>
      </c>
      <c r="Y57" s="7"/>
      <c r="Z57" s="25">
        <f t="shared" si="11"/>
        <v>610</v>
      </c>
      <c r="AA57" s="17">
        <f t="shared" si="15"/>
        <v>207.96299999999994</v>
      </c>
      <c r="AB57" s="24">
        <f t="shared" si="12"/>
        <v>3.6296390723249665</v>
      </c>
      <c r="AC57" s="17">
        <f t="shared" si="13"/>
        <v>3.8532958627939706E-2</v>
      </c>
      <c r="AD57" s="17">
        <f t="shared" ca="1" si="14"/>
        <v>4.2952703541629944E-3</v>
      </c>
      <c r="AE57" s="17">
        <v>112</v>
      </c>
    </row>
    <row r="58" spans="1:31" s="17" customFormat="1" x14ac:dyDescent="0.25">
      <c r="A58" s="17">
        <v>38</v>
      </c>
      <c r="B58" s="17">
        <v>619</v>
      </c>
      <c r="C58" s="17">
        <v>11971</v>
      </c>
      <c r="D58" s="17">
        <v>14730</v>
      </c>
      <c r="E58" s="17">
        <v>14507</v>
      </c>
      <c r="F58" s="17">
        <v>11763</v>
      </c>
      <c r="G58" s="24"/>
      <c r="H58" s="7"/>
      <c r="I58" s="25">
        <f t="shared" si="16"/>
        <v>-2536</v>
      </c>
      <c r="J58" s="24">
        <f t="shared" si="16"/>
        <v>2967</v>
      </c>
      <c r="K58" s="7"/>
      <c r="L58" s="25">
        <f t="shared" si="3"/>
        <v>-2533.23288266499</v>
      </c>
      <c r="M58" s="17">
        <f t="shared" si="1"/>
        <v>7.6569383457126827</v>
      </c>
      <c r="N58" s="17">
        <f t="shared" si="4"/>
        <v>2970.2998926458645</v>
      </c>
      <c r="O58" s="24">
        <f t="shared" si="2"/>
        <v>10.889291474230443</v>
      </c>
      <c r="P58" s="7"/>
      <c r="Q58" s="25">
        <f t="shared" si="5"/>
        <v>-2515.7150577251282</v>
      </c>
      <c r="R58" s="24">
        <f t="shared" si="6"/>
        <v>2947.0162458082459</v>
      </c>
      <c r="S58" s="7"/>
      <c r="T58" s="25">
        <f t="shared" si="7"/>
        <v>0.65116957073014492</v>
      </c>
      <c r="U58" s="24">
        <f t="shared" si="8"/>
        <v>0.76192775188024253</v>
      </c>
      <c r="V58" s="7"/>
      <c r="W58" s="25">
        <f t="shared" si="9"/>
        <v>0.65016047327022741</v>
      </c>
      <c r="X58" s="24">
        <f t="shared" si="10"/>
        <v>213.57900075597854</v>
      </c>
      <c r="Y58" s="7"/>
      <c r="Z58" s="25">
        <f t="shared" si="11"/>
        <v>619</v>
      </c>
      <c r="AA58" s="17">
        <f t="shared" si="15"/>
        <v>213.53399999999993</v>
      </c>
      <c r="AB58" s="24">
        <f t="shared" si="12"/>
        <v>3.7268713649535705</v>
      </c>
      <c r="AC58" s="17">
        <f t="shared" si="13"/>
        <v>4.5000755978605866E-2</v>
      </c>
      <c r="AD58" s="17">
        <f t="shared" ca="1" si="14"/>
        <v>8.0818176245458062E-2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11830</v>
      </c>
      <c r="D59" s="17">
        <v>14596</v>
      </c>
      <c r="E59" s="17">
        <v>14638</v>
      </c>
      <c r="F59" s="17">
        <v>11891</v>
      </c>
      <c r="G59" s="24"/>
      <c r="H59" s="7"/>
      <c r="I59" s="25">
        <f t="shared" si="16"/>
        <v>-2808</v>
      </c>
      <c r="J59" s="24">
        <f t="shared" si="16"/>
        <v>2705</v>
      </c>
      <c r="K59" s="7"/>
      <c r="L59" s="25">
        <f t="shared" si="3"/>
        <v>-2807.8989520604</v>
      </c>
      <c r="M59" s="17">
        <f t="shared" si="1"/>
        <v>1.0210686097403974E-2</v>
      </c>
      <c r="N59" s="17">
        <f t="shared" si="4"/>
        <v>2711.7422809607456</v>
      </c>
      <c r="O59" s="24">
        <f t="shared" si="2"/>
        <v>45.458352553632267</v>
      </c>
      <c r="P59" s="7"/>
      <c r="Q59" s="25">
        <f t="shared" si="5"/>
        <v>-2787.7150577251282</v>
      </c>
      <c r="R59" s="24">
        <f t="shared" si="6"/>
        <v>2685.0162458082459</v>
      </c>
      <c r="S59" s="7"/>
      <c r="T59" s="25">
        <f t="shared" si="7"/>
        <v>0.72157425455739888</v>
      </c>
      <c r="U59" s="24">
        <f t="shared" si="8"/>
        <v>0.69418972319561456</v>
      </c>
      <c r="V59" s="7"/>
      <c r="W59" s="25">
        <f t="shared" si="9"/>
        <v>0.72065498201873091</v>
      </c>
      <c r="X59" s="24">
        <f t="shared" si="10"/>
        <v>219.1761634556733</v>
      </c>
      <c r="Y59" s="7"/>
      <c r="Z59" s="25">
        <f t="shared" si="11"/>
        <v>621</v>
      </c>
      <c r="AA59" s="17">
        <f t="shared" si="15"/>
        <v>219.12299999999993</v>
      </c>
      <c r="AB59" s="24">
        <f t="shared" si="12"/>
        <v>3.8244178168475336</v>
      </c>
      <c r="AC59" s="17">
        <f t="shared" si="13"/>
        <v>5.3163455673370663E-2</v>
      </c>
      <c r="AD59" s="17">
        <f t="shared" ca="1" si="14"/>
        <v>1.6084376598655581E-2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11716</v>
      </c>
      <c r="D60" s="17">
        <v>14460</v>
      </c>
      <c r="E60" s="17">
        <v>14773</v>
      </c>
      <c r="F60" s="17">
        <v>12044</v>
      </c>
      <c r="G60" s="24"/>
      <c r="H60" s="7"/>
      <c r="I60" s="25">
        <f t="shared" si="16"/>
        <v>-3057</v>
      </c>
      <c r="J60" s="24">
        <f t="shared" si="16"/>
        <v>2416</v>
      </c>
      <c r="K60" s="7"/>
      <c r="L60" s="25">
        <f t="shared" si="3"/>
        <v>-3057.9252639403471</v>
      </c>
      <c r="M60" s="17">
        <f t="shared" si="1"/>
        <v>0.85611335930668275</v>
      </c>
      <c r="N60" s="17">
        <f t="shared" si="4"/>
        <v>2425.2133850662681</v>
      </c>
      <c r="O60" s="24">
        <f t="shared" si="2"/>
        <v>84.886464379331571</v>
      </c>
      <c r="P60" s="7"/>
      <c r="Q60" s="25">
        <f t="shared" si="5"/>
        <v>-3036.7150577251282</v>
      </c>
      <c r="R60" s="24">
        <f t="shared" si="6"/>
        <v>2396.0162458082459</v>
      </c>
      <c r="S60" s="7"/>
      <c r="T60" s="25">
        <f t="shared" si="7"/>
        <v>0.7860256011492599</v>
      </c>
      <c r="U60" s="24">
        <f t="shared" si="8"/>
        <v>0.61947105796715096</v>
      </c>
      <c r="V60" s="7"/>
      <c r="W60" s="25">
        <f t="shared" si="9"/>
        <v>0.78520539870106654</v>
      </c>
      <c r="X60" s="24">
        <f t="shared" si="10"/>
        <v>224.8336257432951</v>
      </c>
      <c r="Y60" s="7"/>
      <c r="Z60" s="25">
        <f t="shared" si="11"/>
        <v>626</v>
      </c>
      <c r="AA60" s="17">
        <f t="shared" si="15"/>
        <v>224.75699999999992</v>
      </c>
      <c r="AB60" s="24">
        <f t="shared" si="12"/>
        <v>3.922749666904894</v>
      </c>
      <c r="AC60" s="17">
        <f t="shared" si="13"/>
        <v>7.6625743295181792E-2</v>
      </c>
      <c r="AD60" s="17">
        <f t="shared" ca="1" si="14"/>
        <v>4.1933742560587461E-2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11597</v>
      </c>
      <c r="D61" s="17">
        <v>14299</v>
      </c>
      <c r="E61" s="17">
        <v>14879</v>
      </c>
      <c r="F61" s="17">
        <v>12196</v>
      </c>
      <c r="G61" s="24"/>
      <c r="H61" s="7"/>
      <c r="I61" s="25">
        <f t="shared" si="16"/>
        <v>-3282</v>
      </c>
      <c r="J61" s="24">
        <f t="shared" si="16"/>
        <v>2103</v>
      </c>
      <c r="K61" s="7"/>
      <c r="L61" s="25">
        <f t="shared" si="3"/>
        <v>-3282.1840476318825</v>
      </c>
      <c r="M61" s="17">
        <f t="shared" si="1"/>
        <v>3.3873530801574438E-2</v>
      </c>
      <c r="N61" s="17">
        <f t="shared" si="4"/>
        <v>2109.8189107037829</v>
      </c>
      <c r="O61" s="24">
        <f t="shared" si="2"/>
        <v>46.497543186164677</v>
      </c>
      <c r="P61" s="7"/>
      <c r="Q61" s="25">
        <f t="shared" si="5"/>
        <v>-3261.7150577251282</v>
      </c>
      <c r="R61" s="24">
        <f t="shared" si="6"/>
        <v>2083.0162458082459</v>
      </c>
      <c r="S61" s="7"/>
      <c r="T61" s="25">
        <f t="shared" si="7"/>
        <v>0.84426476975636333</v>
      </c>
      <c r="U61" s="24">
        <f t="shared" si="8"/>
        <v>0.5385473824775</v>
      </c>
      <c r="V61" s="7"/>
      <c r="W61" s="25">
        <f t="shared" si="9"/>
        <v>0.84355185451879022</v>
      </c>
      <c r="X61" s="24">
        <f t="shared" si="10"/>
        <v>230.54923389837313</v>
      </c>
      <c r="Y61" s="7"/>
      <c r="Z61" s="25">
        <f t="shared" si="11"/>
        <v>637</v>
      </c>
      <c r="AA61" s="17">
        <f t="shared" si="15"/>
        <v>230.48999999999992</v>
      </c>
      <c r="AB61" s="24">
        <f t="shared" si="12"/>
        <v>4.0228093929217286</v>
      </c>
      <c r="AC61" s="17">
        <f t="shared" si="13"/>
        <v>5.9233898373207694E-2</v>
      </c>
      <c r="AD61" s="17">
        <f t="shared" ca="1" si="14"/>
        <v>4.6645710895347747E-3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11500</v>
      </c>
      <c r="D62" s="17">
        <v>14130</v>
      </c>
      <c r="E62" s="17">
        <v>14973</v>
      </c>
      <c r="F62" s="17">
        <v>12368</v>
      </c>
      <c r="G62" s="24"/>
      <c r="H62" s="7"/>
      <c r="I62" s="25">
        <f t="shared" si="16"/>
        <v>-3473</v>
      </c>
      <c r="J62" s="24">
        <f t="shared" si="16"/>
        <v>1762</v>
      </c>
      <c r="K62" s="7"/>
      <c r="L62" s="25">
        <f t="shared" si="3"/>
        <v>-3473.2402274055466</v>
      </c>
      <c r="M62" s="17">
        <f t="shared" si="1"/>
        <v>5.7709206375673582E-2</v>
      </c>
      <c r="N62" s="17">
        <f t="shared" si="4"/>
        <v>1774.6085989209002</v>
      </c>
      <c r="O62" s="24">
        <f t="shared" si="2"/>
        <v>158.97676674812692</v>
      </c>
      <c r="P62" s="7"/>
      <c r="Q62" s="25">
        <f t="shared" si="5"/>
        <v>-3452.7150577251282</v>
      </c>
      <c r="R62" s="24">
        <f t="shared" si="6"/>
        <v>1742.0162458082459</v>
      </c>
      <c r="S62" s="7"/>
      <c r="T62" s="25">
        <f t="shared" si="7"/>
        <v>0.89370335288505998</v>
      </c>
      <c r="U62" s="24">
        <f t="shared" si="8"/>
        <v>0.4503845283497972</v>
      </c>
      <c r="V62" s="7"/>
      <c r="W62" s="25">
        <f t="shared" si="9"/>
        <v>0.89310731013468536</v>
      </c>
      <c r="X62" s="24">
        <f t="shared" si="10"/>
        <v>236.3432228581471</v>
      </c>
      <c r="Y62" s="7"/>
      <c r="Z62" s="25">
        <f t="shared" si="11"/>
        <v>635</v>
      </c>
      <c r="AA62" s="17">
        <f t="shared" si="15"/>
        <v>236.20499999999993</v>
      </c>
      <c r="AB62" s="24">
        <f t="shared" si="12"/>
        <v>4.122554959673205</v>
      </c>
      <c r="AC62" s="17">
        <f t="shared" si="13"/>
        <v>0.13822285814717361</v>
      </c>
      <c r="AD62" s="17">
        <f t="shared" ca="1" si="14"/>
        <v>3.6550829225745929E-2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11423</v>
      </c>
      <c r="D63" s="17">
        <v>13954</v>
      </c>
      <c r="E63" s="17">
        <v>15052</v>
      </c>
      <c r="F63" s="17">
        <v>12540</v>
      </c>
      <c r="G63" s="24"/>
      <c r="H63" s="7"/>
      <c r="I63" s="25">
        <f t="shared" si="16"/>
        <v>-3629</v>
      </c>
      <c r="J63" s="24">
        <f t="shared" si="16"/>
        <v>1414</v>
      </c>
      <c r="K63" s="7"/>
      <c r="L63" s="25">
        <f t="shared" si="3"/>
        <v>-3629.0700917969639</v>
      </c>
      <c r="M63" s="17">
        <f t="shared" si="1"/>
        <v>4.912860001625702E-3</v>
      </c>
      <c r="N63" s="17">
        <f t="shared" si="4"/>
        <v>1424.2286840234765</v>
      </c>
      <c r="O63" s="24">
        <f t="shared" si="2"/>
        <v>104.62597685212319</v>
      </c>
      <c r="P63" s="7"/>
      <c r="Q63" s="25">
        <f t="shared" si="5"/>
        <v>-3608.7150577251282</v>
      </c>
      <c r="R63" s="24">
        <f t="shared" si="6"/>
        <v>1394.0162458082459</v>
      </c>
      <c r="S63" s="7"/>
      <c r="T63" s="25">
        <f t="shared" si="7"/>
        <v>0.93408250978598506</v>
      </c>
      <c r="U63" s="24">
        <f t="shared" si="8"/>
        <v>0.36041187956258142</v>
      </c>
      <c r="V63" s="7"/>
      <c r="W63" s="25">
        <f t="shared" si="9"/>
        <v>0.9336057298194238</v>
      </c>
      <c r="X63" s="24">
        <f t="shared" si="10"/>
        <v>241.99581866517917</v>
      </c>
      <c r="Y63" s="7"/>
      <c r="Z63" s="25">
        <f t="shared" si="11"/>
        <v>631</v>
      </c>
      <c r="AA63" s="17">
        <f t="shared" si="15"/>
        <v>241.88399999999993</v>
      </c>
      <c r="AB63" s="24">
        <f t="shared" si="12"/>
        <v>4.2216722078939632</v>
      </c>
      <c r="AC63" s="17">
        <f t="shared" si="13"/>
        <v>0.11181866517924277</v>
      </c>
      <c r="AD63" s="17">
        <f t="shared" ca="1" si="14"/>
        <v>5.4434747915337311E-2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11376</v>
      </c>
      <c r="D64" s="17">
        <v>13785</v>
      </c>
      <c r="E64" s="17">
        <v>15121</v>
      </c>
      <c r="F64" s="17">
        <v>12728</v>
      </c>
      <c r="G64" s="24"/>
      <c r="H64" s="7"/>
      <c r="I64" s="25">
        <f t="shared" si="16"/>
        <v>-3745</v>
      </c>
      <c r="J64" s="24">
        <f t="shared" si="16"/>
        <v>1057</v>
      </c>
      <c r="K64" s="7"/>
      <c r="L64" s="25">
        <f t="shared" si="3"/>
        <v>-3748.4765039701379</v>
      </c>
      <c r="M64" s="17">
        <f t="shared" si="1"/>
        <v>12.086079854384272</v>
      </c>
      <c r="N64" s="17">
        <f t="shared" si="4"/>
        <v>1063.5844589063834</v>
      </c>
      <c r="O64" s="24">
        <f t="shared" si="2"/>
        <v>43.355099089851166</v>
      </c>
      <c r="P64" s="7"/>
      <c r="Q64" s="25">
        <f t="shared" si="5"/>
        <v>-3724.7150577251282</v>
      </c>
      <c r="R64" s="24">
        <f t="shared" si="6"/>
        <v>1037.0162458082459</v>
      </c>
      <c r="S64" s="7"/>
      <c r="T64" s="25">
        <f t="shared" si="7"/>
        <v>0.96410803671231393</v>
      </c>
      <c r="U64" s="24">
        <f t="shared" si="8"/>
        <v>0.26811235192742044</v>
      </c>
      <c r="V64" s="7"/>
      <c r="W64" s="25">
        <f t="shared" si="9"/>
        <v>0.96375359390439685</v>
      </c>
      <c r="X64" s="24">
        <f t="shared" si="10"/>
        <v>247.55819493862896</v>
      </c>
      <c r="Y64" s="7"/>
      <c r="Z64" s="25">
        <f t="shared" si="11"/>
        <v>625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4.9194938629028684E-2</v>
      </c>
      <c r="AD64" s="17">
        <f t="shared" ca="1" si="14"/>
        <v>4.618910447695157E-2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11323</v>
      </c>
      <c r="D65" s="17">
        <v>13600</v>
      </c>
      <c r="E65" s="17">
        <v>15149</v>
      </c>
      <c r="F65" s="17">
        <v>12900</v>
      </c>
      <c r="G65" s="24"/>
      <c r="H65" s="7"/>
      <c r="I65" s="25">
        <f t="shared" si="16"/>
        <v>-3826</v>
      </c>
      <c r="J65" s="24">
        <f t="shared" si="16"/>
        <v>700</v>
      </c>
      <c r="K65" s="7"/>
      <c r="L65" s="25">
        <f t="shared" si="3"/>
        <v>-3829.8472860174556</v>
      </c>
      <c r="M65" s="17">
        <f t="shared" si="1"/>
        <v>14.801609700109713</v>
      </c>
      <c r="N65" s="17">
        <f t="shared" si="4"/>
        <v>704.87424298828057</v>
      </c>
      <c r="O65" s="24">
        <f t="shared" si="2"/>
        <v>23.758244708802309</v>
      </c>
      <c r="P65" s="7"/>
      <c r="Q65" s="25">
        <f t="shared" si="5"/>
        <v>-3805.7150577251282</v>
      </c>
      <c r="R65" s="24">
        <f t="shared" si="6"/>
        <v>680.01624580824603</v>
      </c>
      <c r="S65" s="7"/>
      <c r="T65" s="25">
        <f t="shared" si="7"/>
        <v>0.98507413741087113</v>
      </c>
      <c r="U65" s="24">
        <f t="shared" si="8"/>
        <v>0.17581282429225947</v>
      </c>
      <c r="V65" s="7"/>
      <c r="W65" s="25">
        <f t="shared" si="9"/>
        <v>0.98484202380731367</v>
      </c>
      <c r="X65" s="24">
        <f t="shared" si="10"/>
        <v>252.98279716693287</v>
      </c>
      <c r="Y65" s="7"/>
      <c r="Z65" s="25">
        <f t="shared" si="11"/>
        <v>605</v>
      </c>
      <c r="AA65" s="17">
        <f t="shared" si="15"/>
        <v>252.95399999999992</v>
      </c>
      <c r="AB65" s="24">
        <f t="shared" si="12"/>
        <v>4.4148801560897351</v>
      </c>
      <c r="AC65" s="17">
        <f t="shared" si="13"/>
        <v>2.8797166932946539E-2</v>
      </c>
      <c r="AD65" s="17">
        <f t="shared" ca="1" si="14"/>
        <v>0.11379172360702228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11302</v>
      </c>
      <c r="D66" s="17">
        <v>13410</v>
      </c>
      <c r="E66" s="17">
        <v>15174</v>
      </c>
      <c r="F66" s="17">
        <v>13081</v>
      </c>
      <c r="G66" s="24"/>
      <c r="H66" s="7"/>
      <c r="I66" s="25">
        <f t="shared" si="16"/>
        <v>-3872</v>
      </c>
      <c r="J66" s="24">
        <f t="shared" si="16"/>
        <v>329</v>
      </c>
      <c r="K66" s="7"/>
      <c r="L66" s="25">
        <f t="shared" si="3"/>
        <v>-3877.3467108083046</v>
      </c>
      <c r="M66" s="17">
        <f t="shared" si="1"/>
        <v>28.587316467641003</v>
      </c>
      <c r="N66" s="17">
        <f t="shared" si="4"/>
        <v>333.31408313457291</v>
      </c>
      <c r="O66" s="24">
        <f t="shared" si="2"/>
        <v>18.611313292006436</v>
      </c>
      <c r="P66" s="7"/>
      <c r="Q66" s="25">
        <f t="shared" si="5"/>
        <v>-3851.7150577251282</v>
      </c>
      <c r="R66" s="24">
        <f t="shared" si="6"/>
        <v>309.01624580824603</v>
      </c>
      <c r="S66" s="7"/>
      <c r="T66" s="25">
        <f t="shared" si="7"/>
        <v>0.99698081188165666</v>
      </c>
      <c r="U66" s="24">
        <f t="shared" si="8"/>
        <v>7.9893707338072564E-2</v>
      </c>
      <c r="V66" s="7"/>
      <c r="W66" s="25">
        <f t="shared" si="9"/>
        <v>0.99687581602997288</v>
      </c>
      <c r="X66" s="24">
        <f t="shared" si="10"/>
        <v>258.52242249452718</v>
      </c>
      <c r="Y66" s="7"/>
      <c r="Z66" s="25">
        <f t="shared" si="11"/>
        <v>616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2.4422494527243543E-2</v>
      </c>
      <c r="AD66" s="17">
        <f t="shared" ca="1" si="14"/>
        <v>4.2953470153690887E-2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11295</v>
      </c>
      <c r="D67" s="17">
        <v>13221</v>
      </c>
      <c r="E67" s="17">
        <v>15176</v>
      </c>
      <c r="F67" s="17">
        <v>13270</v>
      </c>
      <c r="G67" s="24"/>
      <c r="H67" s="7"/>
      <c r="I67" s="25">
        <f t="shared" si="16"/>
        <v>-3881</v>
      </c>
      <c r="J67" s="24">
        <f t="shared" si="16"/>
        <v>-49</v>
      </c>
      <c r="K67" s="7"/>
      <c r="L67" s="25">
        <f t="shared" si="3"/>
        <v>-3888.5983471209729</v>
      </c>
      <c r="M67" s="17">
        <f t="shared" si="1"/>
        <v>57.734878970797205</v>
      </c>
      <c r="N67" s="17">
        <f t="shared" si="4"/>
        <v>-48.477015325922252</v>
      </c>
      <c r="O67" s="24">
        <f t="shared" si="2"/>
        <v>0.2735129693202078</v>
      </c>
      <c r="P67" s="7"/>
      <c r="Q67" s="25">
        <f t="shared" si="5"/>
        <v>-3860.7150577251282</v>
      </c>
      <c r="R67" s="24">
        <f t="shared" si="6"/>
        <v>-68.983754191754002</v>
      </c>
      <c r="S67" s="7"/>
      <c r="T67" s="25">
        <f t="shared" si="7"/>
        <v>0.99931037862594085</v>
      </c>
      <c r="U67" s="24">
        <f t="shared" si="8"/>
        <v>-1.7835204275627316E-2</v>
      </c>
      <c r="V67" s="7"/>
      <c r="W67" s="25">
        <f t="shared" si="9"/>
        <v>0.99933489036821488</v>
      </c>
      <c r="X67" s="24">
        <f t="shared" si="10"/>
        <v>264.12700053543449</v>
      </c>
      <c r="Y67" s="7"/>
      <c r="Z67" s="25">
        <f t="shared" si="11"/>
        <v>628</v>
      </c>
      <c r="AA67" s="17">
        <f t="shared" si="15"/>
        <v>264.14999999999992</v>
      </c>
      <c r="AB67" s="24">
        <f t="shared" si="12"/>
        <v>4.6102872191430198</v>
      </c>
      <c r="AC67" s="17">
        <f t="shared" si="13"/>
        <v>-2.2999464565430117E-2</v>
      </c>
      <c r="AD67" s="17">
        <f t="shared" ca="1" si="14"/>
        <v>3.390839222510067E-2</v>
      </c>
      <c r="AE67" s="17">
        <v>102</v>
      </c>
    </row>
    <row r="68" spans="1:31" s="17" customFormat="1" x14ac:dyDescent="0.25">
      <c r="A68" s="17">
        <v>48</v>
      </c>
      <c r="B68" s="17">
        <v>636</v>
      </c>
      <c r="C68" s="17">
        <v>11314</v>
      </c>
      <c r="D68" s="17">
        <v>13036</v>
      </c>
      <c r="E68" s="17">
        <v>15172</v>
      </c>
      <c r="F68" s="17">
        <v>13465</v>
      </c>
      <c r="G68" s="24"/>
      <c r="H68" s="7"/>
      <c r="I68" s="25">
        <f t="shared" si="16"/>
        <v>-3858</v>
      </c>
      <c r="J68" s="24">
        <f t="shared" si="16"/>
        <v>-429</v>
      </c>
      <c r="K68" s="7"/>
      <c r="L68" s="25">
        <f t="shared" si="3"/>
        <v>-3861.6330503617178</v>
      </c>
      <c r="M68" s="17">
        <f t="shared" si="1"/>
        <v>13.199054930777679</v>
      </c>
      <c r="N68" s="17">
        <f t="shared" si="4"/>
        <v>-434.43651396424718</v>
      </c>
      <c r="O68" s="24">
        <f t="shared" si="2"/>
        <v>29.555684083454622</v>
      </c>
      <c r="P68" s="7"/>
      <c r="Q68" s="25">
        <f t="shared" si="5"/>
        <v>-3837.7150577251282</v>
      </c>
      <c r="R68" s="24">
        <f t="shared" si="6"/>
        <v>-448.98375419175397</v>
      </c>
      <c r="S68" s="7"/>
      <c r="T68" s="25">
        <f t="shared" si="7"/>
        <v>0.99335704139054803</v>
      </c>
      <c r="U68" s="24">
        <f t="shared" si="8"/>
        <v>-0.11608120007775946</v>
      </c>
      <c r="V68" s="7"/>
      <c r="W68" s="25">
        <f t="shared" si="9"/>
        <v>0.99351173866883369</v>
      </c>
      <c r="X68" s="24">
        <f t="shared" si="10"/>
        <v>269.76872931594926</v>
      </c>
      <c r="Y68" s="7"/>
      <c r="Z68" s="25">
        <f t="shared" si="11"/>
        <v>636</v>
      </c>
      <c r="AA68" s="17">
        <f t="shared" si="15"/>
        <v>269.87399999999991</v>
      </c>
      <c r="AB68" s="24">
        <f t="shared" si="12"/>
        <v>4.710189865527175</v>
      </c>
      <c r="AC68" s="17">
        <f t="shared" si="13"/>
        <v>-0.10527068405065165</v>
      </c>
      <c r="AD68" s="17">
        <f t="shared" ca="1" si="14"/>
        <v>0.13945942386919796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11333</v>
      </c>
      <c r="D69" s="17">
        <v>12832</v>
      </c>
      <c r="E69" s="17">
        <v>15123</v>
      </c>
      <c r="F69" s="17">
        <v>13641</v>
      </c>
      <c r="G69" s="24"/>
      <c r="H69" s="7"/>
      <c r="I69" s="25">
        <f t="shared" si="16"/>
        <v>-3790</v>
      </c>
      <c r="J69" s="24">
        <f t="shared" si="16"/>
        <v>-809</v>
      </c>
      <c r="K69" s="7"/>
      <c r="L69" s="25">
        <f t="shared" si="3"/>
        <v>-3797.7858944196091</v>
      </c>
      <c r="M69" s="17">
        <f t="shared" si="1"/>
        <v>60.620151913300461</v>
      </c>
      <c r="N69" s="17">
        <f t="shared" si="4"/>
        <v>-809.32742400708651</v>
      </c>
      <c r="O69" s="24">
        <f t="shared" si="2"/>
        <v>0.10720648041658447</v>
      </c>
      <c r="P69" s="7"/>
      <c r="Q69" s="25">
        <f t="shared" si="5"/>
        <v>-3769.7150577251282</v>
      </c>
      <c r="R69" s="24">
        <f t="shared" si="6"/>
        <v>-828.98375419175397</v>
      </c>
      <c r="S69" s="7"/>
      <c r="T69" s="25">
        <f t="shared" si="7"/>
        <v>0.97575587043373457</v>
      </c>
      <c r="U69" s="24">
        <f t="shared" si="8"/>
        <v>-0.2143271958798916</v>
      </c>
      <c r="V69" s="7"/>
      <c r="W69" s="25">
        <f t="shared" si="9"/>
        <v>0.97604074302109434</v>
      </c>
      <c r="X69" s="24">
        <f t="shared" si="10"/>
        <v>275.48946776219611</v>
      </c>
      <c r="Y69" s="7"/>
      <c r="Z69" s="25">
        <f t="shared" si="11"/>
        <v>625</v>
      </c>
      <c r="AA69" s="17">
        <f t="shared" si="15"/>
        <v>275.49899999999991</v>
      </c>
      <c r="AB69" s="24">
        <f t="shared" si="12"/>
        <v>4.8083646359518566</v>
      </c>
      <c r="AC69" s="17">
        <f t="shared" si="13"/>
        <v>-9.5322378037963063E-3</v>
      </c>
      <c r="AD69" s="17">
        <f t="shared" ca="1" si="14"/>
        <v>2.5516132413088144E-2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11396</v>
      </c>
      <c r="D70" s="17">
        <v>12658</v>
      </c>
      <c r="E70" s="17">
        <v>15086</v>
      </c>
      <c r="F70" s="17">
        <v>13838</v>
      </c>
      <c r="G70" s="24"/>
      <c r="H70" s="7"/>
      <c r="I70" s="25">
        <f t="shared" si="16"/>
        <v>-3690</v>
      </c>
      <c r="J70" s="24">
        <f t="shared" si="16"/>
        <v>-1180</v>
      </c>
      <c r="K70" s="7"/>
      <c r="L70" s="25">
        <f t="shared" si="3"/>
        <v>-3694.1158405653737</v>
      </c>
      <c r="M70" s="17">
        <f t="shared" si="1"/>
        <v>16.940143559575482</v>
      </c>
      <c r="N70" s="17">
        <f t="shared" si="4"/>
        <v>-1186.6452954982701</v>
      </c>
      <c r="O70" s="24">
        <f t="shared" si="2"/>
        <v>44.159952259329067</v>
      </c>
      <c r="P70" s="7"/>
      <c r="Q70" s="25">
        <f t="shared" si="5"/>
        <v>-3669.7150577251282</v>
      </c>
      <c r="R70" s="24">
        <f t="shared" si="6"/>
        <v>-1199.9837541917541</v>
      </c>
      <c r="S70" s="7"/>
      <c r="T70" s="25">
        <f t="shared" si="7"/>
        <v>0.94987179549724421</v>
      </c>
      <c r="U70" s="24">
        <f t="shared" si="8"/>
        <v>-0.31024631283407855</v>
      </c>
      <c r="V70" s="7"/>
      <c r="W70" s="25">
        <f t="shared" si="9"/>
        <v>0.95028375265574705</v>
      </c>
      <c r="X70" s="24">
        <f t="shared" si="10"/>
        <v>281.18524513741249</v>
      </c>
      <c r="Y70" s="7"/>
      <c r="Z70" s="25">
        <f t="shared" si="11"/>
        <v>643</v>
      </c>
      <c r="AA70" s="17">
        <f t="shared" si="15"/>
        <v>281.28599999999989</v>
      </c>
      <c r="AB70" s="24">
        <f t="shared" si="12"/>
        <v>4.9093668397647683</v>
      </c>
      <c r="AC70" s="17">
        <f t="shared" si="13"/>
        <v>-0.10075486258739375</v>
      </c>
      <c r="AD70" s="17">
        <f t="shared" ca="1" si="14"/>
        <v>-7.3696878327496051E-3</v>
      </c>
      <c r="AE70" s="17">
        <v>99</v>
      </c>
    </row>
    <row r="71" spans="1:31" s="17" customFormat="1" x14ac:dyDescent="0.25">
      <c r="A71" s="17">
        <v>51</v>
      </c>
      <c r="B71" s="17">
        <v>631</v>
      </c>
      <c r="C71" s="17">
        <v>11466</v>
      </c>
      <c r="D71" s="17">
        <v>12483</v>
      </c>
      <c r="E71" s="17">
        <v>15021</v>
      </c>
      <c r="F71" s="17">
        <v>14021</v>
      </c>
      <c r="G71" s="24"/>
      <c r="H71" s="7"/>
      <c r="I71" s="25">
        <f t="shared" si="16"/>
        <v>-3555</v>
      </c>
      <c r="J71" s="24">
        <f t="shared" si="16"/>
        <v>-1538</v>
      </c>
      <c r="K71" s="7"/>
      <c r="L71" s="25">
        <f t="shared" si="3"/>
        <v>-3555.9417823093454</v>
      </c>
      <c r="M71" s="17">
        <f t="shared" si="1"/>
        <v>0.88695391819595282</v>
      </c>
      <c r="N71" s="17">
        <f t="shared" si="4"/>
        <v>-1544.988953318737</v>
      </c>
      <c r="O71" s="24">
        <f t="shared" si="2"/>
        <v>48.845468491484972</v>
      </c>
      <c r="P71" s="7"/>
      <c r="Q71" s="25">
        <f t="shared" si="5"/>
        <v>-3534.7150577251282</v>
      </c>
      <c r="R71" s="24">
        <f t="shared" si="6"/>
        <v>-1557.9837541917541</v>
      </c>
      <c r="S71" s="7"/>
      <c r="T71" s="25">
        <f t="shared" si="7"/>
        <v>0.91492829433298217</v>
      </c>
      <c r="U71" s="24">
        <f t="shared" si="8"/>
        <v>-0.40280438256345569</v>
      </c>
      <c r="V71" s="7"/>
      <c r="W71" s="25">
        <f t="shared" si="9"/>
        <v>0.91546287421381567</v>
      </c>
      <c r="X71" s="24">
        <f t="shared" si="10"/>
        <v>286.8540791718309</v>
      </c>
      <c r="Y71" s="7"/>
      <c r="Z71" s="25">
        <f t="shared" si="11"/>
        <v>631</v>
      </c>
      <c r="AA71" s="17">
        <f t="shared" si="15"/>
        <v>286.96499999999986</v>
      </c>
      <c r="AB71" s="24">
        <f t="shared" si="12"/>
        <v>5.0084840879855257</v>
      </c>
      <c r="AC71" s="17">
        <f t="shared" si="13"/>
        <v>-0.11092082816895754</v>
      </c>
      <c r="AD71" s="17">
        <f t="shared" ca="1" si="14"/>
        <v>5.2437859315489277E-2</v>
      </c>
      <c r="AE71" s="17">
        <v>98</v>
      </c>
    </row>
    <row r="72" spans="1:31" s="17" customFormat="1" x14ac:dyDescent="0.25">
      <c r="A72" s="17">
        <v>52</v>
      </c>
      <c r="B72" s="17">
        <v>623</v>
      </c>
      <c r="C72" s="17">
        <v>11541</v>
      </c>
      <c r="D72" s="17">
        <v>12299</v>
      </c>
      <c r="E72" s="17">
        <v>14921</v>
      </c>
      <c r="F72" s="17">
        <v>14178</v>
      </c>
      <c r="G72" s="24"/>
      <c r="H72" s="7"/>
      <c r="I72" s="25">
        <f t="shared" si="16"/>
        <v>-3380</v>
      </c>
      <c r="J72" s="24">
        <f t="shared" si="16"/>
        <v>-1879</v>
      </c>
      <c r="K72" s="7"/>
      <c r="L72" s="25">
        <f t="shared" si="3"/>
        <v>-3385.439142248953</v>
      </c>
      <c r="M72" s="17">
        <f t="shared" si="1"/>
        <v>29.584268404345238</v>
      </c>
      <c r="N72" s="17">
        <f t="shared" si="4"/>
        <v>-1883.7345500725296</v>
      </c>
      <c r="O72" s="24">
        <f t="shared" si="2"/>
        <v>22.415964389290046</v>
      </c>
      <c r="P72" s="7"/>
      <c r="Q72" s="25">
        <f t="shared" si="5"/>
        <v>-3359.7150577251282</v>
      </c>
      <c r="R72" s="24">
        <f t="shared" si="6"/>
        <v>-1898.9837541917541</v>
      </c>
      <c r="S72" s="7"/>
      <c r="T72" s="25">
        <f t="shared" si="7"/>
        <v>0.86963116319412392</v>
      </c>
      <c r="U72" s="24">
        <f t="shared" si="8"/>
        <v>-0.49096723669115849</v>
      </c>
      <c r="V72" s="7"/>
      <c r="W72" s="25">
        <f t="shared" si="9"/>
        <v>0.87028253238306408</v>
      </c>
      <c r="X72" s="24">
        <f t="shared" si="10"/>
        <v>292.53393264540546</v>
      </c>
      <c r="Y72" s="7"/>
      <c r="Z72" s="25">
        <f t="shared" si="11"/>
        <v>623</v>
      </c>
      <c r="AA72" s="17">
        <f t="shared" si="15"/>
        <v>292.57199999999989</v>
      </c>
      <c r="AB72" s="24">
        <f t="shared" si="12"/>
        <v>5.1063446991448478</v>
      </c>
      <c r="AC72" s="17">
        <f t="shared" si="13"/>
        <v>-3.806735459443189E-2</v>
      </c>
      <c r="AD72" s="17">
        <f t="shared" ca="1" si="14"/>
        <v>-2.7007835642052669E-2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11638</v>
      </c>
      <c r="D73" s="17">
        <v>12147</v>
      </c>
      <c r="E73" s="17">
        <v>14828</v>
      </c>
      <c r="F73" s="17">
        <v>14338</v>
      </c>
      <c r="G73" s="24"/>
      <c r="H73" s="7"/>
      <c r="I73" s="25">
        <f t="shared" si="16"/>
        <v>-3190</v>
      </c>
      <c r="J73" s="24">
        <f t="shared" si="16"/>
        <v>-2191</v>
      </c>
      <c r="K73" s="7"/>
      <c r="L73" s="25">
        <f t="shared" si="3"/>
        <v>-3187.258944915865</v>
      </c>
      <c r="M73" s="17">
        <f t="shared" si="1"/>
        <v>7.5133829742625586</v>
      </c>
      <c r="N73" s="17">
        <f t="shared" si="4"/>
        <v>-2197.7847218641996</v>
      </c>
      <c r="O73" s="24">
        <f t="shared" si="2"/>
        <v>46.032450774547854</v>
      </c>
      <c r="P73" s="7"/>
      <c r="Q73" s="25">
        <f t="shared" si="5"/>
        <v>-3169.7150577251282</v>
      </c>
      <c r="R73" s="24">
        <f t="shared" si="6"/>
        <v>-2210.9837541917541</v>
      </c>
      <c r="S73" s="7"/>
      <c r="T73" s="25">
        <f t="shared" si="7"/>
        <v>0.82045142081479217</v>
      </c>
      <c r="U73" s="24">
        <f t="shared" si="8"/>
        <v>-0.57163237008659329</v>
      </c>
      <c r="V73" s="7"/>
      <c r="W73" s="25">
        <f t="shared" si="9"/>
        <v>0.82120964029199062</v>
      </c>
      <c r="X73" s="24">
        <f t="shared" si="10"/>
        <v>297.94577546405935</v>
      </c>
      <c r="Y73" s="7"/>
      <c r="Z73" s="25">
        <f t="shared" si="11"/>
        <v>610</v>
      </c>
      <c r="AA73" s="17">
        <f t="shared" si="15"/>
        <v>298.0619999999999</v>
      </c>
      <c r="AB73" s="24">
        <f t="shared" si="12"/>
        <v>5.2021632750793367</v>
      </c>
      <c r="AC73" s="17">
        <f t="shared" si="13"/>
        <v>-0.11622453594054605</v>
      </c>
      <c r="AD73" s="17">
        <f t="shared" ca="1" si="14"/>
        <v>6.120965467437145E-2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11766</v>
      </c>
      <c r="D74" s="17">
        <v>12010</v>
      </c>
      <c r="E74" s="17">
        <v>14725</v>
      </c>
      <c r="F74" s="17">
        <v>14502</v>
      </c>
      <c r="G74" s="24"/>
      <c r="H74" s="7"/>
      <c r="I74" s="25">
        <f t="shared" si="16"/>
        <v>-2959</v>
      </c>
      <c r="J74" s="24">
        <f t="shared" si="16"/>
        <v>-2492</v>
      </c>
      <c r="K74" s="7"/>
      <c r="L74" s="25">
        <f t="shared" si="3"/>
        <v>-2956.4429484559864</v>
      </c>
      <c r="M74" s="17">
        <f t="shared" si="1"/>
        <v>6.5385125987422077</v>
      </c>
      <c r="N74" s="17">
        <f t="shared" si="4"/>
        <v>-2495.6592077991195</v>
      </c>
      <c r="O74" s="24">
        <f t="shared" si="2"/>
        <v>13.389801717136869</v>
      </c>
      <c r="P74" s="7"/>
      <c r="Q74" s="25">
        <f t="shared" si="5"/>
        <v>-2938.7150577251282</v>
      </c>
      <c r="R74" s="24">
        <f t="shared" si="6"/>
        <v>-2511.9837541917541</v>
      </c>
      <c r="S74" s="7"/>
      <c r="T74" s="25">
        <f t="shared" si="7"/>
        <v>0.76065920771149931</v>
      </c>
      <c r="U74" s="24">
        <f t="shared" si="8"/>
        <v>-0.64945354044565062</v>
      </c>
      <c r="V74" s="7"/>
      <c r="W74" s="25">
        <f t="shared" si="9"/>
        <v>0.76152049947909484</v>
      </c>
      <c r="X74" s="24">
        <f t="shared" si="10"/>
        <v>303.56334887520677</v>
      </c>
      <c r="Y74" s="7"/>
      <c r="Z74" s="25">
        <f t="shared" si="11"/>
        <v>619</v>
      </c>
      <c r="AA74" s="17">
        <f t="shared" si="15"/>
        <v>303.63299999999992</v>
      </c>
      <c r="AB74" s="24">
        <f t="shared" si="12"/>
        <v>5.2993955677079407</v>
      </c>
      <c r="AC74" s="17">
        <f t="shared" si="13"/>
        <v>-6.965112479315394E-2</v>
      </c>
      <c r="AD74" s="17">
        <f t="shared" ca="1" si="14"/>
        <v>2.5848860304733989E-2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11895</v>
      </c>
      <c r="D75" s="17">
        <v>11867</v>
      </c>
      <c r="E75" s="17">
        <v>14593</v>
      </c>
      <c r="F75" s="17">
        <v>14639</v>
      </c>
      <c r="G75" s="24"/>
      <c r="H75" s="7"/>
      <c r="I75" s="25">
        <f t="shared" si="16"/>
        <v>-2698</v>
      </c>
      <c r="J75" s="24">
        <f t="shared" si="16"/>
        <v>-2772</v>
      </c>
      <c r="K75" s="7"/>
      <c r="L75" s="25">
        <f t="shared" si="3"/>
        <v>-2695.6746438054547</v>
      </c>
      <c r="M75" s="17">
        <f t="shared" si="1"/>
        <v>5.4072814315101665</v>
      </c>
      <c r="N75" s="17">
        <f t="shared" si="4"/>
        <v>-2771.8833025716567</v>
      </c>
      <c r="O75" s="24">
        <f t="shared" si="2"/>
        <v>1.3618289781936474E-2</v>
      </c>
      <c r="P75" s="7"/>
      <c r="Q75" s="25">
        <f t="shared" si="5"/>
        <v>-2677.7150577251282</v>
      </c>
      <c r="R75" s="24">
        <f t="shared" si="6"/>
        <v>-2791.9837541917541</v>
      </c>
      <c r="S75" s="7"/>
      <c r="T75" s="25">
        <f t="shared" si="7"/>
        <v>0.69310177212725943</v>
      </c>
      <c r="U75" s="24">
        <f t="shared" si="8"/>
        <v>-0.72184532682616909</v>
      </c>
      <c r="V75" s="7"/>
      <c r="W75" s="25">
        <f t="shared" si="9"/>
        <v>0.69405893461459522</v>
      </c>
      <c r="X75" s="24">
        <f t="shared" si="10"/>
        <v>309.2288029020325</v>
      </c>
      <c r="Y75" s="7"/>
      <c r="Z75" s="25">
        <f t="shared" si="11"/>
        <v>624</v>
      </c>
      <c r="AA75" s="17">
        <f t="shared" si="15"/>
        <v>309.24899999999991</v>
      </c>
      <c r="AB75" s="24">
        <f t="shared" si="12"/>
        <v>5.3974132584999426</v>
      </c>
      <c r="AC75" s="17">
        <f t="shared" si="13"/>
        <v>-2.0197097967411537E-2</v>
      </c>
      <c r="AD75" s="17">
        <f t="shared" ca="1" si="14"/>
        <v>-2.517744082746276E-2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12043</v>
      </c>
      <c r="D76" s="17">
        <v>11741</v>
      </c>
      <c r="E76" s="17">
        <v>14448</v>
      </c>
      <c r="F76" s="17">
        <v>14763</v>
      </c>
      <c r="G76" s="24"/>
      <c r="H76" s="7"/>
      <c r="I76" s="25">
        <f t="shared" si="16"/>
        <v>-2405</v>
      </c>
      <c r="J76" s="24">
        <f t="shared" si="16"/>
        <v>-3022</v>
      </c>
      <c r="K76" s="7"/>
      <c r="L76" s="25">
        <f t="shared" si="3"/>
        <v>-2405.3763838227219</v>
      </c>
      <c r="M76" s="17">
        <f t="shared" si="1"/>
        <v>0.14166478200674401</v>
      </c>
      <c r="N76" s="17">
        <f t="shared" si="4"/>
        <v>-3024.3236138562797</v>
      </c>
      <c r="O76" s="24">
        <f t="shared" si="2"/>
        <v>5.3991813530951811</v>
      </c>
      <c r="P76" s="7"/>
      <c r="Q76" s="25">
        <f t="shared" si="5"/>
        <v>-2384.7150577251282</v>
      </c>
      <c r="R76" s="24">
        <f t="shared" si="6"/>
        <v>-3041.9837541917541</v>
      </c>
      <c r="S76" s="7"/>
      <c r="T76" s="25">
        <f t="shared" si="7"/>
        <v>0.61726143256334254</v>
      </c>
      <c r="U76" s="24">
        <f t="shared" si="8"/>
        <v>-0.78648085038020332</v>
      </c>
      <c r="V76" s="7"/>
      <c r="W76" s="25">
        <f t="shared" si="9"/>
        <v>0.61830418027978928</v>
      </c>
      <c r="X76" s="24">
        <f t="shared" si="10"/>
        <v>314.93133621246102</v>
      </c>
      <c r="Y76" s="7"/>
      <c r="Z76" s="25">
        <f t="shared" si="11"/>
        <v>632</v>
      </c>
      <c r="AA76" s="17">
        <f t="shared" si="15"/>
        <v>314.9369999999999</v>
      </c>
      <c r="AB76" s="24">
        <f t="shared" si="12"/>
        <v>5.4966875863533797</v>
      </c>
      <c r="AC76" s="17">
        <f t="shared" si="13"/>
        <v>-5.6637875388787506E-3</v>
      </c>
      <c r="AD76" s="17">
        <f t="shared" ca="1" si="14"/>
        <v>4.0406529161259641E-2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12192</v>
      </c>
      <c r="D77" s="17">
        <v>11622</v>
      </c>
      <c r="E77" s="17">
        <v>14276</v>
      </c>
      <c r="F77" s="17">
        <v>14867</v>
      </c>
      <c r="G77" s="24"/>
      <c r="H77" s="7"/>
      <c r="I77" s="25">
        <f t="shared" si="16"/>
        <v>-2084</v>
      </c>
      <c r="J77" s="24">
        <f t="shared" si="16"/>
        <v>-3245</v>
      </c>
      <c r="K77" s="7"/>
      <c r="L77" s="25">
        <f t="shared" si="3"/>
        <v>-2084.8937261415367</v>
      </c>
      <c r="M77" s="17">
        <f t="shared" si="1"/>
        <v>0.79874641606610874</v>
      </c>
      <c r="N77" s="17">
        <f t="shared" si="4"/>
        <v>-3251.0361838158015</v>
      </c>
      <c r="O77" s="24">
        <f t="shared" si="2"/>
        <v>36.435515058143359</v>
      </c>
      <c r="P77" s="7"/>
      <c r="Q77" s="25">
        <f t="shared" si="5"/>
        <v>-2063.7150577251282</v>
      </c>
      <c r="R77" s="24">
        <f t="shared" si="6"/>
        <v>-3264.9837541917541</v>
      </c>
      <c r="S77" s="7"/>
      <c r="T77" s="25">
        <f t="shared" si="7"/>
        <v>0.53417355201720829</v>
      </c>
      <c r="U77" s="24">
        <f t="shared" si="8"/>
        <v>-0.84413573739040193</v>
      </c>
      <c r="V77" s="7"/>
      <c r="W77" s="25">
        <f t="shared" si="9"/>
        <v>0.53529262820301171</v>
      </c>
      <c r="X77" s="24">
        <f t="shared" si="10"/>
        <v>320.7244967685524</v>
      </c>
      <c r="Y77" s="7"/>
      <c r="Z77" s="25">
        <f t="shared" si="11"/>
        <v>645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-1.7503231447506096E-2</v>
      </c>
      <c r="AD77" s="17">
        <f t="shared" ca="1" si="14"/>
        <v>4.5980410330571431E-2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12358</v>
      </c>
      <c r="D78" s="17">
        <v>11527</v>
      </c>
      <c r="E78" s="17">
        <v>14109</v>
      </c>
      <c r="F78" s="17">
        <v>14961</v>
      </c>
      <c r="G78" s="24"/>
      <c r="H78" s="7"/>
      <c r="I78" s="25">
        <f t="shared" si="16"/>
        <v>-1751</v>
      </c>
      <c r="J78" s="24">
        <f t="shared" si="16"/>
        <v>-3434</v>
      </c>
      <c r="K78" s="7"/>
      <c r="L78" s="25">
        <f t="shared" si="3"/>
        <v>-1752.4677453479283</v>
      </c>
      <c r="M78" s="17">
        <f t="shared" si="1"/>
        <v>2.1542764063650419</v>
      </c>
      <c r="N78" s="17">
        <f t="shared" si="4"/>
        <v>-3439.5627004512567</v>
      </c>
      <c r="O78" s="24">
        <f t="shared" si="2"/>
        <v>30.943636310411048</v>
      </c>
      <c r="P78" s="7"/>
      <c r="Q78" s="25">
        <f t="shared" si="5"/>
        <v>-1730.7150577251284</v>
      </c>
      <c r="R78" s="24">
        <f t="shared" si="6"/>
        <v>-3453.9837541917541</v>
      </c>
      <c r="S78" s="7"/>
      <c r="T78" s="25">
        <f t="shared" si="7"/>
        <v>0.44797958247869535</v>
      </c>
      <c r="U78" s="24">
        <f t="shared" si="8"/>
        <v>-0.89300019319725188</v>
      </c>
      <c r="V78" s="7"/>
      <c r="W78" s="25">
        <f t="shared" si="9"/>
        <v>0.44916333575944617</v>
      </c>
      <c r="X78" s="24">
        <f t="shared" si="10"/>
        <v>326.40295814203205</v>
      </c>
      <c r="Y78" s="7"/>
      <c r="Z78" s="25">
        <f t="shared" si="11"/>
        <v>628</v>
      </c>
      <c r="AA78" s="17">
        <f t="shared" si="15"/>
        <v>326.39399999999989</v>
      </c>
      <c r="AB78" s="24">
        <f t="shared" si="12"/>
        <v>5.6966499587543691</v>
      </c>
      <c r="AC78" s="17">
        <f t="shared" si="13"/>
        <v>8.958142032156502E-3</v>
      </c>
      <c r="AD78" s="17">
        <f t="shared" ca="1" si="14"/>
        <v>1.3565533860059986E-2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12534</v>
      </c>
      <c r="D79" s="17">
        <v>11445</v>
      </c>
      <c r="E79" s="17">
        <v>13936</v>
      </c>
      <c r="F79" s="17">
        <v>15038</v>
      </c>
      <c r="G79" s="24"/>
      <c r="H79" s="7"/>
      <c r="I79" s="25">
        <f t="shared" si="16"/>
        <v>-1402</v>
      </c>
      <c r="J79" s="24">
        <f t="shared" si="16"/>
        <v>-3593</v>
      </c>
      <c r="K79" s="7"/>
      <c r="L79" s="25">
        <f t="shared" si="3"/>
        <v>-1404.8893596295889</v>
      </c>
      <c r="M79" s="17">
        <f t="shared" si="1"/>
        <v>8.348399069097832</v>
      </c>
      <c r="N79" s="17">
        <f t="shared" si="4"/>
        <v>-3593.7998155416117</v>
      </c>
      <c r="O79" s="24">
        <f t="shared" si="2"/>
        <v>0.63970490060358309</v>
      </c>
      <c r="P79" s="7"/>
      <c r="Q79" s="25">
        <f t="shared" si="5"/>
        <v>-1381.7150577251284</v>
      </c>
      <c r="R79" s="24">
        <f t="shared" si="6"/>
        <v>-3612.9837541917541</v>
      </c>
      <c r="S79" s="7"/>
      <c r="T79" s="25">
        <f t="shared" si="7"/>
        <v>0.35764416095034385</v>
      </c>
      <c r="U79" s="24">
        <f t="shared" si="8"/>
        <v>-0.93410838617761771</v>
      </c>
      <c r="V79" s="7"/>
      <c r="W79" s="25">
        <f t="shared" si="9"/>
        <v>0.35888230947165711</v>
      </c>
      <c r="X79" s="24">
        <f t="shared" si="10"/>
        <v>332.08788567525096</v>
      </c>
      <c r="Y79" s="7"/>
      <c r="Z79" s="25">
        <f t="shared" si="11"/>
        <v>625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6.8885675251067369E-2</v>
      </c>
      <c r="AD79" s="17">
        <f t="shared" ca="1" si="14"/>
        <v>-2.5924528913776612E-2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12723</v>
      </c>
      <c r="D80" s="17">
        <v>11398</v>
      </c>
      <c r="E80" s="17">
        <v>13763</v>
      </c>
      <c r="F80" s="17">
        <v>15114</v>
      </c>
      <c r="G80" s="24"/>
      <c r="H80" s="7"/>
      <c r="I80" s="25">
        <f t="shared" si="16"/>
        <v>-1040</v>
      </c>
      <c r="J80" s="24">
        <f t="shared" si="16"/>
        <v>-3716</v>
      </c>
      <c r="K80" s="7"/>
      <c r="L80" s="25">
        <f t="shared" si="3"/>
        <v>-1038.6874301557041</v>
      </c>
      <c r="M80" s="17">
        <f t="shared" si="1"/>
        <v>1.7228395961550207</v>
      </c>
      <c r="N80" s="17">
        <f t="shared" si="4"/>
        <v>-3714.6999549836346</v>
      </c>
      <c r="O80" s="24">
        <f t="shared" si="2"/>
        <v>1.690117044576519</v>
      </c>
      <c r="P80" s="7"/>
      <c r="Q80" s="25">
        <f t="shared" si="5"/>
        <v>-1019.7150577251283</v>
      </c>
      <c r="R80" s="24">
        <f t="shared" si="6"/>
        <v>-3735.9837541917541</v>
      </c>
      <c r="S80" s="7"/>
      <c r="T80" s="25">
        <f t="shared" si="7"/>
        <v>0.26394380968024855</v>
      </c>
      <c r="U80" s="24">
        <f t="shared" si="8"/>
        <v>-0.96590906376620256</v>
      </c>
      <c r="V80" s="7"/>
      <c r="W80" s="25">
        <f t="shared" si="9"/>
        <v>0.265224016625907</v>
      </c>
      <c r="X80" s="24">
        <f t="shared" si="10"/>
        <v>337.75041093486834</v>
      </c>
      <c r="Y80" s="7"/>
      <c r="Z80" s="25">
        <f t="shared" si="11"/>
        <v>634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2.5410934868432378E-2</v>
      </c>
      <c r="AD80" s="17">
        <f t="shared" ca="1" si="14"/>
        <v>7.7135459713645105E-2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12897</v>
      </c>
      <c r="D81" s="17">
        <v>11349</v>
      </c>
      <c r="E81" s="17">
        <v>13577</v>
      </c>
      <c r="F81" s="17">
        <v>15149</v>
      </c>
      <c r="G81" s="24"/>
      <c r="H81" s="7"/>
      <c r="I81" s="25">
        <f t="shared" si="16"/>
        <v>-680</v>
      </c>
      <c r="J81" s="24">
        <f t="shared" si="16"/>
        <v>-3800</v>
      </c>
      <c r="K81" s="7"/>
      <c r="L81" s="25">
        <f t="shared" si="3"/>
        <v>-676.76890651765598</v>
      </c>
      <c r="M81" s="17">
        <f t="shared" si="1"/>
        <v>10.43996509164602</v>
      </c>
      <c r="N81" s="17">
        <f t="shared" si="4"/>
        <v>-3796.1060001624382</v>
      </c>
      <c r="O81" s="24">
        <f t="shared" si="2"/>
        <v>15.16323473493094</v>
      </c>
      <c r="P81" s="7"/>
      <c r="Q81" s="25">
        <f t="shared" si="5"/>
        <v>-659.7150577251283</v>
      </c>
      <c r="R81" s="24">
        <f t="shared" si="6"/>
        <v>-3819.9837541917541</v>
      </c>
      <c r="S81" s="7"/>
      <c r="T81" s="25">
        <f t="shared" si="7"/>
        <v>0.17076113990888311</v>
      </c>
      <c r="U81" s="24">
        <f t="shared" si="8"/>
        <v>-0.98762659968035815</v>
      </c>
      <c r="V81" s="7"/>
      <c r="W81" s="25">
        <f t="shared" si="9"/>
        <v>0.17207004404983475</v>
      </c>
      <c r="X81" s="24">
        <f t="shared" si="10"/>
        <v>343.22134692146903</v>
      </c>
      <c r="Y81" s="7"/>
      <c r="Z81" s="25">
        <f t="shared" si="11"/>
        <v>610</v>
      </c>
      <c r="AA81" s="17">
        <f t="shared" si="15"/>
        <v>343.21499999999992</v>
      </c>
      <c r="AB81" s="24">
        <f t="shared" si="12"/>
        <v>5.9902317922323363</v>
      </c>
      <c r="AC81" s="17">
        <f t="shared" si="13"/>
        <v>6.3469214691167508E-3</v>
      </c>
      <c r="AD81" s="17">
        <f t="shared" ca="1" si="14"/>
        <v>1.6713946250831668E-2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13087</v>
      </c>
      <c r="D82" s="17">
        <v>11332</v>
      </c>
      <c r="E82" s="17">
        <v>13395</v>
      </c>
      <c r="F82" s="17">
        <v>15176</v>
      </c>
      <c r="G82" s="24"/>
      <c r="H82" s="7"/>
      <c r="I82" s="25">
        <f t="shared" si="16"/>
        <v>-308</v>
      </c>
      <c r="J82" s="24">
        <f t="shared" si="16"/>
        <v>-3844</v>
      </c>
      <c r="K82" s="7"/>
      <c r="L82" s="25">
        <f t="shared" si="3"/>
        <v>-306.39600309590105</v>
      </c>
      <c r="M82" s="17">
        <f t="shared" si="1"/>
        <v>2.572806068359013</v>
      </c>
      <c r="N82" s="17">
        <f t="shared" si="4"/>
        <v>-3842.6962768792368</v>
      </c>
      <c r="O82" s="24">
        <f t="shared" si="2"/>
        <v>1.6996939756124125</v>
      </c>
      <c r="P82" s="7"/>
      <c r="Q82" s="25">
        <f t="shared" si="5"/>
        <v>-287.71505772512836</v>
      </c>
      <c r="R82" s="24">
        <f t="shared" si="6"/>
        <v>-3863.9837541917541</v>
      </c>
      <c r="S82" s="7"/>
      <c r="T82" s="25">
        <f t="shared" si="7"/>
        <v>7.4472381145138836E-2</v>
      </c>
      <c r="U82" s="24">
        <f t="shared" si="8"/>
        <v>-0.99900245182586811</v>
      </c>
      <c r="V82" s="7"/>
      <c r="W82" s="25">
        <f t="shared" si="9"/>
        <v>7.579627546334626E-2</v>
      </c>
      <c r="X82" s="24">
        <f t="shared" si="10"/>
        <v>348.76571669276109</v>
      </c>
      <c r="Y82" s="7"/>
      <c r="Z82" s="25">
        <f t="shared" si="11"/>
        <v>614</v>
      </c>
      <c r="AA82" s="17">
        <f t="shared" si="15"/>
        <v>348.74099999999993</v>
      </c>
      <c r="AB82" s="24">
        <f t="shared" si="12"/>
        <v>6.0866786866975433</v>
      </c>
      <c r="AC82" s="17">
        <f t="shared" si="13"/>
        <v>2.4716692761160175E-2</v>
      </c>
      <c r="AD82" s="17">
        <f t="shared" ca="1" si="14"/>
        <v>-7.0423549947008723E-2</v>
      </c>
      <c r="AE82" s="17">
        <v>87</v>
      </c>
    </row>
    <row r="83" spans="1:31" s="17" customFormat="1" x14ac:dyDescent="0.25">
      <c r="A83" s="17">
        <v>63</v>
      </c>
      <c r="B83" s="17">
        <v>630</v>
      </c>
      <c r="C83" s="17">
        <v>13258</v>
      </c>
      <c r="D83" s="17">
        <v>11311</v>
      </c>
      <c r="E83" s="17">
        <v>13190</v>
      </c>
      <c r="F83" s="17">
        <v>15164</v>
      </c>
      <c r="G83" s="24"/>
      <c r="H83" s="7"/>
      <c r="I83" s="25">
        <f t="shared" si="16"/>
        <v>68</v>
      </c>
      <c r="J83" s="24">
        <f t="shared" si="16"/>
        <v>-3853</v>
      </c>
      <c r="K83" s="7"/>
      <c r="L83" s="25">
        <f t="shared" si="3"/>
        <v>76.365723000693293</v>
      </c>
      <c r="M83" s="17">
        <f t="shared" si="1"/>
        <v>69.985321324328808</v>
      </c>
      <c r="N83" s="17">
        <f t="shared" si="4"/>
        <v>-3853.1871027159746</v>
      </c>
      <c r="O83" s="24">
        <f t="shared" si="2"/>
        <v>3.5007426325057191E-2</v>
      </c>
      <c r="P83" s="7"/>
      <c r="Q83" s="25">
        <f t="shared" si="5"/>
        <v>88.284942274871668</v>
      </c>
      <c r="R83" s="24">
        <f t="shared" si="6"/>
        <v>-3872.9837541917541</v>
      </c>
      <c r="S83" s="7"/>
      <c r="T83" s="25">
        <f t="shared" si="7"/>
        <v>-2.2851740616065076E-2</v>
      </c>
      <c r="U83" s="24">
        <f t="shared" si="8"/>
        <v>-1.0013293306738134</v>
      </c>
      <c r="V83" s="7"/>
      <c r="W83" s="25">
        <f t="shared" si="9"/>
        <v>-2.1524848284160233E-2</v>
      </c>
      <c r="X83" s="24">
        <f t="shared" si="10"/>
        <v>354.33600307447909</v>
      </c>
      <c r="Y83" s="7"/>
      <c r="Z83" s="25">
        <f t="shared" si="11"/>
        <v>630</v>
      </c>
      <c r="AA83" s="17">
        <f t="shared" si="15"/>
        <v>354.41099999999994</v>
      </c>
      <c r="AB83" s="24">
        <f t="shared" si="12"/>
        <v>6.1856388552856227</v>
      </c>
      <c r="AC83" s="17">
        <f t="shared" si="13"/>
        <v>-7.49969255208498E-2</v>
      </c>
      <c r="AD83" s="17">
        <f t="shared" ca="1" si="14"/>
        <v>6.006747433025339E-2</v>
      </c>
      <c r="AE83" s="17">
        <v>86</v>
      </c>
    </row>
    <row r="84" spans="1:31" s="17" customFormat="1" x14ac:dyDescent="0.25">
      <c r="A84" s="17">
        <v>64</v>
      </c>
      <c r="B84" s="17">
        <v>634</v>
      </c>
      <c r="C84" s="17">
        <v>13467</v>
      </c>
      <c r="D84" s="17">
        <v>11337</v>
      </c>
      <c r="E84" s="17">
        <v>13013</v>
      </c>
      <c r="F84" s="17">
        <v>15166</v>
      </c>
      <c r="G84" s="24"/>
      <c r="H84" s="7"/>
      <c r="I84" s="25">
        <f t="shared" ref="I84:J115" si="17">C84-E84</f>
        <v>454</v>
      </c>
      <c r="J84" s="24">
        <f t="shared" si="17"/>
        <v>-3829</v>
      </c>
      <c r="K84" s="7"/>
      <c r="L84" s="25">
        <f t="shared" si="3"/>
        <v>460.59715821744243</v>
      </c>
      <c r="M84" s="17">
        <f t="shared" ref="M84:M147" si="18">(I84-L84)^2</f>
        <v>43.522496545968139</v>
      </c>
      <c r="N84" s="17">
        <f t="shared" si="4"/>
        <v>-3825.4903852947396</v>
      </c>
      <c r="O84" s="24">
        <f t="shared" ref="O84:O147" si="19">(J84-N84)^2</f>
        <v>12.31739537938037</v>
      </c>
      <c r="P84" s="7"/>
      <c r="Q84" s="25">
        <f t="shared" si="5"/>
        <v>474.28494227487164</v>
      </c>
      <c r="R84" s="24">
        <f t="shared" si="6"/>
        <v>-3848.9837541917541</v>
      </c>
      <c r="S84" s="7"/>
      <c r="T84" s="25">
        <f t="shared" si="7"/>
        <v>-0.12276426987091801</v>
      </c>
      <c r="U84" s="24">
        <f t="shared" si="8"/>
        <v>-0.99512432041262611</v>
      </c>
      <c r="V84" s="7"/>
      <c r="W84" s="25">
        <f t="shared" si="9"/>
        <v>-0.12144568783792309</v>
      </c>
      <c r="X84" s="24">
        <f>IF(MOD(ATAN2(U84,W84)*180/PI()-$J$9+360,360)&lt;355,MOD(ATAN2(U84,W84)*180/PI()-$J$9+360,360)+360,MOD(ATAN2(U84,W84)*180/PI()-$J$9+360,360))</f>
        <v>360.06255726218114</v>
      </c>
      <c r="Y84" s="7"/>
      <c r="Z84" s="25">
        <f t="shared" si="11"/>
        <v>634</v>
      </c>
      <c r="AA84" s="17">
        <f t="shared" si="15"/>
        <v>360.11699999999996</v>
      </c>
      <c r="AB84" s="24">
        <f t="shared" si="12"/>
        <v>6.2852273424044194</v>
      </c>
      <c r="AC84" s="17">
        <f t="shared" si="13"/>
        <v>-5.4442737818817477E-2</v>
      </c>
    </row>
    <row r="85" spans="1:31" s="17" customFormat="1" x14ac:dyDescent="0.25">
      <c r="A85" s="17">
        <v>0</v>
      </c>
      <c r="B85" s="17">
        <v>0</v>
      </c>
      <c r="C85" s="17">
        <v>13427</v>
      </c>
      <c r="D85" s="17">
        <v>11296</v>
      </c>
      <c r="E85" s="17">
        <v>12967</v>
      </c>
      <c r="F85" s="17">
        <v>15112</v>
      </c>
      <c r="G85" s="24"/>
      <c r="H85" s="7"/>
      <c r="I85" s="25">
        <f t="shared" si="17"/>
        <v>460</v>
      </c>
      <c r="J85" s="24">
        <f t="shared" si="17"/>
        <v>-3816</v>
      </c>
      <c r="K85" s="7"/>
      <c r="L85" s="25">
        <f>$M$9*SIN(2*PI()/$M$10*(AA85+$M$11))+$M$12</f>
        <v>459.0250617924882</v>
      </c>
      <c r="M85" s="17">
        <f t="shared" si="18"/>
        <v>0.9505045084663174</v>
      </c>
      <c r="N85" s="17">
        <f>$O$9*COS(2*PI()/$O$10*(AA85+$O$11))+$O$12</f>
        <v>-3813.0940623726397</v>
      </c>
      <c r="O85" s="24">
        <f t="shared" si="19"/>
        <v>8.4444734941086708</v>
      </c>
      <c r="P85" s="7"/>
      <c r="Q85" s="25">
        <f t="shared" ref="Q85:Q148" si="20">I85-$J$4</f>
        <v>480.28494227487164</v>
      </c>
      <c r="R85" s="24">
        <f t="shared" ref="R85:R148" si="21">J85-$J$3</f>
        <v>-3835.9837541917541</v>
      </c>
      <c r="S85" s="7"/>
      <c r="T85" s="25">
        <f t="shared" ref="T85:T148" si="22">Q85/$J$7</f>
        <v>-0.12431731436710744</v>
      </c>
      <c r="U85" s="24">
        <f t="shared" ref="U85:U148" si="23">R85/$J$6</f>
        <v>-0.99176327318781632</v>
      </c>
      <c r="V85" s="7"/>
      <c r="W85" s="25">
        <f t="shared" ref="W85:W148" si="24">(T85-U85*SIN(-$J$11*PI()/180))/(COS(-$J$11*PI()/180))</f>
        <v>-0.12300318759223174</v>
      </c>
      <c r="X85" s="24">
        <f>IF(MOD(ATAN2(U85,W85)*180/PI()-$J$9+360,360)&lt;355,MOD(ATAN2(U85,W85)*180/PI()-$J$9+360,360)+360,MOD(ATAN2(U85,W85)*180/PI()-$J$9+360,360))</f>
        <v>360.17453849278309</v>
      </c>
      <c r="Y85" s="7"/>
      <c r="Z85" s="25">
        <f>I165-J159</f>
        <v>-4</v>
      </c>
      <c r="AA85" s="17">
        <f t="shared" si="15"/>
        <v>360.08099999999996</v>
      </c>
      <c r="AB85" s="24">
        <f t="shared" ref="AB85:AB148" si="25">AA85*PI()/180</f>
        <v>6.2845990238737004</v>
      </c>
      <c r="AC85" s="17">
        <f t="shared" ref="AC85:AC148" si="26">X85-AA85</f>
        <v>9.3538492783125093E-2</v>
      </c>
    </row>
    <row r="86" spans="1:31" s="17" customFormat="1" x14ac:dyDescent="0.25">
      <c r="A86" s="17">
        <v>1</v>
      </c>
      <c r="B86" s="17">
        <v>-633</v>
      </c>
      <c r="C86" s="17">
        <v>13224</v>
      </c>
      <c r="D86" s="17">
        <v>11278</v>
      </c>
      <c r="E86" s="17">
        <v>13154</v>
      </c>
      <c r="F86" s="17">
        <v>15121</v>
      </c>
      <c r="G86" s="24"/>
      <c r="H86" s="7"/>
      <c r="I86" s="25">
        <f t="shared" si="17"/>
        <v>70</v>
      </c>
      <c r="J86" s="24">
        <f t="shared" si="17"/>
        <v>-3843</v>
      </c>
      <c r="K86" s="7"/>
      <c r="L86" s="25">
        <f t="shared" ref="L86:L149" si="27">$M$9*SIN(2*PI()/$M$10*(AA86+$M$11))+$M$12</f>
        <v>76.554663233318905</v>
      </c>
      <c r="M86" s="17">
        <f t="shared" si="18"/>
        <v>42.963610102222646</v>
      </c>
      <c r="N86" s="17">
        <f t="shared" ref="N86:N149" si="28">$O$9*COS(2*PI()/$O$10*(AA86+$O$11))+$O$12</f>
        <v>-3840.6379636192987</v>
      </c>
      <c r="O86" s="24">
        <f t="shared" si="19"/>
        <v>5.5792158637564189</v>
      </c>
      <c r="P86" s="7"/>
      <c r="Q86" s="25">
        <f t="shared" si="20"/>
        <v>90.284942274871668</v>
      </c>
      <c r="R86" s="24">
        <f t="shared" si="21"/>
        <v>-3862.9837541917541</v>
      </c>
      <c r="S86" s="7"/>
      <c r="T86" s="25">
        <f t="shared" si="22"/>
        <v>-2.3369422114794883E-2</v>
      </c>
      <c r="U86" s="24">
        <f t="shared" si="23"/>
        <v>-0.99874390973165206</v>
      </c>
      <c r="V86" s="7"/>
      <c r="W86" s="25">
        <f t="shared" si="24"/>
        <v>-2.2045956310134097E-2</v>
      </c>
      <c r="X86" s="24">
        <f t="shared" ref="X86:X148" si="29">MOD(ATAN2(U86,W86)*180/PI()-$J$9+360,360)</f>
        <v>354.36907054880936</v>
      </c>
      <c r="Y86" s="7"/>
      <c r="Z86" s="25">
        <f t="shared" ref="Z86:Z149" si="30">B86</f>
        <v>-633</v>
      </c>
      <c r="AA86" s="17">
        <f t="shared" ref="AA86:AA149" si="31">360/40000*Z86+AA85</f>
        <v>354.38399999999996</v>
      </c>
      <c r="AB86" s="24">
        <f t="shared" si="25"/>
        <v>6.1851676163875835</v>
      </c>
      <c r="AC86" s="17">
        <f t="shared" si="26"/>
        <v>-1.492945119059641E-2</v>
      </c>
    </row>
    <row r="87" spans="1:31" s="17" customFormat="1" x14ac:dyDescent="0.25">
      <c r="A87" s="17">
        <v>2</v>
      </c>
      <c r="B87" s="17">
        <v>-619</v>
      </c>
      <c r="C87" s="17">
        <v>13042</v>
      </c>
      <c r="D87" s="17">
        <v>11292</v>
      </c>
      <c r="E87" s="17">
        <v>13349</v>
      </c>
      <c r="F87" s="17">
        <v>15124</v>
      </c>
      <c r="G87" s="24"/>
      <c r="H87" s="7"/>
      <c r="I87" s="25">
        <f t="shared" si="17"/>
        <v>-307</v>
      </c>
      <c r="J87" s="24">
        <f t="shared" si="17"/>
        <v>-3832</v>
      </c>
      <c r="K87" s="7"/>
      <c r="L87" s="25">
        <f t="shared" si="27"/>
        <v>-298.41236618285097</v>
      </c>
      <c r="M87" s="17">
        <f t="shared" si="18"/>
        <v>73.747454577441559</v>
      </c>
      <c r="N87" s="17">
        <f t="shared" si="28"/>
        <v>-3830.7060936799289</v>
      </c>
      <c r="O87" s="24">
        <f t="shared" si="19"/>
        <v>1.6741935651198672</v>
      </c>
      <c r="P87" s="7"/>
      <c r="Q87" s="25">
        <f t="shared" si="20"/>
        <v>-286.71505772512836</v>
      </c>
      <c r="R87" s="24">
        <f t="shared" si="21"/>
        <v>-3851.9837541917541</v>
      </c>
      <c r="S87" s="7"/>
      <c r="T87" s="25">
        <f t="shared" si="22"/>
        <v>7.4213540395773936E-2</v>
      </c>
      <c r="U87" s="24">
        <f t="shared" si="23"/>
        <v>-0.99589994669527449</v>
      </c>
      <c r="V87" s="7"/>
      <c r="W87" s="25">
        <f t="shared" si="24"/>
        <v>7.5533323199459879E-2</v>
      </c>
      <c r="X87" s="24">
        <f t="shared" si="29"/>
        <v>348.76729314281408</v>
      </c>
      <c r="Y87" s="7"/>
      <c r="Z87" s="25">
        <f t="shared" si="30"/>
        <v>-619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-4.5706857185848548E-2</v>
      </c>
    </row>
    <row r="88" spans="1:31" s="17" customFormat="1" x14ac:dyDescent="0.25">
      <c r="A88" s="17">
        <v>3</v>
      </c>
      <c r="B88" s="17">
        <v>-608</v>
      </c>
      <c r="C88" s="17">
        <v>12860</v>
      </c>
      <c r="D88" s="17">
        <v>11313</v>
      </c>
      <c r="E88" s="17">
        <v>13528</v>
      </c>
      <c r="F88" s="17">
        <v>15100</v>
      </c>
      <c r="G88" s="24"/>
      <c r="H88" s="7"/>
      <c r="I88" s="25">
        <f t="shared" si="17"/>
        <v>-668</v>
      </c>
      <c r="J88" s="24">
        <f t="shared" si="17"/>
        <v>-3787</v>
      </c>
      <c r="K88" s="7"/>
      <c r="L88" s="25">
        <f t="shared" si="27"/>
        <v>-664.17915640049637</v>
      </c>
      <c r="M88" s="17">
        <f t="shared" si="18"/>
        <v>14.598845811867875</v>
      </c>
      <c r="N88" s="17">
        <f t="shared" si="28"/>
        <v>-3785.5504076210218</v>
      </c>
      <c r="O88" s="24">
        <f t="shared" si="19"/>
        <v>2.1013180651916645</v>
      </c>
      <c r="P88" s="7"/>
      <c r="Q88" s="25">
        <f t="shared" si="20"/>
        <v>-647.7150577251283</v>
      </c>
      <c r="R88" s="24">
        <f t="shared" si="21"/>
        <v>-3806.9837541917541</v>
      </c>
      <c r="S88" s="7"/>
      <c r="T88" s="25">
        <f t="shared" si="22"/>
        <v>0.16765505091650426</v>
      </c>
      <c r="U88" s="24">
        <f t="shared" si="23"/>
        <v>-0.98426555245554836</v>
      </c>
      <c r="V88" s="7"/>
      <c r="W88" s="25">
        <f t="shared" si="24"/>
        <v>0.16895949843574501</v>
      </c>
      <c r="X88" s="24">
        <f t="shared" si="29"/>
        <v>343.3640608677199</v>
      </c>
      <c r="Y88" s="7"/>
      <c r="Z88" s="25">
        <f t="shared" si="30"/>
        <v>-608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2.3060867719948419E-2</v>
      </c>
    </row>
    <row r="89" spans="1:31" s="17" customFormat="1" x14ac:dyDescent="0.25">
      <c r="A89" s="17">
        <v>4</v>
      </c>
      <c r="B89" s="17">
        <v>-621</v>
      </c>
      <c r="C89" s="17">
        <v>12676</v>
      </c>
      <c r="D89" s="17">
        <v>11349</v>
      </c>
      <c r="E89" s="17">
        <v>13706</v>
      </c>
      <c r="F89" s="17">
        <v>15055</v>
      </c>
      <c r="G89" s="24"/>
      <c r="H89" s="7"/>
      <c r="I89" s="25">
        <f t="shared" si="17"/>
        <v>-1030</v>
      </c>
      <c r="J89" s="24">
        <f t="shared" si="17"/>
        <v>-3706</v>
      </c>
      <c r="K89" s="7"/>
      <c r="L89" s="25">
        <f t="shared" si="27"/>
        <v>-1031.6819345165084</v>
      </c>
      <c r="M89" s="17">
        <f t="shared" si="18"/>
        <v>2.8289037178222216</v>
      </c>
      <c r="N89" s="17">
        <f t="shared" si="28"/>
        <v>-3703.6436006255367</v>
      </c>
      <c r="O89" s="24">
        <f t="shared" si="19"/>
        <v>5.5526180119710693</v>
      </c>
      <c r="P89" s="7"/>
      <c r="Q89" s="25">
        <f t="shared" si="20"/>
        <v>-1009.7150577251283</v>
      </c>
      <c r="R89" s="24">
        <f t="shared" si="21"/>
        <v>-3725.9837541917541</v>
      </c>
      <c r="S89" s="7"/>
      <c r="T89" s="25">
        <f t="shared" si="22"/>
        <v>0.26135540218659953</v>
      </c>
      <c r="U89" s="24">
        <f t="shared" si="23"/>
        <v>-0.96332364282404126</v>
      </c>
      <c r="V89" s="7"/>
      <c r="W89" s="25">
        <f t="shared" si="24"/>
        <v>0.26263218078689177</v>
      </c>
      <c r="X89" s="24">
        <f t="shared" si="29"/>
        <v>337.85454639458203</v>
      </c>
      <c r="Y89" s="7"/>
      <c r="Z89" s="25">
        <f t="shared" si="30"/>
        <v>-621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0.10254639458207748</v>
      </c>
    </row>
    <row r="90" spans="1:31" s="17" customFormat="1" x14ac:dyDescent="0.25">
      <c r="A90" s="17">
        <v>5</v>
      </c>
      <c r="B90" s="17">
        <v>-629</v>
      </c>
      <c r="C90" s="17">
        <v>12486</v>
      </c>
      <c r="D90" s="17">
        <v>11403</v>
      </c>
      <c r="E90" s="17">
        <v>13882</v>
      </c>
      <c r="F90" s="17">
        <v>14989</v>
      </c>
      <c r="G90" s="24"/>
      <c r="H90" s="7"/>
      <c r="I90" s="25">
        <f t="shared" si="17"/>
        <v>-1396</v>
      </c>
      <c r="J90" s="24">
        <f t="shared" si="17"/>
        <v>-3586</v>
      </c>
      <c r="K90" s="7"/>
      <c r="L90" s="25">
        <f t="shared" si="27"/>
        <v>-1394.0959848084301</v>
      </c>
      <c r="M90" s="17">
        <f t="shared" si="18"/>
        <v>3.6252738497289521</v>
      </c>
      <c r="N90" s="17">
        <f t="shared" si="28"/>
        <v>-3584.6100251249372</v>
      </c>
      <c r="O90" s="24">
        <f t="shared" si="19"/>
        <v>1.9320301533057416</v>
      </c>
      <c r="P90" s="7"/>
      <c r="Q90" s="25">
        <f t="shared" si="20"/>
        <v>-1375.7150577251284</v>
      </c>
      <c r="R90" s="24">
        <f t="shared" si="21"/>
        <v>-3605.9837541917541</v>
      </c>
      <c r="S90" s="7"/>
      <c r="T90" s="25">
        <f t="shared" si="22"/>
        <v>0.35609111645415442</v>
      </c>
      <c r="U90" s="24">
        <f t="shared" si="23"/>
        <v>-0.93229859151810479</v>
      </c>
      <c r="V90" s="7"/>
      <c r="W90" s="25">
        <f t="shared" si="24"/>
        <v>0.35732686536097658</v>
      </c>
      <c r="X90" s="24">
        <f t="shared" si="29"/>
        <v>332.13396114633724</v>
      </c>
      <c r="Y90" s="7"/>
      <c r="Z90" s="25">
        <f t="shared" si="30"/>
        <v>-629</v>
      </c>
      <c r="AA90" s="17">
        <f t="shared" si="31"/>
        <v>332.09099999999995</v>
      </c>
      <c r="AB90" s="24">
        <f t="shared" si="25"/>
        <v>5.7960813662404878</v>
      </c>
      <c r="AC90" s="17">
        <f t="shared" si="26"/>
        <v>4.2961146337290756E-2</v>
      </c>
    </row>
    <row r="91" spans="1:31" s="17" customFormat="1" x14ac:dyDescent="0.25">
      <c r="A91" s="17">
        <v>6</v>
      </c>
      <c r="B91" s="17">
        <v>-636</v>
      </c>
      <c r="C91" s="17">
        <v>12312</v>
      </c>
      <c r="D91" s="17">
        <v>11485</v>
      </c>
      <c r="E91" s="17">
        <v>14059</v>
      </c>
      <c r="F91" s="17">
        <v>14909</v>
      </c>
      <c r="G91" s="24"/>
      <c r="H91" s="7"/>
      <c r="I91" s="25">
        <f t="shared" si="17"/>
        <v>-1747</v>
      </c>
      <c r="J91" s="24">
        <f t="shared" si="17"/>
        <v>-3424</v>
      </c>
      <c r="K91" s="7"/>
      <c r="L91" s="25">
        <f t="shared" si="27"/>
        <v>-1746.8970601880485</v>
      </c>
      <c r="M91" s="17">
        <f t="shared" si="18"/>
        <v>1.0596604884610349E-2</v>
      </c>
      <c r="N91" s="17">
        <f t="shared" si="28"/>
        <v>-3428.522601539396</v>
      </c>
      <c r="O91" s="24">
        <f t="shared" si="19"/>
        <v>20.453924684146745</v>
      </c>
      <c r="P91" s="7"/>
      <c r="Q91" s="25">
        <f t="shared" si="20"/>
        <v>-1726.7150577251284</v>
      </c>
      <c r="R91" s="24">
        <f t="shared" si="21"/>
        <v>-3443.9837541917541</v>
      </c>
      <c r="S91" s="7"/>
      <c r="T91" s="25">
        <f t="shared" si="22"/>
        <v>0.44694421948123575</v>
      </c>
      <c r="U91" s="24">
        <f t="shared" si="23"/>
        <v>-0.89041477225509047</v>
      </c>
      <c r="V91" s="7"/>
      <c r="W91" s="25">
        <f t="shared" si="24"/>
        <v>0.44812454578021194</v>
      </c>
      <c r="X91" s="24">
        <f t="shared" si="29"/>
        <v>326.38952367589218</v>
      </c>
      <c r="Y91" s="7"/>
      <c r="Z91" s="25">
        <f t="shared" si="30"/>
        <v>-636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2.2523675892216488E-2</v>
      </c>
    </row>
    <row r="92" spans="1:31" s="17" customFormat="1" x14ac:dyDescent="0.25">
      <c r="A92" s="17">
        <v>7</v>
      </c>
      <c r="B92" s="17">
        <v>-636</v>
      </c>
      <c r="C92" s="17">
        <v>12142</v>
      </c>
      <c r="D92" s="17">
        <v>11575</v>
      </c>
      <c r="E92" s="17">
        <v>14222</v>
      </c>
      <c r="F92" s="17">
        <v>14807</v>
      </c>
      <c r="G92" s="24"/>
      <c r="H92" s="7"/>
      <c r="I92" s="25">
        <f t="shared" si="17"/>
        <v>-2080</v>
      </c>
      <c r="J92" s="24">
        <f t="shared" si="17"/>
        <v>-3232</v>
      </c>
      <c r="K92" s="7"/>
      <c r="L92" s="25">
        <f t="shared" si="27"/>
        <v>-2082.4686174848716</v>
      </c>
      <c r="M92" s="17">
        <f t="shared" si="18"/>
        <v>6.0940722866139279</v>
      </c>
      <c r="N92" s="17">
        <f t="shared" si="28"/>
        <v>-3238.0595420182517</v>
      </c>
      <c r="O92" s="24">
        <f t="shared" si="19"/>
        <v>36.718049470957943</v>
      </c>
      <c r="P92" s="7"/>
      <c r="Q92" s="25">
        <f t="shared" si="20"/>
        <v>-2059.7150577251282</v>
      </c>
      <c r="R92" s="24">
        <f t="shared" si="21"/>
        <v>-3251.9837541917541</v>
      </c>
      <c r="S92" s="7"/>
      <c r="T92" s="25">
        <f t="shared" si="22"/>
        <v>0.53313818901974874</v>
      </c>
      <c r="U92" s="24">
        <f t="shared" si="23"/>
        <v>-0.84077469016559214</v>
      </c>
      <c r="V92" s="7"/>
      <c r="W92" s="25">
        <f t="shared" si="24"/>
        <v>0.53425281040196348</v>
      </c>
      <c r="X92" s="24">
        <f t="shared" si="29"/>
        <v>320.67147717888304</v>
      </c>
      <c r="Y92" s="7"/>
      <c r="Z92" s="25">
        <f t="shared" si="30"/>
        <v>-636</v>
      </c>
      <c r="AA92" s="17">
        <f t="shared" si="31"/>
        <v>320.64299999999997</v>
      </c>
      <c r="AB92" s="24">
        <f t="shared" si="25"/>
        <v>5.5962760734721773</v>
      </c>
      <c r="AC92" s="17">
        <f t="shared" si="26"/>
        <v>2.8477178883065335E-2</v>
      </c>
    </row>
    <row r="93" spans="1:31" s="17" customFormat="1" x14ac:dyDescent="0.25">
      <c r="A93" s="17">
        <v>8</v>
      </c>
      <c r="B93" s="17">
        <v>-638</v>
      </c>
      <c r="C93" s="17">
        <v>11995</v>
      </c>
      <c r="D93" s="17">
        <v>11697</v>
      </c>
      <c r="E93" s="17">
        <v>14391</v>
      </c>
      <c r="F93" s="17">
        <v>14708</v>
      </c>
      <c r="G93" s="24"/>
      <c r="H93" s="7"/>
      <c r="I93" s="25">
        <f t="shared" si="17"/>
        <v>-2396</v>
      </c>
      <c r="J93" s="24">
        <f t="shared" si="17"/>
        <v>-3011</v>
      </c>
      <c r="K93" s="7"/>
      <c r="L93" s="25">
        <f t="shared" si="27"/>
        <v>-2398.4162117760407</v>
      </c>
      <c r="M93" s="17">
        <f t="shared" si="18"/>
        <v>5.8380793466775343</v>
      </c>
      <c r="N93" s="17">
        <f t="shared" si="28"/>
        <v>-3014.3694434822542</v>
      </c>
      <c r="O93" s="24">
        <f t="shared" si="19"/>
        <v>11.353149380105007</v>
      </c>
      <c r="P93" s="7"/>
      <c r="Q93" s="25">
        <f t="shared" si="20"/>
        <v>-2375.7150577251282</v>
      </c>
      <c r="R93" s="24">
        <f t="shared" si="21"/>
        <v>-3030.9837541917541</v>
      </c>
      <c r="S93" s="7"/>
      <c r="T93" s="25">
        <f t="shared" si="22"/>
        <v>0.61493186581905834</v>
      </c>
      <c r="U93" s="24">
        <f t="shared" si="23"/>
        <v>-0.78363688734382586</v>
      </c>
      <c r="V93" s="7"/>
      <c r="W93" s="25">
        <f t="shared" si="24"/>
        <v>0.6159708428101327</v>
      </c>
      <c r="X93" s="24">
        <f t="shared" si="29"/>
        <v>314.93574274162233</v>
      </c>
      <c r="Y93" s="7"/>
      <c r="Z93" s="25">
        <f t="shared" si="30"/>
        <v>-638</v>
      </c>
      <c r="AA93" s="17">
        <f t="shared" si="31"/>
        <v>314.90099999999995</v>
      </c>
      <c r="AB93" s="24">
        <f t="shared" si="25"/>
        <v>5.4960592678226625</v>
      </c>
      <c r="AC93" s="17">
        <f t="shared" si="26"/>
        <v>3.474274162238089E-2</v>
      </c>
    </row>
    <row r="94" spans="1:31" s="17" customFormat="1" x14ac:dyDescent="0.25">
      <c r="A94" s="17">
        <v>9</v>
      </c>
      <c r="B94" s="17">
        <v>-620</v>
      </c>
      <c r="C94" s="17">
        <v>11852</v>
      </c>
      <c r="D94" s="17">
        <v>11824</v>
      </c>
      <c r="E94" s="17">
        <v>14537</v>
      </c>
      <c r="F94" s="17">
        <v>14587</v>
      </c>
      <c r="G94" s="24"/>
      <c r="H94" s="7"/>
      <c r="I94" s="25">
        <f t="shared" si="17"/>
        <v>-2685</v>
      </c>
      <c r="J94" s="24">
        <f t="shared" si="17"/>
        <v>-2763</v>
      </c>
      <c r="K94" s="7"/>
      <c r="L94" s="25">
        <f t="shared" si="27"/>
        <v>-2682.5967490041103</v>
      </c>
      <c r="M94" s="17">
        <f t="shared" si="18"/>
        <v>5.7756153492449345</v>
      </c>
      <c r="N94" s="17">
        <f t="shared" si="28"/>
        <v>-2767.8065293958416</v>
      </c>
      <c r="O94" s="24">
        <f t="shared" si="19"/>
        <v>23.102724833089489</v>
      </c>
      <c r="P94" s="7"/>
      <c r="Q94" s="25">
        <f t="shared" si="20"/>
        <v>-2664.7150577251282</v>
      </c>
      <c r="R94" s="24">
        <f t="shared" si="21"/>
        <v>-2782.9837541917541</v>
      </c>
      <c r="S94" s="7"/>
      <c r="T94" s="25">
        <f t="shared" si="22"/>
        <v>0.68973684238551569</v>
      </c>
      <c r="U94" s="24">
        <f t="shared" si="23"/>
        <v>-0.71951844797822384</v>
      </c>
      <c r="V94" s="7"/>
      <c r="W94" s="25">
        <f t="shared" si="24"/>
        <v>0.69069091845296082</v>
      </c>
      <c r="X94" s="24">
        <f t="shared" si="29"/>
        <v>309.2756254612051</v>
      </c>
      <c r="Y94" s="7"/>
      <c r="Z94" s="25">
        <f t="shared" si="30"/>
        <v>-620</v>
      </c>
      <c r="AA94" s="17">
        <f t="shared" si="31"/>
        <v>309.32099999999997</v>
      </c>
      <c r="AB94" s="24">
        <f t="shared" si="25"/>
        <v>5.3986698955613797</v>
      </c>
      <c r="AC94" s="17">
        <f t="shared" si="26"/>
        <v>-4.5374538794874297E-2</v>
      </c>
    </row>
    <row r="95" spans="1:31" s="17" customFormat="1" x14ac:dyDescent="0.25">
      <c r="A95" s="17">
        <v>10</v>
      </c>
      <c r="B95" s="17">
        <v>-617</v>
      </c>
      <c r="C95" s="17">
        <v>11720</v>
      </c>
      <c r="D95" s="17">
        <v>11953</v>
      </c>
      <c r="E95" s="17">
        <v>14660</v>
      </c>
      <c r="F95" s="17">
        <v>14443</v>
      </c>
      <c r="G95" s="24"/>
      <c r="H95" s="7"/>
      <c r="I95" s="25">
        <f t="shared" si="17"/>
        <v>-2940</v>
      </c>
      <c r="J95" s="24">
        <f t="shared" si="17"/>
        <v>-2490</v>
      </c>
      <c r="K95" s="7"/>
      <c r="L95" s="25">
        <f t="shared" si="27"/>
        <v>-2940.3398901066935</v>
      </c>
      <c r="M95" s="17">
        <f t="shared" si="18"/>
        <v>0.11552528462810119</v>
      </c>
      <c r="N95" s="17">
        <f t="shared" si="28"/>
        <v>-2496.2142320110215</v>
      </c>
      <c r="O95" s="24">
        <f t="shared" si="19"/>
        <v>38.616679486804593</v>
      </c>
      <c r="P95" s="7"/>
      <c r="Q95" s="25">
        <f t="shared" si="20"/>
        <v>-2919.7150577251282</v>
      </c>
      <c r="R95" s="24">
        <f t="shared" si="21"/>
        <v>-2509.9837541917541</v>
      </c>
      <c r="S95" s="7"/>
      <c r="T95" s="25">
        <f t="shared" si="22"/>
        <v>0.75574123347356614</v>
      </c>
      <c r="U95" s="24">
        <f t="shared" si="23"/>
        <v>-0.6489364562572183</v>
      </c>
      <c r="V95" s="7"/>
      <c r="W95" s="25">
        <f t="shared" si="24"/>
        <v>0.75660183570857864</v>
      </c>
      <c r="X95" s="24">
        <f t="shared" si="29"/>
        <v>303.72419773551155</v>
      </c>
      <c r="Y95" s="7"/>
      <c r="Z95" s="25">
        <f t="shared" si="30"/>
        <v>-617</v>
      </c>
      <c r="AA95" s="17">
        <f t="shared" si="31"/>
        <v>303.76799999999997</v>
      </c>
      <c r="AB95" s="24">
        <f t="shared" si="25"/>
        <v>5.3017517621981343</v>
      </c>
      <c r="AC95" s="17">
        <f t="shared" si="26"/>
        <v>-4.3802264488419951E-2</v>
      </c>
    </row>
    <row r="96" spans="1:31" s="17" customFormat="1" x14ac:dyDescent="0.25">
      <c r="A96" s="17">
        <v>11</v>
      </c>
      <c r="B96" s="17">
        <v>-615</v>
      </c>
      <c r="C96" s="17">
        <v>11604</v>
      </c>
      <c r="D96" s="17">
        <v>12098</v>
      </c>
      <c r="E96" s="17">
        <v>14771</v>
      </c>
      <c r="F96" s="17">
        <v>14292</v>
      </c>
      <c r="G96" s="24"/>
      <c r="H96" s="7"/>
      <c r="I96" s="25">
        <f t="shared" si="17"/>
        <v>-3167</v>
      </c>
      <c r="J96" s="24">
        <f t="shared" si="17"/>
        <v>-2194</v>
      </c>
      <c r="K96" s="7"/>
      <c r="L96" s="25">
        <f t="shared" si="27"/>
        <v>-3169.9562925967653</v>
      </c>
      <c r="M96" s="17">
        <f t="shared" si="18"/>
        <v>8.7396659176890363</v>
      </c>
      <c r="N96" s="17">
        <f t="shared" si="28"/>
        <v>-2202.0071861447218</v>
      </c>
      <c r="O96" s="24">
        <f t="shared" si="19"/>
        <v>64.11502995622476</v>
      </c>
      <c r="P96" s="7"/>
      <c r="Q96" s="25">
        <f t="shared" si="20"/>
        <v>-3146.7150577251282</v>
      </c>
      <c r="R96" s="24">
        <f t="shared" si="21"/>
        <v>-2213.9837541917541</v>
      </c>
      <c r="S96" s="7"/>
      <c r="T96" s="25">
        <f t="shared" si="22"/>
        <v>0.81449808357939935</v>
      </c>
      <c r="U96" s="24">
        <f t="shared" si="23"/>
        <v>-0.57240799636924167</v>
      </c>
      <c r="V96" s="7"/>
      <c r="W96" s="25">
        <f t="shared" si="24"/>
        <v>0.81525732565131048</v>
      </c>
      <c r="X96" s="24">
        <f t="shared" si="29"/>
        <v>298.17798511873377</v>
      </c>
      <c r="Y96" s="7"/>
      <c r="Z96" s="25">
        <f t="shared" si="30"/>
        <v>-615</v>
      </c>
      <c r="AA96" s="17">
        <f t="shared" si="31"/>
        <v>298.23299999999995</v>
      </c>
      <c r="AB96" s="24">
        <f t="shared" si="25"/>
        <v>5.2051477881002475</v>
      </c>
      <c r="AC96" s="17">
        <f t="shared" si="26"/>
        <v>-5.5014881266174598E-2</v>
      </c>
    </row>
    <row r="97" spans="1:29" s="17" customFormat="1" x14ac:dyDescent="0.25">
      <c r="A97" s="17">
        <v>12</v>
      </c>
      <c r="B97" s="17">
        <v>-623</v>
      </c>
      <c r="C97" s="17">
        <v>11501</v>
      </c>
      <c r="D97" s="17">
        <v>12260</v>
      </c>
      <c r="E97" s="17">
        <v>14872</v>
      </c>
      <c r="F97" s="17">
        <v>14136</v>
      </c>
      <c r="G97" s="24"/>
      <c r="H97" s="7"/>
      <c r="I97" s="25">
        <f t="shared" si="17"/>
        <v>-3371</v>
      </c>
      <c r="J97" s="24">
        <f t="shared" si="17"/>
        <v>-1876</v>
      </c>
      <c r="K97" s="7"/>
      <c r="L97" s="25">
        <f t="shared" si="27"/>
        <v>-3372.5825527360516</v>
      </c>
      <c r="M97" s="17">
        <f t="shared" si="18"/>
        <v>2.5044731623845284</v>
      </c>
      <c r="N97" s="17">
        <f t="shared" si="28"/>
        <v>-1882.8682615709583</v>
      </c>
      <c r="O97" s="24">
        <f t="shared" si="19"/>
        <v>47.173017007103105</v>
      </c>
      <c r="P97" s="7"/>
      <c r="Q97" s="25">
        <f t="shared" si="20"/>
        <v>-3350.7150577251282</v>
      </c>
      <c r="R97" s="24">
        <f t="shared" si="21"/>
        <v>-1895.9837541917541</v>
      </c>
      <c r="S97" s="7"/>
      <c r="T97" s="25">
        <f t="shared" si="22"/>
        <v>0.86730159644983984</v>
      </c>
      <c r="U97" s="24">
        <f t="shared" si="23"/>
        <v>-0.49019161040851006</v>
      </c>
      <c r="V97" s="7"/>
      <c r="W97" s="25">
        <f t="shared" si="24"/>
        <v>0.86795193577157836</v>
      </c>
      <c r="X97" s="24">
        <f t="shared" si="29"/>
        <v>292.56092480976349</v>
      </c>
      <c r="Y97" s="7"/>
      <c r="Z97" s="25">
        <f t="shared" si="30"/>
        <v>-623</v>
      </c>
      <c r="AA97" s="17">
        <f t="shared" si="31"/>
        <v>292.62599999999998</v>
      </c>
      <c r="AB97" s="24">
        <f t="shared" si="25"/>
        <v>5.1072871769409263</v>
      </c>
      <c r="AC97" s="17">
        <f t="shared" si="26"/>
        <v>-6.5075190236484559E-2</v>
      </c>
    </row>
    <row r="98" spans="1:29" s="17" customFormat="1" x14ac:dyDescent="0.25">
      <c r="A98" s="17">
        <v>13</v>
      </c>
      <c r="B98" s="17">
        <v>-626</v>
      </c>
      <c r="C98" s="17">
        <v>11428</v>
      </c>
      <c r="D98" s="17">
        <v>12436</v>
      </c>
      <c r="E98" s="17">
        <v>14972</v>
      </c>
      <c r="F98" s="17">
        <v>13975</v>
      </c>
      <c r="G98" s="24"/>
      <c r="H98" s="7"/>
      <c r="I98" s="25">
        <f t="shared" si="17"/>
        <v>-3544</v>
      </c>
      <c r="J98" s="24">
        <f t="shared" si="17"/>
        <v>-1539</v>
      </c>
      <c r="K98" s="7"/>
      <c r="L98" s="25">
        <f t="shared" si="27"/>
        <v>-3543.8474902786024</v>
      </c>
      <c r="M98" s="17">
        <f t="shared" si="18"/>
        <v>2.3259215120762632E-2</v>
      </c>
      <c r="N98" s="17">
        <f t="shared" si="28"/>
        <v>-1543.8651344048496</v>
      </c>
      <c r="O98" s="24">
        <f t="shared" si="19"/>
        <v>23.669532777251671</v>
      </c>
      <c r="P98" s="7"/>
      <c r="Q98" s="25">
        <f t="shared" si="20"/>
        <v>-3523.7150577251282</v>
      </c>
      <c r="R98" s="24">
        <f t="shared" si="21"/>
        <v>-1558.9837541917541</v>
      </c>
      <c r="S98" s="7"/>
      <c r="T98" s="25">
        <f t="shared" si="22"/>
        <v>0.91208104608996821</v>
      </c>
      <c r="U98" s="24">
        <f t="shared" si="23"/>
        <v>-0.4030629246576718</v>
      </c>
      <c r="V98" s="7"/>
      <c r="W98" s="25">
        <f t="shared" si="24"/>
        <v>0.91261596607815509</v>
      </c>
      <c r="X98" s="24">
        <f t="shared" si="29"/>
        <v>286.93351703114649</v>
      </c>
      <c r="Y98" s="7"/>
      <c r="Z98" s="25">
        <f t="shared" si="30"/>
        <v>-626</v>
      </c>
      <c r="AA98" s="17">
        <f t="shared" si="31"/>
        <v>286.99199999999996</v>
      </c>
      <c r="AB98" s="24">
        <f t="shared" si="25"/>
        <v>5.0089553268835658</v>
      </c>
      <c r="AC98" s="17">
        <f t="shared" si="26"/>
        <v>-5.8482968853468265E-2</v>
      </c>
    </row>
    <row r="99" spans="1:29" s="17" customFormat="1" x14ac:dyDescent="0.25">
      <c r="A99" s="17">
        <v>14</v>
      </c>
      <c r="B99" s="17">
        <v>-639</v>
      </c>
      <c r="C99" s="17">
        <v>11356</v>
      </c>
      <c r="D99" s="17">
        <v>12621</v>
      </c>
      <c r="E99" s="17">
        <v>15039</v>
      </c>
      <c r="F99" s="17">
        <v>13795</v>
      </c>
      <c r="G99" s="24"/>
      <c r="H99" s="7"/>
      <c r="I99" s="25">
        <f t="shared" si="17"/>
        <v>-3683</v>
      </c>
      <c r="J99" s="24">
        <f t="shared" si="17"/>
        <v>-1174</v>
      </c>
      <c r="K99" s="7"/>
      <c r="L99" s="25">
        <f t="shared" si="27"/>
        <v>-3683.5227103973812</v>
      </c>
      <c r="M99" s="17">
        <f t="shared" si="18"/>
        <v>0.2732261595303711</v>
      </c>
      <c r="N99" s="17">
        <f t="shared" si="28"/>
        <v>-1182.2700433624414</v>
      </c>
      <c r="O99" s="24">
        <f t="shared" si="19"/>
        <v>68.393617216660331</v>
      </c>
      <c r="P99" s="7"/>
      <c r="Q99" s="25">
        <f t="shared" si="20"/>
        <v>-3662.7150577251282</v>
      </c>
      <c r="R99" s="24">
        <f t="shared" si="21"/>
        <v>-1193.9837541917541</v>
      </c>
      <c r="S99" s="7"/>
      <c r="T99" s="25">
        <f t="shared" si="22"/>
        <v>0.9480599102516899</v>
      </c>
      <c r="U99" s="24">
        <f t="shared" si="23"/>
        <v>-0.30869506026878174</v>
      </c>
      <c r="V99" s="7"/>
      <c r="W99" s="25">
        <f t="shared" si="24"/>
        <v>0.94846981017570764</v>
      </c>
      <c r="X99" s="24">
        <f t="shared" si="29"/>
        <v>281.13287544957984</v>
      </c>
      <c r="Y99" s="7"/>
      <c r="Z99" s="25">
        <f t="shared" si="30"/>
        <v>-639</v>
      </c>
      <c r="AA99" s="17">
        <f t="shared" si="31"/>
        <v>281.24099999999999</v>
      </c>
      <c r="AB99" s="24">
        <f t="shared" si="25"/>
        <v>4.9085814416013713</v>
      </c>
      <c r="AC99" s="17">
        <f t="shared" si="26"/>
        <v>-0.10812455042014335</v>
      </c>
    </row>
    <row r="100" spans="1:29" s="17" customFormat="1" x14ac:dyDescent="0.25">
      <c r="A100" s="17">
        <v>15</v>
      </c>
      <c r="B100" s="17">
        <v>-638</v>
      </c>
      <c r="C100" s="17">
        <v>11296</v>
      </c>
      <c r="D100" s="17">
        <v>12794</v>
      </c>
      <c r="E100" s="17">
        <v>15078</v>
      </c>
      <c r="F100" s="17">
        <v>13603</v>
      </c>
      <c r="G100" s="24"/>
      <c r="H100" s="7"/>
      <c r="I100" s="25">
        <f t="shared" si="17"/>
        <v>-3782</v>
      </c>
      <c r="J100" s="24">
        <f t="shared" si="17"/>
        <v>-809</v>
      </c>
      <c r="K100" s="7"/>
      <c r="L100" s="25">
        <f t="shared" si="27"/>
        <v>-3786.1631634073856</v>
      </c>
      <c r="M100" s="17">
        <f t="shared" si="18"/>
        <v>17.331929556594329</v>
      </c>
      <c r="N100" s="17">
        <f t="shared" si="28"/>
        <v>-809.17018992170699</v>
      </c>
      <c r="O100" s="24">
        <f t="shared" si="19"/>
        <v>2.8964609450632138E-2</v>
      </c>
      <c r="P100" s="7"/>
      <c r="Q100" s="25">
        <f t="shared" si="20"/>
        <v>-3761.7150577251282</v>
      </c>
      <c r="R100" s="24">
        <f t="shared" si="21"/>
        <v>-828.98375419175397</v>
      </c>
      <c r="S100" s="7"/>
      <c r="T100" s="25">
        <f t="shared" si="22"/>
        <v>0.97368514443881538</v>
      </c>
      <c r="U100" s="24">
        <f t="shared" si="23"/>
        <v>-0.2143271958798916</v>
      </c>
      <c r="V100" s="7"/>
      <c r="W100" s="25">
        <f t="shared" si="24"/>
        <v>0.97397001520805293</v>
      </c>
      <c r="X100" s="24">
        <f t="shared" si="29"/>
        <v>275.51498389460926</v>
      </c>
      <c r="Y100" s="7"/>
      <c r="Z100" s="25">
        <f t="shared" si="30"/>
        <v>-638</v>
      </c>
      <c r="AA100" s="17">
        <f t="shared" si="31"/>
        <v>275.49899999999997</v>
      </c>
      <c r="AB100" s="24">
        <f t="shared" si="25"/>
        <v>4.8083646359518575</v>
      </c>
      <c r="AC100" s="17">
        <f t="shared" si="26"/>
        <v>1.5983894609291838E-2</v>
      </c>
    </row>
    <row r="101" spans="1:29" s="17" customFormat="1" x14ac:dyDescent="0.25">
      <c r="A101" s="17">
        <v>16</v>
      </c>
      <c r="B101" s="17">
        <v>-630</v>
      </c>
      <c r="C101" s="17">
        <v>11278</v>
      </c>
      <c r="D101" s="17">
        <v>12993</v>
      </c>
      <c r="E101" s="17">
        <v>15124</v>
      </c>
      <c r="F101" s="17">
        <v>13427</v>
      </c>
      <c r="G101" s="24"/>
      <c r="H101" s="7"/>
      <c r="I101" s="25">
        <f t="shared" si="17"/>
        <v>-3846</v>
      </c>
      <c r="J101" s="24">
        <f t="shared" si="17"/>
        <v>-434</v>
      </c>
      <c r="K101" s="7"/>
      <c r="L101" s="25">
        <f t="shared" si="27"/>
        <v>-3850.4091276381405</v>
      </c>
      <c r="M101" s="17">
        <f t="shared" si="18"/>
        <v>19.440406529414332</v>
      </c>
      <c r="N101" s="17">
        <f t="shared" si="28"/>
        <v>-432.57222833162325</v>
      </c>
      <c r="O101" s="24">
        <f t="shared" si="19"/>
        <v>2.0385319370193264</v>
      </c>
      <c r="P101" s="7"/>
      <c r="Q101" s="25">
        <f t="shared" si="20"/>
        <v>-3825.7150577251282</v>
      </c>
      <c r="R101" s="24">
        <f t="shared" si="21"/>
        <v>-453.98375419175397</v>
      </c>
      <c r="S101" s="7"/>
      <c r="T101" s="25">
        <f t="shared" si="22"/>
        <v>0.99025095239816918</v>
      </c>
      <c r="U101" s="24">
        <f t="shared" si="23"/>
        <v>-0.11737391054884014</v>
      </c>
      <c r="V101" s="7"/>
      <c r="W101" s="25">
        <f t="shared" si="24"/>
        <v>0.99040735998562834</v>
      </c>
      <c r="X101" s="24">
        <f t="shared" si="29"/>
        <v>269.8631887398185</v>
      </c>
      <c r="Y101" s="7"/>
      <c r="Z101" s="25">
        <f t="shared" si="30"/>
        <v>-630</v>
      </c>
      <c r="AA101" s="17">
        <f t="shared" si="31"/>
        <v>269.82899999999995</v>
      </c>
      <c r="AB101" s="24">
        <f t="shared" si="25"/>
        <v>4.7094044673637789</v>
      </c>
      <c r="AC101" s="17">
        <f t="shared" si="26"/>
        <v>3.418873981854631E-2</v>
      </c>
    </row>
    <row r="102" spans="1:29" s="17" customFormat="1" x14ac:dyDescent="0.25">
      <c r="A102" s="17">
        <v>17</v>
      </c>
      <c r="B102" s="17">
        <v>-618</v>
      </c>
      <c r="C102" s="17">
        <v>11246</v>
      </c>
      <c r="D102" s="17">
        <v>13166</v>
      </c>
      <c r="E102" s="17">
        <v>15118</v>
      </c>
      <c r="F102" s="17">
        <v>13225</v>
      </c>
      <c r="G102" s="24"/>
      <c r="H102" s="7"/>
      <c r="I102" s="25">
        <f t="shared" si="17"/>
        <v>-3872</v>
      </c>
      <c r="J102" s="24">
        <f t="shared" si="17"/>
        <v>-59</v>
      </c>
      <c r="K102" s="7"/>
      <c r="L102" s="25">
        <f t="shared" si="27"/>
        <v>-3876.9920233163516</v>
      </c>
      <c r="M102" s="17">
        <f t="shared" si="18"/>
        <v>24.920296790998087</v>
      </c>
      <c r="N102" s="17">
        <f t="shared" si="28"/>
        <v>-58.824404669458858</v>
      </c>
      <c r="O102" s="24">
        <f t="shared" si="19"/>
        <v>3.0833720107853058E-2</v>
      </c>
      <c r="P102" s="7"/>
      <c r="Q102" s="25">
        <f t="shared" si="20"/>
        <v>-3851.7150577251282</v>
      </c>
      <c r="R102" s="24">
        <f t="shared" si="21"/>
        <v>-78.983754191754002</v>
      </c>
      <c r="S102" s="7"/>
      <c r="T102" s="25">
        <f t="shared" si="22"/>
        <v>0.99698081188165666</v>
      </c>
      <c r="U102" s="24">
        <f t="shared" si="23"/>
        <v>-2.0420625217788688E-2</v>
      </c>
      <c r="V102" s="7"/>
      <c r="W102" s="25">
        <f t="shared" si="24"/>
        <v>0.99700874765125669</v>
      </c>
      <c r="X102" s="24">
        <f t="shared" si="29"/>
        <v>264.27790892765961</v>
      </c>
      <c r="Y102" s="7"/>
      <c r="Z102" s="25">
        <f t="shared" si="30"/>
        <v>-618</v>
      </c>
      <c r="AA102" s="17">
        <f t="shared" si="31"/>
        <v>264.26699999999994</v>
      </c>
      <c r="AB102" s="24">
        <f t="shared" si="25"/>
        <v>4.6123292543678538</v>
      </c>
      <c r="AC102" s="17">
        <f t="shared" si="26"/>
        <v>1.0908927659670553E-2</v>
      </c>
    </row>
    <row r="103" spans="1:29" s="17" customFormat="1" x14ac:dyDescent="0.25">
      <c r="A103" s="17">
        <v>18</v>
      </c>
      <c r="B103" s="17">
        <v>-630</v>
      </c>
      <c r="C103" s="17">
        <v>11259</v>
      </c>
      <c r="D103" s="17">
        <v>13361</v>
      </c>
      <c r="E103" s="17">
        <v>15126</v>
      </c>
      <c r="F103" s="17">
        <v>13042</v>
      </c>
      <c r="G103" s="24"/>
      <c r="H103" s="7"/>
      <c r="I103" s="25">
        <f t="shared" si="17"/>
        <v>-3867</v>
      </c>
      <c r="J103" s="24">
        <f t="shared" si="17"/>
        <v>319</v>
      </c>
      <c r="K103" s="7"/>
      <c r="L103" s="25">
        <f t="shared" si="27"/>
        <v>-3866.6830050068634</v>
      </c>
      <c r="M103" s="17">
        <f t="shared" si="18"/>
        <v>0.10048582567369325</v>
      </c>
      <c r="N103" s="17">
        <f t="shared" si="28"/>
        <v>322.91989129228875</v>
      </c>
      <c r="O103" s="24">
        <f t="shared" si="19"/>
        <v>15.365547743361191</v>
      </c>
      <c r="P103" s="7"/>
      <c r="Q103" s="25">
        <f t="shared" si="20"/>
        <v>-3846.7150577251282</v>
      </c>
      <c r="R103" s="24">
        <f t="shared" si="21"/>
        <v>299.01624580824603</v>
      </c>
      <c r="S103" s="7"/>
      <c r="T103" s="25">
        <f t="shared" si="22"/>
        <v>0.99568660813483223</v>
      </c>
      <c r="U103" s="24">
        <f t="shared" si="23"/>
        <v>7.7308286395911197E-2</v>
      </c>
      <c r="V103" s="7"/>
      <c r="W103" s="25">
        <f t="shared" si="24"/>
        <v>0.99558503721953562</v>
      </c>
      <c r="X103" s="24">
        <f t="shared" si="29"/>
        <v>258.66437596468086</v>
      </c>
      <c r="Y103" s="7"/>
      <c r="Z103" s="25">
        <f t="shared" si="30"/>
        <v>-630</v>
      </c>
      <c r="AA103" s="17">
        <f t="shared" si="31"/>
        <v>258.59699999999992</v>
      </c>
      <c r="AB103" s="24">
        <f t="shared" si="25"/>
        <v>4.5133690857797752</v>
      </c>
      <c r="AC103" s="17">
        <f t="shared" si="26"/>
        <v>6.737596468093443E-2</v>
      </c>
    </row>
    <row r="104" spans="1:29" s="17" customFormat="1" x14ac:dyDescent="0.25">
      <c r="A104" s="17">
        <v>19</v>
      </c>
      <c r="B104" s="17">
        <v>-606</v>
      </c>
      <c r="C104" s="17">
        <v>11276</v>
      </c>
      <c r="D104" s="17">
        <v>13531</v>
      </c>
      <c r="E104" s="17">
        <v>15089</v>
      </c>
      <c r="F104" s="17">
        <v>12854</v>
      </c>
      <c r="G104" s="24"/>
      <c r="H104" s="7"/>
      <c r="I104" s="25">
        <f t="shared" si="17"/>
        <v>-3813</v>
      </c>
      <c r="J104" s="24">
        <f t="shared" si="17"/>
        <v>677</v>
      </c>
      <c r="K104" s="7"/>
      <c r="L104" s="25">
        <f t="shared" si="27"/>
        <v>-3821.2215065685346</v>
      </c>
      <c r="M104" s="17">
        <f t="shared" si="18"/>
        <v>67.593170256456759</v>
      </c>
      <c r="N104" s="17">
        <f t="shared" si="28"/>
        <v>687.36934832868565</v>
      </c>
      <c r="O104" s="24">
        <f t="shared" si="19"/>
        <v>107.5233847616158</v>
      </c>
      <c r="P104" s="7"/>
      <c r="Q104" s="25">
        <f t="shared" si="20"/>
        <v>-3792.7150577251282</v>
      </c>
      <c r="R104" s="24">
        <f t="shared" si="21"/>
        <v>657.01624580824603</v>
      </c>
      <c r="S104" s="7"/>
      <c r="T104" s="25">
        <f t="shared" si="22"/>
        <v>0.98170920766912739</v>
      </c>
      <c r="U104" s="24">
        <f t="shared" si="23"/>
        <v>0.16986635612528833</v>
      </c>
      <c r="V104" s="7"/>
      <c r="W104" s="25">
        <f t="shared" si="24"/>
        <v>0.98148497107836241</v>
      </c>
      <c r="X104" s="24">
        <f t="shared" si="29"/>
        <v>253.28558889053988</v>
      </c>
      <c r="Y104" s="7"/>
      <c r="Z104" s="25">
        <f t="shared" si="30"/>
        <v>-606</v>
      </c>
      <c r="AA104" s="17">
        <f t="shared" si="31"/>
        <v>253.14299999999992</v>
      </c>
      <c r="AB104" s="24">
        <f t="shared" si="25"/>
        <v>4.4181788283760044</v>
      </c>
      <c r="AC104" s="17">
        <f t="shared" si="26"/>
        <v>0.14258889053996882</v>
      </c>
    </row>
    <row r="105" spans="1:29" s="17" customFormat="1" x14ac:dyDescent="0.25">
      <c r="A105" s="17">
        <v>20</v>
      </c>
      <c r="B105" s="17">
        <v>-614</v>
      </c>
      <c r="C105" s="17">
        <v>11324</v>
      </c>
      <c r="D105" s="17">
        <v>13725</v>
      </c>
      <c r="E105" s="17">
        <v>15061</v>
      </c>
      <c r="F105" s="17">
        <v>12681</v>
      </c>
      <c r="G105" s="24"/>
      <c r="H105" s="7"/>
      <c r="I105" s="25">
        <f t="shared" si="17"/>
        <v>-3737</v>
      </c>
      <c r="J105" s="24">
        <f t="shared" si="17"/>
        <v>1044</v>
      </c>
      <c r="K105" s="7"/>
      <c r="L105" s="25">
        <f t="shared" si="27"/>
        <v>-3740.036998393301</v>
      </c>
      <c r="M105" s="17">
        <f t="shared" si="18"/>
        <v>9.2233592409129699</v>
      </c>
      <c r="N105" s="17">
        <f t="shared" si="28"/>
        <v>1050.4539985706351</v>
      </c>
      <c r="O105" s="24">
        <f t="shared" si="19"/>
        <v>41.654097549760195</v>
      </c>
      <c r="P105" s="7"/>
      <c r="Q105" s="25">
        <f t="shared" si="20"/>
        <v>-3716.7150577251282</v>
      </c>
      <c r="R105" s="24">
        <f t="shared" si="21"/>
        <v>1024.0162458082459</v>
      </c>
      <c r="S105" s="7"/>
      <c r="T105" s="25">
        <f t="shared" si="22"/>
        <v>0.96203731071739462</v>
      </c>
      <c r="U105" s="24">
        <f t="shared" si="23"/>
        <v>0.26475130470261066</v>
      </c>
      <c r="V105" s="7"/>
      <c r="W105" s="25">
        <f t="shared" si="24"/>
        <v>0.96168731998588286</v>
      </c>
      <c r="X105" s="24">
        <f t="shared" si="29"/>
        <v>247.71238404310589</v>
      </c>
      <c r="Y105" s="7"/>
      <c r="Z105" s="25">
        <f t="shared" si="30"/>
        <v>-614</v>
      </c>
      <c r="AA105" s="17">
        <f t="shared" si="31"/>
        <v>247.6169999999999</v>
      </c>
      <c r="AB105" s="24">
        <f t="shared" si="25"/>
        <v>4.3217319339107974</v>
      </c>
      <c r="AC105" s="17">
        <f t="shared" si="26"/>
        <v>9.5384043105980254E-2</v>
      </c>
    </row>
    <row r="106" spans="1:29" s="17" customFormat="1" x14ac:dyDescent="0.25">
      <c r="A106" s="17">
        <v>21</v>
      </c>
      <c r="B106" s="17">
        <v>-640</v>
      </c>
      <c r="C106" s="17">
        <v>11382</v>
      </c>
      <c r="D106" s="17">
        <v>13903</v>
      </c>
      <c r="E106" s="17">
        <v>14998</v>
      </c>
      <c r="F106" s="17">
        <v>12496</v>
      </c>
      <c r="G106" s="24"/>
      <c r="H106" s="7"/>
      <c r="I106" s="25">
        <f t="shared" si="17"/>
        <v>-3616</v>
      </c>
      <c r="J106" s="24">
        <f t="shared" si="17"/>
        <v>1407</v>
      </c>
      <c r="K106" s="7"/>
      <c r="L106" s="25">
        <f t="shared" si="27"/>
        <v>-3618.6008296588602</v>
      </c>
      <c r="M106" s="17">
        <f t="shared" si="18"/>
        <v>6.7643149144069721</v>
      </c>
      <c r="N106" s="17">
        <f t="shared" si="28"/>
        <v>1418.6718579498995</v>
      </c>
      <c r="O106" s="24">
        <f t="shared" si="19"/>
        <v>136.23226800263225</v>
      </c>
      <c r="P106" s="7"/>
      <c r="Q106" s="25">
        <f t="shared" si="20"/>
        <v>-3595.7150577251282</v>
      </c>
      <c r="R106" s="24">
        <f t="shared" si="21"/>
        <v>1387.0162458082459</v>
      </c>
      <c r="S106" s="7"/>
      <c r="T106" s="25">
        <f t="shared" si="22"/>
        <v>0.93071758004424132</v>
      </c>
      <c r="U106" s="24">
        <f t="shared" si="23"/>
        <v>0.3586020849030685</v>
      </c>
      <c r="V106" s="7"/>
      <c r="W106" s="25">
        <f t="shared" si="24"/>
        <v>0.9302431953741308</v>
      </c>
      <c r="X106" s="24">
        <f t="shared" si="29"/>
        <v>242.02325341309449</v>
      </c>
      <c r="Y106" s="7"/>
      <c r="Z106" s="25">
        <f t="shared" si="30"/>
        <v>-640</v>
      </c>
      <c r="AA106" s="17">
        <f t="shared" si="31"/>
        <v>241.85699999999991</v>
      </c>
      <c r="AB106" s="24">
        <f t="shared" si="25"/>
        <v>4.221200968995924</v>
      </c>
      <c r="AC106" s="17">
        <f t="shared" si="26"/>
        <v>0.16625341309458008</v>
      </c>
    </row>
    <row r="107" spans="1:29" s="17" customFormat="1" x14ac:dyDescent="0.25">
      <c r="A107" s="17">
        <v>22</v>
      </c>
      <c r="B107" s="17">
        <v>-624</v>
      </c>
      <c r="C107" s="17">
        <v>11466</v>
      </c>
      <c r="D107" s="17">
        <v>14086</v>
      </c>
      <c r="E107" s="17">
        <v>14932</v>
      </c>
      <c r="F107" s="17">
        <v>12333</v>
      </c>
      <c r="G107" s="24"/>
      <c r="H107" s="7"/>
      <c r="I107" s="25">
        <f t="shared" si="17"/>
        <v>-3466</v>
      </c>
      <c r="J107" s="24">
        <f t="shared" si="17"/>
        <v>1753</v>
      </c>
      <c r="K107" s="7"/>
      <c r="L107" s="25">
        <f t="shared" si="27"/>
        <v>-3465.178015698099</v>
      </c>
      <c r="M107" s="17">
        <f t="shared" si="18"/>
        <v>0.67565819257169302</v>
      </c>
      <c r="N107" s="17">
        <f t="shared" si="28"/>
        <v>1764.1189001438008</v>
      </c>
      <c r="O107" s="24">
        <f t="shared" si="19"/>
        <v>123.62994040781409</v>
      </c>
      <c r="P107" s="7"/>
      <c r="Q107" s="25">
        <f t="shared" si="20"/>
        <v>-3445.7150577251282</v>
      </c>
      <c r="R107" s="24">
        <f t="shared" si="21"/>
        <v>1733.0162458082459</v>
      </c>
      <c r="S107" s="7"/>
      <c r="T107" s="25">
        <f t="shared" si="22"/>
        <v>0.89189146763950566</v>
      </c>
      <c r="U107" s="24">
        <f t="shared" si="23"/>
        <v>0.44805764950185195</v>
      </c>
      <c r="V107" s="7"/>
      <c r="W107" s="25">
        <f t="shared" si="24"/>
        <v>0.89129850676371636</v>
      </c>
      <c r="X107" s="24">
        <f t="shared" si="29"/>
        <v>236.41577368737285</v>
      </c>
      <c r="Y107" s="7"/>
      <c r="Z107" s="25">
        <f t="shared" si="30"/>
        <v>-624</v>
      </c>
      <c r="AA107" s="17">
        <f t="shared" si="31"/>
        <v>236.24099999999993</v>
      </c>
      <c r="AB107" s="24">
        <f t="shared" si="25"/>
        <v>4.1231832782039231</v>
      </c>
      <c r="AC107" s="17">
        <f t="shared" si="26"/>
        <v>0.17477368737291954</v>
      </c>
    </row>
    <row r="108" spans="1:29" s="17" customFormat="1" x14ac:dyDescent="0.25">
      <c r="A108" s="17">
        <v>23</v>
      </c>
      <c r="B108" s="17">
        <v>-636</v>
      </c>
      <c r="C108" s="17">
        <v>11562</v>
      </c>
      <c r="D108" s="17">
        <v>14254</v>
      </c>
      <c r="E108" s="17">
        <v>14837</v>
      </c>
      <c r="F108" s="17">
        <v>12158</v>
      </c>
      <c r="G108" s="24"/>
      <c r="H108" s="7"/>
      <c r="I108" s="25">
        <f t="shared" si="17"/>
        <v>-3275</v>
      </c>
      <c r="J108" s="24">
        <f t="shared" si="17"/>
        <v>2096</v>
      </c>
      <c r="K108" s="7"/>
      <c r="L108" s="25">
        <f t="shared" si="27"/>
        <v>-3274.7605907445832</v>
      </c>
      <c r="M108" s="17">
        <f t="shared" si="18"/>
        <v>5.7316791579241425E-2</v>
      </c>
      <c r="N108" s="17">
        <f t="shared" si="28"/>
        <v>2098.9643025280611</v>
      </c>
      <c r="O108" s="24">
        <f t="shared" si="19"/>
        <v>8.7870894778695803</v>
      </c>
      <c r="P108" s="7"/>
      <c r="Q108" s="25">
        <f t="shared" si="20"/>
        <v>-3254.7150577251282</v>
      </c>
      <c r="R108" s="24">
        <f t="shared" si="21"/>
        <v>2076.0162458082459</v>
      </c>
      <c r="S108" s="7"/>
      <c r="T108" s="25">
        <f t="shared" si="22"/>
        <v>0.84245288451080902</v>
      </c>
      <c r="U108" s="24">
        <f t="shared" si="23"/>
        <v>0.53673758781798708</v>
      </c>
      <c r="V108" s="7"/>
      <c r="W108" s="25">
        <f t="shared" si="24"/>
        <v>0.84174236593327834</v>
      </c>
      <c r="X108" s="24">
        <f t="shared" si="29"/>
        <v>230.58089846946268</v>
      </c>
      <c r="Y108" s="7"/>
      <c r="Z108" s="25">
        <f t="shared" si="30"/>
        <v>-636</v>
      </c>
      <c r="AA108" s="17">
        <f t="shared" si="31"/>
        <v>230.51699999999994</v>
      </c>
      <c r="AB108" s="24">
        <f t="shared" si="25"/>
        <v>4.0232806318197678</v>
      </c>
      <c r="AC108" s="17">
        <f t="shared" si="26"/>
        <v>6.3898469462742469E-2</v>
      </c>
    </row>
    <row r="109" spans="1:29" s="17" customFormat="1" x14ac:dyDescent="0.25">
      <c r="A109" s="17">
        <v>24</v>
      </c>
      <c r="B109" s="17">
        <v>-637</v>
      </c>
      <c r="C109" s="17">
        <v>11669</v>
      </c>
      <c r="D109" s="17">
        <v>14403</v>
      </c>
      <c r="E109" s="17">
        <v>14717</v>
      </c>
      <c r="F109" s="17">
        <v>12000</v>
      </c>
      <c r="G109" s="24"/>
      <c r="H109" s="7"/>
      <c r="I109" s="25">
        <f t="shared" si="17"/>
        <v>-3048</v>
      </c>
      <c r="J109" s="24">
        <f t="shared" si="17"/>
        <v>2403</v>
      </c>
      <c r="K109" s="7"/>
      <c r="L109" s="25">
        <f t="shared" si="27"/>
        <v>-3051.4899471686758</v>
      </c>
      <c r="M109" s="17">
        <f t="shared" si="18"/>
        <v>12.179731240148415</v>
      </c>
      <c r="N109" s="17">
        <f t="shared" si="28"/>
        <v>2413.5604517756183</v>
      </c>
      <c r="O109" s="24">
        <f t="shared" si="19"/>
        <v>111.52314170515919</v>
      </c>
      <c r="P109" s="7"/>
      <c r="Q109" s="25">
        <f t="shared" si="20"/>
        <v>-3027.7150577251282</v>
      </c>
      <c r="R109" s="24">
        <f t="shared" si="21"/>
        <v>2383.0162458082459</v>
      </c>
      <c r="S109" s="7"/>
      <c r="T109" s="25">
        <f t="shared" si="22"/>
        <v>0.78369603440497582</v>
      </c>
      <c r="U109" s="24">
        <f t="shared" si="23"/>
        <v>0.61611001074234117</v>
      </c>
      <c r="V109" s="7"/>
      <c r="W109" s="25">
        <f t="shared" si="24"/>
        <v>0.78288028380592245</v>
      </c>
      <c r="X109" s="24">
        <f t="shared" si="29"/>
        <v>224.9025594858557</v>
      </c>
      <c r="Y109" s="7"/>
      <c r="Z109" s="25">
        <f t="shared" si="30"/>
        <v>-637</v>
      </c>
      <c r="AA109" s="17">
        <f t="shared" si="31"/>
        <v>224.78399999999993</v>
      </c>
      <c r="AB109" s="24">
        <f t="shared" si="25"/>
        <v>3.9232209058029324</v>
      </c>
      <c r="AC109" s="17">
        <f t="shared" si="26"/>
        <v>0.11855948585576925</v>
      </c>
    </row>
    <row r="110" spans="1:29" s="17" customFormat="1" x14ac:dyDescent="0.25">
      <c r="A110" s="17">
        <v>25</v>
      </c>
      <c r="B110" s="17">
        <v>-621</v>
      </c>
      <c r="C110" s="17">
        <v>11783</v>
      </c>
      <c r="D110" s="17">
        <v>14540</v>
      </c>
      <c r="E110" s="17">
        <v>14585</v>
      </c>
      <c r="F110" s="17">
        <v>11849</v>
      </c>
      <c r="G110" s="24"/>
      <c r="H110" s="7"/>
      <c r="I110" s="25">
        <f t="shared" si="17"/>
        <v>-2802</v>
      </c>
      <c r="J110" s="24">
        <f t="shared" si="17"/>
        <v>2691</v>
      </c>
      <c r="K110" s="7"/>
      <c r="L110" s="25">
        <f t="shared" si="27"/>
        <v>-2804.5961334069925</v>
      </c>
      <c r="M110" s="17">
        <f t="shared" si="18"/>
        <v>6.7399086669025969</v>
      </c>
      <c r="N110" s="17">
        <f t="shared" si="28"/>
        <v>2697.236655150632</v>
      </c>
      <c r="O110" s="24">
        <f t="shared" si="19"/>
        <v>38.895867467905056</v>
      </c>
      <c r="P110" s="7"/>
      <c r="Q110" s="25">
        <f t="shared" si="20"/>
        <v>-2781.7150577251282</v>
      </c>
      <c r="R110" s="24">
        <f t="shared" si="21"/>
        <v>2671.0162458082459</v>
      </c>
      <c r="S110" s="7"/>
      <c r="T110" s="25">
        <f t="shared" si="22"/>
        <v>0.72002121006120945</v>
      </c>
      <c r="U110" s="24">
        <f t="shared" si="23"/>
        <v>0.69057013387658872</v>
      </c>
      <c r="V110" s="7"/>
      <c r="W110" s="25">
        <f t="shared" si="24"/>
        <v>0.71910673266074876</v>
      </c>
      <c r="X110" s="24">
        <f t="shared" si="29"/>
        <v>219.26424783227196</v>
      </c>
      <c r="Y110" s="7"/>
      <c r="Z110" s="25">
        <f t="shared" si="30"/>
        <v>-621</v>
      </c>
      <c r="AA110" s="17">
        <f t="shared" si="31"/>
        <v>219.19499999999994</v>
      </c>
      <c r="AB110" s="24">
        <f t="shared" si="25"/>
        <v>3.8256744539089698</v>
      </c>
      <c r="AC110" s="17">
        <f t="shared" si="26"/>
        <v>6.9247832272026244E-2</v>
      </c>
    </row>
    <row r="111" spans="1:29" s="17" customFormat="1" x14ac:dyDescent="0.25">
      <c r="A111" s="17">
        <v>26</v>
      </c>
      <c r="B111" s="17">
        <v>-611</v>
      </c>
      <c r="C111" s="17">
        <v>11929</v>
      </c>
      <c r="D111" s="17">
        <v>14684</v>
      </c>
      <c r="E111" s="17">
        <v>14472</v>
      </c>
      <c r="F111" s="17">
        <v>11734</v>
      </c>
      <c r="G111" s="24"/>
      <c r="H111" s="7"/>
      <c r="I111" s="25">
        <f t="shared" si="17"/>
        <v>-2543</v>
      </c>
      <c r="J111" s="24">
        <f t="shared" si="17"/>
        <v>2950</v>
      </c>
      <c r="K111" s="7"/>
      <c r="L111" s="25">
        <f t="shared" si="27"/>
        <v>-2535.8095361472406</v>
      </c>
      <c r="M111" s="17">
        <f t="shared" si="18"/>
        <v>51.702770417839865</v>
      </c>
      <c r="N111" s="17">
        <f t="shared" si="28"/>
        <v>2951.5233827506049</v>
      </c>
      <c r="O111" s="24">
        <f t="shared" si="19"/>
        <v>2.3206950048406236</v>
      </c>
      <c r="P111" s="7"/>
      <c r="Q111" s="25">
        <f t="shared" si="20"/>
        <v>-2522.7150577251282</v>
      </c>
      <c r="R111" s="24">
        <f t="shared" si="21"/>
        <v>2930.0162458082459</v>
      </c>
      <c r="S111" s="7"/>
      <c r="T111" s="25">
        <f t="shared" si="22"/>
        <v>0.65298145597569923</v>
      </c>
      <c r="U111" s="24">
        <f t="shared" si="23"/>
        <v>0.7575325362785682</v>
      </c>
      <c r="V111" s="7"/>
      <c r="W111" s="25">
        <f t="shared" si="24"/>
        <v>0.65197818443025168</v>
      </c>
      <c r="X111" s="24">
        <f t="shared" si="29"/>
        <v>213.82181893222401</v>
      </c>
      <c r="Y111" s="7"/>
      <c r="Z111" s="25">
        <f t="shared" si="30"/>
        <v>-611</v>
      </c>
      <c r="AA111" s="17">
        <f t="shared" si="31"/>
        <v>213.69599999999994</v>
      </c>
      <c r="AB111" s="24">
        <f t="shared" si="25"/>
        <v>3.7296987983418015</v>
      </c>
      <c r="AC111" s="17">
        <f t="shared" si="26"/>
        <v>0.12581893222406393</v>
      </c>
    </row>
    <row r="112" spans="1:29" s="17" customFormat="1" x14ac:dyDescent="0.25">
      <c r="A112" s="17">
        <v>27</v>
      </c>
      <c r="B112" s="17">
        <v>-616</v>
      </c>
      <c r="C112" s="17">
        <v>12078</v>
      </c>
      <c r="D112" s="17">
        <v>14794</v>
      </c>
      <c r="E112" s="17">
        <v>14320</v>
      </c>
      <c r="F112" s="17">
        <v>11614</v>
      </c>
      <c r="G112" s="24"/>
      <c r="H112" s="7"/>
      <c r="I112" s="25">
        <f t="shared" si="17"/>
        <v>-2242</v>
      </c>
      <c r="J112" s="24">
        <f t="shared" si="17"/>
        <v>3180</v>
      </c>
      <c r="K112" s="7"/>
      <c r="L112" s="25">
        <f t="shared" si="27"/>
        <v>-2241.3754977216054</v>
      </c>
      <c r="M112" s="17">
        <f t="shared" si="18"/>
        <v>0.39000309572008357</v>
      </c>
      <c r="N112" s="17">
        <f t="shared" si="28"/>
        <v>3180.5797557702094</v>
      </c>
      <c r="O112" s="24">
        <f t="shared" si="19"/>
        <v>0.33611675309113048</v>
      </c>
      <c r="P112" s="7"/>
      <c r="Q112" s="25">
        <f t="shared" si="20"/>
        <v>-2221.7150577251282</v>
      </c>
      <c r="R112" s="24">
        <f t="shared" si="21"/>
        <v>3160.0162458082459</v>
      </c>
      <c r="S112" s="7"/>
      <c r="T112" s="25">
        <f t="shared" si="22"/>
        <v>0.57507039041686314</v>
      </c>
      <c r="U112" s="24">
        <f t="shared" si="23"/>
        <v>0.81699721794827984</v>
      </c>
      <c r="V112" s="7"/>
      <c r="W112" s="25">
        <f t="shared" si="24"/>
        <v>0.57398825079215621</v>
      </c>
      <c r="X112" s="24">
        <f t="shared" si="29"/>
        <v>208.19482822898203</v>
      </c>
      <c r="Y112" s="7"/>
      <c r="Z112" s="25">
        <f t="shared" si="30"/>
        <v>-616</v>
      </c>
      <c r="AA112" s="17">
        <f t="shared" si="31"/>
        <v>208.15199999999993</v>
      </c>
      <c r="AB112" s="24">
        <f t="shared" si="25"/>
        <v>3.6329377446112354</v>
      </c>
      <c r="AC112" s="17">
        <f t="shared" si="26"/>
        <v>4.2828228982102701E-2</v>
      </c>
    </row>
    <row r="113" spans="1:29" s="17" customFormat="1" x14ac:dyDescent="0.25">
      <c r="A113" s="17">
        <v>28</v>
      </c>
      <c r="B113" s="17">
        <v>-616</v>
      </c>
      <c r="C113" s="17">
        <v>12228</v>
      </c>
      <c r="D113" s="17">
        <v>14892</v>
      </c>
      <c r="E113" s="17">
        <v>14158</v>
      </c>
      <c r="F113" s="17">
        <v>11509</v>
      </c>
      <c r="G113" s="24"/>
      <c r="H113" s="7"/>
      <c r="I113" s="25">
        <f t="shared" si="17"/>
        <v>-1930</v>
      </c>
      <c r="J113" s="24">
        <f t="shared" si="17"/>
        <v>3383</v>
      </c>
      <c r="K113" s="7"/>
      <c r="L113" s="25">
        <f t="shared" si="27"/>
        <v>-1926.1478288122353</v>
      </c>
      <c r="M113" s="17">
        <f t="shared" si="18"/>
        <v>14.839222859844691</v>
      </c>
      <c r="N113" s="17">
        <f t="shared" si="28"/>
        <v>3380.0777872306444</v>
      </c>
      <c r="O113" s="24">
        <f t="shared" si="19"/>
        <v>8.5393274693849861</v>
      </c>
      <c r="P113" s="7"/>
      <c r="Q113" s="25">
        <f t="shared" si="20"/>
        <v>-1909.7150577251284</v>
      </c>
      <c r="R113" s="24">
        <f t="shared" si="21"/>
        <v>3363.0162458082459</v>
      </c>
      <c r="S113" s="7"/>
      <c r="T113" s="25">
        <f t="shared" si="22"/>
        <v>0.49431207661501314</v>
      </c>
      <c r="U113" s="24">
        <f t="shared" si="23"/>
        <v>0.86948126307415563</v>
      </c>
      <c r="V113" s="7"/>
      <c r="W113" s="25">
        <f t="shared" si="24"/>
        <v>0.49316031680745526</v>
      </c>
      <c r="X113" s="24">
        <f t="shared" si="29"/>
        <v>202.66598291482285</v>
      </c>
      <c r="Y113" s="7"/>
      <c r="Z113" s="25">
        <f t="shared" si="30"/>
        <v>-616</v>
      </c>
      <c r="AA113" s="17">
        <f t="shared" si="31"/>
        <v>202.60799999999992</v>
      </c>
      <c r="AB113" s="24">
        <f t="shared" si="25"/>
        <v>3.5361766908806698</v>
      </c>
      <c r="AC113" s="17">
        <f t="shared" si="26"/>
        <v>5.7982914822929388E-2</v>
      </c>
    </row>
    <row r="114" spans="1:29" s="17" customFormat="1" x14ac:dyDescent="0.25">
      <c r="A114" s="17">
        <v>29</v>
      </c>
      <c r="B114" s="17">
        <v>-624</v>
      </c>
      <c r="C114" s="17">
        <v>12405</v>
      </c>
      <c r="D114" s="17">
        <v>14983</v>
      </c>
      <c r="E114" s="17">
        <v>13998</v>
      </c>
      <c r="F114" s="17">
        <v>11432</v>
      </c>
      <c r="G114" s="24"/>
      <c r="H114" s="7"/>
      <c r="I114" s="25">
        <f t="shared" si="17"/>
        <v>-1593</v>
      </c>
      <c r="J114" s="24">
        <f t="shared" si="17"/>
        <v>3551</v>
      </c>
      <c r="K114" s="7"/>
      <c r="L114" s="25">
        <f t="shared" si="27"/>
        <v>-1588.6486997438044</v>
      </c>
      <c r="M114" s="17">
        <f t="shared" si="18"/>
        <v>18.933813919567893</v>
      </c>
      <c r="N114" s="17">
        <f t="shared" si="28"/>
        <v>3550.1206015006737</v>
      </c>
      <c r="O114" s="24">
        <f t="shared" si="19"/>
        <v>0.77334172061729767</v>
      </c>
      <c r="P114" s="7"/>
      <c r="Q114" s="25">
        <f t="shared" si="20"/>
        <v>-1572.7150577251284</v>
      </c>
      <c r="R114" s="24">
        <f t="shared" si="21"/>
        <v>3531.0162458082459</v>
      </c>
      <c r="S114" s="7"/>
      <c r="T114" s="25">
        <f t="shared" si="22"/>
        <v>0.40708274407904049</v>
      </c>
      <c r="U114" s="24">
        <f t="shared" si="23"/>
        <v>0.91291633490246671</v>
      </c>
      <c r="V114" s="7"/>
      <c r="W114" s="25">
        <f t="shared" si="24"/>
        <v>0.40587334966149696</v>
      </c>
      <c r="X114" s="24">
        <f t="shared" si="29"/>
        <v>197.07399324800826</v>
      </c>
      <c r="Y114" s="7"/>
      <c r="Z114" s="25">
        <f t="shared" si="30"/>
        <v>-624</v>
      </c>
      <c r="AA114" s="17">
        <f t="shared" si="31"/>
        <v>196.9919999999999</v>
      </c>
      <c r="AB114" s="24">
        <f t="shared" si="25"/>
        <v>3.4381590000886679</v>
      </c>
      <c r="AC114" s="17">
        <f t="shared" si="26"/>
        <v>8.1993248008359387E-2</v>
      </c>
    </row>
    <row r="115" spans="1:29" s="17" customFormat="1" x14ac:dyDescent="0.25">
      <c r="A115" s="17">
        <v>30</v>
      </c>
      <c r="B115" s="17">
        <v>-634</v>
      </c>
      <c r="C115" s="17">
        <v>12576</v>
      </c>
      <c r="D115" s="17">
        <v>15045</v>
      </c>
      <c r="E115" s="17">
        <v>13807</v>
      </c>
      <c r="F115" s="17">
        <v>11354</v>
      </c>
      <c r="G115" s="24"/>
      <c r="H115" s="7"/>
      <c r="I115" s="25">
        <f t="shared" si="17"/>
        <v>-1231</v>
      </c>
      <c r="J115" s="24">
        <f t="shared" si="17"/>
        <v>3691</v>
      </c>
      <c r="K115" s="7"/>
      <c r="L115" s="25">
        <f t="shared" si="27"/>
        <v>-1230.3296106168332</v>
      </c>
      <c r="M115" s="17">
        <f t="shared" si="18"/>
        <v>0.44942192506279083</v>
      </c>
      <c r="N115" s="17">
        <f t="shared" si="28"/>
        <v>3688.185531412335</v>
      </c>
      <c r="O115" s="24">
        <f t="shared" si="19"/>
        <v>7.9212334309532046</v>
      </c>
      <c r="P115" s="7"/>
      <c r="Q115" s="25">
        <f t="shared" si="20"/>
        <v>-1210.7150577251284</v>
      </c>
      <c r="R115" s="24">
        <f t="shared" si="21"/>
        <v>3671.0162458082459</v>
      </c>
      <c r="S115" s="7"/>
      <c r="T115" s="25">
        <f t="shared" si="22"/>
        <v>0.31338239280894525</v>
      </c>
      <c r="U115" s="24">
        <f t="shared" si="23"/>
        <v>0.94911222809272588</v>
      </c>
      <c r="V115" s="7"/>
      <c r="W115" s="25">
        <f t="shared" si="24"/>
        <v>0.3121249511033819</v>
      </c>
      <c r="X115" s="24">
        <f t="shared" si="29"/>
        <v>191.30850908016714</v>
      </c>
      <c r="Y115" s="7"/>
      <c r="Z115" s="25">
        <f t="shared" si="30"/>
        <v>-634</v>
      </c>
      <c r="AA115" s="17">
        <f t="shared" si="31"/>
        <v>191.28599999999992</v>
      </c>
      <c r="AB115" s="24">
        <f t="shared" si="25"/>
        <v>3.3385705129698717</v>
      </c>
      <c r="AC115" s="17">
        <f t="shared" si="26"/>
        <v>2.2509080167225193E-2</v>
      </c>
    </row>
    <row r="116" spans="1:29" s="17" customFormat="1" x14ac:dyDescent="0.25">
      <c r="A116" s="17">
        <v>31</v>
      </c>
      <c r="B116" s="17">
        <v>-637</v>
      </c>
      <c r="C116" s="17">
        <v>12765</v>
      </c>
      <c r="D116" s="17">
        <v>15101</v>
      </c>
      <c r="E116" s="17">
        <v>13630</v>
      </c>
      <c r="F116" s="17">
        <v>11306</v>
      </c>
      <c r="G116" s="24"/>
      <c r="H116" s="7"/>
      <c r="I116" s="25">
        <f t="shared" ref="I116:J149" si="32">C116-E116</f>
        <v>-865</v>
      </c>
      <c r="J116" s="24">
        <f t="shared" si="32"/>
        <v>3795</v>
      </c>
      <c r="K116" s="7"/>
      <c r="L116" s="25">
        <f t="shared" si="27"/>
        <v>-858.23732644212703</v>
      </c>
      <c r="M116" s="17">
        <f t="shared" si="18"/>
        <v>45.733753650354281</v>
      </c>
      <c r="N116" s="17">
        <f t="shared" si="28"/>
        <v>3790.305802776883</v>
      </c>
      <c r="O116" s="24">
        <f t="shared" si="19"/>
        <v>22.035487569519766</v>
      </c>
      <c r="P116" s="7"/>
      <c r="Q116" s="25">
        <f t="shared" si="20"/>
        <v>-844.7150577251283</v>
      </c>
      <c r="R116" s="24">
        <f t="shared" si="21"/>
        <v>3775.0162458082459</v>
      </c>
      <c r="S116" s="7"/>
      <c r="T116" s="25">
        <f t="shared" si="22"/>
        <v>0.21864667854139036</v>
      </c>
      <c r="U116" s="24">
        <f t="shared" si="23"/>
        <v>0.97600060589120419</v>
      </c>
      <c r="V116" s="7"/>
      <c r="W116" s="25">
        <f t="shared" si="24"/>
        <v>0.21735352250051465</v>
      </c>
      <c r="X116" s="24">
        <f t="shared" si="29"/>
        <v>185.65933716420409</v>
      </c>
      <c r="Y116" s="7"/>
      <c r="Z116" s="25">
        <f t="shared" si="30"/>
        <v>-637</v>
      </c>
      <c r="AA116" s="17">
        <f t="shared" si="31"/>
        <v>185.55299999999991</v>
      </c>
      <c r="AB116" s="24">
        <f t="shared" si="25"/>
        <v>3.2385107869530367</v>
      </c>
      <c r="AC116" s="17">
        <f t="shared" si="26"/>
        <v>0.10633716420417727</v>
      </c>
    </row>
    <row r="117" spans="1:29" s="17" customFormat="1" x14ac:dyDescent="0.25">
      <c r="A117" s="17">
        <v>32</v>
      </c>
      <c r="B117" s="17">
        <v>-633</v>
      </c>
      <c r="C117" s="17">
        <v>12950</v>
      </c>
      <c r="D117" s="17">
        <v>15135</v>
      </c>
      <c r="E117" s="17">
        <v>13435</v>
      </c>
      <c r="F117" s="17">
        <v>11269</v>
      </c>
      <c r="G117" s="24"/>
      <c r="H117" s="7"/>
      <c r="I117" s="25">
        <f t="shared" si="32"/>
        <v>-485</v>
      </c>
      <c r="J117" s="24">
        <f t="shared" si="32"/>
        <v>3866</v>
      </c>
      <c r="K117" s="7"/>
      <c r="L117" s="25">
        <f t="shared" si="27"/>
        <v>-480.16596530743209</v>
      </c>
      <c r="M117" s="17">
        <f t="shared" si="18"/>
        <v>23.367891408950143</v>
      </c>
      <c r="N117" s="17">
        <f t="shared" si="28"/>
        <v>3854.4372459724113</v>
      </c>
      <c r="O117" s="24">
        <f t="shared" si="19"/>
        <v>133.69728070251762</v>
      </c>
      <c r="P117" s="7"/>
      <c r="Q117" s="25">
        <f t="shared" si="20"/>
        <v>-464.71505772512836</v>
      </c>
      <c r="R117" s="24">
        <f t="shared" si="21"/>
        <v>3846.0162458082459</v>
      </c>
      <c r="S117" s="7"/>
      <c r="T117" s="25">
        <f t="shared" si="22"/>
        <v>0.12028719378272686</v>
      </c>
      <c r="U117" s="24">
        <f t="shared" si="23"/>
        <v>0.99435709458054999</v>
      </c>
      <c r="V117" s="7"/>
      <c r="W117" s="25">
        <f t="shared" si="24"/>
        <v>0.11896962626477943</v>
      </c>
      <c r="X117" s="24">
        <f t="shared" si="29"/>
        <v>179.92725537293165</v>
      </c>
      <c r="Y117" s="7"/>
      <c r="Z117" s="25">
        <f t="shared" si="30"/>
        <v>-633</v>
      </c>
      <c r="AA117" s="17">
        <f t="shared" si="31"/>
        <v>179.85599999999991</v>
      </c>
      <c r="AB117" s="24">
        <f t="shared" si="25"/>
        <v>3.1390793794669194</v>
      </c>
      <c r="AC117" s="17">
        <f t="shared" si="26"/>
        <v>7.1255372931744887E-2</v>
      </c>
    </row>
    <row r="118" spans="1:29" s="17" customFormat="1" x14ac:dyDescent="0.25">
      <c r="A118" s="17">
        <v>33</v>
      </c>
      <c r="B118" s="17">
        <v>-627</v>
      </c>
      <c r="C118" s="17">
        <v>13140</v>
      </c>
      <c r="D118" s="17">
        <v>15143</v>
      </c>
      <c r="E118" s="17">
        <v>13247</v>
      </c>
      <c r="F118" s="17">
        <v>11257</v>
      </c>
      <c r="G118" s="24"/>
      <c r="H118" s="7"/>
      <c r="I118" s="25">
        <f t="shared" si="32"/>
        <v>-107</v>
      </c>
      <c r="J118" s="24">
        <f t="shared" si="32"/>
        <v>3886</v>
      </c>
      <c r="K118" s="7"/>
      <c r="L118" s="25">
        <f t="shared" si="27"/>
        <v>-101.1870381403543</v>
      </c>
      <c r="M118" s="17">
        <f t="shared" si="18"/>
        <v>33.790525581695555</v>
      </c>
      <c r="N118" s="17">
        <f t="shared" si="28"/>
        <v>3880.6334357233627</v>
      </c>
      <c r="O118" s="24">
        <f t="shared" si="19"/>
        <v>28.800012135279534</v>
      </c>
      <c r="P118" s="7"/>
      <c r="Q118" s="25">
        <f t="shared" si="20"/>
        <v>-86.715057725128332</v>
      </c>
      <c r="R118" s="24">
        <f t="shared" si="21"/>
        <v>3866.0162458082459</v>
      </c>
      <c r="S118" s="7"/>
      <c r="T118" s="25">
        <f t="shared" si="22"/>
        <v>2.2445390522793127E-2</v>
      </c>
      <c r="U118" s="24">
        <f t="shared" si="23"/>
        <v>0.9995279364648727</v>
      </c>
      <c r="V118" s="7"/>
      <c r="W118" s="25">
        <f t="shared" si="24"/>
        <v>2.1120884953143418E-2</v>
      </c>
      <c r="X118" s="24">
        <f t="shared" si="29"/>
        <v>174.3150759832979</v>
      </c>
      <c r="Y118" s="7"/>
      <c r="Z118" s="25">
        <f t="shared" si="30"/>
        <v>-627</v>
      </c>
      <c r="AA118" s="17">
        <f t="shared" si="31"/>
        <v>174.21299999999991</v>
      </c>
      <c r="AB118" s="24">
        <f t="shared" si="25"/>
        <v>3.0405904497768796</v>
      </c>
      <c r="AC118" s="17">
        <f t="shared" si="26"/>
        <v>0.10207598329799339</v>
      </c>
    </row>
    <row r="119" spans="1:29" s="17" customFormat="1" x14ac:dyDescent="0.25">
      <c r="A119" s="17">
        <v>34</v>
      </c>
      <c r="B119" s="17">
        <v>-611</v>
      </c>
      <c r="C119" s="17">
        <v>13329</v>
      </c>
      <c r="D119" s="17">
        <v>15141</v>
      </c>
      <c r="E119" s="17">
        <v>13067</v>
      </c>
      <c r="F119" s="17">
        <v>11264</v>
      </c>
      <c r="G119" s="24"/>
      <c r="H119" s="7"/>
      <c r="I119" s="25">
        <f t="shared" si="32"/>
        <v>262</v>
      </c>
      <c r="J119" s="24">
        <f t="shared" si="32"/>
        <v>3877</v>
      </c>
      <c r="K119" s="7"/>
      <c r="L119" s="25">
        <f t="shared" si="27"/>
        <v>268.90344596135225</v>
      </c>
      <c r="M119" s="17">
        <f t="shared" si="18"/>
        <v>47.657566141310653</v>
      </c>
      <c r="N119" s="17">
        <f t="shared" si="28"/>
        <v>3870.1755061524295</v>
      </c>
      <c r="O119" s="24">
        <f t="shared" si="19"/>
        <v>46.57371627552714</v>
      </c>
      <c r="P119" s="7"/>
      <c r="Q119" s="25">
        <f t="shared" si="20"/>
        <v>282.28494227487164</v>
      </c>
      <c r="R119" s="24">
        <f t="shared" si="21"/>
        <v>3857.0162458082459</v>
      </c>
      <c r="S119" s="7"/>
      <c r="T119" s="25">
        <f t="shared" si="22"/>
        <v>-7.3066845992856441E-2</v>
      </c>
      <c r="U119" s="24">
        <f t="shared" si="23"/>
        <v>0.99720105761692746</v>
      </c>
      <c r="V119" s="7"/>
      <c r="W119" s="25">
        <f t="shared" si="24"/>
        <v>-7.4388351957951779E-2</v>
      </c>
      <c r="X119" s="24">
        <f t="shared" si="29"/>
        <v>168.83834717276216</v>
      </c>
      <c r="Y119" s="7"/>
      <c r="Z119" s="25">
        <f t="shared" si="30"/>
        <v>-611</v>
      </c>
      <c r="AA119" s="17">
        <f t="shared" si="31"/>
        <v>168.71399999999991</v>
      </c>
      <c r="AB119" s="24">
        <f t="shared" si="25"/>
        <v>2.9446147942097114</v>
      </c>
      <c r="AC119" s="17">
        <f t="shared" si="26"/>
        <v>0.12434717276224205</v>
      </c>
    </row>
    <row r="120" spans="1:29" s="17" customFormat="1" x14ac:dyDescent="0.25">
      <c r="A120" s="17">
        <v>35</v>
      </c>
      <c r="B120" s="17">
        <v>-607</v>
      </c>
      <c r="C120" s="17">
        <v>13499</v>
      </c>
      <c r="D120" s="17">
        <v>15110</v>
      </c>
      <c r="E120" s="17">
        <v>12871</v>
      </c>
      <c r="F120" s="17">
        <v>11279</v>
      </c>
      <c r="G120" s="24"/>
      <c r="H120" s="7"/>
      <c r="I120" s="25">
        <f t="shared" si="32"/>
        <v>628</v>
      </c>
      <c r="J120" s="24">
        <f t="shared" si="32"/>
        <v>3831</v>
      </c>
      <c r="K120" s="7"/>
      <c r="L120" s="25">
        <f t="shared" si="27"/>
        <v>633.93793110768206</v>
      </c>
      <c r="M120" s="17">
        <f t="shared" si="18"/>
        <v>35.259025839578314</v>
      </c>
      <c r="N120" s="17">
        <f t="shared" si="28"/>
        <v>3824.7067710849087</v>
      </c>
      <c r="O120" s="24">
        <f t="shared" si="19"/>
        <v>39.604730177740926</v>
      </c>
      <c r="P120" s="7"/>
      <c r="Q120" s="25">
        <f t="shared" si="20"/>
        <v>648.2849422748717</v>
      </c>
      <c r="R120" s="24">
        <f t="shared" si="21"/>
        <v>3811.0162458082459</v>
      </c>
      <c r="S120" s="7"/>
      <c r="T120" s="25">
        <f t="shared" si="22"/>
        <v>-0.16780256026041132</v>
      </c>
      <c r="U120" s="24">
        <f t="shared" si="23"/>
        <v>0.98530812128298517</v>
      </c>
      <c r="V120" s="7"/>
      <c r="W120" s="25">
        <f t="shared" si="24"/>
        <v>-0.1691083894701165</v>
      </c>
      <c r="X120" s="24">
        <f t="shared" si="29"/>
        <v>163.36575978529777</v>
      </c>
      <c r="Y120" s="7"/>
      <c r="Z120" s="25">
        <f t="shared" si="30"/>
        <v>-607</v>
      </c>
      <c r="AA120" s="17">
        <f t="shared" si="31"/>
        <v>163.25099999999992</v>
      </c>
      <c r="AB120" s="24">
        <f t="shared" si="25"/>
        <v>2.8492674571732612</v>
      </c>
      <c r="AC120" s="17">
        <f t="shared" si="26"/>
        <v>0.11475978529784925</v>
      </c>
    </row>
    <row r="121" spans="1:29" s="17" customFormat="1" x14ac:dyDescent="0.25">
      <c r="A121" s="17">
        <v>36</v>
      </c>
      <c r="B121" s="17">
        <v>-607</v>
      </c>
      <c r="C121" s="17">
        <v>13695</v>
      </c>
      <c r="D121" s="17">
        <v>15082</v>
      </c>
      <c r="E121" s="17">
        <v>12705</v>
      </c>
      <c r="F121" s="17">
        <v>11329</v>
      </c>
      <c r="G121" s="24"/>
      <c r="H121" s="7"/>
      <c r="I121" s="25">
        <f t="shared" si="32"/>
        <v>990</v>
      </c>
      <c r="J121" s="24">
        <f t="shared" si="32"/>
        <v>3753</v>
      </c>
      <c r="K121" s="7"/>
      <c r="L121" s="25">
        <f t="shared" si="27"/>
        <v>993.02178380697751</v>
      </c>
      <c r="M121" s="17">
        <f t="shared" si="18"/>
        <v>9.1311773761114932</v>
      </c>
      <c r="N121" s="17">
        <f t="shared" si="28"/>
        <v>3744.6872461637986</v>
      </c>
      <c r="O121" s="24">
        <f t="shared" si="19"/>
        <v>69.10187634128124</v>
      </c>
      <c r="P121" s="7"/>
      <c r="Q121" s="25">
        <f t="shared" si="20"/>
        <v>1010.2849422748717</v>
      </c>
      <c r="R121" s="24">
        <f t="shared" si="21"/>
        <v>3733.0162458082459</v>
      </c>
      <c r="S121" s="7"/>
      <c r="T121" s="25">
        <f t="shared" si="22"/>
        <v>-0.26150291153050659</v>
      </c>
      <c r="U121" s="24">
        <f t="shared" si="23"/>
        <v>0.96514183793412645</v>
      </c>
      <c r="V121" s="7"/>
      <c r="W121" s="25">
        <f t="shared" si="24"/>
        <v>-0.2627820996430773</v>
      </c>
      <c r="X121" s="24">
        <f t="shared" si="29"/>
        <v>157.87365511265</v>
      </c>
      <c r="Y121" s="7"/>
      <c r="Z121" s="25">
        <f t="shared" si="30"/>
        <v>-607</v>
      </c>
      <c r="AA121" s="17">
        <f t="shared" si="31"/>
        <v>157.78799999999993</v>
      </c>
      <c r="AB121" s="24">
        <f t="shared" si="25"/>
        <v>2.7539201201368111</v>
      </c>
      <c r="AC121" s="17">
        <f t="shared" si="26"/>
        <v>8.5655112650073306E-2</v>
      </c>
    </row>
    <row r="122" spans="1:29" s="17" customFormat="1" x14ac:dyDescent="0.25">
      <c r="A122" s="17">
        <v>37</v>
      </c>
      <c r="B122" s="17">
        <v>-638</v>
      </c>
      <c r="C122" s="17">
        <v>13870</v>
      </c>
      <c r="D122" s="17">
        <v>15013</v>
      </c>
      <c r="E122" s="17">
        <v>12511</v>
      </c>
      <c r="F122" s="17">
        <v>11385</v>
      </c>
      <c r="G122" s="24"/>
      <c r="H122" s="7"/>
      <c r="I122" s="25">
        <f t="shared" si="32"/>
        <v>1359</v>
      </c>
      <c r="J122" s="24">
        <f t="shared" si="32"/>
        <v>3628</v>
      </c>
      <c r="K122" s="7"/>
      <c r="L122" s="25">
        <f t="shared" si="27"/>
        <v>1360.4522461608067</v>
      </c>
      <c r="M122" s="17">
        <f t="shared" si="18"/>
        <v>2.1090189115777429</v>
      </c>
      <c r="N122" s="17">
        <f t="shared" si="28"/>
        <v>3624.1393142083043</v>
      </c>
      <c r="O122" s="24">
        <f t="shared" si="19"/>
        <v>14.904894782200953</v>
      </c>
      <c r="P122" s="7"/>
      <c r="Q122" s="25">
        <f t="shared" si="20"/>
        <v>1379.2849422748716</v>
      </c>
      <c r="R122" s="24">
        <f t="shared" si="21"/>
        <v>3608.0162458082459</v>
      </c>
      <c r="S122" s="7"/>
      <c r="T122" s="25">
        <f t="shared" si="22"/>
        <v>-0.35701514804615614</v>
      </c>
      <c r="U122" s="24">
        <f t="shared" si="23"/>
        <v>0.93282407615710927</v>
      </c>
      <c r="V122" s="7"/>
      <c r="W122" s="25">
        <f t="shared" si="24"/>
        <v>-0.35825159411069585</v>
      </c>
      <c r="X122" s="24">
        <f t="shared" si="29"/>
        <v>152.09523382877376</v>
      </c>
      <c r="Y122" s="7"/>
      <c r="Z122" s="25">
        <f t="shared" si="30"/>
        <v>-638</v>
      </c>
      <c r="AA122" s="17">
        <f t="shared" si="31"/>
        <v>152.04599999999994</v>
      </c>
      <c r="AB122" s="24">
        <f t="shared" si="25"/>
        <v>2.6537033144872972</v>
      </c>
      <c r="AC122" s="17">
        <f t="shared" si="26"/>
        <v>4.9233828773822097E-2</v>
      </c>
    </row>
    <row r="123" spans="1:29" s="17" customFormat="1" x14ac:dyDescent="0.25">
      <c r="A123" s="17">
        <v>38</v>
      </c>
      <c r="B123" s="17">
        <v>-629</v>
      </c>
      <c r="C123" s="17">
        <v>14048</v>
      </c>
      <c r="D123" s="17">
        <v>14938</v>
      </c>
      <c r="E123" s="17">
        <v>12340</v>
      </c>
      <c r="F123" s="17">
        <v>11464</v>
      </c>
      <c r="G123" s="24"/>
      <c r="H123" s="7"/>
      <c r="I123" s="25">
        <f t="shared" si="32"/>
        <v>1708</v>
      </c>
      <c r="J123" s="24">
        <f t="shared" si="32"/>
        <v>3474</v>
      </c>
      <c r="K123" s="7"/>
      <c r="L123" s="25">
        <f t="shared" si="27"/>
        <v>1709.1381345810123</v>
      </c>
      <c r="M123" s="17">
        <f t="shared" si="18"/>
        <v>1.2953503244960649</v>
      </c>
      <c r="N123" s="17">
        <f t="shared" si="28"/>
        <v>3469.8915054257182</v>
      </c>
      <c r="O123" s="24">
        <f t="shared" si="19"/>
        <v>16.879727666903392</v>
      </c>
      <c r="P123" s="7"/>
      <c r="Q123" s="25">
        <f t="shared" si="20"/>
        <v>1728.2849422748716</v>
      </c>
      <c r="R123" s="24">
        <f t="shared" si="21"/>
        <v>3454.0162458082459</v>
      </c>
      <c r="S123" s="7"/>
      <c r="T123" s="25">
        <f t="shared" si="22"/>
        <v>-0.44735056957450764</v>
      </c>
      <c r="U123" s="24">
        <f t="shared" si="23"/>
        <v>0.89300859364782414</v>
      </c>
      <c r="V123" s="7"/>
      <c r="W123" s="25">
        <f t="shared" si="24"/>
        <v>-0.44853433343484161</v>
      </c>
      <c r="X123" s="24">
        <f t="shared" si="29"/>
        <v>146.43539228212887</v>
      </c>
      <c r="Y123" s="7"/>
      <c r="Z123" s="25">
        <f t="shared" si="30"/>
        <v>-629</v>
      </c>
      <c r="AA123" s="17">
        <f t="shared" si="31"/>
        <v>146.38499999999993</v>
      </c>
      <c r="AB123" s="24">
        <f t="shared" si="25"/>
        <v>2.554900225531898</v>
      </c>
      <c r="AC123" s="17">
        <f t="shared" si="26"/>
        <v>5.0392282128939314E-2</v>
      </c>
    </row>
    <row r="124" spans="1:29" s="17" customFormat="1" x14ac:dyDescent="0.25">
      <c r="A124" s="17">
        <v>39</v>
      </c>
      <c r="B124" s="17">
        <v>-634</v>
      </c>
      <c r="C124" s="17">
        <v>14209</v>
      </c>
      <c r="D124" s="17">
        <v>14833</v>
      </c>
      <c r="E124" s="17">
        <v>12164</v>
      </c>
      <c r="F124" s="17">
        <v>11552</v>
      </c>
      <c r="G124" s="24"/>
      <c r="H124" s="7"/>
      <c r="I124" s="25">
        <f t="shared" si="32"/>
        <v>2045</v>
      </c>
      <c r="J124" s="24">
        <f t="shared" si="32"/>
        <v>3281</v>
      </c>
      <c r="K124" s="7"/>
      <c r="L124" s="25">
        <f t="shared" si="27"/>
        <v>2043.4993773722488</v>
      </c>
      <c r="M124" s="17">
        <f t="shared" si="18"/>
        <v>2.2518682709189974</v>
      </c>
      <c r="N124" s="17">
        <f t="shared" si="28"/>
        <v>3280.3811028931418</v>
      </c>
      <c r="O124" s="24">
        <f t="shared" si="19"/>
        <v>0.38303362887743164</v>
      </c>
      <c r="P124" s="7"/>
      <c r="Q124" s="25">
        <f t="shared" si="20"/>
        <v>2065.2849422748718</v>
      </c>
      <c r="R124" s="24">
        <f t="shared" si="21"/>
        <v>3261.0162458082459</v>
      </c>
      <c r="S124" s="7"/>
      <c r="T124" s="25">
        <f t="shared" si="22"/>
        <v>-0.53457990211048034</v>
      </c>
      <c r="U124" s="24">
        <f t="shared" si="23"/>
        <v>0.84310996946410965</v>
      </c>
      <c r="V124" s="7"/>
      <c r="W124" s="25">
        <f t="shared" si="24"/>
        <v>-0.53569761935584259</v>
      </c>
      <c r="X124" s="24">
        <f t="shared" si="29"/>
        <v>140.67336987618683</v>
      </c>
      <c r="Y124" s="7"/>
      <c r="Z124" s="25">
        <f t="shared" si="30"/>
        <v>-634</v>
      </c>
      <c r="AA124" s="17">
        <f t="shared" si="31"/>
        <v>140.67899999999995</v>
      </c>
      <c r="AB124" s="24">
        <f t="shared" si="25"/>
        <v>2.4553117384131018</v>
      </c>
      <c r="AC124" s="17">
        <f t="shared" si="26"/>
        <v>-5.6301238131197806E-3</v>
      </c>
    </row>
    <row r="125" spans="1:29" s="17" customFormat="1" x14ac:dyDescent="0.25">
      <c r="A125" s="17">
        <v>40</v>
      </c>
      <c r="B125" s="17">
        <v>-630</v>
      </c>
      <c r="C125" s="17">
        <v>14373</v>
      </c>
      <c r="D125" s="17">
        <v>14734</v>
      </c>
      <c r="E125" s="17">
        <v>12015</v>
      </c>
      <c r="F125" s="17">
        <v>11671</v>
      </c>
      <c r="G125" s="24"/>
      <c r="H125" s="7"/>
      <c r="I125" s="25">
        <f t="shared" si="32"/>
        <v>2358</v>
      </c>
      <c r="J125" s="24">
        <f t="shared" si="32"/>
        <v>3063</v>
      </c>
      <c r="K125" s="7"/>
      <c r="L125" s="25">
        <f t="shared" si="27"/>
        <v>2355.4798598583293</v>
      </c>
      <c r="M125" s="17">
        <f t="shared" si="18"/>
        <v>6.3511063336600593</v>
      </c>
      <c r="N125" s="17">
        <f t="shared" si="28"/>
        <v>3060.0687560252686</v>
      </c>
      <c r="O125" s="24">
        <f t="shared" si="19"/>
        <v>8.592191239399062</v>
      </c>
      <c r="P125" s="7"/>
      <c r="Q125" s="25">
        <f t="shared" si="20"/>
        <v>2378.2849422748718</v>
      </c>
      <c r="R125" s="24">
        <f t="shared" si="21"/>
        <v>3043.0162458082459</v>
      </c>
      <c r="S125" s="7"/>
      <c r="T125" s="25">
        <f t="shared" si="22"/>
        <v>-0.61559705666169529</v>
      </c>
      <c r="U125" s="24">
        <f t="shared" si="23"/>
        <v>0.78674779292499175</v>
      </c>
      <c r="V125" s="7"/>
      <c r="W125" s="25">
        <f t="shared" si="24"/>
        <v>-0.61664015665593541</v>
      </c>
      <c r="X125" s="24">
        <f t="shared" si="29"/>
        <v>135.0157743963548</v>
      </c>
      <c r="Y125" s="7"/>
      <c r="Z125" s="25">
        <f t="shared" si="30"/>
        <v>-630</v>
      </c>
      <c r="AA125" s="17">
        <f t="shared" si="31"/>
        <v>135.00899999999996</v>
      </c>
      <c r="AB125" s="24">
        <f t="shared" si="25"/>
        <v>2.3563515698250233</v>
      </c>
      <c r="AC125" s="17">
        <f t="shared" si="26"/>
        <v>6.774396354842338E-3</v>
      </c>
    </row>
    <row r="126" spans="1:29" s="17" customFormat="1" x14ac:dyDescent="0.25">
      <c r="A126" s="17">
        <v>41</v>
      </c>
      <c r="B126" s="17">
        <v>-631</v>
      </c>
      <c r="C126" s="17">
        <v>14518</v>
      </c>
      <c r="D126" s="17">
        <v>14603</v>
      </c>
      <c r="E126" s="17">
        <v>11869</v>
      </c>
      <c r="F126" s="17">
        <v>11795</v>
      </c>
      <c r="G126" s="24"/>
      <c r="H126" s="7"/>
      <c r="I126" s="25">
        <f t="shared" si="32"/>
        <v>2649</v>
      </c>
      <c r="J126" s="24">
        <f t="shared" si="32"/>
        <v>2808</v>
      </c>
      <c r="K126" s="7"/>
      <c r="L126" s="25">
        <f t="shared" si="27"/>
        <v>2644.6294320151273</v>
      </c>
      <c r="M126" s="17">
        <f t="shared" si="18"/>
        <v>19.101864510393781</v>
      </c>
      <c r="N126" s="17">
        <f t="shared" si="28"/>
        <v>2809.5998392164106</v>
      </c>
      <c r="O126" s="24">
        <f t="shared" si="19"/>
        <v>2.5594855183652849</v>
      </c>
      <c r="P126" s="7"/>
      <c r="Q126" s="25">
        <f t="shared" si="20"/>
        <v>2669.2849422748718</v>
      </c>
      <c r="R126" s="24">
        <f t="shared" si="21"/>
        <v>2788.0162458082459</v>
      </c>
      <c r="S126" s="7"/>
      <c r="T126" s="25">
        <f t="shared" si="22"/>
        <v>-0.69091971472688241</v>
      </c>
      <c r="U126" s="24">
        <f t="shared" si="23"/>
        <v>0.7208195588998767</v>
      </c>
      <c r="V126" s="7"/>
      <c r="W126" s="25">
        <f t="shared" si="24"/>
        <v>-0.6918755160011244</v>
      </c>
      <c r="X126" s="24">
        <f t="shared" si="29"/>
        <v>129.27828901095211</v>
      </c>
      <c r="Y126" s="7"/>
      <c r="Z126" s="25">
        <f t="shared" si="30"/>
        <v>-631</v>
      </c>
      <c r="AA126" s="17">
        <f t="shared" si="31"/>
        <v>129.32999999999996</v>
      </c>
      <c r="AB126" s="24">
        <f t="shared" si="25"/>
        <v>2.2572343216042654</v>
      </c>
      <c r="AC126" s="17">
        <f t="shared" si="26"/>
        <v>-5.1710989047847988E-2</v>
      </c>
    </row>
    <row r="127" spans="1:29" s="17" customFormat="1" x14ac:dyDescent="0.25">
      <c r="A127" s="17">
        <v>42</v>
      </c>
      <c r="B127" s="17">
        <v>-611</v>
      </c>
      <c r="C127" s="17">
        <v>14644</v>
      </c>
      <c r="D127" s="17">
        <v>14469</v>
      </c>
      <c r="E127" s="17">
        <v>11740</v>
      </c>
      <c r="F127" s="17">
        <v>11933</v>
      </c>
      <c r="G127" s="24"/>
      <c r="H127" s="7"/>
      <c r="I127" s="25">
        <f t="shared" si="32"/>
        <v>2904</v>
      </c>
      <c r="J127" s="24">
        <f t="shared" si="32"/>
        <v>2536</v>
      </c>
      <c r="K127" s="7"/>
      <c r="L127" s="25">
        <f t="shared" si="27"/>
        <v>2899.688924643825</v>
      </c>
      <c r="M127" s="17">
        <f t="shared" si="18"/>
        <v>18.585370726619612</v>
      </c>
      <c r="N127" s="17">
        <f t="shared" si="28"/>
        <v>2540.9566696822053</v>
      </c>
      <c r="O127" s="24">
        <f t="shared" si="19"/>
        <v>24.568574338493207</v>
      </c>
      <c r="P127" s="7"/>
      <c r="Q127" s="25">
        <f t="shared" si="20"/>
        <v>2924.2849422748718</v>
      </c>
      <c r="R127" s="24">
        <f t="shared" si="21"/>
        <v>2516.0162458082459</v>
      </c>
      <c r="S127" s="7"/>
      <c r="T127" s="25">
        <f t="shared" si="22"/>
        <v>-0.75692410581493286</v>
      </c>
      <c r="U127" s="24">
        <f t="shared" si="23"/>
        <v>0.65049610927308743</v>
      </c>
      <c r="V127" s="7"/>
      <c r="W127" s="25">
        <f t="shared" si="24"/>
        <v>-0.75778677586401355</v>
      </c>
      <c r="X127" s="24">
        <f t="shared" si="29"/>
        <v>123.74785829598909</v>
      </c>
      <c r="Y127" s="7"/>
      <c r="Z127" s="25">
        <f t="shared" si="30"/>
        <v>-611</v>
      </c>
      <c r="AA127" s="17">
        <f t="shared" si="31"/>
        <v>123.83099999999996</v>
      </c>
      <c r="AB127" s="24">
        <f t="shared" si="25"/>
        <v>2.1612586660370976</v>
      </c>
      <c r="AC127" s="17">
        <f t="shared" si="26"/>
        <v>-8.3141704010870399E-2</v>
      </c>
    </row>
    <row r="128" spans="1:29" s="17" customFormat="1" x14ac:dyDescent="0.25">
      <c r="A128" s="17">
        <v>43</v>
      </c>
      <c r="B128" s="17">
        <v>-605</v>
      </c>
      <c r="C128" s="17">
        <v>14759</v>
      </c>
      <c r="D128" s="17">
        <v>14329</v>
      </c>
      <c r="E128" s="17">
        <v>11630</v>
      </c>
      <c r="F128" s="17">
        <v>12079</v>
      </c>
      <c r="G128" s="24"/>
      <c r="H128" s="7"/>
      <c r="I128" s="25">
        <f t="shared" si="32"/>
        <v>3129</v>
      </c>
      <c r="J128" s="24">
        <f t="shared" si="32"/>
        <v>2250</v>
      </c>
      <c r="K128" s="7"/>
      <c r="L128" s="25">
        <f t="shared" si="27"/>
        <v>3125.7446690627253</v>
      </c>
      <c r="M128" s="17">
        <f t="shared" si="18"/>
        <v>10.597179511177911</v>
      </c>
      <c r="N128" s="17">
        <f t="shared" si="28"/>
        <v>2252.0878623646536</v>
      </c>
      <c r="O128" s="24">
        <f t="shared" si="19"/>
        <v>4.3591692537368152</v>
      </c>
      <c r="P128" s="7"/>
      <c r="Q128" s="25">
        <f t="shared" si="20"/>
        <v>3149.2849422748718</v>
      </c>
      <c r="R128" s="24">
        <f t="shared" si="21"/>
        <v>2230.0162458082459</v>
      </c>
      <c r="S128" s="7"/>
      <c r="T128" s="25">
        <f t="shared" si="22"/>
        <v>-0.81516327442203629</v>
      </c>
      <c r="U128" s="24">
        <f t="shared" si="23"/>
        <v>0.57655307032727221</v>
      </c>
      <c r="V128" s="7"/>
      <c r="W128" s="25">
        <f t="shared" si="24"/>
        <v>-0.81592800992619863</v>
      </c>
      <c r="X128" s="24">
        <f t="shared" si="29"/>
        <v>118.35043338547882</v>
      </c>
      <c r="Y128" s="7"/>
      <c r="Z128" s="25">
        <f t="shared" si="30"/>
        <v>-605</v>
      </c>
      <c r="AA128" s="17">
        <f t="shared" si="31"/>
        <v>118.38599999999997</v>
      </c>
      <c r="AB128" s="24">
        <f t="shared" si="25"/>
        <v>2.0662254882660065</v>
      </c>
      <c r="AC128" s="17">
        <f t="shared" si="26"/>
        <v>-3.5566614521144402E-2</v>
      </c>
    </row>
    <row r="129" spans="1:29" s="17" customFormat="1" x14ac:dyDescent="0.25">
      <c r="A129" s="17">
        <v>44</v>
      </c>
      <c r="B129" s="17">
        <v>-615</v>
      </c>
      <c r="C129" s="17">
        <v>14855</v>
      </c>
      <c r="D129" s="17">
        <v>14159</v>
      </c>
      <c r="E129" s="17">
        <v>11523</v>
      </c>
      <c r="F129" s="17">
        <v>12230</v>
      </c>
      <c r="G129" s="24"/>
      <c r="H129" s="7"/>
      <c r="I129" s="25">
        <f t="shared" si="32"/>
        <v>3332</v>
      </c>
      <c r="J129" s="24">
        <f t="shared" si="32"/>
        <v>1929</v>
      </c>
      <c r="K129" s="7"/>
      <c r="L129" s="25">
        <f t="shared" si="27"/>
        <v>3326.4005784812907</v>
      </c>
      <c r="M129" s="17">
        <f t="shared" si="18"/>
        <v>31.353521344184514</v>
      </c>
      <c r="N129" s="17">
        <f t="shared" si="28"/>
        <v>1937.821010512843</v>
      </c>
      <c r="O129" s="24">
        <f t="shared" si="19"/>
        <v>77.810226467687286</v>
      </c>
      <c r="P129" s="7"/>
      <c r="Q129" s="25">
        <f t="shared" si="20"/>
        <v>3352.2849422748718</v>
      </c>
      <c r="R129" s="24">
        <f t="shared" si="21"/>
        <v>1909.0162458082459</v>
      </c>
      <c r="S129" s="7"/>
      <c r="T129" s="25">
        <f t="shared" si="22"/>
        <v>-0.86770794654311179</v>
      </c>
      <c r="U129" s="24">
        <f t="shared" si="23"/>
        <v>0.49356105808389211</v>
      </c>
      <c r="V129" s="7"/>
      <c r="W129" s="25">
        <f t="shared" si="24"/>
        <v>-0.86836275124802231</v>
      </c>
      <c r="X129" s="24">
        <f t="shared" si="29"/>
        <v>112.71763264448418</v>
      </c>
      <c r="Y129" s="7"/>
      <c r="Z129" s="25">
        <f t="shared" si="30"/>
        <v>-615</v>
      </c>
      <c r="AA129" s="17">
        <f t="shared" si="31"/>
        <v>112.85099999999997</v>
      </c>
      <c r="AB129" s="24">
        <f t="shared" si="25"/>
        <v>1.9696215141681204</v>
      </c>
      <c r="AC129" s="17">
        <f t="shared" si="26"/>
        <v>-0.13336735551578727</v>
      </c>
    </row>
    <row r="130" spans="1:29" s="17" customFormat="1" x14ac:dyDescent="0.25">
      <c r="A130" s="17">
        <v>45</v>
      </c>
      <c r="B130" s="17">
        <v>-634</v>
      </c>
      <c r="C130" s="17">
        <v>14951</v>
      </c>
      <c r="D130" s="17">
        <v>14000</v>
      </c>
      <c r="E130" s="17">
        <v>11442</v>
      </c>
      <c r="F130" s="17">
        <v>12410</v>
      </c>
      <c r="G130" s="24"/>
      <c r="H130" s="7"/>
      <c r="I130" s="25">
        <f t="shared" si="32"/>
        <v>3509</v>
      </c>
      <c r="J130" s="24">
        <f t="shared" si="32"/>
        <v>1590</v>
      </c>
      <c r="K130" s="7"/>
      <c r="L130" s="25">
        <f t="shared" si="27"/>
        <v>3500.538813047167</v>
      </c>
      <c r="M130" s="17">
        <f t="shared" si="18"/>
        <v>71.591684650791919</v>
      </c>
      <c r="N130" s="17">
        <f t="shared" si="28"/>
        <v>1595.1630126941202</v>
      </c>
      <c r="O130" s="24">
        <f t="shared" si="19"/>
        <v>26.656700079646303</v>
      </c>
      <c r="P130" s="7"/>
      <c r="Q130" s="25">
        <f t="shared" si="20"/>
        <v>3529.2849422748718</v>
      </c>
      <c r="R130" s="24">
        <f t="shared" si="21"/>
        <v>1570.0162458082459</v>
      </c>
      <c r="S130" s="7"/>
      <c r="T130" s="25">
        <f t="shared" si="22"/>
        <v>-0.91352275918069981</v>
      </c>
      <c r="U130" s="24">
        <f t="shared" si="23"/>
        <v>0.40591528814462158</v>
      </c>
      <c r="V130" s="7"/>
      <c r="W130" s="25">
        <f t="shared" si="24"/>
        <v>-0.91406146024657686</v>
      </c>
      <c r="X130" s="24">
        <f t="shared" si="29"/>
        <v>107.04953792444155</v>
      </c>
      <c r="Y130" s="7"/>
      <c r="Z130" s="25">
        <f t="shared" si="30"/>
        <v>-634</v>
      </c>
      <c r="AA130" s="17">
        <f t="shared" si="31"/>
        <v>107.14499999999997</v>
      </c>
      <c r="AB130" s="24">
        <f t="shared" si="25"/>
        <v>1.8700330270493237</v>
      </c>
      <c r="AC130" s="17">
        <f t="shared" si="26"/>
        <v>-9.5462075558415904E-2</v>
      </c>
    </row>
    <row r="131" spans="1:29" s="17" customFormat="1" x14ac:dyDescent="0.25">
      <c r="A131" s="17">
        <v>46</v>
      </c>
      <c r="B131" s="17">
        <v>-634</v>
      </c>
      <c r="C131" s="17">
        <v>15012</v>
      </c>
      <c r="D131" s="17">
        <v>13813</v>
      </c>
      <c r="E131" s="17">
        <v>11367</v>
      </c>
      <c r="F131" s="17">
        <v>12582</v>
      </c>
      <c r="G131" s="24"/>
      <c r="H131" s="7"/>
      <c r="I131" s="25">
        <f t="shared" si="32"/>
        <v>3645</v>
      </c>
      <c r="J131" s="24">
        <f t="shared" si="32"/>
        <v>1231</v>
      </c>
      <c r="K131" s="7"/>
      <c r="L131" s="25">
        <f t="shared" si="27"/>
        <v>3639.755201384608</v>
      </c>
      <c r="M131" s="17">
        <f t="shared" si="18"/>
        <v>27.507912516018138</v>
      </c>
      <c r="N131" s="17">
        <f t="shared" si="28"/>
        <v>1236.9005269018116</v>
      </c>
      <c r="O131" s="24">
        <f t="shared" si="19"/>
        <v>34.816217719002928</v>
      </c>
      <c r="P131" s="7"/>
      <c r="Q131" s="25">
        <f t="shared" si="20"/>
        <v>3665.2849422748718</v>
      </c>
      <c r="R131" s="24">
        <f t="shared" si="21"/>
        <v>1211.0162458082459</v>
      </c>
      <c r="S131" s="7"/>
      <c r="T131" s="25">
        <f t="shared" si="22"/>
        <v>-0.94872510109432673</v>
      </c>
      <c r="U131" s="24">
        <f t="shared" si="23"/>
        <v>0.31309867632102834</v>
      </c>
      <c r="V131" s="7"/>
      <c r="W131" s="25">
        <f t="shared" si="24"/>
        <v>-0.949140837057867</v>
      </c>
      <c r="X131" s="24">
        <f t="shared" si="29"/>
        <v>101.3610239871773</v>
      </c>
      <c r="Y131" s="7"/>
      <c r="Z131" s="25">
        <f t="shared" si="30"/>
        <v>-634</v>
      </c>
      <c r="AA131" s="17">
        <f t="shared" si="31"/>
        <v>101.43899999999996</v>
      </c>
      <c r="AB131" s="24">
        <f t="shared" si="25"/>
        <v>1.7704445399305273</v>
      </c>
      <c r="AC131" s="17">
        <f t="shared" si="26"/>
        <v>-7.7976012822659868E-2</v>
      </c>
    </row>
    <row r="132" spans="1:29" s="17" customFormat="1" x14ac:dyDescent="0.25">
      <c r="A132" s="17">
        <v>47</v>
      </c>
      <c r="B132" s="17">
        <v>-632</v>
      </c>
      <c r="C132" s="17">
        <v>15060</v>
      </c>
      <c r="D132" s="17">
        <v>13623</v>
      </c>
      <c r="E132" s="17">
        <v>11313</v>
      </c>
      <c r="F132" s="17">
        <v>12764</v>
      </c>
      <c r="G132" s="24"/>
      <c r="H132" s="7"/>
      <c r="I132" s="25">
        <f t="shared" si="32"/>
        <v>3747</v>
      </c>
      <c r="J132" s="24">
        <f t="shared" si="32"/>
        <v>859</v>
      </c>
      <c r="K132" s="7"/>
      <c r="L132" s="25">
        <f t="shared" si="27"/>
        <v>3742.4026109236929</v>
      </c>
      <c r="M132" s="17">
        <f t="shared" si="18"/>
        <v>21.135986318947676</v>
      </c>
      <c r="N132" s="17">
        <f t="shared" si="28"/>
        <v>867.76582535774514</v>
      </c>
      <c r="O132" s="24">
        <f t="shared" si="19"/>
        <v>76.839694202487763</v>
      </c>
      <c r="P132" s="7"/>
      <c r="Q132" s="25">
        <f t="shared" si="20"/>
        <v>3767.2849422748718</v>
      </c>
      <c r="R132" s="24">
        <f t="shared" si="21"/>
        <v>839.01624580824603</v>
      </c>
      <c r="S132" s="7"/>
      <c r="T132" s="25">
        <f t="shared" si="22"/>
        <v>-0.97512685752954698</v>
      </c>
      <c r="U132" s="24">
        <f t="shared" si="23"/>
        <v>0.2169210172726253</v>
      </c>
      <c r="V132" s="7"/>
      <c r="W132" s="25">
        <f t="shared" si="24"/>
        <v>-0.97541516676920348</v>
      </c>
      <c r="X132" s="24">
        <f t="shared" si="29"/>
        <v>95.64242759384183</v>
      </c>
      <c r="Y132" s="7"/>
      <c r="Z132" s="25">
        <f t="shared" si="30"/>
        <v>-632</v>
      </c>
      <c r="AA132" s="17">
        <f t="shared" si="31"/>
        <v>95.750999999999962</v>
      </c>
      <c r="AB132" s="24">
        <f t="shared" si="25"/>
        <v>1.6711702120770897</v>
      </c>
      <c r="AC132" s="17">
        <f t="shared" si="26"/>
        <v>-0.10857240615813168</v>
      </c>
    </row>
    <row r="133" spans="1:29" s="17" customFormat="1" x14ac:dyDescent="0.25">
      <c r="A133" s="17">
        <v>48</v>
      </c>
      <c r="B133" s="17">
        <v>-630</v>
      </c>
      <c r="C133" s="17">
        <v>15103</v>
      </c>
      <c r="D133" s="17">
        <v>13447</v>
      </c>
      <c r="E133" s="17">
        <v>11292</v>
      </c>
      <c r="F133" s="17">
        <v>12964</v>
      </c>
      <c r="G133" s="24"/>
      <c r="H133" s="7"/>
      <c r="I133" s="25">
        <f t="shared" si="32"/>
        <v>3811</v>
      </c>
      <c r="J133" s="24">
        <f t="shared" si="32"/>
        <v>483</v>
      </c>
      <c r="K133" s="7"/>
      <c r="L133" s="25">
        <f t="shared" si="27"/>
        <v>3807.8160991992004</v>
      </c>
      <c r="M133" s="17">
        <f t="shared" si="18"/>
        <v>10.137224309332462</v>
      </c>
      <c r="N133" s="17">
        <f t="shared" si="28"/>
        <v>491.48890661390465</v>
      </c>
      <c r="O133" s="24">
        <f t="shared" si="19"/>
        <v>72.061535499594044</v>
      </c>
      <c r="P133" s="7"/>
      <c r="Q133" s="25">
        <f t="shared" si="20"/>
        <v>3831.2849422748718</v>
      </c>
      <c r="R133" s="24">
        <f t="shared" si="21"/>
        <v>463.01624580824603</v>
      </c>
      <c r="S133" s="7"/>
      <c r="T133" s="25">
        <f t="shared" si="22"/>
        <v>-0.99169266548890089</v>
      </c>
      <c r="U133" s="24">
        <f t="shared" si="23"/>
        <v>0.11970918984735771</v>
      </c>
      <c r="V133" s="7"/>
      <c r="W133" s="25">
        <f t="shared" si="24"/>
        <v>-0.99185216893950756</v>
      </c>
      <c r="X133" s="24">
        <f t="shared" si="29"/>
        <v>89.986435418801818</v>
      </c>
      <c r="Y133" s="7"/>
      <c r="Z133" s="25">
        <f t="shared" si="30"/>
        <v>-630</v>
      </c>
      <c r="AA133" s="17">
        <f t="shared" si="31"/>
        <v>90.08099999999996</v>
      </c>
      <c r="AB133" s="24">
        <f t="shared" si="25"/>
        <v>1.5722100434890112</v>
      </c>
      <c r="AC133" s="17">
        <f t="shared" si="26"/>
        <v>-9.456458119814215E-2</v>
      </c>
    </row>
    <row r="134" spans="1:29" s="17" customFormat="1" x14ac:dyDescent="0.25">
      <c r="A134" s="17">
        <v>49</v>
      </c>
      <c r="B134" s="17">
        <v>-625</v>
      </c>
      <c r="C134" s="17">
        <v>15115</v>
      </c>
      <c r="D134" s="17">
        <v>13261</v>
      </c>
      <c r="E134" s="17">
        <v>11278</v>
      </c>
      <c r="F134" s="17">
        <v>13143</v>
      </c>
      <c r="G134" s="24"/>
      <c r="H134" s="7"/>
      <c r="I134" s="25">
        <f t="shared" si="32"/>
        <v>3837</v>
      </c>
      <c r="J134" s="24">
        <f t="shared" si="32"/>
        <v>118</v>
      </c>
      <c r="K134" s="7"/>
      <c r="L134" s="25">
        <f t="shared" si="27"/>
        <v>3835.6643777153095</v>
      </c>
      <c r="M134" s="17">
        <f t="shared" si="18"/>
        <v>1.7838868873619882</v>
      </c>
      <c r="N134" s="17">
        <f t="shared" si="28"/>
        <v>113.63053770142693</v>
      </c>
      <c r="O134" s="24">
        <f t="shared" si="19"/>
        <v>19.092200778651446</v>
      </c>
      <c r="P134" s="7"/>
      <c r="Q134" s="25">
        <f t="shared" si="20"/>
        <v>3857.2849422748718</v>
      </c>
      <c r="R134" s="24">
        <f t="shared" si="21"/>
        <v>98.016245808245998</v>
      </c>
      <c r="S134" s="7"/>
      <c r="T134" s="25">
        <f t="shared" si="22"/>
        <v>-0.99842252497238837</v>
      </c>
      <c r="U134" s="24">
        <f t="shared" si="23"/>
        <v>2.5341325458467602E-2</v>
      </c>
      <c r="V134" s="7"/>
      <c r="W134" s="25">
        <f t="shared" si="24"/>
        <v>-0.99845698267784955</v>
      </c>
      <c r="X134" s="24">
        <f t="shared" si="29"/>
        <v>84.558429750578227</v>
      </c>
      <c r="Y134" s="7"/>
      <c r="Z134" s="25">
        <f t="shared" si="30"/>
        <v>-625</v>
      </c>
      <c r="AA134" s="17">
        <f t="shared" si="31"/>
        <v>84.45599999999996</v>
      </c>
      <c r="AB134" s="24">
        <f t="shared" si="25"/>
        <v>1.4740352730643302</v>
      </c>
      <c r="AC134" s="17">
        <f t="shared" si="26"/>
        <v>0.10242975057826698</v>
      </c>
    </row>
    <row r="135" spans="1:29" s="17" customFormat="1" x14ac:dyDescent="0.25">
      <c r="A135" s="17">
        <v>50</v>
      </c>
      <c r="B135" s="17">
        <v>-621</v>
      </c>
      <c r="C135" s="17">
        <v>15107</v>
      </c>
      <c r="D135" s="17">
        <v>13069</v>
      </c>
      <c r="E135" s="17">
        <v>11276</v>
      </c>
      <c r="F135" s="17">
        <v>13329</v>
      </c>
      <c r="G135" s="24"/>
      <c r="H135" s="7"/>
      <c r="I135" s="25">
        <f t="shared" si="32"/>
        <v>3831</v>
      </c>
      <c r="J135" s="24">
        <f t="shared" si="32"/>
        <v>-260</v>
      </c>
      <c r="K135" s="7"/>
      <c r="L135" s="25">
        <f t="shared" si="27"/>
        <v>3826.5221749832012</v>
      </c>
      <c r="M135" s="17">
        <f t="shared" si="18"/>
        <v>20.050916881068822</v>
      </c>
      <c r="N135" s="17">
        <f t="shared" si="28"/>
        <v>-262.71093429033556</v>
      </c>
      <c r="O135" s="24">
        <f t="shared" si="19"/>
        <v>7.3491647265171567</v>
      </c>
      <c r="P135" s="7"/>
      <c r="Q135" s="25">
        <f t="shared" si="20"/>
        <v>3851.2849422748718</v>
      </c>
      <c r="R135" s="24">
        <f t="shared" si="21"/>
        <v>-279.98375419175397</v>
      </c>
      <c r="S135" s="7"/>
      <c r="T135" s="25">
        <f t="shared" si="22"/>
        <v>-0.99686948047619894</v>
      </c>
      <c r="U135" s="24">
        <f t="shared" si="23"/>
        <v>-7.2387586155232261E-2</v>
      </c>
      <c r="V135" s="7"/>
      <c r="W135" s="25">
        <f t="shared" si="24"/>
        <v>-0.99677443126949816</v>
      </c>
      <c r="X135" s="24">
        <f t="shared" si="29"/>
        <v>78.950914260602985</v>
      </c>
      <c r="Y135" s="7"/>
      <c r="Z135" s="25">
        <f t="shared" si="30"/>
        <v>-621</v>
      </c>
      <c r="AA135" s="17">
        <f t="shared" si="31"/>
        <v>78.866999999999962</v>
      </c>
      <c r="AB135" s="24">
        <f t="shared" si="25"/>
        <v>1.3764888211703672</v>
      </c>
      <c r="AC135" s="17">
        <f t="shared" si="26"/>
        <v>8.3914260603023649E-2</v>
      </c>
    </row>
    <row r="136" spans="1:29" s="17" customFormat="1" x14ac:dyDescent="0.25">
      <c r="A136" s="17">
        <v>51</v>
      </c>
      <c r="B136" s="17">
        <v>-606</v>
      </c>
      <c r="C136" s="17">
        <v>15088</v>
      </c>
      <c r="D136" s="17">
        <v>12889</v>
      </c>
      <c r="E136" s="17">
        <v>11301</v>
      </c>
      <c r="F136" s="17">
        <v>13515</v>
      </c>
      <c r="G136" s="24"/>
      <c r="H136" s="7"/>
      <c r="I136" s="25">
        <f t="shared" si="32"/>
        <v>3787</v>
      </c>
      <c r="J136" s="24">
        <f t="shared" si="32"/>
        <v>-626</v>
      </c>
      <c r="K136" s="7"/>
      <c r="L136" s="25">
        <f t="shared" si="27"/>
        <v>3782.3063275619766</v>
      </c>
      <c r="M136" s="17">
        <f t="shared" si="18"/>
        <v>22.030560955460913</v>
      </c>
      <c r="N136" s="17">
        <f t="shared" si="28"/>
        <v>-627.40022267744894</v>
      </c>
      <c r="O136" s="24">
        <f t="shared" si="19"/>
        <v>1.9606235464422705</v>
      </c>
      <c r="P136" s="7"/>
      <c r="Q136" s="25">
        <f t="shared" si="20"/>
        <v>3807.2849422748718</v>
      </c>
      <c r="R136" s="24">
        <f t="shared" si="21"/>
        <v>-645.98375419175397</v>
      </c>
      <c r="S136" s="7"/>
      <c r="T136" s="25">
        <f t="shared" si="22"/>
        <v>-0.98548048750414319</v>
      </c>
      <c r="U136" s="24">
        <f t="shared" si="23"/>
        <v>-0.16701399263833849</v>
      </c>
      <c r="V136" s="7"/>
      <c r="W136" s="25">
        <f t="shared" si="24"/>
        <v>-0.9852600340364559</v>
      </c>
      <c r="X136" s="24">
        <f t="shared" si="29"/>
        <v>73.483645327969953</v>
      </c>
      <c r="Y136" s="7"/>
      <c r="Z136" s="25">
        <f t="shared" si="30"/>
        <v>-606</v>
      </c>
      <c r="AA136" s="17">
        <f t="shared" si="31"/>
        <v>73.412999999999968</v>
      </c>
      <c r="AB136" s="24">
        <f t="shared" si="25"/>
        <v>1.2812985637665966</v>
      </c>
      <c r="AC136" s="17">
        <f t="shared" si="26"/>
        <v>7.0645327969984351E-2</v>
      </c>
    </row>
    <row r="137" spans="1:29" s="17" customFormat="1" x14ac:dyDescent="0.25">
      <c r="A137" s="17">
        <v>52</v>
      </c>
      <c r="B137" s="17">
        <v>-612</v>
      </c>
      <c r="C137" s="17">
        <v>15040</v>
      </c>
      <c r="D137" s="17">
        <v>12706</v>
      </c>
      <c r="E137" s="17">
        <v>11338</v>
      </c>
      <c r="F137" s="17">
        <v>13691</v>
      </c>
      <c r="G137" s="24"/>
      <c r="H137" s="7"/>
      <c r="I137" s="25">
        <f t="shared" si="32"/>
        <v>3702</v>
      </c>
      <c r="J137" s="24">
        <f t="shared" si="32"/>
        <v>-985</v>
      </c>
      <c r="K137" s="7"/>
      <c r="L137" s="25">
        <f t="shared" si="27"/>
        <v>3702.6803601274974</v>
      </c>
      <c r="M137" s="17">
        <f t="shared" si="18"/>
        <v>0.4628899030882126</v>
      </c>
      <c r="N137" s="17">
        <f t="shared" si="28"/>
        <v>-989.74336783855335</v>
      </c>
      <c r="O137" s="24">
        <f t="shared" si="19"/>
        <v>22.499538451822318</v>
      </c>
      <c r="P137" s="7"/>
      <c r="Q137" s="25">
        <f t="shared" si="20"/>
        <v>3722.2849422748718</v>
      </c>
      <c r="R137" s="24">
        <f t="shared" si="21"/>
        <v>-1004.983754191754</v>
      </c>
      <c r="S137" s="7"/>
      <c r="T137" s="25">
        <f t="shared" si="22"/>
        <v>-0.96347902380812633</v>
      </c>
      <c r="U137" s="24">
        <f t="shared" si="23"/>
        <v>-0.25983060446193174</v>
      </c>
      <c r="V137" s="7"/>
      <c r="W137" s="25">
        <f t="shared" si="24"/>
        <v>-0.96313555501247572</v>
      </c>
      <c r="X137" s="24">
        <f t="shared" si="29"/>
        <v>68.006948827725182</v>
      </c>
      <c r="Y137" s="7"/>
      <c r="Z137" s="25">
        <f t="shared" si="30"/>
        <v>-612</v>
      </c>
      <c r="AA137" s="17">
        <f t="shared" si="31"/>
        <v>67.904999999999973</v>
      </c>
      <c r="AB137" s="24">
        <f t="shared" si="25"/>
        <v>1.185165828566749</v>
      </c>
      <c r="AC137" s="17">
        <f t="shared" si="26"/>
        <v>0.10194882772520941</v>
      </c>
    </row>
    <row r="138" spans="1:29" s="17" customFormat="1" x14ac:dyDescent="0.25">
      <c r="A138" s="17">
        <v>53</v>
      </c>
      <c r="B138" s="17">
        <v>-630</v>
      </c>
      <c r="C138" s="17">
        <v>14970</v>
      </c>
      <c r="D138" s="17">
        <v>12512</v>
      </c>
      <c r="E138" s="17">
        <v>11390</v>
      </c>
      <c r="F138" s="17">
        <v>13862</v>
      </c>
      <c r="G138" s="24"/>
      <c r="H138" s="7"/>
      <c r="I138" s="25">
        <f t="shared" si="32"/>
        <v>3580</v>
      </c>
      <c r="J138" s="24">
        <f t="shared" si="32"/>
        <v>-1350</v>
      </c>
      <c r="K138" s="7"/>
      <c r="L138" s="25">
        <f t="shared" si="27"/>
        <v>3584.7791553122001</v>
      </c>
      <c r="M138" s="17">
        <f t="shared" si="18"/>
        <v>22.840325498130873</v>
      </c>
      <c r="N138" s="17">
        <f t="shared" si="28"/>
        <v>-1352.9748709723601</v>
      </c>
      <c r="O138" s="24">
        <f t="shared" si="19"/>
        <v>8.8498573021908591</v>
      </c>
      <c r="P138" s="7"/>
      <c r="Q138" s="25">
        <f t="shared" si="20"/>
        <v>3600.2849422748718</v>
      </c>
      <c r="R138" s="24">
        <f t="shared" si="21"/>
        <v>-1369.9837541917541</v>
      </c>
      <c r="S138" s="7"/>
      <c r="T138" s="25">
        <f t="shared" si="22"/>
        <v>-0.93190045238560804</v>
      </c>
      <c r="U138" s="24">
        <f t="shared" si="23"/>
        <v>-0.3541984688508219</v>
      </c>
      <c r="V138" s="7"/>
      <c r="W138" s="25">
        <f t="shared" si="24"/>
        <v>-0.93143190420955069</v>
      </c>
      <c r="X138" s="24">
        <f t="shared" si="29"/>
        <v>62.284085726420471</v>
      </c>
      <c r="Y138" s="7"/>
      <c r="Z138" s="25">
        <f t="shared" si="30"/>
        <v>-630</v>
      </c>
      <c r="AA138" s="17">
        <f t="shared" si="31"/>
        <v>62.234999999999971</v>
      </c>
      <c r="AB138" s="24">
        <f t="shared" si="25"/>
        <v>1.0862056599786705</v>
      </c>
      <c r="AC138" s="17">
        <f t="shared" si="26"/>
        <v>4.9085726420500464E-2</v>
      </c>
    </row>
    <row r="139" spans="1:29" s="17" customFormat="1" x14ac:dyDescent="0.25">
      <c r="A139" s="17">
        <v>54</v>
      </c>
      <c r="B139" s="17">
        <v>-639</v>
      </c>
      <c r="C139" s="17">
        <v>14901</v>
      </c>
      <c r="D139" s="17">
        <v>12342</v>
      </c>
      <c r="E139" s="17">
        <v>11476</v>
      </c>
      <c r="F139" s="17">
        <v>14048</v>
      </c>
      <c r="G139" s="24"/>
      <c r="H139" s="7"/>
      <c r="I139" s="25">
        <f t="shared" si="32"/>
        <v>3425</v>
      </c>
      <c r="J139" s="24">
        <f t="shared" si="32"/>
        <v>-1706</v>
      </c>
      <c r="K139" s="7"/>
      <c r="L139" s="25">
        <f t="shared" si="27"/>
        <v>3429.13241715718</v>
      </c>
      <c r="M139" s="17">
        <f t="shared" si="18"/>
        <v>17.076871560955993</v>
      </c>
      <c r="N139" s="17">
        <f t="shared" si="28"/>
        <v>-1707.6607077877673</v>
      </c>
      <c r="O139" s="24">
        <f t="shared" si="19"/>
        <v>2.7579503563507966</v>
      </c>
      <c r="P139" s="7"/>
      <c r="Q139" s="25">
        <f t="shared" si="20"/>
        <v>3445.2849422748718</v>
      </c>
      <c r="R139" s="24">
        <f t="shared" si="21"/>
        <v>-1725.9837541917541</v>
      </c>
      <c r="S139" s="7"/>
      <c r="T139" s="25">
        <f t="shared" si="22"/>
        <v>-0.89178013623404784</v>
      </c>
      <c r="U139" s="24">
        <f t="shared" si="23"/>
        <v>-0.44623945439176677</v>
      </c>
      <c r="V139" s="7"/>
      <c r="W139" s="25">
        <f t="shared" si="24"/>
        <v>-0.89118958464327169</v>
      </c>
      <c r="X139" s="24">
        <f t="shared" si="29"/>
        <v>56.506348498342163</v>
      </c>
      <c r="Y139" s="7"/>
      <c r="Z139" s="25">
        <f t="shared" si="30"/>
        <v>-639</v>
      </c>
      <c r="AA139" s="17">
        <f t="shared" si="31"/>
        <v>56.483999999999973</v>
      </c>
      <c r="AB139" s="24">
        <f t="shared" si="25"/>
        <v>0.98583177469647665</v>
      </c>
      <c r="AC139" s="17">
        <f t="shared" si="26"/>
        <v>2.2348498342189771E-2</v>
      </c>
    </row>
    <row r="140" spans="1:29" s="17" customFormat="1" x14ac:dyDescent="0.25">
      <c r="A140" s="17">
        <v>55</v>
      </c>
      <c r="B140" s="17">
        <v>-638</v>
      </c>
      <c r="C140" s="17">
        <v>14801</v>
      </c>
      <c r="D140" s="17">
        <v>12172</v>
      </c>
      <c r="E140" s="17">
        <v>11565</v>
      </c>
      <c r="F140" s="17">
        <v>14214</v>
      </c>
      <c r="G140" s="24"/>
      <c r="H140" s="7"/>
      <c r="I140" s="25">
        <f t="shared" si="32"/>
        <v>3236</v>
      </c>
      <c r="J140" s="24">
        <f t="shared" si="32"/>
        <v>-2042</v>
      </c>
      <c r="K140" s="7"/>
      <c r="L140" s="25">
        <f t="shared" si="27"/>
        <v>3239.0548767382652</v>
      </c>
      <c r="M140" s="17">
        <f t="shared" si="18"/>
        <v>9.3322718859937854</v>
      </c>
      <c r="N140" s="17">
        <f t="shared" si="28"/>
        <v>-2044.4501368588708</v>
      </c>
      <c r="O140" s="24">
        <f t="shared" si="19"/>
        <v>6.0031706271972309</v>
      </c>
      <c r="P140" s="7"/>
      <c r="Q140" s="25">
        <f t="shared" si="20"/>
        <v>3256.2849422748718</v>
      </c>
      <c r="R140" s="24">
        <f t="shared" si="21"/>
        <v>-2061.9837541917541</v>
      </c>
      <c r="S140" s="7"/>
      <c r="T140" s="25">
        <f t="shared" si="22"/>
        <v>-0.84285923460408108</v>
      </c>
      <c r="U140" s="24">
        <f t="shared" si="23"/>
        <v>-0.53310959804838887</v>
      </c>
      <c r="V140" s="7"/>
      <c r="W140" s="25">
        <f t="shared" si="24"/>
        <v>-0.84215352401699362</v>
      </c>
      <c r="X140" s="24">
        <f t="shared" si="29"/>
        <v>50.769453487748478</v>
      </c>
      <c r="Y140" s="7"/>
      <c r="Z140" s="25">
        <f t="shared" si="30"/>
        <v>-638</v>
      </c>
      <c r="AA140" s="17">
        <f t="shared" si="31"/>
        <v>50.741999999999976</v>
      </c>
      <c r="AB140" s="24">
        <f t="shared" si="25"/>
        <v>0.88561496904696224</v>
      </c>
      <c r="AC140" s="17">
        <f t="shared" si="26"/>
        <v>2.7453487748502425E-2</v>
      </c>
    </row>
    <row r="141" spans="1:29" s="17" customFormat="1" x14ac:dyDescent="0.25">
      <c r="A141" s="17">
        <v>56</v>
      </c>
      <c r="B141" s="17">
        <v>-633</v>
      </c>
      <c r="C141" s="17">
        <v>14698</v>
      </c>
      <c r="D141" s="17">
        <v>12018</v>
      </c>
      <c r="E141" s="17">
        <v>11681</v>
      </c>
      <c r="F141" s="17">
        <v>14374</v>
      </c>
      <c r="G141" s="24"/>
      <c r="H141" s="7"/>
      <c r="I141" s="25">
        <f t="shared" si="32"/>
        <v>3017</v>
      </c>
      <c r="J141" s="24">
        <f t="shared" si="32"/>
        <v>-2356</v>
      </c>
      <c r="K141" s="7"/>
      <c r="L141" s="25">
        <f t="shared" si="27"/>
        <v>3018.1078755043159</v>
      </c>
      <c r="M141" s="17">
        <f t="shared" si="18"/>
        <v>1.2273881330631451</v>
      </c>
      <c r="N141" s="17">
        <f t="shared" si="28"/>
        <v>-2358.1432622104344</v>
      </c>
      <c r="O141" s="24">
        <f t="shared" si="19"/>
        <v>4.5935729026760921</v>
      </c>
      <c r="P141" s="7"/>
      <c r="Q141" s="25">
        <f t="shared" si="20"/>
        <v>3037.2849422748718</v>
      </c>
      <c r="R141" s="24">
        <f t="shared" si="21"/>
        <v>-2375.9837541917541</v>
      </c>
      <c r="S141" s="7"/>
      <c r="T141" s="25">
        <f t="shared" si="22"/>
        <v>-0.78617311049316707</v>
      </c>
      <c r="U141" s="24">
        <f t="shared" si="23"/>
        <v>-0.61429181563225599</v>
      </c>
      <c r="V141" s="7"/>
      <c r="W141" s="25">
        <f t="shared" si="24"/>
        <v>-0.78535977145177971</v>
      </c>
      <c r="X141" s="24">
        <f t="shared" si="29"/>
        <v>45.072780726546171</v>
      </c>
      <c r="Y141" s="7"/>
      <c r="Z141" s="25">
        <f t="shared" si="30"/>
        <v>-633</v>
      </c>
      <c r="AA141" s="17">
        <f t="shared" si="31"/>
        <v>45.044999999999973</v>
      </c>
      <c r="AB141" s="24">
        <f t="shared" si="25"/>
        <v>0.78618356156084523</v>
      </c>
      <c r="AC141" s="17">
        <f t="shared" si="26"/>
        <v>2.7780726546197343E-2</v>
      </c>
    </row>
    <row r="142" spans="1:29" s="17" customFormat="1" x14ac:dyDescent="0.25">
      <c r="A142" s="17">
        <v>57</v>
      </c>
      <c r="B142" s="17">
        <v>-621</v>
      </c>
      <c r="C142" s="17">
        <v>14572</v>
      </c>
      <c r="D142" s="17">
        <v>11877</v>
      </c>
      <c r="E142" s="17">
        <v>11804</v>
      </c>
      <c r="F142" s="17">
        <v>14519</v>
      </c>
      <c r="G142" s="24"/>
      <c r="H142" s="7"/>
      <c r="I142" s="25">
        <f t="shared" si="32"/>
        <v>2768</v>
      </c>
      <c r="J142" s="24">
        <f t="shared" si="32"/>
        <v>-2642</v>
      </c>
      <c r="K142" s="7"/>
      <c r="L142" s="25">
        <f t="shared" si="27"/>
        <v>2772.141278299041</v>
      </c>
      <c r="M142" s="17">
        <f t="shared" si="18"/>
        <v>17.150185950107961</v>
      </c>
      <c r="N142" s="17">
        <f t="shared" si="28"/>
        <v>-2643.0884931859759</v>
      </c>
      <c r="O142" s="24">
        <f t="shared" si="19"/>
        <v>1.184817415916072</v>
      </c>
      <c r="P142" s="7"/>
      <c r="Q142" s="25">
        <f t="shared" si="20"/>
        <v>2788.2849422748718</v>
      </c>
      <c r="R142" s="24">
        <f t="shared" si="21"/>
        <v>-2661.9837541917541</v>
      </c>
      <c r="S142" s="7"/>
      <c r="T142" s="25">
        <f t="shared" si="22"/>
        <v>-0.72172176390130593</v>
      </c>
      <c r="U142" s="24">
        <f t="shared" si="23"/>
        <v>-0.68823485457807121</v>
      </c>
      <c r="V142" s="7"/>
      <c r="W142" s="25">
        <f t="shared" si="24"/>
        <v>-0.72081038259125807</v>
      </c>
      <c r="X142" s="24">
        <f t="shared" si="29"/>
        <v>39.42892456529728</v>
      </c>
      <c r="Y142" s="7"/>
      <c r="Z142" s="25">
        <f t="shared" si="30"/>
        <v>-621</v>
      </c>
      <c r="AA142" s="17">
        <f t="shared" si="31"/>
        <v>39.455999999999975</v>
      </c>
      <c r="AB142" s="24">
        <f t="shared" si="25"/>
        <v>0.68863710966688219</v>
      </c>
      <c r="AC142" s="17">
        <f t="shared" si="26"/>
        <v>-2.7075434702695134E-2</v>
      </c>
    </row>
    <row r="143" spans="1:29" s="17" customFormat="1" x14ac:dyDescent="0.25">
      <c r="A143" s="17">
        <v>58</v>
      </c>
      <c r="B143" s="17">
        <v>-613</v>
      </c>
      <c r="C143" s="17">
        <v>14428</v>
      </c>
      <c r="D143" s="17">
        <v>11740</v>
      </c>
      <c r="E143" s="17">
        <v>11931</v>
      </c>
      <c r="F143" s="17">
        <v>14638</v>
      </c>
      <c r="G143" s="24"/>
      <c r="H143" s="7"/>
      <c r="I143" s="25">
        <f t="shared" si="32"/>
        <v>2497</v>
      </c>
      <c r="J143" s="24">
        <f t="shared" si="32"/>
        <v>-2898</v>
      </c>
      <c r="K143" s="7"/>
      <c r="L143" s="25">
        <f t="shared" si="27"/>
        <v>2503.2695938773745</v>
      </c>
      <c r="M143" s="17">
        <f t="shared" si="18"/>
        <v>39.307807387212044</v>
      </c>
      <c r="N143" s="17">
        <f t="shared" si="28"/>
        <v>-2899.5509649741753</v>
      </c>
      <c r="O143" s="24">
        <f t="shared" si="19"/>
        <v>2.4054923511184594</v>
      </c>
      <c r="P143" s="7"/>
      <c r="Q143" s="25">
        <f t="shared" si="20"/>
        <v>2517.2849422748718</v>
      </c>
      <c r="R143" s="24">
        <f t="shared" si="21"/>
        <v>-2917.9837541917541</v>
      </c>
      <c r="S143" s="7"/>
      <c r="T143" s="25">
        <f t="shared" si="22"/>
        <v>-0.65157592082341698</v>
      </c>
      <c r="U143" s="24">
        <f t="shared" si="23"/>
        <v>-0.75442163069740231</v>
      </c>
      <c r="V143" s="7"/>
      <c r="W143" s="25">
        <f t="shared" si="24"/>
        <v>-0.65057677046301299</v>
      </c>
      <c r="X143" s="24">
        <f t="shared" si="29"/>
        <v>33.877443867128136</v>
      </c>
      <c r="Y143" s="7"/>
      <c r="Z143" s="25">
        <f t="shared" si="30"/>
        <v>-613</v>
      </c>
      <c r="AA143" s="17">
        <f t="shared" si="31"/>
        <v>33.938999999999979</v>
      </c>
      <c r="AB143" s="24">
        <f t="shared" si="25"/>
        <v>0.59234729483435511</v>
      </c>
      <c r="AC143" s="17">
        <f t="shared" si="26"/>
        <v>-6.1556132871842806E-2</v>
      </c>
    </row>
    <row r="144" spans="1:29" s="17" customFormat="1" x14ac:dyDescent="0.25">
      <c r="A144" s="17">
        <v>59</v>
      </c>
      <c r="B144" s="17">
        <v>-610</v>
      </c>
      <c r="C144" s="17">
        <v>14299</v>
      </c>
      <c r="D144" s="17">
        <v>11635</v>
      </c>
      <c r="E144" s="17">
        <v>12085</v>
      </c>
      <c r="F144" s="17">
        <v>14766</v>
      </c>
      <c r="G144" s="24"/>
      <c r="H144" s="7"/>
      <c r="I144" s="25">
        <f t="shared" si="32"/>
        <v>2214</v>
      </c>
      <c r="J144" s="24">
        <f t="shared" si="32"/>
        <v>-3131</v>
      </c>
      <c r="K144" s="7"/>
      <c r="L144" s="25">
        <f t="shared" si="27"/>
        <v>2212.4793646740668</v>
      </c>
      <c r="M144" s="17">
        <f t="shared" si="18"/>
        <v>2.3123317944759667</v>
      </c>
      <c r="N144" s="17">
        <f t="shared" si="28"/>
        <v>-3127.922690309611</v>
      </c>
      <c r="O144" s="24">
        <f t="shared" si="19"/>
        <v>9.4698349305622216</v>
      </c>
      <c r="P144" s="7"/>
      <c r="Q144" s="25">
        <f t="shared" si="20"/>
        <v>2234.2849422748718</v>
      </c>
      <c r="R144" s="24">
        <f t="shared" si="21"/>
        <v>-3150.9837541917541</v>
      </c>
      <c r="S144" s="7"/>
      <c r="T144" s="25">
        <f t="shared" si="22"/>
        <v>-0.57832398875314917</v>
      </c>
      <c r="U144" s="24">
        <f t="shared" si="23"/>
        <v>-0.81466193864976233</v>
      </c>
      <c r="V144" s="7"/>
      <c r="W144" s="25">
        <f t="shared" si="24"/>
        <v>-0.57724494658244674</v>
      </c>
      <c r="X144" s="24">
        <f t="shared" si="29"/>
        <v>28.424786053603384</v>
      </c>
      <c r="Y144" s="7"/>
      <c r="Z144" s="25">
        <f t="shared" si="30"/>
        <v>-610</v>
      </c>
      <c r="AA144" s="17">
        <f t="shared" si="31"/>
        <v>28.44899999999998</v>
      </c>
      <c r="AB144" s="24">
        <f t="shared" si="25"/>
        <v>0.49652871889986649</v>
      </c>
      <c r="AC144" s="17">
        <f t="shared" si="26"/>
        <v>-2.4213946396596242E-2</v>
      </c>
    </row>
    <row r="145" spans="1:29" s="17" customFormat="1" x14ac:dyDescent="0.25">
      <c r="A145" s="17">
        <v>60</v>
      </c>
      <c r="B145" s="17">
        <v>-633</v>
      </c>
      <c r="C145" s="17">
        <v>14127</v>
      </c>
      <c r="D145" s="17">
        <v>11529</v>
      </c>
      <c r="E145" s="17">
        <v>12241</v>
      </c>
      <c r="F145" s="17">
        <v>14865</v>
      </c>
      <c r="G145" s="24"/>
      <c r="H145" s="7"/>
      <c r="I145" s="25">
        <f t="shared" si="32"/>
        <v>1886</v>
      </c>
      <c r="J145" s="24">
        <f t="shared" si="32"/>
        <v>-3336</v>
      </c>
      <c r="K145" s="7"/>
      <c r="L145" s="25">
        <f t="shared" si="27"/>
        <v>1889.0848365960176</v>
      </c>
      <c r="M145" s="17">
        <f t="shared" si="18"/>
        <v>9.5162168241292502</v>
      </c>
      <c r="N145" s="17">
        <f t="shared" si="28"/>
        <v>-3334.3588686874918</v>
      </c>
      <c r="O145" s="24">
        <f t="shared" si="19"/>
        <v>2.6933119848947249</v>
      </c>
      <c r="P145" s="7"/>
      <c r="Q145" s="25">
        <f t="shared" si="20"/>
        <v>1906.2849422748716</v>
      </c>
      <c r="R145" s="24">
        <f t="shared" si="21"/>
        <v>-3355.9837541917541</v>
      </c>
      <c r="S145" s="7"/>
      <c r="T145" s="25">
        <f t="shared" si="22"/>
        <v>-0.49342422296146055</v>
      </c>
      <c r="U145" s="24">
        <f t="shared" si="23"/>
        <v>-0.86766306796407044</v>
      </c>
      <c r="V145" s="7"/>
      <c r="W145" s="25">
        <f t="shared" si="24"/>
        <v>-0.49227487175712004</v>
      </c>
      <c r="X145" s="24">
        <f t="shared" si="29"/>
        <v>22.673267581414393</v>
      </c>
      <c r="Y145" s="7"/>
      <c r="Z145" s="25">
        <f t="shared" si="30"/>
        <v>-633</v>
      </c>
      <c r="AA145" s="17">
        <f t="shared" si="31"/>
        <v>22.751999999999981</v>
      </c>
      <c r="AB145" s="24">
        <f t="shared" si="25"/>
        <v>0.39709731141374954</v>
      </c>
      <c r="AC145" s="17">
        <f t="shared" si="26"/>
        <v>-7.8732418585587993E-2</v>
      </c>
    </row>
    <row r="146" spans="1:29" s="17" customFormat="1" x14ac:dyDescent="0.25">
      <c r="A146" s="17">
        <v>61</v>
      </c>
      <c r="B146" s="17">
        <v>-610</v>
      </c>
      <c r="C146" s="17">
        <v>13957</v>
      </c>
      <c r="D146" s="17">
        <v>11436</v>
      </c>
      <c r="E146" s="17">
        <v>12401</v>
      </c>
      <c r="F146" s="17">
        <v>14940</v>
      </c>
      <c r="G146" s="24"/>
      <c r="H146" s="7"/>
      <c r="I146" s="25">
        <f t="shared" si="32"/>
        <v>1556</v>
      </c>
      <c r="J146" s="24">
        <f t="shared" si="32"/>
        <v>-3504</v>
      </c>
      <c r="K146" s="7"/>
      <c r="L146" s="25">
        <f t="shared" si="27"/>
        <v>1559.5390396936725</v>
      </c>
      <c r="M146" s="17">
        <f t="shared" si="18"/>
        <v>12.524801953389691</v>
      </c>
      <c r="N146" s="17">
        <f t="shared" si="28"/>
        <v>-3501.9756887242147</v>
      </c>
      <c r="O146" s="24">
        <f t="shared" si="19"/>
        <v>4.0978361412714852</v>
      </c>
      <c r="P146" s="7"/>
      <c r="Q146" s="25">
        <f t="shared" si="20"/>
        <v>1576.2849422748716</v>
      </c>
      <c r="R146" s="24">
        <f t="shared" si="21"/>
        <v>-3523.9837541917541</v>
      </c>
      <c r="S146" s="7"/>
      <c r="T146" s="25">
        <f t="shared" si="22"/>
        <v>-0.40800677567104221</v>
      </c>
      <c r="U146" s="24">
        <f t="shared" si="23"/>
        <v>-0.91109813979238152</v>
      </c>
      <c r="V146" s="7"/>
      <c r="W146" s="25">
        <f t="shared" si="24"/>
        <v>-0.406799791447573</v>
      </c>
      <c r="X146" s="24">
        <f t="shared" si="29"/>
        <v>17.165019002249892</v>
      </c>
      <c r="Y146" s="7"/>
      <c r="Z146" s="25">
        <f t="shared" si="30"/>
        <v>-610</v>
      </c>
      <c r="AA146" s="17">
        <f t="shared" si="31"/>
        <v>17.261999999999983</v>
      </c>
      <c r="AB146" s="24">
        <f t="shared" si="25"/>
        <v>0.30127873547926087</v>
      </c>
      <c r="AC146" s="17">
        <f t="shared" si="26"/>
        <v>-9.6980997750090836E-2</v>
      </c>
    </row>
    <row r="147" spans="1:29" s="17" customFormat="1" x14ac:dyDescent="0.25">
      <c r="A147" s="17">
        <v>62</v>
      </c>
      <c r="B147" s="17">
        <v>-637</v>
      </c>
      <c r="C147" s="17">
        <v>13790</v>
      </c>
      <c r="D147" s="17">
        <v>11375</v>
      </c>
      <c r="E147" s="17">
        <v>12589</v>
      </c>
      <c r="F147" s="17">
        <v>15022</v>
      </c>
      <c r="G147" s="24"/>
      <c r="H147" s="7"/>
      <c r="I147" s="25">
        <f t="shared" si="32"/>
        <v>1201</v>
      </c>
      <c r="J147" s="24">
        <f t="shared" si="32"/>
        <v>-3647</v>
      </c>
      <c r="K147" s="7"/>
      <c r="L147" s="25">
        <f t="shared" si="27"/>
        <v>1199.9704563662513</v>
      </c>
      <c r="M147" s="17">
        <f t="shared" si="18"/>
        <v>1.0599600937925688</v>
      </c>
      <c r="N147" s="17">
        <f t="shared" si="28"/>
        <v>-3642.5166755835203</v>
      </c>
      <c r="O147" s="24">
        <f t="shared" si="19"/>
        <v>20.100197823403203</v>
      </c>
      <c r="P147" s="7"/>
      <c r="Q147" s="25">
        <f t="shared" si="20"/>
        <v>1221.2849422748716</v>
      </c>
      <c r="R147" s="24">
        <f t="shared" si="21"/>
        <v>-3666.9837541917541</v>
      </c>
      <c r="S147" s="7"/>
      <c r="T147" s="25">
        <f t="shared" si="22"/>
        <v>-0.31611830964650128</v>
      </c>
      <c r="U147" s="24">
        <f t="shared" si="23"/>
        <v>-0.94806965926528908</v>
      </c>
      <c r="V147" s="7"/>
      <c r="W147" s="25">
        <f t="shared" si="24"/>
        <v>-0.31486225190405515</v>
      </c>
      <c r="X147" s="24">
        <f t="shared" si="29"/>
        <v>11.476326787672235</v>
      </c>
      <c r="Y147" s="7"/>
      <c r="Z147" s="25">
        <f t="shared" si="30"/>
        <v>-637</v>
      </c>
      <c r="AA147" s="17">
        <f t="shared" si="31"/>
        <v>11.528999999999982</v>
      </c>
      <c r="AB147" s="24">
        <f t="shared" si="25"/>
        <v>0.20121900946242594</v>
      </c>
      <c r="AC147" s="17">
        <f t="shared" si="26"/>
        <v>-5.267321232774691E-2</v>
      </c>
    </row>
    <row r="148" spans="1:29" s="17" customFormat="1" x14ac:dyDescent="0.25">
      <c r="A148" s="17">
        <v>63</v>
      </c>
      <c r="B148" s="17">
        <v>-642</v>
      </c>
      <c r="C148" s="17">
        <v>13594</v>
      </c>
      <c r="D148" s="17">
        <v>11321</v>
      </c>
      <c r="E148" s="17">
        <v>12768</v>
      </c>
      <c r="F148" s="17">
        <v>15068</v>
      </c>
      <c r="G148" s="24"/>
      <c r="H148" s="7"/>
      <c r="I148" s="25">
        <f t="shared" si="32"/>
        <v>826</v>
      </c>
      <c r="J148" s="24">
        <f t="shared" si="32"/>
        <v>-3747</v>
      </c>
      <c r="K148" s="7"/>
      <c r="L148" s="25">
        <f t="shared" si="27"/>
        <v>825.22515130890554</v>
      </c>
      <c r="M148" s="17">
        <f t="shared" ref="M148:M149" si="33">(I148-L148)^2</f>
        <v>0.60039049409080114</v>
      </c>
      <c r="N148" s="17">
        <f t="shared" si="28"/>
        <v>-3747.1018415169483</v>
      </c>
      <c r="O148" s="24">
        <f t="shared" ref="O148:O149" si="34">(J148-N148)^2</f>
        <v>1.0371694574330428E-2</v>
      </c>
      <c r="P148" s="7"/>
      <c r="Q148" s="25">
        <f t="shared" si="20"/>
        <v>846.2849422748717</v>
      </c>
      <c r="R148" s="24">
        <f t="shared" si="21"/>
        <v>-3766.9837541917541</v>
      </c>
      <c r="S148" s="7"/>
      <c r="T148" s="25">
        <f t="shared" si="22"/>
        <v>-0.21905302863466233</v>
      </c>
      <c r="U148" s="24">
        <f t="shared" si="23"/>
        <v>-0.97392386868690284</v>
      </c>
      <c r="V148" s="7"/>
      <c r="W148" s="25">
        <f t="shared" si="24"/>
        <v>-0.21776262494060172</v>
      </c>
      <c r="X148" s="24">
        <f t="shared" si="29"/>
        <v>5.7081804364985373</v>
      </c>
      <c r="Y148" s="7"/>
      <c r="Z148" s="25">
        <f t="shared" si="30"/>
        <v>-642</v>
      </c>
      <c r="AA148" s="17">
        <f t="shared" si="31"/>
        <v>5.7509999999999826</v>
      </c>
      <c r="AB148" s="24">
        <f t="shared" si="25"/>
        <v>0.10037388528219358</v>
      </c>
      <c r="AC148" s="17">
        <f t="shared" si="26"/>
        <v>-4.2819563501445224E-2</v>
      </c>
    </row>
    <row r="149" spans="1:29" s="17" customFormat="1" x14ac:dyDescent="0.25">
      <c r="A149" s="17">
        <v>64</v>
      </c>
      <c r="B149" s="17">
        <v>-640</v>
      </c>
      <c r="C149" s="17">
        <v>13413</v>
      </c>
      <c r="D149" s="17">
        <v>11290</v>
      </c>
      <c r="E149" s="17">
        <v>12965</v>
      </c>
      <c r="F149" s="17">
        <v>15107</v>
      </c>
      <c r="G149" s="24"/>
      <c r="H149" s="7"/>
      <c r="I149" s="25">
        <f t="shared" si="32"/>
        <v>448</v>
      </c>
      <c r="J149" s="24">
        <f t="shared" si="32"/>
        <v>-3817</v>
      </c>
      <c r="K149" s="7"/>
      <c r="L149" s="25">
        <f t="shared" si="27"/>
        <v>443.08206728767038</v>
      </c>
      <c r="M149" s="17">
        <f t="shared" si="33"/>
        <v>24.186062163001736</v>
      </c>
      <c r="N149" s="17">
        <f t="shared" si="28"/>
        <v>-3813.2779557043418</v>
      </c>
      <c r="O149" s="24">
        <f t="shared" si="34"/>
        <v>13.853613738841592</v>
      </c>
      <c r="P149" s="7"/>
      <c r="Q149" s="25">
        <f t="shared" ref="Q149" si="35">I149-$J$4</f>
        <v>468.28494227487164</v>
      </c>
      <c r="R149" s="24">
        <f t="shared" ref="R149" si="36">J149-$J$3</f>
        <v>-3836.9837541917541</v>
      </c>
      <c r="S149" s="7"/>
      <c r="T149" s="25">
        <f t="shared" ref="T149" si="37">Q149/$J$7</f>
        <v>-0.1212112253747286</v>
      </c>
      <c r="U149" s="24">
        <f t="shared" ref="U149" si="38">R149/$J$6</f>
        <v>-0.99202181528203248</v>
      </c>
      <c r="V149" s="7"/>
      <c r="W149" s="25">
        <f t="shared" ref="W149" si="39">(T149-U149*SIN(-$J$11*PI()/180))/(COS(-$J$11*PI()/180))</f>
        <v>-0.1198967532653982</v>
      </c>
      <c r="X149" s="24">
        <f>IF(MOD(ATAN2(U149,W149)*180/PI()-$J$9+360,360)&gt;5,MOD(ATAN2(U149,W149)*180/PI()-$J$9+360,360)-360,MOD(ATAN2(U149,W149)*180/PI()-$J$9+360,360))</f>
        <v>-4.0528775749635315E-3</v>
      </c>
      <c r="Y149" s="7"/>
      <c r="Z149" s="25">
        <f t="shared" si="30"/>
        <v>-640</v>
      </c>
      <c r="AA149" s="17">
        <f t="shared" si="31"/>
        <v>-9.0000000000172165E-3</v>
      </c>
      <c r="AB149" s="24">
        <f t="shared" ref="AB149" si="40">AA149*PI()/180</f>
        <v>-1.5707963267979014E-4</v>
      </c>
      <c r="AC149" s="17">
        <f t="shared" ref="AC149" si="41">X149-AA149</f>
        <v>4.9471224250536849E-3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-9975</v>
      </c>
      <c r="G154" s="2"/>
      <c r="I154" s="1"/>
      <c r="J154" s="3"/>
    </row>
    <row r="155" spans="1:29" x14ac:dyDescent="0.25">
      <c r="A155" t="s">
        <v>77</v>
      </c>
      <c r="B155">
        <v>-9994</v>
      </c>
      <c r="G155" s="2"/>
      <c r="I155" s="43">
        <v>0</v>
      </c>
      <c r="J155" s="39">
        <f>B155</f>
        <v>-9994</v>
      </c>
    </row>
    <row r="156" spans="1:29" x14ac:dyDescent="0.25">
      <c r="A156" s="31" t="s">
        <v>78</v>
      </c>
      <c r="B156" s="31">
        <v>9981</v>
      </c>
      <c r="G156" s="2"/>
      <c r="I156" s="1"/>
      <c r="J156" s="3"/>
    </row>
    <row r="157" spans="1:29" x14ac:dyDescent="0.25">
      <c r="A157" t="s">
        <v>79</v>
      </c>
      <c r="B157">
        <v>9990</v>
      </c>
      <c r="G157" s="2"/>
      <c r="I157" s="43">
        <f>J155</f>
        <v>-9994</v>
      </c>
      <c r="J157" s="39">
        <f>I157+B157</f>
        <v>-4</v>
      </c>
    </row>
    <row r="158" spans="1:29" x14ac:dyDescent="0.25">
      <c r="A158" s="31" t="s">
        <v>80</v>
      </c>
      <c r="B158" s="31">
        <v>40017</v>
      </c>
      <c r="G158" s="2"/>
      <c r="I158" s="1"/>
      <c r="J158" s="3"/>
    </row>
    <row r="159" spans="1:29" x14ac:dyDescent="0.25">
      <c r="A159" t="s">
        <v>81</v>
      </c>
      <c r="B159">
        <v>40017</v>
      </c>
      <c r="G159" s="2"/>
      <c r="I159" s="43">
        <f>J157</f>
        <v>-4</v>
      </c>
      <c r="J159" s="39">
        <f>I159+B159</f>
        <v>40013</v>
      </c>
    </row>
    <row r="160" spans="1:29" x14ac:dyDescent="0.25">
      <c r="A160" s="31" t="s">
        <v>82</v>
      </c>
      <c r="B160" s="31">
        <v>10000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3">
        <f>J159</f>
        <v>40013</v>
      </c>
      <c r="J161" s="39">
        <f>I161+B161</f>
        <v>50013</v>
      </c>
    </row>
    <row r="162" spans="1:10" x14ac:dyDescent="0.25">
      <c r="A162" s="31" t="s">
        <v>84</v>
      </c>
      <c r="B162" s="31">
        <v>-9982</v>
      </c>
      <c r="G162" s="2"/>
      <c r="I162" s="1"/>
      <c r="J162" s="3"/>
    </row>
    <row r="163" spans="1:10" x14ac:dyDescent="0.25">
      <c r="A163" t="s">
        <v>85</v>
      </c>
      <c r="B163">
        <v>-10004</v>
      </c>
      <c r="G163" s="2"/>
      <c r="I163" s="43">
        <f>J161</f>
        <v>50013</v>
      </c>
      <c r="J163" s="39">
        <f>I163+B163</f>
        <v>40009</v>
      </c>
    </row>
    <row r="164" spans="1:10" x14ac:dyDescent="0.25">
      <c r="A164" s="31" t="s">
        <v>86</v>
      </c>
      <c r="B164" s="31">
        <v>-40010</v>
      </c>
      <c r="G164" s="2"/>
      <c r="I164" s="1"/>
      <c r="J164" s="3"/>
    </row>
    <row r="165" spans="1:10" ht="15.75" thickBot="1" x14ac:dyDescent="0.3">
      <c r="A165" t="s">
        <v>87</v>
      </c>
      <c r="B165">
        <v>-40010</v>
      </c>
      <c r="G165" s="2"/>
      <c r="I165" s="4">
        <f>J163</f>
        <v>40009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19.803486635174295</v>
      </c>
      <c r="L3" s="35" t="s">
        <v>1</v>
      </c>
      <c r="M3" s="11">
        <v>-3868.8763510830718</v>
      </c>
      <c r="N3" s="10" t="s">
        <v>2</v>
      </c>
      <c r="O3" s="35">
        <v>3873.8576264456337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-20.626856994114334</v>
      </c>
      <c r="L4" s="9" t="s">
        <v>5</v>
      </c>
      <c r="M4" s="13">
        <v>359.86249532243943</v>
      </c>
      <c r="N4" s="12" t="s">
        <v>6</v>
      </c>
      <c r="O4" s="9">
        <v>360.07537129059341</v>
      </c>
      <c r="Q4" s="2" t="s">
        <v>7</v>
      </c>
      <c r="R4" s="2">
        <f>MAX(AC20:AC149)</f>
        <v>0.14615752146593763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-173.04062439439335</v>
      </c>
      <c r="N5" s="14" t="s">
        <v>9</v>
      </c>
      <c r="O5" s="9">
        <v>-173.14338742085138</v>
      </c>
      <c r="Q5" s="5" t="s">
        <v>10</v>
      </c>
      <c r="R5" s="5">
        <f>MIN(AC20:AC149)</f>
        <v>-0.16082309355120117</v>
      </c>
      <c r="T5" s="45" t="s">
        <v>55</v>
      </c>
      <c r="U5" s="47">
        <v>10</v>
      </c>
    </row>
    <row r="6" spans="1:21" ht="15.75" thickBot="1" x14ac:dyDescent="0.3">
      <c r="A6" t="s">
        <v>65</v>
      </c>
      <c r="I6" s="32" t="s">
        <v>11</v>
      </c>
      <c r="J6" s="32">
        <f>(O3+O9)/2</f>
        <v>3867.424265037414</v>
      </c>
      <c r="L6" s="37" t="s">
        <v>12</v>
      </c>
      <c r="M6" s="13">
        <v>-20.385327855451468</v>
      </c>
      <c r="N6" s="14" t="s">
        <v>13</v>
      </c>
      <c r="O6" s="9">
        <v>19.152840679540038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-3862.7753116381073</v>
      </c>
      <c r="L7" s="38" t="s">
        <v>15</v>
      </c>
      <c r="M7" s="16">
        <f>SUM(M20:M84)</f>
        <v>1180.3790000039194</v>
      </c>
      <c r="N7" s="15" t="s">
        <v>15</v>
      </c>
      <c r="O7" s="36">
        <f>SUM(O20:O84)</f>
        <v>2014.7342066735223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-173.11594902359931</v>
      </c>
      <c r="L9" s="35" t="s">
        <v>18</v>
      </c>
      <c r="M9" s="11">
        <v>-3856.6742721931428</v>
      </c>
      <c r="N9" s="10" t="s">
        <v>19</v>
      </c>
      <c r="O9" s="35">
        <v>3860.9909036291942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-173.02265388541832</v>
      </c>
      <c r="L10" s="9" t="s">
        <v>21</v>
      </c>
      <c r="M10" s="13">
        <v>359.81993867103262</v>
      </c>
      <c r="N10" s="12" t="s">
        <v>22</v>
      </c>
      <c r="O10" s="9">
        <v>360.00277525025956</v>
      </c>
      <c r="T10" s="48"/>
    </row>
    <row r="11" spans="1:21" ht="15.75" thickBot="1" x14ac:dyDescent="0.3">
      <c r="I11" s="33" t="s">
        <v>23</v>
      </c>
      <c r="J11" s="33">
        <f>J9-J10</f>
        <v>-9.3295138180991444E-2</v>
      </c>
      <c r="L11" s="37" t="s">
        <v>24</v>
      </c>
      <c r="M11" s="13">
        <v>-173.00468337644327</v>
      </c>
      <c r="N11" s="14" t="s">
        <v>25</v>
      </c>
      <c r="O11" s="9">
        <v>-173.08851062634724</v>
      </c>
    </row>
    <row r="12" spans="1:21" x14ac:dyDescent="0.25">
      <c r="I12" s="9"/>
      <c r="J12" s="9"/>
      <c r="L12" s="37" t="s">
        <v>26</v>
      </c>
      <c r="M12" s="13">
        <v>-20.868386132777204</v>
      </c>
      <c r="N12" s="14" t="s">
        <v>27</v>
      </c>
      <c r="O12" s="9">
        <v>20.454132590808555</v>
      </c>
    </row>
    <row r="13" spans="1:21" ht="15.75" thickBot="1" x14ac:dyDescent="0.3">
      <c r="I13" s="9"/>
      <c r="J13" s="9"/>
      <c r="L13" s="38" t="s">
        <v>15</v>
      </c>
      <c r="M13" s="16">
        <f>SUM(M85:M149)</f>
        <v>948.29142490564959</v>
      </c>
      <c r="N13" s="15" t="s">
        <v>15</v>
      </c>
      <c r="O13" s="36">
        <f>SUM(O85:O149)</f>
        <v>1428.6528579433248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13457</v>
      </c>
      <c r="D20" s="17">
        <v>11328</v>
      </c>
      <c r="E20" s="17">
        <v>13006</v>
      </c>
      <c r="F20" s="17">
        <v>15154</v>
      </c>
      <c r="G20" s="24"/>
      <c r="H20" s="7"/>
      <c r="I20" s="25">
        <f t="shared" ref="I20:J51" si="0">C20-E20</f>
        <v>451</v>
      </c>
      <c r="J20" s="24">
        <f t="shared" si="0"/>
        <v>-3826</v>
      </c>
      <c r="K20" s="7"/>
      <c r="L20" s="25">
        <f>$M$3*SIN(2*PI()/$M$4*(AA20+$M$5))+$M$6</f>
        <v>440.93922950142621</v>
      </c>
      <c r="M20" s="17">
        <f t="shared" ref="M20:M83" si="1">(I20-L20)^2</f>
        <v>101.21910302497267</v>
      </c>
      <c r="N20" s="17">
        <f>$O$3*COS(2*PI()/$O$4*(AA20+$O$5))+$O$6</f>
        <v>-3827.0696451016333</v>
      </c>
      <c r="O20" s="24">
        <f t="shared" ref="O20:O83" si="2">(J20-N20)^2</f>
        <v>1.1441406434482009</v>
      </c>
      <c r="P20" s="7"/>
      <c r="Q20" s="25">
        <f>I20-$J$4</f>
        <v>471.62685699411435</v>
      </c>
      <c r="R20" s="24">
        <f>J20-$J$3</f>
        <v>-3845.8034866351745</v>
      </c>
      <c r="S20" s="7"/>
      <c r="T20" s="25">
        <f>Q20/$J$7</f>
        <v>-0.12209533792275096</v>
      </c>
      <c r="U20" s="24">
        <f>R20/$J$6</f>
        <v>-0.99440951472593864</v>
      </c>
      <c r="V20" s="7"/>
      <c r="W20" s="25">
        <f>(T20-U20*SIN(-$J$11*PI()/180))/(COS(-$J$11*PI()/180))</f>
        <v>-0.12047629404357413</v>
      </c>
      <c r="X20" s="24">
        <f>IF(MOD(ATAN2(U20,W20)*180/PI()-$J$9+360,360)&gt;5,MOD(ATAN2(U20,W20)*180/PI()-$J$9+360,360)-360,MOD(ATAN2(U20,W20)*180/PI()-$J$9+360,360))</f>
        <v>2.3871734474596451E-2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6.8871734474596449E-2</v>
      </c>
      <c r="AD20" s="17">
        <f ca="1">INDIRECT("AC"&amp;AE20)-AC20</f>
        <v>-0.18518370272129753</v>
      </c>
      <c r="AE20" s="17">
        <v>149</v>
      </c>
    </row>
    <row r="21" spans="1:31" s="17" customFormat="1" x14ac:dyDescent="0.25">
      <c r="A21" s="17">
        <v>1</v>
      </c>
      <c r="B21" s="17">
        <v>628</v>
      </c>
      <c r="C21" s="17">
        <v>13644</v>
      </c>
      <c r="D21" s="17">
        <v>11359</v>
      </c>
      <c r="E21" s="17">
        <v>12823</v>
      </c>
      <c r="F21" s="17">
        <v>15129</v>
      </c>
      <c r="G21" s="24"/>
      <c r="H21" s="7"/>
      <c r="I21" s="25">
        <f t="shared" si="0"/>
        <v>821</v>
      </c>
      <c r="J21" s="24">
        <f t="shared" si="0"/>
        <v>-3770</v>
      </c>
      <c r="K21" s="7"/>
      <c r="L21" s="25">
        <f t="shared" ref="L21:L84" si="3">$M$3*SIN(2*PI()/$M$4*(AA21+$M$5))+$M$6</f>
        <v>817.15090394608387</v>
      </c>
      <c r="M21" s="17">
        <f t="shared" si="1"/>
        <v>14.815540432272707</v>
      </c>
      <c r="N21" s="17">
        <f t="shared" ref="N21:N84" si="4">$O$3*COS(2*PI()/$O$4*(AA21+$O$5))+$O$6</f>
        <v>-3762.8981867151183</v>
      </c>
      <c r="O21" s="24">
        <f t="shared" si="2"/>
        <v>50.435751933322209</v>
      </c>
      <c r="P21" s="7"/>
      <c r="Q21" s="25">
        <f t="shared" ref="Q21:Q84" si="5">I21-$J$4</f>
        <v>841.62685699411429</v>
      </c>
      <c r="R21" s="24">
        <f t="shared" ref="R21:R84" si="6">J21-$J$3</f>
        <v>-3789.8034866351745</v>
      </c>
      <c r="S21" s="7"/>
      <c r="T21" s="25">
        <f t="shared" ref="T21:T84" si="7">Q21/$J$7</f>
        <v>-0.21788139073437363</v>
      </c>
      <c r="U21" s="24">
        <f t="shared" ref="U21:U84" si="8">R21/$J$6</f>
        <v>-0.97992959316515837</v>
      </c>
      <c r="V21" s="7"/>
      <c r="W21" s="25">
        <f t="shared" ref="W21:W84" si="9">(T21-U21*SIN(-$J$11*PI()/180))/(COS(-$J$11*PI()/180))</f>
        <v>-0.21628605162153836</v>
      </c>
      <c r="X21" s="24">
        <f t="shared" ref="X21:X83" si="10">MOD(ATAN2(U21,W21)*180/PI()-$J$9+360,360)</f>
        <v>5.5624866258764314</v>
      </c>
      <c r="Y21" s="7"/>
      <c r="Z21" s="25">
        <f t="shared" ref="Z21:Z84" si="11">B21</f>
        <v>628</v>
      </c>
      <c r="AA21" s="17">
        <f>360/40000*Z21+AA20</f>
        <v>5.6069999999999993</v>
      </c>
      <c r="AB21" s="24">
        <f t="shared" ref="AB21:AB84" si="12">AA21*PI()/180</f>
        <v>9.7860611159322042E-2</v>
      </c>
      <c r="AC21" s="17">
        <f t="shared" ref="AC21:AC84" si="13">X21-AA21</f>
        <v>-4.4513374123567928E-2</v>
      </c>
      <c r="AD21" s="17">
        <f t="shared" ref="AD21:AD83" ca="1" si="14">INDIRECT("AC"&amp;AE21)-AC21</f>
        <v>3.3676775066661335E-2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13835</v>
      </c>
      <c r="D22" s="17">
        <v>11416</v>
      </c>
      <c r="E22" s="17">
        <v>12641</v>
      </c>
      <c r="F22" s="17">
        <v>15078</v>
      </c>
      <c r="G22" s="24"/>
      <c r="H22" s="7"/>
      <c r="I22" s="25">
        <f t="shared" si="0"/>
        <v>1194</v>
      </c>
      <c r="J22" s="24">
        <f t="shared" si="0"/>
        <v>-3662</v>
      </c>
      <c r="K22" s="7"/>
      <c r="L22" s="25">
        <f t="shared" si="3"/>
        <v>1195.0291690958234</v>
      </c>
      <c r="M22" s="17">
        <f t="shared" si="1"/>
        <v>1.0591890277978786</v>
      </c>
      <c r="N22" s="17">
        <f>$O$3*COS(2*PI()/$O$4*(AA22+$O$5))+$O$6</f>
        <v>-3658.7339241203968</v>
      </c>
      <c r="O22" s="24">
        <f>(J22-N22)^2</f>
        <v>10.66725165132614</v>
      </c>
      <c r="P22" s="7"/>
      <c r="Q22" s="25">
        <f t="shared" si="5"/>
        <v>1214.6268569941144</v>
      </c>
      <c r="R22" s="24">
        <f t="shared" si="6"/>
        <v>-3681.8034866351745</v>
      </c>
      <c r="S22" s="7"/>
      <c r="T22" s="25">
        <f t="shared" si="7"/>
        <v>-0.31444408721744194</v>
      </c>
      <c r="U22" s="24">
        <f t="shared" si="8"/>
        <v>-0.95200403015508206</v>
      </c>
      <c r="V22" s="7"/>
      <c r="W22" s="25">
        <f t="shared" si="9"/>
        <v>-0.31289434755651691</v>
      </c>
      <c r="X22" s="24">
        <f t="shared" si="10"/>
        <v>11.310047609633671</v>
      </c>
      <c r="Y22" s="7"/>
      <c r="Z22" s="25">
        <f t="shared" si="11"/>
        <v>645</v>
      </c>
      <c r="AA22" s="17">
        <f t="shared" ref="AA22:AA85" si="15">360/40000*Z22+AA21</f>
        <v>11.411999999999999</v>
      </c>
      <c r="AB22" s="24">
        <f t="shared" si="12"/>
        <v>0.19917697423759284</v>
      </c>
      <c r="AC22" s="17">
        <f t="shared" si="13"/>
        <v>-0.10195239036632842</v>
      </c>
      <c r="AD22" s="17">
        <f t="shared" ca="1" si="14"/>
        <v>2.0379302905121577E-2</v>
      </c>
      <c r="AE22" s="17">
        <v>147</v>
      </c>
    </row>
    <row r="23" spans="1:31" s="17" customFormat="1" x14ac:dyDescent="0.25">
      <c r="A23" s="17">
        <v>3</v>
      </c>
      <c r="B23" s="17">
        <v>635</v>
      </c>
      <c r="C23" s="17">
        <v>13998</v>
      </c>
      <c r="D23" s="17">
        <v>11477</v>
      </c>
      <c r="E23" s="17">
        <v>12449</v>
      </c>
      <c r="F23" s="17">
        <v>14996</v>
      </c>
      <c r="G23" s="24"/>
      <c r="H23" s="7"/>
      <c r="I23" s="25">
        <f t="shared" si="0"/>
        <v>1549</v>
      </c>
      <c r="J23" s="24">
        <f t="shared" si="0"/>
        <v>-3519</v>
      </c>
      <c r="K23" s="7"/>
      <c r="L23" s="25">
        <f t="shared" si="3"/>
        <v>1554.8815159463904</v>
      </c>
      <c r="M23" s="17">
        <f t="shared" si="1"/>
        <v>34.592229827644992</v>
      </c>
      <c r="N23" s="17">
        <f t="shared" si="4"/>
        <v>-3519.3446263596879</v>
      </c>
      <c r="O23" s="24">
        <f t="shared" si="2"/>
        <v>0.11876732779175878</v>
      </c>
      <c r="P23" s="7"/>
      <c r="Q23" s="25">
        <f t="shared" si="5"/>
        <v>1569.6268569941144</v>
      </c>
      <c r="R23" s="24">
        <f t="shared" si="6"/>
        <v>-3538.8034866351745</v>
      </c>
      <c r="S23" s="7"/>
      <c r="T23" s="25">
        <f t="shared" si="7"/>
        <v>-0.40634692167183667</v>
      </c>
      <c r="U23" s="24">
        <f t="shared" si="8"/>
        <v>-0.91502851616951819</v>
      </c>
      <c r="V23" s="7"/>
      <c r="W23" s="25">
        <f t="shared" si="9"/>
        <v>-0.40485751139987125</v>
      </c>
      <c r="X23" s="24">
        <f t="shared" si="10"/>
        <v>16.983108005592385</v>
      </c>
      <c r="Y23" s="7"/>
      <c r="Z23" s="25">
        <f t="shared" si="11"/>
        <v>635</v>
      </c>
      <c r="AA23" s="17">
        <f t="shared" si="15"/>
        <v>17.126999999999999</v>
      </c>
      <c r="AB23" s="24">
        <f t="shared" si="12"/>
        <v>0.29892254098906879</v>
      </c>
      <c r="AC23" s="17">
        <f t="shared" si="13"/>
        <v>-0.14389199440761402</v>
      </c>
      <c r="AD23" s="17">
        <f t="shared" ca="1" si="14"/>
        <v>6.345219974220484E-2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14172</v>
      </c>
      <c r="D24" s="17">
        <v>11562</v>
      </c>
      <c r="E24" s="17">
        <v>12291</v>
      </c>
      <c r="F24" s="17">
        <v>14917</v>
      </c>
      <c r="G24" s="24"/>
      <c r="H24" s="7"/>
      <c r="I24" s="25">
        <f t="shared" si="0"/>
        <v>1881</v>
      </c>
      <c r="J24" s="24">
        <f t="shared" si="0"/>
        <v>-3355</v>
      </c>
      <c r="K24" s="7"/>
      <c r="L24" s="25">
        <f t="shared" si="3"/>
        <v>1883.2053173940062</v>
      </c>
      <c r="M24" s="17">
        <f t="shared" si="1"/>
        <v>4.8634248083063643</v>
      </c>
      <c r="N24" s="17">
        <f t="shared" si="4"/>
        <v>-3353.807795968396</v>
      </c>
      <c r="O24" s="24">
        <f t="shared" si="2"/>
        <v>1.4213504529727798</v>
      </c>
      <c r="P24" s="7"/>
      <c r="Q24" s="25">
        <f t="shared" si="5"/>
        <v>1901.6268569941144</v>
      </c>
      <c r="R24" s="24">
        <f t="shared" si="6"/>
        <v>-3374.8034866351745</v>
      </c>
      <c r="S24" s="7"/>
      <c r="T24" s="25">
        <f t="shared" si="7"/>
        <v>-0.49229548797848188</v>
      </c>
      <c r="U24" s="24">
        <f t="shared" si="8"/>
        <v>-0.87262303159866172</v>
      </c>
      <c r="V24" s="7"/>
      <c r="W24" s="25">
        <f t="shared" si="9"/>
        <v>-0.49087524087069928</v>
      </c>
      <c r="X24" s="24">
        <f t="shared" si="10"/>
        <v>22.474938798811195</v>
      </c>
      <c r="Y24" s="7"/>
      <c r="Z24" s="25">
        <f t="shared" si="11"/>
        <v>605</v>
      </c>
      <c r="AA24" s="17">
        <f t="shared" si="15"/>
        <v>22.571999999999999</v>
      </c>
      <c r="AB24" s="24">
        <f t="shared" si="12"/>
        <v>0.39395571876016006</v>
      </c>
      <c r="AC24" s="17">
        <f t="shared" si="13"/>
        <v>-9.7061201188804347E-2</v>
      </c>
      <c r="AD24" s="17">
        <f t="shared" ca="1" si="14"/>
        <v>7.8544303811110439E-2</v>
      </c>
      <c r="AE24" s="17">
        <v>145</v>
      </c>
    </row>
    <row r="25" spans="1:31" s="17" customFormat="1" x14ac:dyDescent="0.25">
      <c r="A25" s="17">
        <v>5</v>
      </c>
      <c r="B25" s="17">
        <v>637</v>
      </c>
      <c r="C25" s="17">
        <v>14342</v>
      </c>
      <c r="D25" s="17">
        <v>11675</v>
      </c>
      <c r="E25" s="17">
        <v>12134</v>
      </c>
      <c r="F25" s="17">
        <v>14821</v>
      </c>
      <c r="G25" s="24"/>
      <c r="H25" s="7"/>
      <c r="I25" s="25">
        <f t="shared" si="0"/>
        <v>2208</v>
      </c>
      <c r="J25" s="24">
        <f t="shared" si="0"/>
        <v>-3146</v>
      </c>
      <c r="K25" s="7"/>
      <c r="L25" s="25">
        <f t="shared" si="3"/>
        <v>2210.2605494429204</v>
      </c>
      <c r="M25" s="17">
        <f t="shared" si="1"/>
        <v>5.1100837838875703</v>
      </c>
      <c r="N25" s="17">
        <f t="shared" si="4"/>
        <v>-3146.6646295643054</v>
      </c>
      <c r="O25" s="24">
        <f t="shared" si="2"/>
        <v>0.44173245774880515</v>
      </c>
      <c r="P25" s="7"/>
      <c r="Q25" s="25">
        <f t="shared" si="5"/>
        <v>2228.6268569941144</v>
      </c>
      <c r="R25" s="24">
        <f t="shared" si="6"/>
        <v>-3165.8034866351745</v>
      </c>
      <c r="S25" s="7"/>
      <c r="T25" s="25">
        <f t="shared" si="7"/>
        <v>-0.5769496481660511</v>
      </c>
      <c r="U25" s="24">
        <f t="shared" si="8"/>
        <v>-0.81858189577360685</v>
      </c>
      <c r="V25" s="7"/>
      <c r="W25" s="25">
        <f t="shared" si="9"/>
        <v>-0.57561750893952202</v>
      </c>
      <c r="X25" s="24">
        <f t="shared" si="10"/>
        <v>28.230401024233572</v>
      </c>
      <c r="Y25" s="7"/>
      <c r="Z25" s="25">
        <f t="shared" si="11"/>
        <v>637</v>
      </c>
      <c r="AA25" s="17">
        <f t="shared" si="15"/>
        <v>28.305</v>
      </c>
      <c r="AB25" s="24">
        <f t="shared" si="12"/>
        <v>0.49401544477699494</v>
      </c>
      <c r="AC25" s="17">
        <f t="shared" si="13"/>
        <v>-7.45989757664276E-2</v>
      </c>
      <c r="AD25" s="17">
        <f t="shared" ca="1" si="14"/>
        <v>-1.2380299853056442E-3</v>
      </c>
      <c r="AE25" s="17">
        <v>144</v>
      </c>
    </row>
    <row r="26" spans="1:31" s="17" customFormat="1" x14ac:dyDescent="0.25">
      <c r="A26" s="17">
        <v>6</v>
      </c>
      <c r="B26" s="17">
        <v>607</v>
      </c>
      <c r="C26" s="17">
        <v>14477</v>
      </c>
      <c r="D26" s="17">
        <v>11783</v>
      </c>
      <c r="E26" s="17">
        <v>11983</v>
      </c>
      <c r="F26" s="17">
        <v>14699</v>
      </c>
      <c r="G26" s="24"/>
      <c r="H26" s="7"/>
      <c r="I26" s="25">
        <f t="shared" si="0"/>
        <v>2494</v>
      </c>
      <c r="J26" s="24">
        <f t="shared" si="0"/>
        <v>-2916</v>
      </c>
      <c r="K26" s="7"/>
      <c r="L26" s="25">
        <f t="shared" si="3"/>
        <v>2501.1796404334</v>
      </c>
      <c r="M26" s="17">
        <f t="shared" si="1"/>
        <v>51.547236752911878</v>
      </c>
      <c r="N26" s="17">
        <f t="shared" si="4"/>
        <v>-2919.7881979656258</v>
      </c>
      <c r="O26" s="24">
        <f t="shared" si="2"/>
        <v>14.350443826771759</v>
      </c>
      <c r="P26" s="7"/>
      <c r="Q26" s="25">
        <f t="shared" si="5"/>
        <v>2514.6268569941144</v>
      </c>
      <c r="R26" s="24">
        <f t="shared" si="6"/>
        <v>-2935.8034866351745</v>
      </c>
      <c r="S26" s="7"/>
      <c r="T26" s="25">
        <f t="shared" si="7"/>
        <v>-0.65098967817719733</v>
      </c>
      <c r="U26" s="24">
        <f t="shared" si="8"/>
        <v>-0.75911078936325938</v>
      </c>
      <c r="V26" s="7"/>
      <c r="W26" s="25">
        <f t="shared" si="9"/>
        <v>-0.64975447442959455</v>
      </c>
      <c r="X26" s="24">
        <f t="shared" si="10"/>
        <v>33.677542117900373</v>
      </c>
      <c r="Y26" s="7"/>
      <c r="Z26" s="25">
        <f t="shared" si="11"/>
        <v>607</v>
      </c>
      <c r="AA26" s="17">
        <f t="shared" si="15"/>
        <v>33.768000000000001</v>
      </c>
      <c r="AB26" s="24">
        <f t="shared" si="12"/>
        <v>0.58936278181344515</v>
      </c>
      <c r="AC26" s="17">
        <f t="shared" si="13"/>
        <v>-9.0457882099627795E-2</v>
      </c>
      <c r="AD26" s="17">
        <f t="shared" ca="1" si="14"/>
        <v>5.1733317150308267E-2</v>
      </c>
      <c r="AE26" s="17">
        <v>143</v>
      </c>
    </row>
    <row r="27" spans="1:31" s="17" customFormat="1" x14ac:dyDescent="0.25">
      <c r="A27" s="17">
        <v>7</v>
      </c>
      <c r="B27" s="17">
        <v>619</v>
      </c>
      <c r="C27" s="17">
        <v>14612</v>
      </c>
      <c r="D27" s="17">
        <v>11906</v>
      </c>
      <c r="E27" s="17">
        <v>11843</v>
      </c>
      <c r="F27" s="17">
        <v>14563</v>
      </c>
      <c r="G27" s="24"/>
      <c r="H27" s="7"/>
      <c r="I27" s="25">
        <f t="shared" si="0"/>
        <v>2769</v>
      </c>
      <c r="J27" s="24">
        <f t="shared" si="0"/>
        <v>-2657</v>
      </c>
      <c r="K27" s="7"/>
      <c r="L27" s="25">
        <f t="shared" si="3"/>
        <v>2774.2248730325814</v>
      </c>
      <c r="M27" s="17">
        <f t="shared" si="1"/>
        <v>27.299298206596351</v>
      </c>
      <c r="N27" s="17">
        <f t="shared" si="4"/>
        <v>-2660.9583729746778</v>
      </c>
      <c r="O27" s="24">
        <f t="shared" si="2"/>
        <v>15.668716606659466</v>
      </c>
      <c r="P27" s="7"/>
      <c r="Q27" s="25">
        <f t="shared" si="5"/>
        <v>2789.6268569941144</v>
      </c>
      <c r="R27" s="24">
        <f t="shared" si="6"/>
        <v>-2676.8034866351745</v>
      </c>
      <c r="S27" s="7"/>
      <c r="T27" s="25">
        <f t="shared" si="7"/>
        <v>-0.72218201472637633</v>
      </c>
      <c r="U27" s="24">
        <f t="shared" si="8"/>
        <v>-0.69214115214465066</v>
      </c>
      <c r="V27" s="7"/>
      <c r="W27" s="25">
        <f t="shared" si="9"/>
        <v>-0.72105595260605571</v>
      </c>
      <c r="X27" s="24">
        <f t="shared" si="10"/>
        <v>39.288089060585776</v>
      </c>
      <c r="Y27" s="7"/>
      <c r="Z27" s="25">
        <f t="shared" si="11"/>
        <v>619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-5.0910939414222867E-2</v>
      </c>
      <c r="AD27" s="17">
        <f t="shared" ca="1" si="14"/>
        <v>8.7545605472435284E-2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14740</v>
      </c>
      <c r="D28" s="17">
        <v>12055</v>
      </c>
      <c r="E28" s="17">
        <v>11720</v>
      </c>
      <c r="F28" s="17">
        <v>14424</v>
      </c>
      <c r="G28" s="24"/>
      <c r="H28" s="7"/>
      <c r="I28" s="25">
        <f t="shared" si="0"/>
        <v>3020</v>
      </c>
      <c r="J28" s="24">
        <f t="shared" si="0"/>
        <v>-2369</v>
      </c>
      <c r="K28" s="7"/>
      <c r="L28" s="25">
        <f t="shared" si="3"/>
        <v>3023.103583927189</v>
      </c>
      <c r="M28" s="17">
        <f t="shared" si="1"/>
        <v>9.6322331931058507</v>
      </c>
      <c r="N28" s="17">
        <f t="shared" si="4"/>
        <v>-2373.9516164995721</v>
      </c>
      <c r="O28" s="24">
        <f t="shared" si="2"/>
        <v>24.518505958834485</v>
      </c>
      <c r="P28" s="7"/>
      <c r="Q28" s="25">
        <f t="shared" si="5"/>
        <v>3040.6268569941144</v>
      </c>
      <c r="R28" s="24">
        <f t="shared" si="6"/>
        <v>-2388.8034866351745</v>
      </c>
      <c r="S28" s="7"/>
      <c r="T28" s="25">
        <f t="shared" si="7"/>
        <v>-0.78716120190399064</v>
      </c>
      <c r="U28" s="24">
        <f t="shared" si="8"/>
        <v>-0.61767298411778071</v>
      </c>
      <c r="V28" s="7"/>
      <c r="W28" s="25">
        <f t="shared" si="9"/>
        <v>-0.78615648309774377</v>
      </c>
      <c r="X28" s="24">
        <f t="shared" si="10"/>
        <v>44.959686571102907</v>
      </c>
      <c r="Y28" s="7"/>
      <c r="Z28" s="25">
        <f t="shared" si="11"/>
        <v>625</v>
      </c>
      <c r="AA28" s="17">
        <f t="shared" si="15"/>
        <v>44.963999999999999</v>
      </c>
      <c r="AB28" s="24">
        <f t="shared" si="12"/>
        <v>0.78476984486673029</v>
      </c>
      <c r="AC28" s="17">
        <f t="shared" si="13"/>
        <v>-4.3134288970918533E-3</v>
      </c>
      <c r="AD28" s="17">
        <f t="shared" ca="1" si="14"/>
        <v>4.5621847154812656E-2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14855</v>
      </c>
      <c r="D29" s="17">
        <v>12218</v>
      </c>
      <c r="E29" s="17">
        <v>11614</v>
      </c>
      <c r="F29" s="17">
        <v>14269</v>
      </c>
      <c r="G29" s="24"/>
      <c r="H29" s="7"/>
      <c r="I29" s="25">
        <f t="shared" si="0"/>
        <v>3241</v>
      </c>
      <c r="J29" s="24">
        <f t="shared" si="0"/>
        <v>-2051</v>
      </c>
      <c r="K29" s="7"/>
      <c r="L29" s="25">
        <f t="shared" si="3"/>
        <v>3246.2376019227781</v>
      </c>
      <c r="M29" s="17">
        <f t="shared" si="1"/>
        <v>27.432473901489267</v>
      </c>
      <c r="N29" s="17">
        <f t="shared" si="4"/>
        <v>-2058.2621967604964</v>
      </c>
      <c r="O29" s="24">
        <f t="shared" si="2"/>
        <v>52.739501788164532</v>
      </c>
      <c r="P29" s="7"/>
      <c r="Q29" s="25">
        <f t="shared" si="5"/>
        <v>3261.6268569941144</v>
      </c>
      <c r="R29" s="24">
        <f t="shared" si="6"/>
        <v>-2070.8034866351745</v>
      </c>
      <c r="S29" s="7"/>
      <c r="T29" s="25">
        <f t="shared" si="7"/>
        <v>-0.84437395236714907</v>
      </c>
      <c r="U29" s="24">
        <f t="shared" si="8"/>
        <v>-0.53544771525477852</v>
      </c>
      <c r="V29" s="7"/>
      <c r="W29" s="25">
        <f t="shared" si="9"/>
        <v>-0.84350319753442993</v>
      </c>
      <c r="X29" s="24">
        <f t="shared" si="10"/>
        <v>50.708961606286323</v>
      </c>
      <c r="Y29" s="7"/>
      <c r="Z29" s="25">
        <f t="shared" si="11"/>
        <v>636</v>
      </c>
      <c r="AA29" s="17">
        <f t="shared" si="15"/>
        <v>50.687999999999995</v>
      </c>
      <c r="AB29" s="24">
        <f t="shared" si="12"/>
        <v>0.88467249125088565</v>
      </c>
      <c r="AC29" s="17">
        <f t="shared" si="13"/>
        <v>2.0961606286327594E-2</v>
      </c>
      <c r="AD29" s="17">
        <f t="shared" ca="1" si="14"/>
        <v>3.7631623335130371E-2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14952</v>
      </c>
      <c r="D30" s="17">
        <v>12378</v>
      </c>
      <c r="E30" s="17">
        <v>11516</v>
      </c>
      <c r="F30" s="17">
        <v>14101</v>
      </c>
      <c r="G30" s="24"/>
      <c r="H30" s="7"/>
      <c r="I30" s="25">
        <f t="shared" si="0"/>
        <v>3436</v>
      </c>
      <c r="J30" s="24">
        <f t="shared" si="0"/>
        <v>-1723</v>
      </c>
      <c r="K30" s="7"/>
      <c r="L30" s="25">
        <f t="shared" si="3"/>
        <v>3436.2251988557209</v>
      </c>
      <c r="M30" s="17">
        <f t="shared" si="1"/>
        <v>5.0714524618011202E-2</v>
      </c>
      <c r="N30" s="17">
        <f t="shared" si="4"/>
        <v>-1722.9518196673471</v>
      </c>
      <c r="O30" s="24">
        <f t="shared" si="2"/>
        <v>2.3213444545459212E-3</v>
      </c>
      <c r="P30" s="7"/>
      <c r="Q30" s="25">
        <f t="shared" si="5"/>
        <v>3456.6268569941144</v>
      </c>
      <c r="R30" s="24">
        <f t="shared" si="6"/>
        <v>-1742.8034866351743</v>
      </c>
      <c r="S30" s="7"/>
      <c r="T30" s="25">
        <f t="shared" si="7"/>
        <v>-0.89485579101111234</v>
      </c>
      <c r="U30" s="24">
        <f t="shared" si="8"/>
        <v>-0.45063674611306553</v>
      </c>
      <c r="V30" s="7"/>
      <c r="W30" s="25">
        <f t="shared" si="9"/>
        <v>-0.89412320154724934</v>
      </c>
      <c r="X30" s="24">
        <f t="shared" si="10"/>
        <v>56.367913716474959</v>
      </c>
      <c r="Y30" s="7"/>
      <c r="Z30" s="25">
        <f t="shared" si="11"/>
        <v>634</v>
      </c>
      <c r="AA30" s="17">
        <f t="shared" si="15"/>
        <v>56.393999999999991</v>
      </c>
      <c r="AB30" s="24">
        <f t="shared" si="12"/>
        <v>0.98426097836968196</v>
      </c>
      <c r="AC30" s="17">
        <f t="shared" si="13"/>
        <v>-2.6086283525032172E-2</v>
      </c>
      <c r="AD30" s="17">
        <f t="shared" ca="1" si="14"/>
        <v>9.5913820369631253E-2</v>
      </c>
      <c r="AE30" s="17">
        <v>139</v>
      </c>
    </row>
    <row r="31" spans="1:31" s="17" customFormat="1" x14ac:dyDescent="0.25">
      <c r="A31" s="17">
        <v>11</v>
      </c>
      <c r="B31" s="17">
        <v>631</v>
      </c>
      <c r="C31" s="17">
        <v>15041</v>
      </c>
      <c r="D31" s="17">
        <v>12566</v>
      </c>
      <c r="E31" s="17">
        <v>11447</v>
      </c>
      <c r="F31" s="17">
        <v>13942</v>
      </c>
      <c r="G31" s="24"/>
      <c r="H31" s="7"/>
      <c r="I31" s="25">
        <f t="shared" si="0"/>
        <v>3594</v>
      </c>
      <c r="J31" s="24">
        <f t="shared" si="0"/>
        <v>-1376</v>
      </c>
      <c r="K31" s="7"/>
      <c r="L31" s="25">
        <f t="shared" si="3"/>
        <v>3591.2792470783479</v>
      </c>
      <c r="M31" s="17">
        <f t="shared" si="1"/>
        <v>7.402496460678397</v>
      </c>
      <c r="N31" s="17">
        <f t="shared" si="4"/>
        <v>-1372.0884981197012</v>
      </c>
      <c r="O31" s="24">
        <f t="shared" si="2"/>
        <v>15.299846959581274</v>
      </c>
      <c r="P31" s="7"/>
      <c r="Q31" s="25">
        <f t="shared" si="5"/>
        <v>3614.6268569941144</v>
      </c>
      <c r="R31" s="24">
        <f t="shared" si="6"/>
        <v>-1395.8034866351743</v>
      </c>
      <c r="S31" s="7"/>
      <c r="T31" s="25">
        <f t="shared" si="7"/>
        <v>-0.93575902437391334</v>
      </c>
      <c r="U31" s="24">
        <f t="shared" si="8"/>
        <v>-0.36091294644180216</v>
      </c>
      <c r="V31" s="7"/>
      <c r="W31" s="25">
        <f t="shared" si="9"/>
        <v>-0.93517258718567697</v>
      </c>
      <c r="X31" s="24">
        <f t="shared" si="10"/>
        <v>62.012755989111781</v>
      </c>
      <c r="Y31" s="7"/>
      <c r="Z31" s="25">
        <f t="shared" si="11"/>
        <v>631</v>
      </c>
      <c r="AA31" s="17">
        <f t="shared" si="15"/>
        <v>62.072999999999993</v>
      </c>
      <c r="AB31" s="24">
        <f t="shared" si="12"/>
        <v>1.0833782265904401</v>
      </c>
      <c r="AC31" s="17">
        <f t="shared" si="13"/>
        <v>-6.0244010888212074E-2</v>
      </c>
      <c r="AD31" s="17">
        <f t="shared" ca="1" si="14"/>
        <v>0.13763691827968216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15089</v>
      </c>
      <c r="D32" s="17">
        <v>12741</v>
      </c>
      <c r="E32" s="17">
        <v>11382</v>
      </c>
      <c r="F32" s="17">
        <v>13749</v>
      </c>
      <c r="G32" s="24"/>
      <c r="H32" s="7"/>
      <c r="I32" s="25">
        <f t="shared" si="0"/>
        <v>3707</v>
      </c>
      <c r="J32" s="24">
        <f t="shared" si="0"/>
        <v>-1008</v>
      </c>
      <c r="K32" s="7"/>
      <c r="L32" s="25">
        <f t="shared" si="3"/>
        <v>3710.5318183742534</v>
      </c>
      <c r="M32" s="17">
        <f t="shared" si="1"/>
        <v>12.473741028713661</v>
      </c>
      <c r="N32" s="17">
        <f t="shared" si="4"/>
        <v>-1008.7473898472347</v>
      </c>
      <c r="O32" s="24">
        <f t="shared" si="2"/>
        <v>0.55859158374946605</v>
      </c>
      <c r="P32" s="7"/>
      <c r="Q32" s="25">
        <f t="shared" si="5"/>
        <v>3727.6268569941144</v>
      </c>
      <c r="R32" s="24">
        <f t="shared" si="6"/>
        <v>-1027.8034866351743</v>
      </c>
      <c r="S32" s="7"/>
      <c r="T32" s="25">
        <f t="shared" si="7"/>
        <v>-0.96501260266503053</v>
      </c>
      <c r="U32" s="24">
        <f t="shared" si="8"/>
        <v>-0.26575917618524619</v>
      </c>
      <c r="V32" s="7"/>
      <c r="W32" s="25">
        <f t="shared" si="9"/>
        <v>-0.96458114397730454</v>
      </c>
      <c r="X32" s="24">
        <f t="shared" si="10"/>
        <v>67.712124991927794</v>
      </c>
      <c r="Y32" s="7"/>
      <c r="Z32" s="25">
        <f t="shared" si="11"/>
        <v>629</v>
      </c>
      <c r="AA32" s="17">
        <f t="shared" si="15"/>
        <v>67.733999999999995</v>
      </c>
      <c r="AB32" s="24">
        <f t="shared" si="12"/>
        <v>1.1821813155458392</v>
      </c>
      <c r="AC32" s="17">
        <f t="shared" si="13"/>
        <v>-2.187500807220033E-2</v>
      </c>
      <c r="AD32" s="17">
        <f t="shared" ca="1" si="14"/>
        <v>9.55230865968133E-2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15148</v>
      </c>
      <c r="D33" s="17">
        <v>12933</v>
      </c>
      <c r="E33" s="17">
        <v>11350</v>
      </c>
      <c r="F33" s="17">
        <v>13579</v>
      </c>
      <c r="G33" s="24"/>
      <c r="H33" s="7"/>
      <c r="I33" s="25">
        <f t="shared" si="0"/>
        <v>3798</v>
      </c>
      <c r="J33" s="24">
        <f t="shared" si="0"/>
        <v>-646</v>
      </c>
      <c r="K33" s="7"/>
      <c r="L33" s="25">
        <f t="shared" si="3"/>
        <v>3791.0922369482396</v>
      </c>
      <c r="M33" s="17">
        <f t="shared" si="1"/>
        <v>47.71719037926632</v>
      </c>
      <c r="N33" s="17">
        <f t="shared" si="4"/>
        <v>-648.57214437048628</v>
      </c>
      <c r="O33" s="24">
        <f t="shared" si="2"/>
        <v>6.615926662624287</v>
      </c>
      <c r="P33" s="7"/>
      <c r="Q33" s="25">
        <f t="shared" si="5"/>
        <v>3818.6268569941144</v>
      </c>
      <c r="R33" s="24">
        <f t="shared" si="6"/>
        <v>-665.80348663517429</v>
      </c>
      <c r="S33" s="7"/>
      <c r="T33" s="25">
        <f t="shared" si="7"/>
        <v>-0.98857079403221348</v>
      </c>
      <c r="U33" s="24">
        <f t="shared" si="8"/>
        <v>-0.17215682609591665</v>
      </c>
      <c r="V33" s="7"/>
      <c r="W33" s="25">
        <f t="shared" si="9"/>
        <v>-0.98829178010358409</v>
      </c>
      <c r="X33" s="24">
        <f t="shared" si="10"/>
        <v>73.234386813673041</v>
      </c>
      <c r="Y33" s="7"/>
      <c r="Z33" s="25">
        <f t="shared" si="11"/>
        <v>607</v>
      </c>
      <c r="AA33" s="17">
        <f t="shared" si="15"/>
        <v>73.196999999999989</v>
      </c>
      <c r="AB33" s="24">
        <f t="shared" si="12"/>
        <v>1.2775286525822893</v>
      </c>
      <c r="AC33" s="17">
        <f t="shared" si="13"/>
        <v>3.7386813673052188E-2</v>
      </c>
      <c r="AD33" s="17">
        <f t="shared" ca="1" si="14"/>
        <v>-4.5328620031952482E-2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15164</v>
      </c>
      <c r="D34" s="17">
        <v>13111</v>
      </c>
      <c r="E34" s="17">
        <v>11322</v>
      </c>
      <c r="F34" s="17">
        <v>13388</v>
      </c>
      <c r="G34" s="24"/>
      <c r="H34" s="7"/>
      <c r="I34" s="25">
        <f t="shared" si="0"/>
        <v>3842</v>
      </c>
      <c r="J34" s="24">
        <f t="shared" si="0"/>
        <v>-277</v>
      </c>
      <c r="K34" s="7"/>
      <c r="L34" s="25">
        <f t="shared" si="3"/>
        <v>3837.2347740508212</v>
      </c>
      <c r="M34" s="17">
        <f t="shared" si="1"/>
        <v>22.707378346726848</v>
      </c>
      <c r="N34" s="17">
        <f t="shared" si="4"/>
        <v>-279.30091885178081</v>
      </c>
      <c r="O34" s="24">
        <f t="shared" si="2"/>
        <v>5.294227562480307</v>
      </c>
      <c r="P34" s="7"/>
      <c r="Q34" s="25">
        <f t="shared" si="5"/>
        <v>3862.6268569941144</v>
      </c>
      <c r="R34" s="24">
        <f t="shared" si="6"/>
        <v>-296.80348663517429</v>
      </c>
      <c r="S34" s="7"/>
      <c r="T34" s="25">
        <f t="shared" si="7"/>
        <v>-0.99996156788008206</v>
      </c>
      <c r="U34" s="24">
        <f t="shared" si="8"/>
        <v>-7.6744485811489571E-2</v>
      </c>
      <c r="V34" s="7"/>
      <c r="W34" s="25">
        <f t="shared" si="9"/>
        <v>-0.99983792980319863</v>
      </c>
      <c r="X34" s="24">
        <f t="shared" si="10"/>
        <v>78.726707547070987</v>
      </c>
      <c r="Y34" s="7"/>
      <c r="Z34" s="25">
        <f t="shared" si="11"/>
        <v>612</v>
      </c>
      <c r="AA34" s="17">
        <f t="shared" si="15"/>
        <v>78.704999999999984</v>
      </c>
      <c r="AB34" s="24">
        <f t="shared" si="12"/>
        <v>1.3736613877821369</v>
      </c>
      <c r="AC34" s="17">
        <f t="shared" si="13"/>
        <v>2.1707547071002864E-2</v>
      </c>
      <c r="AD34" s="17">
        <f t="shared" ca="1" si="14"/>
        <v>3.6342456586922367E-2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15167</v>
      </c>
      <c r="D35" s="17">
        <v>13298</v>
      </c>
      <c r="E35" s="17">
        <v>11322</v>
      </c>
      <c r="F35" s="17">
        <v>13209</v>
      </c>
      <c r="G35" s="24"/>
      <c r="H35" s="7"/>
      <c r="I35" s="25">
        <f t="shared" si="0"/>
        <v>3845</v>
      </c>
      <c r="J35" s="24">
        <f t="shared" si="0"/>
        <v>89</v>
      </c>
      <c r="K35" s="7"/>
      <c r="L35" s="25">
        <f t="shared" si="3"/>
        <v>3847.6276559202474</v>
      </c>
      <c r="M35" s="17">
        <f t="shared" si="1"/>
        <v>6.9045756352113923</v>
      </c>
      <c r="N35" s="17">
        <f t="shared" si="4"/>
        <v>97.591268555877434</v>
      </c>
      <c r="O35" s="24">
        <f t="shared" si="2"/>
        <v>73.80989539920833</v>
      </c>
      <c r="P35" s="7"/>
      <c r="Q35" s="25">
        <f t="shared" si="5"/>
        <v>3865.6268569941144</v>
      </c>
      <c r="R35" s="24">
        <f t="shared" si="6"/>
        <v>69.196513364825705</v>
      </c>
      <c r="S35" s="7"/>
      <c r="T35" s="25">
        <f t="shared" si="7"/>
        <v>-1.0007382115515278</v>
      </c>
      <c r="U35" s="24">
        <f t="shared" si="8"/>
        <v>1.7892144389324269E-2</v>
      </c>
      <c r="V35" s="7"/>
      <c r="W35" s="25">
        <f t="shared" si="9"/>
        <v>-1.0007686721597659</v>
      </c>
      <c r="X35" s="24">
        <f t="shared" si="10"/>
        <v>84.140196868910948</v>
      </c>
      <c r="Y35" s="7"/>
      <c r="Z35" s="25">
        <f t="shared" si="11"/>
        <v>620</v>
      </c>
      <c r="AA35" s="17">
        <f t="shared" si="15"/>
        <v>84.284999999999982</v>
      </c>
      <c r="AB35" s="24">
        <f t="shared" si="12"/>
        <v>1.4710507600434204</v>
      </c>
      <c r="AC35" s="17">
        <f t="shared" si="13"/>
        <v>-0.14480313108903431</v>
      </c>
      <c r="AD35" s="17">
        <f t="shared" ca="1" si="14"/>
        <v>0.11325693945212834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15144</v>
      </c>
      <c r="D36" s="17">
        <v>13476</v>
      </c>
      <c r="E36" s="17">
        <v>11322</v>
      </c>
      <c r="F36" s="17">
        <v>13006</v>
      </c>
      <c r="G36" s="24"/>
      <c r="H36" s="7"/>
      <c r="I36" s="25">
        <f t="shared" si="0"/>
        <v>3822</v>
      </c>
      <c r="J36" s="24">
        <f t="shared" si="0"/>
        <v>470</v>
      </c>
      <c r="K36" s="7"/>
      <c r="L36" s="25">
        <f t="shared" si="3"/>
        <v>3820.9739084400621</v>
      </c>
      <c r="M36" s="17">
        <f t="shared" si="1"/>
        <v>1.0528638893757267</v>
      </c>
      <c r="N36" s="17">
        <f t="shared" si="4"/>
        <v>476.76111727540513</v>
      </c>
      <c r="O36" s="24">
        <f t="shared" si="2"/>
        <v>45.712706811781644</v>
      </c>
      <c r="P36" s="7"/>
      <c r="Q36" s="25">
        <f t="shared" si="5"/>
        <v>3842.6268569941144</v>
      </c>
      <c r="R36" s="24">
        <f t="shared" si="6"/>
        <v>450.19651336482571</v>
      </c>
      <c r="S36" s="7"/>
      <c r="T36" s="25">
        <f t="shared" si="7"/>
        <v>-0.99478394340377818</v>
      </c>
      <c r="U36" s="24">
        <f t="shared" si="8"/>
        <v>0.11640732500820425</v>
      </c>
      <c r="V36" s="7"/>
      <c r="W36" s="25">
        <f t="shared" si="9"/>
        <v>-0.99497480925169524</v>
      </c>
      <c r="X36" s="24">
        <f t="shared" si="10"/>
        <v>89.788946909293145</v>
      </c>
      <c r="Y36" s="7"/>
      <c r="Z36" s="25">
        <f t="shared" si="11"/>
        <v>625</v>
      </c>
      <c r="AA36" s="17">
        <f t="shared" si="15"/>
        <v>89.909999999999982</v>
      </c>
      <c r="AB36" s="24">
        <f t="shared" si="12"/>
        <v>1.5692255304681013</v>
      </c>
      <c r="AC36" s="17">
        <f t="shared" si="13"/>
        <v>-0.12105309070683745</v>
      </c>
      <c r="AD36" s="17">
        <f t="shared" ca="1" si="14"/>
        <v>8.7706492029397509E-2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15108</v>
      </c>
      <c r="D37" s="17">
        <v>13658</v>
      </c>
      <c r="E37" s="17">
        <v>11348</v>
      </c>
      <c r="F37" s="17">
        <v>12813</v>
      </c>
      <c r="G37" s="24"/>
      <c r="H37" s="7"/>
      <c r="I37" s="25">
        <f t="shared" si="0"/>
        <v>3760</v>
      </c>
      <c r="J37" s="24">
        <f t="shared" si="0"/>
        <v>845</v>
      </c>
      <c r="K37" s="7"/>
      <c r="L37" s="25">
        <f t="shared" si="3"/>
        <v>3756.7718904674775</v>
      </c>
      <c r="M37" s="17">
        <f t="shared" si="1"/>
        <v>10.420691153962419</v>
      </c>
      <c r="N37" s="17">
        <f t="shared" si="4"/>
        <v>853.90229421265269</v>
      </c>
      <c r="O37" s="24">
        <f t="shared" si="2"/>
        <v>79.250842248629596</v>
      </c>
      <c r="P37" s="7"/>
      <c r="Q37" s="25">
        <f t="shared" si="5"/>
        <v>3780.6268569941144</v>
      </c>
      <c r="R37" s="24">
        <f t="shared" si="6"/>
        <v>825.19651336482571</v>
      </c>
      <c r="S37" s="7"/>
      <c r="T37" s="25">
        <f t="shared" si="7"/>
        <v>-0.97873330752723597</v>
      </c>
      <c r="U37" s="24">
        <f t="shared" si="8"/>
        <v>0.21337108545985778</v>
      </c>
      <c r="V37" s="7"/>
      <c r="W37" s="25">
        <f t="shared" si="9"/>
        <v>-0.97908203903906499</v>
      </c>
      <c r="X37" s="24">
        <f t="shared" si="10"/>
        <v>95.410176906448783</v>
      </c>
      <c r="Y37" s="7"/>
      <c r="Z37" s="25">
        <f t="shared" si="11"/>
        <v>629</v>
      </c>
      <c r="AA37" s="17">
        <f t="shared" si="15"/>
        <v>95.570999999999984</v>
      </c>
      <c r="AB37" s="24">
        <f t="shared" si="12"/>
        <v>1.6680286194235003</v>
      </c>
      <c r="AC37" s="17">
        <f t="shared" si="13"/>
        <v>-0.16082309355120117</v>
      </c>
      <c r="AD37" s="17">
        <f t="shared" ca="1" si="14"/>
        <v>9.3639288579865365E-2</v>
      </c>
      <c r="AE37" s="17">
        <v>132</v>
      </c>
    </row>
    <row r="38" spans="1:31" s="17" customFormat="1" x14ac:dyDescent="0.25">
      <c r="A38" s="17">
        <v>18</v>
      </c>
      <c r="B38" s="17">
        <v>639</v>
      </c>
      <c r="C38" s="17">
        <v>15061</v>
      </c>
      <c r="D38" s="17">
        <v>13858</v>
      </c>
      <c r="E38" s="17">
        <v>11405</v>
      </c>
      <c r="F38" s="17">
        <v>12629</v>
      </c>
      <c r="G38" s="24"/>
      <c r="H38" s="7"/>
      <c r="I38" s="25">
        <f t="shared" si="0"/>
        <v>3656</v>
      </c>
      <c r="J38" s="24">
        <f t="shared" si="0"/>
        <v>1229</v>
      </c>
      <c r="K38" s="7"/>
      <c r="L38" s="25">
        <f t="shared" si="3"/>
        <v>3653.7991671793238</v>
      </c>
      <c r="M38" s="17">
        <f t="shared" si="1"/>
        <v>4.8436651045654218</v>
      </c>
      <c r="N38" s="17">
        <f t="shared" si="4"/>
        <v>1228.6857465294825</v>
      </c>
      <c r="O38" s="24">
        <f t="shared" si="2"/>
        <v>9.8755243732319739E-2</v>
      </c>
      <c r="P38" s="7"/>
      <c r="Q38" s="25">
        <f t="shared" si="5"/>
        <v>3676.6268569941144</v>
      </c>
      <c r="R38" s="24">
        <f t="shared" si="6"/>
        <v>1209.1965133648257</v>
      </c>
      <c r="S38" s="7"/>
      <c r="T38" s="25">
        <f t="shared" si="7"/>
        <v>-0.95180966025045555</v>
      </c>
      <c r="U38" s="24">
        <f t="shared" si="8"/>
        <v>0.31266197616235097</v>
      </c>
      <c r="V38" s="7"/>
      <c r="W38" s="25">
        <f t="shared" si="9"/>
        <v>-0.95232003229852336</v>
      </c>
      <c r="X38" s="24">
        <f t="shared" si="10"/>
        <v>101.29178870549492</v>
      </c>
      <c r="Y38" s="7"/>
      <c r="Z38" s="25">
        <f t="shared" si="11"/>
        <v>639</v>
      </c>
      <c r="AA38" s="17">
        <f t="shared" si="15"/>
        <v>101.32199999999999</v>
      </c>
      <c r="AB38" s="24">
        <f t="shared" si="12"/>
        <v>1.7684025047056944</v>
      </c>
      <c r="AC38" s="17">
        <f t="shared" si="13"/>
        <v>-3.0211294505065212E-2</v>
      </c>
      <c r="AD38" s="17">
        <f t="shared" ca="1" si="14"/>
        <v>-8.7876624095713396E-2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14996</v>
      </c>
      <c r="D39" s="17">
        <v>14031</v>
      </c>
      <c r="E39" s="17">
        <v>11473</v>
      </c>
      <c r="F39" s="17">
        <v>12450</v>
      </c>
      <c r="G39" s="24"/>
      <c r="H39" s="7"/>
      <c r="I39" s="25">
        <f t="shared" si="0"/>
        <v>3523</v>
      </c>
      <c r="J39" s="24">
        <f t="shared" si="0"/>
        <v>1581</v>
      </c>
      <c r="K39" s="7"/>
      <c r="L39" s="25">
        <f t="shared" si="3"/>
        <v>3516.0347466399121</v>
      </c>
      <c r="M39" s="17">
        <f t="shared" si="1"/>
        <v>48.514754370215776</v>
      </c>
      <c r="N39" s="17">
        <f t="shared" si="4"/>
        <v>1586.2927923834136</v>
      </c>
      <c r="O39" s="24">
        <f t="shared" si="2"/>
        <v>28.013651213920998</v>
      </c>
      <c r="P39" s="7"/>
      <c r="Q39" s="25">
        <f t="shared" si="5"/>
        <v>3543.6268569941144</v>
      </c>
      <c r="R39" s="24">
        <f t="shared" si="6"/>
        <v>1561.1965133648257</v>
      </c>
      <c r="S39" s="7"/>
      <c r="T39" s="25">
        <f t="shared" si="7"/>
        <v>-0.91737845748303437</v>
      </c>
      <c r="U39" s="24">
        <f t="shared" si="8"/>
        <v>0.40367862597296977</v>
      </c>
      <c r="V39" s="7"/>
      <c r="W39" s="25">
        <f t="shared" si="9"/>
        <v>-0.91803698709555814</v>
      </c>
      <c r="X39" s="24">
        <f t="shared" si="10"/>
        <v>106.85197015589188</v>
      </c>
      <c r="Y39" s="7"/>
      <c r="Z39" s="25">
        <f t="shared" si="11"/>
        <v>630</v>
      </c>
      <c r="AA39" s="17">
        <f t="shared" si="15"/>
        <v>106.99199999999999</v>
      </c>
      <c r="AB39" s="24">
        <f t="shared" si="12"/>
        <v>1.8673626732937729</v>
      </c>
      <c r="AC39" s="17">
        <f t="shared" si="13"/>
        <v>-0.14002984410811337</v>
      </c>
      <c r="AD39" s="17">
        <f t="shared" ca="1" si="14"/>
        <v>8.6423730639808127E-2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14903</v>
      </c>
      <c r="D40" s="17">
        <v>14193</v>
      </c>
      <c r="E40" s="17">
        <v>11551</v>
      </c>
      <c r="F40" s="17">
        <v>12274</v>
      </c>
      <c r="G40" s="24"/>
      <c r="H40" s="7"/>
      <c r="I40" s="25">
        <f t="shared" si="0"/>
        <v>3352</v>
      </c>
      <c r="J40" s="24">
        <f t="shared" si="0"/>
        <v>1919</v>
      </c>
      <c r="K40" s="7"/>
      <c r="L40" s="25">
        <f t="shared" si="3"/>
        <v>3345.7394956992575</v>
      </c>
      <c r="M40" s="17">
        <f t="shared" si="1"/>
        <v>39.193914099614943</v>
      </c>
      <c r="N40" s="17">
        <f t="shared" si="4"/>
        <v>1924.8650538335942</v>
      </c>
      <c r="O40" s="24">
        <f t="shared" si="2"/>
        <v>34.398856470957725</v>
      </c>
      <c r="P40" s="7"/>
      <c r="Q40" s="25">
        <f t="shared" si="5"/>
        <v>3372.6268569941144</v>
      </c>
      <c r="R40" s="24">
        <f t="shared" si="6"/>
        <v>1899.1965133648257</v>
      </c>
      <c r="S40" s="7"/>
      <c r="T40" s="25">
        <f t="shared" si="7"/>
        <v>-0.87310976821063579</v>
      </c>
      <c r="U40" s="24">
        <f t="shared" si="8"/>
        <v>0.49107529539339345</v>
      </c>
      <c r="V40" s="7"/>
      <c r="W40" s="25">
        <f t="shared" si="9"/>
        <v>-0.87391054790028022</v>
      </c>
      <c r="X40" s="24">
        <f t="shared" si="10"/>
        <v>112.44882489800079</v>
      </c>
      <c r="Y40" s="7"/>
      <c r="Z40" s="25">
        <f t="shared" si="11"/>
        <v>623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-0.1501751019991957</v>
      </c>
      <c r="AD40" s="17">
        <f t="shared" ca="1" si="14"/>
        <v>9.3312225057402998E-2</v>
      </c>
      <c r="AE40" s="17">
        <v>129</v>
      </c>
    </row>
    <row r="41" spans="1:31" s="17" customFormat="1" x14ac:dyDescent="0.25">
      <c r="A41" s="17">
        <v>21</v>
      </c>
      <c r="B41" s="17">
        <v>624</v>
      </c>
      <c r="C41" s="17">
        <v>14802</v>
      </c>
      <c r="D41" s="17">
        <v>14363</v>
      </c>
      <c r="E41" s="17">
        <v>11656</v>
      </c>
      <c r="F41" s="17">
        <v>12119</v>
      </c>
      <c r="G41" s="24"/>
      <c r="H41" s="7"/>
      <c r="I41" s="25">
        <f t="shared" si="0"/>
        <v>3146</v>
      </c>
      <c r="J41" s="24">
        <f t="shared" si="0"/>
        <v>2244</v>
      </c>
      <c r="K41" s="7"/>
      <c r="L41" s="25">
        <f t="shared" si="3"/>
        <v>3142.8589961759499</v>
      </c>
      <c r="M41" s="17">
        <f t="shared" si="1"/>
        <v>9.8659050226975449</v>
      </c>
      <c r="N41" s="17">
        <f t="shared" si="4"/>
        <v>2245.7069441222793</v>
      </c>
      <c r="O41" s="24">
        <f t="shared" si="2"/>
        <v>2.9136582365838848</v>
      </c>
      <c r="P41" s="7"/>
      <c r="Q41" s="25">
        <f t="shared" si="5"/>
        <v>3166.6268569941144</v>
      </c>
      <c r="R41" s="24">
        <f t="shared" si="6"/>
        <v>2224.1965133648255</v>
      </c>
      <c r="S41" s="7"/>
      <c r="T41" s="25">
        <f t="shared" si="7"/>
        <v>-0.81978023610470541</v>
      </c>
      <c r="U41" s="24">
        <f t="shared" si="8"/>
        <v>0.57511055445149317</v>
      </c>
      <c r="V41" s="7"/>
      <c r="W41" s="25">
        <f t="shared" si="9"/>
        <v>-0.82071778044557242</v>
      </c>
      <c r="X41" s="24">
        <f t="shared" si="10"/>
        <v>118.13645133171883</v>
      </c>
      <c r="Y41" s="7"/>
      <c r="Z41" s="25">
        <f t="shared" si="11"/>
        <v>624</v>
      </c>
      <c r="AA41" s="17">
        <f t="shared" si="15"/>
        <v>118.21499999999999</v>
      </c>
      <c r="AB41" s="24">
        <f t="shared" si="12"/>
        <v>2.0632409752450966</v>
      </c>
      <c r="AC41" s="17">
        <f t="shared" si="13"/>
        <v>-7.8548668281158029E-2</v>
      </c>
      <c r="AD41" s="17">
        <f t="shared" ca="1" si="14"/>
        <v>-2.6334024964427272E-2</v>
      </c>
      <c r="AE41" s="17">
        <v>128</v>
      </c>
    </row>
    <row r="42" spans="1:31" s="17" customFormat="1" x14ac:dyDescent="0.25">
      <c r="A42" s="17">
        <v>22</v>
      </c>
      <c r="B42" s="17">
        <v>606</v>
      </c>
      <c r="C42" s="17">
        <v>14705</v>
      </c>
      <c r="D42" s="17">
        <v>14517</v>
      </c>
      <c r="E42" s="17">
        <v>11783</v>
      </c>
      <c r="F42" s="17">
        <v>11984</v>
      </c>
      <c r="G42" s="24"/>
      <c r="H42" s="7"/>
      <c r="I42" s="25">
        <f t="shared" si="0"/>
        <v>2922</v>
      </c>
      <c r="J42" s="24">
        <f t="shared" si="0"/>
        <v>2533</v>
      </c>
      <c r="K42" s="7"/>
      <c r="L42" s="25">
        <f t="shared" si="3"/>
        <v>2916.7235122416478</v>
      </c>
      <c r="M42" s="17">
        <f t="shared" si="1"/>
        <v>27.841323064040964</v>
      </c>
      <c r="N42" s="17">
        <f t="shared" si="4"/>
        <v>2536.8708462163727</v>
      </c>
      <c r="O42" s="24">
        <f t="shared" si="2"/>
        <v>14.98345043080672</v>
      </c>
      <c r="P42" s="7"/>
      <c r="Q42" s="25">
        <f t="shared" si="5"/>
        <v>2942.6268569941144</v>
      </c>
      <c r="R42" s="24">
        <f t="shared" si="6"/>
        <v>2513.1965133648255</v>
      </c>
      <c r="S42" s="7"/>
      <c r="T42" s="25">
        <f t="shared" si="7"/>
        <v>-0.76179084197010138</v>
      </c>
      <c r="U42" s="24">
        <f t="shared" si="8"/>
        <v>0.64983729250623412</v>
      </c>
      <c r="V42" s="7"/>
      <c r="W42" s="25">
        <f t="shared" si="9"/>
        <v>-0.762849987638195</v>
      </c>
      <c r="X42" s="24">
        <f t="shared" si="10"/>
        <v>123.54211994127388</v>
      </c>
      <c r="Y42" s="7"/>
      <c r="Z42" s="25">
        <f t="shared" si="11"/>
        <v>606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-0.1268800587261012</v>
      </c>
      <c r="AD42" s="17">
        <f t="shared" ca="1" si="14"/>
        <v>0.12069439477528476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14576</v>
      </c>
      <c r="D43" s="17">
        <v>14651</v>
      </c>
      <c r="E43" s="17">
        <v>11906</v>
      </c>
      <c r="F43" s="17">
        <v>11846</v>
      </c>
      <c r="G43" s="24"/>
      <c r="H43" s="7"/>
      <c r="I43" s="25">
        <f t="shared" si="0"/>
        <v>2670</v>
      </c>
      <c r="J43" s="24">
        <f t="shared" si="0"/>
        <v>2805</v>
      </c>
      <c r="K43" s="7"/>
      <c r="L43" s="25">
        <f t="shared" si="3"/>
        <v>2661.3460752797023</v>
      </c>
      <c r="M43" s="17">
        <f t="shared" si="1"/>
        <v>74.890413064579789</v>
      </c>
      <c r="N43" s="17">
        <f t="shared" si="4"/>
        <v>2807.7829547433812</v>
      </c>
      <c r="O43" s="24">
        <f t="shared" si="2"/>
        <v>7.7448371037079022</v>
      </c>
      <c r="P43" s="7"/>
      <c r="Q43" s="25">
        <f t="shared" si="5"/>
        <v>2690.6268569941144</v>
      </c>
      <c r="R43" s="24">
        <f t="shared" si="6"/>
        <v>2785.1965133648255</v>
      </c>
      <c r="S43" s="7"/>
      <c r="T43" s="25">
        <f t="shared" si="7"/>
        <v>-0.69655277356867185</v>
      </c>
      <c r="U43" s="24">
        <f t="shared" si="8"/>
        <v>0.72016834008716679</v>
      </c>
      <c r="V43" s="7"/>
      <c r="W43" s="25">
        <f t="shared" si="9"/>
        <v>-0.69772635341309208</v>
      </c>
      <c r="X43" s="24">
        <f t="shared" si="10"/>
        <v>129.02273269998278</v>
      </c>
      <c r="Y43" s="7"/>
      <c r="Z43" s="25">
        <f t="shared" si="11"/>
        <v>612</v>
      </c>
      <c r="AA43" s="17">
        <f t="shared" si="15"/>
        <v>129.17699999999999</v>
      </c>
      <c r="AB43" s="24">
        <f t="shared" si="12"/>
        <v>2.254563967848715</v>
      </c>
      <c r="AC43" s="17">
        <f t="shared" si="13"/>
        <v>-0.15426730001721012</v>
      </c>
      <c r="AD43" s="17">
        <f t="shared" ca="1" si="14"/>
        <v>0.12379127081209162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14423</v>
      </c>
      <c r="D44" s="17">
        <v>14771</v>
      </c>
      <c r="E44" s="17">
        <v>12046</v>
      </c>
      <c r="F44" s="17">
        <v>11713</v>
      </c>
      <c r="G44" s="24"/>
      <c r="H44" s="7"/>
      <c r="I44" s="25">
        <f t="shared" si="0"/>
        <v>2377</v>
      </c>
      <c r="J44" s="24">
        <f t="shared" si="0"/>
        <v>3058</v>
      </c>
      <c r="K44" s="7"/>
      <c r="L44" s="25">
        <f t="shared" si="3"/>
        <v>2374.9841808826827</v>
      </c>
      <c r="M44" s="17">
        <f t="shared" si="1"/>
        <v>4.0635267137418101</v>
      </c>
      <c r="N44" s="17">
        <f t="shared" si="4"/>
        <v>3057.8662541118256</v>
      </c>
      <c r="O44" s="24">
        <f t="shared" si="2"/>
        <v>1.788796260356363E-2</v>
      </c>
      <c r="P44" s="7"/>
      <c r="Q44" s="25">
        <f t="shared" si="5"/>
        <v>2397.6268569941144</v>
      </c>
      <c r="R44" s="24">
        <f t="shared" si="6"/>
        <v>3038.1965133648255</v>
      </c>
      <c r="S44" s="7"/>
      <c r="T44" s="25">
        <f t="shared" si="7"/>
        <v>-0.62070057499081932</v>
      </c>
      <c r="U44" s="24">
        <f t="shared" si="8"/>
        <v>0.78558655713854908</v>
      </c>
      <c r="V44" s="7"/>
      <c r="W44" s="25">
        <f t="shared" si="9"/>
        <v>-0.62198057533541062</v>
      </c>
      <c r="X44" s="24">
        <f t="shared" si="10"/>
        <v>134.74586852468406</v>
      </c>
      <c r="Y44" s="7"/>
      <c r="Z44" s="25">
        <f t="shared" si="11"/>
        <v>625</v>
      </c>
      <c r="AA44" s="17">
        <f t="shared" si="15"/>
        <v>134.80199999999999</v>
      </c>
      <c r="AB44" s="24">
        <f t="shared" si="12"/>
        <v>2.3527387382733957</v>
      </c>
      <c r="AC44" s="17">
        <f t="shared" si="13"/>
        <v>-5.6131475315936541E-2</v>
      </c>
      <c r="AD44" s="17">
        <f t="shared" ca="1" si="14"/>
        <v>4.2926254319979762E-2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14264</v>
      </c>
      <c r="D45" s="17">
        <v>14883</v>
      </c>
      <c r="E45" s="17">
        <v>12205</v>
      </c>
      <c r="F45" s="17">
        <v>11602</v>
      </c>
      <c r="G45" s="24"/>
      <c r="H45" s="7"/>
      <c r="I45" s="25">
        <f t="shared" si="0"/>
        <v>2059</v>
      </c>
      <c r="J45" s="24">
        <f t="shared" si="0"/>
        <v>3281</v>
      </c>
      <c r="K45" s="7"/>
      <c r="L45" s="25">
        <f t="shared" si="3"/>
        <v>2059.900583505897</v>
      </c>
      <c r="M45" s="17">
        <f t="shared" si="1"/>
        <v>0.81105065109368701</v>
      </c>
      <c r="N45" s="17">
        <f t="shared" si="4"/>
        <v>3282.3087606124832</v>
      </c>
      <c r="O45" s="24">
        <f t="shared" si="2"/>
        <v>1.712854340787358</v>
      </c>
      <c r="P45" s="7"/>
      <c r="Q45" s="25">
        <f t="shared" si="5"/>
        <v>2079.6268569941144</v>
      </c>
      <c r="R45" s="24">
        <f t="shared" si="6"/>
        <v>3261.1965133648255</v>
      </c>
      <c r="S45" s="7"/>
      <c r="T45" s="25">
        <f t="shared" si="7"/>
        <v>-0.53837634581758687</v>
      </c>
      <c r="U45" s="24">
        <f t="shared" si="8"/>
        <v>0.84324767335379902</v>
      </c>
      <c r="V45" s="7"/>
      <c r="W45" s="25">
        <f t="shared" si="9"/>
        <v>-0.53975012712704651</v>
      </c>
      <c r="X45" s="24">
        <f t="shared" si="10"/>
        <v>140.4932539904654</v>
      </c>
      <c r="Y45" s="7"/>
      <c r="Z45" s="25">
        <f t="shared" si="11"/>
        <v>636</v>
      </c>
      <c r="AA45" s="17">
        <f t="shared" si="15"/>
        <v>140.52599999999998</v>
      </c>
      <c r="AB45" s="24">
        <f t="shared" si="12"/>
        <v>2.452641384657551</v>
      </c>
      <c r="AC45" s="17">
        <f t="shared" si="13"/>
        <v>-3.274600953457707E-2</v>
      </c>
      <c r="AD45" s="17">
        <f t="shared" ca="1" si="14"/>
        <v>8.6171799063663457E-2</v>
      </c>
      <c r="AE45" s="17">
        <v>124</v>
      </c>
    </row>
    <row r="46" spans="1:31" s="17" customFormat="1" x14ac:dyDescent="0.25">
      <c r="A46" s="17">
        <v>26</v>
      </c>
      <c r="B46" s="17">
        <v>638</v>
      </c>
      <c r="C46" s="17">
        <v>14104</v>
      </c>
      <c r="D46" s="17">
        <v>14987</v>
      </c>
      <c r="E46" s="17">
        <v>12377</v>
      </c>
      <c r="F46" s="17">
        <v>11507</v>
      </c>
      <c r="G46" s="24"/>
      <c r="H46" s="7"/>
      <c r="I46" s="25">
        <f t="shared" si="0"/>
        <v>1727</v>
      </c>
      <c r="J46" s="24">
        <f t="shared" si="0"/>
        <v>3480</v>
      </c>
      <c r="K46" s="7"/>
      <c r="L46" s="25">
        <f t="shared" si="3"/>
        <v>1722.9706512188382</v>
      </c>
      <c r="M46" s="17">
        <f t="shared" si="1"/>
        <v>16.235651600250431</v>
      </c>
      <c r="N46" s="17">
        <f t="shared" si="4"/>
        <v>3474.7740006983468</v>
      </c>
      <c r="O46" s="24">
        <f t="shared" si="2"/>
        <v>27.311068700880217</v>
      </c>
      <c r="P46" s="7"/>
      <c r="Q46" s="25">
        <f t="shared" si="5"/>
        <v>1747.6268569941144</v>
      </c>
      <c r="R46" s="24">
        <f t="shared" si="6"/>
        <v>3460.1965133648255</v>
      </c>
      <c r="S46" s="7"/>
      <c r="T46" s="25">
        <f t="shared" si="7"/>
        <v>-0.4524277795109416</v>
      </c>
      <c r="U46" s="24">
        <f t="shared" si="8"/>
        <v>0.89470310890014315</v>
      </c>
      <c r="V46" s="7"/>
      <c r="W46" s="25">
        <f t="shared" si="9"/>
        <v>-0.45388523221621124</v>
      </c>
      <c r="X46" s="24">
        <f t="shared" si="10"/>
        <v>146.21714903589549</v>
      </c>
      <c r="Y46" s="7"/>
      <c r="Z46" s="25">
        <f t="shared" si="11"/>
        <v>638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-5.0850964104483865E-2</v>
      </c>
      <c r="AD46" s="17">
        <f t="shared" ca="1" si="14"/>
        <v>3.6505122037397086E-2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13941</v>
      </c>
      <c r="D47" s="17">
        <v>15078</v>
      </c>
      <c r="E47" s="17">
        <v>12562</v>
      </c>
      <c r="F47" s="17">
        <v>11436</v>
      </c>
      <c r="G47" s="24"/>
      <c r="H47" s="7"/>
      <c r="I47" s="25">
        <f t="shared" si="0"/>
        <v>1379</v>
      </c>
      <c r="J47" s="24">
        <f t="shared" si="0"/>
        <v>3642</v>
      </c>
      <c r="K47" s="7"/>
      <c r="L47" s="25">
        <f t="shared" si="3"/>
        <v>1378.1740587644026</v>
      </c>
      <c r="M47" s="17">
        <f t="shared" si="1"/>
        <v>0.68217892466013275</v>
      </c>
      <c r="N47" s="17">
        <f t="shared" si="4"/>
        <v>3628.8355850054932</v>
      </c>
      <c r="O47" s="24">
        <f t="shared" si="2"/>
        <v>173.30182214759657</v>
      </c>
      <c r="P47" s="7"/>
      <c r="Q47" s="25">
        <f t="shared" si="5"/>
        <v>1399.6268569941144</v>
      </c>
      <c r="R47" s="24">
        <f t="shared" si="6"/>
        <v>3622.1965133648255</v>
      </c>
      <c r="S47" s="7"/>
      <c r="T47" s="25">
        <f t="shared" si="7"/>
        <v>-0.36233711362325327</v>
      </c>
      <c r="U47" s="24">
        <f t="shared" si="8"/>
        <v>0.93659145341525751</v>
      </c>
      <c r="V47" s="7"/>
      <c r="W47" s="25">
        <f t="shared" si="9"/>
        <v>-0.3638626540548856</v>
      </c>
      <c r="X47" s="24">
        <f t="shared" si="10"/>
        <v>151.88496679820105</v>
      </c>
      <c r="Y47" s="7"/>
      <c r="Z47" s="25">
        <f t="shared" si="11"/>
        <v>621</v>
      </c>
      <c r="AA47" s="17">
        <f t="shared" si="15"/>
        <v>151.85699999999997</v>
      </c>
      <c r="AB47" s="24">
        <f t="shared" si="12"/>
        <v>2.6504046422010288</v>
      </c>
      <c r="AC47" s="17">
        <f t="shared" si="13"/>
        <v>2.7966798201077836E-2</v>
      </c>
      <c r="AD47" s="17">
        <f t="shared" ca="1" si="14"/>
        <v>5.9622392315020534E-2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13741</v>
      </c>
      <c r="D48" s="17">
        <v>15118</v>
      </c>
      <c r="E48" s="17">
        <v>12727</v>
      </c>
      <c r="F48" s="17">
        <v>11363</v>
      </c>
      <c r="G48" s="24"/>
      <c r="H48" s="7"/>
      <c r="I48" s="25">
        <f t="shared" si="0"/>
        <v>1014</v>
      </c>
      <c r="J48" s="24">
        <f t="shared" si="0"/>
        <v>3755</v>
      </c>
      <c r="K48" s="7"/>
      <c r="L48" s="25">
        <f t="shared" si="3"/>
        <v>1017.1420283875376</v>
      </c>
      <c r="M48" s="17">
        <f t="shared" si="1"/>
        <v>9.872342388092175</v>
      </c>
      <c r="N48" s="17">
        <f t="shared" si="4"/>
        <v>3749.4131834469126</v>
      </c>
      <c r="O48" s="24">
        <f t="shared" si="2"/>
        <v>31.212519197851087</v>
      </c>
      <c r="P48" s="7"/>
      <c r="Q48" s="25">
        <f t="shared" si="5"/>
        <v>1034.6268569941144</v>
      </c>
      <c r="R48" s="24">
        <f t="shared" si="6"/>
        <v>3735.1965133648255</v>
      </c>
      <c r="S48" s="7"/>
      <c r="T48" s="25">
        <f t="shared" si="7"/>
        <v>-0.26784546693070654</v>
      </c>
      <c r="U48" s="24">
        <f t="shared" si="8"/>
        <v>0.96580986656468903</v>
      </c>
      <c r="V48" s="7"/>
      <c r="W48" s="25">
        <f t="shared" si="9"/>
        <v>-0.26941845869390857</v>
      </c>
      <c r="X48" s="24">
        <f t="shared" si="10"/>
        <v>157.52918559824525</v>
      </c>
      <c r="Y48" s="7"/>
      <c r="Z48" s="25">
        <f t="shared" si="11"/>
        <v>626</v>
      </c>
      <c r="AA48" s="17">
        <f t="shared" si="15"/>
        <v>157.49099999999996</v>
      </c>
      <c r="AB48" s="24">
        <f t="shared" si="12"/>
        <v>2.7487364922583888</v>
      </c>
      <c r="AC48" s="17">
        <f t="shared" si="13"/>
        <v>3.8185598245291885E-2</v>
      </c>
      <c r="AD48" s="17">
        <f t="shared" ca="1" si="14"/>
        <v>-4.6382032843439447E-3</v>
      </c>
      <c r="AE48" s="17">
        <v>121</v>
      </c>
    </row>
    <row r="49" spans="1:31" s="17" customFormat="1" x14ac:dyDescent="0.25">
      <c r="A49" s="17">
        <v>29</v>
      </c>
      <c r="B49" s="17">
        <v>617</v>
      </c>
      <c r="C49" s="17">
        <v>13569</v>
      </c>
      <c r="D49" s="17">
        <v>15170</v>
      </c>
      <c r="E49" s="17">
        <v>12926</v>
      </c>
      <c r="F49" s="17">
        <v>11329</v>
      </c>
      <c r="G49" s="24"/>
      <c r="H49" s="7"/>
      <c r="I49" s="25">
        <f t="shared" si="0"/>
        <v>643</v>
      </c>
      <c r="J49" s="24">
        <f t="shared" si="0"/>
        <v>3841</v>
      </c>
      <c r="K49" s="7"/>
      <c r="L49" s="25">
        <f t="shared" si="3"/>
        <v>651.46753477109087</v>
      </c>
      <c r="M49" s="17">
        <f t="shared" si="1"/>
        <v>71.699145099632887</v>
      </c>
      <c r="N49" s="17">
        <f t="shared" si="4"/>
        <v>3833.0103170716493</v>
      </c>
      <c r="O49" s="24">
        <f t="shared" si="2"/>
        <v>63.835033295578668</v>
      </c>
      <c r="P49" s="7"/>
      <c r="Q49" s="25">
        <f t="shared" si="5"/>
        <v>663.62685699411429</v>
      </c>
      <c r="R49" s="24">
        <f t="shared" si="6"/>
        <v>3821.1965133648255</v>
      </c>
      <c r="S49" s="7"/>
      <c r="T49" s="25">
        <f t="shared" si="7"/>
        <v>-0.17180053289526867</v>
      </c>
      <c r="U49" s="24">
        <f t="shared" si="8"/>
        <v>0.98804688896160164</v>
      </c>
      <c r="V49" s="7"/>
      <c r="W49" s="25">
        <f t="shared" si="9"/>
        <v>-0.17340960607102268</v>
      </c>
      <c r="X49" s="24">
        <f t="shared" si="10"/>
        <v>163.16149425563913</v>
      </c>
      <c r="Y49" s="7"/>
      <c r="Z49" s="25">
        <f t="shared" si="11"/>
        <v>617</v>
      </c>
      <c r="AA49" s="17">
        <f t="shared" si="15"/>
        <v>163.04399999999995</v>
      </c>
      <c r="AB49" s="24">
        <f t="shared" si="12"/>
        <v>2.8456546256216337</v>
      </c>
      <c r="AC49" s="17">
        <f t="shared" si="13"/>
        <v>0.11749425563917271</v>
      </c>
      <c r="AD49" s="17">
        <f t="shared" ca="1" si="14"/>
        <v>-5.4735965981308254E-2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13383</v>
      </c>
      <c r="D50" s="17">
        <v>15195</v>
      </c>
      <c r="E50" s="17">
        <v>13102</v>
      </c>
      <c r="F50" s="17">
        <v>11308</v>
      </c>
      <c r="G50" s="24"/>
      <c r="H50" s="7"/>
      <c r="I50" s="25">
        <f t="shared" si="0"/>
        <v>281</v>
      </c>
      <c r="J50" s="24">
        <f t="shared" si="0"/>
        <v>3887</v>
      </c>
      <c r="K50" s="7"/>
      <c r="L50" s="25">
        <f t="shared" si="3"/>
        <v>284.33112757599463</v>
      </c>
      <c r="M50" s="17">
        <f t="shared" si="1"/>
        <v>11.096410927551849</v>
      </c>
      <c r="N50" s="17">
        <f t="shared" si="4"/>
        <v>3880.4376608350676</v>
      </c>
      <c r="O50" s="24">
        <f t="shared" si="2"/>
        <v>43.064295315605435</v>
      </c>
      <c r="P50" s="7"/>
      <c r="Q50" s="25">
        <f t="shared" si="5"/>
        <v>301.62685699411435</v>
      </c>
      <c r="R50" s="24">
        <f t="shared" si="6"/>
        <v>3867.1965133648255</v>
      </c>
      <c r="S50" s="7"/>
      <c r="T50" s="25">
        <f t="shared" si="7"/>
        <v>-7.8085529874167559E-2</v>
      </c>
      <c r="U50" s="24">
        <f t="shared" si="8"/>
        <v>0.99994111024367105</v>
      </c>
      <c r="V50" s="7"/>
      <c r="W50" s="25">
        <f t="shared" si="9"/>
        <v>-7.9713846277420425E-2</v>
      </c>
      <c r="X50" s="24">
        <f t="shared" si="10"/>
        <v>168.5580519885691</v>
      </c>
      <c r="Y50" s="7"/>
      <c r="Z50" s="25">
        <f t="shared" si="11"/>
        <v>609</v>
      </c>
      <c r="AA50" s="17">
        <f t="shared" si="15"/>
        <v>168.52499999999995</v>
      </c>
      <c r="AB50" s="24">
        <f t="shared" si="12"/>
        <v>2.9413161219234425</v>
      </c>
      <c r="AC50" s="17">
        <f t="shared" si="13"/>
        <v>3.305198856915581E-2</v>
      </c>
      <c r="AD50" s="17">
        <f t="shared" ca="1" si="14"/>
        <v>0.11310553289678182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13188</v>
      </c>
      <c r="D51" s="17">
        <v>15200</v>
      </c>
      <c r="E51" s="17">
        <v>13287</v>
      </c>
      <c r="F51" s="17">
        <v>11298</v>
      </c>
      <c r="G51" s="24"/>
      <c r="H51" s="7"/>
      <c r="I51" s="25">
        <f t="shared" si="0"/>
        <v>-99</v>
      </c>
      <c r="J51" s="24">
        <f t="shared" si="0"/>
        <v>3902</v>
      </c>
      <c r="K51" s="7"/>
      <c r="L51" s="25">
        <f t="shared" si="3"/>
        <v>-91.672371625218858</v>
      </c>
      <c r="M51" s="17">
        <f t="shared" si="1"/>
        <v>53.694137598897719</v>
      </c>
      <c r="N51" s="17">
        <f t="shared" si="4"/>
        <v>3892.4752756516018</v>
      </c>
      <c r="O51" s="24">
        <f t="shared" si="2"/>
        <v>90.720373912969421</v>
      </c>
      <c r="P51" s="7"/>
      <c r="Q51" s="25">
        <f t="shared" si="5"/>
        <v>-78.373143005885666</v>
      </c>
      <c r="R51" s="24">
        <f t="shared" si="6"/>
        <v>3882.1965133648255</v>
      </c>
      <c r="S51" s="7"/>
      <c r="T51" s="25">
        <f t="shared" si="7"/>
        <v>2.0289335175607083E-2</v>
      </c>
      <c r="U51" s="24">
        <f t="shared" si="8"/>
        <v>1.0038196606617373</v>
      </c>
      <c r="V51" s="7"/>
      <c r="W51" s="25">
        <f t="shared" si="9"/>
        <v>1.8654833709622846E-2</v>
      </c>
      <c r="X51" s="24">
        <f t="shared" si="10"/>
        <v>174.18060262763504</v>
      </c>
      <c r="Y51" s="7"/>
      <c r="Z51" s="25">
        <f t="shared" si="11"/>
        <v>619</v>
      </c>
      <c r="AA51" s="17">
        <f t="shared" si="15"/>
        <v>174.09599999999995</v>
      </c>
      <c r="AB51" s="24">
        <f t="shared" si="12"/>
        <v>3.0385484145520474</v>
      </c>
      <c r="AC51" s="17">
        <f t="shared" si="13"/>
        <v>8.4602627635092631E-2</v>
      </c>
      <c r="AD51" s="17">
        <f t="shared" ca="1" si="14"/>
        <v>3.458877219770784E-3</v>
      </c>
      <c r="AE51" s="17">
        <v>118</v>
      </c>
    </row>
    <row r="52" spans="1:31" s="17" customFormat="1" x14ac:dyDescent="0.25">
      <c r="A52" s="17">
        <v>32</v>
      </c>
      <c r="B52" s="17">
        <v>623</v>
      </c>
      <c r="C52" s="17">
        <v>13001</v>
      </c>
      <c r="D52" s="17">
        <v>15174</v>
      </c>
      <c r="E52" s="17">
        <v>13470</v>
      </c>
      <c r="F52" s="17">
        <v>11306</v>
      </c>
      <c r="G52" s="24"/>
      <c r="H52" s="7"/>
      <c r="I52" s="25">
        <f t="shared" ref="I52:J83" si="16">C52-E52</f>
        <v>-469</v>
      </c>
      <c r="J52" s="24">
        <f t="shared" si="16"/>
        <v>3868</v>
      </c>
      <c r="K52" s="7"/>
      <c r="L52" s="25">
        <f t="shared" si="3"/>
        <v>-469.41740075714773</v>
      </c>
      <c r="M52" s="17">
        <f t="shared" si="1"/>
        <v>0.17422339206749982</v>
      </c>
      <c r="N52" s="17">
        <f t="shared" si="4"/>
        <v>3867.661006551034</v>
      </c>
      <c r="O52" s="24">
        <f t="shared" si="2"/>
        <v>0.1149165584418597</v>
      </c>
      <c r="P52" s="7"/>
      <c r="Q52" s="25">
        <f t="shared" si="5"/>
        <v>-448.37314300588565</v>
      </c>
      <c r="R52" s="24">
        <f t="shared" si="6"/>
        <v>3848.1965133648255</v>
      </c>
      <c r="S52" s="7"/>
      <c r="T52" s="25">
        <f t="shared" si="7"/>
        <v>0.11607538798722976</v>
      </c>
      <c r="U52" s="24">
        <f t="shared" si="8"/>
        <v>0.99502827971412067</v>
      </c>
      <c r="V52" s="7"/>
      <c r="W52" s="25">
        <f t="shared" si="9"/>
        <v>0.11445532858698147</v>
      </c>
      <c r="X52" s="24">
        <f t="shared" si="10"/>
        <v>179.67768418531</v>
      </c>
      <c r="Y52" s="7"/>
      <c r="Z52" s="25">
        <f t="shared" si="11"/>
        <v>623</v>
      </c>
      <c r="AA52" s="17">
        <f t="shared" si="15"/>
        <v>179.70299999999995</v>
      </c>
      <c r="AB52" s="24">
        <f t="shared" si="12"/>
        <v>3.136409025711369</v>
      </c>
      <c r="AC52" s="17">
        <f t="shared" si="13"/>
        <v>-2.5315814689946592E-2</v>
      </c>
      <c r="AD52" s="17">
        <f t="shared" ca="1" si="14"/>
        <v>0.13343089611501568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12815</v>
      </c>
      <c r="D53" s="17">
        <v>15157</v>
      </c>
      <c r="E53" s="17">
        <v>13669</v>
      </c>
      <c r="F53" s="17">
        <v>11346</v>
      </c>
      <c r="G53" s="24"/>
      <c r="H53" s="7"/>
      <c r="I53" s="25">
        <f t="shared" si="16"/>
        <v>-854</v>
      </c>
      <c r="J53" s="24">
        <f t="shared" si="16"/>
        <v>3811</v>
      </c>
      <c r="K53" s="7"/>
      <c r="L53" s="25">
        <f t="shared" si="3"/>
        <v>-849.39573135837975</v>
      </c>
      <c r="M53" s="17">
        <f t="shared" si="1"/>
        <v>21.199289724207595</v>
      </c>
      <c r="N53" s="17">
        <f t="shared" si="4"/>
        <v>3804.6197760514442</v>
      </c>
      <c r="O53" s="24">
        <f t="shared" si="2"/>
        <v>40.7072576337249</v>
      </c>
      <c r="P53" s="7"/>
      <c r="Q53" s="25">
        <f t="shared" si="5"/>
        <v>-833.37314300588571</v>
      </c>
      <c r="R53" s="24">
        <f t="shared" si="6"/>
        <v>3791.1965133648255</v>
      </c>
      <c r="S53" s="7"/>
      <c r="T53" s="25">
        <f t="shared" si="7"/>
        <v>0.2157446591560804</v>
      </c>
      <c r="U53" s="24">
        <f t="shared" si="8"/>
        <v>0.9802897881254693</v>
      </c>
      <c r="V53" s="7"/>
      <c r="W53" s="25">
        <f t="shared" si="9"/>
        <v>0.2141487307019781</v>
      </c>
      <c r="X53" s="24">
        <f t="shared" si="10"/>
        <v>185.43887842226582</v>
      </c>
      <c r="Y53" s="7"/>
      <c r="Z53" s="25">
        <f t="shared" si="11"/>
        <v>634</v>
      </c>
      <c r="AA53" s="17">
        <f t="shared" si="15"/>
        <v>185.40899999999993</v>
      </c>
      <c r="AB53" s="24">
        <f t="shared" si="12"/>
        <v>3.2359975128301652</v>
      </c>
      <c r="AC53" s="17">
        <f t="shared" si="13"/>
        <v>2.9878422265880999E-2</v>
      </c>
      <c r="AD53" s="17">
        <f t="shared" ca="1" si="14"/>
        <v>6.2454345539862288E-2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12625</v>
      </c>
      <c r="D54" s="17">
        <v>15105</v>
      </c>
      <c r="E54" s="17">
        <v>13858</v>
      </c>
      <c r="F54" s="17">
        <v>11397</v>
      </c>
      <c r="G54" s="24"/>
      <c r="H54" s="7"/>
      <c r="I54" s="25">
        <f t="shared" si="16"/>
        <v>-1233</v>
      </c>
      <c r="J54" s="24">
        <f t="shared" si="16"/>
        <v>3708</v>
      </c>
      <c r="K54" s="7"/>
      <c r="L54" s="25">
        <f t="shared" si="3"/>
        <v>-1224.6196204885243</v>
      </c>
      <c r="M54" s="17">
        <f t="shared" si="1"/>
        <v>70.230760756361136</v>
      </c>
      <c r="N54" s="17">
        <f t="shared" si="4"/>
        <v>3702.9538176975529</v>
      </c>
      <c r="O54" s="24">
        <f t="shared" si="2"/>
        <v>25.463955829529816</v>
      </c>
      <c r="P54" s="7"/>
      <c r="Q54" s="25">
        <f t="shared" si="5"/>
        <v>-1212.3731430058856</v>
      </c>
      <c r="R54" s="24">
        <f t="shared" si="6"/>
        <v>3688.1965133648255</v>
      </c>
      <c r="S54" s="7"/>
      <c r="T54" s="25">
        <f t="shared" si="7"/>
        <v>0.31386064298203981</v>
      </c>
      <c r="U54" s="24">
        <f t="shared" si="8"/>
        <v>0.95365707525474852</v>
      </c>
      <c r="V54" s="7"/>
      <c r="W54" s="25">
        <f t="shared" si="9"/>
        <v>0.31230821087980265</v>
      </c>
      <c r="X54" s="24">
        <f t="shared" si="10"/>
        <v>191.24878469292628</v>
      </c>
      <c r="Y54" s="7"/>
      <c r="Z54" s="25">
        <f t="shared" si="11"/>
        <v>640</v>
      </c>
      <c r="AA54" s="17">
        <f t="shared" si="15"/>
        <v>191.16899999999993</v>
      </c>
      <c r="AB54" s="24">
        <f t="shared" si="12"/>
        <v>3.3365284777450381</v>
      </c>
      <c r="AC54" s="17">
        <f t="shared" si="13"/>
        <v>7.9784692926352818E-2</v>
      </c>
      <c r="AD54" s="17">
        <f t="shared" ca="1" si="14"/>
        <v>-2.9297149628348507E-2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12443</v>
      </c>
      <c r="D55" s="17">
        <v>15026</v>
      </c>
      <c r="E55" s="17">
        <v>14028</v>
      </c>
      <c r="F55" s="17">
        <v>11457</v>
      </c>
      <c r="G55" s="24"/>
      <c r="H55" s="7"/>
      <c r="I55" s="25">
        <f t="shared" si="16"/>
        <v>-1585</v>
      </c>
      <c r="J55" s="24">
        <f t="shared" si="16"/>
        <v>3569</v>
      </c>
      <c r="K55" s="7"/>
      <c r="L55" s="25">
        <f t="shared" si="3"/>
        <v>-1582.1136231475602</v>
      </c>
      <c r="M55" s="17">
        <f t="shared" si="1"/>
        <v>8.3311713343000147</v>
      </c>
      <c r="N55" s="17">
        <f t="shared" si="4"/>
        <v>3566.5533420639213</v>
      </c>
      <c r="O55" s="24">
        <f t="shared" si="2"/>
        <v>5.9861350561770621</v>
      </c>
      <c r="P55" s="7"/>
      <c r="Q55" s="25">
        <f t="shared" si="5"/>
        <v>-1564.3731430058856</v>
      </c>
      <c r="R55" s="24">
        <f t="shared" si="6"/>
        <v>3549.1965133648255</v>
      </c>
      <c r="S55" s="7"/>
      <c r="T55" s="25">
        <f t="shared" si="7"/>
        <v>0.40498683376498895</v>
      </c>
      <c r="U55" s="24">
        <f t="shared" si="8"/>
        <v>0.91771584138066886</v>
      </c>
      <c r="V55" s="7"/>
      <c r="W55" s="25">
        <f t="shared" si="9"/>
        <v>0.40349304589473683</v>
      </c>
      <c r="X55" s="24">
        <f t="shared" si="10"/>
        <v>196.84964899970589</v>
      </c>
      <c r="Y55" s="7"/>
      <c r="Z55" s="25">
        <f t="shared" si="11"/>
        <v>630</v>
      </c>
      <c r="AA55" s="17">
        <f t="shared" si="15"/>
        <v>196.83899999999991</v>
      </c>
      <c r="AB55" s="24">
        <f t="shared" si="12"/>
        <v>3.4354886463331167</v>
      </c>
      <c r="AC55" s="17">
        <f t="shared" si="13"/>
        <v>1.0648999705978213E-2</v>
      </c>
      <c r="AD55" s="17">
        <f t="shared" ca="1" si="14"/>
        <v>7.2681840279528842E-2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12283</v>
      </c>
      <c r="D56" s="17">
        <v>14953</v>
      </c>
      <c r="E56" s="17">
        <v>14199</v>
      </c>
      <c r="F56" s="17">
        <v>11550</v>
      </c>
      <c r="G56" s="24"/>
      <c r="H56" s="7"/>
      <c r="I56" s="25">
        <f t="shared" si="16"/>
        <v>-1916</v>
      </c>
      <c r="J56" s="24">
        <f t="shared" si="16"/>
        <v>3403</v>
      </c>
      <c r="K56" s="7"/>
      <c r="L56" s="25">
        <f t="shared" si="3"/>
        <v>-1913.1898085878688</v>
      </c>
      <c r="M56" s="17">
        <f t="shared" si="1"/>
        <v>7.8971757728158876</v>
      </c>
      <c r="N56" s="17">
        <f t="shared" si="4"/>
        <v>3401.7011201657015</v>
      </c>
      <c r="O56" s="24">
        <f t="shared" si="2"/>
        <v>1.6870888239473818</v>
      </c>
      <c r="P56" s="7"/>
      <c r="Q56" s="25">
        <f t="shared" si="5"/>
        <v>-1895.3731430058856</v>
      </c>
      <c r="R56" s="24">
        <f t="shared" si="6"/>
        <v>3383.1965133648255</v>
      </c>
      <c r="S56" s="7"/>
      <c r="T56" s="25">
        <f t="shared" si="7"/>
        <v>0.49067651884781899</v>
      </c>
      <c r="U56" s="24">
        <f t="shared" si="8"/>
        <v>0.87479321675407029</v>
      </c>
      <c r="V56" s="7"/>
      <c r="W56" s="25">
        <f t="shared" si="9"/>
        <v>0.48925273586224388</v>
      </c>
      <c r="X56" s="24">
        <f t="shared" si="10"/>
        <v>202.33328066930403</v>
      </c>
      <c r="Y56" s="7"/>
      <c r="Z56" s="25">
        <f t="shared" si="11"/>
        <v>609</v>
      </c>
      <c r="AA56" s="17">
        <f t="shared" si="15"/>
        <v>202.31999999999991</v>
      </c>
      <c r="AB56" s="24">
        <f t="shared" si="12"/>
        <v>3.5311501426349259</v>
      </c>
      <c r="AC56" s="17">
        <f t="shared" si="13"/>
        <v>1.3280669304123194E-2</v>
      </c>
      <c r="AD56" s="17">
        <f t="shared" ca="1" si="14"/>
        <v>7.7957796954535752E-2</v>
      </c>
      <c r="AE56" s="17">
        <v>113</v>
      </c>
    </row>
    <row r="57" spans="1:31" s="17" customFormat="1" x14ac:dyDescent="0.25">
      <c r="A57" s="17">
        <v>37</v>
      </c>
      <c r="B57" s="17">
        <v>632</v>
      </c>
      <c r="C57" s="17">
        <v>12119</v>
      </c>
      <c r="D57" s="17">
        <v>14846</v>
      </c>
      <c r="E57" s="17">
        <v>14361</v>
      </c>
      <c r="F57" s="17">
        <v>11650</v>
      </c>
      <c r="G57" s="24"/>
      <c r="H57" s="7"/>
      <c r="I57" s="25">
        <f t="shared" si="16"/>
        <v>-2242</v>
      </c>
      <c r="J57" s="24">
        <f t="shared" si="16"/>
        <v>3196</v>
      </c>
      <c r="K57" s="7"/>
      <c r="L57" s="25">
        <f t="shared" si="3"/>
        <v>-2238.4160060702652</v>
      </c>
      <c r="M57" s="17">
        <f t="shared" si="1"/>
        <v>12.84501248837581</v>
      </c>
      <c r="N57" s="17">
        <f t="shared" si="4"/>
        <v>3197.9547830159167</v>
      </c>
      <c r="O57" s="24">
        <f t="shared" si="2"/>
        <v>3.8211766393165694</v>
      </c>
      <c r="P57" s="7"/>
      <c r="Q57" s="25">
        <f t="shared" si="5"/>
        <v>-2221.3731430058856</v>
      </c>
      <c r="R57" s="24">
        <f t="shared" si="6"/>
        <v>3176.1965133648255</v>
      </c>
      <c r="S57" s="7"/>
      <c r="T57" s="25">
        <f t="shared" si="7"/>
        <v>0.57507179781157303</v>
      </c>
      <c r="U57" s="24">
        <f t="shared" si="8"/>
        <v>0.82126922098475752</v>
      </c>
      <c r="V57" s="7"/>
      <c r="W57" s="25">
        <f t="shared" si="9"/>
        <v>0.5737352803003628</v>
      </c>
      <c r="X57" s="24">
        <f t="shared" si="10"/>
        <v>208.05393955914849</v>
      </c>
      <c r="Y57" s="7"/>
      <c r="Z57" s="25">
        <f t="shared" si="11"/>
        <v>632</v>
      </c>
      <c r="AA57" s="17">
        <f t="shared" si="15"/>
        <v>208.0079999999999</v>
      </c>
      <c r="AB57" s="24">
        <f t="shared" si="12"/>
        <v>3.6304244704883635</v>
      </c>
      <c r="AC57" s="17">
        <f t="shared" si="13"/>
        <v>4.5939559148592934E-2</v>
      </c>
      <c r="AD57" s="17">
        <f t="shared" ca="1" si="14"/>
        <v>3.819366450559869E-2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11981</v>
      </c>
      <c r="D58" s="17">
        <v>14739</v>
      </c>
      <c r="E58" s="17">
        <v>14516</v>
      </c>
      <c r="F58" s="17">
        <v>11775</v>
      </c>
      <c r="G58" s="24"/>
      <c r="H58" s="7"/>
      <c r="I58" s="25">
        <f t="shared" si="16"/>
        <v>-2535</v>
      </c>
      <c r="J58" s="24">
        <f t="shared" si="16"/>
        <v>2964</v>
      </c>
      <c r="K58" s="7"/>
      <c r="L58" s="25">
        <f t="shared" si="3"/>
        <v>-2533.0115555266707</v>
      </c>
      <c r="M58" s="17">
        <f t="shared" si="1"/>
        <v>3.9539114235138748</v>
      </c>
      <c r="N58" s="17">
        <f t="shared" si="4"/>
        <v>2970.4196430031766</v>
      </c>
      <c r="O58" s="24">
        <f t="shared" si="2"/>
        <v>41.211816288234125</v>
      </c>
      <c r="P58" s="7"/>
      <c r="Q58" s="25">
        <f t="shared" si="5"/>
        <v>-2514.3731430058856</v>
      </c>
      <c r="R58" s="24">
        <f t="shared" si="6"/>
        <v>2944.1965133648255</v>
      </c>
      <c r="S58" s="7"/>
      <c r="T58" s="25">
        <f t="shared" si="7"/>
        <v>0.65092399638942555</v>
      </c>
      <c r="U58" s="24">
        <f t="shared" si="8"/>
        <v>0.76128097451866794</v>
      </c>
      <c r="V58" s="7"/>
      <c r="W58" s="25">
        <f t="shared" si="9"/>
        <v>0.64968525882321371</v>
      </c>
      <c r="X58" s="24">
        <f t="shared" si="10"/>
        <v>213.59374238542591</v>
      </c>
      <c r="Y58" s="7"/>
      <c r="Z58" s="25">
        <f t="shared" si="11"/>
        <v>613</v>
      </c>
      <c r="AA58" s="17">
        <f t="shared" si="15"/>
        <v>213.52499999999989</v>
      </c>
      <c r="AB58" s="24">
        <f t="shared" si="12"/>
        <v>3.7267142853208903</v>
      </c>
      <c r="AC58" s="17">
        <f t="shared" si="13"/>
        <v>6.8742385426020292E-2</v>
      </c>
      <c r="AD58" s="17">
        <f t="shared" ca="1" si="14"/>
        <v>-2.9738659849272153E-3</v>
      </c>
      <c r="AE58" s="17">
        <v>111</v>
      </c>
    </row>
    <row r="59" spans="1:31" s="17" customFormat="1" x14ac:dyDescent="0.25">
      <c r="A59" s="17">
        <v>39</v>
      </c>
      <c r="B59" s="17">
        <v>612</v>
      </c>
      <c r="C59" s="17">
        <v>11845</v>
      </c>
      <c r="D59" s="17">
        <v>14611</v>
      </c>
      <c r="E59" s="17">
        <v>14651</v>
      </c>
      <c r="F59" s="17">
        <v>11895</v>
      </c>
      <c r="G59" s="24"/>
      <c r="H59" s="7"/>
      <c r="I59" s="25">
        <f t="shared" si="16"/>
        <v>-2806</v>
      </c>
      <c r="J59" s="24">
        <f t="shared" si="16"/>
        <v>2716</v>
      </c>
      <c r="K59" s="7"/>
      <c r="L59" s="25">
        <f t="shared" si="3"/>
        <v>-2803.88872209499</v>
      </c>
      <c r="M59" s="17">
        <f t="shared" si="1"/>
        <v>4.4574943921832295</v>
      </c>
      <c r="N59" s="17">
        <f t="shared" si="4"/>
        <v>2715.9905076305527</v>
      </c>
      <c r="O59" s="24">
        <f t="shared" si="2"/>
        <v>9.010507772486343E-5</v>
      </c>
      <c r="P59" s="7"/>
      <c r="Q59" s="25">
        <f t="shared" si="5"/>
        <v>-2785.3731430058856</v>
      </c>
      <c r="R59" s="24">
        <f t="shared" si="6"/>
        <v>2696.1965133648255</v>
      </c>
      <c r="S59" s="7"/>
      <c r="T59" s="25">
        <f t="shared" si="7"/>
        <v>0.72108080804334385</v>
      </c>
      <c r="U59" s="24">
        <f t="shared" si="8"/>
        <v>0.69715560760664108</v>
      </c>
      <c r="V59" s="7"/>
      <c r="W59" s="25">
        <f t="shared" si="9"/>
        <v>0.71994657938132234</v>
      </c>
      <c r="X59" s="24">
        <f t="shared" si="10"/>
        <v>219.03734617923499</v>
      </c>
      <c r="Y59" s="7"/>
      <c r="Z59" s="25">
        <f t="shared" si="11"/>
        <v>612</v>
      </c>
      <c r="AA59" s="17">
        <f t="shared" si="15"/>
        <v>219.0329999999999</v>
      </c>
      <c r="AB59" s="24">
        <f t="shared" si="12"/>
        <v>3.8228470205207379</v>
      </c>
      <c r="AC59" s="17">
        <f t="shared" si="13"/>
        <v>4.3461792350854012E-3</v>
      </c>
      <c r="AD59" s="17">
        <f t="shared" ca="1" si="14"/>
        <v>7.4483606847110195E-2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11717</v>
      </c>
      <c r="D60" s="17">
        <v>14469</v>
      </c>
      <c r="E60" s="17">
        <v>14773</v>
      </c>
      <c r="F60" s="17">
        <v>12044</v>
      </c>
      <c r="G60" s="24"/>
      <c r="H60" s="7"/>
      <c r="I60" s="25">
        <f t="shared" si="16"/>
        <v>-3056</v>
      </c>
      <c r="J60" s="24">
        <f t="shared" si="16"/>
        <v>2425</v>
      </c>
      <c r="K60" s="7"/>
      <c r="L60" s="25">
        <f t="shared" si="3"/>
        <v>-3053.5764433669269</v>
      </c>
      <c r="M60" s="17">
        <f t="shared" si="1"/>
        <v>5.8736267537125055</v>
      </c>
      <c r="N60" s="17">
        <f t="shared" si="4"/>
        <v>2430.9593926940333</v>
      </c>
      <c r="O60" s="24">
        <f t="shared" si="2"/>
        <v>35.514361281697951</v>
      </c>
      <c r="P60" s="7"/>
      <c r="Q60" s="25">
        <f t="shared" si="5"/>
        <v>-3035.3731430058856</v>
      </c>
      <c r="R60" s="24">
        <f t="shared" si="6"/>
        <v>2405.1965133648255</v>
      </c>
      <c r="S60" s="7"/>
      <c r="T60" s="25">
        <f t="shared" si="7"/>
        <v>0.78580111399714292</v>
      </c>
      <c r="U60" s="24">
        <f t="shared" si="8"/>
        <v>0.62191172949615792</v>
      </c>
      <c r="V60" s="7"/>
      <c r="W60" s="25">
        <f t="shared" si="9"/>
        <v>0.78478949140153509</v>
      </c>
      <c r="X60" s="24">
        <f t="shared" si="10"/>
        <v>224.72064657852161</v>
      </c>
      <c r="Y60" s="7"/>
      <c r="Z60" s="25">
        <f t="shared" si="11"/>
        <v>624</v>
      </c>
      <c r="AA60" s="17">
        <f t="shared" si="15"/>
        <v>224.64899999999989</v>
      </c>
      <c r="AB60" s="24">
        <f t="shared" si="12"/>
        <v>3.9208647113127393</v>
      </c>
      <c r="AC60" s="17">
        <f t="shared" si="13"/>
        <v>7.1646578521722404E-2</v>
      </c>
      <c r="AD60" s="17">
        <f t="shared" ca="1" si="14"/>
        <v>5.8426213306205455E-2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11600</v>
      </c>
      <c r="D61" s="17">
        <v>14299</v>
      </c>
      <c r="E61" s="17">
        <v>14874</v>
      </c>
      <c r="F61" s="17">
        <v>12192</v>
      </c>
      <c r="G61" s="24"/>
      <c r="H61" s="7"/>
      <c r="I61" s="25">
        <f t="shared" si="16"/>
        <v>-3274</v>
      </c>
      <c r="J61" s="24">
        <f t="shared" si="16"/>
        <v>2107</v>
      </c>
      <c r="K61" s="7"/>
      <c r="L61" s="25">
        <f t="shared" si="3"/>
        <v>-3277.0809988404831</v>
      </c>
      <c r="M61" s="17">
        <f t="shared" si="1"/>
        <v>9.492553855057972</v>
      </c>
      <c r="N61" s="17">
        <f t="shared" si="4"/>
        <v>2118.1853059047353</v>
      </c>
      <c r="O61" s="24">
        <f t="shared" si="2"/>
        <v>125.11106818250609</v>
      </c>
      <c r="P61" s="7"/>
      <c r="Q61" s="25">
        <f t="shared" si="5"/>
        <v>-3253.3731430058856</v>
      </c>
      <c r="R61" s="24">
        <f t="shared" si="6"/>
        <v>2087.1965133648255</v>
      </c>
      <c r="S61" s="7"/>
      <c r="T61" s="25">
        <f t="shared" si="7"/>
        <v>0.84223722078885577</v>
      </c>
      <c r="U61" s="24">
        <f t="shared" si="8"/>
        <v>0.53968646063315573</v>
      </c>
      <c r="V61" s="7"/>
      <c r="W61" s="25">
        <f t="shared" si="9"/>
        <v>0.8413595611371838</v>
      </c>
      <c r="X61" s="24">
        <f t="shared" si="10"/>
        <v>230.43798196850469</v>
      </c>
      <c r="Y61" s="7"/>
      <c r="Z61" s="25">
        <f t="shared" si="11"/>
        <v>633</v>
      </c>
      <c r="AA61" s="17">
        <f t="shared" si="15"/>
        <v>230.34599999999989</v>
      </c>
      <c r="AB61" s="24">
        <f t="shared" si="12"/>
        <v>4.0202961187988562</v>
      </c>
      <c r="AC61" s="17">
        <f t="shared" si="13"/>
        <v>9.1981968504796896E-2</v>
      </c>
      <c r="AD61" s="17">
        <f t="shared" ca="1" si="14"/>
        <v>-3.2540735584348113E-2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11499</v>
      </c>
      <c r="D62" s="17">
        <v>14131</v>
      </c>
      <c r="E62" s="17">
        <v>14966</v>
      </c>
      <c r="F62" s="17">
        <v>12354</v>
      </c>
      <c r="G62" s="24"/>
      <c r="H62" s="7"/>
      <c r="I62" s="25">
        <f t="shared" si="16"/>
        <v>-3467</v>
      </c>
      <c r="J62" s="24">
        <f t="shared" si="16"/>
        <v>1777</v>
      </c>
      <c r="K62" s="7"/>
      <c r="L62" s="25">
        <f t="shared" si="3"/>
        <v>-3467.2861379727065</v>
      </c>
      <c r="M62" s="17">
        <f t="shared" si="1"/>
        <v>8.1874939424560506E-2</v>
      </c>
      <c r="N62" s="17">
        <f t="shared" si="4"/>
        <v>1786.8504074316211</v>
      </c>
      <c r="O62" s="24">
        <f t="shared" si="2"/>
        <v>97.030526568935784</v>
      </c>
      <c r="P62" s="7"/>
      <c r="Q62" s="25">
        <f t="shared" si="5"/>
        <v>-3446.3731430058856</v>
      </c>
      <c r="R62" s="24">
        <f t="shared" si="6"/>
        <v>1757.1965133648257</v>
      </c>
      <c r="S62" s="7"/>
      <c r="T62" s="25">
        <f t="shared" si="7"/>
        <v>0.89220129698518869</v>
      </c>
      <c r="U62" s="24">
        <f t="shared" si="8"/>
        <v>0.45435835143570069</v>
      </c>
      <c r="V62" s="7"/>
      <c r="W62" s="25">
        <f t="shared" si="9"/>
        <v>0.89146264407967002</v>
      </c>
      <c r="X62" s="24">
        <f t="shared" si="10"/>
        <v>236.10903829305335</v>
      </c>
      <c r="Y62" s="7"/>
      <c r="Z62" s="25">
        <f t="shared" si="11"/>
        <v>629</v>
      </c>
      <c r="AA62" s="17">
        <f t="shared" si="15"/>
        <v>236.00699999999989</v>
      </c>
      <c r="AB62" s="24">
        <f t="shared" si="12"/>
        <v>4.119099207754255</v>
      </c>
      <c r="AC62" s="17">
        <f t="shared" si="13"/>
        <v>0.1020382930534538</v>
      </c>
      <c r="AD62" s="17">
        <f t="shared" ca="1" si="14"/>
        <v>3.7178574026711431E-2</v>
      </c>
      <c r="AE62" s="17">
        <v>107</v>
      </c>
    </row>
    <row r="63" spans="1:31" s="17" customFormat="1" x14ac:dyDescent="0.25">
      <c r="A63" s="17">
        <v>43</v>
      </c>
      <c r="B63" s="17">
        <v>641</v>
      </c>
      <c r="C63" s="17">
        <v>11424</v>
      </c>
      <c r="D63" s="17">
        <v>13959</v>
      </c>
      <c r="E63" s="17">
        <v>15050</v>
      </c>
      <c r="F63" s="17">
        <v>12535</v>
      </c>
      <c r="G63" s="24"/>
      <c r="H63" s="7"/>
      <c r="I63" s="25">
        <f t="shared" si="16"/>
        <v>-3626</v>
      </c>
      <c r="J63" s="24">
        <f t="shared" si="16"/>
        <v>1424</v>
      </c>
      <c r="K63" s="7"/>
      <c r="L63" s="25">
        <f t="shared" si="3"/>
        <v>-3626.493320246715</v>
      </c>
      <c r="M63" s="17">
        <f t="shared" si="1"/>
        <v>0.24336486581897757</v>
      </c>
      <c r="N63" s="17">
        <f t="shared" si="4"/>
        <v>1431.484872926555</v>
      </c>
      <c r="O63" s="24">
        <f t="shared" si="2"/>
        <v>56.023322726676</v>
      </c>
      <c r="P63" s="7"/>
      <c r="Q63" s="25">
        <f t="shared" si="5"/>
        <v>-3605.3731430058856</v>
      </c>
      <c r="R63" s="24">
        <f t="shared" si="6"/>
        <v>1404.1965133648257</v>
      </c>
      <c r="S63" s="7"/>
      <c r="T63" s="25">
        <f t="shared" si="7"/>
        <v>0.93336341157180491</v>
      </c>
      <c r="U63" s="24">
        <f t="shared" si="8"/>
        <v>0.36308313159721084</v>
      </c>
      <c r="V63" s="7"/>
      <c r="W63" s="25">
        <f t="shared" si="9"/>
        <v>0.93277343747618435</v>
      </c>
      <c r="X63" s="24">
        <f t="shared" si="10"/>
        <v>241.84741644109965</v>
      </c>
      <c r="Y63" s="7"/>
      <c r="Z63" s="25">
        <f t="shared" si="11"/>
        <v>641</v>
      </c>
      <c r="AA63" s="17">
        <f t="shared" si="15"/>
        <v>241.7759999999999</v>
      </c>
      <c r="AB63" s="24">
        <f t="shared" si="12"/>
        <v>4.2197872523018081</v>
      </c>
      <c r="AC63" s="17">
        <f t="shared" si="13"/>
        <v>7.1416441099756867E-2</v>
      </c>
      <c r="AD63" s="17">
        <f t="shared" ca="1" si="14"/>
        <v>4.9518927187762074E-2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11363</v>
      </c>
      <c r="D64" s="17">
        <v>13769</v>
      </c>
      <c r="E64" s="17">
        <v>15105</v>
      </c>
      <c r="F64" s="17">
        <v>12713</v>
      </c>
      <c r="G64" s="24"/>
      <c r="H64" s="7"/>
      <c r="I64" s="25">
        <f t="shared" si="16"/>
        <v>-3742</v>
      </c>
      <c r="J64" s="24">
        <f t="shared" si="16"/>
        <v>1056</v>
      </c>
      <c r="K64" s="7"/>
      <c r="L64" s="25">
        <f t="shared" si="3"/>
        <v>-3747.5185315808849</v>
      </c>
      <c r="M64" s="17">
        <f t="shared" si="1"/>
        <v>30.454190809223803</v>
      </c>
      <c r="N64" s="17">
        <f t="shared" si="4"/>
        <v>1067.6770463353005</v>
      </c>
      <c r="O64" s="24">
        <f t="shared" si="2"/>
        <v>136.35341111675424</v>
      </c>
      <c r="P64" s="7"/>
      <c r="Q64" s="25">
        <f t="shared" si="5"/>
        <v>-3721.3731430058856</v>
      </c>
      <c r="R64" s="24">
        <f t="shared" si="6"/>
        <v>1036.1965133648257</v>
      </c>
      <c r="S64" s="7"/>
      <c r="T64" s="25">
        <f t="shared" si="7"/>
        <v>0.96339363353436769</v>
      </c>
      <c r="U64" s="24">
        <f t="shared" si="8"/>
        <v>0.26792936134065481</v>
      </c>
      <c r="V64" s="7"/>
      <c r="W64" s="25">
        <f t="shared" si="9"/>
        <v>0.96295863896884915</v>
      </c>
      <c r="X64" s="24">
        <f t="shared" si="10"/>
        <v>247.56748939070735</v>
      </c>
      <c r="Y64" s="7"/>
      <c r="Z64" s="25">
        <f t="shared" si="11"/>
        <v>631</v>
      </c>
      <c r="AA64" s="17">
        <f t="shared" si="15"/>
        <v>247.4549999999999</v>
      </c>
      <c r="AB64" s="24">
        <f t="shared" si="12"/>
        <v>4.3189045005225664</v>
      </c>
      <c r="AC64" s="17">
        <f t="shared" si="13"/>
        <v>0.11248939070745223</v>
      </c>
      <c r="AD64" s="17">
        <f t="shared" ca="1" si="14"/>
        <v>-1.1075746747053472E-3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11325</v>
      </c>
      <c r="D65" s="17">
        <v>13596</v>
      </c>
      <c r="E65" s="17">
        <v>15151</v>
      </c>
      <c r="F65" s="17">
        <v>12897</v>
      </c>
      <c r="G65" s="24"/>
      <c r="H65" s="7"/>
      <c r="I65" s="25">
        <f t="shared" si="16"/>
        <v>-3826</v>
      </c>
      <c r="J65" s="24">
        <f t="shared" si="16"/>
        <v>699</v>
      </c>
      <c r="K65" s="7"/>
      <c r="L65" s="25">
        <f t="shared" si="3"/>
        <v>-3829.5063607606185</v>
      </c>
      <c r="M65" s="17">
        <f t="shared" si="1"/>
        <v>12.294565783604888</v>
      </c>
      <c r="N65" s="17">
        <f t="shared" si="4"/>
        <v>707.35555955328937</v>
      </c>
      <c r="O65" s="24">
        <f t="shared" si="2"/>
        <v>69.81537544856522</v>
      </c>
      <c r="P65" s="7"/>
      <c r="Q65" s="25">
        <f t="shared" si="5"/>
        <v>-3805.3731430058856</v>
      </c>
      <c r="R65" s="24">
        <f t="shared" si="6"/>
        <v>679.19651336482571</v>
      </c>
      <c r="S65" s="7"/>
      <c r="T65" s="25">
        <f t="shared" si="7"/>
        <v>0.98513965633484413</v>
      </c>
      <c r="U65" s="24">
        <f t="shared" si="8"/>
        <v>0.17561986139068067</v>
      </c>
      <c r="V65" s="7"/>
      <c r="W65" s="25">
        <f t="shared" si="9"/>
        <v>0.98485499896681294</v>
      </c>
      <c r="X65" s="24">
        <f t="shared" si="10"/>
        <v>253.0052093929686</v>
      </c>
      <c r="Y65" s="7"/>
      <c r="Z65" s="25">
        <f t="shared" si="11"/>
        <v>608</v>
      </c>
      <c r="AA65" s="17">
        <f t="shared" si="15"/>
        <v>252.92699999999991</v>
      </c>
      <c r="AB65" s="24">
        <f t="shared" si="12"/>
        <v>4.4144089171916958</v>
      </c>
      <c r="AC65" s="17">
        <f t="shared" si="13"/>
        <v>7.8209392968688007E-2</v>
      </c>
      <c r="AD65" s="17">
        <f t="shared" ca="1" si="14"/>
        <v>-2.3168408134011997E-2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11300</v>
      </c>
      <c r="D66" s="17">
        <v>13419</v>
      </c>
      <c r="E66" s="17">
        <v>15178</v>
      </c>
      <c r="F66" s="17">
        <v>13084</v>
      </c>
      <c r="G66" s="24"/>
      <c r="H66" s="7"/>
      <c r="I66" s="25">
        <f t="shared" si="16"/>
        <v>-3878</v>
      </c>
      <c r="J66" s="24">
        <f t="shared" si="16"/>
        <v>335</v>
      </c>
      <c r="K66" s="7"/>
      <c r="L66" s="25">
        <f t="shared" si="3"/>
        <v>-3876.9453730323689</v>
      </c>
      <c r="M66" s="17">
        <f t="shared" si="1"/>
        <v>1.112238040854697</v>
      </c>
      <c r="N66" s="17">
        <f t="shared" si="4"/>
        <v>338.3391353490145</v>
      </c>
      <c r="O66" s="24">
        <f t="shared" si="2"/>
        <v>11.149824879038173</v>
      </c>
      <c r="P66" s="7"/>
      <c r="Q66" s="25">
        <f t="shared" si="5"/>
        <v>-3857.3731430058856</v>
      </c>
      <c r="R66" s="24">
        <f t="shared" si="6"/>
        <v>315.19651336482571</v>
      </c>
      <c r="S66" s="7"/>
      <c r="T66" s="25">
        <f t="shared" si="7"/>
        <v>0.99860147997323434</v>
      </c>
      <c r="U66" s="24">
        <f t="shared" si="8"/>
        <v>8.150037124560898E-2</v>
      </c>
      <c r="V66" s="7"/>
      <c r="W66" s="25">
        <f t="shared" si="9"/>
        <v>0.99847009604329851</v>
      </c>
      <c r="X66" s="24">
        <f t="shared" si="10"/>
        <v>258.44951200650735</v>
      </c>
      <c r="Y66" s="7"/>
      <c r="Z66" s="25">
        <f t="shared" si="11"/>
        <v>612</v>
      </c>
      <c r="AA66" s="17">
        <f t="shared" si="15"/>
        <v>258.43499999999989</v>
      </c>
      <c r="AB66" s="24">
        <f t="shared" si="12"/>
        <v>4.5105416523915434</v>
      </c>
      <c r="AC66" s="17">
        <f t="shared" si="13"/>
        <v>1.4512006507459319E-2</v>
      </c>
      <c r="AD66" s="17">
        <f t="shared" ca="1" si="14"/>
        <v>6.8611192003686483E-2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11298</v>
      </c>
      <c r="D67" s="17">
        <v>13226</v>
      </c>
      <c r="E67" s="17">
        <v>15185</v>
      </c>
      <c r="F67" s="17">
        <v>13271</v>
      </c>
      <c r="G67" s="24"/>
      <c r="H67" s="7"/>
      <c r="I67" s="25">
        <f t="shared" si="16"/>
        <v>-3887</v>
      </c>
      <c r="J67" s="24">
        <f t="shared" si="16"/>
        <v>-45</v>
      </c>
      <c r="K67" s="7"/>
      <c r="L67" s="25">
        <f t="shared" si="3"/>
        <v>-3888.6068832603023</v>
      </c>
      <c r="M67" s="17">
        <f t="shared" si="1"/>
        <v>2.582073812239785</v>
      </c>
      <c r="N67" s="17">
        <f t="shared" si="4"/>
        <v>-41.531594432545901</v>
      </c>
      <c r="O67" s="24">
        <f t="shared" si="2"/>
        <v>12.029837180346588</v>
      </c>
      <c r="P67" s="7"/>
      <c r="Q67" s="25">
        <f t="shared" si="5"/>
        <v>-3866.3731430058856</v>
      </c>
      <c r="R67" s="24">
        <f t="shared" si="6"/>
        <v>-64.803486635174295</v>
      </c>
      <c r="S67" s="7"/>
      <c r="T67" s="25">
        <f t="shared" si="7"/>
        <v>1.0009314109875711</v>
      </c>
      <c r="U67" s="24">
        <f t="shared" si="8"/>
        <v>-1.6756239345399923E-2</v>
      </c>
      <c r="V67" s="7"/>
      <c r="W67" s="25">
        <f t="shared" si="9"/>
        <v>1.0009600222477804</v>
      </c>
      <c r="X67" s="24">
        <f t="shared" si="10"/>
        <v>264.07500044256994</v>
      </c>
      <c r="Y67" s="7"/>
      <c r="Z67" s="25">
        <f t="shared" si="11"/>
        <v>625</v>
      </c>
      <c r="AA67" s="17">
        <f t="shared" si="15"/>
        <v>264.05999999999989</v>
      </c>
      <c r="AB67" s="24">
        <f t="shared" si="12"/>
        <v>4.6087164228162241</v>
      </c>
      <c r="AC67" s="17">
        <f t="shared" si="13"/>
        <v>1.5000442570055839E-2</v>
      </c>
      <c r="AD67" s="17">
        <f t="shared" ca="1" si="14"/>
        <v>2.4957295893329956E-2</v>
      </c>
      <c r="AE67" s="17">
        <v>102</v>
      </c>
    </row>
    <row r="68" spans="1:31" s="17" customFormat="1" x14ac:dyDescent="0.25">
      <c r="A68" s="17">
        <v>48</v>
      </c>
      <c r="B68" s="17">
        <v>623</v>
      </c>
      <c r="C68" s="17">
        <v>11301</v>
      </c>
      <c r="D68" s="17">
        <v>13030</v>
      </c>
      <c r="E68" s="17">
        <v>15158</v>
      </c>
      <c r="F68" s="17">
        <v>13450</v>
      </c>
      <c r="G68" s="24"/>
      <c r="H68" s="7"/>
      <c r="I68" s="25">
        <f t="shared" si="16"/>
        <v>-3857</v>
      </c>
      <c r="J68" s="24">
        <f t="shared" si="16"/>
        <v>-420</v>
      </c>
      <c r="K68" s="7"/>
      <c r="L68" s="25">
        <f t="shared" si="3"/>
        <v>-3863.1281307374579</v>
      </c>
      <c r="M68" s="17">
        <f t="shared" si="1"/>
        <v>37.553986335376585</v>
      </c>
      <c r="N68" s="17">
        <f t="shared" si="4"/>
        <v>-419.60924217760487</v>
      </c>
      <c r="O68" s="24">
        <f t="shared" si="2"/>
        <v>0.15269167576298431</v>
      </c>
      <c r="P68" s="7"/>
      <c r="Q68" s="25">
        <f t="shared" si="5"/>
        <v>-3836.3731430058856</v>
      </c>
      <c r="R68" s="24">
        <f t="shared" si="6"/>
        <v>-439.80348663517429</v>
      </c>
      <c r="S68" s="7"/>
      <c r="T68" s="25">
        <f t="shared" si="7"/>
        <v>0.99316497427311523</v>
      </c>
      <c r="U68" s="24">
        <f t="shared" si="8"/>
        <v>-0.11371999979705345</v>
      </c>
      <c r="V68" s="7"/>
      <c r="W68" s="25">
        <f t="shared" si="9"/>
        <v>0.99335146217954839</v>
      </c>
      <c r="X68" s="24">
        <f t="shared" si="10"/>
        <v>269.64680278194703</v>
      </c>
      <c r="Y68" s="7"/>
      <c r="Z68" s="25">
        <f t="shared" si="11"/>
        <v>623</v>
      </c>
      <c r="AA68" s="17">
        <f t="shared" si="15"/>
        <v>269.66699999999992</v>
      </c>
      <c r="AB68" s="24">
        <f t="shared" si="12"/>
        <v>4.7065770339755471</v>
      </c>
      <c r="AC68" s="17">
        <f t="shared" si="13"/>
        <v>-2.0197218052885546E-2</v>
      </c>
      <c r="AD68" s="17">
        <f t="shared" ca="1" si="14"/>
        <v>0.12669816165180237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11335</v>
      </c>
      <c r="D69" s="17">
        <v>12847</v>
      </c>
      <c r="E69" s="17">
        <v>15132</v>
      </c>
      <c r="F69" s="17">
        <v>13641</v>
      </c>
      <c r="G69" s="24"/>
      <c r="H69" s="7"/>
      <c r="I69" s="25">
        <f t="shared" si="16"/>
        <v>-3797</v>
      </c>
      <c r="J69" s="24">
        <f t="shared" si="16"/>
        <v>-794</v>
      </c>
      <c r="K69" s="7"/>
      <c r="L69" s="25">
        <f t="shared" si="3"/>
        <v>-3799.552926051188</v>
      </c>
      <c r="M69" s="17">
        <f t="shared" si="1"/>
        <v>6.517431422834477</v>
      </c>
      <c r="N69" s="17">
        <f t="shared" si="4"/>
        <v>-799.43750159054571</v>
      </c>
      <c r="O69" s="24">
        <f t="shared" si="2"/>
        <v>29.5664235471871</v>
      </c>
      <c r="P69" s="7"/>
      <c r="Q69" s="25">
        <f t="shared" si="5"/>
        <v>-3776.3731430058856</v>
      </c>
      <c r="R69" s="24">
        <f t="shared" si="6"/>
        <v>-813.80348663517429</v>
      </c>
      <c r="S69" s="7"/>
      <c r="T69" s="25">
        <f t="shared" si="7"/>
        <v>0.97763210084420349</v>
      </c>
      <c r="U69" s="24">
        <f t="shared" si="8"/>
        <v>-0.21042519022083589</v>
      </c>
      <c r="V69" s="7"/>
      <c r="W69" s="25">
        <f t="shared" si="9"/>
        <v>0.97797603406909739</v>
      </c>
      <c r="X69" s="24">
        <f t="shared" si="10"/>
        <v>275.25880770719652</v>
      </c>
      <c r="Y69" s="7"/>
      <c r="Z69" s="25">
        <f t="shared" si="11"/>
        <v>633</v>
      </c>
      <c r="AA69" s="17">
        <f t="shared" si="15"/>
        <v>275.36399999999992</v>
      </c>
      <c r="AB69" s="24">
        <f t="shared" si="12"/>
        <v>4.8060084414616639</v>
      </c>
      <c r="AC69" s="17">
        <f t="shared" si="13"/>
        <v>-0.10519229280339459</v>
      </c>
      <c r="AD69" s="17">
        <f t="shared" ca="1" si="14"/>
        <v>8.3297654326997872E-2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11392</v>
      </c>
      <c r="D70" s="17">
        <v>12664</v>
      </c>
      <c r="E70" s="17">
        <v>15087</v>
      </c>
      <c r="F70" s="17">
        <v>13833</v>
      </c>
      <c r="G70" s="24"/>
      <c r="H70" s="7"/>
      <c r="I70" s="25">
        <f t="shared" si="16"/>
        <v>-3695</v>
      </c>
      <c r="J70" s="24">
        <f t="shared" si="16"/>
        <v>-1169</v>
      </c>
      <c r="K70" s="7"/>
      <c r="L70" s="25">
        <f t="shared" si="3"/>
        <v>-3698.0509669881844</v>
      </c>
      <c r="M70" s="17">
        <f t="shared" si="1"/>
        <v>9.3083995629911556</v>
      </c>
      <c r="N70" s="17">
        <f t="shared" si="4"/>
        <v>-1172.9194298344539</v>
      </c>
      <c r="O70" s="24">
        <f t="shared" si="2"/>
        <v>15.361930227207498</v>
      </c>
      <c r="P70" s="7"/>
      <c r="Q70" s="25">
        <f t="shared" si="5"/>
        <v>-3674.3731430058856</v>
      </c>
      <c r="R70" s="24">
        <f t="shared" si="6"/>
        <v>-1188.8034866351743</v>
      </c>
      <c r="S70" s="7"/>
      <c r="T70" s="25">
        <f t="shared" si="7"/>
        <v>0.95122621601505342</v>
      </c>
      <c r="U70" s="24">
        <f t="shared" si="8"/>
        <v>-0.30738895067248939</v>
      </c>
      <c r="V70" s="7"/>
      <c r="W70" s="25">
        <f t="shared" si="9"/>
        <v>0.95172800117596923</v>
      </c>
      <c r="X70" s="24">
        <f t="shared" si="10"/>
        <v>281.01535928835756</v>
      </c>
      <c r="Y70" s="7"/>
      <c r="Z70" s="25">
        <f t="shared" si="11"/>
        <v>636</v>
      </c>
      <c r="AA70" s="17">
        <f t="shared" si="15"/>
        <v>281.08799999999991</v>
      </c>
      <c r="AB70" s="24">
        <f t="shared" si="12"/>
        <v>4.9059110878458192</v>
      </c>
      <c r="AC70" s="17">
        <f t="shared" si="13"/>
        <v>-7.2640711642350198E-2</v>
      </c>
      <c r="AD70" s="17">
        <f t="shared" ca="1" si="14"/>
        <v>4.3755067086863164E-2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11456</v>
      </c>
      <c r="D71" s="17">
        <v>12478</v>
      </c>
      <c r="E71" s="17">
        <v>15011</v>
      </c>
      <c r="F71" s="17">
        <v>14004</v>
      </c>
      <c r="G71" s="24"/>
      <c r="H71" s="7"/>
      <c r="I71" s="25">
        <f t="shared" si="16"/>
        <v>-3555</v>
      </c>
      <c r="J71" s="24">
        <f t="shared" si="16"/>
        <v>-1526</v>
      </c>
      <c r="K71" s="7"/>
      <c r="L71" s="25">
        <f t="shared" si="3"/>
        <v>-3560.091869780696</v>
      </c>
      <c r="M71" s="17">
        <f t="shared" si="1"/>
        <v>25.927137863565289</v>
      </c>
      <c r="N71" s="17">
        <f t="shared" si="4"/>
        <v>-1533.9613763514778</v>
      </c>
      <c r="O71" s="24">
        <f t="shared" si="2"/>
        <v>63.383513409870581</v>
      </c>
      <c r="P71" s="7"/>
      <c r="Q71" s="25">
        <f t="shared" si="5"/>
        <v>-3534.3731430058856</v>
      </c>
      <c r="R71" s="24">
        <f t="shared" si="6"/>
        <v>-1545.8034866351743</v>
      </c>
      <c r="S71" s="7"/>
      <c r="T71" s="25">
        <f t="shared" si="7"/>
        <v>0.91498284468092594</v>
      </c>
      <c r="U71" s="24">
        <f t="shared" si="8"/>
        <v>-0.39969845062246356</v>
      </c>
      <c r="V71" s="7"/>
      <c r="W71" s="25">
        <f t="shared" si="9"/>
        <v>0.91563489016314559</v>
      </c>
      <c r="X71" s="24">
        <f t="shared" si="10"/>
        <v>286.69847024987564</v>
      </c>
      <c r="Y71" s="7"/>
      <c r="Z71" s="25">
        <f t="shared" si="11"/>
        <v>635</v>
      </c>
      <c r="AA71" s="17">
        <f t="shared" si="15"/>
        <v>286.80299999999988</v>
      </c>
      <c r="AB71" s="24">
        <f t="shared" si="12"/>
        <v>5.0056566545972947</v>
      </c>
      <c r="AC71" s="17">
        <f t="shared" si="13"/>
        <v>-0.10452975012424304</v>
      </c>
      <c r="AD71" s="17">
        <f t="shared" ca="1" si="14"/>
        <v>6.966654532652683E-2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11537</v>
      </c>
      <c r="D72" s="17">
        <v>12306</v>
      </c>
      <c r="E72" s="17">
        <v>14927</v>
      </c>
      <c r="F72" s="17">
        <v>14175</v>
      </c>
      <c r="G72" s="24"/>
      <c r="H72" s="7"/>
      <c r="I72" s="25">
        <f t="shared" si="16"/>
        <v>-3390</v>
      </c>
      <c r="J72" s="24">
        <f t="shared" si="16"/>
        <v>-1869</v>
      </c>
      <c r="K72" s="7"/>
      <c r="L72" s="25">
        <f t="shared" si="3"/>
        <v>-3389.0129640711225</v>
      </c>
      <c r="M72" s="17">
        <f t="shared" si="1"/>
        <v>0.97423992489507605</v>
      </c>
      <c r="N72" s="17">
        <f t="shared" si="4"/>
        <v>-1875.8572107778079</v>
      </c>
      <c r="O72" s="24">
        <f t="shared" si="2"/>
        <v>47.021339651285508</v>
      </c>
      <c r="P72" s="7"/>
      <c r="Q72" s="25">
        <f t="shared" si="5"/>
        <v>-3369.3731430058856</v>
      </c>
      <c r="R72" s="24">
        <f t="shared" si="6"/>
        <v>-1888.8034866351743</v>
      </c>
      <c r="S72" s="7"/>
      <c r="T72" s="25">
        <f t="shared" si="7"/>
        <v>0.87226744275141854</v>
      </c>
      <c r="U72" s="24">
        <f t="shared" si="8"/>
        <v>-0.48838797018224267</v>
      </c>
      <c r="V72" s="7"/>
      <c r="W72" s="25">
        <f t="shared" si="9"/>
        <v>0.87306384552917071</v>
      </c>
      <c r="X72" s="24">
        <f t="shared" si="10"/>
        <v>292.33840105351214</v>
      </c>
      <c r="Y72" s="7"/>
      <c r="Z72" s="25">
        <f t="shared" si="11"/>
        <v>628</v>
      </c>
      <c r="AA72" s="17">
        <f t="shared" si="15"/>
        <v>292.45499999999987</v>
      </c>
      <c r="AB72" s="24">
        <f t="shared" si="12"/>
        <v>5.1043026639200146</v>
      </c>
      <c r="AC72" s="17">
        <f t="shared" si="13"/>
        <v>-0.11659894648772706</v>
      </c>
      <c r="AD72" s="17">
        <f t="shared" ca="1" si="14"/>
        <v>9.7941109261682868E-2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11634</v>
      </c>
      <c r="D73" s="17">
        <v>12142</v>
      </c>
      <c r="E73" s="17">
        <v>14816</v>
      </c>
      <c r="F73" s="17">
        <v>14330</v>
      </c>
      <c r="G73" s="24"/>
      <c r="H73" s="7"/>
      <c r="I73" s="25">
        <f t="shared" si="16"/>
        <v>-3182</v>
      </c>
      <c r="J73" s="24">
        <f t="shared" si="16"/>
        <v>-2188</v>
      </c>
      <c r="K73" s="7"/>
      <c r="L73" s="25">
        <f t="shared" si="3"/>
        <v>-3186.5535561333072</v>
      </c>
      <c r="M73" s="17">
        <f t="shared" si="1"/>
        <v>20.73487345917972</v>
      </c>
      <c r="N73" s="17">
        <f t="shared" si="4"/>
        <v>-2197.3399188645567</v>
      </c>
      <c r="O73" s="24">
        <f t="shared" si="2"/>
        <v>87.234084396501999</v>
      </c>
      <c r="P73" s="7"/>
      <c r="Q73" s="25">
        <f t="shared" si="5"/>
        <v>-3161.3731430058856</v>
      </c>
      <c r="R73" s="24">
        <f t="shared" si="6"/>
        <v>-2207.8034866351745</v>
      </c>
      <c r="S73" s="7"/>
      <c r="T73" s="25">
        <f t="shared" si="7"/>
        <v>0.81842014819785769</v>
      </c>
      <c r="U73" s="24">
        <f t="shared" si="8"/>
        <v>-0.57087180907311597</v>
      </c>
      <c r="V73" s="7"/>
      <c r="W73" s="25">
        <f t="shared" si="9"/>
        <v>0.81935078874936385</v>
      </c>
      <c r="X73" s="24">
        <f t="shared" si="10"/>
        <v>297.98229338860824</v>
      </c>
      <c r="Y73" s="7"/>
      <c r="Z73" s="25">
        <f t="shared" si="11"/>
        <v>624</v>
      </c>
      <c r="AA73" s="17">
        <f t="shared" si="15"/>
        <v>298.07099999999986</v>
      </c>
      <c r="AB73" s="24">
        <f t="shared" si="12"/>
        <v>5.2023203547120156</v>
      </c>
      <c r="AC73" s="17">
        <f t="shared" si="13"/>
        <v>-8.8706611391614842E-2</v>
      </c>
      <c r="AD73" s="17">
        <f t="shared" ca="1" si="14"/>
        <v>3.0661509820674837E-2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11767</v>
      </c>
      <c r="D74" s="17">
        <v>12007</v>
      </c>
      <c r="E74" s="17">
        <v>14722</v>
      </c>
      <c r="F74" s="17">
        <v>14498</v>
      </c>
      <c r="G74" s="24"/>
      <c r="H74" s="7"/>
      <c r="I74" s="25">
        <f t="shared" si="16"/>
        <v>-2955</v>
      </c>
      <c r="J74" s="24">
        <f t="shared" si="16"/>
        <v>-2491</v>
      </c>
      <c r="K74" s="7"/>
      <c r="L74" s="25">
        <f t="shared" si="3"/>
        <v>-2956.449558504718</v>
      </c>
      <c r="M74" s="17">
        <f t="shared" si="1"/>
        <v>2.1012198586001976</v>
      </c>
      <c r="N74" s="17">
        <f t="shared" si="4"/>
        <v>-2494.3146607841204</v>
      </c>
      <c r="O74" s="24">
        <f t="shared" si="2"/>
        <v>10.986976113785705</v>
      </c>
      <c r="P74" s="7"/>
      <c r="Q74" s="25">
        <f t="shared" si="5"/>
        <v>-2934.3731430058856</v>
      </c>
      <c r="R74" s="24">
        <f t="shared" si="6"/>
        <v>-2510.8034866351745</v>
      </c>
      <c r="S74" s="7"/>
      <c r="T74" s="25">
        <f t="shared" si="7"/>
        <v>0.75965411039180808</v>
      </c>
      <c r="U74" s="24">
        <f t="shared" si="8"/>
        <v>-0.64921852751805209</v>
      </c>
      <c r="V74" s="7"/>
      <c r="W74" s="25">
        <f t="shared" si="9"/>
        <v>0.76071224568678897</v>
      </c>
      <c r="X74" s="24">
        <f t="shared" si="10"/>
        <v>303.59455416778292</v>
      </c>
      <c r="Y74" s="7"/>
      <c r="Z74" s="25">
        <f t="shared" si="11"/>
        <v>617</v>
      </c>
      <c r="AA74" s="17">
        <f t="shared" si="15"/>
        <v>303.62399999999985</v>
      </c>
      <c r="AB74" s="24">
        <f t="shared" si="12"/>
        <v>5.299238488075261</v>
      </c>
      <c r="AC74" s="17">
        <f t="shared" si="13"/>
        <v>-2.9445832216936196E-2</v>
      </c>
      <c r="AD74" s="17">
        <f t="shared" ca="1" si="14"/>
        <v>-2.0053660850749111E-2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11884</v>
      </c>
      <c r="D75" s="17">
        <v>11862</v>
      </c>
      <c r="E75" s="17">
        <v>14584</v>
      </c>
      <c r="F75" s="17">
        <v>14622</v>
      </c>
      <c r="G75" s="24"/>
      <c r="H75" s="7"/>
      <c r="I75" s="25">
        <f t="shared" si="16"/>
        <v>-2700</v>
      </c>
      <c r="J75" s="24">
        <f t="shared" si="16"/>
        <v>-2760</v>
      </c>
      <c r="K75" s="7"/>
      <c r="L75" s="25">
        <f t="shared" si="3"/>
        <v>-2700.0831151038087</v>
      </c>
      <c r="M75" s="17">
        <f t="shared" si="1"/>
        <v>6.9081204811347642E-3</v>
      </c>
      <c r="N75" s="17">
        <f t="shared" si="4"/>
        <v>-2766.4403977983557</v>
      </c>
      <c r="O75" s="24">
        <f t="shared" si="2"/>
        <v>41.478723801064454</v>
      </c>
      <c r="P75" s="7"/>
      <c r="Q75" s="25">
        <f t="shared" si="5"/>
        <v>-2679.3731430058856</v>
      </c>
      <c r="R75" s="24">
        <f t="shared" si="6"/>
        <v>-2779.8034866351745</v>
      </c>
      <c r="S75" s="7"/>
      <c r="T75" s="25">
        <f t="shared" si="7"/>
        <v>0.69363939831893295</v>
      </c>
      <c r="U75" s="24">
        <f t="shared" si="8"/>
        <v>-0.71877386501537155</v>
      </c>
      <c r="V75" s="7"/>
      <c r="W75" s="25">
        <f t="shared" si="9"/>
        <v>0.69481070366511166</v>
      </c>
      <c r="X75" s="24">
        <f t="shared" si="10"/>
        <v>309.08713712423264</v>
      </c>
      <c r="Y75" s="7"/>
      <c r="Z75" s="25">
        <f t="shared" si="11"/>
        <v>614</v>
      </c>
      <c r="AA75" s="17">
        <f t="shared" si="15"/>
        <v>309.14999999999986</v>
      </c>
      <c r="AB75" s="24">
        <f t="shared" si="12"/>
        <v>5.3956853825404671</v>
      </c>
      <c r="AC75" s="17">
        <f t="shared" si="13"/>
        <v>-6.2862875767223159E-2</v>
      </c>
      <c r="AD75" s="17">
        <f t="shared" ca="1" si="14"/>
        <v>0.13557468854901344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12028</v>
      </c>
      <c r="D76" s="17">
        <v>11736</v>
      </c>
      <c r="E76" s="17">
        <v>14439</v>
      </c>
      <c r="F76" s="17">
        <v>14753</v>
      </c>
      <c r="G76" s="24"/>
      <c r="H76" s="7"/>
      <c r="I76" s="25">
        <f t="shared" si="16"/>
        <v>-2411</v>
      </c>
      <c r="J76" s="24">
        <f t="shared" si="16"/>
        <v>-3017</v>
      </c>
      <c r="K76" s="7"/>
      <c r="L76" s="25">
        <f t="shared" si="3"/>
        <v>-2410.1941264291709</v>
      </c>
      <c r="M76" s="17">
        <f t="shared" si="1"/>
        <v>0.64943221216090108</v>
      </c>
      <c r="N76" s="17">
        <f t="shared" si="4"/>
        <v>-3019.4898984937213</v>
      </c>
      <c r="O76" s="24">
        <f t="shared" si="2"/>
        <v>6.1995945090355216</v>
      </c>
      <c r="P76" s="7"/>
      <c r="Q76" s="25">
        <f t="shared" si="5"/>
        <v>-2390.3731430058856</v>
      </c>
      <c r="R76" s="24">
        <f t="shared" si="6"/>
        <v>-3036.8034866351745</v>
      </c>
      <c r="S76" s="7"/>
      <c r="T76" s="25">
        <f t="shared" si="7"/>
        <v>0.61882272463634125</v>
      </c>
      <c r="U76" s="24">
        <f t="shared" si="8"/>
        <v>-0.78522636217823805</v>
      </c>
      <c r="V76" s="7"/>
      <c r="W76" s="25">
        <f t="shared" si="9"/>
        <v>0.62010213598286268</v>
      </c>
      <c r="X76" s="24">
        <f t="shared" si="10"/>
        <v>314.81739957192019</v>
      </c>
      <c r="Y76" s="7"/>
      <c r="Z76" s="25">
        <f t="shared" si="11"/>
        <v>632</v>
      </c>
      <c r="AA76" s="17">
        <f t="shared" si="15"/>
        <v>314.83799999999985</v>
      </c>
      <c r="AB76" s="24">
        <f t="shared" si="12"/>
        <v>5.4949597103939043</v>
      </c>
      <c r="AC76" s="17">
        <f t="shared" si="13"/>
        <v>-2.060042807966056E-2</v>
      </c>
      <c r="AD76" s="17">
        <f t="shared" ca="1" si="14"/>
        <v>2.2361887802787805E-2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12194</v>
      </c>
      <c r="D77" s="17">
        <v>11625</v>
      </c>
      <c r="E77" s="17">
        <v>14285</v>
      </c>
      <c r="F77" s="17">
        <v>14868</v>
      </c>
      <c r="G77" s="24"/>
      <c r="H77" s="7"/>
      <c r="I77" s="25">
        <f t="shared" si="16"/>
        <v>-2091</v>
      </c>
      <c r="J77" s="24">
        <f t="shared" si="16"/>
        <v>-3243</v>
      </c>
      <c r="K77" s="7"/>
      <c r="L77" s="25">
        <f t="shared" si="3"/>
        <v>-2092.6485122019317</v>
      </c>
      <c r="M77" s="17">
        <f t="shared" si="1"/>
        <v>2.7175924799176374</v>
      </c>
      <c r="N77" s="17">
        <f t="shared" si="4"/>
        <v>-3245.2525664608734</v>
      </c>
      <c r="O77" s="24">
        <f t="shared" si="2"/>
        <v>5.0740556606515694</v>
      </c>
      <c r="P77" s="7"/>
      <c r="Q77" s="25">
        <f t="shared" si="5"/>
        <v>-2070.3731430058856</v>
      </c>
      <c r="R77" s="24">
        <f t="shared" si="6"/>
        <v>-3262.8034866351745</v>
      </c>
      <c r="S77" s="7"/>
      <c r="T77" s="25">
        <f t="shared" si="7"/>
        <v>0.53598073301547833</v>
      </c>
      <c r="U77" s="24">
        <f t="shared" si="8"/>
        <v>-0.8436631884771012</v>
      </c>
      <c r="V77" s="7"/>
      <c r="W77" s="25">
        <f t="shared" si="9"/>
        <v>0.53735518773601088</v>
      </c>
      <c r="X77" s="24">
        <f t="shared" si="10"/>
        <v>320.62162740043755</v>
      </c>
      <c r="Y77" s="7"/>
      <c r="Z77" s="25">
        <f t="shared" si="11"/>
        <v>640</v>
      </c>
      <c r="AA77" s="17">
        <f t="shared" si="15"/>
        <v>320.59799999999984</v>
      </c>
      <c r="AB77" s="24">
        <f t="shared" si="12"/>
        <v>5.5954906753087776</v>
      </c>
      <c r="AC77" s="17">
        <f t="shared" si="13"/>
        <v>2.3627400437703727E-2</v>
      </c>
      <c r="AD77" s="17">
        <f t="shared" ca="1" si="14"/>
        <v>-2.0052525943128785E-2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12354</v>
      </c>
      <c r="D78" s="17">
        <v>11527</v>
      </c>
      <c r="E78" s="17">
        <v>14111</v>
      </c>
      <c r="F78" s="17">
        <v>14961</v>
      </c>
      <c r="G78" s="24"/>
      <c r="H78" s="7"/>
      <c r="I78" s="25">
        <f t="shared" si="16"/>
        <v>-1757</v>
      </c>
      <c r="J78" s="24">
        <f t="shared" si="16"/>
        <v>-3434</v>
      </c>
      <c r="K78" s="7"/>
      <c r="L78" s="25">
        <f t="shared" si="3"/>
        <v>-1759.0509505934724</v>
      </c>
      <c r="M78" s="17">
        <f t="shared" si="1"/>
        <v>4.2063983368648206</v>
      </c>
      <c r="N78" s="17">
        <f t="shared" si="4"/>
        <v>-3435.5914941320871</v>
      </c>
      <c r="O78" s="24">
        <f t="shared" si="2"/>
        <v>2.5328535724675567</v>
      </c>
      <c r="P78" s="7"/>
      <c r="Q78" s="25">
        <f t="shared" si="5"/>
        <v>-1736.3731430058856</v>
      </c>
      <c r="R78" s="24">
        <f t="shared" si="6"/>
        <v>-3453.8034866351745</v>
      </c>
      <c r="S78" s="7"/>
      <c r="T78" s="25">
        <f t="shared" si="7"/>
        <v>0.44951440426120276</v>
      </c>
      <c r="U78" s="24">
        <f t="shared" si="8"/>
        <v>-0.8930500638004768</v>
      </c>
      <c r="V78" s="7"/>
      <c r="W78" s="25">
        <f t="shared" si="9"/>
        <v>0.45096916143638505</v>
      </c>
      <c r="X78" s="24">
        <f t="shared" si="10"/>
        <v>326.32325310845158</v>
      </c>
      <c r="Y78" s="7"/>
      <c r="Z78" s="25">
        <f t="shared" si="11"/>
        <v>631</v>
      </c>
      <c r="AA78" s="17">
        <f t="shared" si="15"/>
        <v>326.27699999999982</v>
      </c>
      <c r="AB78" s="24">
        <f t="shared" si="12"/>
        <v>5.694607923529535</v>
      </c>
      <c r="AC78" s="17">
        <f t="shared" si="13"/>
        <v>4.6253108451765002E-2</v>
      </c>
      <c r="AD78" s="17">
        <f t="shared" ca="1" si="14"/>
        <v>7.7199004596764098E-3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12525</v>
      </c>
      <c r="D79" s="17">
        <v>11450</v>
      </c>
      <c r="E79" s="17">
        <v>13936</v>
      </c>
      <c r="F79" s="17">
        <v>15037</v>
      </c>
      <c r="G79" s="24"/>
      <c r="H79" s="7"/>
      <c r="I79" s="25">
        <f t="shared" si="16"/>
        <v>-1411</v>
      </c>
      <c r="J79" s="24">
        <f t="shared" si="16"/>
        <v>-3587</v>
      </c>
      <c r="K79" s="7"/>
      <c r="L79" s="25">
        <f t="shared" si="3"/>
        <v>-1407.2382504458519</v>
      </c>
      <c r="M79" s="17">
        <f t="shared" si="1"/>
        <v>14.150759708133295</v>
      </c>
      <c r="N79" s="17">
        <f t="shared" si="4"/>
        <v>-3592.4724222587192</v>
      </c>
      <c r="O79" s="24">
        <f t="shared" si="2"/>
        <v>29.947405377725726</v>
      </c>
      <c r="P79" s="7"/>
      <c r="Q79" s="25">
        <f t="shared" si="5"/>
        <v>-1390.3731430058856</v>
      </c>
      <c r="R79" s="24">
        <f t="shared" si="6"/>
        <v>-3606.8034866351745</v>
      </c>
      <c r="S79" s="7"/>
      <c r="T79" s="25">
        <f t="shared" si="7"/>
        <v>0.35994150082114479</v>
      </c>
      <c r="U79" s="24">
        <f t="shared" si="8"/>
        <v>-0.93261127806475141</v>
      </c>
      <c r="V79" s="7"/>
      <c r="W79" s="25">
        <f t="shared" si="9"/>
        <v>0.36146055712247288</v>
      </c>
      <c r="X79" s="24">
        <f t="shared" si="10"/>
        <v>331.93066362666877</v>
      </c>
      <c r="Y79" s="7"/>
      <c r="Z79" s="25">
        <f t="shared" si="11"/>
        <v>633</v>
      </c>
      <c r="AA79" s="17">
        <f t="shared" si="15"/>
        <v>331.97399999999982</v>
      </c>
      <c r="AB79" s="24">
        <f t="shared" si="12"/>
        <v>5.7940393310156528</v>
      </c>
      <c r="AC79" s="17">
        <f t="shared" si="13"/>
        <v>-4.3336373331044342E-2</v>
      </c>
      <c r="AD79" s="17">
        <f t="shared" ca="1" si="14"/>
        <v>9.2493758932107539E-2</v>
      </c>
      <c r="AE79" s="17">
        <v>90</v>
      </c>
    </row>
    <row r="80" spans="1:31" s="17" customFormat="1" x14ac:dyDescent="0.25">
      <c r="A80" s="17">
        <v>60</v>
      </c>
      <c r="B80" s="17">
        <v>625</v>
      </c>
      <c r="C80" s="17">
        <v>12711</v>
      </c>
      <c r="D80" s="17">
        <v>11385</v>
      </c>
      <c r="E80" s="17">
        <v>13755</v>
      </c>
      <c r="F80" s="17">
        <v>15100</v>
      </c>
      <c r="G80" s="24"/>
      <c r="H80" s="7"/>
      <c r="I80" s="25">
        <f t="shared" si="16"/>
        <v>-1044</v>
      </c>
      <c r="J80" s="24">
        <f t="shared" si="16"/>
        <v>-3715</v>
      </c>
      <c r="K80" s="7"/>
      <c r="L80" s="25">
        <f t="shared" si="3"/>
        <v>-1046.4054060162503</v>
      </c>
      <c r="M80" s="17">
        <f t="shared" si="1"/>
        <v>5.7859781030129156</v>
      </c>
      <c r="N80" s="17">
        <f t="shared" si="4"/>
        <v>-3712.3868118957835</v>
      </c>
      <c r="O80" s="24">
        <f t="shared" si="2"/>
        <v>6.8287520680187992</v>
      </c>
      <c r="P80" s="7"/>
      <c r="Q80" s="25">
        <f t="shared" si="5"/>
        <v>-1023.3731430058857</v>
      </c>
      <c r="R80" s="24">
        <f t="shared" si="6"/>
        <v>-3734.8034866351745</v>
      </c>
      <c r="S80" s="7"/>
      <c r="T80" s="25">
        <f t="shared" si="7"/>
        <v>0.26493209168096771</v>
      </c>
      <c r="U80" s="24">
        <f t="shared" si="8"/>
        <v>-0.96570824163224911</v>
      </c>
      <c r="V80" s="7"/>
      <c r="W80" s="25">
        <f t="shared" si="9"/>
        <v>0.26650491410515664</v>
      </c>
      <c r="X80" s="24">
        <f t="shared" si="10"/>
        <v>337.68812881484132</v>
      </c>
      <c r="Y80" s="7"/>
      <c r="Z80" s="25">
        <f t="shared" si="11"/>
        <v>625</v>
      </c>
      <c r="AA80" s="17">
        <f t="shared" si="15"/>
        <v>337.59899999999982</v>
      </c>
      <c r="AB80" s="24">
        <f t="shared" si="12"/>
        <v>5.8922141014403335</v>
      </c>
      <c r="AC80" s="17">
        <f t="shared" si="13"/>
        <v>8.912881484150148E-2</v>
      </c>
      <c r="AD80" s="17">
        <f t="shared" ca="1" si="14"/>
        <v>-5.7766436105112007E-2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12897</v>
      </c>
      <c r="D81" s="17">
        <v>11351</v>
      </c>
      <c r="E81" s="17">
        <v>13580</v>
      </c>
      <c r="F81" s="17">
        <v>15149</v>
      </c>
      <c r="G81" s="24"/>
      <c r="H81" s="7"/>
      <c r="I81" s="25">
        <f t="shared" si="16"/>
        <v>-683</v>
      </c>
      <c r="J81" s="24">
        <f t="shared" si="16"/>
        <v>-3798</v>
      </c>
      <c r="K81" s="7"/>
      <c r="L81" s="25">
        <f t="shared" si="3"/>
        <v>-679.87767185210896</v>
      </c>
      <c r="M81" s="17">
        <f t="shared" si="1"/>
        <v>9.7489330631126876</v>
      </c>
      <c r="N81" s="17">
        <f t="shared" si="4"/>
        <v>-3795.6409507084827</v>
      </c>
      <c r="O81" s="24">
        <f t="shared" si="2"/>
        <v>5.5651135598082488</v>
      </c>
      <c r="P81" s="7"/>
      <c r="Q81" s="25">
        <f t="shared" si="5"/>
        <v>-662.37314300588571</v>
      </c>
      <c r="R81" s="24">
        <f t="shared" si="6"/>
        <v>-3817.8034866351745</v>
      </c>
      <c r="S81" s="7"/>
      <c r="T81" s="25">
        <f t="shared" si="7"/>
        <v>0.1714759698836818</v>
      </c>
      <c r="U81" s="24">
        <f t="shared" si="8"/>
        <v>-0.98716955394554851</v>
      </c>
      <c r="V81" s="7"/>
      <c r="W81" s="25">
        <f t="shared" si="9"/>
        <v>0.1730836140568581</v>
      </c>
      <c r="X81" s="24">
        <f t="shared" si="10"/>
        <v>343.17117992939905</v>
      </c>
      <c r="Y81" s="7"/>
      <c r="Z81" s="25">
        <f t="shared" si="11"/>
        <v>618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1.0179929399214416E-2</v>
      </c>
      <c r="AD81" s="17">
        <f t="shared" ca="1" si="14"/>
        <v>9.1538133130882215E-2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13083</v>
      </c>
      <c r="D82" s="17">
        <v>11329</v>
      </c>
      <c r="E82" s="17">
        <v>13397</v>
      </c>
      <c r="F82" s="17">
        <v>15172</v>
      </c>
      <c r="G82" s="24"/>
      <c r="H82" s="7"/>
      <c r="I82" s="25">
        <f t="shared" si="16"/>
        <v>-314</v>
      </c>
      <c r="J82" s="24">
        <f t="shared" si="16"/>
        <v>-3843</v>
      </c>
      <c r="K82" s="7"/>
      <c r="L82" s="25">
        <f t="shared" si="3"/>
        <v>-310.77284617465483</v>
      </c>
      <c r="M82" s="17">
        <f t="shared" si="1"/>
        <v>10.414521812439961</v>
      </c>
      <c r="N82" s="17">
        <f t="shared" si="4"/>
        <v>-3842.70386835916</v>
      </c>
      <c r="O82" s="24">
        <f t="shared" si="2"/>
        <v>8.769394870660896E-2</v>
      </c>
      <c r="P82" s="7"/>
      <c r="Q82" s="25">
        <f t="shared" si="5"/>
        <v>-293.37314300588565</v>
      </c>
      <c r="R82" s="24">
        <f t="shared" si="6"/>
        <v>-3862.8034866351745</v>
      </c>
      <c r="S82" s="7"/>
      <c r="T82" s="25">
        <f t="shared" si="7"/>
        <v>7.5948798295874309E-2</v>
      </c>
      <c r="U82" s="24">
        <f t="shared" si="8"/>
        <v>-0.99880520519974691</v>
      </c>
      <c r="V82" s="7"/>
      <c r="W82" s="25">
        <f t="shared" si="9"/>
        <v>7.7575262262323016E-2</v>
      </c>
      <c r="X82" s="24">
        <f t="shared" si="10"/>
        <v>348.67481281170922</v>
      </c>
      <c r="Y82" s="7"/>
      <c r="Z82" s="25">
        <f t="shared" si="11"/>
        <v>612</v>
      </c>
      <c r="AA82" s="17">
        <f t="shared" si="15"/>
        <v>348.66899999999981</v>
      </c>
      <c r="AB82" s="24">
        <f t="shared" si="12"/>
        <v>6.0854220496361062</v>
      </c>
      <c r="AC82" s="17">
        <f t="shared" si="13"/>
        <v>5.8128117094042864E-3</v>
      </c>
      <c r="AD82" s="17">
        <f t="shared" ca="1" si="14"/>
        <v>1.5503326096677483E-2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13264</v>
      </c>
      <c r="D83" s="17">
        <v>11313</v>
      </c>
      <c r="E83" s="17">
        <v>13204</v>
      </c>
      <c r="F83" s="17">
        <v>15176</v>
      </c>
      <c r="G83" s="24"/>
      <c r="H83" s="7"/>
      <c r="I83" s="25">
        <f t="shared" si="16"/>
        <v>60</v>
      </c>
      <c r="J83" s="24">
        <f t="shared" si="16"/>
        <v>-3863</v>
      </c>
      <c r="K83" s="7"/>
      <c r="L83" s="25">
        <f t="shared" si="3"/>
        <v>67.093668639111257</v>
      </c>
      <c r="M83" s="17">
        <f t="shared" si="1"/>
        <v>50.320134761510559</v>
      </c>
      <c r="N83" s="17">
        <f t="shared" si="4"/>
        <v>-3854.0093215696625</v>
      </c>
      <c r="O83" s="24">
        <f t="shared" si="2"/>
        <v>80.83229863773667</v>
      </c>
      <c r="P83" s="7"/>
      <c r="Q83" s="25">
        <f t="shared" si="5"/>
        <v>80.626856994114334</v>
      </c>
      <c r="R83" s="24">
        <f t="shared" si="6"/>
        <v>-3882.8034866351745</v>
      </c>
      <c r="S83" s="7"/>
      <c r="T83" s="25">
        <f t="shared" si="7"/>
        <v>-2.0872779411009148E-2</v>
      </c>
      <c r="U83" s="24">
        <f t="shared" si="8"/>
        <v>-1.0039766057571684</v>
      </c>
      <c r="V83" s="7"/>
      <c r="W83" s="25">
        <f t="shared" si="9"/>
        <v>-1.9238023163417037E-2</v>
      </c>
      <c r="X83" s="24">
        <f t="shared" si="10"/>
        <v>354.21370633139884</v>
      </c>
      <c r="Y83" s="7"/>
      <c r="Z83" s="25">
        <f t="shared" si="11"/>
        <v>622</v>
      </c>
      <c r="AA83" s="17">
        <f t="shared" si="15"/>
        <v>354.26699999999983</v>
      </c>
      <c r="AB83" s="24">
        <f t="shared" si="12"/>
        <v>6.1831255811627477</v>
      </c>
      <c r="AC83" s="17">
        <f t="shared" si="13"/>
        <v>-5.3293668600986166E-2</v>
      </c>
      <c r="AD83" s="17">
        <f t="shared" ca="1" si="14"/>
        <v>0.10760219793218084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13451</v>
      </c>
      <c r="D84" s="17">
        <v>11328</v>
      </c>
      <c r="E84" s="17">
        <v>13011</v>
      </c>
      <c r="F84" s="17">
        <v>15158</v>
      </c>
      <c r="G84" s="24"/>
      <c r="H84" s="7"/>
      <c r="I84" s="25">
        <f t="shared" ref="I84:J115" si="17">C84-E84</f>
        <v>440</v>
      </c>
      <c r="J84" s="24">
        <f t="shared" si="17"/>
        <v>-3830</v>
      </c>
      <c r="K84" s="7"/>
      <c r="L84" s="25">
        <f t="shared" si="3"/>
        <v>445.33222672322808</v>
      </c>
      <c r="M84" s="17">
        <f t="shared" ref="M84:M147" si="18">(I84-L84)^2</f>
        <v>28.432641827907617</v>
      </c>
      <c r="N84" s="17">
        <f t="shared" si="4"/>
        <v>-3828.2447201349628</v>
      </c>
      <c r="O84" s="24">
        <f t="shared" ref="O84:O147" si="19">(J84-N84)^2</f>
        <v>3.0810074046050451</v>
      </c>
      <c r="P84" s="7"/>
      <c r="Q84" s="25">
        <f t="shared" si="5"/>
        <v>460.62685699411435</v>
      </c>
      <c r="R84" s="24">
        <f t="shared" si="6"/>
        <v>-3849.8034866351745</v>
      </c>
      <c r="S84" s="7"/>
      <c r="T84" s="25">
        <f t="shared" si="7"/>
        <v>-0.1192476444607838</v>
      </c>
      <c r="U84" s="24">
        <f t="shared" si="8"/>
        <v>-0.99544379483742285</v>
      </c>
      <c r="V84" s="7"/>
      <c r="W84" s="25">
        <f t="shared" si="9"/>
        <v>-0.1176269126790544</v>
      </c>
      <c r="X84" s="24">
        <f>IF(MOD(ATAN2(U84,W84)*180/PI()-$J$9+360,360)&lt;355,MOD(ATAN2(U84,W84)*180/PI()-$J$9+360,360)+360,MOD(ATAN2(U84,W84)*180/PI()-$J$9+360,360))</f>
        <v>359.85507162230067</v>
      </c>
      <c r="Y84" s="7"/>
      <c r="Z84" s="25">
        <f t="shared" si="11"/>
        <v>624</v>
      </c>
      <c r="AA84" s="17">
        <f t="shared" si="15"/>
        <v>359.88299999999981</v>
      </c>
      <c r="AB84" s="24">
        <f t="shared" si="12"/>
        <v>6.2811432719547495</v>
      </c>
      <c r="AC84" s="17">
        <f t="shared" si="13"/>
        <v>-2.7928377699140583E-2</v>
      </c>
    </row>
    <row r="85" spans="1:31" s="17" customFormat="1" x14ac:dyDescent="0.25">
      <c r="A85" s="17">
        <v>0</v>
      </c>
      <c r="B85" s="17">
        <v>0</v>
      </c>
      <c r="C85" s="17">
        <v>13420</v>
      </c>
      <c r="D85" s="17">
        <v>11298</v>
      </c>
      <c r="E85" s="17">
        <v>12970</v>
      </c>
      <c r="F85" s="17">
        <v>15114</v>
      </c>
      <c r="G85" s="24"/>
      <c r="H85" s="7"/>
      <c r="I85" s="25">
        <f t="shared" si="17"/>
        <v>450</v>
      </c>
      <c r="J85" s="24">
        <f t="shared" si="17"/>
        <v>-3816</v>
      </c>
      <c r="K85" s="7"/>
      <c r="L85" s="25">
        <f>$M$9*SIN(2*PI()/$M$10*(AA85+$M$11))+$M$12</f>
        <v>450.8697266652697</v>
      </c>
      <c r="M85" s="17">
        <f t="shared" si="18"/>
        <v>0.75642447228114462</v>
      </c>
      <c r="N85" s="17">
        <f>$O$9*COS(2*PI()/$O$10*(AA85+$O$11))+$O$12</f>
        <v>-3812.9999708391374</v>
      </c>
      <c r="O85" s="24">
        <f t="shared" si="19"/>
        <v>9.0001749660259307</v>
      </c>
      <c r="P85" s="7"/>
      <c r="Q85" s="25">
        <f t="shared" ref="Q85:Q148" si="20">I85-$J$4</f>
        <v>470.62685699411435</v>
      </c>
      <c r="R85" s="24">
        <f t="shared" ref="R85:R148" si="21">J85-$J$3</f>
        <v>-3835.8034866351745</v>
      </c>
      <c r="S85" s="7"/>
      <c r="T85" s="25">
        <f t="shared" ref="T85:T148" si="22">Q85/$J$7</f>
        <v>-0.12183645669893577</v>
      </c>
      <c r="U85" s="24">
        <f t="shared" ref="U85:U148" si="23">R85/$J$6</f>
        <v>-0.99182381444722778</v>
      </c>
      <c r="V85" s="7"/>
      <c r="W85" s="25">
        <f t="shared" ref="W85:W148" si="24">(T85-U85*SIN(-$J$11*PI()/180))/(COS(-$J$11*PI()/180))</f>
        <v>-0.12022162279501879</v>
      </c>
      <c r="X85" s="24">
        <f>IF(MOD(ATAN2(U85,W85)*180/PI()-$J$9+360,360)&lt;355,MOD(ATAN2(U85,W85)*180/PI()-$J$9+360,360)+360,MOD(ATAN2(U85,W85)*180/PI()-$J$9+360,360))</f>
        <v>360.02720770422411</v>
      </c>
      <c r="Y85" s="7"/>
      <c r="Z85" s="25">
        <f>I165-J159</f>
        <v>6</v>
      </c>
      <c r="AA85" s="17">
        <f t="shared" si="15"/>
        <v>359.93699999999978</v>
      </c>
      <c r="AB85" s="24">
        <f t="shared" ref="AB85:AB148" si="25">AA85*PI()/180</f>
        <v>6.2820857497508262</v>
      </c>
      <c r="AC85" s="17">
        <f t="shared" ref="AC85:AC148" si="26">X85-AA85</f>
        <v>9.0207704224326335E-2</v>
      </c>
    </row>
    <row r="86" spans="1:31" s="17" customFormat="1" x14ac:dyDescent="0.25">
      <c r="A86" s="17">
        <v>1</v>
      </c>
      <c r="B86" s="17">
        <v>-628</v>
      </c>
      <c r="C86" s="17">
        <v>13219</v>
      </c>
      <c r="D86" s="17">
        <v>11277</v>
      </c>
      <c r="E86" s="17">
        <v>13151</v>
      </c>
      <c r="F86" s="17">
        <v>15118</v>
      </c>
      <c r="G86" s="24"/>
      <c r="H86" s="7"/>
      <c r="I86" s="25">
        <f t="shared" si="17"/>
        <v>68</v>
      </c>
      <c r="J86" s="24">
        <f t="shared" si="17"/>
        <v>-3841</v>
      </c>
      <c r="K86" s="7"/>
      <c r="L86" s="25">
        <f t="shared" ref="L86:L149" si="27">$M$9*SIN(2*PI()/$M$10*(AA86+$M$11))+$M$12</f>
        <v>71.409322431238792</v>
      </c>
      <c r="M86" s="17">
        <f t="shared" si="18"/>
        <v>11.623479440147985</v>
      </c>
      <c r="N86" s="17">
        <f t="shared" ref="N86:N149" si="28">$O$9*COS(2*PI()/$O$10*(AA86+$O$11))+$O$12</f>
        <v>-3839.6969034145718</v>
      </c>
      <c r="O86" s="24">
        <f t="shared" si="19"/>
        <v>1.698060710954616</v>
      </c>
      <c r="P86" s="7"/>
      <c r="Q86" s="25">
        <f t="shared" si="20"/>
        <v>88.626856994114334</v>
      </c>
      <c r="R86" s="24">
        <f t="shared" si="21"/>
        <v>-3860.8034866351745</v>
      </c>
      <c r="S86" s="7"/>
      <c r="T86" s="25">
        <f t="shared" si="22"/>
        <v>-2.2943829201530722E-2</v>
      </c>
      <c r="U86" s="24">
        <f t="shared" si="23"/>
        <v>-0.9982880651440047</v>
      </c>
      <c r="V86" s="7"/>
      <c r="W86" s="25">
        <f t="shared" si="24"/>
        <v>-2.1318338400122216E-2</v>
      </c>
      <c r="X86" s="24">
        <f t="shared" ref="X86:X148" si="29">MOD(ATAN2(U86,W86)*180/PI()-$J$9+360,360)</f>
        <v>354.33930852933099</v>
      </c>
      <c r="Y86" s="7"/>
      <c r="Z86" s="25">
        <f t="shared" ref="Z86:Z149" si="30">B86</f>
        <v>-628</v>
      </c>
      <c r="AA86" s="17">
        <f t="shared" ref="AA86:AA149" si="31">360/40000*Z86+AA85</f>
        <v>354.2849999999998</v>
      </c>
      <c r="AB86" s="24">
        <f t="shared" si="25"/>
        <v>6.1834397404281072</v>
      </c>
      <c r="AC86" s="17">
        <f t="shared" si="26"/>
        <v>5.4308529331194677E-2</v>
      </c>
    </row>
    <row r="87" spans="1:31" s="17" customFormat="1" x14ac:dyDescent="0.25">
      <c r="A87" s="17">
        <v>2</v>
      </c>
      <c r="B87" s="17">
        <v>-609</v>
      </c>
      <c r="C87" s="17">
        <v>13037</v>
      </c>
      <c r="D87" s="17">
        <v>11283</v>
      </c>
      <c r="E87" s="17">
        <v>13340</v>
      </c>
      <c r="F87" s="17">
        <v>15115</v>
      </c>
      <c r="G87" s="24"/>
      <c r="H87" s="7"/>
      <c r="I87" s="25">
        <f t="shared" si="17"/>
        <v>-303</v>
      </c>
      <c r="J87" s="24">
        <f t="shared" si="17"/>
        <v>-3832</v>
      </c>
      <c r="K87" s="7"/>
      <c r="L87" s="25">
        <f t="shared" si="27"/>
        <v>-297.4640595776533</v>
      </c>
      <c r="M87" s="17">
        <f t="shared" si="18"/>
        <v>30.646636359772138</v>
      </c>
      <c r="N87" s="17">
        <f t="shared" si="28"/>
        <v>-3829.7398973385875</v>
      </c>
      <c r="O87" s="24">
        <f t="shared" si="19"/>
        <v>5.108064040123752</v>
      </c>
      <c r="P87" s="7"/>
      <c r="Q87" s="25">
        <f t="shared" si="20"/>
        <v>-282.37314300588565</v>
      </c>
      <c r="R87" s="24">
        <f t="shared" si="21"/>
        <v>-3851.8034866351745</v>
      </c>
      <c r="S87" s="7"/>
      <c r="T87" s="25">
        <f t="shared" si="22"/>
        <v>7.3101104833907152E-2</v>
      </c>
      <c r="U87" s="24">
        <f t="shared" si="23"/>
        <v>-0.99596093489316506</v>
      </c>
      <c r="V87" s="7"/>
      <c r="W87" s="25">
        <f t="shared" si="24"/>
        <v>7.4722933674883307E-2</v>
      </c>
      <c r="X87" s="24">
        <f t="shared" si="29"/>
        <v>348.82531613780588</v>
      </c>
      <c r="Y87" s="7"/>
      <c r="Z87" s="25">
        <f t="shared" si="30"/>
        <v>-609</v>
      </c>
      <c r="AA87" s="17">
        <f t="shared" si="31"/>
        <v>348.8039999999998</v>
      </c>
      <c r="AB87" s="24">
        <f t="shared" si="25"/>
        <v>6.087778244126298</v>
      </c>
      <c r="AC87" s="17">
        <f t="shared" si="26"/>
        <v>2.131613780608177E-2</v>
      </c>
    </row>
    <row r="88" spans="1:31" s="17" customFormat="1" x14ac:dyDescent="0.25">
      <c r="A88" s="17">
        <v>3</v>
      </c>
      <c r="B88" s="17">
        <v>-617</v>
      </c>
      <c r="C88" s="17">
        <v>12849</v>
      </c>
      <c r="D88" s="17">
        <v>11304</v>
      </c>
      <c r="E88" s="17">
        <v>13517</v>
      </c>
      <c r="F88" s="17">
        <v>15087</v>
      </c>
      <c r="G88" s="24"/>
      <c r="H88" s="7"/>
      <c r="I88" s="25">
        <f t="shared" si="17"/>
        <v>-668</v>
      </c>
      <c r="J88" s="24">
        <f t="shared" si="17"/>
        <v>-3783</v>
      </c>
      <c r="K88" s="7"/>
      <c r="L88" s="25">
        <f t="shared" si="27"/>
        <v>-668.58618287017862</v>
      </c>
      <c r="M88" s="17">
        <f t="shared" si="18"/>
        <v>0.34361035729084255</v>
      </c>
      <c r="N88" s="17">
        <f t="shared" si="28"/>
        <v>-3783.7506370655892</v>
      </c>
      <c r="O88" s="24">
        <f t="shared" si="19"/>
        <v>0.56345600423639042</v>
      </c>
      <c r="P88" s="7"/>
      <c r="Q88" s="25">
        <f t="shared" si="20"/>
        <v>-647.37314300588571</v>
      </c>
      <c r="R88" s="24">
        <f t="shared" si="21"/>
        <v>-3802.8034866351745</v>
      </c>
      <c r="S88" s="7"/>
      <c r="T88" s="25">
        <f t="shared" si="22"/>
        <v>0.16759275152645386</v>
      </c>
      <c r="U88" s="24">
        <f t="shared" si="23"/>
        <v>-0.98329100352748233</v>
      </c>
      <c r="V88" s="7"/>
      <c r="W88" s="25">
        <f t="shared" si="24"/>
        <v>0.16919407507398579</v>
      </c>
      <c r="X88" s="24">
        <f t="shared" si="29"/>
        <v>343.3527180625299</v>
      </c>
      <c r="Y88" s="7"/>
      <c r="Z88" s="25">
        <f t="shared" si="30"/>
        <v>-617</v>
      </c>
      <c r="AA88" s="17">
        <f t="shared" si="31"/>
        <v>343.25099999999981</v>
      </c>
      <c r="AB88" s="24">
        <f t="shared" si="25"/>
        <v>5.9908601107630526</v>
      </c>
      <c r="AC88" s="17">
        <f t="shared" si="26"/>
        <v>0.10171806253009663</v>
      </c>
    </row>
    <row r="89" spans="1:31" s="17" customFormat="1" x14ac:dyDescent="0.25">
      <c r="A89" s="17">
        <v>4</v>
      </c>
      <c r="B89" s="17">
        <v>-629</v>
      </c>
      <c r="C89" s="17">
        <v>12665</v>
      </c>
      <c r="D89" s="17">
        <v>11348</v>
      </c>
      <c r="E89" s="17">
        <v>13709</v>
      </c>
      <c r="F89" s="17">
        <v>15046</v>
      </c>
      <c r="G89" s="24"/>
      <c r="H89" s="7"/>
      <c r="I89" s="25">
        <f t="shared" si="17"/>
        <v>-1044</v>
      </c>
      <c r="J89" s="24">
        <f t="shared" si="17"/>
        <v>-3698</v>
      </c>
      <c r="K89" s="7"/>
      <c r="L89" s="25">
        <f t="shared" si="27"/>
        <v>-1040.6391306087737</v>
      </c>
      <c r="M89" s="17">
        <f t="shared" si="18"/>
        <v>11.295443064881759</v>
      </c>
      <c r="N89" s="17">
        <f t="shared" si="28"/>
        <v>-3700.1182657986228</v>
      </c>
      <c r="O89" s="24">
        <f t="shared" si="19"/>
        <v>4.4870499936151527</v>
      </c>
      <c r="P89" s="7"/>
      <c r="Q89" s="25">
        <f t="shared" si="20"/>
        <v>-1023.3731430058857</v>
      </c>
      <c r="R89" s="24">
        <f t="shared" si="21"/>
        <v>-3717.8034866351745</v>
      </c>
      <c r="S89" s="7"/>
      <c r="T89" s="25">
        <f t="shared" si="22"/>
        <v>0.26493209168096771</v>
      </c>
      <c r="U89" s="24">
        <f t="shared" si="23"/>
        <v>-0.96131255115844083</v>
      </c>
      <c r="V89" s="7"/>
      <c r="W89" s="25">
        <f t="shared" si="24"/>
        <v>0.26649775656377955</v>
      </c>
      <c r="X89" s="24">
        <f t="shared" si="29"/>
        <v>337.62136237873619</v>
      </c>
      <c r="Y89" s="7"/>
      <c r="Z89" s="25">
        <f t="shared" si="30"/>
        <v>-629</v>
      </c>
      <c r="AA89" s="17">
        <f t="shared" si="31"/>
        <v>337.5899999999998</v>
      </c>
      <c r="AB89" s="24">
        <f t="shared" si="25"/>
        <v>5.8920570218076538</v>
      </c>
      <c r="AC89" s="17">
        <f t="shared" si="26"/>
        <v>3.1362378736389473E-2</v>
      </c>
    </row>
    <row r="90" spans="1:31" s="17" customFormat="1" x14ac:dyDescent="0.25">
      <c r="A90" s="17">
        <v>5</v>
      </c>
      <c r="B90" s="17">
        <v>-635</v>
      </c>
      <c r="C90" s="17">
        <v>12475</v>
      </c>
      <c r="D90" s="17">
        <v>11401</v>
      </c>
      <c r="E90" s="17">
        <v>13883</v>
      </c>
      <c r="F90" s="17">
        <v>14979</v>
      </c>
      <c r="G90" s="24"/>
      <c r="H90" s="7"/>
      <c r="I90" s="25">
        <f t="shared" si="17"/>
        <v>-1408</v>
      </c>
      <c r="J90" s="24">
        <f t="shared" si="17"/>
        <v>-3578</v>
      </c>
      <c r="K90" s="7"/>
      <c r="L90" s="25">
        <f t="shared" si="27"/>
        <v>-1406.1297478584213</v>
      </c>
      <c r="M90" s="17">
        <f t="shared" si="18"/>
        <v>3.4978430730797259</v>
      </c>
      <c r="N90" s="17">
        <f t="shared" si="28"/>
        <v>-3578.8803970488807</v>
      </c>
      <c r="O90" s="24">
        <f t="shared" si="19"/>
        <v>0.77509896367783748</v>
      </c>
      <c r="P90" s="7"/>
      <c r="Q90" s="25">
        <f t="shared" si="20"/>
        <v>-1387.3731430058856</v>
      </c>
      <c r="R90" s="24">
        <f t="shared" si="21"/>
        <v>-3597.8034866351745</v>
      </c>
      <c r="S90" s="7"/>
      <c r="T90" s="25">
        <f t="shared" si="22"/>
        <v>0.3591648571496992</v>
      </c>
      <c r="U90" s="24">
        <f t="shared" si="23"/>
        <v>-0.93028414781391167</v>
      </c>
      <c r="V90" s="7"/>
      <c r="W90" s="25">
        <f t="shared" si="24"/>
        <v>0.36068012313482412</v>
      </c>
      <c r="X90" s="24">
        <f t="shared" si="29"/>
        <v>331.92415738560089</v>
      </c>
      <c r="Y90" s="7"/>
      <c r="Z90" s="25">
        <f t="shared" si="30"/>
        <v>-635</v>
      </c>
      <c r="AA90" s="17">
        <f t="shared" si="31"/>
        <v>331.87499999999983</v>
      </c>
      <c r="AB90" s="24">
        <f t="shared" si="25"/>
        <v>5.7923114550561774</v>
      </c>
      <c r="AC90" s="17">
        <f t="shared" si="26"/>
        <v>4.9157385601063197E-2</v>
      </c>
    </row>
    <row r="91" spans="1:31" s="17" customFormat="1" x14ac:dyDescent="0.25">
      <c r="A91" s="17">
        <v>6</v>
      </c>
      <c r="B91" s="17">
        <v>-634</v>
      </c>
      <c r="C91" s="17">
        <v>12302</v>
      </c>
      <c r="D91" s="17">
        <v>11481</v>
      </c>
      <c r="E91" s="17">
        <v>14058</v>
      </c>
      <c r="F91" s="17">
        <v>14898</v>
      </c>
      <c r="G91" s="24"/>
      <c r="H91" s="7"/>
      <c r="I91" s="25">
        <f t="shared" si="17"/>
        <v>-1756</v>
      </c>
      <c r="J91" s="24">
        <f t="shared" si="17"/>
        <v>-3417</v>
      </c>
      <c r="K91" s="7"/>
      <c r="L91" s="25">
        <f t="shared" si="27"/>
        <v>-1757.2946244401014</v>
      </c>
      <c r="M91" s="17">
        <f t="shared" si="18"/>
        <v>1.6760524409079036</v>
      </c>
      <c r="N91" s="17">
        <f t="shared" si="28"/>
        <v>-3422.136969411044</v>
      </c>
      <c r="O91" s="24">
        <f t="shared" si="19"/>
        <v>26.388454730001662</v>
      </c>
      <c r="P91" s="7"/>
      <c r="Q91" s="25">
        <f t="shared" si="20"/>
        <v>-1735.3731430058856</v>
      </c>
      <c r="R91" s="24">
        <f t="shared" si="21"/>
        <v>-3436.8034866351745</v>
      </c>
      <c r="S91" s="7"/>
      <c r="T91" s="25">
        <f t="shared" si="22"/>
        <v>0.44925552303738758</v>
      </c>
      <c r="U91" s="24">
        <f t="shared" si="23"/>
        <v>-0.88865437332666852</v>
      </c>
      <c r="V91" s="7"/>
      <c r="W91" s="25">
        <f t="shared" si="24"/>
        <v>0.45070312232799559</v>
      </c>
      <c r="X91" s="24">
        <f t="shared" si="29"/>
        <v>326.22297300891125</v>
      </c>
      <c r="Y91" s="7"/>
      <c r="Z91" s="25">
        <f t="shared" si="30"/>
        <v>-634</v>
      </c>
      <c r="AA91" s="17">
        <f t="shared" si="31"/>
        <v>326.16899999999981</v>
      </c>
      <c r="AB91" s="24">
        <f t="shared" si="25"/>
        <v>5.6927229679373808</v>
      </c>
      <c r="AC91" s="17">
        <f t="shared" si="26"/>
        <v>5.3973008911441411E-2</v>
      </c>
    </row>
    <row r="92" spans="1:31" s="17" customFormat="1" x14ac:dyDescent="0.25">
      <c r="A92" s="17">
        <v>7</v>
      </c>
      <c r="B92" s="17">
        <v>-637</v>
      </c>
      <c r="C92" s="17">
        <v>12145</v>
      </c>
      <c r="D92" s="17">
        <v>11588</v>
      </c>
      <c r="E92" s="17">
        <v>14241</v>
      </c>
      <c r="F92" s="17">
        <v>14816</v>
      </c>
      <c r="G92" s="24"/>
      <c r="H92" s="7"/>
      <c r="I92" s="25">
        <f t="shared" si="17"/>
        <v>-2096</v>
      </c>
      <c r="J92" s="24">
        <f t="shared" si="17"/>
        <v>-3228</v>
      </c>
      <c r="K92" s="7"/>
      <c r="L92" s="25">
        <f t="shared" si="27"/>
        <v>-2092.7687501185055</v>
      </c>
      <c r="M92" s="17">
        <f t="shared" si="18"/>
        <v>10.440975796658075</v>
      </c>
      <c r="N92" s="17">
        <f t="shared" si="28"/>
        <v>-3230.2977848294827</v>
      </c>
      <c r="O92" s="24">
        <f t="shared" si="19"/>
        <v>5.2798151226007484</v>
      </c>
      <c r="P92" s="7"/>
      <c r="Q92" s="25">
        <f t="shared" si="20"/>
        <v>-2075.3731430058856</v>
      </c>
      <c r="R92" s="24">
        <f t="shared" si="21"/>
        <v>-3247.8034866351745</v>
      </c>
      <c r="S92" s="7"/>
      <c r="T92" s="25">
        <f t="shared" si="22"/>
        <v>0.53727513913455438</v>
      </c>
      <c r="U92" s="24">
        <f t="shared" si="23"/>
        <v>-0.83978463805903514</v>
      </c>
      <c r="V92" s="7"/>
      <c r="W92" s="25">
        <f t="shared" si="24"/>
        <v>0.53864328009338747</v>
      </c>
      <c r="X92" s="24">
        <f t="shared" si="29"/>
        <v>320.43957487449438</v>
      </c>
      <c r="Y92" s="7"/>
      <c r="Z92" s="25">
        <f t="shared" si="30"/>
        <v>-637</v>
      </c>
      <c r="AA92" s="17">
        <f t="shared" si="31"/>
        <v>320.43599999999981</v>
      </c>
      <c r="AB92" s="24">
        <f t="shared" si="25"/>
        <v>5.5926632419205466</v>
      </c>
      <c r="AC92" s="17">
        <f t="shared" si="26"/>
        <v>3.5748744945749422E-3</v>
      </c>
    </row>
    <row r="93" spans="1:31" s="17" customFormat="1" x14ac:dyDescent="0.25">
      <c r="A93" s="17">
        <v>8</v>
      </c>
      <c r="B93" s="17">
        <v>-622</v>
      </c>
      <c r="C93" s="17">
        <v>11983</v>
      </c>
      <c r="D93" s="17">
        <v>11691</v>
      </c>
      <c r="E93" s="17">
        <v>14385</v>
      </c>
      <c r="F93" s="17">
        <v>14699</v>
      </c>
      <c r="G93" s="24"/>
      <c r="H93" s="7"/>
      <c r="I93" s="25">
        <f t="shared" si="17"/>
        <v>-2402</v>
      </c>
      <c r="J93" s="24">
        <f t="shared" si="17"/>
        <v>-3008</v>
      </c>
      <c r="K93" s="7"/>
      <c r="L93" s="25">
        <f t="shared" si="27"/>
        <v>-2400.3473672572622</v>
      </c>
      <c r="M93" s="17">
        <f t="shared" si="18"/>
        <v>2.7311949823689012</v>
      </c>
      <c r="N93" s="17">
        <f t="shared" si="28"/>
        <v>-3011.580502058946</v>
      </c>
      <c r="O93" s="24">
        <f t="shared" si="19"/>
        <v>12.81999499411631</v>
      </c>
      <c r="P93" s="7"/>
      <c r="Q93" s="25">
        <f t="shared" si="20"/>
        <v>-2381.3731430058856</v>
      </c>
      <c r="R93" s="24">
        <f t="shared" si="21"/>
        <v>-3027.8034866351745</v>
      </c>
      <c r="S93" s="7"/>
      <c r="T93" s="25">
        <f t="shared" si="22"/>
        <v>0.61649279362200449</v>
      </c>
      <c r="U93" s="24">
        <f t="shared" si="23"/>
        <v>-0.78289923192739841</v>
      </c>
      <c r="V93" s="7"/>
      <c r="W93" s="25">
        <f t="shared" si="24"/>
        <v>0.6177684125931393</v>
      </c>
      <c r="X93" s="24">
        <f t="shared" si="29"/>
        <v>314.83976145972292</v>
      </c>
      <c r="Y93" s="7"/>
      <c r="Z93" s="25">
        <f t="shared" si="30"/>
        <v>-622</v>
      </c>
      <c r="AA93" s="17">
        <f t="shared" si="31"/>
        <v>314.83799999999979</v>
      </c>
      <c r="AB93" s="24">
        <f t="shared" si="25"/>
        <v>5.4949597103939034</v>
      </c>
      <c r="AC93" s="17">
        <f t="shared" si="26"/>
        <v>1.7614597231272455E-3</v>
      </c>
    </row>
    <row r="94" spans="1:31" s="17" customFormat="1" x14ac:dyDescent="0.25">
      <c r="A94" s="17">
        <v>9</v>
      </c>
      <c r="B94" s="17">
        <v>-635</v>
      </c>
      <c r="C94" s="17">
        <v>11847</v>
      </c>
      <c r="D94" s="17">
        <v>11819</v>
      </c>
      <c r="E94" s="17">
        <v>14533</v>
      </c>
      <c r="F94" s="17">
        <v>14575</v>
      </c>
      <c r="G94" s="24"/>
      <c r="H94" s="7"/>
      <c r="I94" s="25">
        <f t="shared" si="17"/>
        <v>-2686</v>
      </c>
      <c r="J94" s="24">
        <f t="shared" si="17"/>
        <v>-2756</v>
      </c>
      <c r="K94" s="7"/>
      <c r="L94" s="25">
        <f t="shared" si="27"/>
        <v>-2690.8982046241335</v>
      </c>
      <c r="M94" s="17">
        <f t="shared" si="18"/>
        <v>23.992408539883204</v>
      </c>
      <c r="N94" s="17">
        <f t="shared" si="28"/>
        <v>-2758.4752102396073</v>
      </c>
      <c r="O94" s="24">
        <f t="shared" si="19"/>
        <v>6.1266657302570735</v>
      </c>
      <c r="P94" s="7"/>
      <c r="Q94" s="25">
        <f t="shared" si="20"/>
        <v>-2665.3731430058856</v>
      </c>
      <c r="R94" s="24">
        <f t="shared" si="21"/>
        <v>-2775.8034866351745</v>
      </c>
      <c r="S94" s="7"/>
      <c r="T94" s="25">
        <f t="shared" si="22"/>
        <v>0.69001506118552025</v>
      </c>
      <c r="U94" s="24">
        <f t="shared" si="23"/>
        <v>-0.71773958490388723</v>
      </c>
      <c r="V94" s="7"/>
      <c r="W94" s="25">
        <f t="shared" si="24"/>
        <v>0.6911846775995546</v>
      </c>
      <c r="X94" s="24">
        <f t="shared" si="29"/>
        <v>309.19571181278161</v>
      </c>
      <c r="Y94" s="7"/>
      <c r="Z94" s="25">
        <f t="shared" si="30"/>
        <v>-635</v>
      </c>
      <c r="AA94" s="17">
        <f t="shared" si="31"/>
        <v>309.12299999999982</v>
      </c>
      <c r="AB94" s="24">
        <f t="shared" si="25"/>
        <v>5.3952141436424279</v>
      </c>
      <c r="AC94" s="17">
        <f t="shared" si="26"/>
        <v>7.2711812781790286E-2</v>
      </c>
    </row>
    <row r="95" spans="1:31" s="17" customFormat="1" x14ac:dyDescent="0.25">
      <c r="A95" s="17">
        <v>10</v>
      </c>
      <c r="B95" s="17">
        <v>-607</v>
      </c>
      <c r="C95" s="17">
        <v>11729</v>
      </c>
      <c r="D95" s="17">
        <v>11970</v>
      </c>
      <c r="E95" s="17">
        <v>14673</v>
      </c>
      <c r="F95" s="17">
        <v>14453</v>
      </c>
      <c r="G95" s="24"/>
      <c r="H95" s="7"/>
      <c r="I95" s="25">
        <f t="shared" si="17"/>
        <v>-2944</v>
      </c>
      <c r="J95" s="24">
        <f t="shared" si="17"/>
        <v>-2483</v>
      </c>
      <c r="K95" s="7"/>
      <c r="L95" s="25">
        <f t="shared" si="27"/>
        <v>-2943.8368156181546</v>
      </c>
      <c r="M95" s="17">
        <f t="shared" si="18"/>
        <v>2.6629142478278345E-2</v>
      </c>
      <c r="N95" s="17">
        <f t="shared" si="28"/>
        <v>-2490.6686192526186</v>
      </c>
      <c r="O95" s="24">
        <f t="shared" si="19"/>
        <v>58.807721241631967</v>
      </c>
      <c r="P95" s="7"/>
      <c r="Q95" s="25">
        <f t="shared" si="20"/>
        <v>-2923.3731430058856</v>
      </c>
      <c r="R95" s="24">
        <f t="shared" si="21"/>
        <v>-2502.8034866351745</v>
      </c>
      <c r="S95" s="7"/>
      <c r="T95" s="25">
        <f t="shared" si="22"/>
        <v>0.75680641692984096</v>
      </c>
      <c r="U95" s="24">
        <f t="shared" si="23"/>
        <v>-0.64714996729508345</v>
      </c>
      <c r="V95" s="7"/>
      <c r="W95" s="25">
        <f t="shared" si="24"/>
        <v>0.75786118019488646</v>
      </c>
      <c r="X95" s="24">
        <f t="shared" si="29"/>
        <v>303.61050050693211</v>
      </c>
      <c r="Y95" s="7"/>
      <c r="Z95" s="25">
        <f t="shared" si="30"/>
        <v>-607</v>
      </c>
      <c r="AA95" s="17">
        <f t="shared" si="31"/>
        <v>303.6599999999998</v>
      </c>
      <c r="AB95" s="24">
        <f t="shared" si="25"/>
        <v>5.2998668066059773</v>
      </c>
      <c r="AC95" s="17">
        <f t="shared" si="26"/>
        <v>-4.9499493067685307E-2</v>
      </c>
    </row>
    <row r="96" spans="1:31" s="17" customFormat="1" x14ac:dyDescent="0.25">
      <c r="A96" s="17">
        <v>11</v>
      </c>
      <c r="B96" s="17">
        <v>-609</v>
      </c>
      <c r="C96" s="17">
        <v>11593</v>
      </c>
      <c r="D96" s="17">
        <v>12092</v>
      </c>
      <c r="E96" s="17">
        <v>14763</v>
      </c>
      <c r="F96" s="17">
        <v>14283</v>
      </c>
      <c r="G96" s="24"/>
      <c r="H96" s="7"/>
      <c r="I96" s="25">
        <f t="shared" si="17"/>
        <v>-3170</v>
      </c>
      <c r="J96" s="24">
        <f t="shared" si="17"/>
        <v>-2191</v>
      </c>
      <c r="K96" s="7"/>
      <c r="L96" s="25">
        <f t="shared" si="27"/>
        <v>-3170.895504117655</v>
      </c>
      <c r="M96" s="17">
        <f t="shared" si="18"/>
        <v>0.80192762473712575</v>
      </c>
      <c r="N96" s="17">
        <f t="shared" si="28"/>
        <v>-2199.0583664247661</v>
      </c>
      <c r="O96" s="24">
        <f t="shared" si="19"/>
        <v>64.937269435796992</v>
      </c>
      <c r="P96" s="7"/>
      <c r="Q96" s="25">
        <f t="shared" si="20"/>
        <v>-3149.3731430058856</v>
      </c>
      <c r="R96" s="24">
        <f t="shared" si="21"/>
        <v>-2210.8034866351745</v>
      </c>
      <c r="S96" s="7"/>
      <c r="T96" s="25">
        <f t="shared" si="22"/>
        <v>0.81531357351207534</v>
      </c>
      <c r="U96" s="24">
        <f t="shared" si="23"/>
        <v>-0.57164751915672918</v>
      </c>
      <c r="V96" s="7"/>
      <c r="W96" s="25">
        <f t="shared" si="24"/>
        <v>0.81624547304075157</v>
      </c>
      <c r="X96" s="24">
        <f t="shared" si="29"/>
        <v>298.12095489842886</v>
      </c>
      <c r="Y96" s="7"/>
      <c r="Z96" s="25">
        <f t="shared" si="30"/>
        <v>-609</v>
      </c>
      <c r="AA96" s="17">
        <f t="shared" si="31"/>
        <v>298.1789999999998</v>
      </c>
      <c r="AB96" s="24">
        <f t="shared" si="25"/>
        <v>5.204205310304169</v>
      </c>
      <c r="AC96" s="17">
        <f t="shared" si="26"/>
        <v>-5.8045101570940005E-2</v>
      </c>
    </row>
    <row r="97" spans="1:29" s="17" customFormat="1" x14ac:dyDescent="0.25">
      <c r="A97" s="17">
        <v>12</v>
      </c>
      <c r="B97" s="17">
        <v>-639</v>
      </c>
      <c r="C97" s="17">
        <v>11502</v>
      </c>
      <c r="D97" s="17">
        <v>12263</v>
      </c>
      <c r="E97" s="17">
        <v>14884</v>
      </c>
      <c r="F97" s="17">
        <v>14133</v>
      </c>
      <c r="G97" s="24"/>
      <c r="H97" s="7"/>
      <c r="I97" s="25">
        <f t="shared" si="17"/>
        <v>-3382</v>
      </c>
      <c r="J97" s="24">
        <f t="shared" si="17"/>
        <v>-1870</v>
      </c>
      <c r="K97" s="7"/>
      <c r="L97" s="25">
        <f t="shared" si="27"/>
        <v>-3378.1075368242618</v>
      </c>
      <c r="M97" s="17">
        <f t="shared" si="18"/>
        <v>15.151269574477583</v>
      </c>
      <c r="N97" s="17">
        <f t="shared" si="28"/>
        <v>-1871.3132076675149</v>
      </c>
      <c r="O97" s="24">
        <f t="shared" si="19"/>
        <v>1.7245143780199674</v>
      </c>
      <c r="P97" s="7"/>
      <c r="Q97" s="25">
        <f t="shared" si="20"/>
        <v>-3361.3731430058856</v>
      </c>
      <c r="R97" s="24">
        <f t="shared" si="21"/>
        <v>-1889.8034866351743</v>
      </c>
      <c r="S97" s="7"/>
      <c r="T97" s="25">
        <f t="shared" si="22"/>
        <v>0.8701963929608969</v>
      </c>
      <c r="U97" s="24">
        <f t="shared" si="23"/>
        <v>-0.48864654021011372</v>
      </c>
      <c r="V97" s="7"/>
      <c r="W97" s="25">
        <f t="shared" si="24"/>
        <v>0.87099321402491681</v>
      </c>
      <c r="X97" s="24">
        <f t="shared" si="29"/>
        <v>292.40934216277378</v>
      </c>
      <c r="Y97" s="7"/>
      <c r="Z97" s="25">
        <f t="shared" si="30"/>
        <v>-639</v>
      </c>
      <c r="AA97" s="17">
        <f t="shared" si="31"/>
        <v>292.42799999999983</v>
      </c>
      <c r="AB97" s="24">
        <f t="shared" si="25"/>
        <v>5.1038314250219745</v>
      </c>
      <c r="AC97" s="17">
        <f t="shared" si="26"/>
        <v>-1.8657837226044194E-2</v>
      </c>
    </row>
    <row r="98" spans="1:29" s="17" customFormat="1" x14ac:dyDescent="0.25">
      <c r="A98" s="17">
        <v>13</v>
      </c>
      <c r="B98" s="17">
        <v>-630</v>
      </c>
      <c r="C98" s="17">
        <v>11419</v>
      </c>
      <c r="D98" s="17">
        <v>12441</v>
      </c>
      <c r="E98" s="17">
        <v>14963</v>
      </c>
      <c r="F98" s="17">
        <v>13964</v>
      </c>
      <c r="G98" s="24"/>
      <c r="H98" s="7"/>
      <c r="I98" s="25">
        <f t="shared" si="17"/>
        <v>-3544</v>
      </c>
      <c r="J98" s="24">
        <f t="shared" si="17"/>
        <v>-1523</v>
      </c>
      <c r="K98" s="7"/>
      <c r="L98" s="25">
        <f t="shared" si="27"/>
        <v>-3549.2915578423449</v>
      </c>
      <c r="M98" s="17">
        <f t="shared" si="18"/>
        <v>28.00058439888182</v>
      </c>
      <c r="N98" s="17">
        <f t="shared" si="28"/>
        <v>-1529.5256542957206</v>
      </c>
      <c r="O98" s="24">
        <f t="shared" si="19"/>
        <v>42.58416398725727</v>
      </c>
      <c r="P98" s="7"/>
      <c r="Q98" s="25">
        <f t="shared" si="20"/>
        <v>-3523.3731430058856</v>
      </c>
      <c r="R98" s="24">
        <f t="shared" si="21"/>
        <v>-1542.8034866351743</v>
      </c>
      <c r="S98" s="7"/>
      <c r="T98" s="25">
        <f t="shared" si="22"/>
        <v>0.91213515121895883</v>
      </c>
      <c r="U98" s="24">
        <f t="shared" si="23"/>
        <v>-0.39892274053885035</v>
      </c>
      <c r="V98" s="7"/>
      <c r="W98" s="25">
        <f t="shared" si="24"/>
        <v>0.91278592983047147</v>
      </c>
      <c r="X98" s="24">
        <f t="shared" si="29"/>
        <v>286.72313679520209</v>
      </c>
      <c r="Y98" s="7"/>
      <c r="Z98" s="25">
        <f t="shared" si="30"/>
        <v>-630</v>
      </c>
      <c r="AA98" s="17">
        <f t="shared" si="31"/>
        <v>286.75799999999981</v>
      </c>
      <c r="AB98" s="24">
        <f t="shared" si="25"/>
        <v>5.004871256433896</v>
      </c>
      <c r="AC98" s="17">
        <f t="shared" si="26"/>
        <v>-3.4863204797716207E-2</v>
      </c>
    </row>
    <row r="99" spans="1:29" s="17" customFormat="1" x14ac:dyDescent="0.25">
      <c r="A99" s="17">
        <v>14</v>
      </c>
      <c r="B99" s="17">
        <v>-635</v>
      </c>
      <c r="C99" s="17">
        <v>11346</v>
      </c>
      <c r="D99" s="17">
        <v>12615</v>
      </c>
      <c r="E99" s="17">
        <v>15032</v>
      </c>
      <c r="F99" s="17">
        <v>13781</v>
      </c>
      <c r="G99" s="24"/>
      <c r="H99" s="7"/>
      <c r="I99" s="25">
        <f t="shared" si="17"/>
        <v>-3686</v>
      </c>
      <c r="J99" s="24">
        <f t="shared" si="17"/>
        <v>-1166</v>
      </c>
      <c r="K99" s="7"/>
      <c r="L99" s="25">
        <f t="shared" si="27"/>
        <v>-3686.8572460783457</v>
      </c>
      <c r="M99" s="17">
        <f t="shared" si="18"/>
        <v>0.73487083883912407</v>
      </c>
      <c r="N99" s="17">
        <f t="shared" si="28"/>
        <v>-1169.6872222667162</v>
      </c>
      <c r="O99" s="24">
        <f t="shared" si="19"/>
        <v>13.595608044167474</v>
      </c>
      <c r="P99" s="7"/>
      <c r="Q99" s="25">
        <f t="shared" si="20"/>
        <v>-3665.3731430058856</v>
      </c>
      <c r="R99" s="24">
        <f t="shared" si="21"/>
        <v>-1185.8034866351743</v>
      </c>
      <c r="S99" s="7"/>
      <c r="T99" s="25">
        <f t="shared" si="22"/>
        <v>0.94889628500071665</v>
      </c>
      <c r="U99" s="24">
        <f t="shared" si="23"/>
        <v>-0.30661324058887618</v>
      </c>
      <c r="V99" s="7"/>
      <c r="W99" s="25">
        <f t="shared" si="24"/>
        <v>0.94939680397732007</v>
      </c>
      <c r="X99" s="24">
        <f t="shared" si="29"/>
        <v>281.01411435544435</v>
      </c>
      <c r="Y99" s="7"/>
      <c r="Z99" s="25">
        <f t="shared" si="30"/>
        <v>-635</v>
      </c>
      <c r="AA99" s="17">
        <f t="shared" si="31"/>
        <v>281.04299999999984</v>
      </c>
      <c r="AB99" s="24">
        <f t="shared" si="25"/>
        <v>4.9051256896824205</v>
      </c>
      <c r="AC99" s="17">
        <f t="shared" si="26"/>
        <v>-2.8885644555487033E-2</v>
      </c>
    </row>
    <row r="100" spans="1:29" s="17" customFormat="1" x14ac:dyDescent="0.25">
      <c r="A100" s="17">
        <v>15</v>
      </c>
      <c r="B100" s="17">
        <v>-637</v>
      </c>
      <c r="C100" s="17">
        <v>11294</v>
      </c>
      <c r="D100" s="17">
        <v>12797</v>
      </c>
      <c r="E100" s="17">
        <v>15077</v>
      </c>
      <c r="F100" s="17">
        <v>13590</v>
      </c>
      <c r="G100" s="24"/>
      <c r="H100" s="7"/>
      <c r="I100" s="25">
        <f t="shared" si="17"/>
        <v>-3783</v>
      </c>
      <c r="J100" s="24">
        <f t="shared" si="17"/>
        <v>-793</v>
      </c>
      <c r="K100" s="7"/>
      <c r="L100" s="25">
        <f t="shared" si="27"/>
        <v>-3788.2027286449838</v>
      </c>
      <c r="M100" s="17">
        <f t="shared" si="18"/>
        <v>27.068385353335341</v>
      </c>
      <c r="N100" s="17">
        <f t="shared" si="28"/>
        <v>-796.83242811452692</v>
      </c>
      <c r="O100" s="24">
        <f t="shared" si="19"/>
        <v>14.68750525301636</v>
      </c>
      <c r="P100" s="7"/>
      <c r="Q100" s="25">
        <f t="shared" si="20"/>
        <v>-3762.3731430058856</v>
      </c>
      <c r="R100" s="24">
        <f t="shared" si="21"/>
        <v>-812.80348663517429</v>
      </c>
      <c r="S100" s="7"/>
      <c r="T100" s="25">
        <f t="shared" si="22"/>
        <v>0.97400776371079067</v>
      </c>
      <c r="U100" s="24">
        <f t="shared" si="23"/>
        <v>-0.21016662019296481</v>
      </c>
      <c r="V100" s="7"/>
      <c r="W100" s="25">
        <f t="shared" si="24"/>
        <v>0.97435127109907727</v>
      </c>
      <c r="X100" s="24">
        <f t="shared" si="29"/>
        <v>275.28810536152344</v>
      </c>
      <c r="Y100" s="7"/>
      <c r="Z100" s="25">
        <f t="shared" si="30"/>
        <v>-637</v>
      </c>
      <c r="AA100" s="17">
        <f t="shared" si="31"/>
        <v>275.30999999999983</v>
      </c>
      <c r="AB100" s="24">
        <f t="shared" si="25"/>
        <v>4.8050659636655855</v>
      </c>
      <c r="AC100" s="17">
        <f t="shared" si="26"/>
        <v>-2.1894638476396722E-2</v>
      </c>
    </row>
    <row r="101" spans="1:29" s="17" customFormat="1" x14ac:dyDescent="0.25">
      <c r="A101" s="17">
        <v>16</v>
      </c>
      <c r="B101" s="17">
        <v>-623</v>
      </c>
      <c r="C101" s="17">
        <v>11265</v>
      </c>
      <c r="D101" s="17">
        <v>12988</v>
      </c>
      <c r="E101" s="17">
        <v>15113</v>
      </c>
      <c r="F101" s="17">
        <v>13418</v>
      </c>
      <c r="G101" s="24"/>
      <c r="H101" s="7"/>
      <c r="I101" s="25">
        <f t="shared" si="17"/>
        <v>-3848</v>
      </c>
      <c r="J101" s="24">
        <f t="shared" si="17"/>
        <v>-430</v>
      </c>
      <c r="K101" s="7"/>
      <c r="L101" s="25">
        <f t="shared" si="27"/>
        <v>-3850.8360055781541</v>
      </c>
      <c r="M101" s="17">
        <f t="shared" si="18"/>
        <v>8.0429276393210145</v>
      </c>
      <c r="N101" s="17">
        <f t="shared" si="28"/>
        <v>-424.23721475334338</v>
      </c>
      <c r="O101" s="24">
        <f t="shared" si="19"/>
        <v>33.209693799083198</v>
      </c>
      <c r="P101" s="7"/>
      <c r="Q101" s="25">
        <f t="shared" si="20"/>
        <v>-3827.3731430058856</v>
      </c>
      <c r="R101" s="24">
        <f t="shared" si="21"/>
        <v>-449.80348663517429</v>
      </c>
      <c r="S101" s="7"/>
      <c r="T101" s="25">
        <f t="shared" si="22"/>
        <v>0.99083504325877847</v>
      </c>
      <c r="U101" s="24">
        <f t="shared" si="23"/>
        <v>-0.11630570007576421</v>
      </c>
      <c r="V101" s="7"/>
      <c r="W101" s="25">
        <f t="shared" si="24"/>
        <v>0.99102573839489339</v>
      </c>
      <c r="X101" s="24">
        <f t="shared" si="29"/>
        <v>269.80950094359878</v>
      </c>
      <c r="Y101" s="7"/>
      <c r="Z101" s="25">
        <f t="shared" si="30"/>
        <v>-623</v>
      </c>
      <c r="AA101" s="17">
        <f t="shared" si="31"/>
        <v>269.70299999999986</v>
      </c>
      <c r="AB101" s="24">
        <f t="shared" si="25"/>
        <v>4.7072053525062643</v>
      </c>
      <c r="AC101" s="17">
        <f t="shared" si="26"/>
        <v>0.10650094359891682</v>
      </c>
    </row>
    <row r="102" spans="1:29" s="17" customFormat="1" x14ac:dyDescent="0.25">
      <c r="A102" s="17">
        <v>17</v>
      </c>
      <c r="B102" s="17">
        <v>-626</v>
      </c>
      <c r="C102" s="17">
        <v>11253</v>
      </c>
      <c r="D102" s="17">
        <v>13172</v>
      </c>
      <c r="E102" s="17">
        <v>15123</v>
      </c>
      <c r="F102" s="17">
        <v>13219</v>
      </c>
      <c r="G102" s="24"/>
      <c r="H102" s="7"/>
      <c r="I102" s="25">
        <f t="shared" si="17"/>
        <v>-3870</v>
      </c>
      <c r="J102" s="24">
        <f t="shared" si="17"/>
        <v>-47</v>
      </c>
      <c r="K102" s="7"/>
      <c r="L102" s="25">
        <f t="shared" si="27"/>
        <v>-3876.8190863836394</v>
      </c>
      <c r="M102" s="17">
        <f t="shared" si="18"/>
        <v>46.4999391075361</v>
      </c>
      <c r="N102" s="17">
        <f t="shared" si="28"/>
        <v>-45.567627601264618</v>
      </c>
      <c r="O102" s="24">
        <f t="shared" si="19"/>
        <v>2.051690688658951</v>
      </c>
      <c r="P102" s="7"/>
      <c r="Q102" s="25">
        <f t="shared" si="20"/>
        <v>-3849.3731430058856</v>
      </c>
      <c r="R102" s="24">
        <f t="shared" si="21"/>
        <v>-66.803486635174295</v>
      </c>
      <c r="S102" s="7"/>
      <c r="T102" s="25">
        <f t="shared" si="22"/>
        <v>0.99653043018271281</v>
      </c>
      <c r="U102" s="24">
        <f t="shared" si="23"/>
        <v>-1.7273379401142076E-2</v>
      </c>
      <c r="V102" s="7"/>
      <c r="W102" s="25">
        <f t="shared" si="24"/>
        <v>0.9965598776722604</v>
      </c>
      <c r="X102" s="24">
        <f t="shared" si="29"/>
        <v>264.10895773846323</v>
      </c>
      <c r="Y102" s="7"/>
      <c r="Z102" s="25">
        <f t="shared" si="30"/>
        <v>-626</v>
      </c>
      <c r="AA102" s="17">
        <f t="shared" si="31"/>
        <v>264.06899999999985</v>
      </c>
      <c r="AB102" s="24">
        <f t="shared" si="25"/>
        <v>4.6088735024489029</v>
      </c>
      <c r="AC102" s="17">
        <f t="shared" si="26"/>
        <v>3.9957738463385795E-2</v>
      </c>
    </row>
    <row r="103" spans="1:29" s="17" customFormat="1" x14ac:dyDescent="0.25">
      <c r="A103" s="17">
        <v>18</v>
      </c>
      <c r="B103" s="17">
        <v>-613</v>
      </c>
      <c r="C103" s="17">
        <v>11259</v>
      </c>
      <c r="D103" s="17">
        <v>13361</v>
      </c>
      <c r="E103" s="17">
        <v>15119</v>
      </c>
      <c r="F103" s="17">
        <v>13040</v>
      </c>
      <c r="G103" s="24"/>
      <c r="H103" s="7"/>
      <c r="I103" s="25">
        <f t="shared" si="17"/>
        <v>-3860</v>
      </c>
      <c r="J103" s="24">
        <f t="shared" si="17"/>
        <v>321</v>
      </c>
      <c r="K103" s="7"/>
      <c r="L103" s="25">
        <f t="shared" si="27"/>
        <v>-3866.1250377707161</v>
      </c>
      <c r="M103" s="17">
        <f t="shared" si="18"/>
        <v>37.516087692698392</v>
      </c>
      <c r="N103" s="17">
        <f t="shared" si="28"/>
        <v>325.88094096495979</v>
      </c>
      <c r="O103" s="24">
        <f t="shared" si="19"/>
        <v>23.823584703422615</v>
      </c>
      <c r="P103" s="7"/>
      <c r="Q103" s="25">
        <f t="shared" si="20"/>
        <v>-3839.3731430058856</v>
      </c>
      <c r="R103" s="24">
        <f t="shared" si="21"/>
        <v>301.19651336482571</v>
      </c>
      <c r="S103" s="7"/>
      <c r="T103" s="25">
        <f t="shared" si="22"/>
        <v>0.99394161794456082</v>
      </c>
      <c r="U103" s="24">
        <f t="shared" si="23"/>
        <v>7.7880390855413914E-2</v>
      </c>
      <c r="V103" s="7"/>
      <c r="W103" s="25">
        <f t="shared" si="24"/>
        <v>0.9938161222829146</v>
      </c>
      <c r="X103" s="24">
        <f t="shared" si="29"/>
        <v>258.635123198511</v>
      </c>
      <c r="Y103" s="7"/>
      <c r="Z103" s="25">
        <f t="shared" si="30"/>
        <v>-613</v>
      </c>
      <c r="AA103" s="17">
        <f t="shared" si="31"/>
        <v>258.55199999999985</v>
      </c>
      <c r="AB103" s="24">
        <f t="shared" si="25"/>
        <v>4.5125836876163756</v>
      </c>
      <c r="AC103" s="17">
        <f t="shared" si="26"/>
        <v>8.3123198511145802E-2</v>
      </c>
    </row>
    <row r="104" spans="1:29" s="17" customFormat="1" x14ac:dyDescent="0.25">
      <c r="A104" s="17">
        <v>19</v>
      </c>
      <c r="B104" s="17">
        <v>-615</v>
      </c>
      <c r="C104" s="17">
        <v>11282</v>
      </c>
      <c r="D104" s="17">
        <v>13548</v>
      </c>
      <c r="E104" s="17">
        <v>15100</v>
      </c>
      <c r="F104" s="17">
        <v>12855</v>
      </c>
      <c r="G104" s="24"/>
      <c r="H104" s="7"/>
      <c r="I104" s="25">
        <f t="shared" si="17"/>
        <v>-3818</v>
      </c>
      <c r="J104" s="24">
        <f t="shared" si="17"/>
        <v>693</v>
      </c>
      <c r="K104" s="7"/>
      <c r="L104" s="25">
        <f t="shared" si="27"/>
        <v>-3819.5614951613325</v>
      </c>
      <c r="M104" s="17">
        <f t="shared" si="18"/>
        <v>2.438267138864683</v>
      </c>
      <c r="N104" s="17">
        <f t="shared" si="28"/>
        <v>695.69420240641284</v>
      </c>
      <c r="O104" s="24">
        <f t="shared" si="19"/>
        <v>7.2587266067207477</v>
      </c>
      <c r="P104" s="7"/>
      <c r="Q104" s="25">
        <f t="shared" si="20"/>
        <v>-3797.3731430058856</v>
      </c>
      <c r="R104" s="24">
        <f t="shared" si="21"/>
        <v>673.19651336482571</v>
      </c>
      <c r="S104" s="7"/>
      <c r="T104" s="25">
        <f t="shared" si="22"/>
        <v>0.9830686065443226</v>
      </c>
      <c r="U104" s="24">
        <f t="shared" si="23"/>
        <v>0.17406844122345422</v>
      </c>
      <c r="V104" s="7"/>
      <c r="W104" s="25">
        <f t="shared" si="24"/>
        <v>0.98278647262178775</v>
      </c>
      <c r="X104" s="24">
        <f t="shared" si="29"/>
        <v>253.07204098483453</v>
      </c>
      <c r="Y104" s="7"/>
      <c r="Z104" s="25">
        <f t="shared" si="30"/>
        <v>-615</v>
      </c>
      <c r="AA104" s="17">
        <f t="shared" si="31"/>
        <v>253.01699999999985</v>
      </c>
      <c r="AB104" s="24">
        <f t="shared" si="25"/>
        <v>4.4159797135184897</v>
      </c>
      <c r="AC104" s="17">
        <f t="shared" si="26"/>
        <v>5.504098483467601E-2</v>
      </c>
    </row>
    <row r="105" spans="1:29" s="17" customFormat="1" x14ac:dyDescent="0.25">
      <c r="A105" s="17">
        <v>20</v>
      </c>
      <c r="B105" s="17">
        <v>-626</v>
      </c>
      <c r="C105" s="17">
        <v>11314</v>
      </c>
      <c r="D105" s="17">
        <v>13727</v>
      </c>
      <c r="E105" s="17">
        <v>15052</v>
      </c>
      <c r="F105" s="17">
        <v>12667</v>
      </c>
      <c r="G105" s="24"/>
      <c r="H105" s="7"/>
      <c r="I105" s="25">
        <f t="shared" si="17"/>
        <v>-3738</v>
      </c>
      <c r="J105" s="24">
        <f t="shared" si="17"/>
        <v>1060</v>
      </c>
      <c r="K105" s="7"/>
      <c r="L105" s="25">
        <f t="shared" si="27"/>
        <v>-3735.7537842007791</v>
      </c>
      <c r="M105" s="17">
        <f t="shared" si="18"/>
        <v>5.045485416669421</v>
      </c>
      <c r="N105" s="17">
        <f t="shared" si="28"/>
        <v>1065.6346324286924</v>
      </c>
      <c r="O105" s="24">
        <f t="shared" si="19"/>
        <v>31.749082606471841</v>
      </c>
      <c r="P105" s="7"/>
      <c r="Q105" s="25">
        <f t="shared" si="20"/>
        <v>-3717.3731430058856</v>
      </c>
      <c r="R105" s="24">
        <f t="shared" si="21"/>
        <v>1040.1965133648257</v>
      </c>
      <c r="S105" s="7"/>
      <c r="T105" s="25">
        <f t="shared" si="22"/>
        <v>0.96235810863910687</v>
      </c>
      <c r="U105" s="24">
        <f t="shared" si="23"/>
        <v>0.26896364145213913</v>
      </c>
      <c r="V105" s="7"/>
      <c r="W105" s="25">
        <f t="shared" si="24"/>
        <v>0.96192142857341656</v>
      </c>
      <c r="X105" s="24">
        <f t="shared" si="29"/>
        <v>247.49438181603261</v>
      </c>
      <c r="Y105" s="7"/>
      <c r="Z105" s="25">
        <f t="shared" si="30"/>
        <v>-626</v>
      </c>
      <c r="AA105" s="17">
        <f t="shared" si="31"/>
        <v>247.38299999999987</v>
      </c>
      <c r="AB105" s="24">
        <f t="shared" si="25"/>
        <v>4.3176478634611293</v>
      </c>
      <c r="AC105" s="17">
        <f t="shared" si="26"/>
        <v>0.11138181603274688</v>
      </c>
    </row>
    <row r="106" spans="1:29" s="17" customFormat="1" x14ac:dyDescent="0.25">
      <c r="A106" s="17">
        <v>21</v>
      </c>
      <c r="B106" s="17">
        <v>-628</v>
      </c>
      <c r="C106" s="17">
        <v>11386</v>
      </c>
      <c r="D106" s="17">
        <v>13911</v>
      </c>
      <c r="E106" s="17">
        <v>15000</v>
      </c>
      <c r="F106" s="17">
        <v>12492</v>
      </c>
      <c r="G106" s="24"/>
      <c r="H106" s="7"/>
      <c r="I106" s="25">
        <f t="shared" si="17"/>
        <v>-3614</v>
      </c>
      <c r="J106" s="24">
        <f t="shared" si="17"/>
        <v>1419</v>
      </c>
      <c r="K106" s="7"/>
      <c r="L106" s="25">
        <f t="shared" si="27"/>
        <v>-3615.5803468343288</v>
      </c>
      <c r="M106" s="17">
        <f t="shared" si="18"/>
        <v>2.4974961167730383</v>
      </c>
      <c r="N106" s="17">
        <f t="shared" si="28"/>
        <v>1426.607072138821</v>
      </c>
      <c r="O106" s="24">
        <f t="shared" si="19"/>
        <v>57.86754652522621</v>
      </c>
      <c r="P106" s="7"/>
      <c r="Q106" s="25">
        <f t="shared" si="20"/>
        <v>-3593.3731430058856</v>
      </c>
      <c r="R106" s="24">
        <f t="shared" si="21"/>
        <v>1399.1965133648257</v>
      </c>
      <c r="S106" s="7"/>
      <c r="T106" s="25">
        <f t="shared" si="22"/>
        <v>0.93025683688602256</v>
      </c>
      <c r="U106" s="24">
        <f t="shared" si="23"/>
        <v>0.36179028145785541</v>
      </c>
      <c r="V106" s="7"/>
      <c r="W106" s="25">
        <f t="shared" si="24"/>
        <v>0.92966896383126352</v>
      </c>
      <c r="X106" s="24">
        <f t="shared" si="29"/>
        <v>241.8519353682874</v>
      </c>
      <c r="Y106" s="7"/>
      <c r="Z106" s="25">
        <f t="shared" si="30"/>
        <v>-628</v>
      </c>
      <c r="AA106" s="17">
        <f t="shared" si="31"/>
        <v>241.73099999999988</v>
      </c>
      <c r="AB106" s="24">
        <f t="shared" si="25"/>
        <v>4.2190018541384111</v>
      </c>
      <c r="AC106" s="17">
        <f t="shared" si="26"/>
        <v>0.12093536828751894</v>
      </c>
    </row>
    <row r="107" spans="1:29" s="17" customFormat="1" x14ac:dyDescent="0.25">
      <c r="A107" s="17">
        <v>22</v>
      </c>
      <c r="B107" s="17">
        <v>-644</v>
      </c>
      <c r="C107" s="17">
        <v>11457</v>
      </c>
      <c r="D107" s="17">
        <v>14081</v>
      </c>
      <c r="E107" s="17">
        <v>14911</v>
      </c>
      <c r="F107" s="17">
        <v>12308</v>
      </c>
      <c r="G107" s="24"/>
      <c r="H107" s="7"/>
      <c r="I107" s="25">
        <f t="shared" si="17"/>
        <v>-3454</v>
      </c>
      <c r="J107" s="24">
        <f t="shared" si="17"/>
        <v>1773</v>
      </c>
      <c r="K107" s="7"/>
      <c r="L107" s="25">
        <f t="shared" si="27"/>
        <v>-3456.0224649259217</v>
      </c>
      <c r="M107" s="17">
        <f t="shared" si="18"/>
        <v>4.0903643765833362</v>
      </c>
      <c r="N107" s="17">
        <f t="shared" si="28"/>
        <v>1782.5471944165779</v>
      </c>
      <c r="O107" s="24">
        <f t="shared" si="19"/>
        <v>91.148921227936128</v>
      </c>
      <c r="P107" s="7"/>
      <c r="Q107" s="25">
        <f t="shared" si="20"/>
        <v>-3433.3731430058856</v>
      </c>
      <c r="R107" s="24">
        <f t="shared" si="21"/>
        <v>1753.1965133648257</v>
      </c>
      <c r="S107" s="7"/>
      <c r="T107" s="25">
        <f t="shared" si="22"/>
        <v>0.8888358410755911</v>
      </c>
      <c r="U107" s="24">
        <f t="shared" si="23"/>
        <v>0.45332407132421637</v>
      </c>
      <c r="V107" s="7"/>
      <c r="W107" s="25">
        <f t="shared" si="24"/>
        <v>0.88809886783589109</v>
      </c>
      <c r="X107" s="24">
        <f t="shared" si="29"/>
        <v>236.07421686708005</v>
      </c>
      <c r="Y107" s="7"/>
      <c r="Z107" s="25">
        <f t="shared" si="30"/>
        <v>-644</v>
      </c>
      <c r="AA107" s="17">
        <f t="shared" si="31"/>
        <v>235.93499999999989</v>
      </c>
      <c r="AB107" s="24">
        <f t="shared" si="25"/>
        <v>4.1178425706928197</v>
      </c>
      <c r="AC107" s="17">
        <f t="shared" si="26"/>
        <v>0.13921686708016523</v>
      </c>
    </row>
    <row r="108" spans="1:29" s="17" customFormat="1" x14ac:dyDescent="0.25">
      <c r="A108" s="17">
        <v>23</v>
      </c>
      <c r="B108" s="17">
        <v>-628</v>
      </c>
      <c r="C108" s="17">
        <v>11565</v>
      </c>
      <c r="D108" s="17">
        <v>14255</v>
      </c>
      <c r="E108" s="17">
        <v>14824</v>
      </c>
      <c r="F108" s="17">
        <v>12150</v>
      </c>
      <c r="G108" s="24"/>
      <c r="H108" s="7"/>
      <c r="I108" s="25">
        <f t="shared" si="17"/>
        <v>-3259</v>
      </c>
      <c r="J108" s="24">
        <f t="shared" si="17"/>
        <v>2105</v>
      </c>
      <c r="K108" s="7"/>
      <c r="L108" s="25">
        <f t="shared" si="27"/>
        <v>-3266.5551640860881</v>
      </c>
      <c r="M108" s="17">
        <f t="shared" si="18"/>
        <v>57.080504367715406</v>
      </c>
      <c r="N108" s="17">
        <f t="shared" si="28"/>
        <v>2112.3217081098501</v>
      </c>
      <c r="O108" s="24">
        <f t="shared" si="19"/>
        <v>53.607409645844406</v>
      </c>
      <c r="P108" s="7"/>
      <c r="Q108" s="25">
        <f t="shared" si="20"/>
        <v>-3238.3731430058856</v>
      </c>
      <c r="R108" s="24">
        <f t="shared" si="21"/>
        <v>2085.1965133648255</v>
      </c>
      <c r="S108" s="7"/>
      <c r="T108" s="25">
        <f t="shared" si="22"/>
        <v>0.83835400243162783</v>
      </c>
      <c r="U108" s="24">
        <f t="shared" si="23"/>
        <v>0.53916932057741351</v>
      </c>
      <c r="V108" s="7"/>
      <c r="W108" s="25">
        <f t="shared" si="24"/>
        <v>0.83747717969568858</v>
      </c>
      <c r="X108" s="24">
        <f t="shared" si="29"/>
        <v>230.34244123292035</v>
      </c>
      <c r="Y108" s="7"/>
      <c r="Z108" s="25">
        <f t="shared" si="30"/>
        <v>-628</v>
      </c>
      <c r="AA108" s="17">
        <f t="shared" si="31"/>
        <v>230.2829999999999</v>
      </c>
      <c r="AB108" s="24">
        <f t="shared" si="25"/>
        <v>4.0191965613701006</v>
      </c>
      <c r="AC108" s="17">
        <f t="shared" si="26"/>
        <v>5.9441232920448783E-2</v>
      </c>
    </row>
    <row r="109" spans="1:29" s="17" customFormat="1" x14ac:dyDescent="0.25">
      <c r="A109" s="17">
        <v>24</v>
      </c>
      <c r="B109" s="17">
        <v>-627</v>
      </c>
      <c r="C109" s="17">
        <v>11677</v>
      </c>
      <c r="D109" s="17">
        <v>14422</v>
      </c>
      <c r="E109" s="17">
        <v>14727</v>
      </c>
      <c r="F109" s="17">
        <v>12006</v>
      </c>
      <c r="G109" s="24"/>
      <c r="H109" s="7"/>
      <c r="I109" s="25">
        <f t="shared" si="17"/>
        <v>-3050</v>
      </c>
      <c r="J109" s="24">
        <f t="shared" si="17"/>
        <v>2416</v>
      </c>
      <c r="K109" s="7"/>
      <c r="L109" s="25">
        <f t="shared" si="27"/>
        <v>-3045.8740205633517</v>
      </c>
      <c r="M109" s="17">
        <f t="shared" si="18"/>
        <v>17.023706311644805</v>
      </c>
      <c r="N109" s="17">
        <f t="shared" si="28"/>
        <v>2421.2820582165778</v>
      </c>
      <c r="O109" s="24">
        <f t="shared" si="19"/>
        <v>27.900139003316546</v>
      </c>
      <c r="P109" s="7"/>
      <c r="Q109" s="25">
        <f t="shared" si="20"/>
        <v>-3029.3731430058856</v>
      </c>
      <c r="R109" s="24">
        <f t="shared" si="21"/>
        <v>2396.1965133648255</v>
      </c>
      <c r="S109" s="7"/>
      <c r="T109" s="25">
        <f t="shared" si="22"/>
        <v>0.78424782665425175</v>
      </c>
      <c r="U109" s="24">
        <f t="shared" si="23"/>
        <v>0.61958459924531817</v>
      </c>
      <c r="V109" s="7"/>
      <c r="W109" s="25">
        <f t="shared" si="24"/>
        <v>0.7832399912860718</v>
      </c>
      <c r="X109" s="24">
        <f t="shared" si="29"/>
        <v>224.77007279182783</v>
      </c>
      <c r="Y109" s="7"/>
      <c r="Z109" s="25">
        <f t="shared" si="30"/>
        <v>-627</v>
      </c>
      <c r="AA109" s="17">
        <f t="shared" si="31"/>
        <v>224.6399999999999</v>
      </c>
      <c r="AB109" s="24">
        <f t="shared" si="25"/>
        <v>3.92070763168006</v>
      </c>
      <c r="AC109" s="17">
        <f t="shared" si="26"/>
        <v>0.13007279182792786</v>
      </c>
    </row>
    <row r="110" spans="1:29" s="17" customFormat="1" x14ac:dyDescent="0.25">
      <c r="A110" s="17">
        <v>25</v>
      </c>
      <c r="B110" s="17">
        <v>-625</v>
      </c>
      <c r="C110" s="17">
        <v>11794</v>
      </c>
      <c r="D110" s="17">
        <v>14553</v>
      </c>
      <c r="E110" s="17">
        <v>14591</v>
      </c>
      <c r="F110" s="17">
        <v>11851</v>
      </c>
      <c r="G110" s="24"/>
      <c r="H110" s="7"/>
      <c r="I110" s="25">
        <f t="shared" si="17"/>
        <v>-2797</v>
      </c>
      <c r="J110" s="24">
        <f t="shared" si="17"/>
        <v>2702</v>
      </c>
      <c r="K110" s="7"/>
      <c r="L110" s="25">
        <f t="shared" si="27"/>
        <v>-2796.6862024837128</v>
      </c>
      <c r="M110" s="17">
        <f t="shared" si="18"/>
        <v>9.8468881228012617E-2</v>
      </c>
      <c r="N110" s="17">
        <f t="shared" si="28"/>
        <v>2706.1020797645679</v>
      </c>
      <c r="O110" s="24">
        <f t="shared" si="19"/>
        <v>16.82705839487712</v>
      </c>
      <c r="P110" s="7"/>
      <c r="Q110" s="25">
        <f t="shared" si="20"/>
        <v>-2776.3731430058856</v>
      </c>
      <c r="R110" s="24">
        <f t="shared" si="21"/>
        <v>2682.1965133648255</v>
      </c>
      <c r="S110" s="7"/>
      <c r="T110" s="25">
        <f t="shared" si="22"/>
        <v>0.71875087702900708</v>
      </c>
      <c r="U110" s="24">
        <f t="shared" si="23"/>
        <v>0.69353562721644602</v>
      </c>
      <c r="V110" s="7"/>
      <c r="W110" s="25">
        <f t="shared" si="24"/>
        <v>0.71762253972405032</v>
      </c>
      <c r="X110" s="24">
        <f t="shared" si="29"/>
        <v>219.0938297860821</v>
      </c>
      <c r="Y110" s="7"/>
      <c r="Z110" s="25">
        <f t="shared" si="30"/>
        <v>-625</v>
      </c>
      <c r="AA110" s="17">
        <f t="shared" si="31"/>
        <v>219.0149999999999</v>
      </c>
      <c r="AB110" s="24">
        <f t="shared" si="25"/>
        <v>3.8225328612553793</v>
      </c>
      <c r="AC110" s="17">
        <f t="shared" si="26"/>
        <v>7.8829786082195596E-2</v>
      </c>
    </row>
    <row r="111" spans="1:29" s="17" customFormat="1" x14ac:dyDescent="0.25">
      <c r="A111" s="17">
        <v>26</v>
      </c>
      <c r="B111" s="17">
        <v>-602</v>
      </c>
      <c r="C111" s="17">
        <v>11938</v>
      </c>
      <c r="D111" s="17">
        <v>14686</v>
      </c>
      <c r="E111" s="17">
        <v>14468</v>
      </c>
      <c r="F111" s="17">
        <v>11735</v>
      </c>
      <c r="G111" s="24"/>
      <c r="H111" s="7"/>
      <c r="I111" s="25">
        <f t="shared" si="17"/>
        <v>-2530</v>
      </c>
      <c r="J111" s="24">
        <f t="shared" si="17"/>
        <v>2951</v>
      </c>
      <c r="K111" s="7"/>
      <c r="L111" s="25">
        <f t="shared" si="27"/>
        <v>-2531.3379902945967</v>
      </c>
      <c r="M111" s="17">
        <f t="shared" si="18"/>
        <v>1.790218028434946</v>
      </c>
      <c r="N111" s="17">
        <f t="shared" si="28"/>
        <v>2956.0167536280555</v>
      </c>
      <c r="O111" s="24">
        <f t="shared" si="19"/>
        <v>25.16781696460842</v>
      </c>
      <c r="P111" s="7"/>
      <c r="Q111" s="25">
        <f t="shared" si="20"/>
        <v>-2509.3731430058856</v>
      </c>
      <c r="R111" s="24">
        <f t="shared" si="21"/>
        <v>2931.1965133648255</v>
      </c>
      <c r="S111" s="7"/>
      <c r="T111" s="25">
        <f t="shared" si="22"/>
        <v>0.64962959027034961</v>
      </c>
      <c r="U111" s="24">
        <f t="shared" si="23"/>
        <v>0.75791956415634387</v>
      </c>
      <c r="V111" s="7"/>
      <c r="W111" s="25">
        <f t="shared" si="24"/>
        <v>0.64839632440214579</v>
      </c>
      <c r="X111" s="24">
        <f t="shared" si="29"/>
        <v>213.66276851944099</v>
      </c>
      <c r="Y111" s="7"/>
      <c r="Z111" s="25">
        <f t="shared" si="30"/>
        <v>-602</v>
      </c>
      <c r="AA111" s="17">
        <f t="shared" si="31"/>
        <v>213.59699999999989</v>
      </c>
      <c r="AB111" s="24">
        <f t="shared" si="25"/>
        <v>3.7279709223823261</v>
      </c>
      <c r="AC111" s="17">
        <f t="shared" si="26"/>
        <v>6.5768519441093076E-2</v>
      </c>
    </row>
    <row r="112" spans="1:29" s="17" customFormat="1" x14ac:dyDescent="0.25">
      <c r="A112" s="17">
        <v>27</v>
      </c>
      <c r="B112" s="17">
        <v>-612</v>
      </c>
      <c r="C112" s="17">
        <v>12078</v>
      </c>
      <c r="D112" s="17">
        <v>14797</v>
      </c>
      <c r="E112" s="17">
        <v>14320</v>
      </c>
      <c r="F112" s="17">
        <v>11615</v>
      </c>
      <c r="G112" s="24"/>
      <c r="H112" s="7"/>
      <c r="I112" s="25">
        <f t="shared" si="17"/>
        <v>-2242</v>
      </c>
      <c r="J112" s="24">
        <f t="shared" si="17"/>
        <v>3182</v>
      </c>
      <c r="K112" s="7"/>
      <c r="L112" s="25">
        <f t="shared" si="27"/>
        <v>-2238.5795246476018</v>
      </c>
      <c r="M112" s="17">
        <f t="shared" si="18"/>
        <v>11.699651636363392</v>
      </c>
      <c r="N112" s="17">
        <f t="shared" si="28"/>
        <v>3183.1842380679668</v>
      </c>
      <c r="O112" s="24">
        <f t="shared" si="19"/>
        <v>1.4024198016217788</v>
      </c>
      <c r="P112" s="7"/>
      <c r="Q112" s="25">
        <f t="shared" si="20"/>
        <v>-2221.3731430058856</v>
      </c>
      <c r="R112" s="24">
        <f t="shared" si="21"/>
        <v>3162.1965133648255</v>
      </c>
      <c r="S112" s="7"/>
      <c r="T112" s="25">
        <f t="shared" si="22"/>
        <v>0.57507179781157303</v>
      </c>
      <c r="U112" s="24">
        <f t="shared" si="23"/>
        <v>0.81764924059456245</v>
      </c>
      <c r="V112" s="7"/>
      <c r="W112" s="25">
        <f t="shared" si="24"/>
        <v>0.57374117474620279</v>
      </c>
      <c r="X112" s="24">
        <f t="shared" si="29"/>
        <v>208.17313322365408</v>
      </c>
      <c r="Y112" s="7"/>
      <c r="Z112" s="25">
        <f t="shared" si="30"/>
        <v>-612</v>
      </c>
      <c r="AA112" s="17">
        <f t="shared" si="31"/>
        <v>208.08899999999988</v>
      </c>
      <c r="AB112" s="24">
        <f t="shared" si="25"/>
        <v>3.6318381871824785</v>
      </c>
      <c r="AC112" s="17">
        <f t="shared" si="26"/>
        <v>8.4133223654191625E-2</v>
      </c>
    </row>
    <row r="113" spans="1:29" s="17" customFormat="1" x14ac:dyDescent="0.25">
      <c r="A113" s="17">
        <v>28</v>
      </c>
      <c r="B113" s="17">
        <v>-639</v>
      </c>
      <c r="C113" s="17">
        <v>12238</v>
      </c>
      <c r="D113" s="17">
        <v>14898</v>
      </c>
      <c r="E113" s="17">
        <v>14153</v>
      </c>
      <c r="F113" s="17">
        <v>11510</v>
      </c>
      <c r="G113" s="24"/>
      <c r="H113" s="7"/>
      <c r="I113" s="25">
        <f t="shared" si="17"/>
        <v>-1915</v>
      </c>
      <c r="J113" s="24">
        <f t="shared" si="17"/>
        <v>3388</v>
      </c>
      <c r="K113" s="7"/>
      <c r="L113" s="25">
        <f t="shared" si="27"/>
        <v>-1911.0737983131487</v>
      </c>
      <c r="M113" s="17">
        <f t="shared" si="18"/>
        <v>15.415059685833995</v>
      </c>
      <c r="N113" s="17">
        <f t="shared" si="28"/>
        <v>3389.1775167545088</v>
      </c>
      <c r="O113" s="24">
        <f t="shared" si="19"/>
        <v>1.3865457071489733</v>
      </c>
      <c r="P113" s="7"/>
      <c r="Q113" s="25">
        <f t="shared" si="20"/>
        <v>-1894.3731430058856</v>
      </c>
      <c r="R113" s="24">
        <f t="shared" si="21"/>
        <v>3368.1965133648255</v>
      </c>
      <c r="S113" s="7"/>
      <c r="T113" s="25">
        <f t="shared" si="22"/>
        <v>0.49041763762400381</v>
      </c>
      <c r="U113" s="24">
        <f t="shared" si="23"/>
        <v>0.87091466633600412</v>
      </c>
      <c r="V113" s="7"/>
      <c r="W113" s="25">
        <f t="shared" si="24"/>
        <v>0.4890001697729171</v>
      </c>
      <c r="X113" s="24">
        <f t="shared" si="29"/>
        <v>202.42923846625854</v>
      </c>
      <c r="Y113" s="7"/>
      <c r="Z113" s="25">
        <f t="shared" si="30"/>
        <v>-639</v>
      </c>
      <c r="AA113" s="17">
        <f t="shared" si="31"/>
        <v>202.33799999999988</v>
      </c>
      <c r="AB113" s="24">
        <f t="shared" si="25"/>
        <v>3.5314643019002845</v>
      </c>
      <c r="AC113" s="17">
        <f t="shared" si="26"/>
        <v>9.1238466258658946E-2</v>
      </c>
    </row>
    <row r="114" spans="1:29" s="17" customFormat="1" x14ac:dyDescent="0.25">
      <c r="A114" s="17">
        <v>29</v>
      </c>
      <c r="B114" s="17">
        <v>-628</v>
      </c>
      <c r="C114" s="17">
        <v>12410</v>
      </c>
      <c r="D114" s="17">
        <v>14983</v>
      </c>
      <c r="E114" s="17">
        <v>13986</v>
      </c>
      <c r="F114" s="17">
        <v>11421</v>
      </c>
      <c r="G114" s="24"/>
      <c r="H114" s="7"/>
      <c r="I114" s="25">
        <f t="shared" si="17"/>
        <v>-1576</v>
      </c>
      <c r="J114" s="24">
        <f t="shared" si="17"/>
        <v>3562</v>
      </c>
      <c r="K114" s="7"/>
      <c r="L114" s="25">
        <f t="shared" si="27"/>
        <v>-1570.628888709326</v>
      </c>
      <c r="M114" s="17">
        <f t="shared" si="18"/>
        <v>28.848836496805507</v>
      </c>
      <c r="N114" s="17">
        <f t="shared" si="28"/>
        <v>3558.5949321229646</v>
      </c>
      <c r="O114" s="24">
        <f t="shared" si="19"/>
        <v>11.594487247218606</v>
      </c>
      <c r="P114" s="7"/>
      <c r="Q114" s="25">
        <f t="shared" si="20"/>
        <v>-1555.3731430058856</v>
      </c>
      <c r="R114" s="24">
        <f t="shared" si="21"/>
        <v>3542.1965133648255</v>
      </c>
      <c r="S114" s="7"/>
      <c r="T114" s="25">
        <f t="shared" si="22"/>
        <v>0.40265690275065219</v>
      </c>
      <c r="U114" s="24">
        <f t="shared" si="23"/>
        <v>0.91590585118557133</v>
      </c>
      <c r="V114" s="7"/>
      <c r="W114" s="25">
        <f t="shared" si="24"/>
        <v>0.40116605901454483</v>
      </c>
      <c r="X114" s="24">
        <f t="shared" si="29"/>
        <v>196.7693308399854</v>
      </c>
      <c r="Y114" s="7"/>
      <c r="Z114" s="25">
        <f t="shared" si="30"/>
        <v>-628</v>
      </c>
      <c r="AA114" s="17">
        <f t="shared" si="31"/>
        <v>196.68599999999989</v>
      </c>
      <c r="AB114" s="24">
        <f t="shared" si="25"/>
        <v>3.432818292577565</v>
      </c>
      <c r="AC114" s="17">
        <f t="shared" si="26"/>
        <v>8.3330839985507055E-2</v>
      </c>
    </row>
    <row r="115" spans="1:29" s="17" customFormat="1" x14ac:dyDescent="0.25">
      <c r="A115" s="17">
        <v>30</v>
      </c>
      <c r="B115" s="17">
        <v>-627</v>
      </c>
      <c r="C115" s="17">
        <v>12587</v>
      </c>
      <c r="D115" s="17">
        <v>15057</v>
      </c>
      <c r="E115" s="17">
        <v>13807</v>
      </c>
      <c r="F115" s="17">
        <v>11355</v>
      </c>
      <c r="G115" s="24"/>
      <c r="H115" s="7"/>
      <c r="I115" s="25">
        <f t="shared" si="17"/>
        <v>-1220</v>
      </c>
      <c r="J115" s="24">
        <f t="shared" si="17"/>
        <v>3702</v>
      </c>
      <c r="K115" s="7"/>
      <c r="L115" s="25">
        <f t="shared" si="27"/>
        <v>-1215.6766606332483</v>
      </c>
      <c r="M115" s="17">
        <f t="shared" si="18"/>
        <v>18.691263280105204</v>
      </c>
      <c r="N115" s="17">
        <f t="shared" si="28"/>
        <v>3693.4241084843206</v>
      </c>
      <c r="O115" s="24">
        <f t="shared" si="19"/>
        <v>73.54591528870121</v>
      </c>
      <c r="P115" s="7"/>
      <c r="Q115" s="25">
        <f t="shared" si="20"/>
        <v>-1199.3731430058856</v>
      </c>
      <c r="R115" s="24">
        <f t="shared" si="21"/>
        <v>3682.1965133648255</v>
      </c>
      <c r="S115" s="7"/>
      <c r="T115" s="25">
        <f t="shared" si="22"/>
        <v>0.31049518707244228</v>
      </c>
      <c r="U115" s="24">
        <f t="shared" si="23"/>
        <v>0.95210565508752198</v>
      </c>
      <c r="V115" s="7"/>
      <c r="W115" s="25">
        <f t="shared" si="24"/>
        <v>0.30894527669971522</v>
      </c>
      <c r="X115" s="24">
        <f t="shared" si="29"/>
        <v>191.0934875432979</v>
      </c>
      <c r="Y115" s="7"/>
      <c r="Z115" s="25">
        <f t="shared" si="30"/>
        <v>-627</v>
      </c>
      <c r="AA115" s="17">
        <f t="shared" si="31"/>
        <v>191.04299999999989</v>
      </c>
      <c r="AB115" s="24">
        <f t="shared" si="25"/>
        <v>3.3343293628875252</v>
      </c>
      <c r="AC115" s="17">
        <f t="shared" si="26"/>
        <v>5.0487543298004312E-2</v>
      </c>
    </row>
    <row r="116" spans="1:29" s="17" customFormat="1" x14ac:dyDescent="0.25">
      <c r="A116" s="17">
        <v>31</v>
      </c>
      <c r="B116" s="17">
        <v>-638</v>
      </c>
      <c r="C116" s="17">
        <v>12775</v>
      </c>
      <c r="D116" s="17">
        <v>15104</v>
      </c>
      <c r="E116" s="17">
        <v>13623</v>
      </c>
      <c r="F116" s="17">
        <v>11306</v>
      </c>
      <c r="G116" s="24"/>
      <c r="H116" s="7"/>
      <c r="I116" s="25">
        <f t="shared" ref="I116:J149" si="32">C116-E116</f>
        <v>-848</v>
      </c>
      <c r="J116" s="24">
        <f t="shared" si="32"/>
        <v>3798</v>
      </c>
      <c r="K116" s="7"/>
      <c r="L116" s="25">
        <f t="shared" si="27"/>
        <v>-842.61963572205821</v>
      </c>
      <c r="M116" s="17">
        <f t="shared" si="18"/>
        <v>28.948319763352124</v>
      </c>
      <c r="N116" s="17">
        <f t="shared" si="28"/>
        <v>3794.0714063836572</v>
      </c>
      <c r="O116" s="24">
        <f t="shared" si="19"/>
        <v>15.433847802369582</v>
      </c>
      <c r="P116" s="7"/>
      <c r="Q116" s="25">
        <f t="shared" si="20"/>
        <v>-827.37314300588571</v>
      </c>
      <c r="R116" s="24">
        <f t="shared" si="21"/>
        <v>3778.1965133648255</v>
      </c>
      <c r="S116" s="7"/>
      <c r="T116" s="25">
        <f t="shared" si="22"/>
        <v>0.21419137181318923</v>
      </c>
      <c r="U116" s="24">
        <f t="shared" si="23"/>
        <v>0.97692837776314534</v>
      </c>
      <c r="V116" s="7"/>
      <c r="W116" s="25">
        <f t="shared" si="24"/>
        <v>0.21260091471389767</v>
      </c>
      <c r="X116" s="24">
        <f t="shared" si="29"/>
        <v>185.39333276780565</v>
      </c>
      <c r="Y116" s="7"/>
      <c r="Z116" s="25">
        <f t="shared" si="30"/>
        <v>-638</v>
      </c>
      <c r="AA116" s="17">
        <f t="shared" si="31"/>
        <v>185.3009999999999</v>
      </c>
      <c r="AB116" s="24">
        <f t="shared" si="25"/>
        <v>3.2341125572380109</v>
      </c>
      <c r="AC116" s="17">
        <f t="shared" si="26"/>
        <v>9.2332767805743288E-2</v>
      </c>
    </row>
    <row r="117" spans="1:29" s="17" customFormat="1" x14ac:dyDescent="0.25">
      <c r="A117" s="17">
        <v>32</v>
      </c>
      <c r="B117" s="17">
        <v>-630</v>
      </c>
      <c r="C117" s="17">
        <v>12956</v>
      </c>
      <c r="D117" s="17">
        <v>15126</v>
      </c>
      <c r="E117" s="17">
        <v>13428</v>
      </c>
      <c r="F117" s="17">
        <v>11268</v>
      </c>
      <c r="G117" s="24"/>
      <c r="H117" s="7"/>
      <c r="I117" s="25">
        <f t="shared" si="32"/>
        <v>-472</v>
      </c>
      <c r="J117" s="24">
        <f t="shared" si="32"/>
        <v>3858</v>
      </c>
      <c r="K117" s="7"/>
      <c r="L117" s="25">
        <f t="shared" si="27"/>
        <v>-466.12487673931628</v>
      </c>
      <c r="M117" s="17">
        <f t="shared" si="18"/>
        <v>34.517073328226928</v>
      </c>
      <c r="N117" s="17">
        <f t="shared" si="28"/>
        <v>3856.3012348898264</v>
      </c>
      <c r="O117" s="24">
        <f t="shared" si="19"/>
        <v>2.8858028995429659</v>
      </c>
      <c r="P117" s="7"/>
      <c r="Q117" s="25">
        <f t="shared" si="20"/>
        <v>-451.37314300588565</v>
      </c>
      <c r="R117" s="24">
        <f t="shared" si="21"/>
        <v>3838.1965133648255</v>
      </c>
      <c r="S117" s="7"/>
      <c r="T117" s="25">
        <f t="shared" si="22"/>
        <v>0.11685203165867535</v>
      </c>
      <c r="U117" s="24">
        <f t="shared" si="23"/>
        <v>0.99244257943540992</v>
      </c>
      <c r="V117" s="7"/>
      <c r="W117" s="25">
        <f t="shared" si="24"/>
        <v>0.11523618360647589</v>
      </c>
      <c r="X117" s="24">
        <f t="shared" si="29"/>
        <v>179.73911508142498</v>
      </c>
      <c r="Y117" s="7"/>
      <c r="Z117" s="25">
        <f t="shared" si="30"/>
        <v>-630</v>
      </c>
      <c r="AA117" s="17">
        <f t="shared" si="31"/>
        <v>179.63099999999991</v>
      </c>
      <c r="AB117" s="24">
        <f t="shared" si="25"/>
        <v>3.1351523886499328</v>
      </c>
      <c r="AC117" s="17">
        <f t="shared" si="26"/>
        <v>0.10811508142506909</v>
      </c>
    </row>
    <row r="118" spans="1:29" s="17" customFormat="1" x14ac:dyDescent="0.25">
      <c r="A118" s="17">
        <v>33</v>
      </c>
      <c r="B118" s="17">
        <v>-605</v>
      </c>
      <c r="C118" s="17">
        <v>13145</v>
      </c>
      <c r="D118" s="17">
        <v>15148</v>
      </c>
      <c r="E118" s="17">
        <v>13250</v>
      </c>
      <c r="F118" s="17">
        <v>11261</v>
      </c>
      <c r="G118" s="24"/>
      <c r="H118" s="7"/>
      <c r="I118" s="25">
        <f t="shared" si="32"/>
        <v>-105</v>
      </c>
      <c r="J118" s="24">
        <f t="shared" si="32"/>
        <v>3887</v>
      </c>
      <c r="K118" s="7"/>
      <c r="L118" s="25">
        <f t="shared" si="27"/>
        <v>-100.41892365648646</v>
      </c>
      <c r="M118" s="17">
        <f t="shared" si="18"/>
        <v>20.986260465099424</v>
      </c>
      <c r="N118" s="17">
        <f t="shared" si="28"/>
        <v>3880.7367575041553</v>
      </c>
      <c r="O118" s="24">
        <f t="shared" si="19"/>
        <v>39.228206561754682</v>
      </c>
      <c r="P118" s="7"/>
      <c r="Q118" s="25">
        <f t="shared" si="20"/>
        <v>-84.373143005885666</v>
      </c>
      <c r="R118" s="24">
        <f t="shared" si="21"/>
        <v>3867.1965133648255</v>
      </c>
      <c r="S118" s="7"/>
      <c r="T118" s="25">
        <f t="shared" si="22"/>
        <v>2.1842622518498264E-2</v>
      </c>
      <c r="U118" s="24">
        <f t="shared" si="23"/>
        <v>0.99994111024367105</v>
      </c>
      <c r="V118" s="7"/>
      <c r="W118" s="25">
        <f t="shared" si="24"/>
        <v>2.0214438589383165E-2</v>
      </c>
      <c r="X118" s="24">
        <f t="shared" si="29"/>
        <v>174.27406150485479</v>
      </c>
      <c r="Y118" s="7"/>
      <c r="Z118" s="25">
        <f t="shared" si="30"/>
        <v>-605</v>
      </c>
      <c r="AA118" s="17">
        <f t="shared" si="31"/>
        <v>174.18599999999992</v>
      </c>
      <c r="AB118" s="24">
        <f t="shared" si="25"/>
        <v>3.0401192108788413</v>
      </c>
      <c r="AC118" s="17">
        <f t="shared" si="26"/>
        <v>8.8061504854863415E-2</v>
      </c>
    </row>
    <row r="119" spans="1:29" s="17" customFormat="1" x14ac:dyDescent="0.25">
      <c r="A119" s="17">
        <v>34</v>
      </c>
      <c r="B119" s="17">
        <v>-612</v>
      </c>
      <c r="C119" s="17">
        <v>13331</v>
      </c>
      <c r="D119" s="17">
        <v>15144</v>
      </c>
      <c r="E119" s="17">
        <v>13069</v>
      </c>
      <c r="F119" s="17">
        <v>11270</v>
      </c>
      <c r="G119" s="24"/>
      <c r="H119" s="7"/>
      <c r="I119" s="25">
        <f t="shared" si="32"/>
        <v>262</v>
      </c>
      <c r="J119" s="24">
        <f t="shared" si="32"/>
        <v>3874</v>
      </c>
      <c r="K119" s="7"/>
      <c r="L119" s="25">
        <f t="shared" si="27"/>
        <v>270.23648092961128</v>
      </c>
      <c r="M119" s="17">
        <f t="shared" si="18"/>
        <v>67.839618103850214</v>
      </c>
      <c r="N119" s="17">
        <f t="shared" si="28"/>
        <v>3870.0115122765396</v>
      </c>
      <c r="O119" s="24">
        <f t="shared" si="19"/>
        <v>15.908034320194057</v>
      </c>
      <c r="P119" s="7"/>
      <c r="Q119" s="25">
        <f t="shared" si="20"/>
        <v>282.62685699411435</v>
      </c>
      <c r="R119" s="24">
        <f t="shared" si="21"/>
        <v>3854.1965133648255</v>
      </c>
      <c r="S119" s="7"/>
      <c r="T119" s="25">
        <f t="shared" si="22"/>
        <v>-7.3166786621678831E-2</v>
      </c>
      <c r="U119" s="24">
        <f t="shared" si="23"/>
        <v>0.99657969988134709</v>
      </c>
      <c r="V119" s="7"/>
      <c r="W119" s="25">
        <f t="shared" si="24"/>
        <v>-7.4789623090189744E-2</v>
      </c>
      <c r="X119" s="24">
        <f t="shared" si="29"/>
        <v>168.82415752146585</v>
      </c>
      <c r="Y119" s="7"/>
      <c r="Z119" s="25">
        <f t="shared" si="30"/>
        <v>-612</v>
      </c>
      <c r="AA119" s="17">
        <f t="shared" si="31"/>
        <v>168.67799999999991</v>
      </c>
      <c r="AB119" s="24">
        <f t="shared" si="25"/>
        <v>2.9439864756789933</v>
      </c>
      <c r="AC119" s="17">
        <f t="shared" si="26"/>
        <v>0.14615752146593763</v>
      </c>
    </row>
    <row r="120" spans="1:29" s="17" customFormat="1" x14ac:dyDescent="0.25">
      <c r="A120" s="17">
        <v>35</v>
      </c>
      <c r="B120" s="17">
        <v>-613</v>
      </c>
      <c r="C120" s="17">
        <v>13520</v>
      </c>
      <c r="D120" s="17">
        <v>15122</v>
      </c>
      <c r="E120" s="17">
        <v>12883</v>
      </c>
      <c r="F120" s="17">
        <v>11291</v>
      </c>
      <c r="G120" s="24"/>
      <c r="H120" s="7"/>
      <c r="I120" s="25">
        <f t="shared" si="32"/>
        <v>637</v>
      </c>
      <c r="J120" s="24">
        <f t="shared" si="32"/>
        <v>3831</v>
      </c>
      <c r="K120" s="7"/>
      <c r="L120" s="25">
        <f t="shared" si="27"/>
        <v>638.79820537994726</v>
      </c>
      <c r="M120" s="17">
        <f t="shared" si="18"/>
        <v>3.2335425884712783</v>
      </c>
      <c r="N120" s="17">
        <f t="shared" si="28"/>
        <v>3823.6339983798416</v>
      </c>
      <c r="O120" s="24">
        <f t="shared" si="19"/>
        <v>54.257979868175966</v>
      </c>
      <c r="P120" s="7"/>
      <c r="Q120" s="25">
        <f t="shared" si="20"/>
        <v>657.62685699411429</v>
      </c>
      <c r="R120" s="24">
        <f t="shared" si="21"/>
        <v>3811.1965133648255</v>
      </c>
      <c r="S120" s="7"/>
      <c r="T120" s="25">
        <f t="shared" si="22"/>
        <v>-0.17024724555237747</v>
      </c>
      <c r="U120" s="24">
        <f t="shared" si="23"/>
        <v>0.9854611886828909</v>
      </c>
      <c r="V120" s="7"/>
      <c r="W120" s="25">
        <f t="shared" si="24"/>
        <v>-0.17185210635049089</v>
      </c>
      <c r="X120" s="24">
        <f t="shared" si="29"/>
        <v>163.22375828965778</v>
      </c>
      <c r="Y120" s="7"/>
      <c r="Z120" s="25">
        <f t="shared" si="30"/>
        <v>-613</v>
      </c>
      <c r="AA120" s="17">
        <f t="shared" si="31"/>
        <v>163.16099999999992</v>
      </c>
      <c r="AB120" s="24">
        <f t="shared" si="25"/>
        <v>2.8476966608464669</v>
      </c>
      <c r="AC120" s="17">
        <f t="shared" si="26"/>
        <v>6.2758289657864452E-2</v>
      </c>
    </row>
    <row r="121" spans="1:29" s="17" customFormat="1" x14ac:dyDescent="0.25">
      <c r="A121" s="17">
        <v>36</v>
      </c>
      <c r="B121" s="17">
        <v>-633</v>
      </c>
      <c r="C121" s="17">
        <v>13709</v>
      </c>
      <c r="D121" s="17">
        <v>15083</v>
      </c>
      <c r="E121" s="17">
        <v>12695</v>
      </c>
      <c r="F121" s="17">
        <v>11336</v>
      </c>
      <c r="G121" s="24"/>
      <c r="H121" s="7"/>
      <c r="I121" s="25">
        <f t="shared" si="32"/>
        <v>1014</v>
      </c>
      <c r="J121" s="24">
        <f t="shared" si="32"/>
        <v>3747</v>
      </c>
      <c r="K121" s="7"/>
      <c r="L121" s="25">
        <f t="shared" si="27"/>
        <v>1012.9259195545624</v>
      </c>
      <c r="M121" s="17">
        <f t="shared" si="18"/>
        <v>1.1536488032714982</v>
      </c>
      <c r="N121" s="17">
        <f t="shared" si="28"/>
        <v>3738.7737132836851</v>
      </c>
      <c r="O121" s="24">
        <f t="shared" si="19"/>
        <v>67.671793139019258</v>
      </c>
      <c r="P121" s="7"/>
      <c r="Q121" s="25">
        <f t="shared" si="20"/>
        <v>1034.6268569941144</v>
      </c>
      <c r="R121" s="24">
        <f t="shared" si="21"/>
        <v>3727.1965133648255</v>
      </c>
      <c r="S121" s="7"/>
      <c r="T121" s="25">
        <f t="shared" si="22"/>
        <v>-0.26784546693070654</v>
      </c>
      <c r="U121" s="24">
        <f t="shared" si="23"/>
        <v>0.96374130634172051</v>
      </c>
      <c r="V121" s="7"/>
      <c r="W121" s="25">
        <f t="shared" si="24"/>
        <v>-0.26941509043914286</v>
      </c>
      <c r="X121" s="24">
        <f t="shared" si="29"/>
        <v>157.49754739496086</v>
      </c>
      <c r="Y121" s="7"/>
      <c r="Z121" s="25">
        <f t="shared" si="30"/>
        <v>-633</v>
      </c>
      <c r="AA121" s="17">
        <f t="shared" si="31"/>
        <v>157.46399999999991</v>
      </c>
      <c r="AB121" s="24">
        <f t="shared" si="25"/>
        <v>2.7482652533603495</v>
      </c>
      <c r="AC121" s="17">
        <f t="shared" si="26"/>
        <v>3.354739496094794E-2</v>
      </c>
    </row>
    <row r="122" spans="1:29" s="17" customFormat="1" x14ac:dyDescent="0.25">
      <c r="A122" s="17">
        <v>37</v>
      </c>
      <c r="B122" s="17">
        <v>-624</v>
      </c>
      <c r="C122" s="17">
        <v>13885</v>
      </c>
      <c r="D122" s="17">
        <v>15018</v>
      </c>
      <c r="E122" s="17">
        <v>12517</v>
      </c>
      <c r="F122" s="17">
        <v>11395</v>
      </c>
      <c r="G122" s="24"/>
      <c r="H122" s="7"/>
      <c r="I122" s="25">
        <f t="shared" si="32"/>
        <v>1368</v>
      </c>
      <c r="J122" s="24">
        <f t="shared" si="32"/>
        <v>3623</v>
      </c>
      <c r="K122" s="7"/>
      <c r="L122" s="25">
        <f t="shared" si="27"/>
        <v>1371.7455882216791</v>
      </c>
      <c r="M122" s="17">
        <f t="shared" si="18"/>
        <v>14.029431126381199</v>
      </c>
      <c r="N122" s="17">
        <f t="shared" si="28"/>
        <v>3619.16375090561</v>
      </c>
      <c r="O122" s="24">
        <f t="shared" si="19"/>
        <v>14.716807114208411</v>
      </c>
      <c r="P122" s="7"/>
      <c r="Q122" s="25">
        <f t="shared" si="20"/>
        <v>1388.6268569941144</v>
      </c>
      <c r="R122" s="24">
        <f t="shared" si="21"/>
        <v>3603.1965133648255</v>
      </c>
      <c r="S122" s="7"/>
      <c r="T122" s="25">
        <f t="shared" si="22"/>
        <v>-0.3594894201612861</v>
      </c>
      <c r="U122" s="24">
        <f t="shared" si="23"/>
        <v>0.93167862288570702</v>
      </c>
      <c r="V122" s="7"/>
      <c r="W122" s="25">
        <f t="shared" si="24"/>
        <v>-0.36100695721268017</v>
      </c>
      <c r="X122" s="24">
        <f t="shared" si="29"/>
        <v>151.935589190516</v>
      </c>
      <c r="Y122" s="7"/>
      <c r="Z122" s="25">
        <f t="shared" si="30"/>
        <v>-624</v>
      </c>
      <c r="AA122" s="17">
        <f t="shared" si="31"/>
        <v>151.8479999999999</v>
      </c>
      <c r="AB122" s="24">
        <f t="shared" si="25"/>
        <v>2.6502475625683477</v>
      </c>
      <c r="AC122" s="17">
        <f t="shared" si="26"/>
        <v>8.758919051609837E-2</v>
      </c>
    </row>
    <row r="123" spans="1:29" s="17" customFormat="1" x14ac:dyDescent="0.25">
      <c r="A123" s="17">
        <v>38</v>
      </c>
      <c r="B123" s="17">
        <v>-633</v>
      </c>
      <c r="C123" s="17">
        <v>14052</v>
      </c>
      <c r="D123" s="17">
        <v>14928</v>
      </c>
      <c r="E123" s="17">
        <v>12327</v>
      </c>
      <c r="F123" s="17">
        <v>11464</v>
      </c>
      <c r="G123" s="24"/>
      <c r="H123" s="7"/>
      <c r="I123" s="25">
        <f t="shared" si="32"/>
        <v>1725</v>
      </c>
      <c r="J123" s="24">
        <f t="shared" si="32"/>
        <v>3464</v>
      </c>
      <c r="K123" s="7"/>
      <c r="L123" s="25">
        <f t="shared" si="27"/>
        <v>1722.0509878361468</v>
      </c>
      <c r="M123" s="17">
        <f t="shared" si="18"/>
        <v>8.6966727425543695</v>
      </c>
      <c r="N123" s="17">
        <f t="shared" si="28"/>
        <v>3462.5382515924648</v>
      </c>
      <c r="O123" s="24">
        <f t="shared" si="19"/>
        <v>2.1367084069316835</v>
      </c>
      <c r="P123" s="7"/>
      <c r="Q123" s="25">
        <f t="shared" si="20"/>
        <v>1745.6268569941144</v>
      </c>
      <c r="R123" s="24">
        <f t="shared" si="21"/>
        <v>3444.1965133648255</v>
      </c>
      <c r="S123" s="7"/>
      <c r="T123" s="25">
        <f t="shared" si="22"/>
        <v>-0.45191001706331124</v>
      </c>
      <c r="U123" s="24">
        <f t="shared" si="23"/>
        <v>0.89056598845420598</v>
      </c>
      <c r="V123" s="7"/>
      <c r="W123" s="25">
        <f t="shared" si="24"/>
        <v>-0.45336073257265502</v>
      </c>
      <c r="X123" s="24">
        <f t="shared" si="29"/>
        <v>146.13665415793281</v>
      </c>
      <c r="Y123" s="7"/>
      <c r="Z123" s="25">
        <f t="shared" si="30"/>
        <v>-633</v>
      </c>
      <c r="AA123" s="17">
        <f t="shared" si="31"/>
        <v>146.1509999999999</v>
      </c>
      <c r="AB123" s="24">
        <f t="shared" si="25"/>
        <v>2.5508161550822308</v>
      </c>
      <c r="AC123" s="17">
        <f t="shared" si="26"/>
        <v>-1.4345842067086778E-2</v>
      </c>
    </row>
    <row r="124" spans="1:29" s="17" customFormat="1" x14ac:dyDescent="0.25">
      <c r="A124" s="17">
        <v>39</v>
      </c>
      <c r="B124" s="17">
        <v>-639</v>
      </c>
      <c r="C124" s="17">
        <v>14217</v>
      </c>
      <c r="D124" s="17">
        <v>14838</v>
      </c>
      <c r="E124" s="17">
        <v>12158</v>
      </c>
      <c r="F124" s="17">
        <v>11562</v>
      </c>
      <c r="G124" s="24"/>
      <c r="H124" s="7"/>
      <c r="I124" s="25">
        <f t="shared" si="32"/>
        <v>2059</v>
      </c>
      <c r="J124" s="24">
        <f t="shared" si="32"/>
        <v>3276</v>
      </c>
      <c r="K124" s="7"/>
      <c r="L124" s="25">
        <f t="shared" si="27"/>
        <v>2058.1857116283099</v>
      </c>
      <c r="M124" s="17">
        <f t="shared" si="18"/>
        <v>0.66306555226963981</v>
      </c>
      <c r="N124" s="17">
        <f t="shared" si="28"/>
        <v>3269.9469853504343</v>
      </c>
      <c r="O124" s="24">
        <f t="shared" si="19"/>
        <v>36.638986347857447</v>
      </c>
      <c r="P124" s="7"/>
      <c r="Q124" s="25">
        <f t="shared" si="20"/>
        <v>2079.6268569941144</v>
      </c>
      <c r="R124" s="24">
        <f t="shared" si="21"/>
        <v>3256.1965133648255</v>
      </c>
      <c r="S124" s="7"/>
      <c r="T124" s="25">
        <f t="shared" si="22"/>
        <v>-0.53837634581758687</v>
      </c>
      <c r="U124" s="24">
        <f t="shared" si="23"/>
        <v>0.84195482321444359</v>
      </c>
      <c r="V124" s="7"/>
      <c r="W124" s="25">
        <f t="shared" si="24"/>
        <v>-0.53974802196781801</v>
      </c>
      <c r="X124" s="24">
        <f t="shared" si="29"/>
        <v>140.45342578952898</v>
      </c>
      <c r="Y124" s="7"/>
      <c r="Z124" s="25">
        <f t="shared" si="30"/>
        <v>-639</v>
      </c>
      <c r="AA124" s="17">
        <f t="shared" si="31"/>
        <v>140.39999999999989</v>
      </c>
      <c r="AB124" s="24">
        <f t="shared" si="25"/>
        <v>2.4504422698000368</v>
      </c>
      <c r="AC124" s="17">
        <f t="shared" si="26"/>
        <v>5.3425789529086387E-2</v>
      </c>
    </row>
    <row r="125" spans="1:29" s="17" customFormat="1" x14ac:dyDescent="0.25">
      <c r="A125" s="17">
        <v>40</v>
      </c>
      <c r="B125" s="17">
        <v>-622</v>
      </c>
      <c r="C125" s="17">
        <v>14372</v>
      </c>
      <c r="D125" s="17">
        <v>14720</v>
      </c>
      <c r="E125" s="17">
        <v>12005</v>
      </c>
      <c r="F125" s="17">
        <v>11670</v>
      </c>
      <c r="G125" s="24"/>
      <c r="H125" s="7"/>
      <c r="I125" s="25">
        <f t="shared" si="32"/>
        <v>2367</v>
      </c>
      <c r="J125" s="24">
        <f t="shared" si="32"/>
        <v>3050</v>
      </c>
      <c r="K125" s="7"/>
      <c r="L125" s="25">
        <f t="shared" si="27"/>
        <v>2365.2843928824036</v>
      </c>
      <c r="M125" s="17">
        <f t="shared" si="18"/>
        <v>2.9433077819473992</v>
      </c>
      <c r="N125" s="17">
        <f t="shared" si="28"/>
        <v>3051.0441842317873</v>
      </c>
      <c r="O125" s="24">
        <f t="shared" si="19"/>
        <v>1.0903207099132599</v>
      </c>
      <c r="P125" s="7"/>
      <c r="Q125" s="25">
        <f t="shared" si="20"/>
        <v>2387.6268569941144</v>
      </c>
      <c r="R125" s="24">
        <f t="shared" si="21"/>
        <v>3030.1965133648255</v>
      </c>
      <c r="S125" s="7"/>
      <c r="T125" s="25">
        <f t="shared" si="22"/>
        <v>-0.61811176275266733</v>
      </c>
      <c r="U125" s="24">
        <f t="shared" si="23"/>
        <v>0.78351799691558044</v>
      </c>
      <c r="V125" s="7"/>
      <c r="W125" s="25">
        <f t="shared" si="24"/>
        <v>-0.61938839141052038</v>
      </c>
      <c r="X125" s="24">
        <f t="shared" si="29"/>
        <v>134.78879477900392</v>
      </c>
      <c r="Y125" s="7"/>
      <c r="Z125" s="25">
        <f t="shared" si="30"/>
        <v>-622</v>
      </c>
      <c r="AA125" s="17">
        <f t="shared" si="31"/>
        <v>134.80199999999988</v>
      </c>
      <c r="AB125" s="24">
        <f t="shared" si="25"/>
        <v>2.352738738273394</v>
      </c>
      <c r="AC125" s="17">
        <f t="shared" si="26"/>
        <v>-1.3205220995956779E-2</v>
      </c>
    </row>
    <row r="126" spans="1:29" s="17" customFormat="1" x14ac:dyDescent="0.25">
      <c r="A126" s="17">
        <v>41</v>
      </c>
      <c r="B126" s="17">
        <v>-621</v>
      </c>
      <c r="C126" s="17">
        <v>14524</v>
      </c>
      <c r="D126" s="17">
        <v>14608</v>
      </c>
      <c r="E126" s="17">
        <v>11869</v>
      </c>
      <c r="F126" s="17">
        <v>11803</v>
      </c>
      <c r="G126" s="24"/>
      <c r="H126" s="7"/>
      <c r="I126" s="25">
        <f t="shared" si="32"/>
        <v>2655</v>
      </c>
      <c r="J126" s="24">
        <f t="shared" si="32"/>
        <v>2805</v>
      </c>
      <c r="K126" s="7"/>
      <c r="L126" s="25">
        <f t="shared" si="27"/>
        <v>2649.1629225342058</v>
      </c>
      <c r="M126" s="17">
        <f t="shared" si="18"/>
        <v>34.071473341682548</v>
      </c>
      <c r="N126" s="17">
        <f t="shared" si="28"/>
        <v>2803.6552607426565</v>
      </c>
      <c r="O126" s="24">
        <f t="shared" si="19"/>
        <v>1.8083236702406476</v>
      </c>
      <c r="P126" s="7"/>
      <c r="Q126" s="25">
        <f t="shared" si="20"/>
        <v>2675.6268569941144</v>
      </c>
      <c r="R126" s="24">
        <f t="shared" si="21"/>
        <v>2785.1965133648255</v>
      </c>
      <c r="S126" s="7"/>
      <c r="T126" s="25">
        <f t="shared" si="22"/>
        <v>-0.69266955521144391</v>
      </c>
      <c r="U126" s="24">
        <f t="shared" si="23"/>
        <v>0.72016834008716679</v>
      </c>
      <c r="V126" s="7"/>
      <c r="W126" s="25">
        <f t="shared" si="24"/>
        <v>-0.69384312990790542</v>
      </c>
      <c r="X126" s="24">
        <f t="shared" si="29"/>
        <v>129.18252397079476</v>
      </c>
      <c r="Y126" s="7"/>
      <c r="Z126" s="25">
        <f t="shared" si="30"/>
        <v>-621</v>
      </c>
      <c r="AA126" s="17">
        <f t="shared" si="31"/>
        <v>129.21299999999988</v>
      </c>
      <c r="AB126" s="24">
        <f t="shared" si="25"/>
        <v>2.2551922863794309</v>
      </c>
      <c r="AC126" s="17">
        <f t="shared" si="26"/>
        <v>-3.0476029205118493E-2</v>
      </c>
    </row>
    <row r="127" spans="1:29" s="17" customFormat="1" x14ac:dyDescent="0.25">
      <c r="A127" s="17">
        <v>42</v>
      </c>
      <c r="B127" s="17">
        <v>-603</v>
      </c>
      <c r="C127" s="17">
        <v>14636</v>
      </c>
      <c r="D127" s="17">
        <v>14464</v>
      </c>
      <c r="E127" s="17">
        <v>11734</v>
      </c>
      <c r="F127" s="17">
        <v>11927</v>
      </c>
      <c r="G127" s="24"/>
      <c r="H127" s="7"/>
      <c r="I127" s="25">
        <f t="shared" si="32"/>
        <v>2902</v>
      </c>
      <c r="J127" s="24">
        <f t="shared" si="32"/>
        <v>2537</v>
      </c>
      <c r="K127" s="7"/>
      <c r="L127" s="25">
        <f t="shared" si="27"/>
        <v>2900.5191815943526</v>
      </c>
      <c r="M127" s="17">
        <f t="shared" si="18"/>
        <v>2.1928231505040165</v>
      </c>
      <c r="N127" s="17">
        <f t="shared" si="28"/>
        <v>2538.0912896709046</v>
      </c>
      <c r="O127" s="24">
        <f t="shared" si="19"/>
        <v>1.1909131458231652</v>
      </c>
      <c r="P127" s="7"/>
      <c r="Q127" s="25">
        <f t="shared" si="20"/>
        <v>2922.6268569941144</v>
      </c>
      <c r="R127" s="24">
        <f t="shared" si="21"/>
        <v>2517.1965133648255</v>
      </c>
      <c r="S127" s="7"/>
      <c r="T127" s="25">
        <f t="shared" si="22"/>
        <v>-0.7566132174937974</v>
      </c>
      <c r="U127" s="24">
        <f t="shared" si="23"/>
        <v>0.65087157261771844</v>
      </c>
      <c r="V127" s="7"/>
      <c r="W127" s="25">
        <f t="shared" si="24"/>
        <v>-0.75767404042532893</v>
      </c>
      <c r="X127" s="24">
        <f t="shared" si="29"/>
        <v>123.77981433604907</v>
      </c>
      <c r="Y127" s="7"/>
      <c r="Z127" s="25">
        <f t="shared" si="30"/>
        <v>-603</v>
      </c>
      <c r="AA127" s="17">
        <f t="shared" si="31"/>
        <v>123.78599999999989</v>
      </c>
      <c r="AB127" s="24">
        <f t="shared" si="25"/>
        <v>2.1604732678736984</v>
      </c>
      <c r="AC127" s="17">
        <f t="shared" si="26"/>
        <v>-6.1856639508164335E-3</v>
      </c>
    </row>
    <row r="128" spans="1:29" s="17" customFormat="1" x14ac:dyDescent="0.25">
      <c r="A128" s="17">
        <v>43</v>
      </c>
      <c r="B128" s="17">
        <v>-612</v>
      </c>
      <c r="C128" s="17">
        <v>14760</v>
      </c>
      <c r="D128" s="17">
        <v>14318</v>
      </c>
      <c r="E128" s="17">
        <v>11624</v>
      </c>
      <c r="F128" s="17">
        <v>12078</v>
      </c>
      <c r="G128" s="24"/>
      <c r="H128" s="7"/>
      <c r="I128" s="25">
        <f t="shared" si="32"/>
        <v>3136</v>
      </c>
      <c r="J128" s="24">
        <f t="shared" si="32"/>
        <v>2240</v>
      </c>
      <c r="K128" s="7"/>
      <c r="L128" s="25">
        <f t="shared" si="27"/>
        <v>3128.8101849981526</v>
      </c>
      <c r="M128" s="17">
        <f t="shared" si="18"/>
        <v>51.693439760789417</v>
      </c>
      <c r="N128" s="17">
        <f t="shared" si="28"/>
        <v>2245.4985270416778</v>
      </c>
      <c r="O128" s="24">
        <f t="shared" si="19"/>
        <v>30.233799628061902</v>
      </c>
      <c r="P128" s="7"/>
      <c r="Q128" s="25">
        <f t="shared" si="20"/>
        <v>3156.6268569941144</v>
      </c>
      <c r="R128" s="24">
        <f t="shared" si="21"/>
        <v>2220.1965133648255</v>
      </c>
      <c r="S128" s="7"/>
      <c r="T128" s="25">
        <f t="shared" si="22"/>
        <v>-0.81719142386655341</v>
      </c>
      <c r="U128" s="24">
        <f t="shared" si="23"/>
        <v>0.57407627434000885</v>
      </c>
      <c r="V128" s="7"/>
      <c r="W128" s="25">
        <f t="shared" si="24"/>
        <v>-0.81812728064806506</v>
      </c>
      <c r="X128" s="24">
        <f t="shared" si="29"/>
        <v>118.17311730675431</v>
      </c>
      <c r="Y128" s="7"/>
      <c r="Z128" s="25">
        <f t="shared" si="30"/>
        <v>-612</v>
      </c>
      <c r="AA128" s="17">
        <f t="shared" si="31"/>
        <v>118.27799999999989</v>
      </c>
      <c r="AB128" s="24">
        <f t="shared" si="25"/>
        <v>2.0643405326738513</v>
      </c>
      <c r="AC128" s="17">
        <f t="shared" si="26"/>
        <v>-0.1048826932455853</v>
      </c>
    </row>
    <row r="129" spans="1:29" s="17" customFormat="1" x14ac:dyDescent="0.25">
      <c r="A129" s="17">
        <v>44</v>
      </c>
      <c r="B129" s="17">
        <v>-629</v>
      </c>
      <c r="C129" s="17">
        <v>14863</v>
      </c>
      <c r="D129" s="17">
        <v>14164</v>
      </c>
      <c r="E129" s="17">
        <v>11521</v>
      </c>
      <c r="F129" s="17">
        <v>12242</v>
      </c>
      <c r="G129" s="24"/>
      <c r="H129" s="7"/>
      <c r="I129" s="25">
        <f t="shared" si="32"/>
        <v>3342</v>
      </c>
      <c r="J129" s="24">
        <f t="shared" si="32"/>
        <v>1922</v>
      </c>
      <c r="K129" s="7"/>
      <c r="L129" s="25">
        <f t="shared" si="27"/>
        <v>3333.08540178968</v>
      </c>
      <c r="M129" s="17">
        <f t="shared" si="18"/>
        <v>79.470061251441209</v>
      </c>
      <c r="N129" s="17">
        <f t="shared" si="28"/>
        <v>1923.3950380170008</v>
      </c>
      <c r="O129" s="24">
        <f t="shared" si="19"/>
        <v>1.9461310688776443</v>
      </c>
      <c r="P129" s="7"/>
      <c r="Q129" s="25">
        <f t="shared" si="20"/>
        <v>3362.6268569941144</v>
      </c>
      <c r="R129" s="24">
        <f t="shared" si="21"/>
        <v>1902.1965133648257</v>
      </c>
      <c r="S129" s="7"/>
      <c r="T129" s="25">
        <f t="shared" si="22"/>
        <v>-0.87052095597248391</v>
      </c>
      <c r="U129" s="24">
        <f t="shared" si="23"/>
        <v>0.49185100547700672</v>
      </c>
      <c r="V129" s="7"/>
      <c r="W129" s="25">
        <f t="shared" si="24"/>
        <v>-0.87132299532569291</v>
      </c>
      <c r="X129" s="24">
        <f t="shared" si="29"/>
        <v>112.5601371230581</v>
      </c>
      <c r="Y129" s="7"/>
      <c r="Z129" s="25">
        <f t="shared" si="30"/>
        <v>-629</v>
      </c>
      <c r="AA129" s="17">
        <f t="shared" si="31"/>
        <v>112.61699999999989</v>
      </c>
      <c r="AB129" s="24">
        <f t="shared" si="25"/>
        <v>1.9655374437184523</v>
      </c>
      <c r="AC129" s="17">
        <f t="shared" si="26"/>
        <v>-5.6862876941792706E-2</v>
      </c>
    </row>
    <row r="130" spans="1:29" s="17" customFormat="1" x14ac:dyDescent="0.25">
      <c r="A130" s="17">
        <v>45</v>
      </c>
      <c r="B130" s="17">
        <v>-632</v>
      </c>
      <c r="C130" s="17">
        <v>14944</v>
      </c>
      <c r="D130" s="17">
        <v>13987</v>
      </c>
      <c r="E130" s="17">
        <v>11434</v>
      </c>
      <c r="F130" s="17">
        <v>12410</v>
      </c>
      <c r="G130" s="24"/>
      <c r="H130" s="7"/>
      <c r="I130" s="25">
        <f t="shared" si="32"/>
        <v>3510</v>
      </c>
      <c r="J130" s="24">
        <f t="shared" si="32"/>
        <v>1577</v>
      </c>
      <c r="K130" s="7"/>
      <c r="L130" s="25">
        <f t="shared" si="27"/>
        <v>3505.3498723499624</v>
      </c>
      <c r="M130" s="17">
        <f t="shared" si="18"/>
        <v>21.623687161643982</v>
      </c>
      <c r="N130" s="17">
        <f t="shared" si="28"/>
        <v>1581.0663266125046</v>
      </c>
      <c r="O130" s="24">
        <f t="shared" si="19"/>
        <v>16.535012119562762</v>
      </c>
      <c r="P130" s="7"/>
      <c r="Q130" s="25">
        <f t="shared" si="20"/>
        <v>3530.6268569941144</v>
      </c>
      <c r="R130" s="24">
        <f t="shared" si="21"/>
        <v>1557.1965133648257</v>
      </c>
      <c r="S130" s="7"/>
      <c r="T130" s="25">
        <f t="shared" si="22"/>
        <v>-0.9140130015734369</v>
      </c>
      <c r="U130" s="24">
        <f t="shared" si="23"/>
        <v>0.40264434586148545</v>
      </c>
      <c r="V130" s="7"/>
      <c r="W130" s="25">
        <f t="shared" si="24"/>
        <v>-0.91466984259701367</v>
      </c>
      <c r="X130" s="24">
        <f t="shared" si="29"/>
        <v>106.87539388653158</v>
      </c>
      <c r="Y130" s="7"/>
      <c r="Z130" s="25">
        <f t="shared" si="30"/>
        <v>-632</v>
      </c>
      <c r="AA130" s="17">
        <f t="shared" si="31"/>
        <v>106.92899999999989</v>
      </c>
      <c r="AB130" s="24">
        <f t="shared" si="25"/>
        <v>1.8662631158650147</v>
      </c>
      <c r="AC130" s="17">
        <f t="shared" si="26"/>
        <v>-5.3606113468305239E-2</v>
      </c>
    </row>
    <row r="131" spans="1:29" s="17" customFormat="1" x14ac:dyDescent="0.25">
      <c r="A131" s="17">
        <v>46</v>
      </c>
      <c r="B131" s="17">
        <v>-630</v>
      </c>
      <c r="C131" s="17">
        <v>15007</v>
      </c>
      <c r="D131" s="17">
        <v>13798</v>
      </c>
      <c r="E131" s="17">
        <v>11361</v>
      </c>
      <c r="F131" s="17">
        <v>12583</v>
      </c>
      <c r="G131" s="24"/>
      <c r="H131" s="7"/>
      <c r="I131" s="25">
        <f t="shared" si="32"/>
        <v>3646</v>
      </c>
      <c r="J131" s="24">
        <f t="shared" si="32"/>
        <v>1215</v>
      </c>
      <c r="K131" s="7"/>
      <c r="L131" s="25">
        <f t="shared" si="27"/>
        <v>3642.4770715185409</v>
      </c>
      <c r="M131" s="17">
        <f t="shared" si="18"/>
        <v>12.411025085475549</v>
      </c>
      <c r="N131" s="17">
        <f t="shared" si="28"/>
        <v>1224.5225599963039</v>
      </c>
      <c r="O131" s="24">
        <f t="shared" si="19"/>
        <v>90.67914888320783</v>
      </c>
      <c r="P131" s="7"/>
      <c r="Q131" s="25">
        <f t="shared" si="20"/>
        <v>3666.6268569941144</v>
      </c>
      <c r="R131" s="24">
        <f t="shared" si="21"/>
        <v>1195.1965133648257</v>
      </c>
      <c r="S131" s="7"/>
      <c r="T131" s="25">
        <f t="shared" si="22"/>
        <v>-0.94922084801230355</v>
      </c>
      <c r="U131" s="24">
        <f t="shared" si="23"/>
        <v>0.30904199577215591</v>
      </c>
      <c r="V131" s="7"/>
      <c r="W131" s="25">
        <f t="shared" si="24"/>
        <v>-0.9497253221825589</v>
      </c>
      <c r="X131" s="24">
        <f t="shared" si="29"/>
        <v>101.14091208139911</v>
      </c>
      <c r="Y131" s="7"/>
      <c r="Z131" s="25">
        <f t="shared" si="30"/>
        <v>-630</v>
      </c>
      <c r="AA131" s="17">
        <f t="shared" si="31"/>
        <v>101.25899999999989</v>
      </c>
      <c r="AB131" s="24">
        <f t="shared" si="25"/>
        <v>1.7673029472769362</v>
      </c>
      <c r="AC131" s="17">
        <f t="shared" si="26"/>
        <v>-0.11808791860077861</v>
      </c>
    </row>
    <row r="132" spans="1:29" s="17" customFormat="1" x14ac:dyDescent="0.25">
      <c r="A132" s="17">
        <v>47</v>
      </c>
      <c r="B132" s="17">
        <v>-640</v>
      </c>
      <c r="C132" s="17">
        <v>15052</v>
      </c>
      <c r="D132" s="17">
        <v>13610</v>
      </c>
      <c r="E132" s="17">
        <v>11308</v>
      </c>
      <c r="F132" s="17">
        <v>12767</v>
      </c>
      <c r="G132" s="24"/>
      <c r="H132" s="7"/>
      <c r="I132" s="25">
        <f t="shared" si="32"/>
        <v>3744</v>
      </c>
      <c r="J132" s="24">
        <f t="shared" si="32"/>
        <v>843</v>
      </c>
      <c r="K132" s="7"/>
      <c r="L132" s="25">
        <f t="shared" si="27"/>
        <v>3745.0340347424503</v>
      </c>
      <c r="M132" s="17">
        <f t="shared" si="18"/>
        <v>1.0692278485943216</v>
      </c>
      <c r="N132" s="17">
        <f t="shared" si="28"/>
        <v>850.27498653739087</v>
      </c>
      <c r="O132" s="24">
        <f t="shared" si="19"/>
        <v>52.92542911921845</v>
      </c>
      <c r="P132" s="7"/>
      <c r="Q132" s="25">
        <f t="shared" si="20"/>
        <v>3764.6268569941144</v>
      </c>
      <c r="R132" s="24">
        <f t="shared" si="21"/>
        <v>823.19651336482571</v>
      </c>
      <c r="S132" s="7"/>
      <c r="T132" s="25">
        <f t="shared" si="22"/>
        <v>-0.97459120794619281</v>
      </c>
      <c r="U132" s="24">
        <f t="shared" si="23"/>
        <v>0.21285394540411562</v>
      </c>
      <c r="V132" s="7"/>
      <c r="W132" s="25">
        <f t="shared" si="24"/>
        <v>-0.9749390919031744</v>
      </c>
      <c r="X132" s="24">
        <f t="shared" si="29"/>
        <v>95.431816195028546</v>
      </c>
      <c r="Y132" s="7"/>
      <c r="Z132" s="25">
        <f t="shared" si="30"/>
        <v>-640</v>
      </c>
      <c r="AA132" s="17">
        <f t="shared" si="31"/>
        <v>95.498999999999882</v>
      </c>
      <c r="AB132" s="24">
        <f t="shared" si="25"/>
        <v>1.6667719823620628</v>
      </c>
      <c r="AC132" s="17">
        <f t="shared" si="26"/>
        <v>-6.7183804971335803E-2</v>
      </c>
    </row>
    <row r="133" spans="1:29" s="17" customFormat="1" x14ac:dyDescent="0.25">
      <c r="A133" s="17">
        <v>48</v>
      </c>
      <c r="B133" s="17">
        <v>-627</v>
      </c>
      <c r="C133" s="17">
        <v>15095</v>
      </c>
      <c r="D133" s="17">
        <v>13430</v>
      </c>
      <c r="E133" s="17">
        <v>11284</v>
      </c>
      <c r="F133" s="17">
        <v>12959</v>
      </c>
      <c r="G133" s="24"/>
      <c r="H133" s="7"/>
      <c r="I133" s="25">
        <f t="shared" si="32"/>
        <v>3811</v>
      </c>
      <c r="J133" s="24">
        <f t="shared" si="32"/>
        <v>471</v>
      </c>
      <c r="K133" s="7"/>
      <c r="L133" s="25">
        <f t="shared" si="27"/>
        <v>3808.5987202822166</v>
      </c>
      <c r="M133" s="17">
        <f t="shared" si="18"/>
        <v>5.7661442830378373</v>
      </c>
      <c r="N133" s="17">
        <f t="shared" si="28"/>
        <v>475.47825781977002</v>
      </c>
      <c r="O133" s="24">
        <f t="shared" si="19"/>
        <v>20.054793100331349</v>
      </c>
      <c r="P133" s="7"/>
      <c r="Q133" s="25">
        <f t="shared" si="20"/>
        <v>3831.6268569941144</v>
      </c>
      <c r="R133" s="24">
        <f t="shared" si="21"/>
        <v>451.19651336482571</v>
      </c>
      <c r="S133" s="7"/>
      <c r="T133" s="25">
        <f t="shared" si="22"/>
        <v>-0.99193624994181095</v>
      </c>
      <c r="U133" s="24">
        <f t="shared" si="23"/>
        <v>0.11666589503607533</v>
      </c>
      <c r="V133" s="7"/>
      <c r="W133" s="25">
        <f t="shared" si="24"/>
        <v>-0.992127533046404</v>
      </c>
      <c r="X133" s="24">
        <f t="shared" si="29"/>
        <v>89.822653401322441</v>
      </c>
      <c r="Y133" s="7"/>
      <c r="Z133" s="25">
        <f t="shared" si="30"/>
        <v>-627</v>
      </c>
      <c r="AA133" s="17">
        <f t="shared" si="31"/>
        <v>89.855999999999881</v>
      </c>
      <c r="AB133" s="24">
        <f t="shared" si="25"/>
        <v>1.5682830526720226</v>
      </c>
      <c r="AC133" s="17">
        <f t="shared" si="26"/>
        <v>-3.3346598677439943E-2</v>
      </c>
    </row>
    <row r="134" spans="1:29" s="17" customFormat="1" x14ac:dyDescent="0.25">
      <c r="A134" s="17">
        <v>49</v>
      </c>
      <c r="B134" s="17">
        <v>-610</v>
      </c>
      <c r="C134" s="17">
        <v>15103</v>
      </c>
      <c r="D134" s="17">
        <v>13241</v>
      </c>
      <c r="E134" s="17">
        <v>11264</v>
      </c>
      <c r="F134" s="17">
        <v>13139</v>
      </c>
      <c r="G134" s="24"/>
      <c r="H134" s="7"/>
      <c r="I134" s="25">
        <f t="shared" si="32"/>
        <v>3839</v>
      </c>
      <c r="J134" s="24">
        <f t="shared" si="32"/>
        <v>102</v>
      </c>
      <c r="K134" s="7"/>
      <c r="L134" s="25">
        <f t="shared" si="27"/>
        <v>3834.7871451535798</v>
      </c>
      <c r="M134" s="17">
        <f t="shared" si="18"/>
        <v>17.748145957006287</v>
      </c>
      <c r="N134" s="17">
        <f t="shared" si="28"/>
        <v>106.57925969510323</v>
      </c>
      <c r="O134" s="24">
        <f t="shared" si="19"/>
        <v>20.969619355196947</v>
      </c>
      <c r="P134" s="7"/>
      <c r="Q134" s="25">
        <f t="shared" si="20"/>
        <v>3859.6268569941144</v>
      </c>
      <c r="R134" s="24">
        <f t="shared" si="21"/>
        <v>82.196513364825705</v>
      </c>
      <c r="S134" s="7"/>
      <c r="T134" s="25">
        <f t="shared" si="22"/>
        <v>-0.99918492420863647</v>
      </c>
      <c r="U134" s="24">
        <f t="shared" si="23"/>
        <v>2.1253554751648258E-2</v>
      </c>
      <c r="V134" s="7"/>
      <c r="W134" s="25">
        <f t="shared" si="24"/>
        <v>-0.99922085617168532</v>
      </c>
      <c r="X134" s="24">
        <f t="shared" si="29"/>
        <v>84.33445380836298</v>
      </c>
      <c r="Y134" s="7"/>
      <c r="Z134" s="25">
        <f t="shared" si="30"/>
        <v>-610</v>
      </c>
      <c r="AA134" s="17">
        <f t="shared" si="31"/>
        <v>84.365999999999886</v>
      </c>
      <c r="AB134" s="24">
        <f t="shared" si="25"/>
        <v>1.4724644767375341</v>
      </c>
      <c r="AC134" s="17">
        <f t="shared" si="26"/>
        <v>-3.1546191636905974E-2</v>
      </c>
    </row>
    <row r="135" spans="1:29" s="17" customFormat="1" x14ac:dyDescent="0.25">
      <c r="A135" s="17">
        <v>50</v>
      </c>
      <c r="B135" s="17">
        <v>-611</v>
      </c>
      <c r="C135" s="17">
        <v>15091</v>
      </c>
      <c r="D135" s="17">
        <v>13057</v>
      </c>
      <c r="E135" s="17">
        <v>11270</v>
      </c>
      <c r="F135" s="17">
        <v>13319</v>
      </c>
      <c r="G135" s="24"/>
      <c r="H135" s="7"/>
      <c r="I135" s="25">
        <f t="shared" si="32"/>
        <v>3821</v>
      </c>
      <c r="J135" s="24">
        <f t="shared" si="32"/>
        <v>-262</v>
      </c>
      <c r="K135" s="7"/>
      <c r="L135" s="25">
        <f t="shared" si="27"/>
        <v>3825.5235370372134</v>
      </c>
      <c r="M135" s="17">
        <f t="shared" si="18"/>
        <v>20.462387327041139</v>
      </c>
      <c r="N135" s="17">
        <f t="shared" si="28"/>
        <v>-263.71469042331142</v>
      </c>
      <c r="O135" s="24">
        <f t="shared" si="19"/>
        <v>2.940163247795911</v>
      </c>
      <c r="P135" s="7"/>
      <c r="Q135" s="25">
        <f t="shared" si="20"/>
        <v>3841.6268569941144</v>
      </c>
      <c r="R135" s="24">
        <f t="shared" si="21"/>
        <v>-281.80348663517429</v>
      </c>
      <c r="S135" s="7"/>
      <c r="T135" s="25">
        <f t="shared" si="22"/>
        <v>-0.99452506217996295</v>
      </c>
      <c r="U135" s="24">
        <f t="shared" si="23"/>
        <v>-7.2865935393423426E-2</v>
      </c>
      <c r="V135" s="7"/>
      <c r="W135" s="25">
        <f t="shared" si="24"/>
        <v>-0.9944077323736229</v>
      </c>
      <c r="X135" s="24">
        <f t="shared" si="29"/>
        <v>78.925050003657816</v>
      </c>
      <c r="Y135" s="7"/>
      <c r="Z135" s="25">
        <f t="shared" si="30"/>
        <v>-611</v>
      </c>
      <c r="AA135" s="17">
        <f t="shared" si="31"/>
        <v>78.866999999999891</v>
      </c>
      <c r="AB135" s="24">
        <f t="shared" si="25"/>
        <v>1.3764888211703659</v>
      </c>
      <c r="AC135" s="17">
        <f t="shared" si="26"/>
        <v>5.8050003657925231E-2</v>
      </c>
    </row>
    <row r="136" spans="1:29" s="17" customFormat="1" x14ac:dyDescent="0.25">
      <c r="A136" s="17">
        <v>51</v>
      </c>
      <c r="B136" s="17">
        <v>-616</v>
      </c>
      <c r="C136" s="17">
        <v>15072</v>
      </c>
      <c r="D136" s="17">
        <v>12874</v>
      </c>
      <c r="E136" s="17">
        <v>11294</v>
      </c>
      <c r="F136" s="17">
        <v>13511</v>
      </c>
      <c r="G136" s="24"/>
      <c r="H136" s="7"/>
      <c r="I136" s="25">
        <f t="shared" si="32"/>
        <v>3778</v>
      </c>
      <c r="J136" s="24">
        <f t="shared" si="32"/>
        <v>-637</v>
      </c>
      <c r="K136" s="7"/>
      <c r="L136" s="25">
        <f t="shared" si="27"/>
        <v>3780.3102450066904</v>
      </c>
      <c r="M136" s="17">
        <f t="shared" si="18"/>
        <v>5.3372319909377675</v>
      </c>
      <c r="N136" s="17">
        <f t="shared" si="28"/>
        <v>-634.38177922925308</v>
      </c>
      <c r="O136" s="24">
        <f t="shared" si="19"/>
        <v>6.8550800043705751</v>
      </c>
      <c r="P136" s="7"/>
      <c r="Q136" s="25">
        <f t="shared" si="20"/>
        <v>3798.6268569941144</v>
      </c>
      <c r="R136" s="24">
        <f t="shared" si="21"/>
        <v>-656.80348663517429</v>
      </c>
      <c r="S136" s="7"/>
      <c r="T136" s="25">
        <f t="shared" si="22"/>
        <v>-0.9833931695559095</v>
      </c>
      <c r="U136" s="24">
        <f t="shared" si="23"/>
        <v>-0.16982969584507696</v>
      </c>
      <c r="V136" s="7"/>
      <c r="W136" s="25">
        <f t="shared" si="24"/>
        <v>-0.98311793804994652</v>
      </c>
      <c r="X136" s="24">
        <f t="shared" si="29"/>
        <v>73.315058193640994</v>
      </c>
      <c r="Y136" s="7"/>
      <c r="Z136" s="25">
        <f t="shared" si="30"/>
        <v>-616</v>
      </c>
      <c r="AA136" s="17">
        <f t="shared" si="31"/>
        <v>73.322999999999894</v>
      </c>
      <c r="AB136" s="24">
        <f t="shared" si="25"/>
        <v>1.2797277674398004</v>
      </c>
      <c r="AC136" s="17">
        <f t="shared" si="26"/>
        <v>-7.9418063589002941E-3</v>
      </c>
    </row>
    <row r="137" spans="1:29" s="17" customFormat="1" x14ac:dyDescent="0.25">
      <c r="A137" s="17">
        <v>52</v>
      </c>
      <c r="B137" s="17">
        <v>-636</v>
      </c>
      <c r="C137" s="17">
        <v>15029</v>
      </c>
      <c r="D137" s="17">
        <v>12683</v>
      </c>
      <c r="E137" s="17">
        <v>11332</v>
      </c>
      <c r="F137" s="17">
        <v>13691</v>
      </c>
      <c r="G137" s="24"/>
      <c r="H137" s="7"/>
      <c r="I137" s="25">
        <f t="shared" si="32"/>
        <v>3697</v>
      </c>
      <c r="J137" s="24">
        <f t="shared" si="32"/>
        <v>-1008</v>
      </c>
      <c r="K137" s="7"/>
      <c r="L137" s="25">
        <f t="shared" si="27"/>
        <v>3696.2871743973155</v>
      </c>
      <c r="M137" s="17">
        <f t="shared" si="18"/>
        <v>0.50812033984246507</v>
      </c>
      <c r="N137" s="17">
        <f t="shared" si="28"/>
        <v>-1010.6168396468886</v>
      </c>
      <c r="O137" s="24">
        <f t="shared" si="19"/>
        <v>6.8478497375280165</v>
      </c>
      <c r="P137" s="7"/>
      <c r="Q137" s="25">
        <f t="shared" si="20"/>
        <v>3717.6268569941144</v>
      </c>
      <c r="R137" s="24">
        <f t="shared" si="21"/>
        <v>-1027.8034866351743</v>
      </c>
      <c r="S137" s="7"/>
      <c r="T137" s="25">
        <f t="shared" si="22"/>
        <v>-0.96242379042687864</v>
      </c>
      <c r="U137" s="24">
        <f t="shared" si="23"/>
        <v>-0.26575917618524619</v>
      </c>
      <c r="V137" s="7"/>
      <c r="W137" s="25">
        <f t="shared" si="24"/>
        <v>-0.96199232830718018</v>
      </c>
      <c r="X137" s="24">
        <f t="shared" si="29"/>
        <v>67.672648078524503</v>
      </c>
      <c r="Y137" s="7"/>
      <c r="Z137" s="25">
        <f t="shared" si="30"/>
        <v>-636</v>
      </c>
      <c r="AA137" s="17">
        <f t="shared" si="31"/>
        <v>67.59899999999989</v>
      </c>
      <c r="AB137" s="24">
        <f t="shared" si="25"/>
        <v>1.179825121055645</v>
      </c>
      <c r="AC137" s="17">
        <f t="shared" si="26"/>
        <v>7.364807852461297E-2</v>
      </c>
    </row>
    <row r="138" spans="1:29" s="17" customFormat="1" x14ac:dyDescent="0.25">
      <c r="A138" s="17">
        <v>53</v>
      </c>
      <c r="B138" s="17">
        <v>-624</v>
      </c>
      <c r="C138" s="17">
        <v>14975</v>
      </c>
      <c r="D138" s="17">
        <v>12511</v>
      </c>
      <c r="E138" s="17">
        <v>11398</v>
      </c>
      <c r="F138" s="17">
        <v>13877</v>
      </c>
      <c r="G138" s="24"/>
      <c r="H138" s="7"/>
      <c r="I138" s="25">
        <f t="shared" si="32"/>
        <v>3577</v>
      </c>
      <c r="J138" s="24">
        <f t="shared" si="32"/>
        <v>-1366</v>
      </c>
      <c r="K138" s="7"/>
      <c r="L138" s="25">
        <f t="shared" si="27"/>
        <v>3577.7807225766978</v>
      </c>
      <c r="M138" s="17">
        <f t="shared" si="18"/>
        <v>0.60952774176569324</v>
      </c>
      <c r="N138" s="17">
        <f t="shared" si="28"/>
        <v>-1369.7828637532409</v>
      </c>
      <c r="O138" s="24">
        <f t="shared" si="19"/>
        <v>14.310058175583961</v>
      </c>
      <c r="P138" s="7"/>
      <c r="Q138" s="25">
        <f t="shared" si="20"/>
        <v>3597.6268569941144</v>
      </c>
      <c r="R138" s="24">
        <f t="shared" si="21"/>
        <v>-1385.8034866351743</v>
      </c>
      <c r="S138" s="7"/>
      <c r="T138" s="25">
        <f t="shared" si="22"/>
        <v>-0.93135804356905505</v>
      </c>
      <c r="U138" s="24">
        <f t="shared" si="23"/>
        <v>-0.35832724616309142</v>
      </c>
      <c r="V138" s="7"/>
      <c r="W138" s="25">
        <f t="shared" si="24"/>
        <v>-0.93077581086492256</v>
      </c>
      <c r="X138" s="24">
        <f t="shared" si="29"/>
        <v>62.06039290739136</v>
      </c>
      <c r="Y138" s="7"/>
      <c r="Z138" s="25">
        <f t="shared" si="30"/>
        <v>-624</v>
      </c>
      <c r="AA138" s="17">
        <f t="shared" si="31"/>
        <v>61.98299999999989</v>
      </c>
      <c r="AB138" s="24">
        <f t="shared" si="25"/>
        <v>1.0818074302636433</v>
      </c>
      <c r="AC138" s="17">
        <f t="shared" si="26"/>
        <v>7.7392907391470089E-2</v>
      </c>
    </row>
    <row r="139" spans="1:29" s="17" customFormat="1" x14ac:dyDescent="0.25">
      <c r="A139" s="17">
        <v>54</v>
      </c>
      <c r="B139" s="17">
        <v>-631</v>
      </c>
      <c r="C139" s="17">
        <v>14903</v>
      </c>
      <c r="D139" s="17">
        <v>12341</v>
      </c>
      <c r="E139" s="17">
        <v>11480</v>
      </c>
      <c r="F139" s="17">
        <v>14057</v>
      </c>
      <c r="G139" s="24"/>
      <c r="H139" s="7"/>
      <c r="I139" s="25">
        <f t="shared" si="32"/>
        <v>3423</v>
      </c>
      <c r="J139" s="24">
        <f t="shared" si="32"/>
        <v>-1716</v>
      </c>
      <c r="K139" s="7"/>
      <c r="L139" s="25">
        <f t="shared" si="27"/>
        <v>3422.7853065374638</v>
      </c>
      <c r="M139" s="17">
        <f t="shared" si="18"/>
        <v>4.6093282855765944E-2</v>
      </c>
      <c r="N139" s="17">
        <f t="shared" si="28"/>
        <v>-1719.3940628645366</v>
      </c>
      <c r="O139" s="24">
        <f t="shared" si="19"/>
        <v>11.519662728426635</v>
      </c>
      <c r="P139" s="7"/>
      <c r="Q139" s="25">
        <f t="shared" si="20"/>
        <v>3443.6268569941144</v>
      </c>
      <c r="R139" s="24">
        <f t="shared" si="21"/>
        <v>-1735.8034866351743</v>
      </c>
      <c r="S139" s="7"/>
      <c r="T139" s="25">
        <f t="shared" si="22"/>
        <v>-0.89149033510151476</v>
      </c>
      <c r="U139" s="24">
        <f t="shared" si="23"/>
        <v>-0.448826755917968</v>
      </c>
      <c r="V139" s="7"/>
      <c r="W139" s="25">
        <f t="shared" si="24"/>
        <v>-0.89076068839900757</v>
      </c>
      <c r="X139" s="24">
        <f t="shared" si="29"/>
        <v>56.373827536844487</v>
      </c>
      <c r="Y139" s="7"/>
      <c r="Z139" s="25">
        <f t="shared" si="30"/>
        <v>-631</v>
      </c>
      <c r="AA139" s="17">
        <f t="shared" si="31"/>
        <v>56.303999999999888</v>
      </c>
      <c r="AB139" s="24">
        <f t="shared" si="25"/>
        <v>0.98269018204288539</v>
      </c>
      <c r="AC139" s="17">
        <f t="shared" si="26"/>
        <v>6.9827536844599081E-2</v>
      </c>
    </row>
    <row r="140" spans="1:29" s="17" customFormat="1" x14ac:dyDescent="0.25">
      <c r="A140" s="17">
        <v>55</v>
      </c>
      <c r="B140" s="17">
        <v>-643</v>
      </c>
      <c r="C140" s="17">
        <v>14807</v>
      </c>
      <c r="D140" s="17">
        <v>12173</v>
      </c>
      <c r="E140" s="17">
        <v>11578</v>
      </c>
      <c r="F140" s="17">
        <v>14227</v>
      </c>
      <c r="G140" s="24"/>
      <c r="H140" s="7"/>
      <c r="I140" s="25">
        <f t="shared" si="32"/>
        <v>3229</v>
      </c>
      <c r="J140" s="24">
        <f t="shared" si="32"/>
        <v>-2054</v>
      </c>
      <c r="K140" s="7"/>
      <c r="L140" s="25">
        <f t="shared" si="27"/>
        <v>3230.0451248638415</v>
      </c>
      <c r="M140" s="17">
        <f t="shared" si="18"/>
        <v>1.0922859810196417</v>
      </c>
      <c r="N140" s="17">
        <f t="shared" si="28"/>
        <v>-2058.0636992372824</v>
      </c>
      <c r="O140" s="24">
        <f t="shared" si="19"/>
        <v>16.513651491089846</v>
      </c>
      <c r="P140" s="7"/>
      <c r="Q140" s="25">
        <f t="shared" si="20"/>
        <v>3249.6268569941144</v>
      </c>
      <c r="R140" s="24">
        <f t="shared" si="21"/>
        <v>-2073.8034866351745</v>
      </c>
      <c r="S140" s="7"/>
      <c r="T140" s="25">
        <f t="shared" si="22"/>
        <v>-0.84126737768136661</v>
      </c>
      <c r="U140" s="24">
        <f t="shared" si="23"/>
        <v>-0.53622342533839185</v>
      </c>
      <c r="V140" s="7"/>
      <c r="W140" s="25">
        <f t="shared" si="24"/>
        <v>-0.84039535563474321</v>
      </c>
      <c r="X140" s="24">
        <f t="shared" si="29"/>
        <v>50.575593229621347</v>
      </c>
      <c r="Y140" s="7"/>
      <c r="Z140" s="25">
        <f t="shared" si="30"/>
        <v>-643</v>
      </c>
      <c r="AA140" s="17">
        <f t="shared" si="31"/>
        <v>50.516999999999889</v>
      </c>
      <c r="AB140" s="24">
        <f t="shared" si="25"/>
        <v>0.88168797822997347</v>
      </c>
      <c r="AC140" s="17">
        <f t="shared" si="26"/>
        <v>5.8593229621457965E-2</v>
      </c>
    </row>
    <row r="141" spans="1:29" s="17" customFormat="1" x14ac:dyDescent="0.25">
      <c r="A141" s="17">
        <v>56</v>
      </c>
      <c r="B141" s="17">
        <v>-619</v>
      </c>
      <c r="C141" s="17">
        <v>14694</v>
      </c>
      <c r="D141" s="17">
        <v>12019</v>
      </c>
      <c r="E141" s="17">
        <v>11685</v>
      </c>
      <c r="F141" s="17">
        <v>14377</v>
      </c>
      <c r="G141" s="24"/>
      <c r="H141" s="7"/>
      <c r="I141" s="25">
        <f t="shared" si="32"/>
        <v>3009</v>
      </c>
      <c r="J141" s="24">
        <f t="shared" si="32"/>
        <v>-2358</v>
      </c>
      <c r="K141" s="7"/>
      <c r="L141" s="25">
        <f t="shared" si="27"/>
        <v>3013.1378465470457</v>
      </c>
      <c r="M141" s="17">
        <f t="shared" si="18"/>
        <v>17.121774046897883</v>
      </c>
      <c r="N141" s="17">
        <f t="shared" si="28"/>
        <v>-2364.1170622401974</v>
      </c>
      <c r="O141" s="24">
        <f t="shared" si="19"/>
        <v>37.418450450448297</v>
      </c>
      <c r="P141" s="7"/>
      <c r="Q141" s="25">
        <f t="shared" si="20"/>
        <v>3029.6268569941144</v>
      </c>
      <c r="R141" s="24">
        <f t="shared" si="21"/>
        <v>-2377.8034866351745</v>
      </c>
      <c r="S141" s="7"/>
      <c r="T141" s="25">
        <f t="shared" si="22"/>
        <v>-0.78431350844202341</v>
      </c>
      <c r="U141" s="24">
        <f t="shared" si="23"/>
        <v>-0.61482871381119897</v>
      </c>
      <c r="V141" s="7"/>
      <c r="W141" s="25">
        <f t="shared" si="24"/>
        <v>-0.78331341721090963</v>
      </c>
      <c r="X141" s="24">
        <f t="shared" si="29"/>
        <v>44.987308418257612</v>
      </c>
      <c r="Y141" s="7"/>
      <c r="Z141" s="25">
        <f t="shared" si="30"/>
        <v>-619</v>
      </c>
      <c r="AA141" s="17">
        <f t="shared" si="31"/>
        <v>44.945999999999891</v>
      </c>
      <c r="AB141" s="24">
        <f t="shared" si="25"/>
        <v>0.78445568560136947</v>
      </c>
      <c r="AC141" s="17">
        <f t="shared" si="26"/>
        <v>4.1308418257720803E-2</v>
      </c>
    </row>
    <row r="142" spans="1:29" s="17" customFormat="1" x14ac:dyDescent="0.25">
      <c r="A142" s="17">
        <v>57</v>
      </c>
      <c r="B142" s="17">
        <v>-622</v>
      </c>
      <c r="C142" s="17">
        <v>14576</v>
      </c>
      <c r="D142" s="17">
        <v>11875</v>
      </c>
      <c r="E142" s="17">
        <v>11807</v>
      </c>
      <c r="F142" s="17">
        <v>14523</v>
      </c>
      <c r="G142" s="24"/>
      <c r="H142" s="7"/>
      <c r="I142" s="25">
        <f t="shared" si="32"/>
        <v>2769</v>
      </c>
      <c r="J142" s="24">
        <f t="shared" si="32"/>
        <v>-2648</v>
      </c>
      <c r="K142" s="7"/>
      <c r="L142" s="25">
        <f t="shared" si="27"/>
        <v>2766.284155255682</v>
      </c>
      <c r="M142" s="17">
        <f t="shared" si="18"/>
        <v>7.3758126752398079</v>
      </c>
      <c r="N142" s="17">
        <f t="shared" si="28"/>
        <v>-2648.9593303010097</v>
      </c>
      <c r="O142" s="24">
        <f t="shared" si="19"/>
        <v>0.9203146264353349</v>
      </c>
      <c r="P142" s="7"/>
      <c r="Q142" s="25">
        <f t="shared" si="20"/>
        <v>2789.6268569941144</v>
      </c>
      <c r="R142" s="24">
        <f t="shared" si="21"/>
        <v>-2667.8034866351745</v>
      </c>
      <c r="S142" s="7"/>
      <c r="T142" s="25">
        <f t="shared" si="22"/>
        <v>-0.72218201472637633</v>
      </c>
      <c r="U142" s="24">
        <f t="shared" si="23"/>
        <v>-0.68981402189381102</v>
      </c>
      <c r="V142" s="7"/>
      <c r="W142" s="25">
        <f t="shared" si="24"/>
        <v>-0.72105974189266708</v>
      </c>
      <c r="X142" s="24">
        <f t="shared" si="29"/>
        <v>39.384634666058105</v>
      </c>
      <c r="Y142" s="7"/>
      <c r="Z142" s="25">
        <f t="shared" si="30"/>
        <v>-622</v>
      </c>
      <c r="AA142" s="17">
        <f t="shared" si="31"/>
        <v>39.347999999999892</v>
      </c>
      <c r="AB142" s="24">
        <f t="shared" si="25"/>
        <v>0.68675215407472689</v>
      </c>
      <c r="AC142" s="17">
        <f t="shared" si="26"/>
        <v>3.6634666058212417E-2</v>
      </c>
    </row>
    <row r="143" spans="1:29" s="17" customFormat="1" x14ac:dyDescent="0.25">
      <c r="A143" s="17">
        <v>58</v>
      </c>
      <c r="B143" s="17">
        <v>-608</v>
      </c>
      <c r="C143" s="17">
        <v>14438</v>
      </c>
      <c r="D143" s="17">
        <v>11746</v>
      </c>
      <c r="E143" s="17">
        <v>11941</v>
      </c>
      <c r="F143" s="17">
        <v>14649</v>
      </c>
      <c r="G143" s="24"/>
      <c r="H143" s="7"/>
      <c r="I143" s="25">
        <f t="shared" si="32"/>
        <v>2497</v>
      </c>
      <c r="J143" s="24">
        <f t="shared" si="32"/>
        <v>-2903</v>
      </c>
      <c r="K143" s="7"/>
      <c r="L143" s="25">
        <f t="shared" si="27"/>
        <v>2499.2483497936751</v>
      </c>
      <c r="M143" s="17">
        <f t="shared" si="18"/>
        <v>5.0550767947186888</v>
      </c>
      <c r="N143" s="17">
        <f t="shared" si="28"/>
        <v>-2902.8004472036891</v>
      </c>
      <c r="O143" s="24">
        <f t="shared" si="19"/>
        <v>3.9821318515481312E-2</v>
      </c>
      <c r="P143" s="7"/>
      <c r="Q143" s="25">
        <f t="shared" si="20"/>
        <v>2517.6268569941144</v>
      </c>
      <c r="R143" s="24">
        <f t="shared" si="21"/>
        <v>-2922.8034866351745</v>
      </c>
      <c r="S143" s="7"/>
      <c r="T143" s="25">
        <f t="shared" si="22"/>
        <v>-0.65176632184864292</v>
      </c>
      <c r="U143" s="24">
        <f t="shared" si="23"/>
        <v>-0.75574937900093542</v>
      </c>
      <c r="V143" s="7"/>
      <c r="W143" s="25">
        <f t="shared" si="24"/>
        <v>-0.65053659254462615</v>
      </c>
      <c r="X143" s="24">
        <f t="shared" si="29"/>
        <v>33.837275435050572</v>
      </c>
      <c r="Y143" s="7"/>
      <c r="Z143" s="25">
        <f t="shared" si="30"/>
        <v>-608</v>
      </c>
      <c r="AA143" s="17">
        <f t="shared" si="31"/>
        <v>33.875999999999891</v>
      </c>
      <c r="AB143" s="24">
        <f t="shared" si="25"/>
        <v>0.59124773740559711</v>
      </c>
      <c r="AC143" s="17">
        <f t="shared" si="26"/>
        <v>-3.8724564949319529E-2</v>
      </c>
    </row>
    <row r="144" spans="1:29" s="17" customFormat="1" x14ac:dyDescent="0.25">
      <c r="A144" s="17">
        <v>59</v>
      </c>
      <c r="B144" s="17">
        <v>-615</v>
      </c>
      <c r="C144" s="17">
        <v>14286</v>
      </c>
      <c r="D144" s="17">
        <v>11633</v>
      </c>
      <c r="E144" s="17">
        <v>12085</v>
      </c>
      <c r="F144" s="17">
        <v>14765</v>
      </c>
      <c r="G144" s="24"/>
      <c r="H144" s="7"/>
      <c r="I144" s="25">
        <f t="shared" si="32"/>
        <v>2201</v>
      </c>
      <c r="J144" s="24">
        <f t="shared" si="32"/>
        <v>-3132</v>
      </c>
      <c r="K144" s="7"/>
      <c r="L144" s="25">
        <f t="shared" si="27"/>
        <v>2205.7579452886584</v>
      </c>
      <c r="M144" s="17">
        <f t="shared" si="18"/>
        <v>22.63804336986712</v>
      </c>
      <c r="N144" s="17">
        <f t="shared" si="28"/>
        <v>-3132.4512623485416</v>
      </c>
      <c r="O144" s="24">
        <f t="shared" si="19"/>
        <v>0.20363770721128435</v>
      </c>
      <c r="P144" s="7"/>
      <c r="Q144" s="25">
        <f t="shared" si="20"/>
        <v>2221.6268569941144</v>
      </c>
      <c r="R144" s="24">
        <f t="shared" si="21"/>
        <v>-3151.8034866351745</v>
      </c>
      <c r="S144" s="7"/>
      <c r="T144" s="25">
        <f t="shared" si="22"/>
        <v>-0.57513747959934469</v>
      </c>
      <c r="U144" s="24">
        <f t="shared" si="23"/>
        <v>-0.81496191538341178</v>
      </c>
      <c r="V144" s="7"/>
      <c r="W144" s="25">
        <f t="shared" si="24"/>
        <v>-0.57381123241627485</v>
      </c>
      <c r="X144" s="24">
        <f t="shared" si="29"/>
        <v>28.265162994248158</v>
      </c>
      <c r="Y144" s="7"/>
      <c r="Z144" s="25">
        <f t="shared" si="30"/>
        <v>-615</v>
      </c>
      <c r="AA144" s="17">
        <f t="shared" si="31"/>
        <v>28.340999999999891</v>
      </c>
      <c r="AB144" s="24">
        <f t="shared" si="25"/>
        <v>0.49464376330771104</v>
      </c>
      <c r="AC144" s="17">
        <f t="shared" si="26"/>
        <v>-7.5837005751733244E-2</v>
      </c>
    </row>
    <row r="145" spans="1:29" s="17" customFormat="1" x14ac:dyDescent="0.25">
      <c r="A145" s="17">
        <v>60</v>
      </c>
      <c r="B145" s="17">
        <v>-640</v>
      </c>
      <c r="C145" s="17">
        <v>14133</v>
      </c>
      <c r="D145" s="17">
        <v>11529</v>
      </c>
      <c r="E145" s="17">
        <v>12252</v>
      </c>
      <c r="F145" s="17">
        <v>14872</v>
      </c>
      <c r="G145" s="24"/>
      <c r="H145" s="7"/>
      <c r="I145" s="25">
        <f t="shared" si="32"/>
        <v>1881</v>
      </c>
      <c r="J145" s="24">
        <f t="shared" si="32"/>
        <v>-3343</v>
      </c>
      <c r="K145" s="7"/>
      <c r="L145" s="25">
        <f t="shared" si="27"/>
        <v>1878.3099055242628</v>
      </c>
      <c r="M145" s="17">
        <f t="shared" si="18"/>
        <v>7.2366082883916336</v>
      </c>
      <c r="N145" s="17">
        <f t="shared" si="28"/>
        <v>-3340.1919956668671</v>
      </c>
      <c r="O145" s="24">
        <f t="shared" si="19"/>
        <v>7.8848883348930592</v>
      </c>
      <c r="P145" s="7"/>
      <c r="Q145" s="25">
        <f t="shared" si="20"/>
        <v>1901.6268569941144</v>
      </c>
      <c r="R145" s="24">
        <f t="shared" si="21"/>
        <v>-3362.8034866351745</v>
      </c>
      <c r="S145" s="7"/>
      <c r="T145" s="25">
        <f t="shared" si="22"/>
        <v>-0.49229548797848188</v>
      </c>
      <c r="U145" s="24">
        <f t="shared" si="23"/>
        <v>-0.86952019126420887</v>
      </c>
      <c r="V145" s="7"/>
      <c r="W145" s="25">
        <f t="shared" si="24"/>
        <v>-0.49088029325284782</v>
      </c>
      <c r="X145" s="24">
        <f t="shared" si="29"/>
        <v>22.562483102622195</v>
      </c>
      <c r="Y145" s="7"/>
      <c r="Z145" s="25">
        <f t="shared" si="30"/>
        <v>-640</v>
      </c>
      <c r="AA145" s="17">
        <f t="shared" si="31"/>
        <v>22.580999999999889</v>
      </c>
      <c r="AB145" s="24">
        <f t="shared" si="25"/>
        <v>0.39411279839283758</v>
      </c>
      <c r="AC145" s="17">
        <f t="shared" si="26"/>
        <v>-1.8516897377693908E-2</v>
      </c>
    </row>
    <row r="146" spans="1:29" s="17" customFormat="1" x14ac:dyDescent="0.25">
      <c r="A146" s="17">
        <v>61</v>
      </c>
      <c r="B146" s="17">
        <v>-628</v>
      </c>
      <c r="C146" s="17">
        <v>13952</v>
      </c>
      <c r="D146" s="17">
        <v>11438</v>
      </c>
      <c r="E146" s="17">
        <v>12416</v>
      </c>
      <c r="F146" s="17">
        <v>14950</v>
      </c>
      <c r="G146" s="24"/>
      <c r="H146" s="7"/>
      <c r="I146" s="25">
        <f t="shared" si="32"/>
        <v>1536</v>
      </c>
      <c r="J146" s="24">
        <f t="shared" si="32"/>
        <v>-3512</v>
      </c>
      <c r="K146" s="7"/>
      <c r="L146" s="25">
        <f t="shared" si="27"/>
        <v>1538.3200184998434</v>
      </c>
      <c r="M146" s="17">
        <f t="shared" si="18"/>
        <v>5.3824858396156188</v>
      </c>
      <c r="N146" s="17">
        <f t="shared" si="28"/>
        <v>-3511.0620941650254</v>
      </c>
      <c r="O146" s="24">
        <f t="shared" si="19"/>
        <v>0.87966735527934892</v>
      </c>
      <c r="P146" s="7"/>
      <c r="Q146" s="25">
        <f t="shared" si="20"/>
        <v>1556.6268569941144</v>
      </c>
      <c r="R146" s="24">
        <f t="shared" si="21"/>
        <v>-3531.8034866351745</v>
      </c>
      <c r="S146" s="7"/>
      <c r="T146" s="25">
        <f t="shared" si="22"/>
        <v>-0.40298146576223909</v>
      </c>
      <c r="U146" s="24">
        <f t="shared" si="23"/>
        <v>-0.91321852597442066</v>
      </c>
      <c r="V146" s="7"/>
      <c r="W146" s="25">
        <f t="shared" si="24"/>
        <v>-0.40149499825162943</v>
      </c>
      <c r="X146" s="24">
        <f t="shared" si="29"/>
        <v>16.848560205334479</v>
      </c>
      <c r="Y146" s="7"/>
      <c r="Z146" s="25">
        <f t="shared" si="30"/>
        <v>-628</v>
      </c>
      <c r="AA146" s="17">
        <f t="shared" si="31"/>
        <v>16.928999999999888</v>
      </c>
      <c r="AB146" s="24">
        <f t="shared" si="25"/>
        <v>0.29546678907011809</v>
      </c>
      <c r="AC146" s="17">
        <f t="shared" si="26"/>
        <v>-8.0439794665409181E-2</v>
      </c>
    </row>
    <row r="147" spans="1:29" s="17" customFormat="1" x14ac:dyDescent="0.25">
      <c r="A147" s="17">
        <v>62</v>
      </c>
      <c r="B147" s="17">
        <v>-619</v>
      </c>
      <c r="C147" s="17">
        <v>13782</v>
      </c>
      <c r="D147" s="17">
        <v>11378</v>
      </c>
      <c r="E147" s="17">
        <v>12595</v>
      </c>
      <c r="F147" s="17">
        <v>15026</v>
      </c>
      <c r="G147" s="24"/>
      <c r="H147" s="7"/>
      <c r="I147" s="25">
        <f t="shared" si="32"/>
        <v>1187</v>
      </c>
      <c r="J147" s="24">
        <f t="shared" si="32"/>
        <v>-3648</v>
      </c>
      <c r="K147" s="7"/>
      <c r="L147" s="25">
        <f t="shared" si="27"/>
        <v>1188.3358716694929</v>
      </c>
      <c r="M147" s="17">
        <f t="shared" si="18"/>
        <v>1.7845531173537936</v>
      </c>
      <c r="N147" s="17">
        <f t="shared" si="28"/>
        <v>-3645.8877162354047</v>
      </c>
      <c r="O147" s="24">
        <f t="shared" si="19"/>
        <v>4.4617427021729101</v>
      </c>
      <c r="P147" s="7"/>
      <c r="Q147" s="25">
        <f t="shared" si="20"/>
        <v>1207.6268569941144</v>
      </c>
      <c r="R147" s="24">
        <f t="shared" si="21"/>
        <v>-3667.8034866351745</v>
      </c>
      <c r="S147" s="7"/>
      <c r="T147" s="25">
        <f t="shared" si="22"/>
        <v>-0.31263191865073553</v>
      </c>
      <c r="U147" s="24">
        <f t="shared" si="23"/>
        <v>-0.94838404976488699</v>
      </c>
      <c r="V147" s="7"/>
      <c r="W147" s="25">
        <f t="shared" si="24"/>
        <v>-0.31108807103326974</v>
      </c>
      <c r="X147" s="24">
        <f t="shared" si="29"/>
        <v>11.276426912538682</v>
      </c>
      <c r="Y147" s="7"/>
      <c r="Z147" s="25">
        <f t="shared" si="30"/>
        <v>-619</v>
      </c>
      <c r="AA147" s="17">
        <f t="shared" si="31"/>
        <v>11.357999999999889</v>
      </c>
      <c r="AB147" s="24">
        <f t="shared" si="25"/>
        <v>0.19823449644151403</v>
      </c>
      <c r="AC147" s="17">
        <f t="shared" si="26"/>
        <v>-8.1573087461206839E-2</v>
      </c>
    </row>
    <row r="148" spans="1:29" s="17" customFormat="1" x14ac:dyDescent="0.25">
      <c r="A148" s="17">
        <v>63</v>
      </c>
      <c r="B148" s="17">
        <v>-644</v>
      </c>
      <c r="C148" s="17">
        <v>13591</v>
      </c>
      <c r="D148" s="17">
        <v>11316</v>
      </c>
      <c r="E148" s="17">
        <v>12775</v>
      </c>
      <c r="F148" s="17">
        <v>15067</v>
      </c>
      <c r="G148" s="24"/>
      <c r="H148" s="7"/>
      <c r="I148" s="25">
        <f t="shared" si="32"/>
        <v>816</v>
      </c>
      <c r="J148" s="24">
        <f t="shared" si="32"/>
        <v>-3751</v>
      </c>
      <c r="K148" s="7"/>
      <c r="L148" s="25">
        <f t="shared" si="27"/>
        <v>812.12877129648962</v>
      </c>
      <c r="M148" s="17">
        <f t="shared" ref="M148:M149" si="33">(I148-L148)^2</f>
        <v>14.986411674882678</v>
      </c>
      <c r="N148" s="17">
        <f t="shared" si="28"/>
        <v>-3749.383332054289</v>
      </c>
      <c r="O148" s="24">
        <f t="shared" ref="O148:O149" si="34">(J148-N148)^2</f>
        <v>2.6136152466894731</v>
      </c>
      <c r="P148" s="7"/>
      <c r="Q148" s="25">
        <f t="shared" si="20"/>
        <v>836.62685699411429</v>
      </c>
      <c r="R148" s="24">
        <f t="shared" si="21"/>
        <v>-3770.8034866351745</v>
      </c>
      <c r="S148" s="7"/>
      <c r="T148" s="25">
        <f t="shared" si="22"/>
        <v>-0.21658698461529763</v>
      </c>
      <c r="U148" s="24">
        <f t="shared" si="23"/>
        <v>-0.97501676263560788</v>
      </c>
      <c r="V148" s="7"/>
      <c r="W148" s="25">
        <f t="shared" si="24"/>
        <v>-0.21499964339154462</v>
      </c>
      <c r="X148" s="24">
        <f t="shared" si="29"/>
        <v>5.5511634009429827</v>
      </c>
      <c r="Y148" s="7"/>
      <c r="Z148" s="25">
        <f t="shared" si="30"/>
        <v>-644</v>
      </c>
      <c r="AA148" s="17">
        <f t="shared" si="31"/>
        <v>5.5619999999998893</v>
      </c>
      <c r="AB148" s="24">
        <f t="shared" si="25"/>
        <v>9.7075212995922672E-2</v>
      </c>
      <c r="AC148" s="17">
        <f t="shared" si="26"/>
        <v>-1.0836599056906593E-2</v>
      </c>
    </row>
    <row r="149" spans="1:29" s="17" customFormat="1" x14ac:dyDescent="0.25">
      <c r="A149" s="17">
        <v>64</v>
      </c>
      <c r="B149" s="17">
        <v>-638</v>
      </c>
      <c r="C149" s="17">
        <v>13402</v>
      </c>
      <c r="D149" s="17">
        <v>11288</v>
      </c>
      <c r="E149" s="17">
        <v>12973</v>
      </c>
      <c r="F149" s="17">
        <v>15112</v>
      </c>
      <c r="G149" s="24"/>
      <c r="H149" s="7"/>
      <c r="I149" s="25">
        <f t="shared" si="32"/>
        <v>429</v>
      </c>
      <c r="J149" s="24">
        <f t="shared" si="32"/>
        <v>-3824</v>
      </c>
      <c r="K149" s="7"/>
      <c r="L149" s="25">
        <f t="shared" si="27"/>
        <v>431.00799220691283</v>
      </c>
      <c r="M149" s="17">
        <f t="shared" si="33"/>
        <v>4.0320327030226633</v>
      </c>
      <c r="N149" s="17">
        <f t="shared" si="28"/>
        <v>-3813.9100078419237</v>
      </c>
      <c r="O149" s="24">
        <f t="shared" si="34"/>
        <v>101.80794175004036</v>
      </c>
      <c r="P149" s="7"/>
      <c r="Q149" s="25">
        <f t="shared" ref="Q149" si="35">I149-$J$4</f>
        <v>449.62685699411435</v>
      </c>
      <c r="R149" s="24">
        <f t="shared" ref="R149" si="36">J149-$J$3</f>
        <v>-3843.8034866351745</v>
      </c>
      <c r="S149" s="7"/>
      <c r="T149" s="25">
        <f t="shared" ref="T149" si="37">Q149/$J$7</f>
        <v>-0.11639995099881664</v>
      </c>
      <c r="U149" s="24">
        <f t="shared" ref="U149" si="38">R149/$J$6</f>
        <v>-0.99389237467019642</v>
      </c>
      <c r="V149" s="7"/>
      <c r="W149" s="25">
        <f t="shared" ref="W149" si="39">(T149-U149*SIN(-$J$11*PI()/180))/(COS(-$J$11*PI()/180))</f>
        <v>-0.11478174163299178</v>
      </c>
      <c r="X149" s="24">
        <f>IF(MOD(ATAN2(U149,W149)*180/PI()-$J$9+360,360)&gt;5,MOD(ATAN2(U149,W149)*180/PI()-$J$9+360,360)-360,MOD(ATAN2(U149,W149)*180/PI()-$J$9+360,360))</f>
        <v>-0.29631196824681183</v>
      </c>
      <c r="Y149" s="7"/>
      <c r="Z149" s="25">
        <f t="shared" si="30"/>
        <v>-638</v>
      </c>
      <c r="AA149" s="17">
        <f t="shared" si="31"/>
        <v>-0.18000000000011074</v>
      </c>
      <c r="AB149" s="24">
        <f t="shared" ref="AB149" si="40">AA149*PI()/180</f>
        <v>-3.1415926535917258E-3</v>
      </c>
      <c r="AC149" s="17">
        <f t="shared" ref="AC149" si="41">X149-AA149</f>
        <v>-0.11631196824670109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-9974</v>
      </c>
      <c r="G154" s="2"/>
      <c r="I154" s="1"/>
      <c r="J154" s="3"/>
    </row>
    <row r="155" spans="1:29" x14ac:dyDescent="0.25">
      <c r="A155" t="s">
        <v>77</v>
      </c>
      <c r="B155">
        <v>-9995</v>
      </c>
      <c r="G155" s="2"/>
      <c r="I155" s="43">
        <v>0</v>
      </c>
      <c r="J155" s="39">
        <f>B155</f>
        <v>-9995</v>
      </c>
    </row>
    <row r="156" spans="1:29" x14ac:dyDescent="0.25">
      <c r="A156" s="31" t="s">
        <v>78</v>
      </c>
      <c r="B156" s="31">
        <v>9990</v>
      </c>
      <c r="G156" s="2"/>
      <c r="I156" s="1"/>
      <c r="J156" s="3"/>
    </row>
    <row r="157" spans="1:29" x14ac:dyDescent="0.25">
      <c r="A157" t="s">
        <v>79</v>
      </c>
      <c r="B157">
        <v>9990</v>
      </c>
      <c r="G157" s="2"/>
      <c r="I157" s="43">
        <f>J155</f>
        <v>-9995</v>
      </c>
      <c r="J157" s="39">
        <f>I157+B157</f>
        <v>-5</v>
      </c>
    </row>
    <row r="158" spans="1:29" x14ac:dyDescent="0.25">
      <c r="A158" s="31" t="s">
        <v>80</v>
      </c>
      <c r="B158" s="31">
        <v>39992</v>
      </c>
      <c r="G158" s="2"/>
      <c r="I158" s="1"/>
      <c r="J158" s="3"/>
    </row>
    <row r="159" spans="1:29" x14ac:dyDescent="0.25">
      <c r="A159" t="s">
        <v>81</v>
      </c>
      <c r="B159">
        <v>39992</v>
      </c>
      <c r="G159" s="2"/>
      <c r="I159" s="43">
        <f>J157</f>
        <v>-5</v>
      </c>
      <c r="J159" s="39">
        <f>I159+B159</f>
        <v>39987</v>
      </c>
    </row>
    <row r="160" spans="1:29" x14ac:dyDescent="0.25">
      <c r="A160" s="31" t="s">
        <v>82</v>
      </c>
      <c r="B160" s="31">
        <v>10001</v>
      </c>
      <c r="G160" s="2"/>
      <c r="I160" s="1"/>
      <c r="J160" s="3"/>
    </row>
    <row r="161" spans="1:10" x14ac:dyDescent="0.25">
      <c r="A161" t="s">
        <v>83</v>
      </c>
      <c r="B161">
        <v>10001</v>
      </c>
      <c r="G161" s="2"/>
      <c r="I161" s="43">
        <f>J159</f>
        <v>39987</v>
      </c>
      <c r="J161" s="39">
        <f>I161+B161</f>
        <v>49988</v>
      </c>
    </row>
    <row r="162" spans="1:10" x14ac:dyDescent="0.25">
      <c r="A162" s="31" t="s">
        <v>84</v>
      </c>
      <c r="B162" s="31">
        <v>-9974</v>
      </c>
      <c r="G162" s="2"/>
      <c r="I162" s="1"/>
      <c r="J162" s="3"/>
    </row>
    <row r="163" spans="1:10" x14ac:dyDescent="0.25">
      <c r="A163" t="s">
        <v>85</v>
      </c>
      <c r="B163">
        <v>-9995</v>
      </c>
      <c r="G163" s="2"/>
      <c r="I163" s="43">
        <f>J161</f>
        <v>49988</v>
      </c>
      <c r="J163" s="39">
        <f>I163+B163</f>
        <v>39993</v>
      </c>
    </row>
    <row r="164" spans="1:10" x14ac:dyDescent="0.25">
      <c r="A164" s="31" t="s">
        <v>86</v>
      </c>
      <c r="B164" s="31">
        <v>-40013</v>
      </c>
      <c r="G164" s="2"/>
      <c r="I164" s="1"/>
      <c r="J164" s="3"/>
    </row>
    <row r="165" spans="1:10" ht="15.75" thickBot="1" x14ac:dyDescent="0.3">
      <c r="A165" t="s">
        <v>87</v>
      </c>
      <c r="B165">
        <v>-40013</v>
      </c>
      <c r="G165" s="2"/>
      <c r="I165" s="4">
        <f>J163</f>
        <v>39993</v>
      </c>
      <c r="J165" s="6">
        <f>I165+B165</f>
        <v>-20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21.11785485673029</v>
      </c>
      <c r="L3" s="35" t="s">
        <v>1</v>
      </c>
      <c r="M3" s="11">
        <v>-3844.0113983781002</v>
      </c>
      <c r="N3" s="10" t="s">
        <v>2</v>
      </c>
      <c r="O3" s="35">
        <v>3816.3298053323888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-21.924404007951409</v>
      </c>
      <c r="L4" s="9" t="s">
        <v>5</v>
      </c>
      <c r="M4" s="13">
        <v>359.93602198088502</v>
      </c>
      <c r="N4" s="12" t="s">
        <v>6</v>
      </c>
      <c r="O4" s="9">
        <v>359.90265002310764</v>
      </c>
      <c r="Q4" s="2" t="s">
        <v>7</v>
      </c>
      <c r="R4" s="2">
        <f>MAX(AC20:AC149)</f>
        <v>0.24166057891949322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-172.06513317350192</v>
      </c>
      <c r="N5" s="14" t="s">
        <v>9</v>
      </c>
      <c r="O5" s="9">
        <v>-172.48384047419125</v>
      </c>
      <c r="Q5" s="5" t="s">
        <v>10</v>
      </c>
      <c r="R5" s="5">
        <f>MIN(AC20:AC149)</f>
        <v>-0.17136027440391643</v>
      </c>
      <c r="T5" s="45" t="s">
        <v>55</v>
      </c>
      <c r="U5" s="47">
        <v>19</v>
      </c>
    </row>
    <row r="6" spans="1:21" ht="15.75" thickBot="1" x14ac:dyDescent="0.3">
      <c r="A6" t="s">
        <v>65</v>
      </c>
      <c r="I6" s="32" t="s">
        <v>11</v>
      </c>
      <c r="J6" s="32">
        <f>(O3+O9)/2</f>
        <v>3810.4245092771157</v>
      </c>
      <c r="L6" s="37" t="s">
        <v>12</v>
      </c>
      <c r="M6" s="13">
        <v>-22.06686866067518</v>
      </c>
      <c r="N6" s="14" t="s">
        <v>13</v>
      </c>
      <c r="O6" s="9">
        <v>20.063144683271517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-3838.6815740072525</v>
      </c>
      <c r="L7" s="38" t="s">
        <v>15</v>
      </c>
      <c r="M7" s="16">
        <f>SUM(M20:M84)</f>
        <v>1528.5690471958828</v>
      </c>
      <c r="N7" s="15" t="s">
        <v>15</v>
      </c>
      <c r="O7" s="36">
        <f>SUM(O20:O84)</f>
        <v>1805.7339402632663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-172.47260794564579</v>
      </c>
      <c r="L9" s="35" t="s">
        <v>18</v>
      </c>
      <c r="M9" s="11">
        <v>-3833.3517496364043</v>
      </c>
      <c r="N9" s="10" t="s">
        <v>19</v>
      </c>
      <c r="O9" s="35">
        <v>3804.5192132218426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-172.04422899819167</v>
      </c>
      <c r="L10" s="9" t="s">
        <v>21</v>
      </c>
      <c r="M10" s="13">
        <v>359.89413910284668</v>
      </c>
      <c r="N10" s="12" t="s">
        <v>22</v>
      </c>
      <c r="O10" s="9">
        <v>359.73755437529701</v>
      </c>
      <c r="T10" s="48"/>
    </row>
    <row r="11" spans="1:21" ht="15.75" thickBot="1" x14ac:dyDescent="0.3">
      <c r="I11" s="33" t="s">
        <v>23</v>
      </c>
      <c r="J11" s="33">
        <f>J9-J10</f>
        <v>-0.42837894745412086</v>
      </c>
      <c r="L11" s="37" t="s">
        <v>24</v>
      </c>
      <c r="M11" s="13">
        <v>-172.02332482288142</v>
      </c>
      <c r="N11" s="14" t="s">
        <v>25</v>
      </c>
      <c r="O11" s="9">
        <v>-172.46137541710033</v>
      </c>
    </row>
    <row r="12" spans="1:21" x14ac:dyDescent="0.25">
      <c r="I12" s="9"/>
      <c r="J12" s="9"/>
      <c r="L12" s="37" t="s">
        <v>26</v>
      </c>
      <c r="M12" s="13">
        <v>-21.781939355227639</v>
      </c>
      <c r="N12" s="14" t="s">
        <v>27</v>
      </c>
      <c r="O12" s="9">
        <v>22.172565030189062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1562.8616662805762</v>
      </c>
      <c r="N13" s="15" t="s">
        <v>15</v>
      </c>
      <c r="O13" s="36">
        <f>SUM(O85:O149)</f>
        <v>2763.8209202506496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13510</v>
      </c>
      <c r="D20" s="17">
        <v>11361</v>
      </c>
      <c r="E20" s="17">
        <v>12998</v>
      </c>
      <c r="F20" s="17">
        <v>15127</v>
      </c>
      <c r="G20" s="24"/>
      <c r="H20" s="7"/>
      <c r="I20" s="25">
        <f t="shared" ref="I20:J51" si="0">C20-E20</f>
        <v>512</v>
      </c>
      <c r="J20" s="24">
        <f t="shared" si="0"/>
        <v>-3766</v>
      </c>
      <c r="K20" s="7"/>
      <c r="L20" s="25">
        <f>$M$3*SIN(2*PI()/$M$4*(AA20+$M$5))+$M$6</f>
        <v>507.752467904311</v>
      </c>
      <c r="M20" s="17">
        <f t="shared" ref="M20:M83" si="1">(I20-L20)^2</f>
        <v>18.041528903908155</v>
      </c>
      <c r="N20" s="17">
        <f>$O$3*COS(2*PI()/$O$4*(AA20+$O$5))+$O$6</f>
        <v>-3763.725934817438</v>
      </c>
      <c r="O20" s="24">
        <f t="shared" ref="O20:O83" si="2">(J20-N20)^2</f>
        <v>5.1713724545408617</v>
      </c>
      <c r="P20" s="7"/>
      <c r="Q20" s="25">
        <f>I20-$J$4</f>
        <v>533.92440400795135</v>
      </c>
      <c r="R20" s="24">
        <f>J20-$J$3</f>
        <v>-3787.1178548567304</v>
      </c>
      <c r="S20" s="7"/>
      <c r="T20" s="25">
        <f>Q20/$J$7</f>
        <v>-0.13909056891389412</v>
      </c>
      <c r="U20" s="24">
        <f>R20/$J$6</f>
        <v>-0.99388344937325457</v>
      </c>
      <c r="V20" s="7"/>
      <c r="W20" s="25">
        <f>(T20-U20*SIN(-$J$11*PI()/180))/(COS(-$J$11*PI()/180))</f>
        <v>-0.13166342617754376</v>
      </c>
      <c r="X20" s="24">
        <f>IF(MOD(ATAN2(U20,W20)*180/PI()-$J$9+360,360)&gt;5,MOD(ATAN2(U20,W20)*180/PI()-$J$9+360,360)-360,MOD(ATAN2(U20,W20)*180/PI()-$J$9+360,360))</f>
        <v>1.8853302668446759E-2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8.5330266844675998E-4</v>
      </c>
      <c r="AD20" s="17">
        <f ca="1">INDIRECT("AC"&amp;AE20)-AC20</f>
        <v>-5.1648817200848254E-2</v>
      </c>
      <c r="AE20" s="17">
        <v>149</v>
      </c>
    </row>
    <row r="21" spans="1:31" s="17" customFormat="1" x14ac:dyDescent="0.25">
      <c r="A21" s="17">
        <v>1</v>
      </c>
      <c r="B21" s="17">
        <v>627</v>
      </c>
      <c r="C21" s="17">
        <v>13689</v>
      </c>
      <c r="D21" s="17">
        <v>11398</v>
      </c>
      <c r="E21" s="17">
        <v>12815</v>
      </c>
      <c r="F21" s="17">
        <v>15096</v>
      </c>
      <c r="G21" s="24"/>
      <c r="H21" s="7"/>
      <c r="I21" s="25">
        <f t="shared" si="0"/>
        <v>874</v>
      </c>
      <c r="J21" s="24">
        <f t="shared" si="0"/>
        <v>-3698</v>
      </c>
      <c r="K21" s="7"/>
      <c r="L21" s="25">
        <f t="shared" ref="L21:L84" si="3">$M$3*SIN(2*PI()/$M$4*(AA21+$M$5))+$M$6</f>
        <v>879.62364575952029</v>
      </c>
      <c r="M21" s="17">
        <f t="shared" si="1"/>
        <v>31.625391628570501</v>
      </c>
      <c r="N21" s="17">
        <f t="shared" ref="N21:N84" si="4">$O$3*COS(2*PI()/$O$4*(AA21+$O$5))+$O$6</f>
        <v>-3696.4661558071034</v>
      </c>
      <c r="O21" s="24">
        <f t="shared" si="2"/>
        <v>2.3526780080826066</v>
      </c>
      <c r="P21" s="7"/>
      <c r="Q21" s="25">
        <f t="shared" ref="Q21:Q84" si="5">I21-$J$4</f>
        <v>895.92440400795135</v>
      </c>
      <c r="R21" s="24">
        <f t="shared" ref="R21:R84" si="6">J21-$J$3</f>
        <v>-3719.1178548567304</v>
      </c>
      <c r="S21" s="7"/>
      <c r="T21" s="25">
        <f t="shared" ref="T21:T84" si="7">Q21/$J$7</f>
        <v>-0.23339378032147728</v>
      </c>
      <c r="U21" s="24">
        <f t="shared" ref="U21:U84" si="8">R21/$J$6</f>
        <v>-0.97603766871694109</v>
      </c>
      <c r="V21" s="7"/>
      <c r="W21" s="25">
        <f t="shared" ref="W21:W84" si="9">(T21-U21*SIN(-$J$11*PI()/180))/(COS(-$J$11*PI()/180))</f>
        <v>-0.22610270207796612</v>
      </c>
      <c r="X21" s="24">
        <f t="shared" ref="X21:X83" si="10">MOD(ATAN2(U21,W21)*180/PI()-$J$9+360,360)</f>
        <v>5.5153275084124971</v>
      </c>
      <c r="Y21" s="7"/>
      <c r="Z21" s="25">
        <f t="shared" ref="Z21:Z84" si="11">B21</f>
        <v>627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-0.14567249158750251</v>
      </c>
      <c r="AD21" s="17">
        <f t="shared" ref="AD21:AD83" ca="1" si="14">INDIRECT("AC"&amp;AE21)-AC21</f>
        <v>5.7308536294039314E-2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13884</v>
      </c>
      <c r="D22" s="17">
        <v>11451</v>
      </c>
      <c r="E22" s="17">
        <v>12633</v>
      </c>
      <c r="F22" s="17">
        <v>15045</v>
      </c>
      <c r="G22" s="24"/>
      <c r="H22" s="7"/>
      <c r="I22" s="25">
        <f t="shared" si="0"/>
        <v>1251</v>
      </c>
      <c r="J22" s="24">
        <f t="shared" si="0"/>
        <v>-3594</v>
      </c>
      <c r="K22" s="7"/>
      <c r="L22" s="25">
        <f t="shared" si="3"/>
        <v>1252.4428210539156</v>
      </c>
      <c r="M22" s="17">
        <f t="shared" si="1"/>
        <v>2.081732593622188</v>
      </c>
      <c r="N22" s="17">
        <f>$O$3*COS(2*PI()/$O$4*(AA22+$O$5))+$O$6</f>
        <v>-3589.8714230392543</v>
      </c>
      <c r="O22" s="24">
        <f>(J22-N22)^2</f>
        <v>17.045147720800234</v>
      </c>
      <c r="P22" s="7"/>
      <c r="Q22" s="25">
        <f t="shared" si="5"/>
        <v>1272.9244040079514</v>
      </c>
      <c r="R22" s="24">
        <f t="shared" si="6"/>
        <v>-3615.1178548567304</v>
      </c>
      <c r="S22" s="7"/>
      <c r="T22" s="25">
        <f t="shared" si="7"/>
        <v>-0.33160458336197135</v>
      </c>
      <c r="U22" s="24">
        <f t="shared" si="8"/>
        <v>-0.9487441218308148</v>
      </c>
      <c r="V22" s="7"/>
      <c r="W22" s="25">
        <f t="shared" si="9"/>
        <v>-0.32452031753409821</v>
      </c>
      <c r="X22" s="24">
        <f t="shared" si="10"/>
        <v>11.355989923948073</v>
      </c>
      <c r="Y22" s="7"/>
      <c r="Z22" s="25">
        <f t="shared" si="11"/>
        <v>644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-0.10101007605192613</v>
      </c>
      <c r="AD22" s="17">
        <f t="shared" ca="1" si="14"/>
        <v>-2.4641819420505584E-3</v>
      </c>
      <c r="AE22" s="17">
        <v>147</v>
      </c>
    </row>
    <row r="23" spans="1:31" s="17" customFormat="1" x14ac:dyDescent="0.25">
      <c r="A23" s="17">
        <v>3</v>
      </c>
      <c r="B23" s="17">
        <v>629</v>
      </c>
      <c r="C23" s="17">
        <v>14044</v>
      </c>
      <c r="D23" s="17">
        <v>11513</v>
      </c>
      <c r="E23" s="17">
        <v>12445</v>
      </c>
      <c r="F23" s="17">
        <v>14964</v>
      </c>
      <c r="G23" s="24"/>
      <c r="H23" s="7"/>
      <c r="I23" s="25">
        <f t="shared" si="0"/>
        <v>1599</v>
      </c>
      <c r="J23" s="24">
        <f t="shared" si="0"/>
        <v>-3451</v>
      </c>
      <c r="K23" s="7"/>
      <c r="L23" s="25">
        <f t="shared" si="3"/>
        <v>1604.0222833564067</v>
      </c>
      <c r="M23" s="17">
        <f t="shared" si="1"/>
        <v>25.223330112039349</v>
      </c>
      <c r="N23" s="17">
        <f t="shared" si="4"/>
        <v>-3450.0997713683578</v>
      </c>
      <c r="O23" s="24">
        <f t="shared" si="2"/>
        <v>0.81041158922842638</v>
      </c>
      <c r="P23" s="7"/>
      <c r="Q23" s="25">
        <f t="shared" si="5"/>
        <v>1620.9244040079514</v>
      </c>
      <c r="R23" s="24">
        <f t="shared" si="6"/>
        <v>-3472.1178548567304</v>
      </c>
      <c r="S23" s="7"/>
      <c r="T23" s="25">
        <f t="shared" si="7"/>
        <v>-0.42226070924550435</v>
      </c>
      <c r="U23" s="24">
        <f t="shared" si="8"/>
        <v>-0.91121549486239106</v>
      </c>
      <c r="V23" s="7"/>
      <c r="W23" s="25">
        <f t="shared" si="9"/>
        <v>-0.41545956993741512</v>
      </c>
      <c r="X23" s="24">
        <f t="shared" si="10"/>
        <v>16.982746533829754</v>
      </c>
      <c r="Y23" s="7"/>
      <c r="Z23" s="25">
        <f t="shared" si="11"/>
        <v>629</v>
      </c>
      <c r="AA23" s="17">
        <f t="shared" si="15"/>
        <v>17.117999999999999</v>
      </c>
      <c r="AB23" s="24">
        <f t="shared" si="12"/>
        <v>0.29876546135638932</v>
      </c>
      <c r="AC23" s="17">
        <f t="shared" si="13"/>
        <v>-0.13525346617024425</v>
      </c>
      <c r="AD23" s="17">
        <f t="shared" ca="1" si="14"/>
        <v>-1.2791273331703934E-2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14213</v>
      </c>
      <c r="D24" s="17">
        <v>11602</v>
      </c>
      <c r="E24" s="17">
        <v>12284</v>
      </c>
      <c r="F24" s="17">
        <v>14882</v>
      </c>
      <c r="G24" s="24"/>
      <c r="H24" s="7"/>
      <c r="I24" s="25">
        <f t="shared" si="0"/>
        <v>1929</v>
      </c>
      <c r="J24" s="24">
        <f t="shared" si="0"/>
        <v>-3280</v>
      </c>
      <c r="K24" s="7"/>
      <c r="L24" s="25">
        <f t="shared" si="3"/>
        <v>1936.0984002409923</v>
      </c>
      <c r="M24" s="17">
        <f t="shared" si="1"/>
        <v>50.387285981319614</v>
      </c>
      <c r="N24" s="17">
        <f t="shared" si="4"/>
        <v>-3278.5743111633005</v>
      </c>
      <c r="O24" s="24">
        <f t="shared" si="2"/>
        <v>2.0325886590894724</v>
      </c>
      <c r="P24" s="7"/>
      <c r="Q24" s="25">
        <f t="shared" si="5"/>
        <v>1950.9244040079514</v>
      </c>
      <c r="R24" s="24">
        <f t="shared" si="6"/>
        <v>-3301.1178548567304</v>
      </c>
      <c r="S24" s="7"/>
      <c r="T24" s="25">
        <f t="shared" si="7"/>
        <v>-0.50822772516954418</v>
      </c>
      <c r="U24" s="24">
        <f t="shared" si="8"/>
        <v>-0.86633860527077944</v>
      </c>
      <c r="V24" s="7"/>
      <c r="W24" s="25">
        <f t="shared" si="9"/>
        <v>-0.50176452253147541</v>
      </c>
      <c r="X24" s="24">
        <f t="shared" si="10"/>
        <v>22.551099697704217</v>
      </c>
      <c r="Y24" s="7"/>
      <c r="Z24" s="25">
        <f t="shared" si="11"/>
        <v>622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-0.16490030229578068</v>
      </c>
      <c r="AD24" s="17">
        <f t="shared" ca="1" si="14"/>
        <v>1.8742638212966511E-2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14380</v>
      </c>
      <c r="D25" s="17">
        <v>11709</v>
      </c>
      <c r="E25" s="17">
        <v>12137</v>
      </c>
      <c r="F25" s="17">
        <v>14793</v>
      </c>
      <c r="G25" s="24"/>
      <c r="H25" s="7"/>
      <c r="I25" s="25">
        <f t="shared" si="0"/>
        <v>2243</v>
      </c>
      <c r="J25" s="24">
        <f t="shared" si="0"/>
        <v>-3084</v>
      </c>
      <c r="K25" s="7"/>
      <c r="L25" s="25">
        <f t="shared" si="3"/>
        <v>2247.0534554594601</v>
      </c>
      <c r="M25" s="17">
        <f t="shared" si="1"/>
        <v>16.430501161826975</v>
      </c>
      <c r="N25" s="17">
        <f t="shared" si="4"/>
        <v>-3077.3206146696734</v>
      </c>
      <c r="O25" s="24">
        <f t="shared" si="2"/>
        <v>44.614188390981752</v>
      </c>
      <c r="P25" s="7"/>
      <c r="Q25" s="25">
        <f t="shared" si="5"/>
        <v>2264.9244040079516</v>
      </c>
      <c r="R25" s="24">
        <f t="shared" si="6"/>
        <v>-3105.1178548567304</v>
      </c>
      <c r="S25" s="7"/>
      <c r="T25" s="25">
        <f t="shared" si="7"/>
        <v>-0.59002664335181254</v>
      </c>
      <c r="U25" s="24">
        <f t="shared" si="8"/>
        <v>-0.81490076690846436</v>
      </c>
      <c r="V25" s="7"/>
      <c r="W25" s="25">
        <f t="shared" si="9"/>
        <v>-0.58395031553799726</v>
      </c>
      <c r="X25" s="24">
        <f t="shared" si="10"/>
        <v>28.097639725596082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-0.17136027440391643</v>
      </c>
      <c r="AD25" s="17">
        <f t="shared" ca="1" si="14"/>
        <v>0.10288776383909237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14516</v>
      </c>
      <c r="D26" s="17">
        <v>11817</v>
      </c>
      <c r="E26" s="17">
        <v>11982</v>
      </c>
      <c r="F26" s="17">
        <v>14661</v>
      </c>
      <c r="G26" s="24"/>
      <c r="H26" s="7"/>
      <c r="I26" s="25">
        <f t="shared" si="0"/>
        <v>2534</v>
      </c>
      <c r="J26" s="24">
        <f t="shared" si="0"/>
        <v>-2844</v>
      </c>
      <c r="K26" s="7"/>
      <c r="L26" s="25">
        <f t="shared" si="3"/>
        <v>2536.7034935174161</v>
      </c>
      <c r="M26" s="17">
        <f t="shared" si="1"/>
        <v>7.3088771987106806</v>
      </c>
      <c r="N26" s="17">
        <f t="shared" si="4"/>
        <v>-2846.979856449761</v>
      </c>
      <c r="O26" s="24">
        <f t="shared" si="2"/>
        <v>8.8795444611820713</v>
      </c>
      <c r="P26" s="7"/>
      <c r="Q26" s="25">
        <f t="shared" si="5"/>
        <v>2555.9244040079516</v>
      </c>
      <c r="R26" s="24">
        <f t="shared" si="6"/>
        <v>-2865.1178548567304</v>
      </c>
      <c r="S26" s="7"/>
      <c r="T26" s="25">
        <f t="shared" si="7"/>
        <v>-0.66583392103028405</v>
      </c>
      <c r="U26" s="24">
        <f t="shared" si="8"/>
        <v>-0.75191565870971122</v>
      </c>
      <c r="V26" s="7"/>
      <c r="W26" s="25">
        <f t="shared" si="9"/>
        <v>-0.66023063676368698</v>
      </c>
      <c r="X26" s="24">
        <f t="shared" si="10"/>
        <v>33.757835574919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-6.4164425080996068E-2</v>
      </c>
      <c r="AD26" s="17">
        <f t="shared" ca="1" si="14"/>
        <v>-1.8145054379658632E-2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14656</v>
      </c>
      <c r="D27" s="17">
        <v>11948</v>
      </c>
      <c r="E27" s="17">
        <v>11855</v>
      </c>
      <c r="F27" s="17">
        <v>14538</v>
      </c>
      <c r="G27" s="24"/>
      <c r="H27" s="7"/>
      <c r="I27" s="25">
        <f t="shared" si="0"/>
        <v>2801</v>
      </c>
      <c r="J27" s="24">
        <f t="shared" si="0"/>
        <v>-2590</v>
      </c>
      <c r="K27" s="7"/>
      <c r="L27" s="25">
        <f t="shared" si="3"/>
        <v>2801.509494070538</v>
      </c>
      <c r="M27" s="17">
        <f t="shared" si="1"/>
        <v>0.25958420791342079</v>
      </c>
      <c r="N27" s="17">
        <f t="shared" si="4"/>
        <v>-2590.5900153470925</v>
      </c>
      <c r="O27" s="24">
        <f t="shared" si="2"/>
        <v>0.34811810980468721</v>
      </c>
      <c r="P27" s="7"/>
      <c r="Q27" s="25">
        <f t="shared" si="5"/>
        <v>2822.9244040079516</v>
      </c>
      <c r="R27" s="24">
        <f t="shared" si="6"/>
        <v>-2611.1178548567304</v>
      </c>
      <c r="S27" s="7"/>
      <c r="T27" s="25">
        <f t="shared" si="7"/>
        <v>-0.73538905209609817</v>
      </c>
      <c r="U27" s="24">
        <f t="shared" si="8"/>
        <v>-0.68525641919936409</v>
      </c>
      <c r="V27" s="7"/>
      <c r="W27" s="25">
        <f t="shared" si="9"/>
        <v>-0.73028610723231735</v>
      </c>
      <c r="X27" s="24">
        <f t="shared" si="10"/>
        <v>39.294624091584183</v>
      </c>
      <c r="Y27" s="7"/>
      <c r="Z27" s="25">
        <f t="shared" si="11"/>
        <v>615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-6.2375908415809533E-2</v>
      </c>
      <c r="AD27" s="17">
        <f t="shared" ca="1" si="14"/>
        <v>6.4113311618164914E-2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14779</v>
      </c>
      <c r="D28" s="17">
        <v>12094</v>
      </c>
      <c r="E28" s="17">
        <v>11735</v>
      </c>
      <c r="F28" s="17">
        <v>14401</v>
      </c>
      <c r="G28" s="24"/>
      <c r="H28" s="7"/>
      <c r="I28" s="25">
        <f t="shared" si="0"/>
        <v>3044</v>
      </c>
      <c r="J28" s="24">
        <f t="shared" si="0"/>
        <v>-2307</v>
      </c>
      <c r="K28" s="7"/>
      <c r="L28" s="25">
        <f t="shared" si="3"/>
        <v>3044.7159407383142</v>
      </c>
      <c r="M28" s="17">
        <f t="shared" si="1"/>
        <v>0.51257114077788535</v>
      </c>
      <c r="N28" s="17">
        <f t="shared" si="4"/>
        <v>-2303.6637687190264</v>
      </c>
      <c r="O28" s="24">
        <f t="shared" si="2"/>
        <v>11.130439160146793</v>
      </c>
      <c r="P28" s="7"/>
      <c r="Q28" s="25">
        <f t="shared" si="5"/>
        <v>3065.9244040079516</v>
      </c>
      <c r="R28" s="24">
        <f t="shared" si="6"/>
        <v>-2328.1178548567304</v>
      </c>
      <c r="S28" s="7"/>
      <c r="T28" s="25">
        <f t="shared" si="7"/>
        <v>-0.7986920365492548</v>
      </c>
      <c r="U28" s="24">
        <f t="shared" si="8"/>
        <v>-0.61098647911500104</v>
      </c>
      <c r="V28" s="7"/>
      <c r="W28" s="25">
        <f t="shared" si="9"/>
        <v>-0.79414615973692104</v>
      </c>
      <c r="X28" s="24">
        <f t="shared" si="10"/>
        <v>44.899265148324844</v>
      </c>
      <c r="Y28" s="7"/>
      <c r="Z28" s="25">
        <f t="shared" si="11"/>
        <v>628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-0.10973485167514951</v>
      </c>
      <c r="AD28" s="17">
        <f t="shared" ca="1" si="14"/>
        <v>2.0520726352351915E-2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14877</v>
      </c>
      <c r="D29" s="17">
        <v>12240</v>
      </c>
      <c r="E29" s="17">
        <v>11618</v>
      </c>
      <c r="F29" s="17">
        <v>14230</v>
      </c>
      <c r="G29" s="24"/>
      <c r="H29" s="7"/>
      <c r="I29" s="25">
        <f t="shared" si="0"/>
        <v>3259</v>
      </c>
      <c r="J29" s="24">
        <f t="shared" si="0"/>
        <v>-1990</v>
      </c>
      <c r="K29" s="7"/>
      <c r="L29" s="25">
        <f t="shared" si="3"/>
        <v>3261.2377773590633</v>
      </c>
      <c r="M29" s="17">
        <f t="shared" si="1"/>
        <v>5.0076475087364498</v>
      </c>
      <c r="N29" s="17">
        <f t="shared" si="4"/>
        <v>-1989.0357549809846</v>
      </c>
      <c r="O29" s="24">
        <f t="shared" si="2"/>
        <v>0.92976845669596964</v>
      </c>
      <c r="P29" s="7"/>
      <c r="Q29" s="25">
        <f t="shared" si="5"/>
        <v>3280.9244040079516</v>
      </c>
      <c r="R29" s="24">
        <f t="shared" si="6"/>
        <v>-2011.1178548567302</v>
      </c>
      <c r="S29" s="7"/>
      <c r="T29" s="25">
        <f t="shared" si="7"/>
        <v>-0.85470084995431117</v>
      </c>
      <c r="U29" s="24">
        <f t="shared" si="8"/>
        <v>-0.52779364870248113</v>
      </c>
      <c r="V29" s="7"/>
      <c r="W29" s="25">
        <f t="shared" si="9"/>
        <v>-0.85077855164786065</v>
      </c>
      <c r="X29" s="24">
        <f t="shared" si="10"/>
        <v>50.658571376420127</v>
      </c>
      <c r="Y29" s="7"/>
      <c r="Z29" s="25">
        <f t="shared" si="11"/>
        <v>638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-9.2428623579863256E-2</v>
      </c>
      <c r="AD29" s="17">
        <f t="shared" ca="1" si="14"/>
        <v>-2.7192340095908207E-2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14973</v>
      </c>
      <c r="D30" s="17">
        <v>12411</v>
      </c>
      <c r="E30" s="17">
        <v>11528</v>
      </c>
      <c r="F30" s="17">
        <v>14062</v>
      </c>
      <c r="G30" s="24"/>
      <c r="H30" s="7"/>
      <c r="I30" s="25">
        <f t="shared" si="0"/>
        <v>3445</v>
      </c>
      <c r="J30" s="24">
        <f t="shared" si="0"/>
        <v>-1651</v>
      </c>
      <c r="K30" s="7"/>
      <c r="L30" s="25">
        <f t="shared" si="3"/>
        <v>3444.2780058210969</v>
      </c>
      <c r="M30" s="17">
        <f t="shared" si="1"/>
        <v>0.52127559436990378</v>
      </c>
      <c r="N30" s="17">
        <f t="shared" si="4"/>
        <v>-1655.3131251672985</v>
      </c>
      <c r="O30" s="24">
        <f t="shared" si="2"/>
        <v>18.603048708783668</v>
      </c>
      <c r="P30" s="7"/>
      <c r="Q30" s="25">
        <f t="shared" si="5"/>
        <v>3466.9244040079516</v>
      </c>
      <c r="R30" s="24">
        <f t="shared" si="6"/>
        <v>-1672.1178548567302</v>
      </c>
      <c r="S30" s="7"/>
      <c r="T30" s="25">
        <f t="shared" si="7"/>
        <v>-0.90315498620240631</v>
      </c>
      <c r="U30" s="24">
        <f t="shared" si="8"/>
        <v>-0.43882718337174237</v>
      </c>
      <c r="V30" s="7"/>
      <c r="W30" s="25">
        <f t="shared" si="9"/>
        <v>-0.89989922334054762</v>
      </c>
      <c r="X30" s="24">
        <f t="shared" si="10"/>
        <v>56.476876816866593</v>
      </c>
      <c r="Y30" s="7"/>
      <c r="Z30" s="25">
        <f t="shared" si="11"/>
        <v>636</v>
      </c>
      <c r="AA30" s="17">
        <f t="shared" si="15"/>
        <v>56.474999999999987</v>
      </c>
      <c r="AB30" s="24">
        <f t="shared" si="12"/>
        <v>0.98567469506379746</v>
      </c>
      <c r="AC30" s="17">
        <f t="shared" si="13"/>
        <v>1.8768168666056795E-3</v>
      </c>
      <c r="AD30" s="17">
        <f t="shared" ca="1" si="14"/>
        <v>-5.071059909387543E-2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15045</v>
      </c>
      <c r="D31" s="17">
        <v>12585</v>
      </c>
      <c r="E31" s="17">
        <v>11458</v>
      </c>
      <c r="F31" s="17">
        <v>13895</v>
      </c>
      <c r="G31" s="24"/>
      <c r="H31" s="7"/>
      <c r="I31" s="25">
        <f t="shared" si="0"/>
        <v>3587</v>
      </c>
      <c r="J31" s="24">
        <f t="shared" si="0"/>
        <v>-1310</v>
      </c>
      <c r="K31" s="7"/>
      <c r="L31" s="25">
        <f t="shared" si="3"/>
        <v>3590.0607192977304</v>
      </c>
      <c r="M31" s="17">
        <f t="shared" si="1"/>
        <v>9.3680026194994532</v>
      </c>
      <c r="N31" s="17">
        <f t="shared" si="4"/>
        <v>-1312.1817667985292</v>
      </c>
      <c r="O31" s="24">
        <f t="shared" si="2"/>
        <v>4.7601063631644625</v>
      </c>
      <c r="P31" s="7"/>
      <c r="Q31" s="25">
        <f t="shared" si="5"/>
        <v>3608.9244040079516</v>
      </c>
      <c r="R31" s="24">
        <f t="shared" si="6"/>
        <v>-1331.1178548567302</v>
      </c>
      <c r="S31" s="7"/>
      <c r="T31" s="25">
        <f t="shared" si="7"/>
        <v>-0.94014685366062956</v>
      </c>
      <c r="U31" s="24">
        <f t="shared" si="8"/>
        <v>-0.34933584213934726</v>
      </c>
      <c r="V31" s="7"/>
      <c r="W31" s="25">
        <f t="shared" si="9"/>
        <v>-0.93756123023850746</v>
      </c>
      <c r="X31" s="24">
        <f t="shared" si="10"/>
        <v>62.037186025991389</v>
      </c>
      <c r="Y31" s="7"/>
      <c r="Z31" s="25">
        <f t="shared" si="11"/>
        <v>623</v>
      </c>
      <c r="AA31" s="17">
        <f t="shared" si="15"/>
        <v>62.081999999999987</v>
      </c>
      <c r="AB31" s="24">
        <f t="shared" si="12"/>
        <v>1.0835353062231194</v>
      </c>
      <c r="AC31" s="17">
        <f t="shared" si="13"/>
        <v>-4.4813974008597768E-2</v>
      </c>
      <c r="AD31" s="17">
        <f t="shared" ca="1" si="14"/>
        <v>1.8079164471608067E-2</v>
      </c>
      <c r="AE31" s="17">
        <v>138</v>
      </c>
    </row>
    <row r="32" spans="1:31" s="17" customFormat="1" x14ac:dyDescent="0.25">
      <c r="A32" s="17">
        <v>12</v>
      </c>
      <c r="B32" s="17">
        <v>632</v>
      </c>
      <c r="C32" s="17">
        <v>15113</v>
      </c>
      <c r="D32" s="17">
        <v>12764</v>
      </c>
      <c r="E32" s="17">
        <v>11405</v>
      </c>
      <c r="F32" s="17">
        <v>13720</v>
      </c>
      <c r="G32" s="24"/>
      <c r="H32" s="7"/>
      <c r="I32" s="25">
        <f t="shared" si="0"/>
        <v>3708</v>
      </c>
      <c r="J32" s="24">
        <f t="shared" si="0"/>
        <v>-956</v>
      </c>
      <c r="K32" s="7"/>
      <c r="L32" s="25">
        <f t="shared" si="3"/>
        <v>3702.6139878708518</v>
      </c>
      <c r="M32" s="17">
        <f t="shared" si="1"/>
        <v>29.009126655331361</v>
      </c>
      <c r="N32" s="17">
        <f t="shared" si="4"/>
        <v>-951.07714491175886</v>
      </c>
      <c r="O32" s="24">
        <f t="shared" si="2"/>
        <v>24.234502219821639</v>
      </c>
      <c r="P32" s="7"/>
      <c r="Q32" s="25">
        <f t="shared" si="5"/>
        <v>3729.9244040079516</v>
      </c>
      <c r="R32" s="24">
        <f t="shared" si="6"/>
        <v>-977.11785485673033</v>
      </c>
      <c r="S32" s="7"/>
      <c r="T32" s="25">
        <f t="shared" si="7"/>
        <v>-0.97166809283277755</v>
      </c>
      <c r="U32" s="24">
        <f t="shared" si="8"/>
        <v>-0.25643280754618641</v>
      </c>
      <c r="V32" s="7"/>
      <c r="W32" s="25">
        <f t="shared" si="9"/>
        <v>-0.96977796436369201</v>
      </c>
      <c r="X32" s="24">
        <f t="shared" si="10"/>
        <v>67.661208931564147</v>
      </c>
      <c r="Y32" s="7"/>
      <c r="Z32" s="25">
        <f t="shared" si="11"/>
        <v>632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-0.10879106843583486</v>
      </c>
      <c r="AD32" s="17">
        <f t="shared" ca="1" si="14"/>
        <v>7.2985458967579575E-2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15148</v>
      </c>
      <c r="D33" s="17">
        <v>12944</v>
      </c>
      <c r="E33" s="17">
        <v>11366</v>
      </c>
      <c r="F33" s="17">
        <v>13543</v>
      </c>
      <c r="G33" s="24"/>
      <c r="H33" s="7"/>
      <c r="I33" s="25">
        <f t="shared" si="0"/>
        <v>3782</v>
      </c>
      <c r="J33" s="24">
        <f t="shared" si="0"/>
        <v>-599</v>
      </c>
      <c r="K33" s="7"/>
      <c r="L33" s="25">
        <f t="shared" si="3"/>
        <v>3775.9035936300952</v>
      </c>
      <c r="M33" s="17">
        <f t="shared" si="1"/>
        <v>37.166170627015802</v>
      </c>
      <c r="N33" s="17">
        <f t="shared" si="4"/>
        <v>-596.9788858187402</v>
      </c>
      <c r="O33" s="24">
        <f t="shared" si="2"/>
        <v>4.0849025336894895</v>
      </c>
      <c r="P33" s="7"/>
      <c r="Q33" s="25">
        <f t="shared" si="5"/>
        <v>3803.9244040079516</v>
      </c>
      <c r="R33" s="24">
        <f t="shared" si="6"/>
        <v>-620.11785485673033</v>
      </c>
      <c r="S33" s="7"/>
      <c r="T33" s="25">
        <f t="shared" si="7"/>
        <v>-0.99094554488847131</v>
      </c>
      <c r="U33" s="24">
        <f t="shared" si="8"/>
        <v>-0.16274245910054108</v>
      </c>
      <c r="V33" s="7"/>
      <c r="W33" s="25">
        <f t="shared" si="9"/>
        <v>-0.98975645570986504</v>
      </c>
      <c r="X33" s="24">
        <f t="shared" si="10"/>
        <v>73.135198866866574</v>
      </c>
      <c r="Y33" s="7"/>
      <c r="Z33" s="25">
        <f t="shared" si="11"/>
        <v>604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-7.0801133133414851E-2</v>
      </c>
      <c r="AD33" s="17">
        <f t="shared" ca="1" si="14"/>
        <v>4.0521632132197283E-2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15160</v>
      </c>
      <c r="D34" s="17">
        <v>13120</v>
      </c>
      <c r="E34" s="17">
        <v>11341</v>
      </c>
      <c r="F34" s="17">
        <v>13353</v>
      </c>
      <c r="G34" s="24"/>
      <c r="H34" s="7"/>
      <c r="I34" s="25">
        <f t="shared" si="0"/>
        <v>3819</v>
      </c>
      <c r="J34" s="24">
        <f t="shared" si="0"/>
        <v>-233</v>
      </c>
      <c r="K34" s="7"/>
      <c r="L34" s="25">
        <f t="shared" si="3"/>
        <v>3815.4824144079926</v>
      </c>
      <c r="M34" s="17">
        <f t="shared" si="1"/>
        <v>12.3734083970983</v>
      </c>
      <c r="N34" s="17">
        <f t="shared" si="4"/>
        <v>-229.5495335118473</v>
      </c>
      <c r="O34" s="24">
        <f t="shared" si="2"/>
        <v>11.905718985864821</v>
      </c>
      <c r="P34" s="7"/>
      <c r="Q34" s="25">
        <f t="shared" si="5"/>
        <v>3840.9244040079516</v>
      </c>
      <c r="R34" s="24">
        <f t="shared" si="6"/>
        <v>-254.11785485673028</v>
      </c>
      <c r="S34" s="7"/>
      <c r="T34" s="25">
        <f t="shared" si="7"/>
        <v>-1.0005842709163182</v>
      </c>
      <c r="U34" s="24">
        <f t="shared" si="8"/>
        <v>-6.669016909744252E-2</v>
      </c>
      <c r="V34" s="7"/>
      <c r="W34" s="25">
        <f t="shared" si="9"/>
        <v>-1.0001136112958606</v>
      </c>
      <c r="X34" s="24">
        <f t="shared" si="10"/>
        <v>78.657624626794359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-0.10137537320562728</v>
      </c>
      <c r="AD34" s="17">
        <f t="shared" ca="1" si="14"/>
        <v>6.1964331465631517E-2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15169</v>
      </c>
      <c r="D35" s="17">
        <v>13307</v>
      </c>
      <c r="E35" s="17">
        <v>11344</v>
      </c>
      <c r="F35" s="17">
        <v>13169</v>
      </c>
      <c r="G35" s="24"/>
      <c r="H35" s="7"/>
      <c r="I35" s="25">
        <f t="shared" si="0"/>
        <v>3825</v>
      </c>
      <c r="J35" s="24">
        <f t="shared" si="0"/>
        <v>138</v>
      </c>
      <c r="K35" s="7"/>
      <c r="L35" s="25">
        <f t="shared" si="3"/>
        <v>3818.9352592019814</v>
      </c>
      <c r="M35" s="17">
        <f t="shared" si="1"/>
        <v>36.781080947151857</v>
      </c>
      <c r="N35" s="17">
        <f t="shared" si="4"/>
        <v>142.62119989489617</v>
      </c>
      <c r="O35" s="24">
        <f t="shared" si="2"/>
        <v>21.355488468588327</v>
      </c>
      <c r="P35" s="7"/>
      <c r="Q35" s="25">
        <f t="shared" si="5"/>
        <v>3846.9244040079516</v>
      </c>
      <c r="R35" s="24">
        <f t="shared" si="6"/>
        <v>116.88214514326971</v>
      </c>
      <c r="S35" s="7"/>
      <c r="T35" s="25">
        <f t="shared" si="7"/>
        <v>-1.0021473075694827</v>
      </c>
      <c r="U35" s="24">
        <f t="shared" si="8"/>
        <v>3.0674310659796717E-2</v>
      </c>
      <c r="V35" s="7"/>
      <c r="W35" s="25">
        <f t="shared" si="9"/>
        <v>-1.0024046627178429</v>
      </c>
      <c r="X35" s="24">
        <f t="shared" si="10"/>
        <v>84.225353452556647</v>
      </c>
      <c r="Y35" s="7"/>
      <c r="Z35" s="25">
        <f t="shared" si="11"/>
        <v>621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-0.12264654744333825</v>
      </c>
      <c r="AD35" s="17">
        <f t="shared" ca="1" si="14"/>
        <v>1.7219467456612847E-2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15152</v>
      </c>
      <c r="D36" s="17">
        <v>13498</v>
      </c>
      <c r="E36" s="17">
        <v>11358</v>
      </c>
      <c r="F36" s="17">
        <v>12980</v>
      </c>
      <c r="G36" s="24"/>
      <c r="H36" s="7"/>
      <c r="I36" s="25">
        <f t="shared" si="0"/>
        <v>3794</v>
      </c>
      <c r="J36" s="24">
        <f t="shared" si="0"/>
        <v>518</v>
      </c>
      <c r="K36" s="7"/>
      <c r="L36" s="25">
        <f t="shared" si="3"/>
        <v>3785.4418013219765</v>
      </c>
      <c r="M36" s="17">
        <f t="shared" si="1"/>
        <v>73.24276461252272</v>
      </c>
      <c r="N36" s="17">
        <f t="shared" si="4"/>
        <v>516.59886707040073</v>
      </c>
      <c r="O36" s="24">
        <f t="shared" si="2"/>
        <v>1.9631734864074355</v>
      </c>
      <c r="P36" s="7"/>
      <c r="Q36" s="25">
        <f t="shared" si="5"/>
        <v>3815.9244040079516</v>
      </c>
      <c r="R36" s="24">
        <f t="shared" si="6"/>
        <v>496.88214514326972</v>
      </c>
      <c r="S36" s="7"/>
      <c r="T36" s="25">
        <f t="shared" si="7"/>
        <v>-0.99407161819480006</v>
      </c>
      <c r="U36" s="24">
        <f t="shared" si="8"/>
        <v>0.1304007319744892</v>
      </c>
      <c r="V36" s="7"/>
      <c r="W36" s="25">
        <f t="shared" si="9"/>
        <v>-0.99507437837964741</v>
      </c>
      <c r="X36" s="24">
        <f t="shared" si="10"/>
        <v>89.938459720796516</v>
      </c>
      <c r="Y36" s="7"/>
      <c r="Z36" s="25">
        <f t="shared" si="11"/>
        <v>626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-4.3540279203469368E-2</v>
      </c>
      <c r="AD36" s="17">
        <f t="shared" ca="1" si="14"/>
        <v>-3.5449354584713433E-2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15119</v>
      </c>
      <c r="D37" s="17">
        <v>13683</v>
      </c>
      <c r="E37" s="17">
        <v>11397</v>
      </c>
      <c r="F37" s="17">
        <v>12802</v>
      </c>
      <c r="G37" s="24"/>
      <c r="H37" s="7"/>
      <c r="I37" s="25">
        <f t="shared" si="0"/>
        <v>3722</v>
      </c>
      <c r="J37" s="24">
        <f t="shared" si="0"/>
        <v>881</v>
      </c>
      <c r="K37" s="7"/>
      <c r="L37" s="25">
        <f t="shared" si="3"/>
        <v>3715.0081364121206</v>
      </c>
      <c r="M37" s="17">
        <f t="shared" si="1"/>
        <v>48.886156431513506</v>
      </c>
      <c r="N37" s="17">
        <f t="shared" si="4"/>
        <v>886.36071572353558</v>
      </c>
      <c r="O37" s="24">
        <f t="shared" si="2"/>
        <v>28.737273068561567</v>
      </c>
      <c r="P37" s="7"/>
      <c r="Q37" s="25">
        <f t="shared" si="5"/>
        <v>3743.9244040079516</v>
      </c>
      <c r="R37" s="24">
        <f t="shared" si="6"/>
        <v>859.88214514326967</v>
      </c>
      <c r="S37" s="7"/>
      <c r="T37" s="25">
        <f t="shared" si="7"/>
        <v>-0.97531517835682768</v>
      </c>
      <c r="U37" s="24">
        <f t="shared" si="8"/>
        <v>0.22566570812510334</v>
      </c>
      <c r="V37" s="7"/>
      <c r="W37" s="25">
        <f t="shared" si="9"/>
        <v>-0.9770296878793695</v>
      </c>
      <c r="X37" s="24">
        <f t="shared" si="10"/>
        <v>95.478210505217703</v>
      </c>
      <c r="Y37" s="7"/>
      <c r="Z37" s="25">
        <f t="shared" si="11"/>
        <v>627</v>
      </c>
      <c r="AA37" s="17">
        <f t="shared" si="15"/>
        <v>95.624999999999986</v>
      </c>
      <c r="AB37" s="24">
        <f t="shared" si="12"/>
        <v>1.6689710972195773</v>
      </c>
      <c r="AC37" s="17">
        <f t="shared" si="13"/>
        <v>-0.14678949478228276</v>
      </c>
      <c r="AD37" s="17">
        <f t="shared" ca="1" si="14"/>
        <v>5.1501652426296118E-2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15062</v>
      </c>
      <c r="D38" s="17">
        <v>13863</v>
      </c>
      <c r="E38" s="17">
        <v>11447</v>
      </c>
      <c r="F38" s="17">
        <v>12610</v>
      </c>
      <c r="G38" s="24"/>
      <c r="H38" s="7"/>
      <c r="I38" s="25">
        <f t="shared" si="0"/>
        <v>3615</v>
      </c>
      <c r="J38" s="24">
        <f t="shared" si="0"/>
        <v>1253</v>
      </c>
      <c r="K38" s="7"/>
      <c r="L38" s="25">
        <f t="shared" si="3"/>
        <v>3605.3532304312475</v>
      </c>
      <c r="M38" s="17">
        <f t="shared" si="1"/>
        <v>93.060163112608549</v>
      </c>
      <c r="N38" s="17">
        <f t="shared" si="4"/>
        <v>1256.2346130128135</v>
      </c>
      <c r="O38" s="24">
        <f t="shared" si="2"/>
        <v>10.462721342662411</v>
      </c>
      <c r="P38" s="7"/>
      <c r="Q38" s="25">
        <f t="shared" si="5"/>
        <v>3636.9244040079516</v>
      </c>
      <c r="R38" s="24">
        <f t="shared" si="6"/>
        <v>1231.8821451432698</v>
      </c>
      <c r="S38" s="7"/>
      <c r="T38" s="25">
        <f t="shared" si="7"/>
        <v>-0.94744102470872993</v>
      </c>
      <c r="U38" s="24">
        <f t="shared" si="8"/>
        <v>0.32329262583317075</v>
      </c>
      <c r="V38" s="7"/>
      <c r="W38" s="25">
        <f t="shared" si="9"/>
        <v>-0.94988468839923845</v>
      </c>
      <c r="X38" s="24">
        <f t="shared" si="10"/>
        <v>101.26858085928268</v>
      </c>
      <c r="Y38" s="7"/>
      <c r="Z38" s="25">
        <f t="shared" si="11"/>
        <v>642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-0.13441914071731276</v>
      </c>
      <c r="AD38" s="17">
        <f t="shared" ca="1" si="14"/>
        <v>9.1181162646364555E-2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14996</v>
      </c>
      <c r="D39" s="17">
        <v>14050</v>
      </c>
      <c r="E39" s="17">
        <v>11530</v>
      </c>
      <c r="F39" s="17">
        <v>12444</v>
      </c>
      <c r="G39" s="24"/>
      <c r="H39" s="7"/>
      <c r="I39" s="25">
        <f t="shared" si="0"/>
        <v>3466</v>
      </c>
      <c r="J39" s="24">
        <f t="shared" si="0"/>
        <v>1606</v>
      </c>
      <c r="K39" s="7"/>
      <c r="L39" s="25">
        <f t="shared" si="3"/>
        <v>3460.8736202396908</v>
      </c>
      <c r="M39" s="17">
        <f t="shared" si="1"/>
        <v>26.279769446907725</v>
      </c>
      <c r="N39" s="17">
        <f t="shared" si="4"/>
        <v>1609.1807055541788</v>
      </c>
      <c r="O39" s="24">
        <f t="shared" si="2"/>
        <v>10.116887822383598</v>
      </c>
      <c r="P39" s="7"/>
      <c r="Q39" s="25">
        <f t="shared" si="5"/>
        <v>3487.9244040079516</v>
      </c>
      <c r="R39" s="24">
        <f t="shared" si="6"/>
        <v>1584.8821451432698</v>
      </c>
      <c r="S39" s="7"/>
      <c r="T39" s="25">
        <f t="shared" si="7"/>
        <v>-0.90862561448848156</v>
      </c>
      <c r="U39" s="24">
        <f t="shared" si="8"/>
        <v>0.41593322247550352</v>
      </c>
      <c r="V39" s="7"/>
      <c r="W39" s="25">
        <f t="shared" si="9"/>
        <v>-0.9117608449944582</v>
      </c>
      <c r="X39" s="24">
        <f t="shared" si="10"/>
        <v>106.99445150483865</v>
      </c>
      <c r="Y39" s="7"/>
      <c r="Z39" s="25">
        <f t="shared" si="11"/>
        <v>634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-0.11454849516134402</v>
      </c>
      <c r="AD39" s="17">
        <f t="shared" ca="1" si="14"/>
        <v>-5.4963694259654972E-2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14903</v>
      </c>
      <c r="D40" s="17">
        <v>14208</v>
      </c>
      <c r="E40" s="17">
        <v>11612</v>
      </c>
      <c r="F40" s="17">
        <v>12271</v>
      </c>
      <c r="G40" s="24"/>
      <c r="H40" s="7"/>
      <c r="I40" s="25">
        <f t="shared" si="0"/>
        <v>3291</v>
      </c>
      <c r="J40" s="24">
        <f t="shared" si="0"/>
        <v>1937</v>
      </c>
      <c r="K40" s="7"/>
      <c r="L40" s="25">
        <f t="shared" si="3"/>
        <v>3287.7172391976014</v>
      </c>
      <c r="M40" s="17">
        <f t="shared" si="1"/>
        <v>10.776518485764505</v>
      </c>
      <c r="N40" s="17">
        <f t="shared" si="4"/>
        <v>1936.5269514314366</v>
      </c>
      <c r="O40" s="24">
        <f t="shared" si="2"/>
        <v>0.22377494821988117</v>
      </c>
      <c r="P40" s="7"/>
      <c r="Q40" s="25">
        <f t="shared" si="5"/>
        <v>3312.9244040079516</v>
      </c>
      <c r="R40" s="24">
        <f t="shared" si="6"/>
        <v>1915.8821451432698</v>
      </c>
      <c r="S40" s="7"/>
      <c r="T40" s="25">
        <f t="shared" si="7"/>
        <v>-0.86303704543785442</v>
      </c>
      <c r="U40" s="24">
        <f t="shared" si="8"/>
        <v>0.50280018419961725</v>
      </c>
      <c r="V40" s="7"/>
      <c r="W40" s="25">
        <f t="shared" si="9"/>
        <v>-0.86682048534901612</v>
      </c>
      <c r="X40" s="24">
        <f t="shared" si="10"/>
        <v>112.58853227399294</v>
      </c>
      <c r="Y40" s="7"/>
      <c r="Z40" s="25">
        <f t="shared" si="11"/>
        <v>615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-5.5467726007051965E-2</v>
      </c>
      <c r="AD40" s="17">
        <f t="shared" ca="1" si="14"/>
        <v>-8.5553801119431228E-3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14808</v>
      </c>
      <c r="D41" s="17">
        <v>14368</v>
      </c>
      <c r="E41" s="17">
        <v>11716</v>
      </c>
      <c r="F41" s="17">
        <v>12122</v>
      </c>
      <c r="G41" s="24"/>
      <c r="H41" s="7"/>
      <c r="I41" s="25">
        <f t="shared" si="0"/>
        <v>3092</v>
      </c>
      <c r="J41" s="24">
        <f t="shared" si="0"/>
        <v>2246</v>
      </c>
      <c r="K41" s="7"/>
      <c r="L41" s="25">
        <f t="shared" si="3"/>
        <v>3082.9740322499802</v>
      </c>
      <c r="M41" s="17">
        <f t="shared" si="1"/>
        <v>81.468093824398309</v>
      </c>
      <c r="N41" s="17">
        <f t="shared" si="4"/>
        <v>2246.9663994711213</v>
      </c>
      <c r="O41" s="24">
        <f t="shared" si="2"/>
        <v>0.93392793778362315</v>
      </c>
      <c r="P41" s="7"/>
      <c r="Q41" s="25">
        <f t="shared" si="5"/>
        <v>3113.9244040079516</v>
      </c>
      <c r="R41" s="24">
        <f t="shared" si="6"/>
        <v>2224.8821451432696</v>
      </c>
      <c r="S41" s="7"/>
      <c r="T41" s="25">
        <f t="shared" si="7"/>
        <v>-0.81119632977456968</v>
      </c>
      <c r="U41" s="24">
        <f t="shared" si="8"/>
        <v>0.58389351100551179</v>
      </c>
      <c r="V41" s="7"/>
      <c r="W41" s="25">
        <f t="shared" si="9"/>
        <v>-0.81558463624323585</v>
      </c>
      <c r="X41" s="24">
        <f t="shared" si="10"/>
        <v>118.07224849717875</v>
      </c>
      <c r="Y41" s="7"/>
      <c r="Z41" s="25">
        <f t="shared" si="11"/>
        <v>617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-0.12475150282124048</v>
      </c>
      <c r="AD41" s="17">
        <f t="shared" ca="1" si="14"/>
        <v>0.1227856609584137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14692</v>
      </c>
      <c r="D42" s="17">
        <v>14515</v>
      </c>
      <c r="E42" s="17">
        <v>11836</v>
      </c>
      <c r="F42" s="17">
        <v>11982</v>
      </c>
      <c r="G42" s="24"/>
      <c r="H42" s="7"/>
      <c r="I42" s="25">
        <f t="shared" si="0"/>
        <v>2856</v>
      </c>
      <c r="J42" s="24">
        <f t="shared" si="0"/>
        <v>2533</v>
      </c>
      <c r="K42" s="7"/>
      <c r="L42" s="25">
        <f t="shared" si="3"/>
        <v>2852.2874812008686</v>
      </c>
      <c r="M42" s="17">
        <f t="shared" si="1"/>
        <v>13.782795833904279</v>
      </c>
      <c r="N42" s="17">
        <f t="shared" si="4"/>
        <v>2532.8849090759322</v>
      </c>
      <c r="O42" s="24">
        <f t="shared" si="2"/>
        <v>1.3245920802773658E-2</v>
      </c>
      <c r="P42" s="7"/>
      <c r="Q42" s="25">
        <f t="shared" si="5"/>
        <v>2877.9244040079516</v>
      </c>
      <c r="R42" s="24">
        <f t="shared" si="6"/>
        <v>2511.8821451432696</v>
      </c>
      <c r="S42" s="7"/>
      <c r="T42" s="25">
        <f t="shared" si="7"/>
        <v>-0.74971688808343817</v>
      </c>
      <c r="U42" s="24">
        <f t="shared" si="8"/>
        <v>0.65921320289318741</v>
      </c>
      <c r="V42" s="7"/>
      <c r="W42" s="25">
        <f t="shared" si="9"/>
        <v>-0.75466662360501058</v>
      </c>
      <c r="X42" s="24">
        <f t="shared" si="10"/>
        <v>123.61033361857289</v>
      </c>
      <c r="Y42" s="7"/>
      <c r="Z42" s="25">
        <f t="shared" si="11"/>
        <v>609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-6.766638142708814E-2</v>
      </c>
      <c r="AD42" s="17">
        <f t="shared" ca="1" si="14"/>
        <v>-5.7602802796353103E-2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14557</v>
      </c>
      <c r="D43" s="17">
        <v>14648</v>
      </c>
      <c r="E43" s="17">
        <v>11962</v>
      </c>
      <c r="F43" s="17">
        <v>11845</v>
      </c>
      <c r="G43" s="24"/>
      <c r="H43" s="7"/>
      <c r="I43" s="25">
        <f t="shared" si="0"/>
        <v>2595</v>
      </c>
      <c r="J43" s="24">
        <f t="shared" si="0"/>
        <v>2803</v>
      </c>
      <c r="K43" s="7"/>
      <c r="L43" s="25">
        <f t="shared" si="3"/>
        <v>2592.2103899045983</v>
      </c>
      <c r="M43" s="17">
        <f t="shared" si="1"/>
        <v>7.7819244843671536</v>
      </c>
      <c r="N43" s="17">
        <f t="shared" si="4"/>
        <v>2798.6923176009682</v>
      </c>
      <c r="O43" s="24">
        <f t="shared" si="2"/>
        <v>18.556127650928527</v>
      </c>
      <c r="P43" s="7"/>
      <c r="Q43" s="25">
        <f t="shared" si="5"/>
        <v>2616.9244040079516</v>
      </c>
      <c r="R43" s="24">
        <f t="shared" si="6"/>
        <v>2781.8821451432696</v>
      </c>
      <c r="S43" s="7"/>
      <c r="T43" s="25">
        <f t="shared" si="7"/>
        <v>-0.68172479367078842</v>
      </c>
      <c r="U43" s="24">
        <f t="shared" si="8"/>
        <v>0.73007144961678472</v>
      </c>
      <c r="V43" s="7"/>
      <c r="W43" s="25">
        <f t="shared" si="9"/>
        <v>-0.68720241904729618</v>
      </c>
      <c r="X43" s="24">
        <f t="shared" si="10"/>
        <v>129.20513538055496</v>
      </c>
      <c r="Y43" s="7"/>
      <c r="Z43" s="25">
        <f t="shared" si="11"/>
        <v>616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-1.686461944501616E-2</v>
      </c>
      <c r="AD43" s="17">
        <f t="shared" ca="1" si="14"/>
        <v>0.11498738651422968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14399</v>
      </c>
      <c r="D44" s="17">
        <v>14759</v>
      </c>
      <c r="E44" s="17">
        <v>12107</v>
      </c>
      <c r="F44" s="17">
        <v>11715</v>
      </c>
      <c r="G44" s="24"/>
      <c r="H44" s="7"/>
      <c r="I44" s="25">
        <f t="shared" si="0"/>
        <v>2292</v>
      </c>
      <c r="J44" s="24">
        <f t="shared" si="0"/>
        <v>3044</v>
      </c>
      <c r="K44" s="7"/>
      <c r="L44" s="25">
        <f t="shared" si="3"/>
        <v>2299.4924464270662</v>
      </c>
      <c r="M44" s="17">
        <f t="shared" si="1"/>
        <v>56.136753462456618</v>
      </c>
      <c r="N44" s="17">
        <f t="shared" si="4"/>
        <v>3044.717387639665</v>
      </c>
      <c r="O44" s="24">
        <f t="shared" si="2"/>
        <v>0.51464502554418945</v>
      </c>
      <c r="P44" s="7"/>
      <c r="Q44" s="25">
        <f t="shared" si="5"/>
        <v>2313.9244040079516</v>
      </c>
      <c r="R44" s="24">
        <f t="shared" si="6"/>
        <v>3022.8821451432696</v>
      </c>
      <c r="S44" s="7"/>
      <c r="T44" s="25">
        <f t="shared" si="7"/>
        <v>-0.60279144268598817</v>
      </c>
      <c r="U44" s="24">
        <f t="shared" si="8"/>
        <v>0.793318995766366</v>
      </c>
      <c r="V44" s="7"/>
      <c r="W44" s="25">
        <f t="shared" si="9"/>
        <v>-0.60873974870291092</v>
      </c>
      <c r="X44" s="24">
        <f t="shared" si="10"/>
        <v>134.9723955141543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5.3395514154317425E-2</v>
      </c>
      <c r="AD44" s="17">
        <f t="shared" ca="1" si="14"/>
        <v>2.0964314406569429E-2</v>
      </c>
      <c r="AE44" s="17">
        <v>125</v>
      </c>
    </row>
    <row r="45" spans="1:31" s="17" customFormat="1" x14ac:dyDescent="0.25">
      <c r="A45" s="17">
        <v>25</v>
      </c>
      <c r="B45" s="17">
        <v>631</v>
      </c>
      <c r="C45" s="17">
        <v>14251</v>
      </c>
      <c r="D45" s="17">
        <v>14878</v>
      </c>
      <c r="E45" s="17">
        <v>12269</v>
      </c>
      <c r="F45" s="17">
        <v>11612</v>
      </c>
      <c r="G45" s="24"/>
      <c r="H45" s="7"/>
      <c r="I45" s="25">
        <f t="shared" si="0"/>
        <v>1982</v>
      </c>
      <c r="J45" s="24">
        <f t="shared" si="0"/>
        <v>3266</v>
      </c>
      <c r="K45" s="7"/>
      <c r="L45" s="25">
        <f t="shared" si="3"/>
        <v>1984.8631783078927</v>
      </c>
      <c r="M45" s="17">
        <f t="shared" si="1"/>
        <v>8.1977900227871174</v>
      </c>
      <c r="N45" s="17">
        <f t="shared" si="4"/>
        <v>3260.2138962947406</v>
      </c>
      <c r="O45" s="24">
        <f t="shared" si="2"/>
        <v>33.478996088016473</v>
      </c>
      <c r="P45" s="7"/>
      <c r="Q45" s="25">
        <f t="shared" si="5"/>
        <v>2003.9244040079514</v>
      </c>
      <c r="R45" s="24">
        <f t="shared" si="6"/>
        <v>3244.8821451432696</v>
      </c>
      <c r="S45" s="7"/>
      <c r="T45" s="25">
        <f t="shared" si="7"/>
        <v>-0.52203454893916279</v>
      </c>
      <c r="U45" s="24">
        <f t="shared" si="8"/>
        <v>0.85158022085021268</v>
      </c>
      <c r="V45" s="7"/>
      <c r="W45" s="25">
        <f t="shared" si="9"/>
        <v>-0.52841620308954973</v>
      </c>
      <c r="X45" s="24">
        <f t="shared" si="10"/>
        <v>140.65248777346972</v>
      </c>
      <c r="Y45" s="7"/>
      <c r="Z45" s="25">
        <f t="shared" si="11"/>
        <v>631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5.4487773469730882E-2</v>
      </c>
      <c r="AD45" s="17">
        <f t="shared" ca="1" si="14"/>
        <v>-1.1244012170550377E-3</v>
      </c>
      <c r="AE45" s="17">
        <v>124</v>
      </c>
    </row>
    <row r="46" spans="1:31" s="17" customFormat="1" x14ac:dyDescent="0.25">
      <c r="A46" s="17">
        <v>26</v>
      </c>
      <c r="B46" s="17">
        <v>638</v>
      </c>
      <c r="C46" s="17">
        <v>14081</v>
      </c>
      <c r="D46" s="17">
        <v>14978</v>
      </c>
      <c r="E46" s="17">
        <v>12438</v>
      </c>
      <c r="F46" s="17">
        <v>11521</v>
      </c>
      <c r="G46" s="24"/>
      <c r="H46" s="7"/>
      <c r="I46" s="25">
        <f t="shared" si="0"/>
        <v>1643</v>
      </c>
      <c r="J46" s="24">
        <f t="shared" si="0"/>
        <v>3457</v>
      </c>
      <c r="K46" s="7"/>
      <c r="L46" s="25">
        <f t="shared" si="3"/>
        <v>1646.7191996239626</v>
      </c>
      <c r="M46" s="17">
        <f t="shared" si="1"/>
        <v>13.832445842883509</v>
      </c>
      <c r="N46" s="17">
        <f t="shared" si="4"/>
        <v>3445.7393044474438</v>
      </c>
      <c r="O46" s="24">
        <f t="shared" si="2"/>
        <v>126.80326432735835</v>
      </c>
      <c r="P46" s="7"/>
      <c r="Q46" s="25">
        <f t="shared" si="5"/>
        <v>1664.9244040079514</v>
      </c>
      <c r="R46" s="24">
        <f t="shared" si="6"/>
        <v>3435.8821451432696</v>
      </c>
      <c r="S46" s="7"/>
      <c r="T46" s="25">
        <f t="shared" si="7"/>
        <v>-0.43372297803537629</v>
      </c>
      <c r="U46" s="24">
        <f t="shared" si="8"/>
        <v>0.90170586945838704</v>
      </c>
      <c r="V46" s="7"/>
      <c r="W46" s="25">
        <f t="shared" si="9"/>
        <v>-0.44047694138922033</v>
      </c>
      <c r="X46" s="24">
        <f t="shared" si="10"/>
        <v>146.43742590474932</v>
      </c>
      <c r="Y46" s="7"/>
      <c r="Z46" s="25">
        <f t="shared" si="11"/>
        <v>638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9.7425904749343317E-2</v>
      </c>
      <c r="AD46" s="17">
        <f t="shared" ca="1" si="14"/>
        <v>1.9882004360738392E-2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13910</v>
      </c>
      <c r="D47" s="17">
        <v>15047</v>
      </c>
      <c r="E47" s="17">
        <v>12616</v>
      </c>
      <c r="F47" s="17">
        <v>11448</v>
      </c>
      <c r="G47" s="24"/>
      <c r="H47" s="7"/>
      <c r="I47" s="25">
        <f t="shared" si="0"/>
        <v>1294</v>
      </c>
      <c r="J47" s="24">
        <f t="shared" si="0"/>
        <v>3599</v>
      </c>
      <c r="K47" s="7"/>
      <c r="L47" s="25">
        <f t="shared" si="3"/>
        <v>1296.9296319488822</v>
      </c>
      <c r="M47" s="17">
        <f t="shared" si="1"/>
        <v>8.5827433559110879</v>
      </c>
      <c r="N47" s="17">
        <f t="shared" si="4"/>
        <v>3594.9840977742556</v>
      </c>
      <c r="O47" s="24">
        <f t="shared" si="2"/>
        <v>16.127470686738924</v>
      </c>
      <c r="P47" s="7"/>
      <c r="Q47" s="25">
        <f t="shared" si="5"/>
        <v>1315.9244040079514</v>
      </c>
      <c r="R47" s="24">
        <f t="shared" si="6"/>
        <v>3577.8821451432696</v>
      </c>
      <c r="S47" s="7"/>
      <c r="T47" s="25">
        <f t="shared" si="7"/>
        <v>-0.3428063460429826</v>
      </c>
      <c r="U47" s="24">
        <f t="shared" si="8"/>
        <v>0.93897205847598264</v>
      </c>
      <c r="V47" s="7"/>
      <c r="W47" s="25">
        <f t="shared" si="9"/>
        <v>-0.3498363986633633</v>
      </c>
      <c r="X47" s="24">
        <f t="shared" si="10"/>
        <v>152.03853193140037</v>
      </c>
      <c r="Y47" s="7"/>
      <c r="Z47" s="25">
        <f t="shared" si="11"/>
        <v>629</v>
      </c>
      <c r="AA47" s="17">
        <f t="shared" si="15"/>
        <v>152.00099999999998</v>
      </c>
      <c r="AB47" s="24">
        <f t="shared" si="12"/>
        <v>2.6529179163239003</v>
      </c>
      <c r="AC47" s="17">
        <f t="shared" si="13"/>
        <v>3.7531931400394569E-2</v>
      </c>
      <c r="AD47" s="17">
        <f t="shared" ca="1" si="14"/>
        <v>8.0492530084285363E-2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13722</v>
      </c>
      <c r="D48" s="17">
        <v>15100</v>
      </c>
      <c r="E48" s="17">
        <v>12788</v>
      </c>
      <c r="F48" s="17">
        <v>11386</v>
      </c>
      <c r="G48" s="24"/>
      <c r="H48" s="7"/>
      <c r="I48" s="25">
        <f t="shared" si="0"/>
        <v>934</v>
      </c>
      <c r="J48" s="24">
        <f t="shared" si="0"/>
        <v>3714</v>
      </c>
      <c r="K48" s="7"/>
      <c r="L48" s="25">
        <f t="shared" si="3"/>
        <v>938.948577890352</v>
      </c>
      <c r="M48" s="17">
        <f t="shared" si="1"/>
        <v>24.488423136880638</v>
      </c>
      <c r="N48" s="17">
        <f t="shared" si="4"/>
        <v>3708.109472592424</v>
      </c>
      <c r="O48" s="24">
        <f t="shared" si="2"/>
        <v>34.698313139403716</v>
      </c>
      <c r="P48" s="7"/>
      <c r="Q48" s="25">
        <f t="shared" si="5"/>
        <v>955.92440400795135</v>
      </c>
      <c r="R48" s="24">
        <f t="shared" si="6"/>
        <v>3692.8821451432696</v>
      </c>
      <c r="S48" s="7"/>
      <c r="T48" s="25">
        <f t="shared" si="7"/>
        <v>-0.24902414685312091</v>
      </c>
      <c r="U48" s="24">
        <f t="shared" si="8"/>
        <v>0.96915242282121861</v>
      </c>
      <c r="V48" s="7"/>
      <c r="W48" s="25">
        <f t="shared" si="9"/>
        <v>-0.25627722961826443</v>
      </c>
      <c r="X48" s="24">
        <f t="shared" si="10"/>
        <v>157.66066574341073</v>
      </c>
      <c r="Y48" s="7"/>
      <c r="Z48" s="25">
        <f t="shared" si="11"/>
        <v>621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7.0665743410756932E-2</v>
      </c>
      <c r="AD48" s="17">
        <f t="shared" ca="1" si="14"/>
        <v>6.4670977782640193E-2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13538</v>
      </c>
      <c r="D49" s="17">
        <v>15138</v>
      </c>
      <c r="E49" s="17">
        <v>12968</v>
      </c>
      <c r="F49" s="17">
        <v>11347</v>
      </c>
      <c r="G49" s="24"/>
      <c r="H49" s="7"/>
      <c r="I49" s="25">
        <f t="shared" si="0"/>
        <v>570</v>
      </c>
      <c r="J49" s="24">
        <f t="shared" si="0"/>
        <v>3791</v>
      </c>
      <c r="K49" s="7"/>
      <c r="L49" s="25">
        <f t="shared" si="3"/>
        <v>578.98616990904429</v>
      </c>
      <c r="M49" s="17">
        <f t="shared" si="1"/>
        <v>80.75124963421311</v>
      </c>
      <c r="N49" s="17">
        <f t="shared" si="4"/>
        <v>3784.9803681262556</v>
      </c>
      <c r="O49" s="24">
        <f t="shared" si="2"/>
        <v>36.235967895399533</v>
      </c>
      <c r="P49" s="7"/>
      <c r="Q49" s="25">
        <f t="shared" si="5"/>
        <v>591.92440400795135</v>
      </c>
      <c r="R49" s="24">
        <f t="shared" si="6"/>
        <v>3769.8821451432696</v>
      </c>
      <c r="S49" s="7"/>
      <c r="T49" s="25">
        <f t="shared" si="7"/>
        <v>-0.15419992322781628</v>
      </c>
      <c r="U49" s="24">
        <f t="shared" si="8"/>
        <v>0.98936014503498526</v>
      </c>
      <c r="V49" s="7"/>
      <c r="W49" s="25">
        <f t="shared" si="9"/>
        <v>-0.16160144393683432</v>
      </c>
      <c r="X49" s="24">
        <f t="shared" si="10"/>
        <v>163.19587391046525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0.12487391046528273</v>
      </c>
      <c r="AD49" s="17">
        <f t="shared" ca="1" si="14"/>
        <v>9.4945348362443838E-2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13359</v>
      </c>
      <c r="D50" s="17">
        <v>15167</v>
      </c>
      <c r="E50" s="17">
        <v>13157</v>
      </c>
      <c r="F50" s="17">
        <v>11330</v>
      </c>
      <c r="G50" s="24"/>
      <c r="H50" s="7"/>
      <c r="I50" s="25">
        <f t="shared" si="0"/>
        <v>202</v>
      </c>
      <c r="J50" s="24">
        <f t="shared" si="0"/>
        <v>3837</v>
      </c>
      <c r="K50" s="7"/>
      <c r="L50" s="25">
        <f t="shared" si="3"/>
        <v>210.5116810423122</v>
      </c>
      <c r="M50" s="17">
        <f t="shared" si="1"/>
        <v>72.448714166056973</v>
      </c>
      <c r="N50" s="17">
        <f t="shared" si="4"/>
        <v>3827.6101633229237</v>
      </c>
      <c r="O50" s="24">
        <f t="shared" si="2"/>
        <v>88.169032822168148</v>
      </c>
      <c r="P50" s="7"/>
      <c r="Q50" s="25">
        <f t="shared" si="5"/>
        <v>223.92440400795141</v>
      </c>
      <c r="R50" s="24">
        <f t="shared" si="6"/>
        <v>3815.8821451432696</v>
      </c>
      <c r="S50" s="7"/>
      <c r="T50" s="25">
        <f t="shared" si="7"/>
        <v>-5.8333675167068791E-2</v>
      </c>
      <c r="U50" s="24">
        <f t="shared" si="8"/>
        <v>1.0014322907730795</v>
      </c>
      <c r="V50" s="7"/>
      <c r="W50" s="25">
        <f t="shared" si="9"/>
        <v>-6.5822776922488266E-2</v>
      </c>
      <c r="X50" s="24">
        <f t="shared" si="10"/>
        <v>168.71204390588809</v>
      </c>
      <c r="Y50" s="7"/>
      <c r="Z50" s="25">
        <f t="shared" si="11"/>
        <v>614</v>
      </c>
      <c r="AA50" s="17">
        <f t="shared" si="15"/>
        <v>168.59699999999998</v>
      </c>
      <c r="AB50" s="24">
        <f t="shared" si="12"/>
        <v>2.9425727589848791</v>
      </c>
      <c r="AC50" s="17">
        <f t="shared" si="13"/>
        <v>0.11504390588811475</v>
      </c>
      <c r="AD50" s="17">
        <f t="shared" ca="1" si="14"/>
        <v>9.6310782940918216E-3</v>
      </c>
      <c r="AE50" s="17">
        <v>119</v>
      </c>
    </row>
    <row r="51" spans="1:31" s="17" customFormat="1" x14ac:dyDescent="0.25">
      <c r="A51" s="17">
        <v>31</v>
      </c>
      <c r="B51" s="17">
        <v>613</v>
      </c>
      <c r="C51" s="17">
        <v>13176</v>
      </c>
      <c r="D51" s="17">
        <v>15167</v>
      </c>
      <c r="E51" s="17">
        <v>13340</v>
      </c>
      <c r="F51" s="17">
        <v>11327</v>
      </c>
      <c r="G51" s="24"/>
      <c r="H51" s="7"/>
      <c r="I51" s="25">
        <f t="shared" si="0"/>
        <v>-164</v>
      </c>
      <c r="J51" s="24">
        <f t="shared" si="0"/>
        <v>3840</v>
      </c>
      <c r="K51" s="7"/>
      <c r="L51" s="25">
        <f t="shared" si="3"/>
        <v>-159.52181045803115</v>
      </c>
      <c r="M51" s="17">
        <f t="shared" si="1"/>
        <v>20.054181573799138</v>
      </c>
      <c r="N51" s="17">
        <f t="shared" si="4"/>
        <v>3834.8475658756347</v>
      </c>
      <c r="O51" s="24">
        <f t="shared" si="2"/>
        <v>26.547577405924013</v>
      </c>
      <c r="P51" s="7"/>
      <c r="Q51" s="25">
        <f t="shared" si="5"/>
        <v>-142.07559599204859</v>
      </c>
      <c r="R51" s="24">
        <f t="shared" si="6"/>
        <v>3818.8821451432696</v>
      </c>
      <c r="S51" s="7"/>
      <c r="T51" s="25">
        <f t="shared" si="7"/>
        <v>3.7011560675957275E-2</v>
      </c>
      <c r="U51" s="24">
        <f t="shared" si="8"/>
        <v>1.002219604625564</v>
      </c>
      <c r="V51" s="7"/>
      <c r="W51" s="25">
        <f t="shared" si="9"/>
        <v>2.9519237318227479E-2</v>
      </c>
      <c r="X51" s="24">
        <f t="shared" si="10"/>
        <v>174.1597021382928</v>
      </c>
      <c r="Y51" s="7"/>
      <c r="Z51" s="25">
        <f t="shared" si="11"/>
        <v>613</v>
      </c>
      <c r="AA51" s="17">
        <f t="shared" si="15"/>
        <v>174.11399999999998</v>
      </c>
      <c r="AB51" s="24">
        <f t="shared" si="12"/>
        <v>3.0388625738174064</v>
      </c>
      <c r="AC51" s="17">
        <f t="shared" si="13"/>
        <v>4.5702138292824657E-2</v>
      </c>
      <c r="AD51" s="17">
        <f t="shared" ca="1" si="14"/>
        <v>5.0168967506181161E-2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12982</v>
      </c>
      <c r="D52" s="17">
        <v>15149</v>
      </c>
      <c r="E52" s="17">
        <v>13528</v>
      </c>
      <c r="F52" s="17">
        <v>11343</v>
      </c>
      <c r="G52" s="24"/>
      <c r="H52" s="7"/>
      <c r="I52" s="25">
        <f t="shared" ref="I52:J83" si="16">C52-E52</f>
        <v>-546</v>
      </c>
      <c r="J52" s="24">
        <f t="shared" si="16"/>
        <v>3806</v>
      </c>
      <c r="K52" s="7"/>
      <c r="L52" s="25">
        <f t="shared" si="3"/>
        <v>-540.85054877919606</v>
      </c>
      <c r="M52" s="17">
        <f t="shared" si="1"/>
        <v>26.516847875439183</v>
      </c>
      <c r="N52" s="17">
        <f t="shared" si="4"/>
        <v>3805.1358016932536</v>
      </c>
      <c r="O52" s="24">
        <f t="shared" si="2"/>
        <v>0.74683871338334917</v>
      </c>
      <c r="P52" s="7"/>
      <c r="Q52" s="25">
        <f t="shared" si="5"/>
        <v>-524.07559599204865</v>
      </c>
      <c r="R52" s="24">
        <f t="shared" si="6"/>
        <v>3784.8821451432696</v>
      </c>
      <c r="S52" s="7"/>
      <c r="T52" s="25">
        <f t="shared" si="7"/>
        <v>0.13652489426075498</v>
      </c>
      <c r="U52" s="24">
        <f t="shared" si="8"/>
        <v>0.99329671429740729</v>
      </c>
      <c r="V52" s="7"/>
      <c r="W52" s="25">
        <f t="shared" si="9"/>
        <v>0.12910206669101729</v>
      </c>
      <c r="X52" s="24">
        <f t="shared" si="10"/>
        <v>179.87801653822066</v>
      </c>
      <c r="Y52" s="7"/>
      <c r="Z52" s="25">
        <f t="shared" si="11"/>
        <v>634</v>
      </c>
      <c r="AA52" s="17">
        <f t="shared" si="15"/>
        <v>179.81999999999996</v>
      </c>
      <c r="AB52" s="24">
        <f t="shared" si="12"/>
        <v>3.1384510609362026</v>
      </c>
      <c r="AC52" s="17">
        <f t="shared" si="13"/>
        <v>5.8016538220698521E-2</v>
      </c>
      <c r="AD52" s="17">
        <f t="shared" ca="1" si="14"/>
        <v>8.5664501867114495E-2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12801</v>
      </c>
      <c r="D53" s="17">
        <v>15127</v>
      </c>
      <c r="E53" s="17">
        <v>13718</v>
      </c>
      <c r="F53" s="17">
        <v>11382</v>
      </c>
      <c r="G53" s="24"/>
      <c r="H53" s="7"/>
      <c r="I53" s="25">
        <f t="shared" si="16"/>
        <v>-917</v>
      </c>
      <c r="J53" s="24">
        <f t="shared" si="16"/>
        <v>3745</v>
      </c>
      <c r="K53" s="7"/>
      <c r="L53" s="25">
        <f t="shared" si="3"/>
        <v>-911.74964803637738</v>
      </c>
      <c r="M53" s="17">
        <f t="shared" si="1"/>
        <v>27.566195741915902</v>
      </c>
      <c r="N53" s="17">
        <f t="shared" si="4"/>
        <v>3739.1093909655788</v>
      </c>
      <c r="O53" s="24">
        <f t="shared" si="2"/>
        <v>34.699274796405035</v>
      </c>
      <c r="P53" s="7"/>
      <c r="Q53" s="25">
        <f t="shared" si="5"/>
        <v>-895.07559599204865</v>
      </c>
      <c r="R53" s="24">
        <f t="shared" si="6"/>
        <v>3723.8821451432696</v>
      </c>
      <c r="S53" s="7"/>
      <c r="T53" s="25">
        <f t="shared" si="7"/>
        <v>0.23317266064808467</v>
      </c>
      <c r="U53" s="24">
        <f t="shared" si="8"/>
        <v>0.97728799929689081</v>
      </c>
      <c r="V53" s="7"/>
      <c r="W53" s="25">
        <f t="shared" si="9"/>
        <v>0.2258722277994831</v>
      </c>
      <c r="X53" s="24">
        <f t="shared" si="10"/>
        <v>185.48638402633492</v>
      </c>
      <c r="Y53" s="7"/>
      <c r="Z53" s="25">
        <f t="shared" si="11"/>
        <v>625</v>
      </c>
      <c r="AA53" s="17">
        <f t="shared" si="15"/>
        <v>185.44499999999996</v>
      </c>
      <c r="AB53" s="24">
        <f t="shared" si="12"/>
        <v>3.2366258313608842</v>
      </c>
      <c r="AC53" s="17">
        <f t="shared" si="13"/>
        <v>4.138402633495275E-2</v>
      </c>
      <c r="AD53" s="17">
        <f t="shared" ca="1" si="14"/>
        <v>2.5987034974832568E-3</v>
      </c>
      <c r="AE53" s="17">
        <v>116</v>
      </c>
    </row>
    <row r="54" spans="1:31" s="17" customFormat="1" x14ac:dyDescent="0.25">
      <c r="A54" s="17">
        <v>34</v>
      </c>
      <c r="B54" s="17">
        <v>647</v>
      </c>
      <c r="C54" s="17">
        <v>12611</v>
      </c>
      <c r="D54" s="17">
        <v>15065</v>
      </c>
      <c r="E54" s="17">
        <v>13900</v>
      </c>
      <c r="F54" s="17">
        <v>11432</v>
      </c>
      <c r="G54" s="24"/>
      <c r="H54" s="7"/>
      <c r="I54" s="25">
        <f t="shared" si="16"/>
        <v>-1289</v>
      </c>
      <c r="J54" s="24">
        <f t="shared" si="16"/>
        <v>3633</v>
      </c>
      <c r="K54" s="7"/>
      <c r="L54" s="25">
        <f t="shared" si="3"/>
        <v>-1286.6318996892439</v>
      </c>
      <c r="M54" s="17">
        <f t="shared" si="1"/>
        <v>5.6078990818029606</v>
      </c>
      <c r="N54" s="17">
        <f t="shared" si="4"/>
        <v>3633.0198247627309</v>
      </c>
      <c r="O54" s="24">
        <f t="shared" si="2"/>
        <v>3.9302121733558596E-4</v>
      </c>
      <c r="P54" s="7"/>
      <c r="Q54" s="25">
        <f t="shared" si="5"/>
        <v>-1267.0755959920486</v>
      </c>
      <c r="R54" s="24">
        <f t="shared" si="6"/>
        <v>3611.8821451432696</v>
      </c>
      <c r="S54" s="7"/>
      <c r="T54" s="25">
        <f t="shared" si="7"/>
        <v>0.33008093314427511</v>
      </c>
      <c r="U54" s="24">
        <f t="shared" si="8"/>
        <v>0.94789494880413938</v>
      </c>
      <c r="V54" s="7"/>
      <c r="W54" s="25">
        <f t="shared" si="9"/>
        <v>0.32300297379442228</v>
      </c>
      <c r="X54" s="24">
        <f t="shared" si="10"/>
        <v>191.2895721928802</v>
      </c>
      <c r="Y54" s="7"/>
      <c r="Z54" s="25">
        <f t="shared" si="11"/>
        <v>647</v>
      </c>
      <c r="AA54" s="17">
        <f t="shared" si="15"/>
        <v>191.26799999999997</v>
      </c>
      <c r="AB54" s="24">
        <f t="shared" si="12"/>
        <v>3.3382563537045136</v>
      </c>
      <c r="AC54" s="17">
        <f t="shared" si="13"/>
        <v>2.1572192880228158E-2</v>
      </c>
      <c r="AD54" s="17">
        <f t="shared" ca="1" si="14"/>
        <v>5.5872069492266974E-2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12431</v>
      </c>
      <c r="D55" s="17">
        <v>14990</v>
      </c>
      <c r="E55" s="17">
        <v>14073</v>
      </c>
      <c r="F55" s="17">
        <v>11496</v>
      </c>
      <c r="G55" s="24"/>
      <c r="H55" s="7"/>
      <c r="I55" s="25">
        <f t="shared" si="16"/>
        <v>-1642</v>
      </c>
      <c r="J55" s="24">
        <f t="shared" si="16"/>
        <v>3494</v>
      </c>
      <c r="K55" s="7"/>
      <c r="L55" s="25">
        <f t="shared" si="3"/>
        <v>-1637.5072466623137</v>
      </c>
      <c r="M55" s="17">
        <f t="shared" si="1"/>
        <v>20.184832553291219</v>
      </c>
      <c r="N55" s="17">
        <f t="shared" si="4"/>
        <v>3494.6026159369417</v>
      </c>
      <c r="O55" s="24">
        <f t="shared" si="2"/>
        <v>0.36314596745609234</v>
      </c>
      <c r="P55" s="7"/>
      <c r="Q55" s="25">
        <f t="shared" si="5"/>
        <v>-1620.0755959920486</v>
      </c>
      <c r="R55" s="24">
        <f t="shared" si="6"/>
        <v>3472.8821451432696</v>
      </c>
      <c r="S55" s="7"/>
      <c r="T55" s="25">
        <f t="shared" si="7"/>
        <v>0.42203958957211174</v>
      </c>
      <c r="U55" s="24">
        <f t="shared" si="8"/>
        <v>0.91141607363902821</v>
      </c>
      <c r="V55" s="7"/>
      <c r="W55" s="25">
        <f t="shared" si="9"/>
        <v>0.41523694440374082</v>
      </c>
      <c r="X55" s="24">
        <f t="shared" si="10"/>
        <v>196.9663981472512</v>
      </c>
      <c r="Y55" s="7"/>
      <c r="Z55" s="25">
        <f t="shared" si="11"/>
        <v>627</v>
      </c>
      <c r="AA55" s="17">
        <f t="shared" si="15"/>
        <v>196.91099999999997</v>
      </c>
      <c r="AB55" s="24">
        <f t="shared" si="12"/>
        <v>3.4367452833945538</v>
      </c>
      <c r="AC55" s="17">
        <f t="shared" si="13"/>
        <v>5.5398147251224827E-2</v>
      </c>
      <c r="AD55" s="17">
        <f t="shared" ca="1" si="14"/>
        <v>4.8647568485989723E-2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12269</v>
      </c>
      <c r="D56" s="17">
        <v>14910</v>
      </c>
      <c r="E56" s="17">
        <v>14233</v>
      </c>
      <c r="F56" s="17">
        <v>11585</v>
      </c>
      <c r="G56" s="24"/>
      <c r="H56" s="7"/>
      <c r="I56" s="25">
        <f t="shared" si="16"/>
        <v>-1964</v>
      </c>
      <c r="J56" s="24">
        <f t="shared" si="16"/>
        <v>3325</v>
      </c>
      <c r="K56" s="7"/>
      <c r="L56" s="25">
        <f t="shared" si="3"/>
        <v>-1965.429659913214</v>
      </c>
      <c r="M56" s="17">
        <f t="shared" si="1"/>
        <v>2.0439274674510099</v>
      </c>
      <c r="N56" s="17">
        <f t="shared" si="4"/>
        <v>3326.6905088447788</v>
      </c>
      <c r="O56" s="24">
        <f t="shared" si="2"/>
        <v>2.8578201542754647</v>
      </c>
      <c r="P56" s="7"/>
      <c r="Q56" s="25">
        <f t="shared" si="5"/>
        <v>-1942.0755959920486</v>
      </c>
      <c r="R56" s="24">
        <f t="shared" si="6"/>
        <v>3303.8821451432696</v>
      </c>
      <c r="S56" s="7"/>
      <c r="T56" s="25">
        <f t="shared" si="7"/>
        <v>0.50592255662526575</v>
      </c>
      <c r="U56" s="24">
        <f t="shared" si="8"/>
        <v>0.86706405994907287</v>
      </c>
      <c r="V56" s="7"/>
      <c r="W56" s="25">
        <f t="shared" si="9"/>
        <v>0.4994538655041002</v>
      </c>
      <c r="X56" s="24">
        <f t="shared" si="10"/>
        <v>202.41578927465525</v>
      </c>
      <c r="Y56" s="7"/>
      <c r="Z56" s="25">
        <f t="shared" si="11"/>
        <v>613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-1.2210725344715456E-2</v>
      </c>
      <c r="AD56" s="17">
        <f t="shared" ca="1" si="14"/>
        <v>-8.5365908438461702E-3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12119</v>
      </c>
      <c r="D57" s="17">
        <v>14811</v>
      </c>
      <c r="E57" s="17">
        <v>14397</v>
      </c>
      <c r="F57" s="17">
        <v>11688</v>
      </c>
      <c r="G57" s="24"/>
      <c r="H57" s="7"/>
      <c r="I57" s="25">
        <f t="shared" si="16"/>
        <v>-2278</v>
      </c>
      <c r="J57" s="24">
        <f t="shared" si="16"/>
        <v>3123</v>
      </c>
      <c r="K57" s="7"/>
      <c r="L57" s="25">
        <f t="shared" si="3"/>
        <v>-2277.2979692208251</v>
      </c>
      <c r="M57" s="17">
        <f t="shared" si="1"/>
        <v>0.49284721490898376</v>
      </c>
      <c r="N57" s="17">
        <f t="shared" si="4"/>
        <v>3126.7349252244016</v>
      </c>
      <c r="O57" s="24">
        <f t="shared" si="2"/>
        <v>13.949666431871714</v>
      </c>
      <c r="P57" s="7"/>
      <c r="Q57" s="25">
        <f t="shared" si="5"/>
        <v>-2256.0755959920484</v>
      </c>
      <c r="R57" s="24">
        <f t="shared" si="6"/>
        <v>3101.8821451432696</v>
      </c>
      <c r="S57" s="7"/>
      <c r="T57" s="25">
        <f t="shared" si="7"/>
        <v>0.58772147480753401</v>
      </c>
      <c r="U57" s="24">
        <f t="shared" si="8"/>
        <v>0.81405159388178894</v>
      </c>
      <c r="V57" s="7"/>
      <c r="W57" s="25">
        <f t="shared" si="9"/>
        <v>0.58165143162783495</v>
      </c>
      <c r="X57" s="24">
        <f t="shared" si="10"/>
        <v>208.01895372778733</v>
      </c>
      <c r="Y57" s="7"/>
      <c r="Z57" s="25">
        <f t="shared" si="11"/>
        <v>617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3.7953727787368052E-2</v>
      </c>
      <c r="AD57" s="17">
        <f t="shared" ca="1" si="14"/>
        <v>2.1555217193451881E-2</v>
      </c>
      <c r="AE57" s="17">
        <v>112</v>
      </c>
    </row>
    <row r="58" spans="1:31" s="17" customFormat="1" x14ac:dyDescent="0.25">
      <c r="A58" s="17">
        <v>38</v>
      </c>
      <c r="B58" s="17">
        <v>612</v>
      </c>
      <c r="C58" s="17">
        <v>11974</v>
      </c>
      <c r="D58" s="17">
        <v>14704</v>
      </c>
      <c r="E58" s="17">
        <v>14546</v>
      </c>
      <c r="F58" s="17">
        <v>11811</v>
      </c>
      <c r="G58" s="24"/>
      <c r="H58" s="7"/>
      <c r="I58" s="25">
        <f t="shared" si="16"/>
        <v>-2572</v>
      </c>
      <c r="J58" s="24">
        <f t="shared" si="16"/>
        <v>2893</v>
      </c>
      <c r="K58" s="7"/>
      <c r="L58" s="25">
        <f t="shared" si="3"/>
        <v>-2565.7284951315796</v>
      </c>
      <c r="M58" s="17">
        <f t="shared" si="1"/>
        <v>39.33177331462052</v>
      </c>
      <c r="N58" s="17">
        <f t="shared" si="4"/>
        <v>2899.573550409265</v>
      </c>
      <c r="O58" s="24">
        <f t="shared" si="2"/>
        <v>43.21156498314744</v>
      </c>
      <c r="P58" s="7"/>
      <c r="Q58" s="25">
        <f t="shared" si="5"/>
        <v>-2550.0755959920484</v>
      </c>
      <c r="R58" s="24">
        <f t="shared" si="6"/>
        <v>2871.8821451432696</v>
      </c>
      <c r="S58" s="7"/>
      <c r="T58" s="25">
        <f t="shared" si="7"/>
        <v>0.66431027081258776</v>
      </c>
      <c r="U58" s="24">
        <f t="shared" si="8"/>
        <v>0.75369086519131723</v>
      </c>
      <c r="V58" s="7"/>
      <c r="W58" s="25">
        <f t="shared" si="9"/>
        <v>0.65869367116198918</v>
      </c>
      <c r="X58" s="24">
        <f t="shared" si="10"/>
        <v>213.6246808895263</v>
      </c>
      <c r="Y58" s="7"/>
      <c r="Z58" s="25">
        <f t="shared" si="11"/>
        <v>612</v>
      </c>
      <c r="AA58" s="17">
        <f t="shared" si="15"/>
        <v>213.48899999999998</v>
      </c>
      <c r="AB58" s="24">
        <f t="shared" si="12"/>
        <v>3.7260859667901736</v>
      </c>
      <c r="AC58" s="17">
        <f t="shared" si="13"/>
        <v>0.13568088952632706</v>
      </c>
      <c r="AD58" s="17">
        <f t="shared" ca="1" si="14"/>
        <v>-5.4328256385588247E-2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11839</v>
      </c>
      <c r="D59" s="17">
        <v>14575</v>
      </c>
      <c r="E59" s="17">
        <v>14674</v>
      </c>
      <c r="F59" s="17">
        <v>11941</v>
      </c>
      <c r="G59" s="24"/>
      <c r="H59" s="7"/>
      <c r="I59" s="25">
        <f t="shared" si="16"/>
        <v>-2835</v>
      </c>
      <c r="J59" s="24">
        <f t="shared" si="16"/>
        <v>2634</v>
      </c>
      <c r="K59" s="7"/>
      <c r="L59" s="25">
        <f t="shared" si="3"/>
        <v>-2835.1930108040715</v>
      </c>
      <c r="M59" s="17">
        <f t="shared" si="1"/>
        <v>3.7253170488323599E-2</v>
      </c>
      <c r="N59" s="17">
        <f t="shared" si="4"/>
        <v>2641.016807934539</v>
      </c>
      <c r="O59" s="24">
        <f t="shared" si="2"/>
        <v>49.235593590209106</v>
      </c>
      <c r="P59" s="7"/>
      <c r="Q59" s="25">
        <f t="shared" si="5"/>
        <v>-2813.0755959920484</v>
      </c>
      <c r="R59" s="24">
        <f t="shared" si="6"/>
        <v>2612.8821451432696</v>
      </c>
      <c r="S59" s="7"/>
      <c r="T59" s="25">
        <f t="shared" si="7"/>
        <v>0.73282337744295889</v>
      </c>
      <c r="U59" s="24">
        <f t="shared" si="8"/>
        <v>0.68571943592682938</v>
      </c>
      <c r="V59" s="7"/>
      <c r="W59" s="25">
        <f t="shared" si="9"/>
        <v>0.72771689900098202</v>
      </c>
      <c r="X59" s="24">
        <f t="shared" si="10"/>
        <v>219.17453788872194</v>
      </c>
      <c r="Y59" s="7"/>
      <c r="Z59" s="25">
        <f t="shared" si="11"/>
        <v>623</v>
      </c>
      <c r="AA59" s="17">
        <f t="shared" si="15"/>
        <v>219.09599999999998</v>
      </c>
      <c r="AB59" s="24">
        <f t="shared" si="12"/>
        <v>3.8239465779494961</v>
      </c>
      <c r="AC59" s="17">
        <f t="shared" si="13"/>
        <v>7.8537888721967875E-2</v>
      </c>
      <c r="AD59" s="17">
        <f t="shared" ca="1" si="14"/>
        <v>0.16312269019752534</v>
      </c>
      <c r="AE59" s="17">
        <v>110</v>
      </c>
    </row>
    <row r="60" spans="1:31" s="17" customFormat="1" x14ac:dyDescent="0.25">
      <c r="A60" s="17">
        <v>40</v>
      </c>
      <c r="B60" s="17">
        <v>622</v>
      </c>
      <c r="C60" s="17">
        <v>11718</v>
      </c>
      <c r="D60" s="17">
        <v>14423</v>
      </c>
      <c r="E60" s="17">
        <v>14793</v>
      </c>
      <c r="F60" s="17">
        <v>12074</v>
      </c>
      <c r="G60" s="24"/>
      <c r="H60" s="7"/>
      <c r="I60" s="25">
        <f t="shared" si="16"/>
        <v>-3075</v>
      </c>
      <c r="J60" s="24">
        <f t="shared" si="16"/>
        <v>2349</v>
      </c>
      <c r="K60" s="7"/>
      <c r="L60" s="25">
        <f t="shared" si="3"/>
        <v>-3077.3625434015494</v>
      </c>
      <c r="M60" s="17">
        <f t="shared" si="1"/>
        <v>5.581611324204486</v>
      </c>
      <c r="N60" s="17">
        <f t="shared" si="4"/>
        <v>2357.8404317914469</v>
      </c>
      <c r="O60" s="24">
        <f t="shared" si="2"/>
        <v>78.153234259225357</v>
      </c>
      <c r="P60" s="7"/>
      <c r="Q60" s="25">
        <f t="shared" si="5"/>
        <v>-3053.0755959920484</v>
      </c>
      <c r="R60" s="24">
        <f t="shared" si="6"/>
        <v>2327.8821451432696</v>
      </c>
      <c r="S60" s="7"/>
      <c r="T60" s="25">
        <f t="shared" si="7"/>
        <v>0.79534484356953339</v>
      </c>
      <c r="U60" s="24">
        <f t="shared" si="8"/>
        <v>0.61092461994081004</v>
      </c>
      <c r="V60" s="7"/>
      <c r="W60" s="25">
        <f t="shared" si="9"/>
        <v>0.79079933570750383</v>
      </c>
      <c r="X60" s="24">
        <f t="shared" si="10"/>
        <v>224.78506370596915</v>
      </c>
      <c r="Y60" s="7"/>
      <c r="Z60" s="25">
        <f t="shared" si="11"/>
        <v>622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9.1063705969162356E-2</v>
      </c>
      <c r="AD60" s="17">
        <f t="shared" ca="1" si="14"/>
        <v>8.0581465091682958E-2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11610</v>
      </c>
      <c r="D61" s="17">
        <v>14271</v>
      </c>
      <c r="E61" s="17">
        <v>14902</v>
      </c>
      <c r="F61" s="17">
        <v>12233</v>
      </c>
      <c r="G61" s="24"/>
      <c r="H61" s="7"/>
      <c r="I61" s="25">
        <f t="shared" si="16"/>
        <v>-3292</v>
      </c>
      <c r="J61" s="24">
        <f t="shared" si="16"/>
        <v>2038</v>
      </c>
      <c r="K61" s="7"/>
      <c r="L61" s="25">
        <f t="shared" si="3"/>
        <v>-3294.1882035646104</v>
      </c>
      <c r="M61" s="17">
        <f t="shared" si="1"/>
        <v>4.7882348401735557</v>
      </c>
      <c r="N61" s="17">
        <f t="shared" si="4"/>
        <v>2046.2593393863315</v>
      </c>
      <c r="O61" s="24">
        <f t="shared" si="2"/>
        <v>68.2166870986064</v>
      </c>
      <c r="P61" s="7"/>
      <c r="Q61" s="25">
        <f t="shared" si="5"/>
        <v>-3270.0755959920484</v>
      </c>
      <c r="R61" s="24">
        <f t="shared" si="6"/>
        <v>2016.8821451432698</v>
      </c>
      <c r="S61" s="7"/>
      <c r="T61" s="25">
        <f t="shared" si="7"/>
        <v>0.85187466919231114</v>
      </c>
      <c r="U61" s="24">
        <f t="shared" si="8"/>
        <v>0.52930641723325911</v>
      </c>
      <c r="V61" s="7"/>
      <c r="W61" s="25">
        <f t="shared" si="9"/>
        <v>0.84794098128155437</v>
      </c>
      <c r="X61" s="24">
        <f t="shared" si="10"/>
        <v>230.49914471216584</v>
      </c>
      <c r="Y61" s="7"/>
      <c r="Z61" s="25">
        <f t="shared" si="11"/>
        <v>634</v>
      </c>
      <c r="AA61" s="17">
        <f t="shared" si="15"/>
        <v>230.39999999999998</v>
      </c>
      <c r="AB61" s="24">
        <f t="shared" si="12"/>
        <v>4.0212385965949347</v>
      </c>
      <c r="AC61" s="17">
        <f t="shared" si="13"/>
        <v>9.9144712165866622E-2</v>
      </c>
      <c r="AD61" s="17">
        <f t="shared" ca="1" si="14"/>
        <v>6.962322631642337E-2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11515</v>
      </c>
      <c r="D62" s="17">
        <v>14106</v>
      </c>
      <c r="E62" s="17">
        <v>14993</v>
      </c>
      <c r="F62" s="17">
        <v>12400</v>
      </c>
      <c r="G62" s="24"/>
      <c r="H62" s="7"/>
      <c r="I62" s="25">
        <f t="shared" si="16"/>
        <v>-3478</v>
      </c>
      <c r="J62" s="24">
        <f t="shared" si="16"/>
        <v>1706</v>
      </c>
      <c r="K62" s="7"/>
      <c r="L62" s="25">
        <f t="shared" si="3"/>
        <v>-3479.3690525860525</v>
      </c>
      <c r="M62" s="17">
        <f t="shared" si="1"/>
        <v>1.8743049833769716</v>
      </c>
      <c r="N62" s="17">
        <f t="shared" si="4"/>
        <v>1712.9764276752389</v>
      </c>
      <c r="O62" s="24">
        <f t="shared" si="2"/>
        <v>48.670543107839769</v>
      </c>
      <c r="P62" s="7"/>
      <c r="Q62" s="25">
        <f t="shared" si="5"/>
        <v>-3456.0755959920484</v>
      </c>
      <c r="R62" s="24">
        <f t="shared" si="6"/>
        <v>1684.8821451432698</v>
      </c>
      <c r="S62" s="7"/>
      <c r="T62" s="25">
        <f t="shared" si="7"/>
        <v>0.90032880544040639</v>
      </c>
      <c r="U62" s="24">
        <f t="shared" si="8"/>
        <v>0.44217701755831729</v>
      </c>
      <c r="V62" s="7"/>
      <c r="W62" s="25">
        <f t="shared" si="9"/>
        <v>0.89704791767082626</v>
      </c>
      <c r="X62" s="24">
        <f t="shared" si="10"/>
        <v>236.232784561627</v>
      </c>
      <c r="Y62" s="7"/>
      <c r="Z62" s="25">
        <f t="shared" si="11"/>
        <v>637</v>
      </c>
      <c r="AA62" s="17">
        <f t="shared" si="15"/>
        <v>236.13299999999998</v>
      </c>
      <c r="AB62" s="24">
        <f t="shared" si="12"/>
        <v>4.1212983226117696</v>
      </c>
      <c r="AC62" s="17">
        <f t="shared" si="13"/>
        <v>9.978456162701832E-2</v>
      </c>
      <c r="AD62" s="17">
        <f t="shared" ca="1" si="14"/>
        <v>9.0176357767461468E-2</v>
      </c>
      <c r="AE62" s="17">
        <v>107</v>
      </c>
    </row>
    <row r="63" spans="1:31" s="17" customFormat="1" x14ac:dyDescent="0.25">
      <c r="A63" s="17">
        <v>43</v>
      </c>
      <c r="B63" s="17">
        <v>632</v>
      </c>
      <c r="C63" s="17">
        <v>11442</v>
      </c>
      <c r="D63" s="17">
        <v>13925</v>
      </c>
      <c r="E63" s="17">
        <v>15063</v>
      </c>
      <c r="F63" s="17">
        <v>12573</v>
      </c>
      <c r="G63" s="24"/>
      <c r="H63" s="7"/>
      <c r="I63" s="25">
        <f t="shared" si="16"/>
        <v>-3621</v>
      </c>
      <c r="J63" s="24">
        <f t="shared" si="16"/>
        <v>1352</v>
      </c>
      <c r="K63" s="7"/>
      <c r="L63" s="25">
        <f t="shared" si="3"/>
        <v>-3628.909029019725</v>
      </c>
      <c r="M63" s="17">
        <f t="shared" si="1"/>
        <v>62.552740034852825</v>
      </c>
      <c r="N63" s="17">
        <f t="shared" si="4"/>
        <v>1365.5551848794396</v>
      </c>
      <c r="O63" s="24">
        <f t="shared" si="2"/>
        <v>183.74303711578779</v>
      </c>
      <c r="P63" s="7"/>
      <c r="Q63" s="25">
        <f t="shared" si="5"/>
        <v>-3599.0755959920484</v>
      </c>
      <c r="R63" s="24">
        <f t="shared" si="6"/>
        <v>1330.8821451432698</v>
      </c>
      <c r="S63" s="7"/>
      <c r="T63" s="25">
        <f t="shared" si="7"/>
        <v>0.93758117900749027</v>
      </c>
      <c r="U63" s="24">
        <f t="shared" si="8"/>
        <v>0.34927398296515638</v>
      </c>
      <c r="V63" s="7"/>
      <c r="W63" s="25">
        <f t="shared" si="9"/>
        <v>0.9349959463795765</v>
      </c>
      <c r="X63" s="24">
        <f t="shared" si="10"/>
        <v>241.98909775934931</v>
      </c>
      <c r="Y63" s="7"/>
      <c r="Z63" s="25">
        <f t="shared" si="11"/>
        <v>632</v>
      </c>
      <c r="AA63" s="17">
        <f t="shared" si="15"/>
        <v>241.82099999999997</v>
      </c>
      <c r="AB63" s="24">
        <f t="shared" si="12"/>
        <v>4.2205726504652068</v>
      </c>
      <c r="AC63" s="17">
        <f t="shared" si="13"/>
        <v>0.16809775934933668</v>
      </c>
      <c r="AD63" s="17">
        <f t="shared" ca="1" si="14"/>
        <v>2.1841524567804527E-2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11382</v>
      </c>
      <c r="D64" s="17">
        <v>13751</v>
      </c>
      <c r="E64" s="17">
        <v>15124</v>
      </c>
      <c r="F64" s="17">
        <v>12755</v>
      </c>
      <c r="G64" s="24"/>
      <c r="H64" s="7"/>
      <c r="I64" s="25">
        <f t="shared" si="16"/>
        <v>-3742</v>
      </c>
      <c r="J64" s="24">
        <f t="shared" si="16"/>
        <v>996</v>
      </c>
      <c r="K64" s="7"/>
      <c r="L64" s="25">
        <f t="shared" si="3"/>
        <v>-3742.9187287296327</v>
      </c>
      <c r="M64" s="17">
        <f t="shared" si="1"/>
        <v>0.8440624786524703</v>
      </c>
      <c r="N64" s="17">
        <f t="shared" si="4"/>
        <v>1004.8773145185307</v>
      </c>
      <c r="O64" s="24">
        <f t="shared" si="2"/>
        <v>78.806713060916636</v>
      </c>
      <c r="P64" s="7"/>
      <c r="Q64" s="25">
        <f t="shared" si="5"/>
        <v>-3720.0755959920484</v>
      </c>
      <c r="R64" s="24">
        <f t="shared" si="6"/>
        <v>974.88214514326967</v>
      </c>
      <c r="S64" s="7"/>
      <c r="T64" s="25">
        <f t="shared" si="7"/>
        <v>0.96910241817963827</v>
      </c>
      <c r="U64" s="24">
        <f t="shared" si="8"/>
        <v>0.25584607247033919</v>
      </c>
      <c r="V64" s="7"/>
      <c r="W64" s="25">
        <f t="shared" si="9"/>
        <v>0.96721660487716532</v>
      </c>
      <c r="X64" s="24">
        <f t="shared" si="10"/>
        <v>247.65619557955392</v>
      </c>
      <c r="Y64" s="7"/>
      <c r="Z64" s="25">
        <f t="shared" si="11"/>
        <v>632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0.14719557955396567</v>
      </c>
      <c r="AD64" s="17">
        <f t="shared" ca="1" si="14"/>
        <v>-4.0027683978223649E-2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11345</v>
      </c>
      <c r="D65" s="17">
        <v>13577</v>
      </c>
      <c r="E65" s="17">
        <v>15164</v>
      </c>
      <c r="F65" s="17">
        <v>12929</v>
      </c>
      <c r="G65" s="24"/>
      <c r="H65" s="7"/>
      <c r="I65" s="25">
        <f t="shared" si="16"/>
        <v>-3819</v>
      </c>
      <c r="J65" s="24">
        <f t="shared" si="16"/>
        <v>648</v>
      </c>
      <c r="K65" s="7"/>
      <c r="L65" s="25">
        <f t="shared" si="3"/>
        <v>-3817.6356913656246</v>
      </c>
      <c r="M65" s="17">
        <f t="shared" si="1"/>
        <v>1.8613380498313987</v>
      </c>
      <c r="N65" s="17">
        <f t="shared" si="4"/>
        <v>651.06104212649825</v>
      </c>
      <c r="O65" s="24">
        <f t="shared" si="2"/>
        <v>9.3699789001969318</v>
      </c>
      <c r="P65" s="7"/>
      <c r="Q65" s="25">
        <f t="shared" si="5"/>
        <v>-3797.0755959920484</v>
      </c>
      <c r="R65" s="24">
        <f t="shared" si="6"/>
        <v>626.88214514326967</v>
      </c>
      <c r="S65" s="7"/>
      <c r="T65" s="25">
        <f t="shared" si="7"/>
        <v>0.98916138856191427</v>
      </c>
      <c r="U65" s="24">
        <f t="shared" si="8"/>
        <v>0.16451766558214714</v>
      </c>
      <c r="V65" s="7"/>
      <c r="W65" s="25">
        <f t="shared" si="9"/>
        <v>0.98795897671800514</v>
      </c>
      <c r="X65" s="24">
        <f t="shared" si="10"/>
        <v>253.01830775999201</v>
      </c>
      <c r="Y65" s="7"/>
      <c r="Z65" s="25">
        <f t="shared" si="11"/>
        <v>604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7.330775999204775E-2</v>
      </c>
      <c r="AD65" s="17">
        <f t="shared" ca="1" si="14"/>
        <v>0.1196678494414698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11334</v>
      </c>
      <c r="D66" s="17">
        <v>13395</v>
      </c>
      <c r="E66" s="17">
        <v>15186</v>
      </c>
      <c r="F66" s="17">
        <v>13115</v>
      </c>
      <c r="G66" s="24"/>
      <c r="H66" s="7"/>
      <c r="I66" s="25">
        <f t="shared" si="16"/>
        <v>-3852</v>
      </c>
      <c r="J66" s="24">
        <f t="shared" si="16"/>
        <v>280</v>
      </c>
      <c r="K66" s="7"/>
      <c r="L66" s="25">
        <f t="shared" si="3"/>
        <v>-3858.6197904058686</v>
      </c>
      <c r="M66" s="17">
        <f t="shared" si="1"/>
        <v>43.821625017629579</v>
      </c>
      <c r="N66" s="17">
        <f t="shared" si="4"/>
        <v>284.98643196017929</v>
      </c>
      <c r="O66" s="24">
        <f t="shared" si="2"/>
        <v>24.864503693497461</v>
      </c>
      <c r="P66" s="7"/>
      <c r="Q66" s="25">
        <f t="shared" si="5"/>
        <v>-3830.0755959920484</v>
      </c>
      <c r="R66" s="24">
        <f t="shared" si="6"/>
        <v>258.88214514326972</v>
      </c>
      <c r="S66" s="7"/>
      <c r="T66" s="25">
        <f t="shared" si="7"/>
        <v>0.99775809015431827</v>
      </c>
      <c r="U66" s="24">
        <f t="shared" si="8"/>
        <v>6.7940499677392338E-2</v>
      </c>
      <c r="V66" s="7"/>
      <c r="W66" s="25">
        <f t="shared" si="9"/>
        <v>0.99727800311575687</v>
      </c>
      <c r="X66" s="24">
        <f t="shared" si="10"/>
        <v>258.57530108351853</v>
      </c>
      <c r="Y66" s="7"/>
      <c r="Z66" s="25">
        <f t="shared" si="11"/>
        <v>615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9.5301083518563701E-2</v>
      </c>
      <c r="AD66" s="17">
        <f t="shared" ca="1" si="14"/>
        <v>7.5538417409461545E-2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11319</v>
      </c>
      <c r="D67" s="17">
        <v>13199</v>
      </c>
      <c r="E67" s="17">
        <v>15175</v>
      </c>
      <c r="F67" s="17">
        <v>13289</v>
      </c>
      <c r="G67" s="24"/>
      <c r="H67" s="7"/>
      <c r="I67" s="25">
        <f t="shared" si="16"/>
        <v>-3856</v>
      </c>
      <c r="J67" s="24">
        <f t="shared" si="16"/>
        <v>-90</v>
      </c>
      <c r="K67" s="7"/>
      <c r="L67" s="25">
        <f t="shared" si="3"/>
        <v>-3863.6030983300698</v>
      </c>
      <c r="M67" s="17">
        <f t="shared" si="1"/>
        <v>57.807104216709725</v>
      </c>
      <c r="N67" s="17">
        <f t="shared" si="4"/>
        <v>-89.553899762710088</v>
      </c>
      <c r="O67" s="24">
        <f t="shared" si="2"/>
        <v>0.19900542171011548</v>
      </c>
      <c r="P67" s="7"/>
      <c r="Q67" s="25">
        <f t="shared" si="5"/>
        <v>-3834.0755959920484</v>
      </c>
      <c r="R67" s="24">
        <f t="shared" si="6"/>
        <v>-111.11785485673029</v>
      </c>
      <c r="S67" s="7"/>
      <c r="T67" s="25">
        <f t="shared" si="7"/>
        <v>0.99880011458976115</v>
      </c>
      <c r="U67" s="24">
        <f t="shared" si="8"/>
        <v>-2.9161542129018773E-2</v>
      </c>
      <c r="V67" s="7"/>
      <c r="W67" s="25">
        <f t="shared" si="9"/>
        <v>0.99904606557121245</v>
      </c>
      <c r="X67" s="24">
        <f t="shared" si="10"/>
        <v>264.14456188262852</v>
      </c>
      <c r="Y67" s="7"/>
      <c r="Z67" s="25">
        <f t="shared" si="11"/>
        <v>625</v>
      </c>
      <c r="AA67" s="17">
        <f t="shared" si="15"/>
        <v>264.10499999999996</v>
      </c>
      <c r="AB67" s="24">
        <f t="shared" si="12"/>
        <v>4.6095018209796228</v>
      </c>
      <c r="AC67" s="17">
        <f t="shared" si="13"/>
        <v>3.9561882628561307E-2</v>
      </c>
      <c r="AD67" s="17">
        <f t="shared" ca="1" si="14"/>
        <v>-9.1086806710336532E-3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11334</v>
      </c>
      <c r="D68" s="17">
        <v>13013</v>
      </c>
      <c r="E68" s="17">
        <v>15161</v>
      </c>
      <c r="F68" s="17">
        <v>13483</v>
      </c>
      <c r="G68" s="24"/>
      <c r="H68" s="7"/>
      <c r="I68" s="25">
        <f t="shared" si="16"/>
        <v>-3827</v>
      </c>
      <c r="J68" s="24">
        <f t="shared" si="16"/>
        <v>-470</v>
      </c>
      <c r="K68" s="7"/>
      <c r="L68" s="25">
        <f t="shared" si="3"/>
        <v>-3830.8467764012576</v>
      </c>
      <c r="M68" s="17">
        <f t="shared" si="1"/>
        <v>14.797688681272042</v>
      </c>
      <c r="N68" s="17">
        <f t="shared" si="4"/>
        <v>-468.39075834306152</v>
      </c>
      <c r="O68" s="24">
        <f t="shared" si="2"/>
        <v>2.5896587104261029</v>
      </c>
      <c r="P68" s="7"/>
      <c r="Q68" s="25">
        <f t="shared" si="5"/>
        <v>-3805.0755959920484</v>
      </c>
      <c r="R68" s="24">
        <f t="shared" si="6"/>
        <v>-491.11785485673028</v>
      </c>
      <c r="S68" s="7"/>
      <c r="T68" s="25">
        <f t="shared" si="7"/>
        <v>0.99124543743280003</v>
      </c>
      <c r="U68" s="24">
        <f t="shared" si="8"/>
        <v>-0.12888796344371126</v>
      </c>
      <c r="V68" s="7"/>
      <c r="W68" s="25">
        <f t="shared" si="9"/>
        <v>0.99223680801334113</v>
      </c>
      <c r="X68" s="24">
        <f t="shared" si="10"/>
        <v>269.8736813339242</v>
      </c>
      <c r="Y68" s="7"/>
      <c r="Z68" s="25">
        <f t="shared" si="11"/>
        <v>634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6.2681333924217597E-2</v>
      </c>
      <c r="AD68" s="17">
        <f t="shared" ca="1" si="14"/>
        <v>-1.2051549487864577E-2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11374</v>
      </c>
      <c r="D69" s="17">
        <v>12833</v>
      </c>
      <c r="E69" s="17">
        <v>15132</v>
      </c>
      <c r="F69" s="17">
        <v>13670</v>
      </c>
      <c r="G69" s="24"/>
      <c r="H69" s="7"/>
      <c r="I69" s="25">
        <f t="shared" si="16"/>
        <v>-3758</v>
      </c>
      <c r="J69" s="24">
        <f t="shared" si="16"/>
        <v>-837</v>
      </c>
      <c r="K69" s="7"/>
      <c r="L69" s="25">
        <f t="shared" si="3"/>
        <v>-3760.8952597902539</v>
      </c>
      <c r="M69" s="17">
        <f t="shared" si="1"/>
        <v>8.3825292530612359</v>
      </c>
      <c r="N69" s="17">
        <f t="shared" si="4"/>
        <v>-840.04794238400166</v>
      </c>
      <c r="O69" s="24">
        <f t="shared" si="2"/>
        <v>9.2899527761937097</v>
      </c>
      <c r="P69" s="7"/>
      <c r="Q69" s="25">
        <f t="shared" si="5"/>
        <v>-3736.0755959920484</v>
      </c>
      <c r="R69" s="24">
        <f t="shared" si="6"/>
        <v>-858.11785485673033</v>
      </c>
      <c r="S69" s="7"/>
      <c r="T69" s="25">
        <f t="shared" si="7"/>
        <v>0.9732705159214099</v>
      </c>
      <c r="U69" s="24">
        <f t="shared" si="8"/>
        <v>-0.22520269139763796</v>
      </c>
      <c r="V69" s="7"/>
      <c r="W69" s="25">
        <f t="shared" si="9"/>
        <v>0.97498150642835835</v>
      </c>
      <c r="X69" s="24">
        <f t="shared" si="10"/>
        <v>275.47877142405378</v>
      </c>
      <c r="Y69" s="7"/>
      <c r="Z69" s="25">
        <f t="shared" si="11"/>
        <v>630</v>
      </c>
      <c r="AA69" s="17">
        <f t="shared" si="15"/>
        <v>275.48099999999999</v>
      </c>
      <c r="AB69" s="24">
        <f t="shared" si="12"/>
        <v>4.8080504766864989</v>
      </c>
      <c r="AC69" s="17">
        <f t="shared" si="13"/>
        <v>-2.22857594621928E-3</v>
      </c>
      <c r="AD69" s="17">
        <f t="shared" ca="1" si="14"/>
        <v>-4.8601818038548572E-2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11425</v>
      </c>
      <c r="D70" s="17">
        <v>12650</v>
      </c>
      <c r="E70" s="17">
        <v>15077</v>
      </c>
      <c r="F70" s="17">
        <v>13846</v>
      </c>
      <c r="G70" s="24"/>
      <c r="H70" s="7"/>
      <c r="I70" s="25">
        <f t="shared" si="16"/>
        <v>-3652</v>
      </c>
      <c r="J70" s="24">
        <f t="shared" si="16"/>
        <v>-1196</v>
      </c>
      <c r="K70" s="7"/>
      <c r="L70" s="25">
        <f t="shared" si="3"/>
        <v>-3653.3563870543517</v>
      </c>
      <c r="M70" s="17">
        <f t="shared" si="1"/>
        <v>1.8397858412128039</v>
      </c>
      <c r="N70" s="17">
        <f t="shared" si="4"/>
        <v>-1206.1238392950702</v>
      </c>
      <c r="O70" s="24">
        <f t="shared" si="2"/>
        <v>102.49212207240716</v>
      </c>
      <c r="P70" s="7"/>
      <c r="Q70" s="25">
        <f t="shared" si="5"/>
        <v>-3630.0755959920484</v>
      </c>
      <c r="R70" s="24">
        <f t="shared" si="6"/>
        <v>-1217.1178548567302</v>
      </c>
      <c r="S70" s="7"/>
      <c r="T70" s="25">
        <f t="shared" si="7"/>
        <v>0.94565686838217289</v>
      </c>
      <c r="U70" s="24">
        <f t="shared" si="8"/>
        <v>-0.3194179157449395</v>
      </c>
      <c r="V70" s="7"/>
      <c r="W70" s="25">
        <f t="shared" si="9"/>
        <v>0.94807151191776107</v>
      </c>
      <c r="X70" s="24">
        <f t="shared" si="10"/>
        <v>281.09196412440724</v>
      </c>
      <c r="Y70" s="7"/>
      <c r="Z70" s="25">
        <f t="shared" si="11"/>
        <v>635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-0.10403587559272864</v>
      </c>
      <c r="AD70" s="17">
        <f t="shared" ca="1" si="14"/>
        <v>0.13103061668499549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11502</v>
      </c>
      <c r="D71" s="17">
        <v>12480</v>
      </c>
      <c r="E71" s="17">
        <v>15010</v>
      </c>
      <c r="F71" s="17">
        <v>14030</v>
      </c>
      <c r="G71" s="24"/>
      <c r="H71" s="7"/>
      <c r="I71" s="25">
        <f t="shared" si="16"/>
        <v>-3508</v>
      </c>
      <c r="J71" s="24">
        <f t="shared" si="16"/>
        <v>-1550</v>
      </c>
      <c r="K71" s="7"/>
      <c r="L71" s="25">
        <f t="shared" si="3"/>
        <v>-3510.2140184619434</v>
      </c>
      <c r="M71" s="17">
        <f t="shared" si="1"/>
        <v>4.9018777498262036</v>
      </c>
      <c r="N71" s="17">
        <f t="shared" si="4"/>
        <v>-1558.9119839976695</v>
      </c>
      <c r="O71" s="24">
        <f t="shared" si="2"/>
        <v>79.423458774717147</v>
      </c>
      <c r="P71" s="7"/>
      <c r="Q71" s="25">
        <f t="shared" si="5"/>
        <v>-3486.0755959920484</v>
      </c>
      <c r="R71" s="24">
        <f t="shared" si="6"/>
        <v>-1571.1178548567302</v>
      </c>
      <c r="S71" s="7"/>
      <c r="T71" s="25">
        <f t="shared" si="7"/>
        <v>0.90814398870622814</v>
      </c>
      <c r="U71" s="24">
        <f t="shared" si="8"/>
        <v>-0.4123209503381004</v>
      </c>
      <c r="V71" s="7"/>
      <c r="W71" s="25">
        <f t="shared" si="9"/>
        <v>0.91125219764999343</v>
      </c>
      <c r="X71" s="24">
        <f t="shared" si="10"/>
        <v>286.81828107697243</v>
      </c>
      <c r="Y71" s="7"/>
      <c r="Z71" s="25">
        <f t="shared" si="11"/>
        <v>633</v>
      </c>
      <c r="AA71" s="17">
        <f t="shared" si="15"/>
        <v>286.89299999999997</v>
      </c>
      <c r="AB71" s="24">
        <f t="shared" si="12"/>
        <v>5.0072274509240913</v>
      </c>
      <c r="AC71" s="17">
        <f t="shared" si="13"/>
        <v>-7.471892302754668E-2</v>
      </c>
      <c r="AD71" s="17">
        <f t="shared" ca="1" si="14"/>
        <v>8.8118155271388332E-2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11580</v>
      </c>
      <c r="D72" s="17">
        <v>12298</v>
      </c>
      <c r="E72" s="17">
        <v>14908</v>
      </c>
      <c r="F72" s="17">
        <v>14181</v>
      </c>
      <c r="G72" s="24"/>
      <c r="H72" s="7"/>
      <c r="I72" s="25">
        <f t="shared" si="16"/>
        <v>-3328</v>
      </c>
      <c r="J72" s="24">
        <f t="shared" si="16"/>
        <v>-1883</v>
      </c>
      <c r="K72" s="7"/>
      <c r="L72" s="25">
        <f t="shared" si="3"/>
        <v>-3336.2792086135837</v>
      </c>
      <c r="M72" s="17">
        <f t="shared" si="1"/>
        <v>68.545295267238615</v>
      </c>
      <c r="N72" s="17">
        <f t="shared" si="4"/>
        <v>-1889.8676365114634</v>
      </c>
      <c r="O72" s="24">
        <f t="shared" si="2"/>
        <v>47.164431253585015</v>
      </c>
      <c r="P72" s="7"/>
      <c r="Q72" s="25">
        <f t="shared" si="5"/>
        <v>-3306.0755959920484</v>
      </c>
      <c r="R72" s="24">
        <f t="shared" si="6"/>
        <v>-1904.1178548567302</v>
      </c>
      <c r="S72" s="7"/>
      <c r="T72" s="25">
        <f t="shared" si="7"/>
        <v>0.86125288911129727</v>
      </c>
      <c r="U72" s="24">
        <f t="shared" si="8"/>
        <v>-0.49971278796387042</v>
      </c>
      <c r="V72" s="7"/>
      <c r="W72" s="25">
        <f t="shared" si="9"/>
        <v>0.86501319542614519</v>
      </c>
      <c r="X72" s="24">
        <f t="shared" si="10"/>
        <v>292.48736929184872</v>
      </c>
      <c r="Y72" s="7"/>
      <c r="Z72" s="25">
        <f t="shared" si="11"/>
        <v>621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5.3692918487513452E-3</v>
      </c>
      <c r="AD72" s="17">
        <f t="shared" ca="1" si="14"/>
        <v>-9.3115939523158886E-2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11687</v>
      </c>
      <c r="D73" s="17">
        <v>12147</v>
      </c>
      <c r="E73" s="17">
        <v>14812</v>
      </c>
      <c r="F73" s="17">
        <v>14345</v>
      </c>
      <c r="G73" s="24"/>
      <c r="H73" s="7"/>
      <c r="I73" s="25">
        <f t="shared" si="16"/>
        <v>-3125</v>
      </c>
      <c r="J73" s="24">
        <f t="shared" si="16"/>
        <v>-2198</v>
      </c>
      <c r="K73" s="7"/>
      <c r="L73" s="25">
        <f t="shared" si="3"/>
        <v>-3129.756444379439</v>
      </c>
      <c r="M73" s="17">
        <f t="shared" si="1"/>
        <v>22.623763134697018</v>
      </c>
      <c r="N73" s="17">
        <f t="shared" si="4"/>
        <v>-2204.1163389595613</v>
      </c>
      <c r="O73" s="24">
        <f t="shared" si="2"/>
        <v>37.409602268247284</v>
      </c>
      <c r="P73" s="7"/>
      <c r="Q73" s="25">
        <f t="shared" si="5"/>
        <v>-3103.0755959920484</v>
      </c>
      <c r="R73" s="24">
        <f t="shared" si="6"/>
        <v>-2219.1178548567304</v>
      </c>
      <c r="S73" s="7"/>
      <c r="T73" s="25">
        <f t="shared" si="7"/>
        <v>0.80837014901256976</v>
      </c>
      <c r="U73" s="24">
        <f t="shared" si="8"/>
        <v>-0.58238074247473393</v>
      </c>
      <c r="V73" s="7"/>
      <c r="W73" s="25">
        <f t="shared" si="9"/>
        <v>0.8127470658769298</v>
      </c>
      <c r="X73" s="24">
        <f t="shared" si="10"/>
        <v>298.09641698213693</v>
      </c>
      <c r="Y73" s="7"/>
      <c r="Z73" s="25">
        <f t="shared" si="11"/>
        <v>624</v>
      </c>
      <c r="AA73" s="17">
        <f t="shared" si="15"/>
        <v>298.09799999999996</v>
      </c>
      <c r="AB73" s="24">
        <f t="shared" si="12"/>
        <v>5.2027915936100557</v>
      </c>
      <c r="AC73" s="17">
        <f t="shared" si="13"/>
        <v>-1.5830178630267255E-3</v>
      </c>
      <c r="AD73" s="17">
        <f t="shared" ca="1" si="14"/>
        <v>-2.2573795565676846E-3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11808</v>
      </c>
      <c r="D74" s="17">
        <v>12015</v>
      </c>
      <c r="E74" s="17">
        <v>14710</v>
      </c>
      <c r="F74" s="17">
        <v>14501</v>
      </c>
      <c r="G74" s="24"/>
      <c r="H74" s="7"/>
      <c r="I74" s="25">
        <f t="shared" si="16"/>
        <v>-2902</v>
      </c>
      <c r="J74" s="24">
        <f t="shared" si="16"/>
        <v>-2486</v>
      </c>
      <c r="K74" s="7"/>
      <c r="L74" s="25">
        <f t="shared" si="3"/>
        <v>-2898.6038459737715</v>
      </c>
      <c r="M74" s="17">
        <f t="shared" si="1"/>
        <v>11.533862169867962</v>
      </c>
      <c r="N74" s="17">
        <f t="shared" si="4"/>
        <v>-2491.1372939304533</v>
      </c>
      <c r="O74" s="24">
        <f t="shared" si="2"/>
        <v>26.391788927872568</v>
      </c>
      <c r="P74" s="7"/>
      <c r="Q74" s="25">
        <f t="shared" si="5"/>
        <v>-2880.0755959920484</v>
      </c>
      <c r="R74" s="24">
        <f t="shared" si="6"/>
        <v>-2507.1178548567304</v>
      </c>
      <c r="S74" s="7"/>
      <c r="T74" s="25">
        <f t="shared" si="7"/>
        <v>0.75027728673662764</v>
      </c>
      <c r="U74" s="24">
        <f t="shared" si="8"/>
        <v>-0.65796287231323769</v>
      </c>
      <c r="V74" s="7"/>
      <c r="W74" s="25">
        <f t="shared" si="9"/>
        <v>0.75521768949701373</v>
      </c>
      <c r="X74" s="24">
        <f t="shared" si="10"/>
        <v>303.53573071375581</v>
      </c>
      <c r="Y74" s="7"/>
      <c r="Z74" s="25">
        <f t="shared" si="11"/>
        <v>611</v>
      </c>
      <c r="AA74" s="17">
        <f t="shared" si="15"/>
        <v>303.59699999999998</v>
      </c>
      <c r="AB74" s="24">
        <f t="shared" si="12"/>
        <v>5.2987672491772244</v>
      </c>
      <c r="AC74" s="17">
        <f t="shared" si="13"/>
        <v>-6.1269286244169052E-2</v>
      </c>
      <c r="AD74" s="17">
        <f t="shared" ca="1" si="14"/>
        <v>3.255505321601504E-2</v>
      </c>
      <c r="AE74" s="17">
        <v>95</v>
      </c>
    </row>
    <row r="75" spans="1:31" s="17" customFormat="1" x14ac:dyDescent="0.25">
      <c r="A75" s="17">
        <v>55</v>
      </c>
      <c r="B75" s="17">
        <v>617</v>
      </c>
      <c r="C75" s="17">
        <v>11924</v>
      </c>
      <c r="D75" s="17">
        <v>11864</v>
      </c>
      <c r="E75" s="17">
        <v>14562</v>
      </c>
      <c r="F75" s="17">
        <v>14615</v>
      </c>
      <c r="G75" s="24"/>
      <c r="H75" s="7"/>
      <c r="I75" s="25">
        <f t="shared" si="16"/>
        <v>-2638</v>
      </c>
      <c r="J75" s="24">
        <f t="shared" si="16"/>
        <v>-2751</v>
      </c>
      <c r="K75" s="7"/>
      <c r="L75" s="25">
        <f t="shared" si="3"/>
        <v>-2638.3118207079665</v>
      </c>
      <c r="M75" s="17">
        <f t="shared" si="1"/>
        <v>9.7232153916722949E-2</v>
      </c>
      <c r="N75" s="17">
        <f t="shared" si="4"/>
        <v>-2757.5005301345504</v>
      </c>
      <c r="O75" s="24">
        <f t="shared" si="2"/>
        <v>42.256892030198422</v>
      </c>
      <c r="P75" s="7"/>
      <c r="Q75" s="25">
        <f t="shared" si="5"/>
        <v>-2616.0755959920484</v>
      </c>
      <c r="R75" s="24">
        <f t="shared" si="6"/>
        <v>-2772.1178548567304</v>
      </c>
      <c r="S75" s="7"/>
      <c r="T75" s="25">
        <f t="shared" si="7"/>
        <v>0.68150367399739575</v>
      </c>
      <c r="U75" s="24">
        <f t="shared" si="8"/>
        <v>-0.72750892928269428</v>
      </c>
      <c r="V75" s="7"/>
      <c r="W75" s="25">
        <f t="shared" si="9"/>
        <v>0.68696213383780214</v>
      </c>
      <c r="X75" s="24">
        <f t="shared" si="10"/>
        <v>309.11458161001565</v>
      </c>
      <c r="Y75" s="7"/>
      <c r="Z75" s="25">
        <f t="shared" si="11"/>
        <v>617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-3.5418389984329224E-2</v>
      </c>
      <c r="AD75" s="17">
        <f t="shared" ca="1" si="14"/>
        <v>1.3678196975774881E-3</v>
      </c>
      <c r="AE75" s="17">
        <v>94</v>
      </c>
    </row>
    <row r="76" spans="1:31" s="17" customFormat="1" x14ac:dyDescent="0.25">
      <c r="A76" s="17">
        <v>56</v>
      </c>
      <c r="B76" s="17">
        <v>641</v>
      </c>
      <c r="C76" s="17">
        <v>12079</v>
      </c>
      <c r="D76" s="17">
        <v>11746</v>
      </c>
      <c r="E76" s="17">
        <v>14421</v>
      </c>
      <c r="F76" s="17">
        <v>14747</v>
      </c>
      <c r="G76" s="24"/>
      <c r="H76" s="7"/>
      <c r="I76" s="25">
        <f t="shared" si="16"/>
        <v>-2342</v>
      </c>
      <c r="J76" s="24">
        <f t="shared" si="16"/>
        <v>-3001</v>
      </c>
      <c r="K76" s="7"/>
      <c r="L76" s="25">
        <f t="shared" si="3"/>
        <v>-2341.9149644976251</v>
      </c>
      <c r="M76" s="17">
        <f t="shared" si="1"/>
        <v>7.2310366641553025E-3</v>
      </c>
      <c r="N76" s="17">
        <f t="shared" si="4"/>
        <v>-3006.5675838255802</v>
      </c>
      <c r="O76" s="24">
        <f t="shared" si="2"/>
        <v>30.997989654862103</v>
      </c>
      <c r="P76" s="7"/>
      <c r="Q76" s="25">
        <f t="shared" si="5"/>
        <v>-2320.0755959920484</v>
      </c>
      <c r="R76" s="24">
        <f t="shared" si="6"/>
        <v>-3022.1178548567304</v>
      </c>
      <c r="S76" s="7"/>
      <c r="T76" s="25">
        <f t="shared" si="7"/>
        <v>0.60439386577462051</v>
      </c>
      <c r="U76" s="24">
        <f t="shared" si="8"/>
        <v>-0.79311841698972885</v>
      </c>
      <c r="V76" s="7"/>
      <c r="W76" s="25">
        <f t="shared" si="9"/>
        <v>0.61034071690037106</v>
      </c>
      <c r="X76" s="24">
        <f t="shared" si="10"/>
        <v>314.89268814842217</v>
      </c>
      <c r="Y76" s="7"/>
      <c r="Z76" s="25">
        <f t="shared" si="11"/>
        <v>641</v>
      </c>
      <c r="AA76" s="17">
        <f t="shared" si="15"/>
        <v>314.91899999999998</v>
      </c>
      <c r="AB76" s="24">
        <f t="shared" si="12"/>
        <v>5.496373427088022</v>
      </c>
      <c r="AC76" s="17">
        <f t="shared" si="13"/>
        <v>-2.6311851577816014E-2</v>
      </c>
      <c r="AD76" s="17">
        <f t="shared" ca="1" si="14"/>
        <v>1.9174730147256014E-2</v>
      </c>
      <c r="AE76" s="17">
        <v>93</v>
      </c>
    </row>
    <row r="77" spans="1:31" s="17" customFormat="1" x14ac:dyDescent="0.25">
      <c r="A77" s="17">
        <v>57</v>
      </c>
      <c r="B77" s="17">
        <v>631</v>
      </c>
      <c r="C77" s="17">
        <v>12237</v>
      </c>
      <c r="D77" s="17">
        <v>11638</v>
      </c>
      <c r="E77" s="17">
        <v>14264</v>
      </c>
      <c r="F77" s="17">
        <v>14853</v>
      </c>
      <c r="G77" s="24"/>
      <c r="H77" s="7"/>
      <c r="I77" s="25">
        <f t="shared" si="16"/>
        <v>-2027</v>
      </c>
      <c r="J77" s="24">
        <f t="shared" si="16"/>
        <v>-3215</v>
      </c>
      <c r="K77" s="7"/>
      <c r="L77" s="25">
        <f t="shared" si="3"/>
        <v>-2027.165838583772</v>
      </c>
      <c r="M77" s="17">
        <f t="shared" si="1"/>
        <v>2.7502435867512238E-2</v>
      </c>
      <c r="N77" s="17">
        <f t="shared" si="4"/>
        <v>-3221.7998949537855</v>
      </c>
      <c r="O77" s="24">
        <f t="shared" si="2"/>
        <v>46.238571382517463</v>
      </c>
      <c r="P77" s="7"/>
      <c r="Q77" s="25">
        <f t="shared" si="5"/>
        <v>-2005.0755959920486</v>
      </c>
      <c r="R77" s="24">
        <f t="shared" si="6"/>
        <v>-3236.1178548567304</v>
      </c>
      <c r="S77" s="7"/>
      <c r="T77" s="25">
        <f t="shared" si="7"/>
        <v>0.52233444148349162</v>
      </c>
      <c r="U77" s="24">
        <f t="shared" si="8"/>
        <v>-0.84928013846695039</v>
      </c>
      <c r="V77" s="7"/>
      <c r="W77" s="25">
        <f t="shared" si="9"/>
        <v>0.52869890684658205</v>
      </c>
      <c r="X77" s="24">
        <f t="shared" si="10"/>
        <v>320.56927345416329</v>
      </c>
      <c r="Y77" s="7"/>
      <c r="Z77" s="25">
        <f t="shared" si="11"/>
        <v>631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-2.8726545836661899E-2</v>
      </c>
      <c r="AD77" s="17">
        <f t="shared" ca="1" si="14"/>
        <v>6.13747214405862E-2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12391</v>
      </c>
      <c r="D78" s="17">
        <v>11530</v>
      </c>
      <c r="E78" s="17">
        <v>14082</v>
      </c>
      <c r="F78" s="17">
        <v>14930</v>
      </c>
      <c r="G78" s="24"/>
      <c r="H78" s="7"/>
      <c r="I78" s="25">
        <f t="shared" si="16"/>
        <v>-1691</v>
      </c>
      <c r="J78" s="24">
        <f t="shared" si="16"/>
        <v>-3400</v>
      </c>
      <c r="K78" s="7"/>
      <c r="L78" s="25">
        <f t="shared" si="3"/>
        <v>-1691.639401739777</v>
      </c>
      <c r="M78" s="17">
        <f t="shared" si="1"/>
        <v>0.40883458482983626</v>
      </c>
      <c r="N78" s="17">
        <f t="shared" si="4"/>
        <v>-3405.7209216305923</v>
      </c>
      <c r="O78" s="24">
        <f t="shared" si="2"/>
        <v>32.728944303379194</v>
      </c>
      <c r="P78" s="7"/>
      <c r="Q78" s="25">
        <f t="shared" si="5"/>
        <v>-1669.0755959920486</v>
      </c>
      <c r="R78" s="24">
        <f t="shared" si="6"/>
        <v>-3421.1178548567304</v>
      </c>
      <c r="S78" s="7"/>
      <c r="T78" s="25">
        <f t="shared" si="7"/>
        <v>0.43480438890628736</v>
      </c>
      <c r="U78" s="24">
        <f t="shared" si="8"/>
        <v>-0.89783115937015601</v>
      </c>
      <c r="V78" s="7"/>
      <c r="W78" s="25">
        <f t="shared" si="9"/>
        <v>0.44152941219952596</v>
      </c>
      <c r="X78" s="24">
        <f t="shared" si="10"/>
        <v>326.28587934814732</v>
      </c>
      <c r="Y78" s="7"/>
      <c r="Z78" s="25">
        <f t="shared" si="11"/>
        <v>633</v>
      </c>
      <c r="AA78" s="17">
        <f t="shared" si="15"/>
        <v>326.29499999999996</v>
      </c>
      <c r="AB78" s="24">
        <f t="shared" si="12"/>
        <v>5.6949220827948972</v>
      </c>
      <c r="AC78" s="17">
        <f t="shared" si="13"/>
        <v>-9.1206518526405489E-3</v>
      </c>
      <c r="AD78" s="17">
        <f t="shared" ca="1" si="14"/>
        <v>3.0223678978245516E-2</v>
      </c>
      <c r="AE78" s="17">
        <v>91</v>
      </c>
    </row>
    <row r="79" spans="1:31" s="17" customFormat="1" x14ac:dyDescent="0.25">
      <c r="A79" s="17">
        <v>59</v>
      </c>
      <c r="B79" s="17">
        <v>638</v>
      </c>
      <c r="C79" s="17">
        <v>12590</v>
      </c>
      <c r="D79" s="17">
        <v>11474</v>
      </c>
      <c r="E79" s="17">
        <v>13926</v>
      </c>
      <c r="F79" s="17">
        <v>15033</v>
      </c>
      <c r="G79" s="24"/>
      <c r="H79" s="7"/>
      <c r="I79" s="25">
        <f t="shared" si="16"/>
        <v>-1336</v>
      </c>
      <c r="J79" s="24">
        <f t="shared" si="16"/>
        <v>-3559</v>
      </c>
      <c r="K79" s="7"/>
      <c r="L79" s="25">
        <f t="shared" si="3"/>
        <v>-1336.7771866329008</v>
      </c>
      <c r="M79" s="17">
        <f t="shared" si="1"/>
        <v>0.60401906235967273</v>
      </c>
      <c r="N79" s="17">
        <f t="shared" si="4"/>
        <v>-3556.8285307563547</v>
      </c>
      <c r="O79" s="24">
        <f t="shared" si="2"/>
        <v>4.7152786760976362</v>
      </c>
      <c r="P79" s="7"/>
      <c r="Q79" s="25">
        <f t="shared" si="5"/>
        <v>-1314.0755959920486</v>
      </c>
      <c r="R79" s="24">
        <f t="shared" si="6"/>
        <v>-3580.1178548567304</v>
      </c>
      <c r="S79" s="7"/>
      <c r="T79" s="25">
        <f t="shared" si="7"/>
        <v>0.3423247202607293</v>
      </c>
      <c r="U79" s="24">
        <f t="shared" si="8"/>
        <v>-0.93955879355182992</v>
      </c>
      <c r="V79" s="7"/>
      <c r="W79" s="25">
        <f t="shared" si="9"/>
        <v>0.34935914629813353</v>
      </c>
      <c r="X79" s="24">
        <f t="shared" si="10"/>
        <v>332.07580288791223</v>
      </c>
      <c r="Y79" s="7"/>
      <c r="Z79" s="25">
        <f t="shared" si="11"/>
        <v>638</v>
      </c>
      <c r="AA79" s="17">
        <f t="shared" si="15"/>
        <v>332.03699999999998</v>
      </c>
      <c r="AB79" s="24">
        <f t="shared" si="12"/>
        <v>5.7951388884444111</v>
      </c>
      <c r="AC79" s="17">
        <f t="shared" si="13"/>
        <v>3.8802887912254391E-2</v>
      </c>
      <c r="AD79" s="17">
        <f t="shared" ca="1" si="14"/>
        <v>-2.042331507129802E-2</v>
      </c>
      <c r="AE79" s="17">
        <v>90</v>
      </c>
    </row>
    <row r="80" spans="1:31" s="17" customFormat="1" x14ac:dyDescent="0.25">
      <c r="A80" s="17">
        <v>60</v>
      </c>
      <c r="B80" s="17">
        <v>626</v>
      </c>
      <c r="C80" s="17">
        <v>12760</v>
      </c>
      <c r="D80" s="17">
        <v>11410</v>
      </c>
      <c r="E80" s="17">
        <v>13737</v>
      </c>
      <c r="F80" s="17">
        <v>15078</v>
      </c>
      <c r="G80" s="24"/>
      <c r="H80" s="7"/>
      <c r="I80" s="25">
        <f t="shared" si="16"/>
        <v>-977</v>
      </c>
      <c r="J80" s="24">
        <f t="shared" si="16"/>
        <v>-3668</v>
      </c>
      <c r="K80" s="7"/>
      <c r="L80" s="25">
        <f t="shared" si="3"/>
        <v>-975.73935838524267</v>
      </c>
      <c r="M80" s="17">
        <f t="shared" si="1"/>
        <v>1.5892172808579752</v>
      </c>
      <c r="N80" s="17">
        <f t="shared" si="4"/>
        <v>-3670.1949614057139</v>
      </c>
      <c r="O80" s="24">
        <f t="shared" si="2"/>
        <v>4.8178555725735901</v>
      </c>
      <c r="P80" s="7"/>
      <c r="Q80" s="25">
        <f t="shared" si="5"/>
        <v>-955.07559599204865</v>
      </c>
      <c r="R80" s="24">
        <f t="shared" si="6"/>
        <v>-3689.1178548567304</v>
      </c>
      <c r="S80" s="7"/>
      <c r="T80" s="25">
        <f t="shared" si="7"/>
        <v>0.2488030271797283</v>
      </c>
      <c r="U80" s="24">
        <f t="shared" si="8"/>
        <v>-0.96816453019209703</v>
      </c>
      <c r="V80" s="7"/>
      <c r="W80" s="25">
        <f t="shared" si="9"/>
        <v>0.25604871752598363</v>
      </c>
      <c r="X80" s="24">
        <f t="shared" si="10"/>
        <v>337.65885590932101</v>
      </c>
      <c r="Y80" s="7"/>
      <c r="Z80" s="25">
        <f t="shared" si="11"/>
        <v>626</v>
      </c>
      <c r="AA80" s="17">
        <f t="shared" si="15"/>
        <v>337.67099999999999</v>
      </c>
      <c r="AB80" s="24">
        <f t="shared" si="12"/>
        <v>5.8934707385017724</v>
      </c>
      <c r="AC80" s="17">
        <f t="shared" si="13"/>
        <v>-1.2144090678987141E-2</v>
      </c>
      <c r="AD80" s="17">
        <f t="shared" ca="1" si="14"/>
        <v>4.6723339397317432E-2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12936</v>
      </c>
      <c r="D81" s="17">
        <v>11367</v>
      </c>
      <c r="E81" s="17">
        <v>13557</v>
      </c>
      <c r="F81" s="17">
        <v>15115</v>
      </c>
      <c r="G81" s="24"/>
      <c r="H81" s="7"/>
      <c r="I81" s="25">
        <f t="shared" si="16"/>
        <v>-621</v>
      </c>
      <c r="J81" s="24">
        <f t="shared" si="16"/>
        <v>-3748</v>
      </c>
      <c r="K81" s="7"/>
      <c r="L81" s="25">
        <f t="shared" si="3"/>
        <v>-613.84003966952264</v>
      </c>
      <c r="M81" s="17">
        <f t="shared" si="1"/>
        <v>51.265031934009478</v>
      </c>
      <c r="N81" s="17">
        <f t="shared" si="4"/>
        <v>-3746.5476456255842</v>
      </c>
      <c r="O81" s="24">
        <f t="shared" si="2"/>
        <v>2.1093332288846822</v>
      </c>
      <c r="P81" s="7"/>
      <c r="Q81" s="25">
        <f t="shared" si="5"/>
        <v>-599.07559599204865</v>
      </c>
      <c r="R81" s="24">
        <f t="shared" si="6"/>
        <v>-3769.1178548567304</v>
      </c>
      <c r="S81" s="7"/>
      <c r="T81" s="25">
        <f t="shared" si="7"/>
        <v>0.15606285242530951</v>
      </c>
      <c r="U81" s="24">
        <f t="shared" si="8"/>
        <v>-0.989159566258348</v>
      </c>
      <c r="V81" s="7"/>
      <c r="W81" s="25">
        <f t="shared" si="9"/>
        <v>0.16346292552445674</v>
      </c>
      <c r="X81" s="24">
        <f t="shared" si="10"/>
        <v>343.08903624139907</v>
      </c>
      <c r="Y81" s="7"/>
      <c r="Z81" s="25">
        <f t="shared" si="11"/>
        <v>612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-8.9963758600902111E-2</v>
      </c>
      <c r="AD81" s="17">
        <f t="shared" ca="1" si="14"/>
        <v>8.4416455586108441E-2</v>
      </c>
      <c r="AE81" s="17">
        <v>88</v>
      </c>
    </row>
    <row r="82" spans="1:31" s="17" customFormat="1" x14ac:dyDescent="0.25">
      <c r="A82" s="17">
        <v>62</v>
      </c>
      <c r="B82" s="17">
        <v>620</v>
      </c>
      <c r="C82" s="17">
        <v>13121</v>
      </c>
      <c r="D82" s="17">
        <v>11344</v>
      </c>
      <c r="E82" s="17">
        <v>13366</v>
      </c>
      <c r="F82" s="17">
        <v>15131</v>
      </c>
      <c r="G82" s="24"/>
      <c r="H82" s="7"/>
      <c r="I82" s="25">
        <f t="shared" si="16"/>
        <v>-245</v>
      </c>
      <c r="J82" s="24">
        <f t="shared" si="16"/>
        <v>-3787</v>
      </c>
      <c r="K82" s="7"/>
      <c r="L82" s="25">
        <f t="shared" si="3"/>
        <v>-241.65079464163313</v>
      </c>
      <c r="M82" s="17">
        <f t="shared" si="1"/>
        <v>11.217176532513378</v>
      </c>
      <c r="N82" s="17">
        <f t="shared" si="4"/>
        <v>-3788.4098445967961</v>
      </c>
      <c r="O82" s="24">
        <f t="shared" si="2"/>
        <v>1.9876617871152134</v>
      </c>
      <c r="P82" s="7"/>
      <c r="Q82" s="25">
        <f t="shared" si="5"/>
        <v>-223.07559599204859</v>
      </c>
      <c r="R82" s="24">
        <f t="shared" si="6"/>
        <v>-3808.1178548567304</v>
      </c>
      <c r="S82" s="7"/>
      <c r="T82" s="25">
        <f t="shared" si="7"/>
        <v>5.8112555493676152E-2</v>
      </c>
      <c r="U82" s="24">
        <f t="shared" si="8"/>
        <v>-0.99939464634064545</v>
      </c>
      <c r="V82" s="7"/>
      <c r="W82" s="25">
        <f t="shared" si="9"/>
        <v>6.5586416085398683E-2</v>
      </c>
      <c r="X82" s="24">
        <f t="shared" si="10"/>
        <v>348.71789100293518</v>
      </c>
      <c r="Y82" s="7"/>
      <c r="Z82" s="25">
        <f t="shared" si="11"/>
        <v>620</v>
      </c>
      <c r="AA82" s="17">
        <f t="shared" si="15"/>
        <v>348.75899999999996</v>
      </c>
      <c r="AB82" s="24">
        <f t="shared" si="12"/>
        <v>6.0869928459629037</v>
      </c>
      <c r="AC82" s="17">
        <f t="shared" si="13"/>
        <v>-4.1108997064782216E-2</v>
      </c>
      <c r="AD82" s="17">
        <f t="shared" ca="1" si="14"/>
        <v>1.6636760328481159E-2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13316</v>
      </c>
      <c r="D83" s="17">
        <v>11349</v>
      </c>
      <c r="E83" s="17">
        <v>13187</v>
      </c>
      <c r="F83" s="17">
        <v>15143</v>
      </c>
      <c r="G83" s="24"/>
      <c r="H83" s="7"/>
      <c r="I83" s="25">
        <f t="shared" si="16"/>
        <v>129</v>
      </c>
      <c r="J83" s="24">
        <f t="shared" si="16"/>
        <v>-3794</v>
      </c>
      <c r="K83" s="7"/>
      <c r="L83" s="25">
        <f t="shared" si="3"/>
        <v>133.82708992419433</v>
      </c>
      <c r="M83" s="17">
        <f t="shared" si="1"/>
        <v>23.300797136258378</v>
      </c>
      <c r="N83" s="17">
        <f t="shared" si="4"/>
        <v>-3794.1188460608805</v>
      </c>
      <c r="O83" s="24">
        <f t="shared" si="2"/>
        <v>1.4124386186814939E-2</v>
      </c>
      <c r="P83" s="7"/>
      <c r="Q83" s="25">
        <f t="shared" si="5"/>
        <v>150.92440400795141</v>
      </c>
      <c r="R83" s="24">
        <f t="shared" si="6"/>
        <v>-3815.1178548567304</v>
      </c>
      <c r="S83" s="7"/>
      <c r="T83" s="25">
        <f t="shared" si="7"/>
        <v>-3.9316729220235727E-2</v>
      </c>
      <c r="U83" s="24">
        <f t="shared" si="8"/>
        <v>-1.0012317119964425</v>
      </c>
      <c r="V83" s="7"/>
      <c r="W83" s="25">
        <f t="shared" si="9"/>
        <v>-3.1831856531804988E-2</v>
      </c>
      <c r="X83" s="24">
        <f t="shared" si="10"/>
        <v>354.29358194124109</v>
      </c>
      <c r="Y83" s="7"/>
      <c r="Z83" s="25">
        <f t="shared" si="11"/>
        <v>622</v>
      </c>
      <c r="AA83" s="17">
        <f t="shared" si="15"/>
        <v>354.35699999999997</v>
      </c>
      <c r="AB83" s="24">
        <f t="shared" si="12"/>
        <v>6.184696377489546</v>
      </c>
      <c r="AC83" s="17">
        <f t="shared" si="13"/>
        <v>-6.3418058758884399E-2</v>
      </c>
      <c r="AD83" s="17">
        <f t="shared" ca="1" si="14"/>
        <v>6.3175585037981818E-2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13508</v>
      </c>
      <c r="D84" s="17">
        <v>11365</v>
      </c>
      <c r="E84" s="17">
        <v>13004</v>
      </c>
      <c r="F84" s="17">
        <v>15137</v>
      </c>
      <c r="G84" s="24"/>
      <c r="H84" s="7"/>
      <c r="I84" s="25">
        <f t="shared" ref="I84:J115" si="17">C84-E84</f>
        <v>504</v>
      </c>
      <c r="J84" s="24">
        <f t="shared" si="17"/>
        <v>-3772</v>
      </c>
      <c r="K84" s="7"/>
      <c r="L84" s="25">
        <f t="shared" si="3"/>
        <v>513.20035884469803</v>
      </c>
      <c r="M84" s="17">
        <f t="shared" ref="M84:M147" si="18">(I84-L84)^2</f>
        <v>84.646602871213275</v>
      </c>
      <c r="N84" s="17">
        <f t="shared" si="4"/>
        <v>-3762.7167974123427</v>
      </c>
      <c r="O84" s="24">
        <f t="shared" ref="O84:O147" si="19">(J84-N84)^2</f>
        <v>86.177850283487984</v>
      </c>
      <c r="P84" s="7"/>
      <c r="Q84" s="25">
        <f t="shared" si="5"/>
        <v>525.92440400795135</v>
      </c>
      <c r="R84" s="24">
        <f t="shared" si="6"/>
        <v>-3793.1178548567304</v>
      </c>
      <c r="S84" s="7"/>
      <c r="T84" s="25">
        <f t="shared" si="7"/>
        <v>-0.13700652004300831</v>
      </c>
      <c r="U84" s="24">
        <f t="shared" si="8"/>
        <v>-0.99545807707822331</v>
      </c>
      <c r="V84" s="7"/>
      <c r="W84" s="25">
        <f t="shared" si="9"/>
        <v>-0.12956754593903402</v>
      </c>
      <c r="X84" s="24">
        <f>IF(MOD(ATAN2(U84,W84)*180/PI()-$J$9+360,360)&lt;355,MOD(ATAN2(U84,W84)*180/PI()-$J$9+360,360)+360,MOD(ATAN2(U84,W84)*180/PI()-$J$9+360,360))</f>
        <v>359.88846256415599</v>
      </c>
      <c r="Y84" s="7"/>
      <c r="Z84" s="25">
        <f t="shared" si="11"/>
        <v>631</v>
      </c>
      <c r="AA84" s="17">
        <f t="shared" si="15"/>
        <v>360.03599999999994</v>
      </c>
      <c r="AB84" s="24">
        <f t="shared" si="12"/>
        <v>6.2838136257103034</v>
      </c>
      <c r="AC84" s="17">
        <f t="shared" si="13"/>
        <v>-0.14753743584395806</v>
      </c>
    </row>
    <row r="85" spans="1:31" s="17" customFormat="1" x14ac:dyDescent="0.25">
      <c r="A85" s="17">
        <v>0</v>
      </c>
      <c r="B85" s="17">
        <v>0</v>
      </c>
      <c r="C85" s="17">
        <v>13466</v>
      </c>
      <c r="D85" s="17">
        <v>11323</v>
      </c>
      <c r="E85" s="17">
        <v>12948</v>
      </c>
      <c r="F85" s="17">
        <v>15071</v>
      </c>
      <c r="G85" s="24"/>
      <c r="H85" s="7"/>
      <c r="I85" s="25">
        <f t="shared" si="17"/>
        <v>518</v>
      </c>
      <c r="J85" s="24">
        <f t="shared" si="17"/>
        <v>-3748</v>
      </c>
      <c r="K85" s="7"/>
      <c r="L85" s="25">
        <f>$M$9*SIN(2*PI()/$M$10*(AA85+$M$11))+$M$12</f>
        <v>521.58759304920113</v>
      </c>
      <c r="M85" s="17">
        <f t="shared" si="18"/>
        <v>12.870823886676277</v>
      </c>
      <c r="N85" s="17">
        <f>$O$9*COS(2*PI()/$O$10*(AA85+$O$11))+$O$12</f>
        <v>-3747.2139304558773</v>
      </c>
      <c r="O85" s="24">
        <f t="shared" si="19"/>
        <v>0.61790532819728639</v>
      </c>
      <c r="P85" s="7"/>
      <c r="Q85" s="25">
        <f t="shared" ref="Q85:Q148" si="20">I85-$J$4</f>
        <v>539.92440400795135</v>
      </c>
      <c r="R85" s="24">
        <f t="shared" ref="R85:R148" si="21">J85-$J$3</f>
        <v>-3769.1178548567304</v>
      </c>
      <c r="S85" s="7"/>
      <c r="T85" s="25">
        <f t="shared" ref="T85:T148" si="22">Q85/$J$7</f>
        <v>-0.1406536055670585</v>
      </c>
      <c r="U85" s="24">
        <f t="shared" ref="U85:U148" si="23">R85/$J$6</f>
        <v>-0.989159566258348</v>
      </c>
      <c r="V85" s="7"/>
      <c r="W85" s="25">
        <f t="shared" ref="W85:W148" si="24">(T85-U85*SIN(-$J$11*PI()/180))/(COS(-$J$11*PI()/180))</f>
        <v>-0.13326182587015556</v>
      </c>
      <c r="X85" s="24">
        <f>IF(MOD(ATAN2(U85,W85)*180/PI()-$J$9+360,360)&lt;355,MOD(ATAN2(U85,W85)*180/PI()-$J$9+360,360)+360,MOD(ATAN2(U85,W85)*180/PI()-$J$9+360,360))</f>
        <v>360.14542741393393</v>
      </c>
      <c r="Y85" s="7"/>
      <c r="Z85" s="25">
        <f>I165-J159</f>
        <v>9</v>
      </c>
      <c r="AA85" s="17">
        <f t="shared" si="15"/>
        <v>360.11699999999996</v>
      </c>
      <c r="AB85" s="24">
        <f t="shared" ref="AB85:AB148" si="25">AA85*PI()/180</f>
        <v>6.2852273424044194</v>
      </c>
      <c r="AC85" s="17">
        <f t="shared" ref="AC85:AC148" si="26">X85-AA85</f>
        <v>2.8427413933968637E-2</v>
      </c>
    </row>
    <row r="86" spans="1:31" s="17" customFormat="1" x14ac:dyDescent="0.25">
      <c r="A86" s="17">
        <v>1</v>
      </c>
      <c r="B86" s="17">
        <v>-638</v>
      </c>
      <c r="C86" s="17">
        <v>13264</v>
      </c>
      <c r="D86" s="17">
        <v>11299</v>
      </c>
      <c r="E86" s="17">
        <v>13130</v>
      </c>
      <c r="F86" s="17">
        <v>15082</v>
      </c>
      <c r="G86" s="24"/>
      <c r="H86" s="7"/>
      <c r="I86" s="25">
        <f t="shared" si="17"/>
        <v>134</v>
      </c>
      <c r="J86" s="24">
        <f t="shared" si="17"/>
        <v>-3783</v>
      </c>
      <c r="K86" s="7"/>
      <c r="L86" s="25">
        <f t="shared" ref="L86:L149" si="27">$M$9*SIN(2*PI()/$M$10*(AA86+$M$11))+$M$12</f>
        <v>139.09731797302084</v>
      </c>
      <c r="M86" s="17">
        <f t="shared" si="18"/>
        <v>25.982650518081243</v>
      </c>
      <c r="N86" s="17">
        <f t="shared" ref="N86:N149" si="28">$O$9*COS(2*PI()/$O$10*(AA86+$O$11))+$O$12</f>
        <v>-3779.9204090387566</v>
      </c>
      <c r="O86" s="24">
        <f t="shared" si="19"/>
        <v>9.4838804885721206</v>
      </c>
      <c r="P86" s="7"/>
      <c r="Q86" s="25">
        <f t="shared" si="20"/>
        <v>155.92440400795141</v>
      </c>
      <c r="R86" s="24">
        <f t="shared" si="21"/>
        <v>-3804.1178548567304</v>
      </c>
      <c r="S86" s="7"/>
      <c r="T86" s="25">
        <f t="shared" si="22"/>
        <v>-4.061925976453936E-2</v>
      </c>
      <c r="U86" s="24">
        <f t="shared" si="23"/>
        <v>-0.99834489453733288</v>
      </c>
      <c r="V86" s="7"/>
      <c r="W86" s="25">
        <f t="shared" si="24"/>
        <v>-3.3156007530839401E-2</v>
      </c>
      <c r="X86" s="24">
        <f t="shared" ref="X86:X148" si="29">MOD(ATAN2(U86,W86)*180/PI()-$J$9+360,360)</f>
        <v>354.37475752627904</v>
      </c>
      <c r="Y86" s="7"/>
      <c r="Z86" s="25">
        <f t="shared" ref="Z86:Z149" si="30">B86</f>
        <v>-638</v>
      </c>
      <c r="AA86" s="17">
        <f t="shared" ref="AA86:AA149" si="31">360/40000*Z86+AA85</f>
        <v>354.37499999999994</v>
      </c>
      <c r="AB86" s="24">
        <f t="shared" si="25"/>
        <v>6.1850105367549038</v>
      </c>
      <c r="AC86" s="17">
        <f t="shared" si="26"/>
        <v>-2.4247372090258068E-4</v>
      </c>
    </row>
    <row r="87" spans="1:31" s="17" customFormat="1" x14ac:dyDescent="0.25">
      <c r="A87" s="17">
        <v>2</v>
      </c>
      <c r="B87" s="17">
        <v>-612</v>
      </c>
      <c r="C87" s="17">
        <v>13078</v>
      </c>
      <c r="D87" s="17">
        <v>11303</v>
      </c>
      <c r="E87" s="17">
        <v>13314</v>
      </c>
      <c r="F87" s="17">
        <v>15079</v>
      </c>
      <c r="G87" s="24"/>
      <c r="H87" s="7"/>
      <c r="I87" s="25">
        <f t="shared" si="17"/>
        <v>-236</v>
      </c>
      <c r="J87" s="24">
        <f t="shared" si="17"/>
        <v>-3776</v>
      </c>
      <c r="K87" s="7"/>
      <c r="L87" s="25">
        <f t="shared" si="27"/>
        <v>-229.37280237764776</v>
      </c>
      <c r="M87" s="17">
        <f t="shared" si="18"/>
        <v>43.919748325711204</v>
      </c>
      <c r="N87" s="17">
        <f t="shared" si="28"/>
        <v>-3775.388898393825</v>
      </c>
      <c r="O87" s="24">
        <f t="shared" si="19"/>
        <v>0.37344517306966218</v>
      </c>
      <c r="P87" s="7"/>
      <c r="Q87" s="25">
        <f t="shared" si="20"/>
        <v>-214.07559599204859</v>
      </c>
      <c r="R87" s="24">
        <f t="shared" si="21"/>
        <v>-3797.1178548567304</v>
      </c>
      <c r="S87" s="7"/>
      <c r="T87" s="25">
        <f t="shared" si="22"/>
        <v>5.5768000513929612E-2</v>
      </c>
      <c r="U87" s="24">
        <f t="shared" si="23"/>
        <v>-0.99650782888153588</v>
      </c>
      <c r="V87" s="7"/>
      <c r="W87" s="25">
        <f t="shared" si="24"/>
        <v>6.3220211525715941E-2</v>
      </c>
      <c r="X87" s="24">
        <f t="shared" si="29"/>
        <v>348.84252776326366</v>
      </c>
      <c r="Y87" s="7"/>
      <c r="Z87" s="25">
        <f t="shared" si="30"/>
        <v>-612</v>
      </c>
      <c r="AA87" s="17">
        <f t="shared" si="31"/>
        <v>348.86699999999996</v>
      </c>
      <c r="AB87" s="24">
        <f t="shared" si="25"/>
        <v>6.0888778015550571</v>
      </c>
      <c r="AC87" s="17">
        <f t="shared" si="26"/>
        <v>-2.4472236736301056E-2</v>
      </c>
    </row>
    <row r="88" spans="1:31" s="17" customFormat="1" x14ac:dyDescent="0.25">
      <c r="A88" s="17">
        <v>3</v>
      </c>
      <c r="B88" s="17">
        <v>-614</v>
      </c>
      <c r="C88" s="17">
        <v>12904</v>
      </c>
      <c r="D88" s="17">
        <v>11331</v>
      </c>
      <c r="E88" s="17">
        <v>13507</v>
      </c>
      <c r="F88" s="17">
        <v>15071</v>
      </c>
      <c r="G88" s="24"/>
      <c r="H88" s="7"/>
      <c r="I88" s="25">
        <f t="shared" si="17"/>
        <v>-603</v>
      </c>
      <c r="J88" s="24">
        <f t="shared" si="17"/>
        <v>-3740</v>
      </c>
      <c r="K88" s="7"/>
      <c r="L88" s="25">
        <f t="shared" si="27"/>
        <v>-597.11584168199329</v>
      </c>
      <c r="M88" s="17">
        <f t="shared" si="18"/>
        <v>34.623319111367579</v>
      </c>
      <c r="N88" s="17">
        <f t="shared" si="28"/>
        <v>-3735.5512487126607</v>
      </c>
      <c r="O88" s="24">
        <f t="shared" si="19"/>
        <v>19.791388016603005</v>
      </c>
      <c r="P88" s="7"/>
      <c r="Q88" s="25">
        <f t="shared" si="20"/>
        <v>-581.07559599204865</v>
      </c>
      <c r="R88" s="24">
        <f t="shared" si="21"/>
        <v>-3761.1178548567304</v>
      </c>
      <c r="S88" s="7"/>
      <c r="T88" s="25">
        <f t="shared" si="22"/>
        <v>0.15137374246581642</v>
      </c>
      <c r="U88" s="24">
        <f t="shared" si="23"/>
        <v>-0.98706006265172297</v>
      </c>
      <c r="V88" s="7"/>
      <c r="W88" s="25">
        <f t="shared" si="24"/>
        <v>0.15875798701192179</v>
      </c>
      <c r="X88" s="24">
        <f t="shared" si="29"/>
        <v>343.33545269698516</v>
      </c>
      <c r="Y88" s="7"/>
      <c r="Z88" s="25">
        <f t="shared" si="30"/>
        <v>-614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-5.5473030147936697E-3</v>
      </c>
    </row>
    <row r="89" spans="1:31" s="17" customFormat="1" x14ac:dyDescent="0.25">
      <c r="A89" s="17">
        <v>4</v>
      </c>
      <c r="B89" s="17">
        <v>-616</v>
      </c>
      <c r="C89" s="17">
        <v>12725</v>
      </c>
      <c r="D89" s="17">
        <v>11368</v>
      </c>
      <c r="E89" s="17">
        <v>13689</v>
      </c>
      <c r="F89" s="17">
        <v>15032</v>
      </c>
      <c r="G89" s="24"/>
      <c r="H89" s="7"/>
      <c r="I89" s="25">
        <f t="shared" si="17"/>
        <v>-964</v>
      </c>
      <c r="J89" s="24">
        <f t="shared" si="17"/>
        <v>-3664</v>
      </c>
      <c r="K89" s="7"/>
      <c r="L89" s="25">
        <f t="shared" si="27"/>
        <v>-960.67611820147283</v>
      </c>
      <c r="M89" s="17">
        <f t="shared" si="18"/>
        <v>11.048190210580202</v>
      </c>
      <c r="N89" s="17">
        <f t="shared" si="28"/>
        <v>-3660.4352039942778</v>
      </c>
      <c r="O89" s="24">
        <f t="shared" si="19"/>
        <v>12.707770562412957</v>
      </c>
      <c r="P89" s="7"/>
      <c r="Q89" s="25">
        <f t="shared" si="20"/>
        <v>-942.07559599204865</v>
      </c>
      <c r="R89" s="24">
        <f t="shared" si="21"/>
        <v>-3685.1178548567304</v>
      </c>
      <c r="S89" s="7"/>
      <c r="T89" s="25">
        <f t="shared" si="22"/>
        <v>0.24541644776453886</v>
      </c>
      <c r="U89" s="24">
        <f t="shared" si="23"/>
        <v>-0.96711477838878446</v>
      </c>
      <c r="V89" s="7"/>
      <c r="W89" s="25">
        <f t="shared" si="24"/>
        <v>0.25265419470906786</v>
      </c>
      <c r="X89" s="24">
        <f t="shared" si="29"/>
        <v>337.8315792487183</v>
      </c>
      <c r="Y89" s="7"/>
      <c r="Z89" s="25">
        <f t="shared" si="30"/>
        <v>-616</v>
      </c>
      <c r="AA89" s="17">
        <f t="shared" si="31"/>
        <v>337.79699999999997</v>
      </c>
      <c r="AB89" s="24">
        <f t="shared" si="25"/>
        <v>5.8956698533592844</v>
      </c>
      <c r="AC89" s="17">
        <f t="shared" si="26"/>
        <v>3.4579248718330291E-2</v>
      </c>
    </row>
    <row r="90" spans="1:31" s="17" customFormat="1" x14ac:dyDescent="0.25">
      <c r="A90" s="17">
        <v>5</v>
      </c>
      <c r="B90" s="17">
        <v>-634</v>
      </c>
      <c r="C90" s="17">
        <v>12534</v>
      </c>
      <c r="D90" s="17">
        <v>11422</v>
      </c>
      <c r="E90" s="17">
        <v>13861</v>
      </c>
      <c r="F90" s="17">
        <v>14963</v>
      </c>
      <c r="G90" s="24"/>
      <c r="H90" s="7"/>
      <c r="I90" s="25">
        <f t="shared" si="17"/>
        <v>-1327</v>
      </c>
      <c r="J90" s="24">
        <f t="shared" si="17"/>
        <v>-3541</v>
      </c>
      <c r="K90" s="7"/>
      <c r="L90" s="25">
        <f t="shared" si="27"/>
        <v>-1325.6480071768819</v>
      </c>
      <c r="M90" s="17">
        <f t="shared" si="18"/>
        <v>1.8278845937627226</v>
      </c>
      <c r="N90" s="17">
        <f t="shared" si="28"/>
        <v>-3547.104343156358</v>
      </c>
      <c r="O90" s="24">
        <f t="shared" si="19"/>
        <v>37.26300537057508</v>
      </c>
      <c r="P90" s="7"/>
      <c r="Q90" s="25">
        <f t="shared" si="20"/>
        <v>-1305.0755959920486</v>
      </c>
      <c r="R90" s="24">
        <f t="shared" si="21"/>
        <v>-3562.1178548567304</v>
      </c>
      <c r="S90" s="7"/>
      <c r="T90" s="25">
        <f t="shared" si="22"/>
        <v>0.33998016528098274</v>
      </c>
      <c r="U90" s="24">
        <f t="shared" si="23"/>
        <v>-0.93483491043692346</v>
      </c>
      <c r="V90" s="7"/>
      <c r="W90" s="25">
        <f t="shared" si="24"/>
        <v>0.34697920643503549</v>
      </c>
      <c r="X90" s="24">
        <f t="shared" si="29"/>
        <v>332.10937957284091</v>
      </c>
      <c r="Y90" s="7"/>
      <c r="Z90" s="25">
        <f t="shared" si="30"/>
        <v>-634</v>
      </c>
      <c r="AA90" s="17">
        <f t="shared" si="31"/>
        <v>332.09099999999995</v>
      </c>
      <c r="AB90" s="24">
        <f t="shared" si="25"/>
        <v>5.7960813662404878</v>
      </c>
      <c r="AC90" s="17">
        <f t="shared" si="26"/>
        <v>1.8379572840956371E-2</v>
      </c>
    </row>
    <row r="91" spans="1:31" s="17" customFormat="1" x14ac:dyDescent="0.25">
      <c r="A91" s="17">
        <v>6</v>
      </c>
      <c r="B91" s="17">
        <v>-636</v>
      </c>
      <c r="C91" s="17">
        <v>12350</v>
      </c>
      <c r="D91" s="17">
        <v>11488</v>
      </c>
      <c r="E91" s="17">
        <v>14029</v>
      </c>
      <c r="F91" s="17">
        <v>14879</v>
      </c>
      <c r="G91" s="24"/>
      <c r="H91" s="7"/>
      <c r="I91" s="25">
        <f t="shared" si="17"/>
        <v>-1679</v>
      </c>
      <c r="J91" s="24">
        <f t="shared" si="17"/>
        <v>-3391</v>
      </c>
      <c r="K91" s="7"/>
      <c r="L91" s="25">
        <f t="shared" si="27"/>
        <v>-1678.7777779693181</v>
      </c>
      <c r="M91" s="17">
        <f t="shared" si="18"/>
        <v>4.9382630920389699E-2</v>
      </c>
      <c r="N91" s="17">
        <f t="shared" si="28"/>
        <v>-3397.8277030368426</v>
      </c>
      <c r="O91" s="24">
        <f t="shared" si="19"/>
        <v>46.617528759310339</v>
      </c>
      <c r="P91" s="7"/>
      <c r="Q91" s="25">
        <f t="shared" si="20"/>
        <v>-1657.0755959920486</v>
      </c>
      <c r="R91" s="24">
        <f t="shared" si="21"/>
        <v>-3412.1178548567304</v>
      </c>
      <c r="S91" s="7"/>
      <c r="T91" s="25">
        <f t="shared" si="22"/>
        <v>0.43167831559995862</v>
      </c>
      <c r="U91" s="24">
        <f t="shared" si="23"/>
        <v>-0.89546921781270272</v>
      </c>
      <c r="V91" s="7"/>
      <c r="W91" s="25">
        <f t="shared" si="24"/>
        <v>0.43838559184176129</v>
      </c>
      <c r="X91" s="24">
        <f t="shared" si="29"/>
        <v>326.38810302712557</v>
      </c>
      <c r="Y91" s="7"/>
      <c r="Z91" s="25">
        <f t="shared" si="30"/>
        <v>-636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2.1103027125604967E-2</v>
      </c>
    </row>
    <row r="92" spans="1:31" s="17" customFormat="1" x14ac:dyDescent="0.25">
      <c r="A92" s="17">
        <v>7</v>
      </c>
      <c r="B92" s="17">
        <v>-637</v>
      </c>
      <c r="C92" s="17">
        <v>12195</v>
      </c>
      <c r="D92" s="17">
        <v>11594</v>
      </c>
      <c r="E92" s="17">
        <v>14210</v>
      </c>
      <c r="F92" s="17">
        <v>14802</v>
      </c>
      <c r="G92" s="24"/>
      <c r="H92" s="7"/>
      <c r="I92" s="25">
        <f t="shared" si="17"/>
        <v>-2015</v>
      </c>
      <c r="J92" s="24">
        <f t="shared" si="17"/>
        <v>-3208</v>
      </c>
      <c r="K92" s="7"/>
      <c r="L92" s="25">
        <f t="shared" si="27"/>
        <v>-2015.8883051985167</v>
      </c>
      <c r="M92" s="17">
        <f t="shared" si="18"/>
        <v>0.78908612571182668</v>
      </c>
      <c r="N92" s="17">
        <f t="shared" si="28"/>
        <v>-3214.0818695282373</v>
      </c>
      <c r="O92" s="24">
        <f t="shared" si="19"/>
        <v>36.989136958501987</v>
      </c>
      <c r="P92" s="7"/>
      <c r="Q92" s="25">
        <f t="shared" si="20"/>
        <v>-1993.0755959920486</v>
      </c>
      <c r="R92" s="24">
        <f t="shared" si="21"/>
        <v>-3229.1178548567304</v>
      </c>
      <c r="S92" s="7"/>
      <c r="T92" s="25">
        <f t="shared" si="22"/>
        <v>0.51920836817716287</v>
      </c>
      <c r="U92" s="24">
        <f t="shared" si="23"/>
        <v>-0.8474430728111535</v>
      </c>
      <c r="V92" s="7"/>
      <c r="W92" s="25">
        <f t="shared" si="24"/>
        <v>0.52555901086122181</v>
      </c>
      <c r="X92" s="24">
        <f t="shared" si="29"/>
        <v>320.66664817560388</v>
      </c>
      <c r="Y92" s="7"/>
      <c r="Z92" s="25">
        <f t="shared" si="30"/>
        <v>-637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3.2648175603924301E-2</v>
      </c>
    </row>
    <row r="93" spans="1:31" s="17" customFormat="1" x14ac:dyDescent="0.25">
      <c r="A93" s="17">
        <v>8</v>
      </c>
      <c r="B93" s="17">
        <v>-636</v>
      </c>
      <c r="C93" s="17">
        <v>12037</v>
      </c>
      <c r="D93" s="17">
        <v>11703</v>
      </c>
      <c r="E93" s="17">
        <v>14372</v>
      </c>
      <c r="F93" s="17">
        <v>14696</v>
      </c>
      <c r="G93" s="24"/>
      <c r="H93" s="7"/>
      <c r="I93" s="25">
        <f t="shared" si="17"/>
        <v>-2335</v>
      </c>
      <c r="J93" s="24">
        <f t="shared" si="17"/>
        <v>-2993</v>
      </c>
      <c r="K93" s="7"/>
      <c r="L93" s="25">
        <f t="shared" si="27"/>
        <v>-2332.5583130529494</v>
      </c>
      <c r="M93" s="17">
        <f t="shared" si="18"/>
        <v>5.9618351473972035</v>
      </c>
      <c r="N93" s="17">
        <f t="shared" si="28"/>
        <v>-2998.2783027671935</v>
      </c>
      <c r="O93" s="24">
        <f t="shared" si="19"/>
        <v>27.860480102162651</v>
      </c>
      <c r="P93" s="7"/>
      <c r="Q93" s="25">
        <f t="shared" si="20"/>
        <v>-2313.0755959920484</v>
      </c>
      <c r="R93" s="24">
        <f t="shared" si="21"/>
        <v>-3014.1178548567304</v>
      </c>
      <c r="S93" s="7"/>
      <c r="T93" s="25">
        <f t="shared" si="22"/>
        <v>0.60257032301259539</v>
      </c>
      <c r="U93" s="24">
        <f t="shared" si="23"/>
        <v>-0.79101891338310382</v>
      </c>
      <c r="V93" s="7"/>
      <c r="W93" s="25">
        <f t="shared" si="24"/>
        <v>0.60850142567961907</v>
      </c>
      <c r="X93" s="24">
        <f t="shared" si="29"/>
        <v>314.90286287856941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-7.1371214305600006E-3</v>
      </c>
    </row>
    <row r="94" spans="1:31" s="17" customFormat="1" x14ac:dyDescent="0.25">
      <c r="A94" s="17">
        <v>9</v>
      </c>
      <c r="B94" s="17">
        <v>-629</v>
      </c>
      <c r="C94" s="17">
        <v>11894</v>
      </c>
      <c r="D94" s="17">
        <v>11829</v>
      </c>
      <c r="E94" s="17">
        <v>14519</v>
      </c>
      <c r="F94" s="17">
        <v>14576</v>
      </c>
      <c r="G94" s="24"/>
      <c r="H94" s="7"/>
      <c r="I94" s="25">
        <f t="shared" si="17"/>
        <v>-2625</v>
      </c>
      <c r="J94" s="24">
        <f t="shared" si="17"/>
        <v>-2747</v>
      </c>
      <c r="K94" s="7"/>
      <c r="L94" s="25">
        <f t="shared" si="27"/>
        <v>-2623.0758562081733</v>
      </c>
      <c r="M94" s="17">
        <f t="shared" si="18"/>
        <v>3.7023293316253718</v>
      </c>
      <c r="N94" s="17">
        <f t="shared" si="28"/>
        <v>-2755.1729128019983</v>
      </c>
      <c r="O94" s="24">
        <f t="shared" si="19"/>
        <v>66.796503669068301</v>
      </c>
      <c r="P94" s="7"/>
      <c r="Q94" s="25">
        <f t="shared" si="20"/>
        <v>-2603.0755959920484</v>
      </c>
      <c r="R94" s="24">
        <f t="shared" si="21"/>
        <v>-2768.1178548567304</v>
      </c>
      <c r="S94" s="7"/>
      <c r="T94" s="25">
        <f t="shared" si="22"/>
        <v>0.67811709458220626</v>
      </c>
      <c r="U94" s="24">
        <f t="shared" si="23"/>
        <v>-0.72645917747938182</v>
      </c>
      <c r="V94" s="7"/>
      <c r="W94" s="25">
        <f t="shared" si="24"/>
        <v>0.68356761102088626</v>
      </c>
      <c r="X94" s="24">
        <f t="shared" si="29"/>
        <v>309.21494942971322</v>
      </c>
      <c r="Y94" s="7"/>
      <c r="Z94" s="25">
        <f t="shared" si="30"/>
        <v>-629</v>
      </c>
      <c r="AA94" s="17">
        <f t="shared" si="31"/>
        <v>309.24899999999997</v>
      </c>
      <c r="AB94" s="24">
        <f t="shared" si="25"/>
        <v>5.3974132584999435</v>
      </c>
      <c r="AC94" s="17">
        <f t="shared" si="26"/>
        <v>-3.4050570286751736E-2</v>
      </c>
    </row>
    <row r="95" spans="1:31" s="17" customFormat="1" x14ac:dyDescent="0.25">
      <c r="A95" s="17">
        <v>10</v>
      </c>
      <c r="B95" s="17">
        <v>-614</v>
      </c>
      <c r="C95" s="17">
        <v>11761</v>
      </c>
      <c r="D95" s="17">
        <v>11957</v>
      </c>
      <c r="E95" s="17">
        <v>14640</v>
      </c>
      <c r="F95" s="17">
        <v>14437</v>
      </c>
      <c r="G95" s="24"/>
      <c r="H95" s="7"/>
      <c r="I95" s="25">
        <f t="shared" si="17"/>
        <v>-2879</v>
      </c>
      <c r="J95" s="24">
        <f t="shared" si="17"/>
        <v>-2480</v>
      </c>
      <c r="K95" s="7"/>
      <c r="L95" s="25">
        <f t="shared" si="27"/>
        <v>-2882.1983912629466</v>
      </c>
      <c r="M95" s="17">
        <f t="shared" si="18"/>
        <v>10.229706670893423</v>
      </c>
      <c r="N95" s="17">
        <f t="shared" si="28"/>
        <v>-2491.6779094943549</v>
      </c>
      <c r="O95" s="24">
        <f t="shared" si="19"/>
        <v>136.37357015834513</v>
      </c>
      <c r="P95" s="7"/>
      <c r="Q95" s="25">
        <f t="shared" si="20"/>
        <v>-2857.0755959920484</v>
      </c>
      <c r="R95" s="24">
        <f t="shared" si="21"/>
        <v>-2501.1178548567304</v>
      </c>
      <c r="S95" s="7"/>
      <c r="T95" s="25">
        <f t="shared" si="22"/>
        <v>0.74428564623283089</v>
      </c>
      <c r="U95" s="24">
        <f t="shared" si="23"/>
        <v>-0.65638824460826894</v>
      </c>
      <c r="V95" s="7"/>
      <c r="W95" s="25">
        <f t="shared" si="24"/>
        <v>0.74921410840607272</v>
      </c>
      <c r="X95" s="24">
        <f t="shared" si="29"/>
        <v>303.6942857669718</v>
      </c>
      <c r="Y95" s="7"/>
      <c r="Z95" s="25">
        <f t="shared" si="30"/>
        <v>-614</v>
      </c>
      <c r="AA95" s="17">
        <f t="shared" si="31"/>
        <v>303.72299999999996</v>
      </c>
      <c r="AB95" s="24">
        <f t="shared" si="25"/>
        <v>5.3009663640347364</v>
      </c>
      <c r="AC95" s="17">
        <f t="shared" si="26"/>
        <v>-2.8714233028154013E-2</v>
      </c>
    </row>
    <row r="96" spans="1:31" s="17" customFormat="1" x14ac:dyDescent="0.25">
      <c r="A96" s="17">
        <v>11</v>
      </c>
      <c r="B96" s="17">
        <v>-610</v>
      </c>
      <c r="C96" s="17">
        <v>11648</v>
      </c>
      <c r="D96" s="17">
        <v>12099</v>
      </c>
      <c r="E96" s="17">
        <v>14755</v>
      </c>
      <c r="F96" s="17">
        <v>14295</v>
      </c>
      <c r="G96" s="24"/>
      <c r="H96" s="7"/>
      <c r="I96" s="25">
        <f t="shared" si="17"/>
        <v>-3107</v>
      </c>
      <c r="J96" s="24">
        <f t="shared" si="17"/>
        <v>-2196</v>
      </c>
      <c r="K96" s="7"/>
      <c r="L96" s="25">
        <f t="shared" si="27"/>
        <v>-3113.2944025905522</v>
      </c>
      <c r="M96" s="17">
        <f t="shared" si="18"/>
        <v>39.61950397195001</v>
      </c>
      <c r="N96" s="17">
        <f t="shared" si="28"/>
        <v>-2206.7222156310904</v>
      </c>
      <c r="O96" s="24">
        <f t="shared" si="19"/>
        <v>114.96590803959975</v>
      </c>
      <c r="P96" s="7"/>
      <c r="Q96" s="25">
        <f t="shared" si="20"/>
        <v>-3085.0755959920484</v>
      </c>
      <c r="R96" s="24">
        <f t="shared" si="21"/>
        <v>-2217.1178548567304</v>
      </c>
      <c r="S96" s="7"/>
      <c r="T96" s="25">
        <f t="shared" si="22"/>
        <v>0.80368103905307664</v>
      </c>
      <c r="U96" s="24">
        <f t="shared" si="23"/>
        <v>-0.58185586657307764</v>
      </c>
      <c r="V96" s="7"/>
      <c r="W96" s="25">
        <f t="shared" si="24"/>
        <v>0.80805390048160786</v>
      </c>
      <c r="X96" s="24">
        <f t="shared" si="29"/>
        <v>298.22915960258035</v>
      </c>
      <c r="Y96" s="7"/>
      <c r="Z96" s="25">
        <f t="shared" si="30"/>
        <v>-610</v>
      </c>
      <c r="AA96" s="17">
        <f t="shared" si="31"/>
        <v>298.23299999999995</v>
      </c>
      <c r="AB96" s="24">
        <f t="shared" si="25"/>
        <v>5.2051477881002475</v>
      </c>
      <c r="AC96" s="17">
        <f t="shared" si="26"/>
        <v>-3.8403974195944102E-3</v>
      </c>
    </row>
    <row r="97" spans="1:29" s="17" customFormat="1" x14ac:dyDescent="0.25">
      <c r="A97" s="17">
        <v>12</v>
      </c>
      <c r="B97" s="17">
        <v>-616</v>
      </c>
      <c r="C97" s="17">
        <v>11538</v>
      </c>
      <c r="D97" s="17">
        <v>12254</v>
      </c>
      <c r="E97" s="17">
        <v>14856</v>
      </c>
      <c r="F97" s="17">
        <v>14140</v>
      </c>
      <c r="G97" s="24"/>
      <c r="H97" s="7"/>
      <c r="I97" s="25">
        <f t="shared" si="17"/>
        <v>-3318</v>
      </c>
      <c r="J97" s="24">
        <f t="shared" si="17"/>
        <v>-1886</v>
      </c>
      <c r="K97" s="7"/>
      <c r="L97" s="25">
        <f t="shared" si="27"/>
        <v>-3317.8582410904132</v>
      </c>
      <c r="M97" s="17">
        <f t="shared" si="18"/>
        <v>2.0095588447229955E-2</v>
      </c>
      <c r="N97" s="17">
        <f t="shared" si="28"/>
        <v>-1898.1916472920886</v>
      </c>
      <c r="O97" s="24">
        <f t="shared" si="19"/>
        <v>148.63626369469242</v>
      </c>
      <c r="P97" s="7"/>
      <c r="Q97" s="25">
        <f t="shared" si="20"/>
        <v>-3296.0755959920484</v>
      </c>
      <c r="R97" s="24">
        <f t="shared" si="21"/>
        <v>-1907.1178548567302</v>
      </c>
      <c r="S97" s="7"/>
      <c r="T97" s="25">
        <f t="shared" si="22"/>
        <v>0.85864782802269002</v>
      </c>
      <c r="U97" s="24">
        <f t="shared" si="23"/>
        <v>-0.50050010181635485</v>
      </c>
      <c r="V97" s="7"/>
      <c r="W97" s="25">
        <f t="shared" si="24"/>
        <v>0.86241394808313088</v>
      </c>
      <c r="X97" s="24">
        <f t="shared" si="29"/>
        <v>292.60125335232556</v>
      </c>
      <c r="Y97" s="7"/>
      <c r="Z97" s="25">
        <f t="shared" si="30"/>
        <v>-616</v>
      </c>
      <c r="AA97" s="17">
        <f t="shared" si="31"/>
        <v>292.68899999999996</v>
      </c>
      <c r="AB97" s="24">
        <f t="shared" si="25"/>
        <v>5.1083867343696827</v>
      </c>
      <c r="AC97" s="17">
        <f t="shared" si="26"/>
        <v>-8.7746647674407541E-2</v>
      </c>
    </row>
    <row r="98" spans="1:29" s="17" customFormat="1" x14ac:dyDescent="0.25">
      <c r="A98" s="17">
        <v>13</v>
      </c>
      <c r="B98" s="17">
        <v>-633</v>
      </c>
      <c r="C98" s="17">
        <v>11458</v>
      </c>
      <c r="D98" s="17">
        <v>12421</v>
      </c>
      <c r="E98" s="17">
        <v>14949</v>
      </c>
      <c r="F98" s="17">
        <v>13977</v>
      </c>
      <c r="G98" s="24"/>
      <c r="H98" s="7"/>
      <c r="I98" s="25">
        <f t="shared" si="17"/>
        <v>-3491</v>
      </c>
      <c r="J98" s="24">
        <f t="shared" si="17"/>
        <v>-1556</v>
      </c>
      <c r="K98" s="7"/>
      <c r="L98" s="25">
        <f t="shared" si="27"/>
        <v>-3495.9079990833725</v>
      </c>
      <c r="M98" s="17">
        <f t="shared" si="18"/>
        <v>24.088455002385182</v>
      </c>
      <c r="N98" s="17">
        <f t="shared" si="28"/>
        <v>-1562.431776362474</v>
      </c>
      <c r="O98" s="24">
        <f t="shared" si="19"/>
        <v>41.367747176879419</v>
      </c>
      <c r="P98" s="7"/>
      <c r="Q98" s="25">
        <f t="shared" si="20"/>
        <v>-3469.0755959920484</v>
      </c>
      <c r="R98" s="24">
        <f t="shared" si="21"/>
        <v>-1577.1178548567302</v>
      </c>
      <c r="S98" s="7"/>
      <c r="T98" s="25">
        <f t="shared" si="22"/>
        <v>0.90371538485559577</v>
      </c>
      <c r="U98" s="24">
        <f t="shared" si="23"/>
        <v>-0.41389557804306926</v>
      </c>
      <c r="V98" s="7"/>
      <c r="W98" s="25">
        <f t="shared" si="24"/>
        <v>0.90683524313445107</v>
      </c>
      <c r="X98" s="24">
        <f t="shared" si="29"/>
        <v>287.0053992322438</v>
      </c>
      <c r="Y98" s="7"/>
      <c r="Z98" s="25">
        <f t="shared" si="30"/>
        <v>-633</v>
      </c>
      <c r="AA98" s="17">
        <f t="shared" si="31"/>
        <v>286.99199999999996</v>
      </c>
      <c r="AB98" s="24">
        <f t="shared" si="25"/>
        <v>5.0089553268835658</v>
      </c>
      <c r="AC98" s="17">
        <f t="shared" si="26"/>
        <v>1.3399232243841652E-2</v>
      </c>
    </row>
    <row r="99" spans="1:29" s="17" customFormat="1" x14ac:dyDescent="0.25">
      <c r="A99" s="17">
        <v>14</v>
      </c>
      <c r="B99" s="17">
        <v>-639</v>
      </c>
      <c r="C99" s="17">
        <v>11391</v>
      </c>
      <c r="D99" s="17">
        <v>12607</v>
      </c>
      <c r="E99" s="17">
        <v>15030</v>
      </c>
      <c r="F99" s="17">
        <v>13811</v>
      </c>
      <c r="G99" s="24"/>
      <c r="H99" s="7"/>
      <c r="I99" s="25">
        <f t="shared" si="17"/>
        <v>-3639</v>
      </c>
      <c r="J99" s="24">
        <f t="shared" si="17"/>
        <v>-1204</v>
      </c>
      <c r="K99" s="7"/>
      <c r="L99" s="25">
        <f t="shared" si="27"/>
        <v>-3640.811627851343</v>
      </c>
      <c r="M99" s="17">
        <f t="shared" si="18"/>
        <v>3.2819954717617232</v>
      </c>
      <c r="N99" s="17">
        <f t="shared" si="28"/>
        <v>-1207.6005091191048</v>
      </c>
      <c r="O99" s="24">
        <f t="shared" si="19"/>
        <v>12.963665916756819</v>
      </c>
      <c r="P99" s="7"/>
      <c r="Q99" s="25">
        <f t="shared" si="20"/>
        <v>-3617.0755959920484</v>
      </c>
      <c r="R99" s="24">
        <f t="shared" si="21"/>
        <v>-1225.1178548567302</v>
      </c>
      <c r="S99" s="7"/>
      <c r="T99" s="25">
        <f t="shared" si="22"/>
        <v>0.94227028896698339</v>
      </c>
      <c r="U99" s="24">
        <f t="shared" si="23"/>
        <v>-0.32151741935156464</v>
      </c>
      <c r="V99" s="7"/>
      <c r="W99" s="25">
        <f t="shared" si="24"/>
        <v>0.94470053533527132</v>
      </c>
      <c r="X99" s="24">
        <f t="shared" si="29"/>
        <v>281.26799474109225</v>
      </c>
      <c r="Y99" s="7"/>
      <c r="Z99" s="25">
        <f t="shared" si="30"/>
        <v>-639</v>
      </c>
      <c r="AA99" s="17">
        <f t="shared" si="31"/>
        <v>281.24099999999999</v>
      </c>
      <c r="AB99" s="24">
        <f t="shared" si="25"/>
        <v>4.9085814416013713</v>
      </c>
      <c r="AC99" s="17">
        <f t="shared" si="26"/>
        <v>2.699474109226685E-2</v>
      </c>
    </row>
    <row r="100" spans="1:29" s="17" customFormat="1" x14ac:dyDescent="0.25">
      <c r="A100" s="17">
        <v>15</v>
      </c>
      <c r="B100" s="17">
        <v>-637</v>
      </c>
      <c r="C100" s="17">
        <v>11329</v>
      </c>
      <c r="D100" s="17">
        <v>12787</v>
      </c>
      <c r="E100" s="17">
        <v>15076</v>
      </c>
      <c r="F100" s="17">
        <v>13620</v>
      </c>
      <c r="G100" s="24"/>
      <c r="H100" s="7"/>
      <c r="I100" s="25">
        <f t="shared" si="17"/>
        <v>-3747</v>
      </c>
      <c r="J100" s="24">
        <f t="shared" si="17"/>
        <v>-833</v>
      </c>
      <c r="K100" s="7"/>
      <c r="L100" s="25">
        <f t="shared" si="27"/>
        <v>-3748.9816763968865</v>
      </c>
      <c r="M100" s="17">
        <f t="shared" si="18"/>
        <v>3.9270413419772261</v>
      </c>
      <c r="N100" s="17">
        <f t="shared" si="28"/>
        <v>-841.53663404378949</v>
      </c>
      <c r="O100" s="24">
        <f t="shared" si="19"/>
        <v>72.874120797585704</v>
      </c>
      <c r="P100" s="7"/>
      <c r="Q100" s="25">
        <f t="shared" si="20"/>
        <v>-3725.0755959920484</v>
      </c>
      <c r="R100" s="24">
        <f t="shared" si="21"/>
        <v>-854.11785485673033</v>
      </c>
      <c r="S100" s="7"/>
      <c r="T100" s="25">
        <f t="shared" si="22"/>
        <v>0.9704049487239419</v>
      </c>
      <c r="U100" s="24">
        <f t="shared" si="23"/>
        <v>-0.22415293959432539</v>
      </c>
      <c r="V100" s="7"/>
      <c r="W100" s="25">
        <f t="shared" si="24"/>
        <v>0.97210801039176664</v>
      </c>
      <c r="X100" s="24">
        <f t="shared" si="29"/>
        <v>275.45716960601521</v>
      </c>
      <c r="Y100" s="7"/>
      <c r="Z100" s="25">
        <f t="shared" si="30"/>
        <v>-637</v>
      </c>
      <c r="AA100" s="17">
        <f t="shared" si="31"/>
        <v>275.50799999999998</v>
      </c>
      <c r="AB100" s="24">
        <f t="shared" si="25"/>
        <v>4.8085217155845372</v>
      </c>
      <c r="AC100" s="17">
        <f t="shared" si="26"/>
        <v>-5.0830393984767852E-2</v>
      </c>
    </row>
    <row r="101" spans="1:29" s="17" customFormat="1" x14ac:dyDescent="0.25">
      <c r="A101" s="17">
        <v>16</v>
      </c>
      <c r="B101" s="17">
        <v>-633</v>
      </c>
      <c r="C101" s="17">
        <v>11293</v>
      </c>
      <c r="D101" s="17">
        <v>12960</v>
      </c>
      <c r="E101" s="17">
        <v>15103</v>
      </c>
      <c r="F101" s="17">
        <v>13427</v>
      </c>
      <c r="G101" s="24"/>
      <c r="H101" s="7"/>
      <c r="I101" s="25">
        <f t="shared" si="17"/>
        <v>-3810</v>
      </c>
      <c r="J101" s="24">
        <f t="shared" si="17"/>
        <v>-467</v>
      </c>
      <c r="K101" s="7"/>
      <c r="L101" s="25">
        <f t="shared" si="27"/>
        <v>-3819.5174856968551</v>
      </c>
      <c r="M101" s="17">
        <f t="shared" si="18"/>
        <v>90.582533989842304</v>
      </c>
      <c r="N101" s="17">
        <f t="shared" si="28"/>
        <v>-469.19221363946997</v>
      </c>
      <c r="O101" s="24">
        <f t="shared" si="19"/>
        <v>4.805800641078168</v>
      </c>
      <c r="P101" s="7"/>
      <c r="Q101" s="25">
        <f t="shared" si="20"/>
        <v>-3788.0755959920484</v>
      </c>
      <c r="R101" s="24">
        <f t="shared" si="21"/>
        <v>-488.11785485673028</v>
      </c>
      <c r="S101" s="7"/>
      <c r="T101" s="25">
        <f t="shared" si="22"/>
        <v>0.98681683358216765</v>
      </c>
      <c r="U101" s="24">
        <f t="shared" si="23"/>
        <v>-0.12810064959122683</v>
      </c>
      <c r="V101" s="7"/>
      <c r="W101" s="25">
        <f t="shared" si="24"/>
        <v>0.9878021938219792</v>
      </c>
      <c r="X101" s="24">
        <f t="shared" si="29"/>
        <v>269.86162978443633</v>
      </c>
      <c r="Y101" s="7"/>
      <c r="Z101" s="25">
        <f t="shared" si="30"/>
        <v>-633</v>
      </c>
      <c r="AA101" s="17">
        <f t="shared" si="31"/>
        <v>269.81099999999998</v>
      </c>
      <c r="AB101" s="24">
        <f t="shared" si="25"/>
        <v>4.7090903080984203</v>
      </c>
      <c r="AC101" s="17">
        <f t="shared" si="26"/>
        <v>5.062978443635302E-2</v>
      </c>
    </row>
    <row r="102" spans="1:29" s="17" customFormat="1" x14ac:dyDescent="0.25">
      <c r="A102" s="17">
        <v>17</v>
      </c>
      <c r="B102" s="17">
        <v>-619</v>
      </c>
      <c r="C102" s="17">
        <v>11274</v>
      </c>
      <c r="D102" s="17">
        <v>13147</v>
      </c>
      <c r="E102" s="17">
        <v>15118</v>
      </c>
      <c r="F102" s="17">
        <v>13245</v>
      </c>
      <c r="G102" s="24"/>
      <c r="H102" s="7"/>
      <c r="I102" s="25">
        <f t="shared" si="17"/>
        <v>-3844</v>
      </c>
      <c r="J102" s="24">
        <f t="shared" si="17"/>
        <v>-98</v>
      </c>
      <c r="K102" s="7"/>
      <c r="L102" s="25">
        <f t="shared" si="27"/>
        <v>-3852.1945760511921</v>
      </c>
      <c r="M102" s="17">
        <f t="shared" si="18"/>
        <v>67.151076658771828</v>
      </c>
      <c r="N102" s="17">
        <f t="shared" si="28"/>
        <v>-100.35541104501078</v>
      </c>
      <c r="O102" s="24">
        <f t="shared" si="19"/>
        <v>5.5479611909587883</v>
      </c>
      <c r="P102" s="7"/>
      <c r="Q102" s="25">
        <f t="shared" si="20"/>
        <v>-3822.0755959920484</v>
      </c>
      <c r="R102" s="24">
        <f t="shared" si="21"/>
        <v>-119.11785485673029</v>
      </c>
      <c r="S102" s="7"/>
      <c r="T102" s="25">
        <f t="shared" si="22"/>
        <v>0.9956740412834324</v>
      </c>
      <c r="U102" s="24">
        <f t="shared" si="23"/>
        <v>-3.1261045735643873E-2</v>
      </c>
      <c r="V102" s="7"/>
      <c r="W102" s="25">
        <f t="shared" si="24"/>
        <v>0.9959356023788849</v>
      </c>
      <c r="X102" s="24">
        <f t="shared" si="29"/>
        <v>264.27045320195748</v>
      </c>
      <c r="Y102" s="7"/>
      <c r="Z102" s="25">
        <f t="shared" si="30"/>
        <v>-619</v>
      </c>
      <c r="AA102" s="17">
        <f t="shared" si="31"/>
        <v>264.23999999999995</v>
      </c>
      <c r="AB102" s="24">
        <f t="shared" si="25"/>
        <v>4.6118580154698154</v>
      </c>
      <c r="AC102" s="17">
        <f t="shared" si="26"/>
        <v>3.0453201957527654E-2</v>
      </c>
    </row>
    <row r="103" spans="1:29" s="17" customFormat="1" x14ac:dyDescent="0.25">
      <c r="A103" s="17">
        <v>18</v>
      </c>
      <c r="B103" s="17">
        <v>-624</v>
      </c>
      <c r="C103" s="17">
        <v>11280</v>
      </c>
      <c r="D103" s="17">
        <v>13335</v>
      </c>
      <c r="E103" s="17">
        <v>15126</v>
      </c>
      <c r="F103" s="17">
        <v>13070</v>
      </c>
      <c r="G103" s="24"/>
      <c r="H103" s="7"/>
      <c r="I103" s="25">
        <f t="shared" si="17"/>
        <v>-3846</v>
      </c>
      <c r="J103" s="24">
        <f t="shared" si="17"/>
        <v>265</v>
      </c>
      <c r="K103" s="7"/>
      <c r="L103" s="25">
        <f t="shared" si="27"/>
        <v>-3848.4896848047088</v>
      </c>
      <c r="M103" s="17">
        <f t="shared" si="18"/>
        <v>6.1985304267976904</v>
      </c>
      <c r="N103" s="17">
        <f t="shared" si="28"/>
        <v>272.62439449099196</v>
      </c>
      <c r="O103" s="24">
        <f t="shared" si="19"/>
        <v>58.131391354268558</v>
      </c>
      <c r="P103" s="7"/>
      <c r="Q103" s="25">
        <f t="shared" si="20"/>
        <v>-3824.0755959920484</v>
      </c>
      <c r="R103" s="24">
        <f t="shared" si="21"/>
        <v>243.88214514326972</v>
      </c>
      <c r="S103" s="7"/>
      <c r="T103" s="25">
        <f t="shared" si="22"/>
        <v>0.99619505350115389</v>
      </c>
      <c r="U103" s="24">
        <f t="shared" si="23"/>
        <v>6.4003930414970267E-2</v>
      </c>
      <c r="V103" s="7"/>
      <c r="W103" s="25">
        <f t="shared" si="24"/>
        <v>0.99574435556781704</v>
      </c>
      <c r="X103" s="24">
        <f t="shared" si="29"/>
        <v>258.79483950092799</v>
      </c>
      <c r="Y103" s="7"/>
      <c r="Z103" s="25">
        <f t="shared" si="30"/>
        <v>-624</v>
      </c>
      <c r="AA103" s="17">
        <f t="shared" si="31"/>
        <v>258.62399999999997</v>
      </c>
      <c r="AB103" s="24">
        <f t="shared" si="25"/>
        <v>4.5138403246778145</v>
      </c>
      <c r="AC103" s="17">
        <f t="shared" si="26"/>
        <v>0.17083950092802525</v>
      </c>
    </row>
    <row r="104" spans="1:29" s="17" customFormat="1" x14ac:dyDescent="0.25">
      <c r="A104" s="17">
        <v>19</v>
      </c>
      <c r="B104" s="17">
        <v>-609</v>
      </c>
      <c r="C104" s="17">
        <v>11296</v>
      </c>
      <c r="D104" s="17">
        <v>13510</v>
      </c>
      <c r="E104" s="17">
        <v>15105</v>
      </c>
      <c r="F104" s="17">
        <v>12885</v>
      </c>
      <c r="G104" s="24"/>
      <c r="H104" s="7"/>
      <c r="I104" s="25">
        <f t="shared" si="17"/>
        <v>-3809</v>
      </c>
      <c r="J104" s="24">
        <f t="shared" si="17"/>
        <v>625</v>
      </c>
      <c r="K104" s="7"/>
      <c r="L104" s="25">
        <f t="shared" si="27"/>
        <v>-3809.4291610056198</v>
      </c>
      <c r="M104" s="17">
        <f t="shared" si="18"/>
        <v>0.18417916874458912</v>
      </c>
      <c r="N104" s="17">
        <f t="shared" si="28"/>
        <v>634.34428604419713</v>
      </c>
      <c r="O104" s="24">
        <f t="shared" si="19"/>
        <v>87.315681675777313</v>
      </c>
      <c r="P104" s="7"/>
      <c r="Q104" s="25">
        <f t="shared" si="20"/>
        <v>-3787.0755959920484</v>
      </c>
      <c r="R104" s="24">
        <f t="shared" si="21"/>
        <v>603.88214514326967</v>
      </c>
      <c r="S104" s="7"/>
      <c r="T104" s="25">
        <f t="shared" si="22"/>
        <v>0.98655632747330702</v>
      </c>
      <c r="U104" s="24">
        <f t="shared" si="23"/>
        <v>0.15848159271309997</v>
      </c>
      <c r="V104" s="7"/>
      <c r="W104" s="25">
        <f t="shared" si="24"/>
        <v>0.98539897309903446</v>
      </c>
      <c r="X104" s="24">
        <f t="shared" si="29"/>
        <v>253.33597560943349</v>
      </c>
      <c r="Y104" s="7"/>
      <c r="Z104" s="25">
        <f t="shared" si="30"/>
        <v>-609</v>
      </c>
      <c r="AA104" s="17">
        <f t="shared" si="31"/>
        <v>253.14299999999997</v>
      </c>
      <c r="AB104" s="24">
        <f t="shared" si="25"/>
        <v>4.4181788283760053</v>
      </c>
      <c r="AC104" s="17">
        <f t="shared" si="26"/>
        <v>0.19297560943351755</v>
      </c>
    </row>
    <row r="105" spans="1:29" s="17" customFormat="1" x14ac:dyDescent="0.25">
      <c r="A105" s="17">
        <v>20</v>
      </c>
      <c r="B105" s="17">
        <v>-610</v>
      </c>
      <c r="C105" s="17">
        <v>11345</v>
      </c>
      <c r="D105" s="17">
        <v>13703</v>
      </c>
      <c r="E105" s="17">
        <v>15076</v>
      </c>
      <c r="F105" s="17">
        <v>12717</v>
      </c>
      <c r="G105" s="24"/>
      <c r="H105" s="7"/>
      <c r="I105" s="25">
        <f t="shared" si="17"/>
        <v>-3731</v>
      </c>
      <c r="J105" s="24">
        <f t="shared" si="17"/>
        <v>986</v>
      </c>
      <c r="K105" s="7"/>
      <c r="L105" s="25">
        <f t="shared" si="27"/>
        <v>-3735.5642615371698</v>
      </c>
      <c r="M105" s="17">
        <f t="shared" si="18"/>
        <v>20.832483379688</v>
      </c>
      <c r="N105" s="17">
        <f t="shared" si="28"/>
        <v>991.03656887377099</v>
      </c>
      <c r="O105" s="24">
        <f t="shared" si="19"/>
        <v>25.367026020238768</v>
      </c>
      <c r="P105" s="7"/>
      <c r="Q105" s="25">
        <f t="shared" si="20"/>
        <v>-3709.0755959920484</v>
      </c>
      <c r="R105" s="24">
        <f t="shared" si="21"/>
        <v>964.88214514326967</v>
      </c>
      <c r="S105" s="7"/>
      <c r="T105" s="25">
        <f t="shared" si="22"/>
        <v>0.96623685098217027</v>
      </c>
      <c r="U105" s="24">
        <f t="shared" si="23"/>
        <v>0.25322169296205782</v>
      </c>
      <c r="V105" s="7"/>
      <c r="W105" s="25">
        <f t="shared" si="24"/>
        <v>0.96437057944740423</v>
      </c>
      <c r="X105" s="24">
        <f t="shared" si="29"/>
        <v>247.76016789557571</v>
      </c>
      <c r="Y105" s="7"/>
      <c r="Z105" s="25">
        <f t="shared" si="30"/>
        <v>-610</v>
      </c>
      <c r="AA105" s="17">
        <f t="shared" si="31"/>
        <v>247.65299999999996</v>
      </c>
      <c r="AB105" s="24">
        <f t="shared" si="25"/>
        <v>4.3223602524415163</v>
      </c>
      <c r="AC105" s="17">
        <f t="shared" si="26"/>
        <v>0.10716789557574202</v>
      </c>
    </row>
    <row r="106" spans="1:29" s="17" customFormat="1" x14ac:dyDescent="0.25">
      <c r="A106" s="17">
        <v>21</v>
      </c>
      <c r="B106" s="17">
        <v>-638</v>
      </c>
      <c r="C106" s="17">
        <v>11390</v>
      </c>
      <c r="D106" s="17">
        <v>13868</v>
      </c>
      <c r="E106" s="17">
        <v>15008</v>
      </c>
      <c r="F106" s="17">
        <v>12525</v>
      </c>
      <c r="G106" s="24"/>
      <c r="H106" s="7"/>
      <c r="I106" s="25">
        <f t="shared" si="17"/>
        <v>-3618</v>
      </c>
      <c r="J106" s="24">
        <f t="shared" si="17"/>
        <v>1343</v>
      </c>
      <c r="K106" s="7"/>
      <c r="L106" s="25">
        <f t="shared" si="27"/>
        <v>-3621.8497759919974</v>
      </c>
      <c r="M106" s="17">
        <f t="shared" si="18"/>
        <v>14.820775188559381</v>
      </c>
      <c r="N106" s="17">
        <f t="shared" si="28"/>
        <v>1354.5251527846992</v>
      </c>
      <c r="O106" s="24">
        <f t="shared" si="19"/>
        <v>132.82914671066041</v>
      </c>
      <c r="P106" s="7"/>
      <c r="Q106" s="25">
        <f t="shared" si="20"/>
        <v>-3596.0755959920484</v>
      </c>
      <c r="R106" s="24">
        <f t="shared" si="21"/>
        <v>1321.8821451432698</v>
      </c>
      <c r="S106" s="7"/>
      <c r="T106" s="25">
        <f t="shared" si="22"/>
        <v>0.93679966068090814</v>
      </c>
      <c r="U106" s="24">
        <f t="shared" si="23"/>
        <v>0.34691204140770315</v>
      </c>
      <c r="V106" s="7"/>
      <c r="W106" s="25">
        <f t="shared" si="24"/>
        <v>0.93423206588490992</v>
      </c>
      <c r="X106" s="24">
        <f t="shared" si="29"/>
        <v>242.10093928391711</v>
      </c>
      <c r="Y106" s="7"/>
      <c r="Z106" s="25">
        <f t="shared" si="30"/>
        <v>-638</v>
      </c>
      <c r="AA106" s="17">
        <f t="shared" si="31"/>
        <v>241.91099999999997</v>
      </c>
      <c r="AB106" s="24">
        <f t="shared" si="25"/>
        <v>4.2221434467920016</v>
      </c>
      <c r="AC106" s="17">
        <f t="shared" si="26"/>
        <v>0.18993928391714121</v>
      </c>
    </row>
    <row r="107" spans="1:29" s="17" customFormat="1" x14ac:dyDescent="0.25">
      <c r="A107" s="17">
        <v>22</v>
      </c>
      <c r="B107" s="17">
        <v>-630</v>
      </c>
      <c r="C107" s="17">
        <v>11475</v>
      </c>
      <c r="D107" s="17">
        <v>14051</v>
      </c>
      <c r="E107" s="17">
        <v>14946</v>
      </c>
      <c r="F107" s="17">
        <v>12363</v>
      </c>
      <c r="G107" s="24"/>
      <c r="H107" s="7"/>
      <c r="I107" s="25">
        <f t="shared" si="17"/>
        <v>-3471</v>
      </c>
      <c r="J107" s="24">
        <f t="shared" si="17"/>
        <v>1688</v>
      </c>
      <c r="K107" s="7"/>
      <c r="L107" s="25">
        <f t="shared" si="27"/>
        <v>-3474.0844932630944</v>
      </c>
      <c r="M107" s="17">
        <f t="shared" si="18"/>
        <v>9.5140986900745741</v>
      </c>
      <c r="N107" s="17">
        <f t="shared" si="28"/>
        <v>1700.3316049082252</v>
      </c>
      <c r="O107" s="24">
        <f t="shared" si="19"/>
        <v>152.06847961256494</v>
      </c>
      <c r="P107" s="7"/>
      <c r="Q107" s="25">
        <f t="shared" si="20"/>
        <v>-3449.0755959920484</v>
      </c>
      <c r="R107" s="24">
        <f t="shared" si="21"/>
        <v>1666.8821451432698</v>
      </c>
      <c r="S107" s="7"/>
      <c r="T107" s="25">
        <f t="shared" si="22"/>
        <v>0.89850526267838127</v>
      </c>
      <c r="U107" s="24">
        <f t="shared" si="23"/>
        <v>0.43745313444341083</v>
      </c>
      <c r="V107" s="7"/>
      <c r="W107" s="25">
        <f t="shared" si="24"/>
        <v>0.8952596432913309</v>
      </c>
      <c r="X107" s="24">
        <f t="shared" si="29"/>
        <v>236.43096091939447</v>
      </c>
      <c r="Y107" s="7"/>
      <c r="Z107" s="25">
        <f t="shared" si="30"/>
        <v>-630</v>
      </c>
      <c r="AA107" s="17">
        <f t="shared" si="31"/>
        <v>236.24099999999999</v>
      </c>
      <c r="AB107" s="24">
        <f t="shared" si="25"/>
        <v>4.1231832782039239</v>
      </c>
      <c r="AC107" s="17">
        <f t="shared" si="26"/>
        <v>0.18996091939447979</v>
      </c>
    </row>
    <row r="108" spans="1:29" s="17" customFormat="1" x14ac:dyDescent="0.25">
      <c r="A108" s="17">
        <v>23</v>
      </c>
      <c r="B108" s="17">
        <v>-644</v>
      </c>
      <c r="C108" s="17">
        <v>11564</v>
      </c>
      <c r="D108" s="17">
        <v>14223</v>
      </c>
      <c r="E108" s="17">
        <v>14851</v>
      </c>
      <c r="F108" s="17">
        <v>12197</v>
      </c>
      <c r="G108" s="24"/>
      <c r="H108" s="7"/>
      <c r="I108" s="25">
        <f t="shared" si="17"/>
        <v>-3287</v>
      </c>
      <c r="J108" s="24">
        <f t="shared" si="17"/>
        <v>2026</v>
      </c>
      <c r="K108" s="7"/>
      <c r="L108" s="25">
        <f t="shared" si="27"/>
        <v>-3288.1124251312544</v>
      </c>
      <c r="M108" s="17">
        <f t="shared" si="18"/>
        <v>1.2374896726464586</v>
      </c>
      <c r="N108" s="17">
        <f t="shared" si="28"/>
        <v>2036.80042520141</v>
      </c>
      <c r="O108" s="24">
        <f t="shared" si="19"/>
        <v>116.6491845312524</v>
      </c>
      <c r="P108" s="7"/>
      <c r="Q108" s="25">
        <f t="shared" si="20"/>
        <v>-3265.0755959920484</v>
      </c>
      <c r="R108" s="24">
        <f t="shared" si="21"/>
        <v>2004.8821451432698</v>
      </c>
      <c r="S108" s="7"/>
      <c r="T108" s="25">
        <f t="shared" si="22"/>
        <v>0.85057213864800751</v>
      </c>
      <c r="U108" s="24">
        <f t="shared" si="23"/>
        <v>0.52615716182332151</v>
      </c>
      <c r="V108" s="7"/>
      <c r="W108" s="25">
        <f t="shared" si="24"/>
        <v>0.84666196056517018</v>
      </c>
      <c r="X108" s="24">
        <f t="shared" si="29"/>
        <v>230.61376793848228</v>
      </c>
      <c r="Y108" s="7"/>
      <c r="Z108" s="25">
        <f t="shared" si="30"/>
        <v>-644</v>
      </c>
      <c r="AA108" s="17">
        <f t="shared" si="31"/>
        <v>230.44499999999999</v>
      </c>
      <c r="AB108" s="24">
        <f t="shared" si="25"/>
        <v>4.0220239947583325</v>
      </c>
      <c r="AC108" s="17">
        <f t="shared" si="26"/>
        <v>0.16876793848228999</v>
      </c>
    </row>
    <row r="109" spans="1:29" s="17" customFormat="1" x14ac:dyDescent="0.25">
      <c r="A109" s="17">
        <v>24</v>
      </c>
      <c r="B109" s="17">
        <v>-629</v>
      </c>
      <c r="C109" s="17">
        <v>11674</v>
      </c>
      <c r="D109" s="17">
        <v>14370</v>
      </c>
      <c r="E109" s="17">
        <v>14744</v>
      </c>
      <c r="F109" s="17">
        <v>12039</v>
      </c>
      <c r="G109" s="24"/>
      <c r="H109" s="7"/>
      <c r="I109" s="25">
        <f t="shared" si="17"/>
        <v>-3070</v>
      </c>
      <c r="J109" s="24">
        <f t="shared" si="17"/>
        <v>2331</v>
      </c>
      <c r="K109" s="7"/>
      <c r="L109" s="25">
        <f t="shared" si="27"/>
        <v>-3074.1980847684595</v>
      </c>
      <c r="M109" s="17">
        <f t="shared" si="18"/>
        <v>17.623915723171372</v>
      </c>
      <c r="N109" s="17">
        <f t="shared" si="28"/>
        <v>2345.5434865919883</v>
      </c>
      <c r="O109" s="24">
        <f t="shared" si="19"/>
        <v>211.51300225134381</v>
      </c>
      <c r="P109" s="7"/>
      <c r="Q109" s="25">
        <f t="shared" si="20"/>
        <v>-3048.0755959920484</v>
      </c>
      <c r="R109" s="24">
        <f t="shared" si="21"/>
        <v>2309.8821451432696</v>
      </c>
      <c r="S109" s="7"/>
      <c r="T109" s="25">
        <f t="shared" si="22"/>
        <v>0.79404231302522976</v>
      </c>
      <c r="U109" s="24">
        <f t="shared" si="23"/>
        <v>0.60620073682590359</v>
      </c>
      <c r="V109" s="7"/>
      <c r="W109" s="25">
        <f t="shared" si="24"/>
        <v>0.78953208810833264</v>
      </c>
      <c r="X109" s="24">
        <f t="shared" si="29"/>
        <v>224.95564517106084</v>
      </c>
      <c r="Y109" s="7"/>
      <c r="Z109" s="25">
        <f t="shared" si="30"/>
        <v>-629</v>
      </c>
      <c r="AA109" s="17">
        <f t="shared" si="31"/>
        <v>224.78399999999999</v>
      </c>
      <c r="AB109" s="24">
        <f t="shared" si="25"/>
        <v>3.9232209058029337</v>
      </c>
      <c r="AC109" s="17">
        <f t="shared" si="26"/>
        <v>0.17164517106084531</v>
      </c>
    </row>
    <row r="110" spans="1:29" s="17" customFormat="1" x14ac:dyDescent="0.25">
      <c r="A110" s="17">
        <v>25</v>
      </c>
      <c r="B110" s="17">
        <v>-621</v>
      </c>
      <c r="C110" s="17">
        <v>11782</v>
      </c>
      <c r="D110" s="17">
        <v>14505</v>
      </c>
      <c r="E110" s="17">
        <v>14621</v>
      </c>
      <c r="F110" s="17">
        <v>11891</v>
      </c>
      <c r="G110" s="24"/>
      <c r="H110" s="7"/>
      <c r="I110" s="25">
        <f t="shared" si="17"/>
        <v>-2839</v>
      </c>
      <c r="J110" s="24">
        <f t="shared" si="17"/>
        <v>2614</v>
      </c>
      <c r="K110" s="7"/>
      <c r="L110" s="25">
        <f t="shared" si="27"/>
        <v>-2833.7696664833402</v>
      </c>
      <c r="M110" s="17">
        <f t="shared" si="18"/>
        <v>27.356388695494992</v>
      </c>
      <c r="N110" s="17">
        <f t="shared" si="28"/>
        <v>2628.1073159465423</v>
      </c>
      <c r="O110" s="24">
        <f t="shared" si="19"/>
        <v>199.01636321556549</v>
      </c>
      <c r="P110" s="7"/>
      <c r="Q110" s="25">
        <f t="shared" si="20"/>
        <v>-2817.0755959920484</v>
      </c>
      <c r="R110" s="24">
        <f t="shared" si="21"/>
        <v>2592.8821451432696</v>
      </c>
      <c r="S110" s="7"/>
      <c r="T110" s="25">
        <f t="shared" si="22"/>
        <v>0.73386540187840177</v>
      </c>
      <c r="U110" s="24">
        <f t="shared" si="23"/>
        <v>0.68047067691026664</v>
      </c>
      <c r="V110" s="7"/>
      <c r="W110" s="25">
        <f t="shared" si="24"/>
        <v>0.72879819628567399</v>
      </c>
      <c r="X110" s="24">
        <f t="shared" si="29"/>
        <v>219.43666057891949</v>
      </c>
      <c r="Y110" s="7"/>
      <c r="Z110" s="25">
        <f t="shared" si="30"/>
        <v>-621</v>
      </c>
      <c r="AA110" s="17">
        <f t="shared" si="31"/>
        <v>219.19499999999999</v>
      </c>
      <c r="AB110" s="24">
        <f t="shared" si="25"/>
        <v>3.8256744539089702</v>
      </c>
      <c r="AC110" s="17">
        <f t="shared" si="26"/>
        <v>0.24166057891949322</v>
      </c>
    </row>
    <row r="111" spans="1:29" s="17" customFormat="1" x14ac:dyDescent="0.25">
      <c r="A111" s="17">
        <v>26</v>
      </c>
      <c r="B111" s="17">
        <v>-617</v>
      </c>
      <c r="C111" s="17">
        <v>11927</v>
      </c>
      <c r="D111" s="17">
        <v>14650</v>
      </c>
      <c r="E111" s="17">
        <v>14498</v>
      </c>
      <c r="F111" s="17">
        <v>11768</v>
      </c>
      <c r="G111" s="24"/>
      <c r="H111" s="7"/>
      <c r="I111" s="25">
        <f t="shared" si="17"/>
        <v>-2571</v>
      </c>
      <c r="J111" s="24">
        <f t="shared" si="17"/>
        <v>2882</v>
      </c>
      <c r="K111" s="7"/>
      <c r="L111" s="25">
        <f t="shared" si="27"/>
        <v>-2568.3910945509342</v>
      </c>
      <c r="M111" s="17">
        <f t="shared" si="18"/>
        <v>6.8063876421651575</v>
      </c>
      <c r="N111" s="17">
        <f t="shared" si="28"/>
        <v>2884.2829053650553</v>
      </c>
      <c r="O111" s="24">
        <f t="shared" si="19"/>
        <v>5.2116569057982041</v>
      </c>
      <c r="P111" s="7"/>
      <c r="Q111" s="25">
        <f t="shared" si="20"/>
        <v>-2549.0755959920484</v>
      </c>
      <c r="R111" s="24">
        <f t="shared" si="21"/>
        <v>2860.8821451432696</v>
      </c>
      <c r="S111" s="7"/>
      <c r="T111" s="25">
        <f t="shared" si="22"/>
        <v>0.66404976470372701</v>
      </c>
      <c r="U111" s="24">
        <f t="shared" si="23"/>
        <v>0.75080404773220766</v>
      </c>
      <c r="V111" s="7"/>
      <c r="W111" s="25">
        <f t="shared" si="24"/>
        <v>0.65845474182005115</v>
      </c>
      <c r="X111" s="24">
        <f t="shared" si="29"/>
        <v>213.72335263314073</v>
      </c>
      <c r="Y111" s="7"/>
      <c r="Z111" s="25">
        <f t="shared" si="30"/>
        <v>-617</v>
      </c>
      <c r="AA111" s="17">
        <f t="shared" si="31"/>
        <v>213.642</v>
      </c>
      <c r="AB111" s="24">
        <f t="shared" si="25"/>
        <v>3.7287563205457257</v>
      </c>
      <c r="AC111" s="17">
        <f t="shared" si="26"/>
        <v>8.1352633140738817E-2</v>
      </c>
    </row>
    <row r="112" spans="1:29" s="17" customFormat="1" x14ac:dyDescent="0.25">
      <c r="A112" s="17">
        <v>27</v>
      </c>
      <c r="B112" s="17">
        <v>-608</v>
      </c>
      <c r="C112" s="17">
        <v>12070</v>
      </c>
      <c r="D112" s="17">
        <v>14755</v>
      </c>
      <c r="E112" s="17">
        <v>14350</v>
      </c>
      <c r="F112" s="17">
        <v>11653</v>
      </c>
      <c r="G112" s="24"/>
      <c r="H112" s="7"/>
      <c r="I112" s="25">
        <f t="shared" si="17"/>
        <v>-2280</v>
      </c>
      <c r="J112" s="24">
        <f t="shared" si="17"/>
        <v>3102</v>
      </c>
      <c r="K112" s="7"/>
      <c r="L112" s="25">
        <f t="shared" si="27"/>
        <v>-2283.4756407590548</v>
      </c>
      <c r="M112" s="17">
        <f t="shared" si="18"/>
        <v>12.080078686003308</v>
      </c>
      <c r="N112" s="17">
        <f t="shared" si="28"/>
        <v>3110.4157671888188</v>
      </c>
      <c r="O112" s="24">
        <f t="shared" si="19"/>
        <v>70.825137376398928</v>
      </c>
      <c r="P112" s="7"/>
      <c r="Q112" s="25">
        <f t="shared" si="20"/>
        <v>-2258.0755959920484</v>
      </c>
      <c r="R112" s="24">
        <f t="shared" si="21"/>
        <v>3080.8821451432696</v>
      </c>
      <c r="S112" s="7"/>
      <c r="T112" s="25">
        <f t="shared" si="22"/>
        <v>0.5882424870252555</v>
      </c>
      <c r="U112" s="24">
        <f t="shared" si="23"/>
        <v>0.80854039691439805</v>
      </c>
      <c r="V112" s="7"/>
      <c r="W112" s="25">
        <f t="shared" si="24"/>
        <v>0.58221366431840493</v>
      </c>
      <c r="X112" s="24">
        <f t="shared" si="29"/>
        <v>208.22950894498081</v>
      </c>
      <c r="Y112" s="7"/>
      <c r="Z112" s="25">
        <f t="shared" si="30"/>
        <v>-608</v>
      </c>
      <c r="AA112" s="17">
        <f t="shared" si="31"/>
        <v>208.17</v>
      </c>
      <c r="AB112" s="24">
        <f t="shared" si="25"/>
        <v>3.6332519038765958</v>
      </c>
      <c r="AC112" s="17">
        <f t="shared" si="26"/>
        <v>5.9508944980819933E-2</v>
      </c>
    </row>
    <row r="113" spans="1:29" s="17" customFormat="1" x14ac:dyDescent="0.25">
      <c r="A113" s="17">
        <v>28</v>
      </c>
      <c r="B113" s="17">
        <v>-628</v>
      </c>
      <c r="C113" s="17">
        <v>12227</v>
      </c>
      <c r="D113" s="17">
        <v>14863</v>
      </c>
      <c r="E113" s="17">
        <v>14192</v>
      </c>
      <c r="F113" s="17">
        <v>11547</v>
      </c>
      <c r="G113" s="24"/>
      <c r="H113" s="7"/>
      <c r="I113" s="25">
        <f t="shared" si="17"/>
        <v>-1965</v>
      </c>
      <c r="J113" s="24">
        <f t="shared" si="17"/>
        <v>3316</v>
      </c>
      <c r="K113" s="7"/>
      <c r="L113" s="25">
        <f t="shared" si="27"/>
        <v>-1967.5651313785963</v>
      </c>
      <c r="M113" s="17">
        <f t="shared" si="18"/>
        <v>6.5798989894595286</v>
      </c>
      <c r="N113" s="17">
        <f t="shared" si="28"/>
        <v>3314.371765763005</v>
      </c>
      <c r="O113" s="24">
        <f t="shared" si="19"/>
        <v>2.6511467305227319</v>
      </c>
      <c r="P113" s="7"/>
      <c r="Q113" s="25">
        <f t="shared" si="20"/>
        <v>-1943.0755959920486</v>
      </c>
      <c r="R113" s="24">
        <f t="shared" si="21"/>
        <v>3294.8821451432696</v>
      </c>
      <c r="S113" s="7"/>
      <c r="T113" s="25">
        <f t="shared" si="22"/>
        <v>0.5061830627341265</v>
      </c>
      <c r="U113" s="24">
        <f t="shared" si="23"/>
        <v>0.86470211839161959</v>
      </c>
      <c r="V113" s="7"/>
      <c r="W113" s="25">
        <f t="shared" si="24"/>
        <v>0.49973203857008192</v>
      </c>
      <c r="X113" s="24">
        <f t="shared" si="29"/>
        <v>202.49725268381144</v>
      </c>
      <c r="Y113" s="7"/>
      <c r="Z113" s="25">
        <f t="shared" si="30"/>
        <v>-628</v>
      </c>
      <c r="AA113" s="17">
        <f t="shared" si="31"/>
        <v>202.518</v>
      </c>
      <c r="AB113" s="24">
        <f t="shared" si="25"/>
        <v>3.5346058945538763</v>
      </c>
      <c r="AC113" s="17">
        <f t="shared" si="26"/>
        <v>-2.0747316188561626E-2</v>
      </c>
    </row>
    <row r="114" spans="1:29" s="17" customFormat="1" x14ac:dyDescent="0.25">
      <c r="A114" s="17">
        <v>29</v>
      </c>
      <c r="B114" s="17">
        <v>-614</v>
      </c>
      <c r="C114" s="17">
        <v>12392</v>
      </c>
      <c r="D114" s="17">
        <v>14948</v>
      </c>
      <c r="E114" s="17">
        <v>14037</v>
      </c>
      <c r="F114" s="17">
        <v>11468</v>
      </c>
      <c r="G114" s="24"/>
      <c r="H114" s="7"/>
      <c r="I114" s="25">
        <f t="shared" si="17"/>
        <v>-1645</v>
      </c>
      <c r="J114" s="24">
        <f t="shared" si="17"/>
        <v>3480</v>
      </c>
      <c r="K114" s="7"/>
      <c r="L114" s="25">
        <f t="shared" si="27"/>
        <v>-1640.37216958561</v>
      </c>
      <c r="M114" s="17">
        <f t="shared" si="18"/>
        <v>21.416814344353291</v>
      </c>
      <c r="N114" s="17">
        <f t="shared" si="28"/>
        <v>3482.8003823369072</v>
      </c>
      <c r="O114" s="24">
        <f t="shared" si="19"/>
        <v>7.8421412328618594</v>
      </c>
      <c r="P114" s="7"/>
      <c r="Q114" s="25">
        <f t="shared" si="20"/>
        <v>-1623.0755959920486</v>
      </c>
      <c r="R114" s="24">
        <f t="shared" si="21"/>
        <v>3458.8821451432696</v>
      </c>
      <c r="S114" s="7"/>
      <c r="T114" s="25">
        <f t="shared" si="22"/>
        <v>0.42282110789869393</v>
      </c>
      <c r="U114" s="24">
        <f t="shared" si="23"/>
        <v>0.90774194232743421</v>
      </c>
      <c r="V114" s="7"/>
      <c r="W114" s="25">
        <f t="shared" si="24"/>
        <v>0.41604595518105764</v>
      </c>
      <c r="X114" s="24">
        <f t="shared" si="29"/>
        <v>197.0960457157372</v>
      </c>
      <c r="Y114" s="7"/>
      <c r="Z114" s="25">
        <f t="shared" si="30"/>
        <v>-614</v>
      </c>
      <c r="AA114" s="17">
        <f t="shared" si="31"/>
        <v>196.99199999999999</v>
      </c>
      <c r="AB114" s="24">
        <f t="shared" si="25"/>
        <v>3.4381590000886693</v>
      </c>
      <c r="AC114" s="17">
        <f t="shared" si="26"/>
        <v>0.10404571573721455</v>
      </c>
    </row>
    <row r="115" spans="1:29" s="17" customFormat="1" x14ac:dyDescent="0.25">
      <c r="A115" s="17">
        <v>30</v>
      </c>
      <c r="B115" s="17">
        <v>-633</v>
      </c>
      <c r="C115" s="17">
        <v>12565</v>
      </c>
      <c r="D115" s="17">
        <v>15012</v>
      </c>
      <c r="E115" s="17">
        <v>13856</v>
      </c>
      <c r="F115" s="17">
        <v>11390</v>
      </c>
      <c r="G115" s="24"/>
      <c r="H115" s="7"/>
      <c r="I115" s="25">
        <f t="shared" si="17"/>
        <v>-1291</v>
      </c>
      <c r="J115" s="24">
        <f t="shared" si="17"/>
        <v>3622</v>
      </c>
      <c r="K115" s="7"/>
      <c r="L115" s="25">
        <f t="shared" si="27"/>
        <v>-1287.3291506927524</v>
      </c>
      <c r="M115" s="17">
        <f t="shared" si="18"/>
        <v>13.475134636520448</v>
      </c>
      <c r="N115" s="17">
        <f t="shared" si="28"/>
        <v>3622.7030828724232</v>
      </c>
      <c r="O115" s="24">
        <f t="shared" si="19"/>
        <v>0.49432552549491099</v>
      </c>
      <c r="P115" s="7"/>
      <c r="Q115" s="25">
        <f t="shared" si="20"/>
        <v>-1269.0755959920486</v>
      </c>
      <c r="R115" s="24">
        <f t="shared" si="21"/>
        <v>3600.8821451432696</v>
      </c>
      <c r="S115" s="7"/>
      <c r="T115" s="25">
        <f t="shared" si="22"/>
        <v>0.33060194536199655</v>
      </c>
      <c r="U115" s="24">
        <f t="shared" si="23"/>
        <v>0.94500813134502992</v>
      </c>
      <c r="V115" s="7"/>
      <c r="W115" s="25">
        <f t="shared" si="24"/>
        <v>0.32354558462297045</v>
      </c>
      <c r="X115" s="24">
        <f t="shared" si="29"/>
        <v>191.37244426237248</v>
      </c>
      <c r="Y115" s="7"/>
      <c r="Z115" s="25">
        <f t="shared" si="30"/>
        <v>-633</v>
      </c>
      <c r="AA115" s="17">
        <f t="shared" si="31"/>
        <v>191.29499999999999</v>
      </c>
      <c r="AB115" s="24">
        <f t="shared" si="25"/>
        <v>3.3387275926025528</v>
      </c>
      <c r="AC115" s="17">
        <f t="shared" si="26"/>
        <v>7.7444262372495132E-2</v>
      </c>
    </row>
    <row r="116" spans="1:29" s="17" customFormat="1" x14ac:dyDescent="0.25">
      <c r="A116" s="17">
        <v>31</v>
      </c>
      <c r="B116" s="17">
        <v>-640</v>
      </c>
      <c r="C116" s="17">
        <v>12750</v>
      </c>
      <c r="D116" s="17">
        <v>15068</v>
      </c>
      <c r="E116" s="17">
        <v>13670</v>
      </c>
      <c r="F116" s="17">
        <v>11337</v>
      </c>
      <c r="G116" s="24"/>
      <c r="H116" s="7"/>
      <c r="I116" s="25">
        <f t="shared" ref="I116:J149" si="32">C116-E116</f>
        <v>-920</v>
      </c>
      <c r="J116" s="24">
        <f t="shared" si="32"/>
        <v>3731</v>
      </c>
      <c r="K116" s="7"/>
      <c r="L116" s="25">
        <f t="shared" si="27"/>
        <v>-917.67819835613682</v>
      </c>
      <c r="M116" s="17">
        <f t="shared" si="18"/>
        <v>5.3907628734457749</v>
      </c>
      <c r="N116" s="17">
        <f t="shared" si="28"/>
        <v>3727.9360907854061</v>
      </c>
      <c r="O116" s="24">
        <f t="shared" si="19"/>
        <v>9.3875396752732723</v>
      </c>
      <c r="P116" s="7"/>
      <c r="Q116" s="25">
        <f t="shared" si="20"/>
        <v>-898.07559599204865</v>
      </c>
      <c r="R116" s="24">
        <f t="shared" si="21"/>
        <v>3709.8821451432696</v>
      </c>
      <c r="S116" s="7"/>
      <c r="T116" s="25">
        <f t="shared" si="22"/>
        <v>0.23395417897466686</v>
      </c>
      <c r="U116" s="24">
        <f t="shared" si="23"/>
        <v>0.97361386798529692</v>
      </c>
      <c r="V116" s="7"/>
      <c r="W116" s="25">
        <f t="shared" si="24"/>
        <v>0.22668123857679989</v>
      </c>
      <c r="X116" s="24">
        <f t="shared" si="29"/>
        <v>185.57898272983243</v>
      </c>
      <c r="Y116" s="7"/>
      <c r="Z116" s="25">
        <f t="shared" si="30"/>
        <v>-640</v>
      </c>
      <c r="AA116" s="17">
        <f t="shared" si="31"/>
        <v>185.535</v>
      </c>
      <c r="AB116" s="24">
        <f t="shared" si="25"/>
        <v>3.238196627687679</v>
      </c>
      <c r="AC116" s="17">
        <f t="shared" si="26"/>
        <v>4.3982729832436007E-2</v>
      </c>
    </row>
    <row r="117" spans="1:29" s="17" customFormat="1" x14ac:dyDescent="0.25">
      <c r="A117" s="17">
        <v>32</v>
      </c>
      <c r="B117" s="17">
        <v>-630</v>
      </c>
      <c r="C117" s="17">
        <v>12935</v>
      </c>
      <c r="D117" s="17">
        <v>15106</v>
      </c>
      <c r="E117" s="17">
        <v>13489</v>
      </c>
      <c r="F117" s="17">
        <v>11306</v>
      </c>
      <c r="G117" s="24"/>
      <c r="H117" s="7"/>
      <c r="I117" s="25">
        <f t="shared" si="32"/>
        <v>-554</v>
      </c>
      <c r="J117" s="24">
        <f t="shared" si="32"/>
        <v>3800</v>
      </c>
      <c r="K117" s="7"/>
      <c r="L117" s="25">
        <f t="shared" si="27"/>
        <v>-544.94267027150102</v>
      </c>
      <c r="M117" s="17">
        <f t="shared" si="18"/>
        <v>82.035221810751494</v>
      </c>
      <c r="N117" s="17">
        <f t="shared" si="28"/>
        <v>3794.9273175270714</v>
      </c>
      <c r="O117" s="24">
        <f t="shared" si="19"/>
        <v>25.732107471156922</v>
      </c>
      <c r="P117" s="7"/>
      <c r="Q117" s="25">
        <f t="shared" si="20"/>
        <v>-532.07559599204865</v>
      </c>
      <c r="R117" s="24">
        <f t="shared" si="21"/>
        <v>3778.8821451432696</v>
      </c>
      <c r="S117" s="7"/>
      <c r="T117" s="25">
        <f t="shared" si="22"/>
        <v>0.13860894313164079</v>
      </c>
      <c r="U117" s="24">
        <f t="shared" si="23"/>
        <v>0.99172208659243843</v>
      </c>
      <c r="V117" s="7"/>
      <c r="W117" s="25">
        <f t="shared" si="24"/>
        <v>0.13119794692952705</v>
      </c>
      <c r="X117" s="24">
        <f t="shared" si="29"/>
        <v>180.00868104008782</v>
      </c>
      <c r="Y117" s="7"/>
      <c r="Z117" s="25">
        <f t="shared" si="30"/>
        <v>-630</v>
      </c>
      <c r="AA117" s="17">
        <f t="shared" si="31"/>
        <v>179.86500000000001</v>
      </c>
      <c r="AB117" s="24">
        <f t="shared" si="25"/>
        <v>3.1392364590996009</v>
      </c>
      <c r="AC117" s="17">
        <f t="shared" si="26"/>
        <v>0.14368104008781302</v>
      </c>
    </row>
    <row r="118" spans="1:29" s="17" customFormat="1" x14ac:dyDescent="0.25">
      <c r="A118" s="17">
        <v>33</v>
      </c>
      <c r="B118" s="17">
        <v>-624</v>
      </c>
      <c r="C118" s="17">
        <v>13120</v>
      </c>
      <c r="D118" s="17">
        <v>15113</v>
      </c>
      <c r="E118" s="17">
        <v>13296</v>
      </c>
      <c r="F118" s="17">
        <v>11284</v>
      </c>
      <c r="G118" s="24"/>
      <c r="H118" s="7"/>
      <c r="I118" s="25">
        <f t="shared" si="32"/>
        <v>-176</v>
      </c>
      <c r="J118" s="24">
        <f t="shared" si="32"/>
        <v>3829</v>
      </c>
      <c r="K118" s="7"/>
      <c r="L118" s="25">
        <f t="shared" si="27"/>
        <v>-170.69618859941778</v>
      </c>
      <c r="M118" s="17">
        <f t="shared" si="18"/>
        <v>28.130415372945926</v>
      </c>
      <c r="N118" s="17">
        <f t="shared" si="28"/>
        <v>3824.8374982176251</v>
      </c>
      <c r="O118" s="24">
        <f t="shared" si="19"/>
        <v>17.32642108827401</v>
      </c>
      <c r="P118" s="7"/>
      <c r="Q118" s="25">
        <f t="shared" si="20"/>
        <v>-154.07559599204859</v>
      </c>
      <c r="R118" s="24">
        <f t="shared" si="21"/>
        <v>3807.8821451432696</v>
      </c>
      <c r="S118" s="7"/>
      <c r="T118" s="25">
        <f t="shared" si="22"/>
        <v>4.0137633982285995E-2</v>
      </c>
      <c r="U118" s="24">
        <f t="shared" si="23"/>
        <v>0.99933278716645446</v>
      </c>
      <c r="V118" s="7"/>
      <c r="W118" s="25">
        <f t="shared" si="24"/>
        <v>3.2666982048396472E-2</v>
      </c>
      <c r="X118" s="24">
        <f t="shared" si="29"/>
        <v>174.34487110579903</v>
      </c>
      <c r="Y118" s="7"/>
      <c r="Z118" s="25">
        <f t="shared" si="30"/>
        <v>-624</v>
      </c>
      <c r="AA118" s="17">
        <f t="shared" si="31"/>
        <v>174.24900000000002</v>
      </c>
      <c r="AB118" s="24">
        <f t="shared" si="25"/>
        <v>3.0412187683075995</v>
      </c>
      <c r="AC118" s="17">
        <f t="shared" si="26"/>
        <v>9.5871105799005818E-2</v>
      </c>
    </row>
    <row r="119" spans="1:29" s="17" customFormat="1" x14ac:dyDescent="0.25">
      <c r="A119" s="17">
        <v>34</v>
      </c>
      <c r="B119" s="17">
        <v>-617</v>
      </c>
      <c r="C119" s="17">
        <v>13307</v>
      </c>
      <c r="D119" s="17">
        <v>15111</v>
      </c>
      <c r="E119" s="17">
        <v>13113</v>
      </c>
      <c r="F119" s="17">
        <v>11286</v>
      </c>
      <c r="G119" s="24"/>
      <c r="H119" s="7"/>
      <c r="I119" s="25">
        <f t="shared" si="32"/>
        <v>194</v>
      </c>
      <c r="J119" s="24">
        <f t="shared" si="32"/>
        <v>3825</v>
      </c>
      <c r="K119" s="7"/>
      <c r="L119" s="25">
        <f t="shared" si="27"/>
        <v>200.77169421773942</v>
      </c>
      <c r="M119" s="17">
        <f t="shared" si="18"/>
        <v>45.855842578565536</v>
      </c>
      <c r="N119" s="17">
        <f t="shared" si="28"/>
        <v>3818.4671174966411</v>
      </c>
      <c r="O119" s="24">
        <f t="shared" si="19"/>
        <v>42.678553802692917</v>
      </c>
      <c r="P119" s="7"/>
      <c r="Q119" s="25">
        <f t="shared" si="20"/>
        <v>215.92440400795141</v>
      </c>
      <c r="R119" s="24">
        <f t="shared" si="21"/>
        <v>3803.8821451432696</v>
      </c>
      <c r="S119" s="7"/>
      <c r="T119" s="25">
        <f t="shared" si="22"/>
        <v>-5.6249626296182978E-2</v>
      </c>
      <c r="U119" s="24">
        <f t="shared" si="23"/>
        <v>0.99828303536314189</v>
      </c>
      <c r="V119" s="7"/>
      <c r="W119" s="25">
        <f t="shared" si="24"/>
        <v>-6.3715123566765425E-2</v>
      </c>
      <c r="X119" s="24">
        <f t="shared" si="29"/>
        <v>168.82067498418223</v>
      </c>
      <c r="Y119" s="7"/>
      <c r="Z119" s="25">
        <f t="shared" si="30"/>
        <v>-617</v>
      </c>
      <c r="AA119" s="17">
        <f t="shared" si="31"/>
        <v>168.69600000000003</v>
      </c>
      <c r="AB119" s="24">
        <f t="shared" si="25"/>
        <v>2.9443006349443546</v>
      </c>
      <c r="AC119" s="17">
        <f t="shared" si="26"/>
        <v>0.12467498418220657</v>
      </c>
    </row>
    <row r="120" spans="1:29" s="17" customFormat="1" x14ac:dyDescent="0.25">
      <c r="A120" s="17">
        <v>35</v>
      </c>
      <c r="B120" s="17">
        <v>-605</v>
      </c>
      <c r="C120" s="17">
        <v>13483</v>
      </c>
      <c r="D120" s="17">
        <v>15092</v>
      </c>
      <c r="E120" s="17">
        <v>12932</v>
      </c>
      <c r="F120" s="17">
        <v>11303</v>
      </c>
      <c r="G120" s="24"/>
      <c r="H120" s="7"/>
      <c r="I120" s="25">
        <f t="shared" si="32"/>
        <v>551</v>
      </c>
      <c r="J120" s="24">
        <f t="shared" si="32"/>
        <v>3789</v>
      </c>
      <c r="K120" s="7"/>
      <c r="L120" s="25">
        <f t="shared" si="27"/>
        <v>563.00733087732431</v>
      </c>
      <c r="M120" s="17">
        <f t="shared" si="18"/>
        <v>144.17599479754571</v>
      </c>
      <c r="N120" s="17">
        <f t="shared" si="28"/>
        <v>3777.5698000829257</v>
      </c>
      <c r="O120" s="24">
        <f t="shared" si="19"/>
        <v>130.64947014428608</v>
      </c>
      <c r="P120" s="7"/>
      <c r="Q120" s="25">
        <f t="shared" si="20"/>
        <v>572.92440400795135</v>
      </c>
      <c r="R120" s="24">
        <f t="shared" si="21"/>
        <v>3767.8821451432696</v>
      </c>
      <c r="S120" s="7"/>
      <c r="T120" s="25">
        <f t="shared" si="22"/>
        <v>-0.1492503071594625</v>
      </c>
      <c r="U120" s="24">
        <f t="shared" si="23"/>
        <v>0.98883526913332898</v>
      </c>
      <c r="V120" s="7"/>
      <c r="W120" s="25">
        <f t="shared" si="24"/>
        <v>-0.1566477651513504</v>
      </c>
      <c r="X120" s="24">
        <f t="shared" si="29"/>
        <v>163.47081925882776</v>
      </c>
      <c r="Y120" s="7"/>
      <c r="Z120" s="25">
        <f t="shared" si="30"/>
        <v>-605</v>
      </c>
      <c r="AA120" s="17">
        <f t="shared" si="31"/>
        <v>163.25100000000003</v>
      </c>
      <c r="AB120" s="24">
        <f t="shared" si="25"/>
        <v>2.849267457173263</v>
      </c>
      <c r="AC120" s="17">
        <f t="shared" si="26"/>
        <v>0.21981925882772657</v>
      </c>
    </row>
    <row r="121" spans="1:29" s="17" customFormat="1" x14ac:dyDescent="0.25">
      <c r="A121" s="17">
        <v>36</v>
      </c>
      <c r="B121" s="17">
        <v>-615</v>
      </c>
      <c r="C121" s="17">
        <v>13672</v>
      </c>
      <c r="D121" s="17">
        <v>15055</v>
      </c>
      <c r="E121" s="17">
        <v>12752</v>
      </c>
      <c r="F121" s="17">
        <v>11344</v>
      </c>
      <c r="G121" s="24"/>
      <c r="H121" s="7"/>
      <c r="I121" s="25">
        <f t="shared" si="32"/>
        <v>920</v>
      </c>
      <c r="J121" s="24">
        <f t="shared" si="32"/>
        <v>3711</v>
      </c>
      <c r="K121" s="7"/>
      <c r="L121" s="25">
        <f t="shared" si="27"/>
        <v>925.79985794408651</v>
      </c>
      <c r="M121" s="17">
        <f t="shared" si="18"/>
        <v>33.638352171583414</v>
      </c>
      <c r="N121" s="17">
        <f t="shared" si="28"/>
        <v>3701.2137168207873</v>
      </c>
      <c r="O121" s="24">
        <f t="shared" si="19"/>
        <v>95.771338463740648</v>
      </c>
      <c r="P121" s="7"/>
      <c r="Q121" s="25">
        <f t="shared" si="20"/>
        <v>941.92440400795135</v>
      </c>
      <c r="R121" s="24">
        <f t="shared" si="21"/>
        <v>3689.8821451432696</v>
      </c>
      <c r="S121" s="7"/>
      <c r="T121" s="25">
        <f t="shared" si="22"/>
        <v>-0.24537706132907072</v>
      </c>
      <c r="U121" s="24">
        <f t="shared" si="23"/>
        <v>0.96836510896873418</v>
      </c>
      <c r="V121" s="7"/>
      <c r="W121" s="25">
        <f t="shared" si="24"/>
        <v>-0.25262415559738871</v>
      </c>
      <c r="X121" s="24">
        <f t="shared" si="29"/>
        <v>157.85133672119343</v>
      </c>
      <c r="Y121" s="7"/>
      <c r="Z121" s="25">
        <f t="shared" si="30"/>
        <v>-615</v>
      </c>
      <c r="AA121" s="17">
        <f t="shared" si="31"/>
        <v>157.71600000000004</v>
      </c>
      <c r="AB121" s="24">
        <f t="shared" si="25"/>
        <v>2.7526634830753776</v>
      </c>
      <c r="AC121" s="17">
        <f t="shared" si="26"/>
        <v>0.13533672119339712</v>
      </c>
    </row>
    <row r="122" spans="1:29" s="17" customFormat="1" x14ac:dyDescent="0.25">
      <c r="A122" s="17">
        <v>37</v>
      </c>
      <c r="B122" s="17">
        <v>-628</v>
      </c>
      <c r="C122" s="17">
        <v>13857</v>
      </c>
      <c r="D122" s="17">
        <v>14999</v>
      </c>
      <c r="E122" s="17">
        <v>12574</v>
      </c>
      <c r="F122" s="17">
        <v>11402</v>
      </c>
      <c r="G122" s="24"/>
      <c r="H122" s="7"/>
      <c r="I122" s="25">
        <f t="shared" si="32"/>
        <v>1283</v>
      </c>
      <c r="J122" s="24">
        <f t="shared" si="32"/>
        <v>3597</v>
      </c>
      <c r="K122" s="7"/>
      <c r="L122" s="25">
        <f t="shared" si="27"/>
        <v>1287.1131985619513</v>
      </c>
      <c r="M122" s="17">
        <f t="shared" si="18"/>
        <v>16.918402410038421</v>
      </c>
      <c r="N122" s="17">
        <f t="shared" si="28"/>
        <v>3587.7961411082797</v>
      </c>
      <c r="O122" s="24">
        <f t="shared" si="19"/>
        <v>84.711018498698863</v>
      </c>
      <c r="P122" s="7"/>
      <c r="Q122" s="25">
        <f t="shared" si="20"/>
        <v>1304.9244040079514</v>
      </c>
      <c r="R122" s="24">
        <f t="shared" si="21"/>
        <v>3575.8821451432696</v>
      </c>
      <c r="S122" s="7"/>
      <c r="T122" s="25">
        <f t="shared" si="22"/>
        <v>-0.3399407788455146</v>
      </c>
      <c r="U122" s="24">
        <f t="shared" si="23"/>
        <v>0.93844718257432647</v>
      </c>
      <c r="V122" s="7"/>
      <c r="W122" s="25">
        <f t="shared" si="24"/>
        <v>-0.34696682699917597</v>
      </c>
      <c r="X122" s="24">
        <f t="shared" si="29"/>
        <v>152.18202446148473</v>
      </c>
      <c r="Y122" s="7"/>
      <c r="Z122" s="25">
        <f t="shared" si="30"/>
        <v>-628</v>
      </c>
      <c r="AA122" s="17">
        <f t="shared" si="31"/>
        <v>152.06400000000005</v>
      </c>
      <c r="AB122" s="24">
        <f t="shared" si="25"/>
        <v>2.6540174737526581</v>
      </c>
      <c r="AC122" s="17">
        <f t="shared" si="26"/>
        <v>0.11802446148467993</v>
      </c>
    </row>
    <row r="123" spans="1:29" s="17" customFormat="1" x14ac:dyDescent="0.25">
      <c r="A123" s="17">
        <v>38</v>
      </c>
      <c r="B123" s="17">
        <v>-635</v>
      </c>
      <c r="C123" s="17">
        <v>14031</v>
      </c>
      <c r="D123" s="17">
        <v>14926</v>
      </c>
      <c r="E123" s="17">
        <v>12395</v>
      </c>
      <c r="F123" s="17">
        <v>11479</v>
      </c>
      <c r="G123" s="24"/>
      <c r="H123" s="7"/>
      <c r="I123" s="25">
        <f t="shared" si="32"/>
        <v>1636</v>
      </c>
      <c r="J123" s="24">
        <f t="shared" si="32"/>
        <v>3447</v>
      </c>
      <c r="K123" s="7"/>
      <c r="L123" s="25">
        <f t="shared" si="27"/>
        <v>1639.493208300823</v>
      </c>
      <c r="M123" s="17">
        <f t="shared" si="18"/>
        <v>12.202504232938509</v>
      </c>
      <c r="N123" s="17">
        <f t="shared" si="28"/>
        <v>3437.8171935736032</v>
      </c>
      <c r="O123" s="24">
        <f t="shared" si="19"/>
        <v>84.323933864675055</v>
      </c>
      <c r="P123" s="7"/>
      <c r="Q123" s="25">
        <f t="shared" si="20"/>
        <v>1657.9244040079514</v>
      </c>
      <c r="R123" s="24">
        <f t="shared" si="21"/>
        <v>3425.8821451432696</v>
      </c>
      <c r="S123" s="7"/>
      <c r="T123" s="25">
        <f t="shared" si="22"/>
        <v>-0.43189943527335123</v>
      </c>
      <c r="U123" s="24">
        <f t="shared" si="23"/>
        <v>0.89908148995010573</v>
      </c>
      <c r="V123" s="7"/>
      <c r="W123" s="25">
        <f t="shared" si="24"/>
        <v>-0.43863372579606397</v>
      </c>
      <c r="X123" s="24">
        <f t="shared" si="29"/>
        <v>146.46630790911013</v>
      </c>
      <c r="Y123" s="7"/>
      <c r="Z123" s="25">
        <f t="shared" si="30"/>
        <v>-635</v>
      </c>
      <c r="AA123" s="17">
        <f t="shared" si="31"/>
        <v>146.34900000000005</v>
      </c>
      <c r="AB123" s="24">
        <f t="shared" si="25"/>
        <v>2.5542719070011821</v>
      </c>
      <c r="AC123" s="17">
        <f t="shared" si="26"/>
        <v>0.11730790911008171</v>
      </c>
    </row>
    <row r="124" spans="1:29" s="17" customFormat="1" x14ac:dyDescent="0.25">
      <c r="A124" s="17">
        <v>39</v>
      </c>
      <c r="B124" s="17">
        <v>-630</v>
      </c>
      <c r="C124" s="17">
        <v>14197</v>
      </c>
      <c r="D124" s="17">
        <v>14826</v>
      </c>
      <c r="E124" s="17">
        <v>12225</v>
      </c>
      <c r="F124" s="17">
        <v>11566</v>
      </c>
      <c r="G124" s="24"/>
      <c r="H124" s="7"/>
      <c r="I124" s="25">
        <f t="shared" si="32"/>
        <v>1972</v>
      </c>
      <c r="J124" s="24">
        <f t="shared" si="32"/>
        <v>3260</v>
      </c>
      <c r="K124" s="7"/>
      <c r="L124" s="25">
        <f t="shared" si="27"/>
        <v>1972.7776828943015</v>
      </c>
      <c r="M124" s="17">
        <f t="shared" si="18"/>
        <v>0.60479068408916759</v>
      </c>
      <c r="N124" s="17">
        <f t="shared" si="28"/>
        <v>3255.4110058387241</v>
      </c>
      <c r="O124" s="24">
        <f t="shared" si="19"/>
        <v>21.058867412224096</v>
      </c>
      <c r="P124" s="7"/>
      <c r="Q124" s="25">
        <f t="shared" si="20"/>
        <v>1993.9244040079514</v>
      </c>
      <c r="R124" s="24">
        <f t="shared" si="21"/>
        <v>3238.8821451432696</v>
      </c>
      <c r="S124" s="7"/>
      <c r="T124" s="25">
        <f t="shared" si="22"/>
        <v>-0.51942948785055543</v>
      </c>
      <c r="U124" s="24">
        <f t="shared" si="23"/>
        <v>0.85000559314524382</v>
      </c>
      <c r="V124" s="7"/>
      <c r="W124" s="25">
        <f t="shared" si="24"/>
        <v>-0.52579929607071563</v>
      </c>
      <c r="X124" s="24">
        <f t="shared" si="29"/>
        <v>140.73236337225273</v>
      </c>
      <c r="Y124" s="7"/>
      <c r="Z124" s="25">
        <f t="shared" si="30"/>
        <v>-630</v>
      </c>
      <c r="AA124" s="17">
        <f t="shared" si="31"/>
        <v>140.67900000000006</v>
      </c>
      <c r="AB124" s="24">
        <f t="shared" si="25"/>
        <v>2.455311738413104</v>
      </c>
      <c r="AC124" s="17">
        <f t="shared" si="26"/>
        <v>5.3363372252675845E-2</v>
      </c>
    </row>
    <row r="125" spans="1:29" s="17" customFormat="1" x14ac:dyDescent="0.25">
      <c r="A125" s="17">
        <v>40</v>
      </c>
      <c r="B125" s="17">
        <v>-639</v>
      </c>
      <c r="C125" s="17">
        <v>14360</v>
      </c>
      <c r="D125" s="17">
        <v>14722</v>
      </c>
      <c r="E125" s="17">
        <v>12069</v>
      </c>
      <c r="F125" s="17">
        <v>11676</v>
      </c>
      <c r="G125" s="24"/>
      <c r="H125" s="7"/>
      <c r="I125" s="25">
        <f t="shared" si="32"/>
        <v>2291</v>
      </c>
      <c r="J125" s="24">
        <f t="shared" si="32"/>
        <v>3046</v>
      </c>
      <c r="K125" s="7"/>
      <c r="L125" s="25">
        <f t="shared" si="27"/>
        <v>2290.8592190744616</v>
      </c>
      <c r="M125" s="17">
        <f t="shared" si="18"/>
        <v>1.9819268995438784E-2</v>
      </c>
      <c r="N125" s="17">
        <f t="shared" si="28"/>
        <v>3038.0429061631971</v>
      </c>
      <c r="O125" s="24">
        <f t="shared" si="19"/>
        <v>63.315342327686203</v>
      </c>
      <c r="P125" s="7"/>
      <c r="Q125" s="25">
        <f t="shared" si="20"/>
        <v>2312.9244040079516</v>
      </c>
      <c r="R125" s="24">
        <f t="shared" si="21"/>
        <v>3024.8821451432696</v>
      </c>
      <c r="S125" s="7"/>
      <c r="T125" s="25">
        <f t="shared" si="22"/>
        <v>-0.60253093657712742</v>
      </c>
      <c r="U125" s="24">
        <f t="shared" si="23"/>
        <v>0.79384387166802228</v>
      </c>
      <c r="V125" s="7"/>
      <c r="W125" s="25">
        <f t="shared" si="24"/>
        <v>-0.60848315968515321</v>
      </c>
      <c r="X125" s="24">
        <f t="shared" si="29"/>
        <v>135.00235982856094</v>
      </c>
      <c r="Y125" s="7"/>
      <c r="Z125" s="25">
        <f t="shared" si="30"/>
        <v>-639</v>
      </c>
      <c r="AA125" s="17">
        <f t="shared" si="31"/>
        <v>134.92800000000005</v>
      </c>
      <c r="AB125" s="24">
        <f t="shared" si="25"/>
        <v>2.35493785313091</v>
      </c>
      <c r="AC125" s="17">
        <f t="shared" si="26"/>
        <v>7.4359828560886854E-2</v>
      </c>
    </row>
    <row r="126" spans="1:29" s="17" customFormat="1" x14ac:dyDescent="0.25">
      <c r="A126" s="17">
        <v>41</v>
      </c>
      <c r="B126" s="17">
        <v>-626</v>
      </c>
      <c r="C126" s="17">
        <v>14493</v>
      </c>
      <c r="D126" s="17">
        <v>14591</v>
      </c>
      <c r="E126" s="17">
        <v>11918</v>
      </c>
      <c r="F126" s="17">
        <v>11791</v>
      </c>
      <c r="G126" s="24"/>
      <c r="H126" s="7"/>
      <c r="I126" s="25">
        <f t="shared" si="32"/>
        <v>2575</v>
      </c>
      <c r="J126" s="24">
        <f t="shared" si="32"/>
        <v>2800</v>
      </c>
      <c r="K126" s="7"/>
      <c r="L126" s="25">
        <f t="shared" si="27"/>
        <v>2579.9017874606129</v>
      </c>
      <c r="M126" s="17">
        <f t="shared" si="18"/>
        <v>24.027520309022083</v>
      </c>
      <c r="N126" s="17">
        <f t="shared" si="28"/>
        <v>2795.5991652311095</v>
      </c>
      <c r="O126" s="24">
        <f t="shared" si="19"/>
        <v>19.367346663075416</v>
      </c>
      <c r="P126" s="7"/>
      <c r="Q126" s="25">
        <f t="shared" si="20"/>
        <v>2596.9244040079516</v>
      </c>
      <c r="R126" s="24">
        <f t="shared" si="21"/>
        <v>2778.8821451432696</v>
      </c>
      <c r="S126" s="7"/>
      <c r="T126" s="25">
        <f t="shared" si="22"/>
        <v>-0.67651467149357392</v>
      </c>
      <c r="U126" s="24">
        <f t="shared" si="23"/>
        <v>0.72928413576430029</v>
      </c>
      <c r="V126" s="7"/>
      <c r="W126" s="25">
        <f t="shared" si="24"/>
        <v>-0.68198626468544787</v>
      </c>
      <c r="X126" s="24">
        <f t="shared" si="29"/>
        <v>129.39212276706928</v>
      </c>
      <c r="Y126" s="7"/>
      <c r="Z126" s="25">
        <f t="shared" si="30"/>
        <v>-626</v>
      </c>
      <c r="AA126" s="17">
        <f t="shared" si="31"/>
        <v>129.29400000000007</v>
      </c>
      <c r="AB126" s="24">
        <f t="shared" si="25"/>
        <v>2.2566060030735495</v>
      </c>
      <c r="AC126" s="17">
        <f t="shared" si="26"/>
        <v>9.8122767069213523E-2</v>
      </c>
    </row>
    <row r="127" spans="1:29" s="17" customFormat="1" x14ac:dyDescent="0.25">
      <c r="A127" s="17">
        <v>42</v>
      </c>
      <c r="B127" s="17">
        <v>-607</v>
      </c>
      <c r="C127" s="17">
        <v>14632</v>
      </c>
      <c r="D127" s="17">
        <v>14461</v>
      </c>
      <c r="E127" s="17">
        <v>11788</v>
      </c>
      <c r="F127" s="17">
        <v>11930</v>
      </c>
      <c r="G127" s="24"/>
      <c r="H127" s="7"/>
      <c r="I127" s="25">
        <f t="shared" si="32"/>
        <v>2844</v>
      </c>
      <c r="J127" s="24">
        <f t="shared" si="32"/>
        <v>2531</v>
      </c>
      <c r="K127" s="7"/>
      <c r="L127" s="25">
        <f t="shared" si="27"/>
        <v>2836.1796463806122</v>
      </c>
      <c r="M127" s="17">
        <f t="shared" si="18"/>
        <v>61.15793073227168</v>
      </c>
      <c r="N127" s="17">
        <f t="shared" si="28"/>
        <v>2534.8645387742031</v>
      </c>
      <c r="O127" s="24">
        <f t="shared" si="19"/>
        <v>14.93465993731907</v>
      </c>
      <c r="P127" s="7"/>
      <c r="Q127" s="25">
        <f t="shared" si="20"/>
        <v>2865.9244040079516</v>
      </c>
      <c r="R127" s="24">
        <f t="shared" si="21"/>
        <v>2509.8821451432696</v>
      </c>
      <c r="S127" s="7"/>
      <c r="T127" s="25">
        <f t="shared" si="22"/>
        <v>-0.74659081477710942</v>
      </c>
      <c r="U127" s="24">
        <f t="shared" si="23"/>
        <v>0.65868832699153124</v>
      </c>
      <c r="V127" s="7"/>
      <c r="W127" s="25">
        <f t="shared" si="24"/>
        <v>-0.75153653855066127</v>
      </c>
      <c r="X127" s="24">
        <f t="shared" si="29"/>
        <v>123.70573081577663</v>
      </c>
      <c r="Y127" s="7"/>
      <c r="Z127" s="25">
        <f t="shared" si="30"/>
        <v>-607</v>
      </c>
      <c r="AA127" s="17">
        <f t="shared" si="31"/>
        <v>123.83100000000007</v>
      </c>
      <c r="AB127" s="24">
        <f t="shared" si="25"/>
        <v>2.1612586660370994</v>
      </c>
      <c r="AC127" s="17">
        <f t="shared" si="26"/>
        <v>-0.12526918422344124</v>
      </c>
    </row>
    <row r="128" spans="1:29" s="17" customFormat="1" x14ac:dyDescent="0.25">
      <c r="A128" s="17">
        <v>43</v>
      </c>
      <c r="B128" s="17">
        <v>-612</v>
      </c>
      <c r="C128" s="17">
        <v>14737</v>
      </c>
      <c r="D128" s="17">
        <v>14315</v>
      </c>
      <c r="E128" s="17">
        <v>11668</v>
      </c>
      <c r="F128" s="17">
        <v>12065</v>
      </c>
      <c r="G128" s="24"/>
      <c r="H128" s="7"/>
      <c r="I128" s="25">
        <f t="shared" si="32"/>
        <v>3069</v>
      </c>
      <c r="J128" s="24">
        <f t="shared" si="32"/>
        <v>2250</v>
      </c>
      <c r="K128" s="7"/>
      <c r="L128" s="25">
        <f t="shared" si="27"/>
        <v>3068.2630358000547</v>
      </c>
      <c r="M128" s="17">
        <f t="shared" si="18"/>
        <v>0.54311623200102366</v>
      </c>
      <c r="N128" s="17">
        <f t="shared" si="28"/>
        <v>2248.8468363970051</v>
      </c>
      <c r="O128" s="24">
        <f t="shared" si="19"/>
        <v>1.3297862952722643</v>
      </c>
      <c r="P128" s="7"/>
      <c r="Q128" s="25">
        <f t="shared" si="20"/>
        <v>3090.9244040079516</v>
      </c>
      <c r="R128" s="24">
        <f t="shared" si="21"/>
        <v>2228.8821451432696</v>
      </c>
      <c r="S128" s="7"/>
      <c r="T128" s="25">
        <f t="shared" si="22"/>
        <v>-0.80520468927077304</v>
      </c>
      <c r="U128" s="24">
        <f t="shared" si="23"/>
        <v>0.58494326280882436</v>
      </c>
      <c r="V128" s="7"/>
      <c r="W128" s="25">
        <f t="shared" si="24"/>
        <v>-0.80960067701431671</v>
      </c>
      <c r="X128" s="24">
        <f t="shared" si="29"/>
        <v>118.32103415813725</v>
      </c>
      <c r="Y128" s="7"/>
      <c r="Z128" s="25">
        <f t="shared" si="30"/>
        <v>-612</v>
      </c>
      <c r="AA128" s="17">
        <f t="shared" si="31"/>
        <v>118.32300000000008</v>
      </c>
      <c r="AB128" s="24">
        <f t="shared" si="25"/>
        <v>2.0651259308372518</v>
      </c>
      <c r="AC128" s="17">
        <f t="shared" si="26"/>
        <v>-1.9658418628267782E-3</v>
      </c>
    </row>
    <row r="129" spans="1:29" s="17" customFormat="1" x14ac:dyDescent="0.25">
      <c r="A129" s="17">
        <v>44</v>
      </c>
      <c r="B129" s="17">
        <v>-613</v>
      </c>
      <c r="C129" s="17">
        <v>14844</v>
      </c>
      <c r="D129" s="17">
        <v>14160</v>
      </c>
      <c r="E129" s="17">
        <v>11570</v>
      </c>
      <c r="F129" s="17">
        <v>12221</v>
      </c>
      <c r="G129" s="24"/>
      <c r="H129" s="7"/>
      <c r="I129" s="25">
        <f t="shared" si="32"/>
        <v>3274</v>
      </c>
      <c r="J129" s="24">
        <f t="shared" si="32"/>
        <v>1939</v>
      </c>
      <c r="K129" s="7"/>
      <c r="L129" s="25">
        <f t="shared" si="27"/>
        <v>3272.1031150852132</v>
      </c>
      <c r="M129" s="17">
        <f t="shared" si="18"/>
        <v>3.598172379945817</v>
      </c>
      <c r="N129" s="17">
        <f t="shared" si="28"/>
        <v>1941.7208476490066</v>
      </c>
      <c r="O129" s="24">
        <f t="shared" si="19"/>
        <v>7.4030119291047454</v>
      </c>
      <c r="P129" s="7"/>
      <c r="Q129" s="25">
        <f t="shared" si="20"/>
        <v>3295.9244040079516</v>
      </c>
      <c r="R129" s="24">
        <f t="shared" si="21"/>
        <v>1917.8821451432698</v>
      </c>
      <c r="S129" s="7"/>
      <c r="T129" s="25">
        <f t="shared" si="22"/>
        <v>-0.85860844158722205</v>
      </c>
      <c r="U129" s="24">
        <f t="shared" si="23"/>
        <v>0.50332506010127354</v>
      </c>
      <c r="V129" s="7"/>
      <c r="W129" s="25">
        <f t="shared" si="24"/>
        <v>-0.86239568208866502</v>
      </c>
      <c r="X129" s="24">
        <f t="shared" si="29"/>
        <v>112.74197689388109</v>
      </c>
      <c r="Y129" s="7"/>
      <c r="Z129" s="25">
        <f t="shared" si="30"/>
        <v>-613</v>
      </c>
      <c r="AA129" s="17">
        <f t="shared" si="31"/>
        <v>112.80600000000008</v>
      </c>
      <c r="AB129" s="24">
        <f t="shared" si="25"/>
        <v>1.968836116004725</v>
      </c>
      <c r="AC129" s="17">
        <f t="shared" si="26"/>
        <v>-6.4023106118995088E-2</v>
      </c>
    </row>
    <row r="130" spans="1:29" s="17" customFormat="1" x14ac:dyDescent="0.25">
      <c r="A130" s="17">
        <v>45</v>
      </c>
      <c r="B130" s="17">
        <v>-624</v>
      </c>
      <c r="C130" s="17">
        <v>14940</v>
      </c>
      <c r="D130" s="17">
        <v>13997</v>
      </c>
      <c r="E130" s="17">
        <v>11487</v>
      </c>
      <c r="F130" s="17">
        <v>12395</v>
      </c>
      <c r="G130" s="24"/>
      <c r="H130" s="7"/>
      <c r="I130" s="25">
        <f t="shared" si="32"/>
        <v>3453</v>
      </c>
      <c r="J130" s="24">
        <f t="shared" si="32"/>
        <v>1602</v>
      </c>
      <c r="K130" s="7"/>
      <c r="L130" s="25">
        <f t="shared" si="27"/>
        <v>3448.2295355640872</v>
      </c>
      <c r="M130" s="17">
        <f t="shared" si="18"/>
        <v>22.757330934308825</v>
      </c>
      <c r="N130" s="17">
        <f t="shared" si="28"/>
        <v>1610.8099535959268</v>
      </c>
      <c r="O130" s="24">
        <f t="shared" si="19"/>
        <v>77.615282362383553</v>
      </c>
      <c r="P130" s="7"/>
      <c r="Q130" s="25">
        <f t="shared" si="20"/>
        <v>3474.9244040079516</v>
      </c>
      <c r="R130" s="24">
        <f t="shared" si="21"/>
        <v>1580.8821451432698</v>
      </c>
      <c r="S130" s="7"/>
      <c r="T130" s="25">
        <f t="shared" si="22"/>
        <v>-0.90523903507329218</v>
      </c>
      <c r="U130" s="24">
        <f t="shared" si="23"/>
        <v>0.41488347067219095</v>
      </c>
      <c r="V130" s="7"/>
      <c r="W130" s="25">
        <f t="shared" si="24"/>
        <v>-0.90836632217754254</v>
      </c>
      <c r="X130" s="24">
        <f t="shared" si="29"/>
        <v>107.02048781057908</v>
      </c>
      <c r="Y130" s="7"/>
      <c r="Z130" s="25">
        <f t="shared" si="30"/>
        <v>-624</v>
      </c>
      <c r="AA130" s="17">
        <f t="shared" si="31"/>
        <v>107.19000000000008</v>
      </c>
      <c r="AB130" s="24">
        <f t="shared" si="25"/>
        <v>1.8708184252127233</v>
      </c>
      <c r="AC130" s="17">
        <f t="shared" si="26"/>
        <v>-0.16951218942099899</v>
      </c>
    </row>
    <row r="131" spans="1:29" s="17" customFormat="1" x14ac:dyDescent="0.25">
      <c r="A131" s="17">
        <v>46</v>
      </c>
      <c r="B131" s="17">
        <v>-633</v>
      </c>
      <c r="C131" s="17">
        <v>15017</v>
      </c>
      <c r="D131" s="17">
        <v>13833</v>
      </c>
      <c r="E131" s="17">
        <v>11419</v>
      </c>
      <c r="F131" s="17">
        <v>12573</v>
      </c>
      <c r="G131" s="24"/>
      <c r="H131" s="7"/>
      <c r="I131" s="25">
        <f t="shared" si="32"/>
        <v>3598</v>
      </c>
      <c r="J131" s="24">
        <f t="shared" si="32"/>
        <v>1260</v>
      </c>
      <c r="K131" s="7"/>
      <c r="L131" s="25">
        <f t="shared" si="27"/>
        <v>3592.8336124284674</v>
      </c>
      <c r="M131" s="17">
        <f t="shared" si="18"/>
        <v>26.691560539286471</v>
      </c>
      <c r="N131" s="17">
        <f t="shared" si="28"/>
        <v>1259.5376812723166</v>
      </c>
      <c r="O131" s="24">
        <f t="shared" si="19"/>
        <v>0.21373860596679406</v>
      </c>
      <c r="P131" s="7"/>
      <c r="Q131" s="25">
        <f t="shared" si="20"/>
        <v>3619.9244040079516</v>
      </c>
      <c r="R131" s="24">
        <f t="shared" si="21"/>
        <v>1238.8821451432698</v>
      </c>
      <c r="S131" s="7"/>
      <c r="T131" s="25">
        <f t="shared" si="22"/>
        <v>-0.94301242085809756</v>
      </c>
      <c r="U131" s="24">
        <f t="shared" si="23"/>
        <v>0.3251296914889677</v>
      </c>
      <c r="V131" s="7"/>
      <c r="W131" s="25">
        <f t="shared" si="24"/>
        <v>-0.94546969606989828</v>
      </c>
      <c r="X131" s="24">
        <f t="shared" si="29"/>
        <v>101.44976202192913</v>
      </c>
      <c r="Y131" s="7"/>
      <c r="Z131" s="25">
        <f t="shared" si="30"/>
        <v>-633</v>
      </c>
      <c r="AA131" s="17">
        <f t="shared" si="31"/>
        <v>101.49300000000008</v>
      </c>
      <c r="AB131" s="24">
        <f t="shared" si="25"/>
        <v>1.7713870177266062</v>
      </c>
      <c r="AC131" s="17">
        <f t="shared" si="26"/>
        <v>-4.3237978070948202E-2</v>
      </c>
    </row>
    <row r="132" spans="1:29" s="17" customFormat="1" x14ac:dyDescent="0.25">
      <c r="A132" s="17">
        <v>47</v>
      </c>
      <c r="B132" s="17">
        <v>-645</v>
      </c>
      <c r="C132" s="17">
        <v>15069</v>
      </c>
      <c r="D132" s="17">
        <v>13635</v>
      </c>
      <c r="E132" s="17">
        <v>11355</v>
      </c>
      <c r="F132" s="17">
        <v>12748</v>
      </c>
      <c r="G132" s="24"/>
      <c r="H132" s="7"/>
      <c r="I132" s="25">
        <f t="shared" si="32"/>
        <v>3714</v>
      </c>
      <c r="J132" s="24">
        <f t="shared" si="32"/>
        <v>887</v>
      </c>
      <c r="K132" s="7"/>
      <c r="L132" s="25">
        <f t="shared" si="27"/>
        <v>3703.4212178228013</v>
      </c>
      <c r="M132" s="17">
        <f t="shared" si="18"/>
        <v>111.91063235261726</v>
      </c>
      <c r="N132" s="17">
        <f t="shared" si="28"/>
        <v>889.03805629655994</v>
      </c>
      <c r="O132" s="24">
        <f t="shared" si="19"/>
        <v>4.1536734679476339</v>
      </c>
      <c r="P132" s="7"/>
      <c r="Q132" s="25">
        <f t="shared" si="20"/>
        <v>3735.9244040079516</v>
      </c>
      <c r="R132" s="24">
        <f t="shared" si="21"/>
        <v>865.88214514326967</v>
      </c>
      <c r="S132" s="7"/>
      <c r="T132" s="25">
        <f t="shared" si="22"/>
        <v>-0.97323112948594193</v>
      </c>
      <c r="U132" s="24">
        <f t="shared" si="23"/>
        <v>0.22724033583007217</v>
      </c>
      <c r="V132" s="7"/>
      <c r="W132" s="25">
        <f t="shared" si="24"/>
        <v>-0.97495735387528593</v>
      </c>
      <c r="X132" s="24">
        <f t="shared" si="29"/>
        <v>95.592712157644087</v>
      </c>
      <c r="Y132" s="7"/>
      <c r="Z132" s="25">
        <f t="shared" si="30"/>
        <v>-645</v>
      </c>
      <c r="AA132" s="17">
        <f t="shared" si="31"/>
        <v>95.688000000000073</v>
      </c>
      <c r="AB132" s="24">
        <f t="shared" si="25"/>
        <v>1.6700706546483355</v>
      </c>
      <c r="AC132" s="17">
        <f t="shared" si="26"/>
        <v>-9.5287842355986641E-2</v>
      </c>
    </row>
    <row r="133" spans="1:29" s="17" customFormat="1" x14ac:dyDescent="0.25">
      <c r="A133" s="17">
        <v>48</v>
      </c>
      <c r="B133" s="17">
        <v>-631</v>
      </c>
      <c r="C133" s="17">
        <v>15103</v>
      </c>
      <c r="D133" s="17">
        <v>13453</v>
      </c>
      <c r="E133" s="17">
        <v>11320</v>
      </c>
      <c r="F133" s="17">
        <v>12937</v>
      </c>
      <c r="G133" s="24"/>
      <c r="H133" s="7"/>
      <c r="I133" s="25">
        <f t="shared" si="32"/>
        <v>3783</v>
      </c>
      <c r="J133" s="24">
        <f t="shared" si="32"/>
        <v>516</v>
      </c>
      <c r="K133" s="7"/>
      <c r="L133" s="25">
        <f t="shared" si="27"/>
        <v>3774.6210498021446</v>
      </c>
      <c r="M133" s="17">
        <f t="shared" si="18"/>
        <v>70.206806418140616</v>
      </c>
      <c r="N133" s="17">
        <f t="shared" si="28"/>
        <v>517.937177194421</v>
      </c>
      <c r="O133" s="24">
        <f t="shared" si="19"/>
        <v>3.7526554825848044</v>
      </c>
      <c r="P133" s="7"/>
      <c r="Q133" s="25">
        <f t="shared" si="20"/>
        <v>3804.9244040079516</v>
      </c>
      <c r="R133" s="24">
        <f t="shared" si="21"/>
        <v>494.88214514326972</v>
      </c>
      <c r="S133" s="7"/>
      <c r="T133" s="25">
        <f t="shared" si="22"/>
        <v>-0.99120605099733206</v>
      </c>
      <c r="U133" s="24">
        <f t="shared" si="23"/>
        <v>0.12987585607283292</v>
      </c>
      <c r="V133" s="7"/>
      <c r="W133" s="25">
        <f t="shared" si="24"/>
        <v>-0.99220480671546019</v>
      </c>
      <c r="X133" s="24">
        <f t="shared" si="29"/>
        <v>89.930010366211889</v>
      </c>
      <c r="Y133" s="7"/>
      <c r="Z133" s="25">
        <f t="shared" si="30"/>
        <v>-631</v>
      </c>
      <c r="AA133" s="17">
        <f t="shared" si="31"/>
        <v>90.009000000000071</v>
      </c>
      <c r="AB133" s="24">
        <f t="shared" si="25"/>
        <v>1.5709534064275772</v>
      </c>
      <c r="AC133" s="17">
        <f t="shared" si="26"/>
        <v>-7.89896337881828E-2</v>
      </c>
    </row>
    <row r="134" spans="1:29" s="17" customFormat="1" x14ac:dyDescent="0.25">
      <c r="A134" s="17">
        <v>49</v>
      </c>
      <c r="B134" s="17">
        <v>-617</v>
      </c>
      <c r="C134" s="17">
        <v>15119</v>
      </c>
      <c r="D134" s="17">
        <v>13272</v>
      </c>
      <c r="E134" s="17">
        <v>11305</v>
      </c>
      <c r="F134" s="17">
        <v>13126</v>
      </c>
      <c r="G134" s="24"/>
      <c r="H134" s="7"/>
      <c r="I134" s="25">
        <f t="shared" si="32"/>
        <v>3814</v>
      </c>
      <c r="J134" s="24">
        <f t="shared" si="32"/>
        <v>146</v>
      </c>
      <c r="K134" s="7"/>
      <c r="L134" s="25">
        <f t="shared" si="27"/>
        <v>3808.187900374367</v>
      </c>
      <c r="M134" s="17">
        <f t="shared" si="18"/>
        <v>33.780502058283048</v>
      </c>
      <c r="N134" s="17">
        <f t="shared" si="28"/>
        <v>150.33091209400044</v>
      </c>
      <c r="O134" s="24">
        <f t="shared" si="19"/>
        <v>18.75679956595927</v>
      </c>
      <c r="P134" s="7"/>
      <c r="Q134" s="25">
        <f t="shared" si="20"/>
        <v>3835.9244040079516</v>
      </c>
      <c r="R134" s="24">
        <f t="shared" si="21"/>
        <v>124.88214514326971</v>
      </c>
      <c r="S134" s="7"/>
      <c r="T134" s="25">
        <f t="shared" si="22"/>
        <v>-0.99928174037201456</v>
      </c>
      <c r="U134" s="24">
        <f t="shared" si="23"/>
        <v>3.277381426642182E-2</v>
      </c>
      <c r="V134" s="7"/>
      <c r="W134" s="25">
        <f t="shared" si="24"/>
        <v>-0.99955471291567732</v>
      </c>
      <c r="X134" s="24">
        <f t="shared" si="29"/>
        <v>84.350572920013349</v>
      </c>
      <c r="Y134" s="7"/>
      <c r="Z134" s="25">
        <f t="shared" si="30"/>
        <v>-617</v>
      </c>
      <c r="AA134" s="17">
        <f t="shared" si="31"/>
        <v>84.456000000000074</v>
      </c>
      <c r="AB134" s="24">
        <f t="shared" si="25"/>
        <v>1.4740352730643322</v>
      </c>
      <c r="AC134" s="17">
        <f t="shared" si="26"/>
        <v>-0.1054270799867254</v>
      </c>
    </row>
    <row r="135" spans="1:29" s="17" customFormat="1" x14ac:dyDescent="0.25">
      <c r="A135" s="17">
        <v>50</v>
      </c>
      <c r="B135" s="17">
        <v>-622</v>
      </c>
      <c r="C135" s="17">
        <v>15117</v>
      </c>
      <c r="D135" s="17">
        <v>13081</v>
      </c>
      <c r="E135" s="17">
        <v>11302</v>
      </c>
      <c r="F135" s="17">
        <v>13303</v>
      </c>
      <c r="G135" s="24"/>
      <c r="H135" s="7"/>
      <c r="I135" s="25">
        <f t="shared" si="32"/>
        <v>3815</v>
      </c>
      <c r="J135" s="24">
        <f t="shared" si="32"/>
        <v>-222</v>
      </c>
      <c r="K135" s="7"/>
      <c r="L135" s="25">
        <f t="shared" si="27"/>
        <v>3805.6198356232994</v>
      </c>
      <c r="M135" s="17">
        <f t="shared" si="18"/>
        <v>87.987483733922531</v>
      </c>
      <c r="N135" s="17">
        <f t="shared" si="28"/>
        <v>-221.46415223193418</v>
      </c>
      <c r="O135" s="24">
        <f t="shared" si="19"/>
        <v>0.28713283054112204</v>
      </c>
      <c r="P135" s="7"/>
      <c r="Q135" s="25">
        <f t="shared" si="20"/>
        <v>3836.9244040079516</v>
      </c>
      <c r="R135" s="24">
        <f t="shared" si="21"/>
        <v>-243.11785485673028</v>
      </c>
      <c r="S135" s="7"/>
      <c r="T135" s="25">
        <f t="shared" si="22"/>
        <v>-0.99954224648087531</v>
      </c>
      <c r="U135" s="24">
        <f t="shared" si="23"/>
        <v>-6.3803351638333006E-2</v>
      </c>
      <c r="V135" s="7"/>
      <c r="W135" s="25">
        <f t="shared" si="24"/>
        <v>-0.99909314178343633</v>
      </c>
      <c r="X135" s="24">
        <f t="shared" si="29"/>
        <v>78.818588958260079</v>
      </c>
      <c r="Y135" s="7"/>
      <c r="Z135" s="25">
        <f t="shared" si="30"/>
        <v>-622</v>
      </c>
      <c r="AA135" s="17">
        <f t="shared" si="31"/>
        <v>78.858000000000075</v>
      </c>
      <c r="AB135" s="24">
        <f t="shared" si="25"/>
        <v>1.3763317415376897</v>
      </c>
      <c r="AC135" s="17">
        <f t="shared" si="26"/>
        <v>-3.9411041739995767E-2</v>
      </c>
    </row>
    <row r="136" spans="1:29" s="17" customFormat="1" x14ac:dyDescent="0.25">
      <c r="A136" s="17">
        <v>51</v>
      </c>
      <c r="B136" s="17">
        <v>-606</v>
      </c>
      <c r="C136" s="17">
        <v>15090</v>
      </c>
      <c r="D136" s="17">
        <v>12901</v>
      </c>
      <c r="E136" s="17">
        <v>11320</v>
      </c>
      <c r="F136" s="17">
        <v>13482</v>
      </c>
      <c r="G136" s="24"/>
      <c r="H136" s="7"/>
      <c r="I136" s="25">
        <f t="shared" si="32"/>
        <v>3770</v>
      </c>
      <c r="J136" s="24">
        <f t="shared" si="32"/>
        <v>-581</v>
      </c>
      <c r="K136" s="7"/>
      <c r="L136" s="25">
        <f t="shared" si="27"/>
        <v>3767.9841612481596</v>
      </c>
      <c r="M136" s="17">
        <f t="shared" si="18"/>
        <v>4.0636058734215412</v>
      </c>
      <c r="N136" s="17">
        <f t="shared" si="28"/>
        <v>-581.48628799343589</v>
      </c>
      <c r="O136" s="24">
        <f t="shared" si="19"/>
        <v>0.23647601255990844</v>
      </c>
      <c r="P136" s="7"/>
      <c r="Q136" s="25">
        <f t="shared" si="20"/>
        <v>3791.9244040079516</v>
      </c>
      <c r="R136" s="24">
        <f t="shared" si="21"/>
        <v>-602.11785485673033</v>
      </c>
      <c r="S136" s="7"/>
      <c r="T136" s="25">
        <f t="shared" si="22"/>
        <v>-0.98781947158214256</v>
      </c>
      <c r="U136" s="24">
        <f t="shared" si="23"/>
        <v>-0.1580185759856346</v>
      </c>
      <c r="V136" s="7"/>
      <c r="W136" s="25">
        <f t="shared" si="24"/>
        <v>-0.98666561437955924</v>
      </c>
      <c r="X136" s="24">
        <f t="shared" si="29"/>
        <v>73.373720498998864</v>
      </c>
      <c r="Y136" s="7"/>
      <c r="Z136" s="25">
        <f t="shared" si="30"/>
        <v>-606</v>
      </c>
      <c r="AA136" s="17">
        <f t="shared" si="31"/>
        <v>73.404000000000082</v>
      </c>
      <c r="AB136" s="24">
        <f t="shared" si="25"/>
        <v>1.281141484133919</v>
      </c>
      <c r="AC136" s="17">
        <f t="shared" si="26"/>
        <v>-3.0279501001217568E-2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12730</v>
      </c>
      <c r="E137" s="17">
        <v>11365</v>
      </c>
      <c r="F137" s="17">
        <v>13667</v>
      </c>
      <c r="G137" s="24"/>
      <c r="H137" s="7"/>
      <c r="I137" s="25">
        <f t="shared" si="32"/>
        <v>3697</v>
      </c>
      <c r="J137" s="24">
        <f t="shared" si="32"/>
        <v>-937</v>
      </c>
      <c r="K137" s="7"/>
      <c r="L137" s="25">
        <f t="shared" si="27"/>
        <v>3695.7207310805316</v>
      </c>
      <c r="M137" s="17">
        <f t="shared" si="18"/>
        <v>1.6365289683179753</v>
      </c>
      <c r="N137" s="17">
        <f t="shared" si="28"/>
        <v>-937.19220799539426</v>
      </c>
      <c r="O137" s="24">
        <f t="shared" si="19"/>
        <v>3.6943913493478225E-2</v>
      </c>
      <c r="P137" s="7"/>
      <c r="Q137" s="25">
        <f t="shared" si="20"/>
        <v>3718.9244040079516</v>
      </c>
      <c r="R137" s="24">
        <f t="shared" si="21"/>
        <v>-958.11785485673033</v>
      </c>
      <c r="S137" s="7"/>
      <c r="T137" s="25">
        <f t="shared" si="22"/>
        <v>-0.96880252563530955</v>
      </c>
      <c r="U137" s="24">
        <f t="shared" si="23"/>
        <v>-0.25144648648045176</v>
      </c>
      <c r="V137" s="7"/>
      <c r="W137" s="25">
        <f t="shared" si="24"/>
        <v>-0.96694959860975049</v>
      </c>
      <c r="X137" s="24">
        <f t="shared" si="29"/>
        <v>67.896194390531832</v>
      </c>
      <c r="Y137" s="7"/>
      <c r="Z137" s="25">
        <f t="shared" si="30"/>
        <v>-608</v>
      </c>
      <c r="AA137" s="17">
        <f t="shared" si="31"/>
        <v>67.932000000000087</v>
      </c>
      <c r="AB137" s="24">
        <f t="shared" si="25"/>
        <v>1.1856370674647894</v>
      </c>
      <c r="AC137" s="17">
        <f t="shared" si="26"/>
        <v>-3.5805609468255284E-2</v>
      </c>
    </row>
    <row r="138" spans="1:29" s="17" customFormat="1" x14ac:dyDescent="0.25">
      <c r="A138" s="17">
        <v>53</v>
      </c>
      <c r="B138" s="17">
        <v>-635</v>
      </c>
      <c r="C138" s="17">
        <v>15012</v>
      </c>
      <c r="D138" s="17">
        <v>12549</v>
      </c>
      <c r="E138" s="17">
        <v>11420</v>
      </c>
      <c r="F138" s="17">
        <v>13850</v>
      </c>
      <c r="G138" s="24"/>
      <c r="H138" s="7"/>
      <c r="I138" s="25">
        <f t="shared" si="32"/>
        <v>3592</v>
      </c>
      <c r="J138" s="24">
        <f t="shared" si="32"/>
        <v>-1301</v>
      </c>
      <c r="K138" s="7"/>
      <c r="L138" s="25">
        <f t="shared" si="27"/>
        <v>3584.068847991261</v>
      </c>
      <c r="M138" s="17">
        <f t="shared" si="18"/>
        <v>62.903172185724529</v>
      </c>
      <c r="N138" s="17">
        <f t="shared" si="28"/>
        <v>-1299.2953804271922</v>
      </c>
      <c r="O138" s="24">
        <f t="shared" si="19"/>
        <v>2.9057278879994963</v>
      </c>
      <c r="P138" s="7"/>
      <c r="Q138" s="25">
        <f t="shared" si="20"/>
        <v>3613.9244040079516</v>
      </c>
      <c r="R138" s="24">
        <f t="shared" si="21"/>
        <v>-1322.1178548567302</v>
      </c>
      <c r="S138" s="7"/>
      <c r="T138" s="25">
        <f t="shared" si="22"/>
        <v>-0.94144938420493318</v>
      </c>
      <c r="U138" s="24">
        <f t="shared" si="23"/>
        <v>-0.34697390058189403</v>
      </c>
      <c r="V138" s="7"/>
      <c r="W138" s="25">
        <f t="shared" si="24"/>
        <v>-0.93888145686513746</v>
      </c>
      <c r="X138" s="24">
        <f t="shared" si="29"/>
        <v>62.190265190463094</v>
      </c>
      <c r="Y138" s="7"/>
      <c r="Z138" s="25">
        <f t="shared" si="30"/>
        <v>-635</v>
      </c>
      <c r="AA138" s="17">
        <f t="shared" si="31"/>
        <v>62.217000000000084</v>
      </c>
      <c r="AB138" s="24">
        <f t="shared" si="25"/>
        <v>1.0858915007133134</v>
      </c>
      <c r="AC138" s="17">
        <f t="shared" si="26"/>
        <v>-2.6734809536989701E-2</v>
      </c>
    </row>
    <row r="139" spans="1:29" s="17" customFormat="1" x14ac:dyDescent="0.25">
      <c r="A139" s="17">
        <v>54</v>
      </c>
      <c r="B139" s="17">
        <v>-636</v>
      </c>
      <c r="C139" s="17">
        <v>14932</v>
      </c>
      <c r="D139" s="17">
        <v>12373</v>
      </c>
      <c r="E139" s="17">
        <v>11492</v>
      </c>
      <c r="F139" s="17">
        <v>14024</v>
      </c>
      <c r="G139" s="24"/>
      <c r="H139" s="7"/>
      <c r="I139" s="25">
        <f t="shared" si="32"/>
        <v>3440</v>
      </c>
      <c r="J139" s="24">
        <f t="shared" si="32"/>
        <v>-1651</v>
      </c>
      <c r="K139" s="7"/>
      <c r="L139" s="25">
        <f t="shared" si="27"/>
        <v>3436.2905022164618</v>
      </c>
      <c r="M139" s="17">
        <f t="shared" si="18"/>
        <v>13.760373806074478</v>
      </c>
      <c r="N139" s="17">
        <f t="shared" si="28"/>
        <v>-1648.7800716511636</v>
      </c>
      <c r="O139" s="24">
        <f t="shared" si="19"/>
        <v>4.9280818739677148</v>
      </c>
      <c r="P139" s="7"/>
      <c r="Q139" s="25">
        <f t="shared" si="20"/>
        <v>3461.9244040079516</v>
      </c>
      <c r="R139" s="24">
        <f t="shared" si="21"/>
        <v>-1672.1178548567302</v>
      </c>
      <c r="S139" s="7"/>
      <c r="T139" s="25">
        <f t="shared" si="22"/>
        <v>-0.90185245565810268</v>
      </c>
      <c r="U139" s="24">
        <f t="shared" si="23"/>
        <v>-0.43882718337174237</v>
      </c>
      <c r="V139" s="7"/>
      <c r="W139" s="25">
        <f t="shared" si="24"/>
        <v>-0.89859665638973718</v>
      </c>
      <c r="X139" s="24">
        <f t="shared" si="29"/>
        <v>56.444166217772818</v>
      </c>
      <c r="Y139" s="7"/>
      <c r="Z139" s="25">
        <f t="shared" si="30"/>
        <v>-636</v>
      </c>
      <c r="AA139" s="17">
        <f t="shared" si="31"/>
        <v>56.493000000000087</v>
      </c>
      <c r="AB139" s="24">
        <f t="shared" si="25"/>
        <v>0.98598885432915817</v>
      </c>
      <c r="AC139" s="17">
        <f t="shared" si="26"/>
        <v>-4.8833782227269751E-2</v>
      </c>
    </row>
    <row r="140" spans="1:29" s="17" customFormat="1" x14ac:dyDescent="0.25">
      <c r="A140" s="17">
        <v>55</v>
      </c>
      <c r="B140" s="17">
        <v>-640</v>
      </c>
      <c r="C140" s="17">
        <v>14837</v>
      </c>
      <c r="D140" s="17">
        <v>12206</v>
      </c>
      <c r="E140" s="17">
        <v>11587</v>
      </c>
      <c r="F140" s="17">
        <v>14194</v>
      </c>
      <c r="G140" s="24"/>
      <c r="H140" s="7"/>
      <c r="I140" s="25">
        <f t="shared" si="32"/>
        <v>3250</v>
      </c>
      <c r="J140" s="24">
        <f t="shared" si="32"/>
        <v>-1988</v>
      </c>
      <c r="K140" s="7"/>
      <c r="L140" s="25">
        <f t="shared" si="27"/>
        <v>3252.755201627614</v>
      </c>
      <c r="M140" s="17">
        <f t="shared" si="18"/>
        <v>7.5911360088070667</v>
      </c>
      <c r="N140" s="17">
        <f t="shared" si="28"/>
        <v>-1983.610445801675</v>
      </c>
      <c r="O140" s="24">
        <f t="shared" si="19"/>
        <v>19.268186060032271</v>
      </c>
      <c r="P140" s="7"/>
      <c r="Q140" s="25">
        <f t="shared" si="20"/>
        <v>3271.9244040079516</v>
      </c>
      <c r="R140" s="24">
        <f t="shared" si="21"/>
        <v>-2009.1178548567302</v>
      </c>
      <c r="S140" s="7"/>
      <c r="T140" s="25">
        <f t="shared" si="22"/>
        <v>-0.85235629497456455</v>
      </c>
      <c r="U140" s="24">
        <f t="shared" si="23"/>
        <v>-0.52726877280082485</v>
      </c>
      <c r="V140" s="7"/>
      <c r="W140" s="25">
        <f t="shared" si="24"/>
        <v>-0.84843785550880602</v>
      </c>
      <c r="X140" s="24">
        <f t="shared" si="29"/>
        <v>50.613379036324318</v>
      </c>
      <c r="Y140" s="7"/>
      <c r="Z140" s="25">
        <f t="shared" si="30"/>
        <v>-640</v>
      </c>
      <c r="AA140" s="17">
        <f t="shared" si="31"/>
        <v>50.733000000000089</v>
      </c>
      <c r="AB140" s="24">
        <f t="shared" si="25"/>
        <v>0.88545788941428472</v>
      </c>
      <c r="AC140" s="17">
        <f t="shared" si="26"/>
        <v>-0.11962096367577146</v>
      </c>
    </row>
    <row r="141" spans="1:29" s="17" customFormat="1" x14ac:dyDescent="0.25">
      <c r="A141" s="17">
        <v>56</v>
      </c>
      <c r="B141" s="17">
        <v>-625</v>
      </c>
      <c r="C141" s="17">
        <v>14728</v>
      </c>
      <c r="D141" s="17">
        <v>12048</v>
      </c>
      <c r="E141" s="17">
        <v>11688</v>
      </c>
      <c r="F141" s="17">
        <v>14342</v>
      </c>
      <c r="G141" s="24"/>
      <c r="H141" s="7"/>
      <c r="I141" s="25">
        <f t="shared" si="32"/>
        <v>3040</v>
      </c>
      <c r="J141" s="24">
        <f t="shared" si="32"/>
        <v>-2294</v>
      </c>
      <c r="K141" s="7"/>
      <c r="L141" s="25">
        <f t="shared" si="27"/>
        <v>3041.5741022868497</v>
      </c>
      <c r="M141" s="17">
        <f t="shared" si="18"/>
        <v>2.4777980094653471</v>
      </c>
      <c r="N141" s="17">
        <f t="shared" si="28"/>
        <v>-2291.0413166747567</v>
      </c>
      <c r="O141" s="24">
        <f t="shared" si="19"/>
        <v>8.7538070190729158</v>
      </c>
      <c r="P141" s="7"/>
      <c r="Q141" s="25">
        <f t="shared" si="20"/>
        <v>3061.9244040079516</v>
      </c>
      <c r="R141" s="24">
        <f t="shared" si="21"/>
        <v>-2315.1178548567304</v>
      </c>
      <c r="S141" s="7"/>
      <c r="T141" s="25">
        <f t="shared" si="22"/>
        <v>-0.79765001211381192</v>
      </c>
      <c r="U141" s="24">
        <f t="shared" si="23"/>
        <v>-0.60757478575423518</v>
      </c>
      <c r="V141" s="7"/>
      <c r="W141" s="25">
        <f t="shared" si="24"/>
        <v>-0.79312961459690101</v>
      </c>
      <c r="X141" s="24">
        <f t="shared" si="29"/>
        <v>45.018785874677292</v>
      </c>
      <c r="Y141" s="7"/>
      <c r="Z141" s="25">
        <f t="shared" si="30"/>
        <v>-625</v>
      </c>
      <c r="AA141" s="17">
        <f t="shared" si="31"/>
        <v>45.108000000000089</v>
      </c>
      <c r="AB141" s="24">
        <f t="shared" si="25"/>
        <v>0.78728311898960379</v>
      </c>
      <c r="AC141" s="17">
        <f t="shared" si="26"/>
        <v>-8.9214125322797599E-2</v>
      </c>
    </row>
    <row r="142" spans="1:29" s="17" customFormat="1" x14ac:dyDescent="0.25">
      <c r="A142" s="17">
        <v>57</v>
      </c>
      <c r="B142" s="17">
        <v>-631</v>
      </c>
      <c r="C142" s="17">
        <v>14604</v>
      </c>
      <c r="D142" s="17">
        <v>11907</v>
      </c>
      <c r="E142" s="17">
        <v>11807</v>
      </c>
      <c r="F142" s="17">
        <v>14481</v>
      </c>
      <c r="G142" s="24"/>
      <c r="H142" s="7"/>
      <c r="I142" s="25">
        <f t="shared" si="32"/>
        <v>2797</v>
      </c>
      <c r="J142" s="24">
        <f t="shared" si="32"/>
        <v>-2574</v>
      </c>
      <c r="K142" s="7"/>
      <c r="L142" s="25">
        <f t="shared" si="27"/>
        <v>2798.4274022873183</v>
      </c>
      <c r="M142" s="17">
        <f t="shared" si="18"/>
        <v>2.0374772898414375</v>
      </c>
      <c r="N142" s="17">
        <f t="shared" si="28"/>
        <v>-2578.7821140206083</v>
      </c>
      <c r="O142" s="24">
        <f t="shared" si="19"/>
        <v>22.868614506098794</v>
      </c>
      <c r="P142" s="7"/>
      <c r="Q142" s="25">
        <f t="shared" si="20"/>
        <v>2818.9244040079516</v>
      </c>
      <c r="R142" s="24">
        <f t="shared" si="21"/>
        <v>-2595.1178548567304</v>
      </c>
      <c r="S142" s="7"/>
      <c r="T142" s="25">
        <f t="shared" si="22"/>
        <v>-0.73434702766065529</v>
      </c>
      <c r="U142" s="24">
        <f t="shared" si="23"/>
        <v>-0.68105741198611391</v>
      </c>
      <c r="V142" s="7"/>
      <c r="W142" s="25">
        <f t="shared" si="24"/>
        <v>-0.72927544865090399</v>
      </c>
      <c r="X142" s="24">
        <f t="shared" si="29"/>
        <v>39.430737403202443</v>
      </c>
      <c r="Y142" s="7"/>
      <c r="Z142" s="25">
        <f t="shared" si="30"/>
        <v>-631</v>
      </c>
      <c r="AA142" s="17">
        <f t="shared" si="31"/>
        <v>39.429000000000087</v>
      </c>
      <c r="AB142" s="24">
        <f t="shared" si="25"/>
        <v>0.68816587076884572</v>
      </c>
      <c r="AC142" s="17">
        <f t="shared" si="26"/>
        <v>1.7374032023553809E-3</v>
      </c>
    </row>
    <row r="143" spans="1:29" s="17" customFormat="1" x14ac:dyDescent="0.25">
      <c r="A143" s="17">
        <v>58</v>
      </c>
      <c r="B143" s="17">
        <v>-605</v>
      </c>
      <c r="C143" s="17">
        <v>14475</v>
      </c>
      <c r="D143" s="17">
        <v>11778</v>
      </c>
      <c r="E143" s="17">
        <v>11938</v>
      </c>
      <c r="F143" s="17">
        <v>14611</v>
      </c>
      <c r="G143" s="24"/>
      <c r="H143" s="7"/>
      <c r="I143" s="25">
        <f t="shared" si="32"/>
        <v>2537</v>
      </c>
      <c r="J143" s="24">
        <f t="shared" si="32"/>
        <v>-2833</v>
      </c>
      <c r="K143" s="7"/>
      <c r="L143" s="25">
        <f t="shared" si="27"/>
        <v>2539.2545246466802</v>
      </c>
      <c r="M143" s="17">
        <f t="shared" si="18"/>
        <v>5.0828813824886527</v>
      </c>
      <c r="N143" s="17">
        <f t="shared" si="28"/>
        <v>-2830.6907632509165</v>
      </c>
      <c r="O143" s="24">
        <f t="shared" si="19"/>
        <v>5.3325743633179101</v>
      </c>
      <c r="P143" s="7"/>
      <c r="Q143" s="25">
        <f t="shared" si="20"/>
        <v>2558.9244040079516</v>
      </c>
      <c r="R143" s="24">
        <f t="shared" si="21"/>
        <v>-2854.1178548567304</v>
      </c>
      <c r="S143" s="7"/>
      <c r="T143" s="25">
        <f t="shared" si="22"/>
        <v>-0.66661543935686629</v>
      </c>
      <c r="U143" s="24">
        <f t="shared" si="23"/>
        <v>-0.74902884125060165</v>
      </c>
      <c r="V143" s="7"/>
      <c r="W143" s="25">
        <f t="shared" si="24"/>
        <v>-0.6610337609823973</v>
      </c>
      <c r="X143" s="24">
        <f t="shared" si="29"/>
        <v>33.901690520539432</v>
      </c>
      <c r="Y143" s="7"/>
      <c r="Z143" s="25">
        <f t="shared" si="30"/>
        <v>-605</v>
      </c>
      <c r="AA143" s="17">
        <f t="shared" si="31"/>
        <v>33.984000000000087</v>
      </c>
      <c r="AB143" s="24">
        <f t="shared" si="25"/>
        <v>0.59313269299775451</v>
      </c>
      <c r="AC143" s="17">
        <f t="shared" si="26"/>
        <v>-8.23094794606547E-2</v>
      </c>
    </row>
    <row r="144" spans="1:29" s="17" customFormat="1" x14ac:dyDescent="0.25">
      <c r="A144" s="17">
        <v>59</v>
      </c>
      <c r="B144" s="17">
        <v>-620</v>
      </c>
      <c r="C144" s="17">
        <v>14326</v>
      </c>
      <c r="D144" s="17">
        <v>11662</v>
      </c>
      <c r="E144" s="17">
        <v>12078</v>
      </c>
      <c r="F144" s="17">
        <v>14726</v>
      </c>
      <c r="G144" s="24"/>
      <c r="H144" s="7"/>
      <c r="I144" s="25">
        <f t="shared" si="32"/>
        <v>2248</v>
      </c>
      <c r="J144" s="24">
        <f t="shared" si="32"/>
        <v>-3064</v>
      </c>
      <c r="K144" s="7"/>
      <c r="L144" s="25">
        <f t="shared" si="27"/>
        <v>2249.6844806820732</v>
      </c>
      <c r="M144" s="17">
        <f t="shared" si="18"/>
        <v>2.8374751682776984</v>
      </c>
      <c r="N144" s="17">
        <f t="shared" si="28"/>
        <v>-3062.0769974074046</v>
      </c>
      <c r="O144" s="24">
        <f t="shared" si="19"/>
        <v>3.6979389711285027</v>
      </c>
      <c r="P144" s="7"/>
      <c r="Q144" s="25">
        <f t="shared" si="20"/>
        <v>2269.9244040079516</v>
      </c>
      <c r="R144" s="24">
        <f t="shared" si="21"/>
        <v>-3085.1178548567304</v>
      </c>
      <c r="S144" s="7"/>
      <c r="T144" s="25">
        <f t="shared" si="22"/>
        <v>-0.59132917389611617</v>
      </c>
      <c r="U144" s="24">
        <f t="shared" si="23"/>
        <v>-0.80965200789190162</v>
      </c>
      <c r="V144" s="7"/>
      <c r="W144" s="25">
        <f t="shared" si="24"/>
        <v>-0.58529212621285132</v>
      </c>
      <c r="X144" s="24">
        <f t="shared" si="29"/>
        <v>28.335527489435265</v>
      </c>
      <c r="Y144" s="7"/>
      <c r="Z144" s="25">
        <f t="shared" si="30"/>
        <v>-620</v>
      </c>
      <c r="AA144" s="17">
        <f t="shared" si="31"/>
        <v>28.404000000000089</v>
      </c>
      <c r="AB144" s="24">
        <f t="shared" si="25"/>
        <v>0.49574332073647093</v>
      </c>
      <c r="AC144" s="17">
        <f t="shared" si="26"/>
        <v>-6.8472510564824063E-2</v>
      </c>
    </row>
    <row r="145" spans="1:29" s="17" customFormat="1" x14ac:dyDescent="0.25">
      <c r="A145" s="17">
        <v>60</v>
      </c>
      <c r="B145" s="17">
        <v>-619</v>
      </c>
      <c r="C145" s="17">
        <v>14177</v>
      </c>
      <c r="D145" s="17">
        <v>11568</v>
      </c>
      <c r="E145" s="17">
        <v>12244</v>
      </c>
      <c r="F145" s="17">
        <v>14837</v>
      </c>
      <c r="G145" s="24"/>
      <c r="H145" s="7"/>
      <c r="I145" s="25">
        <f t="shared" si="32"/>
        <v>1933</v>
      </c>
      <c r="J145" s="24">
        <f t="shared" si="32"/>
        <v>-3269</v>
      </c>
      <c r="K145" s="7"/>
      <c r="L145" s="25">
        <f t="shared" si="27"/>
        <v>1939.0922249364671</v>
      </c>
      <c r="M145" s="17">
        <f t="shared" si="18"/>
        <v>37.115204676511787</v>
      </c>
      <c r="N145" s="17">
        <f t="shared" si="28"/>
        <v>-3263.8892110143543</v>
      </c>
      <c r="O145" s="24">
        <f t="shared" si="19"/>
        <v>26.120164055797815</v>
      </c>
      <c r="P145" s="7"/>
      <c r="Q145" s="25">
        <f t="shared" si="20"/>
        <v>1954.9244040079514</v>
      </c>
      <c r="R145" s="24">
        <f t="shared" si="21"/>
        <v>-3290.1178548567304</v>
      </c>
      <c r="S145" s="7"/>
      <c r="T145" s="25">
        <f t="shared" si="22"/>
        <v>-0.50926974960498717</v>
      </c>
      <c r="U145" s="24">
        <f t="shared" si="23"/>
        <v>-0.86345178781166987</v>
      </c>
      <c r="V145" s="7"/>
      <c r="W145" s="25">
        <f t="shared" si="24"/>
        <v>-0.50282816014034792</v>
      </c>
      <c r="X145" s="24">
        <f t="shared" si="29"/>
        <v>22.686842335917277</v>
      </c>
      <c r="Y145" s="7"/>
      <c r="Z145" s="25">
        <f t="shared" si="30"/>
        <v>-619</v>
      </c>
      <c r="AA145" s="17">
        <f t="shared" si="31"/>
        <v>22.833000000000091</v>
      </c>
      <c r="AB145" s="24">
        <f t="shared" si="25"/>
        <v>0.39851102810786687</v>
      </c>
      <c r="AC145" s="17">
        <f t="shared" si="26"/>
        <v>-0.14615766408281416</v>
      </c>
    </row>
    <row r="146" spans="1:29" s="17" customFormat="1" x14ac:dyDescent="0.25">
      <c r="A146" s="17">
        <v>61</v>
      </c>
      <c r="B146" s="17">
        <v>-622</v>
      </c>
      <c r="C146" s="17">
        <v>13994</v>
      </c>
      <c r="D146" s="17">
        <v>11465</v>
      </c>
      <c r="E146" s="17">
        <v>12392</v>
      </c>
      <c r="F146" s="17">
        <v>14906</v>
      </c>
      <c r="G146" s="24"/>
      <c r="H146" s="7"/>
      <c r="I146" s="25">
        <f t="shared" si="32"/>
        <v>1602</v>
      </c>
      <c r="J146" s="24">
        <f t="shared" si="32"/>
        <v>-3441</v>
      </c>
      <c r="K146" s="7"/>
      <c r="L146" s="25">
        <f t="shared" si="27"/>
        <v>1608.3300867593571</v>
      </c>
      <c r="M146" s="17">
        <f t="shared" si="18"/>
        <v>40.069998380987727</v>
      </c>
      <c r="N146" s="17">
        <f t="shared" si="28"/>
        <v>-3435.362771394005</v>
      </c>
      <c r="O146" s="24">
        <f t="shared" si="19"/>
        <v>31.778346356248395</v>
      </c>
      <c r="P146" s="7"/>
      <c r="Q146" s="25">
        <f t="shared" si="20"/>
        <v>1623.9244040079514</v>
      </c>
      <c r="R146" s="24">
        <f t="shared" si="21"/>
        <v>-3462.1178548567304</v>
      </c>
      <c r="S146" s="7"/>
      <c r="T146" s="25">
        <f t="shared" si="22"/>
        <v>-0.42304222757208648</v>
      </c>
      <c r="U146" s="24">
        <f t="shared" si="23"/>
        <v>-0.90859111535410964</v>
      </c>
      <c r="V146" s="7"/>
      <c r="W146" s="25">
        <f t="shared" si="24"/>
        <v>-0.41626073196992308</v>
      </c>
      <c r="X146" s="24">
        <f t="shared" si="29"/>
        <v>17.086955260498144</v>
      </c>
      <c r="Y146" s="7"/>
      <c r="Z146" s="25">
        <f t="shared" si="30"/>
        <v>-622</v>
      </c>
      <c r="AA146" s="17">
        <f t="shared" si="31"/>
        <v>17.235000000000092</v>
      </c>
      <c r="AB146" s="24">
        <f t="shared" si="25"/>
        <v>0.3008074965812243</v>
      </c>
      <c r="AC146" s="17">
        <f t="shared" si="26"/>
        <v>-0.14804473950194819</v>
      </c>
    </row>
    <row r="147" spans="1:29" s="17" customFormat="1" x14ac:dyDescent="0.25">
      <c r="A147" s="17">
        <v>62</v>
      </c>
      <c r="B147" s="17">
        <v>-635</v>
      </c>
      <c r="C147" s="17">
        <v>13836</v>
      </c>
      <c r="D147" s="17">
        <v>11414</v>
      </c>
      <c r="E147" s="17">
        <v>12586</v>
      </c>
      <c r="F147" s="17">
        <v>14993</v>
      </c>
      <c r="G147" s="24"/>
      <c r="H147" s="7"/>
      <c r="I147" s="25">
        <f t="shared" si="32"/>
        <v>1250</v>
      </c>
      <c r="J147" s="24">
        <f t="shared" si="32"/>
        <v>-3579</v>
      </c>
      <c r="K147" s="7"/>
      <c r="L147" s="25">
        <f t="shared" si="27"/>
        <v>1254.6295142182678</v>
      </c>
      <c r="M147" s="17">
        <f t="shared" si="18"/>
        <v>21.432401897143592</v>
      </c>
      <c r="N147" s="17">
        <f t="shared" si="28"/>
        <v>-3576.3400565376514</v>
      </c>
      <c r="O147" s="24">
        <f t="shared" si="19"/>
        <v>7.0752992228908713</v>
      </c>
      <c r="P147" s="7"/>
      <c r="Q147" s="25">
        <f t="shared" si="20"/>
        <v>1271.9244040079514</v>
      </c>
      <c r="R147" s="24">
        <f t="shared" si="21"/>
        <v>-3600.1178548567304</v>
      </c>
      <c r="S147" s="7"/>
      <c r="T147" s="25">
        <f t="shared" si="22"/>
        <v>-0.3313440772531106</v>
      </c>
      <c r="U147" s="24">
        <f t="shared" si="23"/>
        <v>-0.94480755256839266</v>
      </c>
      <c r="V147" s="7"/>
      <c r="W147" s="25">
        <f t="shared" si="24"/>
        <v>-0.32428923693696887</v>
      </c>
      <c r="X147" s="24">
        <f t="shared" si="29"/>
        <v>11.416525742006115</v>
      </c>
      <c r="Y147" s="7"/>
      <c r="Z147" s="25">
        <f t="shared" si="30"/>
        <v>-635</v>
      </c>
      <c r="AA147" s="17">
        <f t="shared" si="31"/>
        <v>11.520000000000092</v>
      </c>
      <c r="AB147" s="24">
        <f t="shared" si="25"/>
        <v>0.20106192982974835</v>
      </c>
      <c r="AC147" s="17">
        <f t="shared" si="26"/>
        <v>-0.10347425799397669</v>
      </c>
    </row>
    <row r="148" spans="1:29" s="17" customFormat="1" x14ac:dyDescent="0.25">
      <c r="A148" s="17">
        <v>63</v>
      </c>
      <c r="B148" s="17">
        <v>-645</v>
      </c>
      <c r="C148" s="17">
        <v>13640</v>
      </c>
      <c r="D148" s="17">
        <v>11350</v>
      </c>
      <c r="E148" s="17">
        <v>12761</v>
      </c>
      <c r="F148" s="17">
        <v>15037</v>
      </c>
      <c r="G148" s="24"/>
      <c r="H148" s="7"/>
      <c r="I148" s="25">
        <f t="shared" si="32"/>
        <v>879</v>
      </c>
      <c r="J148" s="24">
        <f t="shared" si="32"/>
        <v>-3687</v>
      </c>
      <c r="K148" s="7"/>
      <c r="L148" s="25">
        <f t="shared" si="27"/>
        <v>882.38063786584075</v>
      </c>
      <c r="M148" s="17">
        <f t="shared" ref="M148:M149" si="33">(I148-L148)^2</f>
        <v>11.428712379956327</v>
      </c>
      <c r="N148" s="17">
        <f t="shared" si="28"/>
        <v>-3682.8559133930808</v>
      </c>
      <c r="O148" s="24">
        <f t="shared" ref="O148:O149" si="34">(J148-N148)^2</f>
        <v>17.173453805647462</v>
      </c>
      <c r="P148" s="7"/>
      <c r="Q148" s="25">
        <f t="shared" si="20"/>
        <v>900.92440400795135</v>
      </c>
      <c r="R148" s="24">
        <f t="shared" si="21"/>
        <v>-3708.1178548567304</v>
      </c>
      <c r="S148" s="7"/>
      <c r="T148" s="25">
        <f t="shared" si="22"/>
        <v>-0.23469631086578091</v>
      </c>
      <c r="U148" s="24">
        <f t="shared" si="23"/>
        <v>-0.97315085125783163</v>
      </c>
      <c r="V148" s="7"/>
      <c r="W148" s="25">
        <f t="shared" si="24"/>
        <v>-0.22742685307700053</v>
      </c>
      <c r="X148" s="24">
        <f t="shared" si="29"/>
        <v>5.626636044706629</v>
      </c>
      <c r="Y148" s="7"/>
      <c r="Z148" s="25">
        <f t="shared" si="30"/>
        <v>-645</v>
      </c>
      <c r="AA148" s="17">
        <f t="shared" si="31"/>
        <v>5.7150000000000922</v>
      </c>
      <c r="AB148" s="24">
        <f t="shared" si="25"/>
        <v>9.9745566751477527E-2</v>
      </c>
      <c r="AC148" s="17">
        <f t="shared" si="26"/>
        <v>-8.8363955293463192E-2</v>
      </c>
    </row>
    <row r="149" spans="1:29" s="17" customFormat="1" x14ac:dyDescent="0.25">
      <c r="A149" s="17">
        <v>64</v>
      </c>
      <c r="B149" s="17">
        <v>-628</v>
      </c>
      <c r="C149" s="17">
        <v>13455</v>
      </c>
      <c r="D149" s="17">
        <v>11315</v>
      </c>
      <c r="E149" s="17">
        <v>12945</v>
      </c>
      <c r="F149" s="17">
        <v>15070</v>
      </c>
      <c r="G149" s="24"/>
      <c r="H149" s="7"/>
      <c r="I149" s="25">
        <f t="shared" si="32"/>
        <v>510</v>
      </c>
      <c r="J149" s="24">
        <f t="shared" si="32"/>
        <v>-3755</v>
      </c>
      <c r="K149" s="7"/>
      <c r="L149" s="25">
        <f t="shared" si="27"/>
        <v>510.99493946615729</v>
      </c>
      <c r="M149" s="17">
        <f t="shared" si="33"/>
        <v>0.98990454131735517</v>
      </c>
      <c r="N149" s="17">
        <f t="shared" si="28"/>
        <v>-3750.0074193920964</v>
      </c>
      <c r="O149" s="24">
        <f t="shared" si="34"/>
        <v>24.925861126415271</v>
      </c>
      <c r="P149" s="7"/>
      <c r="Q149" s="25">
        <f t="shared" ref="Q149" si="35">I149-$J$4</f>
        <v>531.92440400795135</v>
      </c>
      <c r="R149" s="24">
        <f t="shared" ref="R149" si="36">J149-$J$3</f>
        <v>-3776.1178548567304</v>
      </c>
      <c r="S149" s="7"/>
      <c r="T149" s="25">
        <f t="shared" ref="T149" si="37">Q149/$J$7</f>
        <v>-0.13856955669617269</v>
      </c>
      <c r="U149" s="24">
        <f t="shared" ref="U149" si="38">R149/$J$6</f>
        <v>-0.990996631914145</v>
      </c>
      <c r="V149" s="7"/>
      <c r="W149" s="25">
        <f t="shared" ref="W149" si="39">(T149-U149*SIN(-$J$11*PI()/180))/(COS(-$J$11*PI()/180))</f>
        <v>-0.13116398344544361</v>
      </c>
      <c r="X149" s="24">
        <f>IF(MOD(ATAN2(U149,W149)*180/PI()-$J$9+360,360)&gt;5,MOD(ATAN2(U149,W149)*180/PI()-$J$9+360,360)-360,MOD(ATAN2(U149,W149)*180/PI()-$J$9+360,360))</f>
        <v>1.2204485467691484E-2</v>
      </c>
      <c r="Y149" s="7"/>
      <c r="Z149" s="25">
        <f t="shared" si="30"/>
        <v>-628</v>
      </c>
      <c r="AA149" s="17">
        <f t="shared" si="31"/>
        <v>6.3000000000092982E-2</v>
      </c>
      <c r="AB149" s="24">
        <f t="shared" ref="AB149" si="40">AA149*PI()/180</f>
        <v>1.0995574287580505E-3</v>
      </c>
      <c r="AC149" s="17">
        <f t="shared" ref="AC149" si="41">X149-AA149</f>
        <v>-5.0795514532401498E-2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-9979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78</v>
      </c>
      <c r="B156" s="31">
        <v>9988</v>
      </c>
      <c r="G156" s="2"/>
      <c r="I156" s="1"/>
      <c r="J156" s="3"/>
    </row>
    <row r="157" spans="1:29" x14ac:dyDescent="0.25">
      <c r="A157" t="s">
        <v>79</v>
      </c>
      <c r="B157">
        <v>9988</v>
      </c>
      <c r="G157" s="2"/>
      <c r="I157" s="43">
        <f>J155</f>
        <v>-9986</v>
      </c>
      <c r="J157" s="39">
        <f>I157+B157</f>
        <v>2</v>
      </c>
    </row>
    <row r="158" spans="1:29" x14ac:dyDescent="0.25">
      <c r="A158" s="31" t="s">
        <v>80</v>
      </c>
      <c r="B158" s="31">
        <v>40002</v>
      </c>
      <c r="G158" s="2"/>
      <c r="I158" s="1"/>
      <c r="J158" s="3"/>
    </row>
    <row r="159" spans="1:29" x14ac:dyDescent="0.25">
      <c r="A159" t="s">
        <v>81</v>
      </c>
      <c r="B159">
        <v>40002</v>
      </c>
      <c r="G159" s="2"/>
      <c r="I159" s="43">
        <f>J157</f>
        <v>2</v>
      </c>
      <c r="J159" s="39">
        <f>I159+B159</f>
        <v>40004</v>
      </c>
    </row>
    <row r="160" spans="1:29" x14ac:dyDescent="0.25">
      <c r="A160" s="31" t="s">
        <v>82</v>
      </c>
      <c r="B160" s="31">
        <v>9995</v>
      </c>
      <c r="G160" s="2"/>
      <c r="I160" s="1"/>
      <c r="J160" s="3"/>
    </row>
    <row r="161" spans="1:10" x14ac:dyDescent="0.25">
      <c r="A161" t="s">
        <v>83</v>
      </c>
      <c r="B161">
        <v>9995</v>
      </c>
      <c r="G161" s="2"/>
      <c r="I161" s="43">
        <f>J159</f>
        <v>40004</v>
      </c>
      <c r="J161" s="39">
        <f>I161+B161</f>
        <v>49999</v>
      </c>
    </row>
    <row r="162" spans="1:10" x14ac:dyDescent="0.25">
      <c r="A162" s="31" t="s">
        <v>84</v>
      </c>
      <c r="B162" s="31">
        <v>-9979</v>
      </c>
      <c r="G162" s="2"/>
      <c r="I162" s="1"/>
      <c r="J162" s="3"/>
    </row>
    <row r="163" spans="1:10" x14ac:dyDescent="0.25">
      <c r="A163" t="s">
        <v>85</v>
      </c>
      <c r="B163">
        <v>-9986</v>
      </c>
      <c r="G163" s="2"/>
      <c r="I163" s="43">
        <f>J161</f>
        <v>49999</v>
      </c>
      <c r="J163" s="39">
        <f>I163+B163</f>
        <v>40013</v>
      </c>
    </row>
    <row r="164" spans="1:10" x14ac:dyDescent="0.25">
      <c r="A164" s="31" t="s">
        <v>86</v>
      </c>
      <c r="B164" s="31">
        <v>-40006</v>
      </c>
      <c r="G164" s="2"/>
      <c r="I164" s="1"/>
      <c r="J164" s="3"/>
    </row>
    <row r="165" spans="1:10" ht="15.75" thickBot="1" x14ac:dyDescent="0.3">
      <c r="A165" t="s">
        <v>87</v>
      </c>
      <c r="B165">
        <v>-40006</v>
      </c>
      <c r="G165" s="2"/>
      <c r="I165" s="4">
        <f>J163</f>
        <v>40013</v>
      </c>
      <c r="J165" s="6">
        <f>I165+B165</f>
        <v>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20.46735166997756</v>
      </c>
      <c r="L3" s="35" t="s">
        <v>1</v>
      </c>
      <c r="M3" s="11">
        <v>-3847.50605302445</v>
      </c>
      <c r="N3" s="10" t="s">
        <v>2</v>
      </c>
      <c r="O3" s="35">
        <v>3819.2163780545347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-21.901907532851244</v>
      </c>
      <c r="L4" s="9" t="s">
        <v>5</v>
      </c>
      <c r="M4" s="13">
        <v>359.93629011092042</v>
      </c>
      <c r="N4" s="12" t="s">
        <v>6</v>
      </c>
      <c r="O4" s="9">
        <v>359.86280706307986</v>
      </c>
      <c r="Q4" s="2" t="s">
        <v>7</v>
      </c>
      <c r="R4" s="2">
        <f>MAX(AC20:AC149)</f>
        <v>0.24996204169968905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-172.06802375168658</v>
      </c>
      <c r="N5" s="14" t="s">
        <v>9</v>
      </c>
      <c r="O5" s="9">
        <v>-172.48268409210621</v>
      </c>
      <c r="Q5" s="5" t="s">
        <v>10</v>
      </c>
      <c r="R5" s="5">
        <f>MIN(AC20:AC149)</f>
        <v>-0.17824452702807037</v>
      </c>
      <c r="T5" s="45" t="s">
        <v>55</v>
      </c>
      <c r="U5" s="47">
        <v>19</v>
      </c>
    </row>
    <row r="6" spans="1:21" ht="15.75" thickBot="1" x14ac:dyDescent="0.3">
      <c r="A6" t="s">
        <v>65</v>
      </c>
      <c r="I6" s="32" t="s">
        <v>11</v>
      </c>
      <c r="J6" s="32">
        <f>(O3+O9)/2</f>
        <v>3813.0601417960988</v>
      </c>
      <c r="L6" s="37" t="s">
        <v>12</v>
      </c>
      <c r="M6" s="13">
        <v>-21.75918015574706</v>
      </c>
      <c r="N6" s="14" t="s">
        <v>13</v>
      </c>
      <c r="O6" s="9">
        <v>21.269290820544207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-3841.1763762660566</v>
      </c>
      <c r="L7" s="38" t="s">
        <v>15</v>
      </c>
      <c r="M7" s="16">
        <f>SUM(M20:M84)</f>
        <v>1516.8913404573466</v>
      </c>
      <c r="N7" s="15" t="s">
        <v>15</v>
      </c>
      <c r="O7" s="36">
        <f>SUM(O20:O84)</f>
        <v>2092.4416975009067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-172.46288156481205</v>
      </c>
      <c r="L9" s="35" t="s">
        <v>18</v>
      </c>
      <c r="M9" s="11">
        <v>-3834.8466995076628</v>
      </c>
      <c r="N9" s="10" t="s">
        <v>19</v>
      </c>
      <c r="O9" s="35">
        <v>3806.9039055376625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-172.05162829615551</v>
      </c>
      <c r="L10" s="9" t="s">
        <v>21</v>
      </c>
      <c r="M10" s="13">
        <v>359.90470972369974</v>
      </c>
      <c r="N10" s="12" t="s">
        <v>22</v>
      </c>
      <c r="O10" s="9">
        <v>359.91798044819171</v>
      </c>
      <c r="T10" s="48"/>
    </row>
    <row r="11" spans="1:21" ht="15.75" thickBot="1" x14ac:dyDescent="0.3">
      <c r="I11" s="33" t="s">
        <v>23</v>
      </c>
      <c r="J11" s="33">
        <f>J9-J10</f>
        <v>-0.41125326865653733</v>
      </c>
      <c r="L11" s="37" t="s">
        <v>24</v>
      </c>
      <c r="M11" s="13">
        <v>-172.03523284062447</v>
      </c>
      <c r="N11" s="14" t="s">
        <v>25</v>
      </c>
      <c r="O11" s="9">
        <v>-172.44307903751786</v>
      </c>
    </row>
    <row r="12" spans="1:21" x14ac:dyDescent="0.25">
      <c r="I12" s="9"/>
      <c r="J12" s="9"/>
      <c r="L12" s="37" t="s">
        <v>26</v>
      </c>
      <c r="M12" s="13">
        <v>-22.044634909955427</v>
      </c>
      <c r="N12" s="14" t="s">
        <v>27</v>
      </c>
      <c r="O12" s="9">
        <v>19.665412519410914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1676.2905159031591</v>
      </c>
      <c r="N13" s="15" t="s">
        <v>15</v>
      </c>
      <c r="O13" s="36">
        <f>SUM(O85:O149)</f>
        <v>1690.706567770884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13519</v>
      </c>
      <c r="D20" s="17">
        <v>11369</v>
      </c>
      <c r="E20" s="17">
        <v>13012</v>
      </c>
      <c r="F20" s="17">
        <v>15141</v>
      </c>
      <c r="G20" s="24"/>
      <c r="H20" s="7"/>
      <c r="I20" s="25">
        <f t="shared" ref="I20:J51" si="0">C20-E20</f>
        <v>507</v>
      </c>
      <c r="J20" s="24">
        <f t="shared" si="0"/>
        <v>-3772</v>
      </c>
      <c r="K20" s="7"/>
      <c r="L20" s="25">
        <f>$M$3*SIN(2*PI()/$M$4*(AA20+$M$5))+$M$6</f>
        <v>505.36436384767416</v>
      </c>
      <c r="M20" s="17">
        <f t="shared" ref="M20:M83" si="1">(I20-L20)^2</f>
        <v>2.6753056227952925</v>
      </c>
      <c r="N20" s="17">
        <f>$O$3*COS(2*PI()/$O$4*(AA20+$O$5))+$O$6</f>
        <v>-3765.9263485071629</v>
      </c>
      <c r="O20" s="24">
        <f t="shared" ref="O20:O83" si="2">(J20-N20)^2</f>
        <v>36.889242456442858</v>
      </c>
      <c r="P20" s="7"/>
      <c r="Q20" s="25">
        <f>I20-$J$4</f>
        <v>528.90190753285128</v>
      </c>
      <c r="R20" s="24">
        <f>J20-$J$3</f>
        <v>-3792.4673516699777</v>
      </c>
      <c r="S20" s="7"/>
      <c r="T20" s="25">
        <f>Q20/$J$7</f>
        <v>-0.13769268987512309</v>
      </c>
      <c r="U20" s="24">
        <f>R20/$J$6</f>
        <v>-0.99459940589438978</v>
      </c>
      <c r="V20" s="7"/>
      <c r="W20" s="25">
        <f>(T20-U20*SIN(-$J$11*PI()/180))/(COS(-$J$11*PI()/180))</f>
        <v>-0.1305571546679308</v>
      </c>
      <c r="X20" s="24">
        <f>IF(MOD(ATAN2(U20,W20)*180/PI()-$J$9+360,360)&gt;5,MOD(ATAN2(U20,W20)*180/PI()-$J$9+360,360)-360,MOD(ATAN2(U20,W20)*180/PI()-$J$9+360,360))</f>
        <v>-5.8883012035266802E-2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-3.1883012035266806E-2</v>
      </c>
      <c r="AD20" s="17">
        <f ca="1">INDIRECT("AC"&amp;AE20)-AC20</f>
        <v>3.6050649472443436E-2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13692</v>
      </c>
      <c r="D21" s="17">
        <v>11390</v>
      </c>
      <c r="E21" s="17">
        <v>12811</v>
      </c>
      <c r="F21" s="17">
        <v>15091</v>
      </c>
      <c r="G21" s="24"/>
      <c r="H21" s="7"/>
      <c r="I21" s="25">
        <f t="shared" si="0"/>
        <v>881</v>
      </c>
      <c r="J21" s="24">
        <f t="shared" si="0"/>
        <v>-3701</v>
      </c>
      <c r="K21" s="7"/>
      <c r="L21" s="25">
        <f t="shared" ref="L21:L84" si="3">$M$3*SIN(2*PI()/$M$4*(AA21+$M$5))+$M$6</f>
        <v>878.80750328731142</v>
      </c>
      <c r="M21" s="17">
        <f t="shared" si="1"/>
        <v>4.8070418351502315</v>
      </c>
      <c r="N21" s="17">
        <f t="shared" ref="N21:N84" si="4">$O$3*COS(2*PI()/$O$4*(AA21+$O$5))+$O$6</f>
        <v>-3698.7413126979532</v>
      </c>
      <c r="O21" s="24">
        <f t="shared" si="2"/>
        <v>5.1016683284276212</v>
      </c>
      <c r="P21" s="7"/>
      <c r="Q21" s="25">
        <f t="shared" ref="Q21:Q84" si="5">I21-$J$4</f>
        <v>902.90190753285128</v>
      </c>
      <c r="R21" s="24">
        <f t="shared" ref="R21:R84" si="6">J21-$J$3</f>
        <v>-3721.4673516699777</v>
      </c>
      <c r="S21" s="7"/>
      <c r="T21" s="25">
        <f t="shared" ref="T21:T84" si="7">Q21/$J$7</f>
        <v>-0.23505869532878548</v>
      </c>
      <c r="U21" s="24">
        <f t="shared" ref="U21:U84" si="8">R21/$J$6</f>
        <v>-0.97597919080212114</v>
      </c>
      <c r="V21" s="7"/>
      <c r="W21" s="25">
        <f t="shared" ref="W21:W84" si="9">(T21-U21*SIN(-$J$11*PI()/180))/(COS(-$J$11*PI()/180))</f>
        <v>-0.22805932136243665</v>
      </c>
      <c r="X21" s="24">
        <f t="shared" ref="X21:X83" si="10">MOD(ATAN2(U21,W21)*180/PI()-$J$9+360,360)</f>
        <v>5.615322122665475</v>
      </c>
      <c r="Y21" s="7"/>
      <c r="Z21" s="25">
        <f t="shared" ref="Z21:Z84" si="11">B21</f>
        <v>629</v>
      </c>
      <c r="AA21" s="17">
        <f>360/40000*Z21+AA20</f>
        <v>5.6339999999999995</v>
      </c>
      <c r="AB21" s="24">
        <f t="shared" ref="AB21:AB84" si="12">AA21*PI()/180</f>
        <v>9.8331850057360504E-2</v>
      </c>
      <c r="AC21" s="17">
        <f t="shared" ref="AC21:AC84" si="13">X21-AA21</f>
        <v>-1.8677877334524418E-2</v>
      </c>
      <c r="AD21" s="17">
        <f t="shared" ref="AD21:AD83" ca="1" si="14">INDIRECT("AC"&amp;AE21)-AC21</f>
        <v>-0.1121563548289668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13883</v>
      </c>
      <c r="D22" s="17">
        <v>11450</v>
      </c>
      <c r="E22" s="17">
        <v>12632</v>
      </c>
      <c r="F22" s="17">
        <v>15046</v>
      </c>
      <c r="G22" s="24"/>
      <c r="H22" s="7"/>
      <c r="I22" s="25">
        <f t="shared" si="0"/>
        <v>1251</v>
      </c>
      <c r="J22" s="24">
        <f t="shared" si="0"/>
        <v>-3596</v>
      </c>
      <c r="K22" s="7"/>
      <c r="L22" s="25">
        <f t="shared" si="3"/>
        <v>1251.4521970442192</v>
      </c>
      <c r="M22" s="17">
        <f t="shared" si="1"/>
        <v>0.20448216680062353</v>
      </c>
      <c r="N22" s="17">
        <f>$O$3*COS(2*PI()/$O$4*(AA22+$O$5))+$O$6</f>
        <v>-3592.533594010305</v>
      </c>
      <c r="O22" s="24">
        <f>(J22-N22)^2</f>
        <v>12.015970485393209</v>
      </c>
      <c r="P22" s="7"/>
      <c r="Q22" s="25">
        <f t="shared" si="5"/>
        <v>1272.9019075328513</v>
      </c>
      <c r="R22" s="24">
        <f t="shared" si="6"/>
        <v>-3616.4673516699777</v>
      </c>
      <c r="S22" s="7"/>
      <c r="T22" s="25">
        <f t="shared" si="7"/>
        <v>-0.33138335313053702</v>
      </c>
      <c r="U22" s="24">
        <f t="shared" si="8"/>
        <v>-0.94844225298961105</v>
      </c>
      <c r="V22" s="7"/>
      <c r="W22" s="25">
        <f t="shared" si="9"/>
        <v>-0.32458411644971119</v>
      </c>
      <c r="X22" s="24">
        <f t="shared" si="10"/>
        <v>11.355297787216443</v>
      </c>
      <c r="Y22" s="7"/>
      <c r="Z22" s="25">
        <f t="shared" si="11"/>
        <v>643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-6.5702212783556035E-2</v>
      </c>
      <c r="AD22" s="17">
        <f t="shared" ca="1" si="14"/>
        <v>-1.1800196200226765E-3</v>
      </c>
      <c r="AE22" s="17">
        <v>147</v>
      </c>
    </row>
    <row r="23" spans="1:31" s="17" customFormat="1" x14ac:dyDescent="0.25">
      <c r="A23" s="17">
        <v>3</v>
      </c>
      <c r="B23" s="17">
        <v>642</v>
      </c>
      <c r="C23" s="17">
        <v>14043</v>
      </c>
      <c r="D23" s="17">
        <v>11508</v>
      </c>
      <c r="E23" s="17">
        <v>12440</v>
      </c>
      <c r="F23" s="17">
        <v>14963</v>
      </c>
      <c r="G23" s="24"/>
      <c r="H23" s="7"/>
      <c r="I23" s="25">
        <f t="shared" si="0"/>
        <v>1603</v>
      </c>
      <c r="J23" s="24">
        <f t="shared" si="0"/>
        <v>-3455</v>
      </c>
      <c r="K23" s="7"/>
      <c r="L23" s="25">
        <f t="shared" si="3"/>
        <v>1610.567387504221</v>
      </c>
      <c r="M23" s="17">
        <f t="shared" si="1"/>
        <v>57.265353639039532</v>
      </c>
      <c r="N23" s="17">
        <f t="shared" si="4"/>
        <v>-3449.713543829243</v>
      </c>
      <c r="O23" s="24">
        <f t="shared" si="2"/>
        <v>27.94661884533468</v>
      </c>
      <c r="P23" s="7"/>
      <c r="Q23" s="25">
        <f t="shared" si="5"/>
        <v>1624.9019075328513</v>
      </c>
      <c r="R23" s="24">
        <f t="shared" si="6"/>
        <v>-3475.4673516699777</v>
      </c>
      <c r="S23" s="7"/>
      <c r="T23" s="25">
        <f t="shared" si="7"/>
        <v>-0.4230219464986899</v>
      </c>
      <c r="U23" s="24">
        <f t="shared" si="8"/>
        <v>-0.91146407935566898</v>
      </c>
      <c r="V23" s="7"/>
      <c r="W23" s="25">
        <f t="shared" si="9"/>
        <v>-0.41649049413338335</v>
      </c>
      <c r="X23" s="24">
        <f t="shared" si="10"/>
        <v>17.020755472971928</v>
      </c>
      <c r="Y23" s="7"/>
      <c r="Z23" s="25">
        <f t="shared" si="11"/>
        <v>642</v>
      </c>
      <c r="AA23" s="17">
        <f t="shared" si="15"/>
        <v>17.198999999999998</v>
      </c>
      <c r="AB23" s="24">
        <f t="shared" si="12"/>
        <v>0.3001791780505047</v>
      </c>
      <c r="AC23" s="17">
        <f t="shared" si="13"/>
        <v>-0.17824452702807037</v>
      </c>
      <c r="AD23" s="17">
        <f t="shared" ca="1" si="14"/>
        <v>0.10972300948852975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14221</v>
      </c>
      <c r="D24" s="17">
        <v>11600</v>
      </c>
      <c r="E24" s="17">
        <v>12289</v>
      </c>
      <c r="F24" s="17">
        <v>14890</v>
      </c>
      <c r="G24" s="24"/>
      <c r="H24" s="7"/>
      <c r="I24" s="25">
        <f t="shared" si="0"/>
        <v>1932</v>
      </c>
      <c r="J24" s="24">
        <f t="shared" si="0"/>
        <v>-3290</v>
      </c>
      <c r="K24" s="7"/>
      <c r="L24" s="25">
        <f t="shared" si="3"/>
        <v>1935.9445522801154</v>
      </c>
      <c r="M24" s="17">
        <f t="shared" si="1"/>
        <v>15.559492690563847</v>
      </c>
      <c r="N24" s="17">
        <f t="shared" si="4"/>
        <v>-3281.5863109485026</v>
      </c>
      <c r="O24" s="24">
        <f t="shared" si="2"/>
        <v>70.790163455286972</v>
      </c>
      <c r="P24" s="7"/>
      <c r="Q24" s="25">
        <f t="shared" si="5"/>
        <v>1953.9019075328513</v>
      </c>
      <c r="R24" s="24">
        <f t="shared" si="6"/>
        <v>-3310.4673516699777</v>
      </c>
      <c r="S24" s="7"/>
      <c r="T24" s="25">
        <f t="shared" si="7"/>
        <v>-0.50867279086835548</v>
      </c>
      <c r="U24" s="24">
        <f t="shared" si="8"/>
        <v>-0.86819174850743885</v>
      </c>
      <c r="V24" s="7"/>
      <c r="W24" s="25">
        <f t="shared" si="9"/>
        <v>-0.50245414706832103</v>
      </c>
      <c r="X24" s="24">
        <f t="shared" si="10"/>
        <v>22.522409410038676</v>
      </c>
      <c r="Y24" s="7"/>
      <c r="Z24" s="25">
        <f t="shared" si="11"/>
        <v>609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-0.15759058996132325</v>
      </c>
      <c r="AD24" s="17">
        <f t="shared" ca="1" si="14"/>
        <v>5.1714589487549034E-2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14374</v>
      </c>
      <c r="D25" s="17">
        <v>11699</v>
      </c>
      <c r="E25" s="17">
        <v>12127</v>
      </c>
      <c r="F25" s="17">
        <v>14783</v>
      </c>
      <c r="G25" s="24"/>
      <c r="H25" s="7"/>
      <c r="I25" s="25">
        <f t="shared" si="0"/>
        <v>2247</v>
      </c>
      <c r="J25" s="24">
        <f t="shared" si="0"/>
        <v>-3084</v>
      </c>
      <c r="K25" s="7"/>
      <c r="L25" s="25">
        <f t="shared" si="3"/>
        <v>2249.273135724964</v>
      </c>
      <c r="M25" s="17">
        <f t="shared" si="1"/>
        <v>5.1671460241078355</v>
      </c>
      <c r="N25" s="17">
        <f t="shared" si="4"/>
        <v>-3079.0340418999594</v>
      </c>
      <c r="O25" s="24">
        <f t="shared" si="2"/>
        <v>24.660739851358372</v>
      </c>
      <c r="P25" s="7"/>
      <c r="Q25" s="25">
        <f t="shared" si="5"/>
        <v>2268.9019075328511</v>
      </c>
      <c r="R25" s="24">
        <f t="shared" si="6"/>
        <v>-3104.4673516699777</v>
      </c>
      <c r="S25" s="7"/>
      <c r="T25" s="25">
        <f t="shared" si="7"/>
        <v>-0.59067891845633302</v>
      </c>
      <c r="U25" s="24">
        <f t="shared" si="8"/>
        <v>-0.8141668990848</v>
      </c>
      <c r="V25" s="7"/>
      <c r="W25" s="25">
        <f t="shared" si="9"/>
        <v>-0.58485016926390798</v>
      </c>
      <c r="X25" s="24">
        <f t="shared" si="10"/>
        <v>28.154151052396742</v>
      </c>
      <c r="Y25" s="7"/>
      <c r="Z25" s="25">
        <f t="shared" si="11"/>
        <v>621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-0.11484894760325659</v>
      </c>
      <c r="AD25" s="17">
        <f t="shared" ca="1" si="14"/>
        <v>-4.3882918909311286E-2</v>
      </c>
      <c r="AE25" s="17">
        <v>144</v>
      </c>
    </row>
    <row r="26" spans="1:31" s="17" customFormat="1" x14ac:dyDescent="0.25">
      <c r="A26" s="17">
        <v>6</v>
      </c>
      <c r="B26" s="17">
        <v>613</v>
      </c>
      <c r="C26" s="17">
        <v>14508</v>
      </c>
      <c r="D26" s="17">
        <v>11810</v>
      </c>
      <c r="E26" s="17">
        <v>11979</v>
      </c>
      <c r="F26" s="17">
        <v>14658</v>
      </c>
      <c r="G26" s="24"/>
      <c r="H26" s="7"/>
      <c r="I26" s="25">
        <f t="shared" si="0"/>
        <v>2529</v>
      </c>
      <c r="J26" s="24">
        <f t="shared" si="0"/>
        <v>-2848</v>
      </c>
      <c r="K26" s="7"/>
      <c r="L26" s="25">
        <f t="shared" si="3"/>
        <v>2537.392716757111</v>
      </c>
      <c r="M26" s="17">
        <f t="shared" si="1"/>
        <v>70.437694565091363</v>
      </c>
      <c r="N26" s="17">
        <f t="shared" si="4"/>
        <v>-2850.1502934425348</v>
      </c>
      <c r="O26" s="24">
        <f t="shared" si="2"/>
        <v>4.6237618890081746</v>
      </c>
      <c r="P26" s="7"/>
      <c r="Q26" s="25">
        <f t="shared" si="5"/>
        <v>2550.9019075328511</v>
      </c>
      <c r="R26" s="24">
        <f t="shared" si="6"/>
        <v>-2868.4673516699777</v>
      </c>
      <c r="S26" s="7"/>
      <c r="T26" s="25">
        <f t="shared" si="7"/>
        <v>-0.66409392791604638</v>
      </c>
      <c r="U26" s="24">
        <f t="shared" si="8"/>
        <v>-0.75227435314430124</v>
      </c>
      <c r="V26" s="7"/>
      <c r="W26" s="25">
        <f t="shared" si="9"/>
        <v>-0.65871132514128172</v>
      </c>
      <c r="X26" s="24">
        <f t="shared" si="10"/>
        <v>33.669129332794398</v>
      </c>
      <c r="Y26" s="7"/>
      <c r="Z26" s="25">
        <f t="shared" si="11"/>
        <v>613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-0.11687066720560324</v>
      </c>
      <c r="AD26" s="17">
        <f t="shared" ca="1" si="14"/>
        <v>-1.3565497431940798E-2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14653</v>
      </c>
      <c r="D27" s="17">
        <v>11946</v>
      </c>
      <c r="E27" s="17">
        <v>11850</v>
      </c>
      <c r="F27" s="17">
        <v>14534</v>
      </c>
      <c r="G27" s="24"/>
      <c r="H27" s="7"/>
      <c r="I27" s="25">
        <f t="shared" si="0"/>
        <v>2803</v>
      </c>
      <c r="J27" s="24">
        <f t="shared" si="0"/>
        <v>-2588</v>
      </c>
      <c r="K27" s="7"/>
      <c r="L27" s="25">
        <f t="shared" si="3"/>
        <v>2805.487180901584</v>
      </c>
      <c r="M27" s="17">
        <f t="shared" si="1"/>
        <v>6.1860688372041848</v>
      </c>
      <c r="N27" s="17">
        <f t="shared" si="4"/>
        <v>-2590.7057520674261</v>
      </c>
      <c r="O27" s="24">
        <f t="shared" si="2"/>
        <v>7.3210942503808676</v>
      </c>
      <c r="P27" s="7"/>
      <c r="Q27" s="25">
        <f t="shared" si="5"/>
        <v>2824.9019075328511</v>
      </c>
      <c r="R27" s="24">
        <f t="shared" si="6"/>
        <v>-2608.4673516699777</v>
      </c>
      <c r="S27" s="7"/>
      <c r="T27" s="25">
        <f t="shared" si="7"/>
        <v>-0.73542624207193807</v>
      </c>
      <c r="U27" s="24">
        <f t="shared" si="8"/>
        <v>-0.68408764998951432</v>
      </c>
      <c r="V27" s="7"/>
      <c r="W27" s="25">
        <f t="shared" si="9"/>
        <v>-0.73053491056037489</v>
      </c>
      <c r="X27" s="24">
        <f t="shared" si="10"/>
        <v>39.343437112913648</v>
      </c>
      <c r="Y27" s="7"/>
      <c r="Z27" s="25">
        <f t="shared" si="11"/>
        <v>622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-4.0562887086352362E-2</v>
      </c>
      <c r="AD27" s="17">
        <f t="shared" ca="1" si="14"/>
        <v>5.1058357720918934E-3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14769</v>
      </c>
      <c r="D28" s="17">
        <v>12083</v>
      </c>
      <c r="E28" s="17">
        <v>11725</v>
      </c>
      <c r="F28" s="17">
        <v>14388</v>
      </c>
      <c r="G28" s="24"/>
      <c r="H28" s="7"/>
      <c r="I28" s="25">
        <f t="shared" si="0"/>
        <v>3044</v>
      </c>
      <c r="J28" s="24">
        <f t="shared" si="0"/>
        <v>-2305</v>
      </c>
      <c r="K28" s="7"/>
      <c r="L28" s="25">
        <f t="shared" si="3"/>
        <v>3048.0629001134494</v>
      </c>
      <c r="M28" s="17">
        <f t="shared" si="1"/>
        <v>16.507157331866814</v>
      </c>
      <c r="N28" s="17">
        <f t="shared" si="4"/>
        <v>-2304.4244675612804</v>
      </c>
      <c r="O28" s="24">
        <f t="shared" si="2"/>
        <v>0.3312375880185528</v>
      </c>
      <c r="P28" s="7"/>
      <c r="Q28" s="25">
        <f t="shared" si="5"/>
        <v>3065.9019075328511</v>
      </c>
      <c r="R28" s="24">
        <f t="shared" si="6"/>
        <v>-2325.4673516699777</v>
      </c>
      <c r="S28" s="7"/>
      <c r="T28" s="25">
        <f t="shared" si="7"/>
        <v>-0.79816743809956547</v>
      </c>
      <c r="U28" s="24">
        <f t="shared" si="8"/>
        <v>-0.60986904617103488</v>
      </c>
      <c r="V28" s="7"/>
      <c r="W28" s="25">
        <f t="shared" si="9"/>
        <v>-0.79381045259973837</v>
      </c>
      <c r="X28" s="24">
        <f t="shared" si="10"/>
        <v>44.928513414873407</v>
      </c>
      <c r="Y28" s="7"/>
      <c r="Z28" s="25">
        <f t="shared" si="11"/>
        <v>626</v>
      </c>
      <c r="AA28" s="17">
        <f t="shared" si="15"/>
        <v>45.018000000000001</v>
      </c>
      <c r="AB28" s="24">
        <f t="shared" si="12"/>
        <v>0.78571232266280733</v>
      </c>
      <c r="AC28" s="17">
        <f t="shared" si="13"/>
        <v>-8.9486585126593354E-2</v>
      </c>
      <c r="AD28" s="17">
        <f t="shared" ca="1" si="14"/>
        <v>9.5192093513368548E-2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14881</v>
      </c>
      <c r="D29" s="17">
        <v>12242</v>
      </c>
      <c r="E29" s="17">
        <v>11620</v>
      </c>
      <c r="F29" s="17">
        <v>14231</v>
      </c>
      <c r="G29" s="24"/>
      <c r="H29" s="7"/>
      <c r="I29" s="25">
        <f t="shared" si="0"/>
        <v>3261</v>
      </c>
      <c r="J29" s="24">
        <f t="shared" si="0"/>
        <v>-1989</v>
      </c>
      <c r="K29" s="7"/>
      <c r="L29" s="25">
        <f t="shared" si="3"/>
        <v>3262.8596399128837</v>
      </c>
      <c r="M29" s="17">
        <f t="shared" si="1"/>
        <v>3.4582606055901772</v>
      </c>
      <c r="N29" s="17">
        <f t="shared" si="4"/>
        <v>-1992.5979703675935</v>
      </c>
      <c r="O29" s="24">
        <f t="shared" si="2"/>
        <v>12.94539076608063</v>
      </c>
      <c r="P29" s="7"/>
      <c r="Q29" s="25">
        <f t="shared" si="5"/>
        <v>3282.9019075328511</v>
      </c>
      <c r="R29" s="24">
        <f t="shared" si="6"/>
        <v>-2009.4673516699775</v>
      </c>
      <c r="S29" s="7"/>
      <c r="T29" s="25">
        <f t="shared" si="7"/>
        <v>-0.8546605482157279</v>
      </c>
      <c r="U29" s="24">
        <f t="shared" si="8"/>
        <v>-0.52699597618290928</v>
      </c>
      <c r="V29" s="7"/>
      <c r="W29" s="25">
        <f t="shared" si="9"/>
        <v>-0.85089986820723928</v>
      </c>
      <c r="X29" s="24">
        <f t="shared" si="10"/>
        <v>50.691308997597446</v>
      </c>
      <c r="Y29" s="7"/>
      <c r="Z29" s="25">
        <f t="shared" si="11"/>
        <v>632</v>
      </c>
      <c r="AA29" s="17">
        <f t="shared" si="15"/>
        <v>50.706000000000003</v>
      </c>
      <c r="AB29" s="24">
        <f t="shared" si="12"/>
        <v>0.88498665051624481</v>
      </c>
      <c r="AC29" s="17">
        <f t="shared" si="13"/>
        <v>-1.4691002402557274E-2</v>
      </c>
      <c r="AD29" s="17">
        <f t="shared" ca="1" si="14"/>
        <v>-4.465166026056977E-2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14987</v>
      </c>
      <c r="D30" s="17">
        <v>12421</v>
      </c>
      <c r="E30" s="17">
        <v>11536</v>
      </c>
      <c r="F30" s="17">
        <v>14076</v>
      </c>
      <c r="G30" s="24"/>
      <c r="H30" s="7"/>
      <c r="I30" s="25">
        <f t="shared" si="0"/>
        <v>3451</v>
      </c>
      <c r="J30" s="24">
        <f t="shared" si="0"/>
        <v>-1655</v>
      </c>
      <c r="K30" s="7"/>
      <c r="L30" s="25">
        <f t="shared" si="3"/>
        <v>3447.9168524855058</v>
      </c>
      <c r="M30" s="17">
        <f t="shared" si="1"/>
        <v>9.5057985961315037</v>
      </c>
      <c r="N30" s="17">
        <f t="shared" si="4"/>
        <v>-1655.5351387073085</v>
      </c>
      <c r="O30" s="24">
        <f t="shared" si="2"/>
        <v>0.28637343605984822</v>
      </c>
      <c r="P30" s="7"/>
      <c r="Q30" s="25">
        <f t="shared" si="5"/>
        <v>3472.9019075328511</v>
      </c>
      <c r="R30" s="24">
        <f t="shared" si="6"/>
        <v>-1675.4673516699775</v>
      </c>
      <c r="S30" s="7"/>
      <c r="T30" s="25">
        <f t="shared" si="7"/>
        <v>-0.90412456168149224</v>
      </c>
      <c r="U30" s="24">
        <f t="shared" si="8"/>
        <v>-0.43940228828406769</v>
      </c>
      <c r="V30" s="7"/>
      <c r="W30" s="25">
        <f t="shared" si="9"/>
        <v>-0.90099388996439445</v>
      </c>
      <c r="X30" s="24">
        <f t="shared" si="10"/>
        <v>56.465028616598033</v>
      </c>
      <c r="Y30" s="7"/>
      <c r="Z30" s="25">
        <f t="shared" si="11"/>
        <v>642</v>
      </c>
      <c r="AA30" s="17">
        <f t="shared" si="15"/>
        <v>56.484000000000002</v>
      </c>
      <c r="AB30" s="24">
        <f t="shared" si="12"/>
        <v>0.98583177469647709</v>
      </c>
      <c r="AC30" s="17">
        <f t="shared" si="13"/>
        <v>-1.8971383401968467E-2</v>
      </c>
      <c r="AD30" s="17">
        <f t="shared" ca="1" si="14"/>
        <v>-3.4432487236770726E-3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15052</v>
      </c>
      <c r="D31" s="17">
        <v>12586</v>
      </c>
      <c r="E31" s="17">
        <v>11456</v>
      </c>
      <c r="F31" s="17">
        <v>13894</v>
      </c>
      <c r="G31" s="24"/>
      <c r="H31" s="7"/>
      <c r="I31" s="25">
        <f t="shared" si="0"/>
        <v>3596</v>
      </c>
      <c r="J31" s="24">
        <f t="shared" si="0"/>
        <v>-1308</v>
      </c>
      <c r="K31" s="7"/>
      <c r="L31" s="25">
        <f t="shared" si="3"/>
        <v>3595.651219236895</v>
      </c>
      <c r="M31" s="17">
        <f t="shared" si="1"/>
        <v>0.12164802071208457</v>
      </c>
      <c r="N31" s="17">
        <f t="shared" si="4"/>
        <v>-1307.0495652498014</v>
      </c>
      <c r="O31" s="24">
        <f t="shared" si="2"/>
        <v>0.90332621438509486</v>
      </c>
      <c r="P31" s="7"/>
      <c r="Q31" s="25">
        <f t="shared" si="5"/>
        <v>3617.9019075328511</v>
      </c>
      <c r="R31" s="24">
        <f t="shared" si="6"/>
        <v>-1328.4673516699775</v>
      </c>
      <c r="S31" s="7"/>
      <c r="T31" s="25">
        <f t="shared" si="7"/>
        <v>-0.94187341406325975</v>
      </c>
      <c r="U31" s="24">
        <f t="shared" si="8"/>
        <v>-0.34839926522748682</v>
      </c>
      <c r="V31" s="7"/>
      <c r="W31" s="25">
        <f t="shared" si="9"/>
        <v>-0.93939692053586177</v>
      </c>
      <c r="X31" s="24">
        <f t="shared" si="10"/>
        <v>62.114300300834486</v>
      </c>
      <c r="Y31" s="7"/>
      <c r="Z31" s="25">
        <f t="shared" si="11"/>
        <v>632</v>
      </c>
      <c r="AA31" s="17">
        <f t="shared" si="15"/>
        <v>62.172000000000004</v>
      </c>
      <c r="AB31" s="24">
        <f t="shared" si="12"/>
        <v>1.0851061025499147</v>
      </c>
      <c r="AC31" s="17">
        <f t="shared" si="13"/>
        <v>-5.769969916551787E-2</v>
      </c>
      <c r="AD31" s="17">
        <f t="shared" ca="1" si="14"/>
        <v>5.1058304793805576E-2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15102</v>
      </c>
      <c r="D32" s="17">
        <v>12757</v>
      </c>
      <c r="E32" s="17">
        <v>11394</v>
      </c>
      <c r="F32" s="17">
        <v>13708</v>
      </c>
      <c r="G32" s="24"/>
      <c r="H32" s="7"/>
      <c r="I32" s="25">
        <f t="shared" si="0"/>
        <v>3708</v>
      </c>
      <c r="J32" s="24">
        <f t="shared" si="0"/>
        <v>-951</v>
      </c>
      <c r="K32" s="7"/>
      <c r="L32" s="25">
        <f t="shared" si="3"/>
        <v>3706.8582872672669</v>
      </c>
      <c r="M32" s="17">
        <f t="shared" si="1"/>
        <v>1.3035079640849743</v>
      </c>
      <c r="N32" s="17">
        <f t="shared" si="4"/>
        <v>-948.95686875618719</v>
      </c>
      <c r="O32" s="24">
        <f t="shared" si="2"/>
        <v>4.174385279444075</v>
      </c>
      <c r="P32" s="7"/>
      <c r="Q32" s="25">
        <f t="shared" si="5"/>
        <v>3729.9019075328511</v>
      </c>
      <c r="R32" s="24">
        <f t="shared" si="6"/>
        <v>-971.46735166997757</v>
      </c>
      <c r="S32" s="7"/>
      <c r="T32" s="25">
        <f t="shared" si="7"/>
        <v>-0.97103114831676285</v>
      </c>
      <c r="U32" s="24">
        <f t="shared" si="8"/>
        <v>-0.2547736766649526</v>
      </c>
      <c r="V32" s="7"/>
      <c r="W32" s="25">
        <f t="shared" si="9"/>
        <v>-0.96922743604192563</v>
      </c>
      <c r="X32" s="24">
        <f t="shared" si="10"/>
        <v>67.735141405153115</v>
      </c>
      <c r="Y32" s="7"/>
      <c r="Z32" s="25">
        <f t="shared" si="11"/>
        <v>626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-7.0858594846882283E-2</v>
      </c>
      <c r="AD32" s="17">
        <f t="shared" ca="1" si="14"/>
        <v>2.9885550288611284E-2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15146</v>
      </c>
      <c r="D33" s="17">
        <v>12946</v>
      </c>
      <c r="E33" s="17">
        <v>11364</v>
      </c>
      <c r="F33" s="17">
        <v>13544</v>
      </c>
      <c r="G33" s="24"/>
      <c r="H33" s="7"/>
      <c r="I33" s="25">
        <f t="shared" si="0"/>
        <v>3782</v>
      </c>
      <c r="J33" s="24">
        <f t="shared" si="0"/>
        <v>-598</v>
      </c>
      <c r="K33" s="7"/>
      <c r="L33" s="25">
        <f t="shared" si="3"/>
        <v>3779.821302722351</v>
      </c>
      <c r="M33" s="17">
        <f t="shared" si="1"/>
        <v>4.7467218276351959</v>
      </c>
      <c r="N33" s="17">
        <f t="shared" si="4"/>
        <v>-595.70208690867605</v>
      </c>
      <c r="O33" s="24">
        <f t="shared" si="2"/>
        <v>5.280404575277986</v>
      </c>
      <c r="P33" s="7"/>
      <c r="Q33" s="25">
        <f t="shared" si="5"/>
        <v>3803.9019075328511</v>
      </c>
      <c r="R33" s="24">
        <f t="shared" si="6"/>
        <v>-618.46735166997757</v>
      </c>
      <c r="S33" s="7"/>
      <c r="T33" s="25">
        <f t="shared" si="7"/>
        <v>-0.99029607987711321</v>
      </c>
      <c r="U33" s="24">
        <f t="shared" si="8"/>
        <v>-0.16219711430479969</v>
      </c>
      <c r="V33" s="7"/>
      <c r="W33" s="25">
        <f t="shared" si="9"/>
        <v>-0.98915736426273537</v>
      </c>
      <c r="X33" s="24">
        <f t="shared" si="10"/>
        <v>73.150675536485153</v>
      </c>
      <c r="Y33" s="7"/>
      <c r="Z33" s="25">
        <f t="shared" si="11"/>
        <v>602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-7.332446351483668E-2</v>
      </c>
      <c r="AD33" s="17">
        <f t="shared" ca="1" si="14"/>
        <v>5.1210127840491282E-2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15167</v>
      </c>
      <c r="D34" s="17">
        <v>13124</v>
      </c>
      <c r="E34" s="17">
        <v>11345</v>
      </c>
      <c r="F34" s="17">
        <v>13358</v>
      </c>
      <c r="G34" s="24"/>
      <c r="H34" s="7"/>
      <c r="I34" s="25">
        <f t="shared" si="0"/>
        <v>3822</v>
      </c>
      <c r="J34" s="24">
        <f t="shared" si="0"/>
        <v>-234</v>
      </c>
      <c r="K34" s="7"/>
      <c r="L34" s="25">
        <f t="shared" si="3"/>
        <v>3819.2678962491123</v>
      </c>
      <c r="M34" s="17">
        <f t="shared" si="1"/>
        <v>7.4643909056148869</v>
      </c>
      <c r="N34" s="17">
        <f t="shared" si="4"/>
        <v>-229.14564905753775</v>
      </c>
      <c r="O34" s="24">
        <f t="shared" si="2"/>
        <v>23.564723072584105</v>
      </c>
      <c r="P34" s="7"/>
      <c r="Q34" s="25">
        <f t="shared" si="5"/>
        <v>3843.9019075328511</v>
      </c>
      <c r="R34" s="24">
        <f t="shared" si="6"/>
        <v>-254.46735166997757</v>
      </c>
      <c r="S34" s="7"/>
      <c r="T34" s="25">
        <f t="shared" si="7"/>
        <v>-1.0007095563962214</v>
      </c>
      <c r="U34" s="24">
        <f t="shared" si="8"/>
        <v>-6.6735729888098116E-2</v>
      </c>
      <c r="V34" s="7"/>
      <c r="W34" s="25">
        <f t="shared" si="9"/>
        <v>-1.0002563162361375</v>
      </c>
      <c r="X34" s="24">
        <f t="shared" si="10"/>
        <v>78.645842702155221</v>
      </c>
      <c r="Y34" s="7"/>
      <c r="Z34" s="25">
        <f t="shared" si="11"/>
        <v>615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-0.11315729784476503</v>
      </c>
      <c r="AD34" s="17">
        <f t="shared" ca="1" si="14"/>
        <v>6.0064983090498458E-2</v>
      </c>
      <c r="AE34" s="17">
        <v>135</v>
      </c>
    </row>
    <row r="35" spans="1:31" s="17" customFormat="1" x14ac:dyDescent="0.25">
      <c r="A35" s="17">
        <v>15</v>
      </c>
      <c r="B35" s="17">
        <v>628</v>
      </c>
      <c r="C35" s="17">
        <v>15168</v>
      </c>
      <c r="D35" s="17">
        <v>13309</v>
      </c>
      <c r="E35" s="17">
        <v>11337</v>
      </c>
      <c r="F35" s="17">
        <v>13162</v>
      </c>
      <c r="G35" s="24"/>
      <c r="H35" s="7"/>
      <c r="I35" s="25">
        <f t="shared" si="0"/>
        <v>3831</v>
      </c>
      <c r="J35" s="24">
        <f t="shared" si="0"/>
        <v>147</v>
      </c>
      <c r="K35" s="7"/>
      <c r="L35" s="25">
        <f t="shared" si="3"/>
        <v>3822.5728574485802</v>
      </c>
      <c r="M35" s="17">
        <f t="shared" si="1"/>
        <v>71.016731581950552</v>
      </c>
      <c r="N35" s="17">
        <f t="shared" si="4"/>
        <v>147.54564568326063</v>
      </c>
      <c r="O35" s="24">
        <f t="shared" si="2"/>
        <v>0.2977292116609605</v>
      </c>
      <c r="P35" s="7"/>
      <c r="Q35" s="25">
        <f t="shared" si="5"/>
        <v>3852.9019075328511</v>
      </c>
      <c r="R35" s="24">
        <f t="shared" si="6"/>
        <v>126.53264833002244</v>
      </c>
      <c r="S35" s="7"/>
      <c r="T35" s="25">
        <f t="shared" si="7"/>
        <v>-1.0030525886130208</v>
      </c>
      <c r="U35" s="24">
        <f t="shared" si="8"/>
        <v>3.3184015888724133E-2</v>
      </c>
      <c r="V35" s="7"/>
      <c r="W35" s="25">
        <f t="shared" si="9"/>
        <v>-1.0033166174443802</v>
      </c>
      <c r="X35" s="24">
        <f t="shared" si="10"/>
        <v>84.357210028757947</v>
      </c>
      <c r="Y35" s="7"/>
      <c r="Z35" s="25">
        <f t="shared" si="11"/>
        <v>628</v>
      </c>
      <c r="AA35" s="17">
        <f t="shared" si="15"/>
        <v>84.410999999999987</v>
      </c>
      <c r="AB35" s="24">
        <f t="shared" si="12"/>
        <v>1.4732498749009333</v>
      </c>
      <c r="AC35" s="17">
        <f t="shared" si="13"/>
        <v>-5.3789971242039769E-2</v>
      </c>
      <c r="AD35" s="17">
        <f t="shared" ca="1" si="14"/>
        <v>2.7976823946644913E-2</v>
      </c>
      <c r="AE35" s="17">
        <v>134</v>
      </c>
    </row>
    <row r="36" spans="1:31" s="17" customFormat="1" x14ac:dyDescent="0.25">
      <c r="A36" s="17">
        <v>16</v>
      </c>
      <c r="B36" s="17">
        <v>618</v>
      </c>
      <c r="C36" s="17">
        <v>15158</v>
      </c>
      <c r="D36" s="17">
        <v>13503</v>
      </c>
      <c r="E36" s="17">
        <v>11360</v>
      </c>
      <c r="F36" s="17">
        <v>12985</v>
      </c>
      <c r="G36" s="24"/>
      <c r="H36" s="7"/>
      <c r="I36" s="25">
        <f t="shared" si="0"/>
        <v>3798</v>
      </c>
      <c r="J36" s="24">
        <f t="shared" si="0"/>
        <v>518</v>
      </c>
      <c r="K36" s="7"/>
      <c r="L36" s="25">
        <f t="shared" si="3"/>
        <v>3789.3201098270411</v>
      </c>
      <c r="M36" s="17">
        <f t="shared" si="1"/>
        <v>75.340493414629336</v>
      </c>
      <c r="N36" s="17">
        <f t="shared" si="4"/>
        <v>517.05810043219799</v>
      </c>
      <c r="O36" s="24">
        <f t="shared" si="2"/>
        <v>0.88717479582561509</v>
      </c>
      <c r="P36" s="7"/>
      <c r="Q36" s="25">
        <f t="shared" si="5"/>
        <v>3819.9019075328511</v>
      </c>
      <c r="R36" s="24">
        <f t="shared" si="6"/>
        <v>497.53264833002243</v>
      </c>
      <c r="S36" s="7"/>
      <c r="T36" s="25">
        <f t="shared" si="7"/>
        <v>-0.99446147048475653</v>
      </c>
      <c r="U36" s="24">
        <f t="shared" si="8"/>
        <v>0.13048119615959303</v>
      </c>
      <c r="V36" s="7"/>
      <c r="W36" s="25">
        <f t="shared" si="9"/>
        <v>-0.99542366226575729</v>
      </c>
      <c r="X36" s="24">
        <f t="shared" si="10"/>
        <v>89.930696453215376</v>
      </c>
      <c r="Y36" s="7"/>
      <c r="Z36" s="25">
        <f t="shared" si="11"/>
        <v>618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-4.2303546784609125E-2</v>
      </c>
      <c r="AD36" s="17">
        <f t="shared" ca="1" si="14"/>
        <v>-2.7017104444396978E-2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15135</v>
      </c>
      <c r="D37" s="17">
        <v>13692</v>
      </c>
      <c r="E37" s="17">
        <v>11405</v>
      </c>
      <c r="F37" s="17">
        <v>12803</v>
      </c>
      <c r="G37" s="24"/>
      <c r="H37" s="7"/>
      <c r="I37" s="25">
        <f t="shared" si="0"/>
        <v>3730</v>
      </c>
      <c r="J37" s="24">
        <f t="shared" si="0"/>
        <v>889</v>
      </c>
      <c r="K37" s="7"/>
      <c r="L37" s="25">
        <f t="shared" si="3"/>
        <v>3718.1908696774949</v>
      </c>
      <c r="M37" s="17">
        <f t="shared" si="1"/>
        <v>139.45555897390935</v>
      </c>
      <c r="N37" s="17">
        <f t="shared" si="4"/>
        <v>890.08245592475043</v>
      </c>
      <c r="O37" s="24">
        <f t="shared" si="2"/>
        <v>1.171710829027317</v>
      </c>
      <c r="P37" s="7"/>
      <c r="Q37" s="25">
        <f t="shared" si="5"/>
        <v>3751.9019075328511</v>
      </c>
      <c r="R37" s="24">
        <f t="shared" si="6"/>
        <v>868.53264833002243</v>
      </c>
      <c r="S37" s="7"/>
      <c r="T37" s="25">
        <f t="shared" si="7"/>
        <v>-0.97675856040227249</v>
      </c>
      <c r="U37" s="24">
        <f t="shared" si="8"/>
        <v>0.22777837643046195</v>
      </c>
      <c r="V37" s="7"/>
      <c r="W37" s="25">
        <f t="shared" si="9"/>
        <v>-0.97841868040940883</v>
      </c>
      <c r="X37" s="24">
        <f t="shared" si="10"/>
        <v>95.568059797827061</v>
      </c>
      <c r="Y37" s="7"/>
      <c r="Z37" s="25">
        <f t="shared" si="11"/>
        <v>632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-9.2940202172925979E-2</v>
      </c>
      <c r="AD37" s="17">
        <f t="shared" ca="1" si="14"/>
        <v>-8.7660300527545587E-3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15076</v>
      </c>
      <c r="D38" s="17">
        <v>13877</v>
      </c>
      <c r="E38" s="17">
        <v>11456</v>
      </c>
      <c r="F38" s="17">
        <v>12622</v>
      </c>
      <c r="G38" s="24"/>
      <c r="H38" s="7"/>
      <c r="I38" s="25">
        <f t="shared" si="0"/>
        <v>3620</v>
      </c>
      <c r="J38" s="24">
        <f t="shared" si="0"/>
        <v>1255</v>
      </c>
      <c r="K38" s="7"/>
      <c r="L38" s="25">
        <f t="shared" si="3"/>
        <v>3609.4215812998182</v>
      </c>
      <c r="M38" s="17">
        <f t="shared" si="1"/>
        <v>111.90294219635661</v>
      </c>
      <c r="N38" s="17">
        <f t="shared" si="4"/>
        <v>1256.8165796377411</v>
      </c>
      <c r="O38" s="24">
        <f t="shared" si="2"/>
        <v>3.2999615802557405</v>
      </c>
      <c r="P38" s="7"/>
      <c r="Q38" s="25">
        <f t="shared" si="5"/>
        <v>3641.9019075328511</v>
      </c>
      <c r="R38" s="24">
        <f t="shared" si="6"/>
        <v>1234.5326483300225</v>
      </c>
      <c r="S38" s="7"/>
      <c r="T38" s="25">
        <f t="shared" si="7"/>
        <v>-0.94812149997472472</v>
      </c>
      <c r="U38" s="24">
        <f t="shared" si="8"/>
        <v>0.32376427394835422</v>
      </c>
      <c r="V38" s="7"/>
      <c r="W38" s="25">
        <f t="shared" si="9"/>
        <v>-0.95046985435299225</v>
      </c>
      <c r="X38" s="24">
        <f t="shared" si="10"/>
        <v>101.27357392558582</v>
      </c>
      <c r="Y38" s="7"/>
      <c r="Z38" s="25">
        <f t="shared" si="11"/>
        <v>636</v>
      </c>
      <c r="AA38" s="17">
        <f t="shared" si="15"/>
        <v>101.38499999999999</v>
      </c>
      <c r="AB38" s="24">
        <f t="shared" si="12"/>
        <v>1.7695020621344506</v>
      </c>
      <c r="AC38" s="17">
        <f t="shared" si="13"/>
        <v>-0.11142607441416885</v>
      </c>
      <c r="AD38" s="17">
        <f t="shared" ca="1" si="14"/>
        <v>9.1081037215033689E-2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14980</v>
      </c>
      <c r="D39" s="17">
        <v>14035</v>
      </c>
      <c r="E39" s="17">
        <v>11513</v>
      </c>
      <c r="F39" s="17">
        <v>12427</v>
      </c>
      <c r="G39" s="24"/>
      <c r="H39" s="7"/>
      <c r="I39" s="25">
        <f t="shared" si="0"/>
        <v>3467</v>
      </c>
      <c r="J39" s="24">
        <f t="shared" si="0"/>
        <v>1608</v>
      </c>
      <c r="K39" s="7"/>
      <c r="L39" s="25">
        <f t="shared" si="3"/>
        <v>3463.9168179675648</v>
      </c>
      <c r="M39" s="17">
        <f t="shared" si="1"/>
        <v>9.5060114451310103</v>
      </c>
      <c r="N39" s="17">
        <f t="shared" si="4"/>
        <v>1612.3114050754259</v>
      </c>
      <c r="O39" s="24">
        <f t="shared" si="2"/>
        <v>18.588213724408295</v>
      </c>
      <c r="P39" s="7"/>
      <c r="Q39" s="25">
        <f t="shared" si="5"/>
        <v>3488.9019075328511</v>
      </c>
      <c r="R39" s="24">
        <f t="shared" si="6"/>
        <v>1587.5326483300225</v>
      </c>
      <c r="S39" s="7"/>
      <c r="T39" s="25">
        <f t="shared" si="7"/>
        <v>-0.90828995228913556</v>
      </c>
      <c r="U39" s="24">
        <f t="shared" si="8"/>
        <v>0.4163408363085071</v>
      </c>
      <c r="V39" s="7"/>
      <c r="W39" s="25">
        <f t="shared" si="9"/>
        <v>-0.91130178097826797</v>
      </c>
      <c r="X39" s="24">
        <f t="shared" si="10"/>
        <v>107.01682862501377</v>
      </c>
      <c r="Y39" s="7"/>
      <c r="Z39" s="25">
        <f t="shared" si="11"/>
        <v>638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-0.11017137498622276</v>
      </c>
      <c r="AD39" s="17">
        <f t="shared" ca="1" si="14"/>
        <v>-6.8795871781901496E-4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14901</v>
      </c>
      <c r="D40" s="17">
        <v>14203</v>
      </c>
      <c r="E40" s="17">
        <v>11604</v>
      </c>
      <c r="F40" s="17">
        <v>12266</v>
      </c>
      <c r="G40" s="24"/>
      <c r="H40" s="7"/>
      <c r="I40" s="25">
        <f t="shared" si="0"/>
        <v>3297</v>
      </c>
      <c r="J40" s="24">
        <f t="shared" si="0"/>
        <v>1937</v>
      </c>
      <c r="K40" s="7"/>
      <c r="L40" s="25">
        <f t="shared" si="3"/>
        <v>3290.5161865169348</v>
      </c>
      <c r="M40" s="17">
        <f t="shared" si="1"/>
        <v>42.039837283178151</v>
      </c>
      <c r="N40" s="17">
        <f t="shared" si="4"/>
        <v>1939.9052686724051</v>
      </c>
      <c r="O40" s="24">
        <f t="shared" si="2"/>
        <v>8.4405860588584929</v>
      </c>
      <c r="P40" s="7"/>
      <c r="Q40" s="25">
        <f t="shared" si="5"/>
        <v>3318.9019075328511</v>
      </c>
      <c r="R40" s="24">
        <f t="shared" si="6"/>
        <v>1916.5326483300225</v>
      </c>
      <c r="S40" s="7"/>
      <c r="T40" s="25">
        <f t="shared" si="7"/>
        <v>-0.8640326770829253</v>
      </c>
      <c r="U40" s="24">
        <f t="shared" si="8"/>
        <v>0.50262324145437198</v>
      </c>
      <c r="V40" s="7"/>
      <c r="W40" s="25">
        <f t="shared" si="9"/>
        <v>-0.86766268757773446</v>
      </c>
      <c r="X40" s="24">
        <f t="shared" si="10"/>
        <v>112.54591433203018</v>
      </c>
      <c r="Y40" s="7"/>
      <c r="Z40" s="25">
        <f t="shared" si="11"/>
        <v>615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-0.11608566796981279</v>
      </c>
      <c r="AD40" s="17">
        <f t="shared" ca="1" si="14"/>
        <v>2.0755105600329671E-3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14802</v>
      </c>
      <c r="D41" s="17">
        <v>14367</v>
      </c>
      <c r="E41" s="17">
        <v>11714</v>
      </c>
      <c r="F41" s="17">
        <v>12119</v>
      </c>
      <c r="G41" s="24"/>
      <c r="H41" s="7"/>
      <c r="I41" s="25">
        <f t="shared" si="0"/>
        <v>3088</v>
      </c>
      <c r="J41" s="24">
        <f t="shared" si="0"/>
        <v>2248</v>
      </c>
      <c r="K41" s="7"/>
      <c r="L41" s="25">
        <f t="shared" si="3"/>
        <v>3086.5737007514895</v>
      </c>
      <c r="M41" s="17">
        <f t="shared" si="1"/>
        <v>2.0343295463017066</v>
      </c>
      <c r="N41" s="17">
        <f t="shared" si="4"/>
        <v>2249.1066409205996</v>
      </c>
      <c r="O41" s="24">
        <f t="shared" si="2"/>
        <v>1.2246541271455356</v>
      </c>
      <c r="P41" s="7"/>
      <c r="Q41" s="25">
        <f t="shared" si="5"/>
        <v>3109.9019075328511</v>
      </c>
      <c r="R41" s="24">
        <f t="shared" si="6"/>
        <v>2227.5326483300223</v>
      </c>
      <c r="S41" s="7"/>
      <c r="T41" s="25">
        <f t="shared" si="7"/>
        <v>-0.80962226227058465</v>
      </c>
      <c r="U41" s="24">
        <f t="shared" si="8"/>
        <v>0.58418502868952082</v>
      </c>
      <c r="V41" s="7"/>
      <c r="W41" s="25">
        <f t="shared" si="9"/>
        <v>-0.8138363091495503</v>
      </c>
      <c r="X41" s="24">
        <f t="shared" si="10"/>
        <v>118.13428585556318</v>
      </c>
      <c r="Y41" s="7"/>
      <c r="Z41" s="25">
        <f t="shared" si="11"/>
        <v>614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-5.3714144436810329E-2</v>
      </c>
      <c r="AD41" s="17">
        <f t="shared" ca="1" si="14"/>
        <v>3.8723902080789685E-2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14676</v>
      </c>
      <c r="D42" s="17">
        <v>14499</v>
      </c>
      <c r="E42" s="17">
        <v>11821</v>
      </c>
      <c r="F42" s="17">
        <v>11965</v>
      </c>
      <c r="G42" s="24"/>
      <c r="H42" s="7"/>
      <c r="I42" s="25">
        <f t="shared" si="0"/>
        <v>2855</v>
      </c>
      <c r="J42" s="24">
        <f t="shared" si="0"/>
        <v>2534</v>
      </c>
      <c r="K42" s="7"/>
      <c r="L42" s="25">
        <f t="shared" si="3"/>
        <v>2854.9342170710074</v>
      </c>
      <c r="M42" s="17">
        <f t="shared" si="1"/>
        <v>4.3273937468422648E-3</v>
      </c>
      <c r="N42" s="17">
        <f t="shared" si="4"/>
        <v>2536.2302408270366</v>
      </c>
      <c r="O42" s="24">
        <f t="shared" si="2"/>
        <v>4.9739741465808791</v>
      </c>
      <c r="P42" s="7"/>
      <c r="Q42" s="25">
        <f t="shared" si="5"/>
        <v>2876.9019075328511</v>
      </c>
      <c r="R42" s="24">
        <f t="shared" si="6"/>
        <v>2513.5326483300223</v>
      </c>
      <c r="S42" s="7"/>
      <c r="T42" s="25">
        <f t="shared" si="7"/>
        <v>-0.74896376154677891</v>
      </c>
      <c r="U42" s="24">
        <f t="shared" si="8"/>
        <v>0.6591904021597863</v>
      </c>
      <c r="V42" s="7"/>
      <c r="W42" s="25">
        <f t="shared" si="9"/>
        <v>-0.75371462292265246</v>
      </c>
      <c r="X42" s="24">
        <f t="shared" si="10"/>
        <v>123.63546176867362</v>
      </c>
      <c r="Y42" s="7"/>
      <c r="Z42" s="25">
        <f t="shared" si="11"/>
        <v>611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-5.1538231326361483E-2</v>
      </c>
      <c r="AD42" s="17">
        <f t="shared" ca="1" si="14"/>
        <v>2.8364474282341234E-2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14557</v>
      </c>
      <c r="D43" s="17">
        <v>14638</v>
      </c>
      <c r="E43" s="17">
        <v>11954</v>
      </c>
      <c r="F43" s="17">
        <v>11837</v>
      </c>
      <c r="G43" s="24"/>
      <c r="H43" s="7"/>
      <c r="I43" s="25">
        <f t="shared" si="0"/>
        <v>2603</v>
      </c>
      <c r="J43" s="24">
        <f t="shared" si="0"/>
        <v>2801</v>
      </c>
      <c r="K43" s="7"/>
      <c r="L43" s="25">
        <f t="shared" si="3"/>
        <v>2595.0355170416938</v>
      </c>
      <c r="M43" s="17">
        <f t="shared" si="1"/>
        <v>63.432988793150429</v>
      </c>
      <c r="N43" s="17">
        <f t="shared" si="4"/>
        <v>2801.8340798220024</v>
      </c>
      <c r="O43" s="24">
        <f t="shared" si="2"/>
        <v>0.69568914947159299</v>
      </c>
      <c r="P43" s="7"/>
      <c r="Q43" s="25">
        <f t="shared" si="5"/>
        <v>2624.9019075328511</v>
      </c>
      <c r="R43" s="24">
        <f t="shared" si="6"/>
        <v>2780.5326483300223</v>
      </c>
      <c r="S43" s="7"/>
      <c r="T43" s="25">
        <f t="shared" si="7"/>
        <v>-0.68335885947639674</v>
      </c>
      <c r="U43" s="24">
        <f t="shared" si="8"/>
        <v>0.72921290116874049</v>
      </c>
      <c r="V43" s="7"/>
      <c r="W43" s="25">
        <f t="shared" si="9"/>
        <v>-0.68861064161801577</v>
      </c>
      <c r="X43" s="24">
        <f t="shared" si="10"/>
        <v>129.1032143890103</v>
      </c>
      <c r="Y43" s="7"/>
      <c r="Z43" s="25">
        <f t="shared" si="11"/>
        <v>615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-0.11878561098967566</v>
      </c>
      <c r="AD43" s="17">
        <f t="shared" ca="1" si="14"/>
        <v>0.11343727555035343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14408</v>
      </c>
      <c r="D44" s="17">
        <v>14771</v>
      </c>
      <c r="E44" s="17">
        <v>12107</v>
      </c>
      <c r="F44" s="17">
        <v>11718</v>
      </c>
      <c r="G44" s="24"/>
      <c r="H44" s="7"/>
      <c r="I44" s="25">
        <f t="shared" si="0"/>
        <v>2301</v>
      </c>
      <c r="J44" s="24">
        <f t="shared" si="0"/>
        <v>3053</v>
      </c>
      <c r="K44" s="7"/>
      <c r="L44" s="25">
        <f t="shared" si="3"/>
        <v>2302.063955138151</v>
      </c>
      <c r="M44" s="17">
        <f t="shared" si="1"/>
        <v>1.1320005359978265</v>
      </c>
      <c r="N44" s="17">
        <f t="shared" si="4"/>
        <v>3048.0892186158003</v>
      </c>
      <c r="O44" s="24">
        <f t="shared" si="2"/>
        <v>24.115773803402405</v>
      </c>
      <c r="P44" s="7"/>
      <c r="Q44" s="25">
        <f t="shared" si="5"/>
        <v>2322.9019075328511</v>
      </c>
      <c r="R44" s="24">
        <f t="shared" si="6"/>
        <v>3032.5326483300223</v>
      </c>
      <c r="S44" s="7"/>
      <c r="T44" s="25">
        <f t="shared" si="7"/>
        <v>-0.6047371117571293</v>
      </c>
      <c r="U44" s="24">
        <f t="shared" si="8"/>
        <v>0.79530155191876473</v>
      </c>
      <c r="V44" s="7"/>
      <c r="W44" s="25">
        <f t="shared" si="9"/>
        <v>-0.6104612427848074</v>
      </c>
      <c r="X44" s="24">
        <f t="shared" si="10"/>
        <v>134.95359171541253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3.4591715412545909E-2</v>
      </c>
      <c r="AD44" s="17">
        <f t="shared" ca="1" si="14"/>
        <v>8.7800522662860203E-2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14255</v>
      </c>
      <c r="D45" s="17">
        <v>14883</v>
      </c>
      <c r="E45" s="17">
        <v>12271</v>
      </c>
      <c r="F45" s="17">
        <v>11615</v>
      </c>
      <c r="G45" s="24"/>
      <c r="H45" s="7"/>
      <c r="I45" s="25">
        <f t="shared" si="0"/>
        <v>1984</v>
      </c>
      <c r="J45" s="24">
        <f t="shared" si="0"/>
        <v>3268</v>
      </c>
      <c r="K45" s="7"/>
      <c r="L45" s="25">
        <f t="shared" si="3"/>
        <v>1987.6751426827013</v>
      </c>
      <c r="M45" s="17">
        <f t="shared" si="1"/>
        <v>13.506673738213163</v>
      </c>
      <c r="N45" s="17">
        <f t="shared" si="4"/>
        <v>3263.4700257364984</v>
      </c>
      <c r="O45" s="24">
        <f t="shared" si="2"/>
        <v>20.520666827986609</v>
      </c>
      <c r="P45" s="7"/>
      <c r="Q45" s="25">
        <f t="shared" si="5"/>
        <v>2005.9019075328513</v>
      </c>
      <c r="R45" s="24">
        <f t="shared" si="6"/>
        <v>3247.5326483300223</v>
      </c>
      <c r="S45" s="7"/>
      <c r="T45" s="25">
        <f t="shared" si="7"/>
        <v>-0.5222103103431962</v>
      </c>
      <c r="U45" s="24">
        <f t="shared" si="8"/>
        <v>0.85168671029676146</v>
      </c>
      <c r="V45" s="7"/>
      <c r="W45" s="25">
        <f t="shared" si="9"/>
        <v>-0.5283370394788437</v>
      </c>
      <c r="X45" s="24">
        <f t="shared" si="10"/>
        <v>140.64981654026712</v>
      </c>
      <c r="Y45" s="7"/>
      <c r="Z45" s="25">
        <f t="shared" si="11"/>
        <v>630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6.0816540267154551E-2</v>
      </c>
      <c r="AD45" s="17">
        <f t="shared" ca="1" si="14"/>
        <v>1.0707519720853043E-2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14077</v>
      </c>
      <c r="D46" s="17">
        <v>14971</v>
      </c>
      <c r="E46" s="17">
        <v>12435</v>
      </c>
      <c r="F46" s="17">
        <v>11517</v>
      </c>
      <c r="G46" s="24"/>
      <c r="H46" s="7"/>
      <c r="I46" s="25">
        <f t="shared" si="0"/>
        <v>1642</v>
      </c>
      <c r="J46" s="24">
        <f t="shared" si="0"/>
        <v>3454</v>
      </c>
      <c r="K46" s="7"/>
      <c r="L46" s="25">
        <f t="shared" si="3"/>
        <v>1649.8067109876399</v>
      </c>
      <c r="M46" s="17">
        <f t="shared" si="1"/>
        <v>60.94473644453781</v>
      </c>
      <c r="N46" s="17">
        <f t="shared" si="4"/>
        <v>3448.9562474761265</v>
      </c>
      <c r="O46" s="24">
        <f t="shared" si="2"/>
        <v>25.439439522080665</v>
      </c>
      <c r="P46" s="7"/>
      <c r="Q46" s="25">
        <f t="shared" si="5"/>
        <v>1663.9019075328513</v>
      </c>
      <c r="R46" s="24">
        <f t="shared" si="6"/>
        <v>3433.5326483300223</v>
      </c>
      <c r="S46" s="7"/>
      <c r="T46" s="25">
        <f t="shared" si="7"/>
        <v>-0.43317508610482047</v>
      </c>
      <c r="U46" s="24">
        <f t="shared" si="8"/>
        <v>0.9004664287074936</v>
      </c>
      <c r="V46" s="7"/>
      <c r="W46" s="25">
        <f t="shared" si="9"/>
        <v>-0.43964965500536474</v>
      </c>
      <c r="X46" s="24">
        <f t="shared" si="10"/>
        <v>146.43909609927817</v>
      </c>
      <c r="Y46" s="7"/>
      <c r="Z46" s="25">
        <f t="shared" si="11"/>
        <v>637</v>
      </c>
      <c r="AA46" s="17">
        <f t="shared" si="15"/>
        <v>146.32199999999997</v>
      </c>
      <c r="AB46" s="24">
        <f t="shared" si="12"/>
        <v>2.5538006681031424</v>
      </c>
      <c r="AC46" s="17">
        <f t="shared" si="13"/>
        <v>0.11709609927819997</v>
      </c>
      <c r="AD46" s="17">
        <f t="shared" ca="1" si="14"/>
        <v>-4.3400443715938763E-2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13913</v>
      </c>
      <c r="D47" s="17">
        <v>15054</v>
      </c>
      <c r="E47" s="17">
        <v>12618</v>
      </c>
      <c r="F47" s="17">
        <v>11448</v>
      </c>
      <c r="G47" s="24"/>
      <c r="H47" s="7"/>
      <c r="I47" s="25">
        <f t="shared" si="0"/>
        <v>1295</v>
      </c>
      <c r="J47" s="24">
        <f t="shared" si="0"/>
        <v>3606</v>
      </c>
      <c r="K47" s="7"/>
      <c r="L47" s="25">
        <f t="shared" si="3"/>
        <v>1300.8886417850065</v>
      </c>
      <c r="M47" s="17">
        <f t="shared" si="1"/>
        <v>34.676102072124358</v>
      </c>
      <c r="N47" s="17">
        <f t="shared" si="4"/>
        <v>3598.0272837020602</v>
      </c>
      <c r="O47" s="24">
        <f t="shared" si="2"/>
        <v>63.564205167434416</v>
      </c>
      <c r="P47" s="7"/>
      <c r="Q47" s="25">
        <f t="shared" si="5"/>
        <v>1316.9019075328513</v>
      </c>
      <c r="R47" s="24">
        <f t="shared" si="6"/>
        <v>3585.5326483300223</v>
      </c>
      <c r="S47" s="7"/>
      <c r="T47" s="25">
        <f t="shared" si="7"/>
        <v>-0.34283817730155614</v>
      </c>
      <c r="U47" s="24">
        <f t="shared" si="8"/>
        <v>0.94032942439798439</v>
      </c>
      <c r="V47" s="7"/>
      <c r="W47" s="25">
        <f t="shared" si="9"/>
        <v>-0.34959654956484471</v>
      </c>
      <c r="X47" s="24">
        <f t="shared" si="10"/>
        <v>152.06870719309484</v>
      </c>
      <c r="Y47" s="7"/>
      <c r="Z47" s="25">
        <f t="shared" si="11"/>
        <v>627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0.10370719309486276</v>
      </c>
      <c r="AD47" s="17">
        <f t="shared" ca="1" si="14"/>
        <v>-5.237345548863459E-3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13726</v>
      </c>
      <c r="D48" s="17">
        <v>15108</v>
      </c>
      <c r="E48" s="17">
        <v>12792</v>
      </c>
      <c r="F48" s="17">
        <v>11387</v>
      </c>
      <c r="G48" s="24"/>
      <c r="H48" s="7"/>
      <c r="I48" s="25">
        <f t="shared" si="0"/>
        <v>934</v>
      </c>
      <c r="J48" s="24">
        <f t="shared" si="0"/>
        <v>3721</v>
      </c>
      <c r="K48" s="7"/>
      <c r="L48" s="25">
        <f t="shared" si="3"/>
        <v>939.73193446922187</v>
      </c>
      <c r="M48" s="17">
        <f t="shared" si="1"/>
        <v>32.85507275945379</v>
      </c>
      <c r="N48" s="17">
        <f t="shared" si="4"/>
        <v>3712.2509746820938</v>
      </c>
      <c r="O48" s="24">
        <f t="shared" si="2"/>
        <v>76.545444013363976</v>
      </c>
      <c r="P48" s="7"/>
      <c r="Q48" s="25">
        <f t="shared" si="5"/>
        <v>955.90190753285128</v>
      </c>
      <c r="R48" s="24">
        <f t="shared" si="6"/>
        <v>3700.5326483300223</v>
      </c>
      <c r="S48" s="7"/>
      <c r="T48" s="25">
        <f t="shared" si="7"/>
        <v>-0.24885655171660395</v>
      </c>
      <c r="U48" s="24">
        <f t="shared" si="8"/>
        <v>0.97048892771644779</v>
      </c>
      <c r="V48" s="7"/>
      <c r="W48" s="25">
        <f t="shared" si="9"/>
        <v>-0.25582898327093295</v>
      </c>
      <c r="X48" s="24">
        <f t="shared" si="10"/>
        <v>157.69518389088398</v>
      </c>
      <c r="Y48" s="7"/>
      <c r="Z48" s="25">
        <f t="shared" si="11"/>
        <v>626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9.6183890884020684E-2</v>
      </c>
      <c r="AD48" s="17">
        <f t="shared" ca="1" si="14"/>
        <v>3.7996516135024194E-2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13547</v>
      </c>
      <c r="D49" s="17">
        <v>15146</v>
      </c>
      <c r="E49" s="17">
        <v>12973</v>
      </c>
      <c r="F49" s="17">
        <v>11352</v>
      </c>
      <c r="G49" s="24"/>
      <c r="H49" s="7"/>
      <c r="I49" s="25">
        <f t="shared" si="0"/>
        <v>574</v>
      </c>
      <c r="J49" s="24">
        <f t="shared" si="0"/>
        <v>3794</v>
      </c>
      <c r="K49" s="7"/>
      <c r="L49" s="25">
        <f t="shared" si="3"/>
        <v>581.22562836074826</v>
      </c>
      <c r="M49" s="17">
        <f t="shared" si="1"/>
        <v>52.209705207649591</v>
      </c>
      <c r="N49" s="17">
        <f t="shared" si="4"/>
        <v>3788.8389052952357</v>
      </c>
      <c r="O49" s="24">
        <f t="shared" si="2"/>
        <v>26.636898551546196</v>
      </c>
      <c r="P49" s="7"/>
      <c r="Q49" s="25">
        <f t="shared" si="5"/>
        <v>595.90190753285128</v>
      </c>
      <c r="R49" s="24">
        <f t="shared" si="6"/>
        <v>3773.5326483300223</v>
      </c>
      <c r="S49" s="7"/>
      <c r="T49" s="25">
        <f t="shared" si="7"/>
        <v>-0.15513526304462946</v>
      </c>
      <c r="U49" s="24">
        <f t="shared" si="8"/>
        <v>0.98963365590990715</v>
      </c>
      <c r="V49" s="7"/>
      <c r="W49" s="25">
        <f t="shared" si="9"/>
        <v>-0.16224269822728563</v>
      </c>
      <c r="X49" s="24">
        <f t="shared" si="10"/>
        <v>163.15250879960945</v>
      </c>
      <c r="Y49" s="7"/>
      <c r="Z49" s="25">
        <f t="shared" si="11"/>
        <v>606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9.9508799609481002E-2</v>
      </c>
      <c r="AD49" s="17">
        <f t="shared" ca="1" si="14"/>
        <v>2.3831813538578217E-2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13370</v>
      </c>
      <c r="D50" s="17">
        <v>15174</v>
      </c>
      <c r="E50" s="17">
        <v>13163</v>
      </c>
      <c r="F50" s="17">
        <v>11335</v>
      </c>
      <c r="G50" s="24"/>
      <c r="H50" s="7"/>
      <c r="I50" s="25">
        <f t="shared" si="0"/>
        <v>207</v>
      </c>
      <c r="J50" s="24">
        <f t="shared" si="0"/>
        <v>3839</v>
      </c>
      <c r="K50" s="7"/>
      <c r="L50" s="25">
        <f t="shared" si="3"/>
        <v>213.63782685341633</v>
      </c>
      <c r="M50" s="17">
        <f t="shared" si="1"/>
        <v>44.060745335934911</v>
      </c>
      <c r="N50" s="17">
        <f t="shared" si="4"/>
        <v>3831.5360281029157</v>
      </c>
      <c r="O50" s="24">
        <f t="shared" si="2"/>
        <v>55.710876480464513</v>
      </c>
      <c r="P50" s="7"/>
      <c r="Q50" s="25">
        <f t="shared" si="5"/>
        <v>228.90190753285125</v>
      </c>
      <c r="R50" s="24">
        <f t="shared" si="6"/>
        <v>3818.5326483300223</v>
      </c>
      <c r="S50" s="7"/>
      <c r="T50" s="25">
        <f t="shared" si="7"/>
        <v>-5.9591615981811015E-2</v>
      </c>
      <c r="U50" s="24">
        <f t="shared" si="8"/>
        <v>1.0014352006866971</v>
      </c>
      <c r="V50" s="7"/>
      <c r="W50" s="25">
        <f t="shared" si="9"/>
        <v>-6.6781299602027153E-2</v>
      </c>
      <c r="X50" s="24">
        <f t="shared" si="10"/>
        <v>168.64772716564789</v>
      </c>
      <c r="Y50" s="7"/>
      <c r="Z50" s="25">
        <f t="shared" si="11"/>
        <v>612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8.6727165647914717E-2</v>
      </c>
      <c r="AD50" s="17">
        <f t="shared" ca="1" si="14"/>
        <v>9.5490902226686103E-2</v>
      </c>
      <c r="AE50" s="17">
        <v>119</v>
      </c>
    </row>
    <row r="51" spans="1:31" s="17" customFormat="1" x14ac:dyDescent="0.25">
      <c r="A51" s="17">
        <v>31</v>
      </c>
      <c r="B51" s="17">
        <v>621</v>
      </c>
      <c r="C51" s="17">
        <v>13174</v>
      </c>
      <c r="D51" s="17">
        <v>15172</v>
      </c>
      <c r="E51" s="17">
        <v>13341</v>
      </c>
      <c r="F51" s="17">
        <v>11326</v>
      </c>
      <c r="G51" s="24"/>
      <c r="H51" s="7"/>
      <c r="I51" s="25">
        <f t="shared" si="0"/>
        <v>-167</v>
      </c>
      <c r="J51" s="24">
        <f t="shared" si="0"/>
        <v>3846</v>
      </c>
      <c r="K51" s="7"/>
      <c r="L51" s="25">
        <f t="shared" si="3"/>
        <v>-161.56128262957097</v>
      </c>
      <c r="M51" s="17">
        <f t="shared" si="1"/>
        <v>29.579646635406483</v>
      </c>
      <c r="N51" s="17">
        <f t="shared" si="4"/>
        <v>3838.8674577031743</v>
      </c>
      <c r="O51" s="24">
        <f t="shared" si="2"/>
        <v>50.873159616007698</v>
      </c>
      <c r="P51" s="7"/>
      <c r="Q51" s="25">
        <f t="shared" si="5"/>
        <v>-145.09809246714875</v>
      </c>
      <c r="R51" s="24">
        <f t="shared" si="6"/>
        <v>3825.5326483300223</v>
      </c>
      <c r="S51" s="7"/>
      <c r="T51" s="25">
        <f t="shared" si="7"/>
        <v>3.7774389471851376E-2</v>
      </c>
      <c r="U51" s="24">
        <f t="shared" si="8"/>
        <v>1.0032709965408646</v>
      </c>
      <c r="V51" s="7"/>
      <c r="W51" s="25">
        <f t="shared" si="9"/>
        <v>3.0574036978437504E-2</v>
      </c>
      <c r="X51" s="24">
        <f t="shared" si="10"/>
        <v>174.20839330590638</v>
      </c>
      <c r="Y51" s="7"/>
      <c r="Z51" s="25">
        <f t="shared" si="11"/>
        <v>621</v>
      </c>
      <c r="AA51" s="17">
        <f t="shared" si="15"/>
        <v>174.14999999999998</v>
      </c>
      <c r="AB51" s="24">
        <f t="shared" si="12"/>
        <v>3.0394908923481245</v>
      </c>
      <c r="AC51" s="17">
        <f t="shared" si="13"/>
        <v>5.8393305906406567E-2</v>
      </c>
      <c r="AD51" s="17">
        <f t="shared" ca="1" si="14"/>
        <v>5.4869634989955784E-2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12980</v>
      </c>
      <c r="D52" s="17">
        <v>15154</v>
      </c>
      <c r="E52" s="17">
        <v>13526</v>
      </c>
      <c r="F52" s="17">
        <v>11336</v>
      </c>
      <c r="G52" s="24"/>
      <c r="H52" s="7"/>
      <c r="I52" s="25">
        <f t="shared" ref="I52:J83" si="16">C52-E52</f>
        <v>-546</v>
      </c>
      <c r="J52" s="24">
        <f t="shared" si="16"/>
        <v>3818</v>
      </c>
      <c r="K52" s="7"/>
      <c r="L52" s="25">
        <f t="shared" si="3"/>
        <v>-537.22784022277915</v>
      </c>
      <c r="M52" s="17">
        <f t="shared" si="1"/>
        <v>76.950787157091341</v>
      </c>
      <c r="N52" s="17">
        <f t="shared" si="4"/>
        <v>3809.6464735990016</v>
      </c>
      <c r="O52" s="24">
        <f t="shared" si="2"/>
        <v>69.781403332176652</v>
      </c>
      <c r="P52" s="7"/>
      <c r="Q52" s="25">
        <f t="shared" si="5"/>
        <v>-524.09809246714872</v>
      </c>
      <c r="R52" s="24">
        <f t="shared" si="6"/>
        <v>3797.5326483300223</v>
      </c>
      <c r="S52" s="7"/>
      <c r="T52" s="25">
        <f t="shared" si="7"/>
        <v>0.1364420794904023</v>
      </c>
      <c r="U52" s="24">
        <f t="shared" si="8"/>
        <v>0.9959278131241952</v>
      </c>
      <c r="V52" s="7"/>
      <c r="W52" s="25">
        <f t="shared" si="9"/>
        <v>0.12929697696330267</v>
      </c>
      <c r="X52" s="24">
        <f t="shared" si="10"/>
        <v>179.85997004439957</v>
      </c>
      <c r="Y52" s="7"/>
      <c r="Z52" s="25">
        <f t="shared" si="11"/>
        <v>624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9.3970044399611652E-2</v>
      </c>
      <c r="AD52" s="17">
        <f t="shared" ca="1" si="14"/>
        <v>0.1559919973000774</v>
      </c>
      <c r="AE52" s="17">
        <v>117</v>
      </c>
    </row>
    <row r="53" spans="1:31" s="17" customFormat="1" x14ac:dyDescent="0.25">
      <c r="A53" s="17">
        <v>33</v>
      </c>
      <c r="B53" s="17">
        <v>639</v>
      </c>
      <c r="C53" s="17">
        <v>12799</v>
      </c>
      <c r="D53" s="17">
        <v>15122</v>
      </c>
      <c r="E53" s="17">
        <v>13718</v>
      </c>
      <c r="F53" s="17">
        <v>11374</v>
      </c>
      <c r="G53" s="24"/>
      <c r="H53" s="7"/>
      <c r="I53" s="25">
        <f t="shared" si="16"/>
        <v>-919</v>
      </c>
      <c r="J53" s="24">
        <f t="shared" si="16"/>
        <v>3748</v>
      </c>
      <c r="K53" s="7"/>
      <c r="L53" s="25">
        <f t="shared" si="3"/>
        <v>-916.7650865432206</v>
      </c>
      <c r="M53" s="17">
        <f t="shared" si="1"/>
        <v>4.994838159293626</v>
      </c>
      <c r="N53" s="17">
        <f t="shared" si="4"/>
        <v>3742.0094554714542</v>
      </c>
      <c r="O53" s="24">
        <f t="shared" si="2"/>
        <v>35.886623748489988</v>
      </c>
      <c r="P53" s="7"/>
      <c r="Q53" s="25">
        <f t="shared" si="5"/>
        <v>-897.09809246714872</v>
      </c>
      <c r="R53" s="24">
        <f t="shared" si="6"/>
        <v>3727.5326483300223</v>
      </c>
      <c r="S53" s="7"/>
      <c r="T53" s="25">
        <f t="shared" si="7"/>
        <v>0.23354774803108697</v>
      </c>
      <c r="U53" s="24">
        <f t="shared" si="8"/>
        <v>0.97756985458252177</v>
      </c>
      <c r="V53" s="7"/>
      <c r="W53" s="25">
        <f t="shared" si="9"/>
        <v>0.22653691760108541</v>
      </c>
      <c r="X53" s="24">
        <f t="shared" si="10"/>
        <v>185.51001097579285</v>
      </c>
      <c r="Y53" s="7"/>
      <c r="Z53" s="25">
        <f t="shared" si="11"/>
        <v>639</v>
      </c>
      <c r="AA53" s="17">
        <f t="shared" si="15"/>
        <v>185.51699999999997</v>
      </c>
      <c r="AB53" s="24">
        <f t="shared" si="12"/>
        <v>3.23788246842232</v>
      </c>
      <c r="AC53" s="17">
        <f t="shared" si="13"/>
        <v>-6.9890242071153352E-3</v>
      </c>
      <c r="AD53" s="17">
        <f t="shared" ca="1" si="14"/>
        <v>0.1108414153085846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12613</v>
      </c>
      <c r="D54" s="17">
        <v>15069</v>
      </c>
      <c r="E54" s="17">
        <v>13900</v>
      </c>
      <c r="F54" s="17">
        <v>11429</v>
      </c>
      <c r="G54" s="24"/>
      <c r="H54" s="7"/>
      <c r="I54" s="25">
        <f t="shared" si="16"/>
        <v>-1287</v>
      </c>
      <c r="J54" s="24">
        <f t="shared" si="16"/>
        <v>3640</v>
      </c>
      <c r="K54" s="7"/>
      <c r="L54" s="25">
        <f t="shared" si="3"/>
        <v>-1282.7219078885196</v>
      </c>
      <c r="M54" s="17">
        <f t="shared" si="1"/>
        <v>18.302072114310988</v>
      </c>
      <c r="N54" s="17">
        <f t="shared" si="4"/>
        <v>3638.4330193310579</v>
      </c>
      <c r="O54" s="24">
        <f t="shared" si="2"/>
        <v>2.4554284168380782</v>
      </c>
      <c r="P54" s="7"/>
      <c r="Q54" s="25">
        <f t="shared" si="5"/>
        <v>-1265.0980924671487</v>
      </c>
      <c r="R54" s="24">
        <f t="shared" si="6"/>
        <v>3619.5326483300223</v>
      </c>
      <c r="S54" s="7"/>
      <c r="T54" s="25">
        <f t="shared" si="7"/>
        <v>0.32935173200688311</v>
      </c>
      <c r="U54" s="24">
        <f t="shared" si="8"/>
        <v>0.94924614711822575</v>
      </c>
      <c r="V54" s="7"/>
      <c r="W54" s="25">
        <f t="shared" si="9"/>
        <v>0.32254667276171134</v>
      </c>
      <c r="X54" s="24">
        <f t="shared" si="10"/>
        <v>191.23025454627145</v>
      </c>
      <c r="Y54" s="7"/>
      <c r="Z54" s="25">
        <f t="shared" si="11"/>
        <v>631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3.4254546271483832E-2</v>
      </c>
      <c r="AD54" s="17">
        <f t="shared" ca="1" si="14"/>
        <v>5.2490667191733564E-2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12432</v>
      </c>
      <c r="D55" s="17">
        <v>14988</v>
      </c>
      <c r="E55" s="17">
        <v>14069</v>
      </c>
      <c r="F55" s="17">
        <v>11497</v>
      </c>
      <c r="G55" s="24"/>
      <c r="H55" s="7"/>
      <c r="I55" s="25">
        <f t="shared" si="16"/>
        <v>-1637</v>
      </c>
      <c r="J55" s="24">
        <f t="shared" si="16"/>
        <v>3491</v>
      </c>
      <c r="K55" s="7"/>
      <c r="L55" s="25">
        <f t="shared" si="3"/>
        <v>-1636.2965026793379</v>
      </c>
      <c r="M55" s="17">
        <f t="shared" si="1"/>
        <v>0.4949084801787661</v>
      </c>
      <c r="N55" s="17">
        <f t="shared" si="4"/>
        <v>3499.3227659972199</v>
      </c>
      <c r="O55" s="24">
        <f t="shared" si="2"/>
        <v>69.268433844479816</v>
      </c>
      <c r="P55" s="7"/>
      <c r="Q55" s="25">
        <f t="shared" si="5"/>
        <v>-1615.0980924671487</v>
      </c>
      <c r="R55" s="24">
        <f t="shared" si="6"/>
        <v>3470.5326483300223</v>
      </c>
      <c r="S55" s="7"/>
      <c r="T55" s="25">
        <f t="shared" si="7"/>
        <v>0.42046965154908056</v>
      </c>
      <c r="U55" s="24">
        <f t="shared" si="8"/>
        <v>0.91016992107952099</v>
      </c>
      <c r="V55" s="7"/>
      <c r="W55" s="25">
        <f t="shared" si="9"/>
        <v>0.41394742270553231</v>
      </c>
      <c r="X55" s="24">
        <f t="shared" si="10"/>
        <v>196.91903400185765</v>
      </c>
      <c r="Y55" s="7"/>
      <c r="Z55" s="25">
        <f t="shared" si="11"/>
        <v>631</v>
      </c>
      <c r="AA55" s="17">
        <f t="shared" si="15"/>
        <v>196.87499999999997</v>
      </c>
      <c r="AB55" s="24">
        <f t="shared" si="12"/>
        <v>3.4361169648638357</v>
      </c>
      <c r="AC55" s="17">
        <f t="shared" si="13"/>
        <v>4.4034001857681915E-2</v>
      </c>
      <c r="AD55" s="17">
        <f t="shared" ca="1" si="14"/>
        <v>3.3173808825324613E-2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12272</v>
      </c>
      <c r="D56" s="17">
        <v>14912</v>
      </c>
      <c r="E56" s="17">
        <v>14243</v>
      </c>
      <c r="F56" s="17">
        <v>11588</v>
      </c>
      <c r="G56" s="24"/>
      <c r="H56" s="7"/>
      <c r="I56" s="25">
        <f t="shared" si="16"/>
        <v>-1971</v>
      </c>
      <c r="J56" s="24">
        <f t="shared" si="16"/>
        <v>3324</v>
      </c>
      <c r="K56" s="7"/>
      <c r="L56" s="25">
        <f t="shared" si="3"/>
        <v>-1969.3270476528503</v>
      </c>
      <c r="M56" s="17">
        <f t="shared" si="1"/>
        <v>2.7987695558337009</v>
      </c>
      <c r="N56" s="17">
        <f t="shared" si="4"/>
        <v>3328.7493922481463</v>
      </c>
      <c r="O56" s="24">
        <f t="shared" si="2"/>
        <v>22.556726726751695</v>
      </c>
      <c r="P56" s="7"/>
      <c r="Q56" s="25">
        <f t="shared" si="5"/>
        <v>-1949.0980924671487</v>
      </c>
      <c r="R56" s="24">
        <f t="shared" si="6"/>
        <v>3303.5326483300223</v>
      </c>
      <c r="S56" s="7"/>
      <c r="T56" s="25">
        <f t="shared" si="7"/>
        <v>0.50742218048363463</v>
      </c>
      <c r="U56" s="24">
        <f t="shared" si="8"/>
        <v>0.86637307713010014</v>
      </c>
      <c r="V56" s="7"/>
      <c r="W56" s="25">
        <f t="shared" si="9"/>
        <v>0.50121655861200687</v>
      </c>
      <c r="X56" s="24">
        <f t="shared" si="10"/>
        <v>202.5132408012314</v>
      </c>
      <c r="Y56" s="7"/>
      <c r="Z56" s="25">
        <f t="shared" si="11"/>
        <v>622</v>
      </c>
      <c r="AA56" s="17">
        <f t="shared" si="15"/>
        <v>202.47299999999998</v>
      </c>
      <c r="AB56" s="24">
        <f t="shared" si="12"/>
        <v>3.5338204963904785</v>
      </c>
      <c r="AC56" s="17">
        <f t="shared" si="13"/>
        <v>4.0240801231419709E-2</v>
      </c>
      <c r="AD56" s="17">
        <f t="shared" ca="1" si="14"/>
        <v>-1.9451674415250864E-2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12117</v>
      </c>
      <c r="D57" s="17">
        <v>14817</v>
      </c>
      <c r="E57" s="17">
        <v>14398</v>
      </c>
      <c r="F57" s="17">
        <v>11690</v>
      </c>
      <c r="G57" s="24"/>
      <c r="H57" s="7"/>
      <c r="I57" s="25">
        <f t="shared" si="16"/>
        <v>-2281</v>
      </c>
      <c r="J57" s="24">
        <f t="shared" si="16"/>
        <v>3127</v>
      </c>
      <c r="K57" s="7"/>
      <c r="L57" s="25">
        <f t="shared" si="3"/>
        <v>-2278.8818722179049</v>
      </c>
      <c r="M57" s="17">
        <f t="shared" si="1"/>
        <v>4.4864653012832925</v>
      </c>
      <c r="N57" s="17">
        <f t="shared" si="4"/>
        <v>3130.0938827263485</v>
      </c>
      <c r="O57" s="24">
        <f t="shared" si="2"/>
        <v>9.5721103243976948</v>
      </c>
      <c r="P57" s="7"/>
      <c r="Q57" s="25">
        <f t="shared" si="5"/>
        <v>-2259.0980924671489</v>
      </c>
      <c r="R57" s="24">
        <f t="shared" si="6"/>
        <v>3106.5326483300223</v>
      </c>
      <c r="S57" s="7"/>
      <c r="T57" s="25">
        <f t="shared" si="7"/>
        <v>0.58812662350672384</v>
      </c>
      <c r="U57" s="24">
        <f t="shared" si="8"/>
        <v>0.81470853666281939</v>
      </c>
      <c r="V57" s="7"/>
      <c r="W57" s="25">
        <f t="shared" si="9"/>
        <v>0.58229392077454056</v>
      </c>
      <c r="X57" s="24">
        <f t="shared" si="10"/>
        <v>208.0172853922702</v>
      </c>
      <c r="Y57" s="7"/>
      <c r="Z57" s="25">
        <f t="shared" si="11"/>
        <v>612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3.6285392270201555E-2</v>
      </c>
      <c r="AD57" s="17">
        <f t="shared" ca="1" si="14"/>
        <v>5.3597656649770897E-2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11969</v>
      </c>
      <c r="D58" s="17">
        <v>14700</v>
      </c>
      <c r="E58" s="17">
        <v>14540</v>
      </c>
      <c r="F58" s="17">
        <v>11800</v>
      </c>
      <c r="G58" s="24"/>
      <c r="H58" s="7"/>
      <c r="I58" s="25">
        <f t="shared" si="16"/>
        <v>-2571</v>
      </c>
      <c r="J58" s="24">
        <f t="shared" si="16"/>
        <v>2900</v>
      </c>
      <c r="K58" s="7"/>
      <c r="L58" s="25">
        <f t="shared" si="3"/>
        <v>-2568.4924980262786</v>
      </c>
      <c r="M58" s="17">
        <f t="shared" si="1"/>
        <v>6.287566148216948</v>
      </c>
      <c r="N58" s="17">
        <f t="shared" si="4"/>
        <v>2901.9204480230583</v>
      </c>
      <c r="O58" s="24">
        <f t="shared" si="2"/>
        <v>3.6881206092684189</v>
      </c>
      <c r="P58" s="7"/>
      <c r="Q58" s="25">
        <f t="shared" si="5"/>
        <v>-2549.0980924671489</v>
      </c>
      <c r="R58" s="24">
        <f t="shared" si="6"/>
        <v>2879.5326483300223</v>
      </c>
      <c r="S58" s="7"/>
      <c r="T58" s="25">
        <f t="shared" si="7"/>
        <v>0.66362432827025886</v>
      </c>
      <c r="U58" s="24">
        <f t="shared" si="8"/>
        <v>0.75517629967767863</v>
      </c>
      <c r="V58" s="7"/>
      <c r="W58" s="25">
        <f t="shared" si="9"/>
        <v>0.65822088367058762</v>
      </c>
      <c r="X58" s="24">
        <f t="shared" si="10"/>
        <v>213.53868581001689</v>
      </c>
      <c r="Y58" s="7"/>
      <c r="Z58" s="25">
        <f t="shared" si="11"/>
        <v>614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3.1685810016881533E-2</v>
      </c>
      <c r="AD58" s="17">
        <f t="shared" ca="1" si="14"/>
        <v>-4.2070489314198767E-3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11834</v>
      </c>
      <c r="D59" s="17">
        <v>14563</v>
      </c>
      <c r="E59" s="17">
        <v>14663</v>
      </c>
      <c r="F59" s="17">
        <v>11925</v>
      </c>
      <c r="G59" s="24"/>
      <c r="H59" s="7"/>
      <c r="I59" s="25">
        <f t="shared" si="16"/>
        <v>-2829</v>
      </c>
      <c r="J59" s="24">
        <f t="shared" si="16"/>
        <v>2638</v>
      </c>
      <c r="K59" s="7"/>
      <c r="L59" s="25">
        <f t="shared" si="3"/>
        <v>-2835.2481562666603</v>
      </c>
      <c r="M59" s="17">
        <f t="shared" si="1"/>
        <v>39.039456732606588</v>
      </c>
      <c r="N59" s="17">
        <f t="shared" si="4"/>
        <v>2646.0797706565031</v>
      </c>
      <c r="O59" s="24">
        <f t="shared" si="2"/>
        <v>65.28269386168877</v>
      </c>
      <c r="P59" s="7"/>
      <c r="Q59" s="25">
        <f t="shared" si="5"/>
        <v>-2807.0980924671489</v>
      </c>
      <c r="R59" s="24">
        <f t="shared" si="6"/>
        <v>2617.5326483300223</v>
      </c>
      <c r="S59" s="7"/>
      <c r="T59" s="25">
        <f t="shared" si="7"/>
        <v>0.73079125181850724</v>
      </c>
      <c r="U59" s="24">
        <f t="shared" si="8"/>
        <v>0.68646508342170109</v>
      </c>
      <c r="V59" s="7"/>
      <c r="W59" s="25">
        <f t="shared" si="9"/>
        <v>0.72588273605458242</v>
      </c>
      <c r="X59" s="24">
        <f t="shared" si="10"/>
        <v>219.06155221934637</v>
      </c>
      <c r="Y59" s="7"/>
      <c r="Z59" s="25">
        <f t="shared" si="11"/>
        <v>616</v>
      </c>
      <c r="AA59" s="17">
        <f t="shared" si="15"/>
        <v>219.05100000000002</v>
      </c>
      <c r="AB59" s="24">
        <f t="shared" si="12"/>
        <v>3.8231611797860992</v>
      </c>
      <c r="AC59" s="17">
        <f t="shared" si="13"/>
        <v>1.0552219346351421E-2</v>
      </c>
      <c r="AD59" s="17">
        <f t="shared" ca="1" si="14"/>
        <v>0.10246901158527066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11714</v>
      </c>
      <c r="D60" s="17">
        <v>14424</v>
      </c>
      <c r="E60" s="17">
        <v>14793</v>
      </c>
      <c r="F60" s="17">
        <v>12073</v>
      </c>
      <c r="G60" s="24"/>
      <c r="H60" s="7"/>
      <c r="I60" s="25">
        <f t="shared" si="16"/>
        <v>-3079</v>
      </c>
      <c r="J60" s="24">
        <f t="shared" si="16"/>
        <v>2351</v>
      </c>
      <c r="K60" s="7"/>
      <c r="L60" s="25">
        <f t="shared" si="3"/>
        <v>-3079.7130591336313</v>
      </c>
      <c r="M60" s="17">
        <f t="shared" si="1"/>
        <v>0.50845332805502663</v>
      </c>
      <c r="N60" s="17">
        <f t="shared" si="4"/>
        <v>2360.4492000242208</v>
      </c>
      <c r="O60" s="24">
        <f t="shared" si="2"/>
        <v>89.287381097733842</v>
      </c>
      <c r="P60" s="7"/>
      <c r="Q60" s="25">
        <f t="shared" si="5"/>
        <v>-3057.0980924671489</v>
      </c>
      <c r="R60" s="24">
        <f t="shared" si="6"/>
        <v>2330.5326483300223</v>
      </c>
      <c r="S60" s="7"/>
      <c r="T60" s="25">
        <f t="shared" si="7"/>
        <v>0.79587548006293396</v>
      </c>
      <c r="U60" s="24">
        <f t="shared" si="8"/>
        <v>0.6111974534008402</v>
      </c>
      <c r="V60" s="7"/>
      <c r="W60" s="25">
        <f t="shared" si="9"/>
        <v>0.79150890041765598</v>
      </c>
      <c r="X60" s="24">
        <f t="shared" si="10"/>
        <v>224.78782105140476</v>
      </c>
      <c r="Y60" s="7"/>
      <c r="Z60" s="25">
        <f t="shared" si="11"/>
        <v>627</v>
      </c>
      <c r="AA60" s="17">
        <f t="shared" si="15"/>
        <v>224.69400000000002</v>
      </c>
      <c r="AB60" s="24">
        <f t="shared" si="12"/>
        <v>3.9216501094761389</v>
      </c>
      <c r="AC60" s="17">
        <f t="shared" si="13"/>
        <v>9.3821051404745504E-2</v>
      </c>
      <c r="AD60" s="17">
        <f t="shared" ca="1" si="14"/>
        <v>3.4222949415720905E-2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11604</v>
      </c>
      <c r="D61" s="17">
        <v>14269</v>
      </c>
      <c r="E61" s="17">
        <v>14900</v>
      </c>
      <c r="F61" s="17">
        <v>12230</v>
      </c>
      <c r="G61" s="24"/>
      <c r="H61" s="7"/>
      <c r="I61" s="25">
        <f t="shared" si="16"/>
        <v>-3296</v>
      </c>
      <c r="J61" s="24">
        <f t="shared" si="16"/>
        <v>2039</v>
      </c>
      <c r="K61" s="7"/>
      <c r="L61" s="25">
        <f t="shared" si="3"/>
        <v>-3296.1171658645922</v>
      </c>
      <c r="M61" s="17">
        <f t="shared" si="1"/>
        <v>1.3727839825626616E-2</v>
      </c>
      <c r="N61" s="17">
        <f t="shared" si="4"/>
        <v>2049.5875125617126</v>
      </c>
      <c r="O61" s="24">
        <f t="shared" si="2"/>
        <v>112.09542224442271</v>
      </c>
      <c r="P61" s="7"/>
      <c r="Q61" s="25">
        <f t="shared" si="5"/>
        <v>-3274.0980924671489</v>
      </c>
      <c r="R61" s="24">
        <f t="shared" si="6"/>
        <v>2018.5326483300225</v>
      </c>
      <c r="S61" s="7"/>
      <c r="T61" s="25">
        <f t="shared" si="7"/>
        <v>0.85236859017909639</v>
      </c>
      <c r="U61" s="24">
        <f t="shared" si="8"/>
        <v>0.52937340961509605</v>
      </c>
      <c r="V61" s="7"/>
      <c r="W61" s="25">
        <f t="shared" si="9"/>
        <v>0.84859078627571893</v>
      </c>
      <c r="X61" s="24">
        <f t="shared" si="10"/>
        <v>230.50587428312156</v>
      </c>
      <c r="Y61" s="7"/>
      <c r="Z61" s="25">
        <f t="shared" si="11"/>
        <v>632</v>
      </c>
      <c r="AA61" s="17">
        <f t="shared" si="15"/>
        <v>230.38200000000001</v>
      </c>
      <c r="AB61" s="24">
        <f t="shared" si="12"/>
        <v>4.0209244373295769</v>
      </c>
      <c r="AC61" s="17">
        <f t="shared" si="13"/>
        <v>0.1238742831215518</v>
      </c>
      <c r="AD61" s="17">
        <f t="shared" ca="1" si="14"/>
        <v>1.7201126453727511E-2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11514</v>
      </c>
      <c r="D62" s="17">
        <v>14101</v>
      </c>
      <c r="E62" s="17">
        <v>14993</v>
      </c>
      <c r="F62" s="17">
        <v>12400</v>
      </c>
      <c r="G62" s="24"/>
      <c r="H62" s="7"/>
      <c r="I62" s="25">
        <f t="shared" si="16"/>
        <v>-3479</v>
      </c>
      <c r="J62" s="24">
        <f t="shared" si="16"/>
        <v>1701</v>
      </c>
      <c r="K62" s="7"/>
      <c r="L62" s="25">
        <f t="shared" si="3"/>
        <v>-3483.7022016967362</v>
      </c>
      <c r="M62" s="17">
        <f t="shared" si="1"/>
        <v>22.110700796788898</v>
      </c>
      <c r="N62" s="17">
        <f t="shared" si="4"/>
        <v>1711.7446130482699</v>
      </c>
      <c r="O62" s="24">
        <f t="shared" si="2"/>
        <v>115.44670955705205</v>
      </c>
      <c r="P62" s="7"/>
      <c r="Q62" s="25">
        <f t="shared" si="5"/>
        <v>-3457.0980924671489</v>
      </c>
      <c r="R62" s="24">
        <f t="shared" si="6"/>
        <v>1680.5326483300225</v>
      </c>
      <c r="S62" s="7"/>
      <c r="T62" s="25">
        <f t="shared" si="7"/>
        <v>0.90001024525401674</v>
      </c>
      <c r="U62" s="24">
        <f t="shared" si="8"/>
        <v>0.44073069551387317</v>
      </c>
      <c r="V62" s="7"/>
      <c r="W62" s="25">
        <f t="shared" si="9"/>
        <v>0.89686993244676694</v>
      </c>
      <c r="X62" s="24">
        <f t="shared" si="10"/>
        <v>236.29292639569735</v>
      </c>
      <c r="Y62" s="7"/>
      <c r="Z62" s="25">
        <f t="shared" si="11"/>
        <v>645</v>
      </c>
      <c r="AA62" s="17">
        <f t="shared" si="15"/>
        <v>236.18700000000001</v>
      </c>
      <c r="AB62" s="24">
        <f t="shared" si="12"/>
        <v>4.1222408004078472</v>
      </c>
      <c r="AC62" s="17">
        <f t="shared" si="13"/>
        <v>0.10592639569733819</v>
      </c>
      <c r="AD62" s="17">
        <f t="shared" ca="1" si="14"/>
        <v>5.406637992615515E-2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11432</v>
      </c>
      <c r="D63" s="17">
        <v>13922</v>
      </c>
      <c r="E63" s="17">
        <v>15058</v>
      </c>
      <c r="F63" s="17">
        <v>12565</v>
      </c>
      <c r="G63" s="24"/>
      <c r="H63" s="7"/>
      <c r="I63" s="25">
        <f t="shared" si="16"/>
        <v>-3626</v>
      </c>
      <c r="J63" s="24">
        <f t="shared" si="16"/>
        <v>1357</v>
      </c>
      <c r="K63" s="7"/>
      <c r="L63" s="25">
        <f t="shared" si="3"/>
        <v>-3632.2299858244801</v>
      </c>
      <c r="M63" s="17">
        <f t="shared" si="1"/>
        <v>38.812723373222759</v>
      </c>
      <c r="N63" s="17">
        <f t="shared" si="4"/>
        <v>1366.1045007897769</v>
      </c>
      <c r="O63" s="24">
        <f t="shared" si="2"/>
        <v>82.891934631048585</v>
      </c>
      <c r="P63" s="7"/>
      <c r="Q63" s="25">
        <f t="shared" si="5"/>
        <v>-3604.0980924671489</v>
      </c>
      <c r="R63" s="24">
        <f t="shared" si="6"/>
        <v>1336.5326483300225</v>
      </c>
      <c r="S63" s="7"/>
      <c r="T63" s="25">
        <f t="shared" si="7"/>
        <v>0.93827977146173969</v>
      </c>
      <c r="U63" s="24">
        <f t="shared" si="8"/>
        <v>0.35051444210907828</v>
      </c>
      <c r="V63" s="7"/>
      <c r="W63" s="25">
        <f t="shared" si="9"/>
        <v>0.93578800294488296</v>
      </c>
      <c r="X63" s="24">
        <f t="shared" si="10"/>
        <v>241.92863618735294</v>
      </c>
      <c r="Y63" s="7"/>
      <c r="Z63" s="25">
        <f t="shared" si="11"/>
        <v>628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8.9636187352937213E-2</v>
      </c>
      <c r="AD63" s="17">
        <f t="shared" ca="1" si="14"/>
        <v>9.9377674252451698E-2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11383</v>
      </c>
      <c r="D64" s="17">
        <v>13755</v>
      </c>
      <c r="E64" s="17">
        <v>15124</v>
      </c>
      <c r="F64" s="17">
        <v>12753</v>
      </c>
      <c r="G64" s="24"/>
      <c r="H64" s="7"/>
      <c r="I64" s="25">
        <f t="shared" si="16"/>
        <v>-3741</v>
      </c>
      <c r="J64" s="24">
        <f t="shared" si="16"/>
        <v>1002</v>
      </c>
      <c r="K64" s="7"/>
      <c r="L64" s="25">
        <f t="shared" si="3"/>
        <v>-3745.3360347817138</v>
      </c>
      <c r="M64" s="17">
        <f t="shared" si="1"/>
        <v>18.801197628231897</v>
      </c>
      <c r="N64" s="17">
        <f t="shared" si="4"/>
        <v>1008.5379462572072</v>
      </c>
      <c r="O64" s="24">
        <f t="shared" si="2"/>
        <v>42.744741262129395</v>
      </c>
      <c r="P64" s="7"/>
      <c r="Q64" s="25">
        <f t="shared" si="5"/>
        <v>-3719.0980924671489</v>
      </c>
      <c r="R64" s="24">
        <f t="shared" si="6"/>
        <v>981.53264833002243</v>
      </c>
      <c r="S64" s="7"/>
      <c r="T64" s="25">
        <f t="shared" si="7"/>
        <v>0.968218516454176</v>
      </c>
      <c r="U64" s="24">
        <f t="shared" si="8"/>
        <v>0.25741336664773468</v>
      </c>
      <c r="V64" s="7"/>
      <c r="W64" s="25">
        <f t="shared" si="9"/>
        <v>0.96639578443431862</v>
      </c>
      <c r="X64" s="24">
        <f t="shared" si="10"/>
        <v>247.54763811349017</v>
      </c>
      <c r="Y64" s="7"/>
      <c r="Z64" s="25">
        <f t="shared" si="11"/>
        <v>626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7.4638113490181013E-2</v>
      </c>
      <c r="AD64" s="17">
        <f t="shared" ca="1" si="14"/>
        <v>1.9508207675897893E-2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11351</v>
      </c>
      <c r="D65" s="17">
        <v>13579</v>
      </c>
      <c r="E65" s="17">
        <v>15169</v>
      </c>
      <c r="F65" s="17">
        <v>12935</v>
      </c>
      <c r="G65" s="24"/>
      <c r="H65" s="7"/>
      <c r="I65" s="25">
        <f t="shared" si="16"/>
        <v>-3818</v>
      </c>
      <c r="J65" s="24">
        <f t="shared" si="16"/>
        <v>644</v>
      </c>
      <c r="K65" s="7"/>
      <c r="L65" s="25">
        <f t="shared" si="3"/>
        <v>-3820.7472478094678</v>
      </c>
      <c r="M65" s="17">
        <f t="shared" si="1"/>
        <v>7.5473705266256701</v>
      </c>
      <c r="N65" s="17">
        <f t="shared" si="4"/>
        <v>652.0825966509542</v>
      </c>
      <c r="O65" s="24">
        <f t="shared" si="2"/>
        <v>65.328368622016072</v>
      </c>
      <c r="P65" s="7"/>
      <c r="Q65" s="25">
        <f t="shared" si="5"/>
        <v>-3796.0980924671489</v>
      </c>
      <c r="R65" s="24">
        <f t="shared" si="6"/>
        <v>623.53264833002243</v>
      </c>
      <c r="S65" s="7"/>
      <c r="T65" s="25">
        <f t="shared" si="7"/>
        <v>0.98826445875345936</v>
      </c>
      <c r="U65" s="24">
        <f t="shared" si="8"/>
        <v>0.16352552153460512</v>
      </c>
      <c r="V65" s="7"/>
      <c r="W65" s="25">
        <f t="shared" si="9"/>
        <v>0.98711615570001654</v>
      </c>
      <c r="X65" s="24">
        <f t="shared" si="10"/>
        <v>253.05669534989249</v>
      </c>
      <c r="Y65" s="7"/>
      <c r="Z65" s="25">
        <f t="shared" si="11"/>
        <v>608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0.11169534989249996</v>
      </c>
      <c r="AD65" s="17">
        <f t="shared" ca="1" si="14"/>
        <v>-1.3073671527479291E-2</v>
      </c>
      <c r="AE65" s="17">
        <v>104</v>
      </c>
    </row>
    <row r="66" spans="1:31" s="17" customFormat="1" x14ac:dyDescent="0.25">
      <c r="A66" s="17">
        <v>46</v>
      </c>
      <c r="B66" s="17">
        <v>617</v>
      </c>
      <c r="C66" s="17">
        <v>11322</v>
      </c>
      <c r="D66" s="17">
        <v>13390</v>
      </c>
      <c r="E66" s="17">
        <v>15179</v>
      </c>
      <c r="F66" s="17">
        <v>13110</v>
      </c>
      <c r="G66" s="24"/>
      <c r="H66" s="7"/>
      <c r="I66" s="25">
        <f t="shared" si="16"/>
        <v>-3857</v>
      </c>
      <c r="J66" s="24">
        <f t="shared" si="16"/>
        <v>280</v>
      </c>
      <c r="K66" s="7"/>
      <c r="L66" s="25">
        <f t="shared" si="3"/>
        <v>-3861.8627599194651</v>
      </c>
      <c r="M66" s="17">
        <f t="shared" si="1"/>
        <v>23.646434034356556</v>
      </c>
      <c r="N66" s="17">
        <f t="shared" si="4"/>
        <v>284.48529025228629</v>
      </c>
      <c r="O66" s="24">
        <f t="shared" si="2"/>
        <v>20.117828647254417</v>
      </c>
      <c r="P66" s="7"/>
      <c r="Q66" s="25">
        <f t="shared" si="5"/>
        <v>-3835.0980924671489</v>
      </c>
      <c r="R66" s="24">
        <f t="shared" si="6"/>
        <v>259.53264833002243</v>
      </c>
      <c r="S66" s="7"/>
      <c r="T66" s="25">
        <f t="shared" si="7"/>
        <v>0.99841759835958999</v>
      </c>
      <c r="U66" s="24">
        <f t="shared" si="8"/>
        <v>6.8064137117903545E-2</v>
      </c>
      <c r="V66" s="7"/>
      <c r="W66" s="25">
        <f t="shared" si="9"/>
        <v>0.99795476405405525</v>
      </c>
      <c r="X66" s="24">
        <f t="shared" si="10"/>
        <v>258.56114390287371</v>
      </c>
      <c r="Y66" s="7"/>
      <c r="Z66" s="25">
        <f t="shared" si="11"/>
        <v>617</v>
      </c>
      <c r="AA66" s="17">
        <f t="shared" si="15"/>
        <v>258.49799999999999</v>
      </c>
      <c r="AB66" s="24">
        <f t="shared" si="12"/>
        <v>4.5116412098203016</v>
      </c>
      <c r="AC66" s="17">
        <f t="shared" si="13"/>
        <v>6.3143902873719071E-2</v>
      </c>
      <c r="AD66" s="17">
        <f t="shared" ca="1" si="14"/>
        <v>8.0357914928868013E-3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11314</v>
      </c>
      <c r="D67" s="17">
        <v>13204</v>
      </c>
      <c r="E67" s="17">
        <v>15179</v>
      </c>
      <c r="F67" s="17">
        <v>13290</v>
      </c>
      <c r="G67" s="24"/>
      <c r="H67" s="7"/>
      <c r="I67" s="25">
        <f t="shared" si="16"/>
        <v>-3865</v>
      </c>
      <c r="J67" s="24">
        <f t="shared" si="16"/>
        <v>-86</v>
      </c>
      <c r="K67" s="7"/>
      <c r="L67" s="25">
        <f t="shared" si="3"/>
        <v>-3866.7075514309049</v>
      </c>
      <c r="M67" s="17">
        <f t="shared" si="1"/>
        <v>2.9157318891854191</v>
      </c>
      <c r="N67" s="17">
        <f t="shared" si="4"/>
        <v>-91.583399122245112</v>
      </c>
      <c r="O67" s="24">
        <f t="shared" si="2"/>
        <v>31.174345758287487</v>
      </c>
      <c r="P67" s="7"/>
      <c r="Q67" s="25">
        <f t="shared" si="5"/>
        <v>-3843.0980924671489</v>
      </c>
      <c r="R67" s="24">
        <f t="shared" si="6"/>
        <v>-106.46735166997756</v>
      </c>
      <c r="S67" s="7"/>
      <c r="T67" s="25">
        <f t="shared" si="7"/>
        <v>1.0005002936634115</v>
      </c>
      <c r="U67" s="24">
        <f t="shared" si="8"/>
        <v>-2.7921760399988688E-2</v>
      </c>
      <c r="V67" s="7"/>
      <c r="W67" s="25">
        <f t="shared" si="9"/>
        <v>1.0007264850825417</v>
      </c>
      <c r="X67" s="24">
        <f t="shared" si="10"/>
        <v>264.06110455674593</v>
      </c>
      <c r="Y67" s="7"/>
      <c r="Z67" s="25">
        <f t="shared" si="11"/>
        <v>627</v>
      </c>
      <c r="AA67" s="17">
        <f t="shared" si="15"/>
        <v>264.14099999999996</v>
      </c>
      <c r="AB67" s="24">
        <f t="shared" si="12"/>
        <v>4.6101301395103409</v>
      </c>
      <c r="AC67" s="17">
        <f t="shared" si="13"/>
        <v>-7.9895443254031306E-2</v>
      </c>
      <c r="AD67" s="17">
        <f t="shared" ca="1" si="14"/>
        <v>0.10490028922794181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11342</v>
      </c>
      <c r="D68" s="17">
        <v>13020</v>
      </c>
      <c r="E68" s="17">
        <v>15175</v>
      </c>
      <c r="F68" s="17">
        <v>13488</v>
      </c>
      <c r="G68" s="24"/>
      <c r="H68" s="7"/>
      <c r="I68" s="25">
        <f t="shared" si="16"/>
        <v>-3833</v>
      </c>
      <c r="J68" s="24">
        <f t="shared" si="16"/>
        <v>-468</v>
      </c>
      <c r="K68" s="7"/>
      <c r="L68" s="25">
        <f t="shared" si="3"/>
        <v>-3834.4355219564454</v>
      </c>
      <c r="M68" s="17">
        <f t="shared" si="1"/>
        <v>2.0607232874369075</v>
      </c>
      <c r="N68" s="17">
        <f t="shared" si="4"/>
        <v>-465.36696860232905</v>
      </c>
      <c r="O68" s="24">
        <f t="shared" si="2"/>
        <v>6.9328543411210237</v>
      </c>
      <c r="P68" s="7"/>
      <c r="Q68" s="25">
        <f t="shared" si="5"/>
        <v>-3811.0980924671489</v>
      </c>
      <c r="R68" s="24">
        <f t="shared" si="6"/>
        <v>-488.46735166997757</v>
      </c>
      <c r="S68" s="7"/>
      <c r="T68" s="25">
        <f t="shared" si="7"/>
        <v>0.99216951244812501</v>
      </c>
      <c r="U68" s="24">
        <f t="shared" si="8"/>
        <v>-0.12810376272740628</v>
      </c>
      <c r="V68" s="7"/>
      <c r="W68" s="25">
        <f t="shared" si="9"/>
        <v>0.99311458033423683</v>
      </c>
      <c r="X68" s="24">
        <f t="shared" si="10"/>
        <v>269.81298791552479</v>
      </c>
      <c r="Y68" s="7"/>
      <c r="Z68" s="25">
        <f t="shared" si="11"/>
        <v>625</v>
      </c>
      <c r="AA68" s="17">
        <f t="shared" si="15"/>
        <v>269.76599999999996</v>
      </c>
      <c r="AB68" s="24">
        <f t="shared" si="12"/>
        <v>4.7083049099350225</v>
      </c>
      <c r="AC68" s="17">
        <f t="shared" si="13"/>
        <v>4.698791552482362E-2</v>
      </c>
      <c r="AD68" s="17">
        <f t="shared" ca="1" si="14"/>
        <v>1.452538143394122E-2</v>
      </c>
      <c r="AE68" s="17">
        <v>101</v>
      </c>
    </row>
    <row r="69" spans="1:31" s="17" customFormat="1" x14ac:dyDescent="0.25">
      <c r="A69" s="17">
        <v>49</v>
      </c>
      <c r="B69" s="17">
        <v>624</v>
      </c>
      <c r="C69" s="17">
        <v>11371</v>
      </c>
      <c r="D69" s="17">
        <v>12835</v>
      </c>
      <c r="E69" s="17">
        <v>15133</v>
      </c>
      <c r="F69" s="17">
        <v>13663</v>
      </c>
      <c r="G69" s="24"/>
      <c r="H69" s="7"/>
      <c r="I69" s="25">
        <f t="shared" si="16"/>
        <v>-3762</v>
      </c>
      <c r="J69" s="24">
        <f t="shared" si="16"/>
        <v>-828</v>
      </c>
      <c r="K69" s="7"/>
      <c r="L69" s="25">
        <f t="shared" si="3"/>
        <v>-3765.571781930566</v>
      </c>
      <c r="M69" s="17">
        <f t="shared" si="1"/>
        <v>12.75762615951761</v>
      </c>
      <c r="N69" s="17">
        <f t="shared" si="4"/>
        <v>-833.87549176092023</v>
      </c>
      <c r="O69" s="24">
        <f t="shared" si="2"/>
        <v>34.521403432641463</v>
      </c>
      <c r="P69" s="7"/>
      <c r="Q69" s="25">
        <f t="shared" si="5"/>
        <v>-3740.0980924671489</v>
      </c>
      <c r="R69" s="24">
        <f t="shared" si="6"/>
        <v>-848.46735166997757</v>
      </c>
      <c r="S69" s="7"/>
      <c r="T69" s="25">
        <f t="shared" si="7"/>
        <v>0.97368559162670776</v>
      </c>
      <c r="U69" s="24">
        <f t="shared" si="8"/>
        <v>-0.22251612094172651</v>
      </c>
      <c r="V69" s="7"/>
      <c r="W69" s="25">
        <f t="shared" si="9"/>
        <v>0.97530786080884302</v>
      </c>
      <c r="X69" s="24">
        <f t="shared" si="10"/>
        <v>275.31491329940172</v>
      </c>
      <c r="Y69" s="7"/>
      <c r="Z69" s="25">
        <f t="shared" si="11"/>
        <v>624</v>
      </c>
      <c r="AA69" s="17">
        <f t="shared" si="15"/>
        <v>275.38199999999995</v>
      </c>
      <c r="AB69" s="24">
        <f t="shared" si="12"/>
        <v>4.8063226007270234</v>
      </c>
      <c r="AC69" s="17">
        <f t="shared" si="13"/>
        <v>-6.7086700598224525E-2</v>
      </c>
      <c r="AD69" s="17">
        <f t="shared" ca="1" si="14"/>
        <v>0.16953225451192111</v>
      </c>
      <c r="AE69" s="17">
        <v>100</v>
      </c>
    </row>
    <row r="70" spans="1:31" s="17" customFormat="1" x14ac:dyDescent="0.25">
      <c r="A70" s="17">
        <v>50</v>
      </c>
      <c r="B70" s="17">
        <v>648</v>
      </c>
      <c r="C70" s="17">
        <v>11421</v>
      </c>
      <c r="D70" s="17">
        <v>12648</v>
      </c>
      <c r="E70" s="17">
        <v>15074</v>
      </c>
      <c r="F70" s="17">
        <v>13847</v>
      </c>
      <c r="G70" s="24"/>
      <c r="H70" s="7"/>
      <c r="I70" s="25">
        <f t="shared" si="16"/>
        <v>-3653</v>
      </c>
      <c r="J70" s="24">
        <f t="shared" si="16"/>
        <v>-1199</v>
      </c>
      <c r="K70" s="7"/>
      <c r="L70" s="25">
        <f t="shared" si="3"/>
        <v>-3656.0187277398595</v>
      </c>
      <c r="M70" s="17">
        <f t="shared" si="1"/>
        <v>9.1127171673973315</v>
      </c>
      <c r="N70" s="17">
        <f t="shared" si="4"/>
        <v>-1207.814625287431</v>
      </c>
      <c r="O70" s="24">
        <f t="shared" si="2"/>
        <v>77.697618957818023</v>
      </c>
      <c r="P70" s="7"/>
      <c r="Q70" s="25">
        <f t="shared" si="5"/>
        <v>-3631.0980924671489</v>
      </c>
      <c r="R70" s="24">
        <f t="shared" si="6"/>
        <v>-1219.4673516699775</v>
      </c>
      <c r="S70" s="7"/>
      <c r="T70" s="25">
        <f t="shared" si="7"/>
        <v>0.94530886811213777</v>
      </c>
      <c r="U70" s="24">
        <f t="shared" si="8"/>
        <v>-0.31981330121259538</v>
      </c>
      <c r="V70" s="7"/>
      <c r="W70" s="25">
        <f t="shared" si="9"/>
        <v>0.94762879055858773</v>
      </c>
      <c r="X70" s="24">
        <f t="shared" si="10"/>
        <v>281.11180068362489</v>
      </c>
      <c r="Y70" s="7"/>
      <c r="Z70" s="25">
        <f t="shared" si="11"/>
        <v>648</v>
      </c>
      <c r="AA70" s="17">
        <f t="shared" si="15"/>
        <v>281.21399999999994</v>
      </c>
      <c r="AB70" s="24">
        <f t="shared" si="12"/>
        <v>4.908110202703333</v>
      </c>
      <c r="AC70" s="17">
        <f t="shared" si="13"/>
        <v>-0.10219931637504942</v>
      </c>
      <c r="AD70" s="17">
        <f t="shared" ca="1" si="14"/>
        <v>6.409557643178232E-2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11497</v>
      </c>
      <c r="D71" s="17">
        <v>12471</v>
      </c>
      <c r="E71" s="17">
        <v>15015</v>
      </c>
      <c r="F71" s="17">
        <v>14035</v>
      </c>
      <c r="G71" s="24"/>
      <c r="H71" s="7"/>
      <c r="I71" s="25">
        <f t="shared" si="16"/>
        <v>-3518</v>
      </c>
      <c r="J71" s="24">
        <f t="shared" si="16"/>
        <v>-1564</v>
      </c>
      <c r="K71" s="7"/>
      <c r="L71" s="25">
        <f t="shared" si="3"/>
        <v>-3512.9074296823528</v>
      </c>
      <c r="M71" s="17">
        <f t="shared" si="1"/>
        <v>25.934272440181172</v>
      </c>
      <c r="N71" s="17">
        <f t="shared" si="4"/>
        <v>-1560.285490250362</v>
      </c>
      <c r="O71" s="24">
        <f t="shared" si="2"/>
        <v>13.797582680155422</v>
      </c>
      <c r="P71" s="7"/>
      <c r="Q71" s="25">
        <f t="shared" si="5"/>
        <v>-3496.0980924671489</v>
      </c>
      <c r="R71" s="24">
        <f t="shared" si="6"/>
        <v>-1584.4673516699775</v>
      </c>
      <c r="S71" s="7"/>
      <c r="T71" s="25">
        <f t="shared" si="7"/>
        <v>0.91016338486014736</v>
      </c>
      <c r="U71" s="24">
        <f t="shared" si="8"/>
        <v>-0.41553694217989229</v>
      </c>
      <c r="V71" s="7"/>
      <c r="W71" s="25">
        <f t="shared" si="9"/>
        <v>0.91316949158072191</v>
      </c>
      <c r="X71" s="24">
        <f t="shared" si="10"/>
        <v>286.93074665876156</v>
      </c>
      <c r="Y71" s="7"/>
      <c r="Z71" s="25">
        <f t="shared" si="11"/>
        <v>632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2.8746658761633626E-2</v>
      </c>
      <c r="AD71" s="17">
        <f t="shared" ca="1" si="14"/>
        <v>-6.0566773582252154E-2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11581</v>
      </c>
      <c r="D72" s="17">
        <v>12304</v>
      </c>
      <c r="E72" s="17">
        <v>14916</v>
      </c>
      <c r="F72" s="17">
        <v>14187</v>
      </c>
      <c r="G72" s="24"/>
      <c r="H72" s="7"/>
      <c r="I72" s="25">
        <f t="shared" si="16"/>
        <v>-3335</v>
      </c>
      <c r="J72" s="24">
        <f t="shared" si="16"/>
        <v>-1883</v>
      </c>
      <c r="K72" s="7"/>
      <c r="L72" s="25">
        <f t="shared" si="3"/>
        <v>-3338.4733551300628</v>
      </c>
      <c r="M72" s="17">
        <f t="shared" si="1"/>
        <v>12.064195859533763</v>
      </c>
      <c r="N72" s="17">
        <f t="shared" si="4"/>
        <v>-1891.9786630958329</v>
      </c>
      <c r="O72" s="24">
        <f t="shared" si="2"/>
        <v>80.616390988471125</v>
      </c>
      <c r="P72" s="7"/>
      <c r="Q72" s="25">
        <f t="shared" si="5"/>
        <v>-3313.0980924671489</v>
      </c>
      <c r="R72" s="24">
        <f t="shared" si="6"/>
        <v>-1903.4673516699775</v>
      </c>
      <c r="S72" s="7"/>
      <c r="T72" s="25">
        <f t="shared" si="7"/>
        <v>0.8625217297852269</v>
      </c>
      <c r="U72" s="24">
        <f t="shared" si="8"/>
        <v>-0.49919678181980387</v>
      </c>
      <c r="V72" s="7"/>
      <c r="W72" s="25">
        <f t="shared" si="9"/>
        <v>0.86612710675486682</v>
      </c>
      <c r="X72" s="24">
        <f t="shared" si="10"/>
        <v>292.42009921836632</v>
      </c>
      <c r="Y72" s="7"/>
      <c r="Z72" s="25">
        <f t="shared" si="11"/>
        <v>622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-7.9900781633625684E-2</v>
      </c>
      <c r="AD72" s="17">
        <f t="shared" ca="1" si="14"/>
        <v>0.10113995507987283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11687</v>
      </c>
      <c r="D73" s="17">
        <v>12150</v>
      </c>
      <c r="E73" s="17">
        <v>14816</v>
      </c>
      <c r="F73" s="17">
        <v>14342</v>
      </c>
      <c r="G73" s="24"/>
      <c r="H73" s="7"/>
      <c r="I73" s="25">
        <f t="shared" si="16"/>
        <v>-3129</v>
      </c>
      <c r="J73" s="24">
        <f t="shared" si="16"/>
        <v>-2192</v>
      </c>
      <c r="K73" s="7"/>
      <c r="L73" s="25">
        <f t="shared" si="3"/>
        <v>-3132.7476875097764</v>
      </c>
      <c r="M73" s="17">
        <f t="shared" si="1"/>
        <v>14.045161670933807</v>
      </c>
      <c r="N73" s="17">
        <f t="shared" si="4"/>
        <v>-2204.9210030656814</v>
      </c>
      <c r="O73" s="24">
        <f t="shared" si="2"/>
        <v>166.95232022334713</v>
      </c>
      <c r="P73" s="7"/>
      <c r="Q73" s="25">
        <f t="shared" si="5"/>
        <v>-3107.0980924671489</v>
      </c>
      <c r="R73" s="24">
        <f t="shared" si="6"/>
        <v>-2212.4673516699777</v>
      </c>
      <c r="S73" s="7"/>
      <c r="T73" s="25">
        <f t="shared" si="7"/>
        <v>0.80889232571181935</v>
      </c>
      <c r="U73" s="24">
        <f t="shared" si="8"/>
        <v>-0.5802340559537621</v>
      </c>
      <c r="V73" s="7"/>
      <c r="W73" s="25">
        <f t="shared" si="9"/>
        <v>0.81307799431005445</v>
      </c>
      <c r="X73" s="24">
        <f t="shared" si="10"/>
        <v>297.97554402128333</v>
      </c>
      <c r="Y73" s="7"/>
      <c r="Z73" s="25">
        <f t="shared" si="11"/>
        <v>621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-0.11345597871661539</v>
      </c>
      <c r="AD73" s="17">
        <f t="shared" ca="1" si="14"/>
        <v>2.7677129968424197E-2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11806</v>
      </c>
      <c r="D74" s="17">
        <v>12014</v>
      </c>
      <c r="E74" s="17">
        <v>14709</v>
      </c>
      <c r="F74" s="17">
        <v>14498</v>
      </c>
      <c r="G74" s="24"/>
      <c r="H74" s="7"/>
      <c r="I74" s="25">
        <f t="shared" si="16"/>
        <v>-2903</v>
      </c>
      <c r="J74" s="24">
        <f t="shared" si="16"/>
        <v>-2484</v>
      </c>
      <c r="K74" s="7"/>
      <c r="L74" s="25">
        <f t="shared" si="3"/>
        <v>-2902.2469324649437</v>
      </c>
      <c r="M74" s="17">
        <f t="shared" si="1"/>
        <v>0.56711071235575472</v>
      </c>
      <c r="N74" s="17">
        <f t="shared" si="4"/>
        <v>-2491.2616557740844</v>
      </c>
      <c r="O74" s="24">
        <f t="shared" si="2"/>
        <v>52.73164458129294</v>
      </c>
      <c r="P74" s="7"/>
      <c r="Q74" s="25">
        <f t="shared" si="5"/>
        <v>-2881.0980924671489</v>
      </c>
      <c r="R74" s="24">
        <f t="shared" si="6"/>
        <v>-2504.4673516699777</v>
      </c>
      <c r="S74" s="7"/>
      <c r="T74" s="25">
        <f t="shared" si="7"/>
        <v>0.7500561833788576</v>
      </c>
      <c r="U74" s="24">
        <f t="shared" si="8"/>
        <v>-0.65681296872759964</v>
      </c>
      <c r="V74" s="7"/>
      <c r="W74" s="25">
        <f t="shared" si="9"/>
        <v>0.75479000804285867</v>
      </c>
      <c r="X74" s="24">
        <f t="shared" si="10"/>
        <v>303.49244352710423</v>
      </c>
      <c r="Y74" s="7"/>
      <c r="Z74" s="25">
        <f t="shared" si="11"/>
        <v>609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-7.7556472895707884E-2</v>
      </c>
      <c r="AD74" s="17">
        <f t="shared" ca="1" si="14"/>
        <v>1.6691684406850982E-2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11932</v>
      </c>
      <c r="D75" s="17">
        <v>11868</v>
      </c>
      <c r="E75" s="17">
        <v>14570</v>
      </c>
      <c r="F75" s="17">
        <v>14624</v>
      </c>
      <c r="G75" s="24"/>
      <c r="H75" s="7"/>
      <c r="I75" s="25">
        <f t="shared" si="16"/>
        <v>-2638</v>
      </c>
      <c r="J75" s="24">
        <f t="shared" si="16"/>
        <v>-2756</v>
      </c>
      <c r="K75" s="7"/>
      <c r="L75" s="25">
        <f t="shared" si="3"/>
        <v>-2640.5298636905745</v>
      </c>
      <c r="M75" s="17">
        <f t="shared" si="1"/>
        <v>6.4002102928873796</v>
      </c>
      <c r="N75" s="17">
        <f t="shared" si="4"/>
        <v>-2759.1399065972396</v>
      </c>
      <c r="O75" s="24">
        <f t="shared" si="2"/>
        <v>9.8590134393886846</v>
      </c>
      <c r="P75" s="7"/>
      <c r="Q75" s="25">
        <f t="shared" si="5"/>
        <v>-2616.0980924671489</v>
      </c>
      <c r="R75" s="24">
        <f t="shared" si="6"/>
        <v>-2776.4673516699777</v>
      </c>
      <c r="S75" s="7"/>
      <c r="T75" s="25">
        <f t="shared" si="7"/>
        <v>0.68106690143976523</v>
      </c>
      <c r="U75" s="24">
        <f t="shared" si="8"/>
        <v>-0.72814675048953048</v>
      </c>
      <c r="V75" s="7"/>
      <c r="W75" s="25">
        <f t="shared" si="9"/>
        <v>0.68631097187329293</v>
      </c>
      <c r="X75" s="24">
        <f t="shared" si="10"/>
        <v>309.15703961260363</v>
      </c>
      <c r="Y75" s="7"/>
      <c r="Z75" s="25">
        <f t="shared" si="11"/>
        <v>620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7.0396126037053364E-3</v>
      </c>
      <c r="AD75" s="17">
        <f t="shared" ca="1" si="14"/>
        <v>6.9207552531338479E-3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12078</v>
      </c>
      <c r="D76" s="17">
        <v>11745</v>
      </c>
      <c r="E76" s="17">
        <v>14423</v>
      </c>
      <c r="F76" s="17">
        <v>14748</v>
      </c>
      <c r="G76" s="24"/>
      <c r="H76" s="7"/>
      <c r="I76" s="25">
        <f t="shared" si="16"/>
        <v>-2345</v>
      </c>
      <c r="J76" s="24">
        <f t="shared" si="16"/>
        <v>-3003</v>
      </c>
      <c r="K76" s="7"/>
      <c r="L76" s="25">
        <f t="shared" si="3"/>
        <v>-2345.3224257262978</v>
      </c>
      <c r="M76" s="17">
        <f t="shared" si="1"/>
        <v>0.10395834897863268</v>
      </c>
      <c r="N76" s="17">
        <f t="shared" si="4"/>
        <v>-3007.2414095234599</v>
      </c>
      <c r="O76" s="24">
        <f t="shared" si="2"/>
        <v>17.989554745696157</v>
      </c>
      <c r="P76" s="7"/>
      <c r="Q76" s="25">
        <f t="shared" si="5"/>
        <v>-2323.0980924671489</v>
      </c>
      <c r="R76" s="24">
        <f t="shared" si="6"/>
        <v>-3023.4673516699777</v>
      </c>
      <c r="S76" s="7"/>
      <c r="T76" s="25">
        <f t="shared" si="7"/>
        <v>0.60478818593729711</v>
      </c>
      <c r="U76" s="24">
        <f t="shared" si="8"/>
        <v>-0.79292411848657796</v>
      </c>
      <c r="V76" s="7"/>
      <c r="W76" s="25">
        <f t="shared" si="9"/>
        <v>0.61049525342755928</v>
      </c>
      <c r="X76" s="24">
        <f t="shared" si="10"/>
        <v>314.86916525425704</v>
      </c>
      <c r="Y76" s="7"/>
      <c r="Z76" s="25">
        <f t="shared" si="11"/>
        <v>638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-2.2834745742898122E-2</v>
      </c>
      <c r="AD76" s="17">
        <f t="shared" ca="1" si="14"/>
        <v>4.6004554006913168E-2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12237</v>
      </c>
      <c r="D77" s="17">
        <v>11640</v>
      </c>
      <c r="E77" s="17">
        <v>14266</v>
      </c>
      <c r="F77" s="17">
        <v>14856</v>
      </c>
      <c r="G77" s="24"/>
      <c r="H77" s="7"/>
      <c r="I77" s="25">
        <f t="shared" si="16"/>
        <v>-2029</v>
      </c>
      <c r="J77" s="24">
        <f t="shared" si="16"/>
        <v>-3216</v>
      </c>
      <c r="K77" s="7"/>
      <c r="L77" s="25">
        <f t="shared" si="3"/>
        <v>-2027.3056507134643</v>
      </c>
      <c r="M77" s="17">
        <f t="shared" si="1"/>
        <v>2.8708195047841225</v>
      </c>
      <c r="N77" s="17">
        <f t="shared" si="4"/>
        <v>-3224.612411574923</v>
      </c>
      <c r="O77" s="24">
        <f t="shared" si="2"/>
        <v>74.173633135868428</v>
      </c>
      <c r="P77" s="7"/>
      <c r="Q77" s="25">
        <f t="shared" si="5"/>
        <v>-2007.0980924671487</v>
      </c>
      <c r="R77" s="24">
        <f t="shared" si="6"/>
        <v>-3236.4673516699777</v>
      </c>
      <c r="S77" s="7"/>
      <c r="T77" s="25">
        <f t="shared" si="7"/>
        <v>0.52252172143634168</v>
      </c>
      <c r="U77" s="24">
        <f t="shared" si="8"/>
        <v>-0.84878476376338408</v>
      </c>
      <c r="V77" s="7"/>
      <c r="W77" s="25">
        <f t="shared" si="9"/>
        <v>0.52862762886624004</v>
      </c>
      <c r="X77" s="24">
        <f t="shared" si="10"/>
        <v>320.5480134061587</v>
      </c>
      <c r="Y77" s="7"/>
      <c r="Z77" s="25">
        <f t="shared" si="11"/>
        <v>637</v>
      </c>
      <c r="AA77" s="17">
        <f t="shared" si="15"/>
        <v>320.62499999999994</v>
      </c>
      <c r="AB77" s="24">
        <f t="shared" si="12"/>
        <v>5.5959619142068187</v>
      </c>
      <c r="AC77" s="17">
        <f t="shared" si="13"/>
        <v>-7.6986593841240847E-2</v>
      </c>
      <c r="AD77" s="17">
        <f t="shared" ca="1" si="14"/>
        <v>9.5800212628319059E-2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12403</v>
      </c>
      <c r="D78" s="17">
        <v>11537</v>
      </c>
      <c r="E78" s="17">
        <v>14088</v>
      </c>
      <c r="F78" s="17">
        <v>14940</v>
      </c>
      <c r="G78" s="24"/>
      <c r="H78" s="7"/>
      <c r="I78" s="25">
        <f t="shared" si="16"/>
        <v>-1685</v>
      </c>
      <c r="J78" s="24">
        <f t="shared" si="16"/>
        <v>-3403</v>
      </c>
      <c r="K78" s="7"/>
      <c r="L78" s="25">
        <f t="shared" si="3"/>
        <v>-1688.6743221255033</v>
      </c>
      <c r="M78" s="17">
        <f t="shared" si="1"/>
        <v>13.500643081963052</v>
      </c>
      <c r="N78" s="17">
        <f t="shared" si="4"/>
        <v>-3409.7518424045638</v>
      </c>
      <c r="O78" s="24">
        <f t="shared" si="2"/>
        <v>45.587375856066295</v>
      </c>
      <c r="P78" s="7"/>
      <c r="Q78" s="25">
        <f t="shared" si="5"/>
        <v>-1663.0980924671487</v>
      </c>
      <c r="R78" s="24">
        <f t="shared" si="6"/>
        <v>-3423.4673516699777</v>
      </c>
      <c r="S78" s="7"/>
      <c r="T78" s="25">
        <f t="shared" si="7"/>
        <v>0.43296582337201045</v>
      </c>
      <c r="U78" s="24">
        <f t="shared" si="8"/>
        <v>-0.89782673872471153</v>
      </c>
      <c r="V78" s="7"/>
      <c r="W78" s="25">
        <f t="shared" si="9"/>
        <v>0.43942143959139335</v>
      </c>
      <c r="X78" s="24">
        <f t="shared" si="10"/>
        <v>326.38446681656069</v>
      </c>
      <c r="Y78" s="7"/>
      <c r="Z78" s="25">
        <f t="shared" si="11"/>
        <v>638</v>
      </c>
      <c r="AA78" s="17">
        <f t="shared" si="15"/>
        <v>326.36699999999996</v>
      </c>
      <c r="AB78" s="24">
        <f t="shared" si="12"/>
        <v>5.6961787198563334</v>
      </c>
      <c r="AC78" s="17">
        <f t="shared" si="13"/>
        <v>1.7466816560727239E-2</v>
      </c>
      <c r="AD78" s="17">
        <f t="shared" ca="1" si="14"/>
        <v>4.9300182149636385E-4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12582</v>
      </c>
      <c r="D79" s="17">
        <v>11469</v>
      </c>
      <c r="E79" s="17">
        <v>13915</v>
      </c>
      <c r="F79" s="17">
        <v>15023</v>
      </c>
      <c r="G79" s="24"/>
      <c r="H79" s="7"/>
      <c r="I79" s="25">
        <f t="shared" si="16"/>
        <v>-1333</v>
      </c>
      <c r="J79" s="24">
        <f t="shared" si="16"/>
        <v>-3554</v>
      </c>
      <c r="K79" s="7"/>
      <c r="L79" s="25">
        <f t="shared" si="3"/>
        <v>-1337.2866519249185</v>
      </c>
      <c r="M79" s="17">
        <f t="shared" si="1"/>
        <v>18.375384725407375</v>
      </c>
      <c r="N79" s="17">
        <f t="shared" si="4"/>
        <v>-3558.9741811277549</v>
      </c>
      <c r="O79" s="24">
        <f t="shared" si="2"/>
        <v>24.742477891713467</v>
      </c>
      <c r="P79" s="7"/>
      <c r="Q79" s="25">
        <f t="shared" si="5"/>
        <v>-1311.0980924671487</v>
      </c>
      <c r="R79" s="24">
        <f t="shared" si="6"/>
        <v>-3574.4673516699777</v>
      </c>
      <c r="S79" s="7"/>
      <c r="T79" s="25">
        <f t="shared" si="7"/>
        <v>0.34132723000385762</v>
      </c>
      <c r="U79" s="24">
        <f t="shared" si="8"/>
        <v>-0.93742747786460701</v>
      </c>
      <c r="V79" s="7"/>
      <c r="W79" s="25">
        <f t="shared" si="9"/>
        <v>0.34806473361669593</v>
      </c>
      <c r="X79" s="24">
        <f t="shared" si="10"/>
        <v>332.09303234736842</v>
      </c>
      <c r="Y79" s="7"/>
      <c r="Z79" s="25">
        <f t="shared" si="11"/>
        <v>631</v>
      </c>
      <c r="AA79" s="17">
        <f t="shared" si="15"/>
        <v>332.04599999999994</v>
      </c>
      <c r="AB79" s="24">
        <f t="shared" si="12"/>
        <v>5.7952959680770899</v>
      </c>
      <c r="AC79" s="17">
        <f t="shared" si="13"/>
        <v>4.7032347368485716E-2</v>
      </c>
      <c r="AD79" s="17">
        <f t="shared" ca="1" si="14"/>
        <v>-3.3989674029726302E-2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12764</v>
      </c>
      <c r="D80" s="17">
        <v>11413</v>
      </c>
      <c r="E80" s="17">
        <v>13743</v>
      </c>
      <c r="F80" s="17">
        <v>15086</v>
      </c>
      <c r="G80" s="24"/>
      <c r="H80" s="7"/>
      <c r="I80" s="25">
        <f t="shared" si="16"/>
        <v>-979</v>
      </c>
      <c r="J80" s="24">
        <f t="shared" si="16"/>
        <v>-3673</v>
      </c>
      <c r="K80" s="7"/>
      <c r="L80" s="25">
        <f t="shared" si="3"/>
        <v>-975.32358778797311</v>
      </c>
      <c r="M80" s="17">
        <f t="shared" si="1"/>
        <v>13.516006752740445</v>
      </c>
      <c r="N80" s="17">
        <f t="shared" si="4"/>
        <v>-3672.4157094357779</v>
      </c>
      <c r="O80" s="24">
        <f t="shared" si="2"/>
        <v>0.34139546343898142</v>
      </c>
      <c r="P80" s="7"/>
      <c r="Q80" s="25">
        <f t="shared" si="5"/>
        <v>-957.09809246714872</v>
      </c>
      <c r="R80" s="24">
        <f t="shared" si="6"/>
        <v>-3693.4673516699777</v>
      </c>
      <c r="S80" s="7"/>
      <c r="T80" s="25">
        <f t="shared" si="7"/>
        <v>0.2491679628097494</v>
      </c>
      <c r="U80" s="24">
        <f t="shared" si="8"/>
        <v>-0.96863600738545175</v>
      </c>
      <c r="V80" s="7"/>
      <c r="W80" s="25">
        <f t="shared" si="9"/>
        <v>0.25612710240776732</v>
      </c>
      <c r="X80" s="24">
        <f t="shared" si="10"/>
        <v>337.65168954092928</v>
      </c>
      <c r="Y80" s="7"/>
      <c r="Z80" s="25">
        <f t="shared" si="11"/>
        <v>627</v>
      </c>
      <c r="AA80" s="17">
        <f t="shared" si="15"/>
        <v>337.68899999999991</v>
      </c>
      <c r="AB80" s="24">
        <f t="shared" si="12"/>
        <v>5.8937848977671301</v>
      </c>
      <c r="AC80" s="17">
        <f t="shared" si="13"/>
        <v>-3.7310459070624802E-2</v>
      </c>
      <c r="AD80" s="17">
        <f t="shared" ca="1" si="14"/>
        <v>8.4858386115968187E-2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12939</v>
      </c>
      <c r="D81" s="17">
        <v>11367</v>
      </c>
      <c r="E81" s="17">
        <v>13558</v>
      </c>
      <c r="F81" s="17">
        <v>15116</v>
      </c>
      <c r="G81" s="24"/>
      <c r="H81" s="7"/>
      <c r="I81" s="25">
        <f t="shared" si="16"/>
        <v>-619</v>
      </c>
      <c r="J81" s="24">
        <f t="shared" si="16"/>
        <v>-3749</v>
      </c>
      <c r="K81" s="7"/>
      <c r="L81" s="25">
        <f t="shared" si="3"/>
        <v>-614.27062750847995</v>
      </c>
      <c r="M81" s="17">
        <f t="shared" si="1"/>
        <v>22.366964163546591</v>
      </c>
      <c r="N81" s="17">
        <f t="shared" si="4"/>
        <v>-3748.405381431503</v>
      </c>
      <c r="O81" s="24">
        <f t="shared" si="2"/>
        <v>0.3535712420014524</v>
      </c>
      <c r="P81" s="7"/>
      <c r="Q81" s="25">
        <f t="shared" si="5"/>
        <v>-597.09809246714872</v>
      </c>
      <c r="R81" s="24">
        <f t="shared" si="6"/>
        <v>-3769.4673516699777</v>
      </c>
      <c r="S81" s="7"/>
      <c r="T81" s="25">
        <f t="shared" si="7"/>
        <v>0.15544667413777488</v>
      </c>
      <c r="U81" s="24">
        <f t="shared" si="8"/>
        <v>-0.98856750523069714</v>
      </c>
      <c r="V81" s="7"/>
      <c r="W81" s="25">
        <f t="shared" si="9"/>
        <v>0.16254646467619846</v>
      </c>
      <c r="X81" s="24">
        <f t="shared" si="10"/>
        <v>343.1255006535514</v>
      </c>
      <c r="Y81" s="7"/>
      <c r="Z81" s="25">
        <f t="shared" si="11"/>
        <v>610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-5.3499346448518281E-2</v>
      </c>
      <c r="AD81" s="17">
        <f t="shared" ca="1" si="14"/>
        <v>7.5957367641194651E-2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13125</v>
      </c>
      <c r="D82" s="17">
        <v>11350</v>
      </c>
      <c r="E82" s="17">
        <v>13373</v>
      </c>
      <c r="F82" s="17">
        <v>15141</v>
      </c>
      <c r="G82" s="24"/>
      <c r="H82" s="7"/>
      <c r="I82" s="25">
        <f t="shared" si="16"/>
        <v>-248</v>
      </c>
      <c r="J82" s="24">
        <f t="shared" si="16"/>
        <v>-3791</v>
      </c>
      <c r="K82" s="7"/>
      <c r="L82" s="25">
        <f t="shared" si="3"/>
        <v>-244.7627302841525</v>
      </c>
      <c r="M82" s="17">
        <f t="shared" si="1"/>
        <v>10.479915213143375</v>
      </c>
      <c r="N82" s="17">
        <f t="shared" si="4"/>
        <v>-3789.9799363160246</v>
      </c>
      <c r="O82" s="24">
        <f t="shared" si="2"/>
        <v>1.0405299193655106</v>
      </c>
      <c r="P82" s="7"/>
      <c r="Q82" s="25">
        <f t="shared" si="5"/>
        <v>-226.09809246714875</v>
      </c>
      <c r="R82" s="24">
        <f t="shared" si="6"/>
        <v>-3811.4673516699777</v>
      </c>
      <c r="S82" s="7"/>
      <c r="T82" s="25">
        <f t="shared" si="7"/>
        <v>5.8861679423045633E-2</v>
      </c>
      <c r="U82" s="24">
        <f t="shared" si="8"/>
        <v>-0.99958228035570118</v>
      </c>
      <c r="V82" s="7"/>
      <c r="W82" s="25">
        <f t="shared" si="9"/>
        <v>6.6038044261407178E-2</v>
      </c>
      <c r="X82" s="24">
        <f t="shared" si="10"/>
        <v>348.68309194533822</v>
      </c>
      <c r="Y82" s="7"/>
      <c r="Z82" s="25">
        <f t="shared" si="11"/>
        <v>615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-3.0908054661722417E-2</v>
      </c>
      <c r="AD82" s="17">
        <f t="shared" ca="1" si="14"/>
        <v>-6.8612454442700255E-3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13310</v>
      </c>
      <c r="D83" s="17">
        <v>11343</v>
      </c>
      <c r="E83" s="17">
        <v>13187</v>
      </c>
      <c r="F83" s="17">
        <v>15138</v>
      </c>
      <c r="G83" s="24"/>
      <c r="H83" s="7"/>
      <c r="I83" s="25">
        <f t="shared" si="16"/>
        <v>123</v>
      </c>
      <c r="J83" s="24">
        <f t="shared" si="16"/>
        <v>-3795</v>
      </c>
      <c r="K83" s="7"/>
      <c r="L83" s="25">
        <f t="shared" si="3"/>
        <v>129.84548516087679</v>
      </c>
      <c r="M83" s="17">
        <f t="shared" si="1"/>
        <v>46.860667087784343</v>
      </c>
      <c r="N83" s="17">
        <f t="shared" si="4"/>
        <v>-3795.8899356174566</v>
      </c>
      <c r="O83" s="24">
        <f t="shared" si="2"/>
        <v>0.79198540321778554</v>
      </c>
      <c r="P83" s="7"/>
      <c r="Q83" s="25">
        <f t="shared" si="5"/>
        <v>144.90190753285125</v>
      </c>
      <c r="R83" s="24">
        <f t="shared" si="6"/>
        <v>-3815.4673516699777</v>
      </c>
      <c r="S83" s="7"/>
      <c r="T83" s="25">
        <f t="shared" si="7"/>
        <v>-3.7723315291683629E-2</v>
      </c>
      <c r="U83" s="24">
        <f t="shared" si="8"/>
        <v>-1.0006313065580825</v>
      </c>
      <c r="V83" s="7"/>
      <c r="W83" s="25">
        <f t="shared" si="9"/>
        <v>-3.0541908773045228E-2</v>
      </c>
      <c r="X83" s="24">
        <f t="shared" si="10"/>
        <v>354.21115721381148</v>
      </c>
      <c r="Y83" s="7"/>
      <c r="Z83" s="25">
        <f t="shared" si="11"/>
        <v>620</v>
      </c>
      <c r="AA83" s="17">
        <f t="shared" si="15"/>
        <v>354.29399999999993</v>
      </c>
      <c r="AB83" s="24">
        <f t="shared" si="12"/>
        <v>6.1835968200607887</v>
      </c>
      <c r="AC83" s="17">
        <f t="shared" si="13"/>
        <v>-8.2842786188450646E-2</v>
      </c>
      <c r="AD83" s="17">
        <f t="shared" ca="1" si="14"/>
        <v>8.484522503459857E-2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13501</v>
      </c>
      <c r="D84" s="17">
        <v>11359</v>
      </c>
      <c r="E84" s="17">
        <v>12999</v>
      </c>
      <c r="F84" s="17">
        <v>15129</v>
      </c>
      <c r="G84" s="24"/>
      <c r="H84" s="7"/>
      <c r="I84" s="25">
        <f t="shared" ref="I84:J115" si="17">C84-E84</f>
        <v>502</v>
      </c>
      <c r="J84" s="24">
        <f t="shared" si="17"/>
        <v>-3770</v>
      </c>
      <c r="K84" s="7"/>
      <c r="L84" s="25">
        <f t="shared" si="3"/>
        <v>509.00398364743859</v>
      </c>
      <c r="M84" s="17">
        <f t="shared" ref="M84:M147" si="18">(I84-L84)^2</f>
        <v>49.055786933587143</v>
      </c>
      <c r="N84" s="17">
        <f t="shared" si="4"/>
        <v>-3764.8122437975303</v>
      </c>
      <c r="O84" s="24">
        <f t="shared" ref="O84:O147" si="19">(J84-N84)^2</f>
        <v>26.912814416262844</v>
      </c>
      <c r="P84" s="7"/>
      <c r="Q84" s="25">
        <f t="shared" si="5"/>
        <v>523.90190753285128</v>
      </c>
      <c r="R84" s="24">
        <f t="shared" si="6"/>
        <v>-3790.4673516699777</v>
      </c>
      <c r="S84" s="7"/>
      <c r="T84" s="25">
        <f t="shared" si="7"/>
        <v>-0.13639100531023457</v>
      </c>
      <c r="U84" s="24">
        <f t="shared" si="8"/>
        <v>-0.99407489279319916</v>
      </c>
      <c r="V84" s="7"/>
      <c r="W84" s="25">
        <f t="shared" si="9"/>
        <v>-0.12925920144583189</v>
      </c>
      <c r="X84" s="24">
        <f>IF(MOD(ATAN2(U84,W84)*180/PI()-$J$9+360,360)&lt;355,MOD(ATAN2(U84,W84)*180/PI()-$J$9+360,360)+360,MOD(ATAN2(U84,W84)*180/PI()-$J$9+360,360))</f>
        <v>359.87146376732932</v>
      </c>
      <c r="Y84" s="7"/>
      <c r="Z84" s="25">
        <f t="shared" si="11"/>
        <v>630</v>
      </c>
      <c r="AA84" s="17">
        <f t="shared" si="15"/>
        <v>359.96399999999994</v>
      </c>
      <c r="AB84" s="24">
        <f t="shared" si="12"/>
        <v>6.2825569886488681</v>
      </c>
      <c r="AC84" s="17">
        <f t="shared" si="13"/>
        <v>-9.2536232670624941E-2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11319</v>
      </c>
      <c r="E85" s="17">
        <v>12954</v>
      </c>
      <c r="F85" s="17">
        <v>15075</v>
      </c>
      <c r="G85" s="24"/>
      <c r="H85" s="7"/>
      <c r="I85" s="25">
        <f t="shared" si="17"/>
        <v>507</v>
      </c>
      <c r="J85" s="24">
        <f t="shared" si="17"/>
        <v>-3756</v>
      </c>
      <c r="K85" s="7"/>
      <c r="L85" s="25">
        <f>$M$9*SIN(2*PI()/$M$10*(AA85+$M$11))+$M$12</f>
        <v>510.83612784073523</v>
      </c>
      <c r="M85" s="17">
        <f t="shared" si="18"/>
        <v>14.715876810463939</v>
      </c>
      <c r="N85" s="17">
        <f>$O$9*COS(2*PI()/$O$10*(AA85+$O$11))+$O$12</f>
        <v>-3754.036754614533</v>
      </c>
      <c r="O85" s="24">
        <f t="shared" si="19"/>
        <v>3.8543324435573205</v>
      </c>
      <c r="P85" s="7"/>
      <c r="Q85" s="25">
        <f t="shared" ref="Q85:Q148" si="20">I85-$J$4</f>
        <v>528.90190753285128</v>
      </c>
      <c r="R85" s="24">
        <f t="shared" ref="R85:R148" si="21">J85-$J$3</f>
        <v>-3776.4673516699777</v>
      </c>
      <c r="S85" s="7"/>
      <c r="T85" s="25">
        <f t="shared" ref="T85:T148" si="22">Q85/$J$7</f>
        <v>-0.13769268987512309</v>
      </c>
      <c r="U85" s="24">
        <f t="shared" ref="U85:U148" si="23">R85/$J$6</f>
        <v>-0.99040330108486452</v>
      </c>
      <c r="V85" s="7"/>
      <c r="W85" s="25">
        <f t="shared" ref="W85:W148" si="24">(T85-U85*SIN(-$J$11*PI()/180))/(COS(-$J$11*PI()/180))</f>
        <v>-0.13058727366568287</v>
      </c>
      <c r="X85" s="24">
        <f>IF(MOD(ATAN2(U85,W85)*180/PI()-$J$9+360,360)&lt;355,MOD(ATAN2(U85,W85)*180/PI()-$J$9+360,360)+360,MOD(ATAN2(U85,W85)*180/PI()-$J$9+360,360))</f>
        <v>359.97415229477247</v>
      </c>
      <c r="Y85" s="7"/>
      <c r="Z85" s="25">
        <f>I165-J159</f>
        <v>1</v>
      </c>
      <c r="AA85" s="17">
        <f t="shared" si="15"/>
        <v>359.97299999999996</v>
      </c>
      <c r="AB85" s="24">
        <f t="shared" ref="AB85:AB148" si="25">AA85*PI()/180</f>
        <v>6.2827140682815479</v>
      </c>
      <c r="AC85" s="17">
        <f t="shared" ref="AC85:AC148" si="26">X85-AA85</f>
        <v>1.1522947725097765E-3</v>
      </c>
    </row>
    <row r="86" spans="1:31" s="17" customFormat="1" x14ac:dyDescent="0.25">
      <c r="A86" s="17">
        <v>1</v>
      </c>
      <c r="B86" s="17">
        <v>-625</v>
      </c>
      <c r="C86" s="17">
        <v>13267</v>
      </c>
      <c r="D86" s="17">
        <v>11303</v>
      </c>
      <c r="E86" s="17">
        <v>13135</v>
      </c>
      <c r="F86" s="17">
        <v>15090</v>
      </c>
      <c r="G86" s="24"/>
      <c r="H86" s="7"/>
      <c r="I86" s="25">
        <f t="shared" si="17"/>
        <v>132</v>
      </c>
      <c r="J86" s="24">
        <f t="shared" si="17"/>
        <v>-3787</v>
      </c>
      <c r="K86" s="7"/>
      <c r="L86" s="25">
        <f t="shared" ref="L86:L149" si="27">$M$9*SIN(2*PI()/$M$10*(AA86+$M$11))+$M$12</f>
        <v>135.93652414783691</v>
      </c>
      <c r="M86" s="17">
        <f t="shared" si="18"/>
        <v>15.496222366503076</v>
      </c>
      <c r="N86" s="17">
        <f t="shared" ref="N86:N149" si="28">$O$9*COS(2*PI()/$O$10*(AA86+$O$11))+$O$12</f>
        <v>-3785.0421126137462</v>
      </c>
      <c r="O86" s="24">
        <f t="shared" si="19"/>
        <v>3.8333230172516881</v>
      </c>
      <c r="P86" s="7"/>
      <c r="Q86" s="25">
        <f t="shared" si="20"/>
        <v>153.90190753285125</v>
      </c>
      <c r="R86" s="24">
        <f t="shared" si="21"/>
        <v>-3807.4673516699777</v>
      </c>
      <c r="S86" s="7"/>
      <c r="T86" s="25">
        <f t="shared" si="22"/>
        <v>-4.0066347508482994E-2</v>
      </c>
      <c r="U86" s="24">
        <f t="shared" si="23"/>
        <v>-0.99853325415331984</v>
      </c>
      <c r="V86" s="7"/>
      <c r="W86" s="25">
        <f t="shared" si="24"/>
        <v>-3.290006084619352E-2</v>
      </c>
      <c r="X86" s="24">
        <f t="shared" ref="X86:X148" si="29">MOD(ATAN2(U86,W86)*180/PI()-$J$9+360,360)</f>
        <v>354.3500024388461</v>
      </c>
      <c r="Y86" s="7"/>
      <c r="Z86" s="25">
        <f t="shared" ref="Z86:Z149" si="30">B86</f>
        <v>-625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2.0024388461479248E-3</v>
      </c>
    </row>
    <row r="87" spans="1:31" s="17" customFormat="1" x14ac:dyDescent="0.25">
      <c r="A87" s="17">
        <v>2</v>
      </c>
      <c r="B87" s="17">
        <v>-616</v>
      </c>
      <c r="C87" s="17">
        <v>13090</v>
      </c>
      <c r="D87" s="17">
        <v>11315</v>
      </c>
      <c r="E87" s="17">
        <v>13332</v>
      </c>
      <c r="F87" s="17">
        <v>15099</v>
      </c>
      <c r="G87" s="24"/>
      <c r="H87" s="7"/>
      <c r="I87" s="25">
        <f t="shared" si="17"/>
        <v>-242</v>
      </c>
      <c r="J87" s="24">
        <f t="shared" si="17"/>
        <v>-3784</v>
      </c>
      <c r="K87" s="7"/>
      <c r="L87" s="25">
        <f t="shared" si="27"/>
        <v>-235.07109558010731</v>
      </c>
      <c r="M87" s="17">
        <f t="shared" si="18"/>
        <v>48.009716460008441</v>
      </c>
      <c r="N87" s="17">
        <f t="shared" si="28"/>
        <v>-3779.7310712817671</v>
      </c>
      <c r="O87" s="24">
        <f t="shared" si="19"/>
        <v>18.223752401353831</v>
      </c>
      <c r="P87" s="7"/>
      <c r="Q87" s="25">
        <f t="shared" si="20"/>
        <v>-220.09809246714875</v>
      </c>
      <c r="R87" s="24">
        <f t="shared" si="21"/>
        <v>-3804.4673516699777</v>
      </c>
      <c r="S87" s="7"/>
      <c r="T87" s="25">
        <f t="shared" si="22"/>
        <v>5.7299657945179397E-2</v>
      </c>
      <c r="U87" s="24">
        <f t="shared" si="23"/>
        <v>-0.9977464845015338</v>
      </c>
      <c r="V87" s="7"/>
      <c r="W87" s="25">
        <f t="shared" si="24"/>
        <v>6.4462805483709154E-2</v>
      </c>
      <c r="X87" s="24">
        <f t="shared" si="29"/>
        <v>348.76623069989398</v>
      </c>
      <c r="Y87" s="7"/>
      <c r="Z87" s="25">
        <f t="shared" si="30"/>
        <v>-616</v>
      </c>
      <c r="AA87" s="17">
        <f t="shared" si="31"/>
        <v>348.80399999999997</v>
      </c>
      <c r="AB87" s="24">
        <f t="shared" si="25"/>
        <v>6.0877782441263006</v>
      </c>
      <c r="AC87" s="17">
        <f t="shared" si="26"/>
        <v>-3.7769300105992443E-2</v>
      </c>
    </row>
    <row r="88" spans="1:31" s="17" customFormat="1" x14ac:dyDescent="0.25">
      <c r="A88" s="17">
        <v>3</v>
      </c>
      <c r="B88" s="17">
        <v>-615</v>
      </c>
      <c r="C88" s="17">
        <v>12908</v>
      </c>
      <c r="D88" s="17">
        <v>11334</v>
      </c>
      <c r="E88" s="17">
        <v>13514</v>
      </c>
      <c r="F88" s="17">
        <v>15072</v>
      </c>
      <c r="G88" s="24"/>
      <c r="H88" s="7"/>
      <c r="I88" s="25">
        <f t="shared" si="17"/>
        <v>-606</v>
      </c>
      <c r="J88" s="24">
        <f t="shared" si="17"/>
        <v>-3738</v>
      </c>
      <c r="K88" s="7"/>
      <c r="L88" s="25">
        <f t="shared" si="27"/>
        <v>-603.48915067899247</v>
      </c>
      <c r="M88" s="17">
        <f t="shared" si="18"/>
        <v>6.3043643128039575</v>
      </c>
      <c r="N88" s="17">
        <f t="shared" si="28"/>
        <v>-3738.9539780258883</v>
      </c>
      <c r="O88" s="24">
        <f t="shared" si="19"/>
        <v>0.91007407387777306</v>
      </c>
      <c r="P88" s="7"/>
      <c r="Q88" s="25">
        <f t="shared" si="20"/>
        <v>-584.09809246714872</v>
      </c>
      <c r="R88" s="24">
        <f t="shared" si="21"/>
        <v>-3758.4673516699777</v>
      </c>
      <c r="S88" s="7"/>
      <c r="T88" s="25">
        <f t="shared" si="22"/>
        <v>0.1520622942690647</v>
      </c>
      <c r="U88" s="24">
        <f t="shared" si="23"/>
        <v>-0.98568268317414842</v>
      </c>
      <c r="V88" s="7"/>
      <c r="W88" s="25">
        <f t="shared" si="24"/>
        <v>0.15914129081351733</v>
      </c>
      <c r="X88" s="24">
        <f t="shared" si="29"/>
        <v>343.29145802119262</v>
      </c>
      <c r="Y88" s="7"/>
      <c r="Z88" s="25">
        <f t="shared" si="30"/>
        <v>-615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2.245802119267637E-2</v>
      </c>
    </row>
    <row r="89" spans="1:31" s="17" customFormat="1" x14ac:dyDescent="0.25">
      <c r="A89" s="17">
        <v>4</v>
      </c>
      <c r="B89" s="17">
        <v>-628</v>
      </c>
      <c r="C89" s="17">
        <v>12723</v>
      </c>
      <c r="D89" s="17">
        <v>11373</v>
      </c>
      <c r="E89" s="17">
        <v>13698</v>
      </c>
      <c r="F89" s="17">
        <v>15034</v>
      </c>
      <c r="G89" s="24"/>
      <c r="H89" s="7"/>
      <c r="I89" s="25">
        <f t="shared" si="17"/>
        <v>-975</v>
      </c>
      <c r="J89" s="24">
        <f t="shared" si="17"/>
        <v>-3661</v>
      </c>
      <c r="K89" s="7"/>
      <c r="L89" s="25">
        <f t="shared" si="27"/>
        <v>-974.0720532686546</v>
      </c>
      <c r="M89" s="17">
        <f t="shared" si="18"/>
        <v>0.86108513621461313</v>
      </c>
      <c r="N89" s="17">
        <f t="shared" si="28"/>
        <v>-3661.1344744044909</v>
      </c>
      <c r="O89" s="24">
        <f t="shared" si="19"/>
        <v>1.8083365463182746E-2</v>
      </c>
      <c r="P89" s="7"/>
      <c r="Q89" s="25">
        <f t="shared" si="20"/>
        <v>-953.09809246714872</v>
      </c>
      <c r="R89" s="24">
        <f t="shared" si="21"/>
        <v>-3681.4673516699777</v>
      </c>
      <c r="S89" s="7"/>
      <c r="T89" s="25">
        <f t="shared" si="22"/>
        <v>0.24812661515783857</v>
      </c>
      <c r="U89" s="24">
        <f t="shared" si="23"/>
        <v>-0.96548892877830772</v>
      </c>
      <c r="V89" s="7"/>
      <c r="W89" s="25">
        <f t="shared" si="24"/>
        <v>0.25506313868199892</v>
      </c>
      <c r="X89" s="24">
        <f t="shared" si="29"/>
        <v>337.66454792704531</v>
      </c>
      <c r="Y89" s="7"/>
      <c r="Z89" s="25">
        <f t="shared" si="30"/>
        <v>-628</v>
      </c>
      <c r="AA89" s="17">
        <f t="shared" si="31"/>
        <v>337.61699999999996</v>
      </c>
      <c r="AB89" s="24">
        <f t="shared" si="25"/>
        <v>5.8925282607056939</v>
      </c>
      <c r="AC89" s="17">
        <f t="shared" si="26"/>
        <v>4.7547927045343386E-2</v>
      </c>
    </row>
    <row r="90" spans="1:31" s="17" customFormat="1" x14ac:dyDescent="0.25">
      <c r="A90" s="17">
        <v>5</v>
      </c>
      <c r="B90" s="17">
        <v>-632</v>
      </c>
      <c r="C90" s="17">
        <v>12542</v>
      </c>
      <c r="D90" s="17">
        <v>11436</v>
      </c>
      <c r="E90" s="17">
        <v>13881</v>
      </c>
      <c r="F90" s="17">
        <v>14977</v>
      </c>
      <c r="G90" s="24"/>
      <c r="H90" s="7"/>
      <c r="I90" s="25">
        <f t="shared" si="17"/>
        <v>-1339</v>
      </c>
      <c r="J90" s="24">
        <f t="shared" si="17"/>
        <v>-3541</v>
      </c>
      <c r="K90" s="7"/>
      <c r="L90" s="25">
        <f t="shared" si="27"/>
        <v>-1337.6574880363378</v>
      </c>
      <c r="M90" s="17">
        <f t="shared" si="18"/>
        <v>1.8023383725761859</v>
      </c>
      <c r="N90" s="17">
        <f t="shared" si="28"/>
        <v>-3546.6734201167046</v>
      </c>
      <c r="O90" s="24">
        <f t="shared" si="19"/>
        <v>32.187695820628655</v>
      </c>
      <c r="P90" s="7"/>
      <c r="Q90" s="25">
        <f t="shared" si="20"/>
        <v>-1317.0980924671487</v>
      </c>
      <c r="R90" s="24">
        <f t="shared" si="21"/>
        <v>-3561.4673516699777</v>
      </c>
      <c r="S90" s="7"/>
      <c r="T90" s="25">
        <f t="shared" si="22"/>
        <v>0.34288925148172389</v>
      </c>
      <c r="U90" s="24">
        <f t="shared" si="23"/>
        <v>-0.93401814270686767</v>
      </c>
      <c r="V90" s="7"/>
      <c r="W90" s="25">
        <f t="shared" si="24"/>
        <v>0.34960232364720395</v>
      </c>
      <c r="X90" s="24">
        <f t="shared" si="29"/>
        <v>331.94204267333873</v>
      </c>
      <c r="Y90" s="7"/>
      <c r="Z90" s="25">
        <f t="shared" si="30"/>
        <v>-632</v>
      </c>
      <c r="AA90" s="17">
        <f t="shared" si="31"/>
        <v>331.92899999999997</v>
      </c>
      <c r="AB90" s="24">
        <f t="shared" si="25"/>
        <v>5.7932539328522576</v>
      </c>
      <c r="AC90" s="17">
        <f t="shared" si="26"/>
        <v>1.3042673338759414E-2</v>
      </c>
    </row>
    <row r="91" spans="1:31" s="17" customFormat="1" x14ac:dyDescent="0.25">
      <c r="A91" s="17">
        <v>6</v>
      </c>
      <c r="B91" s="17">
        <v>-632</v>
      </c>
      <c r="C91" s="17">
        <v>12355</v>
      </c>
      <c r="D91" s="17">
        <v>11497</v>
      </c>
      <c r="E91" s="17">
        <v>14044</v>
      </c>
      <c r="F91" s="17">
        <v>14889</v>
      </c>
      <c r="G91" s="24"/>
      <c r="H91" s="7"/>
      <c r="I91" s="25">
        <f t="shared" si="17"/>
        <v>-1689</v>
      </c>
      <c r="J91" s="24">
        <f t="shared" si="17"/>
        <v>-3392</v>
      </c>
      <c r="K91" s="7"/>
      <c r="L91" s="25">
        <f t="shared" si="27"/>
        <v>-1688.2808318843531</v>
      </c>
      <c r="M91" s="17">
        <f t="shared" si="18"/>
        <v>0.51720277856308461</v>
      </c>
      <c r="N91" s="17">
        <f t="shared" si="28"/>
        <v>-3397.0775600096317</v>
      </c>
      <c r="O91" s="24">
        <f t="shared" si="19"/>
        <v>25.781615651411322</v>
      </c>
      <c r="P91" s="7"/>
      <c r="Q91" s="25">
        <f t="shared" si="20"/>
        <v>-1667.0980924671487</v>
      </c>
      <c r="R91" s="24">
        <f t="shared" si="21"/>
        <v>-3412.4673516699777</v>
      </c>
      <c r="S91" s="7"/>
      <c r="T91" s="25">
        <f t="shared" si="22"/>
        <v>0.43400717102392128</v>
      </c>
      <c r="U91" s="24">
        <f t="shared" si="23"/>
        <v>-0.89494191666816292</v>
      </c>
      <c r="V91" s="7"/>
      <c r="W91" s="25">
        <f t="shared" si="24"/>
        <v>0.44044210725789318</v>
      </c>
      <c r="X91" s="24">
        <f t="shared" si="29"/>
        <v>326.25895981838221</v>
      </c>
      <c r="Y91" s="7"/>
      <c r="Z91" s="25">
        <f t="shared" si="30"/>
        <v>-632</v>
      </c>
      <c r="AA91" s="17">
        <f t="shared" si="31"/>
        <v>326.24099999999999</v>
      </c>
      <c r="AB91" s="24">
        <f t="shared" si="25"/>
        <v>5.6939796049988205</v>
      </c>
      <c r="AC91" s="17">
        <f t="shared" si="26"/>
        <v>1.7959818382223602E-2</v>
      </c>
    </row>
    <row r="92" spans="1:31" s="17" customFormat="1" x14ac:dyDescent="0.25">
      <c r="A92" s="17">
        <v>7</v>
      </c>
      <c r="B92" s="17">
        <v>-636</v>
      </c>
      <c r="C92" s="17">
        <v>12193</v>
      </c>
      <c r="D92" s="17">
        <v>11598</v>
      </c>
      <c r="E92" s="17">
        <v>14218</v>
      </c>
      <c r="F92" s="17">
        <v>14806</v>
      </c>
      <c r="G92" s="24"/>
      <c r="H92" s="7"/>
      <c r="I92" s="25">
        <f t="shared" si="17"/>
        <v>-2025</v>
      </c>
      <c r="J92" s="24">
        <f t="shared" si="17"/>
        <v>-3208</v>
      </c>
      <c r="K92" s="7"/>
      <c r="L92" s="25">
        <f t="shared" si="27"/>
        <v>-2024.5434076621432</v>
      </c>
      <c r="M92" s="17">
        <f t="shared" si="18"/>
        <v>0.20847656298955522</v>
      </c>
      <c r="N92" s="17">
        <f t="shared" si="28"/>
        <v>-3212.5573053454495</v>
      </c>
      <c r="O92" s="24">
        <f t="shared" si="19"/>
        <v>20.769032011663036</v>
      </c>
      <c r="P92" s="7"/>
      <c r="Q92" s="25">
        <f t="shared" si="20"/>
        <v>-2003.0980924671487</v>
      </c>
      <c r="R92" s="24">
        <f t="shared" si="21"/>
        <v>-3228.4673516699777</v>
      </c>
      <c r="S92" s="7"/>
      <c r="T92" s="25">
        <f t="shared" si="22"/>
        <v>0.5214803737844308</v>
      </c>
      <c r="U92" s="24">
        <f t="shared" si="23"/>
        <v>-0.84668671135862139</v>
      </c>
      <c r="V92" s="7"/>
      <c r="W92" s="25">
        <f t="shared" si="24"/>
        <v>0.52757119488990956</v>
      </c>
      <c r="X92" s="24">
        <f t="shared" si="29"/>
        <v>320.53581361878707</v>
      </c>
      <c r="Y92" s="7"/>
      <c r="Z92" s="25">
        <f t="shared" si="30"/>
        <v>-636</v>
      </c>
      <c r="AA92" s="17">
        <f t="shared" si="31"/>
        <v>320.517</v>
      </c>
      <c r="AB92" s="24">
        <f t="shared" si="25"/>
        <v>5.5940769586146653</v>
      </c>
      <c r="AC92" s="17">
        <f t="shared" si="26"/>
        <v>1.8813618787078212E-2</v>
      </c>
    </row>
    <row r="93" spans="1:31" s="17" customFormat="1" x14ac:dyDescent="0.25">
      <c r="A93" s="17">
        <v>8</v>
      </c>
      <c r="B93" s="17">
        <v>-630</v>
      </c>
      <c r="C93" s="17">
        <v>12027</v>
      </c>
      <c r="D93" s="17">
        <v>11697</v>
      </c>
      <c r="E93" s="17">
        <v>14365</v>
      </c>
      <c r="F93" s="17">
        <v>14691</v>
      </c>
      <c r="G93" s="24"/>
      <c r="H93" s="7"/>
      <c r="I93" s="25">
        <f t="shared" si="17"/>
        <v>-2338</v>
      </c>
      <c r="J93" s="24">
        <f t="shared" si="17"/>
        <v>-2994</v>
      </c>
      <c r="K93" s="7"/>
      <c r="L93" s="25">
        <f t="shared" si="27"/>
        <v>-2337.9455294081476</v>
      </c>
      <c r="M93" s="17">
        <f t="shared" si="18"/>
        <v>2.9670453767453504E-3</v>
      </c>
      <c r="N93" s="17">
        <f t="shared" si="28"/>
        <v>-2997.9790555756617</v>
      </c>
      <c r="O93" s="24">
        <f t="shared" si="19"/>
        <v>15.83288327420472</v>
      </c>
      <c r="P93" s="7"/>
      <c r="Q93" s="25">
        <f t="shared" si="20"/>
        <v>-2316.0980924671489</v>
      </c>
      <c r="R93" s="24">
        <f t="shared" si="21"/>
        <v>-3014.4673516699777</v>
      </c>
      <c r="S93" s="7"/>
      <c r="T93" s="25">
        <f t="shared" si="22"/>
        <v>0.60296582754645311</v>
      </c>
      <c r="U93" s="24">
        <f t="shared" si="23"/>
        <v>-0.79056380953121996</v>
      </c>
      <c r="V93" s="7"/>
      <c r="W93" s="25">
        <f t="shared" si="24"/>
        <v>0.60865590615577869</v>
      </c>
      <c r="X93" s="24">
        <f t="shared" si="29"/>
        <v>314.870169808264</v>
      </c>
      <c r="Y93" s="7"/>
      <c r="Z93" s="25">
        <f t="shared" si="30"/>
        <v>-630</v>
      </c>
      <c r="AA93" s="17">
        <f t="shared" si="31"/>
        <v>314.84699999999998</v>
      </c>
      <c r="AB93" s="24">
        <f t="shared" si="25"/>
        <v>5.4951167900265858</v>
      </c>
      <c r="AC93" s="17">
        <f t="shared" si="26"/>
        <v>2.3169808264015046E-2</v>
      </c>
    </row>
    <row r="94" spans="1:31" s="17" customFormat="1" x14ac:dyDescent="0.25">
      <c r="A94" s="17">
        <v>9</v>
      </c>
      <c r="B94" s="17">
        <v>-633</v>
      </c>
      <c r="C94" s="17">
        <v>11891</v>
      </c>
      <c r="D94" s="17">
        <v>11826</v>
      </c>
      <c r="E94" s="17">
        <v>14518</v>
      </c>
      <c r="F94" s="17">
        <v>14571</v>
      </c>
      <c r="G94" s="24"/>
      <c r="H94" s="7"/>
      <c r="I94" s="25">
        <f t="shared" si="17"/>
        <v>-2627</v>
      </c>
      <c r="J94" s="24">
        <f t="shared" si="17"/>
        <v>-2745</v>
      </c>
      <c r="K94" s="7"/>
      <c r="L94" s="25">
        <f t="shared" si="27"/>
        <v>-2629.9998145027753</v>
      </c>
      <c r="M94" s="17">
        <f t="shared" si="18"/>
        <v>8.9988870510608994</v>
      </c>
      <c r="N94" s="17">
        <f t="shared" si="28"/>
        <v>-2752.6298917255444</v>
      </c>
      <c r="O94" s="24">
        <f t="shared" si="19"/>
        <v>58.215247743531506</v>
      </c>
      <c r="P94" s="7"/>
      <c r="Q94" s="25">
        <f t="shared" si="20"/>
        <v>-2605.0980924671489</v>
      </c>
      <c r="R94" s="24">
        <f t="shared" si="21"/>
        <v>-2765.4673516699777</v>
      </c>
      <c r="S94" s="7"/>
      <c r="T94" s="25">
        <f t="shared" si="22"/>
        <v>0.67820319539701046</v>
      </c>
      <c r="U94" s="24">
        <f t="shared" si="23"/>
        <v>-0.72526192843298176</v>
      </c>
      <c r="V94" s="7"/>
      <c r="W94" s="25">
        <f t="shared" si="24"/>
        <v>0.68342648524933891</v>
      </c>
      <c r="X94" s="24">
        <f t="shared" si="29"/>
        <v>309.16396036785682</v>
      </c>
      <c r="Y94" s="7"/>
      <c r="Z94" s="25">
        <f t="shared" si="30"/>
        <v>-633</v>
      </c>
      <c r="AA94" s="17">
        <f t="shared" si="31"/>
        <v>309.14999999999998</v>
      </c>
      <c r="AB94" s="24">
        <f t="shared" si="25"/>
        <v>5.3956853825404698</v>
      </c>
      <c r="AC94" s="17">
        <f t="shared" si="26"/>
        <v>1.3960367856839184E-2</v>
      </c>
    </row>
    <row r="95" spans="1:31" s="17" customFormat="1" x14ac:dyDescent="0.25">
      <c r="A95" s="17">
        <v>10</v>
      </c>
      <c r="B95" s="17">
        <v>-608</v>
      </c>
      <c r="C95" s="17">
        <v>11762</v>
      </c>
      <c r="D95" s="17">
        <v>11960</v>
      </c>
      <c r="E95" s="17">
        <v>14650</v>
      </c>
      <c r="F95" s="17">
        <v>14442</v>
      </c>
      <c r="G95" s="24"/>
      <c r="H95" s="7"/>
      <c r="I95" s="25">
        <f t="shared" si="17"/>
        <v>-2888</v>
      </c>
      <c r="J95" s="24">
        <f t="shared" si="17"/>
        <v>-2482</v>
      </c>
      <c r="K95" s="7"/>
      <c r="L95" s="25">
        <f t="shared" si="27"/>
        <v>-2886.2837691201271</v>
      </c>
      <c r="M95" s="17">
        <f t="shared" si="18"/>
        <v>2.9454484330293429</v>
      </c>
      <c r="N95" s="17">
        <f t="shared" si="28"/>
        <v>-2491.1413524652235</v>
      </c>
      <c r="O95" s="24">
        <f t="shared" si="19"/>
        <v>83.564324893447079</v>
      </c>
      <c r="P95" s="7"/>
      <c r="Q95" s="25">
        <f t="shared" si="20"/>
        <v>-2866.0980924671489</v>
      </c>
      <c r="R95" s="24">
        <f t="shared" si="21"/>
        <v>-2502.4673516699777</v>
      </c>
      <c r="S95" s="7"/>
      <c r="T95" s="25">
        <f t="shared" si="22"/>
        <v>0.74615112968419195</v>
      </c>
      <c r="U95" s="24">
        <f t="shared" si="23"/>
        <v>-0.65628845562640892</v>
      </c>
      <c r="V95" s="7"/>
      <c r="W95" s="25">
        <f t="shared" si="24"/>
        <v>0.75088108887768579</v>
      </c>
      <c r="X95" s="24">
        <f t="shared" si="29"/>
        <v>303.61713521151114</v>
      </c>
      <c r="Y95" s="7"/>
      <c r="Z95" s="25">
        <f t="shared" si="30"/>
        <v>-608</v>
      </c>
      <c r="AA95" s="17">
        <f t="shared" si="31"/>
        <v>303.678</v>
      </c>
      <c r="AB95" s="24">
        <f t="shared" si="25"/>
        <v>5.3001809658713395</v>
      </c>
      <c r="AC95" s="17">
        <f t="shared" si="26"/>
        <v>-6.0864788488856902E-2</v>
      </c>
    </row>
    <row r="96" spans="1:31" s="17" customFormat="1" x14ac:dyDescent="0.25">
      <c r="A96" s="17">
        <v>11</v>
      </c>
      <c r="B96" s="17">
        <v>-609</v>
      </c>
      <c r="C96" s="17">
        <v>11645</v>
      </c>
      <c r="D96" s="17">
        <v>12102</v>
      </c>
      <c r="E96" s="17">
        <v>14764</v>
      </c>
      <c r="F96" s="17">
        <v>14298</v>
      </c>
      <c r="G96" s="24"/>
      <c r="H96" s="7"/>
      <c r="I96" s="25">
        <f t="shared" si="17"/>
        <v>-3119</v>
      </c>
      <c r="J96" s="24">
        <f t="shared" si="17"/>
        <v>-2196</v>
      </c>
      <c r="K96" s="7"/>
      <c r="L96" s="25">
        <f t="shared" si="27"/>
        <v>-3116.8046253167827</v>
      </c>
      <c r="M96" s="17">
        <f t="shared" si="18"/>
        <v>4.8196699997115644</v>
      </c>
      <c r="N96" s="17">
        <f t="shared" si="28"/>
        <v>-2206.2732933754123</v>
      </c>
      <c r="O96" s="24">
        <f t="shared" si="19"/>
        <v>105.5405567772907</v>
      </c>
      <c r="P96" s="7"/>
      <c r="Q96" s="25">
        <f t="shared" si="20"/>
        <v>-3097.0980924671489</v>
      </c>
      <c r="R96" s="24">
        <f t="shared" si="21"/>
        <v>-2216.4673516699777</v>
      </c>
      <c r="S96" s="7"/>
      <c r="T96" s="25">
        <f t="shared" si="22"/>
        <v>0.80628895658204225</v>
      </c>
      <c r="U96" s="24">
        <f t="shared" si="23"/>
        <v>-0.58128308215614344</v>
      </c>
      <c r="V96" s="7"/>
      <c r="W96" s="25">
        <f t="shared" si="24"/>
        <v>0.81048208786585652</v>
      </c>
      <c r="X96" s="24">
        <f t="shared" si="29"/>
        <v>298.11122115125181</v>
      </c>
      <c r="Y96" s="7"/>
      <c r="Z96" s="25">
        <f t="shared" si="30"/>
        <v>-609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-8.5778848748191194E-2</v>
      </c>
    </row>
    <row r="97" spans="1:29" s="17" customFormat="1" x14ac:dyDescent="0.25">
      <c r="A97" s="17">
        <v>12</v>
      </c>
      <c r="B97" s="17">
        <v>-632</v>
      </c>
      <c r="C97" s="17">
        <v>11540</v>
      </c>
      <c r="D97" s="17">
        <v>12258</v>
      </c>
      <c r="E97" s="17">
        <v>14862</v>
      </c>
      <c r="F97" s="17">
        <v>14142</v>
      </c>
      <c r="G97" s="24"/>
      <c r="H97" s="7"/>
      <c r="I97" s="25">
        <f t="shared" si="17"/>
        <v>-3322</v>
      </c>
      <c r="J97" s="24">
        <f t="shared" si="17"/>
        <v>-1884</v>
      </c>
      <c r="K97" s="7"/>
      <c r="L97" s="25">
        <f t="shared" si="27"/>
        <v>-3326.0679407092944</v>
      </c>
      <c r="M97" s="17">
        <f t="shared" si="18"/>
        <v>16.548141614334316</v>
      </c>
      <c r="N97" s="17">
        <f t="shared" si="28"/>
        <v>-1889.1515895418938</v>
      </c>
      <c r="O97" s="24">
        <f t="shared" si="19"/>
        <v>26.538874808149853</v>
      </c>
      <c r="P97" s="7"/>
      <c r="Q97" s="25">
        <f t="shared" si="20"/>
        <v>-3300.0980924671489</v>
      </c>
      <c r="R97" s="24">
        <f t="shared" si="21"/>
        <v>-1904.4673516699775</v>
      </c>
      <c r="S97" s="7"/>
      <c r="T97" s="25">
        <f t="shared" si="22"/>
        <v>0.8591373499165168</v>
      </c>
      <c r="U97" s="24">
        <f t="shared" si="23"/>
        <v>-0.49945903837039918</v>
      </c>
      <c r="V97" s="7"/>
      <c r="W97" s="25">
        <f t="shared" si="24"/>
        <v>0.86274452214049979</v>
      </c>
      <c r="X97" s="24">
        <f t="shared" si="29"/>
        <v>292.53023917344626</v>
      </c>
      <c r="Y97" s="7"/>
      <c r="Z97" s="25">
        <f t="shared" si="30"/>
        <v>-632</v>
      </c>
      <c r="AA97" s="17">
        <f t="shared" si="31"/>
        <v>292.50900000000001</v>
      </c>
      <c r="AB97" s="24">
        <f t="shared" si="25"/>
        <v>5.1052451417160931</v>
      </c>
      <c r="AC97" s="17">
        <f t="shared" si="26"/>
        <v>2.123917344624715E-2</v>
      </c>
    </row>
    <row r="98" spans="1:29" s="17" customFormat="1" x14ac:dyDescent="0.25">
      <c r="A98" s="17">
        <v>13</v>
      </c>
      <c r="B98" s="17">
        <v>-637</v>
      </c>
      <c r="C98" s="17">
        <v>11456</v>
      </c>
      <c r="D98" s="17">
        <v>12431</v>
      </c>
      <c r="E98" s="17">
        <v>14960</v>
      </c>
      <c r="F98" s="17">
        <v>13975</v>
      </c>
      <c r="G98" s="24"/>
      <c r="H98" s="7"/>
      <c r="I98" s="25">
        <f t="shared" si="17"/>
        <v>-3504</v>
      </c>
      <c r="J98" s="24">
        <f t="shared" si="17"/>
        <v>-1544</v>
      </c>
      <c r="K98" s="7"/>
      <c r="L98" s="25">
        <f t="shared" si="27"/>
        <v>-3504.0416995558353</v>
      </c>
      <c r="M98" s="17">
        <f t="shared" si="18"/>
        <v>1.7388529568607787E-3</v>
      </c>
      <c r="N98" s="17">
        <f t="shared" si="28"/>
        <v>-1550.5007248462093</v>
      </c>
      <c r="O98" s="24">
        <f t="shared" si="19"/>
        <v>42.259423526123228</v>
      </c>
      <c r="P98" s="7"/>
      <c r="Q98" s="25">
        <f t="shared" si="20"/>
        <v>-3482.0980924671489</v>
      </c>
      <c r="R98" s="24">
        <f t="shared" si="21"/>
        <v>-1564.4673516699775</v>
      </c>
      <c r="S98" s="7"/>
      <c r="T98" s="25">
        <f t="shared" si="22"/>
        <v>0.90651866807845938</v>
      </c>
      <c r="U98" s="24">
        <f t="shared" si="23"/>
        <v>-0.41029181116798563</v>
      </c>
      <c r="V98" s="7"/>
      <c r="W98" s="25">
        <f t="shared" si="24"/>
        <v>0.90948703216244164</v>
      </c>
      <c r="X98" s="24">
        <f t="shared" si="29"/>
        <v>286.74417988517939</v>
      </c>
      <c r="Y98" s="7"/>
      <c r="Z98" s="25">
        <f t="shared" si="30"/>
        <v>-637</v>
      </c>
      <c r="AA98" s="17">
        <f t="shared" si="31"/>
        <v>286.77600000000001</v>
      </c>
      <c r="AB98" s="24">
        <f t="shared" si="25"/>
        <v>5.0051854156992581</v>
      </c>
      <c r="AC98" s="17">
        <f t="shared" si="26"/>
        <v>-3.1820114820618528E-2</v>
      </c>
    </row>
    <row r="99" spans="1:29" s="17" customFormat="1" x14ac:dyDescent="0.25">
      <c r="A99" s="17">
        <v>14</v>
      </c>
      <c r="B99" s="17">
        <v>-623</v>
      </c>
      <c r="C99" s="17">
        <v>11388</v>
      </c>
      <c r="D99" s="17">
        <v>12613</v>
      </c>
      <c r="E99" s="17">
        <v>15037</v>
      </c>
      <c r="F99" s="17">
        <v>13812</v>
      </c>
      <c r="G99" s="24"/>
      <c r="H99" s="7"/>
      <c r="I99" s="25">
        <f t="shared" si="17"/>
        <v>-3649</v>
      </c>
      <c r="J99" s="24">
        <f t="shared" si="17"/>
        <v>-1199</v>
      </c>
      <c r="K99" s="7"/>
      <c r="L99" s="25">
        <f t="shared" si="27"/>
        <v>-3644.4043295040442</v>
      </c>
      <c r="M99" s="17">
        <f t="shared" si="18"/>
        <v>21.120187307398638</v>
      </c>
      <c r="N99" s="17">
        <f t="shared" si="28"/>
        <v>-1204.0676504925168</v>
      </c>
      <c r="O99" s="24">
        <f t="shared" si="19"/>
        <v>25.681081514305813</v>
      </c>
      <c r="P99" s="7"/>
      <c r="Q99" s="25">
        <f t="shared" si="20"/>
        <v>-3627.0980924671489</v>
      </c>
      <c r="R99" s="24">
        <f t="shared" si="21"/>
        <v>-1219.4673516699775</v>
      </c>
      <c r="S99" s="7"/>
      <c r="T99" s="25">
        <f t="shared" si="22"/>
        <v>0.94426752046022688</v>
      </c>
      <c r="U99" s="24">
        <f t="shared" si="23"/>
        <v>-0.31981330121259538</v>
      </c>
      <c r="V99" s="7"/>
      <c r="W99" s="25">
        <f t="shared" si="24"/>
        <v>0.94658741608113328</v>
      </c>
      <c r="X99" s="24">
        <f t="shared" si="29"/>
        <v>281.13089626005672</v>
      </c>
      <c r="Y99" s="7"/>
      <c r="Z99" s="25">
        <f t="shared" si="30"/>
        <v>-623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-3.8103739943267101E-2</v>
      </c>
    </row>
    <row r="100" spans="1:29" s="17" customFormat="1" x14ac:dyDescent="0.25">
      <c r="A100" s="17">
        <v>15</v>
      </c>
      <c r="B100" s="17">
        <v>-644</v>
      </c>
      <c r="C100" s="17">
        <v>11329</v>
      </c>
      <c r="D100" s="17">
        <v>12784</v>
      </c>
      <c r="E100" s="17">
        <v>15078</v>
      </c>
      <c r="F100" s="17">
        <v>13620</v>
      </c>
      <c r="G100" s="24"/>
      <c r="H100" s="7"/>
      <c r="I100" s="25">
        <f t="shared" si="17"/>
        <v>-3749</v>
      </c>
      <c r="J100" s="24">
        <f t="shared" si="17"/>
        <v>-836</v>
      </c>
      <c r="K100" s="7"/>
      <c r="L100" s="25">
        <f t="shared" si="27"/>
        <v>-3753.0312202460736</v>
      </c>
      <c r="M100" s="17">
        <f t="shared" si="18"/>
        <v>16.250736672354055</v>
      </c>
      <c r="N100" s="17">
        <f t="shared" si="28"/>
        <v>-833.68297793511931</v>
      </c>
      <c r="O100" s="24">
        <f t="shared" si="19"/>
        <v>5.3685912491439716</v>
      </c>
      <c r="P100" s="7"/>
      <c r="Q100" s="25">
        <f t="shared" si="20"/>
        <v>-3727.0980924671489</v>
      </c>
      <c r="R100" s="24">
        <f t="shared" si="21"/>
        <v>-856.46735166997757</v>
      </c>
      <c r="S100" s="7"/>
      <c r="T100" s="25">
        <f t="shared" si="22"/>
        <v>0.97030121175799766</v>
      </c>
      <c r="U100" s="24">
        <f t="shared" si="23"/>
        <v>-0.2246141733464892</v>
      </c>
      <c r="V100" s="7"/>
      <c r="W100" s="25">
        <f t="shared" si="24"/>
        <v>0.9719384532559926</v>
      </c>
      <c r="X100" s="24">
        <f t="shared" si="29"/>
        <v>275.47544555391369</v>
      </c>
      <c r="Y100" s="7"/>
      <c r="Z100" s="25">
        <f t="shared" si="30"/>
        <v>-644</v>
      </c>
      <c r="AA100" s="17">
        <f t="shared" si="31"/>
        <v>275.37299999999999</v>
      </c>
      <c r="AB100" s="24">
        <f t="shared" si="25"/>
        <v>4.8061655210943446</v>
      </c>
      <c r="AC100" s="17">
        <f t="shared" si="26"/>
        <v>0.10244555391369659</v>
      </c>
    </row>
    <row r="101" spans="1:29" s="17" customFormat="1" x14ac:dyDescent="0.25">
      <c r="A101" s="17">
        <v>16</v>
      </c>
      <c r="B101" s="17">
        <v>-627</v>
      </c>
      <c r="C101" s="17">
        <v>11295</v>
      </c>
      <c r="D101" s="17">
        <v>12967</v>
      </c>
      <c r="E101" s="17">
        <v>15108</v>
      </c>
      <c r="F101" s="17">
        <v>13431</v>
      </c>
      <c r="G101" s="24"/>
      <c r="H101" s="7"/>
      <c r="I101" s="25">
        <f t="shared" si="17"/>
        <v>-3813</v>
      </c>
      <c r="J101" s="24">
        <f t="shared" si="17"/>
        <v>-464</v>
      </c>
      <c r="K101" s="7"/>
      <c r="L101" s="25">
        <f t="shared" si="27"/>
        <v>-3822.1280057120084</v>
      </c>
      <c r="M101" s="17">
        <f t="shared" si="18"/>
        <v>83.320488278458285</v>
      </c>
      <c r="N101" s="17">
        <f t="shared" si="28"/>
        <v>-464.65647980434886</v>
      </c>
      <c r="O101" s="24">
        <f t="shared" si="19"/>
        <v>0.43096573351792039</v>
      </c>
      <c r="P101" s="7"/>
      <c r="Q101" s="25">
        <f t="shared" si="20"/>
        <v>-3791.0980924671489</v>
      </c>
      <c r="R101" s="24">
        <f t="shared" si="21"/>
        <v>-484.46735166997757</v>
      </c>
      <c r="S101" s="7"/>
      <c r="T101" s="25">
        <f t="shared" si="22"/>
        <v>0.98696277418857081</v>
      </c>
      <c r="U101" s="24">
        <f t="shared" si="23"/>
        <v>-0.12705473652502494</v>
      </c>
      <c r="V101" s="7"/>
      <c r="W101" s="25">
        <f t="shared" si="24"/>
        <v>0.98790017819752707</v>
      </c>
      <c r="X101" s="24">
        <f t="shared" si="29"/>
        <v>269.79151329695878</v>
      </c>
      <c r="Y101" s="7"/>
      <c r="Z101" s="25">
        <f t="shared" si="30"/>
        <v>-627</v>
      </c>
      <c r="AA101" s="17">
        <f t="shared" si="31"/>
        <v>269.73</v>
      </c>
      <c r="AB101" s="24">
        <f t="shared" si="25"/>
        <v>4.7076765914043053</v>
      </c>
      <c r="AC101" s="17">
        <f t="shared" si="26"/>
        <v>6.151329695876484E-2</v>
      </c>
    </row>
    <row r="102" spans="1:29" s="17" customFormat="1" x14ac:dyDescent="0.25">
      <c r="A102" s="17">
        <v>17</v>
      </c>
      <c r="B102" s="17">
        <v>-620</v>
      </c>
      <c r="C102" s="17">
        <v>11270</v>
      </c>
      <c r="D102" s="17">
        <v>13145</v>
      </c>
      <c r="E102" s="17">
        <v>15115</v>
      </c>
      <c r="F102" s="17">
        <v>13238</v>
      </c>
      <c r="G102" s="24"/>
      <c r="H102" s="7"/>
      <c r="I102" s="25">
        <f t="shared" si="17"/>
        <v>-3845</v>
      </c>
      <c r="J102" s="24">
        <f t="shared" si="17"/>
        <v>-93</v>
      </c>
      <c r="K102" s="7"/>
      <c r="L102" s="25">
        <f t="shared" si="27"/>
        <v>-3854.2188991558482</v>
      </c>
      <c r="M102" s="17">
        <f t="shared" si="18"/>
        <v>84.988101645699544</v>
      </c>
      <c r="N102" s="17">
        <f t="shared" si="28"/>
        <v>-95.118712462141133</v>
      </c>
      <c r="O102" s="24">
        <f t="shared" si="19"/>
        <v>4.4889424972321414</v>
      </c>
      <c r="P102" s="7"/>
      <c r="Q102" s="25">
        <f t="shared" si="20"/>
        <v>-3823.0980924671489</v>
      </c>
      <c r="R102" s="24">
        <f t="shared" si="21"/>
        <v>-113.46735166997756</v>
      </c>
      <c r="S102" s="7"/>
      <c r="T102" s="25">
        <f t="shared" si="22"/>
        <v>0.99529355540385744</v>
      </c>
      <c r="U102" s="24">
        <f t="shared" si="23"/>
        <v>-2.9757556254156024E-2</v>
      </c>
      <c r="V102" s="7"/>
      <c r="W102" s="25">
        <f t="shared" si="24"/>
        <v>0.9955327897567865</v>
      </c>
      <c r="X102" s="24">
        <f t="shared" si="29"/>
        <v>264.17500484597394</v>
      </c>
      <c r="Y102" s="7"/>
      <c r="Z102" s="25">
        <f t="shared" si="30"/>
        <v>-620</v>
      </c>
      <c r="AA102" s="17">
        <f t="shared" si="31"/>
        <v>264.15000000000003</v>
      </c>
      <c r="AB102" s="24">
        <f t="shared" si="25"/>
        <v>4.6102872191430224</v>
      </c>
      <c r="AC102" s="17">
        <f t="shared" si="26"/>
        <v>2.5004845973910506E-2</v>
      </c>
    </row>
    <row r="103" spans="1:29" s="17" customFormat="1" x14ac:dyDescent="0.25">
      <c r="A103" s="17">
        <v>18</v>
      </c>
      <c r="B103" s="17">
        <v>-620</v>
      </c>
      <c r="C103" s="17">
        <v>11282</v>
      </c>
      <c r="D103" s="17">
        <v>13338</v>
      </c>
      <c r="E103" s="17">
        <v>15129</v>
      </c>
      <c r="F103" s="17">
        <v>13064</v>
      </c>
      <c r="G103" s="24"/>
      <c r="H103" s="7"/>
      <c r="I103" s="25">
        <f t="shared" si="17"/>
        <v>-3847</v>
      </c>
      <c r="J103" s="24">
        <f t="shared" si="17"/>
        <v>274</v>
      </c>
      <c r="K103" s="7"/>
      <c r="L103" s="25">
        <f t="shared" si="27"/>
        <v>-3849.9723086072922</v>
      </c>
      <c r="M103" s="17">
        <f t="shared" si="18"/>
        <v>8.8346184569835007</v>
      </c>
      <c r="N103" s="17">
        <f t="shared" si="28"/>
        <v>275.50738194602536</v>
      </c>
      <c r="O103" s="24">
        <f t="shared" si="19"/>
        <v>2.2722003312032064</v>
      </c>
      <c r="P103" s="7"/>
      <c r="Q103" s="25">
        <f t="shared" si="20"/>
        <v>-3825.0980924671489</v>
      </c>
      <c r="R103" s="24">
        <f t="shared" si="21"/>
        <v>253.53264833002243</v>
      </c>
      <c r="S103" s="7"/>
      <c r="T103" s="25">
        <f t="shared" si="22"/>
        <v>0.99581422922981289</v>
      </c>
      <c r="U103" s="24">
        <f t="shared" si="23"/>
        <v>6.6490597814331545E-2</v>
      </c>
      <c r="V103" s="7"/>
      <c r="W103" s="25">
        <f t="shared" si="24"/>
        <v>0.99536262248457641</v>
      </c>
      <c r="X103" s="24">
        <f t="shared" si="29"/>
        <v>258.64117969436666</v>
      </c>
      <c r="Y103" s="7"/>
      <c r="Z103" s="25">
        <f t="shared" si="30"/>
        <v>-620</v>
      </c>
      <c r="AA103" s="17">
        <f t="shared" si="31"/>
        <v>258.57000000000005</v>
      </c>
      <c r="AB103" s="24">
        <f t="shared" si="25"/>
        <v>4.5128978468817387</v>
      </c>
      <c r="AC103" s="17">
        <f t="shared" si="26"/>
        <v>7.1179694366605872E-2</v>
      </c>
    </row>
    <row r="104" spans="1:29" s="17" customFormat="1" x14ac:dyDescent="0.25">
      <c r="A104" s="17">
        <v>19</v>
      </c>
      <c r="B104" s="17">
        <v>-610</v>
      </c>
      <c r="C104" s="17">
        <v>11303</v>
      </c>
      <c r="D104" s="17">
        <v>13522</v>
      </c>
      <c r="E104" s="17">
        <v>15110</v>
      </c>
      <c r="F104" s="17">
        <v>12888</v>
      </c>
      <c r="G104" s="24"/>
      <c r="H104" s="7"/>
      <c r="I104" s="25">
        <f t="shared" si="17"/>
        <v>-3807</v>
      </c>
      <c r="J104" s="24">
        <f t="shared" si="17"/>
        <v>634</v>
      </c>
      <c r="K104" s="7"/>
      <c r="L104" s="25">
        <f t="shared" si="27"/>
        <v>-3810.3688712732196</v>
      </c>
      <c r="M104" s="17">
        <f t="shared" si="18"/>
        <v>11.349293655524322</v>
      </c>
      <c r="N104" s="17">
        <f t="shared" si="28"/>
        <v>637.8066145977466</v>
      </c>
      <c r="O104" s="24">
        <f t="shared" si="19"/>
        <v>14.490314695777526</v>
      </c>
      <c r="P104" s="7"/>
      <c r="Q104" s="25">
        <f t="shared" si="20"/>
        <v>-3785.0980924671489</v>
      </c>
      <c r="R104" s="24">
        <f t="shared" si="21"/>
        <v>613.53264833002243</v>
      </c>
      <c r="S104" s="7"/>
      <c r="T104" s="25">
        <f t="shared" si="22"/>
        <v>0.9854007527107046</v>
      </c>
      <c r="U104" s="24">
        <f t="shared" si="23"/>
        <v>0.16090295602865179</v>
      </c>
      <c r="V104" s="7"/>
      <c r="W104" s="25">
        <f t="shared" si="24"/>
        <v>0.9842712002606121</v>
      </c>
      <c r="X104" s="24">
        <f t="shared" si="29"/>
        <v>253.17862167836506</v>
      </c>
      <c r="Y104" s="7"/>
      <c r="Z104" s="25">
        <f t="shared" si="30"/>
        <v>-610</v>
      </c>
      <c r="AA104" s="17">
        <f t="shared" si="31"/>
        <v>253.08000000000004</v>
      </c>
      <c r="AB104" s="24">
        <f t="shared" si="25"/>
        <v>4.4170792709472497</v>
      </c>
      <c r="AC104" s="17">
        <f t="shared" si="26"/>
        <v>9.8621678365020671E-2</v>
      </c>
    </row>
    <row r="105" spans="1:29" s="17" customFormat="1" x14ac:dyDescent="0.25">
      <c r="A105" s="17">
        <v>20</v>
      </c>
      <c r="B105" s="17">
        <v>-621</v>
      </c>
      <c r="C105" s="17">
        <v>11332</v>
      </c>
      <c r="D105" s="17">
        <v>13697</v>
      </c>
      <c r="E105" s="17">
        <v>15060</v>
      </c>
      <c r="F105" s="17">
        <v>12701</v>
      </c>
      <c r="G105" s="24"/>
      <c r="H105" s="7"/>
      <c r="I105" s="25">
        <f t="shared" si="17"/>
        <v>-3728</v>
      </c>
      <c r="J105" s="24">
        <f t="shared" si="17"/>
        <v>996</v>
      </c>
      <c r="K105" s="7"/>
      <c r="L105" s="25">
        <f t="shared" si="27"/>
        <v>-3734.3356214730611</v>
      </c>
      <c r="M105" s="17">
        <f t="shared" si="18"/>
        <v>40.140099449913031</v>
      </c>
      <c r="N105" s="17">
        <f t="shared" si="28"/>
        <v>1000.7908885569357</v>
      </c>
      <c r="O105" s="24">
        <f t="shared" si="19"/>
        <v>22.952613164977144</v>
      </c>
      <c r="P105" s="7"/>
      <c r="Q105" s="25">
        <f t="shared" si="20"/>
        <v>-3706.0980924671489</v>
      </c>
      <c r="R105" s="24">
        <f t="shared" si="21"/>
        <v>975.53264833002243</v>
      </c>
      <c r="S105" s="7"/>
      <c r="T105" s="25">
        <f t="shared" si="22"/>
        <v>0.9648341365854658</v>
      </c>
      <c r="U105" s="24">
        <f t="shared" si="23"/>
        <v>0.25583982734416266</v>
      </c>
      <c r="V105" s="7"/>
      <c r="W105" s="25">
        <f t="shared" si="24"/>
        <v>0.96302261200674899</v>
      </c>
      <c r="X105" s="24">
        <f t="shared" si="29"/>
        <v>247.58514632116612</v>
      </c>
      <c r="Y105" s="7"/>
      <c r="Z105" s="25">
        <f t="shared" si="30"/>
        <v>-621</v>
      </c>
      <c r="AA105" s="17">
        <f t="shared" si="31"/>
        <v>247.49100000000004</v>
      </c>
      <c r="AB105" s="24">
        <f t="shared" si="25"/>
        <v>4.3195328190532871</v>
      </c>
      <c r="AC105" s="17">
        <f t="shared" si="26"/>
        <v>9.4146321166078906E-2</v>
      </c>
    </row>
    <row r="106" spans="1:29" s="17" customFormat="1" x14ac:dyDescent="0.25">
      <c r="A106" s="17">
        <v>21</v>
      </c>
      <c r="B106" s="17">
        <v>-638</v>
      </c>
      <c r="C106" s="17">
        <v>11394</v>
      </c>
      <c r="D106" s="17">
        <v>13877</v>
      </c>
      <c r="E106" s="17">
        <v>15011</v>
      </c>
      <c r="F106" s="17">
        <v>12524</v>
      </c>
      <c r="G106" s="24"/>
      <c r="H106" s="7"/>
      <c r="I106" s="25">
        <f t="shared" si="17"/>
        <v>-3617</v>
      </c>
      <c r="J106" s="24">
        <f t="shared" si="17"/>
        <v>1353</v>
      </c>
      <c r="K106" s="7"/>
      <c r="L106" s="25">
        <f t="shared" si="27"/>
        <v>-3619.4526354720224</v>
      </c>
      <c r="M106" s="17">
        <f t="shared" si="18"/>
        <v>6.0154207586225095</v>
      </c>
      <c r="N106" s="17">
        <f t="shared" si="28"/>
        <v>1363.960431581015</v>
      </c>
      <c r="O106" s="24">
        <f t="shared" si="19"/>
        <v>120.13106044211038</v>
      </c>
      <c r="P106" s="7"/>
      <c r="Q106" s="25">
        <f t="shared" si="20"/>
        <v>-3595.0980924671489</v>
      </c>
      <c r="R106" s="24">
        <f t="shared" si="21"/>
        <v>1332.5326483300225</v>
      </c>
      <c r="S106" s="7"/>
      <c r="T106" s="25">
        <f t="shared" si="22"/>
        <v>0.93593673924494025</v>
      </c>
      <c r="U106" s="24">
        <f t="shared" si="23"/>
        <v>0.34946541590669694</v>
      </c>
      <c r="V106" s="7"/>
      <c r="W106" s="25">
        <f t="shared" si="24"/>
        <v>0.93345244012004858</v>
      </c>
      <c r="X106" s="24">
        <f t="shared" si="29"/>
        <v>241.93801386160544</v>
      </c>
      <c r="Y106" s="7"/>
      <c r="Z106" s="25">
        <f t="shared" si="30"/>
        <v>-638</v>
      </c>
      <c r="AA106" s="17">
        <f t="shared" si="31"/>
        <v>241.74900000000005</v>
      </c>
      <c r="AB106" s="24">
        <f t="shared" si="25"/>
        <v>4.2193160134037724</v>
      </c>
      <c r="AC106" s="17">
        <f t="shared" si="26"/>
        <v>0.18901386160538891</v>
      </c>
    </row>
    <row r="107" spans="1:29" s="17" customFormat="1" x14ac:dyDescent="0.25">
      <c r="A107" s="17">
        <v>22</v>
      </c>
      <c r="B107" s="17">
        <v>-626</v>
      </c>
      <c r="C107" s="17">
        <v>11465</v>
      </c>
      <c r="D107" s="17">
        <v>14045</v>
      </c>
      <c r="E107" s="17">
        <v>14931</v>
      </c>
      <c r="F107" s="17">
        <v>12349</v>
      </c>
      <c r="G107" s="24"/>
      <c r="H107" s="7"/>
      <c r="I107" s="25">
        <f t="shared" si="17"/>
        <v>-3466</v>
      </c>
      <c r="J107" s="24">
        <f t="shared" si="17"/>
        <v>1696</v>
      </c>
      <c r="K107" s="7"/>
      <c r="L107" s="25">
        <f t="shared" si="27"/>
        <v>-3471.6153042666306</v>
      </c>
      <c r="M107" s="17">
        <f t="shared" si="18"/>
        <v>31.531642006839526</v>
      </c>
      <c r="N107" s="17">
        <f t="shared" si="28"/>
        <v>1707.2030663308171</v>
      </c>
      <c r="O107" s="24">
        <f t="shared" si="19"/>
        <v>125.50869521268855</v>
      </c>
      <c r="P107" s="7"/>
      <c r="Q107" s="25">
        <f t="shared" si="20"/>
        <v>-3444.0980924671489</v>
      </c>
      <c r="R107" s="24">
        <f t="shared" si="21"/>
        <v>1675.5326483300225</v>
      </c>
      <c r="S107" s="7"/>
      <c r="T107" s="25">
        <f t="shared" si="22"/>
        <v>0.89662586538530653</v>
      </c>
      <c r="U107" s="24">
        <f t="shared" si="23"/>
        <v>0.43941941276089652</v>
      </c>
      <c r="V107" s="7"/>
      <c r="W107" s="25">
        <f t="shared" si="24"/>
        <v>0.89349487758183777</v>
      </c>
      <c r="X107" s="24">
        <f t="shared" si="29"/>
        <v>236.27499277562356</v>
      </c>
      <c r="Y107" s="7"/>
      <c r="Z107" s="25">
        <f t="shared" si="30"/>
        <v>-626</v>
      </c>
      <c r="AA107" s="17">
        <f t="shared" si="31"/>
        <v>236.11500000000007</v>
      </c>
      <c r="AB107" s="24">
        <f t="shared" si="25"/>
        <v>4.1209841633464119</v>
      </c>
      <c r="AC107" s="17">
        <f t="shared" si="26"/>
        <v>0.15999277562349334</v>
      </c>
    </row>
    <row r="108" spans="1:29" s="17" customFormat="1" x14ac:dyDescent="0.25">
      <c r="A108" s="17">
        <v>23</v>
      </c>
      <c r="B108" s="17">
        <v>-642</v>
      </c>
      <c r="C108" s="17">
        <v>11559</v>
      </c>
      <c r="D108" s="17">
        <v>14219</v>
      </c>
      <c r="E108" s="17">
        <v>14845</v>
      </c>
      <c r="F108" s="17">
        <v>12184</v>
      </c>
      <c r="G108" s="24"/>
      <c r="H108" s="7"/>
      <c r="I108" s="25">
        <f t="shared" si="17"/>
        <v>-3286</v>
      </c>
      <c r="J108" s="24">
        <f t="shared" si="17"/>
        <v>2035</v>
      </c>
      <c r="K108" s="7"/>
      <c r="L108" s="25">
        <f t="shared" si="27"/>
        <v>-3285.3797110290152</v>
      </c>
      <c r="M108" s="17">
        <f t="shared" si="18"/>
        <v>0.38475840752538487</v>
      </c>
      <c r="N108" s="17">
        <f t="shared" si="28"/>
        <v>2042.248307421597</v>
      </c>
      <c r="O108" s="24">
        <f t="shared" si="19"/>
        <v>52.53796047797843</v>
      </c>
      <c r="P108" s="7"/>
      <c r="Q108" s="25">
        <f t="shared" si="20"/>
        <v>-3264.0980924671489</v>
      </c>
      <c r="R108" s="24">
        <f t="shared" si="21"/>
        <v>2014.5326483300225</v>
      </c>
      <c r="S108" s="7"/>
      <c r="T108" s="25">
        <f t="shared" si="22"/>
        <v>0.84976522104931929</v>
      </c>
      <c r="U108" s="24">
        <f t="shared" si="23"/>
        <v>0.5283243834127147</v>
      </c>
      <c r="V108" s="7"/>
      <c r="W108" s="25">
        <f t="shared" si="24"/>
        <v>0.84599487983152111</v>
      </c>
      <c r="X108" s="24">
        <f t="shared" si="29"/>
        <v>230.47807540957535</v>
      </c>
      <c r="Y108" s="7"/>
      <c r="Z108" s="25">
        <f t="shared" si="30"/>
        <v>-642</v>
      </c>
      <c r="AA108" s="17">
        <f t="shared" si="31"/>
        <v>230.33700000000007</v>
      </c>
      <c r="AB108" s="24">
        <f t="shared" si="25"/>
        <v>4.02013903916618</v>
      </c>
      <c r="AC108" s="17">
        <f t="shared" si="26"/>
        <v>0.14107540957527931</v>
      </c>
    </row>
    <row r="109" spans="1:29" s="17" customFormat="1" x14ac:dyDescent="0.25">
      <c r="A109" s="17">
        <v>24</v>
      </c>
      <c r="B109" s="17">
        <v>-631</v>
      </c>
      <c r="C109" s="17">
        <v>11670</v>
      </c>
      <c r="D109" s="17">
        <v>14372</v>
      </c>
      <c r="E109" s="17">
        <v>14737</v>
      </c>
      <c r="F109" s="17">
        <v>12030</v>
      </c>
      <c r="G109" s="24"/>
      <c r="H109" s="7"/>
      <c r="I109" s="25">
        <f t="shared" si="17"/>
        <v>-3067</v>
      </c>
      <c r="J109" s="24">
        <f t="shared" si="17"/>
        <v>2342</v>
      </c>
      <c r="K109" s="7"/>
      <c r="L109" s="25">
        <f t="shared" si="27"/>
        <v>-3069.9942207574322</v>
      </c>
      <c r="M109" s="17">
        <f t="shared" si="18"/>
        <v>8.9653579442380433</v>
      </c>
      <c r="N109" s="17">
        <f t="shared" si="28"/>
        <v>2351.5353606754402</v>
      </c>
      <c r="O109" s="24">
        <f t="shared" si="19"/>
        <v>90.923103210731156</v>
      </c>
      <c r="P109" s="7"/>
      <c r="Q109" s="25">
        <f t="shared" si="20"/>
        <v>-3045.0980924671489</v>
      </c>
      <c r="R109" s="24">
        <f t="shared" si="21"/>
        <v>2321.5326483300223</v>
      </c>
      <c r="S109" s="7"/>
      <c r="T109" s="25">
        <f t="shared" si="22"/>
        <v>0.79275143710720153</v>
      </c>
      <c r="U109" s="24">
        <f t="shared" si="23"/>
        <v>0.6088371444454822</v>
      </c>
      <c r="V109" s="7"/>
      <c r="W109" s="25">
        <f t="shared" si="24"/>
        <v>0.78840171892152855</v>
      </c>
      <c r="X109" s="24">
        <f t="shared" si="29"/>
        <v>224.78604400082054</v>
      </c>
      <c r="Y109" s="7"/>
      <c r="Z109" s="25">
        <f t="shared" si="30"/>
        <v>-631</v>
      </c>
      <c r="AA109" s="17">
        <f t="shared" si="31"/>
        <v>224.65800000000007</v>
      </c>
      <c r="AB109" s="24">
        <f t="shared" si="25"/>
        <v>3.9210217909454221</v>
      </c>
      <c r="AC109" s="17">
        <f t="shared" si="26"/>
        <v>0.12804400082046641</v>
      </c>
    </row>
    <row r="110" spans="1:29" s="17" customFormat="1" x14ac:dyDescent="0.25">
      <c r="A110" s="17">
        <v>25</v>
      </c>
      <c r="B110" s="17">
        <v>-621</v>
      </c>
      <c r="C110" s="17">
        <v>11790</v>
      </c>
      <c r="D110" s="17">
        <v>14519</v>
      </c>
      <c r="E110" s="17">
        <v>14620</v>
      </c>
      <c r="F110" s="17">
        <v>11891</v>
      </c>
      <c r="G110" s="24"/>
      <c r="H110" s="7"/>
      <c r="I110" s="25">
        <f t="shared" si="17"/>
        <v>-2830</v>
      </c>
      <c r="J110" s="24">
        <f t="shared" si="17"/>
        <v>2628</v>
      </c>
      <c r="K110" s="7"/>
      <c r="L110" s="25">
        <f t="shared" si="27"/>
        <v>-2828.7828412458985</v>
      </c>
      <c r="M110" s="17">
        <f t="shared" si="18"/>
        <v>1.48147543268603</v>
      </c>
      <c r="N110" s="17">
        <f t="shared" si="28"/>
        <v>2633.5767084934055</v>
      </c>
      <c r="O110" s="24">
        <f t="shared" si="19"/>
        <v>31.099677620420778</v>
      </c>
      <c r="P110" s="7"/>
      <c r="Q110" s="25">
        <f t="shared" si="20"/>
        <v>-2808.0980924671489</v>
      </c>
      <c r="R110" s="24">
        <f t="shared" si="21"/>
        <v>2607.5326483300223</v>
      </c>
      <c r="S110" s="7"/>
      <c r="T110" s="25">
        <f t="shared" si="22"/>
        <v>0.7310515887314849</v>
      </c>
      <c r="U110" s="24">
        <f t="shared" si="23"/>
        <v>0.68384251791574768</v>
      </c>
      <c r="V110" s="7"/>
      <c r="W110" s="25">
        <f t="shared" si="24"/>
        <v>0.72616190404754088</v>
      </c>
      <c r="X110" s="24">
        <f t="shared" si="29"/>
        <v>219.1820212309317</v>
      </c>
      <c r="Y110" s="7"/>
      <c r="Z110" s="25">
        <f t="shared" si="30"/>
        <v>-621</v>
      </c>
      <c r="AA110" s="17">
        <f t="shared" si="31"/>
        <v>219.06900000000007</v>
      </c>
      <c r="AB110" s="24">
        <f t="shared" si="25"/>
        <v>3.8234753390514591</v>
      </c>
      <c r="AC110" s="17">
        <f t="shared" si="26"/>
        <v>0.11302123093162209</v>
      </c>
    </row>
    <row r="111" spans="1:29" s="17" customFormat="1" x14ac:dyDescent="0.25">
      <c r="A111" s="17">
        <v>26</v>
      </c>
      <c r="B111" s="17">
        <v>-603</v>
      </c>
      <c r="C111" s="17">
        <v>11920</v>
      </c>
      <c r="D111" s="17">
        <v>14636</v>
      </c>
      <c r="E111" s="17">
        <v>14484</v>
      </c>
      <c r="F111" s="17">
        <v>11757</v>
      </c>
      <c r="G111" s="24"/>
      <c r="H111" s="7"/>
      <c r="I111" s="25">
        <f t="shared" si="17"/>
        <v>-2564</v>
      </c>
      <c r="J111" s="24">
        <f t="shared" si="17"/>
        <v>2879</v>
      </c>
      <c r="K111" s="7"/>
      <c r="L111" s="25">
        <f t="shared" si="27"/>
        <v>-2568.9898176618249</v>
      </c>
      <c r="M111" s="17">
        <f t="shared" si="18"/>
        <v>24.89828029825944</v>
      </c>
      <c r="N111" s="17">
        <f t="shared" si="28"/>
        <v>2883.6729681741499</v>
      </c>
      <c r="O111" s="24">
        <f t="shared" si="19"/>
        <v>21.836631556617856</v>
      </c>
      <c r="P111" s="7"/>
      <c r="Q111" s="25">
        <f t="shared" si="20"/>
        <v>-2542.0980924671489</v>
      </c>
      <c r="R111" s="24">
        <f t="shared" si="21"/>
        <v>2858.5326483300223</v>
      </c>
      <c r="S111" s="7"/>
      <c r="T111" s="25">
        <f t="shared" si="22"/>
        <v>0.66180196987941486</v>
      </c>
      <c r="U111" s="24">
        <f t="shared" si="23"/>
        <v>0.74966891211517661</v>
      </c>
      <c r="V111" s="7"/>
      <c r="W111" s="25">
        <f t="shared" si="24"/>
        <v>0.65643800951959186</v>
      </c>
      <c r="X111" s="24">
        <f t="shared" si="29"/>
        <v>213.66947876108554</v>
      </c>
      <c r="Y111" s="7"/>
      <c r="Z111" s="25">
        <f t="shared" si="30"/>
        <v>-603</v>
      </c>
      <c r="AA111" s="17">
        <f t="shared" si="31"/>
        <v>213.64200000000008</v>
      </c>
      <c r="AB111" s="24">
        <f t="shared" si="25"/>
        <v>3.728756320545727</v>
      </c>
      <c r="AC111" s="17">
        <f t="shared" si="26"/>
        <v>2.7478761085461656E-2</v>
      </c>
    </row>
    <row r="112" spans="1:29" s="17" customFormat="1" x14ac:dyDescent="0.25">
      <c r="A112" s="17">
        <v>27</v>
      </c>
      <c r="B112" s="17">
        <v>-617</v>
      </c>
      <c r="C112" s="17">
        <v>12066</v>
      </c>
      <c r="D112" s="17">
        <v>14752</v>
      </c>
      <c r="E112" s="17">
        <v>14345</v>
      </c>
      <c r="F112" s="17">
        <v>11646</v>
      </c>
      <c r="G112" s="24"/>
      <c r="H112" s="7"/>
      <c r="I112" s="25">
        <f t="shared" si="17"/>
        <v>-2279</v>
      </c>
      <c r="J112" s="24">
        <f t="shared" si="17"/>
        <v>3106</v>
      </c>
      <c r="K112" s="7"/>
      <c r="L112" s="25">
        <f t="shared" si="27"/>
        <v>-2279.5378669133538</v>
      </c>
      <c r="M112" s="17">
        <f t="shared" si="18"/>
        <v>0.28930081648075456</v>
      </c>
      <c r="N112" s="17">
        <f t="shared" si="28"/>
        <v>3112.9701809827388</v>
      </c>
      <c r="O112" s="24">
        <f t="shared" si="19"/>
        <v>48.583422932134162</v>
      </c>
      <c r="P112" s="7"/>
      <c r="Q112" s="25">
        <f t="shared" si="20"/>
        <v>-2257.0980924671489</v>
      </c>
      <c r="R112" s="24">
        <f t="shared" si="21"/>
        <v>3085.5326483300223</v>
      </c>
      <c r="S112" s="7"/>
      <c r="T112" s="25">
        <f t="shared" si="22"/>
        <v>0.5876059496807684</v>
      </c>
      <c r="U112" s="24">
        <f t="shared" si="23"/>
        <v>0.80920114910031737</v>
      </c>
      <c r="V112" s="7"/>
      <c r="W112" s="25">
        <f t="shared" si="24"/>
        <v>0.58181276472036292</v>
      </c>
      <c r="X112" s="24">
        <f t="shared" si="29"/>
        <v>208.17888304892006</v>
      </c>
      <c r="Y112" s="7"/>
      <c r="Z112" s="25">
        <f t="shared" si="30"/>
        <v>-617</v>
      </c>
      <c r="AA112" s="17">
        <f t="shared" si="31"/>
        <v>208.08900000000008</v>
      </c>
      <c r="AB112" s="24">
        <f t="shared" si="25"/>
        <v>3.6318381871824816</v>
      </c>
      <c r="AC112" s="17">
        <f t="shared" si="26"/>
        <v>8.9883048919972452E-2</v>
      </c>
    </row>
    <row r="113" spans="1:29" s="17" customFormat="1" x14ac:dyDescent="0.25">
      <c r="A113" s="17">
        <v>28</v>
      </c>
      <c r="B113" s="17">
        <v>-634</v>
      </c>
      <c r="C113" s="17">
        <v>12220</v>
      </c>
      <c r="D113" s="17">
        <v>14854</v>
      </c>
      <c r="E113" s="17">
        <v>14179</v>
      </c>
      <c r="F113" s="17">
        <v>11536</v>
      </c>
      <c r="G113" s="24"/>
      <c r="H113" s="7"/>
      <c r="I113" s="25">
        <f t="shared" si="17"/>
        <v>-1959</v>
      </c>
      <c r="J113" s="24">
        <f t="shared" si="17"/>
        <v>3318</v>
      </c>
      <c r="K113" s="7"/>
      <c r="L113" s="25">
        <f t="shared" si="27"/>
        <v>-1960.0544885850004</v>
      </c>
      <c r="M113" s="17">
        <f t="shared" si="18"/>
        <v>1.1119461758961444</v>
      </c>
      <c r="N113" s="17">
        <f t="shared" si="28"/>
        <v>3318.3087313610745</v>
      </c>
      <c r="O113" s="24">
        <f t="shared" si="19"/>
        <v>9.5315053310900094E-2</v>
      </c>
      <c r="P113" s="7"/>
      <c r="Q113" s="25">
        <f t="shared" si="20"/>
        <v>-1937.0980924671487</v>
      </c>
      <c r="R113" s="24">
        <f t="shared" si="21"/>
        <v>3297.5326483300223</v>
      </c>
      <c r="S113" s="7"/>
      <c r="T113" s="25">
        <f t="shared" si="22"/>
        <v>0.5042981375279022</v>
      </c>
      <c r="U113" s="24">
        <f t="shared" si="23"/>
        <v>0.86479953782652819</v>
      </c>
      <c r="V113" s="7"/>
      <c r="W113" s="25">
        <f t="shared" si="24"/>
        <v>0.49810372980380091</v>
      </c>
      <c r="X113" s="24">
        <f t="shared" si="29"/>
        <v>202.40378912681626</v>
      </c>
      <c r="Y113" s="7"/>
      <c r="Z113" s="25">
        <f t="shared" si="30"/>
        <v>-634</v>
      </c>
      <c r="AA113" s="17">
        <f t="shared" si="31"/>
        <v>202.3830000000001</v>
      </c>
      <c r="AB113" s="24">
        <f t="shared" si="25"/>
        <v>3.5322497000636854</v>
      </c>
      <c r="AC113" s="17">
        <f t="shared" si="26"/>
        <v>2.0789126816168846E-2</v>
      </c>
    </row>
    <row r="114" spans="1:29" s="17" customFormat="1" x14ac:dyDescent="0.25">
      <c r="A114" s="17">
        <v>29</v>
      </c>
      <c r="B114" s="17">
        <v>-616</v>
      </c>
      <c r="C114" s="17">
        <v>12392</v>
      </c>
      <c r="D114" s="17">
        <v>14944</v>
      </c>
      <c r="E114" s="17">
        <v>14026</v>
      </c>
      <c r="F114" s="17">
        <v>11459</v>
      </c>
      <c r="G114" s="24"/>
      <c r="H114" s="7"/>
      <c r="I114" s="25">
        <f t="shared" si="17"/>
        <v>-1634</v>
      </c>
      <c r="J114" s="24">
        <f t="shared" si="17"/>
        <v>3485</v>
      </c>
      <c r="K114" s="7"/>
      <c r="L114" s="25">
        <f t="shared" si="27"/>
        <v>-1631.2069381966407</v>
      </c>
      <c r="M114" s="17">
        <f t="shared" si="18"/>
        <v>7.801194237384431</v>
      </c>
      <c r="N114" s="17">
        <f t="shared" si="28"/>
        <v>3486.5099624476356</v>
      </c>
      <c r="O114" s="24">
        <f t="shared" si="19"/>
        <v>2.2799865932698249</v>
      </c>
      <c r="P114" s="7"/>
      <c r="Q114" s="25">
        <f t="shared" si="20"/>
        <v>-1612.0980924671487</v>
      </c>
      <c r="R114" s="24">
        <f t="shared" si="21"/>
        <v>3464.5326483300223</v>
      </c>
      <c r="S114" s="7"/>
      <c r="T114" s="25">
        <f t="shared" si="22"/>
        <v>0.4196886408101474</v>
      </c>
      <c r="U114" s="24">
        <f t="shared" si="23"/>
        <v>0.90859638177594892</v>
      </c>
      <c r="V114" s="7"/>
      <c r="W114" s="25">
        <f t="shared" si="24"/>
        <v>0.41317768647159847</v>
      </c>
      <c r="X114" s="24">
        <f t="shared" si="29"/>
        <v>196.91620781068309</v>
      </c>
      <c r="Y114" s="7"/>
      <c r="Z114" s="25">
        <f t="shared" si="30"/>
        <v>-616</v>
      </c>
      <c r="AA114" s="17">
        <f t="shared" si="31"/>
        <v>196.83900000000008</v>
      </c>
      <c r="AB114" s="24">
        <f t="shared" si="25"/>
        <v>3.4354886463331198</v>
      </c>
      <c r="AC114" s="17">
        <f t="shared" si="26"/>
        <v>7.7207810683006528E-2</v>
      </c>
    </row>
    <row r="115" spans="1:29" s="17" customFormat="1" x14ac:dyDescent="0.25">
      <c r="A115" s="17">
        <v>30</v>
      </c>
      <c r="B115" s="17">
        <v>-633</v>
      </c>
      <c r="C115" s="17">
        <v>12564</v>
      </c>
      <c r="D115" s="17">
        <v>15011</v>
      </c>
      <c r="E115" s="17">
        <v>13846</v>
      </c>
      <c r="F115" s="17">
        <v>11385</v>
      </c>
      <c r="G115" s="24"/>
      <c r="H115" s="7"/>
      <c r="I115" s="25">
        <f t="shared" si="17"/>
        <v>-1282</v>
      </c>
      <c r="J115" s="24">
        <f t="shared" si="17"/>
        <v>3626</v>
      </c>
      <c r="K115" s="7"/>
      <c r="L115" s="25">
        <f t="shared" si="27"/>
        <v>-1277.6230343837042</v>
      </c>
      <c r="M115" s="17">
        <f t="shared" si="18"/>
        <v>19.157828006235846</v>
      </c>
      <c r="N115" s="17">
        <f t="shared" si="28"/>
        <v>3625.5361250046749</v>
      </c>
      <c r="O115" s="24">
        <f t="shared" si="19"/>
        <v>0.21518001128787412</v>
      </c>
      <c r="P115" s="7"/>
      <c r="Q115" s="25">
        <f t="shared" si="20"/>
        <v>-1260.0980924671487</v>
      </c>
      <c r="R115" s="24">
        <f t="shared" si="21"/>
        <v>3605.5326483300223</v>
      </c>
      <c r="S115" s="7"/>
      <c r="T115" s="25">
        <f t="shared" si="22"/>
        <v>0.32805004744199456</v>
      </c>
      <c r="U115" s="24">
        <f t="shared" si="23"/>
        <v>0.9455745554098911</v>
      </c>
      <c r="V115" s="7"/>
      <c r="W115" s="25">
        <f t="shared" si="24"/>
        <v>0.32127130878792642</v>
      </c>
      <c r="X115" s="24">
        <f t="shared" si="29"/>
        <v>191.2287452134633</v>
      </c>
      <c r="Y115" s="7"/>
      <c r="Z115" s="25">
        <f t="shared" si="30"/>
        <v>-633</v>
      </c>
      <c r="AA115" s="17">
        <f t="shared" si="31"/>
        <v>191.14200000000008</v>
      </c>
      <c r="AB115" s="24">
        <f t="shared" si="25"/>
        <v>3.3360572388470024</v>
      </c>
      <c r="AC115" s="17">
        <f t="shared" si="26"/>
        <v>8.6745213463217397E-2</v>
      </c>
    </row>
    <row r="116" spans="1:29" s="17" customFormat="1" x14ac:dyDescent="0.25">
      <c r="A116" s="17">
        <v>31</v>
      </c>
      <c r="B116" s="17">
        <v>-636</v>
      </c>
      <c r="C116" s="17">
        <v>12744</v>
      </c>
      <c r="D116" s="17">
        <v>15058</v>
      </c>
      <c r="E116" s="17">
        <v>13659</v>
      </c>
      <c r="F116" s="17">
        <v>11330</v>
      </c>
      <c r="G116" s="24"/>
      <c r="H116" s="7"/>
      <c r="I116" s="25">
        <f t="shared" ref="I116:J149" si="32">C116-E116</f>
        <v>-915</v>
      </c>
      <c r="J116" s="24">
        <f t="shared" si="32"/>
        <v>3728</v>
      </c>
      <c r="K116" s="7"/>
      <c r="L116" s="25">
        <f t="shared" si="27"/>
        <v>-909.87098544480716</v>
      </c>
      <c r="M116" s="17">
        <f t="shared" si="18"/>
        <v>26.306790307379995</v>
      </c>
      <c r="N116" s="17">
        <f t="shared" si="28"/>
        <v>3729.3289897895775</v>
      </c>
      <c r="O116" s="24">
        <f t="shared" si="19"/>
        <v>1.7662138608011493</v>
      </c>
      <c r="P116" s="7"/>
      <c r="Q116" s="25">
        <f t="shared" si="20"/>
        <v>-893.09809246714872</v>
      </c>
      <c r="R116" s="24">
        <f t="shared" si="21"/>
        <v>3707.5326483300223</v>
      </c>
      <c r="S116" s="7"/>
      <c r="T116" s="25">
        <f t="shared" si="22"/>
        <v>0.23250640037917614</v>
      </c>
      <c r="U116" s="24">
        <f t="shared" si="23"/>
        <v>0.97232472357061517</v>
      </c>
      <c r="V116" s="7"/>
      <c r="W116" s="25">
        <f t="shared" si="24"/>
        <v>0.2255331918708211</v>
      </c>
      <c r="X116" s="24">
        <f t="shared" si="29"/>
        <v>185.52185239110156</v>
      </c>
      <c r="Y116" s="7"/>
      <c r="Z116" s="25">
        <f t="shared" si="30"/>
        <v>-636</v>
      </c>
      <c r="AA116" s="17">
        <f t="shared" si="31"/>
        <v>185.41800000000009</v>
      </c>
      <c r="AB116" s="24">
        <f t="shared" si="25"/>
        <v>3.2361545924628476</v>
      </c>
      <c r="AC116" s="17">
        <f t="shared" si="26"/>
        <v>0.10385239110146927</v>
      </c>
    </row>
    <row r="117" spans="1:29" s="17" customFormat="1" x14ac:dyDescent="0.25">
      <c r="A117" s="17">
        <v>32</v>
      </c>
      <c r="B117" s="17">
        <v>-630</v>
      </c>
      <c r="C117" s="17">
        <v>12934</v>
      </c>
      <c r="D117" s="17">
        <v>15099</v>
      </c>
      <c r="E117" s="17">
        <v>13486</v>
      </c>
      <c r="F117" s="17">
        <v>11305</v>
      </c>
      <c r="G117" s="24"/>
      <c r="H117" s="7"/>
      <c r="I117" s="25">
        <f t="shared" si="32"/>
        <v>-552</v>
      </c>
      <c r="J117" s="24">
        <f t="shared" si="32"/>
        <v>3794</v>
      </c>
      <c r="K117" s="7"/>
      <c r="L117" s="25">
        <f t="shared" si="27"/>
        <v>-536.84335359538443</v>
      </c>
      <c r="M117" s="17">
        <f t="shared" si="18"/>
        <v>229.72393023454615</v>
      </c>
      <c r="N117" s="17">
        <f t="shared" si="28"/>
        <v>3795.6566153510125</v>
      </c>
      <c r="O117" s="24">
        <f t="shared" si="19"/>
        <v>2.7443744212103787</v>
      </c>
      <c r="P117" s="7"/>
      <c r="Q117" s="25">
        <f t="shared" si="20"/>
        <v>-530.09809246714872</v>
      </c>
      <c r="R117" s="24">
        <f t="shared" si="21"/>
        <v>3773.5326483300223</v>
      </c>
      <c r="S117" s="7"/>
      <c r="T117" s="25">
        <f t="shared" si="22"/>
        <v>0.13800410096826854</v>
      </c>
      <c r="U117" s="24">
        <f t="shared" si="23"/>
        <v>0.98963365590990715</v>
      </c>
      <c r="V117" s="7"/>
      <c r="W117" s="25">
        <f t="shared" si="24"/>
        <v>0.13090421717611225</v>
      </c>
      <c r="X117" s="24">
        <f t="shared" si="29"/>
        <v>179.99796204169979</v>
      </c>
      <c r="Y117" s="7"/>
      <c r="Z117" s="25">
        <f t="shared" si="30"/>
        <v>-630</v>
      </c>
      <c r="AA117" s="17">
        <f t="shared" si="31"/>
        <v>179.7480000000001</v>
      </c>
      <c r="AB117" s="24">
        <f t="shared" si="25"/>
        <v>3.1371944238747695</v>
      </c>
      <c r="AC117" s="17">
        <f t="shared" si="26"/>
        <v>0.24996204169968905</v>
      </c>
    </row>
    <row r="118" spans="1:29" s="17" customFormat="1" x14ac:dyDescent="0.25">
      <c r="A118" s="17">
        <v>33</v>
      </c>
      <c r="B118" s="17">
        <v>-619</v>
      </c>
      <c r="C118" s="17">
        <v>13128</v>
      </c>
      <c r="D118" s="17">
        <v>15120</v>
      </c>
      <c r="E118" s="17">
        <v>13300</v>
      </c>
      <c r="F118" s="17">
        <v>11287</v>
      </c>
      <c r="G118" s="24"/>
      <c r="H118" s="7"/>
      <c r="I118" s="25">
        <f t="shared" si="32"/>
        <v>-172</v>
      </c>
      <c r="J118" s="24">
        <f t="shared" si="32"/>
        <v>3833</v>
      </c>
      <c r="K118" s="7"/>
      <c r="L118" s="25">
        <f t="shared" si="27"/>
        <v>-165.39915808031401</v>
      </c>
      <c r="M118" s="17">
        <f t="shared" si="18"/>
        <v>43.571114048683832</v>
      </c>
      <c r="N118" s="17">
        <f t="shared" si="28"/>
        <v>3824.8254243806168</v>
      </c>
      <c r="O118" s="24">
        <f t="shared" si="19"/>
        <v>66.823686557013843</v>
      </c>
      <c r="P118" s="7"/>
      <c r="Q118" s="25">
        <f t="shared" si="20"/>
        <v>-150.09809246714875</v>
      </c>
      <c r="R118" s="24">
        <f t="shared" si="21"/>
        <v>3812.5326483300223</v>
      </c>
      <c r="S118" s="7"/>
      <c r="T118" s="25">
        <f t="shared" si="22"/>
        <v>3.9076074036739912E-2</v>
      </c>
      <c r="U118" s="24">
        <f t="shared" si="23"/>
        <v>0.99986166138312516</v>
      </c>
      <c r="V118" s="7"/>
      <c r="W118" s="25">
        <f t="shared" si="24"/>
        <v>3.1900226760928969E-2</v>
      </c>
      <c r="X118" s="24">
        <f t="shared" si="29"/>
        <v>174.29026294089647</v>
      </c>
      <c r="Y118" s="7"/>
      <c r="Z118" s="25">
        <f t="shared" si="30"/>
        <v>-619</v>
      </c>
      <c r="AA118" s="17">
        <f t="shared" si="31"/>
        <v>174.17700000000011</v>
      </c>
      <c r="AB118" s="24">
        <f t="shared" si="25"/>
        <v>3.0399621312461655</v>
      </c>
      <c r="AC118" s="17">
        <f t="shared" si="26"/>
        <v>0.11326294089636235</v>
      </c>
    </row>
    <row r="119" spans="1:29" s="17" customFormat="1" x14ac:dyDescent="0.25">
      <c r="A119" s="17">
        <v>34</v>
      </c>
      <c r="B119" s="17">
        <v>-611</v>
      </c>
      <c r="C119" s="17">
        <v>13309</v>
      </c>
      <c r="D119" s="17">
        <v>15113</v>
      </c>
      <c r="E119" s="17">
        <v>13117</v>
      </c>
      <c r="F119" s="17">
        <v>11286</v>
      </c>
      <c r="G119" s="24"/>
      <c r="H119" s="7"/>
      <c r="I119" s="25">
        <f t="shared" si="32"/>
        <v>192</v>
      </c>
      <c r="J119" s="24">
        <f t="shared" si="32"/>
        <v>3827</v>
      </c>
      <c r="K119" s="7"/>
      <c r="L119" s="25">
        <f t="shared" si="27"/>
        <v>202.58814652877197</v>
      </c>
      <c r="M119" s="17">
        <f t="shared" si="18"/>
        <v>112.10884691474597</v>
      </c>
      <c r="N119" s="17">
        <f t="shared" si="28"/>
        <v>3818.3490419323098</v>
      </c>
      <c r="O119" s="24">
        <f t="shared" si="19"/>
        <v>74.839075488934611</v>
      </c>
      <c r="P119" s="7"/>
      <c r="Q119" s="25">
        <f t="shared" si="20"/>
        <v>213.90190753285125</v>
      </c>
      <c r="R119" s="24">
        <f t="shared" si="21"/>
        <v>3806.5326483300223</v>
      </c>
      <c r="S119" s="7"/>
      <c r="T119" s="25">
        <f t="shared" si="22"/>
        <v>-5.5686562287145407E-2</v>
      </c>
      <c r="U119" s="24">
        <f t="shared" si="23"/>
        <v>0.9982881220795532</v>
      </c>
      <c r="V119" s="7"/>
      <c r="W119" s="25">
        <f t="shared" si="24"/>
        <v>-6.2853556063259333E-2</v>
      </c>
      <c r="X119" s="24">
        <f t="shared" si="29"/>
        <v>168.86021806787471</v>
      </c>
      <c r="Y119" s="7"/>
      <c r="Z119" s="25">
        <f t="shared" si="30"/>
        <v>-611</v>
      </c>
      <c r="AA119" s="17">
        <f t="shared" si="31"/>
        <v>168.67800000000011</v>
      </c>
      <c r="AB119" s="24">
        <f t="shared" si="25"/>
        <v>2.9439864756789973</v>
      </c>
      <c r="AC119" s="17">
        <f t="shared" si="26"/>
        <v>0.18221806787460082</v>
      </c>
    </row>
    <row r="120" spans="1:29" s="17" customFormat="1" x14ac:dyDescent="0.25">
      <c r="A120" s="17">
        <v>35</v>
      </c>
      <c r="B120" s="17">
        <v>-613</v>
      </c>
      <c r="C120" s="17">
        <v>13497</v>
      </c>
      <c r="D120" s="17">
        <v>15094</v>
      </c>
      <c r="E120" s="17">
        <v>12934</v>
      </c>
      <c r="F120" s="17">
        <v>11313</v>
      </c>
      <c r="G120" s="24"/>
      <c r="H120" s="7"/>
      <c r="I120" s="25">
        <f t="shared" si="32"/>
        <v>563</v>
      </c>
      <c r="J120" s="24">
        <f t="shared" si="32"/>
        <v>3781</v>
      </c>
      <c r="K120" s="7"/>
      <c r="L120" s="25">
        <f t="shared" si="27"/>
        <v>569.69744660221693</v>
      </c>
      <c r="M120" s="17">
        <f t="shared" si="18"/>
        <v>44.855790989547074</v>
      </c>
      <c r="N120" s="17">
        <f t="shared" si="28"/>
        <v>3776.6998636466906</v>
      </c>
      <c r="O120" s="24">
        <f t="shared" si="19"/>
        <v>18.491172657053291</v>
      </c>
      <c r="P120" s="7"/>
      <c r="Q120" s="25">
        <f t="shared" si="20"/>
        <v>584.90190753285128</v>
      </c>
      <c r="R120" s="24">
        <f t="shared" si="21"/>
        <v>3760.5326483300223</v>
      </c>
      <c r="S120" s="7"/>
      <c r="T120" s="25">
        <f t="shared" si="22"/>
        <v>-0.1522715570018747</v>
      </c>
      <c r="U120" s="24">
        <f t="shared" si="23"/>
        <v>0.98622432075216782</v>
      </c>
      <c r="V120" s="7"/>
      <c r="W120" s="25">
        <f t="shared" si="24"/>
        <v>-0.15935444672861268</v>
      </c>
      <c r="X120" s="24">
        <f t="shared" si="29"/>
        <v>163.28434061314817</v>
      </c>
      <c r="Y120" s="7"/>
      <c r="Z120" s="25">
        <f t="shared" si="30"/>
        <v>-613</v>
      </c>
      <c r="AA120" s="17">
        <f t="shared" si="31"/>
        <v>163.16100000000012</v>
      </c>
      <c r="AB120" s="24">
        <f t="shared" si="25"/>
        <v>2.84769666084647</v>
      </c>
      <c r="AC120" s="17">
        <f t="shared" si="26"/>
        <v>0.12334061314805922</v>
      </c>
    </row>
    <row r="121" spans="1:29" s="17" customFormat="1" x14ac:dyDescent="0.25">
      <c r="A121" s="17">
        <v>36</v>
      </c>
      <c r="B121" s="17">
        <v>-626</v>
      </c>
      <c r="C121" s="17">
        <v>13673</v>
      </c>
      <c r="D121" s="17">
        <v>15045</v>
      </c>
      <c r="E121" s="17">
        <v>12740</v>
      </c>
      <c r="F121" s="17">
        <v>11337</v>
      </c>
      <c r="G121" s="24"/>
      <c r="H121" s="7"/>
      <c r="I121" s="25">
        <f t="shared" si="32"/>
        <v>933</v>
      </c>
      <c r="J121" s="24">
        <f t="shared" si="32"/>
        <v>3708</v>
      </c>
      <c r="K121" s="7"/>
      <c r="L121" s="25">
        <f t="shared" si="27"/>
        <v>938.90666424371841</v>
      </c>
      <c r="M121" s="17">
        <f t="shared" si="18"/>
        <v>34.88868248802158</v>
      </c>
      <c r="N121" s="17">
        <f t="shared" si="28"/>
        <v>3698.2332922408923</v>
      </c>
      <c r="O121" s="24">
        <f t="shared" si="19"/>
        <v>95.388580451814619</v>
      </c>
      <c r="P121" s="7"/>
      <c r="Q121" s="25">
        <f t="shared" si="20"/>
        <v>954.90190753285128</v>
      </c>
      <c r="R121" s="24">
        <f t="shared" si="21"/>
        <v>3687.5326483300223</v>
      </c>
      <c r="S121" s="7"/>
      <c r="T121" s="25">
        <f t="shared" si="22"/>
        <v>-0.24859621480362623</v>
      </c>
      <c r="U121" s="24">
        <f t="shared" si="23"/>
        <v>0.96707959255870846</v>
      </c>
      <c r="V121" s="7"/>
      <c r="W121" s="25">
        <f t="shared" si="24"/>
        <v>-0.2555441679658958</v>
      </c>
      <c r="X121" s="24">
        <f t="shared" si="29"/>
        <v>157.66118040701917</v>
      </c>
      <c r="Y121" s="7"/>
      <c r="Z121" s="25">
        <f t="shared" si="30"/>
        <v>-626</v>
      </c>
      <c r="AA121" s="17">
        <f t="shared" si="31"/>
        <v>157.52700000000013</v>
      </c>
      <c r="AB121" s="24">
        <f t="shared" si="25"/>
        <v>2.7493648107891095</v>
      </c>
      <c r="AC121" s="17">
        <f t="shared" si="26"/>
        <v>0.13418040701904488</v>
      </c>
    </row>
    <row r="122" spans="1:29" s="17" customFormat="1" x14ac:dyDescent="0.25">
      <c r="A122" s="17">
        <v>37</v>
      </c>
      <c r="B122" s="17">
        <v>-625</v>
      </c>
      <c r="C122" s="17">
        <v>13859</v>
      </c>
      <c r="D122" s="17">
        <v>14994</v>
      </c>
      <c r="E122" s="17">
        <v>12565</v>
      </c>
      <c r="F122" s="17">
        <v>11404</v>
      </c>
      <c r="G122" s="24"/>
      <c r="H122" s="7"/>
      <c r="I122" s="25">
        <f t="shared" si="32"/>
        <v>1294</v>
      </c>
      <c r="J122" s="24">
        <f t="shared" si="32"/>
        <v>3590</v>
      </c>
      <c r="K122" s="7"/>
      <c r="L122" s="25">
        <f t="shared" si="27"/>
        <v>1298.2611863912109</v>
      </c>
      <c r="M122" s="17">
        <f t="shared" si="18"/>
        <v>18.157709460641083</v>
      </c>
      <c r="N122" s="17">
        <f t="shared" si="28"/>
        <v>3584.4205086158076</v>
      </c>
      <c r="O122" s="24">
        <f t="shared" si="19"/>
        <v>31.130724106276684</v>
      </c>
      <c r="P122" s="7"/>
      <c r="Q122" s="25">
        <f t="shared" si="20"/>
        <v>1315.9019075328513</v>
      </c>
      <c r="R122" s="24">
        <f t="shared" si="21"/>
        <v>3569.5326483300223</v>
      </c>
      <c r="S122" s="7"/>
      <c r="T122" s="25">
        <f t="shared" si="22"/>
        <v>-0.34257784038857841</v>
      </c>
      <c r="U122" s="24">
        <f t="shared" si="23"/>
        <v>0.93613331958845902</v>
      </c>
      <c r="V122" s="7"/>
      <c r="W122" s="25">
        <f t="shared" si="24"/>
        <v>-0.34930608694772902</v>
      </c>
      <c r="X122" s="24">
        <f t="shared" si="29"/>
        <v>152.00046984754613</v>
      </c>
      <c r="Y122" s="7"/>
      <c r="Z122" s="25">
        <f t="shared" si="30"/>
        <v>-625</v>
      </c>
      <c r="AA122" s="17">
        <f t="shared" si="31"/>
        <v>151.90200000000013</v>
      </c>
      <c r="AB122" s="24">
        <f t="shared" si="25"/>
        <v>2.6511900403644288</v>
      </c>
      <c r="AC122" s="17">
        <f t="shared" si="26"/>
        <v>9.8469847545999301E-2</v>
      </c>
    </row>
    <row r="123" spans="1:29" s="17" customFormat="1" x14ac:dyDescent="0.25">
      <c r="A123" s="17">
        <v>38</v>
      </c>
      <c r="B123" s="17">
        <v>-629</v>
      </c>
      <c r="C123" s="17">
        <v>14035</v>
      </c>
      <c r="D123" s="17">
        <v>14920</v>
      </c>
      <c r="E123" s="17">
        <v>12391</v>
      </c>
      <c r="F123" s="17">
        <v>11481</v>
      </c>
      <c r="G123" s="24"/>
      <c r="H123" s="7"/>
      <c r="I123" s="25">
        <f t="shared" si="32"/>
        <v>1644</v>
      </c>
      <c r="J123" s="24">
        <f t="shared" si="32"/>
        <v>3439</v>
      </c>
      <c r="K123" s="7"/>
      <c r="L123" s="25">
        <f t="shared" si="27"/>
        <v>1647.0639203397911</v>
      </c>
      <c r="M123" s="17">
        <f t="shared" si="18"/>
        <v>9.3876078485858478</v>
      </c>
      <c r="N123" s="17">
        <f t="shared" si="28"/>
        <v>3435.2056219124383</v>
      </c>
      <c r="O123" s="24">
        <f t="shared" si="19"/>
        <v>14.397305071368034</v>
      </c>
      <c r="P123" s="7"/>
      <c r="Q123" s="25">
        <f t="shared" si="20"/>
        <v>1665.9019075328513</v>
      </c>
      <c r="R123" s="24">
        <f t="shared" si="21"/>
        <v>3418.5326483300223</v>
      </c>
      <c r="S123" s="7"/>
      <c r="T123" s="25">
        <f t="shared" si="22"/>
        <v>-0.43369575993077586</v>
      </c>
      <c r="U123" s="24">
        <f t="shared" si="23"/>
        <v>0.89653258044856365</v>
      </c>
      <c r="V123" s="7"/>
      <c r="W123" s="25">
        <f t="shared" si="24"/>
        <v>-0.44014210568369933</v>
      </c>
      <c r="X123" s="24">
        <f t="shared" si="29"/>
        <v>146.31469565556239</v>
      </c>
      <c r="Y123" s="7"/>
      <c r="Z123" s="25">
        <f t="shared" si="30"/>
        <v>-629</v>
      </c>
      <c r="AA123" s="17">
        <f t="shared" si="31"/>
        <v>146.24100000000013</v>
      </c>
      <c r="AB123" s="24">
        <f t="shared" si="25"/>
        <v>2.5523869514090296</v>
      </c>
      <c r="AC123" s="17">
        <f t="shared" si="26"/>
        <v>7.3695655562261209E-2</v>
      </c>
    </row>
    <row r="124" spans="1:29" s="17" customFormat="1" x14ac:dyDescent="0.25">
      <c r="A124" s="17">
        <v>39</v>
      </c>
      <c r="B124" s="17">
        <v>-634</v>
      </c>
      <c r="C124" s="17">
        <v>14194</v>
      </c>
      <c r="D124" s="17">
        <v>14816</v>
      </c>
      <c r="E124" s="17">
        <v>12214</v>
      </c>
      <c r="F124" s="17">
        <v>11560</v>
      </c>
      <c r="G124" s="24"/>
      <c r="H124" s="7"/>
      <c r="I124" s="25">
        <f t="shared" si="32"/>
        <v>1980</v>
      </c>
      <c r="J124" s="24">
        <f t="shared" si="32"/>
        <v>3256</v>
      </c>
      <c r="K124" s="7"/>
      <c r="L124" s="25">
        <f t="shared" si="27"/>
        <v>1982.1464818569477</v>
      </c>
      <c r="M124" s="17">
        <f t="shared" si="18"/>
        <v>4.6073843622057762</v>
      </c>
      <c r="N124" s="17">
        <f t="shared" si="28"/>
        <v>3251.0799622280356</v>
      </c>
      <c r="O124" s="24">
        <f t="shared" si="19"/>
        <v>24.206771677556581</v>
      </c>
      <c r="P124" s="7"/>
      <c r="Q124" s="25">
        <f t="shared" si="20"/>
        <v>2001.9019075328513</v>
      </c>
      <c r="R124" s="24">
        <f t="shared" si="21"/>
        <v>3235.5326483300223</v>
      </c>
      <c r="S124" s="7"/>
      <c r="T124" s="25">
        <f t="shared" si="22"/>
        <v>-0.52116896269128543</v>
      </c>
      <c r="U124" s="24">
        <f t="shared" si="23"/>
        <v>0.84853963168961744</v>
      </c>
      <c r="V124" s="7"/>
      <c r="W124" s="25">
        <f t="shared" si="24"/>
        <v>-0.52727307575307536</v>
      </c>
      <c r="X124" s="24">
        <f t="shared" si="29"/>
        <v>140.60652405998815</v>
      </c>
      <c r="Y124" s="7"/>
      <c r="Z124" s="25">
        <f t="shared" si="30"/>
        <v>-634</v>
      </c>
      <c r="AA124" s="17">
        <f t="shared" si="31"/>
        <v>140.53500000000014</v>
      </c>
      <c r="AB124" s="24">
        <f t="shared" si="25"/>
        <v>2.4527984642902334</v>
      </c>
      <c r="AC124" s="17">
        <f t="shared" si="26"/>
        <v>7.1524059988007593E-2</v>
      </c>
    </row>
    <row r="125" spans="1:29" s="17" customFormat="1" x14ac:dyDescent="0.25">
      <c r="A125" s="17">
        <v>40</v>
      </c>
      <c r="B125" s="17">
        <v>-633</v>
      </c>
      <c r="C125" s="17">
        <v>14350</v>
      </c>
      <c r="D125" s="17">
        <v>14711</v>
      </c>
      <c r="E125" s="17">
        <v>12058</v>
      </c>
      <c r="F125" s="17">
        <v>11669</v>
      </c>
      <c r="G125" s="24"/>
      <c r="H125" s="7"/>
      <c r="I125" s="25">
        <f t="shared" si="32"/>
        <v>2292</v>
      </c>
      <c r="J125" s="24">
        <f t="shared" si="32"/>
        <v>3042</v>
      </c>
      <c r="K125" s="7"/>
      <c r="L125" s="25">
        <f t="shared" si="27"/>
        <v>2296.8777920687371</v>
      </c>
      <c r="M125" s="17">
        <f t="shared" si="18"/>
        <v>23.792855465834634</v>
      </c>
      <c r="N125" s="17">
        <f t="shared" si="28"/>
        <v>3035.2825505878113</v>
      </c>
      <c r="O125" s="24">
        <f t="shared" si="19"/>
        <v>45.124126605313919</v>
      </c>
      <c r="P125" s="7"/>
      <c r="Q125" s="25">
        <f t="shared" si="20"/>
        <v>2313.9019075328511</v>
      </c>
      <c r="R125" s="24">
        <f t="shared" si="21"/>
        <v>3021.5326483300223</v>
      </c>
      <c r="S125" s="7"/>
      <c r="T125" s="25">
        <f t="shared" si="22"/>
        <v>-0.60239407954032986</v>
      </c>
      <c r="U125" s="24">
        <f t="shared" si="23"/>
        <v>0.79241672986221601</v>
      </c>
      <c r="V125" s="7"/>
      <c r="W125" s="25">
        <f t="shared" si="24"/>
        <v>-0.60809744339958061</v>
      </c>
      <c r="X125" s="24">
        <f t="shared" si="29"/>
        <v>134.96039223807554</v>
      </c>
      <c r="Y125" s="7"/>
      <c r="Z125" s="25">
        <f t="shared" si="30"/>
        <v>-633</v>
      </c>
      <c r="AA125" s="17">
        <f t="shared" si="31"/>
        <v>134.83800000000014</v>
      </c>
      <c r="AB125" s="24">
        <f t="shared" si="25"/>
        <v>2.3533670568041165</v>
      </c>
      <c r="AC125" s="17">
        <f t="shared" si="26"/>
        <v>0.12239223807540611</v>
      </c>
    </row>
    <row r="126" spans="1:29" s="17" customFormat="1" x14ac:dyDescent="0.25">
      <c r="A126" s="17">
        <v>41</v>
      </c>
      <c r="B126" s="17">
        <v>-623</v>
      </c>
      <c r="C126" s="17">
        <v>14504</v>
      </c>
      <c r="D126" s="17">
        <v>14591</v>
      </c>
      <c r="E126" s="17">
        <v>11917</v>
      </c>
      <c r="F126" s="17">
        <v>11795</v>
      </c>
      <c r="G126" s="24"/>
      <c r="H126" s="7"/>
      <c r="I126" s="25">
        <f t="shared" si="32"/>
        <v>2587</v>
      </c>
      <c r="J126" s="24">
        <f t="shared" si="32"/>
        <v>2796</v>
      </c>
      <c r="K126" s="7"/>
      <c r="L126" s="25">
        <f t="shared" si="27"/>
        <v>2584.272939492243</v>
      </c>
      <c r="M126" s="17">
        <f t="shared" si="18"/>
        <v>7.4368590129676475</v>
      </c>
      <c r="N126" s="17">
        <f t="shared" si="28"/>
        <v>2793.7814384941144</v>
      </c>
      <c r="O126" s="24">
        <f t="shared" si="19"/>
        <v>4.9220151553975837</v>
      </c>
      <c r="P126" s="7"/>
      <c r="Q126" s="25">
        <f t="shared" si="20"/>
        <v>2608.9019075328511</v>
      </c>
      <c r="R126" s="24">
        <f t="shared" si="21"/>
        <v>2775.5326483300223</v>
      </c>
      <c r="S126" s="7"/>
      <c r="T126" s="25">
        <f t="shared" si="22"/>
        <v>-0.67919346886875342</v>
      </c>
      <c r="U126" s="24">
        <f t="shared" si="23"/>
        <v>0.72790161841576384</v>
      </c>
      <c r="V126" s="7"/>
      <c r="W126" s="25">
        <f t="shared" si="24"/>
        <v>-0.68443573152140091</v>
      </c>
      <c r="X126" s="24">
        <f t="shared" si="29"/>
        <v>129.22565166456081</v>
      </c>
      <c r="Y126" s="7"/>
      <c r="Z126" s="25">
        <f t="shared" si="30"/>
        <v>-623</v>
      </c>
      <c r="AA126" s="17">
        <f t="shared" si="31"/>
        <v>129.23100000000014</v>
      </c>
      <c r="AB126" s="24">
        <f t="shared" si="25"/>
        <v>2.2555064456447944</v>
      </c>
      <c r="AC126" s="17">
        <f t="shared" si="26"/>
        <v>-5.3483354393222271E-3</v>
      </c>
    </row>
    <row r="127" spans="1:29" s="17" customFormat="1" x14ac:dyDescent="0.25">
      <c r="A127" s="17">
        <v>42</v>
      </c>
      <c r="B127" s="17">
        <v>-602</v>
      </c>
      <c r="C127" s="17">
        <v>14638</v>
      </c>
      <c r="D127" s="17">
        <v>14470</v>
      </c>
      <c r="E127" s="17">
        <v>11793</v>
      </c>
      <c r="F127" s="17">
        <v>11931</v>
      </c>
      <c r="G127" s="24"/>
      <c r="H127" s="7"/>
      <c r="I127" s="25">
        <f t="shared" si="32"/>
        <v>2845</v>
      </c>
      <c r="J127" s="24">
        <f t="shared" si="32"/>
        <v>2539</v>
      </c>
      <c r="K127" s="7"/>
      <c r="L127" s="25">
        <f t="shared" si="27"/>
        <v>2838.3024290175617</v>
      </c>
      <c r="M127" s="17">
        <f t="shared" si="18"/>
        <v>44.857457064799064</v>
      </c>
      <c r="N127" s="17">
        <f t="shared" si="28"/>
        <v>2535.1640339653927</v>
      </c>
      <c r="O127" s="24">
        <f t="shared" si="19"/>
        <v>14.714635418660711</v>
      </c>
      <c r="P127" s="7"/>
      <c r="Q127" s="25">
        <f t="shared" si="20"/>
        <v>2866.9019075328511</v>
      </c>
      <c r="R127" s="24">
        <f t="shared" si="21"/>
        <v>2518.5326483300223</v>
      </c>
      <c r="S127" s="7"/>
      <c r="T127" s="25">
        <f t="shared" si="22"/>
        <v>-0.74636039241700181</v>
      </c>
      <c r="U127" s="24">
        <f t="shared" si="23"/>
        <v>0.66050168491276295</v>
      </c>
      <c r="V127" s="7"/>
      <c r="W127" s="25">
        <f t="shared" si="24"/>
        <v>-0.75112059891581395</v>
      </c>
      <c r="X127" s="24">
        <f t="shared" si="29"/>
        <v>123.78982624295611</v>
      </c>
      <c r="Y127" s="7"/>
      <c r="Z127" s="25">
        <f t="shared" si="30"/>
        <v>-602</v>
      </c>
      <c r="AA127" s="17">
        <f t="shared" si="31"/>
        <v>123.81300000000013</v>
      </c>
      <c r="AB127" s="24">
        <f t="shared" si="25"/>
        <v>2.1609445067717412</v>
      </c>
      <c r="AC127" s="17">
        <f t="shared" si="26"/>
        <v>-2.3173757044020249E-2</v>
      </c>
    </row>
    <row r="128" spans="1:29" s="17" customFormat="1" x14ac:dyDescent="0.25">
      <c r="A128" s="17">
        <v>43</v>
      </c>
      <c r="B128" s="17">
        <v>-615</v>
      </c>
      <c r="C128" s="17">
        <v>14749</v>
      </c>
      <c r="D128" s="17">
        <v>14322</v>
      </c>
      <c r="E128" s="17">
        <v>11673</v>
      </c>
      <c r="F128" s="17">
        <v>12072</v>
      </c>
      <c r="G128" s="24"/>
      <c r="H128" s="7"/>
      <c r="I128" s="25">
        <f t="shared" si="32"/>
        <v>3076</v>
      </c>
      <c r="J128" s="24">
        <f t="shared" si="32"/>
        <v>2250</v>
      </c>
      <c r="K128" s="7"/>
      <c r="L128" s="25">
        <f t="shared" si="27"/>
        <v>3071.3961276242558</v>
      </c>
      <c r="M128" s="17">
        <f t="shared" si="18"/>
        <v>21.195640852140833</v>
      </c>
      <c r="N128" s="17">
        <f t="shared" si="28"/>
        <v>2247.7595934786414</v>
      </c>
      <c r="O128" s="24">
        <f t="shared" si="19"/>
        <v>5.019421380946306</v>
      </c>
      <c r="P128" s="7"/>
      <c r="Q128" s="25">
        <f t="shared" si="20"/>
        <v>3097.9019075328511</v>
      </c>
      <c r="R128" s="24">
        <f t="shared" si="21"/>
        <v>2229.5326483300223</v>
      </c>
      <c r="S128" s="7"/>
      <c r="T128" s="25">
        <f t="shared" si="22"/>
        <v>-0.80649821931485211</v>
      </c>
      <c r="U128" s="24">
        <f t="shared" si="23"/>
        <v>0.58470954179071144</v>
      </c>
      <c r="V128" s="7"/>
      <c r="W128" s="25">
        <f t="shared" si="24"/>
        <v>-0.81071595059190615</v>
      </c>
      <c r="X128" s="24">
        <f t="shared" si="29"/>
        <v>118.26300975764411</v>
      </c>
      <c r="Y128" s="7"/>
      <c r="Z128" s="25">
        <f t="shared" si="30"/>
        <v>-615</v>
      </c>
      <c r="AA128" s="17">
        <f t="shared" si="31"/>
        <v>118.27800000000013</v>
      </c>
      <c r="AB128" s="24">
        <f t="shared" si="25"/>
        <v>2.0643405326738553</v>
      </c>
      <c r="AC128" s="17">
        <f t="shared" si="26"/>
        <v>-1.4990242356020644E-2</v>
      </c>
    </row>
    <row r="129" spans="1:29" s="17" customFormat="1" x14ac:dyDescent="0.25">
      <c r="A129" s="17">
        <v>44</v>
      </c>
      <c r="B129" s="17">
        <v>-625</v>
      </c>
      <c r="C129" s="17">
        <v>14859</v>
      </c>
      <c r="D129" s="17">
        <v>14160</v>
      </c>
      <c r="E129" s="17">
        <v>11568</v>
      </c>
      <c r="F129" s="17">
        <v>12227</v>
      </c>
      <c r="G129" s="24"/>
      <c r="H129" s="7"/>
      <c r="I129" s="25">
        <f t="shared" si="32"/>
        <v>3291</v>
      </c>
      <c r="J129" s="24">
        <f t="shared" si="32"/>
        <v>1933</v>
      </c>
      <c r="K129" s="7"/>
      <c r="L129" s="25">
        <f t="shared" si="27"/>
        <v>3278.6994168438418</v>
      </c>
      <c r="M129" s="17">
        <f t="shared" si="18"/>
        <v>151.30434598156171</v>
      </c>
      <c r="N129" s="17">
        <f t="shared" si="28"/>
        <v>1934.401291842247</v>
      </c>
      <c r="O129" s="24">
        <f t="shared" si="19"/>
        <v>1.9636188271480453</v>
      </c>
      <c r="P129" s="7"/>
      <c r="Q129" s="25">
        <f t="shared" si="20"/>
        <v>3312.9019075328511</v>
      </c>
      <c r="R129" s="24">
        <f t="shared" si="21"/>
        <v>1912.5326483300225</v>
      </c>
      <c r="S129" s="7"/>
      <c r="T129" s="25">
        <f t="shared" si="22"/>
        <v>-0.86247065560505909</v>
      </c>
      <c r="U129" s="24">
        <f t="shared" si="23"/>
        <v>0.50157421525199064</v>
      </c>
      <c r="V129" s="7"/>
      <c r="W129" s="25">
        <f t="shared" si="24"/>
        <v>-0.86609309611211505</v>
      </c>
      <c r="X129" s="24">
        <f t="shared" si="29"/>
        <v>112.53898984259035</v>
      </c>
      <c r="Y129" s="7"/>
      <c r="Z129" s="25">
        <f t="shared" si="30"/>
        <v>-625</v>
      </c>
      <c r="AA129" s="17">
        <f t="shared" si="31"/>
        <v>112.65300000000013</v>
      </c>
      <c r="AB129" s="24">
        <f t="shared" si="25"/>
        <v>1.9661657622491744</v>
      </c>
      <c r="AC129" s="17">
        <f t="shared" si="26"/>
        <v>-0.11401015740977982</v>
      </c>
    </row>
    <row r="130" spans="1:29" s="17" customFormat="1" x14ac:dyDescent="0.25">
      <c r="A130" s="17">
        <v>45</v>
      </c>
      <c r="B130" s="17">
        <v>-631</v>
      </c>
      <c r="C130" s="17">
        <v>14938</v>
      </c>
      <c r="D130" s="17">
        <v>13990</v>
      </c>
      <c r="E130" s="17">
        <v>11477</v>
      </c>
      <c r="F130" s="17">
        <v>12396</v>
      </c>
      <c r="G130" s="24"/>
      <c r="H130" s="7"/>
      <c r="I130" s="25">
        <f t="shared" si="32"/>
        <v>3461</v>
      </c>
      <c r="J130" s="24">
        <f t="shared" si="32"/>
        <v>1594</v>
      </c>
      <c r="K130" s="7"/>
      <c r="L130" s="25">
        <f t="shared" si="27"/>
        <v>3455.7228278990729</v>
      </c>
      <c r="M130" s="17">
        <f t="shared" si="18"/>
        <v>27.848545382803827</v>
      </c>
      <c r="N130" s="17">
        <f t="shared" si="28"/>
        <v>1599.3301421459782</v>
      </c>
      <c r="O130" s="24">
        <f t="shared" si="19"/>
        <v>28.41041529633355</v>
      </c>
      <c r="P130" s="7"/>
      <c r="Q130" s="25">
        <f t="shared" si="20"/>
        <v>3482.9019075328511</v>
      </c>
      <c r="R130" s="24">
        <f t="shared" si="21"/>
        <v>1573.5326483300225</v>
      </c>
      <c r="S130" s="7"/>
      <c r="T130" s="25">
        <f t="shared" si="22"/>
        <v>-0.90672793081126923</v>
      </c>
      <c r="U130" s="24">
        <f t="shared" si="23"/>
        <v>0.41266924460017246</v>
      </c>
      <c r="V130" s="7"/>
      <c r="W130" s="25">
        <f t="shared" si="24"/>
        <v>-0.90971336513905321</v>
      </c>
      <c r="X130" s="24">
        <f t="shared" si="29"/>
        <v>106.86314066629609</v>
      </c>
      <c r="Y130" s="7"/>
      <c r="Z130" s="25">
        <f t="shared" si="30"/>
        <v>-631</v>
      </c>
      <c r="AA130" s="17">
        <f t="shared" si="31"/>
        <v>106.97400000000013</v>
      </c>
      <c r="AB130" s="24">
        <f t="shared" si="25"/>
        <v>1.8670485140284165</v>
      </c>
      <c r="AC130" s="17">
        <f t="shared" si="26"/>
        <v>-0.11085933370404177</v>
      </c>
    </row>
    <row r="131" spans="1:29" s="17" customFormat="1" x14ac:dyDescent="0.25">
      <c r="A131" s="17">
        <v>46</v>
      </c>
      <c r="B131" s="17">
        <v>-622</v>
      </c>
      <c r="C131" s="17">
        <v>15014</v>
      </c>
      <c r="D131" s="17">
        <v>13823</v>
      </c>
      <c r="E131" s="17">
        <v>11414</v>
      </c>
      <c r="F131" s="17">
        <v>12569</v>
      </c>
      <c r="G131" s="24"/>
      <c r="H131" s="7"/>
      <c r="I131" s="25">
        <f t="shared" si="32"/>
        <v>3600</v>
      </c>
      <c r="J131" s="24">
        <f t="shared" si="32"/>
        <v>1254</v>
      </c>
      <c r="K131" s="7"/>
      <c r="L131" s="25">
        <f t="shared" si="27"/>
        <v>3596.7990805022018</v>
      </c>
      <c r="M131" s="17">
        <f t="shared" si="18"/>
        <v>10.245885631384475</v>
      </c>
      <c r="N131" s="17">
        <f t="shared" si="28"/>
        <v>1253.8392478356841</v>
      </c>
      <c r="O131" s="24">
        <f t="shared" si="19"/>
        <v>2.584125833224897E-2</v>
      </c>
      <c r="P131" s="7"/>
      <c r="Q131" s="25">
        <f t="shared" si="20"/>
        <v>3621.9019075328511</v>
      </c>
      <c r="R131" s="24">
        <f t="shared" si="21"/>
        <v>1233.5326483300225</v>
      </c>
      <c r="S131" s="7"/>
      <c r="T131" s="25">
        <f t="shared" si="22"/>
        <v>-0.94291476171517052</v>
      </c>
      <c r="U131" s="24">
        <f t="shared" si="23"/>
        <v>0.32350201739775891</v>
      </c>
      <c r="V131" s="7"/>
      <c r="W131" s="25">
        <f t="shared" si="24"/>
        <v>-0.94526109952836102</v>
      </c>
      <c r="X131" s="24">
        <f t="shared" si="29"/>
        <v>101.355654962801</v>
      </c>
      <c r="Y131" s="7"/>
      <c r="Z131" s="25">
        <f t="shared" si="30"/>
        <v>-622</v>
      </c>
      <c r="AA131" s="17">
        <f t="shared" si="31"/>
        <v>101.37600000000013</v>
      </c>
      <c r="AB131" s="24">
        <f t="shared" si="25"/>
        <v>1.769344982501774</v>
      </c>
      <c r="AC131" s="17">
        <f t="shared" si="26"/>
        <v>-2.0345037199135163E-2</v>
      </c>
    </row>
    <row r="132" spans="1:29" s="17" customFormat="1" x14ac:dyDescent="0.25">
      <c r="A132" s="17">
        <v>47</v>
      </c>
      <c r="B132" s="17">
        <v>-641</v>
      </c>
      <c r="C132" s="17">
        <v>15063</v>
      </c>
      <c r="D132" s="17">
        <v>13627</v>
      </c>
      <c r="E132" s="17">
        <v>11349</v>
      </c>
      <c r="F132" s="17">
        <v>12746</v>
      </c>
      <c r="G132" s="24"/>
      <c r="H132" s="7"/>
      <c r="I132" s="25">
        <f t="shared" si="32"/>
        <v>3714</v>
      </c>
      <c r="J132" s="24">
        <f t="shared" si="32"/>
        <v>881</v>
      </c>
      <c r="K132" s="7"/>
      <c r="L132" s="25">
        <f t="shared" si="27"/>
        <v>3706.0382728866139</v>
      </c>
      <c r="M132" s="17">
        <f t="shared" si="18"/>
        <v>63.389098628027874</v>
      </c>
      <c r="N132" s="17">
        <f t="shared" si="28"/>
        <v>885.50832916018896</v>
      </c>
      <c r="O132" s="24">
        <f t="shared" si="19"/>
        <v>20.325031816610132</v>
      </c>
      <c r="P132" s="7"/>
      <c r="Q132" s="25">
        <f t="shared" si="20"/>
        <v>3735.9019075328511</v>
      </c>
      <c r="R132" s="24">
        <f t="shared" si="21"/>
        <v>860.53264833002243</v>
      </c>
      <c r="S132" s="7"/>
      <c r="T132" s="25">
        <f t="shared" si="22"/>
        <v>-0.97259316979462918</v>
      </c>
      <c r="U132" s="24">
        <f t="shared" si="23"/>
        <v>0.22568032402569929</v>
      </c>
      <c r="V132" s="7"/>
      <c r="W132" s="25">
        <f t="shared" si="24"/>
        <v>-0.97423812300071544</v>
      </c>
      <c r="X132" s="24">
        <f t="shared" si="29"/>
        <v>95.505293767774447</v>
      </c>
      <c r="Y132" s="7"/>
      <c r="Z132" s="25">
        <f t="shared" si="30"/>
        <v>-641</v>
      </c>
      <c r="AA132" s="17">
        <f t="shared" si="31"/>
        <v>95.607000000000127</v>
      </c>
      <c r="AB132" s="24">
        <f t="shared" si="25"/>
        <v>1.6686569379542209</v>
      </c>
      <c r="AC132" s="17">
        <f t="shared" si="26"/>
        <v>-0.10170623222568054</v>
      </c>
    </row>
    <row r="133" spans="1:29" s="17" customFormat="1" x14ac:dyDescent="0.25">
      <c r="A133" s="17">
        <v>48</v>
      </c>
      <c r="B133" s="17">
        <v>-633</v>
      </c>
      <c r="C133" s="17">
        <v>15100</v>
      </c>
      <c r="D133" s="17">
        <v>13448</v>
      </c>
      <c r="E133" s="17">
        <v>11317</v>
      </c>
      <c r="F133" s="17">
        <v>12938</v>
      </c>
      <c r="G133" s="24"/>
      <c r="H133" s="7"/>
      <c r="I133" s="25">
        <f t="shared" si="32"/>
        <v>3783</v>
      </c>
      <c r="J133" s="24">
        <f t="shared" si="32"/>
        <v>510</v>
      </c>
      <c r="K133" s="7"/>
      <c r="L133" s="25">
        <f t="shared" si="27"/>
        <v>3776.8381855960001</v>
      </c>
      <c r="M133" s="17">
        <f t="shared" si="18"/>
        <v>37.967956749340267</v>
      </c>
      <c r="N133" s="17">
        <f t="shared" si="28"/>
        <v>513.14784550518493</v>
      </c>
      <c r="O133" s="24">
        <f t="shared" si="19"/>
        <v>9.9089313245129826</v>
      </c>
      <c r="P133" s="7"/>
      <c r="Q133" s="25">
        <f t="shared" si="20"/>
        <v>3804.9019075328511</v>
      </c>
      <c r="R133" s="24">
        <f t="shared" si="21"/>
        <v>489.53264833002243</v>
      </c>
      <c r="S133" s="7"/>
      <c r="T133" s="25">
        <f t="shared" si="22"/>
        <v>-0.99055641679009088</v>
      </c>
      <c r="U133" s="24">
        <f t="shared" si="23"/>
        <v>0.12838314375483037</v>
      </c>
      <c r="V133" s="7"/>
      <c r="W133" s="25">
        <f t="shared" si="24"/>
        <v>-0.99150344847642746</v>
      </c>
      <c r="X133" s="24">
        <f t="shared" si="29"/>
        <v>89.840679348771118</v>
      </c>
      <c r="Y133" s="7"/>
      <c r="Z133" s="25">
        <f t="shared" si="30"/>
        <v>-633</v>
      </c>
      <c r="AA133" s="17">
        <f t="shared" si="31"/>
        <v>89.910000000000124</v>
      </c>
      <c r="AB133" s="24">
        <f t="shared" si="25"/>
        <v>1.569225530468104</v>
      </c>
      <c r="AC133" s="17">
        <f t="shared" si="26"/>
        <v>-6.9320651229006103E-2</v>
      </c>
    </row>
    <row r="134" spans="1:29" s="17" customFormat="1" x14ac:dyDescent="0.25">
      <c r="A134" s="17">
        <v>49</v>
      </c>
      <c r="B134" s="17">
        <v>-608</v>
      </c>
      <c r="C134" s="17">
        <v>15107</v>
      </c>
      <c r="D134" s="17">
        <v>13262</v>
      </c>
      <c r="E134" s="17">
        <v>11296</v>
      </c>
      <c r="F134" s="17">
        <v>13112</v>
      </c>
      <c r="G134" s="24"/>
      <c r="H134" s="7"/>
      <c r="I134" s="25">
        <f t="shared" si="32"/>
        <v>3811</v>
      </c>
      <c r="J134" s="24">
        <f t="shared" si="32"/>
        <v>150</v>
      </c>
      <c r="K134" s="7"/>
      <c r="L134" s="25">
        <f t="shared" si="27"/>
        <v>3809.4952570782393</v>
      </c>
      <c r="M134" s="17">
        <f t="shared" si="18"/>
        <v>2.2642512605888694</v>
      </c>
      <c r="N134" s="17">
        <f t="shared" si="28"/>
        <v>150.85546966609402</v>
      </c>
      <c r="O134" s="24">
        <f t="shared" si="19"/>
        <v>0.73182834960702048</v>
      </c>
      <c r="P134" s="7"/>
      <c r="Q134" s="25">
        <f t="shared" si="20"/>
        <v>3832.9019075328511</v>
      </c>
      <c r="R134" s="24">
        <f t="shared" si="21"/>
        <v>129.53264833002243</v>
      </c>
      <c r="S134" s="7"/>
      <c r="T134" s="25">
        <f t="shared" si="22"/>
        <v>-0.99784585035346673</v>
      </c>
      <c r="U134" s="24">
        <f t="shared" si="23"/>
        <v>3.3970785540510133E-2</v>
      </c>
      <c r="V134" s="7"/>
      <c r="W134" s="25">
        <f t="shared" si="24"/>
        <v>-0.99811539236918712</v>
      </c>
      <c r="X134" s="24">
        <f t="shared" si="29"/>
        <v>84.412186852704735</v>
      </c>
      <c r="Y134" s="7"/>
      <c r="Z134" s="25">
        <f t="shared" si="30"/>
        <v>-608</v>
      </c>
      <c r="AA134" s="17">
        <f t="shared" si="31"/>
        <v>84.43800000000013</v>
      </c>
      <c r="AB134" s="24">
        <f t="shared" si="25"/>
        <v>1.4737211137989741</v>
      </c>
      <c r="AC134" s="17">
        <f t="shared" si="26"/>
        <v>-2.5813147295394856E-2</v>
      </c>
    </row>
    <row r="135" spans="1:29" s="17" customFormat="1" x14ac:dyDescent="0.25">
      <c r="A135" s="17">
        <v>50</v>
      </c>
      <c r="B135" s="17">
        <v>-622</v>
      </c>
      <c r="C135" s="17">
        <v>15109</v>
      </c>
      <c r="D135" s="17">
        <v>13075</v>
      </c>
      <c r="E135" s="17">
        <v>11296</v>
      </c>
      <c r="F135" s="17">
        <v>13299</v>
      </c>
      <c r="G135" s="24"/>
      <c r="H135" s="7"/>
      <c r="I135" s="25">
        <f t="shared" si="32"/>
        <v>3813</v>
      </c>
      <c r="J135" s="24">
        <f t="shared" si="32"/>
        <v>-224</v>
      </c>
      <c r="K135" s="7"/>
      <c r="L135" s="25">
        <f t="shared" si="27"/>
        <v>3806.748024533681</v>
      </c>
      <c r="M135" s="17">
        <f t="shared" si="18"/>
        <v>39.087197231454446</v>
      </c>
      <c r="N135" s="17">
        <f t="shared" si="28"/>
        <v>-220.99069211281375</v>
      </c>
      <c r="O135" s="24">
        <f t="shared" si="19"/>
        <v>9.0559339598813899</v>
      </c>
      <c r="P135" s="7"/>
      <c r="Q135" s="25">
        <f t="shared" si="20"/>
        <v>3834.9019075328511</v>
      </c>
      <c r="R135" s="24">
        <f t="shared" si="21"/>
        <v>-244.46735166997757</v>
      </c>
      <c r="S135" s="7"/>
      <c r="T135" s="25">
        <f t="shared" si="22"/>
        <v>-0.99836652417942207</v>
      </c>
      <c r="U135" s="24">
        <f t="shared" si="23"/>
        <v>-6.4113164382144788E-2</v>
      </c>
      <c r="V135" s="7"/>
      <c r="W135" s="25">
        <f t="shared" si="24"/>
        <v>-0.99793204803546032</v>
      </c>
      <c r="X135" s="24">
        <f t="shared" si="29"/>
        <v>78.786907685245865</v>
      </c>
      <c r="Y135" s="7"/>
      <c r="Z135" s="25">
        <f t="shared" si="30"/>
        <v>-622</v>
      </c>
      <c r="AA135" s="17">
        <f t="shared" si="31"/>
        <v>78.840000000000131</v>
      </c>
      <c r="AB135" s="24">
        <f t="shared" si="25"/>
        <v>1.3760175822723317</v>
      </c>
      <c r="AC135" s="17">
        <f t="shared" si="26"/>
        <v>-5.3092314754266567E-2</v>
      </c>
    </row>
    <row r="136" spans="1:29" s="17" customFormat="1" x14ac:dyDescent="0.25">
      <c r="A136" s="17">
        <v>51</v>
      </c>
      <c r="B136" s="17">
        <v>-609</v>
      </c>
      <c r="C136" s="17">
        <v>15089</v>
      </c>
      <c r="D136" s="17">
        <v>12896</v>
      </c>
      <c r="E136" s="17">
        <v>11316</v>
      </c>
      <c r="F136" s="17">
        <v>13480</v>
      </c>
      <c r="G136" s="24"/>
      <c r="H136" s="7"/>
      <c r="I136" s="25">
        <f t="shared" si="32"/>
        <v>3773</v>
      </c>
      <c r="J136" s="24">
        <f t="shared" si="32"/>
        <v>-584</v>
      </c>
      <c r="K136" s="7"/>
      <c r="L136" s="25">
        <f t="shared" si="27"/>
        <v>3768.6539998805747</v>
      </c>
      <c r="M136" s="17">
        <f t="shared" si="18"/>
        <v>18.887717038044705</v>
      </c>
      <c r="N136" s="17">
        <f t="shared" si="28"/>
        <v>-582.86400391019765</v>
      </c>
      <c r="O136" s="24">
        <f t="shared" si="19"/>
        <v>1.2904871160462228</v>
      </c>
      <c r="P136" s="7"/>
      <c r="Q136" s="25">
        <f t="shared" si="20"/>
        <v>3794.9019075328511</v>
      </c>
      <c r="R136" s="24">
        <f t="shared" si="21"/>
        <v>-604.46735166997757</v>
      </c>
      <c r="S136" s="7"/>
      <c r="T136" s="25">
        <f t="shared" si="22"/>
        <v>-0.98795304766031389</v>
      </c>
      <c r="U136" s="24">
        <f t="shared" si="23"/>
        <v>-0.15852552259646502</v>
      </c>
      <c r="V136" s="7"/>
      <c r="W136" s="25">
        <f t="shared" si="24"/>
        <v>-0.98684062581149623</v>
      </c>
      <c r="X136" s="24">
        <f t="shared" si="29"/>
        <v>73.336885664325791</v>
      </c>
      <c r="Y136" s="7"/>
      <c r="Z136" s="25">
        <f t="shared" si="30"/>
        <v>-609</v>
      </c>
      <c r="AA136" s="17">
        <f t="shared" si="31"/>
        <v>73.359000000000137</v>
      </c>
      <c r="AB136" s="24">
        <f t="shared" si="25"/>
        <v>1.2803560859705225</v>
      </c>
      <c r="AC136" s="17">
        <f t="shared" si="26"/>
        <v>-2.2114335674345398E-2</v>
      </c>
    </row>
    <row r="137" spans="1:29" s="17" customFormat="1" x14ac:dyDescent="0.25">
      <c r="A137" s="17">
        <v>52</v>
      </c>
      <c r="B137" s="17">
        <v>-627</v>
      </c>
      <c r="C137" s="17">
        <v>15054</v>
      </c>
      <c r="D137" s="17">
        <v>12715</v>
      </c>
      <c r="E137" s="17">
        <v>11358</v>
      </c>
      <c r="F137" s="17">
        <v>13667</v>
      </c>
      <c r="G137" s="24"/>
      <c r="H137" s="7"/>
      <c r="I137" s="25">
        <f t="shared" si="32"/>
        <v>3696</v>
      </c>
      <c r="J137" s="24">
        <f t="shared" si="32"/>
        <v>-952</v>
      </c>
      <c r="K137" s="7"/>
      <c r="L137" s="25">
        <f t="shared" si="27"/>
        <v>3693.2063376368174</v>
      </c>
      <c r="M137" s="17">
        <f t="shared" si="18"/>
        <v>7.8045493994632569</v>
      </c>
      <c r="N137" s="17">
        <f t="shared" si="28"/>
        <v>-949.64043624197529</v>
      </c>
      <c r="O137" s="24">
        <f t="shared" si="19"/>
        <v>5.567541128183672</v>
      </c>
      <c r="P137" s="7"/>
      <c r="Q137" s="25">
        <f t="shared" si="20"/>
        <v>3717.9019075328511</v>
      </c>
      <c r="R137" s="24">
        <f t="shared" si="21"/>
        <v>-972.46735166997757</v>
      </c>
      <c r="S137" s="7"/>
      <c r="T137" s="25">
        <f t="shared" si="22"/>
        <v>-0.96790710536103042</v>
      </c>
      <c r="U137" s="24">
        <f t="shared" si="23"/>
        <v>-0.25503593321554791</v>
      </c>
      <c r="V137" s="7"/>
      <c r="W137" s="25">
        <f t="shared" si="24"/>
        <v>-0.96610143017220318</v>
      </c>
      <c r="X137" s="24">
        <f t="shared" si="29"/>
        <v>67.675026955441865</v>
      </c>
      <c r="Y137" s="7"/>
      <c r="Z137" s="25">
        <f t="shared" si="30"/>
        <v>-627</v>
      </c>
      <c r="AA137" s="17">
        <f t="shared" si="31"/>
        <v>67.716000000000136</v>
      </c>
      <c r="AB137" s="24">
        <f t="shared" si="25"/>
        <v>1.1818671562804826</v>
      </c>
      <c r="AC137" s="17">
        <f t="shared" si="26"/>
        <v>-4.0973044558270999E-2</v>
      </c>
    </row>
    <row r="138" spans="1:29" s="17" customFormat="1" x14ac:dyDescent="0.25">
      <c r="A138" s="17">
        <v>53</v>
      </c>
      <c r="B138" s="17">
        <v>-630</v>
      </c>
      <c r="C138" s="17">
        <v>15001</v>
      </c>
      <c r="D138" s="17">
        <v>12538</v>
      </c>
      <c r="E138" s="17">
        <v>11414</v>
      </c>
      <c r="F138" s="17">
        <v>13848</v>
      </c>
      <c r="G138" s="24"/>
      <c r="H138" s="7"/>
      <c r="I138" s="25">
        <f t="shared" si="32"/>
        <v>3587</v>
      </c>
      <c r="J138" s="24">
        <f t="shared" si="32"/>
        <v>-1310</v>
      </c>
      <c r="K138" s="7"/>
      <c r="L138" s="25">
        <f t="shared" si="27"/>
        <v>3581.1121683237561</v>
      </c>
      <c r="M138" s="17">
        <f t="shared" si="18"/>
        <v>34.666561847780784</v>
      </c>
      <c r="N138" s="17">
        <f t="shared" si="28"/>
        <v>-1308.6995889910609</v>
      </c>
      <c r="O138" s="24">
        <f t="shared" si="19"/>
        <v>1.6910687921701018</v>
      </c>
      <c r="P138" s="7"/>
      <c r="Q138" s="25">
        <f t="shared" si="20"/>
        <v>3608.9019075328511</v>
      </c>
      <c r="R138" s="24">
        <f t="shared" si="21"/>
        <v>-1330.4673516699775</v>
      </c>
      <c r="S138" s="7"/>
      <c r="T138" s="25">
        <f t="shared" si="22"/>
        <v>-0.93953038184646032</v>
      </c>
      <c r="U138" s="24">
        <f t="shared" si="23"/>
        <v>-0.34892377832867749</v>
      </c>
      <c r="V138" s="7"/>
      <c r="W138" s="25">
        <f t="shared" si="24"/>
        <v>-0.93705006308687033</v>
      </c>
      <c r="X138" s="24">
        <f t="shared" si="29"/>
        <v>62.039358605628422</v>
      </c>
      <c r="Y138" s="7"/>
      <c r="Z138" s="25">
        <f t="shared" si="30"/>
        <v>-630</v>
      </c>
      <c r="AA138" s="17">
        <f t="shared" si="31"/>
        <v>62.046000000000134</v>
      </c>
      <c r="AB138" s="24">
        <f t="shared" si="25"/>
        <v>1.082906987692404</v>
      </c>
      <c r="AC138" s="17">
        <f t="shared" si="26"/>
        <v>-6.6413943717122947E-3</v>
      </c>
    </row>
    <row r="139" spans="1:29" s="17" customFormat="1" x14ac:dyDescent="0.25">
      <c r="A139" s="17">
        <v>54</v>
      </c>
      <c r="B139" s="17">
        <v>-633</v>
      </c>
      <c r="C139" s="17">
        <v>14926</v>
      </c>
      <c r="D139" s="17">
        <v>12368</v>
      </c>
      <c r="E139" s="17">
        <v>11492</v>
      </c>
      <c r="F139" s="17">
        <v>14025</v>
      </c>
      <c r="G139" s="24"/>
      <c r="H139" s="7"/>
      <c r="I139" s="25">
        <f t="shared" si="32"/>
        <v>3434</v>
      </c>
      <c r="J139" s="24">
        <f t="shared" si="32"/>
        <v>-1657</v>
      </c>
      <c r="K139" s="7"/>
      <c r="L139" s="25">
        <f t="shared" si="27"/>
        <v>3432.9580196412694</v>
      </c>
      <c r="M139" s="17">
        <f t="shared" si="18"/>
        <v>1.0857230679803453</v>
      </c>
      <c r="N139" s="17">
        <f t="shared" si="28"/>
        <v>-1656.3659003469129</v>
      </c>
      <c r="O139" s="24">
        <f t="shared" si="19"/>
        <v>0.40208237004518721</v>
      </c>
      <c r="P139" s="7"/>
      <c r="Q139" s="25">
        <f t="shared" si="20"/>
        <v>3455.9019075328511</v>
      </c>
      <c r="R139" s="24">
        <f t="shared" si="21"/>
        <v>-1677.4673516699775</v>
      </c>
      <c r="S139" s="7"/>
      <c r="T139" s="25">
        <f t="shared" si="22"/>
        <v>-0.89969883416087115</v>
      </c>
      <c r="U139" s="24">
        <f t="shared" si="23"/>
        <v>-0.43992680138525836</v>
      </c>
      <c r="V139" s="7"/>
      <c r="W139" s="25">
        <f t="shared" si="24"/>
        <v>-0.89656428356049445</v>
      </c>
      <c r="X139" s="24">
        <f t="shared" si="29"/>
        <v>56.326585367874486</v>
      </c>
      <c r="Y139" s="7"/>
      <c r="Z139" s="25">
        <f t="shared" si="30"/>
        <v>-633</v>
      </c>
      <c r="AA139" s="17">
        <f t="shared" si="31"/>
        <v>56.349000000000132</v>
      </c>
      <c r="AB139" s="24">
        <f t="shared" si="25"/>
        <v>0.98347558020628711</v>
      </c>
      <c r="AC139" s="17">
        <f t="shared" si="26"/>
        <v>-2.2414632125645539E-2</v>
      </c>
    </row>
    <row r="140" spans="1:29" s="17" customFormat="1" x14ac:dyDescent="0.25">
      <c r="A140" s="17">
        <v>55</v>
      </c>
      <c r="B140" s="17">
        <v>-630</v>
      </c>
      <c r="C140" s="17">
        <v>14824</v>
      </c>
      <c r="D140" s="17">
        <v>12194</v>
      </c>
      <c r="E140" s="17">
        <v>11577</v>
      </c>
      <c r="F140" s="17">
        <v>14180</v>
      </c>
      <c r="G140" s="24"/>
      <c r="H140" s="7"/>
      <c r="I140" s="25">
        <f t="shared" si="32"/>
        <v>3247</v>
      </c>
      <c r="J140" s="24">
        <f t="shared" si="32"/>
        <v>-1986</v>
      </c>
      <c r="K140" s="7"/>
      <c r="L140" s="25">
        <f t="shared" si="27"/>
        <v>3251.5975290100941</v>
      </c>
      <c r="M140" s="17">
        <f t="shared" si="18"/>
        <v>21.137272998657288</v>
      </c>
      <c r="N140" s="17">
        <f t="shared" si="28"/>
        <v>-1985.9431253650596</v>
      </c>
      <c r="O140" s="24">
        <f t="shared" si="19"/>
        <v>3.2347240996053236E-3</v>
      </c>
      <c r="P140" s="7"/>
      <c r="Q140" s="25">
        <f t="shared" si="20"/>
        <v>3268.9019075328511</v>
      </c>
      <c r="R140" s="24">
        <f t="shared" si="21"/>
        <v>-2006.4673516699775</v>
      </c>
      <c r="S140" s="7"/>
      <c r="T140" s="25">
        <f t="shared" si="22"/>
        <v>-0.85101583143404003</v>
      </c>
      <c r="U140" s="24">
        <f t="shared" si="23"/>
        <v>-0.52620920653112324</v>
      </c>
      <c r="V140" s="7"/>
      <c r="W140" s="25">
        <f t="shared" si="24"/>
        <v>-0.84726070484822769</v>
      </c>
      <c r="X140" s="24">
        <f t="shared" si="29"/>
        <v>50.619657337337003</v>
      </c>
      <c r="Y140" s="7"/>
      <c r="Z140" s="25">
        <f t="shared" si="30"/>
        <v>-630</v>
      </c>
      <c r="AA140" s="17">
        <f t="shared" si="31"/>
        <v>50.67900000000013</v>
      </c>
      <c r="AB140" s="24">
        <f t="shared" si="25"/>
        <v>0.88451541161820857</v>
      </c>
      <c r="AC140" s="17">
        <f t="shared" si="26"/>
        <v>-5.9342662663127044E-2</v>
      </c>
    </row>
    <row r="141" spans="1:29" s="17" customFormat="1" x14ac:dyDescent="0.25">
      <c r="A141" s="17">
        <v>56</v>
      </c>
      <c r="B141" s="17">
        <v>-637</v>
      </c>
      <c r="C141" s="17">
        <v>14720</v>
      </c>
      <c r="D141" s="17">
        <v>12044</v>
      </c>
      <c r="E141" s="17">
        <v>11684</v>
      </c>
      <c r="F141" s="17">
        <v>14341</v>
      </c>
      <c r="G141" s="24"/>
      <c r="H141" s="7"/>
      <c r="I141" s="25">
        <f t="shared" si="32"/>
        <v>3036</v>
      </c>
      <c r="J141" s="24">
        <f t="shared" si="32"/>
        <v>-2297</v>
      </c>
      <c r="K141" s="7"/>
      <c r="L141" s="25">
        <f t="shared" si="27"/>
        <v>3035.6434139786629</v>
      </c>
      <c r="M141" s="17">
        <f t="shared" si="18"/>
        <v>0.12715359061300827</v>
      </c>
      <c r="N141" s="17">
        <f t="shared" si="28"/>
        <v>-2299.2081818509382</v>
      </c>
      <c r="O141" s="24">
        <f t="shared" si="19"/>
        <v>4.8760670868129319</v>
      </c>
      <c r="P141" s="7"/>
      <c r="Q141" s="25">
        <f t="shared" si="20"/>
        <v>3057.9019075328511</v>
      </c>
      <c r="R141" s="24">
        <f t="shared" si="21"/>
        <v>-2317.4673516699777</v>
      </c>
      <c r="S141" s="7"/>
      <c r="T141" s="25">
        <f t="shared" si="22"/>
        <v>-0.79608474279574382</v>
      </c>
      <c r="U141" s="24">
        <f t="shared" si="23"/>
        <v>-0.60777099376627219</v>
      </c>
      <c r="V141" s="7"/>
      <c r="W141" s="25">
        <f t="shared" si="24"/>
        <v>-0.79174276314370573</v>
      </c>
      <c r="X141" s="24">
        <f t="shared" si="29"/>
        <v>44.951705508386908</v>
      </c>
      <c r="Y141" s="7"/>
      <c r="Z141" s="25">
        <f t="shared" si="30"/>
        <v>-637</v>
      </c>
      <c r="AA141" s="17">
        <f t="shared" si="31"/>
        <v>44.946000000000133</v>
      </c>
      <c r="AB141" s="24">
        <f t="shared" si="25"/>
        <v>0.78445568560137369</v>
      </c>
      <c r="AC141" s="17">
        <f t="shared" si="26"/>
        <v>5.7055083867751932E-3</v>
      </c>
    </row>
    <row r="142" spans="1:29" s="17" customFormat="1" x14ac:dyDescent="0.25">
      <c r="A142" s="17">
        <v>57</v>
      </c>
      <c r="B142" s="17">
        <v>-625</v>
      </c>
      <c r="C142" s="17">
        <v>14603</v>
      </c>
      <c r="D142" s="17">
        <v>11902</v>
      </c>
      <c r="E142" s="17">
        <v>11810</v>
      </c>
      <c r="F142" s="17">
        <v>14486</v>
      </c>
      <c r="G142" s="24"/>
      <c r="H142" s="7"/>
      <c r="I142" s="25">
        <f t="shared" si="32"/>
        <v>2793</v>
      </c>
      <c r="J142" s="24">
        <f t="shared" si="32"/>
        <v>-2584</v>
      </c>
      <c r="K142" s="7"/>
      <c r="L142" s="25">
        <f t="shared" si="27"/>
        <v>2793.9981953735401</v>
      </c>
      <c r="M142" s="17">
        <f t="shared" si="18"/>
        <v>0.99639400375677312</v>
      </c>
      <c r="N142" s="17">
        <f t="shared" si="28"/>
        <v>-2584.0339877484889</v>
      </c>
      <c r="O142" s="24">
        <f t="shared" si="19"/>
        <v>1.1551670473464724E-3</v>
      </c>
      <c r="P142" s="7"/>
      <c r="Q142" s="25">
        <f t="shared" si="20"/>
        <v>2814.9019075328511</v>
      </c>
      <c r="R142" s="24">
        <f t="shared" si="21"/>
        <v>-2604.4673516699777</v>
      </c>
      <c r="S142" s="7"/>
      <c r="T142" s="25">
        <f t="shared" si="22"/>
        <v>-0.73282287294216109</v>
      </c>
      <c r="U142" s="24">
        <f t="shared" si="23"/>
        <v>-0.68303862378713298</v>
      </c>
      <c r="V142" s="7"/>
      <c r="W142" s="25">
        <f t="shared" si="24"/>
        <v>-0.72793900411617718</v>
      </c>
      <c r="X142" s="24">
        <f t="shared" si="29"/>
        <v>39.285542948685872</v>
      </c>
      <c r="Y142" s="7"/>
      <c r="Z142" s="25">
        <f t="shared" si="30"/>
        <v>-625</v>
      </c>
      <c r="AA142" s="17">
        <f t="shared" si="31"/>
        <v>39.321000000000133</v>
      </c>
      <c r="AB142" s="24">
        <f t="shared" si="25"/>
        <v>0.68628091517669265</v>
      </c>
      <c r="AC142" s="17">
        <f t="shared" si="26"/>
        <v>-3.5457051314260468E-2</v>
      </c>
    </row>
    <row r="143" spans="1:29" s="17" customFormat="1" x14ac:dyDescent="0.25">
      <c r="A143" s="17">
        <v>58</v>
      </c>
      <c r="B143" s="17">
        <v>-601</v>
      </c>
      <c r="C143" s="17">
        <v>14467</v>
      </c>
      <c r="D143" s="17">
        <v>11773</v>
      </c>
      <c r="E143" s="17">
        <v>11936</v>
      </c>
      <c r="F143" s="17">
        <v>14612</v>
      </c>
      <c r="G143" s="24"/>
      <c r="H143" s="7"/>
      <c r="I143" s="25">
        <f t="shared" si="32"/>
        <v>2531</v>
      </c>
      <c r="J143" s="24">
        <f t="shared" si="32"/>
        <v>-2839</v>
      </c>
      <c r="K143" s="7"/>
      <c r="L143" s="25">
        <f t="shared" si="27"/>
        <v>2536.0102142100141</v>
      </c>
      <c r="M143" s="17">
        <f t="shared" si="18"/>
        <v>25.102246430226767</v>
      </c>
      <c r="N143" s="17">
        <f t="shared" si="28"/>
        <v>-2834.2935137303707</v>
      </c>
      <c r="O143" s="24">
        <f t="shared" si="19"/>
        <v>22.151013006209077</v>
      </c>
      <c r="P143" s="7"/>
      <c r="Q143" s="25">
        <f t="shared" si="20"/>
        <v>2552.9019075328511</v>
      </c>
      <c r="R143" s="24">
        <f t="shared" si="21"/>
        <v>-2859.4673516699777</v>
      </c>
      <c r="S143" s="7"/>
      <c r="T143" s="25">
        <f t="shared" si="22"/>
        <v>-0.66461460174200182</v>
      </c>
      <c r="U143" s="24">
        <f t="shared" si="23"/>
        <v>-0.74991404418894325</v>
      </c>
      <c r="V143" s="7"/>
      <c r="W143" s="25">
        <f t="shared" si="24"/>
        <v>-0.65924895431624453</v>
      </c>
      <c r="X143" s="24">
        <f t="shared" si="29"/>
        <v>33.78156383536259</v>
      </c>
      <c r="Y143" s="7"/>
      <c r="Z143" s="25">
        <f t="shared" si="30"/>
        <v>-601</v>
      </c>
      <c r="AA143" s="17">
        <f t="shared" si="31"/>
        <v>33.912000000000134</v>
      </c>
      <c r="AB143" s="24">
        <f t="shared" si="25"/>
        <v>0.59187605593631942</v>
      </c>
      <c r="AC143" s="17">
        <f t="shared" si="26"/>
        <v>-0.13043616463754404</v>
      </c>
    </row>
    <row r="144" spans="1:29" s="17" customFormat="1" x14ac:dyDescent="0.25">
      <c r="A144" s="17">
        <v>59</v>
      </c>
      <c r="B144" s="17">
        <v>-620</v>
      </c>
      <c r="C144" s="17">
        <v>14329</v>
      </c>
      <c r="D144" s="17">
        <v>11662</v>
      </c>
      <c r="E144" s="17">
        <v>12087</v>
      </c>
      <c r="F144" s="17">
        <v>14737</v>
      </c>
      <c r="G144" s="24"/>
      <c r="H144" s="7"/>
      <c r="I144" s="25">
        <f t="shared" si="32"/>
        <v>2242</v>
      </c>
      <c r="J144" s="24">
        <f t="shared" si="32"/>
        <v>-3075</v>
      </c>
      <c r="K144" s="7"/>
      <c r="L144" s="25">
        <f t="shared" si="27"/>
        <v>2246.0078367843462</v>
      </c>
      <c r="M144" s="17">
        <f t="shared" si="18"/>
        <v>16.062755689958344</v>
      </c>
      <c r="N144" s="17">
        <f t="shared" si="28"/>
        <v>-3065.7954905232182</v>
      </c>
      <c r="O144" s="24">
        <f t="shared" si="19"/>
        <v>84.722994708166382</v>
      </c>
      <c r="P144" s="7"/>
      <c r="Q144" s="25">
        <f t="shared" si="20"/>
        <v>2263.9019075328511</v>
      </c>
      <c r="R144" s="24">
        <f t="shared" si="21"/>
        <v>-3095.4673516699777</v>
      </c>
      <c r="S144" s="7"/>
      <c r="T144" s="25">
        <f t="shared" si="22"/>
        <v>-0.58937723389144459</v>
      </c>
      <c r="U144" s="24">
        <f t="shared" si="23"/>
        <v>-0.81180659012944201</v>
      </c>
      <c r="V144" s="7"/>
      <c r="W144" s="25">
        <f t="shared" si="24"/>
        <v>-0.58356539310332567</v>
      </c>
      <c r="X144" s="24">
        <f t="shared" si="29"/>
        <v>28.173268133487568</v>
      </c>
      <c r="Y144" s="7"/>
      <c r="Z144" s="25">
        <f t="shared" si="30"/>
        <v>-620</v>
      </c>
      <c r="AA144" s="17">
        <f t="shared" si="31"/>
        <v>28.332000000000136</v>
      </c>
      <c r="AB144" s="24">
        <f t="shared" si="25"/>
        <v>0.49448668367503579</v>
      </c>
      <c r="AC144" s="17">
        <f t="shared" si="26"/>
        <v>-0.15873186651256788</v>
      </c>
    </row>
    <row r="145" spans="1:29" s="17" customFormat="1" x14ac:dyDescent="0.25">
      <c r="A145" s="17">
        <v>60</v>
      </c>
      <c r="B145" s="17">
        <v>-632</v>
      </c>
      <c r="C145" s="17">
        <v>14167</v>
      </c>
      <c r="D145" s="17">
        <v>11563</v>
      </c>
      <c r="E145" s="17">
        <v>12245</v>
      </c>
      <c r="F145" s="17">
        <v>14834</v>
      </c>
      <c r="G145" s="24"/>
      <c r="H145" s="7"/>
      <c r="I145" s="25">
        <f t="shared" si="32"/>
        <v>1922</v>
      </c>
      <c r="J145" s="24">
        <f t="shared" si="32"/>
        <v>-3271</v>
      </c>
      <c r="K145" s="7"/>
      <c r="L145" s="25">
        <f t="shared" si="27"/>
        <v>1928.2772667665031</v>
      </c>
      <c r="M145" s="17">
        <f t="shared" si="18"/>
        <v>39.404078057844153</v>
      </c>
      <c r="N145" s="17">
        <f t="shared" si="28"/>
        <v>-3271.6552989985657</v>
      </c>
      <c r="O145" s="24">
        <f t="shared" si="19"/>
        <v>0.42941677752126234</v>
      </c>
      <c r="P145" s="7"/>
      <c r="Q145" s="25">
        <f t="shared" si="20"/>
        <v>1943.9019075328513</v>
      </c>
      <c r="R145" s="24">
        <f t="shared" si="21"/>
        <v>-3291.4673516699777</v>
      </c>
      <c r="S145" s="7"/>
      <c r="T145" s="25">
        <f t="shared" si="22"/>
        <v>-0.50606942173857838</v>
      </c>
      <c r="U145" s="24">
        <f t="shared" si="23"/>
        <v>-0.86320887404612745</v>
      </c>
      <c r="V145" s="7"/>
      <c r="W145" s="25">
        <f t="shared" si="24"/>
        <v>-0.49988647718451568</v>
      </c>
      <c r="X145" s="24">
        <f t="shared" si="29"/>
        <v>22.538123999526363</v>
      </c>
      <c r="Y145" s="7"/>
      <c r="Z145" s="25">
        <f t="shared" si="30"/>
        <v>-632</v>
      </c>
      <c r="AA145" s="17">
        <f t="shared" si="31"/>
        <v>22.644000000000137</v>
      </c>
      <c r="AB145" s="24">
        <f t="shared" si="25"/>
        <v>0.39521235582159836</v>
      </c>
      <c r="AC145" s="17">
        <f t="shared" si="26"/>
        <v>-0.10587600047377421</v>
      </c>
    </row>
    <row r="146" spans="1:29" s="17" customFormat="1" x14ac:dyDescent="0.25">
      <c r="A146" s="17">
        <v>61</v>
      </c>
      <c r="B146" s="17">
        <v>-621</v>
      </c>
      <c r="C146" s="17">
        <v>13988</v>
      </c>
      <c r="D146" s="17">
        <v>11467</v>
      </c>
      <c r="E146" s="17">
        <v>12395</v>
      </c>
      <c r="F146" s="17">
        <v>14906</v>
      </c>
      <c r="G146" s="24"/>
      <c r="H146" s="7"/>
      <c r="I146" s="25">
        <f t="shared" si="32"/>
        <v>1593</v>
      </c>
      <c r="J146" s="24">
        <f t="shared" si="32"/>
        <v>-3439</v>
      </c>
      <c r="K146" s="7"/>
      <c r="L146" s="25">
        <f t="shared" si="27"/>
        <v>1597.3414942287006</v>
      </c>
      <c r="M146" s="17">
        <f t="shared" si="18"/>
        <v>18.848572137840964</v>
      </c>
      <c r="N146" s="17">
        <f t="shared" si="28"/>
        <v>-3442.3584859002731</v>
      </c>
      <c r="O146" s="24">
        <f t="shared" si="19"/>
        <v>11.279427542333087</v>
      </c>
      <c r="P146" s="7"/>
      <c r="Q146" s="25">
        <f t="shared" si="20"/>
        <v>1614.9019075328513</v>
      </c>
      <c r="R146" s="24">
        <f t="shared" si="21"/>
        <v>-3459.4673516699777</v>
      </c>
      <c r="S146" s="7"/>
      <c r="T146" s="25">
        <f t="shared" si="22"/>
        <v>-0.4204185773689128</v>
      </c>
      <c r="U146" s="24">
        <f t="shared" si="23"/>
        <v>-0.90726797454614361</v>
      </c>
      <c r="V146" s="7"/>
      <c r="W146" s="25">
        <f t="shared" si="24"/>
        <v>-0.41391717693749952</v>
      </c>
      <c r="X146" s="24">
        <f t="shared" si="29"/>
        <v>16.986478482460598</v>
      </c>
      <c r="Y146" s="7"/>
      <c r="Z146" s="25">
        <f t="shared" si="30"/>
        <v>-621</v>
      </c>
      <c r="AA146" s="17">
        <f t="shared" si="31"/>
        <v>17.055000000000138</v>
      </c>
      <c r="AB146" s="24">
        <f t="shared" si="25"/>
        <v>0.29766590392763531</v>
      </c>
      <c r="AC146" s="17">
        <f t="shared" si="26"/>
        <v>-6.8521517539540611E-2</v>
      </c>
    </row>
    <row r="147" spans="1:29" s="17" customFormat="1" x14ac:dyDescent="0.25">
      <c r="A147" s="17">
        <v>62</v>
      </c>
      <c r="B147" s="17">
        <v>-634</v>
      </c>
      <c r="C147" s="17">
        <v>13829</v>
      </c>
      <c r="D147" s="17">
        <v>11403</v>
      </c>
      <c r="E147" s="17">
        <v>12586</v>
      </c>
      <c r="F147" s="17">
        <v>14991</v>
      </c>
      <c r="G147" s="24"/>
      <c r="H147" s="7"/>
      <c r="I147" s="25">
        <f t="shared" si="32"/>
        <v>1243</v>
      </c>
      <c r="J147" s="24">
        <f t="shared" si="32"/>
        <v>-3588</v>
      </c>
      <c r="K147" s="7"/>
      <c r="L147" s="25">
        <f t="shared" si="27"/>
        <v>1243.6094129269543</v>
      </c>
      <c r="M147" s="17">
        <f t="shared" si="18"/>
        <v>0.37138411553899703</v>
      </c>
      <c r="N147" s="17">
        <f t="shared" si="28"/>
        <v>-3582.652774472509</v>
      </c>
      <c r="O147" s="24">
        <f t="shared" si="19"/>
        <v>28.59282084185131</v>
      </c>
      <c r="P147" s="7"/>
      <c r="Q147" s="25">
        <f t="shared" si="20"/>
        <v>1264.9019075328513</v>
      </c>
      <c r="R147" s="24">
        <f t="shared" si="21"/>
        <v>-3608.4673516699777</v>
      </c>
      <c r="S147" s="7"/>
      <c r="T147" s="25">
        <f t="shared" si="22"/>
        <v>-0.32930065782671541</v>
      </c>
      <c r="U147" s="24">
        <f t="shared" si="23"/>
        <v>-0.94634420058484836</v>
      </c>
      <c r="V147" s="7"/>
      <c r="W147" s="25">
        <f t="shared" si="24"/>
        <v>-0.32251642699367855</v>
      </c>
      <c r="X147" s="24">
        <f t="shared" si="29"/>
        <v>11.28211776759656</v>
      </c>
      <c r="Y147" s="7"/>
      <c r="Z147" s="25">
        <f t="shared" si="30"/>
        <v>-634</v>
      </c>
      <c r="AA147" s="17">
        <f t="shared" si="31"/>
        <v>11.349000000000139</v>
      </c>
      <c r="AB147" s="24">
        <f t="shared" si="25"/>
        <v>0.19807741680883886</v>
      </c>
      <c r="AC147" s="17">
        <f t="shared" si="26"/>
        <v>-6.6882232403578712E-2</v>
      </c>
    </row>
    <row r="148" spans="1:29" s="17" customFormat="1" x14ac:dyDescent="0.25">
      <c r="A148" s="17">
        <v>63</v>
      </c>
      <c r="B148" s="17">
        <v>-636</v>
      </c>
      <c r="C148" s="17">
        <v>13646</v>
      </c>
      <c r="D148" s="17">
        <v>11361</v>
      </c>
      <c r="E148" s="17">
        <v>12776</v>
      </c>
      <c r="F148" s="17">
        <v>15051</v>
      </c>
      <c r="G148" s="24"/>
      <c r="H148" s="7"/>
      <c r="I148" s="25">
        <f t="shared" si="32"/>
        <v>870</v>
      </c>
      <c r="J148" s="24">
        <f t="shared" si="32"/>
        <v>-3690</v>
      </c>
      <c r="K148" s="7"/>
      <c r="L148" s="25">
        <f t="shared" si="27"/>
        <v>876.15697146504419</v>
      </c>
      <c r="M148" s="17">
        <f t="shared" ref="M148:M149" si="33">(I148-L148)^2</f>
        <v>37.908297621368447</v>
      </c>
      <c r="N148" s="17">
        <f t="shared" si="28"/>
        <v>-3687.5052180151038</v>
      </c>
      <c r="O148" s="24">
        <f t="shared" ref="O148:O149" si="34">(J148-N148)^2</f>
        <v>6.2239371521628</v>
      </c>
      <c r="P148" s="7"/>
      <c r="Q148" s="25">
        <f t="shared" si="20"/>
        <v>891.90190753285128</v>
      </c>
      <c r="R148" s="24">
        <f t="shared" si="21"/>
        <v>-3710.4673516699777</v>
      </c>
      <c r="S148" s="7"/>
      <c r="T148" s="25">
        <f t="shared" si="22"/>
        <v>-0.23219498928603072</v>
      </c>
      <c r="U148" s="24">
        <f t="shared" si="23"/>
        <v>-0.97309436874557242</v>
      </c>
      <c r="V148" s="7"/>
      <c r="W148" s="25">
        <f t="shared" si="24"/>
        <v>-0.22521624836039175</v>
      </c>
      <c r="X148" s="24">
        <f t="shared" si="29"/>
        <v>5.4941657678366482</v>
      </c>
      <c r="Y148" s="7"/>
      <c r="Z148" s="25">
        <f t="shared" si="30"/>
        <v>-636</v>
      </c>
      <c r="AA148" s="17">
        <f t="shared" si="31"/>
        <v>5.6250000000001394</v>
      </c>
      <c r="AB148" s="24">
        <f t="shared" si="25"/>
        <v>9.8174770424683463E-2</v>
      </c>
      <c r="AC148" s="17">
        <f t="shared" si="26"/>
        <v>-0.13083423216349122</v>
      </c>
    </row>
    <row r="149" spans="1:29" s="17" customFormat="1" x14ac:dyDescent="0.25">
      <c r="A149" s="17">
        <v>64</v>
      </c>
      <c r="B149" s="17">
        <v>-633</v>
      </c>
      <c r="C149" s="17">
        <v>13458</v>
      </c>
      <c r="D149" s="17">
        <v>11316</v>
      </c>
      <c r="E149" s="17">
        <v>12953</v>
      </c>
      <c r="F149" s="17">
        <v>15078</v>
      </c>
      <c r="G149" s="24"/>
      <c r="H149" s="7"/>
      <c r="I149" s="25">
        <f t="shared" si="32"/>
        <v>505</v>
      </c>
      <c r="J149" s="24">
        <f t="shared" si="32"/>
        <v>-3762</v>
      </c>
      <c r="K149" s="7"/>
      <c r="L149" s="25">
        <f t="shared" si="27"/>
        <v>501.53344628748778</v>
      </c>
      <c r="M149" s="17">
        <f t="shared" si="33"/>
        <v>12.016994641732275</v>
      </c>
      <c r="N149" s="17">
        <f t="shared" si="28"/>
        <v>-3755.1399230639299</v>
      </c>
      <c r="O149" s="24">
        <f t="shared" si="34"/>
        <v>47.060655568800556</v>
      </c>
      <c r="P149" s="7"/>
      <c r="Q149" s="25">
        <f t="shared" ref="Q149" si="35">I149-$J$4</f>
        <v>526.90190753285128</v>
      </c>
      <c r="R149" s="24">
        <f t="shared" ref="R149" si="36">J149-$J$3</f>
        <v>-3782.4673516699777</v>
      </c>
      <c r="S149" s="7"/>
      <c r="T149" s="25">
        <f t="shared" ref="T149" si="37">Q149/$J$7</f>
        <v>-0.13717201604916768</v>
      </c>
      <c r="U149" s="24">
        <f t="shared" ref="U149" si="38">R149/$J$6</f>
        <v>-0.99197684038843648</v>
      </c>
      <c r="V149" s="7"/>
      <c r="W149" s="25">
        <f t="shared" ref="W149" si="39">(T149-U149*SIN(-$J$11*PI()/180))/(COS(-$J$11*PI()/180))</f>
        <v>-0.13005529180279865</v>
      </c>
      <c r="X149" s="24">
        <f>IF(MOD(ATAN2(U149,W149)*180/PI()-$J$9+360,360)&gt;5,MOD(ATAN2(U149,W149)*180/PI()-$J$9+360,360)-360,MOD(ATAN2(U149,W149)*180/PI()-$J$9+360,360))</f>
        <v>-6.7832362562683102E-2</v>
      </c>
      <c r="Y149" s="7"/>
      <c r="Z149" s="25">
        <f t="shared" si="30"/>
        <v>-633</v>
      </c>
      <c r="AA149" s="17">
        <f t="shared" si="31"/>
        <v>-7.1999999999859732E-2</v>
      </c>
      <c r="AB149" s="24">
        <f t="shared" ref="AB149" si="40">AA149*PI()/180</f>
        <v>-1.2566370614334691E-3</v>
      </c>
      <c r="AC149" s="17">
        <f t="shared" ref="AC149" si="41">X149-AA149</f>
        <v>4.16763743717663E-3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-9978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78</v>
      </c>
      <c r="B156" s="31">
        <v>9988</v>
      </c>
      <c r="G156" s="2"/>
      <c r="I156" s="1"/>
      <c r="J156" s="3"/>
    </row>
    <row r="157" spans="1:29" x14ac:dyDescent="0.25">
      <c r="A157" t="s">
        <v>79</v>
      </c>
      <c r="B157">
        <v>9988</v>
      </c>
      <c r="G157" s="2"/>
      <c r="I157" s="43">
        <f>J155</f>
        <v>-9991</v>
      </c>
      <c r="J157" s="39">
        <f>I157+B157</f>
        <v>-3</v>
      </c>
    </row>
    <row r="158" spans="1:29" x14ac:dyDescent="0.25">
      <c r="A158" s="31" t="s">
        <v>80</v>
      </c>
      <c r="B158" s="31">
        <v>39999</v>
      </c>
      <c r="G158" s="2"/>
      <c r="I158" s="1"/>
      <c r="J158" s="3"/>
    </row>
    <row r="159" spans="1:29" x14ac:dyDescent="0.25">
      <c r="A159" t="s">
        <v>81</v>
      </c>
      <c r="B159">
        <v>39999</v>
      </c>
      <c r="G159" s="2"/>
      <c r="I159" s="43">
        <f>J157</f>
        <v>-3</v>
      </c>
      <c r="J159" s="39">
        <f>I159+B159</f>
        <v>39996</v>
      </c>
    </row>
    <row r="160" spans="1:29" x14ac:dyDescent="0.25">
      <c r="A160" s="31" t="s">
        <v>82</v>
      </c>
      <c r="B160" s="31">
        <v>10009</v>
      </c>
      <c r="G160" s="2"/>
      <c r="I160" s="1"/>
      <c r="J160" s="3"/>
    </row>
    <row r="161" spans="1:10" x14ac:dyDescent="0.25">
      <c r="A161" t="s">
        <v>83</v>
      </c>
      <c r="B161">
        <v>10009</v>
      </c>
      <c r="G161" s="2"/>
      <c r="I161" s="43">
        <f>J159</f>
        <v>39996</v>
      </c>
      <c r="J161" s="39">
        <f>I161+B161</f>
        <v>50005</v>
      </c>
    </row>
    <row r="162" spans="1:10" x14ac:dyDescent="0.25">
      <c r="A162" s="31" t="s">
        <v>84</v>
      </c>
      <c r="B162" s="31">
        <v>-9984</v>
      </c>
      <c r="G162" s="2"/>
      <c r="I162" s="1"/>
      <c r="J162" s="3"/>
    </row>
    <row r="163" spans="1:10" x14ac:dyDescent="0.25">
      <c r="A163" t="s">
        <v>85</v>
      </c>
      <c r="B163">
        <v>-10008</v>
      </c>
      <c r="G163" s="2"/>
      <c r="I163" s="43">
        <f>J161</f>
        <v>50005</v>
      </c>
      <c r="J163" s="39">
        <f>I163+B163</f>
        <v>39997</v>
      </c>
    </row>
    <row r="164" spans="1:10" x14ac:dyDescent="0.25">
      <c r="A164" s="31" t="s">
        <v>86</v>
      </c>
      <c r="B164" s="31">
        <v>-40005</v>
      </c>
      <c r="G164" s="2"/>
      <c r="I164" s="1"/>
      <c r="J164" s="3"/>
    </row>
    <row r="165" spans="1:10" ht="15.75" thickBot="1" x14ac:dyDescent="0.3">
      <c r="A165" t="s">
        <v>87</v>
      </c>
      <c r="B165">
        <v>-40005</v>
      </c>
      <c r="G165" s="2"/>
      <c r="I165" s="4">
        <f>J163</f>
        <v>39997</v>
      </c>
      <c r="J165" s="6">
        <f>I165+B165</f>
        <v>-8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20.988377261159503</v>
      </c>
      <c r="L3" s="35" t="s">
        <v>1</v>
      </c>
      <c r="M3" s="11">
        <v>-3847.3594378897938</v>
      </c>
      <c r="N3" s="10" t="s">
        <v>2</v>
      </c>
      <c r="O3" s="35">
        <v>3819.3393865496264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-21.833496752755671</v>
      </c>
      <c r="L4" s="9" t="s">
        <v>5</v>
      </c>
      <c r="M4" s="13">
        <v>359.91908694683963</v>
      </c>
      <c r="N4" s="12" t="s">
        <v>6</v>
      </c>
      <c r="O4" s="9">
        <v>359.87293138248725</v>
      </c>
      <c r="Q4" s="2" t="s">
        <v>7</v>
      </c>
      <c r="R4" s="2">
        <f>MAX(AC20:AC149)</f>
        <v>0.21247478324079339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-172.06784488906266</v>
      </c>
      <c r="N5" s="14" t="s">
        <v>9</v>
      </c>
      <c r="O5" s="9">
        <v>-172.47889030088044</v>
      </c>
      <c r="Q5" s="5" t="s">
        <v>10</v>
      </c>
      <c r="R5" s="5">
        <f>MIN(AC20:AC149)</f>
        <v>-0.16594961525286323</v>
      </c>
      <c r="T5" s="45" t="s">
        <v>55</v>
      </c>
      <c r="U5" s="47">
        <v>19</v>
      </c>
    </row>
    <row r="6" spans="1:21" ht="15.75" thickBot="1" x14ac:dyDescent="0.3">
      <c r="A6" t="s">
        <v>65</v>
      </c>
      <c r="I6" s="32" t="s">
        <v>11</v>
      </c>
      <c r="J6" s="32">
        <f>(O3+O9)/2</f>
        <v>3813.2110032506989</v>
      </c>
      <c r="L6" s="37" t="s">
        <v>12</v>
      </c>
      <c r="M6" s="13">
        <v>-21.690095849229881</v>
      </c>
      <c r="N6" s="14" t="s">
        <v>13</v>
      </c>
      <c r="O6" s="9">
        <v>21.117947771618251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-3840.8308944097316</v>
      </c>
      <c r="L7" s="38" t="s">
        <v>15</v>
      </c>
      <c r="M7" s="16">
        <f>SUM(M20:M84)</f>
        <v>1605.0231995154134</v>
      </c>
      <c r="N7" s="15" t="s">
        <v>15</v>
      </c>
      <c r="O7" s="36">
        <f>SUM(O20:O84)</f>
        <v>1922.25100623911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-172.46295379506006</v>
      </c>
      <c r="L9" s="35" t="s">
        <v>18</v>
      </c>
      <c r="M9" s="11">
        <v>-3834.3023509296695</v>
      </c>
      <c r="N9" s="10" t="s">
        <v>19</v>
      </c>
      <c r="O9" s="35">
        <v>3807.082619951771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-172.04617342120343</v>
      </c>
      <c r="L10" s="9" t="s">
        <v>21</v>
      </c>
      <c r="M10" s="13">
        <v>359.91542271062934</v>
      </c>
      <c r="N10" s="12" t="s">
        <v>22</v>
      </c>
      <c r="O10" s="9">
        <v>359.85760285034735</v>
      </c>
      <c r="T10" s="48"/>
    </row>
    <row r="11" spans="1:21" ht="15.75" thickBot="1" x14ac:dyDescent="0.3">
      <c r="I11" s="33" t="s">
        <v>23</v>
      </c>
      <c r="J11" s="33">
        <f>J9-J10</f>
        <v>-0.41678037385662492</v>
      </c>
      <c r="L11" s="37" t="s">
        <v>24</v>
      </c>
      <c r="M11" s="13">
        <v>-172.02450195334418</v>
      </c>
      <c r="N11" s="14" t="s">
        <v>25</v>
      </c>
      <c r="O11" s="9">
        <v>-172.44701728923965</v>
      </c>
    </row>
    <row r="12" spans="1:21" x14ac:dyDescent="0.25">
      <c r="I12" s="9"/>
      <c r="J12" s="9"/>
      <c r="L12" s="37" t="s">
        <v>26</v>
      </c>
      <c r="M12" s="13">
        <v>-21.976897656281459</v>
      </c>
      <c r="N12" s="14" t="s">
        <v>27</v>
      </c>
      <c r="O12" s="9">
        <v>20.858806750700754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1610.1864539954956</v>
      </c>
      <c r="N13" s="15" t="s">
        <v>15</v>
      </c>
      <c r="O13" s="36">
        <f>SUM(O85:O149)</f>
        <v>2114.5536707571341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13506</v>
      </c>
      <c r="D20" s="17">
        <v>11361</v>
      </c>
      <c r="E20" s="17">
        <v>13003</v>
      </c>
      <c r="F20" s="17">
        <v>15130</v>
      </c>
      <c r="G20" s="24"/>
      <c r="H20" s="7"/>
      <c r="I20" s="25">
        <f t="shared" ref="I20:J51" si="0">C20-E20</f>
        <v>503</v>
      </c>
      <c r="J20" s="24">
        <f t="shared" si="0"/>
        <v>-3769</v>
      </c>
      <c r="K20" s="7"/>
      <c r="L20" s="25">
        <f>$M$3*SIN(2*PI()/$M$4*(AA20+$M$5))+$M$6</f>
        <v>504.27922475790973</v>
      </c>
      <c r="M20" s="17">
        <f t="shared" ref="M20:M83" si="1">(I20-L20)^2</f>
        <v>1.636415981249209</v>
      </c>
      <c r="N20" s="17">
        <f>$O$3*COS(2*PI()/$O$4*(AA20+$O$5))+$O$6</f>
        <v>-3766.2027091340337</v>
      </c>
      <c r="O20" s="24">
        <f t="shared" ref="O20:O83" si="2">(J20-N20)^2</f>
        <v>7.8248361888182734</v>
      </c>
      <c r="P20" s="7"/>
      <c r="Q20" s="25">
        <f>I20-$J$4</f>
        <v>524.83349675275565</v>
      </c>
      <c r="R20" s="24">
        <f>J20-$J$3</f>
        <v>-3789.9883772611597</v>
      </c>
      <c r="S20" s="7"/>
      <c r="T20" s="25">
        <f>Q20/$J$7</f>
        <v>-0.13664582252674609</v>
      </c>
      <c r="U20" s="24">
        <f>R20/$J$6</f>
        <v>-0.9939099551612165</v>
      </c>
      <c r="V20" s="7"/>
      <c r="W20" s="25">
        <f>(T20-U20*SIN(-$J$11*PI()/180))/(COS(-$J$11*PI()/180))</f>
        <v>-0.12941942067118709</v>
      </c>
      <c r="X20" s="24">
        <f>IF(MOD(ATAN2(U20,W20)*180/PI()-$J$9+360,360)&gt;5,MOD(ATAN2(U20,W20)*180/PI()-$J$9+360,360)-360,MOD(ATAN2(U20,W20)*180/PI()-$J$9+360,360))</f>
        <v>-0.11816589145473699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-8.2165891454736989E-2</v>
      </c>
      <c r="AD20" s="17">
        <f ca="1">INDIRECT("AC"&amp;AE20)-AC20</f>
        <v>5.9082908010336804E-2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13690</v>
      </c>
      <c r="D21" s="17">
        <v>11395</v>
      </c>
      <c r="E21" s="17">
        <v>12812</v>
      </c>
      <c r="F21" s="17">
        <v>15094</v>
      </c>
      <c r="G21" s="24"/>
      <c r="H21" s="7"/>
      <c r="I21" s="25">
        <f t="shared" si="0"/>
        <v>878</v>
      </c>
      <c r="J21" s="24">
        <f t="shared" si="0"/>
        <v>-3699</v>
      </c>
      <c r="K21" s="7"/>
      <c r="L21" s="25">
        <f t="shared" ref="L21:L84" si="3">$M$3*SIN(2*PI()/$M$4*(AA21+$M$5))+$M$6</f>
        <v>881.86034052056254</v>
      </c>
      <c r="M21" s="17">
        <f t="shared" si="1"/>
        <v>14.902228934697101</v>
      </c>
      <c r="N21" s="17">
        <f t="shared" ref="N21:N84" si="4">$O$3*COS(2*PI()/$O$4*(AA21+$O$5))+$O$6</f>
        <v>-3698.066689008042</v>
      </c>
      <c r="O21" s="24">
        <f t="shared" si="2"/>
        <v>0.87106940770967034</v>
      </c>
      <c r="P21" s="7"/>
      <c r="Q21" s="25">
        <f t="shared" ref="Q21:Q84" si="5">I21-$J$4</f>
        <v>899.83349675275565</v>
      </c>
      <c r="R21" s="24">
        <f t="shared" ref="R21:R84" si="6">J21-$J$3</f>
        <v>-3719.9883772611597</v>
      </c>
      <c r="S21" s="7"/>
      <c r="T21" s="25">
        <f t="shared" ref="T21:T84" si="7">Q21/$J$7</f>
        <v>-0.23428094636044744</v>
      </c>
      <c r="U21" s="24">
        <f t="shared" ref="U21:U84" si="8">R21/$J$6</f>
        <v>-0.97555272291250905</v>
      </c>
      <c r="V21" s="7"/>
      <c r="W21" s="25">
        <f t="shared" ref="W21:W84" si="9">(T21-U21*SIN(-$J$11*PI()/180))/(COS(-$J$11*PI()/180))</f>
        <v>-0.22719066403290897</v>
      </c>
      <c r="X21" s="24">
        <f t="shared" ref="X21:X83" si="10">MOD(ATAN2(U21,W21)*180/PI()-$J$9+360,360)</f>
        <v>5.5725605008153707</v>
      </c>
      <c r="Y21" s="7"/>
      <c r="Z21" s="25">
        <f t="shared" ref="Z21:Z84" si="11">B21</f>
        <v>636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-0.11543949918462904</v>
      </c>
      <c r="AD21" s="17">
        <f t="shared" ref="AD21:AD83" ca="1" si="14">INDIRECT("AC"&amp;AE21)-AC21</f>
        <v>4.7104618651186314E-2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13881</v>
      </c>
      <c r="D22" s="17">
        <v>11450</v>
      </c>
      <c r="E22" s="17">
        <v>12629</v>
      </c>
      <c r="F22" s="17">
        <v>15045</v>
      </c>
      <c r="G22" s="24"/>
      <c r="H22" s="7"/>
      <c r="I22" s="25">
        <f t="shared" si="0"/>
        <v>1252</v>
      </c>
      <c r="J22" s="24">
        <f t="shared" si="0"/>
        <v>-3595</v>
      </c>
      <c r="K22" s="7"/>
      <c r="L22" s="25">
        <f t="shared" si="3"/>
        <v>1255.5600191915289</v>
      </c>
      <c r="M22" s="17">
        <f t="shared" si="1"/>
        <v>12.673736644054145</v>
      </c>
      <c r="N22" s="17">
        <f>$O$3*COS(2*PI()/$O$4*(AA22+$O$5))+$O$6</f>
        <v>-3591.064798774531</v>
      </c>
      <c r="O22" s="24">
        <f>(J22-N22)^2</f>
        <v>15.485808684932504</v>
      </c>
      <c r="P22" s="7"/>
      <c r="Q22" s="25">
        <f t="shared" si="5"/>
        <v>1273.8334967527558</v>
      </c>
      <c r="R22" s="24">
        <f t="shared" si="6"/>
        <v>-3615.9883772611597</v>
      </c>
      <c r="S22" s="7"/>
      <c r="T22" s="25">
        <f t="shared" si="7"/>
        <v>-0.33165570986392556</v>
      </c>
      <c r="U22" s="24">
        <f t="shared" si="8"/>
        <v>-0.94827912071442932</v>
      </c>
      <c r="V22" s="7"/>
      <c r="W22" s="25">
        <f t="shared" si="9"/>
        <v>-0.3247664006871076</v>
      </c>
      <c r="X22" s="24">
        <f t="shared" si="10"/>
        <v>11.368247641050402</v>
      </c>
      <c r="Y22" s="7"/>
      <c r="Z22" s="25">
        <f t="shared" si="11"/>
        <v>645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-0.12475235894959624</v>
      </c>
      <c r="AD22" s="17">
        <f t="shared" ca="1" si="14"/>
        <v>-4.1197256303266983E-2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14047</v>
      </c>
      <c r="D23" s="17">
        <v>11510</v>
      </c>
      <c r="E23" s="17">
        <v>12445</v>
      </c>
      <c r="F23" s="17">
        <v>14963</v>
      </c>
      <c r="G23" s="24"/>
      <c r="H23" s="7"/>
      <c r="I23" s="25">
        <f t="shared" si="0"/>
        <v>1602</v>
      </c>
      <c r="J23" s="24">
        <f t="shared" si="0"/>
        <v>-3453</v>
      </c>
      <c r="K23" s="7"/>
      <c r="L23" s="25">
        <f t="shared" si="3"/>
        <v>1606.8497474862668</v>
      </c>
      <c r="M23" s="17">
        <f t="shared" si="1"/>
        <v>23.520050680550938</v>
      </c>
      <c r="N23" s="17">
        <f t="shared" si="4"/>
        <v>-3451.2507447488124</v>
      </c>
      <c r="O23" s="24">
        <f t="shared" si="2"/>
        <v>3.0598939338074134</v>
      </c>
      <c r="P23" s="7"/>
      <c r="Q23" s="25">
        <f t="shared" si="5"/>
        <v>1623.8334967527558</v>
      </c>
      <c r="R23" s="24">
        <f t="shared" si="6"/>
        <v>-3473.9883772611597</v>
      </c>
      <c r="S23" s="7"/>
      <c r="T23" s="25">
        <f t="shared" si="7"/>
        <v>-0.42278182544204684</v>
      </c>
      <c r="U23" s="24">
        <f t="shared" si="8"/>
        <v>-0.91104016386705122</v>
      </c>
      <c r="V23" s="7"/>
      <c r="W23" s="25">
        <f t="shared" si="9"/>
        <v>-0.41616581525189411</v>
      </c>
      <c r="X23" s="24">
        <f t="shared" si="10"/>
        <v>17.014013219540175</v>
      </c>
      <c r="Y23" s="7"/>
      <c r="Z23" s="25">
        <f t="shared" si="11"/>
        <v>628</v>
      </c>
      <c r="AA23" s="17">
        <f t="shared" si="15"/>
        <v>17.144999999999996</v>
      </c>
      <c r="AB23" s="24">
        <f t="shared" si="12"/>
        <v>0.29923670025442772</v>
      </c>
      <c r="AC23" s="17">
        <f t="shared" si="13"/>
        <v>-0.13098678045982126</v>
      </c>
      <c r="AD23" s="17">
        <f t="shared" ca="1" si="14"/>
        <v>7.4414201241179256E-2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14205</v>
      </c>
      <c r="D24" s="17">
        <v>11594</v>
      </c>
      <c r="E24" s="17">
        <v>12279</v>
      </c>
      <c r="F24" s="17">
        <v>14878</v>
      </c>
      <c r="G24" s="24"/>
      <c r="H24" s="7"/>
      <c r="I24" s="25">
        <f t="shared" si="0"/>
        <v>1926</v>
      </c>
      <c r="J24" s="24">
        <f t="shared" si="0"/>
        <v>-3284</v>
      </c>
      <c r="K24" s="7"/>
      <c r="L24" s="25">
        <f t="shared" si="3"/>
        <v>1932.4131744528704</v>
      </c>
      <c r="M24" s="17">
        <f t="shared" si="1"/>
        <v>41.128806562949649</v>
      </c>
      <c r="N24" s="17">
        <f t="shared" si="4"/>
        <v>-3283.382906631181</v>
      </c>
      <c r="O24" s="24">
        <f t="shared" si="2"/>
        <v>0.38080422584043377</v>
      </c>
      <c r="P24" s="7"/>
      <c r="Q24" s="25">
        <f t="shared" si="5"/>
        <v>1947.8334967527558</v>
      </c>
      <c r="R24" s="24">
        <f t="shared" si="6"/>
        <v>-3304.9883772611597</v>
      </c>
      <c r="S24" s="7"/>
      <c r="T24" s="25">
        <f t="shared" si="7"/>
        <v>-0.50713857243436478</v>
      </c>
      <c r="U24" s="24">
        <f t="shared" si="8"/>
        <v>-0.86672056029517175</v>
      </c>
      <c r="V24" s="7"/>
      <c r="W24" s="25">
        <f t="shared" si="9"/>
        <v>-0.50084718900682412</v>
      </c>
      <c r="X24" s="24">
        <f t="shared" si="10"/>
        <v>22.485053541130299</v>
      </c>
      <c r="Y24" s="7"/>
      <c r="Z24" s="25">
        <f t="shared" si="11"/>
        <v>609</v>
      </c>
      <c r="AA24" s="17">
        <f t="shared" si="15"/>
        <v>22.625999999999998</v>
      </c>
      <c r="AB24" s="24">
        <f t="shared" si="12"/>
        <v>0.39489819655623692</v>
      </c>
      <c r="AC24" s="17">
        <f t="shared" si="13"/>
        <v>-0.14094645886969914</v>
      </c>
      <c r="AD24" s="17">
        <f t="shared" ca="1" si="14"/>
        <v>3.1078086961684903E-2</v>
      </c>
      <c r="AE24" s="17">
        <v>145</v>
      </c>
    </row>
    <row r="25" spans="1:31" s="17" customFormat="1" x14ac:dyDescent="0.25">
      <c r="A25" s="17">
        <v>5</v>
      </c>
      <c r="B25" s="17">
        <v>626</v>
      </c>
      <c r="C25" s="17">
        <v>14370</v>
      </c>
      <c r="D25" s="17">
        <v>11696</v>
      </c>
      <c r="E25" s="17">
        <v>12126</v>
      </c>
      <c r="F25" s="17">
        <v>14777</v>
      </c>
      <c r="G25" s="24"/>
      <c r="H25" s="7"/>
      <c r="I25" s="25">
        <f t="shared" si="0"/>
        <v>2244</v>
      </c>
      <c r="J25" s="24">
        <f t="shared" si="0"/>
        <v>-3081</v>
      </c>
      <c r="K25" s="7"/>
      <c r="L25" s="25">
        <f t="shared" si="3"/>
        <v>2248.4047304595692</v>
      </c>
      <c r="M25" s="17">
        <f t="shared" si="1"/>
        <v>19.40165042145702</v>
      </c>
      <c r="N25" s="17">
        <f t="shared" si="4"/>
        <v>-3079.3299799411852</v>
      </c>
      <c r="O25" s="24">
        <f t="shared" si="2"/>
        <v>2.788966996843691</v>
      </c>
      <c r="P25" s="7"/>
      <c r="Q25" s="25">
        <f t="shared" si="5"/>
        <v>2265.8334967527558</v>
      </c>
      <c r="R25" s="24">
        <f t="shared" si="6"/>
        <v>-3101.9883772611597</v>
      </c>
      <c r="S25" s="7"/>
      <c r="T25" s="25">
        <f t="shared" si="7"/>
        <v>-0.58993315744534347</v>
      </c>
      <c r="U25" s="24">
        <f t="shared" si="8"/>
        <v>-0.81348458677391999</v>
      </c>
      <c r="V25" s="7"/>
      <c r="W25" s="25">
        <f t="shared" si="9"/>
        <v>-0.58403121996069529</v>
      </c>
      <c r="X25" s="24">
        <f t="shared" si="10"/>
        <v>28.138943905313226</v>
      </c>
      <c r="Y25" s="7"/>
      <c r="Z25" s="25">
        <f t="shared" si="11"/>
        <v>626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-0.12105609468677159</v>
      </c>
      <c r="AD25" s="17">
        <f t="shared" ca="1" si="14"/>
        <v>1.0126562895440117E-2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14521</v>
      </c>
      <c r="D26" s="17">
        <v>11819</v>
      </c>
      <c r="E26" s="17">
        <v>11985</v>
      </c>
      <c r="F26" s="17">
        <v>14668</v>
      </c>
      <c r="G26" s="24"/>
      <c r="H26" s="7"/>
      <c r="I26" s="25">
        <f t="shared" si="0"/>
        <v>2536</v>
      </c>
      <c r="J26" s="24">
        <f t="shared" si="0"/>
        <v>-2849</v>
      </c>
      <c r="K26" s="7"/>
      <c r="L26" s="25">
        <f t="shared" si="3"/>
        <v>2539.7491317485906</v>
      </c>
      <c r="M26" s="17">
        <f t="shared" si="1"/>
        <v>14.055988868289793</v>
      </c>
      <c r="N26" s="17">
        <f t="shared" si="4"/>
        <v>-2847.6798140616952</v>
      </c>
      <c r="O26" s="24">
        <f t="shared" si="2"/>
        <v>1.7428909116977334</v>
      </c>
      <c r="P26" s="7"/>
      <c r="Q26" s="25">
        <f t="shared" si="5"/>
        <v>2557.8334967527558</v>
      </c>
      <c r="R26" s="24">
        <f t="shared" si="6"/>
        <v>-2869.9883772611597</v>
      </c>
      <c r="S26" s="7"/>
      <c r="T26" s="25">
        <f t="shared" si="7"/>
        <v>-0.66595837387051893</v>
      </c>
      <c r="U26" s="24">
        <f t="shared" si="8"/>
        <v>-0.75264347417820376</v>
      </c>
      <c r="V26" s="7"/>
      <c r="W26" s="25">
        <f t="shared" si="9"/>
        <v>-0.66050102542889755</v>
      </c>
      <c r="X26" s="24">
        <f t="shared" si="10"/>
        <v>33.7323299043681</v>
      </c>
      <c r="Y26" s="7"/>
      <c r="Z26" s="25">
        <f t="shared" si="11"/>
        <v>620</v>
      </c>
      <c r="AA26" s="17">
        <f t="shared" si="15"/>
        <v>33.839999999999996</v>
      </c>
      <c r="AB26" s="24">
        <f t="shared" si="12"/>
        <v>0.59061941887488101</v>
      </c>
      <c r="AC26" s="17">
        <f t="shared" si="13"/>
        <v>-0.10767009563189589</v>
      </c>
      <c r="AD26" s="17">
        <f t="shared" ca="1" si="14"/>
        <v>5.0990115703939409E-3</v>
      </c>
      <c r="AE26" s="17">
        <v>143</v>
      </c>
    </row>
    <row r="27" spans="1:31" s="17" customFormat="1" x14ac:dyDescent="0.25">
      <c r="A27" s="17">
        <v>7</v>
      </c>
      <c r="B27" s="17">
        <v>610</v>
      </c>
      <c r="C27" s="17">
        <v>14654</v>
      </c>
      <c r="D27" s="17">
        <v>11946</v>
      </c>
      <c r="E27" s="17">
        <v>11852</v>
      </c>
      <c r="F27" s="17">
        <v>14540</v>
      </c>
      <c r="G27" s="24"/>
      <c r="H27" s="7"/>
      <c r="I27" s="25">
        <f t="shared" si="0"/>
        <v>2802</v>
      </c>
      <c r="J27" s="24">
        <f t="shared" si="0"/>
        <v>-2594</v>
      </c>
      <c r="K27" s="7"/>
      <c r="L27" s="25">
        <f t="shared" si="3"/>
        <v>2802.7062841574175</v>
      </c>
      <c r="M27" s="17">
        <f t="shared" si="1"/>
        <v>0.49883731101892731</v>
      </c>
      <c r="N27" s="17">
        <f t="shared" si="4"/>
        <v>-2593.2007437425059</v>
      </c>
      <c r="O27" s="24">
        <f t="shared" si="2"/>
        <v>0.63881056514348722</v>
      </c>
      <c r="P27" s="7"/>
      <c r="Q27" s="25">
        <f t="shared" si="5"/>
        <v>2823.8334967527558</v>
      </c>
      <c r="R27" s="24">
        <f t="shared" si="6"/>
        <v>-2614.9883772611597</v>
      </c>
      <c r="S27" s="7"/>
      <c r="T27" s="25">
        <f t="shared" si="7"/>
        <v>-0.73521422170989115</v>
      </c>
      <c r="U27" s="24">
        <f t="shared" si="8"/>
        <v>-0.68577069955791214</v>
      </c>
      <c r="V27" s="7"/>
      <c r="W27" s="25">
        <f t="shared" si="9"/>
        <v>-0.73024515943886859</v>
      </c>
      <c r="X27" s="24">
        <f t="shared" si="10"/>
        <v>39.261917709953309</v>
      </c>
      <c r="Y27" s="7"/>
      <c r="Z27" s="25">
        <f t="shared" si="11"/>
        <v>610</v>
      </c>
      <c r="AA27" s="17">
        <f t="shared" si="15"/>
        <v>39.33</v>
      </c>
      <c r="AB27" s="24">
        <f t="shared" si="12"/>
        <v>0.68643799480936973</v>
      </c>
      <c r="AC27" s="17">
        <f t="shared" si="13"/>
        <v>-6.8082290046689309E-2</v>
      </c>
      <c r="AD27" s="17">
        <f t="shared" ca="1" si="14"/>
        <v>-2.0482157754599939E-3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14772</v>
      </c>
      <c r="D28" s="17">
        <v>12081</v>
      </c>
      <c r="E28" s="17">
        <v>11727</v>
      </c>
      <c r="F28" s="17">
        <v>14389</v>
      </c>
      <c r="G28" s="24"/>
      <c r="H28" s="7"/>
      <c r="I28" s="25">
        <f t="shared" si="0"/>
        <v>3045</v>
      </c>
      <c r="J28" s="24">
        <f t="shared" si="0"/>
        <v>-2308</v>
      </c>
      <c r="K28" s="7"/>
      <c r="L28" s="25">
        <f t="shared" si="3"/>
        <v>3046.682697388002</v>
      </c>
      <c r="M28" s="17">
        <f t="shared" si="1"/>
        <v>2.8314704995887459</v>
      </c>
      <c r="N28" s="17">
        <f t="shared" si="4"/>
        <v>-2305.6883718197605</v>
      </c>
      <c r="O28" s="24">
        <f t="shared" si="2"/>
        <v>5.3436248436773601</v>
      </c>
      <c r="P28" s="7"/>
      <c r="Q28" s="25">
        <f t="shared" si="5"/>
        <v>3066.8334967527558</v>
      </c>
      <c r="R28" s="24">
        <f t="shared" si="6"/>
        <v>-2328.9883772611597</v>
      </c>
      <c r="S28" s="7"/>
      <c r="T28" s="25">
        <f t="shared" si="7"/>
        <v>-0.79848178195412955</v>
      </c>
      <c r="U28" s="24">
        <f t="shared" si="8"/>
        <v>-0.61076829351319295</v>
      </c>
      <c r="V28" s="7"/>
      <c r="W28" s="25">
        <f t="shared" si="9"/>
        <v>-0.79405998494347896</v>
      </c>
      <c r="X28" s="24">
        <f t="shared" si="10"/>
        <v>44.896496030622757</v>
      </c>
      <c r="Y28" s="7"/>
      <c r="Z28" s="25">
        <f t="shared" si="11"/>
        <v>629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-9.4503969377242925E-2</v>
      </c>
      <c r="AD28" s="17">
        <f t="shared" ca="1" si="14"/>
        <v>2.2355400006262016E-3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14892</v>
      </c>
      <c r="D29" s="17">
        <v>12246</v>
      </c>
      <c r="E29" s="17">
        <v>11626</v>
      </c>
      <c r="F29" s="17">
        <v>14243</v>
      </c>
      <c r="G29" s="24"/>
      <c r="H29" s="7"/>
      <c r="I29" s="25">
        <f t="shared" si="0"/>
        <v>3266</v>
      </c>
      <c r="J29" s="24">
        <f t="shared" si="0"/>
        <v>-1997</v>
      </c>
      <c r="K29" s="7"/>
      <c r="L29" s="25">
        <f t="shared" si="3"/>
        <v>3263.2364360977235</v>
      </c>
      <c r="M29" s="17">
        <f t="shared" si="1"/>
        <v>7.6372854419655702</v>
      </c>
      <c r="N29" s="17">
        <f t="shared" si="4"/>
        <v>-1991.3850317490587</v>
      </c>
      <c r="O29" s="24">
        <f t="shared" si="2"/>
        <v>31.527868459078512</v>
      </c>
      <c r="P29" s="7"/>
      <c r="Q29" s="25">
        <f t="shared" si="5"/>
        <v>3287.8334967527558</v>
      </c>
      <c r="R29" s="24">
        <f t="shared" si="6"/>
        <v>-2017.9883772611595</v>
      </c>
      <c r="S29" s="7"/>
      <c r="T29" s="25">
        <f t="shared" si="7"/>
        <v>-0.85602141493345751</v>
      </c>
      <c r="U29" s="24">
        <f t="shared" si="8"/>
        <v>-0.52920973309393526</v>
      </c>
      <c r="V29" s="7"/>
      <c r="W29" s="25">
        <f t="shared" si="9"/>
        <v>-0.85219442318887406</v>
      </c>
      <c r="X29" s="24">
        <f t="shared" si="10"/>
        <v>50.622818525689411</v>
      </c>
      <c r="Y29" s="7"/>
      <c r="Z29" s="25">
        <f t="shared" si="11"/>
        <v>637</v>
      </c>
      <c r="AA29" s="17">
        <f t="shared" si="15"/>
        <v>50.723999999999997</v>
      </c>
      <c r="AB29" s="24">
        <f t="shared" si="12"/>
        <v>0.88530080978160364</v>
      </c>
      <c r="AC29" s="17">
        <f t="shared" si="13"/>
        <v>-0.10118147431058588</v>
      </c>
      <c r="AD29" s="17">
        <f t="shared" ca="1" si="14"/>
        <v>5.418485213085944E-2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14982</v>
      </c>
      <c r="D30" s="17">
        <v>12418</v>
      </c>
      <c r="E30" s="17">
        <v>11531</v>
      </c>
      <c r="F30" s="17">
        <v>14073</v>
      </c>
      <c r="G30" s="24"/>
      <c r="H30" s="7"/>
      <c r="I30" s="25">
        <f t="shared" si="0"/>
        <v>3451</v>
      </c>
      <c r="J30" s="24">
        <f t="shared" si="0"/>
        <v>-1655</v>
      </c>
      <c r="K30" s="7"/>
      <c r="L30" s="25">
        <f t="shared" si="3"/>
        <v>3447.9597864275852</v>
      </c>
      <c r="M30" s="17">
        <f t="shared" si="1"/>
        <v>9.2428985658952438</v>
      </c>
      <c r="N30" s="17">
        <f t="shared" si="4"/>
        <v>-1654.7783838807575</v>
      </c>
      <c r="O30" s="24">
        <f t="shared" si="2"/>
        <v>4.9113704308117553E-2</v>
      </c>
      <c r="P30" s="7"/>
      <c r="Q30" s="25">
        <f t="shared" si="5"/>
        <v>3472.8334967527558</v>
      </c>
      <c r="R30" s="24">
        <f t="shared" si="6"/>
        <v>-1675.9883772611595</v>
      </c>
      <c r="S30" s="7"/>
      <c r="T30" s="25">
        <f t="shared" si="7"/>
        <v>-0.90418807602475026</v>
      </c>
      <c r="U30" s="24">
        <f t="shared" si="8"/>
        <v>-0.43952154125025006</v>
      </c>
      <c r="V30" s="7"/>
      <c r="W30" s="25">
        <f t="shared" si="9"/>
        <v>-0.90101477908571626</v>
      </c>
      <c r="X30" s="24">
        <f t="shared" si="10"/>
        <v>56.45949818816797</v>
      </c>
      <c r="Y30" s="7"/>
      <c r="Z30" s="25">
        <f t="shared" si="11"/>
        <v>641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-3.3501811832024941E-2</v>
      </c>
      <c r="AD30" s="17">
        <f t="shared" ca="1" si="14"/>
        <v>3.659292815876114E-2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15056</v>
      </c>
      <c r="D31" s="17">
        <v>12585</v>
      </c>
      <c r="E31" s="17">
        <v>11460</v>
      </c>
      <c r="F31" s="17">
        <v>13897</v>
      </c>
      <c r="G31" s="24"/>
      <c r="H31" s="7"/>
      <c r="I31" s="25">
        <f t="shared" si="0"/>
        <v>3596</v>
      </c>
      <c r="J31" s="24">
        <f t="shared" si="0"/>
        <v>-1312</v>
      </c>
      <c r="K31" s="7"/>
      <c r="L31" s="25">
        <f t="shared" si="3"/>
        <v>3593.8158638444611</v>
      </c>
      <c r="M31" s="17">
        <f t="shared" si="1"/>
        <v>4.7704507459322834</v>
      </c>
      <c r="N31" s="17">
        <f t="shared" si="4"/>
        <v>-1311.3130861521015</v>
      </c>
      <c r="O31" s="24">
        <f t="shared" si="2"/>
        <v>0.47185063443471681</v>
      </c>
      <c r="P31" s="7"/>
      <c r="Q31" s="25">
        <f t="shared" si="5"/>
        <v>3617.8334967527558</v>
      </c>
      <c r="R31" s="24">
        <f t="shared" si="6"/>
        <v>-1332.9883772611595</v>
      </c>
      <c r="S31" s="7"/>
      <c r="T31" s="25">
        <f t="shared" si="7"/>
        <v>-0.94194032390711468</v>
      </c>
      <c r="U31" s="24">
        <f t="shared" si="8"/>
        <v>-0.3495711032315833</v>
      </c>
      <c r="V31" s="7"/>
      <c r="W31" s="25">
        <f t="shared" si="9"/>
        <v>-0.93942235389636752</v>
      </c>
      <c r="X31" s="24">
        <f t="shared" si="10"/>
        <v>62.052074537692192</v>
      </c>
      <c r="Y31" s="7"/>
      <c r="Z31" s="25">
        <f t="shared" si="11"/>
        <v>623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-4.7925462307802036E-2</v>
      </c>
      <c r="AD31" s="17">
        <f t="shared" ca="1" si="14"/>
        <v>-4.7972988001532713E-2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15106</v>
      </c>
      <c r="D32" s="17">
        <v>12761</v>
      </c>
      <c r="E32" s="17">
        <v>11395</v>
      </c>
      <c r="F32" s="17">
        <v>13712</v>
      </c>
      <c r="G32" s="24"/>
      <c r="H32" s="7"/>
      <c r="I32" s="25">
        <f t="shared" si="0"/>
        <v>3711</v>
      </c>
      <c r="J32" s="24">
        <f t="shared" si="0"/>
        <v>-951</v>
      </c>
      <c r="K32" s="7"/>
      <c r="L32" s="25">
        <f t="shared" si="3"/>
        <v>3706.2577997494468</v>
      </c>
      <c r="M32" s="17">
        <f t="shared" si="1"/>
        <v>22.488463216346798</v>
      </c>
      <c r="N32" s="17">
        <f t="shared" si="4"/>
        <v>-950.44616922026933</v>
      </c>
      <c r="O32" s="24">
        <f t="shared" si="2"/>
        <v>0.30672853257708665</v>
      </c>
      <c r="P32" s="7"/>
      <c r="Q32" s="25">
        <f t="shared" si="5"/>
        <v>3732.8334967527558</v>
      </c>
      <c r="R32" s="24">
        <f t="shared" si="6"/>
        <v>-971.98837726115948</v>
      </c>
      <c r="S32" s="7"/>
      <c r="T32" s="25">
        <f t="shared" si="7"/>
        <v>-0.97188176188278308</v>
      </c>
      <c r="U32" s="24">
        <f t="shared" si="8"/>
        <v>-0.25490023406324896</v>
      </c>
      <c r="V32" s="7"/>
      <c r="W32" s="25">
        <f t="shared" si="9"/>
        <v>-0.97005325006349108</v>
      </c>
      <c r="X32" s="24">
        <f t="shared" si="10"/>
        <v>67.740214627366754</v>
      </c>
      <c r="Y32" s="7"/>
      <c r="Z32" s="25">
        <f t="shared" si="11"/>
        <v>631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-3.8785372633242332E-2</v>
      </c>
      <c r="AD32" s="17">
        <f t="shared" ca="1" si="14"/>
        <v>2.0632668832675449E-2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15147</v>
      </c>
      <c r="D33" s="17">
        <v>12943</v>
      </c>
      <c r="E33" s="17">
        <v>11364</v>
      </c>
      <c r="F33" s="17">
        <v>13539</v>
      </c>
      <c r="G33" s="24"/>
      <c r="H33" s="7"/>
      <c r="I33" s="25">
        <f t="shared" si="0"/>
        <v>3783</v>
      </c>
      <c r="J33" s="24">
        <f t="shared" si="0"/>
        <v>-596</v>
      </c>
      <c r="K33" s="7"/>
      <c r="L33" s="25">
        <f t="shared" si="3"/>
        <v>3779.6052692567605</v>
      </c>
      <c r="M33" s="17">
        <f t="shared" si="1"/>
        <v>11.524196819095451</v>
      </c>
      <c r="N33" s="17">
        <f t="shared" si="4"/>
        <v>-596.03213960640005</v>
      </c>
      <c r="O33" s="24">
        <f t="shared" si="2"/>
        <v>1.0329542995501978E-3</v>
      </c>
      <c r="P33" s="7"/>
      <c r="Q33" s="25">
        <f t="shared" si="5"/>
        <v>3804.8334967527558</v>
      </c>
      <c r="R33" s="24">
        <f t="shared" si="6"/>
        <v>-616.98837726115948</v>
      </c>
      <c r="S33" s="7"/>
      <c r="T33" s="25">
        <f t="shared" si="7"/>
        <v>-0.99062770565885383</v>
      </c>
      <c r="U33" s="24">
        <f t="shared" si="8"/>
        <v>-0.16180284194480377</v>
      </c>
      <c r="V33" s="7"/>
      <c r="W33" s="25">
        <f t="shared" si="9"/>
        <v>-0.989476909853647</v>
      </c>
      <c r="X33" s="24">
        <f t="shared" si="10"/>
        <v>73.175936822952679</v>
      </c>
      <c r="Y33" s="7"/>
      <c r="Z33" s="25">
        <f t="shared" si="11"/>
        <v>604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-3.9063177047324871E-2</v>
      </c>
      <c r="AD33" s="17">
        <f t="shared" ca="1" si="14"/>
        <v>4.2592650139184229E-2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15166</v>
      </c>
      <c r="D34" s="17">
        <v>13122</v>
      </c>
      <c r="E34" s="17">
        <v>11344</v>
      </c>
      <c r="F34" s="17">
        <v>13360</v>
      </c>
      <c r="G34" s="24"/>
      <c r="H34" s="7"/>
      <c r="I34" s="25">
        <f t="shared" si="0"/>
        <v>3822</v>
      </c>
      <c r="J34" s="24">
        <f t="shared" si="0"/>
        <v>-238</v>
      </c>
      <c r="K34" s="7"/>
      <c r="L34" s="25">
        <f t="shared" si="3"/>
        <v>3819.0681654206765</v>
      </c>
      <c r="M34" s="17">
        <f t="shared" si="1"/>
        <v>8.5956540005172943</v>
      </c>
      <c r="N34" s="17">
        <f t="shared" si="4"/>
        <v>-230.6737311821602</v>
      </c>
      <c r="O34" s="24">
        <f t="shared" si="2"/>
        <v>53.674214791251835</v>
      </c>
      <c r="P34" s="7"/>
      <c r="Q34" s="25">
        <f t="shared" si="5"/>
        <v>3843.8334967527558</v>
      </c>
      <c r="R34" s="24">
        <f t="shared" si="6"/>
        <v>-258.98837726115948</v>
      </c>
      <c r="S34" s="7"/>
      <c r="T34" s="25">
        <f t="shared" si="7"/>
        <v>-1.0007817585375587</v>
      </c>
      <c r="U34" s="24">
        <f t="shared" si="8"/>
        <v>-6.7918711301414011E-2</v>
      </c>
      <c r="V34" s="7"/>
      <c r="W34" s="25">
        <f t="shared" si="9"/>
        <v>-1.0003141744127491</v>
      </c>
      <c r="X34" s="24">
        <f t="shared" si="10"/>
        <v>78.578682080096769</v>
      </c>
      <c r="Y34" s="7"/>
      <c r="Z34" s="25">
        <f t="shared" si="11"/>
        <v>613</v>
      </c>
      <c r="AA34" s="17">
        <f t="shared" si="15"/>
        <v>78.731999999999999</v>
      </c>
      <c r="AB34" s="24">
        <f t="shared" si="12"/>
        <v>1.3741326266801754</v>
      </c>
      <c r="AC34" s="17">
        <f t="shared" si="13"/>
        <v>-0.1533179199032304</v>
      </c>
      <c r="AD34" s="17">
        <f t="shared" ca="1" si="14"/>
        <v>0.10978016723944961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15176</v>
      </c>
      <c r="D35" s="17">
        <v>13313</v>
      </c>
      <c r="E35" s="17">
        <v>11345</v>
      </c>
      <c r="F35" s="17">
        <v>13172</v>
      </c>
      <c r="G35" s="24"/>
      <c r="H35" s="7"/>
      <c r="I35" s="25">
        <f t="shared" si="0"/>
        <v>3831</v>
      </c>
      <c r="J35" s="24">
        <f t="shared" si="0"/>
        <v>141</v>
      </c>
      <c r="K35" s="7"/>
      <c r="L35" s="25">
        <f t="shared" si="3"/>
        <v>3822.6517053350794</v>
      </c>
      <c r="M35" s="17">
        <f t="shared" si="1"/>
        <v>69.694023812341058</v>
      </c>
      <c r="N35" s="17">
        <f t="shared" si="4"/>
        <v>144.21736456369104</v>
      </c>
      <c r="O35" s="24">
        <f t="shared" si="2"/>
        <v>10.351434735694804</v>
      </c>
      <c r="P35" s="7"/>
      <c r="Q35" s="25">
        <f t="shared" si="5"/>
        <v>3852.8334967527558</v>
      </c>
      <c r="R35" s="24">
        <f t="shared" si="6"/>
        <v>120.0116227388405</v>
      </c>
      <c r="S35" s="7"/>
      <c r="T35" s="25">
        <f t="shared" si="7"/>
        <v>-1.0031250015095676</v>
      </c>
      <c r="U35" s="24">
        <f t="shared" si="8"/>
        <v>3.1472589016588011E-2</v>
      </c>
      <c r="V35" s="7"/>
      <c r="W35" s="25">
        <f t="shared" si="9"/>
        <v>-1.0033804833146045</v>
      </c>
      <c r="X35" s="24">
        <f t="shared" si="10"/>
        <v>84.259535967691306</v>
      </c>
      <c r="Y35" s="7"/>
      <c r="Z35" s="25">
        <f t="shared" si="11"/>
        <v>625</v>
      </c>
      <c r="AA35" s="17">
        <f t="shared" si="15"/>
        <v>84.356999999999999</v>
      </c>
      <c r="AB35" s="24">
        <f t="shared" si="12"/>
        <v>1.4723073971048566</v>
      </c>
      <c r="AC35" s="17">
        <f t="shared" si="13"/>
        <v>-9.7464032308693049E-2</v>
      </c>
      <c r="AD35" s="17">
        <f t="shared" ca="1" si="14"/>
        <v>0.11520754100307329</v>
      </c>
      <c r="AE35" s="17">
        <v>134</v>
      </c>
    </row>
    <row r="36" spans="1:31" s="17" customFormat="1" x14ac:dyDescent="0.25">
      <c r="A36" s="17">
        <v>16</v>
      </c>
      <c r="B36" s="17">
        <v>628</v>
      </c>
      <c r="C36" s="17">
        <v>15163</v>
      </c>
      <c r="D36" s="17">
        <v>13507</v>
      </c>
      <c r="E36" s="17">
        <v>11366</v>
      </c>
      <c r="F36" s="17">
        <v>12987</v>
      </c>
      <c r="G36" s="24"/>
      <c r="H36" s="7"/>
      <c r="I36" s="25">
        <f t="shared" si="0"/>
        <v>3797</v>
      </c>
      <c r="J36" s="24">
        <f t="shared" si="0"/>
        <v>520</v>
      </c>
      <c r="K36" s="7"/>
      <c r="L36" s="25">
        <f t="shared" si="3"/>
        <v>3788.9459623909297</v>
      </c>
      <c r="M36" s="17">
        <f t="shared" si="1"/>
        <v>64.867521808318713</v>
      </c>
      <c r="N36" s="17">
        <f t="shared" si="4"/>
        <v>519.70721386627224</v>
      </c>
      <c r="O36" s="24">
        <f t="shared" si="2"/>
        <v>8.5723720103249218E-2</v>
      </c>
      <c r="P36" s="7"/>
      <c r="Q36" s="25">
        <f t="shared" si="5"/>
        <v>3818.8334967527558</v>
      </c>
      <c r="R36" s="24">
        <f t="shared" si="6"/>
        <v>499.01162273884052</v>
      </c>
      <c r="S36" s="7"/>
      <c r="T36" s="25">
        <f t="shared" si="7"/>
        <v>-0.99427275028197859</v>
      </c>
      <c r="U36" s="24">
        <f t="shared" si="8"/>
        <v>0.13086388933459003</v>
      </c>
      <c r="V36" s="7"/>
      <c r="W36" s="25">
        <f t="shared" si="9"/>
        <v>-0.99525100181205406</v>
      </c>
      <c r="X36" s="24">
        <f t="shared" si="10"/>
        <v>89.953707581689002</v>
      </c>
      <c r="Y36" s="7"/>
      <c r="Z36" s="25">
        <f t="shared" si="11"/>
        <v>628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-5.5292418310997959E-2</v>
      </c>
      <c r="AD36" s="17">
        <f t="shared" ca="1" si="14"/>
        <v>-5.702597894313044E-3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13685</v>
      </c>
      <c r="E37" s="17">
        <v>11393</v>
      </c>
      <c r="F37" s="17">
        <v>12796</v>
      </c>
      <c r="G37" s="24"/>
      <c r="H37" s="7"/>
      <c r="I37" s="25">
        <f t="shared" si="0"/>
        <v>3725</v>
      </c>
      <c r="J37" s="24">
        <f t="shared" si="0"/>
        <v>889</v>
      </c>
      <c r="K37" s="7"/>
      <c r="L37" s="25">
        <f t="shared" si="3"/>
        <v>3718.030261014992</v>
      </c>
      <c r="M37" s="17">
        <f t="shared" si="1"/>
        <v>48.577261519140443</v>
      </c>
      <c r="N37" s="17">
        <f t="shared" si="4"/>
        <v>890.93017765038724</v>
      </c>
      <c r="O37" s="24">
        <f t="shared" si="2"/>
        <v>3.7255857620543913</v>
      </c>
      <c r="P37" s="7"/>
      <c r="Q37" s="25">
        <f t="shared" si="5"/>
        <v>3746.8334967527558</v>
      </c>
      <c r="R37" s="24">
        <f t="shared" si="6"/>
        <v>868.01162273884052</v>
      </c>
      <c r="S37" s="7"/>
      <c r="T37" s="25">
        <f t="shared" si="7"/>
        <v>-0.97552680650590795</v>
      </c>
      <c r="U37" s="24">
        <f t="shared" si="8"/>
        <v>0.22763272790277669</v>
      </c>
      <c r="V37" s="7"/>
      <c r="W37" s="25">
        <f t="shared" si="9"/>
        <v>-0.97720848937769711</v>
      </c>
      <c r="X37" s="24">
        <f t="shared" si="10"/>
        <v>95.575700653993522</v>
      </c>
      <c r="Y37" s="7"/>
      <c r="Z37" s="25">
        <f t="shared" si="11"/>
        <v>629</v>
      </c>
      <c r="AA37" s="17">
        <f t="shared" si="15"/>
        <v>95.67</v>
      </c>
      <c r="AB37" s="24">
        <f t="shared" si="12"/>
        <v>1.6697564953829751</v>
      </c>
      <c r="AC37" s="17">
        <f t="shared" si="13"/>
        <v>-9.4299346006479823E-2</v>
      </c>
      <c r="AD37" s="17">
        <f t="shared" ca="1" si="14"/>
        <v>-8.8482139211976119E-4</v>
      </c>
      <c r="AE37" s="17">
        <v>132</v>
      </c>
    </row>
    <row r="38" spans="1:31" s="17" customFormat="1" x14ac:dyDescent="0.25">
      <c r="A38" s="17">
        <v>18</v>
      </c>
      <c r="B38" s="17">
        <v>633</v>
      </c>
      <c r="C38" s="17">
        <v>15063</v>
      </c>
      <c r="D38" s="17">
        <v>13864</v>
      </c>
      <c r="E38" s="17">
        <v>11446</v>
      </c>
      <c r="F38" s="17">
        <v>12612</v>
      </c>
      <c r="G38" s="24"/>
      <c r="H38" s="7"/>
      <c r="I38" s="25">
        <f t="shared" si="0"/>
        <v>3617</v>
      </c>
      <c r="J38" s="24">
        <f t="shared" si="0"/>
        <v>1252</v>
      </c>
      <c r="K38" s="7"/>
      <c r="L38" s="25">
        <f t="shared" si="3"/>
        <v>3609.8227504534489</v>
      </c>
      <c r="M38" s="17">
        <f t="shared" si="1"/>
        <v>51.512911053468521</v>
      </c>
      <c r="N38" s="17">
        <f t="shared" si="4"/>
        <v>1255.9348348352614</v>
      </c>
      <c r="O38" s="24">
        <f t="shared" si="2"/>
        <v>15.482925180786818</v>
      </c>
      <c r="P38" s="7"/>
      <c r="Q38" s="25">
        <f t="shared" si="5"/>
        <v>3638.8334967527558</v>
      </c>
      <c r="R38" s="24">
        <f t="shared" si="6"/>
        <v>1231.0116227388405</v>
      </c>
      <c r="S38" s="7"/>
      <c r="T38" s="25">
        <f t="shared" si="7"/>
        <v>-0.94740789084180199</v>
      </c>
      <c r="U38" s="24">
        <f t="shared" si="8"/>
        <v>0.32282808942107416</v>
      </c>
      <c r="V38" s="7"/>
      <c r="W38" s="25">
        <f t="shared" si="9"/>
        <v>-0.94978131109732222</v>
      </c>
      <c r="X38" s="24">
        <f t="shared" si="10"/>
        <v>101.23571156577782</v>
      </c>
      <c r="Y38" s="7"/>
      <c r="Z38" s="25">
        <f t="shared" si="11"/>
        <v>633</v>
      </c>
      <c r="AA38" s="17">
        <f t="shared" si="15"/>
        <v>101.367</v>
      </c>
      <c r="AB38" s="24">
        <f t="shared" si="12"/>
        <v>1.769187902869092</v>
      </c>
      <c r="AC38" s="17">
        <f t="shared" si="13"/>
        <v>-0.13128843422218495</v>
      </c>
      <c r="AD38" s="17">
        <f t="shared" ca="1" si="14"/>
        <v>4.9232034752776599E-2</v>
      </c>
      <c r="AE38" s="17">
        <v>131</v>
      </c>
    </row>
    <row r="39" spans="1:31" s="17" customFormat="1" x14ac:dyDescent="0.25">
      <c r="A39" s="17">
        <v>19</v>
      </c>
      <c r="B39" s="17">
        <v>636</v>
      </c>
      <c r="C39" s="17">
        <v>14997</v>
      </c>
      <c r="D39" s="17">
        <v>14049</v>
      </c>
      <c r="E39" s="17">
        <v>11526</v>
      </c>
      <c r="F39" s="17">
        <v>12441</v>
      </c>
      <c r="G39" s="24"/>
      <c r="H39" s="7"/>
      <c r="I39" s="25">
        <f t="shared" si="0"/>
        <v>3471</v>
      </c>
      <c r="J39" s="24">
        <f t="shared" si="0"/>
        <v>1608</v>
      </c>
      <c r="K39" s="7"/>
      <c r="L39" s="25">
        <f t="shared" si="3"/>
        <v>3464.9591122422812</v>
      </c>
      <c r="M39" s="17">
        <f t="shared" si="1"/>
        <v>36.492324901356781</v>
      </c>
      <c r="N39" s="17">
        <f t="shared" si="4"/>
        <v>1610.3701521319654</v>
      </c>
      <c r="O39" s="24">
        <f t="shared" si="2"/>
        <v>5.6176211286599855</v>
      </c>
      <c r="P39" s="7"/>
      <c r="Q39" s="25">
        <f t="shared" si="5"/>
        <v>3492.8334967527558</v>
      </c>
      <c r="R39" s="24">
        <f t="shared" si="6"/>
        <v>1587.0116227388405</v>
      </c>
      <c r="S39" s="7"/>
      <c r="T39" s="25">
        <f t="shared" si="7"/>
        <v>-0.90939528262921432</v>
      </c>
      <c r="U39" s="24">
        <f t="shared" si="8"/>
        <v>0.41618772771450085</v>
      </c>
      <c r="V39" s="7"/>
      <c r="W39" s="25">
        <f t="shared" si="9"/>
        <v>-0.91244682487142148</v>
      </c>
      <c r="X39" s="24">
        <f t="shared" si="10"/>
        <v>106.98176028967379</v>
      </c>
      <c r="Y39" s="7"/>
      <c r="Z39" s="25">
        <f t="shared" si="11"/>
        <v>636</v>
      </c>
      <c r="AA39" s="17">
        <f t="shared" si="15"/>
        <v>107.09100000000001</v>
      </c>
      <c r="AB39" s="24">
        <f t="shared" si="12"/>
        <v>1.8690905492532475</v>
      </c>
      <c r="AC39" s="17">
        <f t="shared" si="13"/>
        <v>-0.10923971032622148</v>
      </c>
      <c r="AD39" s="17">
        <f t="shared" ca="1" si="14"/>
        <v>3.3166533422317457E-2</v>
      </c>
      <c r="AE39" s="17">
        <v>130</v>
      </c>
    </row>
    <row r="40" spans="1:31" s="17" customFormat="1" x14ac:dyDescent="0.25">
      <c r="A40" s="17">
        <v>20</v>
      </c>
      <c r="B40" s="17">
        <v>618</v>
      </c>
      <c r="C40" s="17">
        <v>14909</v>
      </c>
      <c r="D40" s="17">
        <v>14217</v>
      </c>
      <c r="E40" s="17">
        <v>11614</v>
      </c>
      <c r="F40" s="17">
        <v>12276</v>
      </c>
      <c r="G40" s="24"/>
      <c r="H40" s="7"/>
      <c r="I40" s="25">
        <f t="shared" si="0"/>
        <v>3295</v>
      </c>
      <c r="J40" s="24">
        <f t="shared" si="0"/>
        <v>1941</v>
      </c>
      <c r="K40" s="7"/>
      <c r="L40" s="25">
        <f t="shared" si="3"/>
        <v>3290.8574514744728</v>
      </c>
      <c r="M40" s="17">
        <f t="shared" si="1"/>
        <v>17.160708286347727</v>
      </c>
      <c r="N40" s="17">
        <f t="shared" si="4"/>
        <v>1939.612573610523</v>
      </c>
      <c r="O40" s="24">
        <f t="shared" si="2"/>
        <v>1.9249519862172224</v>
      </c>
      <c r="P40" s="7"/>
      <c r="Q40" s="25">
        <f t="shared" si="5"/>
        <v>3316.8334967527558</v>
      </c>
      <c r="R40" s="24">
        <f t="shared" si="6"/>
        <v>1920.0116227388405</v>
      </c>
      <c r="S40" s="7"/>
      <c r="T40" s="25">
        <f t="shared" si="7"/>
        <v>-0.86357186450993051</v>
      </c>
      <c r="U40" s="24">
        <f t="shared" si="8"/>
        <v>0.50351570398335221</v>
      </c>
      <c r="V40" s="7"/>
      <c r="W40" s="25">
        <f t="shared" si="9"/>
        <v>-0.86725744585615372</v>
      </c>
      <c r="X40" s="24">
        <f t="shared" si="10"/>
        <v>112.60171397085355</v>
      </c>
      <c r="Y40" s="7"/>
      <c r="Z40" s="25">
        <f t="shared" si="11"/>
        <v>618</v>
      </c>
      <c r="AA40" s="17">
        <f t="shared" si="15"/>
        <v>112.65300000000001</v>
      </c>
      <c r="AB40" s="24">
        <f t="shared" si="12"/>
        <v>1.9661657622491722</v>
      </c>
      <c r="AC40" s="17">
        <f t="shared" si="13"/>
        <v>-5.1286029146453416E-2</v>
      </c>
      <c r="AD40" s="17">
        <f t="shared" ca="1" si="14"/>
        <v>-4.2285596636816081E-2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14806</v>
      </c>
      <c r="D41" s="17">
        <v>14367</v>
      </c>
      <c r="E41" s="17">
        <v>11714</v>
      </c>
      <c r="F41" s="17">
        <v>12117</v>
      </c>
      <c r="G41" s="24"/>
      <c r="H41" s="7"/>
      <c r="I41" s="25">
        <f t="shared" si="0"/>
        <v>3092</v>
      </c>
      <c r="J41" s="24">
        <f t="shared" si="0"/>
        <v>2250</v>
      </c>
      <c r="K41" s="7"/>
      <c r="L41" s="25">
        <f t="shared" si="3"/>
        <v>3085.9065854810974</v>
      </c>
      <c r="M41" s="17">
        <f t="shared" si="1"/>
        <v>37.129700499172898</v>
      </c>
      <c r="N41" s="17">
        <f t="shared" si="4"/>
        <v>2250.2900209094028</v>
      </c>
      <c r="O41" s="24">
        <f t="shared" si="2"/>
        <v>8.4112127890801566E-2</v>
      </c>
      <c r="P41" s="7"/>
      <c r="Q41" s="25">
        <f t="shared" si="5"/>
        <v>3113.8334967527558</v>
      </c>
      <c r="R41" s="24">
        <f t="shared" si="6"/>
        <v>2229.0116227388403</v>
      </c>
      <c r="S41" s="7"/>
      <c r="T41" s="25">
        <f t="shared" si="7"/>
        <v>-0.8107187174746201</v>
      </c>
      <c r="U41" s="24">
        <f t="shared" si="8"/>
        <v>0.58454977205264669</v>
      </c>
      <c r="V41" s="7"/>
      <c r="W41" s="25">
        <f t="shared" si="9"/>
        <v>-0.81499236804554631</v>
      </c>
      <c r="X41" s="24">
        <f t="shared" si="10"/>
        <v>118.1127736564178</v>
      </c>
      <c r="Y41" s="7"/>
      <c r="Z41" s="25">
        <f t="shared" si="11"/>
        <v>617</v>
      </c>
      <c r="AA41" s="17">
        <f t="shared" si="15"/>
        <v>118.206</v>
      </c>
      <c r="AB41" s="24">
        <f t="shared" si="12"/>
        <v>2.0630838956124173</v>
      </c>
      <c r="AC41" s="17">
        <f t="shared" si="13"/>
        <v>-9.3226343582202276E-2</v>
      </c>
      <c r="AD41" s="17">
        <f t="shared" ca="1" si="14"/>
        <v>5.4376379017838872E-2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14690</v>
      </c>
      <c r="D42" s="17">
        <v>14512</v>
      </c>
      <c r="E42" s="17">
        <v>11827</v>
      </c>
      <c r="F42" s="17">
        <v>11973</v>
      </c>
      <c r="G42" s="24"/>
      <c r="H42" s="7"/>
      <c r="I42" s="25">
        <f t="shared" si="0"/>
        <v>2863</v>
      </c>
      <c r="J42" s="24">
        <f t="shared" si="0"/>
        <v>2539</v>
      </c>
      <c r="K42" s="7"/>
      <c r="L42" s="25">
        <f t="shared" si="3"/>
        <v>2855.3901939967427</v>
      </c>
      <c r="M42" s="17">
        <f t="shared" si="1"/>
        <v>57.909147407210696</v>
      </c>
      <c r="N42" s="17">
        <f t="shared" si="4"/>
        <v>2535.9675155712603</v>
      </c>
      <c r="O42" s="24">
        <f t="shared" si="2"/>
        <v>9.19596181054896</v>
      </c>
      <c r="P42" s="7"/>
      <c r="Q42" s="25">
        <f t="shared" si="5"/>
        <v>2884.8334967527558</v>
      </c>
      <c r="R42" s="24">
        <f t="shared" si="6"/>
        <v>2518.0116227388403</v>
      </c>
      <c r="S42" s="7"/>
      <c r="T42" s="25">
        <f t="shared" si="7"/>
        <v>-0.75109620185350656</v>
      </c>
      <c r="U42" s="24">
        <f t="shared" si="8"/>
        <v>0.66033891662231048</v>
      </c>
      <c r="V42" s="7"/>
      <c r="W42" s="25">
        <f t="shared" si="9"/>
        <v>-0.75591958930668124</v>
      </c>
      <c r="X42" s="24">
        <f t="shared" si="10"/>
        <v>123.6020220118665</v>
      </c>
      <c r="Y42" s="7"/>
      <c r="Z42" s="25">
        <f t="shared" si="11"/>
        <v>608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-7.5977988133502095E-2</v>
      </c>
      <c r="AD42" s="17">
        <f t="shared" ca="1" si="14"/>
        <v>0.11106820773765946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14559</v>
      </c>
      <c r="D43" s="17">
        <v>14652</v>
      </c>
      <c r="E43" s="17">
        <v>11967</v>
      </c>
      <c r="F43" s="17">
        <v>11848</v>
      </c>
      <c r="G43" s="24"/>
      <c r="H43" s="7"/>
      <c r="I43" s="25">
        <f t="shared" si="0"/>
        <v>2592</v>
      </c>
      <c r="J43" s="24">
        <f t="shared" si="0"/>
        <v>2804</v>
      </c>
      <c r="K43" s="7"/>
      <c r="L43" s="25">
        <f t="shared" si="3"/>
        <v>2595.0969063737489</v>
      </c>
      <c r="M43" s="17">
        <f t="shared" si="1"/>
        <v>9.5908290877664353</v>
      </c>
      <c r="N43" s="17">
        <f t="shared" si="4"/>
        <v>2802.0013467777731</v>
      </c>
      <c r="O43" s="24">
        <f t="shared" si="2"/>
        <v>3.9946147027181653</v>
      </c>
      <c r="P43" s="7"/>
      <c r="Q43" s="25">
        <f t="shared" si="5"/>
        <v>2613.8334967527558</v>
      </c>
      <c r="R43" s="24">
        <f t="shared" si="6"/>
        <v>2783.0116227388403</v>
      </c>
      <c r="S43" s="7"/>
      <c r="T43" s="25">
        <f t="shared" si="7"/>
        <v>-0.6805385523630183</v>
      </c>
      <c r="U43" s="24">
        <f t="shared" si="8"/>
        <v>0.7298341529924175</v>
      </c>
      <c r="V43" s="7"/>
      <c r="W43" s="25">
        <f t="shared" si="9"/>
        <v>-0.68586560349186987</v>
      </c>
      <c r="X43" s="24">
        <f t="shared" si="10"/>
        <v>129.24186402921652</v>
      </c>
      <c r="Y43" s="7"/>
      <c r="Z43" s="25">
        <f t="shared" si="11"/>
        <v>616</v>
      </c>
      <c r="AA43" s="17">
        <f t="shared" si="15"/>
        <v>129.22200000000001</v>
      </c>
      <c r="AB43" s="24">
        <f t="shared" si="12"/>
        <v>2.2553493660121124</v>
      </c>
      <c r="AC43" s="17">
        <f t="shared" si="13"/>
        <v>1.9864029216506651E-2</v>
      </c>
      <c r="AD43" s="17">
        <f t="shared" ca="1" si="14"/>
        <v>2.6576899982501345E-2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14416</v>
      </c>
      <c r="D44" s="17">
        <v>14776</v>
      </c>
      <c r="E44" s="17">
        <v>12110</v>
      </c>
      <c r="F44" s="17">
        <v>11723</v>
      </c>
      <c r="G44" s="24"/>
      <c r="H44" s="7"/>
      <c r="I44" s="25">
        <f t="shared" si="0"/>
        <v>2306</v>
      </c>
      <c r="J44" s="24">
        <f t="shared" si="0"/>
        <v>3053</v>
      </c>
      <c r="K44" s="7"/>
      <c r="L44" s="25">
        <f t="shared" si="3"/>
        <v>2303.5749694597639</v>
      </c>
      <c r="M44" s="17">
        <f t="shared" si="1"/>
        <v>5.8807731210777598</v>
      </c>
      <c r="N44" s="17">
        <f t="shared" si="4"/>
        <v>3047.1344005200331</v>
      </c>
      <c r="O44" s="24">
        <f t="shared" si="2"/>
        <v>34.405257259388335</v>
      </c>
      <c r="P44" s="7"/>
      <c r="Q44" s="25">
        <f t="shared" si="5"/>
        <v>2327.8334967527558</v>
      </c>
      <c r="R44" s="24">
        <f t="shared" si="6"/>
        <v>3032.0116227388403</v>
      </c>
      <c r="S44" s="7"/>
      <c r="T44" s="25">
        <f t="shared" si="7"/>
        <v>-0.60607549791918214</v>
      </c>
      <c r="U44" s="24">
        <f t="shared" si="8"/>
        <v>0.79513345056281981</v>
      </c>
      <c r="V44" s="7"/>
      <c r="W44" s="25">
        <f t="shared" si="9"/>
        <v>-0.61187558680295362</v>
      </c>
      <c r="X44" s="24">
        <f t="shared" si="10"/>
        <v>134.8837486175043</v>
      </c>
      <c r="Y44" s="7"/>
      <c r="Z44" s="25">
        <f t="shared" si="11"/>
        <v>630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-8.2513824957004545E-3</v>
      </c>
      <c r="AD44" s="17">
        <f t="shared" ca="1" si="14"/>
        <v>7.122042404421336E-2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14249</v>
      </c>
      <c r="D45" s="17">
        <v>14879</v>
      </c>
      <c r="E45" s="17">
        <v>12266</v>
      </c>
      <c r="F45" s="17">
        <v>11609</v>
      </c>
      <c r="G45" s="24"/>
      <c r="H45" s="7"/>
      <c r="I45" s="25">
        <f t="shared" si="0"/>
        <v>1983</v>
      </c>
      <c r="J45" s="24">
        <f t="shared" si="0"/>
        <v>3270</v>
      </c>
      <c r="K45" s="7"/>
      <c r="L45" s="25">
        <f t="shared" si="3"/>
        <v>1987.2280794946957</v>
      </c>
      <c r="M45" s="17">
        <f t="shared" si="1"/>
        <v>17.876656213466656</v>
      </c>
      <c r="N45" s="17">
        <f t="shared" si="4"/>
        <v>3263.9055417916065</v>
      </c>
      <c r="O45" s="24">
        <f t="shared" si="2"/>
        <v>37.142420853854446</v>
      </c>
      <c r="P45" s="7"/>
      <c r="Q45" s="25">
        <f t="shared" si="5"/>
        <v>2004.8334967527558</v>
      </c>
      <c r="R45" s="24">
        <f t="shared" si="6"/>
        <v>3249.0116227388403</v>
      </c>
      <c r="S45" s="7"/>
      <c r="T45" s="25">
        <f t="shared" si="7"/>
        <v>-0.5219791112570874</v>
      </c>
      <c r="U45" s="24">
        <f t="shared" si="8"/>
        <v>0.85204087053381306</v>
      </c>
      <c r="V45" s="7"/>
      <c r="W45" s="25">
        <f t="shared" si="9"/>
        <v>-0.52819093783487769</v>
      </c>
      <c r="X45" s="24">
        <f t="shared" si="10"/>
        <v>140.66765508271902</v>
      </c>
      <c r="Y45" s="7"/>
      <c r="Z45" s="25">
        <f t="shared" si="11"/>
        <v>634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6.9655082719037864E-2</v>
      </c>
      <c r="AD45" s="17">
        <f t="shared" ca="1" si="14"/>
        <v>-2.1517423705290639E-2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14069</v>
      </c>
      <c r="D46" s="17">
        <v>14962</v>
      </c>
      <c r="E46" s="17">
        <v>12426</v>
      </c>
      <c r="F46" s="17">
        <v>11508</v>
      </c>
      <c r="G46" s="24"/>
      <c r="H46" s="7"/>
      <c r="I46" s="25">
        <f t="shared" si="0"/>
        <v>1643</v>
      </c>
      <c r="J46" s="24">
        <f t="shared" si="0"/>
        <v>3454</v>
      </c>
      <c r="K46" s="7"/>
      <c r="L46" s="25">
        <f t="shared" si="3"/>
        <v>1651.5088652098248</v>
      </c>
      <c r="M46" s="17">
        <f t="shared" si="1"/>
        <v>72.400787158966196</v>
      </c>
      <c r="N46" s="17">
        <f t="shared" si="4"/>
        <v>3448.2541777174652</v>
      </c>
      <c r="O46" s="24">
        <f t="shared" si="2"/>
        <v>33.014473702473943</v>
      </c>
      <c r="P46" s="7"/>
      <c r="Q46" s="25">
        <f t="shared" si="5"/>
        <v>1664.8334967527558</v>
      </c>
      <c r="R46" s="24">
        <f t="shared" si="6"/>
        <v>3433.0116227388403</v>
      </c>
      <c r="S46" s="7"/>
      <c r="T46" s="25">
        <f t="shared" si="7"/>
        <v>-0.4334565989811982</v>
      </c>
      <c r="U46" s="24">
        <f t="shared" si="8"/>
        <v>0.90029416673041562</v>
      </c>
      <c r="V46" s="7"/>
      <c r="W46" s="25">
        <f t="shared" si="9"/>
        <v>-0.44001709329969052</v>
      </c>
      <c r="X46" s="24">
        <f t="shared" si="10"/>
        <v>146.41596782739907</v>
      </c>
      <c r="Y46" s="7"/>
      <c r="Z46" s="25">
        <f t="shared" si="11"/>
        <v>633</v>
      </c>
      <c r="AA46" s="17">
        <f t="shared" si="15"/>
        <v>146.29499999999999</v>
      </c>
      <c r="AB46" s="24">
        <f t="shared" si="12"/>
        <v>2.5533294292051041</v>
      </c>
      <c r="AC46" s="17">
        <f t="shared" si="13"/>
        <v>0.12096782739908463</v>
      </c>
      <c r="AD46" s="17">
        <f t="shared" ca="1" si="14"/>
        <v>5.5013743465821108E-2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13898</v>
      </c>
      <c r="D47" s="17">
        <v>15038</v>
      </c>
      <c r="E47" s="17">
        <v>12600</v>
      </c>
      <c r="F47" s="17">
        <v>11435</v>
      </c>
      <c r="G47" s="24"/>
      <c r="H47" s="7"/>
      <c r="I47" s="25">
        <f t="shared" si="0"/>
        <v>1298</v>
      </c>
      <c r="J47" s="24">
        <f t="shared" si="0"/>
        <v>3603</v>
      </c>
      <c r="K47" s="7"/>
      <c r="L47" s="25">
        <f t="shared" si="3"/>
        <v>1299.8213085600858</v>
      </c>
      <c r="M47" s="17">
        <f t="shared" si="1"/>
        <v>3.3171648710416424</v>
      </c>
      <c r="N47" s="17">
        <f t="shared" si="4"/>
        <v>3598.5139218193835</v>
      </c>
      <c r="O47" s="24">
        <f t="shared" si="2"/>
        <v>20.124897442603086</v>
      </c>
      <c r="P47" s="7"/>
      <c r="Q47" s="25">
        <f t="shared" si="5"/>
        <v>1319.8334967527558</v>
      </c>
      <c r="R47" s="24">
        <f t="shared" si="6"/>
        <v>3582.0116227388403</v>
      </c>
      <c r="S47" s="7"/>
      <c r="T47" s="25">
        <f t="shared" si="7"/>
        <v>-0.34363228505419297</v>
      </c>
      <c r="U47" s="24">
        <f t="shared" si="8"/>
        <v>0.93936884680266453</v>
      </c>
      <c r="V47" s="7"/>
      <c r="W47" s="25">
        <f t="shared" si="9"/>
        <v>-0.35047464449769022</v>
      </c>
      <c r="X47" s="24">
        <f t="shared" si="10"/>
        <v>152.00261610642985</v>
      </c>
      <c r="Y47" s="7"/>
      <c r="Z47" s="25">
        <f t="shared" si="11"/>
        <v>632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1.961610642987921E-2</v>
      </c>
      <c r="AD47" s="17">
        <f t="shared" ca="1" si="14"/>
        <v>0.12046639060329767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13718</v>
      </c>
      <c r="D48" s="17">
        <v>15098</v>
      </c>
      <c r="E48" s="17">
        <v>12785</v>
      </c>
      <c r="F48" s="17">
        <v>11379</v>
      </c>
      <c r="G48" s="24"/>
      <c r="H48" s="7"/>
      <c r="I48" s="25">
        <f t="shared" si="0"/>
        <v>933</v>
      </c>
      <c r="J48" s="24">
        <f t="shared" si="0"/>
        <v>3719</v>
      </c>
      <c r="K48" s="7"/>
      <c r="L48" s="25">
        <f t="shared" si="3"/>
        <v>939.21241202866099</v>
      </c>
      <c r="M48" s="17">
        <f t="shared" si="1"/>
        <v>38.594063213851783</v>
      </c>
      <c r="N48" s="17">
        <f t="shared" si="4"/>
        <v>3712.4448026799905</v>
      </c>
      <c r="O48" s="24">
        <f t="shared" si="2"/>
        <v>42.970611904259513</v>
      </c>
      <c r="P48" s="7"/>
      <c r="Q48" s="25">
        <f t="shared" si="5"/>
        <v>954.83349675275565</v>
      </c>
      <c r="R48" s="24">
        <f t="shared" si="6"/>
        <v>3698.0116227388403</v>
      </c>
      <c r="S48" s="7"/>
      <c r="T48" s="25">
        <f t="shared" si="7"/>
        <v>-0.24860076452272362</v>
      </c>
      <c r="U48" s="24">
        <f t="shared" si="8"/>
        <v>0.96978940310052264</v>
      </c>
      <c r="V48" s="7"/>
      <c r="W48" s="25">
        <f t="shared" si="9"/>
        <v>-0.25566189847245741</v>
      </c>
      <c r="X48" s="24">
        <f t="shared" si="10"/>
        <v>157.69429957124157</v>
      </c>
      <c r="Y48" s="7"/>
      <c r="Z48" s="25">
        <f t="shared" si="11"/>
        <v>625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8.6299571241596595E-2</v>
      </c>
      <c r="AD48" s="17">
        <f t="shared" ca="1" si="14"/>
        <v>8.5442789363867178E-2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13542</v>
      </c>
      <c r="D49" s="17">
        <v>15144</v>
      </c>
      <c r="E49" s="17">
        <v>12968</v>
      </c>
      <c r="F49" s="17">
        <v>11345</v>
      </c>
      <c r="G49" s="24"/>
      <c r="H49" s="7"/>
      <c r="I49" s="25">
        <f t="shared" si="0"/>
        <v>574</v>
      </c>
      <c r="J49" s="24">
        <f t="shared" si="0"/>
        <v>3799</v>
      </c>
      <c r="K49" s="7"/>
      <c r="L49" s="25">
        <f t="shared" si="3"/>
        <v>580.69143681726086</v>
      </c>
      <c r="M49" s="17">
        <f t="shared" si="1"/>
        <v>44.775326679394212</v>
      </c>
      <c r="N49" s="17">
        <f t="shared" si="4"/>
        <v>3788.9515369496094</v>
      </c>
      <c r="O49" s="24">
        <f t="shared" si="2"/>
        <v>100.97160967506591</v>
      </c>
      <c r="P49" s="7"/>
      <c r="Q49" s="25">
        <f t="shared" si="5"/>
        <v>595.83349675275565</v>
      </c>
      <c r="R49" s="24">
        <f t="shared" si="6"/>
        <v>3778.0116227388403</v>
      </c>
      <c r="S49" s="7"/>
      <c r="T49" s="25">
        <f t="shared" si="7"/>
        <v>-0.15513140597259353</v>
      </c>
      <c r="U49" s="24">
        <f t="shared" si="8"/>
        <v>0.99076909709904548</v>
      </c>
      <c r="V49" s="7"/>
      <c r="W49" s="25">
        <f t="shared" si="9"/>
        <v>-0.16234267992409601</v>
      </c>
      <c r="X49" s="24">
        <f t="shared" si="10"/>
        <v>163.1574335650073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9.5433565007311927E-2</v>
      </c>
      <c r="AD49" s="17">
        <f t="shared" ca="1" si="14"/>
        <v>0.10518671951990655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13363</v>
      </c>
      <c r="D50" s="17">
        <v>15166</v>
      </c>
      <c r="E50" s="17">
        <v>13155</v>
      </c>
      <c r="F50" s="17">
        <v>11329</v>
      </c>
      <c r="G50" s="24"/>
      <c r="H50" s="7"/>
      <c r="I50" s="25">
        <f t="shared" si="0"/>
        <v>208</v>
      </c>
      <c r="J50" s="24">
        <f t="shared" si="0"/>
        <v>3837</v>
      </c>
      <c r="K50" s="7"/>
      <c r="L50" s="25">
        <f t="shared" si="3"/>
        <v>213.69718719317683</v>
      </c>
      <c r="M50" s="17">
        <f t="shared" si="1"/>
        <v>32.457941914098093</v>
      </c>
      <c r="N50" s="17">
        <f t="shared" si="4"/>
        <v>3831.5252086893629</v>
      </c>
      <c r="O50" s="24">
        <f t="shared" si="2"/>
        <v>29.973339895027511</v>
      </c>
      <c r="P50" s="7"/>
      <c r="Q50" s="25">
        <f t="shared" si="5"/>
        <v>229.83349675275568</v>
      </c>
      <c r="R50" s="24">
        <f t="shared" si="6"/>
        <v>3816.0116227388403</v>
      </c>
      <c r="S50" s="7"/>
      <c r="T50" s="25">
        <f t="shared" si="7"/>
        <v>-5.983952511090105E-2</v>
      </c>
      <c r="U50" s="24">
        <f t="shared" si="8"/>
        <v>1.0007344517483439</v>
      </c>
      <c r="V50" s="7"/>
      <c r="W50" s="25">
        <f t="shared" si="9"/>
        <v>-6.7120769036851838E-2</v>
      </c>
      <c r="X50" s="24">
        <f t="shared" si="10"/>
        <v>168.62578650430135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6.4786504301366676E-2</v>
      </c>
      <c r="AD50" s="17">
        <f t="shared" ca="1" si="14"/>
        <v>3.4105744490261714E-2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13168</v>
      </c>
      <c r="D51" s="17">
        <v>15162</v>
      </c>
      <c r="E51" s="17">
        <v>13336</v>
      </c>
      <c r="F51" s="17">
        <v>11315</v>
      </c>
      <c r="G51" s="24"/>
      <c r="H51" s="7"/>
      <c r="I51" s="25">
        <f t="shared" si="0"/>
        <v>-168</v>
      </c>
      <c r="J51" s="24">
        <f t="shared" si="0"/>
        <v>3847</v>
      </c>
      <c r="K51" s="7"/>
      <c r="L51" s="25">
        <f t="shared" si="3"/>
        <v>-159.69330451674139</v>
      </c>
      <c r="M51" s="17">
        <f t="shared" si="1"/>
        <v>69.001189851588961</v>
      </c>
      <c r="N51" s="17">
        <f t="shared" si="4"/>
        <v>3838.883889958166</v>
      </c>
      <c r="O51" s="24">
        <f t="shared" si="2"/>
        <v>65.871242211158091</v>
      </c>
      <c r="P51" s="7"/>
      <c r="Q51" s="25">
        <f t="shared" si="5"/>
        <v>-146.16650324724432</v>
      </c>
      <c r="R51" s="24">
        <f t="shared" si="6"/>
        <v>3826.0116227388403</v>
      </c>
      <c r="S51" s="7"/>
      <c r="T51" s="25">
        <f t="shared" si="7"/>
        <v>3.8055959053023489E-2</v>
      </c>
      <c r="U51" s="24">
        <f t="shared" si="8"/>
        <v>1.0033569134981593</v>
      </c>
      <c r="V51" s="7"/>
      <c r="W51" s="25">
        <f t="shared" si="9"/>
        <v>3.0758228576085532E-2</v>
      </c>
      <c r="X51" s="24">
        <f t="shared" si="10"/>
        <v>174.21882443801564</v>
      </c>
      <c r="Y51" s="7"/>
      <c r="Z51" s="25">
        <f t="shared" si="11"/>
        <v>618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9.5824438015654323E-2</v>
      </c>
      <c r="AD51" s="17">
        <f t="shared" ca="1" si="14"/>
        <v>-2.0874403207045589E-2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12984</v>
      </c>
      <c r="D52" s="17">
        <v>15155</v>
      </c>
      <c r="E52" s="17">
        <v>13529</v>
      </c>
      <c r="F52" s="17">
        <v>11340</v>
      </c>
      <c r="G52" s="24"/>
      <c r="H52" s="7"/>
      <c r="I52" s="25">
        <f t="shared" ref="I52:J83" si="16">C52-E52</f>
        <v>-545</v>
      </c>
      <c r="J52" s="24">
        <f t="shared" si="16"/>
        <v>3815</v>
      </c>
      <c r="K52" s="7"/>
      <c r="L52" s="25">
        <f t="shared" si="3"/>
        <v>-538.37353591147132</v>
      </c>
      <c r="M52" s="17">
        <f t="shared" si="1"/>
        <v>43.910026316560206</v>
      </c>
      <c r="N52" s="17">
        <f t="shared" si="4"/>
        <v>3809.4342979933331</v>
      </c>
      <c r="O52" s="24">
        <f t="shared" si="2"/>
        <v>30.977038827016234</v>
      </c>
      <c r="P52" s="7"/>
      <c r="Q52" s="25">
        <f t="shared" si="5"/>
        <v>-523.16650324724435</v>
      </c>
      <c r="R52" s="24">
        <f t="shared" si="6"/>
        <v>3794.0116227388403</v>
      </c>
      <c r="S52" s="7"/>
      <c r="T52" s="25">
        <f t="shared" si="7"/>
        <v>0.13621180354717125</v>
      </c>
      <c r="U52" s="24">
        <f t="shared" si="8"/>
        <v>0.99496503589875007</v>
      </c>
      <c r="V52" s="7"/>
      <c r="W52" s="25">
        <f t="shared" si="9"/>
        <v>0.12897771521566312</v>
      </c>
      <c r="X52" s="24">
        <f t="shared" si="10"/>
        <v>179.84904033467137</v>
      </c>
      <c r="Y52" s="7"/>
      <c r="Z52" s="25">
        <f t="shared" si="11"/>
        <v>629</v>
      </c>
      <c r="AA52" s="17">
        <f t="shared" si="15"/>
        <v>179.78399999999999</v>
      </c>
      <c r="AB52" s="24">
        <f t="shared" si="12"/>
        <v>3.1378227424054854</v>
      </c>
      <c r="AC52" s="17">
        <f t="shared" si="13"/>
        <v>6.5040334671380151E-2</v>
      </c>
      <c r="AD52" s="17">
        <f t="shared" ca="1" si="14"/>
        <v>2.3602219031033655E-2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12794</v>
      </c>
      <c r="D53" s="17">
        <v>15117</v>
      </c>
      <c r="E53" s="17">
        <v>13715</v>
      </c>
      <c r="F53" s="17">
        <v>11375</v>
      </c>
      <c r="G53" s="24"/>
      <c r="H53" s="7"/>
      <c r="I53" s="25">
        <f t="shared" si="16"/>
        <v>-921</v>
      </c>
      <c r="J53" s="24">
        <f t="shared" si="16"/>
        <v>3742</v>
      </c>
      <c r="K53" s="7"/>
      <c r="L53" s="25">
        <f t="shared" si="3"/>
        <v>-913.77582535276224</v>
      </c>
      <c r="M53" s="17">
        <f t="shared" si="1"/>
        <v>52.188699333792812</v>
      </c>
      <c r="N53" s="17">
        <f t="shared" si="4"/>
        <v>3742.6024372036113</v>
      </c>
      <c r="O53" s="24">
        <f t="shared" si="2"/>
        <v>0.36293058429502267</v>
      </c>
      <c r="P53" s="7"/>
      <c r="Q53" s="25">
        <f t="shared" si="5"/>
        <v>-899.16650324724435</v>
      </c>
      <c r="R53" s="24">
        <f t="shared" si="6"/>
        <v>3721.0116227388403</v>
      </c>
      <c r="S53" s="7"/>
      <c r="T53" s="25">
        <f t="shared" si="7"/>
        <v>0.23410728771109576</v>
      </c>
      <c r="U53" s="24">
        <f t="shared" si="8"/>
        <v>0.97582106512509792</v>
      </c>
      <c r="V53" s="7"/>
      <c r="W53" s="25">
        <f t="shared" si="9"/>
        <v>0.227015048782373</v>
      </c>
      <c r="X53" s="24">
        <f t="shared" si="10"/>
        <v>185.55929840458316</v>
      </c>
      <c r="Y53" s="7"/>
      <c r="Z53" s="25">
        <f t="shared" si="11"/>
        <v>632</v>
      </c>
      <c r="AA53" s="17">
        <f t="shared" si="15"/>
        <v>185.47199999999998</v>
      </c>
      <c r="AB53" s="24">
        <f t="shared" si="12"/>
        <v>3.2370970702589221</v>
      </c>
      <c r="AC53" s="17">
        <f t="shared" si="13"/>
        <v>8.7298404583179945E-2</v>
      </c>
      <c r="AD53" s="17">
        <f t="shared" ca="1" si="14"/>
        <v>3.3055868642378528E-2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12614</v>
      </c>
      <c r="D54" s="17">
        <v>15067</v>
      </c>
      <c r="E54" s="17">
        <v>13898</v>
      </c>
      <c r="F54" s="17">
        <v>11428</v>
      </c>
      <c r="G54" s="24"/>
      <c r="H54" s="7"/>
      <c r="I54" s="25">
        <f t="shared" si="16"/>
        <v>-1284</v>
      </c>
      <c r="J54" s="24">
        <f t="shared" si="16"/>
        <v>3639</v>
      </c>
      <c r="K54" s="7"/>
      <c r="L54" s="25">
        <f t="shared" si="3"/>
        <v>-1282.6741337756907</v>
      </c>
      <c r="M54" s="17">
        <f t="shared" si="1"/>
        <v>1.7579212447641084</v>
      </c>
      <c r="N54" s="17">
        <f t="shared" si="4"/>
        <v>3638.3282436260597</v>
      </c>
      <c r="O54" s="24">
        <f t="shared" si="2"/>
        <v>0.45125662592941701</v>
      </c>
      <c r="P54" s="7"/>
      <c r="Q54" s="25">
        <f t="shared" si="5"/>
        <v>-1262.1665032472442</v>
      </c>
      <c r="R54" s="24">
        <f t="shared" si="6"/>
        <v>3618.0116227388403</v>
      </c>
      <c r="S54" s="7"/>
      <c r="T54" s="25">
        <f t="shared" si="7"/>
        <v>0.32861808758211863</v>
      </c>
      <c r="U54" s="24">
        <f t="shared" si="8"/>
        <v>0.9488097091019998</v>
      </c>
      <c r="V54" s="7"/>
      <c r="W54" s="25">
        <f t="shared" si="9"/>
        <v>0.32172483836869975</v>
      </c>
      <c r="X54" s="24">
        <f t="shared" si="10"/>
        <v>191.1938560305166</v>
      </c>
      <c r="Y54" s="7"/>
      <c r="Z54" s="25">
        <f t="shared" si="11"/>
        <v>636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-2.1439694833702561E-3</v>
      </c>
      <c r="AD54" s="17">
        <f t="shared" ca="1" si="14"/>
        <v>9.2982489101416377E-2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12425</v>
      </c>
      <c r="D55" s="17">
        <v>14991</v>
      </c>
      <c r="E55" s="17">
        <v>14070</v>
      </c>
      <c r="F55" s="17">
        <v>11493</v>
      </c>
      <c r="G55" s="24"/>
      <c r="H55" s="7"/>
      <c r="I55" s="25">
        <f t="shared" si="16"/>
        <v>-1645</v>
      </c>
      <c r="J55" s="24">
        <f t="shared" si="16"/>
        <v>3498</v>
      </c>
      <c r="K55" s="7"/>
      <c r="L55" s="25">
        <f t="shared" si="3"/>
        <v>-1640.0888271516221</v>
      </c>
      <c r="M55" s="17">
        <f t="shared" si="1"/>
        <v>24.119618746644033</v>
      </c>
      <c r="N55" s="17">
        <f t="shared" si="4"/>
        <v>3497.459930555508</v>
      </c>
      <c r="O55" s="24">
        <f t="shared" si="2"/>
        <v>0.29167500487391812</v>
      </c>
      <c r="P55" s="7"/>
      <c r="Q55" s="25">
        <f t="shared" si="5"/>
        <v>-1623.1665032472442</v>
      </c>
      <c r="R55" s="24">
        <f t="shared" si="6"/>
        <v>3477.0116227388403</v>
      </c>
      <c r="S55" s="7"/>
      <c r="T55" s="25">
        <f t="shared" si="7"/>
        <v>0.42260816679269514</v>
      </c>
      <c r="U55" s="24">
        <f t="shared" si="8"/>
        <v>0.91183299842960319</v>
      </c>
      <c r="V55" s="7"/>
      <c r="W55" s="25">
        <f t="shared" si="9"/>
        <v>0.41598638467717086</v>
      </c>
      <c r="X55" s="24">
        <f t="shared" si="10"/>
        <v>196.98585041652655</v>
      </c>
      <c r="Y55" s="7"/>
      <c r="Z55" s="25">
        <f t="shared" si="11"/>
        <v>638</v>
      </c>
      <c r="AA55" s="17">
        <f t="shared" si="15"/>
        <v>196.93799999999996</v>
      </c>
      <c r="AB55" s="24">
        <f t="shared" si="12"/>
        <v>3.4372165222925921</v>
      </c>
      <c r="AC55" s="17">
        <f t="shared" si="13"/>
        <v>4.7850416526586059E-2</v>
      </c>
      <c r="AD55" s="17">
        <f t="shared" ca="1" si="14"/>
        <v>3.0590541720698639E-2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12266</v>
      </c>
      <c r="D56" s="17">
        <v>14904</v>
      </c>
      <c r="E56" s="17">
        <v>14236</v>
      </c>
      <c r="F56" s="17">
        <v>11583</v>
      </c>
      <c r="G56" s="24"/>
      <c r="H56" s="7"/>
      <c r="I56" s="25">
        <f t="shared" si="16"/>
        <v>-1970</v>
      </c>
      <c r="J56" s="24">
        <f t="shared" si="16"/>
        <v>3321</v>
      </c>
      <c r="K56" s="7"/>
      <c r="L56" s="25">
        <f t="shared" si="3"/>
        <v>-1967.7141483075743</v>
      </c>
      <c r="M56" s="17">
        <f t="shared" si="1"/>
        <v>5.225117959765412</v>
      </c>
      <c r="N56" s="17">
        <f t="shared" si="4"/>
        <v>3329.5061950757536</v>
      </c>
      <c r="O56" s="24">
        <f t="shared" si="2"/>
        <v>72.355354666774232</v>
      </c>
      <c r="P56" s="7"/>
      <c r="Q56" s="25">
        <f t="shared" si="5"/>
        <v>-1948.1665032472442</v>
      </c>
      <c r="R56" s="24">
        <f t="shared" si="6"/>
        <v>3300.0116227388403</v>
      </c>
      <c r="S56" s="7"/>
      <c r="T56" s="25">
        <f t="shared" si="7"/>
        <v>0.50722527411523632</v>
      </c>
      <c r="U56" s="24">
        <f t="shared" si="8"/>
        <v>0.86541542545787142</v>
      </c>
      <c r="V56" s="7"/>
      <c r="W56" s="25">
        <f t="shared" si="9"/>
        <v>0.50094338694755713</v>
      </c>
      <c r="X56" s="24">
        <f t="shared" si="10"/>
        <v>202.52724247985009</v>
      </c>
      <c r="Y56" s="7"/>
      <c r="Z56" s="25">
        <f t="shared" si="11"/>
        <v>612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8.1242479850118343E-2</v>
      </c>
      <c r="AD56" s="17">
        <f t="shared" ca="1" si="14"/>
        <v>-1.9117321717175173E-2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12116</v>
      </c>
      <c r="D57" s="17">
        <v>14816</v>
      </c>
      <c r="E57" s="17">
        <v>14400</v>
      </c>
      <c r="F57" s="17">
        <v>11690</v>
      </c>
      <c r="G57" s="24"/>
      <c r="H57" s="7"/>
      <c r="I57" s="25">
        <f t="shared" si="16"/>
        <v>-2284</v>
      </c>
      <c r="J57" s="24">
        <f t="shared" si="16"/>
        <v>3126</v>
      </c>
      <c r="K57" s="7"/>
      <c r="L57" s="25">
        <f t="shared" si="3"/>
        <v>-2279.3193598193297</v>
      </c>
      <c r="M57" s="17">
        <f t="shared" si="1"/>
        <v>21.908392500904853</v>
      </c>
      <c r="N57" s="17">
        <f t="shared" si="4"/>
        <v>3129.5857243292899</v>
      </c>
      <c r="O57" s="24">
        <f t="shared" si="2"/>
        <v>12.857418965661218</v>
      </c>
      <c r="P57" s="7"/>
      <c r="Q57" s="25">
        <f t="shared" si="5"/>
        <v>-2262.1665032472442</v>
      </c>
      <c r="R57" s="24">
        <f t="shared" si="6"/>
        <v>3105.0116227388403</v>
      </c>
      <c r="S57" s="7"/>
      <c r="T57" s="25">
        <f t="shared" si="7"/>
        <v>0.58897841780532223</v>
      </c>
      <c r="U57" s="24">
        <f t="shared" si="8"/>
        <v>0.81427742133647196</v>
      </c>
      <c r="V57" s="7"/>
      <c r="W57" s="25">
        <f t="shared" si="9"/>
        <v>0.58307068772985082</v>
      </c>
      <c r="X57" s="24">
        <f t="shared" si="10"/>
        <v>208.06785257996603</v>
      </c>
      <c r="Y57" s="7"/>
      <c r="Z57" s="25">
        <f t="shared" si="11"/>
        <v>616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7.7852579966048552E-2</v>
      </c>
      <c r="AD57" s="17">
        <f t="shared" ca="1" si="14"/>
        <v>5.6882068544439335E-2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11970</v>
      </c>
      <c r="D58" s="17">
        <v>14701</v>
      </c>
      <c r="E58" s="17">
        <v>14540</v>
      </c>
      <c r="F58" s="17">
        <v>11802</v>
      </c>
      <c r="G58" s="24"/>
      <c r="H58" s="7"/>
      <c r="I58" s="25">
        <f t="shared" si="16"/>
        <v>-2570</v>
      </c>
      <c r="J58" s="24">
        <f t="shared" si="16"/>
        <v>2899</v>
      </c>
      <c r="K58" s="7"/>
      <c r="L58" s="25">
        <f t="shared" si="3"/>
        <v>-2568.8881366316214</v>
      </c>
      <c r="M58" s="17">
        <f t="shared" si="1"/>
        <v>1.2362401499422857</v>
      </c>
      <c r="N58" s="17">
        <f t="shared" si="4"/>
        <v>2901.3522021218096</v>
      </c>
      <c r="O58" s="24">
        <f t="shared" si="2"/>
        <v>5.5328548218454374</v>
      </c>
      <c r="P58" s="7"/>
      <c r="Q58" s="25">
        <f t="shared" si="5"/>
        <v>-2548.1665032472442</v>
      </c>
      <c r="R58" s="24">
        <f t="shared" si="6"/>
        <v>2878.0116227388403</v>
      </c>
      <c r="S58" s="7"/>
      <c r="T58" s="25">
        <f t="shared" si="7"/>
        <v>0.66344147224915839</v>
      </c>
      <c r="U58" s="24">
        <f t="shared" si="8"/>
        <v>0.75474753961566332</v>
      </c>
      <c r="V58" s="7"/>
      <c r="W58" s="25">
        <f t="shared" si="9"/>
        <v>0.65796875157534196</v>
      </c>
      <c r="X58" s="24">
        <f t="shared" si="10"/>
        <v>213.54400260328305</v>
      </c>
      <c r="Y58" s="7"/>
      <c r="Z58" s="25">
        <f t="shared" si="11"/>
        <v>614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2.800260328305626E-2</v>
      </c>
      <c r="AD58" s="17">
        <f t="shared" ca="1" si="14"/>
        <v>4.4210467909351792E-2</v>
      </c>
      <c r="AE58" s="17">
        <v>111</v>
      </c>
    </row>
    <row r="59" spans="1:31" s="17" customFormat="1" x14ac:dyDescent="0.25">
      <c r="A59" s="17">
        <v>39</v>
      </c>
      <c r="B59" s="17">
        <v>613</v>
      </c>
      <c r="C59" s="17">
        <v>11833</v>
      </c>
      <c r="D59" s="17">
        <v>14562</v>
      </c>
      <c r="E59" s="17">
        <v>14667</v>
      </c>
      <c r="F59" s="17">
        <v>11928</v>
      </c>
      <c r="G59" s="24"/>
      <c r="H59" s="7"/>
      <c r="I59" s="25">
        <f t="shared" si="16"/>
        <v>-2834</v>
      </c>
      <c r="J59" s="24">
        <f t="shared" si="16"/>
        <v>2634</v>
      </c>
      <c r="K59" s="7"/>
      <c r="L59" s="25">
        <f t="shared" si="3"/>
        <v>-2834.3581862517058</v>
      </c>
      <c r="M59" s="17">
        <f t="shared" si="1"/>
        <v>0.12829739091103234</v>
      </c>
      <c r="N59" s="17">
        <f t="shared" si="4"/>
        <v>2646.7644744474874</v>
      </c>
      <c r="O59" s="24">
        <f t="shared" si="2"/>
        <v>162.93180792055807</v>
      </c>
      <c r="P59" s="7"/>
      <c r="Q59" s="25">
        <f t="shared" si="5"/>
        <v>-2812.1665032472442</v>
      </c>
      <c r="R59" s="24">
        <f t="shared" si="6"/>
        <v>2613.0116227388403</v>
      </c>
      <c r="S59" s="7"/>
      <c r="T59" s="25">
        <f t="shared" si="7"/>
        <v>0.73217659942808411</v>
      </c>
      <c r="U59" s="24">
        <f t="shared" si="8"/>
        <v>0.68525230324555642</v>
      </c>
      <c r="V59" s="7"/>
      <c r="W59" s="25">
        <f t="shared" si="9"/>
        <v>0.72721122776883518</v>
      </c>
      <c r="X59" s="24">
        <f t="shared" si="10"/>
        <v>219.16449330093008</v>
      </c>
      <c r="Y59" s="7"/>
      <c r="Z59" s="25">
        <f t="shared" si="11"/>
        <v>613</v>
      </c>
      <c r="AA59" s="17">
        <f t="shared" si="15"/>
        <v>219.03299999999999</v>
      </c>
      <c r="AB59" s="24">
        <f t="shared" si="12"/>
        <v>3.8228470205207397</v>
      </c>
      <c r="AC59" s="17">
        <f t="shared" si="13"/>
        <v>0.13149330093008871</v>
      </c>
      <c r="AD59" s="17">
        <f t="shared" ca="1" si="14"/>
        <v>-4.1569999469487584E-2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11713</v>
      </c>
      <c r="D60" s="17">
        <v>14424</v>
      </c>
      <c r="E60" s="17">
        <v>14792</v>
      </c>
      <c r="F60" s="17">
        <v>12073</v>
      </c>
      <c r="G60" s="24"/>
      <c r="H60" s="7"/>
      <c r="I60" s="25">
        <f t="shared" si="16"/>
        <v>-3079</v>
      </c>
      <c r="J60" s="24">
        <f t="shared" si="16"/>
        <v>2351</v>
      </c>
      <c r="K60" s="7"/>
      <c r="L60" s="25">
        <f t="shared" si="3"/>
        <v>-3080.7373989467555</v>
      </c>
      <c r="M60" s="17">
        <f t="shared" si="1"/>
        <v>3.0185551001872857</v>
      </c>
      <c r="N60" s="17">
        <f t="shared" si="4"/>
        <v>2358.8270982761824</v>
      </c>
      <c r="O60" s="24">
        <f t="shared" si="2"/>
        <v>61.263467425017012</v>
      </c>
      <c r="P60" s="7"/>
      <c r="Q60" s="25">
        <f t="shared" si="5"/>
        <v>-3057.1665032472442</v>
      </c>
      <c r="R60" s="24">
        <f t="shared" si="6"/>
        <v>2330.0116227388403</v>
      </c>
      <c r="S60" s="7"/>
      <c r="T60" s="25">
        <f t="shared" si="7"/>
        <v>0.79596488033276902</v>
      </c>
      <c r="U60" s="24">
        <f t="shared" si="8"/>
        <v>0.61103663572578182</v>
      </c>
      <c r="V60" s="7"/>
      <c r="W60" s="25">
        <f t="shared" si="9"/>
        <v>0.79154106472457897</v>
      </c>
      <c r="X60" s="24">
        <f t="shared" si="10"/>
        <v>224.79631294881324</v>
      </c>
      <c r="Y60" s="7"/>
      <c r="Z60" s="25">
        <f t="shared" si="11"/>
        <v>632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7.5312948813262892E-2</v>
      </c>
      <c r="AD60" s="17">
        <f t="shared" ca="1" si="14"/>
        <v>7.6895495650774137E-2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11594</v>
      </c>
      <c r="D61" s="17">
        <v>14259</v>
      </c>
      <c r="E61" s="17">
        <v>14891</v>
      </c>
      <c r="F61" s="17">
        <v>12222</v>
      </c>
      <c r="G61" s="24"/>
      <c r="H61" s="7"/>
      <c r="I61" s="25">
        <f t="shared" si="16"/>
        <v>-3297</v>
      </c>
      <c r="J61" s="24">
        <f t="shared" si="16"/>
        <v>2037</v>
      </c>
      <c r="K61" s="7"/>
      <c r="L61" s="25">
        <f t="shared" si="3"/>
        <v>-3298.8811543560369</v>
      </c>
      <c r="M61" s="17">
        <f t="shared" si="1"/>
        <v>3.5387417112364501</v>
      </c>
      <c r="N61" s="17">
        <f t="shared" si="4"/>
        <v>2044.8003503272907</v>
      </c>
      <c r="O61" s="24">
        <f t="shared" si="2"/>
        <v>60.845465228464811</v>
      </c>
      <c r="P61" s="7"/>
      <c r="Q61" s="25">
        <f t="shared" si="5"/>
        <v>-3275.1665032472442</v>
      </c>
      <c r="R61" s="24">
        <f t="shared" si="6"/>
        <v>2016.0116227388405</v>
      </c>
      <c r="S61" s="7"/>
      <c r="T61" s="25">
        <f t="shared" si="7"/>
        <v>0.85272343232142744</v>
      </c>
      <c r="U61" s="24">
        <f t="shared" si="8"/>
        <v>0.52869133678157965</v>
      </c>
      <c r="V61" s="7"/>
      <c r="W61" s="25">
        <f t="shared" si="9"/>
        <v>0.84890012430013373</v>
      </c>
      <c r="X61" s="24">
        <f t="shared" si="10"/>
        <v>230.54848145628239</v>
      </c>
      <c r="Y61" s="7"/>
      <c r="Z61" s="25">
        <f t="shared" si="11"/>
        <v>638</v>
      </c>
      <c r="AA61" s="17">
        <f t="shared" si="15"/>
        <v>230.46299999999997</v>
      </c>
      <c r="AB61" s="24">
        <f t="shared" si="12"/>
        <v>4.0223381540236911</v>
      </c>
      <c r="AC61" s="17">
        <f t="shared" si="13"/>
        <v>8.5481456282423096E-2</v>
      </c>
      <c r="AD61" s="17">
        <f t="shared" ca="1" si="14"/>
        <v>4.2130419486511528E-2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11503</v>
      </c>
      <c r="D62" s="17">
        <v>14090</v>
      </c>
      <c r="E62" s="17">
        <v>14983</v>
      </c>
      <c r="F62" s="17">
        <v>12392</v>
      </c>
      <c r="G62" s="24"/>
      <c r="H62" s="7"/>
      <c r="I62" s="25">
        <f t="shared" si="16"/>
        <v>-3480</v>
      </c>
      <c r="J62" s="24">
        <f t="shared" si="16"/>
        <v>1698</v>
      </c>
      <c r="K62" s="7"/>
      <c r="L62" s="25">
        <f t="shared" si="3"/>
        <v>-3483.5962393884706</v>
      </c>
      <c r="M62" s="17">
        <f t="shared" si="1"/>
        <v>12.932937739187551</v>
      </c>
      <c r="N62" s="17">
        <f t="shared" si="4"/>
        <v>1711.5280317189558</v>
      </c>
      <c r="O62" s="24">
        <f t="shared" si="2"/>
        <v>183.00764218907543</v>
      </c>
      <c r="P62" s="7"/>
      <c r="Q62" s="25">
        <f t="shared" si="5"/>
        <v>-3458.1665032472442</v>
      </c>
      <c r="R62" s="24">
        <f t="shared" si="6"/>
        <v>1677.0116227388405</v>
      </c>
      <c r="S62" s="7"/>
      <c r="T62" s="25">
        <f t="shared" si="7"/>
        <v>0.90036937275227369</v>
      </c>
      <c r="U62" s="24">
        <f t="shared" si="8"/>
        <v>0.43978988346283904</v>
      </c>
      <c r="V62" s="7"/>
      <c r="W62" s="25">
        <f t="shared" si="9"/>
        <v>0.89719402277328075</v>
      </c>
      <c r="X62" s="24">
        <f t="shared" si="10"/>
        <v>236.34961310924575</v>
      </c>
      <c r="Y62" s="7"/>
      <c r="Z62" s="25">
        <f t="shared" si="11"/>
        <v>636</v>
      </c>
      <c r="AA62" s="17">
        <f t="shared" si="15"/>
        <v>236.18699999999995</v>
      </c>
      <c r="AB62" s="24">
        <f t="shared" si="12"/>
        <v>4.1222408004078464</v>
      </c>
      <c r="AC62" s="17">
        <f t="shared" si="13"/>
        <v>0.16261310924579675</v>
      </c>
      <c r="AD62" s="17">
        <f t="shared" ca="1" si="14"/>
        <v>4.9861673994996636E-2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11440</v>
      </c>
      <c r="D63" s="17">
        <v>13930</v>
      </c>
      <c r="E63" s="17">
        <v>15064</v>
      </c>
      <c r="F63" s="17">
        <v>12572</v>
      </c>
      <c r="G63" s="24"/>
      <c r="H63" s="7"/>
      <c r="I63" s="25">
        <f t="shared" si="16"/>
        <v>-3624</v>
      </c>
      <c r="J63" s="24">
        <f t="shared" si="16"/>
        <v>1358</v>
      </c>
      <c r="K63" s="7"/>
      <c r="L63" s="25">
        <f t="shared" si="3"/>
        <v>-3631.686973230936</v>
      </c>
      <c r="M63" s="17">
        <f t="shared" si="1"/>
        <v>59.089557453126936</v>
      </c>
      <c r="N63" s="17">
        <f t="shared" si="4"/>
        <v>1367.0048502313393</v>
      </c>
      <c r="O63" s="24">
        <f t="shared" si="2"/>
        <v>81.087327688852042</v>
      </c>
      <c r="P63" s="7"/>
      <c r="Q63" s="25">
        <f t="shared" si="5"/>
        <v>-3602.1665032472442</v>
      </c>
      <c r="R63" s="24">
        <f t="shared" si="6"/>
        <v>1337.0116227388405</v>
      </c>
      <c r="S63" s="7"/>
      <c r="T63" s="25">
        <f t="shared" si="7"/>
        <v>0.93786126030441497</v>
      </c>
      <c r="U63" s="24">
        <f t="shared" si="8"/>
        <v>0.35062618396911693</v>
      </c>
      <c r="V63" s="7"/>
      <c r="W63" s="25">
        <f t="shared" si="9"/>
        <v>0.93533550737894389</v>
      </c>
      <c r="X63" s="24">
        <f t="shared" si="10"/>
        <v>241.9136021556053</v>
      </c>
      <c r="Y63" s="7"/>
      <c r="Z63" s="25">
        <f t="shared" si="11"/>
        <v>626</v>
      </c>
      <c r="AA63" s="17">
        <f t="shared" si="15"/>
        <v>241.82099999999994</v>
      </c>
      <c r="AB63" s="24">
        <f t="shared" si="12"/>
        <v>4.2205726504652068</v>
      </c>
      <c r="AC63" s="17">
        <f t="shared" si="13"/>
        <v>9.2602155605362668E-2</v>
      </c>
      <c r="AD63" s="17">
        <f t="shared" ca="1" si="14"/>
        <v>3.1280121822192086E-2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11379</v>
      </c>
      <c r="D64" s="17">
        <v>13749</v>
      </c>
      <c r="E64" s="17">
        <v>15125</v>
      </c>
      <c r="F64" s="17">
        <v>12751</v>
      </c>
      <c r="G64" s="24"/>
      <c r="H64" s="7"/>
      <c r="I64" s="25">
        <f t="shared" si="16"/>
        <v>-3746</v>
      </c>
      <c r="J64" s="24">
        <f t="shared" si="16"/>
        <v>998</v>
      </c>
      <c r="K64" s="7"/>
      <c r="L64" s="25">
        <f t="shared" si="3"/>
        <v>-3745.6450349286592</v>
      </c>
      <c r="M64" s="17">
        <f t="shared" si="1"/>
        <v>0.12600020187194891</v>
      </c>
      <c r="N64" s="17">
        <f t="shared" si="4"/>
        <v>1006.5705357639147</v>
      </c>
      <c r="O64" s="24">
        <f t="shared" si="2"/>
        <v>73.45408328054053</v>
      </c>
      <c r="P64" s="7"/>
      <c r="Q64" s="25">
        <f t="shared" si="5"/>
        <v>-3724.1665032472442</v>
      </c>
      <c r="R64" s="24">
        <f t="shared" si="6"/>
        <v>977.01162273884052</v>
      </c>
      <c r="S64" s="7"/>
      <c r="T64" s="25">
        <f t="shared" si="7"/>
        <v>0.9696252205916458</v>
      </c>
      <c r="U64" s="24">
        <f t="shared" si="8"/>
        <v>0.25621756097576409</v>
      </c>
      <c r="V64" s="7"/>
      <c r="W64" s="25">
        <f t="shared" si="9"/>
        <v>0.96778706641492351</v>
      </c>
      <c r="X64" s="24">
        <f t="shared" si="10"/>
        <v>247.6343365039429</v>
      </c>
      <c r="Y64" s="7"/>
      <c r="Z64" s="25">
        <f t="shared" si="11"/>
        <v>631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0.13433650394296137</v>
      </c>
      <c r="AD64" s="17">
        <f t="shared" ca="1" si="14"/>
        <v>-2.1655669268767497E-2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11339</v>
      </c>
      <c r="D65" s="17">
        <v>13573</v>
      </c>
      <c r="E65" s="17">
        <v>15158</v>
      </c>
      <c r="F65" s="17">
        <v>12927</v>
      </c>
      <c r="G65" s="24"/>
      <c r="H65" s="7"/>
      <c r="I65" s="25">
        <f t="shared" si="16"/>
        <v>-3819</v>
      </c>
      <c r="J65" s="24">
        <f t="shared" si="16"/>
        <v>646</v>
      </c>
      <c r="K65" s="7"/>
      <c r="L65" s="25">
        <f t="shared" si="3"/>
        <v>-3820.4806916924181</v>
      </c>
      <c r="M65" s="17">
        <f t="shared" si="1"/>
        <v>2.1924478879959088</v>
      </c>
      <c r="N65" s="17">
        <f t="shared" si="4"/>
        <v>652.44284501602476</v>
      </c>
      <c r="O65" s="24">
        <f t="shared" si="2"/>
        <v>41.510251900515115</v>
      </c>
      <c r="P65" s="7"/>
      <c r="Q65" s="25">
        <f t="shared" si="5"/>
        <v>-3797.1665032472442</v>
      </c>
      <c r="R65" s="24">
        <f t="shared" si="6"/>
        <v>625.01162273884052</v>
      </c>
      <c r="S65" s="7"/>
      <c r="T65" s="25">
        <f t="shared" si="7"/>
        <v>0.98863152469793969</v>
      </c>
      <c r="U65" s="24">
        <f t="shared" si="8"/>
        <v>0.16390690738226354</v>
      </c>
      <c r="V65" s="7"/>
      <c r="W65" s="25">
        <f t="shared" si="9"/>
        <v>0.98746537043750582</v>
      </c>
      <c r="X65" s="24">
        <f t="shared" si="10"/>
        <v>253.03849746718879</v>
      </c>
      <c r="Y65" s="7"/>
      <c r="Z65" s="25">
        <f t="shared" si="11"/>
        <v>604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0.10249746718884012</v>
      </c>
      <c r="AD65" s="17">
        <f t="shared" ca="1" si="14"/>
        <v>4.9038633736699921E-3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11317</v>
      </c>
      <c r="D66" s="17">
        <v>13379</v>
      </c>
      <c r="E66" s="17">
        <v>15172</v>
      </c>
      <c r="F66" s="17">
        <v>13101</v>
      </c>
      <c r="G66" s="24"/>
      <c r="H66" s="7"/>
      <c r="I66" s="25">
        <f t="shared" si="16"/>
        <v>-3855</v>
      </c>
      <c r="J66" s="24">
        <f t="shared" si="16"/>
        <v>278</v>
      </c>
      <c r="K66" s="7"/>
      <c r="L66" s="25">
        <f t="shared" si="3"/>
        <v>-3861.7026649115492</v>
      </c>
      <c r="M66" s="17">
        <f t="shared" si="1"/>
        <v>44.925716916512357</v>
      </c>
      <c r="N66" s="17">
        <f t="shared" si="4"/>
        <v>283.6522997627149</v>
      </c>
      <c r="O66" s="24">
        <f t="shared" si="2"/>
        <v>31.94849260758696</v>
      </c>
      <c r="P66" s="7"/>
      <c r="Q66" s="25">
        <f t="shared" si="5"/>
        <v>-3833.1665032472442</v>
      </c>
      <c r="R66" s="24">
        <f t="shared" si="6"/>
        <v>257.01162273884052</v>
      </c>
      <c r="S66" s="7"/>
      <c r="T66" s="25">
        <f t="shared" si="7"/>
        <v>0.99800449658597501</v>
      </c>
      <c r="U66" s="24">
        <f t="shared" si="8"/>
        <v>6.7400314989058407E-2</v>
      </c>
      <c r="V66" s="7"/>
      <c r="W66" s="25">
        <f t="shared" si="9"/>
        <v>0.99754060996142302</v>
      </c>
      <c r="X66" s="24">
        <f t="shared" si="10"/>
        <v>258.59755423670299</v>
      </c>
      <c r="Y66" s="7"/>
      <c r="Z66" s="25">
        <f t="shared" si="11"/>
        <v>619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9.0554236703042079E-2</v>
      </c>
      <c r="AD66" s="17">
        <f t="shared" ca="1" si="14"/>
        <v>-1.6963352359937289E-2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11308</v>
      </c>
      <c r="D67" s="17">
        <v>13191</v>
      </c>
      <c r="E67" s="17">
        <v>15166</v>
      </c>
      <c r="F67" s="17">
        <v>13282</v>
      </c>
      <c r="G67" s="24"/>
      <c r="H67" s="7"/>
      <c r="I67" s="25">
        <f t="shared" si="16"/>
        <v>-3858</v>
      </c>
      <c r="J67" s="24">
        <f t="shared" si="16"/>
        <v>-91</v>
      </c>
      <c r="K67" s="7"/>
      <c r="L67" s="25">
        <f t="shared" si="3"/>
        <v>-3866.5465533408219</v>
      </c>
      <c r="M67" s="17">
        <f t="shared" si="1"/>
        <v>73.04357400751401</v>
      </c>
      <c r="N67" s="17">
        <f t="shared" si="4"/>
        <v>-90.0196862077578</v>
      </c>
      <c r="O67" s="24">
        <f t="shared" si="2"/>
        <v>0.96101513126028248</v>
      </c>
      <c r="P67" s="7"/>
      <c r="Q67" s="25">
        <f t="shared" si="5"/>
        <v>-3836.1665032472442</v>
      </c>
      <c r="R67" s="24">
        <f t="shared" si="6"/>
        <v>-111.9883772611595</v>
      </c>
      <c r="S67" s="7"/>
      <c r="T67" s="25">
        <f t="shared" si="7"/>
        <v>0.99878557757664455</v>
      </c>
      <c r="U67" s="24">
        <f t="shared" si="8"/>
        <v>-2.9368523579128267E-2</v>
      </c>
      <c r="V67" s="7"/>
      <c r="W67" s="25">
        <f t="shared" si="9"/>
        <v>0.99902563893009921</v>
      </c>
      <c r="X67" s="24">
        <f t="shared" si="10"/>
        <v>264.14680245051386</v>
      </c>
      <c r="Y67" s="7"/>
      <c r="Z67" s="25">
        <f t="shared" si="11"/>
        <v>623</v>
      </c>
      <c r="AA67" s="17">
        <f t="shared" si="15"/>
        <v>264.11399999999992</v>
      </c>
      <c r="AB67" s="24">
        <f t="shared" si="12"/>
        <v>4.6096589006123025</v>
      </c>
      <c r="AC67" s="17">
        <f t="shared" si="13"/>
        <v>3.2802450513941039E-2</v>
      </c>
      <c r="AD67" s="17">
        <f t="shared" ca="1" si="14"/>
        <v>3.0239029289248265E-2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11330</v>
      </c>
      <c r="D68" s="17">
        <v>13012</v>
      </c>
      <c r="E68" s="17">
        <v>15160</v>
      </c>
      <c r="F68" s="17">
        <v>13474</v>
      </c>
      <c r="G68" s="24"/>
      <c r="H68" s="7"/>
      <c r="I68" s="25">
        <f t="shared" si="16"/>
        <v>-3830</v>
      </c>
      <c r="J68" s="24">
        <f t="shared" si="16"/>
        <v>-462</v>
      </c>
      <c r="K68" s="7"/>
      <c r="L68" s="25">
        <f t="shared" si="3"/>
        <v>-3833.7702332282352</v>
      </c>
      <c r="M68" s="17">
        <f t="shared" si="1"/>
        <v>14.214658595288489</v>
      </c>
      <c r="N68" s="17">
        <f t="shared" si="4"/>
        <v>-468.58002933757717</v>
      </c>
      <c r="O68" s="24">
        <f t="shared" si="2"/>
        <v>43.29678608337629</v>
      </c>
      <c r="P68" s="7"/>
      <c r="Q68" s="25">
        <f t="shared" si="5"/>
        <v>-3808.1665032472442</v>
      </c>
      <c r="R68" s="24">
        <f t="shared" si="6"/>
        <v>-482.98837726115948</v>
      </c>
      <c r="S68" s="7"/>
      <c r="T68" s="25">
        <f t="shared" si="7"/>
        <v>0.99149548833039491</v>
      </c>
      <c r="U68" s="24">
        <f t="shared" si="8"/>
        <v>-0.12666185449727799</v>
      </c>
      <c r="V68" s="7"/>
      <c r="W68" s="25">
        <f t="shared" si="9"/>
        <v>0.99244309944304243</v>
      </c>
      <c r="X68" s="24">
        <f t="shared" si="10"/>
        <v>269.73608361161223</v>
      </c>
      <c r="Y68" s="7"/>
      <c r="Z68" s="25">
        <f t="shared" si="11"/>
        <v>633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-7.4916388387691768E-2</v>
      </c>
      <c r="AD68" s="17">
        <f t="shared" ca="1" si="14"/>
        <v>0.11039429456849348</v>
      </c>
      <c r="AE68" s="17">
        <v>101</v>
      </c>
    </row>
    <row r="69" spans="1:31" s="17" customFormat="1" x14ac:dyDescent="0.25">
      <c r="A69" s="17">
        <v>49</v>
      </c>
      <c r="B69" s="17">
        <v>621</v>
      </c>
      <c r="C69" s="17">
        <v>11365</v>
      </c>
      <c r="D69" s="17">
        <v>12827</v>
      </c>
      <c r="E69" s="17">
        <v>15126</v>
      </c>
      <c r="F69" s="17">
        <v>13658</v>
      </c>
      <c r="G69" s="24"/>
      <c r="H69" s="7"/>
      <c r="I69" s="25">
        <f t="shared" si="16"/>
        <v>-3761</v>
      </c>
      <c r="J69" s="24">
        <f t="shared" si="16"/>
        <v>-831</v>
      </c>
      <c r="K69" s="7"/>
      <c r="L69" s="25">
        <f t="shared" si="3"/>
        <v>-3765.001698893097</v>
      </c>
      <c r="M69" s="17">
        <f t="shared" si="1"/>
        <v>16.013594031013756</v>
      </c>
      <c r="N69" s="17">
        <f t="shared" si="4"/>
        <v>-835.28257633768305</v>
      </c>
      <c r="O69" s="24">
        <f t="shared" si="2"/>
        <v>18.340460088082796</v>
      </c>
      <c r="P69" s="7"/>
      <c r="Q69" s="25">
        <f t="shared" si="5"/>
        <v>-3739.1665032472442</v>
      </c>
      <c r="R69" s="24">
        <f t="shared" si="6"/>
        <v>-851.98837726115948</v>
      </c>
      <c r="S69" s="7"/>
      <c r="T69" s="25">
        <f t="shared" si="7"/>
        <v>0.97353062554499381</v>
      </c>
      <c r="U69" s="24">
        <f t="shared" si="8"/>
        <v>-0.22343069306546468</v>
      </c>
      <c r="V69" s="7"/>
      <c r="W69" s="25">
        <f t="shared" si="9"/>
        <v>0.9751816886648067</v>
      </c>
      <c r="X69" s="24">
        <f t="shared" si="10"/>
        <v>275.36765818540721</v>
      </c>
      <c r="Y69" s="7"/>
      <c r="Z69" s="25">
        <f t="shared" si="11"/>
        <v>621</v>
      </c>
      <c r="AA69" s="17">
        <f t="shared" si="15"/>
        <v>275.39999999999992</v>
      </c>
      <c r="AB69" s="24">
        <f t="shared" si="12"/>
        <v>4.806636759992382</v>
      </c>
      <c r="AC69" s="17">
        <f t="shared" si="13"/>
        <v>-3.2341814592712126E-2</v>
      </c>
      <c r="AD69" s="17">
        <f t="shared" ca="1" si="14"/>
        <v>5.1696799337150878E-3</v>
      </c>
      <c r="AE69" s="17">
        <v>100</v>
      </c>
    </row>
    <row r="70" spans="1:31" s="17" customFormat="1" x14ac:dyDescent="0.25">
      <c r="A70" s="17">
        <v>50</v>
      </c>
      <c r="B70" s="17">
        <v>644</v>
      </c>
      <c r="C70" s="17">
        <v>11425</v>
      </c>
      <c r="D70" s="17">
        <v>12651</v>
      </c>
      <c r="E70" s="17">
        <v>15077</v>
      </c>
      <c r="F70" s="17">
        <v>13852</v>
      </c>
      <c r="G70" s="24"/>
      <c r="H70" s="7"/>
      <c r="I70" s="25">
        <f t="shared" si="16"/>
        <v>-3652</v>
      </c>
      <c r="J70" s="24">
        <f t="shared" si="16"/>
        <v>-1201</v>
      </c>
      <c r="K70" s="7"/>
      <c r="L70" s="25">
        <f t="shared" si="3"/>
        <v>-3656.0889911179652</v>
      </c>
      <c r="M70" s="17">
        <f t="shared" si="1"/>
        <v>16.719848362798125</v>
      </c>
      <c r="N70" s="17">
        <f t="shared" si="4"/>
        <v>-1206.9154375766504</v>
      </c>
      <c r="O70" s="24">
        <f t="shared" si="2"/>
        <v>34.992401723248115</v>
      </c>
      <c r="P70" s="7"/>
      <c r="Q70" s="25">
        <f t="shared" si="5"/>
        <v>-3630.1665032472442</v>
      </c>
      <c r="R70" s="24">
        <f t="shared" si="6"/>
        <v>-1221.9883772611595</v>
      </c>
      <c r="S70" s="7"/>
      <c r="T70" s="25">
        <f t="shared" si="7"/>
        <v>0.94515134955066471</v>
      </c>
      <c r="U70" s="24">
        <f t="shared" si="8"/>
        <v>-0.32046177780863289</v>
      </c>
      <c r="V70" s="7"/>
      <c r="W70" s="25">
        <f t="shared" si="9"/>
        <v>0.94750749680038016</v>
      </c>
      <c r="X70" s="24">
        <f t="shared" si="10"/>
        <v>281.14929064197167</v>
      </c>
      <c r="Y70" s="7"/>
      <c r="Z70" s="25">
        <f t="shared" si="11"/>
        <v>644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-4.6709358028238057E-2</v>
      </c>
      <c r="AD70" s="17">
        <f t="shared" ca="1" si="14"/>
        <v>9.3347616015023505E-2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11491</v>
      </c>
      <c r="D71" s="17">
        <v>12469</v>
      </c>
      <c r="E71" s="17">
        <v>15001</v>
      </c>
      <c r="F71" s="17">
        <v>14019</v>
      </c>
      <c r="G71" s="24"/>
      <c r="H71" s="7"/>
      <c r="I71" s="25">
        <f t="shared" si="16"/>
        <v>-3510</v>
      </c>
      <c r="J71" s="24">
        <f t="shared" si="16"/>
        <v>-1550</v>
      </c>
      <c r="K71" s="7"/>
      <c r="L71" s="25">
        <f t="shared" si="3"/>
        <v>-3513.5611087461484</v>
      </c>
      <c r="M71" s="17">
        <f t="shared" si="1"/>
        <v>12.681495501894775</v>
      </c>
      <c r="N71" s="17">
        <f t="shared" si="4"/>
        <v>-1558.3372495563581</v>
      </c>
      <c r="O71" s="24">
        <f t="shared" si="2"/>
        <v>69.509730164992902</v>
      </c>
      <c r="P71" s="7"/>
      <c r="Q71" s="25">
        <f t="shared" si="5"/>
        <v>-3488.1665032472442</v>
      </c>
      <c r="R71" s="24">
        <f t="shared" si="6"/>
        <v>-1570.9883772611595</v>
      </c>
      <c r="S71" s="7"/>
      <c r="T71" s="25">
        <f t="shared" si="7"/>
        <v>0.90818018265896971</v>
      </c>
      <c r="U71" s="24">
        <f t="shared" si="8"/>
        <v>-0.41198569287718884</v>
      </c>
      <c r="V71" s="7"/>
      <c r="W71" s="25">
        <f t="shared" si="9"/>
        <v>0.91120112581465229</v>
      </c>
      <c r="X71" s="24">
        <f t="shared" si="10"/>
        <v>286.79233269510644</v>
      </c>
      <c r="Y71" s="7"/>
      <c r="Z71" s="25">
        <f t="shared" si="11"/>
        <v>630</v>
      </c>
      <c r="AA71" s="17">
        <f t="shared" si="15"/>
        <v>286.86599999999993</v>
      </c>
      <c r="AB71" s="24">
        <f t="shared" si="12"/>
        <v>5.006756212026052</v>
      </c>
      <c r="AC71" s="17">
        <f t="shared" si="13"/>
        <v>-7.3667304893490382E-2</v>
      </c>
      <c r="AD71" s="17">
        <f t="shared" ca="1" si="14"/>
        <v>6.8328676679414002E-2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11573</v>
      </c>
      <c r="D72" s="17">
        <v>12295</v>
      </c>
      <c r="E72" s="17">
        <v>14908</v>
      </c>
      <c r="F72" s="17">
        <v>14179</v>
      </c>
      <c r="G72" s="24"/>
      <c r="H72" s="7"/>
      <c r="I72" s="25">
        <f t="shared" si="16"/>
        <v>-3335</v>
      </c>
      <c r="J72" s="24">
        <f t="shared" si="16"/>
        <v>-1884</v>
      </c>
      <c r="K72" s="7"/>
      <c r="L72" s="25">
        <f t="shared" si="3"/>
        <v>-3338.0758329213181</v>
      </c>
      <c r="M72" s="17">
        <f t="shared" si="1"/>
        <v>9.4607481598643854</v>
      </c>
      <c r="N72" s="17">
        <f t="shared" si="4"/>
        <v>-1892.2157079682179</v>
      </c>
      <c r="O72" s="24">
        <f t="shared" si="2"/>
        <v>67.497857419038837</v>
      </c>
      <c r="P72" s="7"/>
      <c r="Q72" s="25">
        <f t="shared" si="5"/>
        <v>-3313.1665032472442</v>
      </c>
      <c r="R72" s="24">
        <f t="shared" si="6"/>
        <v>-1904.9883772611595</v>
      </c>
      <c r="S72" s="7"/>
      <c r="T72" s="25">
        <f t="shared" si="7"/>
        <v>0.86261712486990916</v>
      </c>
      <c r="U72" s="24">
        <f t="shared" si="8"/>
        <v>-0.49957591532102175</v>
      </c>
      <c r="V72" s="7"/>
      <c r="W72" s="25">
        <f t="shared" si="9"/>
        <v>0.8662740216801853</v>
      </c>
      <c r="X72" s="24">
        <f t="shared" si="10"/>
        <v>292.43478859889137</v>
      </c>
      <c r="Y72" s="7"/>
      <c r="Z72" s="25">
        <f t="shared" si="11"/>
        <v>626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-6.5211401108570044E-2</v>
      </c>
      <c r="AD72" s="17">
        <f t="shared" ca="1" si="14"/>
        <v>-2.5814311923227251E-2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11675</v>
      </c>
      <c r="D73" s="17">
        <v>12140</v>
      </c>
      <c r="E73" s="17">
        <v>14804</v>
      </c>
      <c r="F73" s="17">
        <v>14336</v>
      </c>
      <c r="G73" s="24"/>
      <c r="H73" s="7"/>
      <c r="I73" s="25">
        <f t="shared" si="16"/>
        <v>-3129</v>
      </c>
      <c r="J73" s="24">
        <f t="shared" si="16"/>
        <v>-2196</v>
      </c>
      <c r="K73" s="7"/>
      <c r="L73" s="25">
        <f t="shared" si="3"/>
        <v>-3132.6706235668421</v>
      </c>
      <c r="M73" s="17">
        <f t="shared" si="1"/>
        <v>13.473477369456591</v>
      </c>
      <c r="N73" s="17">
        <f t="shared" si="4"/>
        <v>-2204.6704553102022</v>
      </c>
      <c r="O73" s="24">
        <f t="shared" si="2"/>
        <v>75.176795286213775</v>
      </c>
      <c r="P73" s="7"/>
      <c r="Q73" s="25">
        <f t="shared" si="5"/>
        <v>-3107.1665032472442</v>
      </c>
      <c r="R73" s="24">
        <f t="shared" si="6"/>
        <v>-2216.9883772611597</v>
      </c>
      <c r="S73" s="7"/>
      <c r="T73" s="25">
        <f t="shared" si="7"/>
        <v>0.80898289684392921</v>
      </c>
      <c r="U73" s="24">
        <f t="shared" si="8"/>
        <v>-0.58139672191526093</v>
      </c>
      <c r="V73" s="7"/>
      <c r="W73" s="25">
        <f t="shared" si="9"/>
        <v>0.81323356519973755</v>
      </c>
      <c r="X73" s="24">
        <f t="shared" si="10"/>
        <v>298.02467840772317</v>
      </c>
      <c r="Y73" s="7"/>
      <c r="Z73" s="25">
        <f t="shared" si="11"/>
        <v>620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-5.5321592276754927E-2</v>
      </c>
      <c r="AD73" s="17">
        <f t="shared" ca="1" si="14"/>
        <v>2.2331287582233017E-2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11796</v>
      </c>
      <c r="D74" s="17">
        <v>12002</v>
      </c>
      <c r="E74" s="17">
        <v>14696</v>
      </c>
      <c r="F74" s="17">
        <v>14486</v>
      </c>
      <c r="G74" s="24"/>
      <c r="H74" s="7"/>
      <c r="I74" s="25">
        <f t="shared" si="16"/>
        <v>-2900</v>
      </c>
      <c r="J74" s="24">
        <f t="shared" si="16"/>
        <v>-2484</v>
      </c>
      <c r="K74" s="7"/>
      <c r="L74" s="25">
        <f t="shared" si="3"/>
        <v>-2901.7802449668584</v>
      </c>
      <c r="M74" s="17">
        <f t="shared" si="1"/>
        <v>3.1692721420246315</v>
      </c>
      <c r="N74" s="17">
        <f t="shared" si="4"/>
        <v>-2491.499235477097</v>
      </c>
      <c r="O74" s="24">
        <f t="shared" si="2"/>
        <v>56.238532740950944</v>
      </c>
      <c r="P74" s="7"/>
      <c r="Q74" s="25">
        <f t="shared" si="5"/>
        <v>-2878.1665032472442</v>
      </c>
      <c r="R74" s="24">
        <f t="shared" si="6"/>
        <v>-2504.9883772611597</v>
      </c>
      <c r="S74" s="7"/>
      <c r="T74" s="25">
        <f t="shared" si="7"/>
        <v>0.74936038122281556</v>
      </c>
      <c r="U74" s="24">
        <f t="shared" si="8"/>
        <v>-0.65692362030994322</v>
      </c>
      <c r="V74" s="7"/>
      <c r="W74" s="25">
        <f t="shared" si="9"/>
        <v>0.75415887879877874</v>
      </c>
      <c r="X74" s="24">
        <f t="shared" si="10"/>
        <v>303.52103188958404</v>
      </c>
      <c r="Y74" s="7"/>
      <c r="Z74" s="25">
        <f t="shared" si="11"/>
        <v>610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-4.8968110415898991E-2</v>
      </c>
      <c r="AD74" s="17">
        <f t="shared" ca="1" si="14"/>
        <v>4.3908226934263439E-2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11930</v>
      </c>
      <c r="D75" s="17">
        <v>11869</v>
      </c>
      <c r="E75" s="17">
        <v>14569</v>
      </c>
      <c r="F75" s="17">
        <v>14621</v>
      </c>
      <c r="G75" s="24"/>
      <c r="H75" s="7"/>
      <c r="I75" s="25">
        <f t="shared" si="16"/>
        <v>-2639</v>
      </c>
      <c r="J75" s="24">
        <f t="shared" si="16"/>
        <v>-2752</v>
      </c>
      <c r="K75" s="7"/>
      <c r="L75" s="25">
        <f t="shared" si="3"/>
        <v>-2640.4726474150957</v>
      </c>
      <c r="M75" s="17">
        <f t="shared" si="1"/>
        <v>2.1686904091880685</v>
      </c>
      <c r="N75" s="17">
        <f t="shared" si="4"/>
        <v>-2758.9669784202379</v>
      </c>
      <c r="O75" s="24">
        <f t="shared" si="2"/>
        <v>48.538788308060099</v>
      </c>
      <c r="P75" s="7"/>
      <c r="Q75" s="25">
        <f t="shared" si="5"/>
        <v>-2617.1665032472442</v>
      </c>
      <c r="R75" s="24">
        <f t="shared" si="6"/>
        <v>-2772.9883772611597</v>
      </c>
      <c r="S75" s="7"/>
      <c r="T75" s="25">
        <f t="shared" si="7"/>
        <v>0.6814063350345595</v>
      </c>
      <c r="U75" s="24">
        <f t="shared" si="8"/>
        <v>-0.72720559520499473</v>
      </c>
      <c r="V75" s="7"/>
      <c r="W75" s="25">
        <f t="shared" si="9"/>
        <v>0.68671428815731961</v>
      </c>
      <c r="X75" s="24">
        <f t="shared" si="10"/>
        <v>309.10332049761109</v>
      </c>
      <c r="Y75" s="7"/>
      <c r="Z75" s="25">
        <f t="shared" si="11"/>
        <v>619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-3.7679502388868968E-2</v>
      </c>
      <c r="AD75" s="17">
        <f t="shared" ca="1" si="14"/>
        <v>2.1829933434219129E-2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12074</v>
      </c>
      <c r="D76" s="17">
        <v>11741</v>
      </c>
      <c r="E76" s="17">
        <v>14420</v>
      </c>
      <c r="F76" s="17">
        <v>14743</v>
      </c>
      <c r="G76" s="24"/>
      <c r="H76" s="7"/>
      <c r="I76" s="25">
        <f t="shared" si="16"/>
        <v>-2346</v>
      </c>
      <c r="J76" s="24">
        <f t="shared" si="16"/>
        <v>-3002</v>
      </c>
      <c r="K76" s="7"/>
      <c r="L76" s="25">
        <f t="shared" si="3"/>
        <v>-2344.7897738220381</v>
      </c>
      <c r="M76" s="17">
        <f t="shared" si="1"/>
        <v>1.4646474018242339</v>
      </c>
      <c r="N76" s="17">
        <f t="shared" si="4"/>
        <v>-3007.4816514418758</v>
      </c>
      <c r="O76" s="24">
        <f t="shared" si="2"/>
        <v>30.048502530218855</v>
      </c>
      <c r="P76" s="7"/>
      <c r="Q76" s="25">
        <f t="shared" si="5"/>
        <v>-2324.1665032472442</v>
      </c>
      <c r="R76" s="24">
        <f t="shared" si="6"/>
        <v>-3022.9883772611597</v>
      </c>
      <c r="S76" s="7"/>
      <c r="T76" s="25">
        <f t="shared" si="7"/>
        <v>0.60512075827916079</v>
      </c>
      <c r="U76" s="24">
        <f t="shared" si="8"/>
        <v>-0.79276713895037865</v>
      </c>
      <c r="V76" s="7"/>
      <c r="W76" s="25">
        <f t="shared" si="9"/>
        <v>0.61090360859954718</v>
      </c>
      <c r="X76" s="24">
        <f t="shared" si="10"/>
        <v>314.84523186144179</v>
      </c>
      <c r="Y76" s="7"/>
      <c r="Z76" s="25">
        <f t="shared" si="11"/>
        <v>639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-4.6768138558149985E-2</v>
      </c>
      <c r="AD76" s="17">
        <f t="shared" ca="1" si="14"/>
        <v>1.8393862521691062E-2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12234</v>
      </c>
      <c r="D77" s="17">
        <v>11637</v>
      </c>
      <c r="E77" s="17">
        <v>14264</v>
      </c>
      <c r="F77" s="17">
        <v>14856</v>
      </c>
      <c r="G77" s="24"/>
      <c r="H77" s="7"/>
      <c r="I77" s="25">
        <f t="shared" si="16"/>
        <v>-2030</v>
      </c>
      <c r="J77" s="24">
        <f t="shared" si="16"/>
        <v>-3219</v>
      </c>
      <c r="K77" s="7"/>
      <c r="L77" s="25">
        <f t="shared" si="3"/>
        <v>-2028.2903794951537</v>
      </c>
      <c r="M77" s="17">
        <f t="shared" si="1"/>
        <v>2.9228022705908177</v>
      </c>
      <c r="N77" s="17">
        <f t="shared" si="4"/>
        <v>-3223.9059899839613</v>
      </c>
      <c r="O77" s="24">
        <f t="shared" si="2"/>
        <v>24.06873772272823</v>
      </c>
      <c r="P77" s="7"/>
      <c r="Q77" s="25">
        <f t="shared" si="5"/>
        <v>-2008.1665032472442</v>
      </c>
      <c r="R77" s="24">
        <f t="shared" si="6"/>
        <v>-3239.9883772611597</v>
      </c>
      <c r="S77" s="7"/>
      <c r="T77" s="25">
        <f t="shared" si="7"/>
        <v>0.52284689392862849</v>
      </c>
      <c r="U77" s="24">
        <f t="shared" si="8"/>
        <v>-0.84967455892137189</v>
      </c>
      <c r="V77" s="7"/>
      <c r="W77" s="25">
        <f t="shared" si="9"/>
        <v>0.52904153016242095</v>
      </c>
      <c r="X77" s="24">
        <f t="shared" si="10"/>
        <v>320.55490127135511</v>
      </c>
      <c r="Y77" s="7"/>
      <c r="Z77" s="25">
        <f t="shared" si="11"/>
        <v>634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-4.3098728644849871E-2</v>
      </c>
      <c r="AD77" s="17">
        <f t="shared" ca="1" si="14"/>
        <v>0.14147213240119072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12390</v>
      </c>
      <c r="D78" s="17">
        <v>11524</v>
      </c>
      <c r="E78" s="17">
        <v>14077</v>
      </c>
      <c r="F78" s="17">
        <v>14927</v>
      </c>
      <c r="G78" s="24"/>
      <c r="H78" s="7"/>
      <c r="I78" s="25">
        <f t="shared" si="16"/>
        <v>-1687</v>
      </c>
      <c r="J78" s="24">
        <f t="shared" si="16"/>
        <v>-3403</v>
      </c>
      <c r="K78" s="7"/>
      <c r="L78" s="25">
        <f t="shared" si="3"/>
        <v>-1690.2634717453768</v>
      </c>
      <c r="M78" s="17">
        <f t="shared" si="1"/>
        <v>10.650247832872822</v>
      </c>
      <c r="N78" s="17">
        <f t="shared" si="4"/>
        <v>-3408.9428010058623</v>
      </c>
      <c r="O78" s="24">
        <f t="shared" si="2"/>
        <v>35.316883795277882</v>
      </c>
      <c r="P78" s="7"/>
      <c r="Q78" s="25">
        <f t="shared" si="5"/>
        <v>-1665.1665032472442</v>
      </c>
      <c r="R78" s="24">
        <f t="shared" si="6"/>
        <v>-3423.9883772611597</v>
      </c>
      <c r="S78" s="7"/>
      <c r="T78" s="25">
        <f t="shared" si="7"/>
        <v>0.43354330066206964</v>
      </c>
      <c r="U78" s="24">
        <f t="shared" si="8"/>
        <v>-0.89792785511797446</v>
      </c>
      <c r="V78" s="7"/>
      <c r="W78" s="25">
        <f t="shared" si="9"/>
        <v>0.44008658397111239</v>
      </c>
      <c r="X78" s="24">
        <f t="shared" si="10"/>
        <v>326.35285499516112</v>
      </c>
      <c r="Y78" s="7"/>
      <c r="Z78" s="25">
        <f t="shared" si="11"/>
        <v>637</v>
      </c>
      <c r="AA78" s="17">
        <f t="shared" si="15"/>
        <v>326.33099999999996</v>
      </c>
      <c r="AB78" s="24">
        <f t="shared" si="12"/>
        <v>5.6955504013256144</v>
      </c>
      <c r="AC78" s="17">
        <f t="shared" si="13"/>
        <v>2.1854995161163515E-2</v>
      </c>
      <c r="AD78" s="17">
        <f t="shared" ca="1" si="14"/>
        <v>2.6741962770358896E-2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12582</v>
      </c>
      <c r="D79" s="17">
        <v>11469</v>
      </c>
      <c r="E79" s="17">
        <v>13924</v>
      </c>
      <c r="F79" s="17">
        <v>15024</v>
      </c>
      <c r="G79" s="24"/>
      <c r="H79" s="7"/>
      <c r="I79" s="25">
        <f t="shared" si="16"/>
        <v>-1342</v>
      </c>
      <c r="J79" s="24">
        <f t="shared" si="16"/>
        <v>-3555</v>
      </c>
      <c r="K79" s="7"/>
      <c r="L79" s="25">
        <f t="shared" si="3"/>
        <v>-1341.7848907755301</v>
      </c>
      <c r="M79" s="17">
        <f t="shared" si="1"/>
        <v>4.6271978452029024E-2</v>
      </c>
      <c r="N79" s="17">
        <f t="shared" si="4"/>
        <v>-3557.340417400922</v>
      </c>
      <c r="O79" s="24">
        <f t="shared" si="2"/>
        <v>5.47755361053839</v>
      </c>
      <c r="P79" s="7"/>
      <c r="Q79" s="25">
        <f t="shared" si="5"/>
        <v>-1320.1665032472442</v>
      </c>
      <c r="R79" s="24">
        <f t="shared" si="6"/>
        <v>-3575.9883772611597</v>
      </c>
      <c r="S79" s="7"/>
      <c r="T79" s="25">
        <f t="shared" si="7"/>
        <v>0.34371898673506446</v>
      </c>
      <c r="U79" s="24">
        <f t="shared" si="8"/>
        <v>-0.93778927371516796</v>
      </c>
      <c r="V79" s="7"/>
      <c r="W79" s="25">
        <f t="shared" si="9"/>
        <v>0.35054985815539308</v>
      </c>
      <c r="X79" s="24">
        <f t="shared" si="10"/>
        <v>331.96698401485105</v>
      </c>
      <c r="Y79" s="7"/>
      <c r="Z79" s="25">
        <f t="shared" si="11"/>
        <v>626</v>
      </c>
      <c r="AA79" s="17">
        <f t="shared" si="15"/>
        <v>331.96499999999997</v>
      </c>
      <c r="AB79" s="24">
        <f t="shared" si="12"/>
        <v>5.7938822513829757</v>
      </c>
      <c r="AC79" s="17">
        <f t="shared" si="13"/>
        <v>1.9840148510752442E-3</v>
      </c>
      <c r="AD79" s="17">
        <f t="shared" ca="1" si="14"/>
        <v>1.6520614229989405E-2</v>
      </c>
      <c r="AE79" s="17">
        <v>90</v>
      </c>
    </row>
    <row r="80" spans="1:31" s="17" customFormat="1" x14ac:dyDescent="0.25">
      <c r="A80" s="17">
        <v>60</v>
      </c>
      <c r="B80" s="17">
        <v>637</v>
      </c>
      <c r="C80" s="17">
        <v>12761</v>
      </c>
      <c r="D80" s="17">
        <v>11409</v>
      </c>
      <c r="E80" s="17">
        <v>13740</v>
      </c>
      <c r="F80" s="17">
        <v>15084</v>
      </c>
      <c r="G80" s="24"/>
      <c r="H80" s="7"/>
      <c r="I80" s="25">
        <f t="shared" si="16"/>
        <v>-979</v>
      </c>
      <c r="J80" s="24">
        <f t="shared" si="16"/>
        <v>-3675</v>
      </c>
      <c r="K80" s="7"/>
      <c r="L80" s="25">
        <f t="shared" si="3"/>
        <v>-974.10579210262904</v>
      </c>
      <c r="M80" s="17">
        <f t="shared" si="1"/>
        <v>23.953270942688285</v>
      </c>
      <c r="N80" s="17">
        <f t="shared" si="4"/>
        <v>-3672.8241028932107</v>
      </c>
      <c r="O80" s="24">
        <f t="shared" si="2"/>
        <v>4.7345282193340772</v>
      </c>
      <c r="P80" s="7"/>
      <c r="Q80" s="25">
        <f t="shared" si="5"/>
        <v>-957.16650324724435</v>
      </c>
      <c r="R80" s="24">
        <f t="shared" si="6"/>
        <v>-3695.9883772611597</v>
      </c>
      <c r="S80" s="7"/>
      <c r="T80" s="25">
        <f t="shared" si="7"/>
        <v>0.24920818686404159</v>
      </c>
      <c r="U80" s="24">
        <f t="shared" si="8"/>
        <v>-0.96925881471295217</v>
      </c>
      <c r="V80" s="7"/>
      <c r="W80" s="25">
        <f t="shared" si="9"/>
        <v>0.25626547721594917</v>
      </c>
      <c r="X80" s="24">
        <f t="shared" si="10"/>
        <v>337.65321530595475</v>
      </c>
      <c r="Y80" s="7"/>
      <c r="Z80" s="25">
        <f t="shared" si="11"/>
        <v>637</v>
      </c>
      <c r="AA80" s="17">
        <f t="shared" si="15"/>
        <v>337.69799999999998</v>
      </c>
      <c r="AB80" s="24">
        <f t="shared" si="12"/>
        <v>5.8939419773998107</v>
      </c>
      <c r="AC80" s="17">
        <f t="shared" si="13"/>
        <v>-4.4784694045233664E-2</v>
      </c>
      <c r="AD80" s="17">
        <f t="shared" ca="1" si="14"/>
        <v>5.4784488169957513E-2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12944</v>
      </c>
      <c r="D81" s="17">
        <v>11368</v>
      </c>
      <c r="E81" s="17">
        <v>13558</v>
      </c>
      <c r="F81" s="17">
        <v>15117</v>
      </c>
      <c r="G81" s="24"/>
      <c r="H81" s="7"/>
      <c r="I81" s="25">
        <f t="shared" si="16"/>
        <v>-614</v>
      </c>
      <c r="J81" s="24">
        <f t="shared" si="16"/>
        <v>-3749</v>
      </c>
      <c r="K81" s="7"/>
      <c r="L81" s="25">
        <f t="shared" si="3"/>
        <v>-613.62435516425774</v>
      </c>
      <c r="M81" s="17">
        <f t="shared" si="1"/>
        <v>0.14110904261983262</v>
      </c>
      <c r="N81" s="17">
        <f t="shared" si="4"/>
        <v>-3748.6673394224404</v>
      </c>
      <c r="O81" s="24">
        <f t="shared" si="2"/>
        <v>0.1106630598623108</v>
      </c>
      <c r="P81" s="7"/>
      <c r="Q81" s="25">
        <f t="shared" si="5"/>
        <v>-592.16650324724435</v>
      </c>
      <c r="R81" s="24">
        <f t="shared" si="6"/>
        <v>-3769.9883772611597</v>
      </c>
      <c r="S81" s="7"/>
      <c r="T81" s="25">
        <f t="shared" si="7"/>
        <v>0.15417666633257229</v>
      </c>
      <c r="U81" s="24">
        <f t="shared" si="8"/>
        <v>-0.98866503166158581</v>
      </c>
      <c r="V81" s="7"/>
      <c r="W81" s="25">
        <f t="shared" si="9"/>
        <v>0.16137260938278325</v>
      </c>
      <c r="X81" s="24">
        <f t="shared" si="10"/>
        <v>343.19272791204116</v>
      </c>
      <c r="Y81" s="7"/>
      <c r="Z81" s="25">
        <f t="shared" si="11"/>
        <v>609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1.3727912041190393E-2</v>
      </c>
      <c r="AD81" s="17">
        <f t="shared" ca="1" si="14"/>
        <v>-4.1351055096413347E-2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13118</v>
      </c>
      <c r="D82" s="17">
        <v>11338</v>
      </c>
      <c r="E82" s="17">
        <v>13364</v>
      </c>
      <c r="F82" s="17">
        <v>15129</v>
      </c>
      <c r="G82" s="24"/>
      <c r="H82" s="7"/>
      <c r="I82" s="25">
        <f t="shared" si="16"/>
        <v>-246</v>
      </c>
      <c r="J82" s="24">
        <f t="shared" si="16"/>
        <v>-3791</v>
      </c>
      <c r="K82" s="7"/>
      <c r="L82" s="25">
        <f t="shared" si="3"/>
        <v>-243.50358269675121</v>
      </c>
      <c r="M82" s="17">
        <f t="shared" si="1"/>
        <v>6.2320993519599641</v>
      </c>
      <c r="N82" s="17">
        <f t="shared" si="4"/>
        <v>-3790.2877282904496</v>
      </c>
      <c r="O82" s="24">
        <f t="shared" si="2"/>
        <v>0.5073309882257786</v>
      </c>
      <c r="P82" s="7"/>
      <c r="Q82" s="25">
        <f t="shared" si="5"/>
        <v>-224.16650324724432</v>
      </c>
      <c r="R82" s="24">
        <f t="shared" si="6"/>
        <v>-3811.9883772611597</v>
      </c>
      <c r="S82" s="7"/>
      <c r="T82" s="25">
        <f t="shared" si="7"/>
        <v>5.8364064810433366E-2</v>
      </c>
      <c r="U82" s="24">
        <f t="shared" si="8"/>
        <v>-0.99967937101081028</v>
      </c>
      <c r="V82" s="7"/>
      <c r="W82" s="25">
        <f t="shared" si="9"/>
        <v>6.5637594706499394E-2</v>
      </c>
      <c r="X82" s="24">
        <f t="shared" si="10"/>
        <v>348.70638251994637</v>
      </c>
      <c r="Y82" s="7"/>
      <c r="Z82" s="25">
        <f t="shared" si="11"/>
        <v>616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-1.6617480053582767E-2</v>
      </c>
      <c r="AD82" s="17">
        <f t="shared" ca="1" si="14"/>
        <v>-1.4420643063886018E-3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13305</v>
      </c>
      <c r="D83" s="17">
        <v>11341</v>
      </c>
      <c r="E83" s="17">
        <v>13185</v>
      </c>
      <c r="F83" s="17">
        <v>15138</v>
      </c>
      <c r="G83" s="24"/>
      <c r="H83" s="7"/>
      <c r="I83" s="25">
        <f t="shared" si="16"/>
        <v>120</v>
      </c>
      <c r="J83" s="24">
        <f t="shared" si="16"/>
        <v>-3797</v>
      </c>
      <c r="K83" s="7"/>
      <c r="L83" s="25">
        <f t="shared" si="3"/>
        <v>131.10930883647441</v>
      </c>
      <c r="M83" s="17">
        <f t="shared" si="1"/>
        <v>123.41674282416845</v>
      </c>
      <c r="N83" s="17">
        <f t="shared" si="4"/>
        <v>-3796.1473826424944</v>
      </c>
      <c r="O83" s="24">
        <f t="shared" si="2"/>
        <v>0.72695635831974836</v>
      </c>
      <c r="P83" s="7"/>
      <c r="Q83" s="25">
        <f t="shared" si="5"/>
        <v>141.83349675275568</v>
      </c>
      <c r="R83" s="24">
        <f t="shared" si="6"/>
        <v>-3817.9883772611597</v>
      </c>
      <c r="S83" s="7"/>
      <c r="T83" s="25">
        <f t="shared" si="7"/>
        <v>-3.6927816051259138E-2</v>
      </c>
      <c r="U83" s="24">
        <f t="shared" si="8"/>
        <v>-1.0012528480606995</v>
      </c>
      <c r="V83" s="7"/>
      <c r="W83" s="25">
        <f t="shared" si="9"/>
        <v>-2.9645361367741454E-2</v>
      </c>
      <c r="X83" s="24">
        <f t="shared" si="10"/>
        <v>354.15888705228201</v>
      </c>
      <c r="Y83" s="7"/>
      <c r="Z83" s="25">
        <f t="shared" si="11"/>
        <v>620</v>
      </c>
      <c r="AA83" s="17">
        <f t="shared" si="15"/>
        <v>354.30299999999994</v>
      </c>
      <c r="AB83" s="24">
        <f t="shared" si="12"/>
        <v>6.1837538996934676</v>
      </c>
      <c r="AC83" s="17">
        <f t="shared" si="13"/>
        <v>-0.14411294771792882</v>
      </c>
      <c r="AD83" s="17">
        <f t="shared" ca="1" si="14"/>
        <v>0.10978499408929565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13502</v>
      </c>
      <c r="D84" s="17">
        <v>11360</v>
      </c>
      <c r="E84" s="17">
        <v>13003</v>
      </c>
      <c r="F84" s="17">
        <v>15132</v>
      </c>
      <c r="G84" s="24"/>
      <c r="H84" s="7"/>
      <c r="I84" s="25">
        <f t="shared" ref="I84:J115" si="17">C84-E84</f>
        <v>499</v>
      </c>
      <c r="J84" s="24">
        <f t="shared" si="17"/>
        <v>-3772</v>
      </c>
      <c r="K84" s="7"/>
      <c r="L84" s="25">
        <f t="shared" si="3"/>
        <v>510.260813138738</v>
      </c>
      <c r="M84" s="17">
        <f t="shared" ref="M84:M147" si="18">(I84-L84)^2</f>
        <v>126.8059125455744</v>
      </c>
      <c r="N84" s="17">
        <f t="shared" si="4"/>
        <v>-3765.019590532107</v>
      </c>
      <c r="O84" s="24">
        <f t="shared" ref="O84:O147" si="19">(J84-N84)^2</f>
        <v>48.726116339449796</v>
      </c>
      <c r="P84" s="7"/>
      <c r="Q84" s="25">
        <f t="shared" si="5"/>
        <v>520.83349675275565</v>
      </c>
      <c r="R84" s="24">
        <f t="shared" si="6"/>
        <v>-3792.9883772611597</v>
      </c>
      <c r="S84" s="7"/>
      <c r="T84" s="25">
        <f t="shared" si="7"/>
        <v>-0.13560438120585327</v>
      </c>
      <c r="U84" s="24">
        <f t="shared" si="8"/>
        <v>-0.9946966936861612</v>
      </c>
      <c r="V84" s="7"/>
      <c r="W84" s="25">
        <f t="shared" si="9"/>
        <v>-0.1283722288100777</v>
      </c>
      <c r="X84" s="24">
        <f>IF(MOD(ATAN2(U84,W84)*180/PI()-$J$9+360,360)&lt;355,MOD(ATAN2(U84,W84)*180/PI()-$J$9+360,360)+360,MOD(ATAN2(U84,W84)*180/PI()-$J$9+360,360))</f>
        <v>359.81670814453707</v>
      </c>
      <c r="Y84" s="7"/>
      <c r="Z84" s="25">
        <f t="shared" si="11"/>
        <v>630</v>
      </c>
      <c r="AA84" s="17">
        <f t="shared" si="15"/>
        <v>359.97299999999996</v>
      </c>
      <c r="AB84" s="24">
        <f t="shared" si="12"/>
        <v>6.2827140682815479</v>
      </c>
      <c r="AC84" s="17">
        <f t="shared" si="13"/>
        <v>-0.15629185546288227</v>
      </c>
    </row>
    <row r="85" spans="1:31" s="17" customFormat="1" x14ac:dyDescent="0.25">
      <c r="A85" s="17">
        <v>0</v>
      </c>
      <c r="B85" s="17">
        <v>0</v>
      </c>
      <c r="C85" s="17">
        <v>13462</v>
      </c>
      <c r="D85" s="17">
        <v>11322</v>
      </c>
      <c r="E85" s="17">
        <v>12950</v>
      </c>
      <c r="F85" s="17">
        <v>15076</v>
      </c>
      <c r="G85" s="24"/>
      <c r="H85" s="7"/>
      <c r="I85" s="25">
        <f t="shared" si="17"/>
        <v>512</v>
      </c>
      <c r="J85" s="24">
        <f t="shared" si="17"/>
        <v>-3754</v>
      </c>
      <c r="K85" s="7"/>
      <c r="L85" s="25">
        <f>$M$9*SIN(2*PI()/$M$10*(AA85+$M$11))+$M$12</f>
        <v>513.55493618365915</v>
      </c>
      <c r="M85" s="17">
        <f t="shared" si="18"/>
        <v>2.4178265352524866</v>
      </c>
      <c r="N85" s="17">
        <f>$O$9*COS(2*PI()/$O$10*(AA85+$O$11))+$O$12</f>
        <v>-3752.4617575193097</v>
      </c>
      <c r="O85" s="24">
        <f t="shared" si="19"/>
        <v>2.3661899294002926</v>
      </c>
      <c r="P85" s="7"/>
      <c r="Q85" s="25">
        <f t="shared" ref="Q85:Q148" si="20">I85-$J$4</f>
        <v>533.83349675275565</v>
      </c>
      <c r="R85" s="24">
        <f t="shared" ref="R85:R148" si="21">J85-$J$3</f>
        <v>-3774.9883772611597</v>
      </c>
      <c r="S85" s="7"/>
      <c r="T85" s="25">
        <f t="shared" ref="T85:T148" si="22">Q85/$J$7</f>
        <v>-0.13898906549875492</v>
      </c>
      <c r="U85" s="24">
        <f t="shared" ref="U85:U148" si="23">R85/$J$6</f>
        <v>-0.98997626253649351</v>
      </c>
      <c r="V85" s="7"/>
      <c r="W85" s="25">
        <f t="shared" ref="W85:W148" si="24">(T85-U85*SIN(-$J$11*PI()/180))/(COS(-$J$11*PI()/180))</f>
        <v>-0.13179134057095576</v>
      </c>
      <c r="X85" s="24">
        <f>IF(MOD(ATAN2(U85,W85)*180/PI()-$J$9+360,360)&lt;355,MOD(ATAN2(U85,W85)*180/PI()-$J$9+360,360)+360,MOD(ATAN2(U85,W85)*180/PI()-$J$9+360,360))</f>
        <v>360.04591140926902</v>
      </c>
      <c r="Y85" s="7"/>
      <c r="Z85" s="25">
        <f>I165-J159</f>
        <v>4</v>
      </c>
      <c r="AA85" s="17">
        <f t="shared" si="15"/>
        <v>360.00899999999996</v>
      </c>
      <c r="AB85" s="24">
        <f t="shared" ref="AB85:AB148" si="25">AA85*PI()/180</f>
        <v>6.2833423868122651</v>
      </c>
      <c r="AC85" s="17">
        <f t="shared" ref="AC85:AC148" si="26">X85-AA85</f>
        <v>3.6911409269066553E-2</v>
      </c>
    </row>
    <row r="86" spans="1:31" s="17" customFormat="1" x14ac:dyDescent="0.25">
      <c r="A86" s="17">
        <v>1</v>
      </c>
      <c r="B86" s="17">
        <v>-629</v>
      </c>
      <c r="C86" s="17">
        <v>13269</v>
      </c>
      <c r="D86" s="17">
        <v>11301</v>
      </c>
      <c r="E86" s="17">
        <v>13139</v>
      </c>
      <c r="F86" s="17">
        <v>15088</v>
      </c>
      <c r="G86" s="24"/>
      <c r="H86" s="7"/>
      <c r="I86" s="25">
        <f t="shared" si="17"/>
        <v>130</v>
      </c>
      <c r="J86" s="24">
        <f t="shared" si="17"/>
        <v>-3787</v>
      </c>
      <c r="K86" s="7"/>
      <c r="L86" s="25">
        <f t="shared" ref="L86:L149" si="27">$M$9*SIN(2*PI()/$M$10*(AA86+$M$11))+$M$12</f>
        <v>136.33657660544807</v>
      </c>
      <c r="M86" s="17">
        <f t="shared" si="18"/>
        <v>40.152203076711821</v>
      </c>
      <c r="N86" s="17">
        <f t="shared" ref="N86:N149" si="28">$O$9*COS(2*PI()/$O$10*(AA86+$O$11))+$O$12</f>
        <v>-3783.9669178063878</v>
      </c>
      <c r="O86" s="24">
        <f t="shared" si="19"/>
        <v>9.1995875932076672</v>
      </c>
      <c r="P86" s="7"/>
      <c r="Q86" s="25">
        <f t="shared" si="20"/>
        <v>151.83349675275568</v>
      </c>
      <c r="R86" s="24">
        <f t="shared" si="21"/>
        <v>-3807.9883772611597</v>
      </c>
      <c r="S86" s="7"/>
      <c r="T86" s="25">
        <f t="shared" si="22"/>
        <v>-3.9531419353491172E-2</v>
      </c>
      <c r="U86" s="24">
        <f t="shared" si="23"/>
        <v>-0.99863038631088419</v>
      </c>
      <c r="V86" s="7"/>
      <c r="W86" s="25">
        <f t="shared" si="24"/>
        <v>-3.2268110175749015E-2</v>
      </c>
      <c r="X86" s="24">
        <f t="shared" ref="X86:X148" si="29">MOD(ATAN2(U86,W86)*180/PI()-$J$9+360,360)</f>
        <v>354.31367204637132</v>
      </c>
      <c r="Y86" s="7"/>
      <c r="Z86" s="25">
        <f t="shared" ref="Z86:Z149" si="30">B86</f>
        <v>-629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-3.4327953628633168E-2</v>
      </c>
    </row>
    <row r="87" spans="1:31" s="17" customFormat="1" x14ac:dyDescent="0.25">
      <c r="A87" s="17">
        <v>2</v>
      </c>
      <c r="B87" s="17">
        <v>-619</v>
      </c>
      <c r="C87" s="17">
        <v>13087</v>
      </c>
      <c r="D87" s="17">
        <v>11311</v>
      </c>
      <c r="E87" s="17">
        <v>13329</v>
      </c>
      <c r="F87" s="17">
        <v>15094</v>
      </c>
      <c r="G87" s="24"/>
      <c r="H87" s="7"/>
      <c r="I87" s="25">
        <f t="shared" si="17"/>
        <v>-242</v>
      </c>
      <c r="J87" s="24">
        <f t="shared" si="17"/>
        <v>-3783</v>
      </c>
      <c r="K87" s="7"/>
      <c r="L87" s="25">
        <f t="shared" si="27"/>
        <v>-236.41208765637936</v>
      </c>
      <c r="M87" s="17">
        <f t="shared" si="18"/>
        <v>31.224764359987962</v>
      </c>
      <c r="N87" s="17">
        <f t="shared" si="28"/>
        <v>-3778.710392330172</v>
      </c>
      <c r="O87" s="24">
        <f t="shared" si="19"/>
        <v>18.400733961047216</v>
      </c>
      <c r="P87" s="7"/>
      <c r="Q87" s="25">
        <f t="shared" si="20"/>
        <v>-220.16650324724432</v>
      </c>
      <c r="R87" s="24">
        <f t="shared" si="21"/>
        <v>-3803.9883772611597</v>
      </c>
      <c r="S87" s="7"/>
      <c r="T87" s="25">
        <f t="shared" si="22"/>
        <v>5.732262348954055E-2</v>
      </c>
      <c r="U87" s="24">
        <f t="shared" si="23"/>
        <v>-0.9975814016109581</v>
      </c>
      <c r="V87" s="7"/>
      <c r="W87" s="25">
        <f t="shared" si="24"/>
        <v>6.4580864534921789E-2</v>
      </c>
      <c r="X87" s="24">
        <f t="shared" si="29"/>
        <v>348.75894045563996</v>
      </c>
      <c r="Y87" s="7"/>
      <c r="Z87" s="25">
        <f t="shared" si="30"/>
        <v>-619</v>
      </c>
      <c r="AA87" s="17">
        <f t="shared" si="31"/>
        <v>348.77699999999993</v>
      </c>
      <c r="AB87" s="24">
        <f t="shared" si="25"/>
        <v>6.0873070052282614</v>
      </c>
      <c r="AC87" s="17">
        <f t="shared" si="26"/>
        <v>-1.8059544359971369E-2</v>
      </c>
    </row>
    <row r="88" spans="1:31" s="17" customFormat="1" x14ac:dyDescent="0.25">
      <c r="A88" s="17">
        <v>3</v>
      </c>
      <c r="B88" s="17">
        <v>-606</v>
      </c>
      <c r="C88" s="17">
        <v>12891</v>
      </c>
      <c r="D88" s="17">
        <v>11323</v>
      </c>
      <c r="E88" s="17">
        <v>13496</v>
      </c>
      <c r="F88" s="17">
        <v>15059</v>
      </c>
      <c r="G88" s="24"/>
      <c r="H88" s="7"/>
      <c r="I88" s="25">
        <f t="shared" si="17"/>
        <v>-605</v>
      </c>
      <c r="J88" s="24">
        <f t="shared" si="17"/>
        <v>-3736</v>
      </c>
      <c r="K88" s="7"/>
      <c r="L88" s="25">
        <f t="shared" si="27"/>
        <v>-599.39300295574674</v>
      </c>
      <c r="M88" s="17">
        <f t="shared" si="18"/>
        <v>31.438415854264818</v>
      </c>
      <c r="N88" s="17">
        <f t="shared" si="28"/>
        <v>-3738.7642292297646</v>
      </c>
      <c r="O88" s="24">
        <f t="shared" si="19"/>
        <v>7.640963234685124</v>
      </c>
      <c r="P88" s="7"/>
      <c r="Q88" s="25">
        <f t="shared" si="20"/>
        <v>-583.16650324724435</v>
      </c>
      <c r="R88" s="24">
        <f t="shared" si="21"/>
        <v>-3756.9883772611597</v>
      </c>
      <c r="S88" s="7"/>
      <c r="T88" s="25">
        <f t="shared" si="22"/>
        <v>0.15183342336056344</v>
      </c>
      <c r="U88" s="24">
        <f t="shared" si="23"/>
        <v>-0.98525583138682582</v>
      </c>
      <c r="V88" s="7"/>
      <c r="W88" s="25">
        <f t="shared" si="24"/>
        <v>0.15900450480720185</v>
      </c>
      <c r="X88" s="24">
        <f t="shared" si="29"/>
        <v>343.2953768569447</v>
      </c>
      <c r="Y88" s="7"/>
      <c r="Z88" s="25">
        <f t="shared" si="30"/>
        <v>-606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-2.7623143055222954E-2</v>
      </c>
    </row>
    <row r="89" spans="1:31" s="17" customFormat="1" x14ac:dyDescent="0.25">
      <c r="A89" s="17">
        <v>4</v>
      </c>
      <c r="B89" s="17">
        <v>-622</v>
      </c>
      <c r="C89" s="17">
        <v>12723</v>
      </c>
      <c r="D89" s="17">
        <v>11368</v>
      </c>
      <c r="E89" s="17">
        <v>13694</v>
      </c>
      <c r="F89" s="17">
        <v>15034</v>
      </c>
      <c r="G89" s="24"/>
      <c r="H89" s="7"/>
      <c r="I89" s="25">
        <f t="shared" si="17"/>
        <v>-971</v>
      </c>
      <c r="J89" s="24">
        <f t="shared" si="17"/>
        <v>-3666</v>
      </c>
      <c r="K89" s="7"/>
      <c r="L89" s="25">
        <f t="shared" si="27"/>
        <v>-966.48821169008067</v>
      </c>
      <c r="M89" s="17">
        <f t="shared" si="18"/>
        <v>20.35623375352468</v>
      </c>
      <c r="N89" s="17">
        <f t="shared" si="28"/>
        <v>-3662.3398939130439</v>
      </c>
      <c r="O89" s="24">
        <f t="shared" si="19"/>
        <v>13.396376567773444</v>
      </c>
      <c r="P89" s="7"/>
      <c r="Q89" s="25">
        <f t="shared" si="20"/>
        <v>-949.16650324724435</v>
      </c>
      <c r="R89" s="24">
        <f t="shared" si="21"/>
        <v>-3686.9883772611597</v>
      </c>
      <c r="S89" s="7"/>
      <c r="T89" s="25">
        <f t="shared" si="22"/>
        <v>0.24712530422225595</v>
      </c>
      <c r="U89" s="24">
        <f t="shared" si="23"/>
        <v>-0.96689859913811838</v>
      </c>
      <c r="V89" s="7"/>
      <c r="W89" s="25">
        <f t="shared" si="24"/>
        <v>0.25416537050744942</v>
      </c>
      <c r="X89" s="24">
        <f t="shared" si="29"/>
        <v>337.73499979412463</v>
      </c>
      <c r="Y89" s="7"/>
      <c r="Z89" s="25">
        <f t="shared" si="30"/>
        <v>-622</v>
      </c>
      <c r="AA89" s="17">
        <f t="shared" si="31"/>
        <v>337.72499999999991</v>
      </c>
      <c r="AB89" s="24">
        <f t="shared" si="25"/>
        <v>5.8944132162978473</v>
      </c>
      <c r="AC89" s="17">
        <f t="shared" si="26"/>
        <v>9.9997941247238487E-3</v>
      </c>
    </row>
    <row r="90" spans="1:31" s="17" customFormat="1" x14ac:dyDescent="0.25">
      <c r="A90" s="17">
        <v>5</v>
      </c>
      <c r="B90" s="17">
        <v>-638</v>
      </c>
      <c r="C90" s="17">
        <v>12534</v>
      </c>
      <c r="D90" s="17">
        <v>11426</v>
      </c>
      <c r="E90" s="17">
        <v>13868</v>
      </c>
      <c r="F90" s="17">
        <v>14966</v>
      </c>
      <c r="G90" s="24"/>
      <c r="H90" s="7"/>
      <c r="I90" s="25">
        <f t="shared" si="17"/>
        <v>-1334</v>
      </c>
      <c r="J90" s="24">
        <f t="shared" si="17"/>
        <v>-3540</v>
      </c>
      <c r="K90" s="7"/>
      <c r="L90" s="25">
        <f t="shared" si="27"/>
        <v>-1333.6316025019494</v>
      </c>
      <c r="M90" s="17">
        <f t="shared" si="18"/>
        <v>0.13571671656996126</v>
      </c>
      <c r="N90" s="17">
        <f t="shared" si="28"/>
        <v>-3547.4305923055458</v>
      </c>
      <c r="O90" s="24">
        <f t="shared" si="19"/>
        <v>55.21370201123667</v>
      </c>
      <c r="P90" s="7"/>
      <c r="Q90" s="25">
        <f t="shared" si="20"/>
        <v>-1312.1665032472442</v>
      </c>
      <c r="R90" s="24">
        <f t="shared" si="21"/>
        <v>-3560.9883772611597</v>
      </c>
      <c r="S90" s="7"/>
      <c r="T90" s="25">
        <f t="shared" si="22"/>
        <v>0.34163610409327883</v>
      </c>
      <c r="U90" s="24">
        <f t="shared" si="23"/>
        <v>-0.93385558109044486</v>
      </c>
      <c r="V90" s="7"/>
      <c r="W90" s="25">
        <f t="shared" si="24"/>
        <v>0.34843830547433152</v>
      </c>
      <c r="X90" s="24">
        <f t="shared" si="29"/>
        <v>332.00150462908096</v>
      </c>
      <c r="Y90" s="7"/>
      <c r="Z90" s="25">
        <f t="shared" si="30"/>
        <v>-638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1.850462908106465E-2</v>
      </c>
    </row>
    <row r="91" spans="1:31" s="17" customFormat="1" x14ac:dyDescent="0.25">
      <c r="A91" s="17">
        <v>6</v>
      </c>
      <c r="B91" s="17">
        <v>-630</v>
      </c>
      <c r="C91" s="17">
        <v>12357</v>
      </c>
      <c r="D91" s="17">
        <v>11496</v>
      </c>
      <c r="E91" s="17">
        <v>14038</v>
      </c>
      <c r="F91" s="17">
        <v>14888</v>
      </c>
      <c r="G91" s="24"/>
      <c r="H91" s="7"/>
      <c r="I91" s="25">
        <f t="shared" si="17"/>
        <v>-1681</v>
      </c>
      <c r="J91" s="24">
        <f t="shared" si="17"/>
        <v>-3392</v>
      </c>
      <c r="K91" s="7"/>
      <c r="L91" s="25">
        <f t="shared" si="27"/>
        <v>-1683.264057335429</v>
      </c>
      <c r="M91" s="17">
        <f t="shared" si="18"/>
        <v>5.1259556181099333</v>
      </c>
      <c r="N91" s="17">
        <f t="shared" si="28"/>
        <v>-3398.7914089267929</v>
      </c>
      <c r="O91" s="24">
        <f t="shared" si="19"/>
        <v>46.123235210922061</v>
      </c>
      <c r="P91" s="7"/>
      <c r="Q91" s="25">
        <f t="shared" si="20"/>
        <v>-1659.1665032472442</v>
      </c>
      <c r="R91" s="24">
        <f t="shared" si="21"/>
        <v>-3412.9883772611597</v>
      </c>
      <c r="S91" s="7"/>
      <c r="T91" s="25">
        <f t="shared" si="22"/>
        <v>0.43198113868073046</v>
      </c>
      <c r="U91" s="24">
        <f t="shared" si="23"/>
        <v>-0.89504314719317757</v>
      </c>
      <c r="V91" s="7"/>
      <c r="W91" s="25">
        <f t="shared" si="24"/>
        <v>0.43850339637583968</v>
      </c>
      <c r="X91" s="24">
        <f t="shared" si="29"/>
        <v>326.3615969579314</v>
      </c>
      <c r="Y91" s="7"/>
      <c r="Z91" s="25">
        <f t="shared" si="30"/>
        <v>-630</v>
      </c>
      <c r="AA91" s="17">
        <f t="shared" si="31"/>
        <v>326.31299999999987</v>
      </c>
      <c r="AB91" s="24">
        <f t="shared" si="25"/>
        <v>5.695236242060254</v>
      </c>
      <c r="AC91" s="17">
        <f t="shared" si="26"/>
        <v>4.8596957931522411E-2</v>
      </c>
    </row>
    <row r="92" spans="1:31" s="17" customFormat="1" x14ac:dyDescent="0.25">
      <c r="A92" s="17">
        <v>7</v>
      </c>
      <c r="B92" s="17">
        <v>-631</v>
      </c>
      <c r="C92" s="17">
        <v>12195</v>
      </c>
      <c r="D92" s="17">
        <v>11591</v>
      </c>
      <c r="E92" s="17">
        <v>14211</v>
      </c>
      <c r="F92" s="17">
        <v>14810</v>
      </c>
      <c r="G92" s="24"/>
      <c r="H92" s="7"/>
      <c r="I92" s="25">
        <f t="shared" si="17"/>
        <v>-2016</v>
      </c>
      <c r="J92" s="24">
        <f t="shared" si="17"/>
        <v>-3219</v>
      </c>
      <c r="K92" s="7"/>
      <c r="L92" s="25">
        <f t="shared" si="27"/>
        <v>-2017.1474485811918</v>
      </c>
      <c r="M92" s="17">
        <f t="shared" si="18"/>
        <v>1.3166382464791631</v>
      </c>
      <c r="N92" s="17">
        <f t="shared" si="28"/>
        <v>-3216.3492462766162</v>
      </c>
      <c r="O92" s="24">
        <f t="shared" si="19"/>
        <v>7.0264953020330081</v>
      </c>
      <c r="P92" s="7"/>
      <c r="Q92" s="25">
        <f t="shared" si="20"/>
        <v>-1994.1665032472442</v>
      </c>
      <c r="R92" s="24">
        <f t="shared" si="21"/>
        <v>-3239.9883772611597</v>
      </c>
      <c r="S92" s="7"/>
      <c r="T92" s="25">
        <f t="shared" si="22"/>
        <v>0.51920184930550362</v>
      </c>
      <c r="U92" s="24">
        <f t="shared" si="23"/>
        <v>-0.84967455892137189</v>
      </c>
      <c r="V92" s="7"/>
      <c r="W92" s="25">
        <f t="shared" si="24"/>
        <v>0.52539638910052133</v>
      </c>
      <c r="X92" s="24">
        <f t="shared" si="29"/>
        <v>320.73237340375624</v>
      </c>
      <c r="Y92" s="7"/>
      <c r="Z92" s="25">
        <f t="shared" si="30"/>
        <v>-631</v>
      </c>
      <c r="AA92" s="17">
        <f t="shared" si="31"/>
        <v>320.6339999999999</v>
      </c>
      <c r="AB92" s="24">
        <f t="shared" si="25"/>
        <v>5.5961189938394966</v>
      </c>
      <c r="AC92" s="17">
        <f t="shared" si="26"/>
        <v>9.8373403756340849E-2</v>
      </c>
    </row>
    <row r="93" spans="1:31" s="17" customFormat="1" x14ac:dyDescent="0.25">
      <c r="A93" s="17">
        <v>8</v>
      </c>
      <c r="B93" s="17">
        <v>-637</v>
      </c>
      <c r="C93" s="17">
        <v>12045</v>
      </c>
      <c r="D93" s="17">
        <v>11713</v>
      </c>
      <c r="E93" s="17">
        <v>14381</v>
      </c>
      <c r="F93" s="17">
        <v>14705</v>
      </c>
      <c r="G93" s="24"/>
      <c r="H93" s="7"/>
      <c r="I93" s="25">
        <f t="shared" si="17"/>
        <v>-2336</v>
      </c>
      <c r="J93" s="24">
        <f t="shared" si="17"/>
        <v>-2992</v>
      </c>
      <c r="K93" s="7"/>
      <c r="L93" s="25">
        <f t="shared" si="27"/>
        <v>-2334.3210237207986</v>
      </c>
      <c r="M93" s="17">
        <f t="shared" si="18"/>
        <v>2.8189613461209069</v>
      </c>
      <c r="N93" s="17">
        <f t="shared" si="28"/>
        <v>-2999.9216078972099</v>
      </c>
      <c r="O93" s="24">
        <f t="shared" si="19"/>
        <v>62.751871677138631</v>
      </c>
      <c r="P93" s="7"/>
      <c r="Q93" s="25">
        <f t="shared" si="20"/>
        <v>-2314.1665032472442</v>
      </c>
      <c r="R93" s="24">
        <f t="shared" si="21"/>
        <v>-3012.9883772611597</v>
      </c>
      <c r="S93" s="7"/>
      <c r="T93" s="25">
        <f t="shared" si="22"/>
        <v>0.60251715497692881</v>
      </c>
      <c r="U93" s="24">
        <f t="shared" si="23"/>
        <v>-0.79014467720056336</v>
      </c>
      <c r="V93" s="7"/>
      <c r="W93" s="25">
        <f t="shared" si="24"/>
        <v>0.60828085979153967</v>
      </c>
      <c r="X93" s="24">
        <f t="shared" si="29"/>
        <v>314.87262572396344</v>
      </c>
      <c r="Y93" s="7"/>
      <c r="Z93" s="25">
        <f t="shared" si="30"/>
        <v>-637</v>
      </c>
      <c r="AA93" s="17">
        <f t="shared" si="31"/>
        <v>314.9009999999999</v>
      </c>
      <c r="AB93" s="24">
        <f t="shared" si="25"/>
        <v>5.4960592678226616</v>
      </c>
      <c r="AC93" s="17">
        <f t="shared" si="26"/>
        <v>-2.8374276036458923E-2</v>
      </c>
    </row>
    <row r="94" spans="1:31" s="17" customFormat="1" x14ac:dyDescent="0.25">
      <c r="A94" s="17">
        <v>9</v>
      </c>
      <c r="B94" s="17">
        <v>-629</v>
      </c>
      <c r="C94" s="17">
        <v>11893</v>
      </c>
      <c r="D94" s="17">
        <v>11827</v>
      </c>
      <c r="E94" s="17">
        <v>14519</v>
      </c>
      <c r="F94" s="17">
        <v>14577</v>
      </c>
      <c r="G94" s="24"/>
      <c r="H94" s="7"/>
      <c r="I94" s="25">
        <f t="shared" si="17"/>
        <v>-2626</v>
      </c>
      <c r="J94" s="24">
        <f t="shared" si="17"/>
        <v>-2750</v>
      </c>
      <c r="K94" s="7"/>
      <c r="L94" s="25">
        <f t="shared" si="27"/>
        <v>-2624.8151222312536</v>
      </c>
      <c r="M94" s="17">
        <f t="shared" si="18"/>
        <v>1.4039353268695569</v>
      </c>
      <c r="N94" s="17">
        <f t="shared" si="28"/>
        <v>-2756.5269717589381</v>
      </c>
      <c r="O94" s="24">
        <f t="shared" si="19"/>
        <v>42.601360341975372</v>
      </c>
      <c r="P94" s="7"/>
      <c r="Q94" s="25">
        <f t="shared" si="20"/>
        <v>-2604.1665032472442</v>
      </c>
      <c r="R94" s="24">
        <f t="shared" si="21"/>
        <v>-2770.9883772611597</v>
      </c>
      <c r="S94" s="7"/>
      <c r="T94" s="25">
        <f t="shared" si="22"/>
        <v>0.67802165074165777</v>
      </c>
      <c r="U94" s="24">
        <f t="shared" si="23"/>
        <v>-0.72668110285503174</v>
      </c>
      <c r="V94" s="7"/>
      <c r="W94" s="25">
        <f t="shared" si="24"/>
        <v>0.68332569898993978</v>
      </c>
      <c r="X94" s="24">
        <f t="shared" si="29"/>
        <v>309.22415043104525</v>
      </c>
      <c r="Y94" s="7"/>
      <c r="Z94" s="25">
        <f t="shared" si="30"/>
        <v>-629</v>
      </c>
      <c r="AA94" s="17">
        <f t="shared" si="31"/>
        <v>309.2399999999999</v>
      </c>
      <c r="AB94" s="24">
        <f t="shared" si="25"/>
        <v>5.3972561788672628</v>
      </c>
      <c r="AC94" s="17">
        <f t="shared" si="26"/>
        <v>-1.584956895464984E-2</v>
      </c>
    </row>
    <row r="95" spans="1:31" s="17" customFormat="1" x14ac:dyDescent="0.25">
      <c r="A95" s="17">
        <v>10</v>
      </c>
      <c r="B95" s="17">
        <v>-616</v>
      </c>
      <c r="C95" s="17">
        <v>11765</v>
      </c>
      <c r="D95" s="17">
        <v>11961</v>
      </c>
      <c r="E95" s="17">
        <v>14650</v>
      </c>
      <c r="F95" s="17">
        <v>14447</v>
      </c>
      <c r="G95" s="24"/>
      <c r="H95" s="7"/>
      <c r="I95" s="25">
        <f t="shared" si="17"/>
        <v>-2885</v>
      </c>
      <c r="J95" s="24">
        <f t="shared" si="17"/>
        <v>-2486</v>
      </c>
      <c r="K95" s="7"/>
      <c r="L95" s="25">
        <f t="shared" si="27"/>
        <v>-2884.7048171267011</v>
      </c>
      <c r="M95" s="17">
        <f t="shared" si="18"/>
        <v>8.7132928689010389E-2</v>
      </c>
      <c r="N95" s="17">
        <f t="shared" si="28"/>
        <v>-2491.867921334027</v>
      </c>
      <c r="O95" s="24">
        <f t="shared" si="19"/>
        <v>34.432500782328738</v>
      </c>
      <c r="P95" s="7"/>
      <c r="Q95" s="25">
        <f t="shared" si="20"/>
        <v>-2863.1665032472442</v>
      </c>
      <c r="R95" s="24">
        <f t="shared" si="21"/>
        <v>-2506.9883772611597</v>
      </c>
      <c r="S95" s="7"/>
      <c r="T95" s="25">
        <f t="shared" si="22"/>
        <v>0.74545497626946755</v>
      </c>
      <c r="U95" s="24">
        <f t="shared" si="23"/>
        <v>-0.65744811265990621</v>
      </c>
      <c r="V95" s="7"/>
      <c r="W95" s="25">
        <f t="shared" si="24"/>
        <v>0.75025718584235934</v>
      </c>
      <c r="X95" s="24">
        <f t="shared" si="29"/>
        <v>303.69094011651828</v>
      </c>
      <c r="Y95" s="7"/>
      <c r="Z95" s="25">
        <f t="shared" si="30"/>
        <v>-616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-5.059883481635552E-3</v>
      </c>
    </row>
    <row r="96" spans="1:31" s="17" customFormat="1" x14ac:dyDescent="0.25">
      <c r="A96" s="17">
        <v>11</v>
      </c>
      <c r="B96" s="17">
        <v>-611</v>
      </c>
      <c r="C96" s="17">
        <v>11647</v>
      </c>
      <c r="D96" s="17">
        <v>12102</v>
      </c>
      <c r="E96" s="17">
        <v>14760</v>
      </c>
      <c r="F96" s="17">
        <v>14298</v>
      </c>
      <c r="G96" s="24"/>
      <c r="H96" s="7"/>
      <c r="I96" s="25">
        <f t="shared" si="17"/>
        <v>-3113</v>
      </c>
      <c r="J96" s="24">
        <f t="shared" si="17"/>
        <v>-2196</v>
      </c>
      <c r="K96" s="7"/>
      <c r="L96" s="25">
        <f t="shared" si="27"/>
        <v>-3116.0218360142067</v>
      </c>
      <c r="M96" s="17">
        <f t="shared" si="18"/>
        <v>9.1314928967563684</v>
      </c>
      <c r="N96" s="17">
        <f t="shared" si="28"/>
        <v>-2206.1095139701188</v>
      </c>
      <c r="O96" s="24">
        <f t="shared" si="19"/>
        <v>102.20227271202656</v>
      </c>
      <c r="P96" s="7"/>
      <c r="Q96" s="25">
        <f t="shared" si="20"/>
        <v>-3091.1665032472442</v>
      </c>
      <c r="R96" s="24">
        <f t="shared" si="21"/>
        <v>-2216.9883772611597</v>
      </c>
      <c r="S96" s="7"/>
      <c r="T96" s="25">
        <f t="shared" si="22"/>
        <v>0.80481713156035795</v>
      </c>
      <c r="U96" s="24">
        <f t="shared" si="23"/>
        <v>-0.58139672191526093</v>
      </c>
      <c r="V96" s="7"/>
      <c r="W96" s="25">
        <f t="shared" si="24"/>
        <v>0.80906768970042375</v>
      </c>
      <c r="X96" s="24">
        <f t="shared" si="29"/>
        <v>298.16400969530537</v>
      </c>
      <c r="Y96" s="7"/>
      <c r="Z96" s="25">
        <f t="shared" si="30"/>
        <v>-611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-3.299030469452191E-2</v>
      </c>
    </row>
    <row r="97" spans="1:29" s="17" customFormat="1" x14ac:dyDescent="0.25">
      <c r="A97" s="17">
        <v>12</v>
      </c>
      <c r="B97" s="17">
        <v>-628</v>
      </c>
      <c r="C97" s="17">
        <v>11541</v>
      </c>
      <c r="D97" s="17">
        <v>12260</v>
      </c>
      <c r="E97" s="17">
        <v>14863</v>
      </c>
      <c r="F97" s="17">
        <v>14138</v>
      </c>
      <c r="G97" s="24"/>
      <c r="H97" s="7"/>
      <c r="I97" s="25">
        <f t="shared" si="17"/>
        <v>-3322</v>
      </c>
      <c r="J97" s="24">
        <f t="shared" si="17"/>
        <v>-1878</v>
      </c>
      <c r="K97" s="7"/>
      <c r="L97" s="25">
        <f t="shared" si="27"/>
        <v>-3324.0642589507597</v>
      </c>
      <c r="M97" s="17">
        <f t="shared" si="18"/>
        <v>4.2611650157916294</v>
      </c>
      <c r="N97" s="17">
        <f t="shared" si="28"/>
        <v>-1891.0493570329879</v>
      </c>
      <c r="O97" s="24">
        <f t="shared" si="19"/>
        <v>170.2857189743915</v>
      </c>
      <c r="P97" s="7"/>
      <c r="Q97" s="25">
        <f t="shared" si="20"/>
        <v>-3300.1665032472442</v>
      </c>
      <c r="R97" s="24">
        <f t="shared" si="21"/>
        <v>-1898.9883772611595</v>
      </c>
      <c r="S97" s="7"/>
      <c r="T97" s="25">
        <f t="shared" si="22"/>
        <v>0.85923244057700754</v>
      </c>
      <c r="U97" s="24">
        <f t="shared" si="23"/>
        <v>-0.4980024382711325</v>
      </c>
      <c r="V97" s="7"/>
      <c r="W97" s="25">
        <f t="shared" si="24"/>
        <v>0.86287780186443097</v>
      </c>
      <c r="X97" s="24">
        <f t="shared" si="29"/>
        <v>292.4539742869681</v>
      </c>
      <c r="Y97" s="7"/>
      <c r="Z97" s="25">
        <f t="shared" si="30"/>
        <v>-628</v>
      </c>
      <c r="AA97" s="17">
        <f t="shared" si="31"/>
        <v>292.5449999999999</v>
      </c>
      <c r="AB97" s="24">
        <f t="shared" si="25"/>
        <v>5.1058734602468094</v>
      </c>
      <c r="AC97" s="17">
        <f t="shared" si="26"/>
        <v>-9.1025713031797295E-2</v>
      </c>
    </row>
    <row r="98" spans="1:29" s="17" customFormat="1" x14ac:dyDescent="0.25">
      <c r="A98" s="17">
        <v>13</v>
      </c>
      <c r="B98" s="17">
        <v>-629</v>
      </c>
      <c r="C98" s="17">
        <v>11453</v>
      </c>
      <c r="D98" s="17">
        <v>12423</v>
      </c>
      <c r="E98" s="17">
        <v>14949</v>
      </c>
      <c r="F98" s="17">
        <v>13973</v>
      </c>
      <c r="G98" s="24"/>
      <c r="H98" s="7"/>
      <c r="I98" s="25">
        <f t="shared" si="17"/>
        <v>-3496</v>
      </c>
      <c r="J98" s="24">
        <f t="shared" si="17"/>
        <v>-1550</v>
      </c>
      <c r="K98" s="7"/>
      <c r="L98" s="25">
        <f t="shared" si="27"/>
        <v>-3500.238482795281</v>
      </c>
      <c r="M98" s="17">
        <f t="shared" si="18"/>
        <v>17.96473640589317</v>
      </c>
      <c r="N98" s="17">
        <f t="shared" si="28"/>
        <v>-1556.8402903933634</v>
      </c>
      <c r="O98" s="24">
        <f t="shared" si="19"/>
        <v>46.789572665539275</v>
      </c>
      <c r="P98" s="7"/>
      <c r="Q98" s="25">
        <f t="shared" si="20"/>
        <v>-3474.1665032472442</v>
      </c>
      <c r="R98" s="24">
        <f t="shared" si="21"/>
        <v>-1570.9883772611595</v>
      </c>
      <c r="S98" s="7"/>
      <c r="T98" s="25">
        <f t="shared" si="22"/>
        <v>0.90453513803584495</v>
      </c>
      <c r="U98" s="24">
        <f t="shared" si="23"/>
        <v>-0.41198569287718884</v>
      </c>
      <c r="V98" s="7"/>
      <c r="W98" s="25">
        <f t="shared" si="24"/>
        <v>0.9075559847527529</v>
      </c>
      <c r="X98" s="24">
        <f t="shared" si="29"/>
        <v>286.87866137178582</v>
      </c>
      <c r="Y98" s="7"/>
      <c r="Z98" s="25">
        <f t="shared" si="30"/>
        <v>-629</v>
      </c>
      <c r="AA98" s="17">
        <f t="shared" si="31"/>
        <v>286.8839999999999</v>
      </c>
      <c r="AB98" s="24">
        <f t="shared" si="25"/>
        <v>5.0070703712914106</v>
      </c>
      <c r="AC98" s="17">
        <f t="shared" si="26"/>
        <v>-5.3386282140763797E-3</v>
      </c>
    </row>
    <row r="99" spans="1:29" s="17" customFormat="1" x14ac:dyDescent="0.25">
      <c r="A99" s="17">
        <v>14</v>
      </c>
      <c r="B99" s="17">
        <v>-635</v>
      </c>
      <c r="C99" s="17">
        <v>11380</v>
      </c>
      <c r="D99" s="17">
        <v>12600</v>
      </c>
      <c r="E99" s="17">
        <v>15030</v>
      </c>
      <c r="F99" s="17">
        <v>13805</v>
      </c>
      <c r="G99" s="24"/>
      <c r="H99" s="7"/>
      <c r="I99" s="25">
        <f t="shared" si="17"/>
        <v>-3650</v>
      </c>
      <c r="J99" s="24">
        <f t="shared" si="17"/>
        <v>-1205</v>
      </c>
      <c r="K99" s="7"/>
      <c r="L99" s="25">
        <f t="shared" si="27"/>
        <v>-3643.6579708181002</v>
      </c>
      <c r="M99" s="17">
        <f t="shared" si="18"/>
        <v>40.221334144068152</v>
      </c>
      <c r="N99" s="17">
        <f t="shared" si="28"/>
        <v>-1203.8318306667604</v>
      </c>
      <c r="O99" s="24">
        <f t="shared" si="19"/>
        <v>1.3646195911213939</v>
      </c>
      <c r="P99" s="7"/>
      <c r="Q99" s="25">
        <f t="shared" si="20"/>
        <v>-3628.1665032472442</v>
      </c>
      <c r="R99" s="24">
        <f t="shared" si="21"/>
        <v>-1225.9883772611595</v>
      </c>
      <c r="S99" s="7"/>
      <c r="T99" s="25">
        <f t="shared" si="22"/>
        <v>0.9446306288902182</v>
      </c>
      <c r="U99" s="24">
        <f t="shared" si="23"/>
        <v>-0.32151076250855898</v>
      </c>
      <c r="V99" s="7"/>
      <c r="W99" s="25">
        <f t="shared" si="24"/>
        <v>0.94699439301134036</v>
      </c>
      <c r="X99" s="24">
        <f t="shared" si="29"/>
        <v>281.21563825798671</v>
      </c>
      <c r="Y99" s="7"/>
      <c r="Z99" s="25">
        <f t="shared" si="30"/>
        <v>-635</v>
      </c>
      <c r="AA99" s="17">
        <f t="shared" si="31"/>
        <v>281.16899999999993</v>
      </c>
      <c r="AB99" s="24">
        <f t="shared" si="25"/>
        <v>4.9073248045399351</v>
      </c>
      <c r="AC99" s="17">
        <f t="shared" si="26"/>
        <v>4.6638257986785447E-2</v>
      </c>
    </row>
    <row r="100" spans="1:29" s="17" customFormat="1" x14ac:dyDescent="0.25">
      <c r="A100" s="17">
        <v>15</v>
      </c>
      <c r="B100" s="17">
        <v>-634</v>
      </c>
      <c r="C100" s="17">
        <v>11320</v>
      </c>
      <c r="D100" s="17">
        <v>12776</v>
      </c>
      <c r="E100" s="17">
        <v>15065</v>
      </c>
      <c r="F100" s="17">
        <v>13608</v>
      </c>
      <c r="G100" s="24"/>
      <c r="H100" s="7"/>
      <c r="I100" s="25">
        <f t="shared" si="17"/>
        <v>-3745</v>
      </c>
      <c r="J100" s="24">
        <f t="shared" si="17"/>
        <v>-832</v>
      </c>
      <c r="K100" s="7"/>
      <c r="L100" s="25">
        <f t="shared" si="27"/>
        <v>-3750.9174562100961</v>
      </c>
      <c r="M100" s="17">
        <f t="shared" si="18"/>
        <v>35.016287998405303</v>
      </c>
      <c r="N100" s="17">
        <f t="shared" si="28"/>
        <v>-839.22197132572683</v>
      </c>
      <c r="O100" s="24">
        <f t="shared" si="19"/>
        <v>52.156869829620497</v>
      </c>
      <c r="P100" s="7"/>
      <c r="Q100" s="25">
        <f t="shared" si="20"/>
        <v>-3723.1665032472442</v>
      </c>
      <c r="R100" s="24">
        <f t="shared" si="21"/>
        <v>-852.98837726115948</v>
      </c>
      <c r="S100" s="7"/>
      <c r="T100" s="25">
        <f t="shared" si="22"/>
        <v>0.96936486026142255</v>
      </c>
      <c r="U100" s="24">
        <f t="shared" si="23"/>
        <v>-0.2236929392404462</v>
      </c>
      <c r="V100" s="7"/>
      <c r="W100" s="25">
        <f t="shared" si="24"/>
        <v>0.97101772082758653</v>
      </c>
      <c r="X100" s="24">
        <f t="shared" si="29"/>
        <v>275.43582786534091</v>
      </c>
      <c r="Y100" s="7"/>
      <c r="Z100" s="25">
        <f t="shared" si="30"/>
        <v>-634</v>
      </c>
      <c r="AA100" s="17">
        <f t="shared" si="31"/>
        <v>275.46299999999991</v>
      </c>
      <c r="AB100" s="24">
        <f t="shared" si="25"/>
        <v>4.8077363174211385</v>
      </c>
      <c r="AC100" s="17">
        <f t="shared" si="26"/>
        <v>-2.7172134658997038E-2</v>
      </c>
    </row>
    <row r="101" spans="1:29" s="17" customFormat="1" x14ac:dyDescent="0.25">
      <c r="A101" s="17">
        <v>16</v>
      </c>
      <c r="B101" s="17">
        <v>-634</v>
      </c>
      <c r="C101" s="17">
        <v>11299</v>
      </c>
      <c r="D101" s="17">
        <v>12973</v>
      </c>
      <c r="E101" s="17">
        <v>15115</v>
      </c>
      <c r="F101" s="17">
        <v>13437</v>
      </c>
      <c r="G101" s="24"/>
      <c r="H101" s="7"/>
      <c r="I101" s="25">
        <f t="shared" si="17"/>
        <v>-3816</v>
      </c>
      <c r="J101" s="24">
        <f t="shared" si="17"/>
        <v>-464</v>
      </c>
      <c r="K101" s="7"/>
      <c r="L101" s="25">
        <f t="shared" si="27"/>
        <v>-3821.2070072031938</v>
      </c>
      <c r="M101" s="17">
        <f t="shared" si="18"/>
        <v>27.112924014112384</v>
      </c>
      <c r="N101" s="17">
        <f t="shared" si="28"/>
        <v>-466.0822521565135</v>
      </c>
      <c r="O101" s="24">
        <f t="shared" si="19"/>
        <v>4.3357740433051415</v>
      </c>
      <c r="P101" s="7"/>
      <c r="Q101" s="25">
        <f t="shared" si="20"/>
        <v>-3794.1665032472442</v>
      </c>
      <c r="R101" s="24">
        <f t="shared" si="21"/>
        <v>-484.98837726115948</v>
      </c>
      <c r="S101" s="7"/>
      <c r="T101" s="25">
        <f t="shared" si="22"/>
        <v>0.98785044370727004</v>
      </c>
      <c r="U101" s="24">
        <f t="shared" si="23"/>
        <v>-0.12718634684724106</v>
      </c>
      <c r="V101" s="7"/>
      <c r="W101" s="25">
        <f t="shared" si="24"/>
        <v>0.98880177370533007</v>
      </c>
      <c r="X101" s="24">
        <f t="shared" si="29"/>
        <v>269.79247790618069</v>
      </c>
      <c r="Y101" s="7"/>
      <c r="Z101" s="25">
        <f t="shared" si="30"/>
        <v>-634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3.547790618080171E-2</v>
      </c>
    </row>
    <row r="102" spans="1:29" s="17" customFormat="1" x14ac:dyDescent="0.25">
      <c r="A102" s="17">
        <v>17</v>
      </c>
      <c r="B102" s="17">
        <v>-618</v>
      </c>
      <c r="C102" s="17">
        <v>11265</v>
      </c>
      <c r="D102" s="17">
        <v>13136</v>
      </c>
      <c r="E102" s="17">
        <v>15110</v>
      </c>
      <c r="F102" s="17">
        <v>13234</v>
      </c>
      <c r="G102" s="24"/>
      <c r="H102" s="7"/>
      <c r="I102" s="25">
        <f t="shared" si="17"/>
        <v>-3845</v>
      </c>
      <c r="J102" s="24">
        <f t="shared" si="17"/>
        <v>-98</v>
      </c>
      <c r="K102" s="7"/>
      <c r="L102" s="25">
        <f t="shared" si="27"/>
        <v>-3853.4731586968351</v>
      </c>
      <c r="M102" s="17">
        <f t="shared" si="18"/>
        <v>71.794418301751804</v>
      </c>
      <c r="N102" s="17">
        <f t="shared" si="28"/>
        <v>-97.68104199970854</v>
      </c>
      <c r="O102" s="24">
        <f t="shared" si="19"/>
        <v>0.10173420594992674</v>
      </c>
      <c r="P102" s="7"/>
      <c r="Q102" s="25">
        <f t="shared" si="20"/>
        <v>-3823.1665032472442</v>
      </c>
      <c r="R102" s="24">
        <f t="shared" si="21"/>
        <v>-118.9883772611595</v>
      </c>
      <c r="S102" s="7"/>
      <c r="T102" s="25">
        <f t="shared" si="22"/>
        <v>0.99540089328374293</v>
      </c>
      <c r="U102" s="24">
        <f t="shared" si="23"/>
        <v>-3.1204246803999015E-2</v>
      </c>
      <c r="V102" s="7"/>
      <c r="W102" s="25">
        <f t="shared" si="24"/>
        <v>0.99565421872156235</v>
      </c>
      <c r="X102" s="24">
        <f t="shared" si="29"/>
        <v>264.25804147980307</v>
      </c>
      <c r="Y102" s="7"/>
      <c r="Z102" s="25">
        <f t="shared" si="30"/>
        <v>-618</v>
      </c>
      <c r="AA102" s="17">
        <f t="shared" si="31"/>
        <v>264.19499999999988</v>
      </c>
      <c r="AB102" s="24">
        <f t="shared" si="25"/>
        <v>4.6110726173064167</v>
      </c>
      <c r="AC102" s="17">
        <f t="shared" si="26"/>
        <v>6.3041479803189304E-2</v>
      </c>
    </row>
    <row r="103" spans="1:29" s="17" customFormat="1" x14ac:dyDescent="0.25">
      <c r="A103" s="17">
        <v>18</v>
      </c>
      <c r="B103" s="17">
        <v>-626</v>
      </c>
      <c r="C103" s="17">
        <v>11278</v>
      </c>
      <c r="D103" s="17">
        <v>13341</v>
      </c>
      <c r="E103" s="17">
        <v>15125</v>
      </c>
      <c r="F103" s="17">
        <v>13066</v>
      </c>
      <c r="G103" s="24"/>
      <c r="H103" s="7"/>
      <c r="I103" s="25">
        <f t="shared" si="17"/>
        <v>-3847</v>
      </c>
      <c r="J103" s="24">
        <f t="shared" si="17"/>
        <v>275</v>
      </c>
      <c r="K103" s="7"/>
      <c r="L103" s="25">
        <f t="shared" si="27"/>
        <v>-3849.3578086406555</v>
      </c>
      <c r="M103" s="17">
        <f t="shared" si="18"/>
        <v>5.5592615859499652</v>
      </c>
      <c r="N103" s="17">
        <f t="shared" si="28"/>
        <v>276.61264913931478</v>
      </c>
      <c r="O103" s="24">
        <f t="shared" si="19"/>
        <v>2.6006372465327106</v>
      </c>
      <c r="P103" s="7"/>
      <c r="Q103" s="25">
        <f t="shared" si="20"/>
        <v>-3825.1665032472442</v>
      </c>
      <c r="R103" s="24">
        <f t="shared" si="21"/>
        <v>254.01162273884049</v>
      </c>
      <c r="S103" s="7"/>
      <c r="T103" s="25">
        <f t="shared" si="22"/>
        <v>0.99592161394418932</v>
      </c>
      <c r="U103" s="24">
        <f t="shared" si="23"/>
        <v>6.6613576464113783E-2</v>
      </c>
      <c r="V103" s="7"/>
      <c r="W103" s="25">
        <f t="shared" si="24"/>
        <v>0.99546339519804694</v>
      </c>
      <c r="X103" s="24">
        <f t="shared" si="29"/>
        <v>258.63459088434297</v>
      </c>
      <c r="Y103" s="7"/>
      <c r="Z103" s="25">
        <f t="shared" si="30"/>
        <v>-626</v>
      </c>
      <c r="AA103" s="17">
        <f t="shared" si="31"/>
        <v>258.56099999999986</v>
      </c>
      <c r="AB103" s="24">
        <f t="shared" si="25"/>
        <v>4.5127407672490563</v>
      </c>
      <c r="AC103" s="17">
        <f t="shared" si="26"/>
        <v>7.359088434310479E-2</v>
      </c>
    </row>
    <row r="104" spans="1:29" s="17" customFormat="1" x14ac:dyDescent="0.25">
      <c r="A104" s="17">
        <v>19</v>
      </c>
      <c r="B104" s="17">
        <v>-607</v>
      </c>
      <c r="C104" s="17">
        <v>11296</v>
      </c>
      <c r="D104" s="17">
        <v>13509</v>
      </c>
      <c r="E104" s="17">
        <v>15098</v>
      </c>
      <c r="F104" s="17">
        <v>12877</v>
      </c>
      <c r="G104" s="24"/>
      <c r="H104" s="7"/>
      <c r="I104" s="25">
        <f t="shared" si="17"/>
        <v>-3802</v>
      </c>
      <c r="J104" s="24">
        <f t="shared" si="17"/>
        <v>632</v>
      </c>
      <c r="K104" s="7"/>
      <c r="L104" s="25">
        <f t="shared" si="27"/>
        <v>-3810.0365653966942</v>
      </c>
      <c r="M104" s="17">
        <f t="shared" si="18"/>
        <v>64.586383375342379</v>
      </c>
      <c r="N104" s="17">
        <f t="shared" si="28"/>
        <v>637.21939214288341</v>
      </c>
      <c r="O104" s="24">
        <f t="shared" si="19"/>
        <v>27.242054341193047</v>
      </c>
      <c r="P104" s="7"/>
      <c r="Q104" s="25">
        <f t="shared" si="20"/>
        <v>-3780.1665032472442</v>
      </c>
      <c r="R104" s="24">
        <f t="shared" si="21"/>
        <v>611.01162273884052</v>
      </c>
      <c r="S104" s="7"/>
      <c r="T104" s="25">
        <f t="shared" si="22"/>
        <v>0.98420539908414517</v>
      </c>
      <c r="U104" s="24">
        <f t="shared" si="23"/>
        <v>0.16023546093252203</v>
      </c>
      <c r="V104" s="7"/>
      <c r="W104" s="25">
        <f t="shared" si="24"/>
        <v>0.98306583498879585</v>
      </c>
      <c r="X104" s="24">
        <f t="shared" si="29"/>
        <v>253.20540133056238</v>
      </c>
      <c r="Y104" s="7"/>
      <c r="Z104" s="25">
        <f t="shared" si="30"/>
        <v>-607</v>
      </c>
      <c r="AA104" s="17">
        <f t="shared" si="31"/>
        <v>253.09799999999987</v>
      </c>
      <c r="AB104" s="24">
        <f t="shared" si="25"/>
        <v>4.4173934302126066</v>
      </c>
      <c r="AC104" s="17">
        <f t="shared" si="26"/>
        <v>0.10740133056251011</v>
      </c>
    </row>
    <row r="105" spans="1:29" s="17" customFormat="1" x14ac:dyDescent="0.25">
      <c r="A105" s="17">
        <v>20</v>
      </c>
      <c r="B105" s="17">
        <v>-613</v>
      </c>
      <c r="C105" s="17">
        <v>11336</v>
      </c>
      <c r="D105" s="17">
        <v>13696</v>
      </c>
      <c r="E105" s="17">
        <v>15067</v>
      </c>
      <c r="F105" s="17">
        <v>12706</v>
      </c>
      <c r="G105" s="24"/>
      <c r="H105" s="7"/>
      <c r="I105" s="25">
        <f t="shared" si="17"/>
        <v>-3731</v>
      </c>
      <c r="J105" s="24">
        <f t="shared" si="17"/>
        <v>990</v>
      </c>
      <c r="K105" s="7"/>
      <c r="L105" s="25">
        <f t="shared" si="27"/>
        <v>-3735.388720606677</v>
      </c>
      <c r="M105" s="17">
        <f t="shared" si="18"/>
        <v>19.260868563471316</v>
      </c>
      <c r="N105" s="17">
        <f t="shared" si="28"/>
        <v>995.6928196971794</v>
      </c>
      <c r="O105" s="24">
        <f t="shared" si="19"/>
        <v>32.408196104593785</v>
      </c>
      <c r="P105" s="7"/>
      <c r="Q105" s="25">
        <f t="shared" si="20"/>
        <v>-3709.1665032472442</v>
      </c>
      <c r="R105" s="24">
        <f t="shared" si="21"/>
        <v>969.01162273884052</v>
      </c>
      <c r="S105" s="7"/>
      <c r="T105" s="25">
        <f t="shared" si="22"/>
        <v>0.96571981563829778</v>
      </c>
      <c r="U105" s="24">
        <f t="shared" si="23"/>
        <v>0.2541195915759118</v>
      </c>
      <c r="V105" s="7"/>
      <c r="W105" s="25">
        <f t="shared" si="24"/>
        <v>0.96389681943106609</v>
      </c>
      <c r="X105" s="24">
        <f t="shared" si="29"/>
        <v>247.69368083467407</v>
      </c>
      <c r="Y105" s="7"/>
      <c r="Z105" s="25">
        <f t="shared" si="30"/>
        <v>-613</v>
      </c>
      <c r="AA105" s="17">
        <f t="shared" si="31"/>
        <v>247.58099999999988</v>
      </c>
      <c r="AB105" s="24">
        <f t="shared" si="25"/>
        <v>4.3211036153800784</v>
      </c>
      <c r="AC105" s="17">
        <f t="shared" si="26"/>
        <v>0.11268083467419387</v>
      </c>
    </row>
    <row r="106" spans="1:29" s="17" customFormat="1" x14ac:dyDescent="0.25">
      <c r="A106" s="17">
        <v>21</v>
      </c>
      <c r="B106" s="17">
        <v>-645</v>
      </c>
      <c r="C106" s="17">
        <v>11387</v>
      </c>
      <c r="D106" s="17">
        <v>13871</v>
      </c>
      <c r="E106" s="17">
        <v>15003</v>
      </c>
      <c r="F106" s="17">
        <v>12515</v>
      </c>
      <c r="G106" s="24"/>
      <c r="H106" s="7"/>
      <c r="I106" s="25">
        <f t="shared" si="17"/>
        <v>-3616</v>
      </c>
      <c r="J106" s="24">
        <f t="shared" si="17"/>
        <v>1356</v>
      </c>
      <c r="K106" s="7"/>
      <c r="L106" s="25">
        <f t="shared" si="27"/>
        <v>-3619.7003247558168</v>
      </c>
      <c r="M106" s="17">
        <f t="shared" si="18"/>
        <v>13.692403298510934</v>
      </c>
      <c r="N106" s="17">
        <f t="shared" si="28"/>
        <v>1363.0594310414092</v>
      </c>
      <c r="O106" s="24">
        <f t="shared" si="19"/>
        <v>49.835566628411755</v>
      </c>
      <c r="P106" s="7"/>
      <c r="Q106" s="25">
        <f t="shared" si="20"/>
        <v>-3594.1665032472442</v>
      </c>
      <c r="R106" s="24">
        <f t="shared" si="21"/>
        <v>1335.0116227388405</v>
      </c>
      <c r="S106" s="7"/>
      <c r="T106" s="25">
        <f t="shared" si="22"/>
        <v>0.93577837766262928</v>
      </c>
      <c r="U106" s="24">
        <f t="shared" si="23"/>
        <v>0.35010169161915389</v>
      </c>
      <c r="V106" s="7"/>
      <c r="W106" s="25">
        <f t="shared" si="24"/>
        <v>0.93325638495347429</v>
      </c>
      <c r="X106" s="24">
        <f t="shared" si="29"/>
        <v>241.89988227742742</v>
      </c>
      <c r="Y106" s="7"/>
      <c r="Z106" s="25">
        <f t="shared" si="30"/>
        <v>-645</v>
      </c>
      <c r="AA106" s="17">
        <f t="shared" si="31"/>
        <v>241.77599999999987</v>
      </c>
      <c r="AB106" s="24">
        <f t="shared" si="25"/>
        <v>4.2197872523018081</v>
      </c>
      <c r="AC106" s="17">
        <f t="shared" si="26"/>
        <v>0.12388227742755475</v>
      </c>
    </row>
    <row r="107" spans="1:29" s="17" customFormat="1" x14ac:dyDescent="0.25">
      <c r="A107" s="17">
        <v>22</v>
      </c>
      <c r="B107" s="17">
        <v>-627</v>
      </c>
      <c r="C107" s="17">
        <v>11473</v>
      </c>
      <c r="D107" s="17">
        <v>14051</v>
      </c>
      <c r="E107" s="17">
        <v>14940</v>
      </c>
      <c r="F107" s="17">
        <v>12359</v>
      </c>
      <c r="G107" s="24"/>
      <c r="H107" s="7"/>
      <c r="I107" s="25">
        <f t="shared" si="17"/>
        <v>-3467</v>
      </c>
      <c r="J107" s="24">
        <f t="shared" si="17"/>
        <v>1692</v>
      </c>
      <c r="K107" s="7"/>
      <c r="L107" s="25">
        <f t="shared" si="27"/>
        <v>-3471.8418908602121</v>
      </c>
      <c r="M107" s="17">
        <f t="shared" si="18"/>
        <v>23.443907102205092</v>
      </c>
      <c r="N107" s="17">
        <f t="shared" si="28"/>
        <v>1707.0012241870188</v>
      </c>
      <c r="O107" s="24">
        <f t="shared" si="19"/>
        <v>225.03672710919804</v>
      </c>
      <c r="P107" s="7"/>
      <c r="Q107" s="25">
        <f t="shared" si="20"/>
        <v>-3445.1665032472442</v>
      </c>
      <c r="R107" s="24">
        <f t="shared" si="21"/>
        <v>1671.0116227388405</v>
      </c>
      <c r="S107" s="7"/>
      <c r="T107" s="25">
        <f t="shared" si="22"/>
        <v>0.89698468845937196</v>
      </c>
      <c r="U107" s="24">
        <f t="shared" si="23"/>
        <v>0.43821640641294984</v>
      </c>
      <c r="V107" s="7"/>
      <c r="W107" s="25">
        <f t="shared" si="24"/>
        <v>0.89382069490265004</v>
      </c>
      <c r="X107" s="24">
        <f t="shared" si="29"/>
        <v>236.34547478324066</v>
      </c>
      <c r="Y107" s="7"/>
      <c r="Z107" s="25">
        <f t="shared" si="30"/>
        <v>-627</v>
      </c>
      <c r="AA107" s="17">
        <f t="shared" si="31"/>
        <v>236.13299999999987</v>
      </c>
      <c r="AB107" s="24">
        <f t="shared" si="25"/>
        <v>4.1212983226117679</v>
      </c>
      <c r="AC107" s="17">
        <f t="shared" si="26"/>
        <v>0.21247478324079339</v>
      </c>
    </row>
    <row r="108" spans="1:29" s="17" customFormat="1" x14ac:dyDescent="0.25">
      <c r="A108" s="17">
        <v>23</v>
      </c>
      <c r="B108" s="17">
        <v>-636</v>
      </c>
      <c r="C108" s="17">
        <v>11564</v>
      </c>
      <c r="D108" s="17">
        <v>14225</v>
      </c>
      <c r="E108" s="17">
        <v>14853</v>
      </c>
      <c r="F108" s="17">
        <v>12192</v>
      </c>
      <c r="G108" s="24"/>
      <c r="H108" s="7"/>
      <c r="I108" s="25">
        <f t="shared" si="17"/>
        <v>-3289</v>
      </c>
      <c r="J108" s="24">
        <f t="shared" si="17"/>
        <v>2033</v>
      </c>
      <c r="K108" s="7"/>
      <c r="L108" s="25">
        <f t="shared" si="27"/>
        <v>-3287.6929928465197</v>
      </c>
      <c r="M108" s="17">
        <f t="shared" si="18"/>
        <v>1.7082676992486743</v>
      </c>
      <c r="N108" s="17">
        <f t="shared" si="28"/>
        <v>2039.154992375094</v>
      </c>
      <c r="O108" s="24">
        <f t="shared" si="19"/>
        <v>37.883931137465588</v>
      </c>
      <c r="P108" s="7"/>
      <c r="Q108" s="25">
        <f t="shared" si="20"/>
        <v>-3267.1665032472442</v>
      </c>
      <c r="R108" s="24">
        <f t="shared" si="21"/>
        <v>2012.0116227388405</v>
      </c>
      <c r="S108" s="7"/>
      <c r="T108" s="25">
        <f t="shared" si="22"/>
        <v>0.85064054967964176</v>
      </c>
      <c r="U108" s="24">
        <f t="shared" si="23"/>
        <v>0.52764235208165355</v>
      </c>
      <c r="V108" s="7"/>
      <c r="W108" s="25">
        <f t="shared" si="24"/>
        <v>0.84682481719885139</v>
      </c>
      <c r="X108" s="24">
        <f t="shared" si="29"/>
        <v>230.53661187576881</v>
      </c>
      <c r="Y108" s="7"/>
      <c r="Z108" s="25">
        <f t="shared" si="30"/>
        <v>-636</v>
      </c>
      <c r="AA108" s="17">
        <f t="shared" si="31"/>
        <v>230.40899999999988</v>
      </c>
      <c r="AB108" s="24">
        <f t="shared" si="25"/>
        <v>4.0213956762276126</v>
      </c>
      <c r="AC108" s="17">
        <f t="shared" si="26"/>
        <v>0.12761187576893462</v>
      </c>
    </row>
    <row r="109" spans="1:29" s="17" customFormat="1" x14ac:dyDescent="0.25">
      <c r="A109" s="17">
        <v>24</v>
      </c>
      <c r="B109" s="17">
        <v>-630</v>
      </c>
      <c r="C109" s="17">
        <v>11658</v>
      </c>
      <c r="D109" s="17">
        <v>14356</v>
      </c>
      <c r="E109" s="17">
        <v>14729</v>
      </c>
      <c r="F109" s="17">
        <v>12019</v>
      </c>
      <c r="G109" s="24"/>
      <c r="H109" s="7"/>
      <c r="I109" s="25">
        <f t="shared" si="17"/>
        <v>-3071</v>
      </c>
      <c r="J109" s="24">
        <f t="shared" si="17"/>
        <v>2337</v>
      </c>
      <c r="K109" s="7"/>
      <c r="L109" s="25">
        <f t="shared" si="27"/>
        <v>-3073.1527014773069</v>
      </c>
      <c r="M109" s="17">
        <f t="shared" si="18"/>
        <v>4.634123650399272</v>
      </c>
      <c r="N109" s="17">
        <f t="shared" si="28"/>
        <v>2348.3263510279148</v>
      </c>
      <c r="O109" s="24">
        <f t="shared" si="19"/>
        <v>128.2862276075472</v>
      </c>
      <c r="P109" s="7"/>
      <c r="Q109" s="25">
        <f t="shared" si="20"/>
        <v>-3049.1665032472442</v>
      </c>
      <c r="R109" s="24">
        <f t="shared" si="21"/>
        <v>2316.0116227388403</v>
      </c>
      <c r="S109" s="7"/>
      <c r="T109" s="25">
        <f t="shared" si="22"/>
        <v>0.79388199769098344</v>
      </c>
      <c r="U109" s="24">
        <f t="shared" si="23"/>
        <v>0.60736518927604033</v>
      </c>
      <c r="V109" s="7"/>
      <c r="W109" s="25">
        <f t="shared" si="24"/>
        <v>0.78948483424423321</v>
      </c>
      <c r="X109" s="24">
        <f t="shared" si="29"/>
        <v>224.89120844446393</v>
      </c>
      <c r="Y109" s="7"/>
      <c r="Z109" s="25">
        <f t="shared" si="30"/>
        <v>-630</v>
      </c>
      <c r="AA109" s="17">
        <f t="shared" si="31"/>
        <v>224.73899999999989</v>
      </c>
      <c r="AB109" s="24">
        <f t="shared" si="25"/>
        <v>3.9224355076395341</v>
      </c>
      <c r="AC109" s="17">
        <f t="shared" si="26"/>
        <v>0.15220844446403703</v>
      </c>
    </row>
    <row r="110" spans="1:29" s="17" customFormat="1" x14ac:dyDescent="0.25">
      <c r="A110" s="17">
        <v>25</v>
      </c>
      <c r="B110" s="17">
        <v>-630</v>
      </c>
      <c r="C110" s="17">
        <v>11793</v>
      </c>
      <c r="D110" s="17">
        <v>14518</v>
      </c>
      <c r="E110" s="17">
        <v>14620</v>
      </c>
      <c r="F110" s="17">
        <v>11890</v>
      </c>
      <c r="G110" s="24"/>
      <c r="H110" s="7"/>
      <c r="I110" s="25">
        <f t="shared" si="17"/>
        <v>-2827</v>
      </c>
      <c r="J110" s="24">
        <f t="shared" si="17"/>
        <v>2628</v>
      </c>
      <c r="K110" s="7"/>
      <c r="L110" s="25">
        <f t="shared" si="27"/>
        <v>-2828.742249891518</v>
      </c>
      <c r="M110" s="17">
        <f t="shared" si="18"/>
        <v>3.0354346844944335</v>
      </c>
      <c r="N110" s="17">
        <f t="shared" si="28"/>
        <v>2634.7051348831005</v>
      </c>
      <c r="O110" s="24">
        <f t="shared" si="19"/>
        <v>44.958833800571519</v>
      </c>
      <c r="P110" s="7"/>
      <c r="Q110" s="25">
        <f t="shared" si="20"/>
        <v>-2805.1665032472442</v>
      </c>
      <c r="R110" s="24">
        <f t="shared" si="21"/>
        <v>2607.0116227388403</v>
      </c>
      <c r="S110" s="7"/>
      <c r="T110" s="25">
        <f t="shared" si="22"/>
        <v>0.73035407711652167</v>
      </c>
      <c r="U110" s="24">
        <f t="shared" si="23"/>
        <v>0.68367882619566722</v>
      </c>
      <c r="V110" s="7"/>
      <c r="W110" s="25">
        <f t="shared" si="24"/>
        <v>0.72540010321044723</v>
      </c>
      <c r="X110" s="24">
        <f t="shared" si="29"/>
        <v>219.1589233014605</v>
      </c>
      <c r="Y110" s="7"/>
      <c r="Z110" s="25">
        <f t="shared" si="30"/>
        <v>-630</v>
      </c>
      <c r="AA110" s="17">
        <f t="shared" si="31"/>
        <v>219.0689999999999</v>
      </c>
      <c r="AB110" s="24">
        <f t="shared" si="25"/>
        <v>3.823475339051456</v>
      </c>
      <c r="AC110" s="17">
        <f t="shared" si="26"/>
        <v>8.9923301460601124E-2</v>
      </c>
    </row>
    <row r="111" spans="1:29" s="17" customFormat="1" x14ac:dyDescent="0.25">
      <c r="A111" s="17">
        <v>26</v>
      </c>
      <c r="B111" s="17">
        <v>-600</v>
      </c>
      <c r="C111" s="17">
        <v>11920</v>
      </c>
      <c r="D111" s="17">
        <v>14638</v>
      </c>
      <c r="E111" s="17">
        <v>14488</v>
      </c>
      <c r="F111" s="17">
        <v>11761</v>
      </c>
      <c r="G111" s="24"/>
      <c r="H111" s="7"/>
      <c r="I111" s="25">
        <f t="shared" si="17"/>
        <v>-2568</v>
      </c>
      <c r="J111" s="24">
        <f t="shared" si="17"/>
        <v>2877</v>
      </c>
      <c r="K111" s="7"/>
      <c r="L111" s="25">
        <f t="shared" si="27"/>
        <v>-2570.3861653516924</v>
      </c>
      <c r="M111" s="17">
        <f t="shared" si="18"/>
        <v>5.6937850856173053</v>
      </c>
      <c r="N111" s="17">
        <f t="shared" si="28"/>
        <v>2883.6878439009438</v>
      </c>
      <c r="O111" s="24">
        <f t="shared" si="19"/>
        <v>44.727256043391044</v>
      </c>
      <c r="P111" s="7"/>
      <c r="Q111" s="25">
        <f t="shared" si="20"/>
        <v>-2546.1665032472442</v>
      </c>
      <c r="R111" s="24">
        <f t="shared" si="21"/>
        <v>2856.0116227388403</v>
      </c>
      <c r="S111" s="7"/>
      <c r="T111" s="25">
        <f t="shared" si="22"/>
        <v>0.662920751588712</v>
      </c>
      <c r="U111" s="24">
        <f t="shared" si="23"/>
        <v>0.74897812376606954</v>
      </c>
      <c r="V111" s="7"/>
      <c r="W111" s="25">
        <f t="shared" si="24"/>
        <v>0.65748998570398787</v>
      </c>
      <c r="X111" s="24">
        <f t="shared" si="29"/>
        <v>213.74121307119231</v>
      </c>
      <c r="Y111" s="7"/>
      <c r="Z111" s="25">
        <f t="shared" si="30"/>
        <v>-600</v>
      </c>
      <c r="AA111" s="17">
        <f t="shared" si="31"/>
        <v>213.6689999999999</v>
      </c>
      <c r="AB111" s="24">
        <f t="shared" si="25"/>
        <v>3.7292275594437618</v>
      </c>
      <c r="AC111" s="17">
        <f t="shared" si="26"/>
        <v>7.2213071192408052E-2</v>
      </c>
    </row>
    <row r="112" spans="1:29" s="17" customFormat="1" x14ac:dyDescent="0.25">
      <c r="A112" s="17">
        <v>27</v>
      </c>
      <c r="B112" s="17">
        <v>-617</v>
      </c>
      <c r="C112" s="17">
        <v>12057</v>
      </c>
      <c r="D112" s="17">
        <v>14743</v>
      </c>
      <c r="E112" s="17">
        <v>14340</v>
      </c>
      <c r="F112" s="17">
        <v>11639</v>
      </c>
      <c r="G112" s="24"/>
      <c r="H112" s="7"/>
      <c r="I112" s="25">
        <f t="shared" si="17"/>
        <v>-2283</v>
      </c>
      <c r="J112" s="24">
        <f t="shared" si="17"/>
        <v>3104</v>
      </c>
      <c r="K112" s="7"/>
      <c r="L112" s="25">
        <f t="shared" si="27"/>
        <v>-2281.1327546077691</v>
      </c>
      <c r="M112" s="17">
        <f t="shared" si="18"/>
        <v>3.4866053548074172</v>
      </c>
      <c r="N112" s="17">
        <f t="shared" si="28"/>
        <v>3113.1831482763905</v>
      </c>
      <c r="O112" s="24">
        <f t="shared" si="19"/>
        <v>84.330212266174016</v>
      </c>
      <c r="P112" s="7"/>
      <c r="Q112" s="25">
        <f t="shared" si="20"/>
        <v>-2261.1665032472442</v>
      </c>
      <c r="R112" s="24">
        <f t="shared" si="21"/>
        <v>3083.0116227388403</v>
      </c>
      <c r="S112" s="7"/>
      <c r="T112" s="25">
        <f t="shared" si="22"/>
        <v>0.58871805747509898</v>
      </c>
      <c r="U112" s="24">
        <f t="shared" si="23"/>
        <v>0.80850800548687818</v>
      </c>
      <c r="V112" s="7"/>
      <c r="W112" s="25">
        <f t="shared" si="24"/>
        <v>0.58285228907720377</v>
      </c>
      <c r="X112" s="24">
        <f t="shared" si="29"/>
        <v>208.25073464851039</v>
      </c>
      <c r="Y112" s="7"/>
      <c r="Z112" s="25">
        <f t="shared" si="30"/>
        <v>-617</v>
      </c>
      <c r="AA112" s="17">
        <f t="shared" si="31"/>
        <v>208.1159999999999</v>
      </c>
      <c r="AB112" s="24">
        <f t="shared" si="25"/>
        <v>3.6323094260805173</v>
      </c>
      <c r="AC112" s="17">
        <f t="shared" si="26"/>
        <v>0.13473464851048789</v>
      </c>
    </row>
    <row r="113" spans="1:29" s="17" customFormat="1" x14ac:dyDescent="0.25">
      <c r="A113" s="17">
        <v>28</v>
      </c>
      <c r="B113" s="17">
        <v>-632</v>
      </c>
      <c r="C113" s="17">
        <v>12218</v>
      </c>
      <c r="D113" s="17">
        <v>14852</v>
      </c>
      <c r="E113" s="17">
        <v>14181</v>
      </c>
      <c r="F113" s="17">
        <v>11538</v>
      </c>
      <c r="G113" s="24"/>
      <c r="H113" s="7"/>
      <c r="I113" s="25">
        <f t="shared" si="17"/>
        <v>-1963</v>
      </c>
      <c r="J113" s="24">
        <f t="shared" si="17"/>
        <v>3314</v>
      </c>
      <c r="K113" s="7"/>
      <c r="L113" s="25">
        <f t="shared" si="27"/>
        <v>-1962.8776129497146</v>
      </c>
      <c r="M113" s="17">
        <f t="shared" si="18"/>
        <v>1.497859007756029E-2</v>
      </c>
      <c r="N113" s="17">
        <f t="shared" si="28"/>
        <v>3318.1267117227089</v>
      </c>
      <c r="O113" s="24">
        <f t="shared" si="19"/>
        <v>17.029749642343329</v>
      </c>
      <c r="P113" s="7"/>
      <c r="Q113" s="25">
        <f t="shared" si="20"/>
        <v>-1941.1665032472442</v>
      </c>
      <c r="R113" s="24">
        <f t="shared" si="21"/>
        <v>3293.0116227388403</v>
      </c>
      <c r="S113" s="7"/>
      <c r="T113" s="25">
        <f t="shared" si="22"/>
        <v>0.50540275180367389</v>
      </c>
      <c r="U113" s="24">
        <f t="shared" si="23"/>
        <v>0.86357970223300062</v>
      </c>
      <c r="V113" s="7"/>
      <c r="W113" s="25">
        <f t="shared" si="24"/>
        <v>0.49913417005126287</v>
      </c>
      <c r="X113" s="24">
        <f t="shared" si="29"/>
        <v>202.49012515813286</v>
      </c>
      <c r="Y113" s="7"/>
      <c r="Z113" s="25">
        <f t="shared" si="30"/>
        <v>-632</v>
      </c>
      <c r="AA113" s="17">
        <f t="shared" si="31"/>
        <v>202.42799999999991</v>
      </c>
      <c r="AB113" s="24">
        <f t="shared" si="25"/>
        <v>3.5330350982270797</v>
      </c>
      <c r="AC113" s="17">
        <f t="shared" si="26"/>
        <v>6.212515813294317E-2</v>
      </c>
    </row>
    <row r="114" spans="1:29" s="17" customFormat="1" x14ac:dyDescent="0.25">
      <c r="A114" s="17">
        <v>29</v>
      </c>
      <c r="B114" s="17">
        <v>-614</v>
      </c>
      <c r="C114" s="17">
        <v>12385</v>
      </c>
      <c r="D114" s="17">
        <v>14941</v>
      </c>
      <c r="E114" s="17">
        <v>14024</v>
      </c>
      <c r="F114" s="17">
        <v>11455</v>
      </c>
      <c r="G114" s="24"/>
      <c r="H114" s="7"/>
      <c r="I114" s="25">
        <f t="shared" si="17"/>
        <v>-1639</v>
      </c>
      <c r="J114" s="24">
        <f t="shared" si="17"/>
        <v>3486</v>
      </c>
      <c r="K114" s="7"/>
      <c r="L114" s="25">
        <f t="shared" si="27"/>
        <v>-1635.3444151851425</v>
      </c>
      <c r="M114" s="17">
        <f t="shared" si="18"/>
        <v>13.363300338617092</v>
      </c>
      <c r="N114" s="17">
        <f t="shared" si="28"/>
        <v>3486.1296817550819</v>
      </c>
      <c r="O114" s="24">
        <f t="shared" si="19"/>
        <v>1.6817357601134061E-2</v>
      </c>
      <c r="P114" s="7"/>
      <c r="Q114" s="25">
        <f t="shared" si="20"/>
        <v>-1617.1665032472442</v>
      </c>
      <c r="R114" s="24">
        <f t="shared" si="21"/>
        <v>3465.0116227388403</v>
      </c>
      <c r="S114" s="7"/>
      <c r="T114" s="25">
        <f t="shared" si="22"/>
        <v>0.4210460048113559</v>
      </c>
      <c r="U114" s="24">
        <f t="shared" si="23"/>
        <v>0.9086860443298248</v>
      </c>
      <c r="V114" s="7"/>
      <c r="W114" s="25">
        <f t="shared" si="24"/>
        <v>0.41444707331005193</v>
      </c>
      <c r="X114" s="24">
        <f t="shared" si="29"/>
        <v>196.98044095824719</v>
      </c>
      <c r="Y114" s="7"/>
      <c r="Z114" s="25">
        <f t="shared" si="30"/>
        <v>-614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7.8440958247284698E-2</v>
      </c>
    </row>
    <row r="115" spans="1:29" s="17" customFormat="1" x14ac:dyDescent="0.25">
      <c r="A115" s="17">
        <v>30</v>
      </c>
      <c r="B115" s="17">
        <v>-635</v>
      </c>
      <c r="C115" s="17">
        <v>12554</v>
      </c>
      <c r="D115" s="17">
        <v>14998</v>
      </c>
      <c r="E115" s="17">
        <v>13838</v>
      </c>
      <c r="F115" s="17">
        <v>11376</v>
      </c>
      <c r="G115" s="24"/>
      <c r="H115" s="7"/>
      <c r="I115" s="25">
        <f t="shared" si="17"/>
        <v>-1284</v>
      </c>
      <c r="J115" s="24">
        <f t="shared" si="17"/>
        <v>3622</v>
      </c>
      <c r="K115" s="7"/>
      <c r="L115" s="25">
        <f t="shared" si="27"/>
        <v>-1280.865353380859</v>
      </c>
      <c r="M115" s="17">
        <f t="shared" si="18"/>
        <v>9.8260094268920675</v>
      </c>
      <c r="N115" s="17">
        <f t="shared" si="28"/>
        <v>3625.9556116511762</v>
      </c>
      <c r="O115" s="24">
        <f t="shared" si="19"/>
        <v>15.646863534921229</v>
      </c>
      <c r="P115" s="7"/>
      <c r="Q115" s="25">
        <f t="shared" si="20"/>
        <v>-1262.1665032472442</v>
      </c>
      <c r="R115" s="24">
        <f t="shared" si="21"/>
        <v>3601.0116227388403</v>
      </c>
      <c r="S115" s="7"/>
      <c r="T115" s="25">
        <f t="shared" si="22"/>
        <v>0.32861808758211863</v>
      </c>
      <c r="U115" s="24">
        <f t="shared" si="23"/>
        <v>0.9443515241273136</v>
      </c>
      <c r="V115" s="7"/>
      <c r="W115" s="25">
        <f t="shared" si="24"/>
        <v>0.32175726862429171</v>
      </c>
      <c r="X115" s="24">
        <f t="shared" si="29"/>
        <v>191.27783851961794</v>
      </c>
      <c r="Y115" s="7"/>
      <c r="Z115" s="25">
        <f t="shared" si="30"/>
        <v>-635</v>
      </c>
      <c r="AA115" s="17">
        <f t="shared" si="31"/>
        <v>191.1869999999999</v>
      </c>
      <c r="AB115" s="24">
        <f t="shared" si="25"/>
        <v>3.3368426370103967</v>
      </c>
      <c r="AC115" s="17">
        <f t="shared" si="26"/>
        <v>9.0838519618046121E-2</v>
      </c>
    </row>
    <row r="116" spans="1:29" s="17" customFormat="1" x14ac:dyDescent="0.25">
      <c r="A116" s="17">
        <v>31</v>
      </c>
      <c r="B116" s="17">
        <v>-638</v>
      </c>
      <c r="C116" s="17">
        <v>12755</v>
      </c>
      <c r="D116" s="17">
        <v>15073</v>
      </c>
      <c r="E116" s="17">
        <v>13674</v>
      </c>
      <c r="F116" s="17">
        <v>11341</v>
      </c>
      <c r="G116" s="24"/>
      <c r="H116" s="7"/>
      <c r="I116" s="25">
        <f t="shared" ref="I116:J149" si="32">C116-E116</f>
        <v>-919</v>
      </c>
      <c r="J116" s="24">
        <f t="shared" si="32"/>
        <v>3732</v>
      </c>
      <c r="K116" s="7"/>
      <c r="L116" s="25">
        <f t="shared" si="27"/>
        <v>-912.10806668256134</v>
      </c>
      <c r="M116" s="17">
        <f t="shared" si="18"/>
        <v>47.498744852021005</v>
      </c>
      <c r="N116" s="17">
        <f t="shared" si="28"/>
        <v>3730.3194145630982</v>
      </c>
      <c r="O116" s="24">
        <f t="shared" si="19"/>
        <v>2.824367410726297</v>
      </c>
      <c r="P116" s="7"/>
      <c r="Q116" s="25">
        <f t="shared" si="20"/>
        <v>-897.16650324724435</v>
      </c>
      <c r="R116" s="24">
        <f t="shared" si="21"/>
        <v>3711.0116227388403</v>
      </c>
      <c r="S116" s="7"/>
      <c r="T116" s="25">
        <f t="shared" si="22"/>
        <v>0.23358656705064937</v>
      </c>
      <c r="U116" s="24">
        <f t="shared" si="23"/>
        <v>0.97319860337528252</v>
      </c>
      <c r="V116" s="7"/>
      <c r="W116" s="25">
        <f t="shared" si="24"/>
        <v>0.22651339096589523</v>
      </c>
      <c r="X116" s="24">
        <f t="shared" si="29"/>
        <v>185.56535427322547</v>
      </c>
      <c r="Y116" s="7"/>
      <c r="Z116" s="25">
        <f t="shared" si="30"/>
        <v>-638</v>
      </c>
      <c r="AA116" s="17">
        <f t="shared" si="31"/>
        <v>185.44499999999991</v>
      </c>
      <c r="AB116" s="24">
        <f t="shared" si="25"/>
        <v>3.2366258313608829</v>
      </c>
      <c r="AC116" s="17">
        <f t="shared" si="26"/>
        <v>0.12035427322555847</v>
      </c>
    </row>
    <row r="117" spans="1:29" s="17" customFormat="1" x14ac:dyDescent="0.25">
      <c r="A117" s="17">
        <v>32</v>
      </c>
      <c r="B117" s="17">
        <v>-631</v>
      </c>
      <c r="C117" s="17">
        <v>12940</v>
      </c>
      <c r="D117" s="17">
        <v>15104</v>
      </c>
      <c r="E117" s="17">
        <v>13484</v>
      </c>
      <c r="F117" s="17">
        <v>11299</v>
      </c>
      <c r="G117" s="24"/>
      <c r="H117" s="7"/>
      <c r="I117" s="25">
        <f t="shared" si="32"/>
        <v>-544</v>
      </c>
      <c r="J117" s="24">
        <f t="shared" si="32"/>
        <v>3805</v>
      </c>
      <c r="K117" s="7"/>
      <c r="L117" s="25">
        <f t="shared" si="27"/>
        <v>-538.59299957848953</v>
      </c>
      <c r="M117" s="17">
        <f t="shared" si="18"/>
        <v>29.235653558214448</v>
      </c>
      <c r="N117" s="17">
        <f t="shared" si="28"/>
        <v>3796.8979024832638</v>
      </c>
      <c r="O117" s="24">
        <f t="shared" si="19"/>
        <v>65.643984170702794</v>
      </c>
      <c r="P117" s="7"/>
      <c r="Q117" s="25">
        <f t="shared" si="20"/>
        <v>-522.16650324724435</v>
      </c>
      <c r="R117" s="24">
        <f t="shared" si="21"/>
        <v>3784.0116227388403</v>
      </c>
      <c r="S117" s="7"/>
      <c r="T117" s="25">
        <f t="shared" si="22"/>
        <v>0.13595144321694802</v>
      </c>
      <c r="U117" s="24">
        <f t="shared" si="23"/>
        <v>0.99234257414893468</v>
      </c>
      <c r="V117" s="7"/>
      <c r="W117" s="25">
        <f t="shared" si="24"/>
        <v>0.12873642461789245</v>
      </c>
      <c r="X117" s="24">
        <f t="shared" si="29"/>
        <v>179.85464255370232</v>
      </c>
      <c r="Y117" s="7"/>
      <c r="Z117" s="25">
        <f t="shared" si="30"/>
        <v>-631</v>
      </c>
      <c r="AA117" s="17">
        <f t="shared" si="31"/>
        <v>179.76599999999991</v>
      </c>
      <c r="AB117" s="24">
        <f t="shared" si="25"/>
        <v>3.137508583140125</v>
      </c>
      <c r="AC117" s="17">
        <f t="shared" si="26"/>
        <v>8.8642553702413807E-2</v>
      </c>
    </row>
    <row r="118" spans="1:29" s="17" customFormat="1" x14ac:dyDescent="0.25">
      <c r="A118" s="17">
        <v>33</v>
      </c>
      <c r="B118" s="17">
        <v>-612</v>
      </c>
      <c r="C118" s="17">
        <v>13119</v>
      </c>
      <c r="D118" s="17">
        <v>15110</v>
      </c>
      <c r="E118" s="17">
        <v>13294</v>
      </c>
      <c r="F118" s="17">
        <v>11280</v>
      </c>
      <c r="G118" s="24"/>
      <c r="H118" s="7"/>
      <c r="I118" s="25">
        <f t="shared" si="32"/>
        <v>-175</v>
      </c>
      <c r="J118" s="24">
        <f t="shared" si="32"/>
        <v>3830</v>
      </c>
      <c r="K118" s="7"/>
      <c r="L118" s="25">
        <f t="shared" si="27"/>
        <v>-171.44251335979379</v>
      </c>
      <c r="M118" s="17">
        <f t="shared" si="18"/>
        <v>12.655711195245647</v>
      </c>
      <c r="N118" s="17">
        <f t="shared" si="28"/>
        <v>3826.0383639877077</v>
      </c>
      <c r="O118" s="24">
        <f t="shared" si="19"/>
        <v>15.694559893891032</v>
      </c>
      <c r="P118" s="7"/>
      <c r="Q118" s="25">
        <f t="shared" si="20"/>
        <v>-153.16650324724432</v>
      </c>
      <c r="R118" s="24">
        <f t="shared" si="21"/>
        <v>3809.0116227388403</v>
      </c>
      <c r="S118" s="7"/>
      <c r="T118" s="25">
        <f t="shared" si="22"/>
        <v>3.987848136458591E-2</v>
      </c>
      <c r="U118" s="24">
        <f t="shared" si="23"/>
        <v>0.99889872852347306</v>
      </c>
      <c r="V118" s="7"/>
      <c r="W118" s="25">
        <f t="shared" si="24"/>
        <v>3.2613229362627276E-2</v>
      </c>
      <c r="X118" s="24">
        <f t="shared" si="29"/>
        <v>174.3329500348085</v>
      </c>
      <c r="Y118" s="7"/>
      <c r="Z118" s="25">
        <f t="shared" si="30"/>
        <v>-612</v>
      </c>
      <c r="AA118" s="17">
        <f t="shared" si="31"/>
        <v>174.2579999999999</v>
      </c>
      <c r="AB118" s="24">
        <f t="shared" si="25"/>
        <v>3.041375847940277</v>
      </c>
      <c r="AC118" s="17">
        <f t="shared" si="26"/>
        <v>7.4950034808608734E-2</v>
      </c>
    </row>
    <row r="119" spans="1:29" s="17" customFormat="1" x14ac:dyDescent="0.25">
      <c r="A119" s="17">
        <v>34</v>
      </c>
      <c r="B119" s="17">
        <v>-623</v>
      </c>
      <c r="C119" s="17">
        <v>13306</v>
      </c>
      <c r="D119" s="17">
        <v>15107</v>
      </c>
      <c r="E119" s="17">
        <v>13107</v>
      </c>
      <c r="F119" s="17">
        <v>11281</v>
      </c>
      <c r="G119" s="24"/>
      <c r="H119" s="7"/>
      <c r="I119" s="25">
        <f t="shared" si="32"/>
        <v>199</v>
      </c>
      <c r="J119" s="24">
        <f t="shared" si="32"/>
        <v>3826</v>
      </c>
      <c r="K119" s="7"/>
      <c r="L119" s="25">
        <f t="shared" si="27"/>
        <v>203.70444548915449</v>
      </c>
      <c r="M119" s="17">
        <f t="shared" si="18"/>
        <v>22.13180736042607</v>
      </c>
      <c r="N119" s="17">
        <f t="shared" si="28"/>
        <v>3819.5823550148934</v>
      </c>
      <c r="O119" s="24">
        <f t="shared" si="19"/>
        <v>41.186167154863412</v>
      </c>
      <c r="P119" s="7"/>
      <c r="Q119" s="25">
        <f t="shared" si="20"/>
        <v>220.83349675275568</v>
      </c>
      <c r="R119" s="24">
        <f t="shared" si="21"/>
        <v>3805.0116227388403</v>
      </c>
      <c r="S119" s="7"/>
      <c r="T119" s="25">
        <f t="shared" si="22"/>
        <v>-5.749628213889222E-2</v>
      </c>
      <c r="U119" s="24">
        <f t="shared" si="23"/>
        <v>0.99784974382354696</v>
      </c>
      <c r="V119" s="7"/>
      <c r="W119" s="25">
        <f t="shared" si="24"/>
        <v>-6.4756479785457746E-2</v>
      </c>
      <c r="X119" s="24">
        <f t="shared" si="29"/>
        <v>168.74989224879153</v>
      </c>
      <c r="Y119" s="7"/>
      <c r="Z119" s="25">
        <f t="shared" si="30"/>
        <v>-623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9.889224879162839E-2</v>
      </c>
    </row>
    <row r="120" spans="1:29" s="17" customFormat="1" x14ac:dyDescent="0.25">
      <c r="A120" s="17">
        <v>35</v>
      </c>
      <c r="B120" s="17">
        <v>-611</v>
      </c>
      <c r="C120" s="17">
        <v>13490</v>
      </c>
      <c r="D120" s="17">
        <v>15095</v>
      </c>
      <c r="E120" s="17">
        <v>12931</v>
      </c>
      <c r="F120" s="17">
        <v>11307</v>
      </c>
      <c r="G120" s="24"/>
      <c r="H120" s="7"/>
      <c r="I120" s="25">
        <f t="shared" si="32"/>
        <v>559</v>
      </c>
      <c r="J120" s="24">
        <f t="shared" si="32"/>
        <v>3788</v>
      </c>
      <c r="K120" s="7"/>
      <c r="L120" s="25">
        <f t="shared" si="27"/>
        <v>569.54924456127128</v>
      </c>
      <c r="M120" s="17">
        <f t="shared" si="18"/>
        <v>111.28656081351168</v>
      </c>
      <c r="N120" s="17">
        <f t="shared" si="28"/>
        <v>3777.9140611986863</v>
      </c>
      <c r="O120" s="24">
        <f t="shared" si="19"/>
        <v>101.72616150384442</v>
      </c>
      <c r="P120" s="7"/>
      <c r="Q120" s="25">
        <f t="shared" si="20"/>
        <v>580.83349675275565</v>
      </c>
      <c r="R120" s="24">
        <f t="shared" si="21"/>
        <v>3767.0116227388403</v>
      </c>
      <c r="S120" s="7"/>
      <c r="T120" s="25">
        <f t="shared" si="22"/>
        <v>-0.15122600101924549</v>
      </c>
      <c r="U120" s="24">
        <f t="shared" si="23"/>
        <v>0.98788438917424859</v>
      </c>
      <c r="V120" s="7"/>
      <c r="W120" s="25">
        <f t="shared" si="24"/>
        <v>-0.15841618736045929</v>
      </c>
      <c r="X120" s="24">
        <f t="shared" si="29"/>
        <v>163.35262028452712</v>
      </c>
      <c r="Y120" s="7"/>
      <c r="Z120" s="25">
        <f t="shared" si="30"/>
        <v>-611</v>
      </c>
      <c r="AA120" s="17">
        <f t="shared" si="31"/>
        <v>163.1519999999999</v>
      </c>
      <c r="AB120" s="24">
        <f t="shared" si="25"/>
        <v>2.8475395812137867</v>
      </c>
      <c r="AC120" s="17">
        <f t="shared" si="26"/>
        <v>0.20062028452721847</v>
      </c>
    </row>
    <row r="121" spans="1:29" s="17" customFormat="1" x14ac:dyDescent="0.25">
      <c r="A121" s="17">
        <v>36</v>
      </c>
      <c r="B121" s="17">
        <v>-618</v>
      </c>
      <c r="C121" s="17">
        <v>13677</v>
      </c>
      <c r="D121" s="17">
        <v>15057</v>
      </c>
      <c r="E121" s="17">
        <v>12751</v>
      </c>
      <c r="F121" s="17">
        <v>11347</v>
      </c>
      <c r="G121" s="24"/>
      <c r="H121" s="7"/>
      <c r="I121" s="25">
        <f t="shared" si="32"/>
        <v>926</v>
      </c>
      <c r="J121" s="24">
        <f t="shared" si="32"/>
        <v>3710</v>
      </c>
      <c r="K121" s="7"/>
      <c r="L121" s="25">
        <f t="shared" si="27"/>
        <v>934.03135086324357</v>
      </c>
      <c r="M121" s="17">
        <f t="shared" si="18"/>
        <v>64.502596688523298</v>
      </c>
      <c r="N121" s="17">
        <f t="shared" si="28"/>
        <v>3700.5655461150841</v>
      </c>
      <c r="O121" s="24">
        <f t="shared" si="19"/>
        <v>89.008920106604918</v>
      </c>
      <c r="P121" s="7"/>
      <c r="Q121" s="25">
        <f t="shared" si="20"/>
        <v>947.83349675275565</v>
      </c>
      <c r="R121" s="24">
        <f t="shared" si="21"/>
        <v>3689.0116227388403</v>
      </c>
      <c r="S121" s="7"/>
      <c r="T121" s="25">
        <f t="shared" si="22"/>
        <v>-0.24677824221116121</v>
      </c>
      <c r="U121" s="24">
        <f t="shared" si="23"/>
        <v>0.96742918752568874</v>
      </c>
      <c r="V121" s="7"/>
      <c r="W121" s="25">
        <f t="shared" si="24"/>
        <v>-0.2538221589826648</v>
      </c>
      <c r="X121" s="24">
        <f t="shared" si="29"/>
        <v>157.76174236060535</v>
      </c>
      <c r="Y121" s="7"/>
      <c r="Z121" s="25">
        <f t="shared" si="30"/>
        <v>-618</v>
      </c>
      <c r="AA121" s="17">
        <f t="shared" si="31"/>
        <v>157.58999999999989</v>
      </c>
      <c r="AB121" s="24">
        <f t="shared" si="25"/>
        <v>2.750464368217862</v>
      </c>
      <c r="AC121" s="17">
        <f t="shared" si="26"/>
        <v>0.17174236060546377</v>
      </c>
    </row>
    <row r="122" spans="1:29" s="17" customFormat="1" x14ac:dyDescent="0.25">
      <c r="A122" s="17">
        <v>37</v>
      </c>
      <c r="B122" s="17">
        <v>-626</v>
      </c>
      <c r="C122" s="17">
        <v>13853</v>
      </c>
      <c r="D122" s="17">
        <v>14992</v>
      </c>
      <c r="E122" s="17">
        <v>12565</v>
      </c>
      <c r="F122" s="17">
        <v>11398</v>
      </c>
      <c r="G122" s="24"/>
      <c r="H122" s="7"/>
      <c r="I122" s="25">
        <f t="shared" si="32"/>
        <v>1288</v>
      </c>
      <c r="J122" s="24">
        <f t="shared" si="32"/>
        <v>3594</v>
      </c>
      <c r="K122" s="7"/>
      <c r="L122" s="25">
        <f t="shared" si="27"/>
        <v>1294.0350033883335</v>
      </c>
      <c r="M122" s="17">
        <f t="shared" si="18"/>
        <v>36.421265897196911</v>
      </c>
      <c r="N122" s="17">
        <f t="shared" si="28"/>
        <v>3586.8675642084117</v>
      </c>
      <c r="O122" s="24">
        <f t="shared" si="19"/>
        <v>50.871640321129107</v>
      </c>
      <c r="P122" s="7"/>
      <c r="Q122" s="25">
        <f t="shared" si="20"/>
        <v>1309.8334967527558</v>
      </c>
      <c r="R122" s="24">
        <f t="shared" si="21"/>
        <v>3573.0116227388403</v>
      </c>
      <c r="S122" s="7"/>
      <c r="T122" s="25">
        <f t="shared" si="22"/>
        <v>-0.34102868175196094</v>
      </c>
      <c r="U122" s="24">
        <f t="shared" si="23"/>
        <v>0.93700863122783062</v>
      </c>
      <c r="V122" s="7"/>
      <c r="W122" s="25">
        <f t="shared" si="24"/>
        <v>-0.34785380335177629</v>
      </c>
      <c r="X122" s="24">
        <f t="shared" si="29"/>
        <v>152.09608249703308</v>
      </c>
      <c r="Y122" s="7"/>
      <c r="Z122" s="25">
        <f t="shared" si="30"/>
        <v>-626</v>
      </c>
      <c r="AA122" s="17">
        <f t="shared" si="31"/>
        <v>151.9559999999999</v>
      </c>
      <c r="AB122" s="24">
        <f t="shared" si="25"/>
        <v>2.6521325181605016</v>
      </c>
      <c r="AC122" s="17">
        <f t="shared" si="26"/>
        <v>0.14008249703317688</v>
      </c>
    </row>
    <row r="123" spans="1:29" s="17" customFormat="1" x14ac:dyDescent="0.25">
      <c r="A123" s="17">
        <v>38</v>
      </c>
      <c r="B123" s="17">
        <v>-632</v>
      </c>
      <c r="C123" s="17">
        <v>14025</v>
      </c>
      <c r="D123" s="17">
        <v>14917</v>
      </c>
      <c r="E123" s="17">
        <v>12387</v>
      </c>
      <c r="F123" s="17">
        <v>11469</v>
      </c>
      <c r="G123" s="24"/>
      <c r="H123" s="7"/>
      <c r="I123" s="25">
        <f t="shared" si="32"/>
        <v>1638</v>
      </c>
      <c r="J123" s="24">
        <f t="shared" si="32"/>
        <v>3448</v>
      </c>
      <c r="K123" s="7"/>
      <c r="L123" s="25">
        <f t="shared" si="27"/>
        <v>1644.5742685027128</v>
      </c>
      <c r="M123" s="17">
        <f t="shared" si="18"/>
        <v>43.221006345761758</v>
      </c>
      <c r="N123" s="17">
        <f t="shared" si="28"/>
        <v>3437.1071494785278</v>
      </c>
      <c r="O123" s="24">
        <f t="shared" si="19"/>
        <v>118.65419248313621</v>
      </c>
      <c r="P123" s="7"/>
      <c r="Q123" s="25">
        <f t="shared" si="20"/>
        <v>1659.8334967527558</v>
      </c>
      <c r="R123" s="24">
        <f t="shared" si="21"/>
        <v>3427.0116227388403</v>
      </c>
      <c r="S123" s="7"/>
      <c r="T123" s="25">
        <f t="shared" si="22"/>
        <v>-0.43215479733008216</v>
      </c>
      <c r="U123" s="24">
        <f t="shared" si="23"/>
        <v>0.89872068968052643</v>
      </c>
      <c r="V123" s="7"/>
      <c r="W123" s="25">
        <f t="shared" si="24"/>
        <v>-0.43870381123359309</v>
      </c>
      <c r="X123" s="24">
        <f t="shared" si="29"/>
        <v>146.44398157086482</v>
      </c>
      <c r="Y123" s="7"/>
      <c r="Z123" s="25">
        <f t="shared" si="30"/>
        <v>-632</v>
      </c>
      <c r="AA123" s="17">
        <f t="shared" si="31"/>
        <v>146.26799999999992</v>
      </c>
      <c r="AB123" s="24">
        <f t="shared" si="25"/>
        <v>2.5528581903070644</v>
      </c>
      <c r="AC123" s="17">
        <f t="shared" si="26"/>
        <v>0.17598157086490573</v>
      </c>
    </row>
    <row r="124" spans="1:29" s="17" customFormat="1" x14ac:dyDescent="0.25">
      <c r="A124" s="17">
        <v>39</v>
      </c>
      <c r="B124" s="17">
        <v>-631</v>
      </c>
      <c r="C124" s="17">
        <v>14200</v>
      </c>
      <c r="D124" s="17">
        <v>14827</v>
      </c>
      <c r="E124" s="17">
        <v>12222</v>
      </c>
      <c r="F124" s="17">
        <v>11569</v>
      </c>
      <c r="G124" s="24"/>
      <c r="H124" s="7"/>
      <c r="I124" s="25">
        <f t="shared" si="32"/>
        <v>1978</v>
      </c>
      <c r="J124" s="24">
        <f t="shared" si="32"/>
        <v>3258</v>
      </c>
      <c r="K124" s="7"/>
      <c r="L124" s="25">
        <f t="shared" si="27"/>
        <v>1978.1808487307221</v>
      </c>
      <c r="M124" s="17">
        <f t="shared" si="18"/>
        <v>3.2706263403801325E-2</v>
      </c>
      <c r="N124" s="17">
        <f t="shared" si="28"/>
        <v>3253.9952214613395</v>
      </c>
      <c r="O124" s="24">
        <f t="shared" si="19"/>
        <v>16.038251143715751</v>
      </c>
      <c r="P124" s="7"/>
      <c r="Q124" s="25">
        <f t="shared" si="20"/>
        <v>1999.8334967527558</v>
      </c>
      <c r="R124" s="24">
        <f t="shared" si="21"/>
        <v>3237.0116227388403</v>
      </c>
      <c r="S124" s="7"/>
      <c r="T124" s="25">
        <f t="shared" si="22"/>
        <v>-0.52067730960597136</v>
      </c>
      <c r="U124" s="24">
        <f t="shared" si="23"/>
        <v>0.84889391643403467</v>
      </c>
      <c r="V124" s="7"/>
      <c r="W124" s="25">
        <f t="shared" si="24"/>
        <v>-0.52686620979621834</v>
      </c>
      <c r="X124" s="24">
        <f t="shared" si="29"/>
        <v>140.63713765901366</v>
      </c>
      <c r="Y124" s="7"/>
      <c r="Z124" s="25">
        <f t="shared" si="30"/>
        <v>-631</v>
      </c>
      <c r="AA124" s="17">
        <f t="shared" si="31"/>
        <v>140.58899999999991</v>
      </c>
      <c r="AB124" s="24">
        <f t="shared" si="25"/>
        <v>2.4537409420863066</v>
      </c>
      <c r="AC124" s="17">
        <f t="shared" si="26"/>
        <v>4.8137659013747225E-2</v>
      </c>
    </row>
    <row r="125" spans="1:29" s="17" customFormat="1" x14ac:dyDescent="0.25">
      <c r="A125" s="17">
        <v>40</v>
      </c>
      <c r="B125" s="17">
        <v>-634</v>
      </c>
      <c r="C125" s="17">
        <v>14345</v>
      </c>
      <c r="D125" s="17">
        <v>14703</v>
      </c>
      <c r="E125" s="17">
        <v>12055</v>
      </c>
      <c r="F125" s="17">
        <v>11664</v>
      </c>
      <c r="G125" s="24"/>
      <c r="H125" s="7"/>
      <c r="I125" s="25">
        <f t="shared" si="32"/>
        <v>2290</v>
      </c>
      <c r="J125" s="24">
        <f t="shared" si="32"/>
        <v>3039</v>
      </c>
      <c r="K125" s="7"/>
      <c r="L125" s="25">
        <f t="shared" si="27"/>
        <v>2293.5850541254849</v>
      </c>
      <c r="M125" s="17">
        <f t="shared" si="18"/>
        <v>12.85261308265652</v>
      </c>
      <c r="N125" s="17">
        <f t="shared" si="28"/>
        <v>3038.0269135672947</v>
      </c>
      <c r="O125" s="24">
        <f t="shared" si="19"/>
        <v>0.94689720551504586</v>
      </c>
      <c r="P125" s="7"/>
      <c r="Q125" s="25">
        <f t="shared" si="20"/>
        <v>2311.8334967527558</v>
      </c>
      <c r="R125" s="24">
        <f t="shared" si="21"/>
        <v>3018.0116227388403</v>
      </c>
      <c r="S125" s="7"/>
      <c r="T125" s="25">
        <f t="shared" si="22"/>
        <v>-0.60190973263561087</v>
      </c>
      <c r="U125" s="24">
        <f t="shared" si="23"/>
        <v>0.79146200411307832</v>
      </c>
      <c r="V125" s="7"/>
      <c r="W125" s="25">
        <f t="shared" si="24"/>
        <v>-0.60768300403432884</v>
      </c>
      <c r="X125" s="24">
        <f t="shared" si="29"/>
        <v>134.94596904154844</v>
      </c>
      <c r="Y125" s="7"/>
      <c r="Z125" s="25">
        <f t="shared" si="30"/>
        <v>-634</v>
      </c>
      <c r="AA125" s="17">
        <f t="shared" si="31"/>
        <v>134.88299999999992</v>
      </c>
      <c r="AB125" s="24">
        <f t="shared" si="25"/>
        <v>2.3541524549675104</v>
      </c>
      <c r="AC125" s="17">
        <f t="shared" si="26"/>
        <v>6.2969041548512905E-2</v>
      </c>
    </row>
    <row r="126" spans="1:29" s="17" customFormat="1" x14ac:dyDescent="0.25">
      <c r="A126" s="17">
        <v>41</v>
      </c>
      <c r="B126" s="17">
        <v>-616</v>
      </c>
      <c r="C126" s="17">
        <v>14486</v>
      </c>
      <c r="D126" s="17">
        <v>14586</v>
      </c>
      <c r="E126" s="17">
        <v>11910</v>
      </c>
      <c r="F126" s="17">
        <v>11785</v>
      </c>
      <c r="G126" s="24"/>
      <c r="H126" s="7"/>
      <c r="I126" s="25">
        <f t="shared" si="32"/>
        <v>2576</v>
      </c>
      <c r="J126" s="24">
        <f t="shared" si="32"/>
        <v>2801</v>
      </c>
      <c r="K126" s="7"/>
      <c r="L126" s="25">
        <f t="shared" si="27"/>
        <v>2578.0726034959948</v>
      </c>
      <c r="M126" s="17">
        <f t="shared" si="18"/>
        <v>4.2956852516099771</v>
      </c>
      <c r="N126" s="17">
        <f t="shared" si="28"/>
        <v>2799.5082120665306</v>
      </c>
      <c r="O126" s="24">
        <f t="shared" si="19"/>
        <v>2.2254312384448074</v>
      </c>
      <c r="P126" s="7"/>
      <c r="Q126" s="25">
        <f t="shared" si="20"/>
        <v>2597.8334967527558</v>
      </c>
      <c r="R126" s="24">
        <f t="shared" si="21"/>
        <v>2780.0116227388403</v>
      </c>
      <c r="S126" s="7"/>
      <c r="T126" s="25">
        <f t="shared" si="22"/>
        <v>-0.67637278707944715</v>
      </c>
      <c r="U126" s="24">
        <f t="shared" si="23"/>
        <v>0.7290474144674729</v>
      </c>
      <c r="V126" s="7"/>
      <c r="W126" s="25">
        <f t="shared" si="24"/>
        <v>-0.68169400500627531</v>
      </c>
      <c r="X126" s="24">
        <f t="shared" si="29"/>
        <v>129.38544092919892</v>
      </c>
      <c r="Y126" s="7"/>
      <c r="Z126" s="25">
        <f t="shared" si="30"/>
        <v>-616</v>
      </c>
      <c r="AA126" s="17">
        <f t="shared" si="31"/>
        <v>129.33899999999991</v>
      </c>
      <c r="AB126" s="24">
        <f t="shared" si="25"/>
        <v>2.2573914012369443</v>
      </c>
      <c r="AC126" s="17">
        <f t="shared" si="26"/>
        <v>4.6440929199007996E-2</v>
      </c>
    </row>
    <row r="127" spans="1:29" s="17" customFormat="1" x14ac:dyDescent="0.25">
      <c r="A127" s="17">
        <v>42</v>
      </c>
      <c r="B127" s="17">
        <v>-612</v>
      </c>
      <c r="C127" s="17">
        <v>14622</v>
      </c>
      <c r="D127" s="17">
        <v>14460</v>
      </c>
      <c r="E127" s="17">
        <v>11787</v>
      </c>
      <c r="F127" s="17">
        <v>11922</v>
      </c>
      <c r="G127" s="24"/>
      <c r="H127" s="7"/>
      <c r="I127" s="25">
        <f t="shared" si="32"/>
        <v>2835</v>
      </c>
      <c r="J127" s="24">
        <f t="shared" si="32"/>
        <v>2538</v>
      </c>
      <c r="K127" s="7"/>
      <c r="L127" s="25">
        <f t="shared" si="27"/>
        <v>2836.6187815020253</v>
      </c>
      <c r="M127" s="17">
        <f t="shared" si="18"/>
        <v>2.6204535512992395</v>
      </c>
      <c r="N127" s="17">
        <f t="shared" si="28"/>
        <v>2536.7700677684711</v>
      </c>
      <c r="O127" s="24">
        <f t="shared" si="19"/>
        <v>1.5127332941536396</v>
      </c>
      <c r="P127" s="7"/>
      <c r="Q127" s="25">
        <f t="shared" si="20"/>
        <v>2856.8334967527558</v>
      </c>
      <c r="R127" s="24">
        <f t="shared" si="21"/>
        <v>2517.0116227388403</v>
      </c>
      <c r="S127" s="7"/>
      <c r="T127" s="25">
        <f t="shared" si="22"/>
        <v>-0.74380611260725682</v>
      </c>
      <c r="U127" s="24">
        <f t="shared" si="23"/>
        <v>0.66007667044732898</v>
      </c>
      <c r="V127" s="7"/>
      <c r="W127" s="25">
        <f t="shared" si="24"/>
        <v>-0.74862739952078849</v>
      </c>
      <c r="X127" s="24">
        <f t="shared" si="29"/>
        <v>123.86609021960408</v>
      </c>
      <c r="Y127" s="7"/>
      <c r="Z127" s="25">
        <f t="shared" si="30"/>
        <v>-612</v>
      </c>
      <c r="AA127" s="17">
        <f t="shared" si="31"/>
        <v>123.83099999999992</v>
      </c>
      <c r="AB127" s="24">
        <f t="shared" si="25"/>
        <v>2.1612586660370967</v>
      </c>
      <c r="AC127" s="17">
        <f t="shared" si="26"/>
        <v>3.5090219604157369E-2</v>
      </c>
    </row>
    <row r="128" spans="1:29" s="17" customFormat="1" x14ac:dyDescent="0.25">
      <c r="A128" s="17">
        <v>43</v>
      </c>
      <c r="B128" s="17">
        <v>-609</v>
      </c>
      <c r="C128" s="17">
        <v>14743</v>
      </c>
      <c r="D128" s="17">
        <v>14318</v>
      </c>
      <c r="E128" s="17">
        <v>11671</v>
      </c>
      <c r="F128" s="17">
        <v>12066</v>
      </c>
      <c r="G128" s="24"/>
      <c r="H128" s="7"/>
      <c r="I128" s="25">
        <f t="shared" si="32"/>
        <v>3072</v>
      </c>
      <c r="J128" s="24">
        <f t="shared" si="32"/>
        <v>2252</v>
      </c>
      <c r="K128" s="7"/>
      <c r="L128" s="25">
        <f t="shared" si="27"/>
        <v>3067.6852521125015</v>
      </c>
      <c r="M128" s="17">
        <f t="shared" si="18"/>
        <v>18.617049332672508</v>
      </c>
      <c r="N128" s="17">
        <f t="shared" si="28"/>
        <v>2252.2350596834963</v>
      </c>
      <c r="O128" s="24">
        <f t="shared" si="19"/>
        <v>5.5253054805368684E-2</v>
      </c>
      <c r="P128" s="7"/>
      <c r="Q128" s="25">
        <f t="shared" si="20"/>
        <v>3093.8334967527558</v>
      </c>
      <c r="R128" s="24">
        <f t="shared" si="21"/>
        <v>2231.0116227388403</v>
      </c>
      <c r="S128" s="7"/>
      <c r="T128" s="25">
        <f t="shared" si="22"/>
        <v>-0.80551151087015604</v>
      </c>
      <c r="U128" s="24">
        <f t="shared" si="23"/>
        <v>0.58507426440260979</v>
      </c>
      <c r="V128" s="7"/>
      <c r="W128" s="25">
        <f t="shared" si="24"/>
        <v>-0.80978883899559129</v>
      </c>
      <c r="X128" s="24">
        <f t="shared" si="29"/>
        <v>118.31115003543556</v>
      </c>
      <c r="Y128" s="7"/>
      <c r="Z128" s="25">
        <f t="shared" si="30"/>
        <v>-609</v>
      </c>
      <c r="AA128" s="17">
        <f t="shared" si="31"/>
        <v>118.34999999999992</v>
      </c>
      <c r="AB128" s="24">
        <f t="shared" si="25"/>
        <v>2.065597169735288</v>
      </c>
      <c r="AC128" s="17">
        <f t="shared" si="26"/>
        <v>-3.8849964564363404E-2</v>
      </c>
    </row>
    <row r="129" spans="1:29" s="17" customFormat="1" x14ac:dyDescent="0.25">
      <c r="A129" s="17">
        <v>44</v>
      </c>
      <c r="B129" s="17">
        <v>-623</v>
      </c>
      <c r="C129" s="17">
        <v>14839</v>
      </c>
      <c r="D129" s="17">
        <v>14153</v>
      </c>
      <c r="E129" s="17">
        <v>11559</v>
      </c>
      <c r="F129" s="17">
        <v>12217</v>
      </c>
      <c r="G129" s="24"/>
      <c r="H129" s="7"/>
      <c r="I129" s="25">
        <f t="shared" si="32"/>
        <v>3280</v>
      </c>
      <c r="J129" s="24">
        <f t="shared" si="32"/>
        <v>1936</v>
      </c>
      <c r="K129" s="7"/>
      <c r="L129" s="25">
        <f t="shared" si="27"/>
        <v>3274.8006291987554</v>
      </c>
      <c r="M129" s="17">
        <f t="shared" si="18"/>
        <v>27.033456728835336</v>
      </c>
      <c r="N129" s="17">
        <f t="shared" si="28"/>
        <v>1940.051105338692</v>
      </c>
      <c r="O129" s="24">
        <f t="shared" si="19"/>
        <v>16.411454465178569</v>
      </c>
      <c r="P129" s="7"/>
      <c r="Q129" s="25">
        <f t="shared" si="20"/>
        <v>3301.8334967527558</v>
      </c>
      <c r="R129" s="24">
        <f t="shared" si="21"/>
        <v>1915.0116227388405</v>
      </c>
      <c r="S129" s="7"/>
      <c r="T129" s="25">
        <f t="shared" si="22"/>
        <v>-0.85966645955658239</v>
      </c>
      <c r="U129" s="24">
        <f t="shared" si="23"/>
        <v>0.50220447310844452</v>
      </c>
      <c r="V129" s="7"/>
      <c r="W129" s="25">
        <f t="shared" si="24"/>
        <v>-0.86334239926507872</v>
      </c>
      <c r="X129" s="24">
        <f t="shared" si="29"/>
        <v>112.64942837421665</v>
      </c>
      <c r="Y129" s="7"/>
      <c r="Z129" s="25">
        <f t="shared" si="30"/>
        <v>-623</v>
      </c>
      <c r="AA129" s="17">
        <f t="shared" si="31"/>
        <v>112.74299999999992</v>
      </c>
      <c r="AB129" s="24">
        <f t="shared" si="25"/>
        <v>1.9677365585759654</v>
      </c>
      <c r="AC129" s="17">
        <f t="shared" si="26"/>
        <v>-9.3571625783269496E-2</v>
      </c>
    </row>
    <row r="130" spans="1:29" s="17" customFormat="1" x14ac:dyDescent="0.25">
      <c r="A130" s="17">
        <v>45</v>
      </c>
      <c r="B130" s="17">
        <v>-631</v>
      </c>
      <c r="C130" s="17">
        <v>14936</v>
      </c>
      <c r="D130" s="17">
        <v>13989</v>
      </c>
      <c r="E130" s="17">
        <v>11477</v>
      </c>
      <c r="F130" s="17">
        <v>12386</v>
      </c>
      <c r="G130" s="24"/>
      <c r="H130" s="7"/>
      <c r="I130" s="25">
        <f t="shared" si="32"/>
        <v>3459</v>
      </c>
      <c r="J130" s="24">
        <f t="shared" si="32"/>
        <v>1603</v>
      </c>
      <c r="K130" s="7"/>
      <c r="L130" s="25">
        <f t="shared" si="27"/>
        <v>3452.3955139198511</v>
      </c>
      <c r="M130" s="17">
        <f t="shared" si="18"/>
        <v>43.619236382881176</v>
      </c>
      <c r="N130" s="17">
        <f t="shared" si="28"/>
        <v>1605.1370885229169</v>
      </c>
      <c r="O130" s="24">
        <f t="shared" si="19"/>
        <v>4.5671473547830663</v>
      </c>
      <c r="P130" s="7"/>
      <c r="Q130" s="25">
        <f t="shared" si="20"/>
        <v>3480.8334967527558</v>
      </c>
      <c r="R130" s="24">
        <f t="shared" si="21"/>
        <v>1582.0116227388405</v>
      </c>
      <c r="S130" s="7"/>
      <c r="T130" s="25">
        <f t="shared" si="22"/>
        <v>-0.90627095866653584</v>
      </c>
      <c r="U130" s="24">
        <f t="shared" si="23"/>
        <v>0.41487649683959316</v>
      </c>
      <c r="V130" s="7"/>
      <c r="W130" s="25">
        <f t="shared" si="24"/>
        <v>-0.90931287993646792</v>
      </c>
      <c r="X130" s="24">
        <f t="shared" si="29"/>
        <v>106.98792682309602</v>
      </c>
      <c r="Y130" s="7"/>
      <c r="Z130" s="25">
        <f t="shared" si="30"/>
        <v>-631</v>
      </c>
      <c r="AA130" s="17">
        <f t="shared" si="31"/>
        <v>107.06399999999992</v>
      </c>
      <c r="AB130" s="24">
        <f t="shared" si="25"/>
        <v>1.8686193103552076</v>
      </c>
      <c r="AC130" s="17">
        <f t="shared" si="26"/>
        <v>-7.6073176903904027E-2</v>
      </c>
    </row>
    <row r="131" spans="1:29" s="17" customFormat="1" x14ac:dyDescent="0.25">
      <c r="A131" s="17">
        <v>46</v>
      </c>
      <c r="B131" s="17">
        <v>-631</v>
      </c>
      <c r="C131" s="17">
        <v>15016</v>
      </c>
      <c r="D131" s="17">
        <v>13827</v>
      </c>
      <c r="E131" s="17">
        <v>11413</v>
      </c>
      <c r="F131" s="17">
        <v>12575</v>
      </c>
      <c r="G131" s="24"/>
      <c r="H131" s="7"/>
      <c r="I131" s="25">
        <f t="shared" si="32"/>
        <v>3603</v>
      </c>
      <c r="J131" s="24">
        <f t="shared" si="32"/>
        <v>1252</v>
      </c>
      <c r="K131" s="7"/>
      <c r="L131" s="25">
        <f t="shared" si="27"/>
        <v>3595.8692862709408</v>
      </c>
      <c r="M131" s="17">
        <f t="shared" si="18"/>
        <v>50.847078285792691</v>
      </c>
      <c r="N131" s="17">
        <f t="shared" si="28"/>
        <v>1254.6591973498689</v>
      </c>
      <c r="O131" s="24">
        <f t="shared" si="19"/>
        <v>7.0713305455498796</v>
      </c>
      <c r="P131" s="7"/>
      <c r="Q131" s="25">
        <f t="shared" si="20"/>
        <v>3624.8334967527558</v>
      </c>
      <c r="R131" s="24">
        <f t="shared" si="21"/>
        <v>1231.0116227388405</v>
      </c>
      <c r="S131" s="7"/>
      <c r="T131" s="25">
        <f t="shared" si="22"/>
        <v>-0.94376284621867712</v>
      </c>
      <c r="U131" s="24">
        <f t="shared" si="23"/>
        <v>0.32282808942107416</v>
      </c>
      <c r="V131" s="7"/>
      <c r="W131" s="25">
        <f t="shared" si="24"/>
        <v>-0.94613617003542261</v>
      </c>
      <c r="X131" s="24">
        <f t="shared" si="29"/>
        <v>101.30294360053051</v>
      </c>
      <c r="Y131" s="7"/>
      <c r="Z131" s="25">
        <f t="shared" si="30"/>
        <v>-631</v>
      </c>
      <c r="AA131" s="17">
        <f t="shared" si="31"/>
        <v>101.38499999999992</v>
      </c>
      <c r="AB131" s="24">
        <f t="shared" si="25"/>
        <v>1.7695020621344497</v>
      </c>
      <c r="AC131" s="17">
        <f t="shared" si="26"/>
        <v>-8.2056399469408348E-2</v>
      </c>
    </row>
    <row r="132" spans="1:29" s="17" customFormat="1" x14ac:dyDescent="0.25">
      <c r="A132" s="17">
        <v>47</v>
      </c>
      <c r="B132" s="17">
        <v>-642</v>
      </c>
      <c r="C132" s="17">
        <v>15061</v>
      </c>
      <c r="D132" s="17">
        <v>13623</v>
      </c>
      <c r="E132" s="17">
        <v>11343</v>
      </c>
      <c r="F132" s="17">
        <v>12740</v>
      </c>
      <c r="G132" s="24"/>
      <c r="H132" s="7"/>
      <c r="I132" s="25">
        <f t="shared" si="32"/>
        <v>3718</v>
      </c>
      <c r="J132" s="24">
        <f t="shared" si="32"/>
        <v>883</v>
      </c>
      <c r="K132" s="7"/>
      <c r="L132" s="25">
        <f t="shared" si="27"/>
        <v>3705.3727279900809</v>
      </c>
      <c r="M132" s="17">
        <f t="shared" si="18"/>
        <v>159.44799841248698</v>
      </c>
      <c r="N132" s="17">
        <f t="shared" si="28"/>
        <v>885.65306450733215</v>
      </c>
      <c r="O132" s="24">
        <f t="shared" si="19"/>
        <v>7.0387512800655658</v>
      </c>
      <c r="P132" s="7"/>
      <c r="Q132" s="25">
        <f t="shared" si="20"/>
        <v>3739.8334967527558</v>
      </c>
      <c r="R132" s="24">
        <f t="shared" si="21"/>
        <v>862.01162273884052</v>
      </c>
      <c r="S132" s="7"/>
      <c r="T132" s="25">
        <f t="shared" si="22"/>
        <v>-0.97370428419434552</v>
      </c>
      <c r="U132" s="24">
        <f t="shared" si="23"/>
        <v>0.2260592508528875</v>
      </c>
      <c r="V132" s="7"/>
      <c r="W132" s="25">
        <f t="shared" si="24"/>
        <v>-0.97537447287418544</v>
      </c>
      <c r="X132" s="24">
        <f t="shared" si="29"/>
        <v>95.511815832601314</v>
      </c>
      <c r="Y132" s="7"/>
      <c r="Z132" s="25">
        <f t="shared" si="30"/>
        <v>-642</v>
      </c>
      <c r="AA132" s="17">
        <f t="shared" si="31"/>
        <v>95.606999999999914</v>
      </c>
      <c r="AB132" s="24">
        <f t="shared" si="25"/>
        <v>1.6686569379542169</v>
      </c>
      <c r="AC132" s="17">
        <f t="shared" si="26"/>
        <v>-9.5184167398599584E-2</v>
      </c>
    </row>
    <row r="133" spans="1:29" s="17" customFormat="1" x14ac:dyDescent="0.25">
      <c r="A133" s="17">
        <v>48</v>
      </c>
      <c r="B133" s="17">
        <v>-621</v>
      </c>
      <c r="C133" s="17">
        <v>15093</v>
      </c>
      <c r="D133" s="17">
        <v>13444</v>
      </c>
      <c r="E133" s="17">
        <v>11313</v>
      </c>
      <c r="F133" s="17">
        <v>12926</v>
      </c>
      <c r="G133" s="24"/>
      <c r="H133" s="7"/>
      <c r="I133" s="25">
        <f t="shared" si="32"/>
        <v>3780</v>
      </c>
      <c r="J133" s="24">
        <f t="shared" si="32"/>
        <v>518</v>
      </c>
      <c r="K133" s="7"/>
      <c r="L133" s="25">
        <f t="shared" si="27"/>
        <v>3775.2499409014613</v>
      </c>
      <c r="M133" s="17">
        <f t="shared" si="18"/>
        <v>22.563061439610415</v>
      </c>
      <c r="N133" s="17">
        <f t="shared" si="28"/>
        <v>520.3101034140218</v>
      </c>
      <c r="O133" s="24">
        <f t="shared" si="19"/>
        <v>5.3365777834751587</v>
      </c>
      <c r="P133" s="7"/>
      <c r="Q133" s="25">
        <f t="shared" si="20"/>
        <v>3801.8334967527558</v>
      </c>
      <c r="R133" s="24">
        <f t="shared" si="21"/>
        <v>497.01162273884052</v>
      </c>
      <c r="S133" s="7"/>
      <c r="T133" s="25">
        <f t="shared" si="22"/>
        <v>-0.98984662466818418</v>
      </c>
      <c r="U133" s="24">
        <f t="shared" si="23"/>
        <v>0.13033939698462696</v>
      </c>
      <c r="V133" s="7"/>
      <c r="W133" s="25">
        <f t="shared" si="24"/>
        <v>-0.99082094376984597</v>
      </c>
      <c r="X133" s="24">
        <f t="shared" si="29"/>
        <v>89.957004983794604</v>
      </c>
      <c r="Y133" s="7"/>
      <c r="Z133" s="25">
        <f t="shared" si="30"/>
        <v>-621</v>
      </c>
      <c r="AA133" s="17">
        <f t="shared" si="31"/>
        <v>90.017999999999915</v>
      </c>
      <c r="AB133" s="24">
        <f t="shared" si="25"/>
        <v>1.5711104860602541</v>
      </c>
      <c r="AC133" s="17">
        <f t="shared" si="26"/>
        <v>-6.0995016205311003E-2</v>
      </c>
    </row>
    <row r="134" spans="1:29" s="17" customFormat="1" x14ac:dyDescent="0.25">
      <c r="A134" s="17">
        <v>49</v>
      </c>
      <c r="B134" s="17">
        <v>-616</v>
      </c>
      <c r="C134" s="17">
        <v>15115</v>
      </c>
      <c r="D134" s="17">
        <v>13271</v>
      </c>
      <c r="E134" s="17">
        <v>11299</v>
      </c>
      <c r="F134" s="17">
        <v>13115</v>
      </c>
      <c r="G134" s="24"/>
      <c r="H134" s="7"/>
      <c r="I134" s="25">
        <f t="shared" si="32"/>
        <v>3816</v>
      </c>
      <c r="J134" s="24">
        <f t="shared" si="32"/>
        <v>156</v>
      </c>
      <c r="K134" s="7"/>
      <c r="L134" s="25">
        <f t="shared" si="27"/>
        <v>3808.880573754021</v>
      </c>
      <c r="M134" s="17">
        <f t="shared" si="18"/>
        <v>50.686230071934027</v>
      </c>
      <c r="N134" s="17">
        <f t="shared" si="28"/>
        <v>153.20421105020219</v>
      </c>
      <c r="O134" s="24">
        <f t="shared" si="19"/>
        <v>7.8164358518115424</v>
      </c>
      <c r="P134" s="7"/>
      <c r="Q134" s="25">
        <f t="shared" si="20"/>
        <v>3837.8334967527558</v>
      </c>
      <c r="R134" s="24">
        <f t="shared" si="21"/>
        <v>135.01162273884049</v>
      </c>
      <c r="S134" s="7"/>
      <c r="T134" s="25">
        <f t="shared" si="22"/>
        <v>-0.9992195965562195</v>
      </c>
      <c r="U134" s="24">
        <f t="shared" si="23"/>
        <v>3.5406281641311044E-2</v>
      </c>
      <c r="V134" s="7"/>
      <c r="W134" s="25">
        <f t="shared" si="24"/>
        <v>-0.99950358996540256</v>
      </c>
      <c r="X134" s="24">
        <f t="shared" si="29"/>
        <v>84.491743508694299</v>
      </c>
      <c r="Y134" s="7"/>
      <c r="Z134" s="25">
        <f t="shared" si="30"/>
        <v>-616</v>
      </c>
      <c r="AA134" s="17">
        <f t="shared" si="31"/>
        <v>84.473999999999918</v>
      </c>
      <c r="AB134" s="24">
        <f t="shared" si="25"/>
        <v>1.4743494323296886</v>
      </c>
      <c r="AC134" s="17">
        <f t="shared" si="26"/>
        <v>1.7743508694380239E-2</v>
      </c>
    </row>
    <row r="135" spans="1:29" s="17" customFormat="1" x14ac:dyDescent="0.25">
      <c r="A135" s="17">
        <v>50</v>
      </c>
      <c r="B135" s="17">
        <v>-626</v>
      </c>
      <c r="C135" s="17">
        <v>15113</v>
      </c>
      <c r="D135" s="17">
        <v>13076</v>
      </c>
      <c r="E135" s="17">
        <v>11298</v>
      </c>
      <c r="F135" s="17">
        <v>13299</v>
      </c>
      <c r="G135" s="24"/>
      <c r="H135" s="7"/>
      <c r="I135" s="25">
        <f t="shared" si="32"/>
        <v>3815</v>
      </c>
      <c r="J135" s="24">
        <f t="shared" si="32"/>
        <v>-223</v>
      </c>
      <c r="K135" s="7"/>
      <c r="L135" s="25">
        <f t="shared" si="27"/>
        <v>3806.3229413000427</v>
      </c>
      <c r="M135" s="17">
        <f t="shared" si="18"/>
        <v>75.291347682505403</v>
      </c>
      <c r="N135" s="17">
        <f t="shared" si="28"/>
        <v>-221.11152296545174</v>
      </c>
      <c r="O135" s="24">
        <f t="shared" si="19"/>
        <v>3.5663455100161876</v>
      </c>
      <c r="P135" s="7"/>
      <c r="Q135" s="25">
        <f t="shared" si="20"/>
        <v>3836.8334967527558</v>
      </c>
      <c r="R135" s="24">
        <f t="shared" si="21"/>
        <v>-243.98837726115951</v>
      </c>
      <c r="S135" s="7"/>
      <c r="T135" s="25">
        <f t="shared" si="22"/>
        <v>-0.99895923622599625</v>
      </c>
      <c r="U135" s="24">
        <f t="shared" si="23"/>
        <v>-6.3985018676690972E-2</v>
      </c>
      <c r="V135" s="7"/>
      <c r="W135" s="25">
        <f t="shared" si="24"/>
        <v>-0.99852021881320407</v>
      </c>
      <c r="X135" s="24">
        <f t="shared" si="29"/>
        <v>78.796462247336137</v>
      </c>
      <c r="Y135" s="7"/>
      <c r="Z135" s="25">
        <f t="shared" si="30"/>
        <v>-626</v>
      </c>
      <c r="AA135" s="17">
        <f t="shared" si="31"/>
        <v>78.839999999999918</v>
      </c>
      <c r="AB135" s="24">
        <f t="shared" si="25"/>
        <v>1.376017582272328</v>
      </c>
      <c r="AC135" s="17">
        <f t="shared" si="26"/>
        <v>-4.3537752663780793E-2</v>
      </c>
    </row>
    <row r="136" spans="1:29" s="17" customFormat="1" x14ac:dyDescent="0.25">
      <c r="A136" s="17">
        <v>51</v>
      </c>
      <c r="B136" s="17">
        <v>-606</v>
      </c>
      <c r="C136" s="17">
        <v>15086</v>
      </c>
      <c r="D136" s="17">
        <v>12893</v>
      </c>
      <c r="E136" s="17">
        <v>11313</v>
      </c>
      <c r="F136" s="17">
        <v>13473</v>
      </c>
      <c r="G136" s="24"/>
      <c r="H136" s="7"/>
      <c r="I136" s="25">
        <f t="shared" si="32"/>
        <v>3773</v>
      </c>
      <c r="J136" s="24">
        <f t="shared" si="32"/>
        <v>-580</v>
      </c>
      <c r="K136" s="7"/>
      <c r="L136" s="25">
        <f t="shared" si="27"/>
        <v>3768.5945726913569</v>
      </c>
      <c r="M136" s="17">
        <f t="shared" si="18"/>
        <v>19.407789771738248</v>
      </c>
      <c r="N136" s="17">
        <f t="shared" si="28"/>
        <v>-581.27620357277954</v>
      </c>
      <c r="O136" s="24">
        <f t="shared" si="19"/>
        <v>1.6286955591752537</v>
      </c>
      <c r="P136" s="7"/>
      <c r="Q136" s="25">
        <f t="shared" si="20"/>
        <v>3794.8334967527558</v>
      </c>
      <c r="R136" s="24">
        <f t="shared" si="21"/>
        <v>-600.98837726115948</v>
      </c>
      <c r="S136" s="7"/>
      <c r="T136" s="25">
        <f t="shared" si="22"/>
        <v>-0.98802410235662175</v>
      </c>
      <c r="U136" s="24">
        <f t="shared" si="23"/>
        <v>-0.1576069031450992</v>
      </c>
      <c r="V136" s="7"/>
      <c r="W136" s="25">
        <f t="shared" si="24"/>
        <v>-0.9869037602600742</v>
      </c>
      <c r="X136" s="24">
        <f t="shared" si="29"/>
        <v>73.389529473091784</v>
      </c>
      <c r="Y136" s="7"/>
      <c r="Z136" s="25">
        <f t="shared" si="30"/>
        <v>-606</v>
      </c>
      <c r="AA136" s="17">
        <f t="shared" si="31"/>
        <v>73.385999999999925</v>
      </c>
      <c r="AB136" s="24">
        <f t="shared" si="25"/>
        <v>1.2808273248685573</v>
      </c>
      <c r="AC136" s="17">
        <f t="shared" si="26"/>
        <v>3.5294730918593586E-3</v>
      </c>
    </row>
    <row r="137" spans="1:29" s="17" customFormat="1" x14ac:dyDescent="0.25">
      <c r="A137" s="17">
        <v>52</v>
      </c>
      <c r="B137" s="17">
        <v>-615</v>
      </c>
      <c r="C137" s="17">
        <v>15048</v>
      </c>
      <c r="D137" s="17">
        <v>12714</v>
      </c>
      <c r="E137" s="17">
        <v>11351</v>
      </c>
      <c r="F137" s="17">
        <v>13655</v>
      </c>
      <c r="G137" s="24"/>
      <c r="H137" s="7"/>
      <c r="I137" s="25">
        <f t="shared" si="32"/>
        <v>3697</v>
      </c>
      <c r="J137" s="24">
        <f t="shared" si="32"/>
        <v>-941</v>
      </c>
      <c r="K137" s="7"/>
      <c r="L137" s="25">
        <f t="shared" si="27"/>
        <v>3695.202813808165</v>
      </c>
      <c r="M137" s="17">
        <f t="shared" si="18"/>
        <v>3.229878208122221</v>
      </c>
      <c r="N137" s="17">
        <f t="shared" si="28"/>
        <v>-941.19511050317794</v>
      </c>
      <c r="O137" s="24">
        <f t="shared" si="19"/>
        <v>3.8068108450350274E-2</v>
      </c>
      <c r="P137" s="7"/>
      <c r="Q137" s="25">
        <f t="shared" si="20"/>
        <v>3718.8334967527558</v>
      </c>
      <c r="R137" s="24">
        <f t="shared" si="21"/>
        <v>-961.98837726115948</v>
      </c>
      <c r="S137" s="7"/>
      <c r="T137" s="25">
        <f t="shared" si="22"/>
        <v>-0.96823671725965832</v>
      </c>
      <c r="U137" s="24">
        <f t="shared" si="23"/>
        <v>-0.25227777231343357</v>
      </c>
      <c r="V137" s="7"/>
      <c r="W137" s="25">
        <f t="shared" si="24"/>
        <v>-0.96642718562252794</v>
      </c>
      <c r="X137" s="24">
        <f t="shared" si="29"/>
        <v>67.832847296199361</v>
      </c>
      <c r="Y137" s="7"/>
      <c r="Z137" s="25">
        <f t="shared" si="30"/>
        <v>-615</v>
      </c>
      <c r="AA137" s="17">
        <f t="shared" si="31"/>
        <v>67.850999999999928</v>
      </c>
      <c r="AB137" s="24">
        <f t="shared" si="25"/>
        <v>1.1842233507706712</v>
      </c>
      <c r="AC137" s="17">
        <f t="shared" si="26"/>
        <v>-1.8152703800566883E-2</v>
      </c>
    </row>
    <row r="138" spans="1:29" s="17" customFormat="1" x14ac:dyDescent="0.25">
      <c r="A138" s="17">
        <v>53</v>
      </c>
      <c r="B138" s="17">
        <v>-634</v>
      </c>
      <c r="C138" s="17">
        <v>15003</v>
      </c>
      <c r="D138" s="17">
        <v>12537</v>
      </c>
      <c r="E138" s="17">
        <v>11413</v>
      </c>
      <c r="F138" s="17">
        <v>13847</v>
      </c>
      <c r="G138" s="24"/>
      <c r="H138" s="7"/>
      <c r="I138" s="25">
        <f t="shared" si="32"/>
        <v>3590</v>
      </c>
      <c r="J138" s="24">
        <f t="shared" si="32"/>
        <v>-1310</v>
      </c>
      <c r="K138" s="7"/>
      <c r="L138" s="25">
        <f t="shared" si="27"/>
        <v>3583.2508174229401</v>
      </c>
      <c r="M138" s="17">
        <f t="shared" si="18"/>
        <v>45.551465458488309</v>
      </c>
      <c r="N138" s="17">
        <f t="shared" si="28"/>
        <v>-1302.7992175505319</v>
      </c>
      <c r="O138" s="24">
        <f t="shared" si="19"/>
        <v>51.851267884567505</v>
      </c>
      <c r="P138" s="7"/>
      <c r="Q138" s="25">
        <f t="shared" si="20"/>
        <v>3611.8334967527558</v>
      </c>
      <c r="R138" s="24">
        <f t="shared" si="21"/>
        <v>-1330.9883772611595</v>
      </c>
      <c r="S138" s="7"/>
      <c r="T138" s="25">
        <f t="shared" si="22"/>
        <v>-0.9403781619257755</v>
      </c>
      <c r="U138" s="24">
        <f t="shared" si="23"/>
        <v>-0.34904661088162026</v>
      </c>
      <c r="V138" s="7"/>
      <c r="W138" s="25">
        <f t="shared" si="24"/>
        <v>-0.93786396590831211</v>
      </c>
      <c r="X138" s="24">
        <f t="shared" si="29"/>
        <v>62.04910154969059</v>
      </c>
      <c r="Y138" s="7"/>
      <c r="Z138" s="25">
        <f t="shared" si="30"/>
        <v>-634</v>
      </c>
      <c r="AA138" s="17">
        <f t="shared" si="31"/>
        <v>62.144999999999925</v>
      </c>
      <c r="AB138" s="24">
        <f t="shared" si="25"/>
        <v>1.0846348636518748</v>
      </c>
      <c r="AC138" s="17">
        <f t="shared" si="26"/>
        <v>-9.5898450309334748E-2</v>
      </c>
    </row>
    <row r="139" spans="1:29" s="17" customFormat="1" x14ac:dyDescent="0.25">
      <c r="A139" s="17">
        <v>54</v>
      </c>
      <c r="B139" s="17">
        <v>-637</v>
      </c>
      <c r="C139" s="17">
        <v>14924</v>
      </c>
      <c r="D139" s="17">
        <v>12366</v>
      </c>
      <c r="E139" s="17">
        <v>11486</v>
      </c>
      <c r="F139" s="17">
        <v>14018</v>
      </c>
      <c r="G139" s="24"/>
      <c r="H139" s="7"/>
      <c r="I139" s="25">
        <f t="shared" si="32"/>
        <v>3438</v>
      </c>
      <c r="J139" s="24">
        <f t="shared" si="32"/>
        <v>-1652</v>
      </c>
      <c r="K139" s="7"/>
      <c r="L139" s="25">
        <f t="shared" si="27"/>
        <v>3434.7737646115897</v>
      </c>
      <c r="M139" s="17">
        <f t="shared" si="18"/>
        <v>10.408594781430697</v>
      </c>
      <c r="N139" s="17">
        <f t="shared" si="28"/>
        <v>-1652.8881211134296</v>
      </c>
      <c r="O139" s="24">
        <f t="shared" si="19"/>
        <v>0.78875911211949212</v>
      </c>
      <c r="P139" s="7"/>
      <c r="Q139" s="25">
        <f t="shared" si="20"/>
        <v>3459.8334967527558</v>
      </c>
      <c r="R139" s="24">
        <f t="shared" si="21"/>
        <v>-1672.9883772611595</v>
      </c>
      <c r="S139" s="7"/>
      <c r="T139" s="25">
        <f t="shared" si="22"/>
        <v>-0.90080339173184854</v>
      </c>
      <c r="U139" s="24">
        <f t="shared" si="23"/>
        <v>-0.43873480272530546</v>
      </c>
      <c r="V139" s="7"/>
      <c r="W139" s="25">
        <f t="shared" si="24"/>
        <v>-0.89763572822880466</v>
      </c>
      <c r="X139" s="24">
        <f t="shared" si="29"/>
        <v>56.415091116326664</v>
      </c>
      <c r="Y139" s="7"/>
      <c r="Z139" s="25">
        <f t="shared" si="30"/>
        <v>-637</v>
      </c>
      <c r="AA139" s="17">
        <f t="shared" si="31"/>
        <v>56.411999999999928</v>
      </c>
      <c r="AB139" s="24">
        <f t="shared" si="25"/>
        <v>0.9845751376350399</v>
      </c>
      <c r="AC139" s="17">
        <f t="shared" si="26"/>
        <v>3.0911163267361985E-3</v>
      </c>
    </row>
    <row r="140" spans="1:29" s="17" customFormat="1" x14ac:dyDescent="0.25">
      <c r="A140" s="17">
        <v>55</v>
      </c>
      <c r="B140" s="17">
        <v>-628</v>
      </c>
      <c r="C140" s="17">
        <v>14827</v>
      </c>
      <c r="D140" s="17">
        <v>12199</v>
      </c>
      <c r="E140" s="17">
        <v>11574</v>
      </c>
      <c r="F140" s="17">
        <v>14181</v>
      </c>
      <c r="G140" s="24"/>
      <c r="H140" s="7"/>
      <c r="I140" s="25">
        <f t="shared" si="32"/>
        <v>3253</v>
      </c>
      <c r="J140" s="24">
        <f t="shared" si="32"/>
        <v>-1982</v>
      </c>
      <c r="K140" s="7"/>
      <c r="L140" s="25">
        <f t="shared" si="27"/>
        <v>3254.5200110341279</v>
      </c>
      <c r="M140" s="17">
        <f t="shared" si="18"/>
        <v>2.3104335438707104</v>
      </c>
      <c r="N140" s="17">
        <f t="shared" si="28"/>
        <v>-1981.6430386844215</v>
      </c>
      <c r="O140" s="24">
        <f t="shared" si="19"/>
        <v>0.12742138081951465</v>
      </c>
      <c r="P140" s="7"/>
      <c r="Q140" s="25">
        <f t="shared" si="20"/>
        <v>3274.8334967527558</v>
      </c>
      <c r="R140" s="24">
        <f t="shared" si="21"/>
        <v>-2002.9883772611595</v>
      </c>
      <c r="S140" s="7"/>
      <c r="T140" s="25">
        <f t="shared" si="22"/>
        <v>-0.8526367306405559</v>
      </c>
      <c r="U140" s="24">
        <f t="shared" si="23"/>
        <v>-0.52527604046921228</v>
      </c>
      <c r="V140" s="7"/>
      <c r="W140" s="25">
        <f t="shared" si="24"/>
        <v>-0.84883826427708631</v>
      </c>
      <c r="X140" s="24">
        <f t="shared" si="29"/>
        <v>50.713003377820201</v>
      </c>
      <c r="Y140" s="7"/>
      <c r="Z140" s="25">
        <f t="shared" si="30"/>
        <v>-628</v>
      </c>
      <c r="AA140" s="17">
        <f t="shared" si="31"/>
        <v>50.759999999999927</v>
      </c>
      <c r="AB140" s="24">
        <f t="shared" si="25"/>
        <v>0.88592912831232029</v>
      </c>
      <c r="AC140" s="17">
        <f t="shared" si="26"/>
        <v>-4.6996622179726444E-2</v>
      </c>
    </row>
    <row r="141" spans="1:29" s="17" customFormat="1" x14ac:dyDescent="0.25">
      <c r="A141" s="17">
        <v>56</v>
      </c>
      <c r="B141" s="17">
        <v>-643</v>
      </c>
      <c r="C141" s="17">
        <v>14727</v>
      </c>
      <c r="D141" s="17">
        <v>12043</v>
      </c>
      <c r="E141" s="17">
        <v>11689</v>
      </c>
      <c r="F141" s="17">
        <v>14347</v>
      </c>
      <c r="G141" s="24"/>
      <c r="H141" s="7"/>
      <c r="I141" s="25">
        <f t="shared" si="32"/>
        <v>3038</v>
      </c>
      <c r="J141" s="24">
        <f t="shared" si="32"/>
        <v>-2304</v>
      </c>
      <c r="K141" s="7"/>
      <c r="L141" s="25">
        <f t="shared" si="27"/>
        <v>3036.9534006964564</v>
      </c>
      <c r="M141" s="17">
        <f t="shared" si="18"/>
        <v>1.0953701021780409</v>
      </c>
      <c r="N141" s="17">
        <f t="shared" si="28"/>
        <v>-2298.0354157415431</v>
      </c>
      <c r="O141" s="24">
        <f t="shared" si="19"/>
        <v>35.576265376231284</v>
      </c>
      <c r="P141" s="7"/>
      <c r="Q141" s="25">
        <f t="shared" si="20"/>
        <v>3059.8334967527558</v>
      </c>
      <c r="R141" s="24">
        <f t="shared" si="21"/>
        <v>-2324.9883772611597</v>
      </c>
      <c r="S141" s="7"/>
      <c r="T141" s="25">
        <f t="shared" si="22"/>
        <v>-0.79665925964256712</v>
      </c>
      <c r="U141" s="24">
        <f t="shared" si="23"/>
        <v>-0.60971930881326675</v>
      </c>
      <c r="V141" s="7"/>
      <c r="W141" s="25">
        <f t="shared" si="24"/>
        <v>-0.79224504506090376</v>
      </c>
      <c r="X141" s="24">
        <f t="shared" si="29"/>
        <v>44.880731570623311</v>
      </c>
      <c r="Y141" s="7"/>
      <c r="Z141" s="25">
        <f t="shared" si="30"/>
        <v>-643</v>
      </c>
      <c r="AA141" s="17">
        <f t="shared" si="31"/>
        <v>44.972999999999928</v>
      </c>
      <c r="AB141" s="24">
        <f t="shared" si="25"/>
        <v>0.7849269244994086</v>
      </c>
      <c r="AC141" s="17">
        <f t="shared" si="26"/>
        <v>-9.2268429376616723E-2</v>
      </c>
    </row>
    <row r="142" spans="1:29" s="17" customFormat="1" x14ac:dyDescent="0.25">
      <c r="A142" s="17">
        <v>57</v>
      </c>
      <c r="B142" s="17">
        <v>-620</v>
      </c>
      <c r="C142" s="17">
        <v>14598</v>
      </c>
      <c r="D142" s="17">
        <v>11901</v>
      </c>
      <c r="E142" s="17">
        <v>11803</v>
      </c>
      <c r="F142" s="17">
        <v>14483</v>
      </c>
      <c r="G142" s="24"/>
      <c r="H142" s="7"/>
      <c r="I142" s="25">
        <f t="shared" si="32"/>
        <v>2795</v>
      </c>
      <c r="J142" s="24">
        <f t="shared" si="32"/>
        <v>-2582</v>
      </c>
      <c r="K142" s="7"/>
      <c r="L142" s="25">
        <f t="shared" si="27"/>
        <v>2797.601452341763</v>
      </c>
      <c r="M142" s="17">
        <f t="shared" si="18"/>
        <v>6.7675542864640867</v>
      </c>
      <c r="N142" s="17">
        <f t="shared" si="28"/>
        <v>-2580.7443586754375</v>
      </c>
      <c r="O142" s="24">
        <f t="shared" si="19"/>
        <v>1.5766351359490076</v>
      </c>
      <c r="P142" s="7"/>
      <c r="Q142" s="25">
        <f t="shared" si="20"/>
        <v>2816.8334967527558</v>
      </c>
      <c r="R142" s="24">
        <f t="shared" si="21"/>
        <v>-2602.9883772611597</v>
      </c>
      <c r="S142" s="7"/>
      <c r="T142" s="25">
        <f t="shared" si="22"/>
        <v>-0.73339169939832871</v>
      </c>
      <c r="U142" s="24">
        <f t="shared" si="23"/>
        <v>-0.68262374545813365</v>
      </c>
      <c r="V142" s="7"/>
      <c r="W142" s="25">
        <f t="shared" si="24"/>
        <v>-0.7284454808530425</v>
      </c>
      <c r="X142" s="24">
        <f t="shared" si="29"/>
        <v>39.32286949417778</v>
      </c>
      <c r="Y142" s="7"/>
      <c r="Z142" s="25">
        <f t="shared" si="30"/>
        <v>-620</v>
      </c>
      <c r="AA142" s="17">
        <f t="shared" si="31"/>
        <v>39.39299999999993</v>
      </c>
      <c r="AB142" s="24">
        <f t="shared" si="25"/>
        <v>0.68753755223812496</v>
      </c>
      <c r="AC142" s="17">
        <f t="shared" si="26"/>
        <v>-7.0130505822149303E-2</v>
      </c>
    </row>
    <row r="143" spans="1:29" s="17" customFormat="1" x14ac:dyDescent="0.25">
      <c r="A143" s="17">
        <v>58</v>
      </c>
      <c r="B143" s="17">
        <v>-606</v>
      </c>
      <c r="C143" s="17">
        <v>14463</v>
      </c>
      <c r="D143" s="17">
        <v>11771</v>
      </c>
      <c r="E143" s="17">
        <v>11932</v>
      </c>
      <c r="F143" s="17">
        <v>14604</v>
      </c>
      <c r="G143" s="24"/>
      <c r="H143" s="7"/>
      <c r="I143" s="25">
        <f t="shared" si="32"/>
        <v>2531</v>
      </c>
      <c r="J143" s="24">
        <f t="shared" si="32"/>
        <v>-2833</v>
      </c>
      <c r="K143" s="7"/>
      <c r="L143" s="25">
        <f t="shared" si="27"/>
        <v>2537.8007729125543</v>
      </c>
      <c r="M143" s="17">
        <f t="shared" si="18"/>
        <v>46.250512208132214</v>
      </c>
      <c r="N143" s="17">
        <f t="shared" si="28"/>
        <v>-2833.2419005069873</v>
      </c>
      <c r="O143" s="24">
        <f t="shared" si="19"/>
        <v>5.8515855280736585E-2</v>
      </c>
      <c r="P143" s="7"/>
      <c r="Q143" s="25">
        <f t="shared" si="20"/>
        <v>2552.8334967527558</v>
      </c>
      <c r="R143" s="24">
        <f t="shared" si="21"/>
        <v>-2853.9883772611597</v>
      </c>
      <c r="S143" s="7"/>
      <c r="T143" s="25">
        <f t="shared" si="22"/>
        <v>-0.66465657221940289</v>
      </c>
      <c r="U143" s="24">
        <f t="shared" si="23"/>
        <v>-0.74844753537849917</v>
      </c>
      <c r="V143" s="7"/>
      <c r="W143" s="25">
        <f t="shared" si="24"/>
        <v>-0.65922971192886015</v>
      </c>
      <c r="X143" s="24">
        <f t="shared" si="29"/>
        <v>33.836428915938427</v>
      </c>
      <c r="Y143" s="7"/>
      <c r="Z143" s="25">
        <f t="shared" si="30"/>
        <v>-606</v>
      </c>
      <c r="AA143" s="17">
        <f t="shared" si="31"/>
        <v>33.938999999999929</v>
      </c>
      <c r="AB143" s="24">
        <f t="shared" si="25"/>
        <v>0.59234729483435433</v>
      </c>
      <c r="AC143" s="17">
        <f t="shared" si="26"/>
        <v>-0.10257108406150195</v>
      </c>
    </row>
    <row r="144" spans="1:29" s="17" customFormat="1" x14ac:dyDescent="0.25">
      <c r="A144" s="17">
        <v>59</v>
      </c>
      <c r="B144" s="17">
        <v>-616</v>
      </c>
      <c r="C144" s="17">
        <v>14314</v>
      </c>
      <c r="D144" s="17">
        <v>11651</v>
      </c>
      <c r="E144" s="17">
        <v>12069</v>
      </c>
      <c r="F144" s="17">
        <v>14717</v>
      </c>
      <c r="G144" s="24"/>
      <c r="H144" s="7"/>
      <c r="I144" s="25">
        <f t="shared" si="32"/>
        <v>2245</v>
      </c>
      <c r="J144" s="24">
        <f t="shared" si="32"/>
        <v>-3066</v>
      </c>
      <c r="K144" s="7"/>
      <c r="L144" s="25">
        <f t="shared" si="27"/>
        <v>2249.9620191406589</v>
      </c>
      <c r="M144" s="17">
        <f t="shared" si="18"/>
        <v>24.621633952264965</v>
      </c>
      <c r="N144" s="17">
        <f t="shared" si="28"/>
        <v>-3063.3880162200676</v>
      </c>
      <c r="O144" s="24">
        <f t="shared" si="19"/>
        <v>6.8224592666300312</v>
      </c>
      <c r="P144" s="7"/>
      <c r="Q144" s="25">
        <f t="shared" si="20"/>
        <v>2266.8334967527558</v>
      </c>
      <c r="R144" s="24">
        <f t="shared" si="21"/>
        <v>-3086.9883772611597</v>
      </c>
      <c r="S144" s="7"/>
      <c r="T144" s="25">
        <f t="shared" si="22"/>
        <v>-0.59019351777556672</v>
      </c>
      <c r="U144" s="24">
        <f t="shared" si="23"/>
        <v>-0.80955089414919701</v>
      </c>
      <c r="V144" s="7"/>
      <c r="W144" s="25">
        <f t="shared" si="24"/>
        <v>-0.58432020211080726</v>
      </c>
      <c r="X144" s="24">
        <f t="shared" si="29"/>
        <v>28.284070468208597</v>
      </c>
      <c r="Y144" s="7"/>
      <c r="Z144" s="25">
        <f t="shared" si="30"/>
        <v>-616</v>
      </c>
      <c r="AA144" s="17">
        <f t="shared" si="31"/>
        <v>28.394999999999929</v>
      </c>
      <c r="AB144" s="24">
        <f t="shared" si="25"/>
        <v>0.49558624110378857</v>
      </c>
      <c r="AC144" s="17">
        <f t="shared" si="26"/>
        <v>-0.11092953179133147</v>
      </c>
    </row>
    <row r="145" spans="1:29" s="17" customFormat="1" x14ac:dyDescent="0.25">
      <c r="A145" s="17">
        <v>60</v>
      </c>
      <c r="B145" s="17">
        <v>-632</v>
      </c>
      <c r="C145" s="17">
        <v>14165</v>
      </c>
      <c r="D145" s="17">
        <v>11556</v>
      </c>
      <c r="E145" s="17">
        <v>12238</v>
      </c>
      <c r="F145" s="17">
        <v>14827</v>
      </c>
      <c r="G145" s="24"/>
      <c r="H145" s="7"/>
      <c r="I145" s="25">
        <f t="shared" si="32"/>
        <v>1927</v>
      </c>
      <c r="J145" s="24">
        <f t="shared" si="32"/>
        <v>-3271</v>
      </c>
      <c r="K145" s="7"/>
      <c r="L145" s="25">
        <f t="shared" si="27"/>
        <v>1932.572014100233</v>
      </c>
      <c r="M145" s="17">
        <f t="shared" si="18"/>
        <v>31.047341133195268</v>
      </c>
      <c r="N145" s="17">
        <f t="shared" si="28"/>
        <v>-3269.4823722672118</v>
      </c>
      <c r="O145" s="24">
        <f t="shared" si="19"/>
        <v>2.3031939353279789</v>
      </c>
      <c r="P145" s="7"/>
      <c r="Q145" s="25">
        <f t="shared" si="20"/>
        <v>1948.8334967527558</v>
      </c>
      <c r="R145" s="24">
        <f t="shared" si="21"/>
        <v>-3291.9883772611597</v>
      </c>
      <c r="S145" s="7"/>
      <c r="T145" s="25">
        <f t="shared" si="22"/>
        <v>-0.50739893276458803</v>
      </c>
      <c r="U145" s="24">
        <f t="shared" si="23"/>
        <v>-0.86331136002041176</v>
      </c>
      <c r="V145" s="7"/>
      <c r="W145" s="25">
        <f t="shared" si="24"/>
        <v>-0.50113235583274873</v>
      </c>
      <c r="X145" s="24">
        <f t="shared" si="29"/>
        <v>22.597131628091915</v>
      </c>
      <c r="Y145" s="7"/>
      <c r="Z145" s="25">
        <f t="shared" si="30"/>
        <v>-632</v>
      </c>
      <c r="AA145" s="17">
        <f t="shared" si="31"/>
        <v>22.70699999999993</v>
      </c>
      <c r="AB145" s="24">
        <f t="shared" si="25"/>
        <v>0.39631191325035114</v>
      </c>
      <c r="AC145" s="17">
        <f t="shared" si="26"/>
        <v>-0.10986837190801424</v>
      </c>
    </row>
    <row r="146" spans="1:29" s="17" customFormat="1" x14ac:dyDescent="0.25">
      <c r="A146" s="17">
        <v>61</v>
      </c>
      <c r="B146" s="17">
        <v>-617</v>
      </c>
      <c r="C146" s="17">
        <v>14001</v>
      </c>
      <c r="D146" s="17">
        <v>11473</v>
      </c>
      <c r="E146" s="17">
        <v>12398</v>
      </c>
      <c r="F146" s="17">
        <v>14915</v>
      </c>
      <c r="G146" s="24"/>
      <c r="H146" s="7"/>
      <c r="I146" s="25">
        <f t="shared" si="32"/>
        <v>1603</v>
      </c>
      <c r="J146" s="24">
        <f t="shared" si="32"/>
        <v>-3442</v>
      </c>
      <c r="K146" s="7"/>
      <c r="L146" s="25">
        <f t="shared" si="27"/>
        <v>1604.1140671204705</v>
      </c>
      <c r="M146" s="17">
        <f t="shared" si="18"/>
        <v>1.2411455489134506</v>
      </c>
      <c r="N146" s="17">
        <f t="shared" si="28"/>
        <v>-3439.4176450908749</v>
      </c>
      <c r="O146" s="24">
        <f t="shared" si="19"/>
        <v>6.6685568766825822</v>
      </c>
      <c r="P146" s="7"/>
      <c r="Q146" s="25">
        <f t="shared" si="20"/>
        <v>1624.8334967527558</v>
      </c>
      <c r="R146" s="24">
        <f t="shared" si="21"/>
        <v>-3462.9883772611597</v>
      </c>
      <c r="S146" s="7"/>
      <c r="T146" s="25">
        <f t="shared" si="22"/>
        <v>-0.42304218577227004</v>
      </c>
      <c r="U146" s="24">
        <f t="shared" si="23"/>
        <v>-0.90815545594225433</v>
      </c>
      <c r="V146" s="7"/>
      <c r="W146" s="25">
        <f t="shared" si="24"/>
        <v>-0.4164471667536313</v>
      </c>
      <c r="X146" s="24">
        <f t="shared" si="29"/>
        <v>17.097427420781287</v>
      </c>
      <c r="Y146" s="7"/>
      <c r="Z146" s="25">
        <f t="shared" si="30"/>
        <v>-617</v>
      </c>
      <c r="AA146" s="17">
        <f t="shared" si="31"/>
        <v>17.153999999999929</v>
      </c>
      <c r="AB146" s="24">
        <f t="shared" si="25"/>
        <v>0.29939377988710603</v>
      </c>
      <c r="AC146" s="17">
        <f t="shared" si="26"/>
        <v>-5.6572579218642005E-2</v>
      </c>
    </row>
    <row r="147" spans="1:29" s="17" customFormat="1" x14ac:dyDescent="0.25">
      <c r="A147" s="17">
        <v>62</v>
      </c>
      <c r="B147" s="17">
        <v>-632</v>
      </c>
      <c r="C147" s="17">
        <v>13827</v>
      </c>
      <c r="D147" s="17">
        <v>11405</v>
      </c>
      <c r="E147" s="17">
        <v>12583</v>
      </c>
      <c r="F147" s="17">
        <v>14991</v>
      </c>
      <c r="G147" s="24"/>
      <c r="H147" s="7"/>
      <c r="I147" s="25">
        <f t="shared" si="32"/>
        <v>1244</v>
      </c>
      <c r="J147" s="24">
        <f t="shared" si="32"/>
        <v>-3586</v>
      </c>
      <c r="K147" s="7"/>
      <c r="L147" s="25">
        <f t="shared" si="27"/>
        <v>1251.8671546200376</v>
      </c>
      <c r="M147" s="17">
        <f t="shared" si="18"/>
        <v>61.892121815578662</v>
      </c>
      <c r="N147" s="17">
        <f t="shared" si="28"/>
        <v>-3579.7748089683328</v>
      </c>
      <c r="O147" s="24">
        <f t="shared" si="19"/>
        <v>38.753003380750194</v>
      </c>
      <c r="P147" s="7"/>
      <c r="Q147" s="25">
        <f t="shared" si="20"/>
        <v>1265.8334967527558</v>
      </c>
      <c r="R147" s="24">
        <f t="shared" si="21"/>
        <v>-3606.9883772611597</v>
      </c>
      <c r="S147" s="7"/>
      <c r="T147" s="25">
        <f t="shared" si="22"/>
        <v>-0.32957282722213999</v>
      </c>
      <c r="U147" s="24">
        <f t="shared" si="23"/>
        <v>-0.94591890513959553</v>
      </c>
      <c r="V147" s="7"/>
      <c r="W147" s="25">
        <f t="shared" si="24"/>
        <v>-0.32270063189629355</v>
      </c>
      <c r="X147" s="24">
        <f t="shared" si="29"/>
        <v>11.300050384747067</v>
      </c>
      <c r="Y147" s="7"/>
      <c r="Z147" s="25">
        <f t="shared" si="30"/>
        <v>-632</v>
      </c>
      <c r="AA147" s="17">
        <f t="shared" si="31"/>
        <v>11.46599999999993</v>
      </c>
      <c r="AB147" s="24">
        <f t="shared" si="25"/>
        <v>0.2001194520336686</v>
      </c>
      <c r="AC147" s="17">
        <f t="shared" si="26"/>
        <v>-0.16594961525286323</v>
      </c>
    </row>
    <row r="148" spans="1:29" s="17" customFormat="1" x14ac:dyDescent="0.25">
      <c r="A148" s="17">
        <v>63</v>
      </c>
      <c r="B148" s="17">
        <v>-647</v>
      </c>
      <c r="C148" s="17">
        <v>13639</v>
      </c>
      <c r="D148" s="17">
        <v>11351</v>
      </c>
      <c r="E148" s="17">
        <v>12764</v>
      </c>
      <c r="F148" s="17">
        <v>15037</v>
      </c>
      <c r="G148" s="24"/>
      <c r="H148" s="7"/>
      <c r="I148" s="25">
        <f t="shared" si="32"/>
        <v>875</v>
      </c>
      <c r="J148" s="24">
        <f t="shared" si="32"/>
        <v>-3686</v>
      </c>
      <c r="K148" s="7"/>
      <c r="L148" s="25">
        <f t="shared" si="27"/>
        <v>878.28905911219601</v>
      </c>
      <c r="M148" s="17">
        <f t="shared" ref="M148:M149" si="33">(I148-L148)^2</f>
        <v>10.817909843519633</v>
      </c>
      <c r="N148" s="17">
        <f t="shared" si="28"/>
        <v>-3686.6961963038689</v>
      </c>
      <c r="O148" s="24">
        <f t="shared" ref="O148:O149" si="34">(J148-N148)^2</f>
        <v>0.48468929352068107</v>
      </c>
      <c r="P148" s="7"/>
      <c r="Q148" s="25">
        <f t="shared" si="20"/>
        <v>896.83349675275565</v>
      </c>
      <c r="R148" s="24">
        <f t="shared" si="21"/>
        <v>-3706.9883772611597</v>
      </c>
      <c r="S148" s="7"/>
      <c r="T148" s="25">
        <f t="shared" si="22"/>
        <v>-0.23349986536977782</v>
      </c>
      <c r="U148" s="24">
        <f t="shared" si="23"/>
        <v>-0.97214352263774906</v>
      </c>
      <c r="V148" s="7"/>
      <c r="W148" s="25">
        <f t="shared" si="24"/>
        <v>-0.22643436198400502</v>
      </c>
      <c r="X148" s="24">
        <f t="shared" si="29"/>
        <v>5.5746651194664878</v>
      </c>
      <c r="Y148" s="7"/>
      <c r="Z148" s="25">
        <f t="shared" si="30"/>
        <v>-647</v>
      </c>
      <c r="AA148" s="17">
        <f t="shared" si="31"/>
        <v>5.6429999999999305</v>
      </c>
      <c r="AB148" s="24">
        <f t="shared" si="25"/>
        <v>9.8488929690038793E-2</v>
      </c>
      <c r="AC148" s="17">
        <f t="shared" si="26"/>
        <v>-6.8334880533442721E-2</v>
      </c>
    </row>
    <row r="149" spans="1:29" s="17" customFormat="1" x14ac:dyDescent="0.25">
      <c r="A149" s="17">
        <v>64</v>
      </c>
      <c r="B149" s="17">
        <v>-632</v>
      </c>
      <c r="C149" s="17">
        <v>13447</v>
      </c>
      <c r="D149" s="17">
        <v>11306</v>
      </c>
      <c r="E149" s="17">
        <v>12942</v>
      </c>
      <c r="F149" s="17">
        <v>15065</v>
      </c>
      <c r="G149" s="24"/>
      <c r="H149" s="7"/>
      <c r="I149" s="25">
        <f t="shared" si="32"/>
        <v>505</v>
      </c>
      <c r="J149" s="24">
        <f t="shared" si="32"/>
        <v>-3759</v>
      </c>
      <c r="K149" s="7"/>
      <c r="L149" s="25">
        <f t="shared" si="27"/>
        <v>504.36836018965101</v>
      </c>
      <c r="M149" s="17">
        <f t="shared" si="33"/>
        <v>0.39896885001770299</v>
      </c>
      <c r="N149" s="17">
        <f t="shared" si="28"/>
        <v>-3754.1743511974482</v>
      </c>
      <c r="O149" s="24">
        <f t="shared" si="34"/>
        <v>23.286886365569316</v>
      </c>
      <c r="P149" s="7"/>
      <c r="Q149" s="25">
        <f t="shared" ref="Q149" si="35">I149-$J$4</f>
        <v>526.83349675275565</v>
      </c>
      <c r="R149" s="24">
        <f t="shared" ref="R149" si="36">J149-$J$3</f>
        <v>-3779.9883772611597</v>
      </c>
      <c r="S149" s="7"/>
      <c r="T149" s="25">
        <f t="shared" ref="T149" si="37">Q149/$J$7</f>
        <v>-0.13716654318719251</v>
      </c>
      <c r="U149" s="24">
        <f t="shared" ref="U149" si="38">R149/$J$6</f>
        <v>-0.99128749341140121</v>
      </c>
      <c r="V149" s="7"/>
      <c r="W149" s="25">
        <f t="shared" ref="W149" si="39">(T149-U149*SIN(-$J$11*PI()/180))/(COS(-$J$11*PI()/180))</f>
        <v>-0.1299592317295378</v>
      </c>
      <c r="X149" s="24">
        <f>IF(MOD(ATAN2(U149,W149)*180/PI()-$J$9+360,360)&gt;5,MOD(ATAN2(U149,W149)*180/PI()-$J$9+360,360)-360,MOD(ATAN2(U149,W149)*180/PI()-$J$9+360,360))</f>
        <v>-6.8082983444469392E-2</v>
      </c>
      <c r="Y149" s="7"/>
      <c r="Z149" s="25">
        <f t="shared" si="30"/>
        <v>-632</v>
      </c>
      <c r="AA149" s="17">
        <f t="shared" si="31"/>
        <v>-4.5000000000069207E-2</v>
      </c>
      <c r="AB149" s="24">
        <f t="shared" ref="AB149" si="40">AA149*PI()/180</f>
        <v>-7.8539816339865613E-4</v>
      </c>
      <c r="AC149" s="17">
        <f t="shared" ref="AC149" si="41">X149-AA149</f>
        <v>-2.3082983444400185E-2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-9980</v>
      </c>
      <c r="G154" s="2"/>
      <c r="I154" s="1"/>
      <c r="J154" s="3"/>
    </row>
    <row r="155" spans="1:29" x14ac:dyDescent="0.25">
      <c r="A155" t="s">
        <v>77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78</v>
      </c>
      <c r="B156" s="31">
        <v>9985</v>
      </c>
      <c r="G156" s="2"/>
      <c r="I156" s="1"/>
      <c r="J156" s="3"/>
    </row>
    <row r="157" spans="1:29" x14ac:dyDescent="0.25">
      <c r="A157" t="s">
        <v>79</v>
      </c>
      <c r="B157">
        <v>9985</v>
      </c>
      <c r="G157" s="2"/>
      <c r="I157" s="43">
        <f>J155</f>
        <v>-9989</v>
      </c>
      <c r="J157" s="39">
        <f>I157+B157</f>
        <v>-4</v>
      </c>
    </row>
    <row r="158" spans="1:29" x14ac:dyDescent="0.25">
      <c r="A158" s="31" t="s">
        <v>80</v>
      </c>
      <c r="B158" s="31">
        <v>40001</v>
      </c>
      <c r="G158" s="2"/>
      <c r="I158" s="1"/>
      <c r="J158" s="3"/>
    </row>
    <row r="159" spans="1:29" x14ac:dyDescent="0.25">
      <c r="A159" t="s">
        <v>81</v>
      </c>
      <c r="B159">
        <v>40001</v>
      </c>
      <c r="G159" s="2"/>
      <c r="I159" s="43">
        <f>J157</f>
        <v>-4</v>
      </c>
      <c r="J159" s="39">
        <f>I159+B159</f>
        <v>39997</v>
      </c>
    </row>
    <row r="160" spans="1:29" x14ac:dyDescent="0.25">
      <c r="A160" s="31" t="s">
        <v>82</v>
      </c>
      <c r="B160" s="31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3">
        <f>J159</f>
        <v>39997</v>
      </c>
      <c r="J161" s="39">
        <f>I161+B161</f>
        <v>49999</v>
      </c>
    </row>
    <row r="162" spans="1:10" x14ac:dyDescent="0.25">
      <c r="A162" s="31" t="s">
        <v>84</v>
      </c>
      <c r="B162" s="31">
        <v>-9984</v>
      </c>
      <c r="G162" s="2"/>
      <c r="I162" s="1"/>
      <c r="J162" s="3"/>
    </row>
    <row r="163" spans="1:10" x14ac:dyDescent="0.25">
      <c r="A163" t="s">
        <v>85</v>
      </c>
      <c r="B163">
        <v>-9998</v>
      </c>
      <c r="G163" s="2"/>
      <c r="I163" s="43">
        <f>J161</f>
        <v>49999</v>
      </c>
      <c r="J163" s="39">
        <f>I163+B163</f>
        <v>40001</v>
      </c>
    </row>
    <row r="164" spans="1:10" x14ac:dyDescent="0.25">
      <c r="A164" s="31" t="s">
        <v>86</v>
      </c>
      <c r="B164" s="31">
        <v>-40006</v>
      </c>
      <c r="G164" s="2"/>
      <c r="I164" s="1"/>
      <c r="J164" s="3"/>
    </row>
    <row r="165" spans="1:10" ht="15.75" thickBot="1" x14ac:dyDescent="0.3">
      <c r="A165" t="s">
        <v>87</v>
      </c>
      <c r="B165">
        <v>-40006</v>
      </c>
      <c r="G165" s="2"/>
      <c r="I165" s="4">
        <f>J163</f>
        <v>40001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25.289585345255929</v>
      </c>
      <c r="L3" s="35" t="s">
        <v>1</v>
      </c>
      <c r="M3" s="11">
        <v>-3878.1899520591128</v>
      </c>
      <c r="N3" s="10" t="s">
        <v>2</v>
      </c>
      <c r="O3" s="35">
        <v>3868.9230181585817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-38.59352688642069</v>
      </c>
      <c r="L4" s="9" t="s">
        <v>5</v>
      </c>
      <c r="M4" s="13">
        <v>359.96244441375762</v>
      </c>
      <c r="N4" s="12" t="s">
        <v>6</v>
      </c>
      <c r="O4" s="9">
        <v>359.87893109003261</v>
      </c>
      <c r="Q4" s="2" t="s">
        <v>7</v>
      </c>
      <c r="R4" s="2">
        <f>MAX(AC20:AC149)</f>
        <v>0.28783632158038586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-172.34618543359124</v>
      </c>
      <c r="N5" s="14" t="s">
        <v>9</v>
      </c>
      <c r="O5" s="9">
        <v>-172.20332387555976</v>
      </c>
      <c r="Q5" s="5" t="s">
        <v>10</v>
      </c>
      <c r="R5" s="5">
        <f>MIN(AC20:AC149)</f>
        <v>-0.1618375797568774</v>
      </c>
      <c r="T5" s="45" t="s">
        <v>55</v>
      </c>
      <c r="U5" s="47">
        <v>14</v>
      </c>
    </row>
    <row r="6" spans="1:21" ht="15.75" thickBot="1" x14ac:dyDescent="0.3">
      <c r="A6" t="s">
        <v>65</v>
      </c>
      <c r="I6" s="32" t="s">
        <v>11</v>
      </c>
      <c r="J6" s="32">
        <f>(O3+O9)/2</f>
        <v>3863.4642511678103</v>
      </c>
      <c r="L6" s="37" t="s">
        <v>12</v>
      </c>
      <c r="M6" s="13">
        <v>-38.876081821071338</v>
      </c>
      <c r="N6" s="14" t="s">
        <v>13</v>
      </c>
      <c r="O6" s="9">
        <v>24.020316438238581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-3873.3288184271655</v>
      </c>
      <c r="L7" s="38" t="s">
        <v>15</v>
      </c>
      <c r="M7" s="16">
        <f>SUM(M20:M84)</f>
        <v>647.42531032293482</v>
      </c>
      <c r="N7" s="15" t="s">
        <v>15</v>
      </c>
      <c r="O7" s="36">
        <f>SUM(O20:O84)</f>
        <v>2276.9914958375202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-172.18596035809765</v>
      </c>
      <c r="L9" s="35" t="s">
        <v>18</v>
      </c>
      <c r="M9" s="11">
        <v>-3868.4676847952182</v>
      </c>
      <c r="N9" s="10" t="s">
        <v>19</v>
      </c>
      <c r="O9" s="35">
        <v>3858.0054841770393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-172.3300581305478</v>
      </c>
      <c r="L10" s="9" t="s">
        <v>21</v>
      </c>
      <c r="M10" s="13">
        <v>359.96895963675325</v>
      </c>
      <c r="N10" s="12" t="s">
        <v>22</v>
      </c>
      <c r="O10" s="9">
        <v>359.73167749066329</v>
      </c>
      <c r="T10" s="48"/>
    </row>
    <row r="11" spans="1:21" ht="15.75" thickBot="1" x14ac:dyDescent="0.3">
      <c r="I11" s="33" t="s">
        <v>23</v>
      </c>
      <c r="J11" s="33">
        <f>J9-J10</f>
        <v>0.14409777245015221</v>
      </c>
      <c r="L11" s="37" t="s">
        <v>24</v>
      </c>
      <c r="M11" s="13">
        <v>-172.31393082750438</v>
      </c>
      <c r="N11" s="14" t="s">
        <v>25</v>
      </c>
      <c r="O11" s="9">
        <v>-172.16859684063553</v>
      </c>
    </row>
    <row r="12" spans="1:21" x14ac:dyDescent="0.25">
      <c r="I12" s="9"/>
      <c r="J12" s="9"/>
      <c r="L12" s="37" t="s">
        <v>26</v>
      </c>
      <c r="M12" s="13">
        <v>-38.31097195177005</v>
      </c>
      <c r="N12" s="14" t="s">
        <v>27</v>
      </c>
      <c r="O12" s="9">
        <v>26.558854252273282</v>
      </c>
    </row>
    <row r="13" spans="1:21" ht="15.75" thickBot="1" x14ac:dyDescent="0.3">
      <c r="I13" s="9"/>
      <c r="J13" s="9"/>
      <c r="L13" s="38" t="s">
        <v>15</v>
      </c>
      <c r="M13" s="16">
        <f>SUM(M85:M149)</f>
        <v>849.56797488118013</v>
      </c>
      <c r="N13" s="15" t="s">
        <v>15</v>
      </c>
      <c r="O13" s="36">
        <f>SUM(O85:O149)</f>
        <v>2677.2945952529662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13488</v>
      </c>
      <c r="D20" s="17">
        <v>11337</v>
      </c>
      <c r="E20" s="17">
        <v>13007</v>
      </c>
      <c r="F20" s="17">
        <v>15148</v>
      </c>
      <c r="G20" s="24"/>
      <c r="H20" s="7"/>
      <c r="I20" s="25">
        <f t="shared" ref="I20:J51" si="0">C20-E20</f>
        <v>481</v>
      </c>
      <c r="J20" s="24">
        <f t="shared" si="0"/>
        <v>-3811</v>
      </c>
      <c r="K20" s="7"/>
      <c r="L20" s="25">
        <f>$M$3*SIN(2*PI()/$M$4*(AA20+$M$5))+$M$6</f>
        <v>477.65103992121828</v>
      </c>
      <c r="M20" s="17">
        <f t="shared" ref="M20:M83" si="1">(I20-L20)^2</f>
        <v>11.215533609273633</v>
      </c>
      <c r="N20" s="17">
        <f>$O$3*COS(2*PI()/$O$4*(AA20+$O$5))+$O$6</f>
        <v>-3809.502068060568</v>
      </c>
      <c r="O20" s="24">
        <f t="shared" ref="O20:O83" si="2">(J20-N20)^2</f>
        <v>2.2438000951704069</v>
      </c>
      <c r="P20" s="7"/>
      <c r="Q20" s="25">
        <f>I20-$J$4</f>
        <v>519.5935268864207</v>
      </c>
      <c r="R20" s="24">
        <f>J20-$J$3</f>
        <v>-3836.289585345256</v>
      </c>
      <c r="S20" s="7"/>
      <c r="T20" s="25">
        <f>Q20/$J$7</f>
        <v>-0.1341465058206473</v>
      </c>
      <c r="U20" s="24">
        <f>R20/$J$6</f>
        <v>-0.99296624375019382</v>
      </c>
      <c r="V20" s="7"/>
      <c r="W20" s="25">
        <f>(T20-U20*SIN(-$J$11*PI()/180))/(COS(-$J$11*PI()/180))</f>
        <v>-0.13664422614758232</v>
      </c>
      <c r="X20" s="24">
        <f>IF(MOD(ATAN2(U20,W20)*180/PI()-$J$9+360,360)&gt;5,MOD(ATAN2(U20,W20)*180/PI()-$J$9+360,360)-360,MOD(ATAN2(U20,W20)*180/PI()-$J$9+360,360))</f>
        <v>2.1343628551676375E-2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3.343628551676376E-3</v>
      </c>
      <c r="AD20" s="17">
        <f ca="1">INDIRECT("AC"&amp;AE20)-AC20</f>
        <v>-6.0407949669277775E-2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13670</v>
      </c>
      <c r="D21" s="17">
        <v>11365</v>
      </c>
      <c r="E21" s="17">
        <v>12813</v>
      </c>
      <c r="F21" s="17">
        <v>15107</v>
      </c>
      <c r="G21" s="24"/>
      <c r="H21" s="7"/>
      <c r="I21" s="25">
        <f t="shared" si="0"/>
        <v>857</v>
      </c>
      <c r="J21" s="24">
        <f t="shared" si="0"/>
        <v>-3742</v>
      </c>
      <c r="K21" s="7"/>
      <c r="L21" s="25">
        <f t="shared" ref="L21:L84" si="3">$M$3*SIN(2*PI()/$M$4*(AA21+$M$5))+$M$6</f>
        <v>859.65152583380893</v>
      </c>
      <c r="M21" s="17">
        <f t="shared" si="1"/>
        <v>7.0305892473561542</v>
      </c>
      <c r="N21" s="17">
        <f t="shared" ref="N21:N84" si="4">$O$3*COS(2*PI()/$O$4*(AA21+$O$5))+$O$6</f>
        <v>-3737.9933000474557</v>
      </c>
      <c r="O21" s="24">
        <f t="shared" si="2"/>
        <v>16.053644509718456</v>
      </c>
      <c r="P21" s="7"/>
      <c r="Q21" s="25">
        <f t="shared" ref="Q21:Q84" si="5">I21-$J$4</f>
        <v>895.5935268864207</v>
      </c>
      <c r="R21" s="24">
        <f t="shared" ref="R21:R84" si="6">J21-$J$3</f>
        <v>-3767.289585345256</v>
      </c>
      <c r="S21" s="7"/>
      <c r="T21" s="25">
        <f t="shared" ref="T21:T84" si="7">Q21/$J$7</f>
        <v>-0.23122062930099813</v>
      </c>
      <c r="U21" s="24">
        <f t="shared" ref="U21:U84" si="8">R21/$J$6</f>
        <v>-0.97510662463267683</v>
      </c>
      <c r="V21" s="7"/>
      <c r="W21" s="25">
        <f t="shared" ref="W21:W84" si="9">(T21-U21*SIN(-$J$11*PI()/180))/(COS(-$J$11*PI()/180))</f>
        <v>-0.23367373994199422</v>
      </c>
      <c r="X21" s="24">
        <f t="shared" ref="X21:X83" si="10">MOD(ATAN2(U21,W21)*180/PI()-$J$9+360,360)</f>
        <v>5.6621438466029304</v>
      </c>
      <c r="Y21" s="7"/>
      <c r="Z21" s="25">
        <f t="shared" ref="Z21:Z84" si="11">B21</f>
        <v>638</v>
      </c>
      <c r="AA21" s="17">
        <f>360/40000*Z21+AA20</f>
        <v>5.76</v>
      </c>
      <c r="AB21" s="24">
        <f t="shared" ref="AB21:AB84" si="12">AA21*PI()/180</f>
        <v>0.10053096491487339</v>
      </c>
      <c r="AC21" s="17">
        <f t="shared" ref="AC21:AC84" si="13">X21-AA21</f>
        <v>-9.7856153397069434E-2</v>
      </c>
      <c r="AD21" s="17">
        <f t="shared" ref="AD21:AD83" ca="1" si="14">INDIRECT("AC"&amp;AE21)-AC21</f>
        <v>0.16856957605360456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13864</v>
      </c>
      <c r="D22" s="17">
        <v>11425</v>
      </c>
      <c r="E22" s="17">
        <v>12629</v>
      </c>
      <c r="F22" s="17">
        <v>15056</v>
      </c>
      <c r="G22" s="24"/>
      <c r="H22" s="7"/>
      <c r="I22" s="25">
        <f t="shared" si="0"/>
        <v>1235</v>
      </c>
      <c r="J22" s="24">
        <f t="shared" si="0"/>
        <v>-3631</v>
      </c>
      <c r="K22" s="7"/>
      <c r="L22" s="25">
        <f t="shared" si="3"/>
        <v>1236.0862721917754</v>
      </c>
      <c r="M22" s="17">
        <f t="shared" si="1"/>
        <v>1.1799872746244853</v>
      </c>
      <c r="N22" s="17">
        <f>$O$3*COS(2*PI()/$O$4*(AA22+$O$5))+$O$6</f>
        <v>-3627.5034432544535</v>
      </c>
      <c r="O22" s="24">
        <f>(J22-N22)^2</f>
        <v>12.225909074826825</v>
      </c>
      <c r="P22" s="7"/>
      <c r="Q22" s="25">
        <f t="shared" si="5"/>
        <v>1273.5935268864207</v>
      </c>
      <c r="R22" s="24">
        <f t="shared" si="6"/>
        <v>-3656.289585345256</v>
      </c>
      <c r="S22" s="7"/>
      <c r="T22" s="25">
        <f t="shared" si="7"/>
        <v>-0.32881110450198908</v>
      </c>
      <c r="U22" s="24">
        <f t="shared" si="8"/>
        <v>-0.94637593300884526</v>
      </c>
      <c r="V22" s="7"/>
      <c r="W22" s="25">
        <f t="shared" si="9"/>
        <v>-0.33119226649622907</v>
      </c>
      <c r="X22" s="24">
        <f t="shared" si="10"/>
        <v>11.473886352574254</v>
      </c>
      <c r="Y22" s="7"/>
      <c r="Z22" s="25">
        <f t="shared" si="11"/>
        <v>644</v>
      </c>
      <c r="AA22" s="17">
        <f t="shared" ref="AA22:AA85" si="15">360/40000*Z22+AA21</f>
        <v>11.555999999999999</v>
      </c>
      <c r="AB22" s="24">
        <f t="shared" si="12"/>
        <v>0.20169024836046467</v>
      </c>
      <c r="AC22" s="17">
        <f t="shared" si="13"/>
        <v>-8.2113647425744674E-2</v>
      </c>
      <c r="AD22" s="17">
        <f t="shared" ca="1" si="14"/>
        <v>-1.249018405397706E-3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14034</v>
      </c>
      <c r="D23" s="17">
        <v>11491</v>
      </c>
      <c r="E23" s="17">
        <v>12451</v>
      </c>
      <c r="F23" s="17">
        <v>14979</v>
      </c>
      <c r="G23" s="24"/>
      <c r="H23" s="7"/>
      <c r="I23" s="25">
        <f t="shared" si="0"/>
        <v>1583</v>
      </c>
      <c r="J23" s="24">
        <f t="shared" si="0"/>
        <v>-3488</v>
      </c>
      <c r="K23" s="7"/>
      <c r="L23" s="25">
        <f t="shared" si="3"/>
        <v>1588.983149004971</v>
      </c>
      <c r="M23" s="17">
        <f t="shared" si="1"/>
        <v>35.798072015685264</v>
      </c>
      <c r="N23" s="17">
        <f t="shared" si="4"/>
        <v>-3484.5371320325289</v>
      </c>
      <c r="O23" s="24">
        <f t="shared" si="2"/>
        <v>11.991454560137315</v>
      </c>
      <c r="P23" s="7"/>
      <c r="Q23" s="25">
        <f t="shared" si="5"/>
        <v>1621.5935268864207</v>
      </c>
      <c r="R23" s="24">
        <f t="shared" si="6"/>
        <v>-3513.289585345256</v>
      </c>
      <c r="S23" s="7"/>
      <c r="T23" s="25">
        <f t="shared" si="7"/>
        <v>-0.4186563038933776</v>
      </c>
      <c r="U23" s="24">
        <f t="shared" si="8"/>
        <v>-0.90936251947544045</v>
      </c>
      <c r="V23" s="7"/>
      <c r="W23" s="25">
        <f t="shared" si="9"/>
        <v>-0.42094466181724699</v>
      </c>
      <c r="X23" s="24">
        <f t="shared" si="10"/>
        <v>17.025417616447044</v>
      </c>
      <c r="Y23" s="7"/>
      <c r="Z23" s="25">
        <f t="shared" si="11"/>
        <v>625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-0.15558238355295373</v>
      </c>
      <c r="AD23" s="17">
        <f t="shared" ca="1" si="14"/>
        <v>0.11466641479555761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14204</v>
      </c>
      <c r="D24" s="17">
        <v>11578</v>
      </c>
      <c r="E24" s="17">
        <v>12289</v>
      </c>
      <c r="F24" s="17">
        <v>14894</v>
      </c>
      <c r="G24" s="24"/>
      <c r="H24" s="7"/>
      <c r="I24" s="25">
        <f t="shared" si="0"/>
        <v>1915</v>
      </c>
      <c r="J24" s="24">
        <f t="shared" si="0"/>
        <v>-3316</v>
      </c>
      <c r="K24" s="7"/>
      <c r="L24" s="25">
        <f t="shared" si="3"/>
        <v>1919.3672804842204</v>
      </c>
      <c r="M24" s="17">
        <f t="shared" si="1"/>
        <v>19.073138827852137</v>
      </c>
      <c r="N24" s="17">
        <f t="shared" si="4"/>
        <v>-3311.7691926339207</v>
      </c>
      <c r="O24" s="24">
        <f t="shared" si="2"/>
        <v>17.899730968870539</v>
      </c>
      <c r="P24" s="7"/>
      <c r="Q24" s="25">
        <f t="shared" si="5"/>
        <v>1953.5935268864207</v>
      </c>
      <c r="R24" s="24">
        <f t="shared" si="6"/>
        <v>-3341.289585345256</v>
      </c>
      <c r="S24" s="7"/>
      <c r="T24" s="25">
        <f t="shared" si="7"/>
        <v>-0.50437068951964481</v>
      </c>
      <c r="U24" s="24">
        <f t="shared" si="8"/>
        <v>-0.86484288921148511</v>
      </c>
      <c r="V24" s="7"/>
      <c r="W24" s="25">
        <f t="shared" si="9"/>
        <v>-0.50654735228008385</v>
      </c>
      <c r="X24" s="24">
        <f t="shared" si="10"/>
        <v>22.54390401709361</v>
      </c>
      <c r="Y24" s="7"/>
      <c r="Z24" s="25">
        <f t="shared" si="11"/>
        <v>612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-0.14509598290638692</v>
      </c>
      <c r="AD24" s="17">
        <f t="shared" ca="1" si="14"/>
        <v>5.8754671239892531E-2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14364</v>
      </c>
      <c r="D25" s="17">
        <v>11682</v>
      </c>
      <c r="E25" s="17">
        <v>12127</v>
      </c>
      <c r="F25" s="17">
        <v>14791</v>
      </c>
      <c r="G25" s="24"/>
      <c r="H25" s="7"/>
      <c r="I25" s="25">
        <f t="shared" si="0"/>
        <v>2237</v>
      </c>
      <c r="J25" s="24">
        <f t="shared" si="0"/>
        <v>-3109</v>
      </c>
      <c r="K25" s="7"/>
      <c r="L25" s="25">
        <f t="shared" si="3"/>
        <v>2236.1074407807928</v>
      </c>
      <c r="M25" s="17">
        <f t="shared" si="1"/>
        <v>0.79666195979179233</v>
      </c>
      <c r="N25" s="17">
        <f t="shared" si="4"/>
        <v>-3104.9616585910308</v>
      </c>
      <c r="O25" s="24">
        <f t="shared" si="2"/>
        <v>16.308201335395708</v>
      </c>
      <c r="P25" s="7"/>
      <c r="Q25" s="25">
        <f t="shared" si="5"/>
        <v>2275.5935268864205</v>
      </c>
      <c r="R25" s="24">
        <f t="shared" si="6"/>
        <v>-3134.289585345256</v>
      </c>
      <c r="S25" s="7"/>
      <c r="T25" s="25">
        <f t="shared" si="7"/>
        <v>-0.58750331654271115</v>
      </c>
      <c r="U25" s="24">
        <f t="shared" si="8"/>
        <v>-0.81126403185893425</v>
      </c>
      <c r="V25" s="7"/>
      <c r="W25" s="25">
        <f t="shared" si="9"/>
        <v>-0.58954549214654195</v>
      </c>
      <c r="X25" s="24">
        <f t="shared" si="10"/>
        <v>28.191861517741813</v>
      </c>
      <c r="Y25" s="7"/>
      <c r="Z25" s="25">
        <f t="shared" si="11"/>
        <v>621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-8.6138482258181881E-2</v>
      </c>
      <c r="AD25" s="17">
        <f t="shared" ca="1" si="14"/>
        <v>-2.0788027088734395E-2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14511</v>
      </c>
      <c r="D26" s="17">
        <v>11804</v>
      </c>
      <c r="E26" s="17">
        <v>11985</v>
      </c>
      <c r="F26" s="17">
        <v>14677</v>
      </c>
      <c r="G26" s="24"/>
      <c r="H26" s="7"/>
      <c r="I26" s="25">
        <f t="shared" si="0"/>
        <v>2526</v>
      </c>
      <c r="J26" s="24">
        <f t="shared" si="0"/>
        <v>-2873</v>
      </c>
      <c r="K26" s="7"/>
      <c r="L26" s="25">
        <f t="shared" si="3"/>
        <v>2528.4744047333606</v>
      </c>
      <c r="M26" s="17">
        <f t="shared" si="1"/>
        <v>6.1226787844775554</v>
      </c>
      <c r="N26" s="17">
        <f t="shared" si="4"/>
        <v>-2870.8057548843926</v>
      </c>
      <c r="O26" s="24">
        <f t="shared" si="2"/>
        <v>4.8147116273668136</v>
      </c>
      <c r="P26" s="7"/>
      <c r="Q26" s="25">
        <f t="shared" si="5"/>
        <v>2564.5935268864205</v>
      </c>
      <c r="R26" s="24">
        <f t="shared" si="6"/>
        <v>-2898.289585345256</v>
      </c>
      <c r="S26" s="7"/>
      <c r="T26" s="25">
        <f t="shared" si="7"/>
        <v>-0.66211614017521481</v>
      </c>
      <c r="U26" s="24">
        <f t="shared" si="8"/>
        <v>-0.75017895777583277</v>
      </c>
      <c r="V26" s="7"/>
      <c r="W26" s="25">
        <f t="shared" si="9"/>
        <v>-0.66400492364888186</v>
      </c>
      <c r="X26" s="24">
        <f t="shared" si="10"/>
        <v>33.698923764222172</v>
      </c>
      <c r="Y26" s="7"/>
      <c r="Z26" s="25">
        <f t="shared" si="11"/>
        <v>615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-0.11407623577782289</v>
      </c>
      <c r="AD26" s="17">
        <f t="shared" ca="1" si="14"/>
        <v>4.3335585010773059E-2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14647</v>
      </c>
      <c r="D27" s="17">
        <v>11929</v>
      </c>
      <c r="E27" s="17">
        <v>11846</v>
      </c>
      <c r="F27" s="17">
        <v>14537</v>
      </c>
      <c r="G27" s="24"/>
      <c r="H27" s="7"/>
      <c r="I27" s="25">
        <f t="shared" si="0"/>
        <v>2801</v>
      </c>
      <c r="J27" s="24">
        <f t="shared" si="0"/>
        <v>-2608</v>
      </c>
      <c r="K27" s="7"/>
      <c r="L27" s="25">
        <f t="shared" si="3"/>
        <v>2800.6332126629136</v>
      </c>
      <c r="M27" s="17">
        <f t="shared" si="1"/>
        <v>0.13453295064693771</v>
      </c>
      <c r="N27" s="17">
        <f t="shared" si="4"/>
        <v>-2605.6265698513466</v>
      </c>
      <c r="O27" s="24">
        <f t="shared" si="2"/>
        <v>5.6331706705367557</v>
      </c>
      <c r="P27" s="7"/>
      <c r="Q27" s="25">
        <f t="shared" si="5"/>
        <v>2839.5935268864205</v>
      </c>
      <c r="R27" s="24">
        <f t="shared" si="6"/>
        <v>-2633.289585345256</v>
      </c>
      <c r="S27" s="7"/>
      <c r="T27" s="25">
        <f t="shared" si="7"/>
        <v>-0.73311450176323745</v>
      </c>
      <c r="U27" s="24">
        <f t="shared" si="8"/>
        <v>-0.68158766696218065</v>
      </c>
      <c r="V27" s="7"/>
      <c r="W27" s="25">
        <f t="shared" si="9"/>
        <v>-0.73483100364668053</v>
      </c>
      <c r="X27" s="24">
        <f t="shared" si="10"/>
        <v>39.338701564724943</v>
      </c>
      <c r="Y27" s="7"/>
      <c r="Z27" s="25">
        <f t="shared" si="11"/>
        <v>624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-9.0298435275052213E-2</v>
      </c>
      <c r="AD27" s="17">
        <f t="shared" ca="1" si="14"/>
        <v>0.10294934646285014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14768</v>
      </c>
      <c r="D28" s="17">
        <v>12077</v>
      </c>
      <c r="E28" s="17">
        <v>11723</v>
      </c>
      <c r="F28" s="17">
        <v>14390</v>
      </c>
      <c r="G28" s="24"/>
      <c r="H28" s="7"/>
      <c r="I28" s="25">
        <f t="shared" si="0"/>
        <v>3045</v>
      </c>
      <c r="J28" s="24">
        <f t="shared" si="0"/>
        <v>-2313</v>
      </c>
      <c r="K28" s="7"/>
      <c r="L28" s="25">
        <f t="shared" si="3"/>
        <v>3046.6352940155966</v>
      </c>
      <c r="M28" s="17">
        <f t="shared" si="1"/>
        <v>2.6741865174461448</v>
      </c>
      <c r="N28" s="17">
        <f t="shared" si="4"/>
        <v>-2313.7334334998286</v>
      </c>
      <c r="O28" s="24">
        <f t="shared" si="2"/>
        <v>0.53792469867083892</v>
      </c>
      <c r="P28" s="7"/>
      <c r="Q28" s="25">
        <f t="shared" si="5"/>
        <v>3083.5935268864205</v>
      </c>
      <c r="R28" s="24">
        <f t="shared" si="6"/>
        <v>-2338.289585345256</v>
      </c>
      <c r="S28" s="7"/>
      <c r="T28" s="25">
        <f t="shared" si="7"/>
        <v>-0.79610941168133742</v>
      </c>
      <c r="U28" s="24">
        <f t="shared" si="8"/>
        <v>-0.60523132435830373</v>
      </c>
      <c r="V28" s="7"/>
      <c r="W28" s="25">
        <f t="shared" si="9"/>
        <v>-0.79763407766748118</v>
      </c>
      <c r="X28" s="24">
        <f t="shared" si="10"/>
        <v>44.995345034386446</v>
      </c>
      <c r="Y28" s="7"/>
      <c r="Z28" s="25">
        <f t="shared" si="11"/>
        <v>627</v>
      </c>
      <c r="AA28" s="17">
        <f t="shared" si="15"/>
        <v>45.071999999999996</v>
      </c>
      <c r="AB28" s="24">
        <f t="shared" si="12"/>
        <v>0.78665480045888403</v>
      </c>
      <c r="AC28" s="17">
        <f t="shared" si="13"/>
        <v>-7.6654965613549564E-2</v>
      </c>
      <c r="AD28" s="17">
        <f t="shared" ca="1" si="14"/>
        <v>7.5994094579286298E-2</v>
      </c>
      <c r="AE28" s="17">
        <v>141</v>
      </c>
    </row>
    <row r="29" spans="1:31" s="17" customFormat="1" x14ac:dyDescent="0.25">
      <c r="A29" s="17">
        <v>9</v>
      </c>
      <c r="B29" s="17">
        <v>640</v>
      </c>
      <c r="C29" s="17">
        <v>14892</v>
      </c>
      <c r="D29" s="17">
        <v>12246</v>
      </c>
      <c r="E29" s="17">
        <v>11626</v>
      </c>
      <c r="F29" s="17">
        <v>14240</v>
      </c>
      <c r="G29" s="24"/>
      <c r="H29" s="7"/>
      <c r="I29" s="25">
        <f t="shared" si="0"/>
        <v>3266</v>
      </c>
      <c r="J29" s="24">
        <f t="shared" si="0"/>
        <v>-1994</v>
      </c>
      <c r="K29" s="7"/>
      <c r="L29" s="25">
        <f t="shared" si="3"/>
        <v>3266.8740150618169</v>
      </c>
      <c r="M29" s="17">
        <f t="shared" si="1"/>
        <v>0.76390232828273441</v>
      </c>
      <c r="N29" s="17">
        <f t="shared" si="4"/>
        <v>-1992.4263711181165</v>
      </c>
      <c r="O29" s="24">
        <f t="shared" si="2"/>
        <v>2.4763078578977602</v>
      </c>
      <c r="P29" s="7"/>
      <c r="Q29" s="25">
        <f t="shared" si="5"/>
        <v>3304.5935268864205</v>
      </c>
      <c r="R29" s="24">
        <f t="shared" si="6"/>
        <v>-2019.289585345256</v>
      </c>
      <c r="S29" s="7"/>
      <c r="T29" s="25">
        <f t="shared" si="7"/>
        <v>-0.85316627681207546</v>
      </c>
      <c r="U29" s="24">
        <f t="shared" si="8"/>
        <v>-0.52266294032224703</v>
      </c>
      <c r="V29" s="7"/>
      <c r="W29" s="25">
        <f t="shared" si="9"/>
        <v>-0.85448346492495919</v>
      </c>
      <c r="X29" s="24">
        <f t="shared" si="10"/>
        <v>50.733034949428713</v>
      </c>
      <c r="Y29" s="7"/>
      <c r="Z29" s="25">
        <f t="shared" si="11"/>
        <v>640</v>
      </c>
      <c r="AA29" s="17">
        <f t="shared" si="15"/>
        <v>50.831999999999994</v>
      </c>
      <c r="AB29" s="24">
        <f t="shared" si="12"/>
        <v>0.88718576537375748</v>
      </c>
      <c r="AC29" s="17">
        <f t="shared" si="13"/>
        <v>-9.8965050571280244E-2</v>
      </c>
      <c r="AD29" s="17">
        <f t="shared" ca="1" si="14"/>
        <v>2.2942077687787332E-2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14983</v>
      </c>
      <c r="D30" s="17">
        <v>12407</v>
      </c>
      <c r="E30" s="17">
        <v>11519</v>
      </c>
      <c r="F30" s="17">
        <v>14058</v>
      </c>
      <c r="G30" s="24"/>
      <c r="H30" s="7"/>
      <c r="I30" s="25">
        <f t="shared" si="0"/>
        <v>3464</v>
      </c>
      <c r="J30" s="24">
        <f t="shared" si="0"/>
        <v>-1651</v>
      </c>
      <c r="K30" s="7"/>
      <c r="L30" s="25">
        <f t="shared" si="3"/>
        <v>3452.9295138678772</v>
      </c>
      <c r="M30" s="17">
        <f t="shared" si="1"/>
        <v>122.55566320152376</v>
      </c>
      <c r="N30" s="17">
        <f t="shared" si="4"/>
        <v>-1652.3874926562141</v>
      </c>
      <c r="O30" s="24">
        <f t="shared" si="2"/>
        <v>1.925135871048157</v>
      </c>
      <c r="P30" s="7"/>
      <c r="Q30" s="25">
        <f t="shared" si="5"/>
        <v>3502.5935268864205</v>
      </c>
      <c r="R30" s="24">
        <f t="shared" si="6"/>
        <v>-1676.289585345256</v>
      </c>
      <c r="S30" s="7"/>
      <c r="T30" s="25">
        <f t="shared" si="7"/>
        <v>-0.90428509715545169</v>
      </c>
      <c r="U30" s="24">
        <f t="shared" si="8"/>
        <v>-0.43388251485401053</v>
      </c>
      <c r="V30" s="7"/>
      <c r="W30" s="25">
        <f t="shared" si="9"/>
        <v>-0.90537916541911456</v>
      </c>
      <c r="X30" s="24">
        <f t="shared" si="10"/>
        <v>56.580942292259124</v>
      </c>
      <c r="Y30" s="7"/>
      <c r="Z30" s="25">
        <f t="shared" si="11"/>
        <v>637</v>
      </c>
      <c r="AA30" s="17">
        <f t="shared" si="15"/>
        <v>56.564999999999991</v>
      </c>
      <c r="AB30" s="24">
        <f t="shared" si="12"/>
        <v>0.98724549139059237</v>
      </c>
      <c r="AC30" s="17">
        <f t="shared" si="13"/>
        <v>1.5942292259133239E-2</v>
      </c>
      <c r="AD30" s="17">
        <f t="shared" ca="1" si="14"/>
        <v>-2.7993729573388748E-2</v>
      </c>
      <c r="AE30" s="17">
        <v>139</v>
      </c>
    </row>
    <row r="31" spans="1:31" s="17" customFormat="1" x14ac:dyDescent="0.25">
      <c r="A31" s="17">
        <v>11</v>
      </c>
      <c r="B31" s="17">
        <v>621</v>
      </c>
      <c r="C31" s="17">
        <v>15044</v>
      </c>
      <c r="D31" s="17">
        <v>12578</v>
      </c>
      <c r="E31" s="17">
        <v>11444</v>
      </c>
      <c r="F31" s="17">
        <v>13880</v>
      </c>
      <c r="G31" s="24"/>
      <c r="H31" s="7"/>
      <c r="I31" s="25">
        <f t="shared" si="0"/>
        <v>3600</v>
      </c>
      <c r="J31" s="24">
        <f t="shared" si="0"/>
        <v>-1302</v>
      </c>
      <c r="K31" s="7"/>
      <c r="L31" s="25">
        <f t="shared" si="3"/>
        <v>3600.6920649378389</v>
      </c>
      <c r="M31" s="17">
        <f t="shared" si="1"/>
        <v>0.47895387818602952</v>
      </c>
      <c r="N31" s="17">
        <f t="shared" si="4"/>
        <v>-1304.7067230009488</v>
      </c>
      <c r="O31" s="24">
        <f t="shared" si="2"/>
        <v>7.3263494038655006</v>
      </c>
      <c r="P31" s="7"/>
      <c r="Q31" s="25">
        <f t="shared" si="5"/>
        <v>3638.5935268864205</v>
      </c>
      <c r="R31" s="24">
        <f t="shared" si="6"/>
        <v>-1327.289585345256</v>
      </c>
      <c r="S31" s="7"/>
      <c r="T31" s="25">
        <f t="shared" si="7"/>
        <v>-0.93939701415898291</v>
      </c>
      <c r="U31" s="24">
        <f t="shared" si="8"/>
        <v>-0.34354907902772902</v>
      </c>
      <c r="V31" s="7"/>
      <c r="W31" s="25">
        <f t="shared" si="9"/>
        <v>-0.94026400615132444</v>
      </c>
      <c r="X31" s="24">
        <f t="shared" si="10"/>
        <v>62.114914196026234</v>
      </c>
      <c r="Y31" s="7"/>
      <c r="Z31" s="25">
        <f t="shared" si="11"/>
        <v>621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-3.9085803973755162E-2</v>
      </c>
      <c r="AD31" s="17">
        <f t="shared" ca="1" si="14"/>
        <v>-1.0876643307746292E-2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15100</v>
      </c>
      <c r="D32" s="17">
        <v>12761</v>
      </c>
      <c r="E32" s="17">
        <v>11383</v>
      </c>
      <c r="F32" s="17">
        <v>13695</v>
      </c>
      <c r="G32" s="24"/>
      <c r="H32" s="7"/>
      <c r="I32" s="25">
        <f t="shared" si="0"/>
        <v>3717</v>
      </c>
      <c r="J32" s="24">
        <f t="shared" si="0"/>
        <v>-934</v>
      </c>
      <c r="K32" s="7"/>
      <c r="L32" s="25">
        <f t="shared" si="3"/>
        <v>3715.0700117624924</v>
      </c>
      <c r="M32" s="17">
        <f t="shared" si="1"/>
        <v>3.7248545969176412</v>
      </c>
      <c r="N32" s="17">
        <f t="shared" si="4"/>
        <v>-939.67481579664741</v>
      </c>
      <c r="O32" s="24">
        <f t="shared" si="2"/>
        <v>32.203534325878955</v>
      </c>
      <c r="P32" s="7"/>
      <c r="Q32" s="25">
        <f t="shared" si="5"/>
        <v>3755.5935268864205</v>
      </c>
      <c r="R32" s="24">
        <f t="shared" si="6"/>
        <v>-959.28958534525589</v>
      </c>
      <c r="S32" s="7"/>
      <c r="T32" s="25">
        <f t="shared" si="7"/>
        <v>-0.96960358981643247</v>
      </c>
      <c r="U32" s="24">
        <f t="shared" si="8"/>
        <v>-0.2482977770676385</v>
      </c>
      <c r="V32" s="7"/>
      <c r="W32" s="25">
        <f t="shared" si="9"/>
        <v>-0.97023112166008807</v>
      </c>
      <c r="X32" s="24">
        <f t="shared" si="10"/>
        <v>67.831134675605995</v>
      </c>
      <c r="Y32" s="7"/>
      <c r="Z32" s="25">
        <f t="shared" si="11"/>
        <v>629</v>
      </c>
      <c r="AA32" s="17">
        <f t="shared" si="15"/>
        <v>67.814999999999984</v>
      </c>
      <c r="AB32" s="24">
        <f t="shared" si="12"/>
        <v>1.1835950322399542</v>
      </c>
      <c r="AC32" s="17">
        <f t="shared" si="13"/>
        <v>1.6134675606011228E-2</v>
      </c>
      <c r="AD32" s="17">
        <f t="shared" ca="1" si="14"/>
        <v>2.0910257017433764E-2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15146</v>
      </c>
      <c r="D33" s="17">
        <v>12941</v>
      </c>
      <c r="E33" s="17">
        <v>11353</v>
      </c>
      <c r="F33" s="17">
        <v>13524</v>
      </c>
      <c r="G33" s="24"/>
      <c r="H33" s="7"/>
      <c r="I33" s="25">
        <f t="shared" si="0"/>
        <v>3793</v>
      </c>
      <c r="J33" s="24">
        <f t="shared" si="0"/>
        <v>-583</v>
      </c>
      <c r="K33" s="7"/>
      <c r="L33" s="25">
        <f t="shared" si="3"/>
        <v>3790.250045820917</v>
      </c>
      <c r="M33" s="17">
        <f t="shared" si="1"/>
        <v>7.5622479870562405</v>
      </c>
      <c r="N33" s="17">
        <f t="shared" si="4"/>
        <v>-581.45395377191221</v>
      </c>
      <c r="O33" s="24">
        <f t="shared" si="2"/>
        <v>2.3902589393844802</v>
      </c>
      <c r="P33" s="7"/>
      <c r="Q33" s="25">
        <f t="shared" si="5"/>
        <v>3831.5935268864205</v>
      </c>
      <c r="R33" s="24">
        <f t="shared" si="6"/>
        <v>-608.28958534525589</v>
      </c>
      <c r="S33" s="7"/>
      <c r="T33" s="25">
        <f t="shared" si="7"/>
        <v>-0.9892249552007587</v>
      </c>
      <c r="U33" s="24">
        <f t="shared" si="8"/>
        <v>-0.15744667112200872</v>
      </c>
      <c r="V33" s="7"/>
      <c r="W33" s="25">
        <f t="shared" si="9"/>
        <v>-0.98962405985006952</v>
      </c>
      <c r="X33" s="24">
        <f t="shared" si="10"/>
        <v>73.146111659133396</v>
      </c>
      <c r="Y33" s="7"/>
      <c r="Z33" s="25">
        <f t="shared" si="11"/>
        <v>602</v>
      </c>
      <c r="AA33" s="17">
        <f t="shared" si="15"/>
        <v>73.232999999999976</v>
      </c>
      <c r="AB33" s="24">
        <f t="shared" si="12"/>
        <v>1.278156971113007</v>
      </c>
      <c r="AC33" s="17">
        <f t="shared" si="13"/>
        <v>-8.6888340866579483E-2</v>
      </c>
      <c r="AD33" s="17">
        <f t="shared" ca="1" si="14"/>
        <v>3.6973041596311873E-2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15164</v>
      </c>
      <c r="D34" s="17">
        <v>13125</v>
      </c>
      <c r="E34" s="17">
        <v>11330</v>
      </c>
      <c r="F34" s="17">
        <v>13335</v>
      </c>
      <c r="G34" s="24"/>
      <c r="H34" s="7"/>
      <c r="I34" s="25">
        <f t="shared" si="0"/>
        <v>3834</v>
      </c>
      <c r="J34" s="24">
        <f t="shared" si="0"/>
        <v>-210</v>
      </c>
      <c r="K34" s="7"/>
      <c r="L34" s="25">
        <f t="shared" si="3"/>
        <v>3831.7503616865083</v>
      </c>
      <c r="M34" s="17">
        <f t="shared" si="1"/>
        <v>5.0608725415297213</v>
      </c>
      <c r="N34" s="17">
        <f t="shared" si="4"/>
        <v>-209.32435724321644</v>
      </c>
      <c r="O34" s="24">
        <f t="shared" si="2"/>
        <v>0.45649313479408898</v>
      </c>
      <c r="P34" s="7"/>
      <c r="Q34" s="25">
        <f t="shared" si="5"/>
        <v>3872.5935268864205</v>
      </c>
      <c r="R34" s="24">
        <f t="shared" si="6"/>
        <v>-235.28958534525594</v>
      </c>
      <c r="S34" s="7"/>
      <c r="T34" s="25">
        <f t="shared" si="7"/>
        <v>-0.99981016547388202</v>
      </c>
      <c r="U34" s="24">
        <f t="shared" si="8"/>
        <v>-6.0901193863547434E-2</v>
      </c>
      <c r="V34" s="7"/>
      <c r="W34" s="25">
        <f t="shared" si="9"/>
        <v>-0.99996649308792929</v>
      </c>
      <c r="X34" s="24">
        <f t="shared" si="10"/>
        <v>78.700766903945407</v>
      </c>
      <c r="Y34" s="7"/>
      <c r="Z34" s="25">
        <f t="shared" si="11"/>
        <v>616</v>
      </c>
      <c r="AA34" s="17">
        <f t="shared" si="15"/>
        <v>78.776999999999973</v>
      </c>
      <c r="AB34" s="24">
        <f t="shared" si="12"/>
        <v>1.3749180248435726</v>
      </c>
      <c r="AC34" s="17">
        <f t="shared" si="13"/>
        <v>-7.6233096054565408E-2</v>
      </c>
      <c r="AD34" s="17">
        <f t="shared" ca="1" si="14"/>
        <v>7.4376219951062694E-2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15165</v>
      </c>
      <c r="D35" s="17">
        <v>13317</v>
      </c>
      <c r="E35" s="17">
        <v>11325</v>
      </c>
      <c r="F35" s="17">
        <v>13144</v>
      </c>
      <c r="G35" s="24"/>
      <c r="H35" s="7"/>
      <c r="I35" s="25">
        <f t="shared" si="0"/>
        <v>3840</v>
      </c>
      <c r="J35" s="24">
        <f t="shared" si="0"/>
        <v>173</v>
      </c>
      <c r="K35" s="7"/>
      <c r="L35" s="25">
        <f t="shared" si="3"/>
        <v>3836.7299383042432</v>
      </c>
      <c r="M35" s="17">
        <f t="shared" si="1"/>
        <v>10.693303494055803</v>
      </c>
      <c r="N35" s="17">
        <f t="shared" si="4"/>
        <v>173.49480854390683</v>
      </c>
      <c r="O35" s="24">
        <f t="shared" si="2"/>
        <v>0.24483549512319527</v>
      </c>
      <c r="P35" s="7"/>
      <c r="Q35" s="25">
        <f t="shared" si="5"/>
        <v>3878.5935268864205</v>
      </c>
      <c r="R35" s="24">
        <f t="shared" si="6"/>
        <v>147.71041465474406</v>
      </c>
      <c r="S35" s="7"/>
      <c r="T35" s="25">
        <f t="shared" si="7"/>
        <v>-1.0013592206358026</v>
      </c>
      <c r="U35" s="24">
        <f t="shared" si="8"/>
        <v>3.823263399165544E-2</v>
      </c>
      <c r="V35" s="7"/>
      <c r="W35" s="25">
        <f t="shared" si="9"/>
        <v>-1.0012662329719009</v>
      </c>
      <c r="X35" s="24">
        <f t="shared" si="10"/>
        <v>84.372696293566321</v>
      </c>
      <c r="Y35" s="7"/>
      <c r="Z35" s="25">
        <f t="shared" si="11"/>
        <v>630</v>
      </c>
      <c r="AA35" s="17">
        <f t="shared" si="15"/>
        <v>84.446999999999974</v>
      </c>
      <c r="AB35" s="24">
        <f t="shared" si="12"/>
        <v>1.4738781934316509</v>
      </c>
      <c r="AC35" s="17">
        <f t="shared" si="13"/>
        <v>-7.430370643365336E-2</v>
      </c>
      <c r="AD35" s="17">
        <f t="shared" ca="1" si="14"/>
        <v>-1.2791817005350481E-2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15144</v>
      </c>
      <c r="D36" s="17">
        <v>13503</v>
      </c>
      <c r="E36" s="17">
        <v>11341</v>
      </c>
      <c r="F36" s="17">
        <v>12958</v>
      </c>
      <c r="G36" s="24"/>
      <c r="H36" s="7"/>
      <c r="I36" s="25">
        <f t="shared" si="0"/>
        <v>3803</v>
      </c>
      <c r="J36" s="24">
        <f t="shared" si="0"/>
        <v>545</v>
      </c>
      <c r="K36" s="7"/>
      <c r="L36" s="25">
        <f t="shared" si="3"/>
        <v>3804.5150549293403</v>
      </c>
      <c r="M36" s="17">
        <f t="shared" si="1"/>
        <v>2.2953914389183252</v>
      </c>
      <c r="N36" s="17">
        <f t="shared" si="4"/>
        <v>549.43017783656251</v>
      </c>
      <c r="O36" s="24">
        <f t="shared" si="2"/>
        <v>19.626475663569654</v>
      </c>
      <c r="P36" s="7"/>
      <c r="Q36" s="25">
        <f t="shared" si="5"/>
        <v>3841.5935268864205</v>
      </c>
      <c r="R36" s="24">
        <f t="shared" si="6"/>
        <v>519.71041465474411</v>
      </c>
      <c r="S36" s="7"/>
      <c r="T36" s="25">
        <f t="shared" si="7"/>
        <v>-0.99180671380395957</v>
      </c>
      <c r="U36" s="24">
        <f t="shared" si="8"/>
        <v>0.13451927619044257</v>
      </c>
      <c r="V36" s="7"/>
      <c r="W36" s="25">
        <f t="shared" si="9"/>
        <v>-0.99147153638433394</v>
      </c>
      <c r="X36" s="24">
        <f t="shared" si="10"/>
        <v>89.912465196094672</v>
      </c>
      <c r="Y36" s="7"/>
      <c r="Z36" s="25">
        <f t="shared" si="11"/>
        <v>621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-0.12353480390530081</v>
      </c>
      <c r="AD36" s="17">
        <f t="shared" ca="1" si="14"/>
        <v>1.5419837777329803E-2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15117</v>
      </c>
      <c r="D37" s="17">
        <v>13692</v>
      </c>
      <c r="E37" s="17">
        <v>11377</v>
      </c>
      <c r="F37" s="17">
        <v>12772</v>
      </c>
      <c r="G37" s="24"/>
      <c r="H37" s="7"/>
      <c r="I37" s="25">
        <f t="shared" si="0"/>
        <v>3740</v>
      </c>
      <c r="J37" s="24">
        <f t="shared" si="0"/>
        <v>920</v>
      </c>
      <c r="K37" s="7"/>
      <c r="L37" s="25">
        <f t="shared" si="3"/>
        <v>3734.6286594313751</v>
      </c>
      <c r="M37" s="17">
        <f t="shared" si="1"/>
        <v>28.851299504155378</v>
      </c>
      <c r="N37" s="17">
        <f t="shared" si="4"/>
        <v>925.09714820643603</v>
      </c>
      <c r="O37" s="24">
        <f t="shared" si="2"/>
        <v>25.980919838374053</v>
      </c>
      <c r="P37" s="7"/>
      <c r="Q37" s="25">
        <f t="shared" si="5"/>
        <v>3778.5935268864205</v>
      </c>
      <c r="R37" s="24">
        <f t="shared" si="6"/>
        <v>894.71041465474411</v>
      </c>
      <c r="S37" s="7"/>
      <c r="T37" s="25">
        <f t="shared" si="7"/>
        <v>-0.97554163460379439</v>
      </c>
      <c r="U37" s="24">
        <f t="shared" si="8"/>
        <v>0.2315824235682522</v>
      </c>
      <c r="V37" s="7"/>
      <c r="W37" s="25">
        <f t="shared" si="9"/>
        <v>-0.97496229329989326</v>
      </c>
      <c r="X37" s="24">
        <f t="shared" si="10"/>
        <v>95.547785306631113</v>
      </c>
      <c r="Y37" s="7"/>
      <c r="Z37" s="25">
        <f t="shared" si="11"/>
        <v>629</v>
      </c>
      <c r="AA37" s="17">
        <f t="shared" si="15"/>
        <v>95.696999999999974</v>
      </c>
      <c r="AB37" s="24">
        <f t="shared" si="12"/>
        <v>1.6702277342810132</v>
      </c>
      <c r="AC37" s="17">
        <f t="shared" si="13"/>
        <v>-0.14921469336886162</v>
      </c>
      <c r="AD37" s="17">
        <f t="shared" ca="1" si="14"/>
        <v>5.3531738628720404E-2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15047</v>
      </c>
      <c r="D38" s="17">
        <v>13874</v>
      </c>
      <c r="E38" s="17">
        <v>11425</v>
      </c>
      <c r="F38" s="17">
        <v>12578</v>
      </c>
      <c r="G38" s="24"/>
      <c r="H38" s="7"/>
      <c r="I38" s="25">
        <f t="shared" si="0"/>
        <v>3622</v>
      </c>
      <c r="J38" s="24">
        <f t="shared" si="0"/>
        <v>1296</v>
      </c>
      <c r="K38" s="7"/>
      <c r="L38" s="25">
        <f t="shared" si="3"/>
        <v>3624.5415968358748</v>
      </c>
      <c r="M38" s="17">
        <f t="shared" si="1"/>
        <v>6.4597144761286449</v>
      </c>
      <c r="N38" s="17">
        <f t="shared" si="4"/>
        <v>1301.7285706214668</v>
      </c>
      <c r="O38" s="24">
        <f t="shared" si="2"/>
        <v>32.816521365132694</v>
      </c>
      <c r="P38" s="7"/>
      <c r="Q38" s="25">
        <f t="shared" si="5"/>
        <v>3660.5935268864205</v>
      </c>
      <c r="R38" s="24">
        <f t="shared" si="6"/>
        <v>1270.710414654744</v>
      </c>
      <c r="S38" s="7"/>
      <c r="T38" s="25">
        <f t="shared" si="7"/>
        <v>-0.94507688308602467</v>
      </c>
      <c r="U38" s="24">
        <f t="shared" si="8"/>
        <v>0.32890440600573595</v>
      </c>
      <c r="V38" s="7"/>
      <c r="W38" s="25">
        <f t="shared" si="9"/>
        <v>-0.94425268202384283</v>
      </c>
      <c r="X38" s="24">
        <f t="shared" si="10"/>
        <v>101.39033453890346</v>
      </c>
      <c r="Y38" s="7"/>
      <c r="Z38" s="25">
        <f t="shared" si="11"/>
        <v>646</v>
      </c>
      <c r="AA38" s="17">
        <f t="shared" si="15"/>
        <v>101.51099999999997</v>
      </c>
      <c r="AB38" s="24">
        <f t="shared" si="12"/>
        <v>1.7717011769919633</v>
      </c>
      <c r="AC38" s="17">
        <f t="shared" si="13"/>
        <v>-0.12066546109650744</v>
      </c>
      <c r="AD38" s="17">
        <f t="shared" ca="1" si="14"/>
        <v>8.8792977476259694E-4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14992</v>
      </c>
      <c r="D39" s="17">
        <v>14060</v>
      </c>
      <c r="E39" s="17">
        <v>11505</v>
      </c>
      <c r="F39" s="17">
        <v>12414</v>
      </c>
      <c r="G39" s="24"/>
      <c r="H39" s="7"/>
      <c r="I39" s="25">
        <f t="shared" si="0"/>
        <v>3487</v>
      </c>
      <c r="J39" s="24">
        <f t="shared" si="0"/>
        <v>1646</v>
      </c>
      <c r="K39" s="7"/>
      <c r="L39" s="25">
        <f t="shared" si="3"/>
        <v>3482.9053695884118</v>
      </c>
      <c r="M39" s="17">
        <f t="shared" si="1"/>
        <v>16.765998207503291</v>
      </c>
      <c r="N39" s="17">
        <f t="shared" si="4"/>
        <v>1651.9817886409817</v>
      </c>
      <c r="O39" s="24">
        <f t="shared" si="2"/>
        <v>35.781795345377411</v>
      </c>
      <c r="P39" s="7"/>
      <c r="Q39" s="25">
        <f t="shared" si="5"/>
        <v>3525.5935268864205</v>
      </c>
      <c r="R39" s="24">
        <f t="shared" si="6"/>
        <v>1620.710414654744</v>
      </c>
      <c r="S39" s="7"/>
      <c r="T39" s="25">
        <f t="shared" si="7"/>
        <v>-0.91022314194281362</v>
      </c>
      <c r="U39" s="24">
        <f t="shared" si="8"/>
        <v>0.41949667689169157</v>
      </c>
      <c r="V39" s="7"/>
      <c r="W39" s="25">
        <f t="shared" si="9"/>
        <v>-0.90917099237136101</v>
      </c>
      <c r="X39" s="24">
        <f t="shared" si="10"/>
        <v>106.95482967519473</v>
      </c>
      <c r="Y39" s="7"/>
      <c r="Z39" s="25">
        <f t="shared" si="11"/>
        <v>622</v>
      </c>
      <c r="AA39" s="17">
        <f t="shared" si="15"/>
        <v>107.10899999999997</v>
      </c>
      <c r="AB39" s="24">
        <f t="shared" si="12"/>
        <v>1.8694047085186059</v>
      </c>
      <c r="AC39" s="17">
        <f t="shared" si="13"/>
        <v>-0.15417032480523574</v>
      </c>
      <c r="AD39" s="17">
        <f t="shared" ca="1" si="14"/>
        <v>0.15871522829797868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14897</v>
      </c>
      <c r="D40" s="17">
        <v>14220</v>
      </c>
      <c r="E40" s="17">
        <v>11585</v>
      </c>
      <c r="F40" s="17">
        <v>12240</v>
      </c>
      <c r="G40" s="24"/>
      <c r="H40" s="7"/>
      <c r="I40" s="25">
        <f t="shared" si="0"/>
        <v>3312</v>
      </c>
      <c r="J40" s="24">
        <f t="shared" si="0"/>
        <v>1980</v>
      </c>
      <c r="K40" s="7"/>
      <c r="L40" s="25">
        <f t="shared" si="3"/>
        <v>3309.8231791825574</v>
      </c>
      <c r="M40" s="17">
        <f t="shared" si="1"/>
        <v>4.7385488712514849</v>
      </c>
      <c r="N40" s="17">
        <f t="shared" si="4"/>
        <v>1983.0279414736599</v>
      </c>
      <c r="O40" s="24">
        <f t="shared" si="2"/>
        <v>9.1684295679096497</v>
      </c>
      <c r="P40" s="7"/>
      <c r="Q40" s="25">
        <f t="shared" si="5"/>
        <v>3350.5935268864205</v>
      </c>
      <c r="R40" s="24">
        <f t="shared" si="6"/>
        <v>1954.710414654744</v>
      </c>
      <c r="S40" s="7"/>
      <c r="T40" s="25">
        <f t="shared" si="7"/>
        <v>-0.86504236638679932</v>
      </c>
      <c r="U40" s="24">
        <f t="shared" si="8"/>
        <v>0.50594758682286067</v>
      </c>
      <c r="V40" s="7"/>
      <c r="W40" s="25">
        <f t="shared" si="9"/>
        <v>-0.86377265111039736</v>
      </c>
      <c r="X40" s="24">
        <f t="shared" si="10"/>
        <v>112.54524164526589</v>
      </c>
      <c r="Y40" s="7"/>
      <c r="Z40" s="25">
        <f t="shared" si="11"/>
        <v>615</v>
      </c>
      <c r="AA40" s="17">
        <f t="shared" si="15"/>
        <v>112.64399999999996</v>
      </c>
      <c r="AB40" s="24">
        <f t="shared" si="12"/>
        <v>1.966008682616492</v>
      </c>
      <c r="AC40" s="17">
        <f t="shared" si="13"/>
        <v>-9.875835473407335E-2</v>
      </c>
      <c r="AD40" s="17">
        <f t="shared" ca="1" si="14"/>
        <v>1.0601372550894439E-2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14789</v>
      </c>
      <c r="D41" s="17">
        <v>14374</v>
      </c>
      <c r="E41" s="17">
        <v>11684</v>
      </c>
      <c r="F41" s="17">
        <v>12081</v>
      </c>
      <c r="G41" s="24"/>
      <c r="H41" s="7"/>
      <c r="I41" s="25">
        <f t="shared" si="0"/>
        <v>3105</v>
      </c>
      <c r="J41" s="24">
        <f t="shared" si="0"/>
        <v>2293</v>
      </c>
      <c r="K41" s="7"/>
      <c r="L41" s="25">
        <f t="shared" si="3"/>
        <v>3105.5076146204487</v>
      </c>
      <c r="M41" s="17">
        <f t="shared" si="1"/>
        <v>0.25767260289332711</v>
      </c>
      <c r="N41" s="17">
        <f t="shared" si="4"/>
        <v>2295.7939227159191</v>
      </c>
      <c r="O41" s="24">
        <f t="shared" si="2"/>
        <v>7.8060041425284936</v>
      </c>
      <c r="P41" s="7"/>
      <c r="Q41" s="25">
        <f t="shared" si="5"/>
        <v>3143.5935268864205</v>
      </c>
      <c r="R41" s="24">
        <f t="shared" si="6"/>
        <v>2267.710414654744</v>
      </c>
      <c r="S41" s="7"/>
      <c r="T41" s="25">
        <f t="shared" si="7"/>
        <v>-0.81159996330054229</v>
      </c>
      <c r="U41" s="24">
        <f t="shared" si="8"/>
        <v>0.58696296050087238</v>
      </c>
      <c r="V41" s="7"/>
      <c r="W41" s="25">
        <f t="shared" si="9"/>
        <v>-0.81012632648810767</v>
      </c>
      <c r="X41" s="24">
        <f t="shared" si="10"/>
        <v>118.1105160824178</v>
      </c>
      <c r="Y41" s="7"/>
      <c r="Z41" s="25">
        <f t="shared" si="11"/>
        <v>615</v>
      </c>
      <c r="AA41" s="17">
        <f t="shared" si="15"/>
        <v>118.17899999999996</v>
      </c>
      <c r="AB41" s="24">
        <f t="shared" si="12"/>
        <v>2.0626126567143781</v>
      </c>
      <c r="AC41" s="17">
        <f t="shared" si="13"/>
        <v>-6.848391758215655E-2</v>
      </c>
      <c r="AD41" s="17">
        <f t="shared" ca="1" si="14"/>
        <v>-1.0240612188127329E-2</v>
      </c>
      <c r="AE41" s="17">
        <v>128</v>
      </c>
    </row>
    <row r="42" spans="1:31" s="17" customFormat="1" x14ac:dyDescent="0.25">
      <c r="A42" s="17">
        <v>22</v>
      </c>
      <c r="B42" s="17">
        <v>626</v>
      </c>
      <c r="C42" s="17">
        <v>14677</v>
      </c>
      <c r="D42" s="17">
        <v>14532</v>
      </c>
      <c r="E42" s="17">
        <v>11812</v>
      </c>
      <c r="F42" s="17">
        <v>11939</v>
      </c>
      <c r="G42" s="24"/>
      <c r="H42" s="7"/>
      <c r="I42" s="25">
        <f t="shared" si="0"/>
        <v>2865</v>
      </c>
      <c r="J42" s="24">
        <f t="shared" si="0"/>
        <v>2593</v>
      </c>
      <c r="K42" s="7"/>
      <c r="L42" s="25">
        <f t="shared" si="3"/>
        <v>2867.431323044309</v>
      </c>
      <c r="M42" s="17">
        <f t="shared" si="1"/>
        <v>5.9113317457880354</v>
      </c>
      <c r="N42" s="17">
        <f t="shared" si="4"/>
        <v>2592.3662777542181</v>
      </c>
      <c r="O42" s="24">
        <f t="shared" si="2"/>
        <v>0.40160388479883274</v>
      </c>
      <c r="P42" s="7"/>
      <c r="Q42" s="25">
        <f t="shared" si="5"/>
        <v>2903.5935268864205</v>
      </c>
      <c r="R42" s="24">
        <f t="shared" si="6"/>
        <v>2567.710414654744</v>
      </c>
      <c r="S42" s="7"/>
      <c r="T42" s="25">
        <f t="shared" si="7"/>
        <v>-0.74963775682372269</v>
      </c>
      <c r="U42" s="24">
        <f t="shared" si="8"/>
        <v>0.66461347840312013</v>
      </c>
      <c r="V42" s="7"/>
      <c r="W42" s="25">
        <f t="shared" si="9"/>
        <v>-0.74796863409551662</v>
      </c>
      <c r="X42" s="24">
        <f t="shared" si="10"/>
        <v>123.80890581797894</v>
      </c>
      <c r="Y42" s="7"/>
      <c r="Z42" s="25">
        <f t="shared" si="11"/>
        <v>626</v>
      </c>
      <c r="AA42" s="17">
        <f t="shared" si="15"/>
        <v>123.81299999999996</v>
      </c>
      <c r="AB42" s="24">
        <f t="shared" si="12"/>
        <v>2.1609445067717385</v>
      </c>
      <c r="AC42" s="17">
        <f t="shared" si="13"/>
        <v>-4.0941820210207425E-3</v>
      </c>
      <c r="AD42" s="17">
        <f t="shared" ca="1" si="14"/>
        <v>2.9354501957698176E-2</v>
      </c>
      <c r="AE42" s="17">
        <v>127</v>
      </c>
    </row>
    <row r="43" spans="1:31" s="17" customFormat="1" x14ac:dyDescent="0.25">
      <c r="A43" s="17">
        <v>23</v>
      </c>
      <c r="B43" s="17">
        <v>610</v>
      </c>
      <c r="C43" s="17">
        <v>14546</v>
      </c>
      <c r="D43" s="17">
        <v>14668</v>
      </c>
      <c r="E43" s="17">
        <v>11943</v>
      </c>
      <c r="F43" s="17">
        <v>11810</v>
      </c>
      <c r="G43" s="24"/>
      <c r="H43" s="7"/>
      <c r="I43" s="25">
        <f t="shared" si="0"/>
        <v>2603</v>
      </c>
      <c r="J43" s="24">
        <f t="shared" si="0"/>
        <v>2858</v>
      </c>
      <c r="K43" s="7"/>
      <c r="L43" s="25">
        <f t="shared" si="3"/>
        <v>2608.4023181222274</v>
      </c>
      <c r="M43" s="17">
        <f t="shared" si="1"/>
        <v>29.185041093746264</v>
      </c>
      <c r="N43" s="17">
        <f t="shared" si="4"/>
        <v>2857.4940214086851</v>
      </c>
      <c r="O43" s="24">
        <f t="shared" si="2"/>
        <v>0.25601433486905373</v>
      </c>
      <c r="P43" s="7"/>
      <c r="Q43" s="25">
        <f t="shared" si="5"/>
        <v>2641.5935268864205</v>
      </c>
      <c r="R43" s="24">
        <f t="shared" si="6"/>
        <v>2832.710414654744</v>
      </c>
      <c r="S43" s="7"/>
      <c r="T43" s="25">
        <f t="shared" si="7"/>
        <v>-0.68199568141986122</v>
      </c>
      <c r="U43" s="24">
        <f t="shared" si="8"/>
        <v>0.73320476921677225</v>
      </c>
      <c r="V43" s="7"/>
      <c r="W43" s="25">
        <f t="shared" si="9"/>
        <v>-0.68015383864107004</v>
      </c>
      <c r="X43" s="24">
        <f t="shared" si="10"/>
        <v>129.3355691773674</v>
      </c>
      <c r="Y43" s="7"/>
      <c r="Z43" s="25">
        <f t="shared" si="11"/>
        <v>610</v>
      </c>
      <c r="AA43" s="17">
        <f t="shared" si="15"/>
        <v>129.30299999999997</v>
      </c>
      <c r="AB43" s="24">
        <f t="shared" si="12"/>
        <v>2.2567630827062271</v>
      </c>
      <c r="AC43" s="17">
        <f t="shared" si="13"/>
        <v>3.2569177367435032E-2</v>
      </c>
      <c r="AD43" s="17">
        <f t="shared" ca="1" si="14"/>
        <v>5.3362885483352329E-3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14398</v>
      </c>
      <c r="D44" s="17">
        <v>14790</v>
      </c>
      <c r="E44" s="17">
        <v>12088</v>
      </c>
      <c r="F44" s="17">
        <v>11681</v>
      </c>
      <c r="G44" s="24"/>
      <c r="H44" s="7"/>
      <c r="I44" s="25">
        <f t="shared" si="0"/>
        <v>2310</v>
      </c>
      <c r="J44" s="24">
        <f t="shared" si="0"/>
        <v>3109</v>
      </c>
      <c r="K44" s="7"/>
      <c r="L44" s="25">
        <f t="shared" si="3"/>
        <v>2312.9889673117568</v>
      </c>
      <c r="M44" s="17">
        <f t="shared" si="1"/>
        <v>8.9339255907508122</v>
      </c>
      <c r="N44" s="17">
        <f t="shared" si="4"/>
        <v>3105.8216937552274</v>
      </c>
      <c r="O44" s="24">
        <f t="shared" si="2"/>
        <v>10.101630585560233</v>
      </c>
      <c r="P44" s="7"/>
      <c r="Q44" s="25">
        <f t="shared" si="5"/>
        <v>2348.5935268864205</v>
      </c>
      <c r="R44" s="24">
        <f t="shared" si="6"/>
        <v>3083.710414654744</v>
      </c>
      <c r="S44" s="7"/>
      <c r="T44" s="25">
        <f t="shared" si="7"/>
        <v>-0.6063501543460772</v>
      </c>
      <c r="U44" s="24">
        <f t="shared" si="8"/>
        <v>0.79817236919498613</v>
      </c>
      <c r="V44" s="7"/>
      <c r="W44" s="25">
        <f t="shared" si="9"/>
        <v>-0.60434467973648109</v>
      </c>
      <c r="X44" s="24">
        <f t="shared" si="10"/>
        <v>135.05438930330234</v>
      </c>
      <c r="Y44" s="7"/>
      <c r="Z44" s="25">
        <f t="shared" si="11"/>
        <v>635</v>
      </c>
      <c r="AA44" s="17">
        <f t="shared" si="15"/>
        <v>135.01799999999997</v>
      </c>
      <c r="AB44" s="24">
        <f t="shared" si="12"/>
        <v>2.3565086494577034</v>
      </c>
      <c r="AC44" s="17">
        <f t="shared" si="13"/>
        <v>3.6389303302371445E-2</v>
      </c>
      <c r="AD44" s="17">
        <f t="shared" ca="1" si="14"/>
        <v>1.3420908951587762E-2</v>
      </c>
      <c r="AE44" s="17">
        <v>125</v>
      </c>
    </row>
    <row r="45" spans="1:31" s="17" customFormat="1" x14ac:dyDescent="0.25">
      <c r="A45" s="17">
        <v>25</v>
      </c>
      <c r="B45" s="17">
        <v>626</v>
      </c>
      <c r="C45" s="17">
        <v>14251</v>
      </c>
      <c r="D45" s="17">
        <v>14910</v>
      </c>
      <c r="E45" s="17">
        <v>12249</v>
      </c>
      <c r="F45" s="17">
        <v>11578</v>
      </c>
      <c r="G45" s="24"/>
      <c r="H45" s="7"/>
      <c r="I45" s="25">
        <f t="shared" si="0"/>
        <v>2002</v>
      </c>
      <c r="J45" s="24">
        <f t="shared" si="0"/>
        <v>3332</v>
      </c>
      <c r="K45" s="7"/>
      <c r="L45" s="25">
        <f t="shared" si="3"/>
        <v>1998.8583689127965</v>
      </c>
      <c r="M45" s="17">
        <f t="shared" si="1"/>
        <v>9.8698458880831321</v>
      </c>
      <c r="N45" s="17">
        <f t="shared" si="4"/>
        <v>3320.6322458190793</v>
      </c>
      <c r="O45" s="24">
        <f t="shared" si="2"/>
        <v>129.22583511783904</v>
      </c>
      <c r="P45" s="7"/>
      <c r="Q45" s="25">
        <f t="shared" si="5"/>
        <v>2040.5935268864207</v>
      </c>
      <c r="R45" s="24">
        <f t="shared" si="6"/>
        <v>3306.710414654744</v>
      </c>
      <c r="S45" s="7"/>
      <c r="T45" s="25">
        <f t="shared" si="7"/>
        <v>-0.52683198936749198</v>
      </c>
      <c r="U45" s="24">
        <f t="shared" si="8"/>
        <v>0.85589258750232355</v>
      </c>
      <c r="V45" s="7"/>
      <c r="W45" s="25">
        <f t="shared" si="9"/>
        <v>-0.52468109774213934</v>
      </c>
      <c r="X45" s="24">
        <f t="shared" si="10"/>
        <v>140.67674151254181</v>
      </c>
      <c r="Y45" s="7"/>
      <c r="Z45" s="25">
        <f t="shared" si="11"/>
        <v>626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2.4741512541851307E-2</v>
      </c>
      <c r="AD45" s="17">
        <f t="shared" ca="1" si="14"/>
        <v>8.4017182111921329E-2</v>
      </c>
      <c r="AE45" s="17">
        <v>124</v>
      </c>
    </row>
    <row r="46" spans="1:31" s="17" customFormat="1" x14ac:dyDescent="0.25">
      <c r="A46" s="17">
        <v>26</v>
      </c>
      <c r="B46" s="17">
        <v>642</v>
      </c>
      <c r="C46" s="17">
        <v>14077</v>
      </c>
      <c r="D46" s="17">
        <v>14999</v>
      </c>
      <c r="E46" s="17">
        <v>12419</v>
      </c>
      <c r="F46" s="17">
        <v>11486</v>
      </c>
      <c r="G46" s="24"/>
      <c r="H46" s="7"/>
      <c r="I46" s="25">
        <f t="shared" si="0"/>
        <v>1658</v>
      </c>
      <c r="J46" s="24">
        <f t="shared" si="0"/>
        <v>3513</v>
      </c>
      <c r="K46" s="7"/>
      <c r="L46" s="25">
        <f t="shared" si="3"/>
        <v>1656.2742757600495</v>
      </c>
      <c r="M46" s="17">
        <f t="shared" si="1"/>
        <v>2.9781241523528106</v>
      </c>
      <c r="N46" s="17">
        <f t="shared" si="4"/>
        <v>3507.813331747649</v>
      </c>
      <c r="O46" s="24">
        <f t="shared" si="2"/>
        <v>26.901527559945311</v>
      </c>
      <c r="P46" s="7"/>
      <c r="Q46" s="25">
        <f t="shared" si="5"/>
        <v>1696.5935268864207</v>
      </c>
      <c r="R46" s="24">
        <f t="shared" si="6"/>
        <v>3487.710414654744</v>
      </c>
      <c r="S46" s="7"/>
      <c r="T46" s="25">
        <f t="shared" si="7"/>
        <v>-0.43801949341738378</v>
      </c>
      <c r="U46" s="24">
        <f t="shared" si="8"/>
        <v>0.90274173330334628</v>
      </c>
      <c r="V46" s="7"/>
      <c r="W46" s="25">
        <f t="shared" si="9"/>
        <v>-0.43575049597610055</v>
      </c>
      <c r="X46" s="24">
        <f t="shared" si="10"/>
        <v>146.41950796319526</v>
      </c>
      <c r="Y46" s="7"/>
      <c r="Z46" s="25">
        <f t="shared" si="11"/>
        <v>642</v>
      </c>
      <c r="AA46" s="17">
        <f t="shared" si="15"/>
        <v>146.42999999999995</v>
      </c>
      <c r="AB46" s="24">
        <f t="shared" si="12"/>
        <v>2.5556856236952958</v>
      </c>
      <c r="AC46" s="17">
        <f t="shared" si="13"/>
        <v>-1.0492036804691907E-2</v>
      </c>
      <c r="AD46" s="17">
        <f t="shared" ca="1" si="14"/>
        <v>5.1135643978227563E-2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13903</v>
      </c>
      <c r="D47" s="17">
        <v>15072</v>
      </c>
      <c r="E47" s="17">
        <v>12594</v>
      </c>
      <c r="F47" s="17">
        <v>11411</v>
      </c>
      <c r="G47" s="24"/>
      <c r="H47" s="7"/>
      <c r="I47" s="25">
        <f t="shared" si="0"/>
        <v>1309</v>
      </c>
      <c r="J47" s="24">
        <f t="shared" si="0"/>
        <v>3661</v>
      </c>
      <c r="K47" s="7"/>
      <c r="L47" s="25">
        <f t="shared" si="3"/>
        <v>1311.3226267536343</v>
      </c>
      <c r="M47" s="17">
        <f t="shared" si="1"/>
        <v>5.3945950366976563</v>
      </c>
      <c r="N47" s="17">
        <f t="shared" si="4"/>
        <v>3654.1344461473077</v>
      </c>
      <c r="O47" s="24">
        <f t="shared" si="2"/>
        <v>47.135829704218096</v>
      </c>
      <c r="P47" s="7"/>
      <c r="Q47" s="25">
        <f t="shared" si="5"/>
        <v>1347.5935268864207</v>
      </c>
      <c r="R47" s="24">
        <f t="shared" si="6"/>
        <v>3635.710414654744</v>
      </c>
      <c r="S47" s="7"/>
      <c r="T47" s="25">
        <f t="shared" si="7"/>
        <v>-0.34791611816567519</v>
      </c>
      <c r="U47" s="24">
        <f t="shared" si="8"/>
        <v>0.94104932213512182</v>
      </c>
      <c r="V47" s="7"/>
      <c r="W47" s="25">
        <f t="shared" si="9"/>
        <v>-0.34555049272110433</v>
      </c>
      <c r="X47" s="24">
        <f t="shared" si="10"/>
        <v>152.02287647082699</v>
      </c>
      <c r="Y47" s="7"/>
      <c r="Z47" s="25">
        <f t="shared" si="11"/>
        <v>616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4.8876470827025287E-2</v>
      </c>
      <c r="AD47" s="17">
        <f t="shared" ca="1" si="14"/>
        <v>2.1190758064051352E-2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13712</v>
      </c>
      <c r="D48" s="17">
        <v>15128</v>
      </c>
      <c r="E48" s="17">
        <v>12771</v>
      </c>
      <c r="F48" s="17">
        <v>11350</v>
      </c>
      <c r="G48" s="24"/>
      <c r="H48" s="7"/>
      <c r="I48" s="25">
        <f t="shared" si="0"/>
        <v>941</v>
      </c>
      <c r="J48" s="24">
        <f t="shared" si="0"/>
        <v>3778</v>
      </c>
      <c r="K48" s="7"/>
      <c r="L48" s="25">
        <f t="shared" si="3"/>
        <v>948.43511497381076</v>
      </c>
      <c r="M48" s="17">
        <f t="shared" si="1"/>
        <v>55.280934673784905</v>
      </c>
      <c r="N48" s="17">
        <f t="shared" si="4"/>
        <v>3767.8553285039975</v>
      </c>
      <c r="O48" s="24">
        <f t="shared" si="2"/>
        <v>102.91435976180564</v>
      </c>
      <c r="P48" s="7"/>
      <c r="Q48" s="25">
        <f t="shared" si="5"/>
        <v>979.5935268864207</v>
      </c>
      <c r="R48" s="24">
        <f t="shared" si="6"/>
        <v>3752.710414654744</v>
      </c>
      <c r="S48" s="7"/>
      <c r="T48" s="25">
        <f t="shared" si="7"/>
        <v>-0.25290740156788499</v>
      </c>
      <c r="U48" s="24">
        <f t="shared" si="8"/>
        <v>0.9713330241169984</v>
      </c>
      <c r="V48" s="7"/>
      <c r="W48" s="25">
        <f t="shared" si="9"/>
        <v>-0.2504653125686343</v>
      </c>
      <c r="X48" s="24">
        <f t="shared" si="10"/>
        <v>157.7267980246985</v>
      </c>
      <c r="Y48" s="7"/>
      <c r="Z48" s="25">
        <f t="shared" si="11"/>
        <v>625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0.12779802469853507</v>
      </c>
      <c r="AD48" s="17">
        <f t="shared" ca="1" si="14"/>
        <v>-1.6371221883559883E-2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13533</v>
      </c>
      <c r="D49" s="17">
        <v>15160</v>
      </c>
      <c r="E49" s="17">
        <v>12951</v>
      </c>
      <c r="F49" s="17">
        <v>11310</v>
      </c>
      <c r="G49" s="24"/>
      <c r="H49" s="7"/>
      <c r="I49" s="25">
        <f t="shared" si="0"/>
        <v>582</v>
      </c>
      <c r="J49" s="24">
        <f t="shared" si="0"/>
        <v>3850</v>
      </c>
      <c r="K49" s="7"/>
      <c r="L49" s="25">
        <f t="shared" si="3"/>
        <v>583.25467079382236</v>
      </c>
      <c r="M49" s="17">
        <f t="shared" si="1"/>
        <v>1.5741988008708216</v>
      </c>
      <c r="N49" s="17">
        <f t="shared" si="4"/>
        <v>3844.3509960310057</v>
      </c>
      <c r="O49" s="24">
        <f t="shared" si="2"/>
        <v>31.911245841713278</v>
      </c>
      <c r="P49" s="7"/>
      <c r="Q49" s="25">
        <f t="shared" si="5"/>
        <v>620.5935268864207</v>
      </c>
      <c r="R49" s="24">
        <f t="shared" si="6"/>
        <v>3824.710414654744</v>
      </c>
      <c r="S49" s="7"/>
      <c r="T49" s="25">
        <f t="shared" si="7"/>
        <v>-0.16022226771297557</v>
      </c>
      <c r="U49" s="24">
        <f t="shared" si="8"/>
        <v>0.98996914841353789</v>
      </c>
      <c r="V49" s="7"/>
      <c r="W49" s="25">
        <f t="shared" si="9"/>
        <v>-0.15773301600091763</v>
      </c>
      <c r="X49" s="24">
        <f t="shared" si="10"/>
        <v>163.13304779501016</v>
      </c>
      <c r="Y49" s="7"/>
      <c r="Z49" s="25">
        <f t="shared" si="11"/>
        <v>613</v>
      </c>
      <c r="AA49" s="17">
        <f t="shared" si="15"/>
        <v>163.11599999999996</v>
      </c>
      <c r="AB49" s="24">
        <f t="shared" si="12"/>
        <v>2.8469112626830699</v>
      </c>
      <c r="AC49" s="17">
        <f t="shared" si="13"/>
        <v>1.7047795010199707E-2</v>
      </c>
      <c r="AD49" s="17">
        <f t="shared" ca="1" si="14"/>
        <v>2.2614444341542139E-2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13350</v>
      </c>
      <c r="D50" s="17">
        <v>15185</v>
      </c>
      <c r="E50" s="17">
        <v>13139</v>
      </c>
      <c r="F50" s="17">
        <v>11293</v>
      </c>
      <c r="G50" s="24"/>
      <c r="H50" s="7"/>
      <c r="I50" s="25">
        <f t="shared" si="0"/>
        <v>211</v>
      </c>
      <c r="J50" s="24">
        <f t="shared" si="0"/>
        <v>3892</v>
      </c>
      <c r="K50" s="7"/>
      <c r="L50" s="25">
        <f t="shared" si="3"/>
        <v>212.30925280611564</v>
      </c>
      <c r="M50" s="17">
        <f t="shared" si="1"/>
        <v>1.7141429103216703</v>
      </c>
      <c r="N50" s="17">
        <f t="shared" si="4"/>
        <v>3885.4291547804983</v>
      </c>
      <c r="O50" s="24">
        <f t="shared" si="2"/>
        <v>43.176006898648794</v>
      </c>
      <c r="P50" s="7"/>
      <c r="Q50" s="25">
        <f t="shared" si="5"/>
        <v>249.5935268864207</v>
      </c>
      <c r="R50" s="24">
        <f t="shared" si="6"/>
        <v>3866.710414654744</v>
      </c>
      <c r="S50" s="7"/>
      <c r="T50" s="25">
        <f t="shared" si="7"/>
        <v>-6.4439023534225176E-2</v>
      </c>
      <c r="U50" s="24">
        <f t="shared" si="8"/>
        <v>1.0008402209198526</v>
      </c>
      <c r="V50" s="7"/>
      <c r="W50" s="25">
        <f t="shared" si="9"/>
        <v>-6.1922128306946475E-2</v>
      </c>
      <c r="X50" s="24">
        <f t="shared" si="10"/>
        <v>168.64557507406596</v>
      </c>
      <c r="Y50" s="7"/>
      <c r="Z50" s="25">
        <f t="shared" si="11"/>
        <v>613</v>
      </c>
      <c r="AA50" s="17">
        <f t="shared" si="15"/>
        <v>168.63299999999995</v>
      </c>
      <c r="AB50" s="24">
        <f t="shared" si="12"/>
        <v>2.9432010775155972</v>
      </c>
      <c r="AC50" s="17">
        <f t="shared" si="13"/>
        <v>1.2575074066006664E-2</v>
      </c>
      <c r="AD50" s="17">
        <f t="shared" ca="1" si="14"/>
        <v>4.4185363893660679E-2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13150</v>
      </c>
      <c r="D51" s="17">
        <v>15179</v>
      </c>
      <c r="E51" s="17">
        <v>13317</v>
      </c>
      <c r="F51" s="17">
        <v>11286</v>
      </c>
      <c r="G51" s="24"/>
      <c r="H51" s="7"/>
      <c r="I51" s="25">
        <f t="shared" si="0"/>
        <v>-167</v>
      </c>
      <c r="J51" s="24">
        <f t="shared" si="0"/>
        <v>3893</v>
      </c>
      <c r="K51" s="7"/>
      <c r="L51" s="25">
        <f t="shared" si="3"/>
        <v>-164.00846700607903</v>
      </c>
      <c r="M51" s="17">
        <f t="shared" si="1"/>
        <v>8.9492696537177618</v>
      </c>
      <c r="N51" s="17">
        <f t="shared" si="4"/>
        <v>3890.6044938106547</v>
      </c>
      <c r="O51" s="24">
        <f t="shared" si="2"/>
        <v>5.7384499031914933</v>
      </c>
      <c r="P51" s="7"/>
      <c r="Q51" s="25">
        <f t="shared" si="5"/>
        <v>-128.4064731135793</v>
      </c>
      <c r="R51" s="24">
        <f t="shared" si="6"/>
        <v>3867.710414654744</v>
      </c>
      <c r="S51" s="7"/>
      <c r="T51" s="25">
        <f t="shared" si="7"/>
        <v>3.3151451666765808E-2</v>
      </c>
      <c r="U51" s="24">
        <f t="shared" si="8"/>
        <v>1.0010990559795268</v>
      </c>
      <c r="V51" s="7"/>
      <c r="W51" s="25">
        <f t="shared" si="9"/>
        <v>3.5669306497466219E-2</v>
      </c>
      <c r="X51" s="24">
        <f t="shared" si="10"/>
        <v>174.22655417882504</v>
      </c>
      <c r="Y51" s="7"/>
      <c r="Z51" s="25">
        <f t="shared" si="11"/>
        <v>618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3.1554178825075496E-2</v>
      </c>
      <c r="AD51" s="17">
        <f t="shared" ca="1" si="14"/>
        <v>4.0983238028843516E-2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12969</v>
      </c>
      <c r="D52" s="17">
        <v>15169</v>
      </c>
      <c r="E52" s="17">
        <v>13517</v>
      </c>
      <c r="F52" s="17">
        <v>11311</v>
      </c>
      <c r="G52" s="24"/>
      <c r="H52" s="7"/>
      <c r="I52" s="25">
        <f t="shared" ref="I52:J83" si="16">C52-E52</f>
        <v>-548</v>
      </c>
      <c r="J52" s="24">
        <f t="shared" si="16"/>
        <v>3858</v>
      </c>
      <c r="K52" s="7"/>
      <c r="L52" s="25">
        <f t="shared" si="3"/>
        <v>-548.81260718300837</v>
      </c>
      <c r="M52" s="17">
        <f t="shared" si="1"/>
        <v>0.66033043387679435</v>
      </c>
      <c r="N52" s="17">
        <f t="shared" si="4"/>
        <v>3858.0556240760666</v>
      </c>
      <c r="O52" s="24">
        <f t="shared" si="2"/>
        <v>3.0940378382605343E-3</v>
      </c>
      <c r="P52" s="7"/>
      <c r="Q52" s="25">
        <f t="shared" si="5"/>
        <v>-509.4064731135793</v>
      </c>
      <c r="R52" s="24">
        <f t="shared" si="6"/>
        <v>3832.710414654744</v>
      </c>
      <c r="S52" s="7"/>
      <c r="T52" s="25">
        <f t="shared" si="7"/>
        <v>0.13151645444871704</v>
      </c>
      <c r="U52" s="24">
        <f t="shared" si="8"/>
        <v>0.99203982889093112</v>
      </c>
      <c r="V52" s="7"/>
      <c r="W52" s="25">
        <f t="shared" si="9"/>
        <v>0.13401183653763837</v>
      </c>
      <c r="X52" s="24">
        <f t="shared" si="10"/>
        <v>179.87931221490987</v>
      </c>
      <c r="Y52" s="7"/>
      <c r="Z52" s="25">
        <f t="shared" si="11"/>
        <v>634</v>
      </c>
      <c r="AA52" s="17">
        <f t="shared" si="15"/>
        <v>179.90099999999995</v>
      </c>
      <c r="AB52" s="24">
        <f t="shared" si="12"/>
        <v>3.1398647776303177</v>
      </c>
      <c r="AC52" s="17">
        <f t="shared" si="13"/>
        <v>-2.1687785090080069E-2</v>
      </c>
      <c r="AD52" s="17">
        <f t="shared" ca="1" si="14"/>
        <v>7.2428632361720702E-3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12781</v>
      </c>
      <c r="D53" s="17">
        <v>15138</v>
      </c>
      <c r="E53" s="17">
        <v>13702</v>
      </c>
      <c r="F53" s="17">
        <v>11342</v>
      </c>
      <c r="G53" s="24"/>
      <c r="H53" s="7"/>
      <c r="I53" s="25">
        <f t="shared" si="16"/>
        <v>-921</v>
      </c>
      <c r="J53" s="24">
        <f t="shared" si="16"/>
        <v>3796</v>
      </c>
      <c r="K53" s="7"/>
      <c r="L53" s="25">
        <f t="shared" si="3"/>
        <v>-923.22450385805951</v>
      </c>
      <c r="M53" s="17">
        <f t="shared" si="1"/>
        <v>4.9484174145216286</v>
      </c>
      <c r="N53" s="17">
        <f t="shared" si="4"/>
        <v>3788.7521557963637</v>
      </c>
      <c r="O53" s="24">
        <f t="shared" si="2"/>
        <v>52.531245600184384</v>
      </c>
      <c r="P53" s="7"/>
      <c r="Q53" s="25">
        <f t="shared" si="5"/>
        <v>-882.4064731135793</v>
      </c>
      <c r="R53" s="24">
        <f t="shared" si="6"/>
        <v>3770.710414654744</v>
      </c>
      <c r="S53" s="7"/>
      <c r="T53" s="25">
        <f t="shared" si="7"/>
        <v>0.22781605034810762</v>
      </c>
      <c r="U53" s="24">
        <f t="shared" si="8"/>
        <v>0.9759920551911333</v>
      </c>
      <c r="V53" s="7"/>
      <c r="W53" s="25">
        <f t="shared" si="9"/>
        <v>0.23027137706722695</v>
      </c>
      <c r="X53" s="24">
        <f t="shared" si="10"/>
        <v>185.46130732028871</v>
      </c>
      <c r="Y53" s="7"/>
      <c r="Z53" s="25">
        <f t="shared" si="11"/>
        <v>625</v>
      </c>
      <c r="AA53" s="17">
        <f t="shared" si="15"/>
        <v>185.52599999999995</v>
      </c>
      <c r="AB53" s="24">
        <f t="shared" si="12"/>
        <v>3.2380395480549988</v>
      </c>
      <c r="AC53" s="17">
        <f t="shared" si="13"/>
        <v>-6.4692679711242818E-2</v>
      </c>
      <c r="AD53" s="17">
        <f t="shared" ca="1" si="14"/>
        <v>0.14590179822809546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12586</v>
      </c>
      <c r="D54" s="17">
        <v>15076</v>
      </c>
      <c r="E54" s="17">
        <v>13884</v>
      </c>
      <c r="F54" s="17">
        <v>11392</v>
      </c>
      <c r="G54" s="24"/>
      <c r="H54" s="7"/>
      <c r="I54" s="25">
        <f t="shared" si="16"/>
        <v>-1298</v>
      </c>
      <c r="J54" s="24">
        <f t="shared" si="16"/>
        <v>3684</v>
      </c>
      <c r="K54" s="7"/>
      <c r="L54" s="25">
        <f t="shared" si="3"/>
        <v>-1298.3414451204796</v>
      </c>
      <c r="M54" s="17">
        <f t="shared" si="1"/>
        <v>0.11658477029936121</v>
      </c>
      <c r="N54" s="17">
        <f t="shared" si="4"/>
        <v>3679.9969182856385</v>
      </c>
      <c r="O54" s="24">
        <f t="shared" si="2"/>
        <v>16.024663211855746</v>
      </c>
      <c r="P54" s="7"/>
      <c r="Q54" s="25">
        <f t="shared" si="5"/>
        <v>-1259.4064731135793</v>
      </c>
      <c r="R54" s="24">
        <f t="shared" si="6"/>
        <v>3658.710414654744</v>
      </c>
      <c r="S54" s="7"/>
      <c r="T54" s="25">
        <f t="shared" si="7"/>
        <v>0.32514834968877854</v>
      </c>
      <c r="U54" s="24">
        <f t="shared" si="8"/>
        <v>0.94700252850762745</v>
      </c>
      <c r="V54" s="7"/>
      <c r="W54" s="25">
        <f t="shared" si="9"/>
        <v>0.32753107597812259</v>
      </c>
      <c r="X54" s="24">
        <f t="shared" si="10"/>
        <v>191.26445856759608</v>
      </c>
      <c r="Y54" s="7"/>
      <c r="Z54" s="25">
        <f t="shared" si="11"/>
        <v>641</v>
      </c>
      <c r="AA54" s="17">
        <f t="shared" si="15"/>
        <v>191.29499999999996</v>
      </c>
      <c r="AB54" s="24">
        <f t="shared" si="12"/>
        <v>3.3387275926025519</v>
      </c>
      <c r="AC54" s="17">
        <f t="shared" si="13"/>
        <v>-3.0541432403879298E-2</v>
      </c>
      <c r="AD54" s="17">
        <f t="shared" ca="1" si="14"/>
        <v>-5.0482224866073011E-3</v>
      </c>
      <c r="AE54" s="17">
        <v>115</v>
      </c>
    </row>
    <row r="55" spans="1:31" s="17" customFormat="1" x14ac:dyDescent="0.25">
      <c r="A55" s="17">
        <v>35</v>
      </c>
      <c r="B55" s="17">
        <v>636</v>
      </c>
      <c r="C55" s="17">
        <v>12414</v>
      </c>
      <c r="D55" s="17">
        <v>15011</v>
      </c>
      <c r="E55" s="17">
        <v>14072</v>
      </c>
      <c r="F55" s="17">
        <v>11475</v>
      </c>
      <c r="G55" s="24"/>
      <c r="H55" s="7"/>
      <c r="I55" s="25">
        <f t="shared" si="16"/>
        <v>-1658</v>
      </c>
      <c r="J55" s="24">
        <f t="shared" si="16"/>
        <v>3536</v>
      </c>
      <c r="K55" s="7"/>
      <c r="L55" s="25">
        <f t="shared" si="3"/>
        <v>-1657.9303649433839</v>
      </c>
      <c r="M55" s="17">
        <f t="shared" si="1"/>
        <v>4.8490411099284623E-3</v>
      </c>
      <c r="N55" s="17">
        <f t="shared" si="4"/>
        <v>3535.4607271283626</v>
      </c>
      <c r="O55" s="24">
        <f t="shared" si="2"/>
        <v>0.29081523008407167</v>
      </c>
      <c r="P55" s="7"/>
      <c r="Q55" s="25">
        <f t="shared" si="5"/>
        <v>-1619.4064731135793</v>
      </c>
      <c r="R55" s="24">
        <f t="shared" si="6"/>
        <v>3510.710414654744</v>
      </c>
      <c r="S55" s="7"/>
      <c r="T55" s="25">
        <f t="shared" si="7"/>
        <v>0.418091659404008</v>
      </c>
      <c r="U55" s="24">
        <f t="shared" si="8"/>
        <v>0.90869493967585202</v>
      </c>
      <c r="V55" s="7"/>
      <c r="W55" s="25">
        <f t="shared" si="9"/>
        <v>0.42037833658838109</v>
      </c>
      <c r="X55" s="24">
        <f t="shared" si="10"/>
        <v>197.01205545525249</v>
      </c>
      <c r="Y55" s="7"/>
      <c r="Z55" s="25">
        <f t="shared" si="11"/>
        <v>636</v>
      </c>
      <c r="AA55" s="17">
        <f t="shared" si="15"/>
        <v>197.01899999999995</v>
      </c>
      <c r="AB55" s="24">
        <f t="shared" si="12"/>
        <v>3.4386302389867067</v>
      </c>
      <c r="AC55" s="17">
        <f t="shared" si="13"/>
        <v>-6.9445447474549837E-3</v>
      </c>
      <c r="AD55" s="17">
        <f t="shared" ca="1" si="14"/>
        <v>3.2214140881194453E-2</v>
      </c>
      <c r="AE55" s="17">
        <v>114</v>
      </c>
    </row>
    <row r="56" spans="1:31" s="17" customFormat="1" x14ac:dyDescent="0.25">
      <c r="A56" s="17">
        <v>36</v>
      </c>
      <c r="B56" s="17">
        <v>600</v>
      </c>
      <c r="C56" s="17">
        <v>12251</v>
      </c>
      <c r="D56" s="17">
        <v>14927</v>
      </c>
      <c r="E56" s="17">
        <v>14232</v>
      </c>
      <c r="F56" s="17">
        <v>11560</v>
      </c>
      <c r="G56" s="24"/>
      <c r="H56" s="7"/>
      <c r="I56" s="25">
        <f t="shared" si="16"/>
        <v>-1981</v>
      </c>
      <c r="J56" s="24">
        <f t="shared" si="16"/>
        <v>3367</v>
      </c>
      <c r="K56" s="7"/>
      <c r="L56" s="25">
        <f t="shared" si="3"/>
        <v>-1982.4215766178743</v>
      </c>
      <c r="M56" s="17">
        <f t="shared" si="1"/>
        <v>2.0208800804868758</v>
      </c>
      <c r="N56" s="17">
        <f t="shared" si="4"/>
        <v>3366.9549144425719</v>
      </c>
      <c r="O56" s="24">
        <f t="shared" si="2"/>
        <v>2.0327074886059017E-3</v>
      </c>
      <c r="P56" s="7"/>
      <c r="Q56" s="25">
        <f t="shared" si="5"/>
        <v>-1942.4064731135793</v>
      </c>
      <c r="R56" s="24">
        <f t="shared" si="6"/>
        <v>3341.710414654744</v>
      </c>
      <c r="S56" s="7"/>
      <c r="T56" s="25">
        <f t="shared" si="7"/>
        <v>0.50148246228739446</v>
      </c>
      <c r="U56" s="24">
        <f t="shared" si="8"/>
        <v>0.86495181459091908</v>
      </c>
      <c r="V56" s="7"/>
      <c r="W56" s="25">
        <f t="shared" si="9"/>
        <v>0.50365938985939784</v>
      </c>
      <c r="X56" s="24">
        <f t="shared" si="10"/>
        <v>202.39810200125396</v>
      </c>
      <c r="Y56" s="7"/>
      <c r="Z56" s="25">
        <f t="shared" si="11"/>
        <v>600</v>
      </c>
      <c r="AA56" s="17">
        <f t="shared" si="15"/>
        <v>202.41899999999995</v>
      </c>
      <c r="AB56" s="24">
        <f t="shared" si="12"/>
        <v>3.5328780185944009</v>
      </c>
      <c r="AC56" s="17">
        <f t="shared" si="13"/>
        <v>-2.0897998745994073E-2</v>
      </c>
      <c r="AD56" s="17">
        <f t="shared" ca="1" si="14"/>
        <v>-4.9062393802898896E-3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12088</v>
      </c>
      <c r="D57" s="17">
        <v>14820</v>
      </c>
      <c r="E57" s="17">
        <v>14385</v>
      </c>
      <c r="F57" s="17">
        <v>11658</v>
      </c>
      <c r="G57" s="24"/>
      <c r="H57" s="7"/>
      <c r="I57" s="25">
        <f t="shared" si="16"/>
        <v>-2297</v>
      </c>
      <c r="J57" s="24">
        <f t="shared" si="16"/>
        <v>3162</v>
      </c>
      <c r="K57" s="7"/>
      <c r="L57" s="25">
        <f t="shared" si="3"/>
        <v>-2297.589319576723</v>
      </c>
      <c r="M57" s="17">
        <f t="shared" si="1"/>
        <v>0.34729756350900909</v>
      </c>
      <c r="N57" s="17">
        <f t="shared" si="4"/>
        <v>3163.0810024325265</v>
      </c>
      <c r="O57" s="24">
        <f t="shared" si="2"/>
        <v>1.1685662591281558</v>
      </c>
      <c r="P57" s="7"/>
      <c r="Q57" s="25">
        <f t="shared" si="5"/>
        <v>-2258.4064731135795</v>
      </c>
      <c r="R57" s="24">
        <f t="shared" si="6"/>
        <v>3136.710414654744</v>
      </c>
      <c r="S57" s="7"/>
      <c r="T57" s="25">
        <f t="shared" si="7"/>
        <v>0.58306603414854041</v>
      </c>
      <c r="U57" s="24">
        <f t="shared" si="8"/>
        <v>0.81189062735771655</v>
      </c>
      <c r="V57" s="7"/>
      <c r="W57" s="25">
        <f t="shared" si="9"/>
        <v>0.58510977159797595</v>
      </c>
      <c r="X57" s="24">
        <f t="shared" si="10"/>
        <v>207.96533305395064</v>
      </c>
      <c r="Y57" s="7"/>
      <c r="Z57" s="25">
        <f t="shared" si="11"/>
        <v>616</v>
      </c>
      <c r="AA57" s="17">
        <f t="shared" si="15"/>
        <v>207.96299999999997</v>
      </c>
      <c r="AB57" s="24">
        <f t="shared" si="12"/>
        <v>3.629639072324967</v>
      </c>
      <c r="AC57" s="17">
        <f t="shared" si="13"/>
        <v>2.3330539506787318E-3</v>
      </c>
      <c r="AD57" s="17">
        <f t="shared" ca="1" si="14"/>
        <v>2.4004185279892454E-2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11941</v>
      </c>
      <c r="D58" s="17">
        <v>14701</v>
      </c>
      <c r="E58" s="17">
        <v>14536</v>
      </c>
      <c r="F58" s="17">
        <v>11784</v>
      </c>
      <c r="G58" s="24"/>
      <c r="H58" s="7"/>
      <c r="I58" s="25">
        <f t="shared" si="16"/>
        <v>-2595</v>
      </c>
      <c r="J58" s="24">
        <f t="shared" si="16"/>
        <v>2917</v>
      </c>
      <c r="K58" s="7"/>
      <c r="L58" s="25">
        <f t="shared" si="3"/>
        <v>-2594.8305113472534</v>
      </c>
      <c r="M58" s="17">
        <f t="shared" si="1"/>
        <v>2.872640340986515E-2</v>
      </c>
      <c r="N58" s="17">
        <f t="shared" si="4"/>
        <v>2927.0087816587966</v>
      </c>
      <c r="O58" s="24">
        <f t="shared" si="2"/>
        <v>100.1757102934628</v>
      </c>
      <c r="P58" s="7"/>
      <c r="Q58" s="25">
        <f t="shared" si="5"/>
        <v>-2556.4064731135795</v>
      </c>
      <c r="R58" s="24">
        <f t="shared" si="6"/>
        <v>2891.710414654744</v>
      </c>
      <c r="S58" s="7"/>
      <c r="T58" s="25">
        <f t="shared" si="7"/>
        <v>0.66000244052392487</v>
      </c>
      <c r="U58" s="24">
        <f t="shared" si="8"/>
        <v>0.74847603773754756</v>
      </c>
      <c r="V58" s="7"/>
      <c r="W58" s="25">
        <f t="shared" si="9"/>
        <v>0.66188693449301939</v>
      </c>
      <c r="X58" s="24">
        <f t="shared" si="10"/>
        <v>213.67270110274046</v>
      </c>
      <c r="Y58" s="7"/>
      <c r="Z58" s="25">
        <f t="shared" si="11"/>
        <v>623</v>
      </c>
      <c r="AA58" s="17">
        <f t="shared" si="15"/>
        <v>213.56999999999996</v>
      </c>
      <c r="AB58" s="24">
        <f t="shared" si="12"/>
        <v>3.7274996834842891</v>
      </c>
      <c r="AC58" s="17">
        <f t="shared" si="13"/>
        <v>0.10270110274049671</v>
      </c>
      <c r="AD58" s="17">
        <f t="shared" ca="1" si="14"/>
        <v>-5.1757555817459888E-3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11816</v>
      </c>
      <c r="D59" s="17">
        <v>14581</v>
      </c>
      <c r="E59" s="17">
        <v>14682</v>
      </c>
      <c r="F59" s="17">
        <v>11923</v>
      </c>
      <c r="G59" s="24"/>
      <c r="H59" s="7"/>
      <c r="I59" s="25">
        <f t="shared" si="16"/>
        <v>-2866</v>
      </c>
      <c r="J59" s="24">
        <f t="shared" si="16"/>
        <v>2658</v>
      </c>
      <c r="K59" s="7"/>
      <c r="L59" s="25">
        <f t="shared" si="3"/>
        <v>-2864.2720335676172</v>
      </c>
      <c r="M59" s="17">
        <f t="shared" si="1"/>
        <v>2.9858679914417423</v>
      </c>
      <c r="N59" s="17">
        <f t="shared" si="4"/>
        <v>2666.6932344219599</v>
      </c>
      <c r="O59" s="24">
        <f t="shared" si="2"/>
        <v>75.572324715148724</v>
      </c>
      <c r="P59" s="7"/>
      <c r="Q59" s="25">
        <f t="shared" si="5"/>
        <v>-2827.4064731135795</v>
      </c>
      <c r="R59" s="24">
        <f t="shared" si="6"/>
        <v>2632.710414654744</v>
      </c>
      <c r="S59" s="7"/>
      <c r="T59" s="25">
        <f t="shared" si="7"/>
        <v>0.72996809867066714</v>
      </c>
      <c r="U59" s="24">
        <f t="shared" si="8"/>
        <v>0.68143775728194045</v>
      </c>
      <c r="V59" s="7"/>
      <c r="W59" s="25">
        <f t="shared" si="9"/>
        <v>0.73168421358265545</v>
      </c>
      <c r="X59" s="24">
        <f t="shared" si="10"/>
        <v>219.22237164302294</v>
      </c>
      <c r="Y59" s="7"/>
      <c r="Z59" s="25">
        <f t="shared" si="11"/>
        <v>615</v>
      </c>
      <c r="AA59" s="17">
        <f t="shared" si="15"/>
        <v>219.10499999999996</v>
      </c>
      <c r="AB59" s="24">
        <f t="shared" si="12"/>
        <v>3.824103657582175</v>
      </c>
      <c r="AC59" s="17">
        <f t="shared" si="13"/>
        <v>0.11737164302297742</v>
      </c>
      <c r="AD59" s="17">
        <f t="shared" ca="1" si="14"/>
        <v>0.10673565696282594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11701</v>
      </c>
      <c r="D60" s="17">
        <v>14444</v>
      </c>
      <c r="E60" s="17">
        <v>14809</v>
      </c>
      <c r="F60" s="17">
        <v>12070</v>
      </c>
      <c r="G60" s="24"/>
      <c r="H60" s="7"/>
      <c r="I60" s="25">
        <f t="shared" si="16"/>
        <v>-3108</v>
      </c>
      <c r="J60" s="24">
        <f t="shared" si="16"/>
        <v>2374</v>
      </c>
      <c r="K60" s="7"/>
      <c r="L60" s="25">
        <f t="shared" si="3"/>
        <v>-3112.1981506262514</v>
      </c>
      <c r="M60" s="17">
        <f t="shared" si="1"/>
        <v>17.624468680694942</v>
      </c>
      <c r="N60" s="17">
        <f t="shared" si="4"/>
        <v>2375.4469453100364</v>
      </c>
      <c r="O60" s="24">
        <f t="shared" si="2"/>
        <v>2.0936507302364098</v>
      </c>
      <c r="P60" s="7"/>
      <c r="Q60" s="25">
        <f t="shared" si="5"/>
        <v>-3069.4064731135795</v>
      </c>
      <c r="R60" s="24">
        <f t="shared" si="6"/>
        <v>2348.710414654744</v>
      </c>
      <c r="S60" s="7"/>
      <c r="T60" s="25">
        <f t="shared" si="7"/>
        <v>0.79244665686812688</v>
      </c>
      <c r="U60" s="24">
        <f t="shared" si="8"/>
        <v>0.60792860033447926</v>
      </c>
      <c r="V60" s="7"/>
      <c r="W60" s="25">
        <f t="shared" si="9"/>
        <v>0.79397809488153026</v>
      </c>
      <c r="X60" s="24">
        <f t="shared" si="10"/>
        <v>224.74560900829385</v>
      </c>
      <c r="Y60" s="7"/>
      <c r="Z60" s="25">
        <f t="shared" si="11"/>
        <v>628</v>
      </c>
      <c r="AA60" s="17">
        <f t="shared" si="15"/>
        <v>224.75699999999995</v>
      </c>
      <c r="AB60" s="24">
        <f t="shared" si="12"/>
        <v>3.922749666904894</v>
      </c>
      <c r="AC60" s="17">
        <f t="shared" si="13"/>
        <v>-1.13909917060937E-2</v>
      </c>
      <c r="AD60" s="17">
        <f t="shared" ca="1" si="14"/>
        <v>0.15751839886098651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11571</v>
      </c>
      <c r="D61" s="17">
        <v>14271</v>
      </c>
      <c r="E61" s="17">
        <v>14906</v>
      </c>
      <c r="F61" s="17">
        <v>12223</v>
      </c>
      <c r="G61" s="24"/>
      <c r="H61" s="7"/>
      <c r="I61" s="25">
        <f t="shared" si="16"/>
        <v>-3335</v>
      </c>
      <c r="J61" s="24">
        <f t="shared" si="16"/>
        <v>2048</v>
      </c>
      <c r="K61" s="7"/>
      <c r="L61" s="25">
        <f t="shared" si="3"/>
        <v>-3333.1324648273353</v>
      </c>
      <c r="M61" s="17">
        <f t="shared" si="1"/>
        <v>3.4876876211397794</v>
      </c>
      <c r="N61" s="17">
        <f t="shared" si="4"/>
        <v>2056.6686070411542</v>
      </c>
      <c r="O61" s="24">
        <f t="shared" si="2"/>
        <v>75.144748033948972</v>
      </c>
      <c r="P61" s="7"/>
      <c r="Q61" s="25">
        <f t="shared" si="5"/>
        <v>-3296.4064731135795</v>
      </c>
      <c r="R61" s="24">
        <f t="shared" si="6"/>
        <v>2022.710414654744</v>
      </c>
      <c r="S61" s="7"/>
      <c r="T61" s="25">
        <f t="shared" si="7"/>
        <v>0.85105257716078553</v>
      </c>
      <c r="U61" s="24">
        <f t="shared" si="8"/>
        <v>0.5235483708807035</v>
      </c>
      <c r="V61" s="7"/>
      <c r="W61" s="25">
        <f t="shared" si="9"/>
        <v>0.85237198543429116</v>
      </c>
      <c r="X61" s="24">
        <f t="shared" si="10"/>
        <v>230.62666503568573</v>
      </c>
      <c r="Y61" s="7"/>
      <c r="Z61" s="25">
        <f t="shared" si="11"/>
        <v>637</v>
      </c>
      <c r="AA61" s="17">
        <f t="shared" si="15"/>
        <v>230.48999999999995</v>
      </c>
      <c r="AB61" s="24">
        <f t="shared" si="12"/>
        <v>4.0228093929217295</v>
      </c>
      <c r="AC61" s="17">
        <f t="shared" si="13"/>
        <v>0.13666503568578037</v>
      </c>
      <c r="AD61" s="17">
        <f t="shared" ca="1" si="14"/>
        <v>5.1705989781567041E-2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11485</v>
      </c>
      <c r="D62" s="17">
        <v>14102</v>
      </c>
      <c r="E62" s="17">
        <v>15007</v>
      </c>
      <c r="F62" s="17">
        <v>12395</v>
      </c>
      <c r="G62" s="24"/>
      <c r="H62" s="7"/>
      <c r="I62" s="25">
        <f t="shared" si="16"/>
        <v>-3522</v>
      </c>
      <c r="J62" s="24">
        <f t="shared" si="16"/>
        <v>1707</v>
      </c>
      <c r="K62" s="7"/>
      <c r="L62" s="25">
        <f t="shared" si="3"/>
        <v>-3520.3005340675586</v>
      </c>
      <c r="M62" s="17">
        <f t="shared" si="1"/>
        <v>2.8881844555289131</v>
      </c>
      <c r="N62" s="17">
        <f t="shared" si="4"/>
        <v>1719.1824070538448</v>
      </c>
      <c r="O62" s="24">
        <f t="shared" si="2"/>
        <v>148.4110416255682</v>
      </c>
      <c r="P62" s="7"/>
      <c r="Q62" s="25">
        <f t="shared" si="5"/>
        <v>-3483.4064731135795</v>
      </c>
      <c r="R62" s="24">
        <f t="shared" si="6"/>
        <v>1681.710414654744</v>
      </c>
      <c r="S62" s="7"/>
      <c r="T62" s="25">
        <f t="shared" si="7"/>
        <v>0.89933146304064082</v>
      </c>
      <c r="U62" s="24">
        <f t="shared" si="8"/>
        <v>0.43528561553181527</v>
      </c>
      <c r="V62" s="7"/>
      <c r="W62" s="25">
        <f t="shared" si="9"/>
        <v>0.90042904441646732</v>
      </c>
      <c r="X62" s="24">
        <f t="shared" si="10"/>
        <v>236.38589804648973</v>
      </c>
      <c r="Y62" s="7"/>
      <c r="Z62" s="25">
        <f t="shared" si="11"/>
        <v>634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0.18989804648978748</v>
      </c>
      <c r="AD62" s="17">
        <f t="shared" ca="1" si="14"/>
        <v>-4.7322484867464709E-2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11404</v>
      </c>
      <c r="D63" s="17">
        <v>13923</v>
      </c>
      <c r="E63" s="17">
        <v>15075</v>
      </c>
      <c r="F63" s="17">
        <v>12566</v>
      </c>
      <c r="G63" s="24"/>
      <c r="H63" s="7"/>
      <c r="I63" s="25">
        <f t="shared" si="16"/>
        <v>-3671</v>
      </c>
      <c r="J63" s="24">
        <f t="shared" si="16"/>
        <v>1357</v>
      </c>
      <c r="K63" s="7"/>
      <c r="L63" s="25">
        <f t="shared" si="3"/>
        <v>-3671.6836104184604</v>
      </c>
      <c r="M63" s="17">
        <f t="shared" si="1"/>
        <v>0.46732320422756973</v>
      </c>
      <c r="N63" s="17">
        <f t="shared" si="4"/>
        <v>1368.3073471884004</v>
      </c>
      <c r="O63" s="24">
        <f t="shared" si="2"/>
        <v>127.85610043902642</v>
      </c>
      <c r="P63" s="7"/>
      <c r="Q63" s="25">
        <f t="shared" si="5"/>
        <v>-3632.4064731135795</v>
      </c>
      <c r="R63" s="24">
        <f t="shared" si="6"/>
        <v>1331.710414654744</v>
      </c>
      <c r="S63" s="7"/>
      <c r="T63" s="25">
        <f t="shared" si="7"/>
        <v>0.93779966622833311</v>
      </c>
      <c r="U63" s="24">
        <f t="shared" si="8"/>
        <v>0.3446933446458596</v>
      </c>
      <c r="V63" s="7"/>
      <c r="W63" s="25">
        <f t="shared" si="9"/>
        <v>0.9386695309808154</v>
      </c>
      <c r="X63" s="24">
        <f t="shared" si="10"/>
        <v>242.02197801126874</v>
      </c>
      <c r="Y63" s="7"/>
      <c r="Z63" s="25">
        <f t="shared" si="11"/>
        <v>628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0.17397801126881518</v>
      </c>
      <c r="AD63" s="17">
        <f t="shared" ca="1" si="14"/>
        <v>0.11385831031157068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11347</v>
      </c>
      <c r="D64" s="17">
        <v>13746</v>
      </c>
      <c r="E64" s="17">
        <v>15135</v>
      </c>
      <c r="F64" s="17">
        <v>12749</v>
      </c>
      <c r="G64" s="24"/>
      <c r="H64" s="7"/>
      <c r="I64" s="25">
        <f t="shared" si="16"/>
        <v>-3788</v>
      </c>
      <c r="J64" s="24">
        <f t="shared" si="16"/>
        <v>997</v>
      </c>
      <c r="K64" s="7"/>
      <c r="L64" s="25">
        <f t="shared" si="3"/>
        <v>-3787.8929793817915</v>
      </c>
      <c r="M64" s="17">
        <f t="shared" si="1"/>
        <v>1.1453412721725306E-2</v>
      </c>
      <c r="N64" s="17">
        <f t="shared" si="4"/>
        <v>1003.7646929582868</v>
      </c>
      <c r="O64" s="24">
        <f t="shared" si="2"/>
        <v>45.76107081989484</v>
      </c>
      <c r="P64" s="7"/>
      <c r="Q64" s="25">
        <f t="shared" si="5"/>
        <v>-3749.4064731135795</v>
      </c>
      <c r="R64" s="24">
        <f t="shared" si="6"/>
        <v>971.71041465474411</v>
      </c>
      <c r="S64" s="7"/>
      <c r="T64" s="25">
        <f t="shared" si="7"/>
        <v>0.96800624188578266</v>
      </c>
      <c r="U64" s="24">
        <f t="shared" si="8"/>
        <v>0.25151272316316242</v>
      </c>
      <c r="V64" s="7"/>
      <c r="W64" s="25">
        <f t="shared" si="9"/>
        <v>0.96864185422173454</v>
      </c>
      <c r="X64" s="24">
        <f t="shared" si="10"/>
        <v>247.63025987080584</v>
      </c>
      <c r="Y64" s="7"/>
      <c r="Z64" s="25">
        <f t="shared" si="11"/>
        <v>629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0.12125987080591472</v>
      </c>
      <c r="AD64" s="17">
        <f t="shared" ca="1" si="14"/>
        <v>8.6907716260668622E-2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11306</v>
      </c>
      <c r="D65" s="17">
        <v>13555</v>
      </c>
      <c r="E65" s="17">
        <v>15167</v>
      </c>
      <c r="F65" s="17">
        <v>12923</v>
      </c>
      <c r="G65" s="24"/>
      <c r="H65" s="7"/>
      <c r="I65" s="25">
        <f t="shared" si="16"/>
        <v>-3861</v>
      </c>
      <c r="J65" s="24">
        <f t="shared" si="16"/>
        <v>632</v>
      </c>
      <c r="K65" s="7"/>
      <c r="L65" s="25">
        <f t="shared" si="3"/>
        <v>-3865.268824637822</v>
      </c>
      <c r="M65" s="17">
        <f t="shared" si="1"/>
        <v>18.222863788476435</v>
      </c>
      <c r="N65" s="17">
        <f t="shared" si="4"/>
        <v>643.46518146187213</v>
      </c>
      <c r="O65" s="24">
        <f t="shared" si="2"/>
        <v>131.45038595365645</v>
      </c>
      <c r="P65" s="7"/>
      <c r="Q65" s="25">
        <f t="shared" si="5"/>
        <v>-3822.4064731135795</v>
      </c>
      <c r="R65" s="24">
        <f t="shared" si="6"/>
        <v>606.71041465474411</v>
      </c>
      <c r="S65" s="7"/>
      <c r="T65" s="25">
        <f t="shared" si="7"/>
        <v>0.98685307968914859</v>
      </c>
      <c r="U65" s="24">
        <f t="shared" si="8"/>
        <v>0.15703792638209441</v>
      </c>
      <c r="V65" s="7"/>
      <c r="W65" s="25">
        <f t="shared" si="9"/>
        <v>0.98725114884998433</v>
      </c>
      <c r="X65" s="24">
        <f t="shared" si="10"/>
        <v>253.14787884732482</v>
      </c>
      <c r="Y65" s="7"/>
      <c r="Z65" s="25">
        <f t="shared" si="11"/>
        <v>606</v>
      </c>
      <c r="AA65" s="17">
        <f t="shared" si="15"/>
        <v>252.96299999999994</v>
      </c>
      <c r="AB65" s="24">
        <f t="shared" si="12"/>
        <v>4.4150372357224148</v>
      </c>
      <c r="AC65" s="17">
        <f t="shared" si="13"/>
        <v>0.18487884732488169</v>
      </c>
      <c r="AD65" s="17">
        <f t="shared" ca="1" si="14"/>
        <v>-4.2830992647026278E-2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11289</v>
      </c>
      <c r="D66" s="17">
        <v>13382</v>
      </c>
      <c r="E66" s="17">
        <v>15196</v>
      </c>
      <c r="F66" s="17">
        <v>13115</v>
      </c>
      <c r="G66" s="24"/>
      <c r="H66" s="7"/>
      <c r="I66" s="25">
        <f t="shared" si="16"/>
        <v>-3907</v>
      </c>
      <c r="J66" s="24">
        <f t="shared" si="16"/>
        <v>267</v>
      </c>
      <c r="K66" s="7"/>
      <c r="L66" s="25">
        <f t="shared" si="3"/>
        <v>-3908.4037163785501</v>
      </c>
      <c r="M66" s="17">
        <f t="shared" si="1"/>
        <v>1.9704196714099296</v>
      </c>
      <c r="N66" s="17">
        <f t="shared" si="4"/>
        <v>271.48665304085227</v>
      </c>
      <c r="O66" s="24">
        <f t="shared" si="2"/>
        <v>20.130055508988963</v>
      </c>
      <c r="P66" s="7"/>
      <c r="Q66" s="25">
        <f t="shared" si="5"/>
        <v>-3868.4064731135795</v>
      </c>
      <c r="R66" s="24">
        <f t="shared" si="6"/>
        <v>241.71041465474406</v>
      </c>
      <c r="S66" s="7"/>
      <c r="T66" s="25">
        <f t="shared" si="7"/>
        <v>0.99872916926387245</v>
      </c>
      <c r="U66" s="24">
        <f t="shared" si="8"/>
        <v>6.2563129601026377E-2</v>
      </c>
      <c r="V66" s="7"/>
      <c r="W66" s="25">
        <f t="shared" si="9"/>
        <v>0.99888967320409894</v>
      </c>
      <c r="X66" s="24">
        <f t="shared" si="10"/>
        <v>258.60205405888246</v>
      </c>
      <c r="Y66" s="7"/>
      <c r="Z66" s="25">
        <f t="shared" si="11"/>
        <v>616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9.5054058882510617E-2</v>
      </c>
      <c r="AD66" s="17">
        <f t="shared" ca="1" si="14"/>
        <v>7.4615495459227077E-2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11287</v>
      </c>
      <c r="D67" s="17">
        <v>13195</v>
      </c>
      <c r="E67" s="17">
        <v>15201</v>
      </c>
      <c r="F67" s="17">
        <v>13307</v>
      </c>
      <c r="G67" s="24"/>
      <c r="H67" s="7"/>
      <c r="I67" s="25">
        <f t="shared" si="16"/>
        <v>-3914</v>
      </c>
      <c r="J67" s="24">
        <f t="shared" si="16"/>
        <v>-112</v>
      </c>
      <c r="K67" s="7"/>
      <c r="L67" s="25">
        <f t="shared" si="3"/>
        <v>-3915.0655328486378</v>
      </c>
      <c r="M67" s="17">
        <f t="shared" si="1"/>
        <v>1.1353602515260963</v>
      </c>
      <c r="N67" s="17">
        <f t="shared" si="4"/>
        <v>-111.31475870702963</v>
      </c>
      <c r="O67" s="24">
        <f t="shared" si="2"/>
        <v>0.46955562959171077</v>
      </c>
      <c r="P67" s="7"/>
      <c r="Q67" s="25">
        <f t="shared" si="5"/>
        <v>-3875.4064731135795</v>
      </c>
      <c r="R67" s="24">
        <f t="shared" si="6"/>
        <v>-137.28958534525594</v>
      </c>
      <c r="S67" s="7"/>
      <c r="T67" s="25">
        <f t="shared" si="7"/>
        <v>1.000536400286113</v>
      </c>
      <c r="U67" s="24">
        <f t="shared" si="8"/>
        <v>-3.5535358015479863E-2</v>
      </c>
      <c r="V67" s="7"/>
      <c r="W67" s="25">
        <f t="shared" si="9"/>
        <v>1.0004501936309682</v>
      </c>
      <c r="X67" s="24">
        <f t="shared" si="10"/>
        <v>264.22021500085475</v>
      </c>
      <c r="Y67" s="7"/>
      <c r="Z67" s="25">
        <f t="shared" si="11"/>
        <v>630</v>
      </c>
      <c r="AA67" s="17">
        <f t="shared" si="15"/>
        <v>264.17699999999996</v>
      </c>
      <c r="AB67" s="24">
        <f t="shared" si="12"/>
        <v>4.610758458041059</v>
      </c>
      <c r="AC67" s="17">
        <f t="shared" si="13"/>
        <v>4.3215000854786467E-2</v>
      </c>
      <c r="AD67" s="17">
        <f t="shared" ca="1" si="14"/>
        <v>0.1092716701807035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11299</v>
      </c>
      <c r="D68" s="17">
        <v>12995</v>
      </c>
      <c r="E68" s="17">
        <v>15179</v>
      </c>
      <c r="F68" s="17">
        <v>13492</v>
      </c>
      <c r="G68" s="24"/>
      <c r="H68" s="7"/>
      <c r="I68" s="25">
        <f t="shared" si="16"/>
        <v>-3880</v>
      </c>
      <c r="J68" s="24">
        <f t="shared" si="16"/>
        <v>-497</v>
      </c>
      <c r="K68" s="7"/>
      <c r="L68" s="25">
        <f t="shared" si="3"/>
        <v>-3883.7904407769329</v>
      </c>
      <c r="M68" s="17">
        <f t="shared" si="1"/>
        <v>14.367441283435555</v>
      </c>
      <c r="N68" s="17">
        <f t="shared" si="4"/>
        <v>-492.79100932945795</v>
      </c>
      <c r="O68" s="24">
        <f t="shared" si="2"/>
        <v>17.715602464710017</v>
      </c>
      <c r="P68" s="7"/>
      <c r="Q68" s="25">
        <f t="shared" si="5"/>
        <v>-3841.4064731135795</v>
      </c>
      <c r="R68" s="24">
        <f t="shared" si="6"/>
        <v>-522.28958534525589</v>
      </c>
      <c r="S68" s="7"/>
      <c r="T68" s="25">
        <f t="shared" si="7"/>
        <v>0.99175842103523015</v>
      </c>
      <c r="U68" s="24">
        <f t="shared" si="8"/>
        <v>-0.13518685599003105</v>
      </c>
      <c r="V68" s="7"/>
      <c r="W68" s="25">
        <f t="shared" si="9"/>
        <v>0.99142156450910779</v>
      </c>
      <c r="X68" s="24">
        <f t="shared" si="10"/>
        <v>269.95072957703667</v>
      </c>
      <c r="Y68" s="7"/>
      <c r="Z68" s="25">
        <f t="shared" si="11"/>
        <v>630</v>
      </c>
      <c r="AA68" s="17">
        <f t="shared" si="15"/>
        <v>269.84699999999998</v>
      </c>
      <c r="AB68" s="24">
        <f t="shared" si="12"/>
        <v>4.7097186266291384</v>
      </c>
      <c r="AC68" s="17">
        <f t="shared" si="13"/>
        <v>0.10372957703668817</v>
      </c>
      <c r="AD68" s="17">
        <f t="shared" ca="1" si="14"/>
        <v>-3.9003316612934213E-2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11338</v>
      </c>
      <c r="D69" s="17">
        <v>12813</v>
      </c>
      <c r="E69" s="17">
        <v>15152</v>
      </c>
      <c r="F69" s="17">
        <v>13682</v>
      </c>
      <c r="G69" s="24"/>
      <c r="H69" s="7"/>
      <c r="I69" s="25">
        <f t="shared" si="16"/>
        <v>-3814</v>
      </c>
      <c r="J69" s="24">
        <f t="shared" si="16"/>
        <v>-869</v>
      </c>
      <c r="K69" s="7"/>
      <c r="L69" s="25">
        <f t="shared" si="3"/>
        <v>-3814.4673204034607</v>
      </c>
      <c r="M69" s="17">
        <f t="shared" si="1"/>
        <v>0.21838835949066179</v>
      </c>
      <c r="N69" s="17">
        <f t="shared" si="4"/>
        <v>-870.98122531597323</v>
      </c>
      <c r="O69" s="24">
        <f t="shared" si="2"/>
        <v>3.9252537526532394</v>
      </c>
      <c r="P69" s="7"/>
      <c r="Q69" s="25">
        <f t="shared" si="5"/>
        <v>-3775.4064731135795</v>
      </c>
      <c r="R69" s="24">
        <f t="shared" si="6"/>
        <v>-894.28958534525589</v>
      </c>
      <c r="S69" s="7"/>
      <c r="T69" s="25">
        <f t="shared" si="7"/>
        <v>0.97471881425410478</v>
      </c>
      <c r="U69" s="24">
        <f t="shared" si="8"/>
        <v>-0.23147349818881818</v>
      </c>
      <c r="V69" s="7"/>
      <c r="W69" s="25">
        <f t="shared" si="9"/>
        <v>0.97413974429376604</v>
      </c>
      <c r="X69" s="24">
        <f t="shared" si="10"/>
        <v>275.55259860657634</v>
      </c>
      <c r="Y69" s="7"/>
      <c r="Z69" s="25">
        <f t="shared" si="11"/>
        <v>633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8.5986065763563602E-3</v>
      </c>
      <c r="AD69" s="17">
        <f t="shared" ca="1" si="14"/>
        <v>2.8567860078396734E-2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11393</v>
      </c>
      <c r="D70" s="17">
        <v>12633</v>
      </c>
      <c r="E70" s="17">
        <v>15104</v>
      </c>
      <c r="F70" s="17">
        <v>13870</v>
      </c>
      <c r="G70" s="24"/>
      <c r="H70" s="7"/>
      <c r="I70" s="25">
        <f t="shared" si="16"/>
        <v>-3711</v>
      </c>
      <c r="J70" s="24">
        <f t="shared" si="16"/>
        <v>-1237</v>
      </c>
      <c r="K70" s="7"/>
      <c r="L70" s="25">
        <f t="shared" si="3"/>
        <v>-3707.2467565228785</v>
      </c>
      <c r="M70" s="17">
        <f t="shared" si="1"/>
        <v>14.086836598554987</v>
      </c>
      <c r="N70" s="17">
        <f t="shared" si="4"/>
        <v>-1242.0477823058131</v>
      </c>
      <c r="O70" s="24">
        <f t="shared" si="2"/>
        <v>25.480106206880254</v>
      </c>
      <c r="P70" s="7"/>
      <c r="Q70" s="25">
        <f t="shared" si="5"/>
        <v>-3672.4064731135795</v>
      </c>
      <c r="R70" s="24">
        <f t="shared" si="6"/>
        <v>-1262.289585345256</v>
      </c>
      <c r="S70" s="7"/>
      <c r="T70" s="25">
        <f t="shared" si="7"/>
        <v>0.94812670064113636</v>
      </c>
      <c r="U70" s="24">
        <f t="shared" si="8"/>
        <v>-0.3267248001489087</v>
      </c>
      <c r="V70" s="7"/>
      <c r="W70" s="25">
        <f t="shared" si="9"/>
        <v>0.94730799090216844</v>
      </c>
      <c r="X70" s="24">
        <f t="shared" si="10"/>
        <v>281.21518111266687</v>
      </c>
      <c r="Y70" s="7"/>
      <c r="Z70" s="25">
        <f t="shared" si="11"/>
        <v>636</v>
      </c>
      <c r="AA70" s="17">
        <f t="shared" si="15"/>
        <v>281.26799999999997</v>
      </c>
      <c r="AB70" s="24">
        <f t="shared" si="12"/>
        <v>4.9090526804994097</v>
      </c>
      <c r="AC70" s="17">
        <f t="shared" si="13"/>
        <v>-5.2818887333103248E-2</v>
      </c>
      <c r="AD70" s="17">
        <f t="shared" ca="1" si="14"/>
        <v>8.1146052046563E-2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11467</v>
      </c>
      <c r="D71" s="17">
        <v>12454</v>
      </c>
      <c r="E71" s="17">
        <v>15033</v>
      </c>
      <c r="F71" s="17">
        <v>14051</v>
      </c>
      <c r="G71" s="24"/>
      <c r="H71" s="7"/>
      <c r="I71" s="25">
        <f t="shared" si="16"/>
        <v>-3566</v>
      </c>
      <c r="J71" s="24">
        <f t="shared" si="16"/>
        <v>-1597</v>
      </c>
      <c r="K71" s="7"/>
      <c r="L71" s="25">
        <f t="shared" si="3"/>
        <v>-3564.4527015787503</v>
      </c>
      <c r="M71" s="17">
        <f t="shared" si="1"/>
        <v>2.3941324044018351</v>
      </c>
      <c r="N71" s="17">
        <f t="shared" si="4"/>
        <v>-1598.2730065955868</v>
      </c>
      <c r="O71" s="24">
        <f t="shared" si="2"/>
        <v>1.6205457924075488</v>
      </c>
      <c r="P71" s="7"/>
      <c r="Q71" s="25">
        <f t="shared" si="5"/>
        <v>-3527.4064731135795</v>
      </c>
      <c r="R71" s="24">
        <f t="shared" si="6"/>
        <v>-1622.289585345256</v>
      </c>
      <c r="S71" s="7"/>
      <c r="T71" s="25">
        <f t="shared" si="7"/>
        <v>0.91069120089472444</v>
      </c>
      <c r="U71" s="24">
        <f t="shared" si="8"/>
        <v>-0.41990542163160594</v>
      </c>
      <c r="V71" s="7"/>
      <c r="W71" s="25">
        <f t="shared" si="9"/>
        <v>0.90963802481629397</v>
      </c>
      <c r="X71" s="24">
        <f t="shared" si="10"/>
        <v>286.96486479534747</v>
      </c>
      <c r="Y71" s="7"/>
      <c r="Z71" s="25">
        <f t="shared" si="11"/>
        <v>632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8.8647953475060604E-3</v>
      </c>
      <c r="AD71" s="17">
        <f t="shared" ca="1" si="14"/>
        <v>-7.4418612620263502E-2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11549</v>
      </c>
      <c r="D72" s="17">
        <v>12283</v>
      </c>
      <c r="E72" s="17">
        <v>14937</v>
      </c>
      <c r="F72" s="17">
        <v>14206</v>
      </c>
      <c r="G72" s="24"/>
      <c r="H72" s="7"/>
      <c r="I72" s="25">
        <f t="shared" si="16"/>
        <v>-3388</v>
      </c>
      <c r="J72" s="24">
        <f t="shared" si="16"/>
        <v>-1923</v>
      </c>
      <c r="K72" s="7"/>
      <c r="L72" s="25">
        <f t="shared" si="3"/>
        <v>-3389.3911715523113</v>
      </c>
      <c r="M72" s="17">
        <f t="shared" si="1"/>
        <v>1.9353582879603277</v>
      </c>
      <c r="N72" s="17">
        <f t="shared" si="4"/>
        <v>-1934.3194140124751</v>
      </c>
      <c r="O72" s="24">
        <f t="shared" si="2"/>
        <v>128.12913358581847</v>
      </c>
      <c r="P72" s="7"/>
      <c r="Q72" s="25">
        <f t="shared" si="5"/>
        <v>-3349.4064731135795</v>
      </c>
      <c r="R72" s="24">
        <f t="shared" si="6"/>
        <v>-1948.289585345256</v>
      </c>
      <c r="S72" s="7"/>
      <c r="T72" s="25">
        <f t="shared" si="7"/>
        <v>0.86473589775774984</v>
      </c>
      <c r="U72" s="24">
        <f t="shared" si="8"/>
        <v>-0.5042856510853817</v>
      </c>
      <c r="V72" s="7"/>
      <c r="W72" s="25">
        <f t="shared" si="9"/>
        <v>0.86347036125702636</v>
      </c>
      <c r="X72" s="24">
        <f t="shared" si="10"/>
        <v>292.47182684179575</v>
      </c>
      <c r="Y72" s="7"/>
      <c r="Z72" s="25">
        <f t="shared" si="11"/>
        <v>624</v>
      </c>
      <c r="AA72" s="17">
        <f t="shared" si="15"/>
        <v>292.57199999999995</v>
      </c>
      <c r="AB72" s="24">
        <f t="shared" si="12"/>
        <v>5.1063446991448487</v>
      </c>
      <c r="AC72" s="17">
        <f t="shared" si="13"/>
        <v>-0.10017315820419981</v>
      </c>
      <c r="AD72" s="17">
        <f t="shared" ca="1" si="14"/>
        <v>2.796554419558106E-2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11653</v>
      </c>
      <c r="D73" s="17">
        <v>12131</v>
      </c>
      <c r="E73" s="17">
        <v>14845</v>
      </c>
      <c r="F73" s="17">
        <v>14363</v>
      </c>
      <c r="G73" s="24"/>
      <c r="H73" s="7"/>
      <c r="I73" s="25">
        <f t="shared" si="16"/>
        <v>-3192</v>
      </c>
      <c r="J73" s="24">
        <f t="shared" si="16"/>
        <v>-2232</v>
      </c>
      <c r="K73" s="7"/>
      <c r="L73" s="25">
        <f t="shared" si="3"/>
        <v>-3187.1471405484572</v>
      </c>
      <c r="M73" s="17">
        <f t="shared" si="1"/>
        <v>23.550244856428545</v>
      </c>
      <c r="N73" s="17">
        <f t="shared" si="4"/>
        <v>-2244.6648172080522</v>
      </c>
      <c r="O73" s="24">
        <f t="shared" si="2"/>
        <v>160.3975949133758</v>
      </c>
      <c r="P73" s="7"/>
      <c r="Q73" s="25">
        <f t="shared" si="5"/>
        <v>-3153.4064731135795</v>
      </c>
      <c r="R73" s="24">
        <f t="shared" si="6"/>
        <v>-2257.289585345256</v>
      </c>
      <c r="S73" s="7"/>
      <c r="T73" s="25">
        <f t="shared" si="7"/>
        <v>0.81413342913501385</v>
      </c>
      <c r="U73" s="24">
        <f t="shared" si="8"/>
        <v>-0.58426568452469685</v>
      </c>
      <c r="V73" s="7"/>
      <c r="W73" s="25">
        <f t="shared" si="9"/>
        <v>0.81266658394583258</v>
      </c>
      <c r="X73" s="24">
        <f t="shared" si="10"/>
        <v>297.90016242024308</v>
      </c>
      <c r="Y73" s="7"/>
      <c r="Z73" s="25">
        <f t="shared" si="11"/>
        <v>610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-0.1618375797568774</v>
      </c>
      <c r="AD73" s="17">
        <f t="shared" ca="1" si="14"/>
        <v>0.15414094156369629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11763</v>
      </c>
      <c r="D74" s="17">
        <v>11975</v>
      </c>
      <c r="E74" s="17">
        <v>14716</v>
      </c>
      <c r="F74" s="17">
        <v>14505</v>
      </c>
      <c r="G74" s="24"/>
      <c r="H74" s="7"/>
      <c r="I74" s="25">
        <f t="shared" si="16"/>
        <v>-2953</v>
      </c>
      <c r="J74" s="24">
        <f t="shared" si="16"/>
        <v>-2530</v>
      </c>
      <c r="K74" s="7"/>
      <c r="L74" s="25">
        <f t="shared" si="3"/>
        <v>-2953.2022977612564</v>
      </c>
      <c r="M74" s="17">
        <f t="shared" si="1"/>
        <v>4.0924384209364298E-2</v>
      </c>
      <c r="N74" s="17">
        <f t="shared" si="4"/>
        <v>-2537.373831339155</v>
      </c>
      <c r="O74" s="24">
        <f t="shared" si="2"/>
        <v>54.373388618304475</v>
      </c>
      <c r="P74" s="7"/>
      <c r="Q74" s="25">
        <f t="shared" si="5"/>
        <v>-2914.4064731135795</v>
      </c>
      <c r="R74" s="24">
        <f t="shared" si="6"/>
        <v>-2555.289585345256</v>
      </c>
      <c r="S74" s="7"/>
      <c r="T74" s="25">
        <f t="shared" si="7"/>
        <v>0.7524293985185142</v>
      </c>
      <c r="U74" s="24">
        <f t="shared" si="8"/>
        <v>-0.66139853230759627</v>
      </c>
      <c r="V74" s="7"/>
      <c r="W74" s="25">
        <f t="shared" si="9"/>
        <v>0.75076837016310016</v>
      </c>
      <c r="X74" s="24">
        <f t="shared" si="10"/>
        <v>303.56479143429112</v>
      </c>
      <c r="Y74" s="7"/>
      <c r="Z74" s="25">
        <f t="shared" si="11"/>
        <v>617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-5.0208565708828701E-2</v>
      </c>
      <c r="AD74" s="17">
        <f t="shared" ca="1" si="14"/>
        <v>-6.130360598461948E-2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11901</v>
      </c>
      <c r="D75" s="17">
        <v>11841</v>
      </c>
      <c r="E75" s="17">
        <v>14588</v>
      </c>
      <c r="F75" s="17">
        <v>14644</v>
      </c>
      <c r="G75" s="24"/>
      <c r="H75" s="7"/>
      <c r="I75" s="25">
        <f t="shared" si="16"/>
        <v>-2687</v>
      </c>
      <c r="J75" s="24">
        <f t="shared" si="16"/>
        <v>-2803</v>
      </c>
      <c r="K75" s="7"/>
      <c r="L75" s="25">
        <f t="shared" si="3"/>
        <v>-2688.7862418078312</v>
      </c>
      <c r="M75" s="17">
        <f t="shared" si="1"/>
        <v>3.1906597960439838</v>
      </c>
      <c r="N75" s="17">
        <f t="shared" si="4"/>
        <v>-2808.9259833586161</v>
      </c>
      <c r="O75" s="24">
        <f t="shared" si="2"/>
        <v>35.117278766595213</v>
      </c>
      <c r="P75" s="7"/>
      <c r="Q75" s="25">
        <f t="shared" si="5"/>
        <v>-2648.4064731135795</v>
      </c>
      <c r="R75" s="24">
        <f t="shared" si="6"/>
        <v>-2828.289585345256</v>
      </c>
      <c r="S75" s="7"/>
      <c r="T75" s="25">
        <f t="shared" si="7"/>
        <v>0.68375461967337237</v>
      </c>
      <c r="U75" s="24">
        <f t="shared" si="8"/>
        <v>-0.73206050359864161</v>
      </c>
      <c r="V75" s="7"/>
      <c r="W75" s="25">
        <f t="shared" si="9"/>
        <v>0.68191566026921868</v>
      </c>
      <c r="X75" s="24">
        <f t="shared" si="10"/>
        <v>309.21703018689175</v>
      </c>
      <c r="Y75" s="7"/>
      <c r="Z75" s="25">
        <f t="shared" si="11"/>
        <v>624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-1.396981310819001E-2</v>
      </c>
      <c r="AD75" s="17">
        <f t="shared" ca="1" si="14"/>
        <v>1.1964405943842849E-2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12049</v>
      </c>
      <c r="D76" s="17">
        <v>11724</v>
      </c>
      <c r="E76" s="17">
        <v>14441</v>
      </c>
      <c r="F76" s="17">
        <v>14774</v>
      </c>
      <c r="G76" s="24"/>
      <c r="H76" s="7"/>
      <c r="I76" s="25">
        <f t="shared" si="16"/>
        <v>-2392</v>
      </c>
      <c r="J76" s="24">
        <f t="shared" si="16"/>
        <v>-3050</v>
      </c>
      <c r="K76" s="7"/>
      <c r="L76" s="25">
        <f t="shared" si="3"/>
        <v>-2393.6048542010503</v>
      </c>
      <c r="M76" s="17">
        <f t="shared" si="1"/>
        <v>2.575557006628892</v>
      </c>
      <c r="N76" s="17">
        <f t="shared" si="4"/>
        <v>-3057.3127746609475</v>
      </c>
      <c r="O76" s="24">
        <f t="shared" si="2"/>
        <v>53.476673241796192</v>
      </c>
      <c r="P76" s="7"/>
      <c r="Q76" s="25">
        <f t="shared" si="5"/>
        <v>-2353.4064731135795</v>
      </c>
      <c r="R76" s="24">
        <f t="shared" si="6"/>
        <v>-3075.289585345256</v>
      </c>
      <c r="S76" s="7"/>
      <c r="T76" s="25">
        <f t="shared" si="7"/>
        <v>0.60759274087894821</v>
      </c>
      <c r="U76" s="24">
        <f t="shared" si="8"/>
        <v>-0.79599276333815883</v>
      </c>
      <c r="V76" s="7"/>
      <c r="W76" s="25">
        <f t="shared" si="9"/>
        <v>0.60559275187706785</v>
      </c>
      <c r="X76" s="24">
        <f t="shared" si="10"/>
        <v>314.92201646672845</v>
      </c>
      <c r="Y76" s="7"/>
      <c r="Z76" s="25">
        <f t="shared" si="11"/>
        <v>635</v>
      </c>
      <c r="AA76" s="17">
        <f t="shared" si="15"/>
        <v>314.94599999999991</v>
      </c>
      <c r="AB76" s="24">
        <f t="shared" si="12"/>
        <v>5.4968446659860595</v>
      </c>
      <c r="AC76" s="17">
        <f t="shared" si="13"/>
        <v>-2.3983533271461965E-2</v>
      </c>
      <c r="AD76" s="17">
        <f t="shared" ca="1" si="14"/>
        <v>4.8699063063509129E-2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12208</v>
      </c>
      <c r="D77" s="17">
        <v>11605</v>
      </c>
      <c r="E77" s="17">
        <v>14275</v>
      </c>
      <c r="F77" s="17">
        <v>14872</v>
      </c>
      <c r="G77" s="24"/>
      <c r="H77" s="7"/>
      <c r="I77" s="25">
        <f t="shared" si="16"/>
        <v>-2067</v>
      </c>
      <c r="J77" s="24">
        <f t="shared" si="16"/>
        <v>-3267</v>
      </c>
      <c r="K77" s="7"/>
      <c r="L77" s="25">
        <f t="shared" si="3"/>
        <v>-2070.3416350139082</v>
      </c>
      <c r="M77" s="17">
        <f t="shared" si="1"/>
        <v>11.166524566177369</v>
      </c>
      <c r="N77" s="17">
        <f t="shared" si="4"/>
        <v>-3277.9025261068346</v>
      </c>
      <c r="O77" s="24">
        <f t="shared" si="2"/>
        <v>118.86507551020908</v>
      </c>
      <c r="P77" s="7"/>
      <c r="Q77" s="25">
        <f t="shared" si="5"/>
        <v>-2028.4064731135793</v>
      </c>
      <c r="R77" s="24">
        <f t="shared" si="6"/>
        <v>-3292.289585345256</v>
      </c>
      <c r="S77" s="7"/>
      <c r="T77" s="25">
        <f t="shared" si="7"/>
        <v>0.52368558627492157</v>
      </c>
      <c r="U77" s="24">
        <f t="shared" si="8"/>
        <v>-0.85215997128745136</v>
      </c>
      <c r="V77" s="7"/>
      <c r="W77" s="25">
        <f t="shared" si="9"/>
        <v>0.52154407217590582</v>
      </c>
      <c r="X77" s="24">
        <f t="shared" si="10"/>
        <v>320.71824367236331</v>
      </c>
      <c r="Y77" s="7"/>
      <c r="Z77" s="25">
        <f t="shared" si="11"/>
        <v>644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-2.3756327636590413E-2</v>
      </c>
      <c r="AD77" s="17">
        <f t="shared" ca="1" si="14"/>
        <v>-1.2188998361011727E-2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12368</v>
      </c>
      <c r="D78" s="17">
        <v>11503</v>
      </c>
      <c r="E78" s="17">
        <v>14095</v>
      </c>
      <c r="F78" s="17">
        <v>14957</v>
      </c>
      <c r="G78" s="24"/>
      <c r="H78" s="7"/>
      <c r="I78" s="25">
        <f t="shared" si="16"/>
        <v>-1727</v>
      </c>
      <c r="J78" s="24">
        <f t="shared" si="16"/>
        <v>-3454</v>
      </c>
      <c r="K78" s="7"/>
      <c r="L78" s="25">
        <f t="shared" si="3"/>
        <v>-1730.6905117808922</v>
      </c>
      <c r="M78" s="17">
        <f t="shared" si="1"/>
        <v>13.619877204903865</v>
      </c>
      <c r="N78" s="17">
        <f t="shared" si="4"/>
        <v>-3462.603926728646</v>
      </c>
      <c r="O78" s="24">
        <f t="shared" si="2"/>
        <v>74.027555151909084</v>
      </c>
      <c r="P78" s="7"/>
      <c r="Q78" s="25">
        <f t="shared" si="5"/>
        <v>-1688.4064731135793</v>
      </c>
      <c r="R78" s="24">
        <f t="shared" si="6"/>
        <v>-3479.289585345256</v>
      </c>
      <c r="S78" s="7"/>
      <c r="T78" s="25">
        <f t="shared" si="7"/>
        <v>0.43590579376609367</v>
      </c>
      <c r="U78" s="24">
        <f t="shared" si="8"/>
        <v>-0.90056212744651909</v>
      </c>
      <c r="V78" s="7"/>
      <c r="W78" s="25">
        <f t="shared" si="9"/>
        <v>0.43364227131802963</v>
      </c>
      <c r="X78" s="24">
        <f t="shared" si="10"/>
        <v>326.47402928639985</v>
      </c>
      <c r="Y78" s="7"/>
      <c r="Z78" s="25">
        <f t="shared" si="11"/>
        <v>636</v>
      </c>
      <c r="AA78" s="17">
        <f t="shared" si="15"/>
        <v>326.46599999999989</v>
      </c>
      <c r="AB78" s="24">
        <f t="shared" si="12"/>
        <v>5.6979065958158053</v>
      </c>
      <c r="AC78" s="17">
        <f t="shared" si="13"/>
        <v>8.0292863999602559E-3</v>
      </c>
      <c r="AD78" s="17">
        <f t="shared" ca="1" si="14"/>
        <v>-2.7661162724200494E-2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12555</v>
      </c>
      <c r="D79" s="17">
        <v>11443</v>
      </c>
      <c r="E79" s="17">
        <v>13934</v>
      </c>
      <c r="F79" s="17">
        <v>15046</v>
      </c>
      <c r="G79" s="24"/>
      <c r="H79" s="7"/>
      <c r="I79" s="25">
        <f t="shared" si="16"/>
        <v>-1379</v>
      </c>
      <c r="J79" s="24">
        <f t="shared" si="16"/>
        <v>-3603</v>
      </c>
      <c r="K79" s="7"/>
      <c r="L79" s="25">
        <f t="shared" si="3"/>
        <v>-1382.1694121795736</v>
      </c>
      <c r="M79" s="17">
        <f t="shared" si="1"/>
        <v>10.045173564029195</v>
      </c>
      <c r="N79" s="17">
        <f t="shared" si="4"/>
        <v>-3609.5983931689584</v>
      </c>
      <c r="O79" s="24">
        <f t="shared" si="2"/>
        <v>43.538792412157001</v>
      </c>
      <c r="P79" s="7"/>
      <c r="Q79" s="25">
        <f t="shared" si="5"/>
        <v>-1340.4064731135793</v>
      </c>
      <c r="R79" s="24">
        <f t="shared" si="6"/>
        <v>-3628.289585345256</v>
      </c>
      <c r="S79" s="7"/>
      <c r="T79" s="25">
        <f t="shared" si="7"/>
        <v>0.34606059437470515</v>
      </c>
      <c r="U79" s="24">
        <f t="shared" si="8"/>
        <v>-0.9391285513379688</v>
      </c>
      <c r="V79" s="7"/>
      <c r="W79" s="25">
        <f t="shared" si="9"/>
        <v>0.34369979377333376</v>
      </c>
      <c r="X79" s="24">
        <f t="shared" si="10"/>
        <v>332.08447820454455</v>
      </c>
      <c r="Y79" s="7"/>
      <c r="Z79" s="25">
        <f t="shared" si="11"/>
        <v>622</v>
      </c>
      <c r="AA79" s="17">
        <f t="shared" si="15"/>
        <v>332.06399999999991</v>
      </c>
      <c r="AB79" s="24">
        <f t="shared" si="12"/>
        <v>5.7956101273424485</v>
      </c>
      <c r="AC79" s="17">
        <f t="shared" si="13"/>
        <v>2.0478204544644996E-2</v>
      </c>
      <c r="AD79" s="17">
        <f t="shared" ca="1" si="14"/>
        <v>4.4131387639311015E-2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12740</v>
      </c>
      <c r="D80" s="17">
        <v>11386</v>
      </c>
      <c r="E80" s="17">
        <v>13762</v>
      </c>
      <c r="F80" s="17">
        <v>15112</v>
      </c>
      <c r="G80" s="24"/>
      <c r="H80" s="7"/>
      <c r="I80" s="25">
        <f t="shared" si="16"/>
        <v>-1022</v>
      </c>
      <c r="J80" s="24">
        <f t="shared" si="16"/>
        <v>-3726</v>
      </c>
      <c r="K80" s="7"/>
      <c r="L80" s="25">
        <f t="shared" si="3"/>
        <v>-1016.7064273643457</v>
      </c>
      <c r="M80" s="17">
        <f t="shared" si="1"/>
        <v>28.021911248948012</v>
      </c>
      <c r="N80" s="17">
        <f t="shared" si="4"/>
        <v>-3722.9728904780695</v>
      </c>
      <c r="O80" s="24">
        <f t="shared" si="2"/>
        <v>9.1633920577621168</v>
      </c>
      <c r="P80" s="7"/>
      <c r="Q80" s="25">
        <f t="shared" si="5"/>
        <v>-983.4064731135793</v>
      </c>
      <c r="R80" s="24">
        <f t="shared" si="6"/>
        <v>-3751.289585345256</v>
      </c>
      <c r="S80" s="7"/>
      <c r="T80" s="25">
        <f t="shared" si="7"/>
        <v>0.25389181224043589</v>
      </c>
      <c r="U80" s="24">
        <f t="shared" si="8"/>
        <v>-0.97096526367789027</v>
      </c>
      <c r="V80" s="7"/>
      <c r="W80" s="25">
        <f t="shared" si="9"/>
        <v>0.25145065126676508</v>
      </c>
      <c r="X80" s="24">
        <f t="shared" si="10"/>
        <v>337.66704821713165</v>
      </c>
      <c r="Y80" s="7"/>
      <c r="Z80" s="25">
        <f t="shared" si="11"/>
        <v>629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-5.7951782868258306E-2</v>
      </c>
      <c r="AD80" s="17">
        <f t="shared" ca="1" si="14"/>
        <v>2.2058241565503067E-2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12924</v>
      </c>
      <c r="D81" s="17">
        <v>11348</v>
      </c>
      <c r="E81" s="17">
        <v>13577</v>
      </c>
      <c r="F81" s="17">
        <v>15148</v>
      </c>
      <c r="G81" s="24"/>
      <c r="H81" s="7"/>
      <c r="I81" s="25">
        <f t="shared" si="16"/>
        <v>-653</v>
      </c>
      <c r="J81" s="24">
        <f t="shared" si="16"/>
        <v>-3800</v>
      </c>
      <c r="K81" s="7"/>
      <c r="L81" s="25">
        <f t="shared" si="3"/>
        <v>-654.33898647176625</v>
      </c>
      <c r="M81" s="17">
        <f t="shared" si="1"/>
        <v>1.7928847715730243</v>
      </c>
      <c r="N81" s="17">
        <f t="shared" si="4"/>
        <v>-3797.8091660778227</v>
      </c>
      <c r="O81" s="24">
        <f t="shared" si="2"/>
        <v>4.7997532745626055</v>
      </c>
      <c r="P81" s="7"/>
      <c r="Q81" s="25">
        <f t="shared" si="5"/>
        <v>-614.4064731135793</v>
      </c>
      <c r="R81" s="24">
        <f t="shared" si="6"/>
        <v>-3825.289585345256</v>
      </c>
      <c r="S81" s="7"/>
      <c r="T81" s="25">
        <f t="shared" si="7"/>
        <v>0.15862491978232565</v>
      </c>
      <c r="U81" s="24">
        <f t="shared" si="8"/>
        <v>-0.99011905809377809</v>
      </c>
      <c r="V81" s="7"/>
      <c r="W81" s="25">
        <f t="shared" si="9"/>
        <v>0.15613528599781135</v>
      </c>
      <c r="X81" s="24">
        <f t="shared" si="10"/>
        <v>343.22458668507318</v>
      </c>
      <c r="Y81" s="7"/>
      <c r="Z81" s="25">
        <f t="shared" si="11"/>
        <v>608</v>
      </c>
      <c r="AA81" s="17">
        <f t="shared" si="15"/>
        <v>343.19699999999989</v>
      </c>
      <c r="AB81" s="24">
        <f t="shared" si="12"/>
        <v>5.9899176329669777</v>
      </c>
      <c r="AC81" s="17">
        <f t="shared" si="13"/>
        <v>2.7586685073288209E-2</v>
      </c>
      <c r="AD81" s="17">
        <f t="shared" ca="1" si="14"/>
        <v>-1.9271090979600558E-2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13105</v>
      </c>
      <c r="D82" s="17">
        <v>11327</v>
      </c>
      <c r="E82" s="17">
        <v>13389</v>
      </c>
      <c r="F82" s="17">
        <v>15164</v>
      </c>
      <c r="G82" s="24"/>
      <c r="H82" s="7"/>
      <c r="I82" s="25">
        <f t="shared" si="16"/>
        <v>-284</v>
      </c>
      <c r="J82" s="24">
        <f t="shared" si="16"/>
        <v>-3837</v>
      </c>
      <c r="K82" s="7"/>
      <c r="L82" s="25">
        <f t="shared" si="3"/>
        <v>-281.49670120730491</v>
      </c>
      <c r="M82" s="17">
        <f t="shared" si="1"/>
        <v>6.2665048455086998</v>
      </c>
      <c r="N82" s="17">
        <f t="shared" si="4"/>
        <v>-3838.0809772946504</v>
      </c>
      <c r="O82" s="24">
        <f t="shared" si="2"/>
        <v>1.1685119115497802</v>
      </c>
      <c r="P82" s="7"/>
      <c r="Q82" s="25">
        <f t="shared" si="5"/>
        <v>-245.4064731135793</v>
      </c>
      <c r="R82" s="24">
        <f t="shared" si="6"/>
        <v>-3862.289585345256</v>
      </c>
      <c r="S82" s="7"/>
      <c r="T82" s="25">
        <f t="shared" si="7"/>
        <v>6.3358027324215402E-2</v>
      </c>
      <c r="U82" s="24">
        <f t="shared" si="8"/>
        <v>-0.99969595530172195</v>
      </c>
      <c r="V82" s="7"/>
      <c r="W82" s="25">
        <f t="shared" si="9"/>
        <v>6.0844006490077034E-2</v>
      </c>
      <c r="X82" s="24">
        <f t="shared" si="10"/>
        <v>348.70309155053451</v>
      </c>
      <c r="Y82" s="7"/>
      <c r="Z82" s="25">
        <f t="shared" si="11"/>
        <v>616</v>
      </c>
      <c r="AA82" s="17">
        <f t="shared" si="15"/>
        <v>348.74099999999987</v>
      </c>
      <c r="AB82" s="24">
        <f t="shared" si="12"/>
        <v>6.0866786866975433</v>
      </c>
      <c r="AC82" s="17">
        <f t="shared" si="13"/>
        <v>-3.7908449465362537E-2</v>
      </c>
      <c r="AD82" s="17">
        <f t="shared" ca="1" si="14"/>
        <v>6.6499230194949632E-3</v>
      </c>
      <c r="AE82" s="17">
        <v>87</v>
      </c>
    </row>
    <row r="83" spans="1:31" s="17" customFormat="1" x14ac:dyDescent="0.25">
      <c r="A83" s="17">
        <v>63</v>
      </c>
      <c r="B83" s="17">
        <v>631</v>
      </c>
      <c r="C83" s="17">
        <v>13294</v>
      </c>
      <c r="D83" s="17">
        <v>11318</v>
      </c>
      <c r="E83" s="17">
        <v>13197</v>
      </c>
      <c r="F83" s="17">
        <v>15164</v>
      </c>
      <c r="G83" s="24"/>
      <c r="H83" s="7"/>
      <c r="I83" s="25">
        <f t="shared" si="16"/>
        <v>97</v>
      </c>
      <c r="J83" s="24">
        <f t="shared" si="16"/>
        <v>-3846</v>
      </c>
      <c r="K83" s="7"/>
      <c r="L83" s="25">
        <f t="shared" si="3"/>
        <v>102.74888222636169</v>
      </c>
      <c r="M83" s="17">
        <f t="shared" si="1"/>
        <v>33.049646852577304</v>
      </c>
      <c r="N83" s="17">
        <f t="shared" si="4"/>
        <v>-3841.8452742548438</v>
      </c>
      <c r="O83" s="24">
        <f t="shared" si="2"/>
        <v>17.261746017463377</v>
      </c>
      <c r="P83" s="7"/>
      <c r="Q83" s="25">
        <f t="shared" si="5"/>
        <v>135.5935268864207</v>
      </c>
      <c r="R83" s="24">
        <f t="shared" si="6"/>
        <v>-3871.289585345256</v>
      </c>
      <c r="S83" s="7"/>
      <c r="T83" s="25">
        <f t="shared" si="7"/>
        <v>-3.5006975457735831E-2</v>
      </c>
      <c r="U83" s="24">
        <f t="shared" si="8"/>
        <v>-1.0020254708387895</v>
      </c>
      <c r="V83" s="7"/>
      <c r="W83" s="25">
        <f t="shared" si="9"/>
        <v>-3.752716607695069E-2</v>
      </c>
      <c r="X83" s="24">
        <f t="shared" si="10"/>
        <v>354.33075994113767</v>
      </c>
      <c r="Y83" s="7"/>
      <c r="Z83" s="25">
        <f t="shared" si="11"/>
        <v>631</v>
      </c>
      <c r="AA83" s="17">
        <f t="shared" si="15"/>
        <v>354.41999999999985</v>
      </c>
      <c r="AB83" s="24">
        <f t="shared" si="12"/>
        <v>6.1857959349182998</v>
      </c>
      <c r="AC83" s="17">
        <f t="shared" si="13"/>
        <v>-8.924005886217401E-2</v>
      </c>
      <c r="AD83" s="17">
        <f t="shared" ca="1" si="14"/>
        <v>3.4651425972072047E-2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13499</v>
      </c>
      <c r="D84" s="17">
        <v>11344</v>
      </c>
      <c r="E84" s="17">
        <v>13015</v>
      </c>
      <c r="F84" s="17">
        <v>15160</v>
      </c>
      <c r="G84" s="24"/>
      <c r="H84" s="7"/>
      <c r="I84" s="25">
        <f t="shared" ref="I84:J115" si="17">C84-E84</f>
        <v>484</v>
      </c>
      <c r="J84" s="24">
        <f t="shared" si="17"/>
        <v>-3816</v>
      </c>
      <c r="K84" s="7"/>
      <c r="L84" s="25">
        <f t="shared" si="3"/>
        <v>484.39663036446086</v>
      </c>
      <c r="M84" s="17">
        <f t="shared" ref="M84:M147" si="18">(I84-L84)^2</f>
        <v>0.15731564601235584</v>
      </c>
      <c r="N84" s="17">
        <f t="shared" si="4"/>
        <v>-3807.804152314794</v>
      </c>
      <c r="O84" s="24">
        <f t="shared" ref="O84:O147" si="19">(J84-N84)^2</f>
        <v>67.171919279096386</v>
      </c>
      <c r="P84" s="7"/>
      <c r="Q84" s="25">
        <f t="shared" si="5"/>
        <v>522.5935268864207</v>
      </c>
      <c r="R84" s="24">
        <f t="shared" si="6"/>
        <v>-3841.289585345256</v>
      </c>
      <c r="S84" s="7"/>
      <c r="T84" s="25">
        <f t="shared" si="7"/>
        <v>-0.13492103340160755</v>
      </c>
      <c r="U84" s="24">
        <f t="shared" si="8"/>
        <v>-0.99426041904856466</v>
      </c>
      <c r="V84" s="7"/>
      <c r="W84" s="25">
        <f t="shared" si="9"/>
        <v>-0.137422011010639</v>
      </c>
      <c r="X84" s="24">
        <f>IF(MOD(ATAN2(U84,W84)*180/PI()-$J$9+360,360)&lt;355,MOD(ATAN2(U84,W84)*180/PI()-$J$9+360,360)+360,MOD(ATAN2(U84,W84)*180/PI()-$J$9+360,360))</f>
        <v>360.05525668445648</v>
      </c>
      <c r="Y84" s="7"/>
      <c r="Z84" s="25">
        <f t="shared" si="11"/>
        <v>629</v>
      </c>
      <c r="AA84" s="17">
        <f t="shared" si="15"/>
        <v>360.08099999999985</v>
      </c>
      <c r="AB84" s="24">
        <f t="shared" si="12"/>
        <v>6.2845990238736995</v>
      </c>
      <c r="AC84" s="17">
        <f t="shared" si="13"/>
        <v>-2.5743315543365952E-2</v>
      </c>
    </row>
    <row r="85" spans="1:31" s="17" customFormat="1" x14ac:dyDescent="0.25">
      <c r="A85" s="17">
        <v>0</v>
      </c>
      <c r="B85" s="17">
        <v>0</v>
      </c>
      <c r="C85" s="17">
        <v>13438</v>
      </c>
      <c r="D85" s="17">
        <v>11287</v>
      </c>
      <c r="E85" s="17">
        <v>12954</v>
      </c>
      <c r="F85" s="17">
        <v>15087</v>
      </c>
      <c r="G85" s="24"/>
      <c r="H85" s="7"/>
      <c r="I85" s="25">
        <f t="shared" si="17"/>
        <v>484</v>
      </c>
      <c r="J85" s="24">
        <f t="shared" si="17"/>
        <v>-3800</v>
      </c>
      <c r="K85" s="7"/>
      <c r="L85" s="25">
        <f>$M$9*SIN(2*PI()/$M$10*(AA85+$M$11))+$M$12</f>
        <v>484.97843866169023</v>
      </c>
      <c r="M85" s="17">
        <f t="shared" si="18"/>
        <v>0.95734221469017589</v>
      </c>
      <c r="N85" s="17">
        <f>$O$9*COS(2*PI()/$O$10*(AA85+$O$11))+$O$12</f>
        <v>-3793.4914756574308</v>
      </c>
      <c r="O85" s="24">
        <f t="shared" si="19"/>
        <v>42.360889117816058</v>
      </c>
      <c r="P85" s="7"/>
      <c r="Q85" s="25">
        <f t="shared" ref="Q85:Q148" si="20">I85-$J$4</f>
        <v>522.5935268864207</v>
      </c>
      <c r="R85" s="24">
        <f t="shared" ref="R85:R148" si="21">J85-$J$3</f>
        <v>-3825.289585345256</v>
      </c>
      <c r="S85" s="7"/>
      <c r="T85" s="25">
        <f t="shared" ref="T85:T148" si="22">Q85/$J$7</f>
        <v>-0.13492103340160755</v>
      </c>
      <c r="U85" s="24">
        <f t="shared" ref="U85:U148" si="23">R85/$J$6</f>
        <v>-0.99011905809377809</v>
      </c>
      <c r="V85" s="7"/>
      <c r="W85" s="25">
        <f t="shared" ref="W85:W148" si="24">(T85-U85*SIN(-$J$11*PI()/180))/(COS(-$J$11*PI()/180))</f>
        <v>-0.1374115955463279</v>
      </c>
      <c r="X85" s="24">
        <f>IF(MOD(ATAN2(U85,W85)*180/PI()-$J$9+360,360)&lt;355,MOD(ATAN2(U85,W85)*180/PI()-$J$9+360,360)+360,MOD(ATAN2(U85,W85)*180/PI()-$J$9+360,360))</f>
        <v>360.08716526039393</v>
      </c>
      <c r="Y85" s="7"/>
      <c r="Z85" s="25">
        <f>I165-J159</f>
        <v>-1</v>
      </c>
      <c r="AA85" s="17">
        <f t="shared" si="15"/>
        <v>360.07199999999983</v>
      </c>
      <c r="AB85" s="24">
        <f t="shared" ref="AB85:AB148" si="25">AA85*PI()/180</f>
        <v>6.2844419442410198</v>
      </c>
      <c r="AC85" s="17">
        <f t="shared" ref="AC85:AC148" si="26">X85-AA85</f>
        <v>1.5165260394098823E-2</v>
      </c>
    </row>
    <row r="86" spans="1:31" s="17" customFormat="1" x14ac:dyDescent="0.25">
      <c r="A86" s="17">
        <v>1</v>
      </c>
      <c r="B86" s="17">
        <v>-621</v>
      </c>
      <c r="C86" s="17">
        <v>13239</v>
      </c>
      <c r="D86" s="17">
        <v>11271</v>
      </c>
      <c r="E86" s="17">
        <v>13136</v>
      </c>
      <c r="F86" s="17">
        <v>15100</v>
      </c>
      <c r="G86" s="24"/>
      <c r="H86" s="7"/>
      <c r="I86" s="25">
        <f t="shared" si="17"/>
        <v>103</v>
      </c>
      <c r="J86" s="24">
        <f t="shared" si="17"/>
        <v>-3829</v>
      </c>
      <c r="K86" s="7"/>
      <c r="L86" s="25">
        <f t="shared" ref="L86:L149" si="27">$M$9*SIN(2*PI()/$M$10*(AA86+$M$11))+$M$12</f>
        <v>109.16400991378279</v>
      </c>
      <c r="M86" s="17">
        <f t="shared" si="18"/>
        <v>37.995018217212539</v>
      </c>
      <c r="N86" s="17">
        <f t="shared" ref="N86:N149" si="28">$O$9*COS(2*PI()/$O$10*(AA86+$O$11))+$O$12</f>
        <v>-3827.9189263411522</v>
      </c>
      <c r="O86" s="24">
        <f t="shared" si="19"/>
        <v>1.1687202558545682</v>
      </c>
      <c r="P86" s="7"/>
      <c r="Q86" s="25">
        <f t="shared" si="20"/>
        <v>141.5935268864207</v>
      </c>
      <c r="R86" s="24">
        <f t="shared" si="21"/>
        <v>-3854.289585345256</v>
      </c>
      <c r="S86" s="7"/>
      <c r="T86" s="25">
        <f t="shared" si="22"/>
        <v>-3.6556030619656323E-2</v>
      </c>
      <c r="U86" s="24">
        <f t="shared" si="23"/>
        <v>-0.99762527482432872</v>
      </c>
      <c r="V86" s="7"/>
      <c r="W86" s="25">
        <f t="shared" si="24"/>
        <v>-3.9065159707039068E-2</v>
      </c>
      <c r="X86" s="24">
        <f t="shared" ref="X86:X148" si="29">MOD(ATAN2(U86,W86)*180/PI()-$J$9+360,360)</f>
        <v>354.42841136710973</v>
      </c>
      <c r="Y86" s="7"/>
      <c r="Z86" s="25">
        <f t="shared" ref="Z86:Z149" si="30">B86</f>
        <v>-621</v>
      </c>
      <c r="AA86" s="17">
        <f t="shared" ref="AA86:AA149" si="31">360/40000*Z86+AA85</f>
        <v>354.48299999999983</v>
      </c>
      <c r="AB86" s="24">
        <f t="shared" si="25"/>
        <v>6.1868954923470563</v>
      </c>
      <c r="AC86" s="17">
        <f t="shared" si="26"/>
        <v>-5.4588632890101962E-2</v>
      </c>
    </row>
    <row r="87" spans="1:31" s="17" customFormat="1" x14ac:dyDescent="0.25">
      <c r="A87" s="17">
        <v>2</v>
      </c>
      <c r="B87" s="17">
        <v>-625</v>
      </c>
      <c r="C87" s="17">
        <v>13052</v>
      </c>
      <c r="D87" s="17">
        <v>11273</v>
      </c>
      <c r="E87" s="17">
        <v>13327</v>
      </c>
      <c r="F87" s="17">
        <v>15100</v>
      </c>
      <c r="G87" s="24"/>
      <c r="H87" s="7"/>
      <c r="I87" s="25">
        <f t="shared" si="17"/>
        <v>-275</v>
      </c>
      <c r="J87" s="24">
        <f t="shared" si="17"/>
        <v>-3827</v>
      </c>
      <c r="K87" s="7"/>
      <c r="L87" s="25">
        <f t="shared" si="27"/>
        <v>-270.47932179100411</v>
      </c>
      <c r="M87" s="17">
        <f t="shared" si="18"/>
        <v>20.43653146929028</v>
      </c>
      <c r="N87" s="17">
        <f t="shared" si="28"/>
        <v>-3825.5104928814549</v>
      </c>
      <c r="O87" s="24">
        <f t="shared" si="19"/>
        <v>2.2186314561966287</v>
      </c>
      <c r="P87" s="7"/>
      <c r="Q87" s="25">
        <f t="shared" si="20"/>
        <v>-236.4064731135793</v>
      </c>
      <c r="R87" s="24">
        <f t="shared" si="21"/>
        <v>-3852.289585345256</v>
      </c>
      <c r="S87" s="7"/>
      <c r="T87" s="25">
        <f t="shared" si="22"/>
        <v>6.1034444581334661E-2</v>
      </c>
      <c r="U87" s="24">
        <f t="shared" si="23"/>
        <v>-0.99710760470498039</v>
      </c>
      <c r="V87" s="7"/>
      <c r="W87" s="25">
        <f t="shared" si="24"/>
        <v>5.8526926063893064E-2</v>
      </c>
      <c r="X87" s="24">
        <f t="shared" si="29"/>
        <v>348.82674147355397</v>
      </c>
      <c r="Y87" s="7"/>
      <c r="Z87" s="25">
        <f t="shared" si="30"/>
        <v>-625</v>
      </c>
      <c r="AA87" s="17">
        <f t="shared" si="31"/>
        <v>348.85799999999983</v>
      </c>
      <c r="AB87" s="24">
        <f t="shared" si="25"/>
        <v>6.0887207219223747</v>
      </c>
      <c r="AC87" s="17">
        <f t="shared" si="26"/>
        <v>-3.1258526445867574E-2</v>
      </c>
    </row>
    <row r="88" spans="1:31" s="17" customFormat="1" x14ac:dyDescent="0.25">
      <c r="A88" s="17">
        <v>3</v>
      </c>
      <c r="B88" s="17">
        <v>-611</v>
      </c>
      <c r="C88" s="17">
        <v>12869</v>
      </c>
      <c r="D88" s="17">
        <v>11293</v>
      </c>
      <c r="E88" s="17">
        <v>13510</v>
      </c>
      <c r="F88" s="17">
        <v>15079</v>
      </c>
      <c r="G88" s="24"/>
      <c r="H88" s="7"/>
      <c r="I88" s="25">
        <f t="shared" si="17"/>
        <v>-641</v>
      </c>
      <c r="J88" s="24">
        <f t="shared" si="17"/>
        <v>-3786</v>
      </c>
      <c r="K88" s="7"/>
      <c r="L88" s="25">
        <f t="shared" si="27"/>
        <v>-639.48324428833473</v>
      </c>
      <c r="M88" s="17">
        <f t="shared" si="18"/>
        <v>2.3005478888692159</v>
      </c>
      <c r="N88" s="17">
        <f t="shared" si="28"/>
        <v>-3787.2400760398909</v>
      </c>
      <c r="O88" s="24">
        <f t="shared" si="19"/>
        <v>1.5377885847115886</v>
      </c>
      <c r="P88" s="7"/>
      <c r="Q88" s="25">
        <f t="shared" si="20"/>
        <v>-602.4064731135793</v>
      </c>
      <c r="R88" s="24">
        <f t="shared" si="21"/>
        <v>-3811.289585345256</v>
      </c>
      <c r="S88" s="7"/>
      <c r="T88" s="25">
        <f t="shared" si="22"/>
        <v>0.15552680945848465</v>
      </c>
      <c r="U88" s="24">
        <f t="shared" si="23"/>
        <v>-0.98649536725833986</v>
      </c>
      <c r="V88" s="7"/>
      <c r="W88" s="25">
        <f t="shared" si="24"/>
        <v>0.15304627940724566</v>
      </c>
      <c r="X88" s="24">
        <f t="shared" si="29"/>
        <v>343.3673155940935</v>
      </c>
      <c r="Y88" s="7"/>
      <c r="Z88" s="25">
        <f t="shared" si="30"/>
        <v>-611</v>
      </c>
      <c r="AA88" s="17">
        <f t="shared" si="31"/>
        <v>343.35899999999981</v>
      </c>
      <c r="AB88" s="24">
        <f t="shared" si="25"/>
        <v>5.9927450663552069</v>
      </c>
      <c r="AC88" s="17">
        <f t="shared" si="26"/>
        <v>8.3155940936876505E-3</v>
      </c>
    </row>
    <row r="89" spans="1:31" s="17" customFormat="1" x14ac:dyDescent="0.25">
      <c r="A89" s="17">
        <v>4</v>
      </c>
      <c r="B89" s="17">
        <v>-614</v>
      </c>
      <c r="C89" s="17">
        <v>12695</v>
      </c>
      <c r="D89" s="17">
        <v>11344</v>
      </c>
      <c r="E89" s="17">
        <v>13704</v>
      </c>
      <c r="F89" s="17">
        <v>15055</v>
      </c>
      <c r="G89" s="24"/>
      <c r="H89" s="7"/>
      <c r="I89" s="25">
        <f t="shared" si="17"/>
        <v>-1009</v>
      </c>
      <c r="J89" s="24">
        <f t="shared" si="17"/>
        <v>-3711</v>
      </c>
      <c r="K89" s="7"/>
      <c r="L89" s="25">
        <f t="shared" si="27"/>
        <v>-1004.718299796662</v>
      </c>
      <c r="M89" s="17">
        <f t="shared" si="18"/>
        <v>18.332956631264715</v>
      </c>
      <c r="N89" s="17">
        <f t="shared" si="28"/>
        <v>-3713.3678580296641</v>
      </c>
      <c r="O89" s="24">
        <f t="shared" si="19"/>
        <v>5.6067516486449831</v>
      </c>
      <c r="P89" s="7"/>
      <c r="Q89" s="25">
        <f t="shared" si="20"/>
        <v>-970.4064731135793</v>
      </c>
      <c r="R89" s="24">
        <f t="shared" si="21"/>
        <v>-3736.289585345256</v>
      </c>
      <c r="S89" s="7"/>
      <c r="T89" s="25">
        <f t="shared" si="22"/>
        <v>0.25053552605627483</v>
      </c>
      <c r="U89" s="24">
        <f t="shared" si="23"/>
        <v>-0.96708273778277798</v>
      </c>
      <c r="V89" s="7"/>
      <c r="W89" s="25">
        <f t="shared" si="24"/>
        <v>0.24810411896589907</v>
      </c>
      <c r="X89" s="24">
        <f t="shared" si="29"/>
        <v>337.79710645869704</v>
      </c>
      <c r="Y89" s="7"/>
      <c r="Z89" s="25">
        <f t="shared" si="30"/>
        <v>-614</v>
      </c>
      <c r="AA89" s="17">
        <f t="shared" si="31"/>
        <v>337.8329999999998</v>
      </c>
      <c r="AB89" s="24">
        <f t="shared" si="25"/>
        <v>5.8962981718899998</v>
      </c>
      <c r="AC89" s="17">
        <f t="shared" si="26"/>
        <v>-3.5893541302755239E-2</v>
      </c>
    </row>
    <row r="90" spans="1:31" s="17" customFormat="1" x14ac:dyDescent="0.25">
      <c r="A90" s="17">
        <v>5</v>
      </c>
      <c r="B90" s="17">
        <v>-635</v>
      </c>
      <c r="C90" s="17">
        <v>12511</v>
      </c>
      <c r="D90" s="17">
        <v>11396</v>
      </c>
      <c r="E90" s="17">
        <v>13880</v>
      </c>
      <c r="F90" s="17">
        <v>14991</v>
      </c>
      <c r="G90" s="24"/>
      <c r="H90" s="7"/>
      <c r="I90" s="25">
        <f t="shared" si="17"/>
        <v>-1369</v>
      </c>
      <c r="J90" s="24">
        <f t="shared" si="17"/>
        <v>-3595</v>
      </c>
      <c r="K90" s="7"/>
      <c r="L90" s="25">
        <f t="shared" si="27"/>
        <v>-1372.9548233995145</v>
      </c>
      <c r="M90" s="17">
        <f t="shared" si="18"/>
        <v>15.640628121347053</v>
      </c>
      <c r="N90" s="17">
        <f t="shared" si="28"/>
        <v>-3600.3601797173774</v>
      </c>
      <c r="O90" s="24">
        <f t="shared" si="19"/>
        <v>28.731526602583823</v>
      </c>
      <c r="P90" s="7"/>
      <c r="Q90" s="25">
        <f t="shared" si="20"/>
        <v>-1330.4064731135793</v>
      </c>
      <c r="R90" s="24">
        <f t="shared" si="21"/>
        <v>-3620.289585345256</v>
      </c>
      <c r="S90" s="7"/>
      <c r="T90" s="25">
        <f t="shared" si="22"/>
        <v>0.34347883577150434</v>
      </c>
      <c r="U90" s="24">
        <f t="shared" si="23"/>
        <v>-0.93705787086057546</v>
      </c>
      <c r="V90" s="7"/>
      <c r="W90" s="25">
        <f t="shared" si="24"/>
        <v>0.34112323473729111</v>
      </c>
      <c r="X90" s="24">
        <f t="shared" si="29"/>
        <v>332.18260959218378</v>
      </c>
      <c r="Y90" s="7"/>
      <c r="Z90" s="25">
        <f t="shared" si="30"/>
        <v>-635</v>
      </c>
      <c r="AA90" s="17">
        <f t="shared" si="31"/>
        <v>332.11799999999982</v>
      </c>
      <c r="AB90" s="24">
        <f t="shared" si="25"/>
        <v>5.7965526051385243</v>
      </c>
      <c r="AC90" s="17">
        <f t="shared" si="26"/>
        <v>6.4609592183956011E-2</v>
      </c>
    </row>
    <row r="91" spans="1:31" s="17" customFormat="1" x14ac:dyDescent="0.25">
      <c r="A91" s="17">
        <v>6</v>
      </c>
      <c r="B91" s="17">
        <v>-627</v>
      </c>
      <c r="C91" s="17">
        <v>12328</v>
      </c>
      <c r="D91" s="17">
        <v>11465</v>
      </c>
      <c r="E91" s="17">
        <v>14053</v>
      </c>
      <c r="F91" s="17">
        <v>14912</v>
      </c>
      <c r="G91" s="24"/>
      <c r="H91" s="7"/>
      <c r="I91" s="25">
        <f t="shared" si="17"/>
        <v>-1725</v>
      </c>
      <c r="J91" s="24">
        <f t="shared" si="17"/>
        <v>-3447</v>
      </c>
      <c r="K91" s="7"/>
      <c r="L91" s="25">
        <f t="shared" si="27"/>
        <v>-1723.5466752280045</v>
      </c>
      <c r="M91" s="17">
        <f t="shared" si="18"/>
        <v>2.1121528928958875</v>
      </c>
      <c r="N91" s="17">
        <f t="shared" si="28"/>
        <v>-3453.3412561891778</v>
      </c>
      <c r="O91" s="24">
        <f t="shared" si="19"/>
        <v>40.211530056785556</v>
      </c>
      <c r="P91" s="7"/>
      <c r="Q91" s="25">
        <f t="shared" si="20"/>
        <v>-1686.4064731135793</v>
      </c>
      <c r="R91" s="24">
        <f t="shared" si="21"/>
        <v>-3472.289585345256</v>
      </c>
      <c r="S91" s="7"/>
      <c r="T91" s="25">
        <f t="shared" si="22"/>
        <v>0.43538944204545349</v>
      </c>
      <c r="U91" s="24">
        <f t="shared" si="23"/>
        <v>-0.89875028202880003</v>
      </c>
      <c r="V91" s="7"/>
      <c r="W91" s="25">
        <f t="shared" si="24"/>
        <v>0.43313047473002603</v>
      </c>
      <c r="X91" s="24">
        <f t="shared" si="29"/>
        <v>326.45536812367561</v>
      </c>
      <c r="Y91" s="7"/>
      <c r="Z91" s="25">
        <f t="shared" si="30"/>
        <v>-627</v>
      </c>
      <c r="AA91" s="17">
        <f t="shared" si="31"/>
        <v>326.47499999999985</v>
      </c>
      <c r="AB91" s="24">
        <f t="shared" si="25"/>
        <v>5.698063675448485</v>
      </c>
      <c r="AC91" s="17">
        <f t="shared" si="26"/>
        <v>-1.9631876324240238E-2</v>
      </c>
    </row>
    <row r="92" spans="1:31" s="17" customFormat="1" x14ac:dyDescent="0.25">
      <c r="A92" s="17">
        <v>7</v>
      </c>
      <c r="B92" s="17">
        <v>-631</v>
      </c>
      <c r="C92" s="17">
        <v>12168</v>
      </c>
      <c r="D92" s="17">
        <v>11569</v>
      </c>
      <c r="E92" s="17">
        <v>14228</v>
      </c>
      <c r="F92" s="17">
        <v>14830</v>
      </c>
      <c r="G92" s="24"/>
      <c r="H92" s="7"/>
      <c r="I92" s="25">
        <f t="shared" si="17"/>
        <v>-2060</v>
      </c>
      <c r="J92" s="24">
        <f t="shared" si="17"/>
        <v>-3261</v>
      </c>
      <c r="K92" s="7"/>
      <c r="L92" s="25">
        <f t="shared" si="27"/>
        <v>-2059.8749355135001</v>
      </c>
      <c r="M92" s="17">
        <f t="shared" si="18"/>
        <v>1.5641125783489442E-2</v>
      </c>
      <c r="N92" s="17">
        <f t="shared" si="28"/>
        <v>-3271.2857978816601</v>
      </c>
      <c r="O92" s="24">
        <f t="shared" si="19"/>
        <v>105.79763806236285</v>
      </c>
      <c r="P92" s="7"/>
      <c r="Q92" s="25">
        <f t="shared" si="20"/>
        <v>-2021.4064731135793</v>
      </c>
      <c r="R92" s="24">
        <f t="shared" si="21"/>
        <v>-3286.289585345256</v>
      </c>
      <c r="S92" s="7"/>
      <c r="T92" s="25">
        <f t="shared" si="22"/>
        <v>0.521878355252681</v>
      </c>
      <c r="U92" s="24">
        <f t="shared" si="23"/>
        <v>-0.85060696092940646</v>
      </c>
      <c r="V92" s="7"/>
      <c r="W92" s="25">
        <f t="shared" si="24"/>
        <v>0.51974074123728375</v>
      </c>
      <c r="X92" s="24">
        <f t="shared" si="29"/>
        <v>320.76005467400228</v>
      </c>
      <c r="Y92" s="7"/>
      <c r="Z92" s="25">
        <f t="shared" si="30"/>
        <v>-631</v>
      </c>
      <c r="AA92" s="17">
        <f t="shared" si="31"/>
        <v>320.79599999999988</v>
      </c>
      <c r="AB92" s="24">
        <f t="shared" si="25"/>
        <v>5.5989464272277267</v>
      </c>
      <c r="AC92" s="17">
        <f t="shared" si="26"/>
        <v>-3.594532599760214E-2</v>
      </c>
    </row>
    <row r="93" spans="1:31" s="17" customFormat="1" x14ac:dyDescent="0.25">
      <c r="A93" s="17">
        <v>8</v>
      </c>
      <c r="B93" s="17">
        <v>-643</v>
      </c>
      <c r="C93" s="17">
        <v>12012</v>
      </c>
      <c r="D93" s="17">
        <v>11676</v>
      </c>
      <c r="E93" s="17">
        <v>14393</v>
      </c>
      <c r="F93" s="17">
        <v>14724</v>
      </c>
      <c r="G93" s="24"/>
      <c r="H93" s="7"/>
      <c r="I93" s="25">
        <f t="shared" si="17"/>
        <v>-2381</v>
      </c>
      <c r="J93" s="24">
        <f t="shared" si="17"/>
        <v>-3048</v>
      </c>
      <c r="K93" s="7"/>
      <c r="L93" s="25">
        <f t="shared" si="27"/>
        <v>-2382.161458075876</v>
      </c>
      <c r="M93" s="17">
        <f t="shared" si="18"/>
        <v>1.3489848620175766</v>
      </c>
      <c r="N93" s="17">
        <f t="shared" si="28"/>
        <v>-3052.4301393425117</v>
      </c>
      <c r="O93" s="24">
        <f t="shared" si="19"/>
        <v>19.626134594069693</v>
      </c>
      <c r="P93" s="7"/>
      <c r="Q93" s="25">
        <f t="shared" si="20"/>
        <v>-2342.4064731135795</v>
      </c>
      <c r="R93" s="24">
        <f t="shared" si="21"/>
        <v>-3073.289585345256</v>
      </c>
      <c r="S93" s="7"/>
      <c r="T93" s="25">
        <f t="shared" si="22"/>
        <v>0.60475280641542739</v>
      </c>
      <c r="U93" s="24">
        <f t="shared" si="23"/>
        <v>-0.7954750932188106</v>
      </c>
      <c r="V93" s="7"/>
      <c r="W93" s="25">
        <f t="shared" si="24"/>
        <v>0.60275411036508886</v>
      </c>
      <c r="X93" s="24">
        <f t="shared" si="29"/>
        <v>315.03371552979195</v>
      </c>
      <c r="Y93" s="7"/>
      <c r="Z93" s="25">
        <f t="shared" si="30"/>
        <v>-643</v>
      </c>
      <c r="AA93" s="17">
        <f t="shared" si="31"/>
        <v>315.0089999999999</v>
      </c>
      <c r="AB93" s="24">
        <f t="shared" si="25"/>
        <v>5.4979442234148159</v>
      </c>
      <c r="AC93" s="17">
        <f t="shared" si="26"/>
        <v>2.4715529792047164E-2</v>
      </c>
    </row>
    <row r="94" spans="1:31" s="17" customFormat="1" x14ac:dyDescent="0.25">
      <c r="A94" s="17">
        <v>9</v>
      </c>
      <c r="B94" s="17">
        <v>-625</v>
      </c>
      <c r="C94" s="17">
        <v>11859</v>
      </c>
      <c r="D94" s="17">
        <v>11794</v>
      </c>
      <c r="E94" s="17">
        <v>14528</v>
      </c>
      <c r="F94" s="17">
        <v>14594</v>
      </c>
      <c r="G94" s="24"/>
      <c r="H94" s="7"/>
      <c r="I94" s="25">
        <f t="shared" si="17"/>
        <v>-2669</v>
      </c>
      <c r="J94" s="24">
        <f t="shared" si="17"/>
        <v>-2800</v>
      </c>
      <c r="K94" s="7"/>
      <c r="L94" s="25">
        <f t="shared" si="27"/>
        <v>-2672.5532937637063</v>
      </c>
      <c r="M94" s="17">
        <f t="shared" si="18"/>
        <v>12.625896571193932</v>
      </c>
      <c r="N94" s="17">
        <f t="shared" si="28"/>
        <v>-2809.5561545168789</v>
      </c>
      <c r="O94" s="24">
        <f t="shared" si="19"/>
        <v>91.320089150465108</v>
      </c>
      <c r="P94" s="7"/>
      <c r="Q94" s="25">
        <f t="shared" si="20"/>
        <v>-2630.4064731135795</v>
      </c>
      <c r="R94" s="24">
        <f t="shared" si="21"/>
        <v>-2825.289585345256</v>
      </c>
      <c r="S94" s="7"/>
      <c r="T94" s="25">
        <f t="shared" si="22"/>
        <v>0.67910745418761098</v>
      </c>
      <c r="U94" s="24">
        <f t="shared" si="23"/>
        <v>-0.73128399841961911</v>
      </c>
      <c r="V94" s="7"/>
      <c r="W94" s="25">
        <f t="shared" si="24"/>
        <v>0.6772704329860203</v>
      </c>
      <c r="X94" s="24">
        <f t="shared" si="29"/>
        <v>309.38199459283555</v>
      </c>
      <c r="Y94" s="7"/>
      <c r="Z94" s="25">
        <f t="shared" si="30"/>
        <v>-625</v>
      </c>
      <c r="AA94" s="17">
        <f t="shared" si="31"/>
        <v>309.3839999999999</v>
      </c>
      <c r="AB94" s="24">
        <f t="shared" si="25"/>
        <v>5.3997694529901343</v>
      </c>
      <c r="AC94" s="17">
        <f t="shared" si="26"/>
        <v>-2.0054071643471616E-3</v>
      </c>
    </row>
    <row r="95" spans="1:31" s="17" customFormat="1" x14ac:dyDescent="0.25">
      <c r="A95" s="17">
        <v>10</v>
      </c>
      <c r="B95" s="17">
        <v>-618</v>
      </c>
      <c r="C95" s="17">
        <v>11725</v>
      </c>
      <c r="D95" s="17">
        <v>11930</v>
      </c>
      <c r="E95" s="17">
        <v>14662</v>
      </c>
      <c r="F95" s="17">
        <v>14459</v>
      </c>
      <c r="G95" s="24"/>
      <c r="H95" s="7"/>
      <c r="I95" s="25">
        <f t="shared" si="17"/>
        <v>-2937</v>
      </c>
      <c r="J95" s="24">
        <f t="shared" si="17"/>
        <v>-2529</v>
      </c>
      <c r="K95" s="7"/>
      <c r="L95" s="25">
        <f t="shared" si="27"/>
        <v>-2934.7534714197523</v>
      </c>
      <c r="M95" s="17">
        <f t="shared" si="18"/>
        <v>5.0468906618699307</v>
      </c>
      <c r="N95" s="17">
        <f t="shared" si="28"/>
        <v>-2542.4967887508628</v>
      </c>
      <c r="O95" s="24">
        <f t="shared" si="19"/>
        <v>182.16330658541753</v>
      </c>
      <c r="P95" s="7"/>
      <c r="Q95" s="25">
        <f t="shared" si="20"/>
        <v>-2898.4064731135795</v>
      </c>
      <c r="R95" s="24">
        <f t="shared" si="21"/>
        <v>-2554.289585345256</v>
      </c>
      <c r="S95" s="7"/>
      <c r="T95" s="25">
        <f t="shared" si="22"/>
        <v>0.74829858475339295</v>
      </c>
      <c r="U95" s="24">
        <f t="shared" si="23"/>
        <v>-0.6611396972479221</v>
      </c>
      <c r="V95" s="7"/>
      <c r="W95" s="25">
        <f t="shared" si="24"/>
        <v>0.74663819430050249</v>
      </c>
      <c r="X95" s="24">
        <f t="shared" si="29"/>
        <v>303.71048782830644</v>
      </c>
      <c r="Y95" s="7"/>
      <c r="Z95" s="25">
        <f t="shared" si="30"/>
        <v>-618</v>
      </c>
      <c r="AA95" s="17">
        <f t="shared" si="31"/>
        <v>303.82199999999989</v>
      </c>
      <c r="AB95" s="24">
        <f t="shared" si="25"/>
        <v>5.3026942399942101</v>
      </c>
      <c r="AC95" s="17">
        <f t="shared" si="26"/>
        <v>-0.11151217169344818</v>
      </c>
    </row>
    <row r="96" spans="1:31" s="17" customFormat="1" x14ac:dyDescent="0.25">
      <c r="A96" s="17">
        <v>11</v>
      </c>
      <c r="B96" s="17">
        <v>-620</v>
      </c>
      <c r="C96" s="17">
        <v>11606</v>
      </c>
      <c r="D96" s="17">
        <v>12069</v>
      </c>
      <c r="E96" s="17">
        <v>14772</v>
      </c>
      <c r="F96" s="17">
        <v>14310</v>
      </c>
      <c r="G96" s="24"/>
      <c r="H96" s="7"/>
      <c r="I96" s="25">
        <f t="shared" si="17"/>
        <v>-3166</v>
      </c>
      <c r="J96" s="24">
        <f t="shared" si="17"/>
        <v>-2241</v>
      </c>
      <c r="K96" s="7"/>
      <c r="L96" s="25">
        <f t="shared" si="27"/>
        <v>-3170.3889819957849</v>
      </c>
      <c r="M96" s="17">
        <f t="shared" si="18"/>
        <v>19.263162959323903</v>
      </c>
      <c r="N96" s="17">
        <f t="shared" si="28"/>
        <v>-2250.2315287539604</v>
      </c>
      <c r="O96" s="24">
        <f t="shared" si="19"/>
        <v>85.221123135198525</v>
      </c>
      <c r="P96" s="7"/>
      <c r="Q96" s="25">
        <f t="shared" si="20"/>
        <v>-3127.4064731135795</v>
      </c>
      <c r="R96" s="24">
        <f t="shared" si="21"/>
        <v>-2266.289585345256</v>
      </c>
      <c r="S96" s="7"/>
      <c r="T96" s="25">
        <f t="shared" si="22"/>
        <v>0.80742085676669173</v>
      </c>
      <c r="U96" s="24">
        <f t="shared" si="23"/>
        <v>-0.58659520006176424</v>
      </c>
      <c r="V96" s="7"/>
      <c r="W96" s="25">
        <f t="shared" si="24"/>
        <v>0.80594813164984214</v>
      </c>
      <c r="X96" s="24">
        <f t="shared" si="29"/>
        <v>298.23430336180672</v>
      </c>
      <c r="Y96" s="7"/>
      <c r="Z96" s="25">
        <f t="shared" si="30"/>
        <v>-620</v>
      </c>
      <c r="AA96" s="17">
        <f t="shared" si="31"/>
        <v>298.2419999999999</v>
      </c>
      <c r="AB96" s="24">
        <f t="shared" si="25"/>
        <v>5.2053048677329263</v>
      </c>
      <c r="AC96" s="17">
        <f t="shared" si="26"/>
        <v>-7.6966381931811156E-3</v>
      </c>
    </row>
    <row r="97" spans="1:29" s="17" customFormat="1" x14ac:dyDescent="0.25">
      <c r="A97" s="17">
        <v>12</v>
      </c>
      <c r="B97" s="17">
        <v>-616</v>
      </c>
      <c r="C97" s="17">
        <v>11505</v>
      </c>
      <c r="D97" s="17">
        <v>12232</v>
      </c>
      <c r="E97" s="17">
        <v>14881</v>
      </c>
      <c r="F97" s="17">
        <v>14160</v>
      </c>
      <c r="G97" s="24"/>
      <c r="H97" s="7"/>
      <c r="I97" s="25">
        <f t="shared" si="17"/>
        <v>-3376</v>
      </c>
      <c r="J97" s="24">
        <f t="shared" si="17"/>
        <v>-1928</v>
      </c>
      <c r="K97" s="7"/>
      <c r="L97" s="25">
        <f t="shared" si="27"/>
        <v>-3375.106836353154</v>
      </c>
      <c r="M97" s="17">
        <f t="shared" si="18"/>
        <v>0.79774130004725619</v>
      </c>
      <c r="N97" s="17">
        <f t="shared" si="28"/>
        <v>-1938.4445207749657</v>
      </c>
      <c r="O97" s="24">
        <f t="shared" si="19"/>
        <v>109.08801421868942</v>
      </c>
      <c r="P97" s="7"/>
      <c r="Q97" s="25">
        <f t="shared" si="20"/>
        <v>-3337.4064731135795</v>
      </c>
      <c r="R97" s="24">
        <f t="shared" si="21"/>
        <v>-1953.289585345256</v>
      </c>
      <c r="S97" s="7"/>
      <c r="T97" s="25">
        <f t="shared" si="22"/>
        <v>0.86163778743390884</v>
      </c>
      <c r="U97" s="24">
        <f t="shared" si="23"/>
        <v>-0.50557982638375254</v>
      </c>
      <c r="V97" s="7"/>
      <c r="W97" s="25">
        <f t="shared" si="24"/>
        <v>0.86036898630259118</v>
      </c>
      <c r="X97" s="24">
        <f t="shared" si="29"/>
        <v>292.6257923859913</v>
      </c>
      <c r="Y97" s="7"/>
      <c r="Z97" s="25">
        <f t="shared" si="30"/>
        <v>-616</v>
      </c>
      <c r="AA97" s="17">
        <f t="shared" si="31"/>
        <v>292.69799999999992</v>
      </c>
      <c r="AB97" s="24">
        <f t="shared" si="25"/>
        <v>5.1085438140023607</v>
      </c>
      <c r="AC97" s="17">
        <f t="shared" si="26"/>
        <v>-7.2207614008618748E-2</v>
      </c>
    </row>
    <row r="98" spans="1:29" s="17" customFormat="1" x14ac:dyDescent="0.25">
      <c r="A98" s="17">
        <v>13</v>
      </c>
      <c r="B98" s="17">
        <v>-627</v>
      </c>
      <c r="C98" s="17">
        <v>11419</v>
      </c>
      <c r="D98" s="17">
        <v>12402</v>
      </c>
      <c r="E98" s="17">
        <v>14968</v>
      </c>
      <c r="F98" s="17">
        <v>13993</v>
      </c>
      <c r="G98" s="24"/>
      <c r="H98" s="7"/>
      <c r="I98" s="25">
        <f t="shared" si="17"/>
        <v>-3549</v>
      </c>
      <c r="J98" s="24">
        <f t="shared" si="17"/>
        <v>-1591</v>
      </c>
      <c r="K98" s="7"/>
      <c r="L98" s="25">
        <f t="shared" si="27"/>
        <v>-3551.4062610838077</v>
      </c>
      <c r="M98" s="17">
        <f t="shared" si="18"/>
        <v>5.7900924034476429</v>
      </c>
      <c r="N98" s="17">
        <f t="shared" si="28"/>
        <v>-1602.2016807967973</v>
      </c>
      <c r="O98" s="24">
        <f t="shared" si="19"/>
        <v>125.47765267333719</v>
      </c>
      <c r="P98" s="7"/>
      <c r="Q98" s="25">
        <f t="shared" si="20"/>
        <v>-3510.4064731135795</v>
      </c>
      <c r="R98" s="24">
        <f t="shared" si="21"/>
        <v>-1616.289585345256</v>
      </c>
      <c r="S98" s="7"/>
      <c r="T98" s="25">
        <f t="shared" si="22"/>
        <v>0.90630221126928312</v>
      </c>
      <c r="U98" s="24">
        <f t="shared" si="23"/>
        <v>-0.41835241127356099</v>
      </c>
      <c r="V98" s="7"/>
      <c r="W98" s="25">
        <f t="shared" si="24"/>
        <v>0.90525292710947369</v>
      </c>
      <c r="X98" s="24">
        <f t="shared" si="29"/>
        <v>286.98944618272719</v>
      </c>
      <c r="Y98" s="7"/>
      <c r="Z98" s="25">
        <f t="shared" si="30"/>
        <v>-627</v>
      </c>
      <c r="AA98" s="17">
        <f t="shared" si="31"/>
        <v>287.05499999999995</v>
      </c>
      <c r="AB98" s="24">
        <f t="shared" si="25"/>
        <v>5.0100548843123214</v>
      </c>
      <c r="AC98" s="17">
        <f t="shared" si="26"/>
        <v>-6.5553817272757442E-2</v>
      </c>
    </row>
    <row r="99" spans="1:29" s="17" customFormat="1" x14ac:dyDescent="0.25">
      <c r="A99" s="17">
        <v>14</v>
      </c>
      <c r="B99" s="17">
        <v>-634</v>
      </c>
      <c r="C99" s="17">
        <v>11365</v>
      </c>
      <c r="D99" s="17">
        <v>12588</v>
      </c>
      <c r="E99" s="17">
        <v>15057</v>
      </c>
      <c r="F99" s="17">
        <v>13830</v>
      </c>
      <c r="G99" s="24"/>
      <c r="H99" s="7"/>
      <c r="I99" s="25">
        <f t="shared" si="17"/>
        <v>-3692</v>
      </c>
      <c r="J99" s="24">
        <f t="shared" si="17"/>
        <v>-1242</v>
      </c>
      <c r="K99" s="7"/>
      <c r="L99" s="25">
        <f t="shared" si="27"/>
        <v>-3695.0403765081073</v>
      </c>
      <c r="M99" s="17">
        <f t="shared" si="18"/>
        <v>9.2438893110509142</v>
      </c>
      <c r="N99" s="17">
        <f t="shared" si="28"/>
        <v>-1246.1421327579526</v>
      </c>
      <c r="O99" s="24">
        <f t="shared" si="19"/>
        <v>17.157263784503971</v>
      </c>
      <c r="P99" s="7"/>
      <c r="Q99" s="25">
        <f t="shared" si="20"/>
        <v>-3653.4064731135795</v>
      </c>
      <c r="R99" s="24">
        <f t="shared" si="21"/>
        <v>-1267.289585345256</v>
      </c>
      <c r="S99" s="7"/>
      <c r="T99" s="25">
        <f t="shared" si="22"/>
        <v>0.9432213592950548</v>
      </c>
      <c r="U99" s="24">
        <f t="shared" si="23"/>
        <v>-0.32801897544727948</v>
      </c>
      <c r="V99" s="7"/>
      <c r="W99" s="25">
        <f t="shared" si="24"/>
        <v>0.94239937920999461</v>
      </c>
      <c r="X99" s="24">
        <f t="shared" si="29"/>
        <v>281.37732716471339</v>
      </c>
      <c r="Y99" s="7"/>
      <c r="Z99" s="25">
        <f t="shared" si="30"/>
        <v>-634</v>
      </c>
      <c r="AA99" s="17">
        <f t="shared" si="31"/>
        <v>281.34899999999993</v>
      </c>
      <c r="AB99" s="24">
        <f t="shared" si="25"/>
        <v>4.9104663971935247</v>
      </c>
      <c r="AC99" s="17">
        <f t="shared" si="26"/>
        <v>2.8327164713459752E-2</v>
      </c>
    </row>
    <row r="100" spans="1:29" s="17" customFormat="1" x14ac:dyDescent="0.25">
      <c r="A100" s="17">
        <v>15</v>
      </c>
      <c r="B100" s="17">
        <v>-642</v>
      </c>
      <c r="C100" s="17">
        <v>11293</v>
      </c>
      <c r="D100" s="17">
        <v>12764</v>
      </c>
      <c r="E100" s="17">
        <v>15095</v>
      </c>
      <c r="F100" s="17">
        <v>13634</v>
      </c>
      <c r="G100" s="24"/>
      <c r="H100" s="7"/>
      <c r="I100" s="25">
        <f t="shared" si="17"/>
        <v>-3802</v>
      </c>
      <c r="J100" s="24">
        <f t="shared" si="17"/>
        <v>-870</v>
      </c>
      <c r="K100" s="7"/>
      <c r="L100" s="25">
        <f t="shared" si="27"/>
        <v>-3803.5498477445685</v>
      </c>
      <c r="M100" s="17">
        <f t="shared" si="18"/>
        <v>2.4020280313441407</v>
      </c>
      <c r="N100" s="17">
        <f t="shared" si="28"/>
        <v>-872.73436160320546</v>
      </c>
      <c r="O100" s="24">
        <f t="shared" si="19"/>
        <v>7.476733377084317</v>
      </c>
      <c r="P100" s="7"/>
      <c r="Q100" s="25">
        <f t="shared" si="20"/>
        <v>-3763.4064731135795</v>
      </c>
      <c r="R100" s="24">
        <f t="shared" si="21"/>
        <v>-895.28958534525589</v>
      </c>
      <c r="S100" s="7"/>
      <c r="T100" s="25">
        <f t="shared" si="22"/>
        <v>0.97162070393026378</v>
      </c>
      <c r="U100" s="24">
        <f t="shared" si="23"/>
        <v>-0.23173233324849232</v>
      </c>
      <c r="V100" s="7"/>
      <c r="W100" s="25">
        <f t="shared" si="24"/>
        <v>0.97104097320540861</v>
      </c>
      <c r="X100" s="24">
        <f t="shared" si="29"/>
        <v>275.60816646665467</v>
      </c>
      <c r="Y100" s="7"/>
      <c r="Z100" s="25">
        <f t="shared" si="30"/>
        <v>-642</v>
      </c>
      <c r="AA100" s="17">
        <f t="shared" si="31"/>
        <v>275.57099999999991</v>
      </c>
      <c r="AB100" s="24">
        <f t="shared" si="25"/>
        <v>4.8096212730132919</v>
      </c>
      <c r="AC100" s="17">
        <f t="shared" si="26"/>
        <v>3.7166466654753094E-2</v>
      </c>
    </row>
    <row r="101" spans="1:29" s="17" customFormat="1" x14ac:dyDescent="0.25">
      <c r="A101" s="17">
        <v>16</v>
      </c>
      <c r="B101" s="17">
        <v>-631</v>
      </c>
      <c r="C101" s="17">
        <v>11262</v>
      </c>
      <c r="D101" s="17">
        <v>12956</v>
      </c>
      <c r="E101" s="17">
        <v>15139</v>
      </c>
      <c r="F101" s="17">
        <v>13453</v>
      </c>
      <c r="G101" s="24"/>
      <c r="H101" s="7"/>
      <c r="I101" s="25">
        <f t="shared" si="17"/>
        <v>-3877</v>
      </c>
      <c r="J101" s="24">
        <f t="shared" si="17"/>
        <v>-497</v>
      </c>
      <c r="K101" s="7"/>
      <c r="L101" s="25">
        <f t="shared" si="27"/>
        <v>-3872.9168495392655</v>
      </c>
      <c r="M101" s="17">
        <f t="shared" si="18"/>
        <v>16.672117684996252</v>
      </c>
      <c r="N101" s="17">
        <f t="shared" si="28"/>
        <v>-496.78537839296081</v>
      </c>
      <c r="O101" s="24">
        <f t="shared" si="19"/>
        <v>4.6062434208085146E-2</v>
      </c>
      <c r="P101" s="7"/>
      <c r="Q101" s="25">
        <f t="shared" si="20"/>
        <v>-3838.4064731135795</v>
      </c>
      <c r="R101" s="24">
        <f t="shared" si="21"/>
        <v>-522.28958534525589</v>
      </c>
      <c r="S101" s="7"/>
      <c r="T101" s="25">
        <f t="shared" si="22"/>
        <v>0.99098389345426996</v>
      </c>
      <c r="U101" s="24">
        <f t="shared" si="23"/>
        <v>-0.13518685599003105</v>
      </c>
      <c r="V101" s="7"/>
      <c r="W101" s="25">
        <f t="shared" si="24"/>
        <v>0.99064703447864844</v>
      </c>
      <c r="X101" s="24">
        <f t="shared" si="29"/>
        <v>269.95672626042369</v>
      </c>
      <c r="Y101" s="7"/>
      <c r="Z101" s="25">
        <f t="shared" si="30"/>
        <v>-631</v>
      </c>
      <c r="AA101" s="17">
        <f t="shared" si="31"/>
        <v>269.89199999999994</v>
      </c>
      <c r="AB101" s="24">
        <f t="shared" si="25"/>
        <v>4.7105040247925354</v>
      </c>
      <c r="AC101" s="17">
        <f t="shared" si="26"/>
        <v>6.4726260423753956E-2</v>
      </c>
    </row>
    <row r="102" spans="1:29" s="17" customFormat="1" x14ac:dyDescent="0.25">
      <c r="A102" s="17">
        <v>17</v>
      </c>
      <c r="B102" s="17">
        <v>-626</v>
      </c>
      <c r="C102" s="17">
        <v>11241</v>
      </c>
      <c r="D102" s="17">
        <v>13128</v>
      </c>
      <c r="E102" s="17">
        <v>15133</v>
      </c>
      <c r="F102" s="17">
        <v>13252</v>
      </c>
      <c r="G102" s="24"/>
      <c r="H102" s="7"/>
      <c r="I102" s="25">
        <f t="shared" si="17"/>
        <v>-3892</v>
      </c>
      <c r="J102" s="24">
        <f t="shared" si="17"/>
        <v>-124</v>
      </c>
      <c r="K102" s="7"/>
      <c r="L102" s="25">
        <f t="shared" si="27"/>
        <v>-3904.5338433181578</v>
      </c>
      <c r="M102" s="17">
        <f t="shared" si="18"/>
        <v>157.09722832412839</v>
      </c>
      <c r="N102" s="17">
        <f t="shared" si="28"/>
        <v>-118.72171358379447</v>
      </c>
      <c r="O102" s="24">
        <f t="shared" si="19"/>
        <v>27.860307491499839</v>
      </c>
      <c r="P102" s="7"/>
      <c r="Q102" s="25">
        <f t="shared" si="20"/>
        <v>-3853.4064731135795</v>
      </c>
      <c r="R102" s="24">
        <f t="shared" si="21"/>
        <v>-149.28958534525594</v>
      </c>
      <c r="S102" s="7"/>
      <c r="T102" s="25">
        <f t="shared" si="22"/>
        <v>0.99485653135907115</v>
      </c>
      <c r="U102" s="24">
        <f t="shared" si="23"/>
        <v>-3.8641378731569767E-2</v>
      </c>
      <c r="V102" s="7"/>
      <c r="W102" s="25">
        <f t="shared" si="24"/>
        <v>0.99476249514269866</v>
      </c>
      <c r="X102" s="24">
        <f t="shared" si="29"/>
        <v>264.41048667103541</v>
      </c>
      <c r="Y102" s="7"/>
      <c r="Z102" s="25">
        <f t="shared" si="30"/>
        <v>-626</v>
      </c>
      <c r="AA102" s="17">
        <f t="shared" si="31"/>
        <v>264.25799999999992</v>
      </c>
      <c r="AB102" s="24">
        <f t="shared" si="25"/>
        <v>4.612172174735174</v>
      </c>
      <c r="AC102" s="17">
        <f t="shared" si="26"/>
        <v>0.15248667103548996</v>
      </c>
    </row>
    <row r="103" spans="1:29" s="17" customFormat="1" x14ac:dyDescent="0.25">
      <c r="A103" s="17">
        <v>18</v>
      </c>
      <c r="B103" s="17">
        <v>-627</v>
      </c>
      <c r="C103" s="17">
        <v>11243</v>
      </c>
      <c r="D103" s="17">
        <v>13322</v>
      </c>
      <c r="E103" s="17">
        <v>15139</v>
      </c>
      <c r="F103" s="17">
        <v>13068</v>
      </c>
      <c r="G103" s="24"/>
      <c r="H103" s="7"/>
      <c r="I103" s="25">
        <f t="shared" si="17"/>
        <v>-3896</v>
      </c>
      <c r="J103" s="24">
        <f t="shared" si="17"/>
        <v>254</v>
      </c>
      <c r="K103" s="7"/>
      <c r="L103" s="25">
        <f t="shared" si="27"/>
        <v>-3898.7523336113586</v>
      </c>
      <c r="M103" s="17">
        <f t="shared" si="18"/>
        <v>7.5753403082143187</v>
      </c>
      <c r="N103" s="17">
        <f t="shared" si="28"/>
        <v>261.3529975324243</v>
      </c>
      <c r="O103" s="24">
        <f t="shared" si="19"/>
        <v>54.0665727118378</v>
      </c>
      <c r="P103" s="7"/>
      <c r="Q103" s="25">
        <f t="shared" si="20"/>
        <v>-3857.4064731135795</v>
      </c>
      <c r="R103" s="24">
        <f t="shared" si="21"/>
        <v>228.71041465474406</v>
      </c>
      <c r="S103" s="7"/>
      <c r="T103" s="25">
        <f t="shared" si="22"/>
        <v>0.99588923480035152</v>
      </c>
      <c r="U103" s="24">
        <f t="shared" si="23"/>
        <v>5.9198273825262313E-2</v>
      </c>
      <c r="V103" s="7"/>
      <c r="W103" s="25">
        <f t="shared" si="24"/>
        <v>0.99604126719432806</v>
      </c>
      <c r="X103" s="24">
        <f t="shared" si="29"/>
        <v>258.78466955434169</v>
      </c>
      <c r="Y103" s="7"/>
      <c r="Z103" s="25">
        <f t="shared" si="30"/>
        <v>-627</v>
      </c>
      <c r="AA103" s="17">
        <f t="shared" si="31"/>
        <v>258.61499999999995</v>
      </c>
      <c r="AB103" s="24">
        <f t="shared" si="25"/>
        <v>4.5136832450451339</v>
      </c>
      <c r="AC103" s="17">
        <f t="shared" si="26"/>
        <v>0.16966955434173769</v>
      </c>
    </row>
    <row r="104" spans="1:29" s="17" customFormat="1" x14ac:dyDescent="0.25">
      <c r="A104" s="17">
        <v>19</v>
      </c>
      <c r="B104" s="17">
        <v>-609</v>
      </c>
      <c r="C104" s="17">
        <v>11265</v>
      </c>
      <c r="D104" s="17">
        <v>13509</v>
      </c>
      <c r="E104" s="17">
        <v>15118</v>
      </c>
      <c r="F104" s="17">
        <v>12887</v>
      </c>
      <c r="G104" s="24"/>
      <c r="H104" s="7"/>
      <c r="I104" s="25">
        <f t="shared" si="17"/>
        <v>-3853</v>
      </c>
      <c r="J104" s="24">
        <f t="shared" si="17"/>
        <v>622</v>
      </c>
      <c r="K104" s="7"/>
      <c r="L104" s="25">
        <f t="shared" si="27"/>
        <v>-3857.3071615396543</v>
      </c>
      <c r="M104" s="17">
        <f t="shared" si="18"/>
        <v>18.551640528677343</v>
      </c>
      <c r="N104" s="17">
        <f t="shared" si="28"/>
        <v>628.36830097939878</v>
      </c>
      <c r="O104" s="24">
        <f t="shared" si="19"/>
        <v>40.555257364211485</v>
      </c>
      <c r="P104" s="7"/>
      <c r="Q104" s="25">
        <f t="shared" si="20"/>
        <v>-3814.4064731135795</v>
      </c>
      <c r="R104" s="24">
        <f t="shared" si="21"/>
        <v>596.71041465474411</v>
      </c>
      <c r="S104" s="7"/>
      <c r="T104" s="25">
        <f t="shared" si="22"/>
        <v>0.98478767280658797</v>
      </c>
      <c r="U104" s="24">
        <f t="shared" si="23"/>
        <v>0.15444957578535282</v>
      </c>
      <c r="V104" s="7"/>
      <c r="W104" s="25">
        <f t="shared" si="24"/>
        <v>0.98517922577023131</v>
      </c>
      <c r="X104" s="24">
        <f t="shared" si="29"/>
        <v>253.27604785467781</v>
      </c>
      <c r="Y104" s="7"/>
      <c r="Z104" s="25">
        <f t="shared" si="30"/>
        <v>-609</v>
      </c>
      <c r="AA104" s="17">
        <f t="shared" si="31"/>
        <v>253.13399999999996</v>
      </c>
      <c r="AB104" s="24">
        <f t="shared" si="25"/>
        <v>4.4180217487433255</v>
      </c>
      <c r="AC104" s="17">
        <f t="shared" si="26"/>
        <v>0.14204785467785541</v>
      </c>
    </row>
    <row r="105" spans="1:29" s="17" customFormat="1" x14ac:dyDescent="0.25">
      <c r="A105" s="17">
        <v>20</v>
      </c>
      <c r="B105" s="17">
        <v>-612</v>
      </c>
      <c r="C105" s="17">
        <v>11309</v>
      </c>
      <c r="D105" s="17">
        <v>13693</v>
      </c>
      <c r="E105" s="17">
        <v>15090</v>
      </c>
      <c r="F105" s="17">
        <v>12712</v>
      </c>
      <c r="G105" s="24"/>
      <c r="H105" s="7"/>
      <c r="I105" s="25">
        <f t="shared" si="17"/>
        <v>-3781</v>
      </c>
      <c r="J105" s="24">
        <f t="shared" si="17"/>
        <v>981</v>
      </c>
      <c r="K105" s="7"/>
      <c r="L105" s="25">
        <f t="shared" si="27"/>
        <v>-3780.4728680274825</v>
      </c>
      <c r="M105" s="17">
        <f t="shared" si="18"/>
        <v>0.27786811645019982</v>
      </c>
      <c r="N105" s="17">
        <f t="shared" si="28"/>
        <v>991.63402737130843</v>
      </c>
      <c r="O105" s="24">
        <f t="shared" si="19"/>
        <v>113.08253813373697</v>
      </c>
      <c r="P105" s="7"/>
      <c r="Q105" s="25">
        <f t="shared" si="20"/>
        <v>-3742.4064731135795</v>
      </c>
      <c r="R105" s="24">
        <f t="shared" si="21"/>
        <v>955.71041465474411</v>
      </c>
      <c r="S105" s="7"/>
      <c r="T105" s="25">
        <f t="shared" si="22"/>
        <v>0.9661990108635421</v>
      </c>
      <c r="U105" s="24">
        <f t="shared" si="23"/>
        <v>0.24737136220837588</v>
      </c>
      <c r="V105" s="7"/>
      <c r="W105" s="25">
        <f t="shared" si="24"/>
        <v>0.96682420201968478</v>
      </c>
      <c r="X105" s="24">
        <f t="shared" si="29"/>
        <v>247.83416758706653</v>
      </c>
      <c r="Y105" s="7"/>
      <c r="Z105" s="25">
        <f t="shared" si="30"/>
        <v>-612</v>
      </c>
      <c r="AA105" s="17">
        <f t="shared" si="31"/>
        <v>247.62599999999995</v>
      </c>
      <c r="AB105" s="24">
        <f t="shared" si="25"/>
        <v>4.321889013543478</v>
      </c>
      <c r="AC105" s="17">
        <f t="shared" si="26"/>
        <v>0.20816758706658334</v>
      </c>
    </row>
    <row r="106" spans="1:29" s="17" customFormat="1" x14ac:dyDescent="0.25">
      <c r="A106" s="17">
        <v>21</v>
      </c>
      <c r="B106" s="17">
        <v>-632</v>
      </c>
      <c r="C106" s="17">
        <v>11368</v>
      </c>
      <c r="D106" s="17">
        <v>13876</v>
      </c>
      <c r="E106" s="17">
        <v>15038</v>
      </c>
      <c r="F106" s="17">
        <v>12534</v>
      </c>
      <c r="G106" s="24"/>
      <c r="H106" s="7"/>
      <c r="I106" s="25">
        <f t="shared" si="17"/>
        <v>-3670</v>
      </c>
      <c r="J106" s="24">
        <f t="shared" si="17"/>
        <v>1342</v>
      </c>
      <c r="K106" s="7"/>
      <c r="L106" s="25">
        <f t="shared" si="27"/>
        <v>-3664.8633174804236</v>
      </c>
      <c r="M106" s="17">
        <f t="shared" si="18"/>
        <v>26.385507306922008</v>
      </c>
      <c r="N106" s="17">
        <f t="shared" si="28"/>
        <v>1357.3659951789964</v>
      </c>
      <c r="O106" s="24">
        <f t="shared" si="19"/>
        <v>236.11380784094061</v>
      </c>
      <c r="P106" s="7"/>
      <c r="Q106" s="25">
        <f t="shared" si="20"/>
        <v>-3631.4064731135795</v>
      </c>
      <c r="R106" s="24">
        <f t="shared" si="21"/>
        <v>1316.710414654744</v>
      </c>
      <c r="S106" s="7"/>
      <c r="T106" s="25">
        <f t="shared" si="22"/>
        <v>0.93754149036801304</v>
      </c>
      <c r="U106" s="24">
        <f t="shared" si="23"/>
        <v>0.34081081875074726</v>
      </c>
      <c r="V106" s="7"/>
      <c r="W106" s="25">
        <f t="shared" si="24"/>
        <v>0.93840158980620403</v>
      </c>
      <c r="X106" s="24">
        <f t="shared" si="29"/>
        <v>242.22583632158035</v>
      </c>
      <c r="Y106" s="7"/>
      <c r="Z106" s="25">
        <f t="shared" si="30"/>
        <v>-632</v>
      </c>
      <c r="AA106" s="17">
        <f t="shared" si="31"/>
        <v>241.93799999999996</v>
      </c>
      <c r="AB106" s="24">
        <f t="shared" si="25"/>
        <v>4.2226146856900399</v>
      </c>
      <c r="AC106" s="17">
        <f t="shared" si="26"/>
        <v>0.28783632158038586</v>
      </c>
    </row>
    <row r="107" spans="1:29" s="17" customFormat="1" x14ac:dyDescent="0.25">
      <c r="A107" s="17">
        <v>22</v>
      </c>
      <c r="B107" s="17">
        <v>-631</v>
      </c>
      <c r="C107" s="17">
        <v>11436</v>
      </c>
      <c r="D107" s="17">
        <v>14050</v>
      </c>
      <c r="E107" s="17">
        <v>14948</v>
      </c>
      <c r="F107" s="17">
        <v>12349</v>
      </c>
      <c r="G107" s="24"/>
      <c r="H107" s="7"/>
      <c r="I107" s="25">
        <f t="shared" si="17"/>
        <v>-3512</v>
      </c>
      <c r="J107" s="24">
        <f t="shared" si="17"/>
        <v>1701</v>
      </c>
      <c r="K107" s="7"/>
      <c r="L107" s="25">
        <f t="shared" si="27"/>
        <v>-3513.8027774972338</v>
      </c>
      <c r="M107" s="17">
        <f t="shared" si="18"/>
        <v>3.2500067045326335</v>
      </c>
      <c r="N107" s="17">
        <f t="shared" si="28"/>
        <v>1709.4278568337827</v>
      </c>
      <c r="O107" s="24">
        <f t="shared" si="19"/>
        <v>71.028770810737726</v>
      </c>
      <c r="P107" s="7"/>
      <c r="Q107" s="25">
        <f t="shared" si="20"/>
        <v>-3473.4064731135795</v>
      </c>
      <c r="R107" s="24">
        <f t="shared" si="21"/>
        <v>1675.710414654744</v>
      </c>
      <c r="S107" s="7"/>
      <c r="T107" s="25">
        <f t="shared" si="22"/>
        <v>0.89674970443744006</v>
      </c>
      <c r="U107" s="24">
        <f t="shared" si="23"/>
        <v>0.43373260517377032</v>
      </c>
      <c r="V107" s="7"/>
      <c r="W107" s="25">
        <f t="shared" si="24"/>
        <v>0.89784337184915264</v>
      </c>
      <c r="X107" s="24">
        <f t="shared" si="29"/>
        <v>236.40157556162228</v>
      </c>
      <c r="Y107" s="7"/>
      <c r="Z107" s="25">
        <f t="shared" si="30"/>
        <v>-631</v>
      </c>
      <c r="AA107" s="17">
        <f t="shared" si="31"/>
        <v>236.25899999999996</v>
      </c>
      <c r="AB107" s="24">
        <f t="shared" si="25"/>
        <v>4.1234974374692825</v>
      </c>
      <c r="AC107" s="17">
        <f t="shared" si="26"/>
        <v>0.14257556162232277</v>
      </c>
    </row>
    <row r="108" spans="1:29" s="17" customFormat="1" x14ac:dyDescent="0.25">
      <c r="A108" s="17">
        <v>23</v>
      </c>
      <c r="B108" s="17">
        <v>-632</v>
      </c>
      <c r="C108" s="17">
        <v>11532</v>
      </c>
      <c r="D108" s="17">
        <v>14215</v>
      </c>
      <c r="E108" s="17">
        <v>14858</v>
      </c>
      <c r="F108" s="17">
        <v>12183</v>
      </c>
      <c r="G108" s="24"/>
      <c r="H108" s="7"/>
      <c r="I108" s="25">
        <f t="shared" si="17"/>
        <v>-3326</v>
      </c>
      <c r="J108" s="24">
        <f t="shared" si="17"/>
        <v>2032</v>
      </c>
      <c r="K108" s="7"/>
      <c r="L108" s="25">
        <f t="shared" si="27"/>
        <v>-3328.3006397003669</v>
      </c>
      <c r="M108" s="17">
        <f t="shared" si="18"/>
        <v>5.2929430309043033</v>
      </c>
      <c r="N108" s="17">
        <f t="shared" si="28"/>
        <v>2045.4625498181138</v>
      </c>
      <c r="O108" s="24">
        <f t="shared" si="19"/>
        <v>181.24024760519475</v>
      </c>
      <c r="P108" s="7"/>
      <c r="Q108" s="25">
        <f t="shared" si="20"/>
        <v>-3287.4064731135795</v>
      </c>
      <c r="R108" s="24">
        <f t="shared" si="21"/>
        <v>2006.710414654744</v>
      </c>
      <c r="S108" s="7"/>
      <c r="T108" s="25">
        <f t="shared" si="22"/>
        <v>0.84872899441790484</v>
      </c>
      <c r="U108" s="24">
        <f t="shared" si="23"/>
        <v>0.51940700992591693</v>
      </c>
      <c r="V108" s="7"/>
      <c r="W108" s="25">
        <f t="shared" si="24"/>
        <v>0.85003797987860163</v>
      </c>
      <c r="X108" s="24">
        <f t="shared" si="29"/>
        <v>230.75937102546732</v>
      </c>
      <c r="Y108" s="7"/>
      <c r="Z108" s="25">
        <f t="shared" si="30"/>
        <v>-632</v>
      </c>
      <c r="AA108" s="17">
        <f t="shared" si="31"/>
        <v>230.57099999999997</v>
      </c>
      <c r="AB108" s="24">
        <f t="shared" si="25"/>
        <v>4.0242231096158445</v>
      </c>
      <c r="AC108" s="17">
        <f t="shared" si="26"/>
        <v>0.18837102546734741</v>
      </c>
    </row>
    <row r="109" spans="1:29" s="17" customFormat="1" x14ac:dyDescent="0.25">
      <c r="A109" s="17">
        <v>24</v>
      </c>
      <c r="B109" s="17">
        <v>-633</v>
      </c>
      <c r="C109" s="17">
        <v>11645</v>
      </c>
      <c r="D109" s="17">
        <v>14381</v>
      </c>
      <c r="E109" s="17">
        <v>14756</v>
      </c>
      <c r="F109" s="17">
        <v>12028</v>
      </c>
      <c r="G109" s="24"/>
      <c r="H109" s="7"/>
      <c r="I109" s="25">
        <f t="shared" si="17"/>
        <v>-3111</v>
      </c>
      <c r="J109" s="24">
        <f t="shared" si="17"/>
        <v>2353</v>
      </c>
      <c r="K109" s="7"/>
      <c r="L109" s="25">
        <f t="shared" si="27"/>
        <v>-3110.0260325643007</v>
      </c>
      <c r="M109" s="17">
        <f t="shared" si="18"/>
        <v>0.94861256580257447</v>
      </c>
      <c r="N109" s="17">
        <f t="shared" si="28"/>
        <v>2362.0695895172057</v>
      </c>
      <c r="O109" s="24">
        <f t="shared" si="19"/>
        <v>82.257454010607773</v>
      </c>
      <c r="P109" s="7"/>
      <c r="Q109" s="25">
        <f t="shared" si="20"/>
        <v>-3072.4064731135795</v>
      </c>
      <c r="R109" s="24">
        <f t="shared" si="21"/>
        <v>2327.710414654744</v>
      </c>
      <c r="S109" s="7"/>
      <c r="T109" s="25">
        <f t="shared" si="22"/>
        <v>0.79322118444908718</v>
      </c>
      <c r="U109" s="24">
        <f t="shared" si="23"/>
        <v>0.60249306408132197</v>
      </c>
      <c r="V109" s="7"/>
      <c r="W109" s="25">
        <f t="shared" si="24"/>
        <v>0.79473895461508137</v>
      </c>
      <c r="X109" s="24">
        <f t="shared" si="29"/>
        <v>225.02012740715486</v>
      </c>
      <c r="Y109" s="7"/>
      <c r="Z109" s="25">
        <f t="shared" si="30"/>
        <v>-633</v>
      </c>
      <c r="AA109" s="17">
        <f t="shared" si="31"/>
        <v>224.87399999999997</v>
      </c>
      <c r="AB109" s="24">
        <f t="shared" si="25"/>
        <v>3.9247917021297281</v>
      </c>
      <c r="AC109" s="17">
        <f t="shared" si="26"/>
        <v>0.14612740715489281</v>
      </c>
    </row>
    <row r="110" spans="1:29" s="17" customFormat="1" x14ac:dyDescent="0.25">
      <c r="A110" s="17">
        <v>25</v>
      </c>
      <c r="B110" s="17">
        <v>-622</v>
      </c>
      <c r="C110" s="17">
        <v>11760</v>
      </c>
      <c r="D110" s="17">
        <v>14520</v>
      </c>
      <c r="E110" s="17">
        <v>14632</v>
      </c>
      <c r="F110" s="17">
        <v>11882</v>
      </c>
      <c r="G110" s="24"/>
      <c r="H110" s="7"/>
      <c r="I110" s="25">
        <f t="shared" si="17"/>
        <v>-2872</v>
      </c>
      <c r="J110" s="24">
        <f t="shared" si="17"/>
        <v>2638</v>
      </c>
      <c r="K110" s="7"/>
      <c r="L110" s="25">
        <f t="shared" si="27"/>
        <v>-2865.9685140049573</v>
      </c>
      <c r="M110" s="17">
        <f t="shared" si="18"/>
        <v>36.378823308395724</v>
      </c>
      <c r="N110" s="17">
        <f t="shared" si="28"/>
        <v>2650.6846413986664</v>
      </c>
      <c r="O110" s="24">
        <f t="shared" si="19"/>
        <v>160.90012741276078</v>
      </c>
      <c r="P110" s="7"/>
      <c r="Q110" s="25">
        <f t="shared" si="20"/>
        <v>-2833.4064731135795</v>
      </c>
      <c r="R110" s="24">
        <f t="shared" si="21"/>
        <v>2612.710414654744</v>
      </c>
      <c r="S110" s="7"/>
      <c r="T110" s="25">
        <f t="shared" si="22"/>
        <v>0.73151715383258753</v>
      </c>
      <c r="U110" s="24">
        <f t="shared" si="23"/>
        <v>0.67626105608845721</v>
      </c>
      <c r="V110" s="7"/>
      <c r="W110" s="25">
        <f t="shared" si="24"/>
        <v>0.73322025431318538</v>
      </c>
      <c r="X110" s="24">
        <f t="shared" si="29"/>
        <v>219.50010729998576</v>
      </c>
      <c r="Y110" s="7"/>
      <c r="Z110" s="25">
        <f t="shared" si="30"/>
        <v>-622</v>
      </c>
      <c r="AA110" s="17">
        <f t="shared" si="31"/>
        <v>219.27599999999995</v>
      </c>
      <c r="AB110" s="24">
        <f t="shared" si="25"/>
        <v>3.8270881706030853</v>
      </c>
      <c r="AC110" s="17">
        <f t="shared" si="26"/>
        <v>0.22410729998580337</v>
      </c>
    </row>
    <row r="111" spans="1:29" s="17" customFormat="1" x14ac:dyDescent="0.25">
      <c r="A111" s="17">
        <v>26</v>
      </c>
      <c r="B111" s="17">
        <v>-621</v>
      </c>
      <c r="C111" s="17">
        <v>11896</v>
      </c>
      <c r="D111" s="17">
        <v>14651</v>
      </c>
      <c r="E111" s="17">
        <v>14494</v>
      </c>
      <c r="F111" s="17">
        <v>11742</v>
      </c>
      <c r="G111" s="24"/>
      <c r="H111" s="7"/>
      <c r="I111" s="25">
        <f t="shared" si="17"/>
        <v>-2598</v>
      </c>
      <c r="J111" s="24">
        <f t="shared" si="17"/>
        <v>2909</v>
      </c>
      <c r="K111" s="7"/>
      <c r="L111" s="25">
        <f t="shared" si="27"/>
        <v>-2595.3910960548064</v>
      </c>
      <c r="M111" s="17">
        <f t="shared" si="18"/>
        <v>6.8063797952465244</v>
      </c>
      <c r="N111" s="17">
        <f t="shared" si="28"/>
        <v>2913.830225783458</v>
      </c>
      <c r="O111" s="24">
        <f t="shared" si="19"/>
        <v>23.331081119182357</v>
      </c>
      <c r="P111" s="7"/>
      <c r="Q111" s="25">
        <f t="shared" si="20"/>
        <v>-2559.4064731135795</v>
      </c>
      <c r="R111" s="24">
        <f t="shared" si="21"/>
        <v>2883.710414654744</v>
      </c>
      <c r="S111" s="7"/>
      <c r="T111" s="25">
        <f t="shared" si="22"/>
        <v>0.66077696810488518</v>
      </c>
      <c r="U111" s="24">
        <f t="shared" si="23"/>
        <v>0.74640535726015433</v>
      </c>
      <c r="V111" s="7"/>
      <c r="W111" s="25">
        <f t="shared" si="24"/>
        <v>0.66265625679132334</v>
      </c>
      <c r="X111" s="24">
        <f t="shared" si="29"/>
        <v>213.78452534715871</v>
      </c>
      <c r="Y111" s="7"/>
      <c r="Z111" s="25">
        <f t="shared" si="30"/>
        <v>-621</v>
      </c>
      <c r="AA111" s="17">
        <f t="shared" si="31"/>
        <v>213.68699999999995</v>
      </c>
      <c r="AB111" s="24">
        <f t="shared" si="25"/>
        <v>3.7295417187091218</v>
      </c>
      <c r="AC111" s="17">
        <f t="shared" si="26"/>
        <v>9.7525347158750719E-2</v>
      </c>
    </row>
    <row r="112" spans="1:29" s="17" customFormat="1" x14ac:dyDescent="0.25">
      <c r="A112" s="17">
        <v>27</v>
      </c>
      <c r="B112" s="17">
        <v>-612</v>
      </c>
      <c r="C112" s="17">
        <v>12040</v>
      </c>
      <c r="D112" s="17">
        <v>14767</v>
      </c>
      <c r="E112" s="17">
        <v>14344</v>
      </c>
      <c r="F112" s="17">
        <v>11623</v>
      </c>
      <c r="G112" s="24"/>
      <c r="H112" s="7"/>
      <c r="I112" s="25">
        <f t="shared" si="17"/>
        <v>-2304</v>
      </c>
      <c r="J112" s="24">
        <f t="shared" si="17"/>
        <v>3144</v>
      </c>
      <c r="K112" s="7"/>
      <c r="L112" s="25">
        <f t="shared" si="27"/>
        <v>-2304.931843022126</v>
      </c>
      <c r="M112" s="17">
        <f t="shared" si="18"/>
        <v>0.86833141788497548</v>
      </c>
      <c r="N112" s="17">
        <f t="shared" si="28"/>
        <v>3146.2753759087641</v>
      </c>
      <c r="O112" s="24">
        <f t="shared" si="19"/>
        <v>5.1773355261840086</v>
      </c>
      <c r="P112" s="7"/>
      <c r="Q112" s="25">
        <f t="shared" si="20"/>
        <v>-2265.4064731135795</v>
      </c>
      <c r="R112" s="24">
        <f t="shared" si="21"/>
        <v>3118.710414654744</v>
      </c>
      <c r="S112" s="7"/>
      <c r="T112" s="25">
        <f t="shared" si="22"/>
        <v>0.58487326517078098</v>
      </c>
      <c r="U112" s="24">
        <f t="shared" si="23"/>
        <v>0.80723159628358165</v>
      </c>
      <c r="V112" s="7"/>
      <c r="W112" s="25">
        <f t="shared" si="24"/>
        <v>0.58690529093836474</v>
      </c>
      <c r="X112" s="24">
        <f t="shared" si="29"/>
        <v>208.20533723923052</v>
      </c>
      <c r="Y112" s="7"/>
      <c r="Z112" s="25">
        <f t="shared" si="30"/>
        <v>-612</v>
      </c>
      <c r="AA112" s="17">
        <f t="shared" si="31"/>
        <v>208.17899999999995</v>
      </c>
      <c r="AB112" s="24">
        <f t="shared" si="25"/>
        <v>3.6334089835092742</v>
      </c>
      <c r="AC112" s="17">
        <f t="shared" si="26"/>
        <v>2.6337239230571186E-2</v>
      </c>
    </row>
    <row r="113" spans="1:29" s="17" customFormat="1" x14ac:dyDescent="0.25">
      <c r="A113" s="17">
        <v>28</v>
      </c>
      <c r="B113" s="17">
        <v>-619</v>
      </c>
      <c r="C113" s="17">
        <v>12209</v>
      </c>
      <c r="D113" s="17">
        <v>14882</v>
      </c>
      <c r="E113" s="17">
        <v>14198</v>
      </c>
      <c r="F113" s="17">
        <v>11526</v>
      </c>
      <c r="G113" s="24"/>
      <c r="H113" s="7"/>
      <c r="I113" s="25">
        <f t="shared" si="17"/>
        <v>-1989</v>
      </c>
      <c r="J113" s="24">
        <f t="shared" si="17"/>
        <v>3356</v>
      </c>
      <c r="K113" s="7"/>
      <c r="L113" s="25">
        <f t="shared" si="27"/>
        <v>-1989.8663249345616</v>
      </c>
      <c r="M113" s="17">
        <f t="shared" si="18"/>
        <v>0.75051889224314239</v>
      </c>
      <c r="N113" s="17">
        <f t="shared" si="28"/>
        <v>3352.023121251666</v>
      </c>
      <c r="O113" s="24">
        <f t="shared" si="19"/>
        <v>15.815564578950619</v>
      </c>
      <c r="P113" s="7"/>
      <c r="Q113" s="25">
        <f t="shared" si="20"/>
        <v>-1950.4064731135793</v>
      </c>
      <c r="R113" s="24">
        <f t="shared" si="21"/>
        <v>3330.710414654744</v>
      </c>
      <c r="S113" s="7"/>
      <c r="T113" s="25">
        <f t="shared" si="22"/>
        <v>0.5035478691699552</v>
      </c>
      <c r="U113" s="24">
        <f t="shared" si="23"/>
        <v>0.86210462893450335</v>
      </c>
      <c r="V113" s="7"/>
      <c r="W113" s="25">
        <f t="shared" si="24"/>
        <v>0.50571764264224273</v>
      </c>
      <c r="X113" s="24">
        <f t="shared" si="29"/>
        <v>202.58219576187366</v>
      </c>
      <c r="Y113" s="7"/>
      <c r="Z113" s="25">
        <f t="shared" si="30"/>
        <v>-619</v>
      </c>
      <c r="AA113" s="17">
        <f t="shared" si="31"/>
        <v>202.60799999999995</v>
      </c>
      <c r="AB113" s="24">
        <f t="shared" si="25"/>
        <v>3.5361766908806702</v>
      </c>
      <c r="AC113" s="17">
        <f t="shared" si="26"/>
        <v>-2.5804238126283963E-2</v>
      </c>
    </row>
    <row r="114" spans="1:29" s="17" customFormat="1" x14ac:dyDescent="0.25">
      <c r="A114" s="17">
        <v>29</v>
      </c>
      <c r="B114" s="17">
        <v>-617</v>
      </c>
      <c r="C114" s="17">
        <v>12366</v>
      </c>
      <c r="D114" s="17">
        <v>14956</v>
      </c>
      <c r="E114" s="17">
        <v>14024</v>
      </c>
      <c r="F114" s="17">
        <v>11431</v>
      </c>
      <c r="G114" s="24"/>
      <c r="H114" s="7"/>
      <c r="I114" s="25">
        <f t="shared" si="17"/>
        <v>-1658</v>
      </c>
      <c r="J114" s="24">
        <f t="shared" si="17"/>
        <v>3525</v>
      </c>
      <c r="K114" s="7"/>
      <c r="L114" s="25">
        <f t="shared" si="27"/>
        <v>-1657.4658404874842</v>
      </c>
      <c r="M114" s="17">
        <f t="shared" si="18"/>
        <v>0.28532638481108608</v>
      </c>
      <c r="N114" s="17">
        <f t="shared" si="28"/>
        <v>3525.7988392326824</v>
      </c>
      <c r="O114" s="24">
        <f t="shared" si="19"/>
        <v>0.63814411967266893</v>
      </c>
      <c r="P114" s="7"/>
      <c r="Q114" s="25">
        <f t="shared" si="20"/>
        <v>-1619.4064731135793</v>
      </c>
      <c r="R114" s="24">
        <f t="shared" si="21"/>
        <v>3499.710414654744</v>
      </c>
      <c r="S114" s="7"/>
      <c r="T114" s="25">
        <f t="shared" si="22"/>
        <v>0.418091659404008</v>
      </c>
      <c r="U114" s="24">
        <f t="shared" si="23"/>
        <v>0.90584775401943618</v>
      </c>
      <c r="V114" s="7"/>
      <c r="W114" s="25">
        <f t="shared" si="24"/>
        <v>0.42037117595666723</v>
      </c>
      <c r="X114" s="24">
        <f t="shared" si="29"/>
        <v>197.08026959613369</v>
      </c>
      <c r="Y114" s="7"/>
      <c r="Z114" s="25">
        <f t="shared" si="30"/>
        <v>-617</v>
      </c>
      <c r="AA114" s="17">
        <f t="shared" si="31"/>
        <v>197.05499999999995</v>
      </c>
      <c r="AB114" s="24">
        <f t="shared" si="25"/>
        <v>3.4392585575174248</v>
      </c>
      <c r="AC114" s="17">
        <f t="shared" si="26"/>
        <v>2.5269596133739469E-2</v>
      </c>
    </row>
    <row r="115" spans="1:29" s="17" customFormat="1" x14ac:dyDescent="0.25">
      <c r="A115" s="17">
        <v>30</v>
      </c>
      <c r="B115" s="17">
        <v>-632</v>
      </c>
      <c r="C115" s="17">
        <v>12538</v>
      </c>
      <c r="D115" s="17">
        <v>15022</v>
      </c>
      <c r="E115" s="17">
        <v>13837</v>
      </c>
      <c r="F115" s="17">
        <v>11349</v>
      </c>
      <c r="G115" s="24"/>
      <c r="H115" s="7"/>
      <c r="I115" s="25">
        <f t="shared" si="17"/>
        <v>-1299</v>
      </c>
      <c r="J115" s="24">
        <f t="shared" si="17"/>
        <v>3673</v>
      </c>
      <c r="K115" s="7"/>
      <c r="L115" s="25">
        <f t="shared" si="27"/>
        <v>-1301.2530523381663</v>
      </c>
      <c r="M115" s="17">
        <f t="shared" si="18"/>
        <v>5.0762448385166259</v>
      </c>
      <c r="N115" s="17">
        <f t="shared" si="28"/>
        <v>3669.686235339087</v>
      </c>
      <c r="O115" s="24">
        <f t="shared" si="19"/>
        <v>10.981036227915626</v>
      </c>
      <c r="P115" s="7"/>
      <c r="Q115" s="25">
        <f t="shared" si="20"/>
        <v>-1260.4064731135793</v>
      </c>
      <c r="R115" s="24">
        <f t="shared" si="21"/>
        <v>3647.710414654744</v>
      </c>
      <c r="S115" s="7"/>
      <c r="T115" s="25">
        <f t="shared" si="22"/>
        <v>0.3254065255490986</v>
      </c>
      <c r="U115" s="24">
        <f t="shared" si="23"/>
        <v>0.94415534285121172</v>
      </c>
      <c r="V115" s="7"/>
      <c r="W115" s="25">
        <f t="shared" si="24"/>
        <v>0.32778209202322844</v>
      </c>
      <c r="X115" s="24">
        <f t="shared" si="29"/>
        <v>191.33141034510948</v>
      </c>
      <c r="Y115" s="7"/>
      <c r="Z115" s="25">
        <f t="shared" si="30"/>
        <v>-632</v>
      </c>
      <c r="AA115" s="17">
        <f t="shared" si="31"/>
        <v>191.36699999999996</v>
      </c>
      <c r="AB115" s="24">
        <f t="shared" si="25"/>
        <v>3.3399842296639881</v>
      </c>
      <c r="AC115" s="17">
        <f t="shared" si="26"/>
        <v>-3.5589654890486599E-2</v>
      </c>
    </row>
    <row r="116" spans="1:29" s="17" customFormat="1" x14ac:dyDescent="0.25">
      <c r="A116" s="17">
        <v>31</v>
      </c>
      <c r="B116" s="17">
        <v>-634</v>
      </c>
      <c r="C116" s="17">
        <v>12728</v>
      </c>
      <c r="D116" s="17">
        <v>15087</v>
      </c>
      <c r="E116" s="17">
        <v>13665</v>
      </c>
      <c r="F116" s="17">
        <v>11306</v>
      </c>
      <c r="G116" s="24"/>
      <c r="H116" s="7"/>
      <c r="I116" s="25">
        <f t="shared" ref="I116:J149" si="32">C116-E116</f>
        <v>-937</v>
      </c>
      <c r="J116" s="24">
        <f t="shared" si="32"/>
        <v>3781</v>
      </c>
      <c r="K116" s="7"/>
      <c r="L116" s="25">
        <f t="shared" si="27"/>
        <v>-931.41900951584103</v>
      </c>
      <c r="M116" s="17">
        <f t="shared" si="18"/>
        <v>31.14745478427302</v>
      </c>
      <c r="N116" s="17">
        <f t="shared" si="28"/>
        <v>3777.9285560450489</v>
      </c>
      <c r="O116" s="24">
        <f t="shared" si="19"/>
        <v>9.4337679684054354</v>
      </c>
      <c r="P116" s="7"/>
      <c r="Q116" s="25">
        <f t="shared" si="20"/>
        <v>-898.4064731135793</v>
      </c>
      <c r="R116" s="24">
        <f t="shared" si="21"/>
        <v>3755.710414654744</v>
      </c>
      <c r="S116" s="7"/>
      <c r="T116" s="25">
        <f t="shared" si="22"/>
        <v>0.23194686411322893</v>
      </c>
      <c r="U116" s="24">
        <f t="shared" si="23"/>
        <v>0.9721095292960209</v>
      </c>
      <c r="V116" s="7"/>
      <c r="W116" s="25">
        <f t="shared" si="24"/>
        <v>0.23439243939855245</v>
      </c>
      <c r="X116" s="24">
        <f t="shared" si="29"/>
        <v>185.74220911851683</v>
      </c>
      <c r="Y116" s="7"/>
      <c r="Z116" s="25">
        <f t="shared" si="30"/>
        <v>-634</v>
      </c>
      <c r="AA116" s="17">
        <f t="shared" si="31"/>
        <v>185.66099999999997</v>
      </c>
      <c r="AB116" s="24">
        <f t="shared" si="25"/>
        <v>3.2403957425451919</v>
      </c>
      <c r="AC116" s="17">
        <f t="shared" si="26"/>
        <v>8.1209118516852641E-2</v>
      </c>
    </row>
    <row r="117" spans="1:29" s="17" customFormat="1" x14ac:dyDescent="0.25">
      <c r="A117" s="17">
        <v>32</v>
      </c>
      <c r="B117" s="17">
        <v>-642</v>
      </c>
      <c r="C117" s="17">
        <v>12923</v>
      </c>
      <c r="D117" s="17">
        <v>15121</v>
      </c>
      <c r="E117" s="17">
        <v>13470</v>
      </c>
      <c r="F117" s="17">
        <v>11265</v>
      </c>
      <c r="G117" s="24"/>
      <c r="H117" s="7"/>
      <c r="I117" s="25">
        <f t="shared" si="32"/>
        <v>-547</v>
      </c>
      <c r="J117" s="24">
        <f t="shared" si="32"/>
        <v>3856</v>
      </c>
      <c r="K117" s="7"/>
      <c r="L117" s="25">
        <f t="shared" si="27"/>
        <v>-547.9141261633946</v>
      </c>
      <c r="M117" s="17">
        <f t="shared" si="18"/>
        <v>0.83562664260252861</v>
      </c>
      <c r="N117" s="17">
        <f t="shared" si="28"/>
        <v>3849.5953787717258</v>
      </c>
      <c r="O117" s="24">
        <f t="shared" si="19"/>
        <v>41.019173077660639</v>
      </c>
      <c r="P117" s="7"/>
      <c r="Q117" s="25">
        <f t="shared" si="20"/>
        <v>-508.4064731135793</v>
      </c>
      <c r="R117" s="24">
        <f t="shared" si="21"/>
        <v>3830.710414654744</v>
      </c>
      <c r="S117" s="7"/>
      <c r="T117" s="25">
        <f t="shared" si="22"/>
        <v>0.13125827858839695</v>
      </c>
      <c r="U117" s="24">
        <f t="shared" si="23"/>
        <v>0.9915221587715829</v>
      </c>
      <c r="V117" s="7"/>
      <c r="W117" s="25">
        <f t="shared" si="24"/>
        <v>0.13375235792777965</v>
      </c>
      <c r="X117" s="24">
        <f t="shared" si="29"/>
        <v>179.86855507814607</v>
      </c>
      <c r="Y117" s="7"/>
      <c r="Z117" s="25">
        <f t="shared" si="30"/>
        <v>-642</v>
      </c>
      <c r="AA117" s="17">
        <f t="shared" si="31"/>
        <v>179.88299999999998</v>
      </c>
      <c r="AB117" s="24">
        <f t="shared" si="25"/>
        <v>3.1395506183649595</v>
      </c>
      <c r="AC117" s="17">
        <f t="shared" si="26"/>
        <v>-1.4444921853907999E-2</v>
      </c>
    </row>
    <row r="118" spans="1:29" s="17" customFormat="1" x14ac:dyDescent="0.25">
      <c r="A118" s="17">
        <v>33</v>
      </c>
      <c r="B118" s="17">
        <v>-615</v>
      </c>
      <c r="C118" s="17">
        <v>13106</v>
      </c>
      <c r="D118" s="17">
        <v>15140</v>
      </c>
      <c r="E118" s="17">
        <v>13286</v>
      </c>
      <c r="F118" s="17">
        <v>11251</v>
      </c>
      <c r="G118" s="24"/>
      <c r="H118" s="7"/>
      <c r="I118" s="25">
        <f t="shared" si="32"/>
        <v>-180</v>
      </c>
      <c r="J118" s="24">
        <f t="shared" si="32"/>
        <v>3889</v>
      </c>
      <c r="K118" s="7"/>
      <c r="L118" s="25">
        <f t="shared" si="27"/>
        <v>-175.62922223657898</v>
      </c>
      <c r="M118" s="17">
        <f t="shared" si="18"/>
        <v>19.10369825721563</v>
      </c>
      <c r="N118" s="17">
        <f t="shared" si="28"/>
        <v>3881.769492154117</v>
      </c>
      <c r="O118" s="24">
        <f t="shared" si="19"/>
        <v>52.280243709376194</v>
      </c>
      <c r="P118" s="7"/>
      <c r="Q118" s="25">
        <f t="shared" si="20"/>
        <v>-141.4064731135793</v>
      </c>
      <c r="R118" s="24">
        <f t="shared" si="21"/>
        <v>3863.710414654744</v>
      </c>
      <c r="S118" s="7"/>
      <c r="T118" s="25">
        <f t="shared" si="22"/>
        <v>3.6507737850926876E-2</v>
      </c>
      <c r="U118" s="24">
        <f t="shared" si="23"/>
        <v>1.0000637157408301</v>
      </c>
      <c r="V118" s="7"/>
      <c r="W118" s="25">
        <f t="shared" si="24"/>
        <v>3.9022999430046154E-2</v>
      </c>
      <c r="X118" s="24">
        <f t="shared" si="29"/>
        <v>174.4205374168539</v>
      </c>
      <c r="Y118" s="7"/>
      <c r="Z118" s="25">
        <f t="shared" si="30"/>
        <v>-615</v>
      </c>
      <c r="AA118" s="17">
        <f t="shared" si="31"/>
        <v>174.34799999999998</v>
      </c>
      <c r="AB118" s="24">
        <f t="shared" si="25"/>
        <v>3.0429466442670736</v>
      </c>
      <c r="AC118" s="17">
        <f t="shared" si="26"/>
        <v>7.2537416853919012E-2</v>
      </c>
    </row>
    <row r="119" spans="1:29" s="17" customFormat="1" x14ac:dyDescent="0.25">
      <c r="A119" s="17">
        <v>34</v>
      </c>
      <c r="B119" s="17">
        <v>-626</v>
      </c>
      <c r="C119" s="17">
        <v>13304</v>
      </c>
      <c r="D119" s="17">
        <v>15137</v>
      </c>
      <c r="E119" s="17">
        <v>13102</v>
      </c>
      <c r="F119" s="17">
        <v>11253</v>
      </c>
      <c r="G119" s="24"/>
      <c r="H119" s="7"/>
      <c r="I119" s="25">
        <f t="shared" si="32"/>
        <v>202</v>
      </c>
      <c r="J119" s="24">
        <f t="shared" si="32"/>
        <v>3884</v>
      </c>
      <c r="K119" s="7"/>
      <c r="L119" s="25">
        <f t="shared" si="27"/>
        <v>204.60838034193802</v>
      </c>
      <c r="M119" s="17">
        <f t="shared" si="18"/>
        <v>6.8036480082086817</v>
      </c>
      <c r="N119" s="17">
        <f t="shared" si="28"/>
        <v>3877.5433510897183</v>
      </c>
      <c r="O119" s="24">
        <f t="shared" si="19"/>
        <v>41.688315150642232</v>
      </c>
      <c r="P119" s="7"/>
      <c r="Q119" s="25">
        <f t="shared" si="20"/>
        <v>240.5935268864207</v>
      </c>
      <c r="R119" s="24">
        <f t="shared" si="21"/>
        <v>3858.710414654744</v>
      </c>
      <c r="S119" s="7"/>
      <c r="T119" s="25">
        <f t="shared" si="22"/>
        <v>-6.2115440791344435E-2</v>
      </c>
      <c r="U119" s="24">
        <f t="shared" si="23"/>
        <v>0.99876954044245925</v>
      </c>
      <c r="V119" s="7"/>
      <c r="W119" s="25">
        <f t="shared" si="24"/>
        <v>-5.9603745947723621E-2</v>
      </c>
      <c r="X119" s="24">
        <f t="shared" si="29"/>
        <v>168.77076043795967</v>
      </c>
      <c r="Y119" s="7"/>
      <c r="Z119" s="25">
        <f t="shared" si="30"/>
        <v>-626</v>
      </c>
      <c r="AA119" s="17">
        <f t="shared" si="31"/>
        <v>168.714</v>
      </c>
      <c r="AB119" s="24">
        <f t="shared" si="25"/>
        <v>2.9446147942097132</v>
      </c>
      <c r="AC119" s="17">
        <f t="shared" si="26"/>
        <v>5.6760437959667343E-2</v>
      </c>
    </row>
    <row r="120" spans="1:29" s="17" customFormat="1" x14ac:dyDescent="0.25">
      <c r="A120" s="17">
        <v>35</v>
      </c>
      <c r="B120" s="17">
        <v>-605</v>
      </c>
      <c r="C120" s="17">
        <v>13481</v>
      </c>
      <c r="D120" s="17">
        <v>15115</v>
      </c>
      <c r="E120" s="17">
        <v>12912</v>
      </c>
      <c r="F120" s="17">
        <v>11271</v>
      </c>
      <c r="G120" s="24"/>
      <c r="H120" s="7"/>
      <c r="I120" s="25">
        <f t="shared" si="32"/>
        <v>569</v>
      </c>
      <c r="J120" s="24">
        <f t="shared" si="32"/>
        <v>3844</v>
      </c>
      <c r="K120" s="7"/>
      <c r="L120" s="25">
        <f t="shared" si="27"/>
        <v>569.89878809712104</v>
      </c>
      <c r="M120" s="17">
        <f t="shared" si="18"/>
        <v>0.80782004352646286</v>
      </c>
      <c r="N120" s="17">
        <f t="shared" si="28"/>
        <v>3838.0484592570278</v>
      </c>
      <c r="O120" s="24">
        <f t="shared" si="19"/>
        <v>35.420837215257563</v>
      </c>
      <c r="P120" s="7"/>
      <c r="Q120" s="25">
        <f t="shared" si="20"/>
        <v>607.5935268864207</v>
      </c>
      <c r="R120" s="24">
        <f t="shared" si="21"/>
        <v>3818.710414654744</v>
      </c>
      <c r="S120" s="7"/>
      <c r="T120" s="25">
        <f t="shared" si="22"/>
        <v>-0.15686598152881451</v>
      </c>
      <c r="U120" s="24">
        <f t="shared" si="23"/>
        <v>0.98841613805549289</v>
      </c>
      <c r="V120" s="7"/>
      <c r="W120" s="25">
        <f t="shared" si="24"/>
        <v>-0.15438062500137659</v>
      </c>
      <c r="X120" s="24">
        <f t="shared" si="29"/>
        <v>163.30866223935175</v>
      </c>
      <c r="Y120" s="7"/>
      <c r="Z120" s="25">
        <f t="shared" si="30"/>
        <v>-605</v>
      </c>
      <c r="AA120" s="17">
        <f t="shared" si="31"/>
        <v>163.26900000000001</v>
      </c>
      <c r="AB120" s="24">
        <f t="shared" si="25"/>
        <v>2.8495816164386221</v>
      </c>
      <c r="AC120" s="17">
        <f t="shared" si="26"/>
        <v>3.9662239351741846E-2</v>
      </c>
    </row>
    <row r="121" spans="1:29" s="17" customFormat="1" x14ac:dyDescent="0.25">
      <c r="A121" s="17">
        <v>36</v>
      </c>
      <c r="B121" s="17">
        <v>-612</v>
      </c>
      <c r="C121" s="17">
        <v>13661</v>
      </c>
      <c r="D121" s="17">
        <v>15078</v>
      </c>
      <c r="E121" s="17">
        <v>12732</v>
      </c>
      <c r="F121" s="17">
        <v>11307</v>
      </c>
      <c r="G121" s="24"/>
      <c r="H121" s="7"/>
      <c r="I121" s="25">
        <f t="shared" si="32"/>
        <v>929</v>
      </c>
      <c r="J121" s="24">
        <f t="shared" si="32"/>
        <v>3771</v>
      </c>
      <c r="K121" s="7"/>
      <c r="L121" s="25">
        <f t="shared" si="27"/>
        <v>933.81750294412234</v>
      </c>
      <c r="M121" s="17">
        <f t="shared" si="18"/>
        <v>23.2083346166274</v>
      </c>
      <c r="N121" s="17">
        <f t="shared" si="28"/>
        <v>3763.0506404909497</v>
      </c>
      <c r="O121" s="24">
        <f t="shared" si="19"/>
        <v>63.192316604128145</v>
      </c>
      <c r="P121" s="7"/>
      <c r="Q121" s="25">
        <f t="shared" si="20"/>
        <v>967.5935268864207</v>
      </c>
      <c r="R121" s="24">
        <f t="shared" si="21"/>
        <v>3745.710414654744</v>
      </c>
      <c r="S121" s="7"/>
      <c r="T121" s="25">
        <f t="shared" si="22"/>
        <v>-0.24980929124404402</v>
      </c>
      <c r="U121" s="24">
        <f t="shared" si="23"/>
        <v>0.96952117869927934</v>
      </c>
      <c r="V121" s="7"/>
      <c r="W121" s="25">
        <f t="shared" si="24"/>
        <v>-0.24737174921243252</v>
      </c>
      <c r="X121" s="24">
        <f t="shared" si="29"/>
        <v>157.87242680281497</v>
      </c>
      <c r="Y121" s="7"/>
      <c r="Z121" s="25">
        <f t="shared" si="30"/>
        <v>-612</v>
      </c>
      <c r="AA121" s="17">
        <f t="shared" si="31"/>
        <v>157.761</v>
      </c>
      <c r="AB121" s="24">
        <f t="shared" si="25"/>
        <v>2.7534488812387741</v>
      </c>
      <c r="AC121" s="17">
        <f t="shared" si="26"/>
        <v>0.11142680281497519</v>
      </c>
    </row>
    <row r="122" spans="1:29" s="17" customFormat="1" x14ac:dyDescent="0.25">
      <c r="A122" s="17">
        <v>37</v>
      </c>
      <c r="B122" s="17">
        <v>-628</v>
      </c>
      <c r="C122" s="17">
        <v>13857</v>
      </c>
      <c r="D122" s="17">
        <v>15031</v>
      </c>
      <c r="E122" s="17">
        <v>12560</v>
      </c>
      <c r="F122" s="17">
        <v>11372</v>
      </c>
      <c r="G122" s="24"/>
      <c r="H122" s="7"/>
      <c r="I122" s="25">
        <f t="shared" si="32"/>
        <v>1297</v>
      </c>
      <c r="J122" s="24">
        <f t="shared" si="32"/>
        <v>3659</v>
      </c>
      <c r="K122" s="7"/>
      <c r="L122" s="25">
        <f t="shared" si="27"/>
        <v>1297.8867831869168</v>
      </c>
      <c r="M122" s="17">
        <f t="shared" si="18"/>
        <v>0.78638442059826841</v>
      </c>
      <c r="N122" s="17">
        <f t="shared" si="28"/>
        <v>3650.1779788893168</v>
      </c>
      <c r="O122" s="24">
        <f t="shared" si="19"/>
        <v>77.828056477339715</v>
      </c>
      <c r="P122" s="7"/>
      <c r="Q122" s="25">
        <f t="shared" si="20"/>
        <v>1335.5935268864207</v>
      </c>
      <c r="R122" s="24">
        <f t="shared" si="21"/>
        <v>3633.710414654744</v>
      </c>
      <c r="S122" s="7"/>
      <c r="T122" s="25">
        <f t="shared" si="22"/>
        <v>-0.3448180078418342</v>
      </c>
      <c r="U122" s="24">
        <f t="shared" si="23"/>
        <v>0.94053165201577349</v>
      </c>
      <c r="V122" s="7"/>
      <c r="W122" s="25">
        <f t="shared" si="24"/>
        <v>-0.34245367453230535</v>
      </c>
      <c r="X122" s="24">
        <f t="shared" si="29"/>
        <v>152.17906722889109</v>
      </c>
      <c r="Y122" s="7"/>
      <c r="Z122" s="25">
        <f t="shared" si="30"/>
        <v>-628</v>
      </c>
      <c r="AA122" s="17">
        <f t="shared" si="31"/>
        <v>152.10900000000001</v>
      </c>
      <c r="AB122" s="24">
        <f t="shared" si="25"/>
        <v>2.654802871916055</v>
      </c>
      <c r="AC122" s="17">
        <f t="shared" si="26"/>
        <v>7.0067228891076638E-2</v>
      </c>
    </row>
    <row r="123" spans="1:29" s="17" customFormat="1" x14ac:dyDescent="0.25">
      <c r="A123" s="17">
        <v>38</v>
      </c>
      <c r="B123" s="17">
        <v>-624</v>
      </c>
      <c r="C123" s="17">
        <v>14025</v>
      </c>
      <c r="D123" s="17">
        <v>14950</v>
      </c>
      <c r="E123" s="17">
        <v>12378</v>
      </c>
      <c r="F123" s="17">
        <v>11442</v>
      </c>
      <c r="G123" s="24"/>
      <c r="H123" s="7"/>
      <c r="I123" s="25">
        <f t="shared" si="32"/>
        <v>1647</v>
      </c>
      <c r="J123" s="24">
        <f t="shared" si="32"/>
        <v>3508</v>
      </c>
      <c r="K123" s="7"/>
      <c r="L123" s="25">
        <f t="shared" si="27"/>
        <v>1646.7740079803893</v>
      </c>
      <c r="M123" s="17">
        <f t="shared" si="18"/>
        <v>5.1072392927703908E-2</v>
      </c>
      <c r="N123" s="17">
        <f t="shared" si="28"/>
        <v>3503.0722850010175</v>
      </c>
      <c r="O123" s="24">
        <f t="shared" si="19"/>
        <v>24.282375111197471</v>
      </c>
      <c r="P123" s="7"/>
      <c r="Q123" s="25">
        <f t="shared" si="20"/>
        <v>1685.5935268864207</v>
      </c>
      <c r="R123" s="24">
        <f t="shared" si="21"/>
        <v>3482.710414654744</v>
      </c>
      <c r="S123" s="7"/>
      <c r="T123" s="25">
        <f t="shared" si="22"/>
        <v>-0.4351795589538629</v>
      </c>
      <c r="U123" s="24">
        <f t="shared" si="23"/>
        <v>0.90144755800497556</v>
      </c>
      <c r="V123" s="7"/>
      <c r="W123" s="25">
        <f t="shared" si="24"/>
        <v>-0.43291380736367974</v>
      </c>
      <c r="X123" s="24">
        <f t="shared" si="29"/>
        <v>146.53364360717353</v>
      </c>
      <c r="Y123" s="7"/>
      <c r="Z123" s="25">
        <f t="shared" si="30"/>
        <v>-624</v>
      </c>
      <c r="AA123" s="17">
        <f t="shared" si="31"/>
        <v>146.49299999999999</v>
      </c>
      <c r="AB123" s="24">
        <f t="shared" si="25"/>
        <v>2.5567851811240532</v>
      </c>
      <c r="AC123" s="17">
        <f t="shared" si="26"/>
        <v>4.0643607173535656E-2</v>
      </c>
    </row>
    <row r="124" spans="1:29" s="17" customFormat="1" x14ac:dyDescent="0.25">
      <c r="A124" s="17">
        <v>39</v>
      </c>
      <c r="B124" s="17">
        <v>-633</v>
      </c>
      <c r="C124" s="17">
        <v>14187</v>
      </c>
      <c r="D124" s="17">
        <v>14851</v>
      </c>
      <c r="E124" s="17">
        <v>12208</v>
      </c>
      <c r="F124" s="17">
        <v>11527</v>
      </c>
      <c r="G124" s="24"/>
      <c r="H124" s="7"/>
      <c r="I124" s="25">
        <f t="shared" si="32"/>
        <v>1979</v>
      </c>
      <c r="J124" s="24">
        <f t="shared" si="32"/>
        <v>3324</v>
      </c>
      <c r="K124" s="7"/>
      <c r="L124" s="25">
        <f t="shared" si="27"/>
        <v>1984.1464133058066</v>
      </c>
      <c r="M124" s="17">
        <f t="shared" si="18"/>
        <v>26.485569914183404</v>
      </c>
      <c r="N124" s="17">
        <f t="shared" si="28"/>
        <v>3319.7029178490625</v>
      </c>
      <c r="O124" s="24">
        <f t="shared" si="19"/>
        <v>18.464915011905763</v>
      </c>
      <c r="P124" s="7"/>
      <c r="Q124" s="25">
        <f t="shared" si="20"/>
        <v>2017.5935268864207</v>
      </c>
      <c r="R124" s="24">
        <f t="shared" si="21"/>
        <v>3298.710414654744</v>
      </c>
      <c r="S124" s="7"/>
      <c r="T124" s="25">
        <f t="shared" si="22"/>
        <v>-0.52089394458013005</v>
      </c>
      <c r="U124" s="24">
        <f t="shared" si="23"/>
        <v>0.85382190702493033</v>
      </c>
      <c r="V124" s="7"/>
      <c r="W124" s="25">
        <f t="shared" si="24"/>
        <v>-0.51874824190743896</v>
      </c>
      <c r="X124" s="24">
        <f t="shared" si="29"/>
        <v>140.90475869465376</v>
      </c>
      <c r="Y124" s="7"/>
      <c r="Z124" s="25">
        <f t="shared" si="30"/>
        <v>-633</v>
      </c>
      <c r="AA124" s="17">
        <f t="shared" si="31"/>
        <v>140.79599999999999</v>
      </c>
      <c r="AB124" s="24">
        <f t="shared" si="25"/>
        <v>2.4573537736379363</v>
      </c>
      <c r="AC124" s="17">
        <f t="shared" si="26"/>
        <v>0.10875869465377264</v>
      </c>
    </row>
    <row r="125" spans="1:29" s="17" customFormat="1" x14ac:dyDescent="0.25">
      <c r="A125" s="17">
        <v>40</v>
      </c>
      <c r="B125" s="17">
        <v>-635</v>
      </c>
      <c r="C125" s="17">
        <v>14351</v>
      </c>
      <c r="D125" s="17">
        <v>14745</v>
      </c>
      <c r="E125" s="17">
        <v>12049</v>
      </c>
      <c r="F125" s="17">
        <v>11638</v>
      </c>
      <c r="G125" s="24"/>
      <c r="H125" s="7"/>
      <c r="I125" s="25">
        <f t="shared" si="32"/>
        <v>2302</v>
      </c>
      <c r="J125" s="24">
        <f t="shared" si="32"/>
        <v>3107</v>
      </c>
      <c r="K125" s="7"/>
      <c r="L125" s="25">
        <f t="shared" si="27"/>
        <v>2302.5043771994174</v>
      </c>
      <c r="M125" s="17">
        <f t="shared" si="18"/>
        <v>0.25439635929211618</v>
      </c>
      <c r="N125" s="17">
        <f t="shared" si="28"/>
        <v>3103.0220881710334</v>
      </c>
      <c r="O125" s="24">
        <f t="shared" si="19"/>
        <v>15.823782519032605</v>
      </c>
      <c r="P125" s="7"/>
      <c r="Q125" s="25">
        <f t="shared" si="20"/>
        <v>2340.5935268864205</v>
      </c>
      <c r="R125" s="24">
        <f t="shared" si="21"/>
        <v>3081.710414654744</v>
      </c>
      <c r="S125" s="7"/>
      <c r="T125" s="25">
        <f t="shared" si="22"/>
        <v>-0.60428474746351646</v>
      </c>
      <c r="U125" s="24">
        <f t="shared" si="23"/>
        <v>0.7976546990756378</v>
      </c>
      <c r="V125" s="7"/>
      <c r="W125" s="25">
        <f t="shared" si="24"/>
        <v>-0.60228056825496123</v>
      </c>
      <c r="X125" s="24">
        <f t="shared" si="29"/>
        <v>135.13081021225395</v>
      </c>
      <c r="Y125" s="7"/>
      <c r="Z125" s="25">
        <f t="shared" si="30"/>
        <v>-635</v>
      </c>
      <c r="AA125" s="17">
        <f t="shared" si="31"/>
        <v>135.08099999999999</v>
      </c>
      <c r="AB125" s="24">
        <f t="shared" si="25"/>
        <v>2.3576082068864599</v>
      </c>
      <c r="AC125" s="17">
        <f t="shared" si="26"/>
        <v>4.9810212253959207E-2</v>
      </c>
    </row>
    <row r="126" spans="1:29" s="17" customFormat="1" x14ac:dyDescent="0.25">
      <c r="A126" s="17">
        <v>41</v>
      </c>
      <c r="B126" s="17">
        <v>-625</v>
      </c>
      <c r="C126" s="17">
        <v>14497</v>
      </c>
      <c r="D126" s="17">
        <v>14622</v>
      </c>
      <c r="E126" s="17">
        <v>11903</v>
      </c>
      <c r="F126" s="17">
        <v>11758</v>
      </c>
      <c r="G126" s="24"/>
      <c r="H126" s="7"/>
      <c r="I126" s="25">
        <f t="shared" si="32"/>
        <v>2594</v>
      </c>
      <c r="J126" s="24">
        <f t="shared" si="32"/>
        <v>2864</v>
      </c>
      <c r="K126" s="7"/>
      <c r="L126" s="25">
        <f t="shared" si="27"/>
        <v>2593.1371885612398</v>
      </c>
      <c r="M126" s="17">
        <f t="shared" si="18"/>
        <v>0.74444357885547763</v>
      </c>
      <c r="N126" s="17">
        <f t="shared" si="28"/>
        <v>2859.8325087442613</v>
      </c>
      <c r="O126" s="24">
        <f t="shared" si="19"/>
        <v>17.367983366658493</v>
      </c>
      <c r="P126" s="7"/>
      <c r="Q126" s="25">
        <f t="shared" si="20"/>
        <v>2632.5935268864205</v>
      </c>
      <c r="R126" s="24">
        <f t="shared" si="21"/>
        <v>2838.710414654744</v>
      </c>
      <c r="S126" s="7"/>
      <c r="T126" s="25">
        <f t="shared" si="22"/>
        <v>-0.67967209867698042</v>
      </c>
      <c r="U126" s="24">
        <f t="shared" si="23"/>
        <v>0.73475777957481714</v>
      </c>
      <c r="V126" s="7"/>
      <c r="W126" s="25">
        <f t="shared" si="24"/>
        <v>-0.67782634275057485</v>
      </c>
      <c r="X126" s="24">
        <f t="shared" si="29"/>
        <v>129.49390546591576</v>
      </c>
      <c r="Y126" s="7"/>
      <c r="Z126" s="25">
        <f t="shared" si="30"/>
        <v>-625</v>
      </c>
      <c r="AA126" s="17">
        <f t="shared" si="31"/>
        <v>129.45599999999999</v>
      </c>
      <c r="AB126" s="24">
        <f t="shared" si="25"/>
        <v>2.2594334364617792</v>
      </c>
      <c r="AC126" s="17">
        <f t="shared" si="26"/>
        <v>3.7905465915770264E-2</v>
      </c>
    </row>
    <row r="127" spans="1:29" s="17" customFormat="1" x14ac:dyDescent="0.25">
      <c r="A127" s="17">
        <v>42</v>
      </c>
      <c r="B127" s="17">
        <v>-617</v>
      </c>
      <c r="C127" s="17">
        <v>14623</v>
      </c>
      <c r="D127" s="17">
        <v>14485</v>
      </c>
      <c r="E127" s="17">
        <v>11769</v>
      </c>
      <c r="F127" s="17">
        <v>11891</v>
      </c>
      <c r="G127" s="24"/>
      <c r="H127" s="7"/>
      <c r="I127" s="25">
        <f t="shared" si="32"/>
        <v>2854</v>
      </c>
      <c r="J127" s="24">
        <f t="shared" si="32"/>
        <v>2594</v>
      </c>
      <c r="K127" s="7"/>
      <c r="L127" s="25">
        <f t="shared" si="27"/>
        <v>2855.1987966882166</v>
      </c>
      <c r="M127" s="17">
        <f t="shared" si="18"/>
        <v>1.4371134996790622</v>
      </c>
      <c r="N127" s="17">
        <f t="shared" si="28"/>
        <v>2592.9408722035892</v>
      </c>
      <c r="O127" s="24">
        <f t="shared" si="19"/>
        <v>1.1217516891300998</v>
      </c>
      <c r="P127" s="7"/>
      <c r="Q127" s="25">
        <f t="shared" si="20"/>
        <v>2892.5935268864205</v>
      </c>
      <c r="R127" s="24">
        <f t="shared" si="21"/>
        <v>2568.710414654744</v>
      </c>
      <c r="S127" s="7"/>
      <c r="T127" s="25">
        <f t="shared" si="22"/>
        <v>-0.74679782236020176</v>
      </c>
      <c r="U127" s="24">
        <f t="shared" si="23"/>
        <v>0.6648723134627943</v>
      </c>
      <c r="V127" s="7"/>
      <c r="W127" s="25">
        <f t="shared" si="24"/>
        <v>-0.74512803968397912</v>
      </c>
      <c r="X127" s="24">
        <f t="shared" si="29"/>
        <v>123.92826031993667</v>
      </c>
      <c r="Y127" s="7"/>
      <c r="Z127" s="25">
        <f t="shared" si="30"/>
        <v>-617</v>
      </c>
      <c r="AA127" s="17">
        <f t="shared" si="31"/>
        <v>123.90299999999999</v>
      </c>
      <c r="AB127" s="24">
        <f t="shared" si="25"/>
        <v>2.1625153030985342</v>
      </c>
      <c r="AC127" s="17">
        <f t="shared" si="26"/>
        <v>2.5260319936677433E-2</v>
      </c>
    </row>
    <row r="128" spans="1:29" s="17" customFormat="1" x14ac:dyDescent="0.25">
      <c r="A128" s="17">
        <v>43</v>
      </c>
      <c r="B128" s="17">
        <v>-611</v>
      </c>
      <c r="C128" s="17">
        <v>14743</v>
      </c>
      <c r="D128" s="17">
        <v>14338</v>
      </c>
      <c r="E128" s="17">
        <v>11653</v>
      </c>
      <c r="F128" s="17">
        <v>12038</v>
      </c>
      <c r="G128" s="24"/>
      <c r="H128" s="7"/>
      <c r="I128" s="25">
        <f t="shared" si="32"/>
        <v>3090</v>
      </c>
      <c r="J128" s="24">
        <f t="shared" si="32"/>
        <v>2300</v>
      </c>
      <c r="K128" s="7"/>
      <c r="L128" s="25">
        <f t="shared" si="27"/>
        <v>3087.951671037205</v>
      </c>
      <c r="M128" s="17">
        <f t="shared" si="18"/>
        <v>4.1956515398250041</v>
      </c>
      <c r="N128" s="17">
        <f t="shared" si="28"/>
        <v>2304.8633881949395</v>
      </c>
      <c r="O128" s="24">
        <f t="shared" si="19"/>
        <v>23.652544734676781</v>
      </c>
      <c r="P128" s="7"/>
      <c r="Q128" s="25">
        <f t="shared" si="20"/>
        <v>3128.5935268864205</v>
      </c>
      <c r="R128" s="24">
        <f t="shared" si="21"/>
        <v>2274.710414654744</v>
      </c>
      <c r="S128" s="7"/>
      <c r="T128" s="25">
        <f t="shared" si="22"/>
        <v>-0.8077273253957411</v>
      </c>
      <c r="U128" s="24">
        <f t="shared" si="23"/>
        <v>0.58877480591859155</v>
      </c>
      <c r="V128" s="7"/>
      <c r="W128" s="25">
        <f t="shared" si="24"/>
        <v>-0.8062491195701742</v>
      </c>
      <c r="X128" s="24">
        <f t="shared" si="29"/>
        <v>118.32527547022971</v>
      </c>
      <c r="Y128" s="7"/>
      <c r="Z128" s="25">
        <f t="shared" si="30"/>
        <v>-611</v>
      </c>
      <c r="AA128" s="17">
        <f t="shared" si="31"/>
        <v>118.404</v>
      </c>
      <c r="AB128" s="24">
        <f t="shared" si="25"/>
        <v>2.066539647531366</v>
      </c>
      <c r="AC128" s="17">
        <f t="shared" si="26"/>
        <v>-7.872452977028388E-2</v>
      </c>
    </row>
    <row r="129" spans="1:29" s="17" customFormat="1" x14ac:dyDescent="0.25">
      <c r="A129" s="17">
        <v>44</v>
      </c>
      <c r="B129" s="17">
        <v>-628</v>
      </c>
      <c r="C129" s="17">
        <v>14848</v>
      </c>
      <c r="D129" s="17">
        <v>14175</v>
      </c>
      <c r="E129" s="17">
        <v>11545</v>
      </c>
      <c r="F129" s="17">
        <v>12191</v>
      </c>
      <c r="G129" s="24"/>
      <c r="H129" s="7"/>
      <c r="I129" s="25">
        <f t="shared" si="32"/>
        <v>3303</v>
      </c>
      <c r="J129" s="24">
        <f t="shared" si="32"/>
        <v>1984</v>
      </c>
      <c r="K129" s="7"/>
      <c r="L129" s="25">
        <f t="shared" si="27"/>
        <v>3297.1695369957142</v>
      </c>
      <c r="M129" s="17">
        <f t="shared" si="18"/>
        <v>33.99429884434511</v>
      </c>
      <c r="N129" s="17">
        <f t="shared" si="28"/>
        <v>1986.911781956401</v>
      </c>
      <c r="O129" s="24">
        <f t="shared" si="19"/>
        <v>8.4784741616224384</v>
      </c>
      <c r="P129" s="7"/>
      <c r="Q129" s="25">
        <f t="shared" si="20"/>
        <v>3341.5935268864205</v>
      </c>
      <c r="R129" s="24">
        <f t="shared" si="21"/>
        <v>1958.710414654744</v>
      </c>
      <c r="S129" s="7"/>
      <c r="T129" s="25">
        <f t="shared" si="22"/>
        <v>-0.86271878364391852</v>
      </c>
      <c r="U129" s="24">
        <f t="shared" si="23"/>
        <v>0.50698292706155723</v>
      </c>
      <c r="V129" s="7"/>
      <c r="W129" s="25">
        <f t="shared" si="24"/>
        <v>-0.8614464571529411</v>
      </c>
      <c r="X129" s="24">
        <f t="shared" si="29"/>
        <v>112.66384301781682</v>
      </c>
      <c r="Y129" s="7"/>
      <c r="Z129" s="25">
        <f t="shared" si="30"/>
        <v>-628</v>
      </c>
      <c r="AA129" s="17">
        <f t="shared" si="31"/>
        <v>112.752</v>
      </c>
      <c r="AB129" s="24">
        <f t="shared" si="25"/>
        <v>1.9678936382086465</v>
      </c>
      <c r="AC129" s="17">
        <f t="shared" si="26"/>
        <v>-8.8156982183178911E-2</v>
      </c>
    </row>
    <row r="130" spans="1:29" s="17" customFormat="1" x14ac:dyDescent="0.25">
      <c r="A130" s="17">
        <v>45</v>
      </c>
      <c r="B130" s="17">
        <v>-617</v>
      </c>
      <c r="C130" s="17">
        <v>14931</v>
      </c>
      <c r="D130" s="17">
        <v>14015</v>
      </c>
      <c r="E130" s="17">
        <v>11458</v>
      </c>
      <c r="F130" s="17">
        <v>12357</v>
      </c>
      <c r="G130" s="24"/>
      <c r="H130" s="7"/>
      <c r="I130" s="25">
        <f t="shared" si="32"/>
        <v>3473</v>
      </c>
      <c r="J130" s="24">
        <f t="shared" si="32"/>
        <v>1658</v>
      </c>
      <c r="K130" s="7"/>
      <c r="L130" s="25">
        <f t="shared" si="27"/>
        <v>3471.1433197670517</v>
      </c>
      <c r="M130" s="17">
        <f t="shared" si="18"/>
        <v>3.447261487420926</v>
      </c>
      <c r="N130" s="17">
        <f t="shared" si="28"/>
        <v>1655.9203701594906</v>
      </c>
      <c r="O130" s="24">
        <f t="shared" si="19"/>
        <v>4.3248602735370252</v>
      </c>
      <c r="P130" s="7"/>
      <c r="Q130" s="25">
        <f t="shared" si="20"/>
        <v>3511.5935268864205</v>
      </c>
      <c r="R130" s="24">
        <f t="shared" si="21"/>
        <v>1632.710414654744</v>
      </c>
      <c r="S130" s="7"/>
      <c r="T130" s="25">
        <f t="shared" si="22"/>
        <v>-0.90660867989833249</v>
      </c>
      <c r="U130" s="24">
        <f t="shared" si="23"/>
        <v>0.42260269760778146</v>
      </c>
      <c r="V130" s="7"/>
      <c r="W130" s="25">
        <f t="shared" si="24"/>
        <v>-0.90554870729765014</v>
      </c>
      <c r="X130" s="24">
        <f t="shared" si="29"/>
        <v>107.20354490349274</v>
      </c>
      <c r="Y130" s="7"/>
      <c r="Z130" s="25">
        <f t="shared" si="30"/>
        <v>-617</v>
      </c>
      <c r="AA130" s="17">
        <f t="shared" si="31"/>
        <v>107.199</v>
      </c>
      <c r="AB130" s="24">
        <f t="shared" si="25"/>
        <v>1.8709755048454013</v>
      </c>
      <c r="AC130" s="17">
        <f t="shared" si="26"/>
        <v>4.5449034927429466E-3</v>
      </c>
    </row>
    <row r="131" spans="1:29" s="17" customFormat="1" x14ac:dyDescent="0.25">
      <c r="A131" s="17">
        <v>46</v>
      </c>
      <c r="B131" s="17">
        <v>-630</v>
      </c>
      <c r="C131" s="17">
        <v>15013</v>
      </c>
      <c r="D131" s="17">
        <v>13838</v>
      </c>
      <c r="E131" s="17">
        <v>11392</v>
      </c>
      <c r="F131" s="17">
        <v>12541</v>
      </c>
      <c r="G131" s="24"/>
      <c r="H131" s="7"/>
      <c r="I131" s="25">
        <f t="shared" si="32"/>
        <v>3621</v>
      </c>
      <c r="J131" s="24">
        <f t="shared" si="32"/>
        <v>1297</v>
      </c>
      <c r="K131" s="7"/>
      <c r="L131" s="25">
        <f t="shared" si="27"/>
        <v>3614.7793851768588</v>
      </c>
      <c r="M131" s="17">
        <f t="shared" si="18"/>
        <v>38.69604877788408</v>
      </c>
      <c r="N131" s="17">
        <f t="shared" si="28"/>
        <v>1302.1753714255231</v>
      </c>
      <c r="O131" s="24">
        <f t="shared" si="19"/>
        <v>26.784469392120521</v>
      </c>
      <c r="P131" s="7"/>
      <c r="Q131" s="25">
        <f t="shared" si="20"/>
        <v>3659.5935268864205</v>
      </c>
      <c r="R131" s="24">
        <f t="shared" si="21"/>
        <v>1271.710414654744</v>
      </c>
      <c r="S131" s="7"/>
      <c r="T131" s="25">
        <f t="shared" si="22"/>
        <v>-0.9448187072257046</v>
      </c>
      <c r="U131" s="24">
        <f t="shared" si="23"/>
        <v>0.32916324106541006</v>
      </c>
      <c r="V131" s="7"/>
      <c r="W131" s="25">
        <f t="shared" si="24"/>
        <v>-0.94399385438050365</v>
      </c>
      <c r="X131" s="24">
        <f t="shared" si="29"/>
        <v>101.40922246867825</v>
      </c>
      <c r="Y131" s="7"/>
      <c r="Z131" s="25">
        <f t="shared" si="30"/>
        <v>-630</v>
      </c>
      <c r="AA131" s="17">
        <f t="shared" si="31"/>
        <v>101.529</v>
      </c>
      <c r="AB131" s="24">
        <f t="shared" si="25"/>
        <v>1.7720153362573228</v>
      </c>
      <c r="AC131" s="17">
        <f t="shared" si="26"/>
        <v>-0.11977753132174485</v>
      </c>
    </row>
    <row r="132" spans="1:29" s="17" customFormat="1" x14ac:dyDescent="0.25">
      <c r="A132" s="17">
        <v>47</v>
      </c>
      <c r="B132" s="17">
        <v>-637</v>
      </c>
      <c r="C132" s="17">
        <v>15061</v>
      </c>
      <c r="D132" s="17">
        <v>13650</v>
      </c>
      <c r="E132" s="17">
        <v>11336</v>
      </c>
      <c r="F132" s="17">
        <v>12723</v>
      </c>
      <c r="G132" s="24"/>
      <c r="H132" s="7"/>
      <c r="I132" s="25">
        <f t="shared" si="32"/>
        <v>3725</v>
      </c>
      <c r="J132" s="24">
        <f t="shared" si="32"/>
        <v>927</v>
      </c>
      <c r="K132" s="7"/>
      <c r="L132" s="25">
        <f t="shared" si="27"/>
        <v>3723.656915797435</v>
      </c>
      <c r="M132" s="17">
        <f t="shared" si="18"/>
        <v>1.8038751751797253</v>
      </c>
      <c r="N132" s="17">
        <f t="shared" si="28"/>
        <v>931.8034971633034</v>
      </c>
      <c r="O132" s="24">
        <f t="shared" si="19"/>
        <v>23.073584997863854</v>
      </c>
      <c r="P132" s="7"/>
      <c r="Q132" s="25">
        <f t="shared" si="20"/>
        <v>3763.5935268864205</v>
      </c>
      <c r="R132" s="24">
        <f t="shared" si="21"/>
        <v>901.71041465474411</v>
      </c>
      <c r="S132" s="7"/>
      <c r="T132" s="25">
        <f t="shared" si="22"/>
        <v>-0.97166899669899309</v>
      </c>
      <c r="U132" s="24">
        <f t="shared" si="23"/>
        <v>0.23339426898597129</v>
      </c>
      <c r="V132" s="7"/>
      <c r="W132" s="25">
        <f t="shared" si="24"/>
        <v>-0.97108508638195978</v>
      </c>
      <c r="X132" s="24">
        <f t="shared" si="29"/>
        <v>95.700317045259851</v>
      </c>
      <c r="Y132" s="7"/>
      <c r="Z132" s="25">
        <f t="shared" si="30"/>
        <v>-637</v>
      </c>
      <c r="AA132" s="17">
        <f t="shared" si="31"/>
        <v>95.795999999999992</v>
      </c>
      <c r="AB132" s="24">
        <f t="shared" si="25"/>
        <v>1.6719556102404878</v>
      </c>
      <c r="AC132" s="17">
        <f t="shared" si="26"/>
        <v>-9.5682954740141213E-2</v>
      </c>
    </row>
    <row r="133" spans="1:29" s="17" customFormat="1" x14ac:dyDescent="0.25">
      <c r="A133" s="17">
        <v>48</v>
      </c>
      <c r="B133" s="17">
        <v>-625</v>
      </c>
      <c r="C133" s="17">
        <v>15093</v>
      </c>
      <c r="D133" s="17">
        <v>13460</v>
      </c>
      <c r="E133" s="17">
        <v>11299</v>
      </c>
      <c r="F133" s="17">
        <v>12906</v>
      </c>
      <c r="G133" s="24"/>
      <c r="H133" s="7"/>
      <c r="I133" s="25">
        <f t="shared" si="32"/>
        <v>3794</v>
      </c>
      <c r="J133" s="24">
        <f t="shared" si="32"/>
        <v>554</v>
      </c>
      <c r="K133" s="7"/>
      <c r="L133" s="25">
        <f t="shared" si="27"/>
        <v>3793.9055443017151</v>
      </c>
      <c r="M133" s="17">
        <f t="shared" si="18"/>
        <v>8.9218789384968005E-3</v>
      </c>
      <c r="N133" s="17">
        <f t="shared" si="28"/>
        <v>559.57116337789398</v>
      </c>
      <c r="O133" s="24">
        <f t="shared" si="19"/>
        <v>31.037861383187074</v>
      </c>
      <c r="P133" s="7"/>
      <c r="Q133" s="25">
        <f t="shared" si="20"/>
        <v>3832.5935268864205</v>
      </c>
      <c r="R133" s="24">
        <f t="shared" si="21"/>
        <v>528.71041465474411</v>
      </c>
      <c r="S133" s="7"/>
      <c r="T133" s="25">
        <f t="shared" si="22"/>
        <v>-0.98948313106107877</v>
      </c>
      <c r="U133" s="24">
        <f t="shared" si="23"/>
        <v>0.13684879172751002</v>
      </c>
      <c r="V133" s="7"/>
      <c r="W133" s="25">
        <f t="shared" si="24"/>
        <v>-0.98914208759428057</v>
      </c>
      <c r="X133" s="24">
        <f t="shared" si="29"/>
        <v>90.062885033872021</v>
      </c>
      <c r="Y133" s="7"/>
      <c r="Z133" s="25">
        <f t="shared" si="30"/>
        <v>-625</v>
      </c>
      <c r="AA133" s="17">
        <f t="shared" si="31"/>
        <v>90.170999999999992</v>
      </c>
      <c r="AB133" s="24">
        <f t="shared" si="25"/>
        <v>1.5737808398158069</v>
      </c>
      <c r="AC133" s="17">
        <f t="shared" si="26"/>
        <v>-0.108114966127971</v>
      </c>
    </row>
    <row r="134" spans="1:29" s="17" customFormat="1" x14ac:dyDescent="0.25">
      <c r="A134" s="17">
        <v>49</v>
      </c>
      <c r="B134" s="17">
        <v>-624</v>
      </c>
      <c r="C134" s="17">
        <v>15117</v>
      </c>
      <c r="D134" s="17">
        <v>13277</v>
      </c>
      <c r="E134" s="17">
        <v>11288</v>
      </c>
      <c r="F134" s="17">
        <v>13098</v>
      </c>
      <c r="G134" s="24"/>
      <c r="H134" s="7"/>
      <c r="I134" s="25">
        <f t="shared" si="32"/>
        <v>3829</v>
      </c>
      <c r="J134" s="24">
        <f t="shared" si="32"/>
        <v>179</v>
      </c>
      <c r="K134" s="7"/>
      <c r="L134" s="25">
        <f t="shared" si="27"/>
        <v>3827.2178367507167</v>
      </c>
      <c r="M134" s="17">
        <f t="shared" si="18"/>
        <v>3.176105847095859</v>
      </c>
      <c r="N134" s="17">
        <f t="shared" si="28"/>
        <v>182.80394579954219</v>
      </c>
      <c r="O134" s="24">
        <f t="shared" si="19"/>
        <v>14.47000364585468</v>
      </c>
      <c r="P134" s="7"/>
      <c r="Q134" s="25">
        <f t="shared" si="20"/>
        <v>3867.5935268864205</v>
      </c>
      <c r="R134" s="24">
        <f t="shared" si="21"/>
        <v>153.71041465474406</v>
      </c>
      <c r="S134" s="7"/>
      <c r="T134" s="25">
        <f t="shared" si="22"/>
        <v>-0.99851928617228169</v>
      </c>
      <c r="U134" s="24">
        <f t="shared" si="23"/>
        <v>3.9785644349700396E-2</v>
      </c>
      <c r="V134" s="7"/>
      <c r="W134" s="25">
        <f t="shared" si="24"/>
        <v>-0.99842238372776626</v>
      </c>
      <c r="X134" s="24">
        <f t="shared" si="29"/>
        <v>84.467904476560989</v>
      </c>
      <c r="Y134" s="7"/>
      <c r="Z134" s="25">
        <f t="shared" si="30"/>
        <v>-624</v>
      </c>
      <c r="AA134" s="17">
        <f t="shared" si="31"/>
        <v>84.554999999999993</v>
      </c>
      <c r="AB134" s="24">
        <f t="shared" si="25"/>
        <v>1.4757631490238052</v>
      </c>
      <c r="AC134" s="17">
        <f t="shared" si="26"/>
        <v>-8.7095523439003841E-2</v>
      </c>
    </row>
    <row r="135" spans="1:29" s="17" customFormat="1" x14ac:dyDescent="0.25">
      <c r="A135" s="17">
        <v>50</v>
      </c>
      <c r="B135" s="17">
        <v>-623</v>
      </c>
      <c r="C135" s="17">
        <v>15116</v>
      </c>
      <c r="D135" s="17">
        <v>13092</v>
      </c>
      <c r="E135" s="17">
        <v>11289</v>
      </c>
      <c r="F135" s="17">
        <v>13285</v>
      </c>
      <c r="G135" s="24"/>
      <c r="H135" s="7"/>
      <c r="I135" s="25">
        <f t="shared" si="32"/>
        <v>3827</v>
      </c>
      <c r="J135" s="24">
        <f t="shared" si="32"/>
        <v>-193</v>
      </c>
      <c r="K135" s="7"/>
      <c r="L135" s="25">
        <f t="shared" si="27"/>
        <v>3823.4513282964717</v>
      </c>
      <c r="M135" s="17">
        <f t="shared" si="18"/>
        <v>12.593070859422241</v>
      </c>
      <c r="N135" s="17">
        <f t="shared" si="28"/>
        <v>-194.85996286877219</v>
      </c>
      <c r="O135" s="24">
        <f t="shared" si="19"/>
        <v>3.4594618732112603</v>
      </c>
      <c r="P135" s="7"/>
      <c r="Q135" s="25">
        <f t="shared" si="20"/>
        <v>3865.5935268864205</v>
      </c>
      <c r="R135" s="24">
        <f t="shared" si="21"/>
        <v>-218.28958534525594</v>
      </c>
      <c r="S135" s="7"/>
      <c r="T135" s="25">
        <f t="shared" si="22"/>
        <v>-0.99800293445164145</v>
      </c>
      <c r="U135" s="24">
        <f t="shared" si="23"/>
        <v>-5.6500997849086736E-2</v>
      </c>
      <c r="V135" s="7"/>
      <c r="W135" s="25">
        <f t="shared" si="24"/>
        <v>-0.99814818991935994</v>
      </c>
      <c r="X135" s="24">
        <f t="shared" si="29"/>
        <v>78.946143123896491</v>
      </c>
      <c r="Y135" s="7"/>
      <c r="Z135" s="25">
        <f t="shared" si="30"/>
        <v>-623</v>
      </c>
      <c r="AA135" s="17">
        <f t="shared" si="31"/>
        <v>78.947999999999993</v>
      </c>
      <c r="AB135" s="24">
        <f t="shared" si="25"/>
        <v>1.3779025378644831</v>
      </c>
      <c r="AC135" s="17">
        <f t="shared" si="26"/>
        <v>-1.8568761035027137E-3</v>
      </c>
    </row>
    <row r="136" spans="1:29" s="17" customFormat="1" x14ac:dyDescent="0.25">
      <c r="A136" s="17">
        <v>51</v>
      </c>
      <c r="B136" s="17">
        <v>-613</v>
      </c>
      <c r="C136" s="17">
        <v>15093</v>
      </c>
      <c r="D136" s="17">
        <v>12902</v>
      </c>
      <c r="E136" s="17">
        <v>11306</v>
      </c>
      <c r="F136" s="17">
        <v>13468</v>
      </c>
      <c r="G136" s="24"/>
      <c r="H136" s="7"/>
      <c r="I136" s="25">
        <f t="shared" si="32"/>
        <v>3787</v>
      </c>
      <c r="J136" s="24">
        <f t="shared" si="32"/>
        <v>-566</v>
      </c>
      <c r="K136" s="7"/>
      <c r="L136" s="25">
        <f t="shared" si="27"/>
        <v>3783.6690314927878</v>
      </c>
      <c r="M136" s="17">
        <f t="shared" si="18"/>
        <v>11.0953511960396</v>
      </c>
      <c r="N136" s="17">
        <f t="shared" si="28"/>
        <v>-564.40958705825642</v>
      </c>
      <c r="O136" s="24">
        <f t="shared" si="19"/>
        <v>2.5294133252654669</v>
      </c>
      <c r="P136" s="7"/>
      <c r="Q136" s="25">
        <f t="shared" si="20"/>
        <v>3825.5935268864205</v>
      </c>
      <c r="R136" s="24">
        <f t="shared" si="21"/>
        <v>-591.28958534525589</v>
      </c>
      <c r="S136" s="7"/>
      <c r="T136" s="25">
        <f t="shared" si="22"/>
        <v>-0.98767590003883821</v>
      </c>
      <c r="U136" s="24">
        <f t="shared" si="23"/>
        <v>-0.15304647510754801</v>
      </c>
      <c r="V136" s="7"/>
      <c r="W136" s="25">
        <f t="shared" si="24"/>
        <v>-0.98806393335831999</v>
      </c>
      <c r="X136" s="24">
        <f t="shared" si="29"/>
        <v>73.38108470072973</v>
      </c>
      <c r="Y136" s="7"/>
      <c r="Z136" s="25">
        <f t="shared" si="30"/>
        <v>-613</v>
      </c>
      <c r="AA136" s="17">
        <f t="shared" si="31"/>
        <v>73.430999999999997</v>
      </c>
      <c r="AB136" s="24">
        <f t="shared" si="25"/>
        <v>1.2816127230319561</v>
      </c>
      <c r="AC136" s="17">
        <f t="shared" si="26"/>
        <v>-4.991529927026761E-2</v>
      </c>
    </row>
    <row r="137" spans="1:29" s="17" customFormat="1" x14ac:dyDescent="0.25">
      <c r="A137" s="17">
        <v>52</v>
      </c>
      <c r="B137" s="17">
        <v>-606</v>
      </c>
      <c r="C137" s="17">
        <v>15069</v>
      </c>
      <c r="D137" s="17">
        <v>12730</v>
      </c>
      <c r="E137" s="17">
        <v>11353</v>
      </c>
      <c r="F137" s="17">
        <v>13651</v>
      </c>
      <c r="G137" s="24"/>
      <c r="H137" s="7"/>
      <c r="I137" s="25">
        <f t="shared" si="32"/>
        <v>3716</v>
      </c>
      <c r="J137" s="24">
        <f t="shared" si="32"/>
        <v>-921</v>
      </c>
      <c r="K137" s="7"/>
      <c r="L137" s="25">
        <f t="shared" si="27"/>
        <v>3709.5279389390303</v>
      </c>
      <c r="M137" s="17">
        <f t="shared" si="18"/>
        <v>41.887574376920703</v>
      </c>
      <c r="N137" s="17">
        <f t="shared" si="28"/>
        <v>-924.36226931819044</v>
      </c>
      <c r="O137" s="24">
        <f t="shared" si="19"/>
        <v>11.304854968044822</v>
      </c>
      <c r="P137" s="7"/>
      <c r="Q137" s="25">
        <f t="shared" si="20"/>
        <v>3754.5935268864205</v>
      </c>
      <c r="R137" s="24">
        <f t="shared" si="21"/>
        <v>-946.28958534525589</v>
      </c>
      <c r="S137" s="7"/>
      <c r="T137" s="25">
        <f t="shared" si="22"/>
        <v>-0.9693454139561124</v>
      </c>
      <c r="U137" s="24">
        <f t="shared" si="23"/>
        <v>-0.24493292129187444</v>
      </c>
      <c r="V137" s="7"/>
      <c r="W137" s="25">
        <f t="shared" si="24"/>
        <v>-0.96996448241851541</v>
      </c>
      <c r="X137" s="24">
        <f t="shared" si="29"/>
        <v>68.014044932623449</v>
      </c>
      <c r="Y137" s="7"/>
      <c r="Z137" s="25">
        <f t="shared" si="30"/>
        <v>-606</v>
      </c>
      <c r="AA137" s="17">
        <f t="shared" si="31"/>
        <v>67.977000000000004</v>
      </c>
      <c r="AB137" s="24">
        <f t="shared" si="25"/>
        <v>1.1864224656281854</v>
      </c>
      <c r="AC137" s="17">
        <f t="shared" si="26"/>
        <v>3.7044932623444993E-2</v>
      </c>
    </row>
    <row r="138" spans="1:29" s="17" customFormat="1" x14ac:dyDescent="0.25">
      <c r="A138" s="17">
        <v>53</v>
      </c>
      <c r="B138" s="17">
        <v>-633</v>
      </c>
      <c r="C138" s="17">
        <v>14998</v>
      </c>
      <c r="D138" s="17">
        <v>12542</v>
      </c>
      <c r="E138" s="17">
        <v>11400</v>
      </c>
      <c r="F138" s="17">
        <v>13835</v>
      </c>
      <c r="G138" s="24"/>
      <c r="H138" s="7"/>
      <c r="I138" s="25">
        <f t="shared" si="32"/>
        <v>3598</v>
      </c>
      <c r="J138" s="24">
        <f t="shared" si="32"/>
        <v>-1293</v>
      </c>
      <c r="K138" s="7"/>
      <c r="L138" s="25">
        <f t="shared" si="27"/>
        <v>3595.8558720825981</v>
      </c>
      <c r="M138" s="17">
        <f t="shared" si="18"/>
        <v>4.5972845261820998</v>
      </c>
      <c r="N138" s="17">
        <f t="shared" si="28"/>
        <v>-1291.09391822578</v>
      </c>
      <c r="O138" s="24">
        <f t="shared" si="19"/>
        <v>3.6331477300134956</v>
      </c>
      <c r="P138" s="7"/>
      <c r="Q138" s="25">
        <f t="shared" si="20"/>
        <v>3636.5935268864205</v>
      </c>
      <c r="R138" s="24">
        <f t="shared" si="21"/>
        <v>-1318.289585345256</v>
      </c>
      <c r="S138" s="7"/>
      <c r="T138" s="25">
        <f t="shared" si="22"/>
        <v>-0.93888066243834267</v>
      </c>
      <c r="U138" s="24">
        <f t="shared" si="23"/>
        <v>-0.34121956349066157</v>
      </c>
      <c r="V138" s="7"/>
      <c r="W138" s="25">
        <f t="shared" si="24"/>
        <v>-0.93974179409900971</v>
      </c>
      <c r="X138" s="24">
        <f t="shared" si="29"/>
        <v>62.2300375527185</v>
      </c>
      <c r="Y138" s="7"/>
      <c r="Z138" s="25">
        <f t="shared" si="30"/>
        <v>-633</v>
      </c>
      <c r="AA138" s="17">
        <f t="shared" si="31"/>
        <v>62.28</v>
      </c>
      <c r="AB138" s="24">
        <f t="shared" si="25"/>
        <v>1.0869910581420685</v>
      </c>
      <c r="AC138" s="17">
        <f t="shared" si="26"/>
        <v>-4.9962447281501454E-2</v>
      </c>
    </row>
    <row r="139" spans="1:29" s="17" customFormat="1" x14ac:dyDescent="0.25">
      <c r="A139" s="17">
        <v>54</v>
      </c>
      <c r="B139" s="17">
        <v>-635</v>
      </c>
      <c r="C139" s="17">
        <v>14929</v>
      </c>
      <c r="D139" s="17">
        <v>12370</v>
      </c>
      <c r="E139" s="17">
        <v>11484</v>
      </c>
      <c r="F139" s="17">
        <v>14014</v>
      </c>
      <c r="G139" s="24"/>
      <c r="H139" s="7"/>
      <c r="I139" s="25">
        <f t="shared" si="32"/>
        <v>3445</v>
      </c>
      <c r="J139" s="24">
        <f t="shared" si="32"/>
        <v>-1644</v>
      </c>
      <c r="K139" s="7"/>
      <c r="L139" s="25">
        <f t="shared" si="27"/>
        <v>3445.7496077423821</v>
      </c>
      <c r="M139" s="17">
        <f t="shared" si="18"/>
        <v>0.56191176743914073</v>
      </c>
      <c r="N139" s="17">
        <f t="shared" si="28"/>
        <v>-1645.8828966282476</v>
      </c>
      <c r="O139" s="24">
        <f t="shared" si="19"/>
        <v>3.5452997126663157</v>
      </c>
      <c r="P139" s="7"/>
      <c r="Q139" s="25">
        <f t="shared" si="20"/>
        <v>3483.5935268864205</v>
      </c>
      <c r="R139" s="24">
        <f t="shared" si="21"/>
        <v>-1669.289585345256</v>
      </c>
      <c r="S139" s="7"/>
      <c r="T139" s="25">
        <f t="shared" si="22"/>
        <v>-0.89937975580937024</v>
      </c>
      <c r="U139" s="24">
        <f t="shared" si="23"/>
        <v>-0.43207066943629141</v>
      </c>
      <c r="V139" s="7"/>
      <c r="W139" s="25">
        <f t="shared" si="24"/>
        <v>-0.90046925179390203</v>
      </c>
      <c r="X139" s="24">
        <f t="shared" si="29"/>
        <v>56.552948562685742</v>
      </c>
      <c r="Y139" s="7"/>
      <c r="Z139" s="25">
        <f t="shared" si="30"/>
        <v>-635</v>
      </c>
      <c r="AA139" s="17">
        <f t="shared" si="31"/>
        <v>56.564999999999998</v>
      </c>
      <c r="AB139" s="24">
        <f t="shared" si="25"/>
        <v>0.98724549139059248</v>
      </c>
      <c r="AC139" s="17">
        <f t="shared" si="26"/>
        <v>-1.2051437314255509E-2</v>
      </c>
    </row>
    <row r="140" spans="1:29" s="17" customFormat="1" x14ac:dyDescent="0.25">
      <c r="A140" s="17">
        <v>55</v>
      </c>
      <c r="B140" s="17">
        <v>-629</v>
      </c>
      <c r="C140" s="17">
        <v>14834</v>
      </c>
      <c r="D140" s="17">
        <v>12201</v>
      </c>
      <c r="E140" s="17">
        <v>11577</v>
      </c>
      <c r="F140" s="17">
        <v>14182</v>
      </c>
      <c r="G140" s="24"/>
      <c r="H140" s="7"/>
      <c r="I140" s="25">
        <f t="shared" si="32"/>
        <v>3257</v>
      </c>
      <c r="J140" s="24">
        <f t="shared" si="32"/>
        <v>-1981</v>
      </c>
      <c r="K140" s="7"/>
      <c r="L140" s="25">
        <f t="shared" si="27"/>
        <v>3262.9048760654514</v>
      </c>
      <c r="M140" s="17">
        <f t="shared" si="18"/>
        <v>34.867561348340686</v>
      </c>
      <c r="N140" s="17">
        <f t="shared" si="28"/>
        <v>-1980.9149638485569</v>
      </c>
      <c r="O140" s="24">
        <f t="shared" si="19"/>
        <v>7.2311470522523945E-3</v>
      </c>
      <c r="P140" s="7"/>
      <c r="Q140" s="25">
        <f t="shared" si="20"/>
        <v>3295.5935268864205</v>
      </c>
      <c r="R140" s="24">
        <f t="shared" si="21"/>
        <v>-2006.289585345256</v>
      </c>
      <c r="S140" s="7"/>
      <c r="T140" s="25">
        <f t="shared" si="22"/>
        <v>-0.85084269406919477</v>
      </c>
      <c r="U140" s="24">
        <f t="shared" si="23"/>
        <v>-0.51929808454648296</v>
      </c>
      <c r="V140" s="7"/>
      <c r="W140" s="25">
        <f t="shared" si="24"/>
        <v>-0.85215141226882796</v>
      </c>
      <c r="X140" s="24">
        <f t="shared" si="29"/>
        <v>50.827977027116503</v>
      </c>
      <c r="Y140" s="7"/>
      <c r="Z140" s="25">
        <f t="shared" si="30"/>
        <v>-629</v>
      </c>
      <c r="AA140" s="17">
        <f t="shared" si="31"/>
        <v>50.903999999999996</v>
      </c>
      <c r="AB140" s="24">
        <f t="shared" si="25"/>
        <v>0.88844240243519346</v>
      </c>
      <c r="AC140" s="17">
        <f t="shared" si="26"/>
        <v>-7.6022972883492912E-2</v>
      </c>
    </row>
    <row r="141" spans="1:29" s="17" customFormat="1" x14ac:dyDescent="0.25">
      <c r="A141" s="17">
        <v>56</v>
      </c>
      <c r="B141" s="17">
        <v>-645</v>
      </c>
      <c r="C141" s="17">
        <v>14719</v>
      </c>
      <c r="D141" s="17">
        <v>12036</v>
      </c>
      <c r="E141" s="17">
        <v>11677</v>
      </c>
      <c r="F141" s="17">
        <v>14338</v>
      </c>
      <c r="G141" s="24"/>
      <c r="H141" s="7"/>
      <c r="I141" s="25">
        <f t="shared" si="32"/>
        <v>3042</v>
      </c>
      <c r="J141" s="24">
        <f t="shared" si="32"/>
        <v>-2302</v>
      </c>
      <c r="K141" s="7"/>
      <c r="L141" s="25">
        <f t="shared" si="27"/>
        <v>3041.9816699191956</v>
      </c>
      <c r="M141" s="17">
        <f t="shared" si="18"/>
        <v>3.3599186229545141E-4</v>
      </c>
      <c r="N141" s="17">
        <f t="shared" si="28"/>
        <v>-2304.0768135573271</v>
      </c>
      <c r="O141" s="24">
        <f t="shared" si="19"/>
        <v>4.3131545518977008</v>
      </c>
      <c r="P141" s="7"/>
      <c r="Q141" s="25">
        <f t="shared" si="20"/>
        <v>3080.5935268864205</v>
      </c>
      <c r="R141" s="24">
        <f t="shared" si="21"/>
        <v>-2327.289585345256</v>
      </c>
      <c r="S141" s="7"/>
      <c r="T141" s="25">
        <f t="shared" si="22"/>
        <v>-0.79533488410037712</v>
      </c>
      <c r="U141" s="24">
        <f t="shared" si="23"/>
        <v>-0.60238413870188801</v>
      </c>
      <c r="V141" s="7"/>
      <c r="W141" s="25">
        <f t="shared" si="24"/>
        <v>-0.79685238700530769</v>
      </c>
      <c r="X141" s="24">
        <f t="shared" si="29"/>
        <v>45.098339128965733</v>
      </c>
      <c r="Y141" s="7"/>
      <c r="Z141" s="25">
        <f t="shared" si="30"/>
        <v>-645</v>
      </c>
      <c r="AA141" s="17">
        <f t="shared" si="31"/>
        <v>45.098999999999997</v>
      </c>
      <c r="AB141" s="24">
        <f t="shared" si="25"/>
        <v>0.78712603935692249</v>
      </c>
      <c r="AC141" s="17">
        <f t="shared" si="26"/>
        <v>-6.6087103426326621E-4</v>
      </c>
    </row>
    <row r="142" spans="1:29" s="17" customFormat="1" x14ac:dyDescent="0.25">
      <c r="A142" s="17">
        <v>57</v>
      </c>
      <c r="B142" s="17">
        <v>-628</v>
      </c>
      <c r="C142" s="17">
        <v>14596</v>
      </c>
      <c r="D142" s="17">
        <v>11884</v>
      </c>
      <c r="E142" s="17">
        <v>11797</v>
      </c>
      <c r="F142" s="17">
        <v>14479</v>
      </c>
      <c r="G142" s="24"/>
      <c r="H142" s="7"/>
      <c r="I142" s="25">
        <f t="shared" si="32"/>
        <v>2799</v>
      </c>
      <c r="J142" s="24">
        <f t="shared" si="32"/>
        <v>-2595</v>
      </c>
      <c r="K142" s="7"/>
      <c r="L142" s="25">
        <f t="shared" si="27"/>
        <v>2796.5006565037106</v>
      </c>
      <c r="M142" s="17">
        <f t="shared" si="18"/>
        <v>6.2467179124440442</v>
      </c>
      <c r="N142" s="17">
        <f t="shared" si="28"/>
        <v>-2595.7466833552062</v>
      </c>
      <c r="O142" s="24">
        <f t="shared" si="19"/>
        <v>0.55753603294196896</v>
      </c>
      <c r="P142" s="7"/>
      <c r="Q142" s="25">
        <f t="shared" si="20"/>
        <v>2837.5935268864205</v>
      </c>
      <c r="R142" s="24">
        <f t="shared" si="21"/>
        <v>-2620.289585345256</v>
      </c>
      <c r="S142" s="7"/>
      <c r="T142" s="25">
        <f t="shared" si="22"/>
        <v>-0.73259815004259721</v>
      </c>
      <c r="U142" s="24">
        <f t="shared" si="23"/>
        <v>-0.67822281118641659</v>
      </c>
      <c r="V142" s="7"/>
      <c r="W142" s="25">
        <f t="shared" si="24"/>
        <v>-0.73430618772828804</v>
      </c>
      <c r="X142" s="24">
        <f t="shared" si="29"/>
        <v>39.459650911187794</v>
      </c>
      <c r="Y142" s="7"/>
      <c r="Z142" s="25">
        <f t="shared" si="30"/>
        <v>-628</v>
      </c>
      <c r="AA142" s="17">
        <f t="shared" si="31"/>
        <v>39.446999999999996</v>
      </c>
      <c r="AB142" s="24">
        <f t="shared" si="25"/>
        <v>0.68848003003420311</v>
      </c>
      <c r="AC142" s="17">
        <f t="shared" si="26"/>
        <v>1.2650911187797931E-2</v>
      </c>
    </row>
    <row r="143" spans="1:29" s="17" customFormat="1" x14ac:dyDescent="0.25">
      <c r="A143" s="17">
        <v>58</v>
      </c>
      <c r="B143" s="17">
        <v>-606</v>
      </c>
      <c r="C143" s="17">
        <v>14470</v>
      </c>
      <c r="D143" s="17">
        <v>11765</v>
      </c>
      <c r="E143" s="17">
        <v>11938</v>
      </c>
      <c r="F143" s="17">
        <v>14622</v>
      </c>
      <c r="G143" s="24"/>
      <c r="H143" s="7"/>
      <c r="I143" s="25">
        <f t="shared" si="32"/>
        <v>2532</v>
      </c>
      <c r="J143" s="24">
        <f t="shared" si="32"/>
        <v>-2857</v>
      </c>
      <c r="K143" s="7"/>
      <c r="L143" s="25">
        <f t="shared" si="27"/>
        <v>2533.4543087628995</v>
      </c>
      <c r="M143" s="17">
        <f t="shared" si="18"/>
        <v>2.1150139778461945</v>
      </c>
      <c r="N143" s="17">
        <f t="shared" si="28"/>
        <v>-2853.0193278761408</v>
      </c>
      <c r="O143" s="24">
        <f t="shared" si="19"/>
        <v>15.845750557669888</v>
      </c>
      <c r="P143" s="7"/>
      <c r="Q143" s="25">
        <f t="shared" si="20"/>
        <v>2570.5935268864205</v>
      </c>
      <c r="R143" s="24">
        <f t="shared" si="21"/>
        <v>-2882.289585345256</v>
      </c>
      <c r="S143" s="7"/>
      <c r="T143" s="25">
        <f t="shared" si="22"/>
        <v>-0.66366519533713531</v>
      </c>
      <c r="U143" s="24">
        <f t="shared" si="23"/>
        <v>-0.7460375968210462</v>
      </c>
      <c r="V143" s="7"/>
      <c r="W143" s="25">
        <f t="shared" si="24"/>
        <v>-0.66554356824548966</v>
      </c>
      <c r="X143" s="24">
        <f t="shared" si="29"/>
        <v>33.922259349232945</v>
      </c>
      <c r="Y143" s="7"/>
      <c r="Z143" s="25">
        <f t="shared" si="30"/>
        <v>-606</v>
      </c>
      <c r="AA143" s="17">
        <f t="shared" si="31"/>
        <v>33.992999999999995</v>
      </c>
      <c r="AB143" s="24">
        <f t="shared" si="25"/>
        <v>0.59328977263043237</v>
      </c>
      <c r="AC143" s="17">
        <f t="shared" si="26"/>
        <v>-7.0740650767049829E-2</v>
      </c>
    </row>
    <row r="144" spans="1:29" s="17" customFormat="1" x14ac:dyDescent="0.25">
      <c r="A144" s="17">
        <v>59</v>
      </c>
      <c r="B144" s="17">
        <v>-613</v>
      </c>
      <c r="C144" s="17">
        <v>14317</v>
      </c>
      <c r="D144" s="17">
        <v>11645</v>
      </c>
      <c r="E144" s="17">
        <v>12079</v>
      </c>
      <c r="F144" s="17">
        <v>14735</v>
      </c>
      <c r="G144" s="24"/>
      <c r="H144" s="7"/>
      <c r="I144" s="25">
        <f t="shared" si="32"/>
        <v>2238</v>
      </c>
      <c r="J144" s="24">
        <f t="shared" si="32"/>
        <v>-3090</v>
      </c>
      <c r="K144" s="7"/>
      <c r="L144" s="25">
        <f t="shared" si="27"/>
        <v>2243.6846880022117</v>
      </c>
      <c r="M144" s="17">
        <f t="shared" si="18"/>
        <v>32.31567768248982</v>
      </c>
      <c r="N144" s="17">
        <f t="shared" si="28"/>
        <v>-3086.6895716236804</v>
      </c>
      <c r="O144" s="24">
        <f t="shared" si="19"/>
        <v>10.958936034741878</v>
      </c>
      <c r="P144" s="7"/>
      <c r="Q144" s="25">
        <f t="shared" si="20"/>
        <v>2276.5935268864205</v>
      </c>
      <c r="R144" s="24">
        <f t="shared" si="21"/>
        <v>-3115.289585345256</v>
      </c>
      <c r="S144" s="7"/>
      <c r="T144" s="25">
        <f t="shared" si="22"/>
        <v>-0.58776149240303122</v>
      </c>
      <c r="U144" s="24">
        <f t="shared" si="23"/>
        <v>-0.80634616572512519</v>
      </c>
      <c r="V144" s="7"/>
      <c r="W144" s="25">
        <f t="shared" si="24"/>
        <v>-0.58979130045949224</v>
      </c>
      <c r="X144" s="24">
        <f t="shared" si="29"/>
        <v>28.369073490653079</v>
      </c>
      <c r="Y144" s="7"/>
      <c r="Z144" s="25">
        <f t="shared" si="30"/>
        <v>-613</v>
      </c>
      <c r="AA144" s="17">
        <f t="shared" si="31"/>
        <v>28.475999999999996</v>
      </c>
      <c r="AB144" s="24">
        <f t="shared" si="25"/>
        <v>0.49699995779790518</v>
      </c>
      <c r="AC144" s="17">
        <f t="shared" si="26"/>
        <v>-0.10692650934691628</v>
      </c>
    </row>
    <row r="145" spans="1:29" s="17" customFormat="1" x14ac:dyDescent="0.25">
      <c r="A145" s="17">
        <v>60</v>
      </c>
      <c r="B145" s="17">
        <v>-617</v>
      </c>
      <c r="C145" s="17">
        <v>14161</v>
      </c>
      <c r="D145" s="17">
        <v>11537</v>
      </c>
      <c r="E145" s="17">
        <v>12233</v>
      </c>
      <c r="F145" s="17">
        <v>14836</v>
      </c>
      <c r="G145" s="24"/>
      <c r="H145" s="7"/>
      <c r="I145" s="25">
        <f t="shared" si="32"/>
        <v>1928</v>
      </c>
      <c r="J145" s="24">
        <f t="shared" si="32"/>
        <v>-3299</v>
      </c>
      <c r="K145" s="7"/>
      <c r="L145" s="25">
        <f t="shared" si="27"/>
        <v>1930.6777030846361</v>
      </c>
      <c r="M145" s="17">
        <f t="shared" si="18"/>
        <v>7.1700938094694191</v>
      </c>
      <c r="N145" s="17">
        <f t="shared" si="28"/>
        <v>-3292.7109979088141</v>
      </c>
      <c r="O145" s="24">
        <f t="shared" si="19"/>
        <v>39.551547302940889</v>
      </c>
      <c r="P145" s="7"/>
      <c r="Q145" s="25">
        <f t="shared" si="20"/>
        <v>1966.5935268864207</v>
      </c>
      <c r="R145" s="24">
        <f t="shared" si="21"/>
        <v>-3324.289585345256</v>
      </c>
      <c r="S145" s="7"/>
      <c r="T145" s="25">
        <f t="shared" si="22"/>
        <v>-0.50772697570380587</v>
      </c>
      <c r="U145" s="24">
        <f t="shared" si="23"/>
        <v>-0.86044269319702449</v>
      </c>
      <c r="V145" s="7"/>
      <c r="W145" s="25">
        <f t="shared" si="24"/>
        <v>-0.50989258264791104</v>
      </c>
      <c r="X145" s="24">
        <f t="shared" si="29"/>
        <v>22.8366586883335</v>
      </c>
      <c r="Y145" s="7"/>
      <c r="Z145" s="25">
        <f t="shared" si="30"/>
        <v>-617</v>
      </c>
      <c r="AA145" s="17">
        <f t="shared" si="31"/>
        <v>22.922999999999995</v>
      </c>
      <c r="AB145" s="24">
        <f t="shared" si="25"/>
        <v>0.40008182443466012</v>
      </c>
      <c r="AC145" s="17">
        <f t="shared" si="26"/>
        <v>-8.6341311666494391E-2</v>
      </c>
    </row>
    <row r="146" spans="1:29" s="17" customFormat="1" x14ac:dyDescent="0.25">
      <c r="A146" s="17">
        <v>61</v>
      </c>
      <c r="B146" s="17">
        <v>-624</v>
      </c>
      <c r="C146" s="17">
        <v>13990</v>
      </c>
      <c r="D146" s="17">
        <v>11449</v>
      </c>
      <c r="E146" s="17">
        <v>12396</v>
      </c>
      <c r="F146" s="17">
        <v>14922</v>
      </c>
      <c r="G146" s="24"/>
      <c r="H146" s="7"/>
      <c r="I146" s="25">
        <f t="shared" si="32"/>
        <v>1594</v>
      </c>
      <c r="J146" s="24">
        <f t="shared" si="32"/>
        <v>-3473</v>
      </c>
      <c r="K146" s="7"/>
      <c r="L146" s="25">
        <f t="shared" si="27"/>
        <v>1595.3319965175383</v>
      </c>
      <c r="M146" s="17">
        <f t="shared" si="18"/>
        <v>1.7742147227341598</v>
      </c>
      <c r="N146" s="17">
        <f t="shared" si="28"/>
        <v>-3469.3298292209474</v>
      </c>
      <c r="O146" s="24">
        <f t="shared" si="19"/>
        <v>13.470153547411339</v>
      </c>
      <c r="P146" s="7"/>
      <c r="Q146" s="25">
        <f t="shared" si="20"/>
        <v>1632.5935268864207</v>
      </c>
      <c r="R146" s="24">
        <f t="shared" si="21"/>
        <v>-3498.289585345256</v>
      </c>
      <c r="S146" s="7"/>
      <c r="T146" s="25">
        <f t="shared" si="22"/>
        <v>-0.42149623835689853</v>
      </c>
      <c r="U146" s="24">
        <f t="shared" si="23"/>
        <v>-0.90547999358032816</v>
      </c>
      <c r="V146" s="7"/>
      <c r="W146" s="25">
        <f t="shared" si="24"/>
        <v>-0.42377484076447341</v>
      </c>
      <c r="X146" s="24">
        <f t="shared" si="29"/>
        <v>17.266084031242599</v>
      </c>
      <c r="Y146" s="7"/>
      <c r="Z146" s="25">
        <f t="shared" si="30"/>
        <v>-624</v>
      </c>
      <c r="AA146" s="17">
        <f t="shared" si="31"/>
        <v>17.306999999999995</v>
      </c>
      <c r="AB146" s="24">
        <f t="shared" si="25"/>
        <v>0.30206413364265849</v>
      </c>
      <c r="AC146" s="17">
        <f t="shared" si="26"/>
        <v>-4.0915968757396115E-2</v>
      </c>
    </row>
    <row r="147" spans="1:29" s="17" customFormat="1" x14ac:dyDescent="0.25">
      <c r="A147" s="17">
        <v>62</v>
      </c>
      <c r="B147" s="17">
        <v>-634</v>
      </c>
      <c r="C147" s="17">
        <v>13829</v>
      </c>
      <c r="D147" s="17">
        <v>11393</v>
      </c>
      <c r="E147" s="17">
        <v>12594</v>
      </c>
      <c r="F147" s="17">
        <v>15015</v>
      </c>
      <c r="G147" s="24"/>
      <c r="H147" s="7"/>
      <c r="I147" s="25">
        <f t="shared" si="32"/>
        <v>1235</v>
      </c>
      <c r="J147" s="24">
        <f t="shared" si="32"/>
        <v>-3622</v>
      </c>
      <c r="K147" s="7"/>
      <c r="L147" s="25">
        <f t="shared" si="27"/>
        <v>1238.5660449406653</v>
      </c>
      <c r="M147" s="17">
        <f t="shared" si="18"/>
        <v>12.716676518844432</v>
      </c>
      <c r="N147" s="17">
        <f t="shared" si="28"/>
        <v>-3614.3490795599378</v>
      </c>
      <c r="O147" s="24">
        <f t="shared" si="19"/>
        <v>58.53658358016213</v>
      </c>
      <c r="P147" s="7"/>
      <c r="Q147" s="25">
        <f t="shared" si="20"/>
        <v>1273.5935268864207</v>
      </c>
      <c r="R147" s="24">
        <f t="shared" si="21"/>
        <v>-3647.289585345256</v>
      </c>
      <c r="S147" s="7"/>
      <c r="T147" s="25">
        <f t="shared" si="22"/>
        <v>-0.32881110450198908</v>
      </c>
      <c r="U147" s="24">
        <f t="shared" si="23"/>
        <v>-0.94404641747177775</v>
      </c>
      <c r="V147" s="7"/>
      <c r="W147" s="25">
        <f t="shared" si="24"/>
        <v>-0.33118640779755409</v>
      </c>
      <c r="X147" s="24">
        <f t="shared" si="29"/>
        <v>11.517637334168853</v>
      </c>
      <c r="Y147" s="7"/>
      <c r="Z147" s="25">
        <f t="shared" si="30"/>
        <v>-634</v>
      </c>
      <c r="AA147" s="17">
        <f t="shared" si="31"/>
        <v>11.600999999999996</v>
      </c>
      <c r="AB147" s="24">
        <f t="shared" si="25"/>
        <v>0.2024756465238621</v>
      </c>
      <c r="AC147" s="17">
        <f t="shared" si="26"/>
        <v>-8.336266583114238E-2</v>
      </c>
    </row>
    <row r="148" spans="1:29" s="17" customFormat="1" x14ac:dyDescent="0.25">
      <c r="A148" s="17">
        <v>63</v>
      </c>
      <c r="B148" s="17">
        <v>-644</v>
      </c>
      <c r="C148" s="17">
        <v>13639</v>
      </c>
      <c r="D148" s="17">
        <v>11332</v>
      </c>
      <c r="E148" s="17">
        <v>12770</v>
      </c>
      <c r="F148" s="17">
        <v>15062</v>
      </c>
      <c r="G148" s="24"/>
      <c r="H148" s="7"/>
      <c r="I148" s="25">
        <f t="shared" si="32"/>
        <v>869</v>
      </c>
      <c r="J148" s="24">
        <f t="shared" si="32"/>
        <v>-3730</v>
      </c>
      <c r="K148" s="7"/>
      <c r="L148" s="25">
        <f t="shared" si="27"/>
        <v>863.23583043503061</v>
      </c>
      <c r="M148" s="17">
        <f t="shared" ref="M148:M149" si="33">(I148-L148)^2</f>
        <v>33.225650773719444</v>
      </c>
      <c r="N148" s="17">
        <f t="shared" si="28"/>
        <v>-3724.6559936016406</v>
      </c>
      <c r="O148" s="24">
        <f t="shared" ref="O148:O149" si="34">(J148-N148)^2</f>
        <v>28.558404385706176</v>
      </c>
      <c r="P148" s="7"/>
      <c r="Q148" s="25">
        <f t="shared" si="20"/>
        <v>907.5935268864207</v>
      </c>
      <c r="R148" s="24">
        <f t="shared" si="21"/>
        <v>-3755.289585345256</v>
      </c>
      <c r="S148" s="7"/>
      <c r="T148" s="25">
        <f t="shared" si="22"/>
        <v>-0.2343187396248391</v>
      </c>
      <c r="U148" s="24">
        <f t="shared" si="23"/>
        <v>-0.97200060391658694</v>
      </c>
      <c r="V148" s="7"/>
      <c r="W148" s="25">
        <f t="shared" si="24"/>
        <v>-0.23676404846559876</v>
      </c>
      <c r="X148" s="24">
        <f t="shared" si="29"/>
        <v>5.8757134226565313</v>
      </c>
      <c r="Y148" s="7"/>
      <c r="Z148" s="25">
        <f t="shared" si="30"/>
        <v>-644</v>
      </c>
      <c r="AA148" s="17">
        <f t="shared" si="31"/>
        <v>5.8049999999999962</v>
      </c>
      <c r="AB148" s="24">
        <f t="shared" si="25"/>
        <v>0.10131636307827076</v>
      </c>
      <c r="AC148" s="17">
        <f t="shared" si="26"/>
        <v>7.071342265653513E-2</v>
      </c>
    </row>
    <row r="149" spans="1:29" s="17" customFormat="1" x14ac:dyDescent="0.25">
      <c r="A149" s="17">
        <v>64</v>
      </c>
      <c r="B149" s="17">
        <v>-638</v>
      </c>
      <c r="C149" s="17">
        <v>13432</v>
      </c>
      <c r="D149" s="17">
        <v>11290</v>
      </c>
      <c r="E149" s="17">
        <v>12953</v>
      </c>
      <c r="F149" s="17">
        <v>15094</v>
      </c>
      <c r="G149" s="24"/>
      <c r="H149" s="7"/>
      <c r="I149" s="25">
        <f t="shared" si="32"/>
        <v>479</v>
      </c>
      <c r="J149" s="24">
        <f t="shared" si="32"/>
        <v>-3804</v>
      </c>
      <c r="K149" s="7"/>
      <c r="L149" s="25">
        <f t="shared" si="27"/>
        <v>482.29950291398143</v>
      </c>
      <c r="M149" s="17">
        <f t="shared" si="33"/>
        <v>10.886719479371934</v>
      </c>
      <c r="N149" s="17">
        <f t="shared" si="28"/>
        <v>-3796.0615049712001</v>
      </c>
      <c r="O149" s="24">
        <f t="shared" si="34"/>
        <v>63.019703322281273</v>
      </c>
      <c r="P149" s="7"/>
      <c r="Q149" s="25">
        <f t="shared" ref="Q149" si="35">I149-$J$4</f>
        <v>517.5935268864207</v>
      </c>
      <c r="R149" s="24">
        <f t="shared" ref="R149" si="36">J149-$J$3</f>
        <v>-3829.289585345256</v>
      </c>
      <c r="S149" s="7"/>
      <c r="T149" s="25">
        <f t="shared" ref="T149" si="37">Q149/$J$7</f>
        <v>-0.13363015410000714</v>
      </c>
      <c r="U149" s="24">
        <f t="shared" ref="U149" si="38">R149/$J$6</f>
        <v>-0.99115439833247476</v>
      </c>
      <c r="V149" s="7"/>
      <c r="W149" s="25">
        <f t="shared" ref="W149" si="39">(T149-U149*SIN(-$J$11*PI()/180))/(COS(-$J$11*PI()/180))</f>
        <v>-0.13612331602830655</v>
      </c>
      <c r="X149" s="24">
        <f>IF(MOD(ATAN2(U149,W149)*180/PI()-$J$9+360,360)&gt;5,MOD(ATAN2(U149,W149)*180/PI()-$J$9+360,360)-360,MOD(ATAN2(U149,W149)*180/PI()-$J$9+360,360))</f>
        <v>5.9356788823947682E-3</v>
      </c>
      <c r="Y149" s="7"/>
      <c r="Z149" s="25">
        <f t="shared" si="30"/>
        <v>-638</v>
      </c>
      <c r="AA149" s="17">
        <f t="shared" si="31"/>
        <v>6.299999999999617E-2</v>
      </c>
      <c r="AB149" s="24">
        <f t="shared" ref="AB149" si="40">AA149*PI()/180</f>
        <v>1.0995574287563608E-3</v>
      </c>
      <c r="AC149" s="17">
        <f t="shared" ref="AC149" si="41">X149-AA149</f>
        <v>-5.7064321117601402E-2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-9977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78</v>
      </c>
      <c r="B156" s="31">
        <v>9980</v>
      </c>
      <c r="G156" s="2"/>
      <c r="I156" s="1"/>
      <c r="J156" s="3"/>
    </row>
    <row r="157" spans="1:29" x14ac:dyDescent="0.25">
      <c r="A157" t="s">
        <v>79</v>
      </c>
      <c r="B157">
        <v>9988</v>
      </c>
      <c r="G157" s="2"/>
      <c r="I157" s="43">
        <f>J155</f>
        <v>-9986</v>
      </c>
      <c r="J157" s="39">
        <f>I157+B157</f>
        <v>2</v>
      </c>
    </row>
    <row r="158" spans="1:29" x14ac:dyDescent="0.25">
      <c r="A158" s="31" t="s">
        <v>80</v>
      </c>
      <c r="B158" s="31">
        <v>40007</v>
      </c>
      <c r="G158" s="2"/>
      <c r="I158" s="1"/>
      <c r="J158" s="3"/>
    </row>
    <row r="159" spans="1:29" x14ac:dyDescent="0.25">
      <c r="A159" t="s">
        <v>81</v>
      </c>
      <c r="B159">
        <v>40007</v>
      </c>
      <c r="G159" s="2"/>
      <c r="I159" s="43">
        <f>J157</f>
        <v>2</v>
      </c>
      <c r="J159" s="39">
        <f>I159+B159</f>
        <v>40009</v>
      </c>
    </row>
    <row r="160" spans="1:29" x14ac:dyDescent="0.25">
      <c r="A160" s="31" t="s">
        <v>82</v>
      </c>
      <c r="B160" s="31">
        <v>9999</v>
      </c>
      <c r="G160" s="2"/>
      <c r="I160" s="1"/>
      <c r="J160" s="3"/>
    </row>
    <row r="161" spans="1:10" x14ac:dyDescent="0.25">
      <c r="A161" t="s">
        <v>83</v>
      </c>
      <c r="B161">
        <v>9999</v>
      </c>
      <c r="G161" s="2"/>
      <c r="I161" s="43">
        <f>J159</f>
        <v>40009</v>
      </c>
      <c r="J161" s="39">
        <f>I161+B161</f>
        <v>50008</v>
      </c>
    </row>
    <row r="162" spans="1:10" x14ac:dyDescent="0.25">
      <c r="A162" s="31" t="s">
        <v>84</v>
      </c>
      <c r="B162" s="31">
        <v>-9982</v>
      </c>
      <c r="G162" s="2"/>
      <c r="I162" s="1"/>
      <c r="J162" s="3"/>
    </row>
    <row r="163" spans="1:10" x14ac:dyDescent="0.25">
      <c r="A163" t="s">
        <v>85</v>
      </c>
      <c r="B163">
        <v>-10000</v>
      </c>
      <c r="G163" s="2"/>
      <c r="I163" s="43">
        <f>J161</f>
        <v>50008</v>
      </c>
      <c r="J163" s="39">
        <f>I163+B163</f>
        <v>40008</v>
      </c>
    </row>
    <row r="164" spans="1:10" x14ac:dyDescent="0.25">
      <c r="A164" s="31" t="s">
        <v>86</v>
      </c>
      <c r="B164" s="31">
        <v>-40001</v>
      </c>
      <c r="G164" s="2"/>
      <c r="I164" s="1"/>
      <c r="J164" s="3"/>
    </row>
    <row r="165" spans="1:10" ht="15.75" thickBot="1" x14ac:dyDescent="0.3">
      <c r="A165" t="s">
        <v>87</v>
      </c>
      <c r="B165">
        <v>-40001</v>
      </c>
      <c r="G165" s="2"/>
      <c r="I165" s="4">
        <f>J163</f>
        <v>40008</v>
      </c>
      <c r="J165" s="6">
        <f>I165+B165</f>
        <v>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25.503428761376888</v>
      </c>
      <c r="L3" s="35" t="s">
        <v>1</v>
      </c>
      <c r="M3" s="11">
        <v>-3883.6730237697689</v>
      </c>
      <c r="N3" s="10" t="s">
        <v>2</v>
      </c>
      <c r="O3" s="35">
        <v>3874.570481169585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-39.010482040932764</v>
      </c>
      <c r="L4" s="9" t="s">
        <v>5</v>
      </c>
      <c r="M4" s="13">
        <v>359.97628659540993</v>
      </c>
      <c r="N4" s="12" t="s">
        <v>6</v>
      </c>
      <c r="O4" s="9">
        <v>359.82633235818548</v>
      </c>
      <c r="Q4" s="2" t="s">
        <v>7</v>
      </c>
      <c r="R4" s="2">
        <f>MAX(AC20:AC149)</f>
        <v>0.23956459278380748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-172.33797925673554</v>
      </c>
      <c r="N5" s="14" t="s">
        <v>9</v>
      </c>
      <c r="O5" s="9">
        <v>-172.198836720538</v>
      </c>
      <c r="Q5" s="5" t="s">
        <v>10</v>
      </c>
      <c r="R5" s="5">
        <f>MIN(AC20:AC149)</f>
        <v>-0.18168318750898038</v>
      </c>
      <c r="T5" s="45" t="s">
        <v>55</v>
      </c>
      <c r="U5" s="47">
        <v>14</v>
      </c>
    </row>
    <row r="6" spans="1:21" ht="15.75" thickBot="1" x14ac:dyDescent="0.3">
      <c r="A6" t="s">
        <v>65</v>
      </c>
      <c r="I6" s="32" t="s">
        <v>11</v>
      </c>
      <c r="J6" s="32">
        <f>(O3+O9)/2</f>
        <v>3867.5656888223039</v>
      </c>
      <c r="L6" s="37" t="s">
        <v>12</v>
      </c>
      <c r="M6" s="13">
        <v>-39.197057076863437</v>
      </c>
      <c r="N6" s="14" t="s">
        <v>13</v>
      </c>
      <c r="O6" s="9">
        <v>25.129420254708311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-3877.5059131825519</v>
      </c>
      <c r="L7" s="38" t="s">
        <v>15</v>
      </c>
      <c r="M7" s="16">
        <f>SUM(M20:M84)</f>
        <v>824.01367686883395</v>
      </c>
      <c r="N7" s="15" t="s">
        <v>15</v>
      </c>
      <c r="O7" s="36">
        <f>SUM(O20:O84)</f>
        <v>2594.4382672206784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-172.18049807435284</v>
      </c>
      <c r="L9" s="35" t="s">
        <v>18</v>
      </c>
      <c r="M9" s="11">
        <v>-3871.338802595335</v>
      </c>
      <c r="N9" s="10" t="s">
        <v>19</v>
      </c>
      <c r="O9" s="35">
        <v>3860.5608964750231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-172.33006443888732</v>
      </c>
      <c r="L10" s="9" t="s">
        <v>21</v>
      </c>
      <c r="M10" s="13">
        <v>359.95857780061135</v>
      </c>
      <c r="N10" s="12" t="s">
        <v>22</v>
      </c>
      <c r="O10" s="9">
        <v>359.74236320252845</v>
      </c>
      <c r="T10" s="48"/>
    </row>
    <row r="11" spans="1:21" ht="15.75" thickBot="1" x14ac:dyDescent="0.3">
      <c r="I11" s="33" t="s">
        <v>23</v>
      </c>
      <c r="J11" s="33">
        <f>J9-J10</f>
        <v>0.14956636453447913</v>
      </c>
      <c r="L11" s="37" t="s">
        <v>24</v>
      </c>
      <c r="M11" s="13">
        <v>-172.3221496210391</v>
      </c>
      <c r="N11" s="14" t="s">
        <v>25</v>
      </c>
      <c r="O11" s="9">
        <v>-172.16215942816771</v>
      </c>
    </row>
    <row r="12" spans="1:21" x14ac:dyDescent="0.25">
      <c r="I12" s="9"/>
      <c r="J12" s="9"/>
      <c r="L12" s="37" t="s">
        <v>26</v>
      </c>
      <c r="M12" s="13">
        <v>-38.823907005002091</v>
      </c>
      <c r="N12" s="14" t="s">
        <v>27</v>
      </c>
      <c r="O12" s="9">
        <v>25.877437268045465</v>
      </c>
    </row>
    <row r="13" spans="1:21" ht="15.75" thickBot="1" x14ac:dyDescent="0.3">
      <c r="I13" s="9"/>
      <c r="J13" s="9"/>
      <c r="L13" s="38" t="s">
        <v>15</v>
      </c>
      <c r="M13" s="16">
        <f>SUM(M85:M149)</f>
        <v>798.58839969734447</v>
      </c>
      <c r="N13" s="15" t="s">
        <v>15</v>
      </c>
      <c r="O13" s="36">
        <f>SUM(O85:O149)</f>
        <v>2695.7908138072416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13497</v>
      </c>
      <c r="D20" s="17">
        <v>11338</v>
      </c>
      <c r="E20" s="17">
        <v>13017</v>
      </c>
      <c r="F20" s="17">
        <v>15156</v>
      </c>
      <c r="G20" s="24"/>
      <c r="H20" s="7"/>
      <c r="I20" s="25">
        <f t="shared" ref="I20:J51" si="0">C20-E20</f>
        <v>480</v>
      </c>
      <c r="J20" s="24">
        <f t="shared" si="0"/>
        <v>-3818</v>
      </c>
      <c r="K20" s="7"/>
      <c r="L20" s="25">
        <f>$M$3*SIN(2*PI()/$M$4*(AA20+$M$5))+$M$6</f>
        <v>475.42884691430049</v>
      </c>
      <c r="M20" s="17">
        <f t="shared" ref="M20:M83" si="1">(I20-L20)^2</f>
        <v>20.895440532900125</v>
      </c>
      <c r="N20" s="17">
        <f>$O$3*COS(2*PI()/$O$4*(AA20+$O$5))+$O$6</f>
        <v>-3814.6674159629938</v>
      </c>
      <c r="O20" s="24">
        <f t="shared" ref="O20:O83" si="2">(J20-N20)^2</f>
        <v>11.106116363708539</v>
      </c>
      <c r="P20" s="7"/>
      <c r="Q20" s="25">
        <f>I20-$J$4</f>
        <v>519.01048204093274</v>
      </c>
      <c r="R20" s="24">
        <f>J20-$J$3</f>
        <v>-3843.5034287613771</v>
      </c>
      <c r="S20" s="7"/>
      <c r="T20" s="25">
        <f>Q20/$J$7</f>
        <v>-0.13385162876900503</v>
      </c>
      <c r="U20" s="24">
        <f>R20/$J$6</f>
        <v>-0.99377844825481065</v>
      </c>
      <c r="V20" s="7"/>
      <c r="W20" s="25">
        <f>(T20-U20*SIN(-$J$11*PI()/180))/(COS(-$J$11*PI()/180))</f>
        <v>-0.13644627533082651</v>
      </c>
      <c r="X20" s="24">
        <f>IF(MOD(ATAN2(U20,W20)*180/PI()-$J$9+360,360)&gt;5,MOD(ATAN2(U20,W20)*180/PI()-$J$9+360,360)-360,MOD(ATAN2(U20,W20)*180/PI()-$J$9+360,360))</f>
        <v>-1.6442691102724893E-3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3.4355730889727508E-2</v>
      </c>
      <c r="AD20" s="17">
        <f ca="1">INDIRECT("AC"&amp;AE20)-AC20</f>
        <v>-8.1550564777884443E-2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13663</v>
      </c>
      <c r="D21" s="17">
        <v>11368</v>
      </c>
      <c r="E21" s="17">
        <v>12816</v>
      </c>
      <c r="F21" s="17">
        <v>15114</v>
      </c>
      <c r="G21" s="24"/>
      <c r="H21" s="7"/>
      <c r="I21" s="25">
        <f t="shared" si="0"/>
        <v>847</v>
      </c>
      <c r="J21" s="24">
        <f t="shared" si="0"/>
        <v>-3746</v>
      </c>
      <c r="K21" s="7"/>
      <c r="L21" s="25">
        <f t="shared" ref="L21:L84" si="3">$M$3*SIN(2*PI()/$M$4*(AA21+$M$5))+$M$6</f>
        <v>853.84772790525972</v>
      </c>
      <c r="M21" s="17">
        <f t="shared" si="1"/>
        <v>46.891377464472633</v>
      </c>
      <c r="N21" s="17">
        <f t="shared" ref="N21:N84" si="4">$O$3*COS(2*PI()/$O$4*(AA21+$O$5))+$O$6</f>
        <v>-3744.5262170626056</v>
      </c>
      <c r="O21" s="24">
        <f t="shared" si="2"/>
        <v>2.1720361465548352</v>
      </c>
      <c r="P21" s="7"/>
      <c r="Q21" s="25">
        <f t="shared" ref="Q21:Q84" si="5">I21-$J$4</f>
        <v>886.01048204093274</v>
      </c>
      <c r="R21" s="24">
        <f t="shared" ref="R21:R84" si="6">J21-$J$3</f>
        <v>-3771.5034287613771</v>
      </c>
      <c r="S21" s="7"/>
      <c r="T21" s="25">
        <f t="shared" ref="T21:T84" si="7">Q21/$J$7</f>
        <v>-0.22850009822775985</v>
      </c>
      <c r="U21" s="24">
        <f t="shared" ref="U21:U84" si="8">R21/$J$6</f>
        <v>-0.97516208701029761</v>
      </c>
      <c r="V21" s="7"/>
      <c r="W21" s="25">
        <f t="shared" ref="W21:W84" si="9">(T21-U21*SIN(-$J$11*PI()/180))/(COS(-$J$11*PI()/180))</f>
        <v>-0.23104647053833396</v>
      </c>
      <c r="X21" s="24">
        <f t="shared" ref="X21:X83" si="10">MOD(ATAN2(U21,W21)*180/PI()-$J$9+360,360)</f>
        <v>5.509871036120046</v>
      </c>
      <c r="Y21" s="7"/>
      <c r="Z21" s="25">
        <f t="shared" ref="Z21:Z84" si="11">B21</f>
        <v>631</v>
      </c>
      <c r="AA21" s="17">
        <f>360/40000*Z21+AA20</f>
        <v>5.6429999999999998</v>
      </c>
      <c r="AB21" s="24">
        <f t="shared" ref="AB21:AB84" si="12">AA21*PI()/180</f>
        <v>9.8488929690040014E-2</v>
      </c>
      <c r="AC21" s="17">
        <f t="shared" ref="AC21:AC84" si="13">X21-AA21</f>
        <v>-0.13312896387995377</v>
      </c>
      <c r="AD21" s="17">
        <f t="shared" ref="AD21:AD83" ca="1" si="14">INDIRECT("AC"&amp;AE21)-AC21</f>
        <v>8.8430347518553276E-2</v>
      </c>
      <c r="AE21" s="17">
        <v>148</v>
      </c>
    </row>
    <row r="22" spans="1:31" s="17" customFormat="1" x14ac:dyDescent="0.25">
      <c r="A22" s="17">
        <v>2</v>
      </c>
      <c r="B22" s="17">
        <v>640</v>
      </c>
      <c r="C22" s="17">
        <v>13868</v>
      </c>
      <c r="D22" s="17">
        <v>11425</v>
      </c>
      <c r="E22" s="17">
        <v>12638</v>
      </c>
      <c r="F22" s="17">
        <v>15064</v>
      </c>
      <c r="G22" s="24"/>
      <c r="H22" s="7"/>
      <c r="I22" s="25">
        <f t="shared" si="0"/>
        <v>1230</v>
      </c>
      <c r="J22" s="24">
        <f t="shared" si="0"/>
        <v>-3639</v>
      </c>
      <c r="K22" s="7"/>
      <c r="L22" s="25">
        <f t="shared" si="3"/>
        <v>1228.6903538766808</v>
      </c>
      <c r="M22" s="17">
        <f t="shared" si="1"/>
        <v>1.7151729683250767</v>
      </c>
      <c r="N22" s="17">
        <f>$O$3*COS(2*PI()/$O$4*(AA22+$O$5))+$O$6</f>
        <v>-3635.553715539008</v>
      </c>
      <c r="O22" s="24">
        <f>(J22-N22)^2</f>
        <v>11.876876586075241</v>
      </c>
      <c r="P22" s="7"/>
      <c r="Q22" s="25">
        <f t="shared" si="5"/>
        <v>1269.0104820409329</v>
      </c>
      <c r="R22" s="24">
        <f t="shared" si="6"/>
        <v>-3664.5034287613771</v>
      </c>
      <c r="S22" s="7"/>
      <c r="T22" s="25">
        <f t="shared" si="7"/>
        <v>-0.32727493147763209</v>
      </c>
      <c r="U22" s="24">
        <f t="shared" si="8"/>
        <v>-0.94749610571636844</v>
      </c>
      <c r="V22" s="7"/>
      <c r="W22" s="25">
        <f t="shared" si="9"/>
        <v>-0.3297494201834788</v>
      </c>
      <c r="X22" s="24">
        <f t="shared" si="10"/>
        <v>11.369515266066742</v>
      </c>
      <c r="Y22" s="7"/>
      <c r="Z22" s="25">
        <f t="shared" si="11"/>
        <v>640</v>
      </c>
      <c r="AA22" s="17">
        <f t="shared" ref="AA22:AA85" si="15">360/40000*Z22+AA21</f>
        <v>11.402999999999999</v>
      </c>
      <c r="AB22" s="24">
        <f t="shared" si="12"/>
        <v>0.19901989460491337</v>
      </c>
      <c r="AC22" s="17">
        <f t="shared" si="13"/>
        <v>-3.3484733933256905E-2</v>
      </c>
      <c r="AD22" s="17">
        <f t="shared" ca="1" si="14"/>
        <v>-4.8441985655529152E-2</v>
      </c>
      <c r="AE22" s="17">
        <v>147</v>
      </c>
    </row>
    <row r="23" spans="1:31" s="17" customFormat="1" x14ac:dyDescent="0.25">
      <c r="A23" s="17">
        <v>3</v>
      </c>
      <c r="B23" s="17">
        <v>630</v>
      </c>
      <c r="C23" s="17">
        <v>14039</v>
      </c>
      <c r="D23" s="17">
        <v>11493</v>
      </c>
      <c r="E23" s="17">
        <v>12456</v>
      </c>
      <c r="F23" s="17">
        <v>14989</v>
      </c>
      <c r="G23" s="24"/>
      <c r="H23" s="7"/>
      <c r="I23" s="25">
        <f t="shared" si="0"/>
        <v>1583</v>
      </c>
      <c r="J23" s="24">
        <f t="shared" si="0"/>
        <v>-3496</v>
      </c>
      <c r="K23" s="7"/>
      <c r="L23" s="25">
        <f t="shared" si="3"/>
        <v>1585.1886383217588</v>
      </c>
      <c r="M23" s="17">
        <f t="shared" si="1"/>
        <v>4.7901377034713715</v>
      </c>
      <c r="N23" s="17">
        <f t="shared" si="4"/>
        <v>-3492.1384585175647</v>
      </c>
      <c r="O23" s="24">
        <f t="shared" si="2"/>
        <v>14.91150262056872</v>
      </c>
      <c r="P23" s="7"/>
      <c r="Q23" s="25">
        <f t="shared" si="5"/>
        <v>1622.0104820409329</v>
      </c>
      <c r="R23" s="24">
        <f t="shared" si="6"/>
        <v>-3521.5034287613771</v>
      </c>
      <c r="S23" s="7"/>
      <c r="T23" s="25">
        <f t="shared" si="7"/>
        <v>-0.41831283261915919</v>
      </c>
      <c r="U23" s="24">
        <f t="shared" si="8"/>
        <v>-0.91052194380018281</v>
      </c>
      <c r="V23" s="7"/>
      <c r="W23" s="25">
        <f t="shared" si="9"/>
        <v>-0.42069111299187983</v>
      </c>
      <c r="X23" s="24">
        <f t="shared" si="10"/>
        <v>16.978989569860005</v>
      </c>
      <c r="Y23" s="7"/>
      <c r="Z23" s="25">
        <f t="shared" si="11"/>
        <v>630</v>
      </c>
      <c r="AA23" s="17">
        <f t="shared" si="15"/>
        <v>17.073</v>
      </c>
      <c r="AB23" s="24">
        <f t="shared" si="12"/>
        <v>0.29798006319299186</v>
      </c>
      <c r="AC23" s="17">
        <f t="shared" si="13"/>
        <v>-9.4010430139995549E-2</v>
      </c>
      <c r="AD23" s="17">
        <f t="shared" ca="1" si="14"/>
        <v>3.7551809599765562E-2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14198</v>
      </c>
      <c r="D24" s="17">
        <v>11576</v>
      </c>
      <c r="E24" s="17">
        <v>12285</v>
      </c>
      <c r="F24" s="17">
        <v>14894</v>
      </c>
      <c r="G24" s="24"/>
      <c r="H24" s="7"/>
      <c r="I24" s="25">
        <f t="shared" si="0"/>
        <v>1913</v>
      </c>
      <c r="J24" s="24">
        <f t="shared" si="0"/>
        <v>-3318</v>
      </c>
      <c r="K24" s="7"/>
      <c r="L24" s="25">
        <f t="shared" si="3"/>
        <v>1919.4717209007952</v>
      </c>
      <c r="M24" s="17">
        <f t="shared" si="1"/>
        <v>41.883171417788951</v>
      </c>
      <c r="N24" s="17">
        <f t="shared" si="4"/>
        <v>-3317.9726178295182</v>
      </c>
      <c r="O24" s="24">
        <f t="shared" si="2"/>
        <v>7.4978326029516331E-4</v>
      </c>
      <c r="P24" s="7"/>
      <c r="Q24" s="25">
        <f t="shared" si="5"/>
        <v>1952.0104820409329</v>
      </c>
      <c r="R24" s="24">
        <f t="shared" si="6"/>
        <v>-3343.5034287613771</v>
      </c>
      <c r="S24" s="7"/>
      <c r="T24" s="25">
        <f t="shared" si="7"/>
        <v>-0.50341908581095507</v>
      </c>
      <c r="U24" s="24">
        <f t="shared" si="8"/>
        <v>-0.86449816183458106</v>
      </c>
      <c r="V24" s="7"/>
      <c r="W24" s="25">
        <f t="shared" si="9"/>
        <v>-0.50567751422771023</v>
      </c>
      <c r="X24" s="24">
        <f t="shared" si="10"/>
        <v>22.505470132754851</v>
      </c>
      <c r="Y24" s="7"/>
      <c r="Z24" s="25">
        <f t="shared" si="11"/>
        <v>618</v>
      </c>
      <c r="AA24" s="17">
        <f t="shared" si="15"/>
        <v>22.634999999999998</v>
      </c>
      <c r="AB24" s="24">
        <f t="shared" si="12"/>
        <v>0.39505527618891639</v>
      </c>
      <c r="AC24" s="17">
        <f t="shared" si="13"/>
        <v>-0.12952986724514659</v>
      </c>
      <c r="AD24" s="17">
        <f t="shared" ca="1" si="14"/>
        <v>8.1207448299622342E-2</v>
      </c>
      <c r="AE24" s="17">
        <v>145</v>
      </c>
    </row>
    <row r="25" spans="1:31" s="17" customFormat="1" x14ac:dyDescent="0.25">
      <c r="A25" s="17">
        <v>5</v>
      </c>
      <c r="B25" s="17">
        <v>629</v>
      </c>
      <c r="C25" s="17">
        <v>14378</v>
      </c>
      <c r="D25" s="17">
        <v>11689</v>
      </c>
      <c r="E25" s="17">
        <v>12137</v>
      </c>
      <c r="F25" s="17">
        <v>14799</v>
      </c>
      <c r="G25" s="24"/>
      <c r="H25" s="7"/>
      <c r="I25" s="25">
        <f t="shared" si="0"/>
        <v>2241</v>
      </c>
      <c r="J25" s="24">
        <f t="shared" si="0"/>
        <v>-3110</v>
      </c>
      <c r="K25" s="7"/>
      <c r="L25" s="25">
        <f t="shared" si="3"/>
        <v>2240.7453733150378</v>
      </c>
      <c r="M25" s="17">
        <f t="shared" si="1"/>
        <v>6.483474869484164E-2</v>
      </c>
      <c r="N25" s="17">
        <f t="shared" si="4"/>
        <v>-3108.3621665925562</v>
      </c>
      <c r="O25" s="24">
        <f t="shared" si="2"/>
        <v>2.6824982705391318</v>
      </c>
      <c r="P25" s="7"/>
      <c r="Q25" s="25">
        <f t="shared" si="5"/>
        <v>2280.0104820409329</v>
      </c>
      <c r="R25" s="24">
        <f t="shared" si="6"/>
        <v>-3135.5034287613771</v>
      </c>
      <c r="S25" s="7"/>
      <c r="T25" s="25">
        <f t="shared" si="7"/>
        <v>-0.58800954352886126</v>
      </c>
      <c r="U25" s="24">
        <f t="shared" si="8"/>
        <v>-0.8107175626837656</v>
      </c>
      <c r="V25" s="7"/>
      <c r="W25" s="25">
        <f t="shared" si="9"/>
        <v>-0.59012786959278707</v>
      </c>
      <c r="X25" s="24">
        <f t="shared" si="10"/>
        <v>28.23167405010139</v>
      </c>
      <c r="Y25" s="7"/>
      <c r="Z25" s="25">
        <f t="shared" si="11"/>
        <v>629</v>
      </c>
      <c r="AA25" s="17">
        <f t="shared" si="15"/>
        <v>28.295999999999999</v>
      </c>
      <c r="AB25" s="24">
        <f t="shared" si="12"/>
        <v>0.49385836514431547</v>
      </c>
      <c r="AC25" s="17">
        <f t="shared" si="13"/>
        <v>-6.4325949898609736E-2</v>
      </c>
      <c r="AD25" s="17">
        <f t="shared" ca="1" si="14"/>
        <v>9.4841437671853157E-3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14512</v>
      </c>
      <c r="D26" s="17">
        <v>11798</v>
      </c>
      <c r="E26" s="17">
        <v>11982</v>
      </c>
      <c r="F26" s="17">
        <v>14674</v>
      </c>
      <c r="G26" s="24"/>
      <c r="H26" s="7"/>
      <c r="I26" s="25">
        <f t="shared" si="0"/>
        <v>2530</v>
      </c>
      <c r="J26" s="24">
        <f t="shared" si="0"/>
        <v>-2876</v>
      </c>
      <c r="K26" s="7"/>
      <c r="L26" s="25">
        <f t="shared" si="3"/>
        <v>2533.3849367340777</v>
      </c>
      <c r="M26" s="17">
        <f t="shared" si="1"/>
        <v>11.457796693708303</v>
      </c>
      <c r="N26" s="17">
        <f t="shared" si="4"/>
        <v>-2873.8207587444954</v>
      </c>
      <c r="O26" s="24">
        <f t="shared" si="2"/>
        <v>4.7490924496933582</v>
      </c>
      <c r="P26" s="7"/>
      <c r="Q26" s="25">
        <f t="shared" si="5"/>
        <v>2569.0104820409329</v>
      </c>
      <c r="R26" s="24">
        <f t="shared" si="6"/>
        <v>-2901.5034287613771</v>
      </c>
      <c r="S26" s="7"/>
      <c r="T26" s="25">
        <f t="shared" si="7"/>
        <v>-0.66254198950591892</v>
      </c>
      <c r="U26" s="24">
        <f t="shared" si="8"/>
        <v>-0.75021438863909817</v>
      </c>
      <c r="V26" s="7"/>
      <c r="W26" s="25">
        <f t="shared" si="9"/>
        <v>-0.66450263012679001</v>
      </c>
      <c r="X26" s="24">
        <f t="shared" si="10"/>
        <v>33.713425570852166</v>
      </c>
      <c r="Y26" s="7"/>
      <c r="Z26" s="25">
        <f t="shared" si="11"/>
        <v>615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-0.11757442914782956</v>
      </c>
      <c r="AD26" s="17">
        <f t="shared" ca="1" si="14"/>
        <v>5.4482314777004603E-3</v>
      </c>
      <c r="AE26" s="17">
        <v>143</v>
      </c>
    </row>
    <row r="27" spans="1:31" s="17" customFormat="1" x14ac:dyDescent="0.25">
      <c r="A27" s="17">
        <v>7</v>
      </c>
      <c r="B27" s="17">
        <v>605</v>
      </c>
      <c r="C27" s="17">
        <v>14645</v>
      </c>
      <c r="D27" s="17">
        <v>11929</v>
      </c>
      <c r="E27" s="17">
        <v>11850</v>
      </c>
      <c r="F27" s="17">
        <v>14545</v>
      </c>
      <c r="G27" s="24"/>
      <c r="H27" s="7"/>
      <c r="I27" s="25">
        <f t="shared" si="0"/>
        <v>2795</v>
      </c>
      <c r="J27" s="24">
        <f t="shared" si="0"/>
        <v>-2616</v>
      </c>
      <c r="K27" s="7"/>
      <c r="L27" s="25">
        <f t="shared" si="3"/>
        <v>2797.8690475094768</v>
      </c>
      <c r="M27" s="17">
        <f t="shared" si="1"/>
        <v>8.2314336116349498</v>
      </c>
      <c r="N27" s="17">
        <f t="shared" si="4"/>
        <v>-2616.6778382212269</v>
      </c>
      <c r="O27" s="24">
        <f t="shared" si="2"/>
        <v>0.4594646541560759</v>
      </c>
      <c r="P27" s="7"/>
      <c r="Q27" s="25">
        <f t="shared" si="5"/>
        <v>2834.0104820409329</v>
      </c>
      <c r="R27" s="24">
        <f t="shared" si="6"/>
        <v>-2641.5034287613771</v>
      </c>
      <c r="S27" s="7"/>
      <c r="T27" s="25">
        <f t="shared" si="7"/>
        <v>-0.73088488979630051</v>
      </c>
      <c r="U27" s="24">
        <f t="shared" si="8"/>
        <v>-0.68298863970057877</v>
      </c>
      <c r="V27" s="7"/>
      <c r="W27" s="25">
        <f t="shared" si="9"/>
        <v>-0.73267027506441396</v>
      </c>
      <c r="X27" s="24">
        <f t="shared" si="10"/>
        <v>39.190431571006002</v>
      </c>
      <c r="Y27" s="7"/>
      <c r="Z27" s="25">
        <f t="shared" si="11"/>
        <v>605</v>
      </c>
      <c r="AA27" s="17">
        <f t="shared" si="15"/>
        <v>39.275999999999996</v>
      </c>
      <c r="AB27" s="24">
        <f t="shared" si="12"/>
        <v>0.68549551701329281</v>
      </c>
      <c r="AC27" s="17">
        <f t="shared" si="13"/>
        <v>-8.5568428993994416E-2</v>
      </c>
      <c r="AD27" s="17">
        <f t="shared" ca="1" si="14"/>
        <v>-3.0073166796441342E-2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14779</v>
      </c>
      <c r="D28" s="17">
        <v>12074</v>
      </c>
      <c r="E28" s="17">
        <v>11728</v>
      </c>
      <c r="F28" s="17">
        <v>14399</v>
      </c>
      <c r="G28" s="24"/>
      <c r="H28" s="7"/>
      <c r="I28" s="25">
        <f t="shared" si="0"/>
        <v>3051</v>
      </c>
      <c r="J28" s="24">
        <f t="shared" si="0"/>
        <v>-2325</v>
      </c>
      <c r="K28" s="7"/>
      <c r="L28" s="25">
        <f t="shared" si="3"/>
        <v>3045.6636997049654</v>
      </c>
      <c r="M28" s="17">
        <f t="shared" si="1"/>
        <v>28.47610083878595</v>
      </c>
      <c r="N28" s="17">
        <f t="shared" si="4"/>
        <v>-2324.0663142334911</v>
      </c>
      <c r="O28" s="24">
        <f t="shared" si="2"/>
        <v>0.87176911058134121</v>
      </c>
      <c r="P28" s="7"/>
      <c r="Q28" s="25">
        <f t="shared" si="5"/>
        <v>3090.0104820409329</v>
      </c>
      <c r="R28" s="24">
        <f t="shared" si="6"/>
        <v>-2350.5034287613771</v>
      </c>
      <c r="S28" s="7"/>
      <c r="T28" s="25">
        <f t="shared" si="7"/>
        <v>-0.79690671045417849</v>
      </c>
      <c r="U28" s="24">
        <f t="shared" si="8"/>
        <v>-0.60774751300400509</v>
      </c>
      <c r="V28" s="7"/>
      <c r="W28" s="25">
        <f t="shared" si="9"/>
        <v>-0.79849590886711119</v>
      </c>
      <c r="X28" s="24">
        <f t="shared" si="10"/>
        <v>44.905177314405478</v>
      </c>
      <c r="Y28" s="7"/>
      <c r="Z28" s="25">
        <f t="shared" si="11"/>
        <v>629</v>
      </c>
      <c r="AA28" s="17">
        <f t="shared" si="15"/>
        <v>44.936999999999998</v>
      </c>
      <c r="AB28" s="24">
        <f t="shared" si="12"/>
        <v>0.78429860596869183</v>
      </c>
      <c r="AC28" s="17">
        <f t="shared" si="13"/>
        <v>-3.1822685594519839E-2</v>
      </c>
      <c r="AD28" s="17">
        <f t="shared" ca="1" si="14"/>
        <v>1.7426833703197531E-2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14884</v>
      </c>
      <c r="D29" s="17">
        <v>12237</v>
      </c>
      <c r="E29" s="17">
        <v>11620</v>
      </c>
      <c r="F29" s="17">
        <v>14245</v>
      </c>
      <c r="G29" s="24"/>
      <c r="H29" s="7"/>
      <c r="I29" s="25">
        <f t="shared" si="0"/>
        <v>3264</v>
      </c>
      <c r="J29" s="24">
        <f t="shared" si="0"/>
        <v>-2008</v>
      </c>
      <c r="K29" s="7"/>
      <c r="L29" s="25">
        <f t="shared" si="3"/>
        <v>3264.3270011394343</v>
      </c>
      <c r="M29" s="17">
        <f t="shared" si="1"/>
        <v>0.10692974519132221</v>
      </c>
      <c r="N29" s="17">
        <f t="shared" si="4"/>
        <v>-2006.9632614844713</v>
      </c>
      <c r="O29" s="24">
        <f t="shared" si="2"/>
        <v>1.074826749580587</v>
      </c>
      <c r="P29" s="7"/>
      <c r="Q29" s="25">
        <f t="shared" si="5"/>
        <v>3303.0104820409329</v>
      </c>
      <c r="R29" s="24">
        <f t="shared" si="6"/>
        <v>-2033.5034287613769</v>
      </c>
      <c r="S29" s="7"/>
      <c r="T29" s="25">
        <f t="shared" si="7"/>
        <v>-0.85183892842342857</v>
      </c>
      <c r="U29" s="24">
        <f t="shared" si="8"/>
        <v>-0.52578381141357944</v>
      </c>
      <c r="V29" s="7"/>
      <c r="W29" s="25">
        <f t="shared" si="9"/>
        <v>-0.85321435337614915</v>
      </c>
      <c r="X29" s="24">
        <f t="shared" si="10"/>
        <v>50.537510179568528</v>
      </c>
      <c r="Y29" s="7"/>
      <c r="Z29" s="25">
        <f t="shared" si="11"/>
        <v>632</v>
      </c>
      <c r="AA29" s="17">
        <f t="shared" si="15"/>
        <v>50.625</v>
      </c>
      <c r="AB29" s="24">
        <f t="shared" si="12"/>
        <v>0.8835729338221292</v>
      </c>
      <c r="AC29" s="17">
        <f t="shared" si="13"/>
        <v>-8.7489820431471799E-2</v>
      </c>
      <c r="AD29" s="17">
        <f t="shared" ca="1" si="14"/>
        <v>8.5949078487317365E-2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14973</v>
      </c>
      <c r="D30" s="17">
        <v>12404</v>
      </c>
      <c r="E30" s="17">
        <v>11526</v>
      </c>
      <c r="F30" s="17">
        <v>14068</v>
      </c>
      <c r="G30" s="24"/>
      <c r="H30" s="7"/>
      <c r="I30" s="25">
        <f t="shared" si="0"/>
        <v>3447</v>
      </c>
      <c r="J30" s="24">
        <f t="shared" si="0"/>
        <v>-1664</v>
      </c>
      <c r="K30" s="7"/>
      <c r="L30" s="25">
        <f t="shared" si="3"/>
        <v>3451.79293004389</v>
      </c>
      <c r="M30" s="17">
        <f t="shared" si="1"/>
        <v>22.972178405623492</v>
      </c>
      <c r="N30" s="17">
        <f t="shared" si="4"/>
        <v>-1667.0919753872929</v>
      </c>
      <c r="O30" s="24">
        <f t="shared" si="2"/>
        <v>9.5603117956251094</v>
      </c>
      <c r="P30" s="7"/>
      <c r="Q30" s="25">
        <f t="shared" si="5"/>
        <v>3486.0104820409329</v>
      </c>
      <c r="R30" s="24">
        <f t="shared" si="6"/>
        <v>-1689.5034287613769</v>
      </c>
      <c r="S30" s="7"/>
      <c r="T30" s="25">
        <f t="shared" si="7"/>
        <v>-0.89903421428433361</v>
      </c>
      <c r="U30" s="24">
        <f t="shared" si="8"/>
        <v>-0.43683897435646152</v>
      </c>
      <c r="V30" s="7"/>
      <c r="W30" s="25">
        <f t="shared" si="9"/>
        <v>-0.90017761564028131</v>
      </c>
      <c r="X30" s="24">
        <f t="shared" si="10"/>
        <v>56.294086268987996</v>
      </c>
      <c r="Y30" s="7"/>
      <c r="Z30" s="25">
        <f t="shared" si="11"/>
        <v>637</v>
      </c>
      <c r="AA30" s="17">
        <f t="shared" si="15"/>
        <v>56.357999999999997</v>
      </c>
      <c r="AB30" s="24">
        <f t="shared" si="12"/>
        <v>0.9836326598389642</v>
      </c>
      <c r="AC30" s="17">
        <f t="shared" si="13"/>
        <v>-6.3913731012000596E-2</v>
      </c>
      <c r="AD30" s="17">
        <f t="shared" ca="1" si="14"/>
        <v>8.7543892208941543E-2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15052</v>
      </c>
      <c r="D31" s="17">
        <v>12580</v>
      </c>
      <c r="E31" s="17">
        <v>11448</v>
      </c>
      <c r="F31" s="17">
        <v>13891</v>
      </c>
      <c r="G31" s="24"/>
      <c r="H31" s="7"/>
      <c r="I31" s="25">
        <f t="shared" si="0"/>
        <v>3604</v>
      </c>
      <c r="J31" s="24">
        <f t="shared" si="0"/>
        <v>-1311</v>
      </c>
      <c r="K31" s="7"/>
      <c r="L31" s="25">
        <f t="shared" si="3"/>
        <v>3603.6977847753501</v>
      </c>
      <c r="M31" s="17">
        <f t="shared" si="1"/>
        <v>9.1334042010188937E-2</v>
      </c>
      <c r="N31" s="17">
        <f t="shared" si="4"/>
        <v>-1311.990708913449</v>
      </c>
      <c r="O31" s="24">
        <f t="shared" si="2"/>
        <v>0.98150415118729406</v>
      </c>
      <c r="P31" s="7"/>
      <c r="Q31" s="25">
        <f t="shared" si="5"/>
        <v>3643.0104820409329</v>
      </c>
      <c r="R31" s="24">
        <f t="shared" si="6"/>
        <v>-1336.5034287613769</v>
      </c>
      <c r="S31" s="7"/>
      <c r="T31" s="25">
        <f t="shared" si="7"/>
        <v>-0.93952415898467279</v>
      </c>
      <c r="U31" s="24">
        <f t="shared" si="8"/>
        <v>-0.34556709214377945</v>
      </c>
      <c r="V31" s="7"/>
      <c r="W31" s="25">
        <f t="shared" si="9"/>
        <v>-0.94042943930576994</v>
      </c>
      <c r="X31" s="24">
        <f t="shared" si="10"/>
        <v>62.004304076672724</v>
      </c>
      <c r="Y31" s="7"/>
      <c r="Z31" s="25">
        <f t="shared" si="11"/>
        <v>634</v>
      </c>
      <c r="AA31" s="17">
        <f t="shared" si="15"/>
        <v>62.063999999999993</v>
      </c>
      <c r="AB31" s="24">
        <f t="shared" si="12"/>
        <v>1.0832211469577606</v>
      </c>
      <c r="AC31" s="17">
        <f t="shared" si="13"/>
        <v>-5.9695923327268474E-2</v>
      </c>
      <c r="AD31" s="17">
        <f t="shared" ca="1" si="14"/>
        <v>4.7331810901972915E-2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15116</v>
      </c>
      <c r="D32" s="17">
        <v>12769</v>
      </c>
      <c r="E32" s="17">
        <v>11395</v>
      </c>
      <c r="F32" s="17">
        <v>13711</v>
      </c>
      <c r="G32" s="24"/>
      <c r="H32" s="7"/>
      <c r="I32" s="25">
        <f t="shared" si="0"/>
        <v>3721</v>
      </c>
      <c r="J32" s="24">
        <f t="shared" si="0"/>
        <v>-942</v>
      </c>
      <c r="K32" s="7"/>
      <c r="L32" s="25">
        <f t="shared" si="3"/>
        <v>3718.729207887658</v>
      </c>
      <c r="M32" s="17">
        <f t="shared" si="1"/>
        <v>5.1564968174744195</v>
      </c>
      <c r="N32" s="17">
        <f t="shared" si="4"/>
        <v>-946.57378679137867</v>
      </c>
      <c r="O32" s="24">
        <f t="shared" si="2"/>
        <v>20.919525612989951</v>
      </c>
      <c r="P32" s="7"/>
      <c r="Q32" s="25">
        <f t="shared" si="5"/>
        <v>3760.0104820409329</v>
      </c>
      <c r="R32" s="24">
        <f t="shared" si="6"/>
        <v>-967.50342876137688</v>
      </c>
      <c r="S32" s="7"/>
      <c r="T32" s="25">
        <f t="shared" si="7"/>
        <v>-0.96969819420721859</v>
      </c>
      <c r="U32" s="24">
        <f t="shared" si="8"/>
        <v>-0.25015824076565002</v>
      </c>
      <c r="V32" s="7"/>
      <c r="W32" s="25">
        <f t="shared" si="9"/>
        <v>-0.9703545190710251</v>
      </c>
      <c r="X32" s="24">
        <f t="shared" si="10"/>
        <v>67.724367410588457</v>
      </c>
      <c r="Y32" s="7"/>
      <c r="Z32" s="25">
        <f t="shared" si="11"/>
        <v>629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-6.3258941153776505E-4</v>
      </c>
      <c r="AD32" s="17">
        <f t="shared" ca="1" si="14"/>
        <v>-5.5183348201708782E-2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15149</v>
      </c>
      <c r="D33" s="17">
        <v>12946</v>
      </c>
      <c r="E33" s="17">
        <v>11352</v>
      </c>
      <c r="F33" s="17">
        <v>13526</v>
      </c>
      <c r="G33" s="24"/>
      <c r="H33" s="7"/>
      <c r="I33" s="25">
        <f t="shared" si="0"/>
        <v>3797</v>
      </c>
      <c r="J33" s="24">
        <f t="shared" si="0"/>
        <v>-580</v>
      </c>
      <c r="K33" s="7"/>
      <c r="L33" s="25">
        <f t="shared" si="3"/>
        <v>3794.9876239756809</v>
      </c>
      <c r="M33" s="17">
        <f t="shared" si="1"/>
        <v>4.049657263254387</v>
      </c>
      <c r="N33" s="17">
        <f t="shared" si="4"/>
        <v>-584.90217759666405</v>
      </c>
      <c r="O33" s="24">
        <f t="shared" si="2"/>
        <v>24.031345189234884</v>
      </c>
      <c r="P33" s="7"/>
      <c r="Q33" s="25">
        <f t="shared" si="5"/>
        <v>3836.0104820409329</v>
      </c>
      <c r="R33" s="24">
        <f t="shared" si="6"/>
        <v>-605.50342876137688</v>
      </c>
      <c r="S33" s="7"/>
      <c r="T33" s="25">
        <f t="shared" si="7"/>
        <v>-0.98929842221502617</v>
      </c>
      <c r="U33" s="24">
        <f t="shared" si="8"/>
        <v>-0.15655931339740378</v>
      </c>
      <c r="V33" s="7"/>
      <c r="W33" s="25">
        <f t="shared" si="9"/>
        <v>-0.98971048027732056</v>
      </c>
      <c r="X33" s="24">
        <f t="shared" si="10"/>
        <v>73.191535107832351</v>
      </c>
      <c r="Y33" s="7"/>
      <c r="Z33" s="25">
        <f t="shared" si="11"/>
        <v>607</v>
      </c>
      <c r="AA33" s="17">
        <f t="shared" si="15"/>
        <v>73.187999999999988</v>
      </c>
      <c r="AB33" s="24">
        <f t="shared" si="12"/>
        <v>1.2773715729496098</v>
      </c>
      <c r="AC33" s="17">
        <f t="shared" si="13"/>
        <v>3.5351078323628826E-3</v>
      </c>
      <c r="AD33" s="17">
        <f t="shared" ca="1" si="14"/>
        <v>-1.5035259104294596E-2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15176</v>
      </c>
      <c r="D34" s="17">
        <v>13131</v>
      </c>
      <c r="E34" s="17">
        <v>11333</v>
      </c>
      <c r="F34" s="17">
        <v>13345</v>
      </c>
      <c r="G34" s="24"/>
      <c r="H34" s="7"/>
      <c r="I34" s="25">
        <f t="shared" si="0"/>
        <v>3843</v>
      </c>
      <c r="J34" s="24">
        <f t="shared" si="0"/>
        <v>-214</v>
      </c>
      <c r="K34" s="7"/>
      <c r="L34" s="25">
        <f t="shared" si="3"/>
        <v>3836.7990339941853</v>
      </c>
      <c r="M34" s="17">
        <f t="shared" si="1"/>
        <v>38.451979405269945</v>
      </c>
      <c r="N34" s="17">
        <f t="shared" si="4"/>
        <v>-211.60612772160755</v>
      </c>
      <c r="O34" s="24">
        <f t="shared" si="2"/>
        <v>5.7306244852558619</v>
      </c>
      <c r="P34" s="7"/>
      <c r="Q34" s="25">
        <f t="shared" si="5"/>
        <v>3882.0104820409329</v>
      </c>
      <c r="R34" s="24">
        <f t="shared" si="6"/>
        <v>-239.50342876137688</v>
      </c>
      <c r="S34" s="7"/>
      <c r="T34" s="25">
        <f t="shared" si="7"/>
        <v>-1.0011617181144887</v>
      </c>
      <c r="U34" s="24">
        <f t="shared" si="8"/>
        <v>-6.1926143737795716E-2</v>
      </c>
      <c r="V34" s="7"/>
      <c r="W34" s="25">
        <f t="shared" si="9"/>
        <v>-1.0013267831956305</v>
      </c>
      <c r="X34" s="24">
        <f t="shared" si="10"/>
        <v>78.641599866194269</v>
      </c>
      <c r="Y34" s="7"/>
      <c r="Z34" s="25">
        <f t="shared" si="11"/>
        <v>617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-9.9400133805715996E-2</v>
      </c>
      <c r="AD34" s="17">
        <f t="shared" ca="1" si="14"/>
        <v>4.6582368448710554E-2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15176</v>
      </c>
      <c r="D35" s="17">
        <v>13320</v>
      </c>
      <c r="E35" s="17">
        <v>11332</v>
      </c>
      <c r="F35" s="17">
        <v>13153</v>
      </c>
      <c r="G35" s="24"/>
      <c r="H35" s="7"/>
      <c r="I35" s="25">
        <f t="shared" si="0"/>
        <v>3844</v>
      </c>
      <c r="J35" s="24">
        <f t="shared" si="0"/>
        <v>167</v>
      </c>
      <c r="K35" s="7"/>
      <c r="L35" s="25">
        <f t="shared" si="3"/>
        <v>3842.1426159964676</v>
      </c>
      <c r="M35" s="17">
        <f t="shared" si="1"/>
        <v>3.4498753365780033</v>
      </c>
      <c r="N35" s="17">
        <f t="shared" si="4"/>
        <v>166.34806105970665</v>
      </c>
      <c r="O35" s="24">
        <f t="shared" si="2"/>
        <v>0.42502438187081409</v>
      </c>
      <c r="P35" s="7"/>
      <c r="Q35" s="25">
        <f t="shared" si="5"/>
        <v>3883.0104820409329</v>
      </c>
      <c r="R35" s="24">
        <f t="shared" si="6"/>
        <v>141.49657123862312</v>
      </c>
      <c r="S35" s="7"/>
      <c r="T35" s="25">
        <f t="shared" si="7"/>
        <v>-1.0014196158514335</v>
      </c>
      <c r="U35" s="24">
        <f t="shared" si="8"/>
        <v>3.6585434514419236E-2</v>
      </c>
      <c r="V35" s="7"/>
      <c r="W35" s="25">
        <f t="shared" si="9"/>
        <v>-1.0013275240901236</v>
      </c>
      <c r="X35" s="24">
        <f t="shared" si="10"/>
        <v>84.272979222776087</v>
      </c>
      <c r="Y35" s="7"/>
      <c r="Z35" s="25">
        <f t="shared" si="11"/>
        <v>621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-5.7020777223897312E-2</v>
      </c>
      <c r="AD35" s="17">
        <f t="shared" ca="1" si="14"/>
        <v>-4.1102188541231044E-4</v>
      </c>
      <c r="AE35" s="17">
        <v>134</v>
      </c>
    </row>
    <row r="36" spans="1:31" s="17" customFormat="1" x14ac:dyDescent="0.25">
      <c r="A36" s="17">
        <v>16</v>
      </c>
      <c r="B36" s="17">
        <v>628</v>
      </c>
      <c r="C36" s="17">
        <v>15155</v>
      </c>
      <c r="D36" s="17">
        <v>13505</v>
      </c>
      <c r="E36" s="17">
        <v>11341</v>
      </c>
      <c r="F36" s="17">
        <v>12964</v>
      </c>
      <c r="G36" s="24"/>
      <c r="H36" s="7"/>
      <c r="I36" s="25">
        <f t="shared" si="0"/>
        <v>3814</v>
      </c>
      <c r="J36" s="24">
        <f t="shared" si="0"/>
        <v>541</v>
      </c>
      <c r="K36" s="7"/>
      <c r="L36" s="25">
        <f t="shared" si="3"/>
        <v>3810.013125696993</v>
      </c>
      <c r="M36" s="17">
        <f t="shared" si="1"/>
        <v>15.895166707977319</v>
      </c>
      <c r="N36" s="17">
        <f t="shared" si="4"/>
        <v>547.18209693116444</v>
      </c>
      <c r="O36" s="24">
        <f t="shared" si="2"/>
        <v>38.218322466312756</v>
      </c>
      <c r="P36" s="7"/>
      <c r="Q36" s="25">
        <f t="shared" si="5"/>
        <v>3853.0104820409329</v>
      </c>
      <c r="R36" s="24">
        <f t="shared" si="6"/>
        <v>515.49657123862312</v>
      </c>
      <c r="S36" s="7"/>
      <c r="T36" s="25">
        <f t="shared" si="7"/>
        <v>-0.99368268374308844</v>
      </c>
      <c r="U36" s="24">
        <f t="shared" si="8"/>
        <v>0.13328708875675097</v>
      </c>
      <c r="V36" s="7"/>
      <c r="W36" s="25">
        <f t="shared" si="9"/>
        <v>-0.99333813258212067</v>
      </c>
      <c r="X36" s="24">
        <f t="shared" si="10"/>
        <v>89.822854649428905</v>
      </c>
      <c r="Y36" s="7"/>
      <c r="Z36" s="25">
        <f t="shared" si="11"/>
        <v>628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-0.15914535057108026</v>
      </c>
      <c r="AD36" s="17">
        <f t="shared" ca="1" si="14"/>
        <v>0.12977465514997277</v>
      </c>
      <c r="AE36" s="17">
        <v>133</v>
      </c>
    </row>
    <row r="37" spans="1:31" s="17" customFormat="1" x14ac:dyDescent="0.25">
      <c r="A37" s="17">
        <v>17</v>
      </c>
      <c r="B37" s="17">
        <v>621</v>
      </c>
      <c r="C37" s="17">
        <v>15119</v>
      </c>
      <c r="D37" s="17">
        <v>13687</v>
      </c>
      <c r="E37" s="17">
        <v>11370</v>
      </c>
      <c r="F37" s="17">
        <v>12774</v>
      </c>
      <c r="G37" s="24"/>
      <c r="H37" s="7"/>
      <c r="I37" s="25">
        <f t="shared" si="0"/>
        <v>3749</v>
      </c>
      <c r="J37" s="24">
        <f t="shared" si="0"/>
        <v>913</v>
      </c>
      <c r="K37" s="7"/>
      <c r="L37" s="25">
        <f t="shared" si="3"/>
        <v>3741.4317838396905</v>
      </c>
      <c r="M37" s="17">
        <f t="shared" si="1"/>
        <v>57.277895849169504</v>
      </c>
      <c r="N37" s="17">
        <f t="shared" si="4"/>
        <v>918.78833809175819</v>
      </c>
      <c r="O37" s="24">
        <f t="shared" si="2"/>
        <v>33.504857864498867</v>
      </c>
      <c r="P37" s="7"/>
      <c r="Q37" s="25">
        <f t="shared" si="5"/>
        <v>3788.0104820409329</v>
      </c>
      <c r="R37" s="24">
        <f t="shared" si="6"/>
        <v>887.49657123862312</v>
      </c>
      <c r="S37" s="7"/>
      <c r="T37" s="25">
        <f t="shared" si="7"/>
        <v>-0.97691933084167404</v>
      </c>
      <c r="U37" s="24">
        <f t="shared" si="8"/>
        <v>0.22947162185340178</v>
      </c>
      <c r="V37" s="7"/>
      <c r="W37" s="25">
        <f t="shared" si="9"/>
        <v>-0.97632363943579248</v>
      </c>
      <c r="X37" s="24">
        <f t="shared" si="10"/>
        <v>95.407027248915654</v>
      </c>
      <c r="Y37" s="7"/>
      <c r="Z37" s="25">
        <f t="shared" si="11"/>
        <v>621</v>
      </c>
      <c r="AA37" s="17">
        <f t="shared" si="15"/>
        <v>95.570999999999984</v>
      </c>
      <c r="AB37" s="24">
        <f t="shared" si="12"/>
        <v>1.6680286194235003</v>
      </c>
      <c r="AC37" s="17">
        <f t="shared" si="13"/>
        <v>-0.16397275108433007</v>
      </c>
      <c r="AD37" s="17">
        <f t="shared" ca="1" si="14"/>
        <v>7.7779547813292993E-2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15065</v>
      </c>
      <c r="D38" s="17">
        <v>13878</v>
      </c>
      <c r="E38" s="17">
        <v>11428</v>
      </c>
      <c r="F38" s="17">
        <v>12588</v>
      </c>
      <c r="G38" s="24"/>
      <c r="H38" s="7"/>
      <c r="I38" s="25">
        <f t="shared" si="0"/>
        <v>3637</v>
      </c>
      <c r="J38" s="24">
        <f t="shared" si="0"/>
        <v>1290</v>
      </c>
      <c r="K38" s="7"/>
      <c r="L38" s="25">
        <f t="shared" si="3"/>
        <v>3632.5491653477593</v>
      </c>
      <c r="M38" s="17">
        <f t="shared" si="1"/>
        <v>19.809929101586601</v>
      </c>
      <c r="N38" s="17">
        <f t="shared" si="4"/>
        <v>1294.5538824598684</v>
      </c>
      <c r="O38" s="24">
        <f t="shared" si="2"/>
        <v>20.73784545829724</v>
      </c>
      <c r="P38" s="7"/>
      <c r="Q38" s="25">
        <f t="shared" si="5"/>
        <v>3676.0104820409329</v>
      </c>
      <c r="R38" s="24">
        <f t="shared" si="6"/>
        <v>1264.4965712386231</v>
      </c>
      <c r="S38" s="7"/>
      <c r="T38" s="25">
        <f t="shared" si="7"/>
        <v>-0.94803478430385235</v>
      </c>
      <c r="U38" s="24">
        <f t="shared" si="8"/>
        <v>0.32694895781425493</v>
      </c>
      <c r="V38" s="7"/>
      <c r="W38" s="25">
        <f t="shared" si="9"/>
        <v>-0.94718453658084201</v>
      </c>
      <c r="X38" s="24">
        <f t="shared" si="10"/>
        <v>101.22413735269436</v>
      </c>
      <c r="Y38" s="7"/>
      <c r="Z38" s="25">
        <f t="shared" si="11"/>
        <v>643</v>
      </c>
      <c r="AA38" s="17">
        <f t="shared" si="15"/>
        <v>101.35799999999999</v>
      </c>
      <c r="AB38" s="24">
        <f t="shared" si="12"/>
        <v>1.7690308232364123</v>
      </c>
      <c r="AC38" s="17">
        <f t="shared" si="13"/>
        <v>-0.13386264730563369</v>
      </c>
      <c r="AD38" s="17">
        <f t="shared" ca="1" si="14"/>
        <v>2.5883700507094431E-2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14998</v>
      </c>
      <c r="D39" s="17">
        <v>14067</v>
      </c>
      <c r="E39" s="17">
        <v>11507</v>
      </c>
      <c r="F39" s="17">
        <v>12421</v>
      </c>
      <c r="G39" s="24"/>
      <c r="H39" s="7"/>
      <c r="I39" s="25">
        <f t="shared" si="0"/>
        <v>3491</v>
      </c>
      <c r="J39" s="24">
        <f t="shared" si="0"/>
        <v>1646</v>
      </c>
      <c r="K39" s="7"/>
      <c r="L39" s="25">
        <f t="shared" si="3"/>
        <v>3489.3012078121128</v>
      </c>
      <c r="M39" s="17">
        <f t="shared" si="1"/>
        <v>2.8858948976265562</v>
      </c>
      <c r="N39" s="17">
        <f t="shared" si="4"/>
        <v>1650.7381839007132</v>
      </c>
      <c r="O39" s="24">
        <f t="shared" si="2"/>
        <v>22.45038667697812</v>
      </c>
      <c r="P39" s="7"/>
      <c r="Q39" s="25">
        <f t="shared" si="5"/>
        <v>3530.0104820409329</v>
      </c>
      <c r="R39" s="24">
        <f t="shared" si="6"/>
        <v>1620.4965712386231</v>
      </c>
      <c r="S39" s="7"/>
      <c r="T39" s="25">
        <f t="shared" si="7"/>
        <v>-0.91038171470990636</v>
      </c>
      <c r="U39" s="24">
        <f t="shared" si="8"/>
        <v>0.41899652174545837</v>
      </c>
      <c r="V39" s="7"/>
      <c r="W39" s="25">
        <f t="shared" si="9"/>
        <v>-0.90929105484153805</v>
      </c>
      <c r="X39" s="24">
        <f t="shared" si="10"/>
        <v>106.92049900089916</v>
      </c>
      <c r="Y39" s="7"/>
      <c r="Z39" s="25">
        <f t="shared" si="11"/>
        <v>631</v>
      </c>
      <c r="AA39" s="17">
        <f t="shared" si="15"/>
        <v>107.03699999999999</v>
      </c>
      <c r="AB39" s="24">
        <f t="shared" si="12"/>
        <v>1.8681480714571703</v>
      </c>
      <c r="AC39" s="17">
        <f t="shared" si="13"/>
        <v>-0.11650099910083611</v>
      </c>
      <c r="AD39" s="17">
        <f t="shared" ca="1" si="14"/>
        <v>7.3170020283754411E-2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14911</v>
      </c>
      <c r="D40" s="17">
        <v>14224</v>
      </c>
      <c r="E40" s="17">
        <v>11591</v>
      </c>
      <c r="F40" s="17">
        <v>12250</v>
      </c>
      <c r="G40" s="24"/>
      <c r="H40" s="7"/>
      <c r="I40" s="25">
        <f t="shared" si="0"/>
        <v>3320</v>
      </c>
      <c r="J40" s="24">
        <f t="shared" si="0"/>
        <v>1974</v>
      </c>
      <c r="K40" s="7"/>
      <c r="L40" s="25">
        <f t="shared" si="3"/>
        <v>3316.0302731705442</v>
      </c>
      <c r="M40" s="17">
        <f t="shared" si="1"/>
        <v>15.758731100501153</v>
      </c>
      <c r="N40" s="17">
        <f t="shared" si="4"/>
        <v>1983.0736027434045</v>
      </c>
      <c r="O40" s="24">
        <f t="shared" si="2"/>
        <v>82.330266745118308</v>
      </c>
      <c r="P40" s="7"/>
      <c r="Q40" s="25">
        <f t="shared" si="5"/>
        <v>3359.0104820409329</v>
      </c>
      <c r="R40" s="24">
        <f t="shared" si="6"/>
        <v>1948.4965712386231</v>
      </c>
      <c r="S40" s="7"/>
      <c r="T40" s="25">
        <f t="shared" si="7"/>
        <v>-0.86628120169233935</v>
      </c>
      <c r="U40" s="24">
        <f t="shared" si="8"/>
        <v>0.50380438963712904</v>
      </c>
      <c r="V40" s="7"/>
      <c r="W40" s="25">
        <f t="shared" si="9"/>
        <v>-0.86496900644123842</v>
      </c>
      <c r="X40" s="24">
        <f t="shared" si="10"/>
        <v>112.39931681249101</v>
      </c>
      <c r="Y40" s="7"/>
      <c r="Z40" s="25">
        <f t="shared" si="11"/>
        <v>616</v>
      </c>
      <c r="AA40" s="17">
        <f t="shared" si="15"/>
        <v>112.58099999999999</v>
      </c>
      <c r="AB40" s="24">
        <f t="shared" si="12"/>
        <v>1.964909125187736</v>
      </c>
      <c r="AC40" s="17">
        <f t="shared" si="13"/>
        <v>-0.18168318750898038</v>
      </c>
      <c r="AD40" s="17">
        <f t="shared" ca="1" si="14"/>
        <v>0.15601814562580785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14796</v>
      </c>
      <c r="D41" s="17">
        <v>14382</v>
      </c>
      <c r="E41" s="17">
        <v>11687</v>
      </c>
      <c r="F41" s="17">
        <v>12083</v>
      </c>
      <c r="G41" s="24"/>
      <c r="H41" s="7"/>
      <c r="I41" s="25">
        <f t="shared" si="0"/>
        <v>3109</v>
      </c>
      <c r="J41" s="24">
        <f t="shared" si="0"/>
        <v>2299</v>
      </c>
      <c r="K41" s="7"/>
      <c r="L41" s="25">
        <f t="shared" si="3"/>
        <v>3109.223927591333</v>
      </c>
      <c r="M41" s="17">
        <f t="shared" si="1"/>
        <v>5.0143566160196718E-2</v>
      </c>
      <c r="N41" s="17">
        <f t="shared" si="4"/>
        <v>2300.0324421618166</v>
      </c>
      <c r="O41" s="24">
        <f t="shared" si="2"/>
        <v>1.0659368174964552</v>
      </c>
      <c r="P41" s="7"/>
      <c r="Q41" s="25">
        <f t="shared" si="5"/>
        <v>3148.0104820409329</v>
      </c>
      <c r="R41" s="24">
        <f t="shared" si="6"/>
        <v>2273.4965712386229</v>
      </c>
      <c r="S41" s="7"/>
      <c r="T41" s="25">
        <f t="shared" si="7"/>
        <v>-0.81186477919697897</v>
      </c>
      <c r="U41" s="24">
        <f t="shared" si="8"/>
        <v>0.58783657581027815</v>
      </c>
      <c r="V41" s="7"/>
      <c r="W41" s="25">
        <f t="shared" si="9"/>
        <v>-0.81033303827903069</v>
      </c>
      <c r="X41" s="24">
        <f t="shared" si="10"/>
        <v>118.13860174626001</v>
      </c>
      <c r="Y41" s="7"/>
      <c r="Z41" s="25">
        <f t="shared" si="11"/>
        <v>622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-4.039825373997985E-2</v>
      </c>
      <c r="AD41" s="17">
        <f t="shared" ca="1" si="14"/>
        <v>-9.6929835782447071E-2</v>
      </c>
      <c r="AE41" s="17">
        <v>128</v>
      </c>
    </row>
    <row r="42" spans="1:31" s="17" customFormat="1" x14ac:dyDescent="0.25">
      <c r="A42" s="17">
        <v>22</v>
      </c>
      <c r="B42" s="17">
        <v>613</v>
      </c>
      <c r="C42" s="17">
        <v>14687</v>
      </c>
      <c r="D42" s="17">
        <v>14536</v>
      </c>
      <c r="E42" s="17">
        <v>11809</v>
      </c>
      <c r="F42" s="17">
        <v>11942</v>
      </c>
      <c r="G42" s="24"/>
      <c r="H42" s="7"/>
      <c r="I42" s="25">
        <f t="shared" si="0"/>
        <v>2878</v>
      </c>
      <c r="J42" s="24">
        <f t="shared" si="0"/>
        <v>2594</v>
      </c>
      <c r="K42" s="7"/>
      <c r="L42" s="25">
        <f t="shared" si="3"/>
        <v>2876.0135433025544</v>
      </c>
      <c r="M42" s="17">
        <f t="shared" si="1"/>
        <v>3.9460102108266648</v>
      </c>
      <c r="N42" s="17">
        <f t="shared" si="4"/>
        <v>2591.1679247563488</v>
      </c>
      <c r="O42" s="24">
        <f t="shared" si="2"/>
        <v>8.0206501857017845</v>
      </c>
      <c r="P42" s="7"/>
      <c r="Q42" s="25">
        <f t="shared" si="5"/>
        <v>2917.0104820409329</v>
      </c>
      <c r="R42" s="24">
        <f t="shared" si="6"/>
        <v>2568.4965712386229</v>
      </c>
      <c r="S42" s="7"/>
      <c r="T42" s="25">
        <f t="shared" si="7"/>
        <v>-0.7522904019627219</v>
      </c>
      <c r="U42" s="24">
        <f t="shared" si="8"/>
        <v>0.66411194479821367</v>
      </c>
      <c r="V42" s="7"/>
      <c r="W42" s="25">
        <f t="shared" si="9"/>
        <v>-0.75055934644335676</v>
      </c>
      <c r="X42" s="24">
        <f t="shared" si="10"/>
        <v>123.6836293064195</v>
      </c>
      <c r="Y42" s="7"/>
      <c r="Z42" s="25">
        <f t="shared" si="11"/>
        <v>613</v>
      </c>
      <c r="AA42" s="17">
        <f t="shared" si="15"/>
        <v>123.69599999999998</v>
      </c>
      <c r="AB42" s="24">
        <f t="shared" si="12"/>
        <v>2.1589024715469054</v>
      </c>
      <c r="AC42" s="17">
        <f t="shared" si="13"/>
        <v>-1.2370693580479042E-2</v>
      </c>
      <c r="AD42" s="17">
        <f t="shared" ca="1" si="14"/>
        <v>2.221270358850802E-2</v>
      </c>
      <c r="AE42" s="17">
        <v>127</v>
      </c>
    </row>
    <row r="43" spans="1:31" s="17" customFormat="1" x14ac:dyDescent="0.25">
      <c r="A43" s="17">
        <v>23</v>
      </c>
      <c r="B43" s="17">
        <v>610</v>
      </c>
      <c r="C43" s="17">
        <v>14558</v>
      </c>
      <c r="D43" s="17">
        <v>14666</v>
      </c>
      <c r="E43" s="17">
        <v>11940</v>
      </c>
      <c r="F43" s="17">
        <v>11810</v>
      </c>
      <c r="G43" s="24"/>
      <c r="H43" s="7"/>
      <c r="I43" s="25">
        <f t="shared" si="0"/>
        <v>2618</v>
      </c>
      <c r="J43" s="24">
        <f t="shared" si="0"/>
        <v>2856</v>
      </c>
      <c r="K43" s="7"/>
      <c r="L43" s="25">
        <f t="shared" si="3"/>
        <v>2617.1269230214939</v>
      </c>
      <c r="M43" s="17">
        <f t="shared" si="1"/>
        <v>0.7622634103973509</v>
      </c>
      <c r="N43" s="17">
        <f t="shared" si="4"/>
        <v>2857.2609412639845</v>
      </c>
      <c r="O43" s="24">
        <f t="shared" si="2"/>
        <v>1.5899728712187722</v>
      </c>
      <c r="P43" s="7"/>
      <c r="Q43" s="25">
        <f t="shared" si="5"/>
        <v>2657.0104820409329</v>
      </c>
      <c r="R43" s="24">
        <f t="shared" si="6"/>
        <v>2830.4965712386229</v>
      </c>
      <c r="S43" s="7"/>
      <c r="T43" s="25">
        <f t="shared" si="7"/>
        <v>-0.68523699035706453</v>
      </c>
      <c r="U43" s="24">
        <f t="shared" si="8"/>
        <v>0.73185481488241388</v>
      </c>
      <c r="V43" s="7"/>
      <c r="W43" s="25">
        <f t="shared" si="9"/>
        <v>-0.68332886825734518</v>
      </c>
      <c r="X43" s="24">
        <f t="shared" si="10"/>
        <v>129.14437249054595</v>
      </c>
      <c r="Y43" s="7"/>
      <c r="Z43" s="25">
        <f t="shared" si="11"/>
        <v>610</v>
      </c>
      <c r="AA43" s="17">
        <f t="shared" si="15"/>
        <v>129.18599999999998</v>
      </c>
      <c r="AB43" s="24">
        <f t="shared" si="12"/>
        <v>2.2547210474813939</v>
      </c>
      <c r="AC43" s="17">
        <f t="shared" si="13"/>
        <v>-4.1627509454031042E-2</v>
      </c>
      <c r="AD43" s="17">
        <f t="shared" ca="1" si="14"/>
        <v>5.419314237059325E-3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14411</v>
      </c>
      <c r="D44" s="17">
        <v>14796</v>
      </c>
      <c r="E44" s="17">
        <v>12087</v>
      </c>
      <c r="F44" s="17">
        <v>11689</v>
      </c>
      <c r="G44" s="24"/>
      <c r="H44" s="7"/>
      <c r="I44" s="25">
        <f t="shared" si="0"/>
        <v>2324</v>
      </c>
      <c r="J44" s="24">
        <f t="shared" si="0"/>
        <v>3107</v>
      </c>
      <c r="K44" s="7"/>
      <c r="L44" s="25">
        <f t="shared" si="3"/>
        <v>2323.7127512925986</v>
      </c>
      <c r="M44" s="17">
        <f t="shared" si="1"/>
        <v>8.2511819903793263E-2</v>
      </c>
      <c r="N44" s="17">
        <f t="shared" si="4"/>
        <v>3105.1212146782814</v>
      </c>
      <c r="O44" s="24">
        <f t="shared" si="2"/>
        <v>3.5298342851053532</v>
      </c>
      <c r="P44" s="7"/>
      <c r="Q44" s="25">
        <f t="shared" si="5"/>
        <v>2363.0104820409329</v>
      </c>
      <c r="R44" s="24">
        <f t="shared" si="6"/>
        <v>3081.4965712386229</v>
      </c>
      <c r="S44" s="7"/>
      <c r="T44" s="25">
        <f t="shared" si="7"/>
        <v>-0.60941505569528265</v>
      </c>
      <c r="U44" s="24">
        <f t="shared" si="8"/>
        <v>0.79675351866536914</v>
      </c>
      <c r="V44" s="7"/>
      <c r="W44" s="25">
        <f t="shared" si="9"/>
        <v>-0.60733726164049306</v>
      </c>
      <c r="X44" s="24">
        <f t="shared" si="10"/>
        <v>134.8634955142727</v>
      </c>
      <c r="Y44" s="7"/>
      <c r="Z44" s="25">
        <f t="shared" si="11"/>
        <v>631</v>
      </c>
      <c r="AA44" s="17">
        <f t="shared" si="15"/>
        <v>134.86499999999998</v>
      </c>
      <c r="AB44" s="24">
        <f t="shared" si="12"/>
        <v>2.3538382957021522</v>
      </c>
      <c r="AC44" s="17">
        <f t="shared" si="13"/>
        <v>-1.5044857272812351E-3</v>
      </c>
      <c r="AD44" s="17">
        <f t="shared" ca="1" si="14"/>
        <v>-1.4041747870379595E-2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14242</v>
      </c>
      <c r="D45" s="17">
        <v>14896</v>
      </c>
      <c r="E45" s="17">
        <v>12244</v>
      </c>
      <c r="F45" s="17">
        <v>11578</v>
      </c>
      <c r="G45" s="24"/>
      <c r="H45" s="7"/>
      <c r="I45" s="25">
        <f t="shared" si="0"/>
        <v>1998</v>
      </c>
      <c r="J45" s="24">
        <f t="shared" si="0"/>
        <v>3318</v>
      </c>
      <c r="K45" s="7"/>
      <c r="L45" s="25">
        <f t="shared" si="3"/>
        <v>2005.5449413306667</v>
      </c>
      <c r="M45" s="17">
        <f t="shared" si="1"/>
        <v>56.926139683202415</v>
      </c>
      <c r="N45" s="17">
        <f t="shared" si="4"/>
        <v>3323.6772577474844</v>
      </c>
      <c r="O45" s="24">
        <f t="shared" si="2"/>
        <v>32.231255531371851</v>
      </c>
      <c r="P45" s="7"/>
      <c r="Q45" s="25">
        <f t="shared" si="5"/>
        <v>2037.0104820409329</v>
      </c>
      <c r="R45" s="24">
        <f t="shared" si="6"/>
        <v>3292.4965712386229</v>
      </c>
      <c r="S45" s="7"/>
      <c r="T45" s="25">
        <f t="shared" si="7"/>
        <v>-0.52534039345126615</v>
      </c>
      <c r="U45" s="24">
        <f t="shared" si="8"/>
        <v>0.85130979953470609</v>
      </c>
      <c r="V45" s="7"/>
      <c r="W45" s="25">
        <f t="shared" si="9"/>
        <v>-0.52311989750890542</v>
      </c>
      <c r="X45" s="24">
        <f t="shared" si="10"/>
        <v>140.61026038399257</v>
      </c>
      <c r="Y45" s="7"/>
      <c r="Z45" s="25">
        <f t="shared" si="11"/>
        <v>634</v>
      </c>
      <c r="AA45" s="17">
        <f t="shared" si="15"/>
        <v>140.57099999999997</v>
      </c>
      <c r="AB45" s="24">
        <f t="shared" si="12"/>
        <v>2.4534267828209484</v>
      </c>
      <c r="AC45" s="17">
        <f t="shared" si="13"/>
        <v>3.9260383992598236E-2</v>
      </c>
      <c r="AD45" s="17">
        <f t="shared" ca="1" si="14"/>
        <v>8.0918993100766556E-2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14078</v>
      </c>
      <c r="D46" s="17">
        <v>14992</v>
      </c>
      <c r="E46" s="17">
        <v>12409</v>
      </c>
      <c r="F46" s="17">
        <v>11482</v>
      </c>
      <c r="G46" s="24"/>
      <c r="H46" s="7"/>
      <c r="I46" s="25">
        <f t="shared" si="0"/>
        <v>1669</v>
      </c>
      <c r="J46" s="24">
        <f t="shared" si="0"/>
        <v>3510</v>
      </c>
      <c r="K46" s="7"/>
      <c r="L46" s="25">
        <f t="shared" si="3"/>
        <v>1670.3992747265181</v>
      </c>
      <c r="M46" s="17">
        <f t="shared" si="1"/>
        <v>1.9579697602723458</v>
      </c>
      <c r="N46" s="17">
        <f t="shared" si="4"/>
        <v>3507.9148816478487</v>
      </c>
      <c r="O46" s="24">
        <f t="shared" si="2"/>
        <v>4.3477185424782032</v>
      </c>
      <c r="P46" s="7"/>
      <c r="Q46" s="25">
        <f t="shared" si="5"/>
        <v>1708.0104820409329</v>
      </c>
      <c r="R46" s="24">
        <f t="shared" si="6"/>
        <v>3484.4965712386229</v>
      </c>
      <c r="S46" s="7"/>
      <c r="T46" s="25">
        <f t="shared" si="7"/>
        <v>-0.44049203799641506</v>
      </c>
      <c r="U46" s="24">
        <f t="shared" si="8"/>
        <v>0.90095342952007418</v>
      </c>
      <c r="V46" s="7"/>
      <c r="W46" s="25">
        <f t="shared" si="9"/>
        <v>-0.43814166166870383</v>
      </c>
      <c r="X46" s="24">
        <f t="shared" si="10"/>
        <v>146.24643136376704</v>
      </c>
      <c r="Y46" s="7"/>
      <c r="Z46" s="25">
        <f t="shared" si="11"/>
        <v>628</v>
      </c>
      <c r="AA46" s="17">
        <f t="shared" si="15"/>
        <v>146.22299999999996</v>
      </c>
      <c r="AB46" s="24">
        <f t="shared" si="12"/>
        <v>2.5520727921436679</v>
      </c>
      <c r="AC46" s="17">
        <f t="shared" si="13"/>
        <v>2.3431363767087987E-2</v>
      </c>
      <c r="AD46" s="17">
        <f t="shared" ca="1" si="14"/>
        <v>1.8248314804054644E-2</v>
      </c>
      <c r="AE46" s="17">
        <v>123</v>
      </c>
    </row>
    <row r="47" spans="1:31" s="17" customFormat="1" x14ac:dyDescent="0.25">
      <c r="A47" s="17">
        <v>27</v>
      </c>
      <c r="B47" s="17">
        <v>634</v>
      </c>
      <c r="C47" s="17">
        <v>13909</v>
      </c>
      <c r="D47" s="17">
        <v>15078</v>
      </c>
      <c r="E47" s="17">
        <v>12593</v>
      </c>
      <c r="F47" s="17">
        <v>11411</v>
      </c>
      <c r="G47" s="24"/>
      <c r="H47" s="7"/>
      <c r="I47" s="25">
        <f t="shared" si="0"/>
        <v>1316</v>
      </c>
      <c r="J47" s="24">
        <f t="shared" si="0"/>
        <v>3667</v>
      </c>
      <c r="K47" s="7"/>
      <c r="L47" s="25">
        <f t="shared" si="3"/>
        <v>1315.1986596785337</v>
      </c>
      <c r="M47" s="17">
        <f t="shared" si="1"/>
        <v>0.64214631080777917</v>
      </c>
      <c r="N47" s="17">
        <f t="shared" si="4"/>
        <v>3659.5241142385971</v>
      </c>
      <c r="O47" s="24">
        <f t="shared" si="2"/>
        <v>55.888867917546293</v>
      </c>
      <c r="P47" s="7"/>
      <c r="Q47" s="25">
        <f t="shared" si="5"/>
        <v>1355.0104820409329</v>
      </c>
      <c r="R47" s="24">
        <f t="shared" si="6"/>
        <v>3641.4965712386229</v>
      </c>
      <c r="S47" s="7"/>
      <c r="T47" s="25">
        <f t="shared" si="7"/>
        <v>-0.34945413685488796</v>
      </c>
      <c r="U47" s="24">
        <f t="shared" si="8"/>
        <v>0.94154743945602637</v>
      </c>
      <c r="V47" s="7"/>
      <c r="W47" s="25">
        <f t="shared" si="9"/>
        <v>-0.34699748246569412</v>
      </c>
      <c r="X47" s="24">
        <f t="shared" si="10"/>
        <v>151.94966020277502</v>
      </c>
      <c r="Y47" s="7"/>
      <c r="Z47" s="25">
        <f t="shared" si="11"/>
        <v>634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2.0660202775076186E-2</v>
      </c>
      <c r="AD47" s="17">
        <f t="shared" ca="1" si="14"/>
        <v>6.6509049206018744E-2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13719</v>
      </c>
      <c r="D48" s="17">
        <v>15131</v>
      </c>
      <c r="E48" s="17">
        <v>12771</v>
      </c>
      <c r="F48" s="17">
        <v>11348</v>
      </c>
      <c r="G48" s="24"/>
      <c r="H48" s="7"/>
      <c r="I48" s="25">
        <f t="shared" si="0"/>
        <v>948</v>
      </c>
      <c r="J48" s="24">
        <f t="shared" si="0"/>
        <v>3783</v>
      </c>
      <c r="K48" s="7"/>
      <c r="L48" s="25">
        <f t="shared" si="3"/>
        <v>953.06435039658265</v>
      </c>
      <c r="M48" s="17">
        <f t="shared" si="1"/>
        <v>25.647644939366884</v>
      </c>
      <c r="N48" s="17">
        <f t="shared" si="4"/>
        <v>3773.3922717669598</v>
      </c>
      <c r="O48" s="24">
        <f t="shared" si="2"/>
        <v>92.308441799958416</v>
      </c>
      <c r="P48" s="7"/>
      <c r="Q48" s="25">
        <f t="shared" si="5"/>
        <v>987.01048204093274</v>
      </c>
      <c r="R48" s="24">
        <f t="shared" si="6"/>
        <v>3757.4965712386229</v>
      </c>
      <c r="S48" s="7"/>
      <c r="T48" s="25">
        <f t="shared" si="7"/>
        <v>-0.25454776965918829</v>
      </c>
      <c r="U48" s="24">
        <f t="shared" si="8"/>
        <v>0.97154046590551957</v>
      </c>
      <c r="V48" s="7"/>
      <c r="W48" s="25">
        <f t="shared" si="9"/>
        <v>-0.25201249716858543</v>
      </c>
      <c r="X48" s="24">
        <f t="shared" si="10"/>
        <v>157.63876906822884</v>
      </c>
      <c r="Y48" s="7"/>
      <c r="Z48" s="25">
        <f t="shared" si="11"/>
        <v>623</v>
      </c>
      <c r="AA48" s="17">
        <f t="shared" si="15"/>
        <v>157.53599999999994</v>
      </c>
      <c r="AB48" s="24">
        <f t="shared" si="12"/>
        <v>2.7495218904217857</v>
      </c>
      <c r="AC48" s="17">
        <f t="shared" si="13"/>
        <v>0.10276906822889487</v>
      </c>
      <c r="AD48" s="17">
        <f t="shared" ca="1" si="14"/>
        <v>-3.8549105724939636E-2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13541</v>
      </c>
      <c r="D49" s="17">
        <v>15180</v>
      </c>
      <c r="E49" s="17">
        <v>12962</v>
      </c>
      <c r="F49" s="17">
        <v>11323</v>
      </c>
      <c r="G49" s="24"/>
      <c r="H49" s="7"/>
      <c r="I49" s="25">
        <f t="shared" si="0"/>
        <v>579</v>
      </c>
      <c r="J49" s="24">
        <f t="shared" si="0"/>
        <v>3857</v>
      </c>
      <c r="K49" s="7"/>
      <c r="L49" s="25">
        <f t="shared" si="3"/>
        <v>587.4554714825872</v>
      </c>
      <c r="M49" s="17">
        <f t="shared" si="1"/>
        <v>71.494997992845384</v>
      </c>
      <c r="N49" s="17">
        <f t="shared" si="4"/>
        <v>3850.394889709728</v>
      </c>
      <c r="O49" s="24">
        <f t="shared" si="2"/>
        <v>43.627481946657369</v>
      </c>
      <c r="P49" s="7"/>
      <c r="Q49" s="25">
        <f t="shared" si="5"/>
        <v>618.01048204093274</v>
      </c>
      <c r="R49" s="24">
        <f t="shared" si="6"/>
        <v>3831.4965712386229</v>
      </c>
      <c r="S49" s="7"/>
      <c r="T49" s="25">
        <f t="shared" si="7"/>
        <v>-0.15938350472654378</v>
      </c>
      <c r="U49" s="24">
        <f t="shared" si="8"/>
        <v>0.99067394829571354</v>
      </c>
      <c r="V49" s="7"/>
      <c r="W49" s="25">
        <f t="shared" si="9"/>
        <v>-0.15679796135107571</v>
      </c>
      <c r="X49" s="24">
        <f t="shared" si="10"/>
        <v>163.18666923879493</v>
      </c>
      <c r="Y49" s="7"/>
      <c r="Z49" s="25">
        <f t="shared" si="11"/>
        <v>613</v>
      </c>
      <c r="AA49" s="17">
        <f t="shared" si="15"/>
        <v>163.05299999999994</v>
      </c>
      <c r="AB49" s="24">
        <f t="shared" si="12"/>
        <v>2.845811705254313</v>
      </c>
      <c r="AC49" s="17">
        <f t="shared" si="13"/>
        <v>0.13366923879499382</v>
      </c>
      <c r="AD49" s="17">
        <f t="shared" ca="1" si="14"/>
        <v>-0.13706938728839191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13360</v>
      </c>
      <c r="D50" s="17">
        <v>15198</v>
      </c>
      <c r="E50" s="17">
        <v>13145</v>
      </c>
      <c r="F50" s="17">
        <v>11297</v>
      </c>
      <c r="G50" s="24"/>
      <c r="H50" s="7"/>
      <c r="I50" s="25">
        <f t="shared" si="0"/>
        <v>215</v>
      </c>
      <c r="J50" s="24">
        <f t="shared" si="0"/>
        <v>3901</v>
      </c>
      <c r="K50" s="7"/>
      <c r="L50" s="25">
        <f t="shared" si="3"/>
        <v>218.47518202299582</v>
      </c>
      <c r="M50" s="17">
        <f t="shared" si="1"/>
        <v>12.076890092953349</v>
      </c>
      <c r="N50" s="17">
        <f t="shared" si="4"/>
        <v>3891.768892022661</v>
      </c>
      <c r="O50" s="24">
        <f t="shared" si="2"/>
        <v>85.213354489291348</v>
      </c>
      <c r="P50" s="7"/>
      <c r="Q50" s="25">
        <f t="shared" si="5"/>
        <v>254.01048204093277</v>
      </c>
      <c r="R50" s="24">
        <f t="shared" si="6"/>
        <v>3875.4965712386229</v>
      </c>
      <c r="S50" s="7"/>
      <c r="T50" s="25">
        <f t="shared" si="7"/>
        <v>-6.5508728478623476E-2</v>
      </c>
      <c r="U50" s="24">
        <f t="shared" si="8"/>
        <v>1.0020506135006937</v>
      </c>
      <c r="V50" s="7"/>
      <c r="W50" s="25">
        <f t="shared" si="9"/>
        <v>-6.2893167251258611E-2</v>
      </c>
      <c r="X50" s="24">
        <f t="shared" si="10"/>
        <v>168.58907037402082</v>
      </c>
      <c r="Y50" s="7"/>
      <c r="Z50" s="25">
        <f t="shared" si="11"/>
        <v>609</v>
      </c>
      <c r="AA50" s="17">
        <f t="shared" si="15"/>
        <v>168.53399999999993</v>
      </c>
      <c r="AB50" s="24">
        <f t="shared" si="12"/>
        <v>2.9414732015561222</v>
      </c>
      <c r="AC50" s="17">
        <f t="shared" si="13"/>
        <v>5.5070374020885993E-2</v>
      </c>
      <c r="AD50" s="17">
        <f t="shared" ca="1" si="14"/>
        <v>5.6540668587047094E-2</v>
      </c>
      <c r="AE50" s="17">
        <v>119</v>
      </c>
    </row>
    <row r="51" spans="1:31" s="17" customFormat="1" x14ac:dyDescent="0.25">
      <c r="A51" s="17">
        <v>31</v>
      </c>
      <c r="B51" s="17">
        <v>624</v>
      </c>
      <c r="C51" s="17">
        <v>13163</v>
      </c>
      <c r="D51" s="17">
        <v>15196</v>
      </c>
      <c r="E51" s="17">
        <v>13327</v>
      </c>
      <c r="F51" s="17">
        <v>11289</v>
      </c>
      <c r="G51" s="24"/>
      <c r="H51" s="7"/>
      <c r="I51" s="25">
        <f t="shared" si="0"/>
        <v>-164</v>
      </c>
      <c r="J51" s="24">
        <f t="shared" si="0"/>
        <v>3907</v>
      </c>
      <c r="K51" s="7"/>
      <c r="L51" s="25">
        <f t="shared" si="3"/>
        <v>-162.00865760590034</v>
      </c>
      <c r="M51" s="17">
        <f t="shared" si="1"/>
        <v>3.9654445305385688</v>
      </c>
      <c r="N51" s="17">
        <f t="shared" si="4"/>
        <v>3897.4512991855986</v>
      </c>
      <c r="O51" s="24">
        <f t="shared" si="2"/>
        <v>91.177687242949958</v>
      </c>
      <c r="P51" s="7"/>
      <c r="Q51" s="25">
        <f t="shared" si="5"/>
        <v>-124.98951795906723</v>
      </c>
      <c r="R51" s="24">
        <f t="shared" si="6"/>
        <v>3881.4965712386229</v>
      </c>
      <c r="S51" s="7"/>
      <c r="T51" s="25">
        <f t="shared" si="7"/>
        <v>3.2234513823469382E-2</v>
      </c>
      <c r="U51" s="24">
        <f t="shared" si="8"/>
        <v>1.0036019769377365</v>
      </c>
      <c r="V51" s="7"/>
      <c r="W51" s="25">
        <f t="shared" si="9"/>
        <v>3.4854457806603428E-2</v>
      </c>
      <c r="X51" s="24">
        <f t="shared" si="10"/>
        <v>174.16954459968485</v>
      </c>
      <c r="Y51" s="7"/>
      <c r="Z51" s="25">
        <f t="shared" si="11"/>
        <v>624</v>
      </c>
      <c r="AA51" s="17">
        <f t="shared" si="15"/>
        <v>174.14999999999992</v>
      </c>
      <c r="AB51" s="24">
        <f t="shared" si="12"/>
        <v>3.0394908923481232</v>
      </c>
      <c r="AC51" s="17">
        <f t="shared" si="13"/>
        <v>1.9544599684934383E-2</v>
      </c>
      <c r="AD51" s="17">
        <f t="shared" ca="1" si="14"/>
        <v>4.2201984929022274E-2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12980</v>
      </c>
      <c r="D52" s="17">
        <v>15188</v>
      </c>
      <c r="E52" s="17">
        <v>13520</v>
      </c>
      <c r="F52" s="17">
        <v>11313</v>
      </c>
      <c r="G52" s="24"/>
      <c r="H52" s="7"/>
      <c r="I52" s="25">
        <f t="shared" ref="I52:J83" si="16">C52-E52</f>
        <v>-540</v>
      </c>
      <c r="J52" s="24">
        <f t="shared" si="16"/>
        <v>3875</v>
      </c>
      <c r="K52" s="7"/>
      <c r="L52" s="25">
        <f t="shared" si="3"/>
        <v>-537.68336158148384</v>
      </c>
      <c r="M52" s="17">
        <f t="shared" si="1"/>
        <v>5.3668135621450697</v>
      </c>
      <c r="N52" s="17">
        <f t="shared" si="4"/>
        <v>3866.4040533561993</v>
      </c>
      <c r="O52" s="24">
        <f t="shared" si="2"/>
        <v>73.890298703069277</v>
      </c>
      <c r="P52" s="7"/>
      <c r="Q52" s="25">
        <f t="shared" si="5"/>
        <v>-500.98951795906726</v>
      </c>
      <c r="R52" s="24">
        <f t="shared" si="6"/>
        <v>3849.4965712386229</v>
      </c>
      <c r="S52" s="7"/>
      <c r="T52" s="25">
        <f t="shared" si="7"/>
        <v>0.12920406291472775</v>
      </c>
      <c r="U52" s="24">
        <f t="shared" si="8"/>
        <v>0.99532803860684183</v>
      </c>
      <c r="V52" s="7"/>
      <c r="W52" s="25">
        <f t="shared" si="9"/>
        <v>0.13180273874087595</v>
      </c>
      <c r="X52" s="24">
        <f t="shared" si="10"/>
        <v>179.72379841678037</v>
      </c>
      <c r="Y52" s="7"/>
      <c r="Z52" s="25">
        <f t="shared" si="11"/>
        <v>618</v>
      </c>
      <c r="AA52" s="17">
        <f t="shared" si="15"/>
        <v>179.71199999999993</v>
      </c>
      <c r="AB52" s="24">
        <f t="shared" si="12"/>
        <v>3.1365661053440483</v>
      </c>
      <c r="AC52" s="17">
        <f t="shared" si="13"/>
        <v>1.1798416780436582E-2</v>
      </c>
      <c r="AD52" s="17">
        <f t="shared" ca="1" si="14"/>
        <v>-0.15126384906531598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12790</v>
      </c>
      <c r="D53" s="17">
        <v>15141</v>
      </c>
      <c r="E53" s="17">
        <v>13706</v>
      </c>
      <c r="F53" s="17">
        <v>11338</v>
      </c>
      <c r="G53" s="24"/>
      <c r="H53" s="7"/>
      <c r="I53" s="25">
        <f t="shared" si="16"/>
        <v>-916</v>
      </c>
      <c r="J53" s="24">
        <f t="shared" si="16"/>
        <v>3803</v>
      </c>
      <c r="K53" s="7"/>
      <c r="L53" s="25">
        <f t="shared" si="3"/>
        <v>-918.76869743258476</v>
      </c>
      <c r="M53" s="17">
        <f t="shared" si="1"/>
        <v>7.6656854732014343</v>
      </c>
      <c r="N53" s="17">
        <f t="shared" si="4"/>
        <v>3796.7953261435637</v>
      </c>
      <c r="O53" s="24">
        <f t="shared" si="2"/>
        <v>38.497977664744475</v>
      </c>
      <c r="P53" s="7"/>
      <c r="Q53" s="25">
        <f t="shared" si="5"/>
        <v>-876.98951795906726</v>
      </c>
      <c r="R53" s="24">
        <f t="shared" si="6"/>
        <v>3777.4965712386229</v>
      </c>
      <c r="S53" s="7"/>
      <c r="T53" s="25">
        <f t="shared" si="7"/>
        <v>0.2261736120059861</v>
      </c>
      <c r="U53" s="24">
        <f t="shared" si="8"/>
        <v>0.97671167736232878</v>
      </c>
      <c r="V53" s="7"/>
      <c r="W53" s="25">
        <f t="shared" si="9"/>
        <v>0.22872402148920065</v>
      </c>
      <c r="X53" s="24">
        <f t="shared" si="10"/>
        <v>185.36038845538565</v>
      </c>
      <c r="Y53" s="7"/>
      <c r="Z53" s="25">
        <f t="shared" si="11"/>
        <v>635</v>
      </c>
      <c r="AA53" s="17">
        <f t="shared" si="15"/>
        <v>185.42699999999994</v>
      </c>
      <c r="AB53" s="24">
        <f t="shared" si="12"/>
        <v>3.2363116720955243</v>
      </c>
      <c r="AC53" s="17">
        <f t="shared" si="13"/>
        <v>-6.6611544614289642E-2</v>
      </c>
      <c r="AD53" s="17">
        <f t="shared" ca="1" si="14"/>
        <v>0.20674875735264209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12599</v>
      </c>
      <c r="D54" s="17">
        <v>15091</v>
      </c>
      <c r="E54" s="17">
        <v>13892</v>
      </c>
      <c r="F54" s="17">
        <v>11399</v>
      </c>
      <c r="G54" s="24"/>
      <c r="H54" s="7"/>
      <c r="I54" s="25">
        <f t="shared" si="16"/>
        <v>-1293</v>
      </c>
      <c r="J54" s="24">
        <f t="shared" si="16"/>
        <v>3692</v>
      </c>
      <c r="K54" s="7"/>
      <c r="L54" s="25">
        <f t="shared" si="3"/>
        <v>-1293.418951155815</v>
      </c>
      <c r="M54" s="17">
        <f t="shared" si="1"/>
        <v>0.17552007095869601</v>
      </c>
      <c r="N54" s="17">
        <f t="shared" si="4"/>
        <v>3688.8647803880094</v>
      </c>
      <c r="O54" s="24">
        <f t="shared" si="2"/>
        <v>9.8296020154103534</v>
      </c>
      <c r="P54" s="7"/>
      <c r="Q54" s="25">
        <f t="shared" si="5"/>
        <v>-1253.9895179590671</v>
      </c>
      <c r="R54" s="24">
        <f t="shared" si="6"/>
        <v>3666.4965712386229</v>
      </c>
      <c r="S54" s="7"/>
      <c r="T54" s="25">
        <f t="shared" si="7"/>
        <v>0.32340105883418924</v>
      </c>
      <c r="U54" s="24">
        <f t="shared" si="8"/>
        <v>0.94801145377703777</v>
      </c>
      <c r="V54" s="7"/>
      <c r="W54" s="25">
        <f t="shared" si="9"/>
        <v>0.32587687962187251</v>
      </c>
      <c r="X54" s="24">
        <f t="shared" si="10"/>
        <v>191.15079466672682</v>
      </c>
      <c r="Y54" s="7"/>
      <c r="Z54" s="25">
        <f t="shared" si="11"/>
        <v>639</v>
      </c>
      <c r="AA54" s="17">
        <f t="shared" si="15"/>
        <v>191.17799999999994</v>
      </c>
      <c r="AB54" s="24">
        <f t="shared" si="12"/>
        <v>3.3366855573777183</v>
      </c>
      <c r="AC54" s="17">
        <f t="shared" si="13"/>
        <v>-2.7205333273116139E-2</v>
      </c>
      <c r="AD54" s="17">
        <f t="shared" ca="1" si="14"/>
        <v>-9.8244751773393091E-3</v>
      </c>
      <c r="AE54" s="17">
        <v>115</v>
      </c>
    </row>
    <row r="55" spans="1:31" s="17" customFormat="1" x14ac:dyDescent="0.25">
      <c r="A55" s="17">
        <v>35</v>
      </c>
      <c r="B55" s="17">
        <v>622</v>
      </c>
      <c r="C55" s="17">
        <v>12421</v>
      </c>
      <c r="D55" s="17">
        <v>15020</v>
      </c>
      <c r="E55" s="17">
        <v>14071</v>
      </c>
      <c r="F55" s="17">
        <v>11473</v>
      </c>
      <c r="G55" s="24"/>
      <c r="H55" s="7"/>
      <c r="I55" s="25">
        <f t="shared" si="16"/>
        <v>-1650</v>
      </c>
      <c r="J55" s="24">
        <f t="shared" si="16"/>
        <v>3547</v>
      </c>
      <c r="K55" s="7"/>
      <c r="L55" s="25">
        <f t="shared" si="3"/>
        <v>-1646.0055508311793</v>
      </c>
      <c r="M55" s="17">
        <f t="shared" si="1"/>
        <v>15.955624162292104</v>
      </c>
      <c r="N55" s="17">
        <f t="shared" si="4"/>
        <v>3548.3376890258119</v>
      </c>
      <c r="O55" s="24">
        <f t="shared" si="2"/>
        <v>1.7894119297775077</v>
      </c>
      <c r="P55" s="7"/>
      <c r="Q55" s="25">
        <f t="shared" si="5"/>
        <v>-1610.9895179590671</v>
      </c>
      <c r="R55" s="24">
        <f t="shared" si="6"/>
        <v>3521.4965712386229</v>
      </c>
      <c r="S55" s="7"/>
      <c r="T55" s="25">
        <f t="shared" si="7"/>
        <v>0.41547055092349572</v>
      </c>
      <c r="U55" s="24">
        <f t="shared" si="8"/>
        <v>0.91052017071517122</v>
      </c>
      <c r="V55" s="7"/>
      <c r="W55" s="25">
        <f t="shared" si="9"/>
        <v>0.41784881698356158</v>
      </c>
      <c r="X55" s="24">
        <f t="shared" si="10"/>
        <v>196.83146582371239</v>
      </c>
      <c r="Y55" s="7"/>
      <c r="Z55" s="25">
        <f t="shared" si="11"/>
        <v>622</v>
      </c>
      <c r="AA55" s="17">
        <f t="shared" si="15"/>
        <v>196.77599999999995</v>
      </c>
      <c r="AB55" s="24">
        <f t="shared" si="12"/>
        <v>3.4343890889043607</v>
      </c>
      <c r="AC55" s="17">
        <f t="shared" si="13"/>
        <v>5.5465823712438578E-2</v>
      </c>
      <c r="AD55" s="17">
        <f t="shared" ca="1" si="14"/>
        <v>-4.2050719672289461E-2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12266</v>
      </c>
      <c r="D56" s="17">
        <v>14944</v>
      </c>
      <c r="E56" s="17">
        <v>14248</v>
      </c>
      <c r="F56" s="17">
        <v>11563</v>
      </c>
      <c r="G56" s="24"/>
      <c r="H56" s="7"/>
      <c r="I56" s="25">
        <f t="shared" si="16"/>
        <v>-1982</v>
      </c>
      <c r="J56" s="24">
        <f t="shared" si="16"/>
        <v>3381</v>
      </c>
      <c r="K56" s="7"/>
      <c r="L56" s="25">
        <f t="shared" si="3"/>
        <v>-1982.2073776219104</v>
      </c>
      <c r="M56" s="17">
        <f t="shared" si="1"/>
        <v>4.300547806920535E-2</v>
      </c>
      <c r="N56" s="17">
        <f t="shared" si="4"/>
        <v>3374.7846801200849</v>
      </c>
      <c r="O56" s="24">
        <f t="shared" si="2"/>
        <v>38.63020120966803</v>
      </c>
      <c r="P56" s="7"/>
      <c r="Q56" s="25">
        <f t="shared" si="5"/>
        <v>-1942.9895179590671</v>
      </c>
      <c r="R56" s="24">
        <f t="shared" si="6"/>
        <v>3355.4965712386229</v>
      </c>
      <c r="S56" s="7"/>
      <c r="T56" s="25">
        <f t="shared" si="7"/>
        <v>0.50109259958918129</v>
      </c>
      <c r="U56" s="24">
        <f t="shared" si="8"/>
        <v>0.86759911562365499</v>
      </c>
      <c r="V56" s="7"/>
      <c r="W56" s="25">
        <f t="shared" si="9"/>
        <v>0.50335911490646912</v>
      </c>
      <c r="X56" s="24">
        <f t="shared" si="10"/>
        <v>202.30172348955341</v>
      </c>
      <c r="Y56" s="7"/>
      <c r="Z56" s="25">
        <f t="shared" si="11"/>
        <v>620</v>
      </c>
      <c r="AA56" s="17">
        <f t="shared" si="15"/>
        <v>202.35599999999997</v>
      </c>
      <c r="AB56" s="24">
        <f t="shared" si="12"/>
        <v>3.5317784611656453</v>
      </c>
      <c r="AC56" s="17">
        <f t="shared" si="13"/>
        <v>-5.4276510446555903E-2</v>
      </c>
      <c r="AD56" s="17">
        <f t="shared" ca="1" si="14"/>
        <v>8.5160404595512773E-2</v>
      </c>
      <c r="AE56" s="17">
        <v>113</v>
      </c>
    </row>
    <row r="57" spans="1:31" s="17" customFormat="1" x14ac:dyDescent="0.25">
      <c r="A57" s="17">
        <v>37</v>
      </c>
      <c r="B57" s="17">
        <v>624</v>
      </c>
      <c r="C57" s="17">
        <v>12100</v>
      </c>
      <c r="D57" s="17">
        <v>14838</v>
      </c>
      <c r="E57" s="17">
        <v>14399</v>
      </c>
      <c r="F57" s="17">
        <v>11666</v>
      </c>
      <c r="G57" s="24"/>
      <c r="H57" s="7"/>
      <c r="I57" s="25">
        <f t="shared" si="16"/>
        <v>-2299</v>
      </c>
      <c r="J57" s="24">
        <f t="shared" si="16"/>
        <v>3172</v>
      </c>
      <c r="K57" s="7"/>
      <c r="L57" s="25">
        <f t="shared" si="3"/>
        <v>-2301.97628176435</v>
      </c>
      <c r="M57" s="17">
        <f t="shared" si="1"/>
        <v>8.8582531408023826</v>
      </c>
      <c r="N57" s="17">
        <f t="shared" si="4"/>
        <v>3168.0319118219386</v>
      </c>
      <c r="O57" s="24">
        <f t="shared" si="2"/>
        <v>15.745723788870698</v>
      </c>
      <c r="P57" s="7"/>
      <c r="Q57" s="25">
        <f t="shared" si="5"/>
        <v>-2259.9895179590671</v>
      </c>
      <c r="R57" s="24">
        <f t="shared" si="6"/>
        <v>3146.4965712386229</v>
      </c>
      <c r="S57" s="7"/>
      <c r="T57" s="25">
        <f t="shared" si="7"/>
        <v>0.58284618220069428</v>
      </c>
      <c r="U57" s="24">
        <f t="shared" si="8"/>
        <v>0.81355995589999908</v>
      </c>
      <c r="V57" s="7"/>
      <c r="W57" s="25">
        <f t="shared" si="9"/>
        <v>0.58497191054478725</v>
      </c>
      <c r="X57" s="24">
        <f t="shared" si="10"/>
        <v>207.89766850536591</v>
      </c>
      <c r="Y57" s="7"/>
      <c r="Z57" s="25">
        <f t="shared" si="11"/>
        <v>624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-7.4331494634066075E-2</v>
      </c>
      <c r="AD57" s="17">
        <f t="shared" ca="1" si="14"/>
        <v>0.11742261827211564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11951</v>
      </c>
      <c r="D58" s="17">
        <v>14718</v>
      </c>
      <c r="E58" s="17">
        <v>14548</v>
      </c>
      <c r="F58" s="17">
        <v>11786</v>
      </c>
      <c r="G58" s="24"/>
      <c r="H58" s="7"/>
      <c r="I58" s="25">
        <f t="shared" si="16"/>
        <v>-2597</v>
      </c>
      <c r="J58" s="24">
        <f t="shared" si="16"/>
        <v>2932</v>
      </c>
      <c r="K58" s="7"/>
      <c r="L58" s="25">
        <f t="shared" si="3"/>
        <v>-2594.970980898308</v>
      </c>
      <c r="M58" s="17">
        <f t="shared" si="1"/>
        <v>4.116918515031128</v>
      </c>
      <c r="N58" s="17">
        <f t="shared" si="4"/>
        <v>2935.5047986252989</v>
      </c>
      <c r="O58" s="24">
        <f t="shared" si="2"/>
        <v>12.283613403897183</v>
      </c>
      <c r="P58" s="7"/>
      <c r="Q58" s="25">
        <f t="shared" si="5"/>
        <v>-2557.9895179590671</v>
      </c>
      <c r="R58" s="24">
        <f t="shared" si="6"/>
        <v>2906.4965712386229</v>
      </c>
      <c r="S58" s="7"/>
      <c r="T58" s="25">
        <f t="shared" si="7"/>
        <v>0.65969970781025544</v>
      </c>
      <c r="U58" s="24">
        <f t="shared" si="8"/>
        <v>0.75150541841828877</v>
      </c>
      <c r="V58" s="7"/>
      <c r="W58" s="25">
        <f t="shared" si="9"/>
        <v>0.66166370889171511</v>
      </c>
      <c r="X58" s="24">
        <f t="shared" si="10"/>
        <v>213.54283543394865</v>
      </c>
      <c r="Y58" s="7"/>
      <c r="Z58" s="25">
        <f t="shared" si="11"/>
        <v>613</v>
      </c>
      <c r="AA58" s="17">
        <f t="shared" si="15"/>
        <v>213.48899999999998</v>
      </c>
      <c r="AB58" s="24">
        <f t="shared" si="12"/>
        <v>3.7260859667901736</v>
      </c>
      <c r="AC58" s="17">
        <f t="shared" si="13"/>
        <v>5.3835433948677291E-2</v>
      </c>
      <c r="AD58" s="17">
        <f t="shared" ca="1" si="14"/>
        <v>8.1730682637726204E-3</v>
      </c>
      <c r="AE58" s="17">
        <v>111</v>
      </c>
    </row>
    <row r="59" spans="1:31" s="17" customFormat="1" x14ac:dyDescent="0.25">
      <c r="A59" s="17">
        <v>39</v>
      </c>
      <c r="B59" s="17">
        <v>604</v>
      </c>
      <c r="C59" s="17">
        <v>11826</v>
      </c>
      <c r="D59" s="17">
        <v>14594</v>
      </c>
      <c r="E59" s="17">
        <v>14685</v>
      </c>
      <c r="F59" s="17">
        <v>11924</v>
      </c>
      <c r="G59" s="24"/>
      <c r="H59" s="7"/>
      <c r="I59" s="25">
        <f t="shared" si="16"/>
        <v>-2859</v>
      </c>
      <c r="J59" s="24">
        <f t="shared" si="16"/>
        <v>2670</v>
      </c>
      <c r="K59" s="7"/>
      <c r="L59" s="25">
        <f t="shared" si="3"/>
        <v>-2860.5139122261535</v>
      </c>
      <c r="M59" s="17">
        <f t="shared" si="1"/>
        <v>2.2919302284969838</v>
      </c>
      <c r="N59" s="17">
        <f t="shared" si="4"/>
        <v>2679.9824848671847</v>
      </c>
      <c r="O59" s="24">
        <f t="shared" si="2"/>
        <v>99.650004123570866</v>
      </c>
      <c r="P59" s="7"/>
      <c r="Q59" s="25">
        <f t="shared" si="5"/>
        <v>-2819.9895179590671</v>
      </c>
      <c r="R59" s="24">
        <f t="shared" si="6"/>
        <v>2644.4965712386229</v>
      </c>
      <c r="S59" s="7"/>
      <c r="T59" s="25">
        <f t="shared" si="7"/>
        <v>0.7272689148898025</v>
      </c>
      <c r="U59" s="24">
        <f t="shared" si="8"/>
        <v>0.68376254833408856</v>
      </c>
      <c r="V59" s="7"/>
      <c r="W59" s="25">
        <f t="shared" si="9"/>
        <v>0.72905630807310273</v>
      </c>
      <c r="X59" s="24">
        <f t="shared" si="10"/>
        <v>219.0167226702597</v>
      </c>
      <c r="Y59" s="7"/>
      <c r="Z59" s="25">
        <f t="shared" si="11"/>
        <v>604</v>
      </c>
      <c r="AA59" s="17">
        <f t="shared" si="15"/>
        <v>218.92499999999998</v>
      </c>
      <c r="AB59" s="24">
        <f t="shared" si="12"/>
        <v>3.8209620649285854</v>
      </c>
      <c r="AC59" s="17">
        <f t="shared" si="13"/>
        <v>9.1722670259713368E-2</v>
      </c>
      <c r="AD59" s="17">
        <f t="shared" ca="1" si="14"/>
        <v>-0.11426063410382881</v>
      </c>
      <c r="AE59" s="17">
        <v>110</v>
      </c>
    </row>
    <row r="60" spans="1:31" s="17" customFormat="1" x14ac:dyDescent="0.25">
      <c r="A60" s="17">
        <v>40</v>
      </c>
      <c r="B60" s="17">
        <v>640</v>
      </c>
      <c r="C60" s="17">
        <v>11698</v>
      </c>
      <c r="D60" s="17">
        <v>14447</v>
      </c>
      <c r="E60" s="17">
        <v>14815</v>
      </c>
      <c r="F60" s="17">
        <v>12073</v>
      </c>
      <c r="G60" s="24"/>
      <c r="H60" s="7"/>
      <c r="I60" s="25">
        <f t="shared" si="16"/>
        <v>-3117</v>
      </c>
      <c r="J60" s="24">
        <f t="shared" si="16"/>
        <v>2374</v>
      </c>
      <c r="K60" s="7"/>
      <c r="L60" s="25">
        <f t="shared" si="3"/>
        <v>-3114.1413533190616</v>
      </c>
      <c r="M60" s="17">
        <f t="shared" si="1"/>
        <v>8.1718608464399232</v>
      </c>
      <c r="N60" s="17">
        <f t="shared" si="4"/>
        <v>2383.2017128840712</v>
      </c>
      <c r="O60" s="24">
        <f t="shared" si="2"/>
        <v>84.671520000881642</v>
      </c>
      <c r="P60" s="7"/>
      <c r="Q60" s="25">
        <f t="shared" si="5"/>
        <v>-3077.9895179590671</v>
      </c>
      <c r="R60" s="24">
        <f t="shared" si="6"/>
        <v>2348.4965712386229</v>
      </c>
      <c r="S60" s="7"/>
      <c r="T60" s="25">
        <f t="shared" si="7"/>
        <v>0.79380653102157017</v>
      </c>
      <c r="U60" s="24">
        <f t="shared" si="8"/>
        <v>0.60722861877331258</v>
      </c>
      <c r="V60" s="7"/>
      <c r="W60" s="25">
        <f t="shared" si="9"/>
        <v>0.79539436433384936</v>
      </c>
      <c r="X60" s="24">
        <f t="shared" si="10"/>
        <v>224.82126613491005</v>
      </c>
      <c r="Y60" s="7"/>
      <c r="Z60" s="25">
        <f t="shared" si="11"/>
        <v>640</v>
      </c>
      <c r="AA60" s="17">
        <f t="shared" si="15"/>
        <v>224.68499999999997</v>
      </c>
      <c r="AB60" s="24">
        <f t="shared" si="12"/>
        <v>3.9214930298434587</v>
      </c>
      <c r="AC60" s="17">
        <f t="shared" si="13"/>
        <v>0.13626613491007333</v>
      </c>
      <c r="AD60" s="17">
        <f t="shared" ca="1" si="14"/>
        <v>-1.8449616377722577E-3</v>
      </c>
      <c r="AE60" s="17">
        <v>109</v>
      </c>
    </row>
    <row r="61" spans="1:31" s="17" customFormat="1" x14ac:dyDescent="0.25">
      <c r="A61" s="17">
        <v>41</v>
      </c>
      <c r="B61" s="17">
        <v>629</v>
      </c>
      <c r="C61" s="17">
        <v>11582</v>
      </c>
      <c r="D61" s="17">
        <v>14281</v>
      </c>
      <c r="E61" s="17">
        <v>14914</v>
      </c>
      <c r="F61" s="17">
        <v>12223</v>
      </c>
      <c r="G61" s="24"/>
      <c r="H61" s="7"/>
      <c r="I61" s="25">
        <f t="shared" si="16"/>
        <v>-3332</v>
      </c>
      <c r="J61" s="24">
        <f t="shared" si="16"/>
        <v>2058</v>
      </c>
      <c r="K61" s="7"/>
      <c r="L61" s="25">
        <f t="shared" si="3"/>
        <v>-3333.1638593956104</v>
      </c>
      <c r="M61" s="17">
        <f t="shared" si="1"/>
        <v>1.3545686927506426</v>
      </c>
      <c r="N61" s="17">
        <f t="shared" si="4"/>
        <v>2068.2803475680771</v>
      </c>
      <c r="O61" s="24">
        <f t="shared" si="2"/>
        <v>105.68554612046883</v>
      </c>
      <c r="P61" s="7"/>
      <c r="Q61" s="25">
        <f t="shared" si="5"/>
        <v>-3292.9895179590671</v>
      </c>
      <c r="R61" s="24">
        <f t="shared" si="6"/>
        <v>2032.4965712386231</v>
      </c>
      <c r="S61" s="7"/>
      <c r="T61" s="25">
        <f t="shared" si="7"/>
        <v>0.84925454446470994</v>
      </c>
      <c r="U61" s="24">
        <f t="shared" si="8"/>
        <v>0.52552347775572761</v>
      </c>
      <c r="V61" s="7"/>
      <c r="W61" s="25">
        <f t="shared" si="9"/>
        <v>0.85062928102882851</v>
      </c>
      <c r="X61" s="24">
        <f t="shared" si="10"/>
        <v>230.47249624971107</v>
      </c>
      <c r="Y61" s="7"/>
      <c r="Z61" s="25">
        <f t="shared" si="11"/>
        <v>629</v>
      </c>
      <c r="AA61" s="17">
        <f t="shared" si="15"/>
        <v>230.34599999999998</v>
      </c>
      <c r="AB61" s="24">
        <f t="shared" si="12"/>
        <v>4.020296118798858</v>
      </c>
      <c r="AC61" s="17">
        <f t="shared" si="13"/>
        <v>0.12649624971109574</v>
      </c>
      <c r="AD61" s="17">
        <f t="shared" ca="1" si="14"/>
        <v>9.8417859919038619E-2</v>
      </c>
      <c r="AE61" s="17">
        <v>108</v>
      </c>
    </row>
    <row r="62" spans="1:31" s="17" customFormat="1" x14ac:dyDescent="0.25">
      <c r="A62" s="17">
        <v>42</v>
      </c>
      <c r="B62" s="17">
        <v>631</v>
      </c>
      <c r="C62" s="17">
        <v>11491</v>
      </c>
      <c r="D62" s="17">
        <v>14115</v>
      </c>
      <c r="E62" s="17">
        <v>15011</v>
      </c>
      <c r="F62" s="17">
        <v>12396</v>
      </c>
      <c r="G62" s="24"/>
      <c r="H62" s="7"/>
      <c r="I62" s="25">
        <f t="shared" si="16"/>
        <v>-3520</v>
      </c>
      <c r="J62" s="24">
        <f t="shared" si="16"/>
        <v>1719</v>
      </c>
      <c r="K62" s="7"/>
      <c r="L62" s="25">
        <f t="shared" si="3"/>
        <v>-3520.5933788915972</v>
      </c>
      <c r="M62" s="17">
        <f t="shared" si="1"/>
        <v>0.35209850899316908</v>
      </c>
      <c r="N62" s="17">
        <f t="shared" si="4"/>
        <v>1732.3174853800397</v>
      </c>
      <c r="O62" s="24">
        <f t="shared" si="2"/>
        <v>177.35541684757035</v>
      </c>
      <c r="P62" s="7"/>
      <c r="Q62" s="25">
        <f t="shared" si="5"/>
        <v>-3480.9895179590671</v>
      </c>
      <c r="R62" s="24">
        <f t="shared" si="6"/>
        <v>1693.4965712386231</v>
      </c>
      <c r="S62" s="7"/>
      <c r="T62" s="25">
        <f t="shared" si="7"/>
        <v>0.8977393190103391</v>
      </c>
      <c r="U62" s="24">
        <f t="shared" si="8"/>
        <v>0.43787144356281188</v>
      </c>
      <c r="V62" s="7"/>
      <c r="W62" s="25">
        <f t="shared" si="9"/>
        <v>0.89888541114443599</v>
      </c>
      <c r="X62" s="24">
        <f t="shared" si="10"/>
        <v>236.20852997455279</v>
      </c>
      <c r="Y62" s="7"/>
      <c r="Z62" s="25">
        <f t="shared" si="11"/>
        <v>631</v>
      </c>
      <c r="AA62" s="17">
        <f t="shared" si="15"/>
        <v>236.02499999999998</v>
      </c>
      <c r="AB62" s="24">
        <f t="shared" si="12"/>
        <v>4.1194133670196162</v>
      </c>
      <c r="AC62" s="17">
        <f t="shared" si="13"/>
        <v>0.18352997455281184</v>
      </c>
      <c r="AD62" s="17">
        <f t="shared" ca="1" si="14"/>
        <v>5.6034618230995648E-2</v>
      </c>
      <c r="AE62" s="17">
        <v>107</v>
      </c>
    </row>
    <row r="63" spans="1:31" s="17" customFormat="1" x14ac:dyDescent="0.25">
      <c r="A63" s="17">
        <v>43</v>
      </c>
      <c r="B63" s="17">
        <v>635</v>
      </c>
      <c r="C63" s="17">
        <v>11407</v>
      </c>
      <c r="D63" s="17">
        <v>13932</v>
      </c>
      <c r="E63" s="17">
        <v>15081</v>
      </c>
      <c r="F63" s="17">
        <v>12565</v>
      </c>
      <c r="G63" s="24"/>
      <c r="H63" s="7"/>
      <c r="I63" s="25">
        <f t="shared" si="16"/>
        <v>-3674</v>
      </c>
      <c r="J63" s="24">
        <f t="shared" si="16"/>
        <v>1367</v>
      </c>
      <c r="K63" s="7"/>
      <c r="L63" s="25">
        <f t="shared" si="3"/>
        <v>-3674.7034263506298</v>
      </c>
      <c r="M63" s="17">
        <f t="shared" si="1"/>
        <v>0.49480863076035486</v>
      </c>
      <c r="N63" s="17">
        <f t="shared" si="4"/>
        <v>1377.2981373148025</v>
      </c>
      <c r="O63" s="24">
        <f t="shared" si="2"/>
        <v>106.05163215452741</v>
      </c>
      <c r="P63" s="7"/>
      <c r="Q63" s="25">
        <f t="shared" si="5"/>
        <v>-3634.9895179590671</v>
      </c>
      <c r="R63" s="24">
        <f t="shared" si="6"/>
        <v>1341.4965712386231</v>
      </c>
      <c r="S63" s="7"/>
      <c r="T63" s="25">
        <f t="shared" si="7"/>
        <v>0.93745557049984385</v>
      </c>
      <c r="U63" s="24">
        <f t="shared" si="8"/>
        <v>0.34685812192297028</v>
      </c>
      <c r="V63" s="7"/>
      <c r="W63" s="25">
        <f t="shared" si="9"/>
        <v>0.93836421391763425</v>
      </c>
      <c r="X63" s="24">
        <f t="shared" si="10"/>
        <v>241.89410616863461</v>
      </c>
      <c r="Y63" s="7"/>
      <c r="Z63" s="25">
        <f t="shared" si="11"/>
        <v>635</v>
      </c>
      <c r="AA63" s="17">
        <f t="shared" si="15"/>
        <v>241.73999999999998</v>
      </c>
      <c r="AB63" s="24">
        <f t="shared" si="12"/>
        <v>4.2191589337710917</v>
      </c>
      <c r="AC63" s="17">
        <f t="shared" si="13"/>
        <v>0.15410616863462678</v>
      </c>
      <c r="AD63" s="17">
        <f t="shared" ca="1" si="14"/>
        <v>5.9396878786913021E-2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11351</v>
      </c>
      <c r="D64" s="17">
        <v>13755</v>
      </c>
      <c r="E64" s="17">
        <v>15143</v>
      </c>
      <c r="F64" s="17">
        <v>12755</v>
      </c>
      <c r="G64" s="24"/>
      <c r="H64" s="7"/>
      <c r="I64" s="25">
        <f t="shared" si="16"/>
        <v>-3792</v>
      </c>
      <c r="J64" s="24">
        <f t="shared" si="16"/>
        <v>1000</v>
      </c>
      <c r="K64" s="7"/>
      <c r="L64" s="25">
        <f t="shared" si="3"/>
        <v>-3792.1980365831605</v>
      </c>
      <c r="M64" s="17">
        <f t="shared" si="1"/>
        <v>3.9218488269886158E-2</v>
      </c>
      <c r="N64" s="17">
        <f t="shared" si="4"/>
        <v>1010.5907708435409</v>
      </c>
      <c r="O64" s="24">
        <f t="shared" si="2"/>
        <v>112.16442706039592</v>
      </c>
      <c r="P64" s="7"/>
      <c r="Q64" s="25">
        <f t="shared" si="5"/>
        <v>-3752.9895179590671</v>
      </c>
      <c r="R64" s="24">
        <f t="shared" si="6"/>
        <v>974.49657123862312</v>
      </c>
      <c r="S64" s="7"/>
      <c r="T64" s="25">
        <f t="shared" si="7"/>
        <v>0.9678875034593345</v>
      </c>
      <c r="U64" s="24">
        <f t="shared" si="8"/>
        <v>0.25196639169052176</v>
      </c>
      <c r="V64" s="7"/>
      <c r="W64" s="25">
        <f t="shared" si="9"/>
        <v>0.96854854220783315</v>
      </c>
      <c r="X64" s="24">
        <f t="shared" si="10"/>
        <v>247.59831574593477</v>
      </c>
      <c r="Y64" s="7"/>
      <c r="Z64" s="25">
        <f t="shared" si="11"/>
        <v>632</v>
      </c>
      <c r="AA64" s="17">
        <f t="shared" si="15"/>
        <v>247.42799999999997</v>
      </c>
      <c r="AB64" s="24">
        <f t="shared" si="12"/>
        <v>4.3184332616245289</v>
      </c>
      <c r="AC64" s="17">
        <f t="shared" si="13"/>
        <v>0.17031574593480059</v>
      </c>
      <c r="AD64" s="17">
        <f t="shared" ca="1" si="14"/>
        <v>1.9669232891288857E-2</v>
      </c>
      <c r="AE64" s="17">
        <v>105</v>
      </c>
    </row>
    <row r="65" spans="1:31" s="17" customFormat="1" x14ac:dyDescent="0.25">
      <c r="A65" s="17">
        <v>45</v>
      </c>
      <c r="B65" s="17">
        <v>610</v>
      </c>
      <c r="C65" s="17">
        <v>11315</v>
      </c>
      <c r="D65" s="17">
        <v>13572</v>
      </c>
      <c r="E65" s="17">
        <v>15183</v>
      </c>
      <c r="F65" s="17">
        <v>12934</v>
      </c>
      <c r="G65" s="24"/>
      <c r="H65" s="7"/>
      <c r="I65" s="25">
        <f t="shared" si="16"/>
        <v>-3868</v>
      </c>
      <c r="J65" s="24">
        <f t="shared" si="16"/>
        <v>638</v>
      </c>
      <c r="K65" s="7"/>
      <c r="L65" s="25">
        <f t="shared" si="3"/>
        <v>-3870.5582025898884</v>
      </c>
      <c r="M65" s="17">
        <f t="shared" si="1"/>
        <v>6.5444004909118396</v>
      </c>
      <c r="N65" s="17">
        <f t="shared" si="4"/>
        <v>647.3957260631272</v>
      </c>
      <c r="O65" s="24">
        <f t="shared" si="2"/>
        <v>88.279668253327742</v>
      </c>
      <c r="P65" s="7"/>
      <c r="Q65" s="25">
        <f t="shared" si="5"/>
        <v>-3828.9895179590671</v>
      </c>
      <c r="R65" s="24">
        <f t="shared" si="6"/>
        <v>612.49657123862312</v>
      </c>
      <c r="S65" s="7"/>
      <c r="T65" s="25">
        <f t="shared" si="7"/>
        <v>0.98748773146714197</v>
      </c>
      <c r="U65" s="24">
        <f t="shared" si="8"/>
        <v>0.15836746432227553</v>
      </c>
      <c r="V65" s="7"/>
      <c r="W65" s="25">
        <f t="shared" si="9"/>
        <v>0.9879045034141285</v>
      </c>
      <c r="X65" s="24">
        <f t="shared" si="10"/>
        <v>253.07310192840202</v>
      </c>
      <c r="Y65" s="7"/>
      <c r="Z65" s="25">
        <f t="shared" si="11"/>
        <v>610</v>
      </c>
      <c r="AA65" s="17">
        <f t="shared" si="15"/>
        <v>252.91799999999998</v>
      </c>
      <c r="AB65" s="24">
        <f t="shared" si="12"/>
        <v>4.4142518375590178</v>
      </c>
      <c r="AC65" s="17">
        <f t="shared" si="13"/>
        <v>0.15510192840204695</v>
      </c>
      <c r="AD65" s="17">
        <f t="shared" ca="1" si="14"/>
        <v>-2.6330503882263656E-3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11298</v>
      </c>
      <c r="D66" s="17">
        <v>13394</v>
      </c>
      <c r="E66" s="17">
        <v>15210</v>
      </c>
      <c r="F66" s="17">
        <v>13123</v>
      </c>
      <c r="G66" s="24"/>
      <c r="H66" s="7"/>
      <c r="I66" s="25">
        <f t="shared" si="16"/>
        <v>-3912</v>
      </c>
      <c r="J66" s="24">
        <f t="shared" si="16"/>
        <v>271</v>
      </c>
      <c r="K66" s="7"/>
      <c r="L66" s="25">
        <f t="shared" si="3"/>
        <v>-3913.9304041152059</v>
      </c>
      <c r="M66" s="17">
        <f t="shared" si="1"/>
        <v>3.7264600480037746</v>
      </c>
      <c r="N66" s="17">
        <f t="shared" si="4"/>
        <v>276.05591570900657</v>
      </c>
      <c r="O66" s="24">
        <f t="shared" si="2"/>
        <v>25.562283656579403</v>
      </c>
      <c r="P66" s="7"/>
      <c r="Q66" s="25">
        <f t="shared" si="5"/>
        <v>-3872.9895179590671</v>
      </c>
      <c r="R66" s="24">
        <f t="shared" si="6"/>
        <v>245.49657123862312</v>
      </c>
      <c r="S66" s="7"/>
      <c r="T66" s="25">
        <f t="shared" si="7"/>
        <v>0.99883523189271484</v>
      </c>
      <c r="U66" s="24">
        <f t="shared" si="8"/>
        <v>6.3475734089826985E-2</v>
      </c>
      <c r="V66" s="7"/>
      <c r="W66" s="25">
        <f t="shared" si="9"/>
        <v>0.99900433414649703</v>
      </c>
      <c r="X66" s="24">
        <f t="shared" si="10"/>
        <v>258.54486900779159</v>
      </c>
      <c r="Y66" s="7"/>
      <c r="Z66" s="25">
        <f t="shared" si="11"/>
        <v>614</v>
      </c>
      <c r="AA66" s="17">
        <f t="shared" si="15"/>
        <v>258.44399999999996</v>
      </c>
      <c r="AB66" s="24">
        <f t="shared" si="12"/>
        <v>4.510698732024224</v>
      </c>
      <c r="AC66" s="17">
        <f t="shared" si="13"/>
        <v>0.10086900779162988</v>
      </c>
      <c r="AD66" s="17">
        <f t="shared" ca="1" si="14"/>
        <v>9.982202357150527E-2</v>
      </c>
      <c r="AE66" s="17">
        <v>103</v>
      </c>
    </row>
    <row r="67" spans="1:31" s="17" customFormat="1" x14ac:dyDescent="0.25">
      <c r="A67" s="17">
        <v>47</v>
      </c>
      <c r="B67" s="17">
        <v>620</v>
      </c>
      <c r="C67" s="17">
        <v>11283</v>
      </c>
      <c r="D67" s="17">
        <v>13196</v>
      </c>
      <c r="E67" s="17">
        <v>15199</v>
      </c>
      <c r="F67" s="17">
        <v>13299</v>
      </c>
      <c r="G67" s="24"/>
      <c r="H67" s="7"/>
      <c r="I67" s="25">
        <f t="shared" si="16"/>
        <v>-3916</v>
      </c>
      <c r="J67" s="24">
        <f t="shared" si="16"/>
        <v>-103</v>
      </c>
      <c r="K67" s="7"/>
      <c r="L67" s="25">
        <f t="shared" si="3"/>
        <v>-3921.1766493431787</v>
      </c>
      <c r="M67" s="17">
        <f t="shared" si="1"/>
        <v>26.797698422232713</v>
      </c>
      <c r="N67" s="17">
        <f t="shared" si="4"/>
        <v>-101.270025295167</v>
      </c>
      <c r="O67" s="24">
        <f t="shared" si="2"/>
        <v>2.9928124793620174</v>
      </c>
      <c r="P67" s="7"/>
      <c r="Q67" s="25">
        <f t="shared" si="5"/>
        <v>-3876.9895179590671</v>
      </c>
      <c r="R67" s="24">
        <f t="shared" si="6"/>
        <v>-128.50342876137688</v>
      </c>
      <c r="S67" s="7"/>
      <c r="T67" s="25">
        <f t="shared" si="7"/>
        <v>0.99986682284049411</v>
      </c>
      <c r="U67" s="24">
        <f t="shared" si="8"/>
        <v>-3.3225920152504744E-2</v>
      </c>
      <c r="V67" s="7"/>
      <c r="W67" s="25">
        <f t="shared" si="9"/>
        <v>0.99978349557047019</v>
      </c>
      <c r="X67" s="24">
        <f t="shared" si="10"/>
        <v>264.08391478912017</v>
      </c>
      <c r="Y67" s="7"/>
      <c r="Z67" s="25">
        <f t="shared" si="11"/>
        <v>620</v>
      </c>
      <c r="AA67" s="17">
        <f t="shared" si="15"/>
        <v>264.02399999999994</v>
      </c>
      <c r="AB67" s="24">
        <f t="shared" si="12"/>
        <v>4.6080881042855077</v>
      </c>
      <c r="AC67" s="17">
        <f t="shared" si="13"/>
        <v>5.9914789120227852E-2</v>
      </c>
      <c r="AD67" s="17">
        <f t="shared" ca="1" si="14"/>
        <v>0.12902857210048069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11307</v>
      </c>
      <c r="D68" s="17">
        <v>13011</v>
      </c>
      <c r="E68" s="17">
        <v>15201</v>
      </c>
      <c r="F68" s="17">
        <v>13498</v>
      </c>
      <c r="G68" s="24"/>
      <c r="H68" s="7"/>
      <c r="I68" s="25">
        <f t="shared" si="16"/>
        <v>-3894</v>
      </c>
      <c r="J68" s="24">
        <f t="shared" si="16"/>
        <v>-487</v>
      </c>
      <c r="K68" s="7"/>
      <c r="L68" s="25">
        <f t="shared" si="3"/>
        <v>-3891.0068961616516</v>
      </c>
      <c r="M68" s="17">
        <f t="shared" si="1"/>
        <v>8.9586705871356909</v>
      </c>
      <c r="N68" s="17">
        <f t="shared" si="4"/>
        <v>-482.22663330261338</v>
      </c>
      <c r="O68" s="24">
        <f t="shared" si="2"/>
        <v>22.785029627719656</v>
      </c>
      <c r="P68" s="7"/>
      <c r="Q68" s="25">
        <f t="shared" si="5"/>
        <v>-3854.9895179590671</v>
      </c>
      <c r="R68" s="24">
        <f t="shared" si="6"/>
        <v>-512.50342876137688</v>
      </c>
      <c r="S68" s="7"/>
      <c r="T68" s="25">
        <f t="shared" si="7"/>
        <v>0.99419307262770773</v>
      </c>
      <c r="U68" s="24">
        <f t="shared" si="8"/>
        <v>-0.13251318012324106</v>
      </c>
      <c r="V68" s="7"/>
      <c r="W68" s="25">
        <f t="shared" si="9"/>
        <v>0.99385054344115109</v>
      </c>
      <c r="X68" s="24">
        <f t="shared" si="10"/>
        <v>269.77512866031077</v>
      </c>
      <c r="Y68" s="7"/>
      <c r="Z68" s="25">
        <f t="shared" si="11"/>
        <v>628</v>
      </c>
      <c r="AA68" s="17">
        <f t="shared" si="15"/>
        <v>269.67599999999993</v>
      </c>
      <c r="AB68" s="24">
        <f t="shared" si="12"/>
        <v>4.7067341136082268</v>
      </c>
      <c r="AC68" s="17">
        <f t="shared" si="13"/>
        <v>9.9128660310839223E-2</v>
      </c>
      <c r="AD68" s="17">
        <f t="shared" ca="1" si="14"/>
        <v>-2.0092012952943605E-2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11337</v>
      </c>
      <c r="D69" s="17">
        <v>12823</v>
      </c>
      <c r="E69" s="17">
        <v>15161</v>
      </c>
      <c r="F69" s="17">
        <v>13685</v>
      </c>
      <c r="G69" s="24"/>
      <c r="H69" s="7"/>
      <c r="I69" s="25">
        <f t="shared" si="16"/>
        <v>-3824</v>
      </c>
      <c r="J69" s="24">
        <f t="shared" si="16"/>
        <v>-862</v>
      </c>
      <c r="K69" s="7"/>
      <c r="L69" s="25">
        <f t="shared" si="3"/>
        <v>-3823.3805007179249</v>
      </c>
      <c r="M69" s="17">
        <f t="shared" si="1"/>
        <v>0.38377936049161326</v>
      </c>
      <c r="N69" s="17">
        <f t="shared" si="4"/>
        <v>-858.24538487741881</v>
      </c>
      <c r="O69" s="24">
        <f t="shared" si="2"/>
        <v>14.09713471871533</v>
      </c>
      <c r="P69" s="7"/>
      <c r="Q69" s="25">
        <f t="shared" si="5"/>
        <v>-3784.9895179590671</v>
      </c>
      <c r="R69" s="24">
        <f t="shared" si="6"/>
        <v>-887.50342876137688</v>
      </c>
      <c r="S69" s="7"/>
      <c r="T69" s="25">
        <f t="shared" si="7"/>
        <v>0.97614023104156922</v>
      </c>
      <c r="U69" s="24">
        <f t="shared" si="8"/>
        <v>-0.22947339493841326</v>
      </c>
      <c r="V69" s="7"/>
      <c r="W69" s="25">
        <f t="shared" si="9"/>
        <v>0.97554453235264516</v>
      </c>
      <c r="X69" s="24">
        <f t="shared" si="10"/>
        <v>275.41731741375975</v>
      </c>
      <c r="Y69" s="7"/>
      <c r="Z69" s="25">
        <f t="shared" si="11"/>
        <v>628</v>
      </c>
      <c r="AA69" s="17">
        <f t="shared" si="15"/>
        <v>275.32799999999992</v>
      </c>
      <c r="AB69" s="24">
        <f t="shared" si="12"/>
        <v>4.8053801229309459</v>
      </c>
      <c r="AC69" s="17">
        <f t="shared" si="13"/>
        <v>8.9317413759829378E-2</v>
      </c>
      <c r="AD69" s="17">
        <f t="shared" ca="1" si="14"/>
        <v>-5.1074446940162943E-2</v>
      </c>
      <c r="AE69" s="17">
        <v>100</v>
      </c>
    </row>
    <row r="70" spans="1:31" s="17" customFormat="1" x14ac:dyDescent="0.25">
      <c r="A70" s="17">
        <v>50</v>
      </c>
      <c r="B70" s="17">
        <v>648</v>
      </c>
      <c r="C70" s="17">
        <v>11391</v>
      </c>
      <c r="D70" s="17">
        <v>12639</v>
      </c>
      <c r="E70" s="17">
        <v>15107</v>
      </c>
      <c r="F70" s="17">
        <v>13870</v>
      </c>
      <c r="G70" s="24"/>
      <c r="H70" s="7"/>
      <c r="I70" s="25">
        <f t="shared" si="16"/>
        <v>-3716</v>
      </c>
      <c r="J70" s="24">
        <f t="shared" si="16"/>
        <v>-1231</v>
      </c>
      <c r="K70" s="7"/>
      <c r="L70" s="25">
        <f t="shared" si="3"/>
        <v>-3715.0351587482423</v>
      </c>
      <c r="M70" s="17">
        <f t="shared" si="1"/>
        <v>0.93091864109329148</v>
      </c>
      <c r="N70" s="17">
        <f t="shared" si="4"/>
        <v>-1237.1866432604393</v>
      </c>
      <c r="O70" s="24">
        <f t="shared" si="2"/>
        <v>38.274554831938623</v>
      </c>
      <c r="P70" s="7"/>
      <c r="Q70" s="25">
        <f t="shared" si="5"/>
        <v>-3676.9895179590671</v>
      </c>
      <c r="R70" s="24">
        <f t="shared" si="6"/>
        <v>-1256.5034287613769</v>
      </c>
      <c r="S70" s="7"/>
      <c r="T70" s="25">
        <f t="shared" si="7"/>
        <v>0.94828727545152691</v>
      </c>
      <c r="U70" s="24">
        <f t="shared" si="8"/>
        <v>-0.32488224631654272</v>
      </c>
      <c r="V70" s="7"/>
      <c r="W70" s="25">
        <f t="shared" si="9"/>
        <v>0.94744242359746966</v>
      </c>
      <c r="X70" s="24">
        <f t="shared" si="10"/>
        <v>281.10756909996599</v>
      </c>
      <c r="Y70" s="7"/>
      <c r="Z70" s="25">
        <f t="shared" si="11"/>
        <v>648</v>
      </c>
      <c r="AA70" s="17">
        <f t="shared" si="15"/>
        <v>281.15999999999991</v>
      </c>
      <c r="AB70" s="24">
        <f t="shared" si="12"/>
        <v>4.9071677249072554</v>
      </c>
      <c r="AC70" s="17">
        <f t="shared" si="13"/>
        <v>-5.2430900033925809E-2</v>
      </c>
      <c r="AD70" s="17">
        <f t="shared" ca="1" si="14"/>
        <v>0.1327892072848158</v>
      </c>
      <c r="AE70" s="17">
        <v>99</v>
      </c>
    </row>
    <row r="71" spans="1:31" s="17" customFormat="1" x14ac:dyDescent="0.25">
      <c r="A71" s="17">
        <v>51</v>
      </c>
      <c r="B71" s="17">
        <v>625</v>
      </c>
      <c r="C71" s="17">
        <v>11470</v>
      </c>
      <c r="D71" s="17">
        <v>12463</v>
      </c>
      <c r="E71" s="17">
        <v>15039</v>
      </c>
      <c r="F71" s="17">
        <v>14047</v>
      </c>
      <c r="G71" s="24"/>
      <c r="H71" s="7"/>
      <c r="I71" s="25">
        <f t="shared" si="16"/>
        <v>-3569</v>
      </c>
      <c r="J71" s="24">
        <f t="shared" si="16"/>
        <v>-1584</v>
      </c>
      <c r="K71" s="7"/>
      <c r="L71" s="25">
        <f t="shared" si="3"/>
        <v>-3574.4652655235518</v>
      </c>
      <c r="M71" s="17">
        <f t="shared" si="1"/>
        <v>29.869127242924005</v>
      </c>
      <c r="N71" s="17">
        <f t="shared" si="4"/>
        <v>-1590.3291043595004</v>
      </c>
      <c r="O71" s="24">
        <f t="shared" si="2"/>
        <v>40.057561993447401</v>
      </c>
      <c r="P71" s="7"/>
      <c r="Q71" s="25">
        <f t="shared" si="5"/>
        <v>-3529.9895179590671</v>
      </c>
      <c r="R71" s="24">
        <f t="shared" si="6"/>
        <v>-1609.5034287613769</v>
      </c>
      <c r="S71" s="7"/>
      <c r="T71" s="25">
        <f t="shared" si="7"/>
        <v>0.91037630812063608</v>
      </c>
      <c r="U71" s="24">
        <f t="shared" si="8"/>
        <v>-0.41615412852922479</v>
      </c>
      <c r="V71" s="7"/>
      <c r="W71" s="25">
        <f t="shared" si="9"/>
        <v>0.90929306810646537</v>
      </c>
      <c r="X71" s="24">
        <f t="shared" si="10"/>
        <v>286.77254093218369</v>
      </c>
      <c r="Y71" s="7"/>
      <c r="Z71" s="25">
        <f t="shared" si="11"/>
        <v>625</v>
      </c>
      <c r="AA71" s="17">
        <f t="shared" si="15"/>
        <v>286.78499999999991</v>
      </c>
      <c r="AB71" s="24">
        <f t="shared" si="12"/>
        <v>5.0053424953319361</v>
      </c>
      <c r="AC71" s="17">
        <f t="shared" si="13"/>
        <v>-1.2459067816223524E-2</v>
      </c>
      <c r="AD71" s="17">
        <f t="shared" ca="1" si="14"/>
        <v>-2.3631283801250902E-4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11548</v>
      </c>
      <c r="D72" s="17">
        <v>12285</v>
      </c>
      <c r="E72" s="17">
        <v>14941</v>
      </c>
      <c r="F72" s="17">
        <v>14205</v>
      </c>
      <c r="G72" s="24"/>
      <c r="H72" s="7"/>
      <c r="I72" s="25">
        <f t="shared" si="16"/>
        <v>-3393</v>
      </c>
      <c r="J72" s="24">
        <f t="shared" si="16"/>
        <v>-1920</v>
      </c>
      <c r="K72" s="7"/>
      <c r="L72" s="25">
        <f t="shared" si="3"/>
        <v>-3398.9266120355592</v>
      </c>
      <c r="M72" s="17">
        <f t="shared" si="1"/>
        <v>35.124730220034856</v>
      </c>
      <c r="N72" s="17">
        <f t="shared" si="4"/>
        <v>-1929.4762760905326</v>
      </c>
      <c r="O72" s="24">
        <f t="shared" si="2"/>
        <v>89.799808543999148</v>
      </c>
      <c r="P72" s="7"/>
      <c r="Q72" s="25">
        <f t="shared" si="5"/>
        <v>-3353.9895179590671</v>
      </c>
      <c r="R72" s="24">
        <f t="shared" si="6"/>
        <v>-1945.5034287613769</v>
      </c>
      <c r="S72" s="7"/>
      <c r="T72" s="25">
        <f t="shared" si="7"/>
        <v>0.86498630641834495</v>
      </c>
      <c r="U72" s="24">
        <f t="shared" si="8"/>
        <v>-0.50303048100361913</v>
      </c>
      <c r="V72" s="7"/>
      <c r="W72" s="25">
        <f t="shared" si="9"/>
        <v>0.86367612699074447</v>
      </c>
      <c r="X72" s="24">
        <f t="shared" si="10"/>
        <v>292.39828319987782</v>
      </c>
      <c r="Y72" s="7"/>
      <c r="Z72" s="25">
        <f t="shared" si="11"/>
        <v>628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-3.8716800122074346E-2</v>
      </c>
      <c r="AD72" s="17">
        <f t="shared" ca="1" si="14"/>
        <v>2.5009541186193474E-2</v>
      </c>
      <c r="AE72" s="17">
        <v>97</v>
      </c>
    </row>
    <row r="73" spans="1:31" s="17" customFormat="1" x14ac:dyDescent="0.25">
      <c r="A73" s="17">
        <v>53</v>
      </c>
      <c r="B73" s="17">
        <v>630</v>
      </c>
      <c r="C73" s="17">
        <v>11647</v>
      </c>
      <c r="D73" s="17">
        <v>12129</v>
      </c>
      <c r="E73" s="17">
        <v>14838</v>
      </c>
      <c r="F73" s="17">
        <v>14369</v>
      </c>
      <c r="G73" s="24"/>
      <c r="H73" s="7"/>
      <c r="I73" s="25">
        <f t="shared" si="16"/>
        <v>-3191</v>
      </c>
      <c r="J73" s="24">
        <f t="shared" si="16"/>
        <v>-2240</v>
      </c>
      <c r="K73" s="7"/>
      <c r="L73" s="25">
        <f t="shared" si="3"/>
        <v>-3190.0033133596176</v>
      </c>
      <c r="M73" s="17">
        <f t="shared" si="1"/>
        <v>0.99338425911685457</v>
      </c>
      <c r="N73" s="17">
        <f t="shared" si="4"/>
        <v>-2250.585932558321</v>
      </c>
      <c r="O73" s="24">
        <f t="shared" si="2"/>
        <v>112.061968129321</v>
      </c>
      <c r="P73" s="7"/>
      <c r="Q73" s="25">
        <f t="shared" si="5"/>
        <v>-3151.9895179590671</v>
      </c>
      <c r="R73" s="24">
        <f t="shared" si="6"/>
        <v>-2265.5034287613771</v>
      </c>
      <c r="S73" s="7"/>
      <c r="T73" s="25">
        <f t="shared" si="7"/>
        <v>0.81289096355548807</v>
      </c>
      <c r="U73" s="24">
        <f t="shared" si="8"/>
        <v>-0.58576986431256606</v>
      </c>
      <c r="V73" s="7"/>
      <c r="W73" s="25">
        <f t="shared" si="9"/>
        <v>0.81136462114259744</v>
      </c>
      <c r="X73" s="24">
        <f t="shared" si="10"/>
        <v>298.00813950119914</v>
      </c>
      <c r="Y73" s="7"/>
      <c r="Z73" s="25">
        <f t="shared" si="11"/>
        <v>630</v>
      </c>
      <c r="AA73" s="17">
        <f t="shared" si="15"/>
        <v>298.10699999999991</v>
      </c>
      <c r="AB73" s="24">
        <f t="shared" si="12"/>
        <v>5.2029486732427346</v>
      </c>
      <c r="AC73" s="17">
        <f t="shared" si="13"/>
        <v>-9.8860498800775076E-2</v>
      </c>
      <c r="AD73" s="17">
        <f t="shared" ca="1" si="14"/>
        <v>7.2708334306128108E-2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11769</v>
      </c>
      <c r="D74" s="17">
        <v>11981</v>
      </c>
      <c r="E74" s="17">
        <v>14727</v>
      </c>
      <c r="F74" s="17">
        <v>14513</v>
      </c>
      <c r="G74" s="24"/>
      <c r="H74" s="7"/>
      <c r="I74" s="25">
        <f t="shared" si="16"/>
        <v>-2958</v>
      </c>
      <c r="J74" s="24">
        <f t="shared" si="16"/>
        <v>-2532</v>
      </c>
      <c r="K74" s="7"/>
      <c r="L74" s="25">
        <f t="shared" si="3"/>
        <v>-2960.7203960268539</v>
      </c>
      <c r="M74" s="17">
        <f t="shared" si="1"/>
        <v>7.4005545429225119</v>
      </c>
      <c r="N74" s="17">
        <f t="shared" si="4"/>
        <v>-2537.5532521254995</v>
      </c>
      <c r="O74" s="24">
        <f t="shared" si="2"/>
        <v>30.838609169364844</v>
      </c>
      <c r="P74" s="7"/>
      <c r="Q74" s="25">
        <f t="shared" si="5"/>
        <v>-2918.9895179590671</v>
      </c>
      <c r="R74" s="24">
        <f t="shared" si="6"/>
        <v>-2557.5034287613771</v>
      </c>
      <c r="S74" s="7"/>
      <c r="T74" s="25">
        <f t="shared" si="7"/>
        <v>0.75280079084734119</v>
      </c>
      <c r="U74" s="24">
        <f t="shared" si="8"/>
        <v>-0.6612695515819802</v>
      </c>
      <c r="V74" s="7"/>
      <c r="W74" s="25">
        <f t="shared" si="9"/>
        <v>0.75107715693957666</v>
      </c>
      <c r="X74" s="24">
        <f t="shared" si="10"/>
        <v>303.54210084856868</v>
      </c>
      <c r="Y74" s="7"/>
      <c r="Z74" s="25">
        <f t="shared" si="11"/>
        <v>604</v>
      </c>
      <c r="AA74" s="17">
        <f t="shared" si="15"/>
        <v>303.54299999999989</v>
      </c>
      <c r="AB74" s="24">
        <f t="shared" si="12"/>
        <v>5.2978247713811459</v>
      </c>
      <c r="AC74" s="17">
        <f t="shared" si="13"/>
        <v>-8.9915143121288565E-4</v>
      </c>
      <c r="AD74" s="17">
        <f t="shared" ca="1" si="14"/>
        <v>-3.7203029087095274E-2</v>
      </c>
      <c r="AE74" s="17">
        <v>95</v>
      </c>
    </row>
    <row r="75" spans="1:31" s="17" customFormat="1" x14ac:dyDescent="0.25">
      <c r="A75" s="17">
        <v>55</v>
      </c>
      <c r="B75" s="17">
        <v>617</v>
      </c>
      <c r="C75" s="17">
        <v>11900</v>
      </c>
      <c r="D75" s="17">
        <v>11851</v>
      </c>
      <c r="E75" s="17">
        <v>14599</v>
      </c>
      <c r="F75" s="17">
        <v>14649</v>
      </c>
      <c r="G75" s="24"/>
      <c r="H75" s="7"/>
      <c r="I75" s="25">
        <f t="shared" si="16"/>
        <v>-2699</v>
      </c>
      <c r="J75" s="24">
        <f t="shared" si="16"/>
        <v>-2798</v>
      </c>
      <c r="K75" s="7"/>
      <c r="L75" s="25">
        <f t="shared" si="3"/>
        <v>-2699.3828624094281</v>
      </c>
      <c r="M75" s="17">
        <f t="shared" si="1"/>
        <v>0.14658362455306806</v>
      </c>
      <c r="N75" s="17">
        <f t="shared" si="4"/>
        <v>-2806.8559116238184</v>
      </c>
      <c r="O75" s="24">
        <f t="shared" si="2"/>
        <v>78.427170688882356</v>
      </c>
      <c r="P75" s="7"/>
      <c r="Q75" s="25">
        <f t="shared" si="5"/>
        <v>-2659.9895179590671</v>
      </c>
      <c r="R75" s="24">
        <f t="shared" si="6"/>
        <v>-2823.5034287613771</v>
      </c>
      <c r="S75" s="7"/>
      <c r="T75" s="25">
        <f t="shared" si="7"/>
        <v>0.68600527697862868</v>
      </c>
      <c r="U75" s="24">
        <f t="shared" si="8"/>
        <v>-0.73004666395754236</v>
      </c>
      <c r="V75" s="7"/>
      <c r="W75" s="25">
        <f t="shared" si="9"/>
        <v>0.68410187755061669</v>
      </c>
      <c r="X75" s="24">
        <f t="shared" si="10"/>
        <v>309.04134693722187</v>
      </c>
      <c r="Y75" s="7"/>
      <c r="Z75" s="25">
        <f t="shared" si="11"/>
        <v>617</v>
      </c>
      <c r="AA75" s="17">
        <f t="shared" si="15"/>
        <v>309.09599999999989</v>
      </c>
      <c r="AB75" s="24">
        <f t="shared" si="12"/>
        <v>5.3947429047443913</v>
      </c>
      <c r="AC75" s="17">
        <f t="shared" si="13"/>
        <v>-5.4653062778015737E-2</v>
      </c>
      <c r="AD75" s="17">
        <f t="shared" ca="1" si="14"/>
        <v>3.1204351794997365E-2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12042</v>
      </c>
      <c r="D76" s="17">
        <v>11721</v>
      </c>
      <c r="E76" s="17">
        <v>14442</v>
      </c>
      <c r="F76" s="17">
        <v>14762</v>
      </c>
      <c r="G76" s="24"/>
      <c r="H76" s="7"/>
      <c r="I76" s="25">
        <f t="shared" si="16"/>
        <v>-2400</v>
      </c>
      <c r="J76" s="24">
        <f t="shared" si="16"/>
        <v>-3041</v>
      </c>
      <c r="K76" s="7"/>
      <c r="L76" s="25">
        <f t="shared" si="3"/>
        <v>-2404.3734087947932</v>
      </c>
      <c r="M76" s="17">
        <f t="shared" si="1"/>
        <v>19.12670448637494</v>
      </c>
      <c r="N76" s="17">
        <f t="shared" si="4"/>
        <v>-3056.2096252232518</v>
      </c>
      <c r="O76" s="24">
        <f t="shared" si="2"/>
        <v>231.33269943177754</v>
      </c>
      <c r="P76" s="7"/>
      <c r="Q76" s="25">
        <f t="shared" si="5"/>
        <v>-2360.9895179590671</v>
      </c>
      <c r="R76" s="24">
        <f t="shared" si="6"/>
        <v>-3066.5034287613771</v>
      </c>
      <c r="S76" s="7"/>
      <c r="T76" s="25">
        <f t="shared" si="7"/>
        <v>0.60889385363212267</v>
      </c>
      <c r="U76" s="24">
        <f t="shared" si="8"/>
        <v>-0.79287688315777394</v>
      </c>
      <c r="V76" s="7"/>
      <c r="W76" s="25">
        <f t="shared" si="9"/>
        <v>0.60682617749272239</v>
      </c>
      <c r="X76" s="24">
        <f t="shared" si="10"/>
        <v>314.75195907248542</v>
      </c>
      <c r="Y76" s="7"/>
      <c r="Z76" s="25">
        <f t="shared" si="11"/>
        <v>635</v>
      </c>
      <c r="AA76" s="17">
        <f t="shared" si="15"/>
        <v>314.81099999999986</v>
      </c>
      <c r="AB76" s="24">
        <f t="shared" si="12"/>
        <v>5.4944884714958659</v>
      </c>
      <c r="AC76" s="17">
        <f t="shared" si="13"/>
        <v>-5.9040927514445229E-2</v>
      </c>
      <c r="AD76" s="17">
        <f t="shared" ca="1" si="14"/>
        <v>3.7494388850006999E-2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12215</v>
      </c>
      <c r="D77" s="17">
        <v>11618</v>
      </c>
      <c r="E77" s="17">
        <v>14297</v>
      </c>
      <c r="F77" s="17">
        <v>14892</v>
      </c>
      <c r="G77" s="24"/>
      <c r="H77" s="7"/>
      <c r="I77" s="25">
        <f t="shared" si="16"/>
        <v>-2082</v>
      </c>
      <c r="J77" s="24">
        <f t="shared" si="16"/>
        <v>-3274</v>
      </c>
      <c r="K77" s="7"/>
      <c r="L77" s="25">
        <f t="shared" si="3"/>
        <v>-2082.2180990085753</v>
      </c>
      <c r="M77" s="17">
        <f t="shared" si="1"/>
        <v>4.75671775415447E-2</v>
      </c>
      <c r="N77" s="17">
        <f t="shared" si="4"/>
        <v>-3277.1339093761171</v>
      </c>
      <c r="O77" s="24">
        <f t="shared" si="2"/>
        <v>9.8213879777147781</v>
      </c>
      <c r="P77" s="7"/>
      <c r="Q77" s="25">
        <f t="shared" si="5"/>
        <v>-2042.9895179590671</v>
      </c>
      <c r="R77" s="24">
        <f t="shared" si="6"/>
        <v>-3299.5034287613771</v>
      </c>
      <c r="S77" s="7"/>
      <c r="T77" s="25">
        <f t="shared" si="7"/>
        <v>0.52688237328366483</v>
      </c>
      <c r="U77" s="24">
        <f t="shared" si="8"/>
        <v>-0.85312149662960091</v>
      </c>
      <c r="V77" s="7"/>
      <c r="W77" s="25">
        <f t="shared" si="9"/>
        <v>0.52465715328403439</v>
      </c>
      <c r="X77" s="24">
        <f t="shared" si="10"/>
        <v>320.58959476747316</v>
      </c>
      <c r="Y77" s="7"/>
      <c r="Z77" s="25">
        <f t="shared" si="11"/>
        <v>642</v>
      </c>
      <c r="AA77" s="17">
        <f t="shared" si="15"/>
        <v>320.58899999999988</v>
      </c>
      <c r="AB77" s="24">
        <f t="shared" si="12"/>
        <v>5.5953335956760988</v>
      </c>
      <c r="AC77" s="17">
        <f t="shared" si="13"/>
        <v>5.9476747327380508E-4</v>
      </c>
      <c r="AD77" s="17">
        <f t="shared" ca="1" si="14"/>
        <v>3.0622324644411947E-2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12369</v>
      </c>
      <c r="D78" s="17">
        <v>11514</v>
      </c>
      <c r="E78" s="17">
        <v>14114</v>
      </c>
      <c r="F78" s="17">
        <v>14968</v>
      </c>
      <c r="G78" s="24"/>
      <c r="H78" s="7"/>
      <c r="I78" s="25">
        <f t="shared" si="16"/>
        <v>-1745</v>
      </c>
      <c r="J78" s="24">
        <f t="shared" si="16"/>
        <v>-3454</v>
      </c>
      <c r="K78" s="7"/>
      <c r="L78" s="25">
        <f t="shared" si="3"/>
        <v>-1745.3318955064947</v>
      </c>
      <c r="M78" s="17">
        <f t="shared" si="1"/>
        <v>0.1101546272313568</v>
      </c>
      <c r="N78" s="17">
        <f t="shared" si="4"/>
        <v>-3461.5552053561955</v>
      </c>
      <c r="O78" s="24">
        <f t="shared" si="2"/>
        <v>57.081127974285607</v>
      </c>
      <c r="P78" s="7"/>
      <c r="Q78" s="25">
        <f t="shared" si="5"/>
        <v>-1705.9895179590671</v>
      </c>
      <c r="R78" s="24">
        <f t="shared" si="6"/>
        <v>-3479.5034287613771</v>
      </c>
      <c r="S78" s="7"/>
      <c r="T78" s="25">
        <f t="shared" si="7"/>
        <v>0.43997083593325514</v>
      </c>
      <c r="U78" s="24">
        <f t="shared" si="8"/>
        <v>-0.89966239974088358</v>
      </c>
      <c r="V78" s="7"/>
      <c r="W78" s="25">
        <f t="shared" si="9"/>
        <v>0.43762382797444638</v>
      </c>
      <c r="X78" s="24">
        <f t="shared" si="10"/>
        <v>326.24076578875952</v>
      </c>
      <c r="Y78" s="7"/>
      <c r="Z78" s="25">
        <f t="shared" si="11"/>
        <v>631</v>
      </c>
      <c r="AA78" s="17">
        <f t="shared" si="15"/>
        <v>326.26799999999986</v>
      </c>
      <c r="AB78" s="24">
        <f t="shared" si="12"/>
        <v>5.6944508438968571</v>
      </c>
      <c r="AC78" s="17">
        <f t="shared" si="13"/>
        <v>-2.7234211240340755E-2</v>
      </c>
      <c r="AD78" s="17">
        <f t="shared" ca="1" si="14"/>
        <v>6.2951972680593826E-2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12553</v>
      </c>
      <c r="D79" s="17">
        <v>11448</v>
      </c>
      <c r="E79" s="17">
        <v>13953</v>
      </c>
      <c r="F79" s="17">
        <v>15057</v>
      </c>
      <c r="G79" s="24"/>
      <c r="H79" s="7"/>
      <c r="I79" s="25">
        <f t="shared" si="16"/>
        <v>-1400</v>
      </c>
      <c r="J79" s="24">
        <f t="shared" si="16"/>
        <v>-3609</v>
      </c>
      <c r="K79" s="7"/>
      <c r="L79" s="25">
        <f t="shared" si="3"/>
        <v>-1395.1265158713629</v>
      </c>
      <c r="M79" s="17">
        <f t="shared" si="1"/>
        <v>23.75084755207746</v>
      </c>
      <c r="N79" s="17">
        <f t="shared" si="4"/>
        <v>-3610.4558914055315</v>
      </c>
      <c r="O79" s="24">
        <f t="shared" si="2"/>
        <v>2.1196197847004123</v>
      </c>
      <c r="P79" s="7"/>
      <c r="Q79" s="25">
        <f t="shared" si="5"/>
        <v>-1360.9895179590671</v>
      </c>
      <c r="R79" s="24">
        <f t="shared" si="6"/>
        <v>-3634.5034287613771</v>
      </c>
      <c r="S79" s="7"/>
      <c r="T79" s="25">
        <f t="shared" si="7"/>
        <v>0.3509961166872867</v>
      </c>
      <c r="U79" s="24">
        <f t="shared" si="8"/>
        <v>-0.93973928853115474</v>
      </c>
      <c r="V79" s="7"/>
      <c r="W79" s="25">
        <f t="shared" si="9"/>
        <v>0.34854418760590483</v>
      </c>
      <c r="X79" s="24">
        <f t="shared" si="10"/>
        <v>331.83095492766802</v>
      </c>
      <c r="Y79" s="7"/>
      <c r="Z79" s="25">
        <f t="shared" si="11"/>
        <v>625</v>
      </c>
      <c r="AA79" s="17">
        <f t="shared" si="15"/>
        <v>331.89299999999986</v>
      </c>
      <c r="AB79" s="24">
        <f t="shared" si="12"/>
        <v>5.7926256143215378</v>
      </c>
      <c r="AC79" s="17">
        <f t="shared" si="13"/>
        <v>-6.2045072331841311E-2</v>
      </c>
      <c r="AD79" s="17">
        <f t="shared" ca="1" si="14"/>
        <v>-1.1431118250868622E-2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12740</v>
      </c>
      <c r="D80" s="17">
        <v>11390</v>
      </c>
      <c r="E80" s="17">
        <v>13769</v>
      </c>
      <c r="F80" s="17">
        <v>15115</v>
      </c>
      <c r="G80" s="24"/>
      <c r="H80" s="7"/>
      <c r="I80" s="25">
        <f t="shared" si="16"/>
        <v>-1029</v>
      </c>
      <c r="J80" s="24">
        <f t="shared" si="16"/>
        <v>-3725</v>
      </c>
      <c r="K80" s="7"/>
      <c r="L80" s="25">
        <f t="shared" si="3"/>
        <v>-1025.3715678991268</v>
      </c>
      <c r="M80" s="17">
        <f t="shared" si="1"/>
        <v>13.165519510646883</v>
      </c>
      <c r="N80" s="17">
        <f t="shared" si="4"/>
        <v>-3725.9930030241044</v>
      </c>
      <c r="O80" s="24">
        <f t="shared" si="2"/>
        <v>0.98605500588044859</v>
      </c>
      <c r="P80" s="7"/>
      <c r="Q80" s="25">
        <f t="shared" si="5"/>
        <v>-989.98951795906726</v>
      </c>
      <c r="R80" s="24">
        <f t="shared" si="6"/>
        <v>-3750.5034287613771</v>
      </c>
      <c r="S80" s="7"/>
      <c r="T80" s="25">
        <f t="shared" si="7"/>
        <v>0.25531605628075255</v>
      </c>
      <c r="U80" s="24">
        <f t="shared" si="8"/>
        <v>-0.96973231498064794</v>
      </c>
      <c r="V80" s="7"/>
      <c r="W80" s="25">
        <f t="shared" si="9"/>
        <v>0.2527855064618571</v>
      </c>
      <c r="X80" s="24">
        <f t="shared" si="10"/>
        <v>337.57003243452391</v>
      </c>
      <c r="Y80" s="7"/>
      <c r="Z80" s="25">
        <f t="shared" si="11"/>
        <v>636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-4.69675654759385E-2</v>
      </c>
      <c r="AD80" s="17">
        <f t="shared" ca="1" si="14"/>
        <v>4.4585822940859998E-2</v>
      </c>
      <c r="AE80" s="17">
        <v>89</v>
      </c>
    </row>
    <row r="81" spans="1:31" s="17" customFormat="1" x14ac:dyDescent="0.25">
      <c r="A81" s="17">
        <v>61</v>
      </c>
      <c r="B81" s="17">
        <v>614</v>
      </c>
      <c r="C81" s="17">
        <v>12915</v>
      </c>
      <c r="D81" s="17">
        <v>11340</v>
      </c>
      <c r="E81" s="17">
        <v>13571</v>
      </c>
      <c r="F81" s="17">
        <v>15140</v>
      </c>
      <c r="G81" s="24"/>
      <c r="H81" s="7"/>
      <c r="I81" s="25">
        <f t="shared" si="16"/>
        <v>-656</v>
      </c>
      <c r="J81" s="24">
        <f t="shared" si="16"/>
        <v>-3800</v>
      </c>
      <c r="K81" s="7"/>
      <c r="L81" s="25">
        <f t="shared" si="3"/>
        <v>-659.03447887060099</v>
      </c>
      <c r="M81" s="17">
        <f t="shared" si="1"/>
        <v>9.2080620161238738</v>
      </c>
      <c r="N81" s="17">
        <f t="shared" si="4"/>
        <v>-3802.0203706395987</v>
      </c>
      <c r="O81" s="24">
        <f t="shared" si="2"/>
        <v>4.0818975213524418</v>
      </c>
      <c r="P81" s="7"/>
      <c r="Q81" s="25">
        <f t="shared" si="5"/>
        <v>-616.98951795906726</v>
      </c>
      <c r="R81" s="24">
        <f t="shared" si="6"/>
        <v>-3825.5034287613771</v>
      </c>
      <c r="S81" s="7"/>
      <c r="T81" s="25">
        <f t="shared" si="7"/>
        <v>0.1591202004003287</v>
      </c>
      <c r="U81" s="24">
        <f t="shared" si="8"/>
        <v>-0.98912435794368236</v>
      </c>
      <c r="V81" s="7"/>
      <c r="W81" s="25">
        <f t="shared" si="9"/>
        <v>0.15653870122711325</v>
      </c>
      <c r="X81" s="24">
        <f t="shared" si="10"/>
        <v>343.18746039433927</v>
      </c>
      <c r="Y81" s="7"/>
      <c r="Z81" s="25">
        <f t="shared" si="11"/>
        <v>614</v>
      </c>
      <c r="AA81" s="17">
        <f t="shared" si="15"/>
        <v>343.14299999999986</v>
      </c>
      <c r="AB81" s="24">
        <f t="shared" si="12"/>
        <v>5.9889751551708992</v>
      </c>
      <c r="AC81" s="17">
        <f t="shared" si="13"/>
        <v>4.4460394339409959E-2</v>
      </c>
      <c r="AD81" s="17">
        <f t="shared" ca="1" si="14"/>
        <v>-3.7078607366595406E-2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13102</v>
      </c>
      <c r="D82" s="17">
        <v>11321</v>
      </c>
      <c r="E82" s="17">
        <v>13388</v>
      </c>
      <c r="F82" s="17">
        <v>15165</v>
      </c>
      <c r="G82" s="24"/>
      <c r="H82" s="7"/>
      <c r="I82" s="25">
        <f t="shared" si="16"/>
        <v>-286</v>
      </c>
      <c r="J82" s="24">
        <f t="shared" si="16"/>
        <v>-3844</v>
      </c>
      <c r="K82" s="7"/>
      <c r="L82" s="25">
        <f t="shared" si="3"/>
        <v>-283.89107545959911</v>
      </c>
      <c r="M82" s="17">
        <f t="shared" si="1"/>
        <v>4.4475627171051135</v>
      </c>
      <c r="N82" s="17">
        <f t="shared" si="4"/>
        <v>-3842.6225821461262</v>
      </c>
      <c r="O82" s="24">
        <f t="shared" si="2"/>
        <v>1.8972799441702892</v>
      </c>
      <c r="P82" s="7"/>
      <c r="Q82" s="25">
        <f t="shared" si="5"/>
        <v>-246.98951795906723</v>
      </c>
      <c r="R82" s="24">
        <f t="shared" si="6"/>
        <v>-3869.5034287613771</v>
      </c>
      <c r="S82" s="7"/>
      <c r="T82" s="25">
        <f t="shared" si="7"/>
        <v>6.3698037730739371E-2</v>
      </c>
      <c r="U82" s="24">
        <f t="shared" si="8"/>
        <v>-1.0005010231486626</v>
      </c>
      <c r="V82" s="7"/>
      <c r="W82" s="25">
        <f t="shared" si="9"/>
        <v>6.108651543341799E-2</v>
      </c>
      <c r="X82" s="24">
        <f t="shared" si="10"/>
        <v>348.68658851228565</v>
      </c>
      <c r="Y82" s="7"/>
      <c r="Z82" s="25">
        <f t="shared" si="11"/>
        <v>619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-2.7411487714232408E-2</v>
      </c>
      <c r="AD82" s="17">
        <f t="shared" ca="1" si="14"/>
        <v>-3.0958208112735974E-2</v>
      </c>
      <c r="AE82" s="17">
        <v>87</v>
      </c>
    </row>
    <row r="83" spans="1:31" s="17" customFormat="1" x14ac:dyDescent="0.25">
      <c r="A83" s="17">
        <v>63</v>
      </c>
      <c r="B83" s="17">
        <v>615</v>
      </c>
      <c r="C83" s="17">
        <v>13291</v>
      </c>
      <c r="D83" s="17">
        <v>11318</v>
      </c>
      <c r="E83" s="17">
        <v>13204</v>
      </c>
      <c r="F83" s="17">
        <v>15172</v>
      </c>
      <c r="G83" s="24"/>
      <c r="H83" s="7"/>
      <c r="I83" s="25">
        <f t="shared" si="16"/>
        <v>87</v>
      </c>
      <c r="J83" s="24">
        <f t="shared" si="16"/>
        <v>-3854</v>
      </c>
      <c r="K83" s="7"/>
      <c r="L83" s="25">
        <f t="shared" si="3"/>
        <v>91.125232331288231</v>
      </c>
      <c r="M83" s="17">
        <f t="shared" si="1"/>
        <v>17.017541787105735</v>
      </c>
      <c r="N83" s="17">
        <f t="shared" si="4"/>
        <v>-3846.7437879921113</v>
      </c>
      <c r="O83" s="24">
        <f t="shared" si="2"/>
        <v>52.652612703428659</v>
      </c>
      <c r="P83" s="7"/>
      <c r="Q83" s="25">
        <f t="shared" si="5"/>
        <v>126.01048204093277</v>
      </c>
      <c r="R83" s="24">
        <f t="shared" si="6"/>
        <v>-3879.5034287613771</v>
      </c>
      <c r="S83" s="7"/>
      <c r="T83" s="25">
        <f t="shared" si="7"/>
        <v>-3.2497818149684464E-2</v>
      </c>
      <c r="U83" s="24">
        <f t="shared" si="8"/>
        <v>-1.0030866288770672</v>
      </c>
      <c r="V83" s="7"/>
      <c r="W83" s="25">
        <f t="shared" si="9"/>
        <v>-3.5116417749160675E-2</v>
      </c>
      <c r="X83" s="24">
        <f t="shared" si="10"/>
        <v>354.18551050923622</v>
      </c>
      <c r="Y83" s="7"/>
      <c r="Z83" s="25">
        <f t="shared" si="11"/>
        <v>615</v>
      </c>
      <c r="AA83" s="17">
        <f t="shared" si="15"/>
        <v>354.24899999999991</v>
      </c>
      <c r="AB83" s="24">
        <f t="shared" si="12"/>
        <v>6.1828114218973917</v>
      </c>
      <c r="AC83" s="17">
        <f t="shared" si="13"/>
        <v>-6.3489490763686263E-2</v>
      </c>
      <c r="AD83" s="17">
        <f t="shared" ca="1" si="14"/>
        <v>2.6114274584074337E-2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13485</v>
      </c>
      <c r="D84" s="17">
        <v>11336</v>
      </c>
      <c r="E84" s="17">
        <v>13018</v>
      </c>
      <c r="F84" s="17">
        <v>15159</v>
      </c>
      <c r="G84" s="24"/>
      <c r="H84" s="7"/>
      <c r="I84" s="25">
        <f t="shared" ref="I84:J115" si="17">C84-E84</f>
        <v>467</v>
      </c>
      <c r="J84" s="24">
        <f t="shared" si="17"/>
        <v>-3823</v>
      </c>
      <c r="K84" s="7"/>
      <c r="L84" s="25">
        <f t="shared" si="3"/>
        <v>472.78907650559881</v>
      </c>
      <c r="M84" s="17">
        <f t="shared" ref="M84:M147" si="18">(I84-L84)^2</f>
        <v>33.513406787676175</v>
      </c>
      <c r="N84" s="17">
        <f t="shared" si="4"/>
        <v>-3813.6593650874261</v>
      </c>
      <c r="O84" s="24">
        <f t="shared" ref="O84:O147" si="19">(J84-N84)^2</f>
        <v>87.247460569995042</v>
      </c>
      <c r="P84" s="7"/>
      <c r="Q84" s="25">
        <f t="shared" si="5"/>
        <v>506.01048204093274</v>
      </c>
      <c r="R84" s="24">
        <f t="shared" si="6"/>
        <v>-3848.5034287613771</v>
      </c>
      <c r="S84" s="7"/>
      <c r="T84" s="25">
        <f t="shared" si="7"/>
        <v>-0.13049895818872215</v>
      </c>
      <c r="U84" s="24">
        <f t="shared" si="8"/>
        <v>-0.99507125111901296</v>
      </c>
      <c r="V84" s="7"/>
      <c r="W84" s="25">
        <f t="shared" si="9"/>
        <v>-0.13309696810066732</v>
      </c>
      <c r="X84" s="24">
        <f>IF(MOD(ATAN2(U84,W84)*180/PI()-$J$9+360,360)&lt;355,MOD(ATAN2(U84,W84)*180/PI()-$J$9+360,360)+360,MOD(ATAN2(U84,W84)*180/PI()-$J$9+360,360))</f>
        <v>359.79894645808594</v>
      </c>
      <c r="Y84" s="7"/>
      <c r="Z84" s="25">
        <f t="shared" si="11"/>
        <v>628</v>
      </c>
      <c r="AA84" s="17">
        <f t="shared" si="15"/>
        <v>359.9009999999999</v>
      </c>
      <c r="AB84" s="24">
        <f t="shared" si="12"/>
        <v>6.2814574312201099</v>
      </c>
      <c r="AC84" s="17">
        <f t="shared" si="13"/>
        <v>-0.10205354191396054</v>
      </c>
    </row>
    <row r="85" spans="1:31" s="17" customFormat="1" x14ac:dyDescent="0.25">
      <c r="A85" s="17">
        <v>0</v>
      </c>
      <c r="B85" s="17">
        <v>0</v>
      </c>
      <c r="C85" s="17">
        <v>13437</v>
      </c>
      <c r="D85" s="17">
        <v>11289</v>
      </c>
      <c r="E85" s="17">
        <v>12954</v>
      </c>
      <c r="F85" s="17">
        <v>15094</v>
      </c>
      <c r="G85" s="24"/>
      <c r="H85" s="7"/>
      <c r="I85" s="25">
        <f t="shared" si="17"/>
        <v>483</v>
      </c>
      <c r="J85" s="24">
        <f t="shared" si="17"/>
        <v>-3805</v>
      </c>
      <c r="K85" s="7"/>
      <c r="L85" s="25">
        <f>$M$9*SIN(2*PI()/$M$10*(AA85+$M$11))+$M$12</f>
        <v>481.05037493681004</v>
      </c>
      <c r="M85" s="17">
        <f t="shared" si="18"/>
        <v>3.8010378870184387</v>
      </c>
      <c r="N85" s="17">
        <f>$O$9*COS(2*PI()/$O$10*(AA85+$O$11))+$O$12</f>
        <v>-3797.2029276332009</v>
      </c>
      <c r="O85" s="24">
        <f t="shared" si="19"/>
        <v>60.794337493101445</v>
      </c>
      <c r="P85" s="7"/>
      <c r="Q85" s="25">
        <f t="shared" ref="Q85:Q148" si="20">I85-$J$4</f>
        <v>522.01048204093274</v>
      </c>
      <c r="R85" s="24">
        <f t="shared" ref="R85:R148" si="21">J85-$J$3</f>
        <v>-3830.5034287613771</v>
      </c>
      <c r="S85" s="7"/>
      <c r="T85" s="25">
        <f t="shared" ref="T85:T148" si="22">Q85/$J$7</f>
        <v>-0.13462532197983954</v>
      </c>
      <c r="U85" s="24">
        <f t="shared" ref="U85:U148" si="23">R85/$J$6</f>
        <v>-0.99041716080788467</v>
      </c>
      <c r="V85" s="7"/>
      <c r="W85" s="25">
        <f t="shared" ref="W85:W148" si="24">(T85-U85*SIN(-$J$11*PI()/180))/(COS(-$J$11*PI()/180))</f>
        <v>-0.13721119676733254</v>
      </c>
      <c r="X85" s="24">
        <f>IF(MOD(ATAN2(U85,W85)*180/PI()-$J$9+360,360)&lt;355,MOD(ATAN2(U85,W85)*180/PI()-$J$9+360,360)+360,MOD(ATAN2(U85,W85)*180/PI()-$J$9+360,360))</f>
        <v>360.06798036904956</v>
      </c>
      <c r="Y85" s="7"/>
      <c r="Z85" s="25">
        <f>I165-J159</f>
        <v>13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4.9980369049649198E-2</v>
      </c>
    </row>
    <row r="86" spans="1:31" s="17" customFormat="1" x14ac:dyDescent="0.25">
      <c r="A86" s="17">
        <v>1</v>
      </c>
      <c r="B86" s="17">
        <v>-623</v>
      </c>
      <c r="C86" s="17">
        <v>13240</v>
      </c>
      <c r="D86" s="17">
        <v>11271</v>
      </c>
      <c r="E86" s="17">
        <v>13141</v>
      </c>
      <c r="F86" s="17">
        <v>15103</v>
      </c>
      <c r="G86" s="24"/>
      <c r="H86" s="7"/>
      <c r="I86" s="25">
        <f t="shared" si="17"/>
        <v>99</v>
      </c>
      <c r="J86" s="24">
        <f t="shared" si="17"/>
        <v>-3832</v>
      </c>
      <c r="K86" s="7"/>
      <c r="L86" s="25">
        <f t="shared" ref="L86:L149" si="27">$M$9*SIN(2*PI()/$M$10*(AA86+$M$11))+$M$12</f>
        <v>103.69830619361218</v>
      </c>
      <c r="M86" s="17">
        <f t="shared" si="18"/>
        <v>22.074081088934598</v>
      </c>
      <c r="N86" s="17">
        <f t="shared" ref="N86:N149" si="28">$O$9*COS(2*PI()/$O$10*(AA86+$O$11))+$O$12</f>
        <v>-3831.3550731456539</v>
      </c>
      <c r="O86" s="24">
        <f t="shared" si="19"/>
        <v>0.41593064745671382</v>
      </c>
      <c r="P86" s="7"/>
      <c r="Q86" s="25">
        <f t="shared" si="20"/>
        <v>138.01048204093277</v>
      </c>
      <c r="R86" s="24">
        <f t="shared" si="21"/>
        <v>-3857.5034287613771</v>
      </c>
      <c r="S86" s="7"/>
      <c r="T86" s="25">
        <f t="shared" si="22"/>
        <v>-3.5592590993022498E-2</v>
      </c>
      <c r="U86" s="24">
        <f t="shared" si="23"/>
        <v>-0.9973982962745771</v>
      </c>
      <c r="V86" s="7"/>
      <c r="W86" s="25">
        <f t="shared" si="24"/>
        <v>-3.8196352134645666E-2</v>
      </c>
      <c r="X86" s="24">
        <f t="shared" ref="X86:X148" si="29">MOD(ATAN2(U86,W86)*180/PI()-$J$9+360,360)</f>
        <v>354.37362478382033</v>
      </c>
      <c r="Y86" s="7"/>
      <c r="Z86" s="25">
        <f t="shared" ref="Z86:Z149" si="30">B86</f>
        <v>-623</v>
      </c>
      <c r="AA86" s="17">
        <f t="shared" ref="AA86:AA149" si="31">360/40000*Z86+AA85</f>
        <v>354.41099999999994</v>
      </c>
      <c r="AB86" s="24">
        <f t="shared" si="25"/>
        <v>6.1856388552856227</v>
      </c>
      <c r="AC86" s="17">
        <f t="shared" si="26"/>
        <v>-3.7375216179611925E-2</v>
      </c>
    </row>
    <row r="87" spans="1:31" s="17" customFormat="1" x14ac:dyDescent="0.25">
      <c r="A87" s="17">
        <v>2</v>
      </c>
      <c r="B87" s="17">
        <v>-626</v>
      </c>
      <c r="C87" s="17">
        <v>13053</v>
      </c>
      <c r="D87" s="17">
        <v>11277</v>
      </c>
      <c r="E87" s="17">
        <v>13336</v>
      </c>
      <c r="F87" s="17">
        <v>15108</v>
      </c>
      <c r="G87" s="24"/>
      <c r="H87" s="7"/>
      <c r="I87" s="25">
        <f t="shared" si="17"/>
        <v>-283</v>
      </c>
      <c r="J87" s="24">
        <f t="shared" si="17"/>
        <v>-3831</v>
      </c>
      <c r="K87" s="7"/>
      <c r="L87" s="25">
        <f t="shared" si="27"/>
        <v>-276.83898978385815</v>
      </c>
      <c r="M87" s="17">
        <f t="shared" si="18"/>
        <v>37.958046883404208</v>
      </c>
      <c r="N87" s="17">
        <f t="shared" si="28"/>
        <v>-3828.4412305512228</v>
      </c>
      <c r="O87" s="24">
        <f t="shared" si="19"/>
        <v>6.5473010919954948</v>
      </c>
      <c r="P87" s="7"/>
      <c r="Q87" s="25">
        <f t="shared" si="20"/>
        <v>-243.98951795906723</v>
      </c>
      <c r="R87" s="24">
        <f t="shared" si="21"/>
        <v>-3856.5034287613771</v>
      </c>
      <c r="S87" s="7"/>
      <c r="T87" s="25">
        <f t="shared" si="22"/>
        <v>6.2924344519904862E-2</v>
      </c>
      <c r="U87" s="24">
        <f t="shared" si="23"/>
        <v>-0.99713973570173664</v>
      </c>
      <c r="V87" s="7"/>
      <c r="W87" s="25">
        <f t="shared" si="24"/>
        <v>6.0321593996911956E-2</v>
      </c>
      <c r="X87" s="24">
        <f t="shared" si="29"/>
        <v>348.71863030417296</v>
      </c>
      <c r="Y87" s="7"/>
      <c r="Z87" s="25">
        <f t="shared" si="30"/>
        <v>-626</v>
      </c>
      <c r="AA87" s="17">
        <f t="shared" si="31"/>
        <v>348.77699999999993</v>
      </c>
      <c r="AB87" s="24">
        <f t="shared" si="25"/>
        <v>6.0873070052282614</v>
      </c>
      <c r="AC87" s="17">
        <f t="shared" si="26"/>
        <v>-5.8369695826968382E-2</v>
      </c>
    </row>
    <row r="88" spans="1:31" s="17" customFormat="1" x14ac:dyDescent="0.25">
      <c r="A88" s="17">
        <v>3</v>
      </c>
      <c r="B88" s="17">
        <v>-608</v>
      </c>
      <c r="C88" s="17">
        <v>12882</v>
      </c>
      <c r="D88" s="17">
        <v>11308</v>
      </c>
      <c r="E88" s="17">
        <v>13528</v>
      </c>
      <c r="F88" s="17">
        <v>15099</v>
      </c>
      <c r="G88" s="24"/>
      <c r="H88" s="7"/>
      <c r="I88" s="25">
        <f t="shared" si="17"/>
        <v>-646</v>
      </c>
      <c r="J88" s="24">
        <f t="shared" si="17"/>
        <v>-3791</v>
      </c>
      <c r="K88" s="7"/>
      <c r="L88" s="25">
        <f t="shared" si="27"/>
        <v>-644.26613220852187</v>
      </c>
      <c r="M88" s="17">
        <f t="shared" si="18"/>
        <v>3.0062975183252578</v>
      </c>
      <c r="N88" s="17">
        <f t="shared" si="28"/>
        <v>-3789.9101555319176</v>
      </c>
      <c r="O88" s="24">
        <f t="shared" si="19"/>
        <v>1.1877609646099114</v>
      </c>
      <c r="P88" s="7"/>
      <c r="Q88" s="25">
        <f t="shared" si="20"/>
        <v>-606.98951795906726</v>
      </c>
      <c r="R88" s="24">
        <f t="shared" si="21"/>
        <v>-3816.5034287613771</v>
      </c>
      <c r="S88" s="7"/>
      <c r="T88" s="25">
        <f t="shared" si="22"/>
        <v>0.15654122303088036</v>
      </c>
      <c r="U88" s="24">
        <f t="shared" si="23"/>
        <v>-0.98679731278811833</v>
      </c>
      <c r="V88" s="7"/>
      <c r="W88" s="25">
        <f t="shared" si="24"/>
        <v>0.15396578966248792</v>
      </c>
      <c r="X88" s="24">
        <f t="shared" si="29"/>
        <v>343.31238178697276</v>
      </c>
      <c r="Y88" s="7"/>
      <c r="Z88" s="25">
        <f t="shared" si="30"/>
        <v>-608</v>
      </c>
      <c r="AA88" s="17">
        <f t="shared" si="31"/>
        <v>343.30499999999995</v>
      </c>
      <c r="AB88" s="24">
        <f t="shared" si="25"/>
        <v>5.9918025885591319</v>
      </c>
      <c r="AC88" s="17">
        <f t="shared" si="26"/>
        <v>7.3817869728145524E-3</v>
      </c>
    </row>
    <row r="89" spans="1:31" s="17" customFormat="1" x14ac:dyDescent="0.25">
      <c r="A89" s="17">
        <v>4</v>
      </c>
      <c r="B89" s="17">
        <v>-615</v>
      </c>
      <c r="C89" s="17">
        <v>12687</v>
      </c>
      <c r="D89" s="17">
        <v>11335</v>
      </c>
      <c r="E89" s="17">
        <v>13698</v>
      </c>
      <c r="F89" s="17">
        <v>15044</v>
      </c>
      <c r="G89" s="24"/>
      <c r="H89" s="7"/>
      <c r="I89" s="25">
        <f t="shared" si="17"/>
        <v>-1011</v>
      </c>
      <c r="J89" s="24">
        <f t="shared" si="17"/>
        <v>-3709</v>
      </c>
      <c r="K89" s="7"/>
      <c r="L89" s="25">
        <f t="shared" si="27"/>
        <v>-1010.2955221465357</v>
      </c>
      <c r="M89" s="17">
        <f t="shared" si="18"/>
        <v>0.49628904602160379</v>
      </c>
      <c r="N89" s="17">
        <f t="shared" si="28"/>
        <v>-3715.5065035952648</v>
      </c>
      <c r="O89" s="24">
        <f t="shared" si="19"/>
        <v>42.334589035193808</v>
      </c>
      <c r="P89" s="7"/>
      <c r="Q89" s="25">
        <f t="shared" si="20"/>
        <v>-971.98951795906726</v>
      </c>
      <c r="R89" s="24">
        <f t="shared" si="21"/>
        <v>-3734.5034287613771</v>
      </c>
      <c r="S89" s="7"/>
      <c r="T89" s="25">
        <f t="shared" si="22"/>
        <v>0.25067389701574549</v>
      </c>
      <c r="U89" s="24">
        <f t="shared" si="23"/>
        <v>-0.96559534581520068</v>
      </c>
      <c r="V89" s="7"/>
      <c r="W89" s="25">
        <f t="shared" si="24"/>
        <v>0.24815413065460179</v>
      </c>
      <c r="X89" s="24">
        <f t="shared" si="29"/>
        <v>337.76761825746485</v>
      </c>
      <c r="Y89" s="7"/>
      <c r="Z89" s="25">
        <f t="shared" si="30"/>
        <v>-615</v>
      </c>
      <c r="AA89" s="17">
        <f t="shared" si="31"/>
        <v>337.76999999999992</v>
      </c>
      <c r="AB89" s="24">
        <f t="shared" si="25"/>
        <v>5.895198614461246</v>
      </c>
      <c r="AC89" s="17">
        <f t="shared" si="26"/>
        <v>-2.3817425350785015E-3</v>
      </c>
    </row>
    <row r="90" spans="1:31" s="17" customFormat="1" x14ac:dyDescent="0.25">
      <c r="A90" s="17">
        <v>5</v>
      </c>
      <c r="B90" s="17">
        <v>-644</v>
      </c>
      <c r="C90" s="17">
        <v>12503</v>
      </c>
      <c r="D90" s="17">
        <v>11399</v>
      </c>
      <c r="E90" s="17">
        <v>13892</v>
      </c>
      <c r="F90" s="17">
        <v>14992</v>
      </c>
      <c r="G90" s="24"/>
      <c r="H90" s="7"/>
      <c r="I90" s="25">
        <f t="shared" si="17"/>
        <v>-1389</v>
      </c>
      <c r="J90" s="24">
        <f t="shared" si="17"/>
        <v>-3593</v>
      </c>
      <c r="K90" s="7"/>
      <c r="L90" s="25">
        <f t="shared" si="27"/>
        <v>-1383.8162154491874</v>
      </c>
      <c r="M90" s="17">
        <f t="shared" si="18"/>
        <v>26.871622269242984</v>
      </c>
      <c r="N90" s="17">
        <f t="shared" si="28"/>
        <v>-3600.1615609077198</v>
      </c>
      <c r="O90" s="24">
        <f t="shared" si="19"/>
        <v>51.287954634980899</v>
      </c>
      <c r="P90" s="7"/>
      <c r="Q90" s="25">
        <f t="shared" si="20"/>
        <v>-1349.9895179590671</v>
      </c>
      <c r="R90" s="24">
        <f t="shared" si="21"/>
        <v>-3618.5034287613771</v>
      </c>
      <c r="S90" s="7"/>
      <c r="T90" s="25">
        <f t="shared" si="22"/>
        <v>0.34815924158089351</v>
      </c>
      <c r="U90" s="24">
        <f t="shared" si="23"/>
        <v>-0.93560231936570737</v>
      </c>
      <c r="V90" s="7"/>
      <c r="W90" s="25">
        <f t="shared" si="24"/>
        <v>0.34571810210817405</v>
      </c>
      <c r="X90" s="24">
        <f t="shared" si="29"/>
        <v>331.90052380941722</v>
      </c>
      <c r="Y90" s="7"/>
      <c r="Z90" s="25">
        <f t="shared" si="30"/>
        <v>-644</v>
      </c>
      <c r="AA90" s="17">
        <f t="shared" si="31"/>
        <v>331.97399999999993</v>
      </c>
      <c r="AB90" s="24">
        <f t="shared" si="25"/>
        <v>5.7940393310156537</v>
      </c>
      <c r="AC90" s="17">
        <f t="shared" si="26"/>
        <v>-7.3476190582709933E-2</v>
      </c>
    </row>
    <row r="91" spans="1:31" s="17" customFormat="1" x14ac:dyDescent="0.25">
      <c r="A91" s="17">
        <v>6</v>
      </c>
      <c r="B91" s="17">
        <v>-629</v>
      </c>
      <c r="C91" s="17">
        <v>12322</v>
      </c>
      <c r="D91" s="17">
        <v>11464</v>
      </c>
      <c r="E91" s="17">
        <v>14054</v>
      </c>
      <c r="F91" s="17">
        <v>14908</v>
      </c>
      <c r="G91" s="24"/>
      <c r="H91" s="7"/>
      <c r="I91" s="25">
        <f t="shared" si="17"/>
        <v>-1732</v>
      </c>
      <c r="J91" s="24">
        <f t="shared" si="17"/>
        <v>-3444</v>
      </c>
      <c r="K91" s="7"/>
      <c r="L91" s="25">
        <f t="shared" si="27"/>
        <v>-1735.3866155487626</v>
      </c>
      <c r="M91" s="17">
        <f t="shared" si="18"/>
        <v>11.469164875120743</v>
      </c>
      <c r="N91" s="17">
        <f t="shared" si="28"/>
        <v>-3451.6518889132931</v>
      </c>
      <c r="O91" s="24">
        <f t="shared" si="19"/>
        <v>58.551403941377522</v>
      </c>
      <c r="P91" s="7"/>
      <c r="Q91" s="25">
        <f t="shared" si="20"/>
        <v>-1692.9895179590671</v>
      </c>
      <c r="R91" s="24">
        <f t="shared" si="21"/>
        <v>-3469.5034287613771</v>
      </c>
      <c r="S91" s="7"/>
      <c r="T91" s="25">
        <f t="shared" si="22"/>
        <v>0.43661816535297227</v>
      </c>
      <c r="U91" s="24">
        <f t="shared" si="23"/>
        <v>-0.89707679401247897</v>
      </c>
      <c r="V91" s="7"/>
      <c r="W91" s="25">
        <f t="shared" si="24"/>
        <v>0.43427789551753065</v>
      </c>
      <c r="X91" s="24">
        <f t="shared" si="29"/>
        <v>326.34871776144018</v>
      </c>
      <c r="Y91" s="7"/>
      <c r="Z91" s="25">
        <f t="shared" si="30"/>
        <v>-629</v>
      </c>
      <c r="AA91" s="17">
        <f t="shared" si="31"/>
        <v>326.31299999999993</v>
      </c>
      <c r="AB91" s="24">
        <f t="shared" si="25"/>
        <v>5.6952362420602549</v>
      </c>
      <c r="AC91" s="17">
        <f t="shared" si="26"/>
        <v>3.5717761440253071E-2</v>
      </c>
    </row>
    <row r="92" spans="1:31" s="17" customFormat="1" x14ac:dyDescent="0.25">
      <c r="A92" s="17">
        <v>7</v>
      </c>
      <c r="B92" s="17">
        <v>-637</v>
      </c>
      <c r="C92" s="17">
        <v>12163</v>
      </c>
      <c r="D92" s="17">
        <v>11569</v>
      </c>
      <c r="E92" s="17">
        <v>14234</v>
      </c>
      <c r="F92" s="17">
        <v>14828</v>
      </c>
      <c r="G92" s="24"/>
      <c r="H92" s="7"/>
      <c r="I92" s="25">
        <f t="shared" si="17"/>
        <v>-2071</v>
      </c>
      <c r="J92" s="24">
        <f t="shared" si="17"/>
        <v>-3259</v>
      </c>
      <c r="K92" s="7"/>
      <c r="L92" s="25">
        <f t="shared" si="27"/>
        <v>-2074.5447946760169</v>
      </c>
      <c r="M92" s="17">
        <f t="shared" si="18"/>
        <v>12.5655692951175</v>
      </c>
      <c r="N92" s="17">
        <f t="shared" si="28"/>
        <v>-3266.6411677038841</v>
      </c>
      <c r="O92" s="24">
        <f t="shared" si="19"/>
        <v>58.387443878881307</v>
      </c>
      <c r="P92" s="7"/>
      <c r="Q92" s="25">
        <f t="shared" si="20"/>
        <v>-2031.9895179590671</v>
      </c>
      <c r="R92" s="24">
        <f t="shared" si="21"/>
        <v>-3284.5034287613771</v>
      </c>
      <c r="S92" s="7"/>
      <c r="T92" s="25">
        <f t="shared" si="22"/>
        <v>0.52404549817727164</v>
      </c>
      <c r="U92" s="24">
        <f t="shared" si="23"/>
        <v>-0.849243088036994</v>
      </c>
      <c r="V92" s="7"/>
      <c r="W92" s="25">
        <f t="shared" si="24"/>
        <v>0.52183039283165489</v>
      </c>
      <c r="X92" s="24">
        <f t="shared" si="29"/>
        <v>320.61121709211761</v>
      </c>
      <c r="Y92" s="7"/>
      <c r="Z92" s="25">
        <f t="shared" si="30"/>
        <v>-637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3.1217092117685752E-2</v>
      </c>
    </row>
    <row r="93" spans="1:31" s="17" customFormat="1" x14ac:dyDescent="0.25">
      <c r="A93" s="17">
        <v>8</v>
      </c>
      <c r="B93" s="17">
        <v>-632</v>
      </c>
      <c r="C93" s="17">
        <v>12010</v>
      </c>
      <c r="D93" s="17">
        <v>11683</v>
      </c>
      <c r="E93" s="17">
        <v>14403</v>
      </c>
      <c r="F93" s="17">
        <v>14728</v>
      </c>
      <c r="G93" s="24"/>
      <c r="H93" s="7"/>
      <c r="I93" s="25">
        <f t="shared" si="17"/>
        <v>-2393</v>
      </c>
      <c r="J93" s="24">
        <f t="shared" si="17"/>
        <v>-3045</v>
      </c>
      <c r="K93" s="7"/>
      <c r="L93" s="25">
        <f t="shared" si="27"/>
        <v>-2390.9191962192053</v>
      </c>
      <c r="M93" s="17">
        <f t="shared" si="18"/>
        <v>4.3297443741693833</v>
      </c>
      <c r="N93" s="17">
        <f t="shared" si="28"/>
        <v>-3050.4803600556143</v>
      </c>
      <c r="O93" s="24">
        <f t="shared" si="19"/>
        <v>30.034346339172288</v>
      </c>
      <c r="P93" s="7"/>
      <c r="Q93" s="25">
        <f t="shared" si="20"/>
        <v>-2353.9895179590671</v>
      </c>
      <c r="R93" s="24">
        <f t="shared" si="21"/>
        <v>-3070.5034287613771</v>
      </c>
      <c r="S93" s="7"/>
      <c r="T93" s="25">
        <f t="shared" si="22"/>
        <v>0.60708856947350887</v>
      </c>
      <c r="U93" s="24">
        <f t="shared" si="23"/>
        <v>-0.79391112544913578</v>
      </c>
      <c r="V93" s="7"/>
      <c r="W93" s="25">
        <f t="shared" si="24"/>
        <v>0.60501818736460322</v>
      </c>
      <c r="X93" s="24">
        <f t="shared" si="29"/>
        <v>314.8704534613355</v>
      </c>
      <c r="Y93" s="7"/>
      <c r="Z93" s="25">
        <f t="shared" si="30"/>
        <v>-632</v>
      </c>
      <c r="AA93" s="17">
        <f t="shared" si="31"/>
        <v>314.89199999999994</v>
      </c>
      <c r="AB93" s="24">
        <f t="shared" si="25"/>
        <v>5.4959021881899828</v>
      </c>
      <c r="AC93" s="17">
        <f t="shared" si="26"/>
        <v>-2.1546538664438231E-2</v>
      </c>
    </row>
    <row r="94" spans="1:31" s="17" customFormat="1" x14ac:dyDescent="0.25">
      <c r="A94" s="17">
        <v>9</v>
      </c>
      <c r="B94" s="17">
        <v>-629</v>
      </c>
      <c r="C94" s="17">
        <v>11853</v>
      </c>
      <c r="D94" s="17">
        <v>11795</v>
      </c>
      <c r="E94" s="17">
        <v>14531</v>
      </c>
      <c r="F94" s="17">
        <v>14587</v>
      </c>
      <c r="G94" s="24"/>
      <c r="H94" s="7"/>
      <c r="I94" s="25">
        <f t="shared" si="17"/>
        <v>-2678</v>
      </c>
      <c r="J94" s="24">
        <f t="shared" si="17"/>
        <v>-2792</v>
      </c>
      <c r="K94" s="7"/>
      <c r="L94" s="25">
        <f t="shared" si="27"/>
        <v>-2682.794032956117</v>
      </c>
      <c r="M94" s="17">
        <f t="shared" si="18"/>
        <v>22.982751984335973</v>
      </c>
      <c r="N94" s="17">
        <f t="shared" si="28"/>
        <v>-2805.2204012221059</v>
      </c>
      <c r="O94" s="24">
        <f t="shared" si="19"/>
        <v>174.7790084734597</v>
      </c>
      <c r="P94" s="7"/>
      <c r="Q94" s="25">
        <f t="shared" si="20"/>
        <v>-2638.9895179590671</v>
      </c>
      <c r="R94" s="24">
        <f t="shared" si="21"/>
        <v>-2817.5034287613771</v>
      </c>
      <c r="S94" s="7"/>
      <c r="T94" s="25">
        <f t="shared" si="22"/>
        <v>0.68058942450278714</v>
      </c>
      <c r="U94" s="24">
        <f t="shared" si="23"/>
        <v>-0.7284953005204996</v>
      </c>
      <c r="V94" s="7"/>
      <c r="W94" s="25">
        <f t="shared" si="24"/>
        <v>0.6786900563499354</v>
      </c>
      <c r="X94" s="24">
        <f t="shared" si="29"/>
        <v>309.20755128901692</v>
      </c>
      <c r="Y94" s="7"/>
      <c r="Z94" s="25">
        <f t="shared" si="30"/>
        <v>-629</v>
      </c>
      <c r="AA94" s="17">
        <f t="shared" si="31"/>
        <v>309.23099999999994</v>
      </c>
      <c r="AB94" s="24">
        <f t="shared" si="25"/>
        <v>5.397099099234584</v>
      </c>
      <c r="AC94" s="17">
        <f t="shared" si="26"/>
        <v>-2.3448710983018373E-2</v>
      </c>
    </row>
    <row r="95" spans="1:31" s="17" customFormat="1" x14ac:dyDescent="0.25">
      <c r="A95" s="17">
        <v>10</v>
      </c>
      <c r="B95" s="17">
        <v>-612</v>
      </c>
      <c r="C95" s="17">
        <v>11729</v>
      </c>
      <c r="D95" s="17">
        <v>11935</v>
      </c>
      <c r="E95" s="17">
        <v>14669</v>
      </c>
      <c r="F95" s="17">
        <v>14464</v>
      </c>
      <c r="G95" s="24"/>
      <c r="H95" s="7"/>
      <c r="I95" s="25">
        <f t="shared" si="17"/>
        <v>-2940</v>
      </c>
      <c r="J95" s="24">
        <f t="shared" si="17"/>
        <v>-2529</v>
      </c>
      <c r="K95" s="7"/>
      <c r="L95" s="25">
        <f t="shared" si="27"/>
        <v>-2942.0442336706801</v>
      </c>
      <c r="M95" s="17">
        <f t="shared" si="18"/>
        <v>4.1788913003422943</v>
      </c>
      <c r="N95" s="17">
        <f t="shared" si="28"/>
        <v>-2540.0232481486546</v>
      </c>
      <c r="O95" s="24">
        <f t="shared" si="19"/>
        <v>121.51199974681711</v>
      </c>
      <c r="P95" s="7"/>
      <c r="Q95" s="25">
        <f t="shared" si="20"/>
        <v>-2900.9895179590671</v>
      </c>
      <c r="R95" s="24">
        <f t="shared" si="21"/>
        <v>-2554.5034287613771</v>
      </c>
      <c r="S95" s="7"/>
      <c r="T95" s="25">
        <f t="shared" si="22"/>
        <v>0.7481586315823342</v>
      </c>
      <c r="U95" s="24">
        <f t="shared" si="23"/>
        <v>-0.66049386986345882</v>
      </c>
      <c r="V95" s="7"/>
      <c r="W95" s="25">
        <f t="shared" si="24"/>
        <v>0.74643700672188829</v>
      </c>
      <c r="X95" s="24">
        <f t="shared" si="29"/>
        <v>303.68489781948165</v>
      </c>
      <c r="Y95" s="7"/>
      <c r="Z95" s="25">
        <f t="shared" si="30"/>
        <v>-612</v>
      </c>
      <c r="AA95" s="17">
        <f t="shared" si="31"/>
        <v>303.72299999999996</v>
      </c>
      <c r="AB95" s="24">
        <f t="shared" si="25"/>
        <v>5.3009663640347364</v>
      </c>
      <c r="AC95" s="17">
        <f t="shared" si="26"/>
        <v>-3.810218051830816E-2</v>
      </c>
    </row>
    <row r="96" spans="1:31" s="17" customFormat="1" x14ac:dyDescent="0.25">
      <c r="A96" s="17">
        <v>11</v>
      </c>
      <c r="B96" s="17">
        <v>-618</v>
      </c>
      <c r="C96" s="17">
        <v>11612</v>
      </c>
      <c r="D96" s="17">
        <v>12080</v>
      </c>
      <c r="E96" s="17">
        <v>14787</v>
      </c>
      <c r="F96" s="17">
        <v>14319</v>
      </c>
      <c r="G96" s="24"/>
      <c r="H96" s="7"/>
      <c r="I96" s="25">
        <f t="shared" si="17"/>
        <v>-3175</v>
      </c>
      <c r="J96" s="24">
        <f t="shared" si="17"/>
        <v>-2239</v>
      </c>
      <c r="K96" s="7"/>
      <c r="L96" s="25">
        <f t="shared" si="27"/>
        <v>-3176.6175055138915</v>
      </c>
      <c r="M96" s="17">
        <f t="shared" si="18"/>
        <v>2.6163240874694096</v>
      </c>
      <c r="N96" s="17">
        <f t="shared" si="28"/>
        <v>-2248.1562803643833</v>
      </c>
      <c r="O96" s="24">
        <f t="shared" si="19"/>
        <v>83.837470111191038</v>
      </c>
      <c r="P96" s="7"/>
      <c r="Q96" s="25">
        <f t="shared" si="20"/>
        <v>-3135.9895179590671</v>
      </c>
      <c r="R96" s="24">
        <f t="shared" si="21"/>
        <v>-2264.5034287613771</v>
      </c>
      <c r="S96" s="7"/>
      <c r="T96" s="25">
        <f t="shared" si="22"/>
        <v>0.80876459976437065</v>
      </c>
      <c r="U96" s="24">
        <f t="shared" si="23"/>
        <v>-0.5855113037397256</v>
      </c>
      <c r="V96" s="7"/>
      <c r="W96" s="25">
        <f t="shared" si="24"/>
        <v>0.8072389182469043</v>
      </c>
      <c r="X96" s="24">
        <f t="shared" si="29"/>
        <v>298.1348478355053</v>
      </c>
      <c r="Y96" s="7"/>
      <c r="Z96" s="25">
        <f t="shared" si="30"/>
        <v>-618</v>
      </c>
      <c r="AA96" s="17">
        <f t="shared" si="31"/>
        <v>298.16099999999994</v>
      </c>
      <c r="AB96" s="24">
        <f t="shared" si="25"/>
        <v>5.2038911510388122</v>
      </c>
      <c r="AC96" s="17">
        <f t="shared" si="26"/>
        <v>-2.6152164494646968E-2</v>
      </c>
    </row>
    <row r="97" spans="1:29" s="17" customFormat="1" x14ac:dyDescent="0.25">
      <c r="A97" s="17">
        <v>12</v>
      </c>
      <c r="B97" s="17">
        <v>-628</v>
      </c>
      <c r="C97" s="17">
        <v>11501</v>
      </c>
      <c r="D97" s="17">
        <v>12234</v>
      </c>
      <c r="E97" s="17">
        <v>14881</v>
      </c>
      <c r="F97" s="17">
        <v>14154</v>
      </c>
      <c r="G97" s="24"/>
      <c r="H97" s="7"/>
      <c r="I97" s="25">
        <f t="shared" si="17"/>
        <v>-3380</v>
      </c>
      <c r="J97" s="24">
        <f t="shared" si="17"/>
        <v>-1920</v>
      </c>
      <c r="K97" s="7"/>
      <c r="L97" s="25">
        <f t="shared" si="27"/>
        <v>-3384.7013423861004</v>
      </c>
      <c r="M97" s="17">
        <f t="shared" si="18"/>
        <v>22.102620231343735</v>
      </c>
      <c r="N97" s="17">
        <f t="shared" si="28"/>
        <v>-1929.6159283592133</v>
      </c>
      <c r="O97" s="24">
        <f t="shared" si="19"/>
        <v>92.466078209522308</v>
      </c>
      <c r="P97" s="7"/>
      <c r="Q97" s="25">
        <f t="shared" si="20"/>
        <v>-3340.9895179590671</v>
      </c>
      <c r="R97" s="24">
        <f t="shared" si="21"/>
        <v>-1945.5034287613769</v>
      </c>
      <c r="S97" s="7"/>
      <c r="T97" s="25">
        <f t="shared" si="22"/>
        <v>0.86163363583806207</v>
      </c>
      <c r="U97" s="24">
        <f t="shared" si="23"/>
        <v>-0.50303048100361913</v>
      </c>
      <c r="V97" s="7"/>
      <c r="W97" s="25">
        <f t="shared" si="24"/>
        <v>0.86032344498734181</v>
      </c>
      <c r="X97" s="24">
        <f t="shared" si="29"/>
        <v>292.49529274106408</v>
      </c>
      <c r="Y97" s="7"/>
      <c r="Z97" s="25">
        <f t="shared" si="30"/>
        <v>-628</v>
      </c>
      <c r="AA97" s="17">
        <f t="shared" si="31"/>
        <v>292.50899999999996</v>
      </c>
      <c r="AB97" s="24">
        <f t="shared" si="25"/>
        <v>5.1052451417160931</v>
      </c>
      <c r="AC97" s="17">
        <f t="shared" si="26"/>
        <v>-1.3707258935880873E-2</v>
      </c>
    </row>
    <row r="98" spans="1:29" s="17" customFormat="1" x14ac:dyDescent="0.25">
      <c r="A98" s="17">
        <v>13</v>
      </c>
      <c r="B98" s="17">
        <v>-620</v>
      </c>
      <c r="C98" s="17">
        <v>11425</v>
      </c>
      <c r="D98" s="17">
        <v>12412</v>
      </c>
      <c r="E98" s="17">
        <v>14986</v>
      </c>
      <c r="F98" s="17">
        <v>14003</v>
      </c>
      <c r="G98" s="24"/>
      <c r="H98" s="7"/>
      <c r="I98" s="25">
        <f t="shared" si="17"/>
        <v>-3561</v>
      </c>
      <c r="J98" s="24">
        <f t="shared" si="17"/>
        <v>-1591</v>
      </c>
      <c r="K98" s="7"/>
      <c r="L98" s="25">
        <f t="shared" si="27"/>
        <v>-3558.2210894925533</v>
      </c>
      <c r="M98" s="17">
        <f t="shared" si="18"/>
        <v>7.7223436083974164</v>
      </c>
      <c r="N98" s="17">
        <f t="shared" si="28"/>
        <v>-1596.4414199642999</v>
      </c>
      <c r="O98" s="24">
        <f t="shared" si="19"/>
        <v>29.609051227881952</v>
      </c>
      <c r="P98" s="7"/>
      <c r="Q98" s="25">
        <f t="shared" si="20"/>
        <v>-3521.9895179590671</v>
      </c>
      <c r="R98" s="24">
        <f t="shared" si="21"/>
        <v>-1616.5034287613769</v>
      </c>
      <c r="S98" s="7"/>
      <c r="T98" s="25">
        <f t="shared" si="22"/>
        <v>0.90831312622507732</v>
      </c>
      <c r="U98" s="24">
        <f t="shared" si="23"/>
        <v>-0.41796405253910801</v>
      </c>
      <c r="V98" s="7"/>
      <c r="W98" s="25">
        <f t="shared" si="24"/>
        <v>0.90722515449875352</v>
      </c>
      <c r="X98" s="24">
        <f t="shared" si="29"/>
        <v>286.91630461934574</v>
      </c>
      <c r="Y98" s="7"/>
      <c r="Z98" s="25">
        <f t="shared" si="30"/>
        <v>-620</v>
      </c>
      <c r="AA98" s="17">
        <f t="shared" si="31"/>
        <v>286.92899999999997</v>
      </c>
      <c r="AB98" s="24">
        <f t="shared" si="25"/>
        <v>5.0078557694548094</v>
      </c>
      <c r="AC98" s="17">
        <f t="shared" si="26"/>
        <v>-1.2695380654236033E-2</v>
      </c>
    </row>
    <row r="99" spans="1:29" s="17" customFormat="1" x14ac:dyDescent="0.25">
      <c r="A99" s="17">
        <v>14</v>
      </c>
      <c r="B99" s="17">
        <v>-640</v>
      </c>
      <c r="C99" s="17">
        <v>11358</v>
      </c>
      <c r="D99" s="17">
        <v>12595</v>
      </c>
      <c r="E99" s="17">
        <v>15062</v>
      </c>
      <c r="F99" s="17">
        <v>13832</v>
      </c>
      <c r="G99" s="24"/>
      <c r="H99" s="7"/>
      <c r="I99" s="25">
        <f t="shared" si="17"/>
        <v>-3704</v>
      </c>
      <c r="J99" s="24">
        <f t="shared" si="17"/>
        <v>-1237</v>
      </c>
      <c r="K99" s="7"/>
      <c r="L99" s="25">
        <f t="shared" si="27"/>
        <v>-3702.3290583314606</v>
      </c>
      <c r="M99" s="17">
        <f t="shared" si="18"/>
        <v>2.7920460596612307</v>
      </c>
      <c r="N99" s="17">
        <f t="shared" si="28"/>
        <v>-1236.4062360905011</v>
      </c>
      <c r="O99" s="24">
        <f t="shared" si="19"/>
        <v>0.35255558022338868</v>
      </c>
      <c r="P99" s="7"/>
      <c r="Q99" s="25">
        <f t="shared" si="20"/>
        <v>-3664.9895179590671</v>
      </c>
      <c r="R99" s="24">
        <f t="shared" si="21"/>
        <v>-1262.5034287613769</v>
      </c>
      <c r="S99" s="7"/>
      <c r="T99" s="25">
        <f t="shared" si="22"/>
        <v>0.94519250260818888</v>
      </c>
      <c r="U99" s="24">
        <f t="shared" si="23"/>
        <v>-0.32643360975358549</v>
      </c>
      <c r="V99" s="7"/>
      <c r="W99" s="25">
        <f t="shared" si="24"/>
        <v>0.94434359048182104</v>
      </c>
      <c r="X99" s="24">
        <f t="shared" si="29"/>
        <v>281.24935830725087</v>
      </c>
      <c r="Y99" s="7"/>
      <c r="Z99" s="25">
        <f t="shared" si="30"/>
        <v>-640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8.0358307250889993E-2</v>
      </c>
    </row>
    <row r="100" spans="1:29" s="17" customFormat="1" x14ac:dyDescent="0.25">
      <c r="A100" s="17">
        <v>15</v>
      </c>
      <c r="B100" s="17">
        <v>-639</v>
      </c>
      <c r="C100" s="17">
        <v>11298</v>
      </c>
      <c r="D100" s="17">
        <v>12774</v>
      </c>
      <c r="E100" s="17">
        <v>15102</v>
      </c>
      <c r="F100" s="17">
        <v>13634</v>
      </c>
      <c r="G100" s="24"/>
      <c r="H100" s="7"/>
      <c r="I100" s="25">
        <f t="shared" si="17"/>
        <v>-3804</v>
      </c>
      <c r="J100" s="24">
        <f t="shared" si="17"/>
        <v>-860</v>
      </c>
      <c r="K100" s="7"/>
      <c r="L100" s="25">
        <f t="shared" si="27"/>
        <v>-3809.2966914422927</v>
      </c>
      <c r="M100" s="17">
        <f t="shared" si="18"/>
        <v>28.054940234857149</v>
      </c>
      <c r="N100" s="17">
        <f t="shared" si="28"/>
        <v>-864.1968178155912</v>
      </c>
      <c r="O100" s="24">
        <f t="shared" si="19"/>
        <v>17.613279777263717</v>
      </c>
      <c r="P100" s="7"/>
      <c r="Q100" s="25">
        <f t="shared" si="20"/>
        <v>-3764.9895179590671</v>
      </c>
      <c r="R100" s="24">
        <f t="shared" si="21"/>
        <v>-885.50342876137688</v>
      </c>
      <c r="S100" s="7"/>
      <c r="T100" s="25">
        <f t="shared" si="22"/>
        <v>0.97098227630267253</v>
      </c>
      <c r="U100" s="24">
        <f t="shared" si="23"/>
        <v>-0.22895627379273234</v>
      </c>
      <c r="V100" s="7"/>
      <c r="W100" s="25">
        <f t="shared" si="24"/>
        <v>0.97038790994901536</v>
      </c>
      <c r="X100" s="24">
        <f t="shared" si="29"/>
        <v>275.45624296681967</v>
      </c>
      <c r="Y100" s="7"/>
      <c r="Z100" s="25">
        <f t="shared" si="30"/>
        <v>-639</v>
      </c>
      <c r="AA100" s="17">
        <f t="shared" si="31"/>
        <v>275.41800000000001</v>
      </c>
      <c r="AB100" s="24">
        <f t="shared" si="25"/>
        <v>4.8069509192577424</v>
      </c>
      <c r="AC100" s="17">
        <f t="shared" si="26"/>
        <v>3.8242966819666435E-2</v>
      </c>
    </row>
    <row r="101" spans="1:29" s="17" customFormat="1" x14ac:dyDescent="0.25">
      <c r="A101" s="17">
        <v>16</v>
      </c>
      <c r="B101" s="17">
        <v>-630</v>
      </c>
      <c r="C101" s="17">
        <v>11263</v>
      </c>
      <c r="D101" s="17">
        <v>12961</v>
      </c>
      <c r="E101" s="17">
        <v>15138</v>
      </c>
      <c r="F101" s="17">
        <v>13449</v>
      </c>
      <c r="G101" s="24"/>
      <c r="H101" s="7"/>
      <c r="I101" s="25">
        <f t="shared" si="17"/>
        <v>-3875</v>
      </c>
      <c r="J101" s="24">
        <f t="shared" si="17"/>
        <v>-488</v>
      </c>
      <c r="K101" s="7"/>
      <c r="L101" s="25">
        <f t="shared" si="27"/>
        <v>-3877.595628528004</v>
      </c>
      <c r="M101" s="17">
        <f t="shared" si="18"/>
        <v>6.7372874553882083</v>
      </c>
      <c r="N101" s="17">
        <f t="shared" si="28"/>
        <v>-488.42815248282147</v>
      </c>
      <c r="O101" s="24">
        <f t="shared" si="19"/>
        <v>0.18331454854619278</v>
      </c>
      <c r="P101" s="7"/>
      <c r="Q101" s="25">
        <f t="shared" si="20"/>
        <v>-3835.9895179590671</v>
      </c>
      <c r="R101" s="24">
        <f t="shared" si="21"/>
        <v>-513.50342876137688</v>
      </c>
      <c r="S101" s="7"/>
      <c r="T101" s="25">
        <f t="shared" si="22"/>
        <v>0.98929301562575589</v>
      </c>
      <c r="U101" s="24">
        <f t="shared" si="23"/>
        <v>-0.13277174069608152</v>
      </c>
      <c r="V101" s="7"/>
      <c r="W101" s="25">
        <f t="shared" si="24"/>
        <v>0.98894979478922163</v>
      </c>
      <c r="X101" s="24">
        <f t="shared" si="29"/>
        <v>269.82703664735789</v>
      </c>
      <c r="Y101" s="7"/>
      <c r="Z101" s="25">
        <f t="shared" si="30"/>
        <v>-630</v>
      </c>
      <c r="AA101" s="17">
        <f t="shared" si="31"/>
        <v>269.74799999999999</v>
      </c>
      <c r="AB101" s="24">
        <f t="shared" si="25"/>
        <v>4.7079907506696639</v>
      </c>
      <c r="AC101" s="17">
        <f t="shared" si="26"/>
        <v>7.9036647357895617E-2</v>
      </c>
    </row>
    <row r="102" spans="1:29" s="17" customFormat="1" x14ac:dyDescent="0.25">
      <c r="A102" s="17">
        <v>17</v>
      </c>
      <c r="B102" s="17">
        <v>-612</v>
      </c>
      <c r="C102" s="17">
        <v>11243</v>
      </c>
      <c r="D102" s="17">
        <v>13140</v>
      </c>
      <c r="E102" s="17">
        <v>15151</v>
      </c>
      <c r="F102" s="17">
        <v>13266</v>
      </c>
      <c r="G102" s="24"/>
      <c r="H102" s="7"/>
      <c r="I102" s="25">
        <f t="shared" si="17"/>
        <v>-3908</v>
      </c>
      <c r="J102" s="24">
        <f t="shared" si="17"/>
        <v>-126</v>
      </c>
      <c r="K102" s="7"/>
      <c r="L102" s="25">
        <f t="shared" si="27"/>
        <v>-3907.9701485426099</v>
      </c>
      <c r="M102" s="17">
        <f t="shared" si="18"/>
        <v>8.9110950831432667E-4</v>
      </c>
      <c r="N102" s="17">
        <f t="shared" si="28"/>
        <v>-118.53595182239283</v>
      </c>
      <c r="O102" s="24">
        <f t="shared" si="19"/>
        <v>55.712015197640888</v>
      </c>
      <c r="P102" s="7"/>
      <c r="Q102" s="25">
        <f t="shared" si="20"/>
        <v>-3868.9895179590671</v>
      </c>
      <c r="R102" s="24">
        <f t="shared" si="21"/>
        <v>-151.50342876137688</v>
      </c>
      <c r="S102" s="7"/>
      <c r="T102" s="25">
        <f t="shared" si="22"/>
        <v>0.99780364094493545</v>
      </c>
      <c r="U102" s="24">
        <f t="shared" si="23"/>
        <v>-3.9172813327835308E-2</v>
      </c>
      <c r="V102" s="7"/>
      <c r="W102" s="25">
        <f t="shared" si="24"/>
        <v>0.99770478268837925</v>
      </c>
      <c r="X102" s="24">
        <f t="shared" si="29"/>
        <v>264.42894336122072</v>
      </c>
      <c r="Y102" s="7"/>
      <c r="Z102" s="25">
        <f t="shared" si="30"/>
        <v>-612</v>
      </c>
      <c r="AA102" s="17">
        <f t="shared" si="31"/>
        <v>264.24</v>
      </c>
      <c r="AB102" s="24">
        <f t="shared" si="25"/>
        <v>4.6118580154698163</v>
      </c>
      <c r="AC102" s="17">
        <f t="shared" si="26"/>
        <v>0.18894336122070854</v>
      </c>
    </row>
    <row r="103" spans="1:29" s="17" customFormat="1" x14ac:dyDescent="0.25">
      <c r="A103" s="17">
        <v>18</v>
      </c>
      <c r="B103" s="17">
        <v>-633</v>
      </c>
      <c r="C103" s="17">
        <v>11246</v>
      </c>
      <c r="D103" s="17">
        <v>13332</v>
      </c>
      <c r="E103" s="17">
        <v>15149</v>
      </c>
      <c r="F103" s="17">
        <v>13075</v>
      </c>
      <c r="G103" s="24"/>
      <c r="H103" s="7"/>
      <c r="I103" s="25">
        <f t="shared" si="17"/>
        <v>-3903</v>
      </c>
      <c r="J103" s="24">
        <f t="shared" si="17"/>
        <v>257</v>
      </c>
      <c r="K103" s="7"/>
      <c r="L103" s="25">
        <f t="shared" si="27"/>
        <v>-3901.7886884787808</v>
      </c>
      <c r="M103" s="17">
        <f t="shared" si="18"/>
        <v>1.4672756014382724</v>
      </c>
      <c r="N103" s="17">
        <f t="shared" si="28"/>
        <v>265.41230067737808</v>
      </c>
      <c r="O103" s="24">
        <f t="shared" si="19"/>
        <v>70.766802686615776</v>
      </c>
      <c r="P103" s="7"/>
      <c r="Q103" s="25">
        <f t="shared" si="20"/>
        <v>-3863.9895179590671</v>
      </c>
      <c r="R103" s="24">
        <f t="shared" si="21"/>
        <v>231.49657123862312</v>
      </c>
      <c r="S103" s="7"/>
      <c r="T103" s="25">
        <f t="shared" si="22"/>
        <v>0.99651415226021134</v>
      </c>
      <c r="U103" s="24">
        <f t="shared" si="23"/>
        <v>5.9855886070060559E-2</v>
      </c>
      <c r="V103" s="7"/>
      <c r="W103" s="25">
        <f t="shared" si="24"/>
        <v>0.99667379724059801</v>
      </c>
      <c r="X103" s="24">
        <f t="shared" si="29"/>
        <v>258.74369103136314</v>
      </c>
      <c r="Y103" s="7"/>
      <c r="Z103" s="25">
        <f t="shared" si="30"/>
        <v>-633</v>
      </c>
      <c r="AA103" s="17">
        <f t="shared" si="31"/>
        <v>258.54300000000001</v>
      </c>
      <c r="AB103" s="24">
        <f t="shared" si="25"/>
        <v>4.5124266079836994</v>
      </c>
      <c r="AC103" s="17">
        <f t="shared" si="26"/>
        <v>0.20069103136313515</v>
      </c>
    </row>
    <row r="104" spans="1:29" s="17" customFormat="1" x14ac:dyDescent="0.25">
      <c r="A104" s="17">
        <v>19</v>
      </c>
      <c r="B104" s="17">
        <v>-607</v>
      </c>
      <c r="C104" s="17">
        <v>11271</v>
      </c>
      <c r="D104" s="17">
        <v>13520</v>
      </c>
      <c r="E104" s="17">
        <v>15132</v>
      </c>
      <c r="F104" s="17">
        <v>12894</v>
      </c>
      <c r="G104" s="24"/>
      <c r="H104" s="7"/>
      <c r="I104" s="25">
        <f t="shared" si="17"/>
        <v>-3861</v>
      </c>
      <c r="J104" s="24">
        <f t="shared" si="17"/>
        <v>626</v>
      </c>
      <c r="K104" s="7"/>
      <c r="L104" s="25">
        <f t="shared" si="27"/>
        <v>-3860.0072641191996</v>
      </c>
      <c r="M104" s="17">
        <f t="shared" si="18"/>
        <v>0.98552452902856602</v>
      </c>
      <c r="N104" s="17">
        <f t="shared" si="28"/>
        <v>631.41323450762889</v>
      </c>
      <c r="O104" s="24">
        <f t="shared" si="19"/>
        <v>29.303107834584143</v>
      </c>
      <c r="P104" s="7"/>
      <c r="Q104" s="25">
        <f t="shared" si="20"/>
        <v>-3821.9895179590671</v>
      </c>
      <c r="R104" s="24">
        <f t="shared" si="21"/>
        <v>600.49657123862312</v>
      </c>
      <c r="S104" s="7"/>
      <c r="T104" s="25">
        <f t="shared" si="22"/>
        <v>0.98568244730852816</v>
      </c>
      <c r="U104" s="24">
        <f t="shared" si="23"/>
        <v>0.15526473744819</v>
      </c>
      <c r="V104" s="7"/>
      <c r="W104" s="25">
        <f t="shared" si="24"/>
        <v>0.98609111364881974</v>
      </c>
      <c r="X104" s="24">
        <f t="shared" si="29"/>
        <v>253.23246887801383</v>
      </c>
      <c r="Y104" s="7"/>
      <c r="Z104" s="25">
        <f t="shared" si="30"/>
        <v>-607</v>
      </c>
      <c r="AA104" s="17">
        <f t="shared" si="31"/>
        <v>253.08</v>
      </c>
      <c r="AB104" s="24">
        <f t="shared" si="25"/>
        <v>4.4170792709472497</v>
      </c>
      <c r="AC104" s="17">
        <f t="shared" si="26"/>
        <v>0.15246887801382059</v>
      </c>
    </row>
    <row r="105" spans="1:29" s="17" customFormat="1" x14ac:dyDescent="0.25">
      <c r="A105" s="17">
        <v>20</v>
      </c>
      <c r="B105" s="17">
        <v>-616</v>
      </c>
      <c r="C105" s="17">
        <v>11309</v>
      </c>
      <c r="D105" s="17">
        <v>13699</v>
      </c>
      <c r="E105" s="17">
        <v>15089</v>
      </c>
      <c r="F105" s="17">
        <v>12711</v>
      </c>
      <c r="G105" s="24"/>
      <c r="H105" s="7"/>
      <c r="I105" s="25">
        <f t="shared" si="17"/>
        <v>-3780</v>
      </c>
      <c r="J105" s="24">
        <f t="shared" si="17"/>
        <v>988</v>
      </c>
      <c r="K105" s="7"/>
      <c r="L105" s="25">
        <f t="shared" si="27"/>
        <v>-3782.112961391832</v>
      </c>
      <c r="M105" s="17">
        <f t="shared" si="18"/>
        <v>4.4646058433724498</v>
      </c>
      <c r="N105" s="17">
        <f t="shared" si="28"/>
        <v>997.19239138642649</v>
      </c>
      <c r="O105" s="24">
        <f t="shared" si="19"/>
        <v>84.500059401247981</v>
      </c>
      <c r="P105" s="7"/>
      <c r="Q105" s="25">
        <f t="shared" si="20"/>
        <v>-3740.9895179590671</v>
      </c>
      <c r="R105" s="24">
        <f t="shared" si="21"/>
        <v>962.49657123862312</v>
      </c>
      <c r="S105" s="7"/>
      <c r="T105" s="25">
        <f t="shared" si="22"/>
        <v>0.96479273061599646</v>
      </c>
      <c r="U105" s="24">
        <f t="shared" si="23"/>
        <v>0.24886366481643624</v>
      </c>
      <c r="V105" s="7"/>
      <c r="W105" s="25">
        <f t="shared" si="24"/>
        <v>0.96544565936429261</v>
      </c>
      <c r="X105" s="24">
        <f t="shared" si="29"/>
        <v>247.72598497882609</v>
      </c>
      <c r="Y105" s="7"/>
      <c r="Z105" s="25">
        <f t="shared" si="30"/>
        <v>-616</v>
      </c>
      <c r="AA105" s="17">
        <f t="shared" si="31"/>
        <v>247.536</v>
      </c>
      <c r="AB105" s="24">
        <f t="shared" si="25"/>
        <v>4.3203182172166841</v>
      </c>
      <c r="AC105" s="17">
        <f t="shared" si="26"/>
        <v>0.18998497882608945</v>
      </c>
    </row>
    <row r="106" spans="1:29" s="17" customFormat="1" x14ac:dyDescent="0.25">
      <c r="A106" s="17">
        <v>21</v>
      </c>
      <c r="B106" s="17">
        <v>-638</v>
      </c>
      <c r="C106" s="17">
        <v>11366</v>
      </c>
      <c r="D106" s="17">
        <v>13880</v>
      </c>
      <c r="E106" s="17">
        <v>15035</v>
      </c>
      <c r="F106" s="17">
        <v>12523</v>
      </c>
      <c r="G106" s="24"/>
      <c r="H106" s="7"/>
      <c r="I106" s="25">
        <f t="shared" si="17"/>
        <v>-3669</v>
      </c>
      <c r="J106" s="24">
        <f t="shared" si="17"/>
        <v>1357</v>
      </c>
      <c r="K106" s="7"/>
      <c r="L106" s="25">
        <f t="shared" si="27"/>
        <v>-3664.5221493304125</v>
      </c>
      <c r="M106" s="17">
        <f t="shared" si="18"/>
        <v>20.051146619125191</v>
      </c>
      <c r="N106" s="17">
        <f t="shared" si="28"/>
        <v>1366.3994802557118</v>
      </c>
      <c r="O106" s="24">
        <f t="shared" si="19"/>
        <v>88.350229077515039</v>
      </c>
      <c r="P106" s="7"/>
      <c r="Q106" s="25">
        <f t="shared" si="20"/>
        <v>-3629.9895179590671</v>
      </c>
      <c r="R106" s="24">
        <f t="shared" si="21"/>
        <v>1331.4965712386231</v>
      </c>
      <c r="S106" s="7"/>
      <c r="T106" s="25">
        <f t="shared" si="22"/>
        <v>0.93616608181511962</v>
      </c>
      <c r="U106" s="24">
        <f t="shared" si="23"/>
        <v>0.34427251619456567</v>
      </c>
      <c r="V106" s="7"/>
      <c r="W106" s="25">
        <f t="shared" si="24"/>
        <v>0.93706797129291541</v>
      </c>
      <c r="X106" s="24">
        <f t="shared" si="29"/>
        <v>242.00750304742155</v>
      </c>
      <c r="Y106" s="7"/>
      <c r="Z106" s="25">
        <f t="shared" si="30"/>
        <v>-638</v>
      </c>
      <c r="AA106" s="17">
        <f t="shared" si="31"/>
        <v>241.79400000000001</v>
      </c>
      <c r="AB106" s="24">
        <f t="shared" si="25"/>
        <v>4.2201014115671693</v>
      </c>
      <c r="AC106" s="17">
        <f t="shared" si="26"/>
        <v>0.2135030474215398</v>
      </c>
    </row>
    <row r="107" spans="1:29" s="17" customFormat="1" x14ac:dyDescent="0.25">
      <c r="A107" s="17">
        <v>22</v>
      </c>
      <c r="B107" s="17">
        <v>-633</v>
      </c>
      <c r="C107" s="17">
        <v>11445</v>
      </c>
      <c r="D107" s="17">
        <v>14062</v>
      </c>
      <c r="E107" s="17">
        <v>14958</v>
      </c>
      <c r="F107" s="17">
        <v>12356</v>
      </c>
      <c r="G107" s="24"/>
      <c r="H107" s="7"/>
      <c r="I107" s="25">
        <f t="shared" si="17"/>
        <v>-3513</v>
      </c>
      <c r="J107" s="24">
        <f t="shared" si="17"/>
        <v>1706</v>
      </c>
      <c r="K107" s="7"/>
      <c r="L107" s="25">
        <f t="shared" si="27"/>
        <v>-3511.8835607782316</v>
      </c>
      <c r="M107" s="17">
        <f t="shared" si="18"/>
        <v>1.2464365359027409</v>
      </c>
      <c r="N107" s="17">
        <f t="shared" si="28"/>
        <v>1719.4089731274787</v>
      </c>
      <c r="O107" s="24">
        <f t="shared" si="19"/>
        <v>179.80056033344599</v>
      </c>
      <c r="P107" s="7"/>
      <c r="Q107" s="25">
        <f t="shared" si="20"/>
        <v>-3473.9895179590671</v>
      </c>
      <c r="R107" s="24">
        <f t="shared" si="21"/>
        <v>1680.4965712386231</v>
      </c>
      <c r="S107" s="7"/>
      <c r="T107" s="25">
        <f t="shared" si="22"/>
        <v>0.89593403485172518</v>
      </c>
      <c r="U107" s="24">
        <f t="shared" si="23"/>
        <v>0.43451015611588595</v>
      </c>
      <c r="V107" s="7"/>
      <c r="W107" s="25">
        <f t="shared" si="24"/>
        <v>0.89707134642447839</v>
      </c>
      <c r="X107" s="24">
        <f t="shared" si="29"/>
        <v>236.33656459278382</v>
      </c>
      <c r="Y107" s="7"/>
      <c r="Z107" s="25">
        <f t="shared" si="30"/>
        <v>-633</v>
      </c>
      <c r="AA107" s="17">
        <f t="shared" si="31"/>
        <v>236.09700000000001</v>
      </c>
      <c r="AB107" s="24">
        <f t="shared" si="25"/>
        <v>4.1206700040810524</v>
      </c>
      <c r="AC107" s="17">
        <f t="shared" si="26"/>
        <v>0.23956459278380748</v>
      </c>
    </row>
    <row r="108" spans="1:29" s="17" customFormat="1" x14ac:dyDescent="0.25">
      <c r="A108" s="17">
        <v>23</v>
      </c>
      <c r="B108" s="17">
        <v>-633</v>
      </c>
      <c r="C108" s="17">
        <v>11540</v>
      </c>
      <c r="D108" s="17">
        <v>14227</v>
      </c>
      <c r="E108" s="17">
        <v>14864</v>
      </c>
      <c r="F108" s="17">
        <v>12186</v>
      </c>
      <c r="G108" s="24"/>
      <c r="H108" s="7"/>
      <c r="I108" s="25">
        <f t="shared" si="17"/>
        <v>-3324</v>
      </c>
      <c r="J108" s="24">
        <f t="shared" si="17"/>
        <v>2041</v>
      </c>
      <c r="K108" s="7"/>
      <c r="L108" s="25">
        <f t="shared" si="27"/>
        <v>-3324.9285941464354</v>
      </c>
      <c r="M108" s="17">
        <f t="shared" si="18"/>
        <v>0.86228708879417026</v>
      </c>
      <c r="N108" s="17">
        <f t="shared" si="28"/>
        <v>2055.6650278418401</v>
      </c>
      <c r="O108" s="24">
        <f t="shared" si="19"/>
        <v>215.06304160194614</v>
      </c>
      <c r="P108" s="7"/>
      <c r="Q108" s="25">
        <f t="shared" si="20"/>
        <v>-3284.9895179590671</v>
      </c>
      <c r="R108" s="24">
        <f t="shared" si="21"/>
        <v>2015.4965712386231</v>
      </c>
      <c r="S108" s="7"/>
      <c r="T108" s="25">
        <f t="shared" si="22"/>
        <v>0.84719136256915117</v>
      </c>
      <c r="U108" s="24">
        <f t="shared" si="23"/>
        <v>0.52112794801743978</v>
      </c>
      <c r="V108" s="7"/>
      <c r="W108" s="25">
        <f t="shared" si="24"/>
        <v>0.84855461787462971</v>
      </c>
      <c r="X108" s="24">
        <f t="shared" si="29"/>
        <v>230.62491410963014</v>
      </c>
      <c r="Y108" s="7"/>
      <c r="Z108" s="25">
        <f t="shared" si="30"/>
        <v>-633</v>
      </c>
      <c r="AA108" s="17">
        <f t="shared" si="31"/>
        <v>230.4</v>
      </c>
      <c r="AB108" s="24">
        <f t="shared" si="25"/>
        <v>4.0212385965949355</v>
      </c>
      <c r="AC108" s="17">
        <f t="shared" si="26"/>
        <v>0.22491410963013436</v>
      </c>
    </row>
    <row r="109" spans="1:29" s="17" customFormat="1" x14ac:dyDescent="0.25">
      <c r="A109" s="17">
        <v>24</v>
      </c>
      <c r="B109" s="17">
        <v>-634</v>
      </c>
      <c r="C109" s="17">
        <v>11649</v>
      </c>
      <c r="D109" s="17">
        <v>14387</v>
      </c>
      <c r="E109" s="17">
        <v>14755</v>
      </c>
      <c r="F109" s="17">
        <v>12022</v>
      </c>
      <c r="G109" s="24"/>
      <c r="H109" s="7"/>
      <c r="I109" s="25">
        <f t="shared" si="17"/>
        <v>-3106</v>
      </c>
      <c r="J109" s="24">
        <f t="shared" si="17"/>
        <v>2365</v>
      </c>
      <c r="K109" s="7"/>
      <c r="L109" s="25">
        <f t="shared" si="27"/>
        <v>-3105.1332763734699</v>
      </c>
      <c r="M109" s="17">
        <f t="shared" si="18"/>
        <v>0.75120984478544384</v>
      </c>
      <c r="N109" s="17">
        <f t="shared" si="28"/>
        <v>2372.3231189566823</v>
      </c>
      <c r="O109" s="24">
        <f t="shared" si="19"/>
        <v>53.628071253719142</v>
      </c>
      <c r="P109" s="7"/>
      <c r="Q109" s="25">
        <f t="shared" si="20"/>
        <v>-3066.9895179590671</v>
      </c>
      <c r="R109" s="24">
        <f t="shared" si="21"/>
        <v>2339.4965712386229</v>
      </c>
      <c r="S109" s="7"/>
      <c r="T109" s="25">
        <f t="shared" si="22"/>
        <v>0.79096965591517698</v>
      </c>
      <c r="U109" s="24">
        <f t="shared" si="23"/>
        <v>0.60490157361774843</v>
      </c>
      <c r="V109" s="7"/>
      <c r="W109" s="25">
        <f t="shared" si="24"/>
        <v>0.79255140496990106</v>
      </c>
      <c r="X109" s="24">
        <f t="shared" si="29"/>
        <v>224.82842117327232</v>
      </c>
      <c r="Y109" s="7"/>
      <c r="Z109" s="25">
        <f t="shared" si="30"/>
        <v>-634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0.13442117327230108</v>
      </c>
    </row>
    <row r="110" spans="1:29" s="17" customFormat="1" x14ac:dyDescent="0.25">
      <c r="A110" s="17">
        <v>25</v>
      </c>
      <c r="B110" s="17">
        <v>-622</v>
      </c>
      <c r="C110" s="17">
        <v>11767</v>
      </c>
      <c r="D110" s="17">
        <v>14533</v>
      </c>
      <c r="E110" s="17">
        <v>14622</v>
      </c>
      <c r="F110" s="17">
        <v>11872</v>
      </c>
      <c r="G110" s="24"/>
      <c r="H110" s="7"/>
      <c r="I110" s="25">
        <f t="shared" si="17"/>
        <v>-2855</v>
      </c>
      <c r="J110" s="24">
        <f t="shared" si="17"/>
        <v>2661</v>
      </c>
      <c r="K110" s="7"/>
      <c r="L110" s="25">
        <f t="shared" si="27"/>
        <v>-2859.9477086690481</v>
      </c>
      <c r="M110" s="17">
        <f t="shared" si="18"/>
        <v>24.479821073773696</v>
      </c>
      <c r="N110" s="17">
        <f t="shared" si="28"/>
        <v>2660.3770621782805</v>
      </c>
      <c r="O110" s="24">
        <f t="shared" si="19"/>
        <v>0.3880515297285867</v>
      </c>
      <c r="P110" s="7"/>
      <c r="Q110" s="25">
        <f t="shared" si="20"/>
        <v>-2815.9895179590671</v>
      </c>
      <c r="R110" s="24">
        <f t="shared" si="21"/>
        <v>2635.4965712386229</v>
      </c>
      <c r="S110" s="7"/>
      <c r="T110" s="25">
        <f t="shared" si="22"/>
        <v>0.72623732394202312</v>
      </c>
      <c r="U110" s="24">
        <f t="shared" si="23"/>
        <v>0.68143550317852442</v>
      </c>
      <c r="V110" s="7"/>
      <c r="W110" s="25">
        <f t="shared" si="24"/>
        <v>0.72801863901867914</v>
      </c>
      <c r="X110" s="24">
        <f t="shared" si="29"/>
        <v>219.07346203615589</v>
      </c>
      <c r="Y110" s="7"/>
      <c r="Z110" s="25">
        <f t="shared" si="30"/>
        <v>-622</v>
      </c>
      <c r="AA110" s="17">
        <f t="shared" si="31"/>
        <v>219.096</v>
      </c>
      <c r="AB110" s="24">
        <f t="shared" si="25"/>
        <v>3.8239465779494961</v>
      </c>
      <c r="AC110" s="17">
        <f t="shared" si="26"/>
        <v>-2.2537963844115438E-2</v>
      </c>
    </row>
    <row r="111" spans="1:29" s="17" customFormat="1" x14ac:dyDescent="0.25">
      <c r="A111" s="17">
        <v>26</v>
      </c>
      <c r="B111" s="17">
        <v>-606</v>
      </c>
      <c r="C111" s="17">
        <v>11898</v>
      </c>
      <c r="D111" s="17">
        <v>14649</v>
      </c>
      <c r="E111" s="17">
        <v>14491</v>
      </c>
      <c r="F111" s="17">
        <v>11738</v>
      </c>
      <c r="G111" s="24"/>
      <c r="H111" s="7"/>
      <c r="I111" s="25">
        <f t="shared" si="17"/>
        <v>-2593</v>
      </c>
      <c r="J111" s="24">
        <f t="shared" si="17"/>
        <v>2911</v>
      </c>
      <c r="K111" s="7"/>
      <c r="L111" s="25">
        <f t="shared" si="27"/>
        <v>-2595.1627287327856</v>
      </c>
      <c r="M111" s="17">
        <f t="shared" si="18"/>
        <v>4.6773955716163256</v>
      </c>
      <c r="N111" s="17">
        <f t="shared" si="28"/>
        <v>2916.8403120146149</v>
      </c>
      <c r="O111" s="24">
        <f t="shared" si="19"/>
        <v>34.10924442805559</v>
      </c>
      <c r="P111" s="7"/>
      <c r="Q111" s="25">
        <f t="shared" si="20"/>
        <v>-2553.9895179590671</v>
      </c>
      <c r="R111" s="24">
        <f t="shared" si="21"/>
        <v>2885.4965712386229</v>
      </c>
      <c r="S111" s="7"/>
      <c r="T111" s="25">
        <f t="shared" si="22"/>
        <v>0.65866811686247606</v>
      </c>
      <c r="U111" s="24">
        <f t="shared" si="23"/>
        <v>0.74607564638863921</v>
      </c>
      <c r="V111" s="7"/>
      <c r="W111" s="25">
        <f t="shared" si="24"/>
        <v>0.66061794038150701</v>
      </c>
      <c r="X111" s="24">
        <f t="shared" si="29"/>
        <v>213.70400850221245</v>
      </c>
      <c r="Y111" s="7"/>
      <c r="Z111" s="25">
        <f t="shared" si="30"/>
        <v>-606</v>
      </c>
      <c r="AA111" s="17">
        <f t="shared" si="31"/>
        <v>213.642</v>
      </c>
      <c r="AB111" s="24">
        <f t="shared" si="25"/>
        <v>3.7287563205457257</v>
      </c>
      <c r="AC111" s="17">
        <f t="shared" si="26"/>
        <v>6.2008502212449912E-2</v>
      </c>
    </row>
    <row r="112" spans="1:29" s="17" customFormat="1" x14ac:dyDescent="0.25">
      <c r="A112" s="17">
        <v>27</v>
      </c>
      <c r="B112" s="17">
        <v>-616</v>
      </c>
      <c r="C112" s="17">
        <v>12040</v>
      </c>
      <c r="D112" s="17">
        <v>14767</v>
      </c>
      <c r="E112" s="17">
        <v>14342</v>
      </c>
      <c r="F112" s="17">
        <v>11619</v>
      </c>
      <c r="G112" s="24"/>
      <c r="H112" s="7"/>
      <c r="I112" s="25">
        <f t="shared" si="17"/>
        <v>-2302</v>
      </c>
      <c r="J112" s="24">
        <f t="shared" si="17"/>
        <v>3148</v>
      </c>
      <c r="K112" s="7"/>
      <c r="L112" s="25">
        <f t="shared" si="27"/>
        <v>-2302.2952877874682</v>
      </c>
      <c r="M112" s="17">
        <f t="shared" si="18"/>
        <v>8.7194877427846526E-2</v>
      </c>
      <c r="N112" s="17">
        <f t="shared" si="28"/>
        <v>3150.6578481301367</v>
      </c>
      <c r="O112" s="24">
        <f t="shared" si="19"/>
        <v>7.0641566828711486</v>
      </c>
      <c r="P112" s="7"/>
      <c r="Q112" s="25">
        <f t="shared" si="20"/>
        <v>-2262.9895179590671</v>
      </c>
      <c r="R112" s="24">
        <f t="shared" si="21"/>
        <v>3122.4965712386229</v>
      </c>
      <c r="S112" s="7"/>
      <c r="T112" s="25">
        <f t="shared" si="22"/>
        <v>0.58361987541152882</v>
      </c>
      <c r="U112" s="24">
        <f t="shared" si="23"/>
        <v>0.80735450215182802</v>
      </c>
      <c r="V112" s="7"/>
      <c r="W112" s="25">
        <f t="shared" si="24"/>
        <v>0.58572940748015767</v>
      </c>
      <c r="X112" s="24">
        <f t="shared" si="29"/>
        <v>208.14109112363803</v>
      </c>
      <c r="Y112" s="7"/>
      <c r="Z112" s="25">
        <f t="shared" si="30"/>
        <v>-616</v>
      </c>
      <c r="AA112" s="17">
        <f t="shared" si="31"/>
        <v>208.09799999999998</v>
      </c>
      <c r="AB112" s="24">
        <f t="shared" si="25"/>
        <v>3.6319952668151592</v>
      </c>
      <c r="AC112" s="17">
        <f t="shared" si="26"/>
        <v>4.3091123638049567E-2</v>
      </c>
    </row>
    <row r="113" spans="1:29" s="17" customFormat="1" x14ac:dyDescent="0.25">
      <c r="A113" s="17">
        <v>28</v>
      </c>
      <c r="B113" s="17">
        <v>-622</v>
      </c>
      <c r="C113" s="17">
        <v>12203</v>
      </c>
      <c r="D113" s="17">
        <v>14876</v>
      </c>
      <c r="E113" s="17">
        <v>14189</v>
      </c>
      <c r="F113" s="17">
        <v>11519</v>
      </c>
      <c r="G113" s="24"/>
      <c r="H113" s="7"/>
      <c r="I113" s="25">
        <f t="shared" si="17"/>
        <v>-1986</v>
      </c>
      <c r="J113" s="24">
        <f t="shared" si="17"/>
        <v>3357</v>
      </c>
      <c r="K113" s="7"/>
      <c r="L113" s="25">
        <f t="shared" si="27"/>
        <v>-1985.0937663945801</v>
      </c>
      <c r="M113" s="17">
        <f t="shared" si="18"/>
        <v>0.82125934759227259</v>
      </c>
      <c r="N113" s="17">
        <f t="shared" si="28"/>
        <v>3357.0417462754999</v>
      </c>
      <c r="O113" s="24">
        <f t="shared" si="19"/>
        <v>1.7427515181150397E-3</v>
      </c>
      <c r="P113" s="7"/>
      <c r="Q113" s="25">
        <f t="shared" si="20"/>
        <v>-1946.9895179590671</v>
      </c>
      <c r="R113" s="24">
        <f t="shared" si="21"/>
        <v>3331.4965712386229</v>
      </c>
      <c r="S113" s="7"/>
      <c r="T113" s="25">
        <f t="shared" si="22"/>
        <v>0.50212419053696056</v>
      </c>
      <c r="U113" s="24">
        <f t="shared" si="23"/>
        <v>0.86139366187548394</v>
      </c>
      <c r="V113" s="7"/>
      <c r="W113" s="25">
        <f t="shared" si="24"/>
        <v>0.50437451045748583</v>
      </c>
      <c r="X113" s="24">
        <f t="shared" si="29"/>
        <v>202.53088389414893</v>
      </c>
      <c r="Y113" s="7"/>
      <c r="Z113" s="25">
        <f t="shared" si="30"/>
        <v>-622</v>
      </c>
      <c r="AA113" s="17">
        <f t="shared" si="31"/>
        <v>202.49999999999997</v>
      </c>
      <c r="AB113" s="24">
        <f t="shared" si="25"/>
        <v>3.5342917352885168</v>
      </c>
      <c r="AC113" s="17">
        <f t="shared" si="26"/>
        <v>3.088389414895687E-2</v>
      </c>
    </row>
    <row r="114" spans="1:29" s="17" customFormat="1" x14ac:dyDescent="0.25">
      <c r="A114" s="17">
        <v>29</v>
      </c>
      <c r="B114" s="17">
        <v>-622</v>
      </c>
      <c r="C114" s="17">
        <v>12369</v>
      </c>
      <c r="D114" s="17">
        <v>14956</v>
      </c>
      <c r="E114" s="17">
        <v>14017</v>
      </c>
      <c r="F114" s="17">
        <v>11427</v>
      </c>
      <c r="G114" s="24"/>
      <c r="H114" s="7"/>
      <c r="I114" s="25">
        <f t="shared" si="17"/>
        <v>-1648</v>
      </c>
      <c r="J114" s="24">
        <f t="shared" si="17"/>
        <v>3529</v>
      </c>
      <c r="K114" s="7"/>
      <c r="L114" s="25">
        <f t="shared" si="27"/>
        <v>-1649.3236972010295</v>
      </c>
      <c r="M114" s="17">
        <f t="shared" si="18"/>
        <v>1.752174280013379</v>
      </c>
      <c r="N114" s="17">
        <f t="shared" si="28"/>
        <v>3531.606213366576</v>
      </c>
      <c r="O114" s="24">
        <f t="shared" si="19"/>
        <v>6.7923481121191864</v>
      </c>
      <c r="P114" s="7"/>
      <c r="Q114" s="25">
        <f t="shared" si="20"/>
        <v>-1608.9895179590671</v>
      </c>
      <c r="R114" s="24">
        <f t="shared" si="21"/>
        <v>3503.4965712386229</v>
      </c>
      <c r="S114" s="7"/>
      <c r="T114" s="25">
        <f t="shared" si="22"/>
        <v>0.41495475544960603</v>
      </c>
      <c r="U114" s="24">
        <f t="shared" si="23"/>
        <v>0.90586608040404293</v>
      </c>
      <c r="V114" s="7"/>
      <c r="W114" s="25">
        <f t="shared" si="24"/>
        <v>0.41732087056859235</v>
      </c>
      <c r="X114" s="24">
        <f t="shared" si="29"/>
        <v>196.91541510404011</v>
      </c>
      <c r="Y114" s="7"/>
      <c r="Z114" s="25">
        <f t="shared" si="30"/>
        <v>-622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1.3415104040149117E-2</v>
      </c>
    </row>
    <row r="115" spans="1:29" s="17" customFormat="1" x14ac:dyDescent="0.25">
      <c r="A115" s="17">
        <v>30</v>
      </c>
      <c r="B115" s="17">
        <v>-628</v>
      </c>
      <c r="C115" s="17">
        <v>12550</v>
      </c>
      <c r="D115" s="17">
        <v>15037</v>
      </c>
      <c r="E115" s="17">
        <v>13843</v>
      </c>
      <c r="F115" s="17">
        <v>11358</v>
      </c>
      <c r="G115" s="24"/>
      <c r="H115" s="7"/>
      <c r="I115" s="25">
        <f t="shared" si="17"/>
        <v>-1293</v>
      </c>
      <c r="J115" s="24">
        <f t="shared" si="17"/>
        <v>3679</v>
      </c>
      <c r="K115" s="7"/>
      <c r="L115" s="25">
        <f t="shared" si="27"/>
        <v>-1294.7373681848314</v>
      </c>
      <c r="M115" s="17">
        <f t="shared" si="18"/>
        <v>3.0184482096644896</v>
      </c>
      <c r="N115" s="17">
        <f t="shared" si="28"/>
        <v>3673.876947501959</v>
      </c>
      <c r="O115" s="24">
        <f t="shared" si="19"/>
        <v>26.245666897684476</v>
      </c>
      <c r="P115" s="7"/>
      <c r="Q115" s="25">
        <f t="shared" si="20"/>
        <v>-1253.9895179590671</v>
      </c>
      <c r="R115" s="24">
        <f t="shared" si="21"/>
        <v>3653.4965712386229</v>
      </c>
      <c r="S115" s="7"/>
      <c r="T115" s="25">
        <f t="shared" si="22"/>
        <v>0.32340105883418924</v>
      </c>
      <c r="U115" s="24">
        <f t="shared" si="23"/>
        <v>0.94465016633011178</v>
      </c>
      <c r="V115" s="7"/>
      <c r="W115" s="25">
        <f t="shared" si="24"/>
        <v>0.3258681052114395</v>
      </c>
      <c r="X115" s="24">
        <f t="shared" si="29"/>
        <v>191.21297019154952</v>
      </c>
      <c r="Y115" s="7"/>
      <c r="Z115" s="25">
        <f t="shared" si="30"/>
        <v>-628</v>
      </c>
      <c r="AA115" s="17">
        <f t="shared" si="31"/>
        <v>191.24999999999997</v>
      </c>
      <c r="AB115" s="24">
        <f t="shared" si="25"/>
        <v>3.3379421944391545</v>
      </c>
      <c r="AC115" s="17">
        <f t="shared" si="26"/>
        <v>-3.7029808450455448E-2</v>
      </c>
    </row>
    <row r="116" spans="1:29" s="17" customFormat="1" x14ac:dyDescent="0.25">
      <c r="A116" s="17">
        <v>31</v>
      </c>
      <c r="B116" s="17">
        <v>-647</v>
      </c>
      <c r="C116" s="17">
        <v>12727</v>
      </c>
      <c r="D116" s="17">
        <v>15077</v>
      </c>
      <c r="E116" s="17">
        <v>13652</v>
      </c>
      <c r="F116" s="17">
        <v>11297</v>
      </c>
      <c r="G116" s="24"/>
      <c r="H116" s="7"/>
      <c r="I116" s="25">
        <f t="shared" ref="I116:J149" si="32">C116-E116</f>
        <v>-925</v>
      </c>
      <c r="J116" s="24">
        <f t="shared" si="32"/>
        <v>3780</v>
      </c>
      <c r="K116" s="7"/>
      <c r="L116" s="25">
        <f t="shared" si="27"/>
        <v>-916.6863453384085</v>
      </c>
      <c r="M116" s="17">
        <f t="shared" si="18"/>
        <v>69.116853832202068</v>
      </c>
      <c r="N116" s="17">
        <f t="shared" si="28"/>
        <v>3783.2911012516788</v>
      </c>
      <c r="O116" s="24">
        <f t="shared" si="19"/>
        <v>10.831347448801834</v>
      </c>
      <c r="P116" s="7"/>
      <c r="Q116" s="25">
        <f t="shared" si="20"/>
        <v>-885.98951795906726</v>
      </c>
      <c r="R116" s="24">
        <f t="shared" si="21"/>
        <v>3754.4965712386229</v>
      </c>
      <c r="S116" s="7"/>
      <c r="T116" s="25">
        <f t="shared" si="22"/>
        <v>0.22849469163848959</v>
      </c>
      <c r="U116" s="24">
        <f t="shared" si="23"/>
        <v>0.97076478418699819</v>
      </c>
      <c r="V116" s="7"/>
      <c r="W116" s="25">
        <f t="shared" si="24"/>
        <v>0.23102958507309784</v>
      </c>
      <c r="X116" s="24">
        <f t="shared" si="29"/>
        <v>185.56713721273832</v>
      </c>
      <c r="Y116" s="7"/>
      <c r="Z116" s="25">
        <f t="shared" si="30"/>
        <v>-647</v>
      </c>
      <c r="AA116" s="17">
        <f t="shared" si="31"/>
        <v>185.42699999999996</v>
      </c>
      <c r="AB116" s="24">
        <f t="shared" si="25"/>
        <v>3.2363116720955247</v>
      </c>
      <c r="AC116" s="17">
        <f t="shared" si="26"/>
        <v>0.14013721273835245</v>
      </c>
    </row>
    <row r="117" spans="1:29" s="17" customFormat="1" x14ac:dyDescent="0.25">
      <c r="A117" s="17">
        <v>32</v>
      </c>
      <c r="B117" s="17">
        <v>-623</v>
      </c>
      <c r="C117" s="17">
        <v>12933</v>
      </c>
      <c r="D117" s="17">
        <v>15130</v>
      </c>
      <c r="E117" s="17">
        <v>13469</v>
      </c>
      <c r="F117" s="17">
        <v>11263</v>
      </c>
      <c r="G117" s="24"/>
      <c r="H117" s="7"/>
      <c r="I117" s="25">
        <f t="shared" si="32"/>
        <v>-536</v>
      </c>
      <c r="J117" s="24">
        <f t="shared" si="32"/>
        <v>3867</v>
      </c>
      <c r="K117" s="7"/>
      <c r="L117" s="25">
        <f t="shared" si="27"/>
        <v>-544.04881696737289</v>
      </c>
      <c r="M117" s="17">
        <f t="shared" si="18"/>
        <v>64.783454574269669</v>
      </c>
      <c r="N117" s="17">
        <f t="shared" si="28"/>
        <v>3851.9587433997872</v>
      </c>
      <c r="O117" s="24">
        <f t="shared" si="19"/>
        <v>226.23940011344567</v>
      </c>
      <c r="P117" s="7"/>
      <c r="Q117" s="25">
        <f t="shared" si="20"/>
        <v>-496.98951795906726</v>
      </c>
      <c r="R117" s="24">
        <f t="shared" si="21"/>
        <v>3841.4965712386229</v>
      </c>
      <c r="S117" s="7"/>
      <c r="T117" s="25">
        <f t="shared" si="22"/>
        <v>0.12817247196694839</v>
      </c>
      <c r="U117" s="24">
        <f t="shared" si="23"/>
        <v>0.99325955402411814</v>
      </c>
      <c r="V117" s="7"/>
      <c r="W117" s="25">
        <f t="shared" si="24"/>
        <v>0.13076574464110094</v>
      </c>
      <c r="X117" s="24">
        <f t="shared" si="29"/>
        <v>179.68053456771509</v>
      </c>
      <c r="Y117" s="7"/>
      <c r="Z117" s="25">
        <f t="shared" si="30"/>
        <v>-623</v>
      </c>
      <c r="AA117" s="17">
        <f t="shared" si="31"/>
        <v>179.81999999999996</v>
      </c>
      <c r="AB117" s="24">
        <f t="shared" si="25"/>
        <v>3.1384510609362026</v>
      </c>
      <c r="AC117" s="17">
        <f t="shared" si="26"/>
        <v>-0.1394654322848794</v>
      </c>
    </row>
    <row r="118" spans="1:29" s="17" customFormat="1" x14ac:dyDescent="0.25">
      <c r="A118" s="17">
        <v>33</v>
      </c>
      <c r="B118" s="17">
        <v>-624</v>
      </c>
      <c r="C118" s="17">
        <v>13106</v>
      </c>
      <c r="D118" s="17">
        <v>15136</v>
      </c>
      <c r="E118" s="17">
        <v>13276</v>
      </c>
      <c r="F118" s="17">
        <v>11245</v>
      </c>
      <c r="G118" s="24"/>
      <c r="H118" s="7"/>
      <c r="I118" s="25">
        <f t="shared" si="32"/>
        <v>-170</v>
      </c>
      <c r="J118" s="24">
        <f t="shared" si="32"/>
        <v>3891</v>
      </c>
      <c r="K118" s="7"/>
      <c r="L118" s="25">
        <f t="shared" si="27"/>
        <v>-165.96780103986333</v>
      </c>
      <c r="M118" s="17">
        <f t="shared" si="18"/>
        <v>16.258628454127226</v>
      </c>
      <c r="N118" s="17">
        <f t="shared" si="28"/>
        <v>3883.9836552840848</v>
      </c>
      <c r="O118" s="24">
        <f t="shared" si="19"/>
        <v>49.229093172551686</v>
      </c>
      <c r="P118" s="7"/>
      <c r="Q118" s="25">
        <f t="shared" si="20"/>
        <v>-130.98951795906723</v>
      </c>
      <c r="R118" s="24">
        <f t="shared" si="21"/>
        <v>3865.4965712386229</v>
      </c>
      <c r="S118" s="7"/>
      <c r="T118" s="25">
        <f t="shared" si="22"/>
        <v>3.3781900245138392E-2</v>
      </c>
      <c r="U118" s="24">
        <f t="shared" si="23"/>
        <v>0.99946500777228919</v>
      </c>
      <c r="V118" s="7"/>
      <c r="W118" s="25">
        <f t="shared" si="24"/>
        <v>3.6391050226102443E-2</v>
      </c>
      <c r="X118" s="24">
        <f t="shared" si="29"/>
        <v>174.26574658461391</v>
      </c>
      <c r="Y118" s="7"/>
      <c r="Z118" s="25">
        <f t="shared" si="30"/>
        <v>-624</v>
      </c>
      <c r="AA118" s="17">
        <f t="shared" si="31"/>
        <v>174.20399999999995</v>
      </c>
      <c r="AB118" s="24">
        <f t="shared" si="25"/>
        <v>3.0404333701442012</v>
      </c>
      <c r="AC118" s="17">
        <f t="shared" si="26"/>
        <v>6.1746584613956657E-2</v>
      </c>
    </row>
    <row r="119" spans="1:29" s="17" customFormat="1" x14ac:dyDescent="0.25">
      <c r="A119" s="17">
        <v>34</v>
      </c>
      <c r="B119" s="17">
        <v>-617</v>
      </c>
      <c r="C119" s="17">
        <v>13289</v>
      </c>
      <c r="D119" s="17">
        <v>15124</v>
      </c>
      <c r="E119" s="17">
        <v>13087</v>
      </c>
      <c r="F119" s="17">
        <v>11242</v>
      </c>
      <c r="G119" s="24"/>
      <c r="H119" s="7"/>
      <c r="I119" s="25">
        <f t="shared" si="32"/>
        <v>202</v>
      </c>
      <c r="J119" s="24">
        <f t="shared" si="32"/>
        <v>3882</v>
      </c>
      <c r="K119" s="7"/>
      <c r="L119" s="25">
        <f t="shared" si="27"/>
        <v>209.08568828803527</v>
      </c>
      <c r="M119" s="17">
        <f t="shared" si="18"/>
        <v>50.206978515200213</v>
      </c>
      <c r="N119" s="17">
        <f t="shared" si="28"/>
        <v>3879.1812527572988</v>
      </c>
      <c r="O119" s="24">
        <f t="shared" si="19"/>
        <v>7.9453360182355759</v>
      </c>
      <c r="P119" s="7"/>
      <c r="Q119" s="25">
        <f t="shared" si="20"/>
        <v>241.01048204093277</v>
      </c>
      <c r="R119" s="24">
        <f t="shared" si="21"/>
        <v>3856.4965712386229</v>
      </c>
      <c r="S119" s="7"/>
      <c r="T119" s="25">
        <f t="shared" si="22"/>
        <v>-6.2156057898340611E-2</v>
      </c>
      <c r="U119" s="24">
        <f t="shared" si="23"/>
        <v>0.99713796261672505</v>
      </c>
      <c r="V119" s="7"/>
      <c r="W119" s="25">
        <f t="shared" si="24"/>
        <v>-5.9553309386181169E-2</v>
      </c>
      <c r="X119" s="24">
        <f t="shared" si="29"/>
        <v>168.76261104260789</v>
      </c>
      <c r="Y119" s="7"/>
      <c r="Z119" s="25">
        <f t="shared" si="30"/>
        <v>-617</v>
      </c>
      <c r="AA119" s="17">
        <f t="shared" si="31"/>
        <v>168.65099999999995</v>
      </c>
      <c r="AB119" s="24">
        <f t="shared" si="25"/>
        <v>2.9435152367809558</v>
      </c>
      <c r="AC119" s="17">
        <f t="shared" si="26"/>
        <v>0.11161104260793309</v>
      </c>
    </row>
    <row r="120" spans="1:29" s="17" customFormat="1" x14ac:dyDescent="0.25">
      <c r="A120" s="17">
        <v>35</v>
      </c>
      <c r="B120" s="17">
        <v>-604</v>
      </c>
      <c r="C120" s="17">
        <v>13487</v>
      </c>
      <c r="D120" s="17">
        <v>15119</v>
      </c>
      <c r="E120" s="17">
        <v>12911</v>
      </c>
      <c r="F120" s="17">
        <v>11270</v>
      </c>
      <c r="G120" s="24"/>
      <c r="H120" s="7"/>
      <c r="I120" s="25">
        <f t="shared" si="32"/>
        <v>576</v>
      </c>
      <c r="J120" s="24">
        <f t="shared" si="32"/>
        <v>3849</v>
      </c>
      <c r="K120" s="7"/>
      <c r="L120" s="25">
        <f t="shared" si="27"/>
        <v>574.00647196148122</v>
      </c>
      <c r="M120" s="17">
        <f t="shared" si="18"/>
        <v>3.9741540403605153</v>
      </c>
      <c r="N120" s="17">
        <f t="shared" si="28"/>
        <v>3839.3965953687461</v>
      </c>
      <c r="O120" s="24">
        <f t="shared" si="19"/>
        <v>92.225380511587929</v>
      </c>
      <c r="P120" s="7"/>
      <c r="Q120" s="25">
        <f t="shared" si="20"/>
        <v>615.01048204093274</v>
      </c>
      <c r="R120" s="24">
        <f t="shared" si="21"/>
        <v>3823.4965712386229</v>
      </c>
      <c r="S120" s="7"/>
      <c r="T120" s="25">
        <f t="shared" si="22"/>
        <v>-0.15860981151570927</v>
      </c>
      <c r="U120" s="24">
        <f t="shared" si="23"/>
        <v>0.98860546371298985</v>
      </c>
      <c r="V120" s="7"/>
      <c r="W120" s="25">
        <f t="shared" si="24"/>
        <v>-0.15602966514132618</v>
      </c>
      <c r="X120" s="24">
        <f t="shared" si="29"/>
        <v>163.21159985150655</v>
      </c>
      <c r="Y120" s="7"/>
      <c r="Z120" s="25">
        <f t="shared" si="30"/>
        <v>-604</v>
      </c>
      <c r="AA120" s="17">
        <f t="shared" si="31"/>
        <v>163.21499999999995</v>
      </c>
      <c r="AB120" s="24">
        <f t="shared" si="25"/>
        <v>2.848639138642544</v>
      </c>
      <c r="AC120" s="17">
        <f t="shared" si="26"/>
        <v>-3.4001484933980919E-3</v>
      </c>
    </row>
    <row r="121" spans="1:29" s="17" customFormat="1" x14ac:dyDescent="0.25">
      <c r="A121" s="17">
        <v>36</v>
      </c>
      <c r="B121" s="17">
        <v>-611</v>
      </c>
      <c r="C121" s="17">
        <v>13669</v>
      </c>
      <c r="D121" s="17">
        <v>15083</v>
      </c>
      <c r="E121" s="17">
        <v>12733</v>
      </c>
      <c r="F121" s="17">
        <v>11308</v>
      </c>
      <c r="G121" s="24"/>
      <c r="H121" s="7"/>
      <c r="I121" s="25">
        <f t="shared" si="32"/>
        <v>936</v>
      </c>
      <c r="J121" s="24">
        <f t="shared" si="32"/>
        <v>3775</v>
      </c>
      <c r="K121" s="7"/>
      <c r="L121" s="25">
        <f t="shared" si="27"/>
        <v>937.53396977672185</v>
      </c>
      <c r="M121" s="17">
        <f t="shared" si="18"/>
        <v>2.3530632758960723</v>
      </c>
      <c r="N121" s="17">
        <f t="shared" si="28"/>
        <v>3764.2030585015409</v>
      </c>
      <c r="O121" s="24">
        <f t="shared" si="19"/>
        <v>116.57394572114805</v>
      </c>
      <c r="P121" s="7"/>
      <c r="Q121" s="25">
        <f t="shared" si="20"/>
        <v>975.01048204093274</v>
      </c>
      <c r="R121" s="24">
        <f t="shared" si="21"/>
        <v>3749.4965712386229</v>
      </c>
      <c r="S121" s="7"/>
      <c r="T121" s="25">
        <f t="shared" si="22"/>
        <v>-0.25145299681585026</v>
      </c>
      <c r="U121" s="24">
        <f t="shared" si="23"/>
        <v>0.96947198132279588</v>
      </c>
      <c r="V121" s="7"/>
      <c r="W121" s="25">
        <f t="shared" si="24"/>
        <v>-0.24892311341801873</v>
      </c>
      <c r="X121" s="24">
        <f t="shared" si="29"/>
        <v>157.78021996250391</v>
      </c>
      <c r="Y121" s="7"/>
      <c r="Z121" s="25">
        <f t="shared" si="30"/>
        <v>-611</v>
      </c>
      <c r="AA121" s="17">
        <f t="shared" si="31"/>
        <v>157.71599999999995</v>
      </c>
      <c r="AB121" s="24">
        <f t="shared" si="25"/>
        <v>2.7526634830753758</v>
      </c>
      <c r="AC121" s="17">
        <f t="shared" si="26"/>
        <v>6.421996250395523E-2</v>
      </c>
    </row>
    <row r="122" spans="1:29" s="17" customFormat="1" x14ac:dyDescent="0.25">
      <c r="A122" s="17">
        <v>37</v>
      </c>
      <c r="B122" s="17">
        <v>-637</v>
      </c>
      <c r="C122" s="17">
        <v>13840</v>
      </c>
      <c r="D122" s="17">
        <v>15008</v>
      </c>
      <c r="E122" s="17">
        <v>12539</v>
      </c>
      <c r="F122" s="17">
        <v>11358</v>
      </c>
      <c r="G122" s="24"/>
      <c r="H122" s="7"/>
      <c r="I122" s="25">
        <f t="shared" si="32"/>
        <v>1301</v>
      </c>
      <c r="J122" s="24">
        <f t="shared" si="32"/>
        <v>3650</v>
      </c>
      <c r="K122" s="7"/>
      <c r="L122" s="25">
        <f t="shared" si="27"/>
        <v>1306.9104590133106</v>
      </c>
      <c r="M122" s="17">
        <f t="shared" si="18"/>
        <v>34.933525748024849</v>
      </c>
      <c r="N122" s="17">
        <f t="shared" si="28"/>
        <v>3649.1355232975288</v>
      </c>
      <c r="O122" s="24">
        <f t="shared" si="19"/>
        <v>0.74731996911541998</v>
      </c>
      <c r="P122" s="7"/>
      <c r="Q122" s="25">
        <f t="shared" si="20"/>
        <v>1340.0104820409329</v>
      </c>
      <c r="R122" s="24">
        <f t="shared" si="21"/>
        <v>3624.4965712386229</v>
      </c>
      <c r="S122" s="7"/>
      <c r="T122" s="25">
        <f t="shared" si="22"/>
        <v>-0.34558567080071545</v>
      </c>
      <c r="U122" s="24">
        <f t="shared" si="23"/>
        <v>0.93715190971773854</v>
      </c>
      <c r="V122" s="7"/>
      <c r="W122" s="25">
        <f t="shared" si="24"/>
        <v>-0.34314047746002657</v>
      </c>
      <c r="X122" s="24">
        <f t="shared" si="29"/>
        <v>152.07016925198104</v>
      </c>
      <c r="Y122" s="7"/>
      <c r="Z122" s="25">
        <f t="shared" si="30"/>
        <v>-637</v>
      </c>
      <c r="AA122" s="17">
        <f t="shared" si="31"/>
        <v>151.98299999999995</v>
      </c>
      <c r="AB122" s="24">
        <f t="shared" si="25"/>
        <v>2.6526037570585408</v>
      </c>
      <c r="AC122" s="17">
        <f t="shared" si="26"/>
        <v>8.7169251981094931E-2</v>
      </c>
    </row>
    <row r="123" spans="1:29" s="17" customFormat="1" x14ac:dyDescent="0.25">
      <c r="A123" s="17">
        <v>38</v>
      </c>
      <c r="B123" s="17">
        <v>-636</v>
      </c>
      <c r="C123" s="17">
        <v>14027</v>
      </c>
      <c r="D123" s="17">
        <v>14940</v>
      </c>
      <c r="E123" s="17">
        <v>12366</v>
      </c>
      <c r="F123" s="17">
        <v>11438</v>
      </c>
      <c r="G123" s="24"/>
      <c r="H123" s="7"/>
      <c r="I123" s="25">
        <f t="shared" si="32"/>
        <v>1661</v>
      </c>
      <c r="J123" s="24">
        <f t="shared" si="32"/>
        <v>3502</v>
      </c>
      <c r="K123" s="7"/>
      <c r="L123" s="25">
        <f t="shared" si="27"/>
        <v>1662.2753683108724</v>
      </c>
      <c r="M123" s="17">
        <f t="shared" si="18"/>
        <v>1.6265643283775417</v>
      </c>
      <c r="N123" s="17">
        <f t="shared" si="28"/>
        <v>3498.0358012087459</v>
      </c>
      <c r="O123" s="24">
        <f t="shared" si="19"/>
        <v>15.714872056580848</v>
      </c>
      <c r="P123" s="7"/>
      <c r="Q123" s="25">
        <f t="shared" si="20"/>
        <v>1700.0104820409329</v>
      </c>
      <c r="R123" s="24">
        <f t="shared" si="21"/>
        <v>3476.4965712386229</v>
      </c>
      <c r="S123" s="7"/>
      <c r="T123" s="25">
        <f t="shared" si="22"/>
        <v>-0.43842885610085641</v>
      </c>
      <c r="U123" s="24">
        <f t="shared" si="23"/>
        <v>0.89888494493735061</v>
      </c>
      <c r="V123" s="7"/>
      <c r="W123" s="25">
        <f t="shared" si="24"/>
        <v>-0.4360838723807226</v>
      </c>
      <c r="X123" s="24">
        <f t="shared" si="29"/>
        <v>146.3006796785711</v>
      </c>
      <c r="Y123" s="7"/>
      <c r="Z123" s="25">
        <f t="shared" si="30"/>
        <v>-636</v>
      </c>
      <c r="AA123" s="17">
        <f t="shared" si="31"/>
        <v>146.25899999999996</v>
      </c>
      <c r="AB123" s="24">
        <f t="shared" si="25"/>
        <v>2.5527011106743855</v>
      </c>
      <c r="AC123" s="17">
        <f t="shared" si="26"/>
        <v>4.1679678571142631E-2</v>
      </c>
    </row>
    <row r="124" spans="1:29" s="17" customFormat="1" x14ac:dyDescent="0.25">
      <c r="A124" s="17">
        <v>39</v>
      </c>
      <c r="B124" s="17">
        <v>-626</v>
      </c>
      <c r="C124" s="17">
        <v>14195</v>
      </c>
      <c r="D124" s="17">
        <v>14856</v>
      </c>
      <c r="E124" s="17">
        <v>12204</v>
      </c>
      <c r="F124" s="17">
        <v>11532</v>
      </c>
      <c r="G124" s="24"/>
      <c r="H124" s="7"/>
      <c r="I124" s="25">
        <f t="shared" si="32"/>
        <v>1991</v>
      </c>
      <c r="J124" s="24">
        <f t="shared" si="32"/>
        <v>3324</v>
      </c>
      <c r="K124" s="7"/>
      <c r="L124" s="25">
        <f t="shared" si="27"/>
        <v>1995.5007122453317</v>
      </c>
      <c r="M124" s="17">
        <f t="shared" si="18"/>
        <v>20.256410715278438</v>
      </c>
      <c r="N124" s="17">
        <f t="shared" si="28"/>
        <v>3315.4415470500821</v>
      </c>
      <c r="O124" s="24">
        <f t="shared" si="19"/>
        <v>73.247116895957788</v>
      </c>
      <c r="P124" s="7"/>
      <c r="Q124" s="25">
        <f t="shared" si="20"/>
        <v>2030.0104820409329</v>
      </c>
      <c r="R124" s="24">
        <f t="shared" si="21"/>
        <v>3298.4965712386229</v>
      </c>
      <c r="S124" s="7"/>
      <c r="T124" s="25">
        <f t="shared" si="22"/>
        <v>-0.52353510929265235</v>
      </c>
      <c r="U124" s="24">
        <f t="shared" si="23"/>
        <v>0.85286116297174885</v>
      </c>
      <c r="V124" s="7"/>
      <c r="W124" s="25">
        <f t="shared" si="24"/>
        <v>-0.5213105574714888</v>
      </c>
      <c r="X124" s="24">
        <f t="shared" si="29"/>
        <v>140.74517937709334</v>
      </c>
      <c r="Y124" s="7"/>
      <c r="Z124" s="25">
        <f t="shared" si="30"/>
        <v>-626</v>
      </c>
      <c r="AA124" s="17">
        <f t="shared" si="31"/>
        <v>140.62499999999997</v>
      </c>
      <c r="AB124" s="24">
        <f t="shared" si="25"/>
        <v>2.4543692606170255</v>
      </c>
      <c r="AC124" s="17">
        <f t="shared" si="26"/>
        <v>0.12017937709336479</v>
      </c>
    </row>
    <row r="125" spans="1:29" s="17" customFormat="1" x14ac:dyDescent="0.25">
      <c r="A125" s="17">
        <v>40</v>
      </c>
      <c r="B125" s="17">
        <v>-635</v>
      </c>
      <c r="C125" s="17">
        <v>14353</v>
      </c>
      <c r="D125" s="17">
        <v>14736</v>
      </c>
      <c r="E125" s="17">
        <v>12037</v>
      </c>
      <c r="F125" s="17">
        <v>11636</v>
      </c>
      <c r="G125" s="24"/>
      <c r="H125" s="7"/>
      <c r="I125" s="25">
        <f t="shared" si="32"/>
        <v>2316</v>
      </c>
      <c r="J125" s="24">
        <f t="shared" si="32"/>
        <v>3100</v>
      </c>
      <c r="K125" s="7"/>
      <c r="L125" s="25">
        <f t="shared" si="27"/>
        <v>2313.4168925007953</v>
      </c>
      <c r="M125" s="17">
        <f t="shared" si="18"/>
        <v>6.6724443524477834</v>
      </c>
      <c r="N125" s="17">
        <f t="shared" si="28"/>
        <v>3097.7150988947587</v>
      </c>
      <c r="O125" s="24">
        <f t="shared" si="19"/>
        <v>5.2207730607327347</v>
      </c>
      <c r="P125" s="7"/>
      <c r="Q125" s="25">
        <f t="shared" si="20"/>
        <v>2355.0104820409329</v>
      </c>
      <c r="R125" s="24">
        <f t="shared" si="21"/>
        <v>3074.4965712386229</v>
      </c>
      <c r="S125" s="7"/>
      <c r="T125" s="25">
        <f t="shared" si="22"/>
        <v>-0.607351873799724</v>
      </c>
      <c r="U125" s="24">
        <f t="shared" si="23"/>
        <v>0.79494359465548592</v>
      </c>
      <c r="V125" s="7"/>
      <c r="W125" s="25">
        <f t="shared" si="24"/>
        <v>-0.60527879739786306</v>
      </c>
      <c r="X125" s="24">
        <f t="shared" si="29"/>
        <v>134.89445376640231</v>
      </c>
      <c r="Y125" s="7"/>
      <c r="Z125" s="25">
        <f t="shared" si="30"/>
        <v>-635</v>
      </c>
      <c r="AA125" s="17">
        <f t="shared" si="31"/>
        <v>134.90999999999997</v>
      </c>
      <c r="AB125" s="24">
        <f t="shared" si="25"/>
        <v>2.3546236938655496</v>
      </c>
      <c r="AC125" s="17">
        <f t="shared" si="26"/>
        <v>-1.554623359766083E-2</v>
      </c>
    </row>
    <row r="126" spans="1:29" s="17" customFormat="1" x14ac:dyDescent="0.25">
      <c r="A126" s="17">
        <v>41</v>
      </c>
      <c r="B126" s="17">
        <v>-623</v>
      </c>
      <c r="C126" s="17">
        <v>14492</v>
      </c>
      <c r="D126" s="17">
        <v>14609</v>
      </c>
      <c r="E126" s="17">
        <v>11890</v>
      </c>
      <c r="F126" s="17">
        <v>11758</v>
      </c>
      <c r="G126" s="24"/>
      <c r="H126" s="7"/>
      <c r="I126" s="25">
        <f t="shared" si="32"/>
        <v>2602</v>
      </c>
      <c r="J126" s="24">
        <f t="shared" si="32"/>
        <v>2851</v>
      </c>
      <c r="K126" s="7"/>
      <c r="L126" s="25">
        <f t="shared" si="27"/>
        <v>2602.6134975445489</v>
      </c>
      <c r="M126" s="17">
        <f t="shared" si="18"/>
        <v>0.37637923716748478</v>
      </c>
      <c r="N126" s="17">
        <f t="shared" si="28"/>
        <v>2854.3692310668862</v>
      </c>
      <c r="O126" s="24">
        <f t="shared" si="19"/>
        <v>11.35171798207103</v>
      </c>
      <c r="P126" s="7"/>
      <c r="Q126" s="25">
        <f t="shared" si="20"/>
        <v>2641.0104820409329</v>
      </c>
      <c r="R126" s="24">
        <f t="shared" si="21"/>
        <v>2825.4965712386229</v>
      </c>
      <c r="S126" s="7"/>
      <c r="T126" s="25">
        <f t="shared" si="22"/>
        <v>-0.68111062656594712</v>
      </c>
      <c r="U126" s="24">
        <f t="shared" si="23"/>
        <v>0.73056201201821158</v>
      </c>
      <c r="V126" s="7"/>
      <c r="W126" s="25">
        <f t="shared" si="24"/>
        <v>-0.67920586518024695</v>
      </c>
      <c r="X126" s="24">
        <f t="shared" si="29"/>
        <v>129.266791804783</v>
      </c>
      <c r="Y126" s="7"/>
      <c r="Z126" s="25">
        <f t="shared" si="30"/>
        <v>-623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-3.6208195216971717E-2</v>
      </c>
    </row>
    <row r="127" spans="1:29" s="17" customFormat="1" x14ac:dyDescent="0.25">
      <c r="A127" s="17">
        <v>42</v>
      </c>
      <c r="B127" s="17">
        <v>-606</v>
      </c>
      <c r="C127" s="17">
        <v>14634</v>
      </c>
      <c r="D127" s="17">
        <v>14492</v>
      </c>
      <c r="E127" s="17">
        <v>11775</v>
      </c>
      <c r="F127" s="17">
        <v>11899</v>
      </c>
      <c r="G127" s="24"/>
      <c r="H127" s="7"/>
      <c r="I127" s="25">
        <f t="shared" si="32"/>
        <v>2859</v>
      </c>
      <c r="J127" s="24">
        <f t="shared" si="32"/>
        <v>2593</v>
      </c>
      <c r="K127" s="7"/>
      <c r="L127" s="25">
        <f t="shared" si="27"/>
        <v>2859.684838879266</v>
      </c>
      <c r="M127" s="17">
        <f t="shared" si="18"/>
        <v>0.46900429055424714</v>
      </c>
      <c r="N127" s="17">
        <f t="shared" si="28"/>
        <v>2591.6361306158351</v>
      </c>
      <c r="O127" s="24">
        <f t="shared" si="19"/>
        <v>1.8601396970623438</v>
      </c>
      <c r="P127" s="7"/>
      <c r="Q127" s="25">
        <f t="shared" si="20"/>
        <v>2898.0104820409329</v>
      </c>
      <c r="R127" s="24">
        <f t="shared" si="21"/>
        <v>2567.4965712386229</v>
      </c>
      <c r="S127" s="7"/>
      <c r="T127" s="25">
        <f t="shared" si="22"/>
        <v>-0.74739034496076995</v>
      </c>
      <c r="U127" s="24">
        <f t="shared" si="23"/>
        <v>0.66385338422537321</v>
      </c>
      <c r="V127" s="7"/>
      <c r="W127" s="25">
        <f t="shared" si="24"/>
        <v>-0.74565994770072452</v>
      </c>
      <c r="X127" s="24">
        <f t="shared" si="29"/>
        <v>123.858842010008</v>
      </c>
      <c r="Y127" s="7"/>
      <c r="Z127" s="25">
        <f t="shared" si="30"/>
        <v>-606</v>
      </c>
      <c r="AA127" s="17">
        <f t="shared" si="31"/>
        <v>123.84899999999998</v>
      </c>
      <c r="AB127" s="24">
        <f t="shared" si="25"/>
        <v>2.1615728253024566</v>
      </c>
      <c r="AC127" s="17">
        <f t="shared" si="26"/>
        <v>9.8420100080289785E-3</v>
      </c>
    </row>
    <row r="128" spans="1:29" s="17" customFormat="1" x14ac:dyDescent="0.25">
      <c r="A128" s="17">
        <v>43</v>
      </c>
      <c r="B128" s="17">
        <v>-617</v>
      </c>
      <c r="C128" s="17">
        <v>14748</v>
      </c>
      <c r="D128" s="17">
        <v>14335</v>
      </c>
      <c r="E128" s="17">
        <v>11651</v>
      </c>
      <c r="F128" s="17">
        <v>12043</v>
      </c>
      <c r="G128" s="24"/>
      <c r="H128" s="7"/>
      <c r="I128" s="25">
        <f t="shared" si="32"/>
        <v>3097</v>
      </c>
      <c r="J128" s="24">
        <f t="shared" si="32"/>
        <v>2292</v>
      </c>
      <c r="K128" s="7"/>
      <c r="L128" s="25">
        <f t="shared" si="27"/>
        <v>3094.4399258690214</v>
      </c>
      <c r="M128" s="17">
        <f t="shared" si="18"/>
        <v>6.5539795561057916</v>
      </c>
      <c r="N128" s="17">
        <f t="shared" si="28"/>
        <v>2300.2479679235284</v>
      </c>
      <c r="O128" s="24">
        <f t="shared" si="19"/>
        <v>68.028974867554197</v>
      </c>
      <c r="P128" s="7"/>
      <c r="Q128" s="25">
        <f t="shared" si="20"/>
        <v>3136.0104820409329</v>
      </c>
      <c r="R128" s="24">
        <f t="shared" si="21"/>
        <v>2266.4965712386229</v>
      </c>
      <c r="S128" s="7"/>
      <c r="T128" s="25">
        <f t="shared" si="22"/>
        <v>-0.80877000635364094</v>
      </c>
      <c r="U128" s="24">
        <f t="shared" si="23"/>
        <v>0.58602665180039493</v>
      </c>
      <c r="V128" s="7"/>
      <c r="W128" s="25">
        <f t="shared" si="24"/>
        <v>-0.80724297957381519</v>
      </c>
      <c r="X128" s="24">
        <f t="shared" si="29"/>
        <v>118.15867191047755</v>
      </c>
      <c r="Y128" s="7"/>
      <c r="Z128" s="25">
        <f t="shared" si="30"/>
        <v>-617</v>
      </c>
      <c r="AA128" s="17">
        <f t="shared" si="31"/>
        <v>118.29599999999998</v>
      </c>
      <c r="AB128" s="24">
        <f t="shared" si="25"/>
        <v>2.0646546919392117</v>
      </c>
      <c r="AC128" s="17">
        <f t="shared" si="26"/>
        <v>-0.13732808952242692</v>
      </c>
    </row>
    <row r="129" spans="1:29" s="17" customFormat="1" x14ac:dyDescent="0.25">
      <c r="A129" s="17">
        <v>44</v>
      </c>
      <c r="B129" s="17">
        <v>-624</v>
      </c>
      <c r="C129" s="17">
        <v>14853</v>
      </c>
      <c r="D129" s="17">
        <v>14182</v>
      </c>
      <c r="E129" s="17">
        <v>11550</v>
      </c>
      <c r="F129" s="17">
        <v>12198</v>
      </c>
      <c r="G129" s="24"/>
      <c r="H129" s="7"/>
      <c r="I129" s="25">
        <f t="shared" si="32"/>
        <v>3303</v>
      </c>
      <c r="J129" s="24">
        <f t="shared" si="32"/>
        <v>1984</v>
      </c>
      <c r="K129" s="7"/>
      <c r="L129" s="25">
        <f t="shared" si="27"/>
        <v>3301.9333318040681</v>
      </c>
      <c r="M129" s="17">
        <f t="shared" si="18"/>
        <v>1.1377810402126671</v>
      </c>
      <c r="N129" s="17">
        <f t="shared" si="28"/>
        <v>1983.8226124118385</v>
      </c>
      <c r="O129" s="24">
        <f t="shared" si="19"/>
        <v>3.1466356433766982E-2</v>
      </c>
      <c r="P129" s="7"/>
      <c r="Q129" s="25">
        <f t="shared" si="20"/>
        <v>3342.0104820409329</v>
      </c>
      <c r="R129" s="24">
        <f t="shared" si="21"/>
        <v>1958.4965712386231</v>
      </c>
      <c r="S129" s="7"/>
      <c r="T129" s="25">
        <f t="shared" si="22"/>
        <v>-0.8618969401642772</v>
      </c>
      <c r="U129" s="24">
        <f t="shared" si="23"/>
        <v>0.50638999536553353</v>
      </c>
      <c r="V129" s="7"/>
      <c r="W129" s="25">
        <f t="shared" si="24"/>
        <v>-0.86057798042876354</v>
      </c>
      <c r="X129" s="24">
        <f t="shared" si="29"/>
        <v>112.65433495811681</v>
      </c>
      <c r="Y129" s="7"/>
      <c r="Z129" s="25">
        <f t="shared" si="30"/>
        <v>-624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-2.5665041883172535E-2</v>
      </c>
    </row>
    <row r="130" spans="1:29" s="17" customFormat="1" x14ac:dyDescent="0.25">
      <c r="A130" s="17">
        <v>45</v>
      </c>
      <c r="B130" s="17">
        <v>-618</v>
      </c>
      <c r="C130" s="17">
        <v>14936</v>
      </c>
      <c r="D130" s="17">
        <v>14012</v>
      </c>
      <c r="E130" s="17">
        <v>11459</v>
      </c>
      <c r="F130" s="17">
        <v>12361</v>
      </c>
      <c r="G130" s="24"/>
      <c r="H130" s="7"/>
      <c r="I130" s="25">
        <f t="shared" si="32"/>
        <v>3477</v>
      </c>
      <c r="J130" s="24">
        <f t="shared" si="32"/>
        <v>1651</v>
      </c>
      <c r="K130" s="7"/>
      <c r="L130" s="25">
        <f t="shared" si="27"/>
        <v>3475.8204586091942</v>
      </c>
      <c r="M130" s="17">
        <f t="shared" si="18"/>
        <v>1.3913178926239691</v>
      </c>
      <c r="N130" s="17">
        <f t="shared" si="28"/>
        <v>1651.8776191070328</v>
      </c>
      <c r="O130" s="24">
        <f t="shared" si="19"/>
        <v>0.7702152970291235</v>
      </c>
      <c r="P130" s="7"/>
      <c r="Q130" s="25">
        <f t="shared" si="20"/>
        <v>3516.0104820409329</v>
      </c>
      <c r="R130" s="24">
        <f t="shared" si="21"/>
        <v>1625.4965712386231</v>
      </c>
      <c r="S130" s="7"/>
      <c r="T130" s="25">
        <f t="shared" si="22"/>
        <v>-0.90677114639267864</v>
      </c>
      <c r="U130" s="24">
        <f t="shared" si="23"/>
        <v>0.42028932460966067</v>
      </c>
      <c r="V130" s="7"/>
      <c r="W130" s="25">
        <f t="shared" si="24"/>
        <v>-0.90567709944924546</v>
      </c>
      <c r="X130" s="24">
        <f t="shared" si="29"/>
        <v>107.0746690211829</v>
      </c>
      <c r="Y130" s="7"/>
      <c r="Z130" s="25">
        <f t="shared" si="30"/>
        <v>-618</v>
      </c>
      <c r="AA130" s="17">
        <f t="shared" si="31"/>
        <v>107.11799999999998</v>
      </c>
      <c r="AB130" s="24">
        <f t="shared" si="25"/>
        <v>1.8695617881512854</v>
      </c>
      <c r="AC130" s="17">
        <f t="shared" si="26"/>
        <v>-4.33309788170817E-2</v>
      </c>
    </row>
    <row r="131" spans="1:29" s="17" customFormat="1" x14ac:dyDescent="0.25">
      <c r="A131" s="17">
        <v>46</v>
      </c>
      <c r="B131" s="17">
        <v>-638</v>
      </c>
      <c r="C131" s="17">
        <v>15013</v>
      </c>
      <c r="D131" s="17">
        <v>13831</v>
      </c>
      <c r="E131" s="17">
        <v>11388</v>
      </c>
      <c r="F131" s="17">
        <v>12542</v>
      </c>
      <c r="G131" s="24"/>
      <c r="H131" s="7"/>
      <c r="I131" s="25">
        <f t="shared" si="32"/>
        <v>3625</v>
      </c>
      <c r="J131" s="24">
        <f t="shared" si="32"/>
        <v>1289</v>
      </c>
      <c r="K131" s="7"/>
      <c r="L131" s="25">
        <f t="shared" si="27"/>
        <v>3620.5926797608913</v>
      </c>
      <c r="M131" s="17">
        <f t="shared" si="18"/>
        <v>19.42447169005704</v>
      </c>
      <c r="N131" s="17">
        <f t="shared" si="28"/>
        <v>1293.1417883528668</v>
      </c>
      <c r="O131" s="24">
        <f t="shared" si="19"/>
        <v>17.154410759943058</v>
      </c>
      <c r="P131" s="7"/>
      <c r="Q131" s="25">
        <f t="shared" si="20"/>
        <v>3664.0104820409329</v>
      </c>
      <c r="R131" s="24">
        <f t="shared" si="21"/>
        <v>1263.4965712386231</v>
      </c>
      <c r="S131" s="7"/>
      <c r="T131" s="25">
        <f t="shared" si="22"/>
        <v>-0.94494001146051432</v>
      </c>
      <c r="U131" s="24">
        <f t="shared" si="23"/>
        <v>0.32669039724141447</v>
      </c>
      <c r="V131" s="7"/>
      <c r="W131" s="25">
        <f t="shared" si="24"/>
        <v>-0.94409042814773436</v>
      </c>
      <c r="X131" s="24">
        <f t="shared" si="29"/>
        <v>101.26802105320144</v>
      </c>
      <c r="Y131" s="7"/>
      <c r="Z131" s="25">
        <f t="shared" si="30"/>
        <v>-638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-0.10797894679853925</v>
      </c>
    </row>
    <row r="132" spans="1:29" s="17" customFormat="1" x14ac:dyDescent="0.25">
      <c r="A132" s="17">
        <v>47</v>
      </c>
      <c r="B132" s="17">
        <v>-638</v>
      </c>
      <c r="C132" s="17">
        <v>15066</v>
      </c>
      <c r="D132" s="17">
        <v>13642</v>
      </c>
      <c r="E132" s="17">
        <v>11333</v>
      </c>
      <c r="F132" s="17">
        <v>12723</v>
      </c>
      <c r="G132" s="24"/>
      <c r="H132" s="7"/>
      <c r="I132" s="25">
        <f t="shared" si="32"/>
        <v>3733</v>
      </c>
      <c r="J132" s="24">
        <f t="shared" si="32"/>
        <v>919</v>
      </c>
      <c r="K132" s="7"/>
      <c r="L132" s="25">
        <f t="shared" si="27"/>
        <v>3728.6341917296563</v>
      </c>
      <c r="M132" s="17">
        <f t="shared" si="18"/>
        <v>19.060281853401253</v>
      </c>
      <c r="N132" s="17">
        <f t="shared" si="28"/>
        <v>921.67074702950049</v>
      </c>
      <c r="O132" s="24">
        <f t="shared" si="19"/>
        <v>7.1328896955856891</v>
      </c>
      <c r="P132" s="7"/>
      <c r="Q132" s="25">
        <f t="shared" si="20"/>
        <v>3772.0104820409329</v>
      </c>
      <c r="R132" s="24">
        <f t="shared" si="21"/>
        <v>893.49657123862312</v>
      </c>
      <c r="S132" s="7"/>
      <c r="T132" s="25">
        <f t="shared" si="22"/>
        <v>-0.97279296705055662</v>
      </c>
      <c r="U132" s="24">
        <f t="shared" si="23"/>
        <v>0.23102298529044454</v>
      </c>
      <c r="V132" s="7"/>
      <c r="W132" s="25">
        <f t="shared" si="24"/>
        <v>-0.97219321185755858</v>
      </c>
      <c r="X132" s="24">
        <f t="shared" si="29"/>
        <v>95.547806796728935</v>
      </c>
      <c r="Y132" s="7"/>
      <c r="Z132" s="25">
        <f t="shared" si="30"/>
        <v>-638</v>
      </c>
      <c r="AA132" s="17">
        <f t="shared" si="31"/>
        <v>95.633999999999972</v>
      </c>
      <c r="AB132" s="24">
        <f t="shared" si="25"/>
        <v>1.6691281768522566</v>
      </c>
      <c r="AC132" s="17">
        <f t="shared" si="26"/>
        <v>-8.6193203271037078E-2</v>
      </c>
    </row>
    <row r="133" spans="1:29" s="17" customFormat="1" x14ac:dyDescent="0.25">
      <c r="A133" s="17">
        <v>48</v>
      </c>
      <c r="B133" s="17">
        <v>-628</v>
      </c>
      <c r="C133" s="17">
        <v>15095</v>
      </c>
      <c r="D133" s="17">
        <v>13466</v>
      </c>
      <c r="E133" s="17">
        <v>11302</v>
      </c>
      <c r="F133" s="17">
        <v>12919</v>
      </c>
      <c r="G133" s="24"/>
      <c r="H133" s="7"/>
      <c r="I133" s="25">
        <f t="shared" si="32"/>
        <v>3793</v>
      </c>
      <c r="J133" s="24">
        <f t="shared" si="32"/>
        <v>547</v>
      </c>
      <c r="K133" s="7"/>
      <c r="L133" s="25">
        <f t="shared" si="27"/>
        <v>3798.0556282785856</v>
      </c>
      <c r="M133" s="17">
        <f t="shared" si="18"/>
        <v>25.559377291234121</v>
      </c>
      <c r="N133" s="17">
        <f t="shared" si="28"/>
        <v>547.21109788633566</v>
      </c>
      <c r="O133" s="24">
        <f t="shared" si="19"/>
        <v>4.4562317615385323E-2</v>
      </c>
      <c r="P133" s="7"/>
      <c r="Q133" s="25">
        <f t="shared" si="20"/>
        <v>3832.0104820409329</v>
      </c>
      <c r="R133" s="24">
        <f t="shared" si="21"/>
        <v>521.49657123862312</v>
      </c>
      <c r="S133" s="7"/>
      <c r="T133" s="25">
        <f t="shared" si="22"/>
        <v>-0.98826683126724679</v>
      </c>
      <c r="U133" s="24">
        <f t="shared" si="23"/>
        <v>0.13483845219379373</v>
      </c>
      <c r="V133" s="7"/>
      <c r="W133" s="25">
        <f t="shared" si="24"/>
        <v>-0.98791821192565488</v>
      </c>
      <c r="X133" s="24">
        <f t="shared" si="29"/>
        <v>89.952629304578863</v>
      </c>
      <c r="Y133" s="7"/>
      <c r="Z133" s="25">
        <f t="shared" si="30"/>
        <v>-628</v>
      </c>
      <c r="AA133" s="17">
        <f t="shared" si="31"/>
        <v>89.981999999999971</v>
      </c>
      <c r="AB133" s="24">
        <f t="shared" si="25"/>
        <v>1.5704821675295371</v>
      </c>
      <c r="AC133" s="17">
        <f t="shared" si="26"/>
        <v>-2.9370695421107484E-2</v>
      </c>
    </row>
    <row r="134" spans="1:29" s="17" customFormat="1" x14ac:dyDescent="0.25">
      <c r="A134" s="17">
        <v>49</v>
      </c>
      <c r="B134" s="17">
        <v>-619</v>
      </c>
      <c r="C134" s="17">
        <v>15110</v>
      </c>
      <c r="D134" s="17">
        <v>13264</v>
      </c>
      <c r="E134" s="17">
        <v>11278</v>
      </c>
      <c r="F134" s="17">
        <v>13092</v>
      </c>
      <c r="G134" s="24"/>
      <c r="H134" s="7"/>
      <c r="I134" s="25">
        <f t="shared" si="32"/>
        <v>3832</v>
      </c>
      <c r="J134" s="24">
        <f t="shared" si="32"/>
        <v>172</v>
      </c>
      <c r="K134" s="7"/>
      <c r="L134" s="25">
        <f t="shared" si="27"/>
        <v>3829.9672669348483</v>
      </c>
      <c r="M134" s="17">
        <f t="shared" si="18"/>
        <v>4.1320037141608648</v>
      </c>
      <c r="N134" s="17">
        <f t="shared" si="28"/>
        <v>173.13300687102455</v>
      </c>
      <c r="O134" s="24">
        <f t="shared" si="19"/>
        <v>1.2837045697888378</v>
      </c>
      <c r="P134" s="7"/>
      <c r="Q134" s="25">
        <f t="shared" si="20"/>
        <v>3871.0104820409329</v>
      </c>
      <c r="R134" s="24">
        <f t="shared" si="21"/>
        <v>146.49657123862312</v>
      </c>
      <c r="S134" s="7"/>
      <c r="T134" s="25">
        <f t="shared" si="22"/>
        <v>-0.99832484300809543</v>
      </c>
      <c r="U134" s="24">
        <f t="shared" si="23"/>
        <v>3.7878237378621532E-2</v>
      </c>
      <c r="V134" s="7"/>
      <c r="W134" s="25">
        <f t="shared" si="24"/>
        <v>-0.99822936592912381</v>
      </c>
      <c r="X134" s="24">
        <f t="shared" si="29"/>
        <v>84.353568200890663</v>
      </c>
      <c r="Y134" s="7"/>
      <c r="Z134" s="25">
        <f t="shared" si="30"/>
        <v>-619</v>
      </c>
      <c r="AA134" s="17">
        <f t="shared" si="31"/>
        <v>84.410999999999973</v>
      </c>
      <c r="AB134" s="24">
        <f t="shared" si="25"/>
        <v>1.4732498749009331</v>
      </c>
      <c r="AC134" s="17">
        <f t="shared" si="26"/>
        <v>-5.7431799109309623E-2</v>
      </c>
    </row>
    <row r="135" spans="1:29" s="17" customFormat="1" x14ac:dyDescent="0.25">
      <c r="A135" s="17">
        <v>50</v>
      </c>
      <c r="B135" s="17">
        <v>-622</v>
      </c>
      <c r="C135" s="17">
        <v>15116</v>
      </c>
      <c r="D135" s="17">
        <v>13085</v>
      </c>
      <c r="E135" s="17">
        <v>11289</v>
      </c>
      <c r="F135" s="17">
        <v>13290</v>
      </c>
      <c r="G135" s="24"/>
      <c r="H135" s="7"/>
      <c r="I135" s="25">
        <f t="shared" si="32"/>
        <v>3827</v>
      </c>
      <c r="J135" s="24">
        <f t="shared" si="32"/>
        <v>-205</v>
      </c>
      <c r="K135" s="7"/>
      <c r="L135" s="25">
        <f t="shared" si="27"/>
        <v>3825.2117074744365</v>
      </c>
      <c r="M135" s="17">
        <f t="shared" si="18"/>
        <v>3.1979901569863531</v>
      </c>
      <c r="N135" s="17">
        <f t="shared" si="28"/>
        <v>-204.15549108590776</v>
      </c>
      <c r="O135" s="24">
        <f t="shared" si="19"/>
        <v>0.71319530598126257</v>
      </c>
      <c r="P135" s="7"/>
      <c r="Q135" s="25">
        <f t="shared" si="20"/>
        <v>3866.0104820409329</v>
      </c>
      <c r="R135" s="24">
        <f t="shared" si="21"/>
        <v>-230.50342876137688</v>
      </c>
      <c r="S135" s="7"/>
      <c r="T135" s="25">
        <f t="shared" si="22"/>
        <v>-0.9970353543233712</v>
      </c>
      <c r="U135" s="24">
        <f t="shared" si="23"/>
        <v>-5.9599098582231579E-2</v>
      </c>
      <c r="V135" s="7"/>
      <c r="W135" s="25">
        <f t="shared" si="24"/>
        <v>-0.99719433075345032</v>
      </c>
      <c r="X135" s="24">
        <f t="shared" si="29"/>
        <v>78.760182234642969</v>
      </c>
      <c r="Y135" s="7"/>
      <c r="Z135" s="25">
        <f t="shared" si="30"/>
        <v>-622</v>
      </c>
      <c r="AA135" s="17">
        <f t="shared" si="31"/>
        <v>78.812999999999974</v>
      </c>
      <c r="AB135" s="24">
        <f t="shared" si="25"/>
        <v>1.3755463433742905</v>
      </c>
      <c r="AC135" s="17">
        <f t="shared" si="26"/>
        <v>-5.2817765357005442E-2</v>
      </c>
    </row>
    <row r="136" spans="1:29" s="17" customFormat="1" x14ac:dyDescent="0.25">
      <c r="A136" s="17">
        <v>51</v>
      </c>
      <c r="B136" s="17">
        <v>-605</v>
      </c>
      <c r="C136" s="17">
        <v>15092</v>
      </c>
      <c r="D136" s="17">
        <v>12905</v>
      </c>
      <c r="E136" s="17">
        <v>11306</v>
      </c>
      <c r="F136" s="17">
        <v>13472</v>
      </c>
      <c r="G136" s="24"/>
      <c r="H136" s="7"/>
      <c r="I136" s="25">
        <f t="shared" si="32"/>
        <v>3786</v>
      </c>
      <c r="J136" s="24">
        <f t="shared" si="32"/>
        <v>-567</v>
      </c>
      <c r="K136" s="7"/>
      <c r="L136" s="25">
        <f t="shared" si="27"/>
        <v>3785.2158721781034</v>
      </c>
      <c r="M136" s="17">
        <f t="shared" si="18"/>
        <v>0.6148564410723345</v>
      </c>
      <c r="N136" s="17">
        <f t="shared" si="28"/>
        <v>-569.05563009405876</v>
      </c>
      <c r="O136" s="24">
        <f t="shared" si="19"/>
        <v>4.2256150836000108</v>
      </c>
      <c r="P136" s="7"/>
      <c r="Q136" s="25">
        <f t="shared" si="20"/>
        <v>3825.0104820409329</v>
      </c>
      <c r="R136" s="24">
        <f t="shared" si="21"/>
        <v>-592.50342876137688</v>
      </c>
      <c r="S136" s="7"/>
      <c r="T136" s="25">
        <f t="shared" si="22"/>
        <v>-0.98646154710863299</v>
      </c>
      <c r="U136" s="24">
        <f t="shared" si="23"/>
        <v>-0.1531980259504778</v>
      </c>
      <c r="V136" s="7"/>
      <c r="W136" s="25">
        <f t="shared" si="24"/>
        <v>-0.98686482109477758</v>
      </c>
      <c r="X136" s="24">
        <f t="shared" si="29"/>
        <v>73.356499848728049</v>
      </c>
      <c r="Y136" s="7"/>
      <c r="Z136" s="25">
        <f t="shared" si="30"/>
        <v>-605</v>
      </c>
      <c r="AA136" s="17">
        <f t="shared" si="31"/>
        <v>73.367999999999981</v>
      </c>
      <c r="AB136" s="24">
        <f t="shared" si="25"/>
        <v>1.2805131656031994</v>
      </c>
      <c r="AC136" s="17">
        <f t="shared" si="26"/>
        <v>-1.1500151271931713E-2</v>
      </c>
    </row>
    <row r="137" spans="1:29" s="17" customFormat="1" x14ac:dyDescent="0.25">
      <c r="A137" s="17">
        <v>52</v>
      </c>
      <c r="B137" s="17">
        <v>-617</v>
      </c>
      <c r="C137" s="17">
        <v>15053</v>
      </c>
      <c r="D137" s="17">
        <v>12715</v>
      </c>
      <c r="E137" s="17">
        <v>11342</v>
      </c>
      <c r="F137" s="17">
        <v>13652</v>
      </c>
      <c r="G137" s="24"/>
      <c r="H137" s="7"/>
      <c r="I137" s="25">
        <f t="shared" si="32"/>
        <v>3711</v>
      </c>
      <c r="J137" s="24">
        <f t="shared" si="32"/>
        <v>-937</v>
      </c>
      <c r="K137" s="7"/>
      <c r="L137" s="25">
        <f t="shared" si="27"/>
        <v>3708.8790023170764</v>
      </c>
      <c r="M137" s="17">
        <f t="shared" si="18"/>
        <v>4.4986311709674665</v>
      </c>
      <c r="N137" s="17">
        <f t="shared" si="28"/>
        <v>-935.63353039115998</v>
      </c>
      <c r="O137" s="24">
        <f t="shared" si="19"/>
        <v>1.8672391918833988</v>
      </c>
      <c r="P137" s="7"/>
      <c r="Q137" s="25">
        <f t="shared" si="20"/>
        <v>3750.0104820409329</v>
      </c>
      <c r="R137" s="24">
        <f t="shared" si="21"/>
        <v>-962.50342876137688</v>
      </c>
      <c r="S137" s="7"/>
      <c r="T137" s="25">
        <f t="shared" si="22"/>
        <v>-0.96711921683777025</v>
      </c>
      <c r="U137" s="24">
        <f t="shared" si="23"/>
        <v>-0.24886543790144772</v>
      </c>
      <c r="V137" s="7"/>
      <c r="W137" s="25">
        <f t="shared" si="24"/>
        <v>-0.96777215814131812</v>
      </c>
      <c r="X137" s="24">
        <f t="shared" si="29"/>
        <v>67.759184062386737</v>
      </c>
      <c r="Y137" s="7"/>
      <c r="Z137" s="25">
        <f t="shared" si="30"/>
        <v>-617</v>
      </c>
      <c r="AA137" s="17">
        <f t="shared" si="31"/>
        <v>67.814999999999984</v>
      </c>
      <c r="AB137" s="24">
        <f t="shared" si="25"/>
        <v>1.1835950322399542</v>
      </c>
      <c r="AC137" s="17">
        <f t="shared" si="26"/>
        <v>-5.5815937613246547E-2</v>
      </c>
    </row>
    <row r="138" spans="1:29" s="17" customFormat="1" x14ac:dyDescent="0.25">
      <c r="A138" s="17">
        <v>53</v>
      </c>
      <c r="B138" s="17">
        <v>-637</v>
      </c>
      <c r="C138" s="17">
        <v>14997</v>
      </c>
      <c r="D138" s="17">
        <v>12536</v>
      </c>
      <c r="E138" s="17">
        <v>11402</v>
      </c>
      <c r="F138" s="17">
        <v>13839</v>
      </c>
      <c r="G138" s="24"/>
      <c r="H138" s="7"/>
      <c r="I138" s="25">
        <f t="shared" si="32"/>
        <v>3595</v>
      </c>
      <c r="J138" s="24">
        <f t="shared" si="32"/>
        <v>-1303</v>
      </c>
      <c r="K138" s="7"/>
      <c r="L138" s="25">
        <f t="shared" si="27"/>
        <v>3593.1662998008019</v>
      </c>
      <c r="M138" s="17">
        <f t="shared" si="18"/>
        <v>3.3624564205392238</v>
      </c>
      <c r="N138" s="17">
        <f t="shared" si="28"/>
        <v>-1304.574023321318</v>
      </c>
      <c r="O138" s="24">
        <f t="shared" si="19"/>
        <v>2.4775494160529763</v>
      </c>
      <c r="P138" s="7"/>
      <c r="Q138" s="25">
        <f t="shared" si="20"/>
        <v>3634.0104820409329</v>
      </c>
      <c r="R138" s="24">
        <f t="shared" si="21"/>
        <v>-1328.5034287613769</v>
      </c>
      <c r="S138" s="7"/>
      <c r="T138" s="25">
        <f t="shared" si="22"/>
        <v>-0.93720307935216929</v>
      </c>
      <c r="U138" s="24">
        <f t="shared" si="23"/>
        <v>-0.34349860756105577</v>
      </c>
      <c r="V138" s="7"/>
      <c r="W138" s="25">
        <f t="shared" si="24"/>
        <v>-0.93810295212776318</v>
      </c>
      <c r="X138" s="24">
        <f t="shared" si="29"/>
        <v>62.069635887574691</v>
      </c>
      <c r="Y138" s="7"/>
      <c r="Z138" s="25">
        <f t="shared" si="30"/>
        <v>-637</v>
      </c>
      <c r="AA138" s="17">
        <f t="shared" si="31"/>
        <v>62.081999999999987</v>
      </c>
      <c r="AB138" s="24">
        <f t="shared" si="25"/>
        <v>1.0835353062231194</v>
      </c>
      <c r="AC138" s="17">
        <f t="shared" si="26"/>
        <v>-1.2364112425295559E-2</v>
      </c>
    </row>
    <row r="139" spans="1:29" s="17" customFormat="1" x14ac:dyDescent="0.25">
      <c r="A139" s="17">
        <v>54</v>
      </c>
      <c r="B139" s="17">
        <v>-625</v>
      </c>
      <c r="C139" s="17">
        <v>14934</v>
      </c>
      <c r="D139" s="17">
        <v>12373</v>
      </c>
      <c r="E139" s="17">
        <v>11487</v>
      </c>
      <c r="F139" s="17">
        <v>14023</v>
      </c>
      <c r="G139" s="24"/>
      <c r="H139" s="7"/>
      <c r="I139" s="25">
        <f t="shared" si="32"/>
        <v>3447</v>
      </c>
      <c r="J139" s="24">
        <f t="shared" si="32"/>
        <v>-1650</v>
      </c>
      <c r="K139" s="7"/>
      <c r="L139" s="25">
        <f t="shared" si="27"/>
        <v>3444.3038336376967</v>
      </c>
      <c r="M139" s="17">
        <f t="shared" si="18"/>
        <v>7.2693130532158197</v>
      </c>
      <c r="N139" s="17">
        <f t="shared" si="28"/>
        <v>-1653.6321904408223</v>
      </c>
      <c r="O139" s="24">
        <f t="shared" si="19"/>
        <v>13.192807398401197</v>
      </c>
      <c r="P139" s="7"/>
      <c r="Q139" s="25">
        <f t="shared" si="20"/>
        <v>3486.0104820409329</v>
      </c>
      <c r="R139" s="24">
        <f t="shared" si="21"/>
        <v>-1675.5034287613769</v>
      </c>
      <c r="S139" s="7"/>
      <c r="T139" s="25">
        <f t="shared" si="22"/>
        <v>-0.89903421428433361</v>
      </c>
      <c r="U139" s="24">
        <f t="shared" si="23"/>
        <v>-0.43321912633669513</v>
      </c>
      <c r="V139" s="7"/>
      <c r="W139" s="25">
        <f t="shared" si="24"/>
        <v>-0.90016816627519958</v>
      </c>
      <c r="X139" s="24">
        <f t="shared" si="29"/>
        <v>56.480630161196927</v>
      </c>
      <c r="Y139" s="7"/>
      <c r="Z139" s="25">
        <f t="shared" si="30"/>
        <v>-625</v>
      </c>
      <c r="AA139" s="17">
        <f t="shared" si="31"/>
        <v>56.456999999999987</v>
      </c>
      <c r="AB139" s="24">
        <f t="shared" si="25"/>
        <v>0.98536053579843841</v>
      </c>
      <c r="AC139" s="17">
        <f t="shared" si="26"/>
        <v>2.3630161196940946E-2</v>
      </c>
    </row>
    <row r="140" spans="1:29" s="17" customFormat="1" x14ac:dyDescent="0.25">
      <c r="A140" s="17">
        <v>55</v>
      </c>
      <c r="B140" s="17">
        <v>-641</v>
      </c>
      <c r="C140" s="17">
        <v>14841</v>
      </c>
      <c r="D140" s="17">
        <v>12195</v>
      </c>
      <c r="E140" s="17">
        <v>11574</v>
      </c>
      <c r="F140" s="17">
        <v>14193</v>
      </c>
      <c r="G140" s="24"/>
      <c r="H140" s="7"/>
      <c r="I140" s="25">
        <f t="shared" si="32"/>
        <v>3267</v>
      </c>
      <c r="J140" s="24">
        <f t="shared" si="32"/>
        <v>-1998</v>
      </c>
      <c r="K140" s="7"/>
      <c r="L140" s="25">
        <f t="shared" si="27"/>
        <v>3256.7938512063729</v>
      </c>
      <c r="M140" s="17">
        <f t="shared" si="18"/>
        <v>104.16547319765607</v>
      </c>
      <c r="N140" s="17">
        <f t="shared" si="28"/>
        <v>-1994.7723589965756</v>
      </c>
      <c r="O140" s="24">
        <f t="shared" si="19"/>
        <v>10.417666446986621</v>
      </c>
      <c r="P140" s="7"/>
      <c r="Q140" s="25">
        <f t="shared" si="20"/>
        <v>3306.0104820409329</v>
      </c>
      <c r="R140" s="24">
        <f t="shared" si="21"/>
        <v>-2023.5034287613769</v>
      </c>
      <c r="S140" s="7"/>
      <c r="T140" s="25">
        <f t="shared" si="22"/>
        <v>-0.8526126216342631</v>
      </c>
      <c r="U140" s="24">
        <f t="shared" si="23"/>
        <v>-0.52319820568517494</v>
      </c>
      <c r="V140" s="7"/>
      <c r="W140" s="25">
        <f t="shared" si="24"/>
        <v>-0.85398129967660119</v>
      </c>
      <c r="X140" s="24">
        <f t="shared" si="29"/>
        <v>50.686459258055834</v>
      </c>
      <c r="Y140" s="7"/>
      <c r="Z140" s="25">
        <f t="shared" si="30"/>
        <v>-641</v>
      </c>
      <c r="AA140" s="17">
        <f t="shared" si="31"/>
        <v>50.687999999999988</v>
      </c>
      <c r="AB140" s="24">
        <f t="shared" si="25"/>
        <v>0.88467249125088554</v>
      </c>
      <c r="AC140" s="17">
        <f t="shared" si="26"/>
        <v>-1.5407419441544334E-3</v>
      </c>
    </row>
    <row r="141" spans="1:29" s="17" customFormat="1" x14ac:dyDescent="0.25">
      <c r="A141" s="17">
        <v>56</v>
      </c>
      <c r="B141" s="17">
        <v>-629</v>
      </c>
      <c r="C141" s="17">
        <v>14713</v>
      </c>
      <c r="D141" s="17">
        <v>12029</v>
      </c>
      <c r="E141" s="17">
        <v>11675</v>
      </c>
      <c r="F141" s="17">
        <v>14335</v>
      </c>
      <c r="G141" s="24"/>
      <c r="H141" s="7"/>
      <c r="I141" s="25">
        <f t="shared" si="32"/>
        <v>3038</v>
      </c>
      <c r="J141" s="24">
        <f t="shared" si="32"/>
        <v>-2306</v>
      </c>
      <c r="K141" s="7"/>
      <c r="L141" s="25">
        <f t="shared" si="27"/>
        <v>3040.3222158663339</v>
      </c>
      <c r="M141" s="17">
        <f t="shared" si="18"/>
        <v>5.3926865298527353</v>
      </c>
      <c r="N141" s="17">
        <f t="shared" si="28"/>
        <v>-2309.6206966121781</v>
      </c>
      <c r="O141" s="24">
        <f t="shared" si="19"/>
        <v>13.109443957438028</v>
      </c>
      <c r="P141" s="7"/>
      <c r="Q141" s="25">
        <f t="shared" si="20"/>
        <v>3077.0104820409329</v>
      </c>
      <c r="R141" s="24">
        <f t="shared" si="21"/>
        <v>-2331.5034287613771</v>
      </c>
      <c r="S141" s="7"/>
      <c r="T141" s="25">
        <f t="shared" si="22"/>
        <v>-0.79355403987389561</v>
      </c>
      <c r="U141" s="24">
        <f t="shared" si="23"/>
        <v>-0.60283486212003634</v>
      </c>
      <c r="V141" s="7"/>
      <c r="W141" s="25">
        <f t="shared" si="24"/>
        <v>-0.79513040272538338</v>
      </c>
      <c r="X141" s="24">
        <f t="shared" si="29"/>
        <v>45.012604148108665</v>
      </c>
      <c r="Y141" s="7"/>
      <c r="Z141" s="25">
        <f t="shared" si="30"/>
        <v>-629</v>
      </c>
      <c r="AA141" s="17">
        <f t="shared" si="31"/>
        <v>45.026999999999987</v>
      </c>
      <c r="AB141" s="24">
        <f t="shared" si="25"/>
        <v>0.78586940229548641</v>
      </c>
      <c r="AC141" s="17">
        <f t="shared" si="26"/>
        <v>-1.4395851891322309E-2</v>
      </c>
    </row>
    <row r="142" spans="1:29" s="17" customFormat="1" x14ac:dyDescent="0.25">
      <c r="A142" s="17">
        <v>57</v>
      </c>
      <c r="B142" s="17">
        <v>-627</v>
      </c>
      <c r="C142" s="17">
        <v>14596</v>
      </c>
      <c r="D142" s="17">
        <v>11886</v>
      </c>
      <c r="E142" s="17">
        <v>11804</v>
      </c>
      <c r="F142" s="17">
        <v>14492</v>
      </c>
      <c r="G142" s="24"/>
      <c r="H142" s="7"/>
      <c r="I142" s="25">
        <f t="shared" si="32"/>
        <v>2792</v>
      </c>
      <c r="J142" s="24">
        <f t="shared" si="32"/>
        <v>-2606</v>
      </c>
      <c r="K142" s="7"/>
      <c r="L142" s="25">
        <f t="shared" si="27"/>
        <v>2794.6383089484093</v>
      </c>
      <c r="M142" s="17">
        <f t="shared" si="18"/>
        <v>6.9606741072566045</v>
      </c>
      <c r="N142" s="17">
        <f t="shared" si="28"/>
        <v>-2600.7663674005362</v>
      </c>
      <c r="O142" s="24">
        <f t="shared" si="19"/>
        <v>27.390910186170395</v>
      </c>
      <c r="P142" s="7"/>
      <c r="Q142" s="25">
        <f t="shared" si="20"/>
        <v>2831.0104820409329</v>
      </c>
      <c r="R142" s="24">
        <f t="shared" si="21"/>
        <v>-2631.5034287613771</v>
      </c>
      <c r="S142" s="7"/>
      <c r="T142" s="25">
        <f t="shared" si="22"/>
        <v>-0.73011119658546597</v>
      </c>
      <c r="U142" s="24">
        <f t="shared" si="23"/>
        <v>-0.68040303397217416</v>
      </c>
      <c r="V142" s="7"/>
      <c r="W142" s="25">
        <f t="shared" si="24"/>
        <v>-0.73188982967098803</v>
      </c>
      <c r="X142" s="24">
        <f t="shared" si="29"/>
        <v>39.26835840420955</v>
      </c>
      <c r="Y142" s="7"/>
      <c r="Z142" s="25">
        <f t="shared" si="30"/>
        <v>-627</v>
      </c>
      <c r="AA142" s="17">
        <f t="shared" si="31"/>
        <v>39.383999999999986</v>
      </c>
      <c r="AB142" s="24">
        <f t="shared" si="25"/>
        <v>0.68738047260544644</v>
      </c>
      <c r="AC142" s="17">
        <f t="shared" si="26"/>
        <v>-0.11564159579043576</v>
      </c>
    </row>
    <row r="143" spans="1:29" s="17" customFormat="1" x14ac:dyDescent="0.25">
      <c r="A143" s="17">
        <v>58</v>
      </c>
      <c r="B143" s="17">
        <v>-607</v>
      </c>
      <c r="C143" s="17">
        <v>14469</v>
      </c>
      <c r="D143" s="17">
        <v>11762</v>
      </c>
      <c r="E143" s="17">
        <v>11941</v>
      </c>
      <c r="F143" s="17">
        <v>14626</v>
      </c>
      <c r="G143" s="24"/>
      <c r="H143" s="7"/>
      <c r="I143" s="25">
        <f t="shared" si="32"/>
        <v>2528</v>
      </c>
      <c r="J143" s="24">
        <f t="shared" si="32"/>
        <v>-2864</v>
      </c>
      <c r="K143" s="7"/>
      <c r="L143" s="25">
        <f t="shared" si="27"/>
        <v>2530.5964840452552</v>
      </c>
      <c r="M143" s="17">
        <f t="shared" si="18"/>
        <v>6.7417293972650052</v>
      </c>
      <c r="N143" s="17">
        <f t="shared" si="28"/>
        <v>-2858.3642751233442</v>
      </c>
      <c r="O143" s="24">
        <f t="shared" si="19"/>
        <v>31.761394885356875</v>
      </c>
      <c r="P143" s="7"/>
      <c r="Q143" s="25">
        <f t="shared" si="20"/>
        <v>2567.0104820409329</v>
      </c>
      <c r="R143" s="24">
        <f t="shared" si="21"/>
        <v>-2889.5034287613771</v>
      </c>
      <c r="S143" s="7"/>
      <c r="T143" s="25">
        <f t="shared" si="22"/>
        <v>-0.66202619403202922</v>
      </c>
      <c r="U143" s="24">
        <f t="shared" si="23"/>
        <v>-0.74711166176501265</v>
      </c>
      <c r="V143" s="7"/>
      <c r="W143" s="25">
        <f t="shared" si="24"/>
        <v>-0.66397873343971281</v>
      </c>
      <c r="X143" s="24">
        <f t="shared" si="29"/>
        <v>33.808873802329856</v>
      </c>
      <c r="Y143" s="7"/>
      <c r="Z143" s="25">
        <f t="shared" si="30"/>
        <v>-607</v>
      </c>
      <c r="AA143" s="17">
        <f t="shared" si="31"/>
        <v>33.920999999999985</v>
      </c>
      <c r="AB143" s="24">
        <f t="shared" si="25"/>
        <v>0.59203313556899628</v>
      </c>
      <c r="AC143" s="17">
        <f t="shared" si="26"/>
        <v>-0.1121261976701291</v>
      </c>
    </row>
    <row r="144" spans="1:29" s="17" customFormat="1" x14ac:dyDescent="0.25">
      <c r="A144" s="17">
        <v>59</v>
      </c>
      <c r="B144" s="17">
        <v>-613</v>
      </c>
      <c r="C144" s="17">
        <v>14318</v>
      </c>
      <c r="D144" s="17">
        <v>11644</v>
      </c>
      <c r="E144" s="17">
        <v>12081</v>
      </c>
      <c r="F144" s="17">
        <v>14735</v>
      </c>
      <c r="G144" s="24"/>
      <c r="H144" s="7"/>
      <c r="I144" s="25">
        <f t="shared" si="32"/>
        <v>2237</v>
      </c>
      <c r="J144" s="24">
        <f t="shared" si="32"/>
        <v>-3091</v>
      </c>
      <c r="K144" s="7"/>
      <c r="L144" s="25">
        <f t="shared" si="27"/>
        <v>2240.2593853282806</v>
      </c>
      <c r="M144" s="17">
        <f t="shared" si="18"/>
        <v>10.623592718210748</v>
      </c>
      <c r="N144" s="17">
        <f t="shared" si="28"/>
        <v>-3091.8722602096714</v>
      </c>
      <c r="O144" s="24">
        <f t="shared" si="19"/>
        <v>0.76083787337593745</v>
      </c>
      <c r="P144" s="7"/>
      <c r="Q144" s="25">
        <f t="shared" si="20"/>
        <v>2276.0104820409329</v>
      </c>
      <c r="R144" s="24">
        <f t="shared" si="21"/>
        <v>-3116.5034287613771</v>
      </c>
      <c r="S144" s="7"/>
      <c r="T144" s="25">
        <f t="shared" si="22"/>
        <v>-0.58697795258108199</v>
      </c>
      <c r="U144" s="24">
        <f t="shared" si="23"/>
        <v>-0.80580491179979685</v>
      </c>
      <c r="V144" s="7"/>
      <c r="W144" s="25">
        <f t="shared" si="24"/>
        <v>-0.58908345099187653</v>
      </c>
      <c r="X144" s="24">
        <f t="shared" si="29"/>
        <v>28.349158193868561</v>
      </c>
      <c r="Y144" s="7"/>
      <c r="Z144" s="25">
        <f t="shared" si="30"/>
        <v>-613</v>
      </c>
      <c r="AA144" s="17">
        <f t="shared" si="31"/>
        <v>28.403999999999986</v>
      </c>
      <c r="AB144" s="24">
        <f t="shared" si="25"/>
        <v>0.4957433207364691</v>
      </c>
      <c r="AC144" s="17">
        <f t="shared" si="26"/>
        <v>-5.484180613142442E-2</v>
      </c>
    </row>
    <row r="145" spans="1:29" s="17" customFormat="1" x14ac:dyDescent="0.25">
      <c r="A145" s="17">
        <v>60</v>
      </c>
      <c r="B145" s="17">
        <v>-633</v>
      </c>
      <c r="C145" s="17">
        <v>14155</v>
      </c>
      <c r="D145" s="17">
        <v>11533</v>
      </c>
      <c r="E145" s="17">
        <v>12237</v>
      </c>
      <c r="F145" s="17">
        <v>14839</v>
      </c>
      <c r="G145" s="24"/>
      <c r="H145" s="7"/>
      <c r="I145" s="25">
        <f t="shared" si="32"/>
        <v>1918</v>
      </c>
      <c r="J145" s="24">
        <f t="shared" si="32"/>
        <v>-3306</v>
      </c>
      <c r="K145" s="7"/>
      <c r="L145" s="25">
        <f t="shared" si="27"/>
        <v>1918.3176684541809</v>
      </c>
      <c r="M145" s="17">
        <f t="shared" si="18"/>
        <v>0.10091324678166694</v>
      </c>
      <c r="N145" s="17">
        <f t="shared" si="28"/>
        <v>-3302.6193636575331</v>
      </c>
      <c r="O145" s="24">
        <f t="shared" si="19"/>
        <v>11.428702080008076</v>
      </c>
      <c r="P145" s="7"/>
      <c r="Q145" s="25">
        <f t="shared" si="20"/>
        <v>1957.0104820409329</v>
      </c>
      <c r="R145" s="24">
        <f t="shared" si="21"/>
        <v>-3331.5034287613771</v>
      </c>
      <c r="S145" s="7"/>
      <c r="T145" s="25">
        <f t="shared" si="22"/>
        <v>-0.5047085744956793</v>
      </c>
      <c r="U145" s="24">
        <f t="shared" si="23"/>
        <v>-0.86139543496049553</v>
      </c>
      <c r="V145" s="7"/>
      <c r="W145" s="25">
        <f t="shared" si="24"/>
        <v>-0.50695890785015774</v>
      </c>
      <c r="X145" s="24">
        <f t="shared" si="29"/>
        <v>22.658677581054462</v>
      </c>
      <c r="Y145" s="7"/>
      <c r="Z145" s="25">
        <f t="shared" si="30"/>
        <v>-633</v>
      </c>
      <c r="AA145" s="17">
        <f t="shared" si="31"/>
        <v>22.706999999999987</v>
      </c>
      <c r="AB145" s="24">
        <f t="shared" si="25"/>
        <v>0.3963119132503522</v>
      </c>
      <c r="AC145" s="17">
        <f t="shared" si="26"/>
        <v>-4.8322418945524248E-2</v>
      </c>
    </row>
    <row r="146" spans="1:29" s="17" customFormat="1" x14ac:dyDescent="0.25">
      <c r="A146" s="17">
        <v>61</v>
      </c>
      <c r="B146" s="17">
        <v>-617</v>
      </c>
      <c r="C146" s="17">
        <v>13988</v>
      </c>
      <c r="D146" s="17">
        <v>11450</v>
      </c>
      <c r="E146" s="17">
        <v>12404</v>
      </c>
      <c r="F146" s="17">
        <v>14929</v>
      </c>
      <c r="G146" s="24"/>
      <c r="H146" s="7"/>
      <c r="I146" s="25">
        <f t="shared" si="32"/>
        <v>1584</v>
      </c>
      <c r="J146" s="24">
        <f t="shared" si="32"/>
        <v>-3479</v>
      </c>
      <c r="K146" s="7"/>
      <c r="L146" s="25">
        <f t="shared" si="27"/>
        <v>1585.8755337676089</v>
      </c>
      <c r="M146" s="17">
        <f t="shared" si="18"/>
        <v>3.5176269134411817</v>
      </c>
      <c r="N146" s="17">
        <f t="shared" si="28"/>
        <v>-3476.3649042073457</v>
      </c>
      <c r="O146" s="24">
        <f t="shared" si="19"/>
        <v>6.9437298364643052</v>
      </c>
      <c r="P146" s="7"/>
      <c r="Q146" s="25">
        <f t="shared" si="20"/>
        <v>1623.0104820409329</v>
      </c>
      <c r="R146" s="24">
        <f t="shared" si="21"/>
        <v>-3504.5034287613771</v>
      </c>
      <c r="S146" s="7"/>
      <c r="T146" s="25">
        <f t="shared" si="22"/>
        <v>-0.41857073035610404</v>
      </c>
      <c r="U146" s="24">
        <f t="shared" si="23"/>
        <v>-0.90612641406189498</v>
      </c>
      <c r="V146" s="7"/>
      <c r="W146" s="25">
        <f t="shared" si="24"/>
        <v>-0.42093753737849837</v>
      </c>
      <c r="X146" s="24">
        <f t="shared" si="29"/>
        <v>17.097541379459756</v>
      </c>
      <c r="Y146" s="7"/>
      <c r="Z146" s="25">
        <f t="shared" si="30"/>
        <v>-617</v>
      </c>
      <c r="AA146" s="17">
        <f t="shared" si="31"/>
        <v>17.153999999999986</v>
      </c>
      <c r="AB146" s="24">
        <f t="shared" si="25"/>
        <v>0.29939377988710703</v>
      </c>
      <c r="AC146" s="17">
        <f t="shared" si="26"/>
        <v>-5.6458620540229987E-2</v>
      </c>
    </row>
    <row r="147" spans="1:29" s="17" customFormat="1" x14ac:dyDescent="0.25">
      <c r="A147" s="17">
        <v>62</v>
      </c>
      <c r="B147" s="17">
        <v>-636</v>
      </c>
      <c r="C147" s="17">
        <v>13818</v>
      </c>
      <c r="D147" s="17">
        <v>11385</v>
      </c>
      <c r="E147" s="17">
        <v>12593</v>
      </c>
      <c r="F147" s="17">
        <v>15014</v>
      </c>
      <c r="G147" s="24"/>
      <c r="H147" s="7"/>
      <c r="I147" s="25">
        <f t="shared" si="32"/>
        <v>1225</v>
      </c>
      <c r="J147" s="24">
        <f t="shared" si="32"/>
        <v>-3629</v>
      </c>
      <c r="K147" s="7"/>
      <c r="L147" s="25">
        <f t="shared" si="27"/>
        <v>1227.2665286271717</v>
      </c>
      <c r="M147" s="17">
        <f t="shared" si="18"/>
        <v>5.1371520177890018</v>
      </c>
      <c r="N147" s="17">
        <f t="shared" si="28"/>
        <v>-3620.9912808266458</v>
      </c>
      <c r="O147" s="24">
        <f t="shared" si="19"/>
        <v>64.139582797650633</v>
      </c>
      <c r="P147" s="7"/>
      <c r="Q147" s="25">
        <f t="shared" si="20"/>
        <v>1264.0104820409329</v>
      </c>
      <c r="R147" s="24">
        <f t="shared" si="21"/>
        <v>-3654.5034287613771</v>
      </c>
      <c r="S147" s="7"/>
      <c r="T147" s="25">
        <f t="shared" si="22"/>
        <v>-0.32598544279290792</v>
      </c>
      <c r="U147" s="24">
        <f t="shared" si="23"/>
        <v>-0.94491049998796384</v>
      </c>
      <c r="V147" s="7"/>
      <c r="W147" s="25">
        <f t="shared" si="24"/>
        <v>-0.32845317755876008</v>
      </c>
      <c r="X147" s="24">
        <f t="shared" si="29"/>
        <v>11.348073280411199</v>
      </c>
      <c r="Y147" s="7"/>
      <c r="Z147" s="25">
        <f t="shared" si="30"/>
        <v>-636</v>
      </c>
      <c r="AA147" s="17">
        <f t="shared" si="31"/>
        <v>11.429999999999986</v>
      </c>
      <c r="AB147" s="24">
        <f t="shared" si="25"/>
        <v>0.19949113350295158</v>
      </c>
      <c r="AC147" s="17">
        <f t="shared" si="26"/>
        <v>-8.1926719588786057E-2</v>
      </c>
    </row>
    <row r="148" spans="1:29" s="17" customFormat="1" x14ac:dyDescent="0.25">
      <c r="A148" s="17">
        <v>63</v>
      </c>
      <c r="B148" s="17">
        <v>-641</v>
      </c>
      <c r="C148" s="17">
        <v>13631</v>
      </c>
      <c r="D148" s="17">
        <v>11328</v>
      </c>
      <c r="E148" s="17">
        <v>12778</v>
      </c>
      <c r="F148" s="17">
        <v>15068</v>
      </c>
      <c r="G148" s="24"/>
      <c r="H148" s="7"/>
      <c r="I148" s="25">
        <f t="shared" si="32"/>
        <v>853</v>
      </c>
      <c r="J148" s="24">
        <f t="shared" si="32"/>
        <v>-3740</v>
      </c>
      <c r="K148" s="7"/>
      <c r="L148" s="25">
        <f t="shared" si="27"/>
        <v>853.07004518595306</v>
      </c>
      <c r="M148" s="17">
        <f t="shared" ref="M148:M149" si="33">(I148-L148)^2</f>
        <v>4.906328075199186E-3</v>
      </c>
      <c r="N148" s="17">
        <f t="shared" si="28"/>
        <v>-3729.9014290671234</v>
      </c>
      <c r="O148" s="24">
        <f t="shared" ref="O148:O149" si="34">(J148-N148)^2</f>
        <v>101.98113488633926</v>
      </c>
      <c r="P148" s="7"/>
      <c r="Q148" s="25">
        <f t="shared" si="20"/>
        <v>892.01048204093274</v>
      </c>
      <c r="R148" s="24">
        <f t="shared" si="21"/>
        <v>-3765.5034287613771</v>
      </c>
      <c r="S148" s="7"/>
      <c r="T148" s="25">
        <f t="shared" si="22"/>
        <v>-0.23004748464942887</v>
      </c>
      <c r="U148" s="24">
        <f t="shared" si="23"/>
        <v>-0.97361072357325484</v>
      </c>
      <c r="V148" s="7"/>
      <c r="W148" s="25">
        <f t="shared" si="24"/>
        <v>-0.23258981250431993</v>
      </c>
      <c r="X148" s="24">
        <f t="shared" si="29"/>
        <v>5.6163013836385858</v>
      </c>
      <c r="Y148" s="7"/>
      <c r="Z148" s="25">
        <f t="shared" si="30"/>
        <v>-641</v>
      </c>
      <c r="AA148" s="17">
        <f t="shared" si="31"/>
        <v>5.6609999999999863</v>
      </c>
      <c r="AB148" s="24">
        <f t="shared" si="25"/>
        <v>9.8803088955398757E-2</v>
      </c>
      <c r="AC148" s="17">
        <f t="shared" si="26"/>
        <v>-4.4698616361400489E-2</v>
      </c>
    </row>
    <row r="149" spans="1:29" s="17" customFormat="1" x14ac:dyDescent="0.25">
      <c r="A149" s="17">
        <v>64</v>
      </c>
      <c r="B149" s="17">
        <v>-629</v>
      </c>
      <c r="C149" s="17">
        <v>13440</v>
      </c>
      <c r="D149" s="17">
        <v>11295</v>
      </c>
      <c r="E149" s="17">
        <v>12965</v>
      </c>
      <c r="F149" s="17">
        <v>15099</v>
      </c>
      <c r="G149" s="24"/>
      <c r="H149" s="7"/>
      <c r="I149" s="25">
        <f t="shared" si="32"/>
        <v>475</v>
      </c>
      <c r="J149" s="24">
        <f t="shared" si="32"/>
        <v>-3804</v>
      </c>
      <c r="K149" s="7"/>
      <c r="L149" s="25">
        <f t="shared" si="27"/>
        <v>477.07098886171309</v>
      </c>
      <c r="M149" s="17">
        <f t="shared" si="33"/>
        <v>4.2889948653396806</v>
      </c>
      <c r="N149" s="17">
        <f t="shared" si="28"/>
        <v>-3799.7421349880574</v>
      </c>
      <c r="O149" s="24">
        <f t="shared" si="34"/>
        <v>18.129414459925066</v>
      </c>
      <c r="P149" s="7"/>
      <c r="Q149" s="25">
        <f t="shared" ref="Q149" si="35">I149-$J$4</f>
        <v>514.01048204093274</v>
      </c>
      <c r="R149" s="24">
        <f t="shared" ref="R149" si="36">J149-$J$3</f>
        <v>-3829.5034287613771</v>
      </c>
      <c r="S149" s="7"/>
      <c r="T149" s="25">
        <f t="shared" ref="T149" si="37">Q149/$J$7</f>
        <v>-0.13256214008428083</v>
      </c>
      <c r="U149" s="24">
        <f t="shared" ref="U149" si="38">R149/$J$6</f>
        <v>-0.99015860023504421</v>
      </c>
      <c r="V149" s="7"/>
      <c r="W149" s="25">
        <f t="shared" ref="W149" si="39">(T149-U149*SIN(-$J$11*PI()/180))/(COS(-$J$11*PI()/180))</f>
        <v>-0.13514733288751293</v>
      </c>
      <c r="X149" s="24">
        <f>IF(MOD(ATAN2(U149,W149)*180/PI()-$J$9+360,360)&gt;5,MOD(ATAN2(U149,W149)*180/PI()-$J$9+360,360)-360,MOD(ATAN2(U149,W149)*180/PI()-$J$9+360,360))</f>
        <v>-4.7194833888170251E-2</v>
      </c>
      <c r="Y149" s="7"/>
      <c r="Z149" s="25">
        <f t="shared" si="30"/>
        <v>-629</v>
      </c>
      <c r="AA149" s="17">
        <f t="shared" si="31"/>
        <v>-1.3322676295501878E-14</v>
      </c>
      <c r="AB149" s="24">
        <f t="shared" ref="AB149" si="40">AA149*PI()/180</f>
        <v>-2.3252456653390877E-16</v>
      </c>
      <c r="AC149" s="17">
        <f t="shared" ref="AC149" si="41">X149-AA149</f>
        <v>-4.7194833888156928E-2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-9976</v>
      </c>
      <c r="G154" s="2"/>
      <c r="I154" s="1"/>
      <c r="J154" s="3"/>
    </row>
    <row r="155" spans="1:29" x14ac:dyDescent="0.25">
      <c r="A155" t="s">
        <v>77</v>
      </c>
      <c r="B155">
        <v>-10000</v>
      </c>
      <c r="G155" s="2"/>
      <c r="I155" s="43">
        <v>0</v>
      </c>
      <c r="J155" s="39">
        <f>B155</f>
        <v>-10000</v>
      </c>
    </row>
    <row r="156" spans="1:29" x14ac:dyDescent="0.25">
      <c r="A156" s="31" t="s">
        <v>78</v>
      </c>
      <c r="B156" s="31">
        <v>9996</v>
      </c>
      <c r="G156" s="2"/>
      <c r="I156" s="1"/>
      <c r="J156" s="3"/>
    </row>
    <row r="157" spans="1:29" x14ac:dyDescent="0.25">
      <c r="A157" t="s">
        <v>79</v>
      </c>
      <c r="B157">
        <v>9996</v>
      </c>
      <c r="G157" s="2"/>
      <c r="I157" s="43">
        <f>J155</f>
        <v>-10000</v>
      </c>
      <c r="J157" s="39">
        <f>I157+B157</f>
        <v>-4</v>
      </c>
    </row>
    <row r="158" spans="1:29" x14ac:dyDescent="0.25">
      <c r="A158" s="31" t="s">
        <v>80</v>
      </c>
      <c r="B158" s="31">
        <v>39993</v>
      </c>
      <c r="G158" s="2"/>
      <c r="I158" s="1"/>
      <c r="J158" s="3"/>
    </row>
    <row r="159" spans="1:29" x14ac:dyDescent="0.25">
      <c r="A159" t="s">
        <v>81</v>
      </c>
      <c r="B159">
        <v>39993</v>
      </c>
      <c r="G159" s="2"/>
      <c r="I159" s="43">
        <f>J157</f>
        <v>-4</v>
      </c>
      <c r="J159" s="39">
        <f>I159+B159</f>
        <v>39989</v>
      </c>
    </row>
    <row r="160" spans="1:29" x14ac:dyDescent="0.25">
      <c r="A160" s="31" t="s">
        <v>82</v>
      </c>
      <c r="B160" s="31">
        <v>10000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3">
        <f>J159</f>
        <v>39989</v>
      </c>
      <c r="J161" s="39">
        <f>I161+B161</f>
        <v>49989</v>
      </c>
    </row>
    <row r="162" spans="1:10" x14ac:dyDescent="0.25">
      <c r="A162" s="31" t="s">
        <v>84</v>
      </c>
      <c r="B162" s="31">
        <v>-9987</v>
      </c>
      <c r="G162" s="2"/>
      <c r="I162" s="1"/>
      <c r="J162" s="3"/>
    </row>
    <row r="163" spans="1:10" x14ac:dyDescent="0.25">
      <c r="A163" t="s">
        <v>85</v>
      </c>
      <c r="B163">
        <v>-9987</v>
      </c>
      <c r="G163" s="2"/>
      <c r="I163" s="43">
        <f>J161</f>
        <v>49989</v>
      </c>
      <c r="J163" s="39">
        <f>I163+B163</f>
        <v>40002</v>
      </c>
    </row>
    <row r="164" spans="1:10" x14ac:dyDescent="0.25">
      <c r="A164" s="31" t="s">
        <v>86</v>
      </c>
      <c r="B164" s="31">
        <v>-40002</v>
      </c>
      <c r="G164" s="2"/>
      <c r="I164" s="1"/>
      <c r="J164" s="3"/>
    </row>
    <row r="165" spans="1:10" ht="15.75" thickBot="1" x14ac:dyDescent="0.3">
      <c r="A165" t="s">
        <v>87</v>
      </c>
      <c r="B165">
        <v>-40002</v>
      </c>
      <c r="G165" s="2"/>
      <c r="I165" s="4">
        <f>J163</f>
        <v>40002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26.12841543633153</v>
      </c>
      <c r="L3" s="35" t="s">
        <v>1</v>
      </c>
      <c r="M3" s="11">
        <v>-3883.7304148069247</v>
      </c>
      <c r="N3" s="10" t="s">
        <v>2</v>
      </c>
      <c r="O3" s="35">
        <v>3873.8451676849963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-38.577001207721999</v>
      </c>
      <c r="L4" s="9" t="s">
        <v>5</v>
      </c>
      <c r="M4" s="13">
        <v>359.99165692408576</v>
      </c>
      <c r="N4" s="12" t="s">
        <v>6</v>
      </c>
      <c r="O4" s="9">
        <v>359.75925078398899</v>
      </c>
      <c r="Q4" s="2" t="s">
        <v>7</v>
      </c>
      <c r="R4" s="2">
        <f>MAX(AC20:AC149)</f>
        <v>0.25821900155020217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-172.3472075916944</v>
      </c>
      <c r="N5" s="14" t="s">
        <v>9</v>
      </c>
      <c r="O5" s="9">
        <v>-172.19616236255868</v>
      </c>
      <c r="Q5" s="5" t="s">
        <v>10</v>
      </c>
      <c r="R5" s="5">
        <f>MIN(AC20:AC149)</f>
        <v>-0.17380010388129463</v>
      </c>
      <c r="T5" s="45" t="s">
        <v>55</v>
      </c>
      <c r="U5" s="47">
        <v>14</v>
      </c>
    </row>
    <row r="6" spans="1:21" ht="15.75" thickBot="1" x14ac:dyDescent="0.3">
      <c r="A6" t="s">
        <v>65</v>
      </c>
      <c r="I6" s="32" t="s">
        <v>11</v>
      </c>
      <c r="J6" s="32">
        <f>(O3+O9)/2</f>
        <v>3867.4692574333103</v>
      </c>
      <c r="L6" s="37" t="s">
        <v>12</v>
      </c>
      <c r="M6" s="13">
        <v>-38.440707700557702</v>
      </c>
      <c r="N6" s="14" t="s">
        <v>13</v>
      </c>
      <c r="O6" s="9">
        <v>26.091858696991341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-3877.6032654442379</v>
      </c>
      <c r="L7" s="38" t="s">
        <v>15</v>
      </c>
      <c r="M7" s="16">
        <f>SUM(M20:M84)</f>
        <v>618.99032107306391</v>
      </c>
      <c r="N7" s="15" t="s">
        <v>15</v>
      </c>
      <c r="O7" s="36">
        <f>SUM(O20:O84)</f>
        <v>2762.0419261215866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-172.18006493989679</v>
      </c>
      <c r="L9" s="35" t="s">
        <v>18</v>
      </c>
      <c r="M9" s="11">
        <v>-3871.4761160815506</v>
      </c>
      <c r="N9" s="10" t="s">
        <v>19</v>
      </c>
      <c r="O9" s="35">
        <v>3861.0933471816238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-172.33027371419513</v>
      </c>
      <c r="L10" s="9" t="s">
        <v>21</v>
      </c>
      <c r="M10" s="13">
        <v>359.94702959103802</v>
      </c>
      <c r="N10" s="12" t="s">
        <v>22</v>
      </c>
      <c r="O10" s="9">
        <v>359.74127431898876</v>
      </c>
      <c r="T10" s="48"/>
    </row>
    <row r="11" spans="1:21" ht="15.75" thickBot="1" x14ac:dyDescent="0.3">
      <c r="I11" s="33" t="s">
        <v>23</v>
      </c>
      <c r="J11" s="33">
        <f>J9-J10</f>
        <v>0.1502087742983349</v>
      </c>
      <c r="L11" s="37" t="s">
        <v>24</v>
      </c>
      <c r="M11" s="13">
        <v>-172.31333983669586</v>
      </c>
      <c r="N11" s="14" t="s">
        <v>25</v>
      </c>
      <c r="O11" s="9">
        <v>-172.16396751723491</v>
      </c>
    </row>
    <row r="12" spans="1:21" x14ac:dyDescent="0.25">
      <c r="I12" s="9"/>
      <c r="J12" s="9"/>
      <c r="L12" s="37" t="s">
        <v>26</v>
      </c>
      <c r="M12" s="13">
        <v>-38.713294714886295</v>
      </c>
      <c r="N12" s="14" t="s">
        <v>27</v>
      </c>
      <c r="O12" s="9">
        <v>26.164972175671714</v>
      </c>
    </row>
    <row r="13" spans="1:21" ht="15.75" thickBot="1" x14ac:dyDescent="0.3">
      <c r="I13" s="9"/>
      <c r="J13" s="9"/>
      <c r="L13" s="38" t="s">
        <v>15</v>
      </c>
      <c r="M13" s="16">
        <f>SUM(M85:M149)</f>
        <v>546.61854824610612</v>
      </c>
      <c r="N13" s="15" t="s">
        <v>15</v>
      </c>
      <c r="O13" s="36">
        <f>SUM(O85:O149)</f>
        <v>2451.8869985100391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13491</v>
      </c>
      <c r="D20" s="17">
        <v>11335</v>
      </c>
      <c r="E20" s="17">
        <v>13008</v>
      </c>
      <c r="F20" s="17">
        <v>15149</v>
      </c>
      <c r="G20" s="24"/>
      <c r="H20" s="7"/>
      <c r="I20" s="25">
        <f t="shared" ref="I20:J51" si="0">C20-E20</f>
        <v>483</v>
      </c>
      <c r="J20" s="24">
        <f t="shared" si="0"/>
        <v>-3814</v>
      </c>
      <c r="K20" s="7"/>
      <c r="L20" s="25">
        <f>$M$3*SIN(2*PI()/$M$4*(AA20+$M$5))+$M$6</f>
        <v>477.27663380778199</v>
      </c>
      <c r="M20" s="17">
        <f t="shared" ref="M20:M83" si="1">(I20-L20)^2</f>
        <v>32.756920570224075</v>
      </c>
      <c r="N20" s="17">
        <f>$O$3*COS(2*PI()/$O$4*(AA20+$O$5))+$O$6</f>
        <v>-3813.0895152822573</v>
      </c>
      <c r="O20" s="24">
        <f t="shared" ref="O20:O83" si="2">(J20-N20)^2</f>
        <v>0.82898242124309018</v>
      </c>
      <c r="P20" s="7"/>
      <c r="Q20" s="25">
        <f>I20-$J$4</f>
        <v>521.57700120772199</v>
      </c>
      <c r="R20" s="24">
        <f>J20-$J$3</f>
        <v>-3840.1284154363316</v>
      </c>
      <c r="S20" s="7"/>
      <c r="T20" s="25">
        <f>Q20/$J$7</f>
        <v>-0.13451015111726947</v>
      </c>
      <c r="U20" s="24">
        <f>R20/$J$6</f>
        <v>-0.9929305599664614</v>
      </c>
      <c r="V20" s="7"/>
      <c r="W20" s="25">
        <f>(T20-U20*SIN(-$J$11*PI()/180))/(COS(-$J$11*PI()/180))</f>
        <v>-0.13711372349191753</v>
      </c>
      <c r="X20" s="24">
        <f>IF(MOD(ATAN2(U20,W20)*180/PI()-$J$9+360,360)&gt;5,MOD(ATAN2(U20,W20)*180/PI()-$J$9+360,360)-360,MOD(ATAN2(U20,W20)*180/PI()-$J$9+360,360))</f>
        <v>4.2312799585374705E-2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6.0312799585374707E-2</v>
      </c>
      <c r="AD20" s="17">
        <f ca="1">INDIRECT("AC"&amp;AE20)-AC20</f>
        <v>-6.4764838620069862E-2</v>
      </c>
      <c r="AE20" s="17">
        <v>149</v>
      </c>
    </row>
    <row r="21" spans="1:31" s="17" customFormat="1" x14ac:dyDescent="0.25">
      <c r="A21" s="17">
        <v>1</v>
      </c>
      <c r="B21" s="17">
        <v>637</v>
      </c>
      <c r="C21" s="17">
        <v>13674</v>
      </c>
      <c r="D21" s="17">
        <v>11363</v>
      </c>
      <c r="E21" s="17">
        <v>12816</v>
      </c>
      <c r="F21" s="17">
        <v>15115</v>
      </c>
      <c r="G21" s="24"/>
      <c r="H21" s="7"/>
      <c r="I21" s="25">
        <f t="shared" si="0"/>
        <v>858</v>
      </c>
      <c r="J21" s="24">
        <f t="shared" si="0"/>
        <v>-3752</v>
      </c>
      <c r="K21" s="7"/>
      <c r="L21" s="25">
        <f t="shared" ref="L21:L84" si="3">$M$3*SIN(2*PI()/$M$4*(AA21+$M$5))+$M$6</f>
        <v>859.22713122583218</v>
      </c>
      <c r="M21" s="17">
        <f t="shared" si="1"/>
        <v>1.5058510454123921</v>
      </c>
      <c r="N21" s="17">
        <f t="shared" ref="N21:N84" si="4">$O$3*COS(2*PI()/$O$4*(AA21+$O$5))+$O$6</f>
        <v>-3742.1748378070702</v>
      </c>
      <c r="O21" s="24">
        <f t="shared" si="2"/>
        <v>96.533812117377863</v>
      </c>
      <c r="P21" s="7"/>
      <c r="Q21" s="25">
        <f t="shared" ref="Q21:Q84" si="5">I21-$J$4</f>
        <v>896.57700120772199</v>
      </c>
      <c r="R21" s="24">
        <f t="shared" ref="R21:R84" si="6">J21-$J$3</f>
        <v>-3778.1284154363316</v>
      </c>
      <c r="S21" s="7"/>
      <c r="T21" s="25">
        <f t="shared" ref="T21:T84" si="7">Q21/$J$7</f>
        <v>-0.23121937440007947</v>
      </c>
      <c r="U21" s="24">
        <f t="shared" ref="U21:U84" si="8">R21/$J$6</f>
        <v>-0.97689940473986581</v>
      </c>
      <c r="V21" s="7"/>
      <c r="W21" s="25">
        <f t="shared" ref="W21:W84" si="9">(T21-U21*SIN(-$J$11*PI()/180))/(COS(-$J$11*PI()/180))</f>
        <v>-0.23378125113932466</v>
      </c>
      <c r="X21" s="24">
        <f t="shared" ref="X21:X83" si="10">MOD(ATAN2(U21,W21)*180/PI()-$J$9+360,360)</f>
        <v>5.6383811706697315</v>
      </c>
      <c r="Y21" s="7"/>
      <c r="Z21" s="25">
        <f t="shared" ref="Z21:Z84" si="11">B21</f>
        <v>637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-7.6618829330268312E-2</v>
      </c>
      <c r="AD21" s="17">
        <f t="shared" ref="AD21:AD83" ca="1" si="14">INDIRECT("AC"&amp;AE21)-AC21</f>
        <v>-3.6238080517754234E-2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13865</v>
      </c>
      <c r="D22" s="17">
        <v>11426</v>
      </c>
      <c r="E22" s="17">
        <v>12632</v>
      </c>
      <c r="F22" s="17">
        <v>15065</v>
      </c>
      <c r="G22" s="24"/>
      <c r="H22" s="7"/>
      <c r="I22" s="25">
        <f t="shared" si="0"/>
        <v>1233</v>
      </c>
      <c r="J22" s="24">
        <f t="shared" si="0"/>
        <v>-3639</v>
      </c>
      <c r="K22" s="7"/>
      <c r="L22" s="25">
        <f t="shared" si="3"/>
        <v>1236.2319957667148</v>
      </c>
      <c r="M22" s="17">
        <f t="shared" si="1"/>
        <v>10.4457966360625</v>
      </c>
      <c r="N22" s="17">
        <f>$O$3*COS(2*PI()/$O$4*(AA22+$O$5))+$O$6</f>
        <v>-3632.113458402479</v>
      </c>
      <c r="O22" s="24">
        <f>(J22-N22)^2</f>
        <v>47.42445517438771</v>
      </c>
      <c r="P22" s="7"/>
      <c r="Q22" s="25">
        <f t="shared" si="5"/>
        <v>1271.5770012077221</v>
      </c>
      <c r="R22" s="24">
        <f t="shared" si="6"/>
        <v>-3665.1284154363316</v>
      </c>
      <c r="S22" s="7"/>
      <c r="T22" s="25">
        <f t="shared" si="7"/>
        <v>-0.32792859768288951</v>
      </c>
      <c r="U22" s="24">
        <f t="shared" si="8"/>
        <v>-0.94768133150429634</v>
      </c>
      <c r="V22" s="7"/>
      <c r="W22" s="25">
        <f t="shared" si="9"/>
        <v>-0.33041420738643446</v>
      </c>
      <c r="X22" s="24">
        <f t="shared" si="10"/>
        <v>11.401449632653112</v>
      </c>
      <c r="Y22" s="7"/>
      <c r="Z22" s="25">
        <f t="shared" si="11"/>
        <v>644</v>
      </c>
      <c r="AA22" s="17">
        <f t="shared" ref="AA22:AA85" si="15">360/40000*Z22+AA21</f>
        <v>11.510999999999999</v>
      </c>
      <c r="AB22" s="24">
        <f t="shared" si="12"/>
        <v>0.20090485019706725</v>
      </c>
      <c r="AC22" s="17">
        <f t="shared" si="13"/>
        <v>-0.10955036734688761</v>
      </c>
      <c r="AD22" s="17">
        <f t="shared" ca="1" si="14"/>
        <v>4.0754786617291927E-2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14037</v>
      </c>
      <c r="D23" s="17">
        <v>11487</v>
      </c>
      <c r="E23" s="17">
        <v>12454</v>
      </c>
      <c r="F23" s="17">
        <v>14984</v>
      </c>
      <c r="G23" s="24"/>
      <c r="H23" s="7"/>
      <c r="I23" s="25">
        <f t="shared" si="0"/>
        <v>1583</v>
      </c>
      <c r="J23" s="24">
        <f t="shared" si="0"/>
        <v>-3497</v>
      </c>
      <c r="K23" s="7"/>
      <c r="L23" s="25">
        <f t="shared" si="3"/>
        <v>1589.6870734809825</v>
      </c>
      <c r="M23" s="17">
        <f t="shared" si="1"/>
        <v>44.71695174005891</v>
      </c>
      <c r="N23" s="17">
        <f t="shared" si="4"/>
        <v>-3489.473848273597</v>
      </c>
      <c r="O23" s="24">
        <f t="shared" si="2"/>
        <v>56.642959808838647</v>
      </c>
      <c r="P23" s="7"/>
      <c r="Q23" s="25">
        <f t="shared" si="5"/>
        <v>1621.5770012077221</v>
      </c>
      <c r="R23" s="24">
        <f t="shared" si="6"/>
        <v>-3523.1284154363316</v>
      </c>
      <c r="S23" s="7"/>
      <c r="T23" s="25">
        <f t="shared" si="7"/>
        <v>-0.4181905394135122</v>
      </c>
      <c r="U23" s="24">
        <f t="shared" si="8"/>
        <v>-0.91096481469499657</v>
      </c>
      <c r="V23" s="7"/>
      <c r="W23" s="25">
        <f t="shared" si="9"/>
        <v>-0.42058020167803373</v>
      </c>
      <c r="X23" s="24">
        <f t="shared" si="10"/>
        <v>16.962199896118705</v>
      </c>
      <c r="Y23" s="7"/>
      <c r="Z23" s="25">
        <f t="shared" si="11"/>
        <v>625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-0.17380010388129463</v>
      </c>
      <c r="AD23" s="17">
        <f t="shared" ca="1" si="14"/>
        <v>0.1400132196805508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14201</v>
      </c>
      <c r="D24" s="17">
        <v>11572</v>
      </c>
      <c r="E24" s="17">
        <v>12277</v>
      </c>
      <c r="F24" s="17">
        <v>14889</v>
      </c>
      <c r="G24" s="24"/>
      <c r="H24" s="7"/>
      <c r="I24" s="25">
        <f t="shared" si="0"/>
        <v>1924</v>
      </c>
      <c r="J24" s="24">
        <f t="shared" si="0"/>
        <v>-3317</v>
      </c>
      <c r="K24" s="7"/>
      <c r="L24" s="25">
        <f t="shared" si="3"/>
        <v>1925.8830343568382</v>
      </c>
      <c r="M24" s="17">
        <f t="shared" si="1"/>
        <v>3.5458183890328736</v>
      </c>
      <c r="N24" s="17">
        <f t="shared" si="4"/>
        <v>-3313.8579234228187</v>
      </c>
      <c r="O24" s="24">
        <f t="shared" si="2"/>
        <v>9.8726452168716179</v>
      </c>
      <c r="P24" s="7"/>
      <c r="Q24" s="25">
        <f t="shared" si="5"/>
        <v>1962.5770012077221</v>
      </c>
      <c r="R24" s="24">
        <f t="shared" si="6"/>
        <v>-3343.1284154363316</v>
      </c>
      <c r="S24" s="7"/>
      <c r="T24" s="25">
        <f t="shared" si="7"/>
        <v>-0.50613145978534746</v>
      </c>
      <c r="U24" s="24">
        <f t="shared" si="8"/>
        <v>-0.86442275113391243</v>
      </c>
      <c r="V24" s="7"/>
      <c r="W24" s="25">
        <f t="shared" si="9"/>
        <v>-0.5083994075520768</v>
      </c>
      <c r="X24" s="24">
        <f t="shared" si="10"/>
        <v>22.641445509151538</v>
      </c>
      <c r="Y24" s="7"/>
      <c r="Z24" s="25">
        <f t="shared" si="11"/>
        <v>622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-9.2554490848460347E-2</v>
      </c>
      <c r="AD24" s="17">
        <f t="shared" ca="1" si="14"/>
        <v>2.2251828065016355E-2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14369</v>
      </c>
      <c r="D25" s="17">
        <v>11681</v>
      </c>
      <c r="E25" s="17">
        <v>12131</v>
      </c>
      <c r="F25" s="17">
        <v>14798</v>
      </c>
      <c r="G25" s="24"/>
      <c r="H25" s="7"/>
      <c r="I25" s="25">
        <f t="shared" si="0"/>
        <v>2238</v>
      </c>
      <c r="J25" s="24">
        <f t="shared" si="0"/>
        <v>-3117</v>
      </c>
      <c r="K25" s="7"/>
      <c r="L25" s="25">
        <f t="shared" si="3"/>
        <v>2239.3904650524901</v>
      </c>
      <c r="M25" s="17">
        <f t="shared" si="1"/>
        <v>1.9333930621962179</v>
      </c>
      <c r="N25" s="17">
        <f t="shared" si="4"/>
        <v>-3109.2051479589982</v>
      </c>
      <c r="O25" s="24">
        <f t="shared" si="2"/>
        <v>60.759718341110421</v>
      </c>
      <c r="P25" s="7"/>
      <c r="Q25" s="25">
        <f t="shared" si="5"/>
        <v>2276.5770012077219</v>
      </c>
      <c r="R25" s="24">
        <f t="shared" si="6"/>
        <v>-3143.1284154363316</v>
      </c>
      <c r="S25" s="7"/>
      <c r="T25" s="25">
        <f t="shared" si="7"/>
        <v>-0.58710931608082029</v>
      </c>
      <c r="U25" s="24">
        <f t="shared" si="8"/>
        <v>-0.81270934717715226</v>
      </c>
      <c r="V25" s="7"/>
      <c r="W25" s="25">
        <f t="shared" si="9"/>
        <v>-0.58924196800929329</v>
      </c>
      <c r="X25" s="24">
        <f t="shared" si="10"/>
        <v>28.123456416447084</v>
      </c>
      <c r="Y25" s="7"/>
      <c r="Z25" s="25">
        <f t="shared" si="11"/>
        <v>614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-0.13654358355291407</v>
      </c>
      <c r="AD25" s="17">
        <f t="shared" ca="1" si="14"/>
        <v>0.10560492292938406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14512</v>
      </c>
      <c r="D26" s="17">
        <v>11802</v>
      </c>
      <c r="E26" s="17">
        <v>11980</v>
      </c>
      <c r="F26" s="17">
        <v>14674</v>
      </c>
      <c r="G26" s="24"/>
      <c r="H26" s="7"/>
      <c r="I26" s="25">
        <f t="shared" si="0"/>
        <v>2532</v>
      </c>
      <c r="J26" s="24">
        <f t="shared" si="0"/>
        <v>-2872</v>
      </c>
      <c r="K26" s="7"/>
      <c r="L26" s="25">
        <f t="shared" si="3"/>
        <v>2534.9249693468432</v>
      </c>
      <c r="M26" s="17">
        <f t="shared" si="1"/>
        <v>8.5554456799724932</v>
      </c>
      <c r="N26" s="17">
        <f t="shared" si="4"/>
        <v>-2872.5455137464187</v>
      </c>
      <c r="O26" s="24">
        <f t="shared" si="2"/>
        <v>0.29758524753175686</v>
      </c>
      <c r="P26" s="7"/>
      <c r="Q26" s="25">
        <f t="shared" si="5"/>
        <v>2570.5770012077219</v>
      </c>
      <c r="R26" s="24">
        <f t="shared" si="6"/>
        <v>-2898.1284154363316</v>
      </c>
      <c r="S26" s="7"/>
      <c r="T26" s="25">
        <f t="shared" si="7"/>
        <v>-0.66292934713454332</v>
      </c>
      <c r="U26" s="24">
        <f t="shared" si="8"/>
        <v>-0.74936042733012109</v>
      </c>
      <c r="V26" s="7"/>
      <c r="W26" s="25">
        <f t="shared" si="9"/>
        <v>-0.66489618132315076</v>
      </c>
      <c r="X26" s="24">
        <f t="shared" si="10"/>
        <v>33.762224675845346</v>
      </c>
      <c r="Y26" s="7"/>
      <c r="Z26" s="25">
        <f t="shared" si="11"/>
        <v>621</v>
      </c>
      <c r="AA26" s="17">
        <f t="shared" si="15"/>
        <v>33.848999999999997</v>
      </c>
      <c r="AB26" s="24">
        <f t="shared" si="12"/>
        <v>0.59077649850756053</v>
      </c>
      <c r="AC26" s="17">
        <f t="shared" si="13"/>
        <v>-8.6775324154650946E-2</v>
      </c>
      <c r="AD26" s="17">
        <f t="shared" ca="1" si="14"/>
        <v>5.6177312161267423E-3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14644</v>
      </c>
      <c r="D27" s="17">
        <v>11924</v>
      </c>
      <c r="E27" s="17">
        <v>11841</v>
      </c>
      <c r="F27" s="17">
        <v>14535</v>
      </c>
      <c r="G27" s="24"/>
      <c r="H27" s="7"/>
      <c r="I27" s="25">
        <f t="shared" si="0"/>
        <v>2803</v>
      </c>
      <c r="J27" s="24">
        <f t="shared" si="0"/>
        <v>-2611</v>
      </c>
      <c r="K27" s="7"/>
      <c r="L27" s="25">
        <f t="shared" si="3"/>
        <v>2804.3292859470394</v>
      </c>
      <c r="M27" s="17">
        <f t="shared" si="1"/>
        <v>1.7670011289963077</v>
      </c>
      <c r="N27" s="17">
        <f t="shared" si="4"/>
        <v>-2610.074661571301</v>
      </c>
      <c r="O27" s="24">
        <f t="shared" si="2"/>
        <v>0.85625120762709461</v>
      </c>
      <c r="P27" s="7"/>
      <c r="Q27" s="25">
        <f t="shared" si="5"/>
        <v>2841.5770012077219</v>
      </c>
      <c r="R27" s="24">
        <f t="shared" si="6"/>
        <v>-2637.1284154363316</v>
      </c>
      <c r="S27" s="7"/>
      <c r="T27" s="25">
        <f t="shared" si="7"/>
        <v>-0.73281787916025398</v>
      </c>
      <c r="U27" s="24">
        <f t="shared" si="8"/>
        <v>-0.68187443516654911</v>
      </c>
      <c r="V27" s="7"/>
      <c r="W27" s="25">
        <f t="shared" si="9"/>
        <v>-0.7346080292958832</v>
      </c>
      <c r="X27" s="24">
        <f t="shared" si="10"/>
        <v>39.31211934934862</v>
      </c>
      <c r="Y27" s="7"/>
      <c r="Z27" s="25">
        <f t="shared" si="11"/>
        <v>617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-8.9880650651373628E-2</v>
      </c>
      <c r="AD27" s="17">
        <f t="shared" ca="1" si="14"/>
        <v>3.8774468046995025E-2</v>
      </c>
      <c r="AE27" s="17">
        <v>142</v>
      </c>
    </row>
    <row r="28" spans="1:31" s="17" customFormat="1" x14ac:dyDescent="0.25">
      <c r="A28" s="17">
        <v>8</v>
      </c>
      <c r="B28" s="17">
        <v>621</v>
      </c>
      <c r="C28" s="17">
        <v>14773</v>
      </c>
      <c r="D28" s="17">
        <v>12072</v>
      </c>
      <c r="E28" s="17">
        <v>11721</v>
      </c>
      <c r="F28" s="17">
        <v>14390</v>
      </c>
      <c r="G28" s="24"/>
      <c r="H28" s="7"/>
      <c r="I28" s="25">
        <f t="shared" si="0"/>
        <v>3052</v>
      </c>
      <c r="J28" s="24">
        <f t="shared" si="0"/>
        <v>-2318</v>
      </c>
      <c r="K28" s="7"/>
      <c r="L28" s="25">
        <f t="shared" si="3"/>
        <v>3048.5321611412487</v>
      </c>
      <c r="M28" s="17">
        <f t="shared" si="1"/>
        <v>12.025906350265469</v>
      </c>
      <c r="N28" s="17">
        <f t="shared" si="4"/>
        <v>-2320.8909739834503</v>
      </c>
      <c r="O28" s="24">
        <f t="shared" si="2"/>
        <v>8.3577305729864619</v>
      </c>
      <c r="P28" s="7"/>
      <c r="Q28" s="25">
        <f t="shared" si="5"/>
        <v>3090.5770012077219</v>
      </c>
      <c r="R28" s="24">
        <f t="shared" si="6"/>
        <v>-2344.1284154363316</v>
      </c>
      <c r="S28" s="7"/>
      <c r="T28" s="25">
        <f t="shared" si="7"/>
        <v>-0.7970328034200399</v>
      </c>
      <c r="U28" s="24">
        <f t="shared" si="8"/>
        <v>-0.6061142983698955</v>
      </c>
      <c r="V28" s="7"/>
      <c r="W28" s="25">
        <f t="shared" si="9"/>
        <v>-0.79862455814631683</v>
      </c>
      <c r="X28" s="24">
        <f t="shared" si="10"/>
        <v>44.983466883244887</v>
      </c>
      <c r="Y28" s="7"/>
      <c r="Z28" s="25">
        <f t="shared" si="11"/>
        <v>621</v>
      </c>
      <c r="AA28" s="17">
        <f t="shared" si="15"/>
        <v>44.990999999999993</v>
      </c>
      <c r="AB28" s="24">
        <f t="shared" si="12"/>
        <v>0.78524108376476864</v>
      </c>
      <c r="AC28" s="17">
        <f t="shared" si="13"/>
        <v>-7.5331167551055955E-3</v>
      </c>
      <c r="AD28" s="17">
        <f t="shared" ca="1" si="14"/>
        <v>-5.7990140067644802E-2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14880</v>
      </c>
      <c r="D29" s="17">
        <v>12234</v>
      </c>
      <c r="E29" s="17">
        <v>11616</v>
      </c>
      <c r="F29" s="17">
        <v>14236</v>
      </c>
      <c r="G29" s="24"/>
      <c r="H29" s="7"/>
      <c r="I29" s="25">
        <f t="shared" si="0"/>
        <v>3264</v>
      </c>
      <c r="J29" s="24">
        <f t="shared" si="0"/>
        <v>-2002</v>
      </c>
      <c r="K29" s="7"/>
      <c r="L29" s="25">
        <f t="shared" si="3"/>
        <v>3267.232086268627</v>
      </c>
      <c r="M29" s="17">
        <f t="shared" si="1"/>
        <v>10.446381647847023</v>
      </c>
      <c r="N29" s="17">
        <f t="shared" si="4"/>
        <v>-2003.1422832777705</v>
      </c>
      <c r="O29" s="24">
        <f t="shared" si="2"/>
        <v>1.3048110866741232</v>
      </c>
      <c r="P29" s="7"/>
      <c r="Q29" s="25">
        <f t="shared" si="5"/>
        <v>3302.5770012077219</v>
      </c>
      <c r="R29" s="24">
        <f t="shared" si="6"/>
        <v>-2028.1284154363316</v>
      </c>
      <c r="S29" s="7"/>
      <c r="T29" s="25">
        <f t="shared" si="7"/>
        <v>-0.85170575098258849</v>
      </c>
      <c r="U29" s="24">
        <f t="shared" si="8"/>
        <v>-0.52440712011821444</v>
      </c>
      <c r="V29" s="7"/>
      <c r="W29" s="25">
        <f t="shared" si="9"/>
        <v>-0.85308348648482879</v>
      </c>
      <c r="X29" s="24">
        <f t="shared" si="10"/>
        <v>50.600208477459773</v>
      </c>
      <c r="Y29" s="7"/>
      <c r="Z29" s="25">
        <f t="shared" si="11"/>
        <v>633</v>
      </c>
      <c r="AA29" s="17">
        <f t="shared" si="15"/>
        <v>50.687999999999988</v>
      </c>
      <c r="AB29" s="24">
        <f t="shared" si="12"/>
        <v>0.88467249125088554</v>
      </c>
      <c r="AC29" s="17">
        <f t="shared" si="13"/>
        <v>-8.7791522540214828E-2</v>
      </c>
      <c r="AD29" s="17">
        <f t="shared" ca="1" si="14"/>
        <v>2.9004922497158248E-2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14986</v>
      </c>
      <c r="D30" s="17">
        <v>12408</v>
      </c>
      <c r="E30" s="17">
        <v>11527</v>
      </c>
      <c r="F30" s="17">
        <v>14071</v>
      </c>
      <c r="G30" s="24"/>
      <c r="H30" s="7"/>
      <c r="I30" s="25">
        <f t="shared" si="0"/>
        <v>3459</v>
      </c>
      <c r="J30" s="24">
        <f t="shared" si="0"/>
        <v>-1663</v>
      </c>
      <c r="K30" s="7"/>
      <c r="L30" s="25">
        <f t="shared" si="3"/>
        <v>3455.4095835000035</v>
      </c>
      <c r="M30" s="17">
        <f t="shared" si="1"/>
        <v>12.891090643447376</v>
      </c>
      <c r="N30" s="17">
        <f t="shared" si="4"/>
        <v>-1660.9373138090259</v>
      </c>
      <c r="O30" s="24">
        <f t="shared" si="2"/>
        <v>4.2546743224352044</v>
      </c>
      <c r="P30" s="7"/>
      <c r="Q30" s="25">
        <f t="shared" si="5"/>
        <v>3497.5770012077219</v>
      </c>
      <c r="R30" s="24">
        <f t="shared" si="6"/>
        <v>-1689.1284154363316</v>
      </c>
      <c r="S30" s="7"/>
      <c r="T30" s="25">
        <f t="shared" si="7"/>
        <v>-0.90199454708964966</v>
      </c>
      <c r="U30" s="24">
        <f t="shared" si="8"/>
        <v>-0.436752900411506</v>
      </c>
      <c r="V30" s="7"/>
      <c r="W30" s="25">
        <f t="shared" si="9"/>
        <v>-0.90314265727804499</v>
      </c>
      <c r="X30" s="24">
        <f t="shared" si="10"/>
        <v>56.372008439311969</v>
      </c>
      <c r="Y30" s="7"/>
      <c r="Z30" s="25">
        <f t="shared" si="11"/>
        <v>641</v>
      </c>
      <c r="AA30" s="17">
        <f t="shared" si="15"/>
        <v>56.456999999999987</v>
      </c>
      <c r="AB30" s="24">
        <f t="shared" si="12"/>
        <v>0.98536053579843841</v>
      </c>
      <c r="AC30" s="17">
        <f t="shared" si="13"/>
        <v>-8.4991560688017387E-2</v>
      </c>
      <c r="AD30" s="17">
        <f t="shared" ca="1" si="14"/>
        <v>0.10103516958890424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15051</v>
      </c>
      <c r="D31" s="17">
        <v>12579</v>
      </c>
      <c r="E31" s="17">
        <v>11445</v>
      </c>
      <c r="F31" s="17">
        <v>13886</v>
      </c>
      <c r="G31" s="24"/>
      <c r="H31" s="7"/>
      <c r="I31" s="25">
        <f t="shared" si="0"/>
        <v>3606</v>
      </c>
      <c r="J31" s="24">
        <f t="shared" si="0"/>
        <v>-1307</v>
      </c>
      <c r="K31" s="7"/>
      <c r="L31" s="25">
        <f t="shared" si="3"/>
        <v>3604.824601228524</v>
      </c>
      <c r="M31" s="17">
        <f t="shared" si="1"/>
        <v>1.3815622719873171</v>
      </c>
      <c r="N31" s="17">
        <f t="shared" si="4"/>
        <v>-1310.7689352238779</v>
      </c>
      <c r="O31" s="24">
        <f t="shared" si="2"/>
        <v>14.204872721787263</v>
      </c>
      <c r="P31" s="7"/>
      <c r="Q31" s="25">
        <f t="shared" si="5"/>
        <v>3644.5770012077219</v>
      </c>
      <c r="R31" s="24">
        <f t="shared" si="6"/>
        <v>-1333.1284154363316</v>
      </c>
      <c r="S31" s="7"/>
      <c r="T31" s="25">
        <f t="shared" si="7"/>
        <v>-0.93990456261651112</v>
      </c>
      <c r="U31" s="24">
        <f t="shared" si="8"/>
        <v>-0.34470304136847291</v>
      </c>
      <c r="V31" s="7"/>
      <c r="W31" s="25">
        <f t="shared" si="9"/>
        <v>-0.94081148115125945</v>
      </c>
      <c r="X31" s="24">
        <f t="shared" si="10"/>
        <v>62.057783072380971</v>
      </c>
      <c r="Y31" s="7"/>
      <c r="Z31" s="25">
        <f t="shared" si="11"/>
        <v>625</v>
      </c>
      <c r="AA31" s="17">
        <f t="shared" si="15"/>
        <v>62.081999999999987</v>
      </c>
      <c r="AB31" s="24">
        <f t="shared" si="12"/>
        <v>1.0835353062231194</v>
      </c>
      <c r="AC31" s="17">
        <f t="shared" si="13"/>
        <v>-2.4216927619015394E-2</v>
      </c>
      <c r="AD31" s="17">
        <f t="shared" ca="1" si="14"/>
        <v>-3.8585891011813089E-2</v>
      </c>
      <c r="AE31" s="17">
        <v>138</v>
      </c>
    </row>
    <row r="32" spans="1:31" s="17" customFormat="1" x14ac:dyDescent="0.25">
      <c r="A32" s="17">
        <v>12</v>
      </c>
      <c r="B32" s="17">
        <v>632</v>
      </c>
      <c r="C32" s="17">
        <v>15115</v>
      </c>
      <c r="D32" s="17">
        <v>12771</v>
      </c>
      <c r="E32" s="17">
        <v>11392</v>
      </c>
      <c r="F32" s="17">
        <v>13711</v>
      </c>
      <c r="G32" s="24"/>
      <c r="H32" s="7"/>
      <c r="I32" s="25">
        <f t="shared" si="0"/>
        <v>3723</v>
      </c>
      <c r="J32" s="24">
        <f t="shared" si="0"/>
        <v>-940</v>
      </c>
      <c r="K32" s="7"/>
      <c r="L32" s="25">
        <f t="shared" si="3"/>
        <v>3720.2286182943476</v>
      </c>
      <c r="M32" s="17">
        <f t="shared" si="1"/>
        <v>7.6805565584248177</v>
      </c>
      <c r="N32" s="17">
        <f t="shared" si="4"/>
        <v>-943.58254795640767</v>
      </c>
      <c r="O32" s="24">
        <f t="shared" si="2"/>
        <v>12.834649859960743</v>
      </c>
      <c r="P32" s="7"/>
      <c r="Q32" s="25">
        <f t="shared" si="5"/>
        <v>3761.5770012077219</v>
      </c>
      <c r="R32" s="24">
        <f t="shared" si="6"/>
        <v>-966.12841543633158</v>
      </c>
      <c r="S32" s="7"/>
      <c r="T32" s="25">
        <f t="shared" si="7"/>
        <v>-0.97007784028074795</v>
      </c>
      <c r="U32" s="24">
        <f t="shared" si="8"/>
        <v>-0.24980894510781804</v>
      </c>
      <c r="V32" s="7"/>
      <c r="W32" s="25">
        <f t="shared" si="9"/>
        <v>-0.97073608399800027</v>
      </c>
      <c r="X32" s="24">
        <f t="shared" si="10"/>
        <v>67.748712853573579</v>
      </c>
      <c r="Y32" s="7"/>
      <c r="Z32" s="25">
        <f t="shared" si="11"/>
        <v>632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-2.1287146426402614E-2</v>
      </c>
      <c r="AD32" s="17">
        <f t="shared" ca="1" si="14"/>
        <v>-4.6438548062639029E-2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15147</v>
      </c>
      <c r="D33" s="17">
        <v>12937</v>
      </c>
      <c r="E33" s="17">
        <v>11347</v>
      </c>
      <c r="F33" s="17">
        <v>13521</v>
      </c>
      <c r="G33" s="24"/>
      <c r="H33" s="7"/>
      <c r="I33" s="25">
        <f t="shared" si="0"/>
        <v>3800</v>
      </c>
      <c r="J33" s="24">
        <f t="shared" si="0"/>
        <v>-584</v>
      </c>
      <c r="K33" s="7"/>
      <c r="L33" s="25">
        <f t="shared" si="3"/>
        <v>3796.1345192084668</v>
      </c>
      <c r="M33" s="17">
        <f t="shared" si="1"/>
        <v>14.941941749711926</v>
      </c>
      <c r="N33" s="17">
        <f t="shared" si="4"/>
        <v>-582.47481718861786</v>
      </c>
      <c r="O33" s="24">
        <f t="shared" si="2"/>
        <v>2.3261826081355208</v>
      </c>
      <c r="P33" s="7"/>
      <c r="Q33" s="25">
        <f t="shared" si="5"/>
        <v>3838.5770012077219</v>
      </c>
      <c r="R33" s="24">
        <f t="shared" si="6"/>
        <v>-610.12841543633158</v>
      </c>
      <c r="S33" s="7"/>
      <c r="T33" s="25">
        <f t="shared" si="7"/>
        <v>-0.98993546746148486</v>
      </c>
      <c r="U33" s="24">
        <f t="shared" si="8"/>
        <v>-0.15775908606478495</v>
      </c>
      <c r="V33" s="7"/>
      <c r="W33" s="25">
        <f t="shared" si="9"/>
        <v>-0.99035245748802325</v>
      </c>
      <c r="X33" s="24">
        <f t="shared" si="10"/>
        <v>73.12912731506799</v>
      </c>
      <c r="Y33" s="7"/>
      <c r="Z33" s="25">
        <f t="shared" si="11"/>
        <v>606</v>
      </c>
      <c r="AA33" s="17">
        <f t="shared" si="15"/>
        <v>73.223999999999975</v>
      </c>
      <c r="AB33" s="24">
        <f t="shared" si="12"/>
        <v>1.2779998914803274</v>
      </c>
      <c r="AC33" s="17">
        <f t="shared" si="13"/>
        <v>-9.4872684931985418E-2</v>
      </c>
      <c r="AD33" s="17">
        <f t="shared" ca="1" si="14"/>
        <v>8.9300434708476928E-2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15167</v>
      </c>
      <c r="D34" s="17">
        <v>13128</v>
      </c>
      <c r="E34" s="17">
        <v>11330</v>
      </c>
      <c r="F34" s="17">
        <v>13338</v>
      </c>
      <c r="G34" s="24"/>
      <c r="H34" s="7"/>
      <c r="I34" s="25">
        <f t="shared" si="0"/>
        <v>3837</v>
      </c>
      <c r="J34" s="24">
        <f t="shared" si="0"/>
        <v>-210</v>
      </c>
      <c r="K34" s="7"/>
      <c r="L34" s="25">
        <f t="shared" si="3"/>
        <v>3837.6287046098469</v>
      </c>
      <c r="M34" s="17">
        <f t="shared" si="1"/>
        <v>0.39526948644269699</v>
      </c>
      <c r="N34" s="17">
        <f t="shared" si="4"/>
        <v>-210.9875868412862</v>
      </c>
      <c r="O34" s="24">
        <f t="shared" si="2"/>
        <v>0.97532776908165775</v>
      </c>
      <c r="P34" s="7"/>
      <c r="Q34" s="25">
        <f t="shared" si="5"/>
        <v>3875.5770012077219</v>
      </c>
      <c r="R34" s="24">
        <f t="shared" si="6"/>
        <v>-236.12841543633152</v>
      </c>
      <c r="S34" s="7"/>
      <c r="T34" s="25">
        <f t="shared" si="7"/>
        <v>-0.99947744415872208</v>
      </c>
      <c r="U34" s="24">
        <f t="shared" si="8"/>
        <v>-6.1055020665643459E-2</v>
      </c>
      <c r="V34" s="7"/>
      <c r="W34" s="25">
        <f t="shared" si="9"/>
        <v>-0.99964094337410114</v>
      </c>
      <c r="X34" s="24">
        <f t="shared" si="10"/>
        <v>78.684955166933776</v>
      </c>
      <c r="Y34" s="7"/>
      <c r="Z34" s="25">
        <f t="shared" si="11"/>
        <v>614</v>
      </c>
      <c r="AA34" s="17">
        <f t="shared" si="15"/>
        <v>78.749999999999972</v>
      </c>
      <c r="AB34" s="24">
        <f t="shared" si="12"/>
        <v>1.3744467859455338</v>
      </c>
      <c r="AC34" s="17">
        <f t="shared" si="13"/>
        <v>-6.5044833066195906E-2</v>
      </c>
      <c r="AD34" s="17">
        <f t="shared" ca="1" si="14"/>
        <v>3.7054128870437353E-2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15178</v>
      </c>
      <c r="D35" s="17">
        <v>13331</v>
      </c>
      <c r="E35" s="17">
        <v>11332</v>
      </c>
      <c r="F35" s="17">
        <v>13152</v>
      </c>
      <c r="G35" s="24"/>
      <c r="H35" s="7"/>
      <c r="I35" s="25">
        <f t="shared" si="0"/>
        <v>3846</v>
      </c>
      <c r="J35" s="24">
        <f t="shared" si="0"/>
        <v>179</v>
      </c>
      <c r="K35" s="7"/>
      <c r="L35" s="25">
        <f t="shared" si="3"/>
        <v>3842.75350520441</v>
      </c>
      <c r="M35" s="17">
        <f t="shared" si="1"/>
        <v>10.539728457793114</v>
      </c>
      <c r="N35" s="17">
        <f t="shared" si="4"/>
        <v>172.44224398574414</v>
      </c>
      <c r="O35" s="24">
        <f t="shared" si="2"/>
        <v>43.004163942508882</v>
      </c>
      <c r="P35" s="7"/>
      <c r="Q35" s="25">
        <f t="shared" si="5"/>
        <v>3884.5770012077219</v>
      </c>
      <c r="R35" s="24">
        <f t="shared" si="6"/>
        <v>152.87158456366848</v>
      </c>
      <c r="S35" s="7"/>
      <c r="T35" s="25">
        <f t="shared" si="7"/>
        <v>-1.0017984655175096</v>
      </c>
      <c r="U35" s="24">
        <f t="shared" si="8"/>
        <v>3.9527550030255036E-2</v>
      </c>
      <c r="V35" s="7"/>
      <c r="W35" s="25">
        <f t="shared" si="9"/>
        <v>-1.0016982810479915</v>
      </c>
      <c r="X35" s="24">
        <f t="shared" si="10"/>
        <v>84.439814625703889</v>
      </c>
      <c r="Y35" s="7"/>
      <c r="Z35" s="25">
        <f t="shared" si="11"/>
        <v>630</v>
      </c>
      <c r="AA35" s="17">
        <f t="shared" si="15"/>
        <v>84.419999999999973</v>
      </c>
      <c r="AB35" s="24">
        <f t="shared" si="12"/>
        <v>1.4734069545336126</v>
      </c>
      <c r="AC35" s="17">
        <f t="shared" si="13"/>
        <v>1.9814625703915567E-2</v>
      </c>
      <c r="AD35" s="17">
        <f t="shared" ca="1" si="14"/>
        <v>-0.12991399710070084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15161</v>
      </c>
      <c r="D36" s="17">
        <v>13511</v>
      </c>
      <c r="E36" s="17">
        <v>11344</v>
      </c>
      <c r="F36" s="17">
        <v>12965</v>
      </c>
      <c r="G36" s="24"/>
      <c r="H36" s="7"/>
      <c r="I36" s="25">
        <f t="shared" si="0"/>
        <v>3817</v>
      </c>
      <c r="J36" s="24">
        <f t="shared" si="0"/>
        <v>546</v>
      </c>
      <c r="K36" s="7"/>
      <c r="L36" s="25">
        <f t="shared" si="3"/>
        <v>3810.389898513341</v>
      </c>
      <c r="M36" s="17">
        <f t="shared" si="1"/>
        <v>43.693441663931587</v>
      </c>
      <c r="N36" s="17">
        <f t="shared" si="4"/>
        <v>550.81855123829337</v>
      </c>
      <c r="O36" s="24">
        <f t="shared" si="2"/>
        <v>23.218436036058538</v>
      </c>
      <c r="P36" s="7"/>
      <c r="Q36" s="25">
        <f t="shared" si="5"/>
        <v>3855.5770012077219</v>
      </c>
      <c r="R36" s="24">
        <f t="shared" si="6"/>
        <v>519.87158456366842</v>
      </c>
      <c r="S36" s="7"/>
      <c r="T36" s="25">
        <f t="shared" si="7"/>
        <v>-0.99431961891697229</v>
      </c>
      <c r="U36" s="24">
        <f t="shared" si="8"/>
        <v>0.13442164629090991</v>
      </c>
      <c r="V36" s="7"/>
      <c r="W36" s="25">
        <f t="shared" si="9"/>
        <v>-0.99397063023836185</v>
      </c>
      <c r="X36" s="24">
        <f t="shared" si="10"/>
        <v>89.881850614659868</v>
      </c>
      <c r="Y36" s="7"/>
      <c r="Z36" s="25">
        <f t="shared" si="11"/>
        <v>624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-0.15414938534010503</v>
      </c>
      <c r="AD36" s="17">
        <f t="shared" ca="1" si="14"/>
        <v>9.5653974226422633E-2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15113</v>
      </c>
      <c r="D37" s="17">
        <v>13688</v>
      </c>
      <c r="E37" s="17">
        <v>11370</v>
      </c>
      <c r="F37" s="17">
        <v>12773</v>
      </c>
      <c r="G37" s="24"/>
      <c r="H37" s="7"/>
      <c r="I37" s="25">
        <f t="shared" si="0"/>
        <v>3743</v>
      </c>
      <c r="J37" s="24">
        <f t="shared" si="0"/>
        <v>915</v>
      </c>
      <c r="K37" s="7"/>
      <c r="L37" s="25">
        <f t="shared" si="3"/>
        <v>3741.7773819082727</v>
      </c>
      <c r="M37" s="17">
        <f t="shared" si="1"/>
        <v>1.4947949982189701</v>
      </c>
      <c r="N37" s="17">
        <f t="shared" si="4"/>
        <v>921.18897793579049</v>
      </c>
      <c r="O37" s="24">
        <f t="shared" si="2"/>
        <v>38.303447889701516</v>
      </c>
      <c r="P37" s="7"/>
      <c r="Q37" s="25">
        <f t="shared" si="5"/>
        <v>3781.5770012077219</v>
      </c>
      <c r="R37" s="24">
        <f t="shared" si="6"/>
        <v>888.87158456366842</v>
      </c>
      <c r="S37" s="7"/>
      <c r="T37" s="25">
        <f t="shared" si="7"/>
        <v>-0.97523566552249774</v>
      </c>
      <c r="U37" s="24">
        <f t="shared" si="8"/>
        <v>0.22983287659113238</v>
      </c>
      <c r="V37" s="7"/>
      <c r="W37" s="25">
        <f t="shared" si="9"/>
        <v>-0.97463647701263512</v>
      </c>
      <c r="X37" s="24">
        <f t="shared" si="10"/>
        <v>95.448803284112103</v>
      </c>
      <c r="Y37" s="7"/>
      <c r="Z37" s="25">
        <f t="shared" si="11"/>
        <v>619</v>
      </c>
      <c r="AA37" s="17">
        <f t="shared" si="15"/>
        <v>95.606999999999971</v>
      </c>
      <c r="AB37" s="24">
        <f t="shared" si="12"/>
        <v>1.6686569379542182</v>
      </c>
      <c r="AC37" s="17">
        <f t="shared" si="13"/>
        <v>-0.15819671588786832</v>
      </c>
      <c r="AD37" s="17">
        <f t="shared" ca="1" si="14"/>
        <v>7.9094837890210101E-3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15064</v>
      </c>
      <c r="D38" s="17">
        <v>13880</v>
      </c>
      <c r="E38" s="17">
        <v>11428</v>
      </c>
      <c r="F38" s="17">
        <v>12588</v>
      </c>
      <c r="G38" s="24"/>
      <c r="H38" s="7"/>
      <c r="I38" s="25">
        <f t="shared" si="0"/>
        <v>3636</v>
      </c>
      <c r="J38" s="24">
        <f t="shared" si="0"/>
        <v>1292</v>
      </c>
      <c r="K38" s="7"/>
      <c r="L38" s="25">
        <f t="shared" si="3"/>
        <v>3632.5019446064994</v>
      </c>
      <c r="M38" s="17">
        <f t="shared" si="1"/>
        <v>12.236391535998886</v>
      </c>
      <c r="N38" s="17">
        <f t="shared" si="4"/>
        <v>1297.4817116968077</v>
      </c>
      <c r="O38" s="24">
        <f t="shared" si="2"/>
        <v>30.049163126918121</v>
      </c>
      <c r="P38" s="7"/>
      <c r="Q38" s="25">
        <f t="shared" si="5"/>
        <v>3674.5770012077219</v>
      </c>
      <c r="R38" s="24">
        <f t="shared" si="6"/>
        <v>1265.8715845636684</v>
      </c>
      <c r="S38" s="7"/>
      <c r="T38" s="25">
        <f t="shared" si="7"/>
        <v>-0.94764130047913597</v>
      </c>
      <c r="U38" s="24">
        <f t="shared" si="8"/>
        <v>0.32731264304962526</v>
      </c>
      <c r="V38" s="7"/>
      <c r="W38" s="25">
        <f t="shared" si="9"/>
        <v>-0.94678645992722299</v>
      </c>
      <c r="X38" s="24">
        <f t="shared" si="10"/>
        <v>101.25079554547068</v>
      </c>
      <c r="Y38" s="7"/>
      <c r="Z38" s="25">
        <f t="shared" si="11"/>
        <v>644</v>
      </c>
      <c r="AA38" s="17">
        <f t="shared" si="15"/>
        <v>101.40299999999996</v>
      </c>
      <c r="AB38" s="24">
        <f t="shared" si="12"/>
        <v>1.7698162213998094</v>
      </c>
      <c r="AC38" s="17">
        <f t="shared" si="13"/>
        <v>-0.15220445452928288</v>
      </c>
      <c r="AD38" s="17">
        <f t="shared" ca="1" si="14"/>
        <v>3.5668704597981105E-2</v>
      </c>
      <c r="AE38" s="17">
        <v>131</v>
      </c>
    </row>
    <row r="39" spans="1:31" s="17" customFormat="1" x14ac:dyDescent="0.25">
      <c r="A39" s="17">
        <v>19</v>
      </c>
      <c r="B39" s="17">
        <v>633</v>
      </c>
      <c r="C39" s="17">
        <v>14990</v>
      </c>
      <c r="D39" s="17">
        <v>14059</v>
      </c>
      <c r="E39" s="17">
        <v>11503</v>
      </c>
      <c r="F39" s="17">
        <v>12412</v>
      </c>
      <c r="G39" s="24"/>
      <c r="H39" s="7"/>
      <c r="I39" s="25">
        <f t="shared" si="0"/>
        <v>3487</v>
      </c>
      <c r="J39" s="24">
        <f t="shared" si="0"/>
        <v>1647</v>
      </c>
      <c r="K39" s="7"/>
      <c r="L39" s="25">
        <f t="shared" si="3"/>
        <v>3488.5062250231899</v>
      </c>
      <c r="M39" s="17">
        <f t="shared" si="1"/>
        <v>2.2687138204834962</v>
      </c>
      <c r="N39" s="17">
        <f t="shared" si="4"/>
        <v>1654.6828598740287</v>
      </c>
      <c r="O39" s="24">
        <f t="shared" si="2"/>
        <v>59.026335843960851</v>
      </c>
      <c r="P39" s="7"/>
      <c r="Q39" s="25">
        <f t="shared" si="5"/>
        <v>3525.5770012077219</v>
      </c>
      <c r="R39" s="24">
        <f t="shared" si="6"/>
        <v>1620.8715845636684</v>
      </c>
      <c r="S39" s="7"/>
      <c r="T39" s="25">
        <f t="shared" si="7"/>
        <v>-0.90921550242809945</v>
      </c>
      <c r="U39" s="24">
        <f t="shared" si="8"/>
        <v>0.41910393507287452</v>
      </c>
      <c r="V39" s="7"/>
      <c r="W39" s="25">
        <f t="shared" si="9"/>
        <v>-0.90811988576496538</v>
      </c>
      <c r="X39" s="24">
        <f t="shared" si="10"/>
        <v>106.95373248721177</v>
      </c>
      <c r="Y39" s="7"/>
      <c r="Z39" s="25">
        <f t="shared" si="11"/>
        <v>633</v>
      </c>
      <c r="AA39" s="17">
        <f t="shared" si="15"/>
        <v>107.09999999999997</v>
      </c>
      <c r="AB39" s="24">
        <f t="shared" si="12"/>
        <v>1.8692476288859261</v>
      </c>
      <c r="AC39" s="17">
        <f t="shared" si="13"/>
        <v>-0.14626751278819938</v>
      </c>
      <c r="AD39" s="17">
        <f t="shared" ca="1" si="14"/>
        <v>6.5841450270283985E-2</v>
      </c>
      <c r="AE39" s="17">
        <v>130</v>
      </c>
    </row>
    <row r="40" spans="1:31" s="17" customFormat="1" x14ac:dyDescent="0.25">
      <c r="A40" s="17">
        <v>20</v>
      </c>
      <c r="B40" s="17">
        <v>610</v>
      </c>
      <c r="C40" s="17">
        <v>14905</v>
      </c>
      <c r="D40" s="17">
        <v>14226</v>
      </c>
      <c r="E40" s="17">
        <v>11588</v>
      </c>
      <c r="F40" s="17">
        <v>12247</v>
      </c>
      <c r="G40" s="24"/>
      <c r="H40" s="7"/>
      <c r="I40" s="25">
        <f t="shared" si="0"/>
        <v>3317</v>
      </c>
      <c r="J40" s="24">
        <f t="shared" si="0"/>
        <v>1979</v>
      </c>
      <c r="K40" s="7"/>
      <c r="L40" s="25">
        <f t="shared" si="3"/>
        <v>3316.7568944510153</v>
      </c>
      <c r="M40" s="17">
        <f t="shared" si="1"/>
        <v>5.9100307947132204E-2</v>
      </c>
      <c r="N40" s="17">
        <f t="shared" si="4"/>
        <v>1983.7022080780598</v>
      </c>
      <c r="O40" s="24">
        <f t="shared" si="2"/>
        <v>22.110760809370948</v>
      </c>
      <c r="P40" s="7"/>
      <c r="Q40" s="25">
        <f t="shared" si="5"/>
        <v>3355.5770012077219</v>
      </c>
      <c r="R40" s="24">
        <f t="shared" si="6"/>
        <v>1952.8715845636684</v>
      </c>
      <c r="S40" s="7"/>
      <c r="T40" s="25">
        <f t="shared" si="7"/>
        <v>-0.86537398787322561</v>
      </c>
      <c r="U40" s="24">
        <f t="shared" si="8"/>
        <v>0.50494818564109645</v>
      </c>
      <c r="V40" s="7"/>
      <c r="W40" s="25">
        <f t="shared" si="9"/>
        <v>-0.86405316751141403</v>
      </c>
      <c r="X40" s="24">
        <f t="shared" si="10"/>
        <v>112.48185834944087</v>
      </c>
      <c r="Y40" s="7"/>
      <c r="Z40" s="25">
        <f t="shared" si="11"/>
        <v>610</v>
      </c>
      <c r="AA40" s="17">
        <f t="shared" si="15"/>
        <v>112.58999999999996</v>
      </c>
      <c r="AB40" s="24">
        <f t="shared" si="12"/>
        <v>1.9650662048204148</v>
      </c>
      <c r="AC40" s="17">
        <f t="shared" si="13"/>
        <v>-0.10814165055909086</v>
      </c>
      <c r="AD40" s="17">
        <f t="shared" ca="1" si="14"/>
        <v>2.8616807757330776E-2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14804</v>
      </c>
      <c r="D41" s="17">
        <v>14388</v>
      </c>
      <c r="E41" s="17">
        <v>11692</v>
      </c>
      <c r="F41" s="17">
        <v>12087</v>
      </c>
      <c r="G41" s="24"/>
      <c r="H41" s="7"/>
      <c r="I41" s="25">
        <f t="shared" si="0"/>
        <v>3112</v>
      </c>
      <c r="J41" s="24">
        <f t="shared" si="0"/>
        <v>2301</v>
      </c>
      <c r="K41" s="7"/>
      <c r="L41" s="25">
        <f t="shared" si="3"/>
        <v>3109.9440857412951</v>
      </c>
      <c r="M41" s="17">
        <f t="shared" si="1"/>
        <v>4.2267834391460699</v>
      </c>
      <c r="N41" s="17">
        <f t="shared" si="4"/>
        <v>2300.6568443177607</v>
      </c>
      <c r="O41" s="24">
        <f t="shared" si="2"/>
        <v>0.1177558222531091</v>
      </c>
      <c r="P41" s="7"/>
      <c r="Q41" s="25">
        <f t="shared" si="5"/>
        <v>3150.5770012077219</v>
      </c>
      <c r="R41" s="24">
        <f t="shared" si="6"/>
        <v>2274.8715845636684</v>
      </c>
      <c r="S41" s="7"/>
      <c r="T41" s="25">
        <f t="shared" si="7"/>
        <v>-0.8125062791452895</v>
      </c>
      <c r="U41" s="24">
        <f t="shared" si="8"/>
        <v>0.58820676601148025</v>
      </c>
      <c r="V41" s="7"/>
      <c r="W41" s="25">
        <f t="shared" si="9"/>
        <v>-0.81096700277220768</v>
      </c>
      <c r="X41" s="24">
        <f t="shared" si="10"/>
        <v>118.13401590961092</v>
      </c>
      <c r="Y41" s="7"/>
      <c r="Z41" s="25">
        <f t="shared" si="11"/>
        <v>622</v>
      </c>
      <c r="AA41" s="17">
        <f t="shared" si="15"/>
        <v>118.18799999999996</v>
      </c>
      <c r="AB41" s="24">
        <f t="shared" si="12"/>
        <v>2.0627697363470574</v>
      </c>
      <c r="AC41" s="17">
        <f t="shared" si="13"/>
        <v>-5.398409038903651E-2</v>
      </c>
      <c r="AD41" s="17">
        <f t="shared" ca="1" si="14"/>
        <v>7.1699222532643603E-2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14685</v>
      </c>
      <c r="D42" s="17">
        <v>14538</v>
      </c>
      <c r="E42" s="17">
        <v>11811</v>
      </c>
      <c r="F42" s="17">
        <v>11951</v>
      </c>
      <c r="G42" s="24"/>
      <c r="H42" s="7"/>
      <c r="I42" s="25">
        <f t="shared" si="0"/>
        <v>2874</v>
      </c>
      <c r="J42" s="24">
        <f t="shared" si="0"/>
        <v>2587</v>
      </c>
      <c r="K42" s="7"/>
      <c r="L42" s="25">
        <f t="shared" si="3"/>
        <v>2878.744776715122</v>
      </c>
      <c r="M42" s="17">
        <f t="shared" si="1"/>
        <v>22.512906076364327</v>
      </c>
      <c r="N42" s="17">
        <f t="shared" si="4"/>
        <v>2589.5015746463232</v>
      </c>
      <c r="O42" s="24">
        <f t="shared" si="2"/>
        <v>6.2578757111270749</v>
      </c>
      <c r="P42" s="7"/>
      <c r="Q42" s="25">
        <f t="shared" si="5"/>
        <v>2912.5770012077219</v>
      </c>
      <c r="R42" s="24">
        <f t="shared" si="6"/>
        <v>2560.8715845636684</v>
      </c>
      <c r="S42" s="7"/>
      <c r="T42" s="25">
        <f t="shared" si="7"/>
        <v>-0.75112815876846606</v>
      </c>
      <c r="U42" s="24">
        <f t="shared" si="8"/>
        <v>0.66215693366964723</v>
      </c>
      <c r="V42" s="7"/>
      <c r="W42" s="25">
        <f t="shared" si="9"/>
        <v>-0.7493948004794545</v>
      </c>
      <c r="X42" s="24">
        <f t="shared" si="10"/>
        <v>123.6435227695726</v>
      </c>
      <c r="Y42" s="7"/>
      <c r="Z42" s="25">
        <f t="shared" si="11"/>
        <v>608</v>
      </c>
      <c r="AA42" s="17">
        <f t="shared" si="15"/>
        <v>123.65999999999995</v>
      </c>
      <c r="AB42" s="24">
        <f t="shared" si="12"/>
        <v>2.1582741530161869</v>
      </c>
      <c r="AC42" s="17">
        <f t="shared" si="13"/>
        <v>-1.6477230427355494E-2</v>
      </c>
      <c r="AD42" s="17">
        <f t="shared" ca="1" si="14"/>
        <v>3.1806005540502724E-2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14556</v>
      </c>
      <c r="D43" s="17">
        <v>14667</v>
      </c>
      <c r="E43" s="17">
        <v>11939</v>
      </c>
      <c r="F43" s="17">
        <v>11809</v>
      </c>
      <c r="G43" s="24"/>
      <c r="H43" s="7"/>
      <c r="I43" s="25">
        <f t="shared" si="0"/>
        <v>2617</v>
      </c>
      <c r="J43" s="24">
        <f t="shared" si="0"/>
        <v>2858</v>
      </c>
      <c r="K43" s="7"/>
      <c r="L43" s="25">
        <f t="shared" si="3"/>
        <v>2617.3976092516332</v>
      </c>
      <c r="M43" s="17">
        <f t="shared" si="1"/>
        <v>0.15809311698430112</v>
      </c>
      <c r="N43" s="17">
        <f t="shared" si="4"/>
        <v>2858.2774567349898</v>
      </c>
      <c r="O43" s="24">
        <f t="shared" si="2"/>
        <v>7.6982239791175244E-2</v>
      </c>
      <c r="P43" s="7"/>
      <c r="Q43" s="25">
        <f t="shared" si="5"/>
        <v>2655.5770012077219</v>
      </c>
      <c r="R43" s="24">
        <f t="shared" si="6"/>
        <v>2831.8715845636684</v>
      </c>
      <c r="S43" s="7"/>
      <c r="T43" s="25">
        <f t="shared" si="7"/>
        <v>-0.68485010441198024</v>
      </c>
      <c r="U43" s="24">
        <f t="shared" si="8"/>
        <v>0.73222859603105728</v>
      </c>
      <c r="V43" s="7"/>
      <c r="W43" s="25">
        <f t="shared" si="9"/>
        <v>-0.68293281542731754</v>
      </c>
      <c r="X43" s="24">
        <f t="shared" si="10"/>
        <v>129.17510139531163</v>
      </c>
      <c r="Y43" s="7"/>
      <c r="Z43" s="25">
        <f t="shared" si="11"/>
        <v>616</v>
      </c>
      <c r="AA43" s="17">
        <f t="shared" si="15"/>
        <v>129.20399999999995</v>
      </c>
      <c r="AB43" s="24">
        <f t="shared" si="12"/>
        <v>2.2550352067467525</v>
      </c>
      <c r="AC43" s="17">
        <f t="shared" si="13"/>
        <v>-2.8898604688322393E-2</v>
      </c>
      <c r="AD43" s="17">
        <f t="shared" ca="1" si="14"/>
        <v>4.7529007111108967E-3</v>
      </c>
      <c r="AE43" s="17">
        <v>126</v>
      </c>
    </row>
    <row r="44" spans="1:31" s="17" customFormat="1" x14ac:dyDescent="0.25">
      <c r="A44" s="17">
        <v>24</v>
      </c>
      <c r="B44" s="17">
        <v>636</v>
      </c>
      <c r="C44" s="17">
        <v>14406</v>
      </c>
      <c r="D44" s="17">
        <v>14793</v>
      </c>
      <c r="E44" s="17">
        <v>12085</v>
      </c>
      <c r="F44" s="17">
        <v>11683</v>
      </c>
      <c r="G44" s="24"/>
      <c r="H44" s="7"/>
      <c r="I44" s="25">
        <f t="shared" si="0"/>
        <v>2321</v>
      </c>
      <c r="J44" s="24">
        <f t="shared" si="0"/>
        <v>3110</v>
      </c>
      <c r="K44" s="7"/>
      <c r="L44" s="25">
        <f t="shared" si="3"/>
        <v>2321.5241679919304</v>
      </c>
      <c r="M44" s="17">
        <f t="shared" si="1"/>
        <v>0.27475208376437521</v>
      </c>
      <c r="N44" s="17">
        <f t="shared" si="4"/>
        <v>3107.9155571758706</v>
      </c>
      <c r="O44" s="24">
        <f t="shared" si="2"/>
        <v>4.3449018870644762</v>
      </c>
      <c r="P44" s="7"/>
      <c r="Q44" s="25">
        <f t="shared" si="5"/>
        <v>2359.5770012077219</v>
      </c>
      <c r="R44" s="24">
        <f t="shared" si="6"/>
        <v>3083.8715845636684</v>
      </c>
      <c r="S44" s="7"/>
      <c r="T44" s="25">
        <f t="shared" si="7"/>
        <v>-0.60851429083408226</v>
      </c>
      <c r="U44" s="24">
        <f t="shared" si="8"/>
        <v>0.79738748501657508</v>
      </c>
      <c r="V44" s="7"/>
      <c r="W44" s="25">
        <f t="shared" si="9"/>
        <v>-0.60642591613154706</v>
      </c>
      <c r="X44" s="24">
        <f t="shared" si="10"/>
        <v>134.92649647570659</v>
      </c>
      <c r="Y44" s="7"/>
      <c r="Z44" s="25">
        <f t="shared" si="11"/>
        <v>636</v>
      </c>
      <c r="AA44" s="17">
        <f t="shared" si="15"/>
        <v>134.92799999999994</v>
      </c>
      <c r="AB44" s="24">
        <f t="shared" si="12"/>
        <v>2.3549378531309078</v>
      </c>
      <c r="AC44" s="17">
        <f t="shared" si="13"/>
        <v>-1.5035242933549853E-3</v>
      </c>
      <c r="AD44" s="17">
        <f t="shared" ca="1" si="14"/>
        <v>5.7472698294475322E-2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14248</v>
      </c>
      <c r="D45" s="17">
        <v>14908</v>
      </c>
      <c r="E45" s="17">
        <v>12245</v>
      </c>
      <c r="F45" s="17">
        <v>11577</v>
      </c>
      <c r="G45" s="24"/>
      <c r="H45" s="7"/>
      <c r="I45" s="25">
        <f t="shared" si="0"/>
        <v>2003</v>
      </c>
      <c r="J45" s="24">
        <f t="shared" si="0"/>
        <v>3331</v>
      </c>
      <c r="K45" s="7"/>
      <c r="L45" s="25">
        <f t="shared" si="3"/>
        <v>2006.2664970078506</v>
      </c>
      <c r="M45" s="17">
        <f t="shared" si="1"/>
        <v>10.670002702296943</v>
      </c>
      <c r="N45" s="17">
        <f t="shared" si="4"/>
        <v>3324.2272852875694</v>
      </c>
      <c r="O45" s="24">
        <f t="shared" si="2"/>
        <v>45.869664575973502</v>
      </c>
      <c r="P45" s="7"/>
      <c r="Q45" s="25">
        <f t="shared" si="5"/>
        <v>2041.5770012077221</v>
      </c>
      <c r="R45" s="24">
        <f t="shared" si="6"/>
        <v>3304.8715845636684</v>
      </c>
      <c r="S45" s="7"/>
      <c r="T45" s="25">
        <f t="shared" si="7"/>
        <v>-0.52650486949025943</v>
      </c>
      <c r="U45" s="24">
        <f t="shared" si="8"/>
        <v>0.85453079638879503</v>
      </c>
      <c r="V45" s="7"/>
      <c r="W45" s="25">
        <f t="shared" si="9"/>
        <v>-0.52426640356090393</v>
      </c>
      <c r="X45" s="24">
        <f t="shared" si="10"/>
        <v>140.65037633460793</v>
      </c>
      <c r="Y45" s="7"/>
      <c r="Z45" s="25">
        <f t="shared" si="11"/>
        <v>628</v>
      </c>
      <c r="AA45" s="17">
        <f t="shared" si="15"/>
        <v>140.57999999999993</v>
      </c>
      <c r="AB45" s="24">
        <f t="shared" si="12"/>
        <v>2.4535838624536273</v>
      </c>
      <c r="AC45" s="17">
        <f t="shared" si="13"/>
        <v>7.0376334607999524E-2</v>
      </c>
      <c r="AD45" s="17">
        <f t="shared" ca="1" si="14"/>
        <v>-7.2969500922937414E-2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14086</v>
      </c>
      <c r="D46" s="17">
        <v>15001</v>
      </c>
      <c r="E46" s="17">
        <v>12417</v>
      </c>
      <c r="F46" s="17">
        <v>11487</v>
      </c>
      <c r="G46" s="24"/>
      <c r="H46" s="7"/>
      <c r="I46" s="25">
        <f t="shared" si="0"/>
        <v>1669</v>
      </c>
      <c r="J46" s="24">
        <f t="shared" si="0"/>
        <v>3514</v>
      </c>
      <c r="K46" s="7"/>
      <c r="L46" s="25">
        <f t="shared" si="3"/>
        <v>1666.7432904103559</v>
      </c>
      <c r="M46" s="17">
        <f t="shared" si="1"/>
        <v>5.0927381719914644</v>
      </c>
      <c r="N46" s="17">
        <f t="shared" si="4"/>
        <v>3510.5591214230049</v>
      </c>
      <c r="O46" s="24">
        <f t="shared" si="2"/>
        <v>11.839645381624145</v>
      </c>
      <c r="P46" s="7"/>
      <c r="Q46" s="25">
        <f t="shared" si="5"/>
        <v>1707.5770012077221</v>
      </c>
      <c r="R46" s="24">
        <f t="shared" si="6"/>
        <v>3487.8715845636684</v>
      </c>
      <c r="S46" s="7"/>
      <c r="T46" s="25">
        <f t="shared" si="7"/>
        <v>-0.44036918795303659</v>
      </c>
      <c r="U46" s="24">
        <f t="shared" si="8"/>
        <v>0.90184856100923061</v>
      </c>
      <c r="V46" s="7"/>
      <c r="W46" s="25">
        <f t="shared" si="9"/>
        <v>-0.43800637569953421</v>
      </c>
      <c r="X46" s="24">
        <f t="shared" si="10"/>
        <v>146.27532290582849</v>
      </c>
      <c r="Y46" s="7"/>
      <c r="Z46" s="25">
        <f t="shared" si="11"/>
        <v>636</v>
      </c>
      <c r="AA46" s="17">
        <f t="shared" si="15"/>
        <v>146.30399999999992</v>
      </c>
      <c r="AB46" s="24">
        <f t="shared" si="12"/>
        <v>2.5534865088377825</v>
      </c>
      <c r="AC46" s="17">
        <f t="shared" si="13"/>
        <v>-2.8677094171428053E-2</v>
      </c>
      <c r="AD46" s="17">
        <f t="shared" ca="1" si="14"/>
        <v>-1.231695311807357E-2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13903</v>
      </c>
      <c r="D47" s="17">
        <v>15077</v>
      </c>
      <c r="E47" s="17">
        <v>12593</v>
      </c>
      <c r="F47" s="17">
        <v>11411</v>
      </c>
      <c r="G47" s="24"/>
      <c r="H47" s="7"/>
      <c r="I47" s="25">
        <f t="shared" si="0"/>
        <v>1310</v>
      </c>
      <c r="J47" s="24">
        <f t="shared" si="0"/>
        <v>3666</v>
      </c>
      <c r="K47" s="7"/>
      <c r="L47" s="25">
        <f t="shared" si="3"/>
        <v>1312.5029420936967</v>
      </c>
      <c r="M47" s="17">
        <f t="shared" si="1"/>
        <v>6.2647191243986917</v>
      </c>
      <c r="N47" s="17">
        <f t="shared" si="4"/>
        <v>3661.2555204552496</v>
      </c>
      <c r="O47" s="24">
        <f t="shared" si="2"/>
        <v>22.510086150555413</v>
      </c>
      <c r="P47" s="7"/>
      <c r="Q47" s="25">
        <f t="shared" si="5"/>
        <v>1348.5770012077221</v>
      </c>
      <c r="R47" s="24">
        <f t="shared" si="6"/>
        <v>3639.8715845636684</v>
      </c>
      <c r="S47" s="7"/>
      <c r="T47" s="25">
        <f t="shared" si="7"/>
        <v>-0.34778622486362648</v>
      </c>
      <c r="U47" s="24">
        <f t="shared" si="8"/>
        <v>0.94115074801636833</v>
      </c>
      <c r="V47" s="7"/>
      <c r="W47" s="25">
        <f t="shared" si="9"/>
        <v>-0.34532005811829802</v>
      </c>
      <c r="X47" s="24">
        <f t="shared" si="10"/>
        <v>152.03134201973842</v>
      </c>
      <c r="Y47" s="7"/>
      <c r="Z47" s="25">
        <f t="shared" si="11"/>
        <v>632</v>
      </c>
      <c r="AA47" s="17">
        <f t="shared" si="15"/>
        <v>151.9919999999999</v>
      </c>
      <c r="AB47" s="24">
        <f t="shared" si="12"/>
        <v>2.6527608366912196</v>
      </c>
      <c r="AC47" s="17">
        <f t="shared" si="13"/>
        <v>3.934201973851259E-2</v>
      </c>
      <c r="AD47" s="17">
        <f t="shared" ca="1" si="14"/>
        <v>7.1190109863294992E-2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13722</v>
      </c>
      <c r="D48" s="17">
        <v>15137</v>
      </c>
      <c r="E48" s="17">
        <v>12776</v>
      </c>
      <c r="F48" s="17">
        <v>11353</v>
      </c>
      <c r="G48" s="24"/>
      <c r="H48" s="7"/>
      <c r="I48" s="25">
        <f t="shared" si="0"/>
        <v>946</v>
      </c>
      <c r="J48" s="24">
        <f t="shared" si="0"/>
        <v>3784</v>
      </c>
      <c r="K48" s="7"/>
      <c r="L48" s="25">
        <f t="shared" si="3"/>
        <v>949.0895480834057</v>
      </c>
      <c r="M48" s="17">
        <f t="shared" si="1"/>
        <v>9.5453073596758493</v>
      </c>
      <c r="N48" s="17">
        <f t="shared" si="4"/>
        <v>3775.0361387173407</v>
      </c>
      <c r="O48" s="24">
        <f t="shared" si="2"/>
        <v>80.350809094758588</v>
      </c>
      <c r="P48" s="7"/>
      <c r="Q48" s="25">
        <f t="shared" si="5"/>
        <v>984.57700120772199</v>
      </c>
      <c r="R48" s="24">
        <f t="shared" si="6"/>
        <v>3757.8715845636684</v>
      </c>
      <c r="S48" s="7"/>
      <c r="T48" s="25">
        <f t="shared" si="7"/>
        <v>-0.2539138054637789</v>
      </c>
      <c r="U48" s="24">
        <f t="shared" si="8"/>
        <v>0.97166165635085677</v>
      </c>
      <c r="V48" s="7"/>
      <c r="W48" s="25">
        <f t="shared" si="9"/>
        <v>-0.25136732739560352</v>
      </c>
      <c r="X48" s="24">
        <f t="shared" si="10"/>
        <v>157.67572427106882</v>
      </c>
      <c r="Y48" s="7"/>
      <c r="Z48" s="25">
        <f t="shared" si="11"/>
        <v>625</v>
      </c>
      <c r="AA48" s="17">
        <f t="shared" si="15"/>
        <v>157.6169999999999</v>
      </c>
      <c r="AB48" s="24">
        <f t="shared" si="12"/>
        <v>2.7509356071159008</v>
      </c>
      <c r="AC48" s="17">
        <f t="shared" si="13"/>
        <v>5.8724271068911094E-2</v>
      </c>
      <c r="AD48" s="17">
        <f t="shared" ca="1" si="14"/>
        <v>4.8948115589666941E-2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13554</v>
      </c>
      <c r="D49" s="17">
        <v>15180</v>
      </c>
      <c r="E49" s="17">
        <v>12962</v>
      </c>
      <c r="F49" s="17">
        <v>11320</v>
      </c>
      <c r="G49" s="24"/>
      <c r="H49" s="7"/>
      <c r="I49" s="25">
        <f t="shared" si="0"/>
        <v>592</v>
      </c>
      <c r="J49" s="24">
        <f t="shared" si="0"/>
        <v>3860</v>
      </c>
      <c r="K49" s="7"/>
      <c r="L49" s="25">
        <f t="shared" si="3"/>
        <v>588.81190218104928</v>
      </c>
      <c r="M49" s="17">
        <f t="shared" si="1"/>
        <v>10.163967703198358</v>
      </c>
      <c r="N49" s="17">
        <f t="shared" si="4"/>
        <v>3850.6516728896868</v>
      </c>
      <c r="O49" s="24">
        <f t="shared" si="2"/>
        <v>87.391219761417133</v>
      </c>
      <c r="P49" s="7"/>
      <c r="Q49" s="25">
        <f t="shared" si="5"/>
        <v>630.57700120772199</v>
      </c>
      <c r="R49" s="24">
        <f t="shared" si="6"/>
        <v>3833.8715845636684</v>
      </c>
      <c r="S49" s="7"/>
      <c r="T49" s="25">
        <f t="shared" si="7"/>
        <v>-0.16262029868480624</v>
      </c>
      <c r="U49" s="24">
        <f t="shared" si="8"/>
        <v>0.99131274985442563</v>
      </c>
      <c r="V49" s="7"/>
      <c r="W49" s="25">
        <f t="shared" si="9"/>
        <v>-0.16002198872117276</v>
      </c>
      <c r="X49" s="24">
        <f t="shared" si="10"/>
        <v>163.01023510552375</v>
      </c>
      <c r="Y49" s="7"/>
      <c r="Z49" s="25">
        <f t="shared" si="11"/>
        <v>604</v>
      </c>
      <c r="AA49" s="17">
        <f t="shared" si="15"/>
        <v>163.05299999999991</v>
      </c>
      <c r="AB49" s="24">
        <f t="shared" si="12"/>
        <v>2.8458117052543122</v>
      </c>
      <c r="AC49" s="17">
        <f t="shared" si="13"/>
        <v>-4.2764894476164272E-2</v>
      </c>
      <c r="AD49" s="17">
        <f t="shared" ca="1" si="14"/>
        <v>6.9359345959611574E-2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13362</v>
      </c>
      <c r="D50" s="17">
        <v>15200</v>
      </c>
      <c r="E50" s="17">
        <v>13142</v>
      </c>
      <c r="F50" s="17">
        <v>11297</v>
      </c>
      <c r="G50" s="24"/>
      <c r="H50" s="7"/>
      <c r="I50" s="25">
        <f t="shared" si="0"/>
        <v>220</v>
      </c>
      <c r="J50" s="24">
        <f t="shared" si="0"/>
        <v>3903</v>
      </c>
      <c r="K50" s="7"/>
      <c r="L50" s="25">
        <f t="shared" si="3"/>
        <v>218.63106921236277</v>
      </c>
      <c r="M50" s="17">
        <f t="shared" si="1"/>
        <v>1.8739715013410743</v>
      </c>
      <c r="N50" s="17">
        <f t="shared" si="4"/>
        <v>3892.0937613407359</v>
      </c>
      <c r="O50" s="24">
        <f t="shared" si="2"/>
        <v>118.94604169282658</v>
      </c>
      <c r="P50" s="7"/>
      <c r="Q50" s="25">
        <f t="shared" si="5"/>
        <v>258.57700120772199</v>
      </c>
      <c r="R50" s="24">
        <f t="shared" si="6"/>
        <v>3876.8715845636684</v>
      </c>
      <c r="S50" s="7"/>
      <c r="T50" s="25">
        <f t="shared" si="7"/>
        <v>-6.6684749188258716E-2</v>
      </c>
      <c r="U50" s="24">
        <f t="shared" si="8"/>
        <v>1.0024311317051291</v>
      </c>
      <c r="V50" s="7"/>
      <c r="W50" s="25">
        <f t="shared" si="9"/>
        <v>-6.4056961106382745E-2</v>
      </c>
      <c r="X50" s="24">
        <f t="shared" si="10"/>
        <v>168.52374385588678</v>
      </c>
      <c r="Y50" s="7"/>
      <c r="Z50" s="25">
        <f t="shared" si="11"/>
        <v>611</v>
      </c>
      <c r="AA50" s="17">
        <f t="shared" si="15"/>
        <v>168.55199999999991</v>
      </c>
      <c r="AB50" s="24">
        <f t="shared" si="12"/>
        <v>2.9417873608214808</v>
      </c>
      <c r="AC50" s="17">
        <f t="shared" si="13"/>
        <v>-2.8256144113129267E-2</v>
      </c>
      <c r="AD50" s="17">
        <f t="shared" ca="1" si="14"/>
        <v>0.10751527036234165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13161</v>
      </c>
      <c r="D51" s="17">
        <v>15193</v>
      </c>
      <c r="E51" s="17">
        <v>13328</v>
      </c>
      <c r="F51" s="17">
        <v>11288</v>
      </c>
      <c r="G51" s="24"/>
      <c r="H51" s="7"/>
      <c r="I51" s="25">
        <f t="shared" si="0"/>
        <v>-167</v>
      </c>
      <c r="J51" s="24">
        <f t="shared" si="0"/>
        <v>3905</v>
      </c>
      <c r="K51" s="7"/>
      <c r="L51" s="25">
        <f t="shared" si="3"/>
        <v>-163.67244302304334</v>
      </c>
      <c r="M51" s="17">
        <f t="shared" si="1"/>
        <v>11.072635434892929</v>
      </c>
      <c r="N51" s="17">
        <f t="shared" si="4"/>
        <v>3897.576771034564</v>
      </c>
      <c r="O51" s="24">
        <f t="shared" si="2"/>
        <v>55.104328273288175</v>
      </c>
      <c r="P51" s="7"/>
      <c r="Q51" s="25">
        <f t="shared" si="5"/>
        <v>-128.42299879227801</v>
      </c>
      <c r="R51" s="24">
        <f t="shared" si="6"/>
        <v>3878.8715845636684</v>
      </c>
      <c r="S51" s="7"/>
      <c r="T51" s="25">
        <f t="shared" si="7"/>
        <v>3.3119169239601211E-2</v>
      </c>
      <c r="U51" s="24">
        <f t="shared" si="8"/>
        <v>1.0029482657446966</v>
      </c>
      <c r="V51" s="7"/>
      <c r="W51" s="25">
        <f t="shared" si="9"/>
        <v>3.5748656039020187E-2</v>
      </c>
      <c r="X51" s="24">
        <f t="shared" si="10"/>
        <v>174.22142682937601</v>
      </c>
      <c r="Y51" s="7"/>
      <c r="Z51" s="25">
        <f t="shared" si="11"/>
        <v>627</v>
      </c>
      <c r="AA51" s="17">
        <f t="shared" si="15"/>
        <v>174.19499999999991</v>
      </c>
      <c r="AB51" s="24">
        <f t="shared" si="12"/>
        <v>3.040276290511521</v>
      </c>
      <c r="AC51" s="17">
        <f t="shared" si="13"/>
        <v>2.6426829376106298E-2</v>
      </c>
      <c r="AD51" s="17">
        <f t="shared" ca="1" si="14"/>
        <v>-2.7867940871459496E-2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12972</v>
      </c>
      <c r="D52" s="17">
        <v>15175</v>
      </c>
      <c r="E52" s="17">
        <v>13513</v>
      </c>
      <c r="F52" s="17">
        <v>11306</v>
      </c>
      <c r="G52" s="24"/>
      <c r="H52" s="7"/>
      <c r="I52" s="25">
        <f t="shared" ref="I52:J83" si="16">C52-E52</f>
        <v>-541</v>
      </c>
      <c r="J52" s="24">
        <f t="shared" si="16"/>
        <v>3869</v>
      </c>
      <c r="K52" s="7"/>
      <c r="L52" s="25">
        <f t="shared" si="3"/>
        <v>-540.52778205934999</v>
      </c>
      <c r="M52" s="17">
        <f t="shared" si="1"/>
        <v>0.22298978347173803</v>
      </c>
      <c r="N52" s="17">
        <f t="shared" si="4"/>
        <v>3866.0511210520554</v>
      </c>
      <c r="O52" s="24">
        <f t="shared" si="2"/>
        <v>8.6958870496311427</v>
      </c>
      <c r="P52" s="7"/>
      <c r="Q52" s="25">
        <f t="shared" si="5"/>
        <v>-502.42299879227801</v>
      </c>
      <c r="R52" s="24">
        <f t="shared" si="6"/>
        <v>3842.8715845636684</v>
      </c>
      <c r="S52" s="7"/>
      <c r="T52" s="25">
        <f t="shared" si="7"/>
        <v>0.12957050126032371</v>
      </c>
      <c r="U52" s="24">
        <f t="shared" si="8"/>
        <v>0.99363985303247981</v>
      </c>
      <c r="V52" s="7"/>
      <c r="W52" s="25">
        <f t="shared" si="9"/>
        <v>0.13217591617354166</v>
      </c>
      <c r="X52" s="24">
        <f t="shared" si="10"/>
        <v>179.75717857719735</v>
      </c>
      <c r="Y52" s="7"/>
      <c r="Z52" s="25">
        <f t="shared" si="11"/>
        <v>620</v>
      </c>
      <c r="AA52" s="17">
        <f t="shared" si="15"/>
        <v>179.77499999999992</v>
      </c>
      <c r="AB52" s="24">
        <f t="shared" si="12"/>
        <v>3.1376656627728043</v>
      </c>
      <c r="AC52" s="17">
        <f t="shared" si="13"/>
        <v>-1.7821422802569487E-2</v>
      </c>
      <c r="AD52" s="17">
        <f t="shared" ca="1" si="14"/>
        <v>3.451011690592054E-2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12780</v>
      </c>
      <c r="D53" s="17">
        <v>15137</v>
      </c>
      <c r="E53" s="17">
        <v>13703</v>
      </c>
      <c r="F53" s="17">
        <v>11340</v>
      </c>
      <c r="G53" s="24"/>
      <c r="H53" s="7"/>
      <c r="I53" s="25">
        <f t="shared" si="16"/>
        <v>-923</v>
      </c>
      <c r="J53" s="24">
        <f t="shared" si="16"/>
        <v>3797</v>
      </c>
      <c r="K53" s="7"/>
      <c r="L53" s="25">
        <f t="shared" si="3"/>
        <v>-922.13237084240984</v>
      </c>
      <c r="M53" s="17">
        <f t="shared" si="1"/>
        <v>0.75278035510060837</v>
      </c>
      <c r="N53" s="17">
        <f t="shared" si="4"/>
        <v>3795.8534520815774</v>
      </c>
      <c r="O53" s="24">
        <f t="shared" si="2"/>
        <v>1.3145721292391608</v>
      </c>
      <c r="P53" s="7"/>
      <c r="Q53" s="25">
        <f t="shared" si="5"/>
        <v>-884.42299879227801</v>
      </c>
      <c r="R53" s="24">
        <f t="shared" si="6"/>
        <v>3770.8715845636684</v>
      </c>
      <c r="S53" s="7"/>
      <c r="T53" s="25">
        <f t="shared" si="7"/>
        <v>0.22808496337774617</v>
      </c>
      <c r="U53" s="24">
        <f t="shared" si="8"/>
        <v>0.97502302760804616</v>
      </c>
      <c r="V53" s="7"/>
      <c r="W53" s="25">
        <f t="shared" si="9"/>
        <v>0.23064191015332725</v>
      </c>
      <c r="X53" s="24">
        <f t="shared" si="10"/>
        <v>185.48875956677762</v>
      </c>
      <c r="Y53" s="7"/>
      <c r="Z53" s="25">
        <f t="shared" si="11"/>
        <v>636</v>
      </c>
      <c r="AA53" s="17">
        <f t="shared" si="15"/>
        <v>185.49899999999991</v>
      </c>
      <c r="AB53" s="24">
        <f t="shared" si="12"/>
        <v>3.23756830915696</v>
      </c>
      <c r="AC53" s="17">
        <f t="shared" si="13"/>
        <v>-1.0240433222293177E-2</v>
      </c>
      <c r="AD53" s="17">
        <f t="shared" ca="1" si="14"/>
        <v>7.8513365389198952E-3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12596</v>
      </c>
      <c r="D54" s="17">
        <v>15092</v>
      </c>
      <c r="E54" s="17">
        <v>13894</v>
      </c>
      <c r="F54" s="17">
        <v>11400</v>
      </c>
      <c r="G54" s="24"/>
      <c r="H54" s="7"/>
      <c r="I54" s="25">
        <f t="shared" si="16"/>
        <v>-1298</v>
      </c>
      <c r="J54" s="24">
        <f t="shared" si="16"/>
        <v>3692</v>
      </c>
      <c r="K54" s="7"/>
      <c r="L54" s="25">
        <f t="shared" si="3"/>
        <v>-1297.2329548917776</v>
      </c>
      <c r="M54" s="17">
        <f t="shared" si="1"/>
        <v>0.58835819804794243</v>
      </c>
      <c r="N54" s="17">
        <f t="shared" si="4"/>
        <v>3687.2172444965877</v>
      </c>
      <c r="O54" s="24">
        <f t="shared" si="2"/>
        <v>22.874750205420813</v>
      </c>
      <c r="P54" s="7"/>
      <c r="Q54" s="25">
        <f t="shared" si="5"/>
        <v>-1259.4229987922779</v>
      </c>
      <c r="R54" s="24">
        <f t="shared" si="6"/>
        <v>3665.8715845636684</v>
      </c>
      <c r="S54" s="7"/>
      <c r="T54" s="25">
        <f t="shared" si="7"/>
        <v>0.32479418666055615</v>
      </c>
      <c r="U54" s="24">
        <f t="shared" si="8"/>
        <v>0.9478734905307471</v>
      </c>
      <c r="V54" s="7"/>
      <c r="W54" s="25">
        <f t="shared" si="9"/>
        <v>0.32728028936518955</v>
      </c>
      <c r="X54" s="24">
        <f t="shared" si="10"/>
        <v>191.2287551204721</v>
      </c>
      <c r="Y54" s="7"/>
      <c r="Z54" s="25">
        <f t="shared" si="11"/>
        <v>640</v>
      </c>
      <c r="AA54" s="17">
        <f t="shared" si="15"/>
        <v>191.2589999999999</v>
      </c>
      <c r="AB54" s="24">
        <f t="shared" si="12"/>
        <v>3.3380992740718329</v>
      </c>
      <c r="AC54" s="17">
        <f t="shared" si="13"/>
        <v>-3.024487952779964E-2</v>
      </c>
      <c r="AD54" s="17">
        <f t="shared" ca="1" si="14"/>
        <v>8.3165214871172566E-2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12424</v>
      </c>
      <c r="D55" s="17">
        <v>15023</v>
      </c>
      <c r="E55" s="17">
        <v>14077</v>
      </c>
      <c r="F55" s="17">
        <v>11475</v>
      </c>
      <c r="G55" s="24"/>
      <c r="H55" s="7"/>
      <c r="I55" s="25">
        <f t="shared" si="16"/>
        <v>-1653</v>
      </c>
      <c r="J55" s="24">
        <f t="shared" si="16"/>
        <v>3548</v>
      </c>
      <c r="K55" s="7"/>
      <c r="L55" s="25">
        <f t="shared" si="3"/>
        <v>-1653.5211596030281</v>
      </c>
      <c r="M55" s="17">
        <f t="shared" si="1"/>
        <v>0.27160733182838764</v>
      </c>
      <c r="N55" s="17">
        <f t="shared" si="4"/>
        <v>3544.3700829626187</v>
      </c>
      <c r="O55" s="24">
        <f t="shared" si="2"/>
        <v>13.176297698271373</v>
      </c>
      <c r="P55" s="7"/>
      <c r="Q55" s="25">
        <f t="shared" si="5"/>
        <v>-1614.4229987922779</v>
      </c>
      <c r="R55" s="24">
        <f t="shared" si="6"/>
        <v>3521.8715845636684</v>
      </c>
      <c r="S55" s="7"/>
      <c r="T55" s="25">
        <f t="shared" si="7"/>
        <v>0.41634558470161631</v>
      </c>
      <c r="U55" s="24">
        <f t="shared" si="8"/>
        <v>0.91063983968187978</v>
      </c>
      <c r="V55" s="7"/>
      <c r="W55" s="25">
        <f t="shared" si="9"/>
        <v>0.41873438865725715</v>
      </c>
      <c r="X55" s="24">
        <f t="shared" si="10"/>
        <v>196.87418908510881</v>
      </c>
      <c r="Y55" s="7"/>
      <c r="Z55" s="25">
        <f t="shared" si="11"/>
        <v>629</v>
      </c>
      <c r="AA55" s="17">
        <f t="shared" si="15"/>
        <v>196.9199999999999</v>
      </c>
      <c r="AB55" s="24">
        <f t="shared" si="12"/>
        <v>3.4369023630272322</v>
      </c>
      <c r="AC55" s="17">
        <f t="shared" si="13"/>
        <v>-4.5810914891092125E-2</v>
      </c>
      <c r="AD55" s="17">
        <f t="shared" ca="1" si="14"/>
        <v>7.6490066265478163E-2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12264</v>
      </c>
      <c r="D56" s="17">
        <v>14943</v>
      </c>
      <c r="E56" s="17">
        <v>14247</v>
      </c>
      <c r="F56" s="17">
        <v>11567</v>
      </c>
      <c r="G56" s="24"/>
      <c r="H56" s="7"/>
      <c r="I56" s="25">
        <f t="shared" si="16"/>
        <v>-1983</v>
      </c>
      <c r="J56" s="24">
        <f t="shared" si="16"/>
        <v>3376</v>
      </c>
      <c r="K56" s="7"/>
      <c r="L56" s="25">
        <f t="shared" si="3"/>
        <v>-1983.5036762733237</v>
      </c>
      <c r="M56" s="17">
        <f t="shared" si="1"/>
        <v>0.25368978830921313</v>
      </c>
      <c r="N56" s="17">
        <f t="shared" si="4"/>
        <v>3373.3063373221576</v>
      </c>
      <c r="O56" s="24">
        <f t="shared" si="2"/>
        <v>7.2558186220013035</v>
      </c>
      <c r="P56" s="7"/>
      <c r="Q56" s="25">
        <f t="shared" si="5"/>
        <v>-1944.4229987922779</v>
      </c>
      <c r="R56" s="24">
        <f t="shared" si="6"/>
        <v>3349.8715845636684</v>
      </c>
      <c r="S56" s="7"/>
      <c r="T56" s="25">
        <f t="shared" si="7"/>
        <v>0.50144970119048915</v>
      </c>
      <c r="U56" s="24">
        <f t="shared" si="8"/>
        <v>0.86616631227906604</v>
      </c>
      <c r="V56" s="7"/>
      <c r="W56" s="25">
        <f t="shared" si="9"/>
        <v>0.50372220386440847</v>
      </c>
      <c r="X56" s="24">
        <f t="shared" si="10"/>
        <v>202.3603643240906</v>
      </c>
      <c r="Y56" s="7"/>
      <c r="Z56" s="25">
        <f t="shared" si="11"/>
        <v>609</v>
      </c>
      <c r="AA56" s="17">
        <f t="shared" si="15"/>
        <v>202.4009999999999</v>
      </c>
      <c r="AB56" s="24">
        <f t="shared" si="12"/>
        <v>3.5325638593290409</v>
      </c>
      <c r="AC56" s="17">
        <f t="shared" si="13"/>
        <v>-4.0635675909300062E-2</v>
      </c>
      <c r="AD56" s="17">
        <f t="shared" ca="1" si="14"/>
        <v>5.8016555127323954E-2</v>
      </c>
      <c r="AE56" s="17">
        <v>113</v>
      </c>
    </row>
    <row r="57" spans="1:31" s="17" customFormat="1" x14ac:dyDescent="0.25">
      <c r="A57" s="17">
        <v>37</v>
      </c>
      <c r="B57" s="17">
        <v>621</v>
      </c>
      <c r="C57" s="17">
        <v>12093</v>
      </c>
      <c r="D57" s="17">
        <v>14833</v>
      </c>
      <c r="E57" s="17">
        <v>14396</v>
      </c>
      <c r="F57" s="17">
        <v>11666</v>
      </c>
      <c r="G57" s="24"/>
      <c r="H57" s="7"/>
      <c r="I57" s="25">
        <f t="shared" si="16"/>
        <v>-2303</v>
      </c>
      <c r="J57" s="24">
        <f t="shared" si="16"/>
        <v>3167</v>
      </c>
      <c r="K57" s="7"/>
      <c r="L57" s="25">
        <f t="shared" si="3"/>
        <v>-2301.6527734664928</v>
      </c>
      <c r="M57" s="17">
        <f t="shared" si="1"/>
        <v>1.8150193325857795</v>
      </c>
      <c r="N57" s="17">
        <f t="shared" si="4"/>
        <v>3167.3237445774648</v>
      </c>
      <c r="O57" s="24">
        <f t="shared" si="2"/>
        <v>0.10481055143787626</v>
      </c>
      <c r="P57" s="7"/>
      <c r="Q57" s="25">
        <f t="shared" si="5"/>
        <v>-2264.4229987922781</v>
      </c>
      <c r="R57" s="24">
        <f t="shared" si="6"/>
        <v>3140.8715845636684</v>
      </c>
      <c r="S57" s="7"/>
      <c r="T57" s="25">
        <f t="shared" si="7"/>
        <v>0.58397490505848704</v>
      </c>
      <c r="U57" s="24">
        <f t="shared" si="8"/>
        <v>0.8121258051442517</v>
      </c>
      <c r="V57" s="7"/>
      <c r="W57" s="25">
        <f t="shared" si="9"/>
        <v>0.58610601637626614</v>
      </c>
      <c r="X57" s="24">
        <f t="shared" si="10"/>
        <v>207.99780866471724</v>
      </c>
      <c r="Y57" s="7"/>
      <c r="Z57" s="25">
        <f t="shared" si="11"/>
        <v>621</v>
      </c>
      <c r="AA57" s="17">
        <f t="shared" si="15"/>
        <v>207.9899999999999</v>
      </c>
      <c r="AB57" s="24">
        <f t="shared" si="12"/>
        <v>3.630110311223004</v>
      </c>
      <c r="AC57" s="17">
        <f t="shared" si="13"/>
        <v>7.8086647173449819E-3</v>
      </c>
      <c r="AD57" s="17">
        <f t="shared" ca="1" si="14"/>
        <v>7.6559843009363249E-2</v>
      </c>
      <c r="AE57" s="17">
        <v>112</v>
      </c>
    </row>
    <row r="58" spans="1:31" s="17" customFormat="1" x14ac:dyDescent="0.25">
      <c r="A58" s="17">
        <v>38</v>
      </c>
      <c r="B58" s="17">
        <v>610</v>
      </c>
      <c r="C58" s="17">
        <v>11951</v>
      </c>
      <c r="D58" s="17">
        <v>14713</v>
      </c>
      <c r="E58" s="17">
        <v>14546</v>
      </c>
      <c r="F58" s="17">
        <v>11785</v>
      </c>
      <c r="G58" s="24"/>
      <c r="H58" s="7"/>
      <c r="I58" s="25">
        <f t="shared" si="16"/>
        <v>-2595</v>
      </c>
      <c r="J58" s="24">
        <f t="shared" si="16"/>
        <v>2928</v>
      </c>
      <c r="K58" s="7"/>
      <c r="L58" s="25">
        <f t="shared" si="3"/>
        <v>-2593.2322122746241</v>
      </c>
      <c r="M58" s="17">
        <f t="shared" si="1"/>
        <v>3.1250734419897364</v>
      </c>
      <c r="N58" s="17">
        <f t="shared" si="4"/>
        <v>2935.8611423496759</v>
      </c>
      <c r="O58" s="24">
        <f t="shared" si="2"/>
        <v>61.797559041867956</v>
      </c>
      <c r="P58" s="7"/>
      <c r="Q58" s="25">
        <f t="shared" si="5"/>
        <v>-2556.4229987922781</v>
      </c>
      <c r="R58" s="24">
        <f t="shared" si="6"/>
        <v>2901.8715845636684</v>
      </c>
      <c r="S58" s="7"/>
      <c r="T58" s="25">
        <f t="shared" si="7"/>
        <v>0.65927915358803513</v>
      </c>
      <c r="U58" s="24">
        <f t="shared" si="8"/>
        <v>0.75032828741592328</v>
      </c>
      <c r="V58" s="7"/>
      <c r="W58" s="25">
        <f t="shared" si="9"/>
        <v>0.66124851261702555</v>
      </c>
      <c r="X58" s="24">
        <f t="shared" si="10"/>
        <v>213.56911301629134</v>
      </c>
      <c r="Y58" s="7"/>
      <c r="Z58" s="25">
        <f t="shared" si="11"/>
        <v>610</v>
      </c>
      <c r="AA58" s="17">
        <f t="shared" si="15"/>
        <v>213.4799999999999</v>
      </c>
      <c r="AB58" s="24">
        <f t="shared" si="12"/>
        <v>3.7259288871574934</v>
      </c>
      <c r="AC58" s="17">
        <f t="shared" si="13"/>
        <v>8.9113016291435088E-2</v>
      </c>
      <c r="AD58" s="17">
        <f t="shared" ca="1" si="14"/>
        <v>6.3273812563380716E-2</v>
      </c>
      <c r="AE58" s="17">
        <v>111</v>
      </c>
    </row>
    <row r="59" spans="1:31" s="17" customFormat="1" x14ac:dyDescent="0.25">
      <c r="A59" s="17">
        <v>39</v>
      </c>
      <c r="B59" s="17">
        <v>626</v>
      </c>
      <c r="C59" s="17">
        <v>11811</v>
      </c>
      <c r="D59" s="17">
        <v>14581</v>
      </c>
      <c r="E59" s="17">
        <v>14681</v>
      </c>
      <c r="F59" s="17">
        <v>11919</v>
      </c>
      <c r="G59" s="24"/>
      <c r="H59" s="7"/>
      <c r="I59" s="25">
        <f t="shared" si="16"/>
        <v>-2870</v>
      </c>
      <c r="J59" s="24">
        <f t="shared" si="16"/>
        <v>2662</v>
      </c>
      <c r="K59" s="7"/>
      <c r="L59" s="25">
        <f t="shared" si="3"/>
        <v>-2868.0673106908644</v>
      </c>
      <c r="M59" s="17">
        <f t="shared" si="1"/>
        <v>3.735287965647196</v>
      </c>
      <c r="N59" s="17">
        <f t="shared" si="4"/>
        <v>2670.5570992054413</v>
      </c>
      <c r="O59" s="24">
        <f t="shared" si="2"/>
        <v>73.223946811764435</v>
      </c>
      <c r="P59" s="7"/>
      <c r="Q59" s="25">
        <f t="shared" si="5"/>
        <v>-2831.4229987922781</v>
      </c>
      <c r="R59" s="24">
        <f t="shared" si="6"/>
        <v>2635.8715845636684</v>
      </c>
      <c r="S59" s="7"/>
      <c r="T59" s="25">
        <f t="shared" si="7"/>
        <v>0.73019925066209579</v>
      </c>
      <c r="U59" s="24">
        <f t="shared" si="8"/>
        <v>0.68154946015343232</v>
      </c>
      <c r="V59" s="7"/>
      <c r="W59" s="25">
        <f t="shared" si="9"/>
        <v>0.73198853983011292</v>
      </c>
      <c r="X59" s="24">
        <f t="shared" si="10"/>
        <v>219.22367520496289</v>
      </c>
      <c r="Y59" s="7"/>
      <c r="Z59" s="25">
        <f t="shared" si="11"/>
        <v>626</v>
      </c>
      <c r="AA59" s="17">
        <f t="shared" si="15"/>
        <v>219.11399999999989</v>
      </c>
      <c r="AB59" s="24">
        <f t="shared" si="12"/>
        <v>3.8242607372148534</v>
      </c>
      <c r="AC59" s="17">
        <f t="shared" si="13"/>
        <v>0.10967520496299699</v>
      </c>
      <c r="AD59" s="17">
        <f t="shared" ca="1" si="14"/>
        <v>4.6325476202383697E-2</v>
      </c>
      <c r="AE59" s="17">
        <v>110</v>
      </c>
    </row>
    <row r="60" spans="1:31" s="17" customFormat="1" x14ac:dyDescent="0.25">
      <c r="A60" s="17">
        <v>40</v>
      </c>
      <c r="B60" s="17">
        <v>620</v>
      </c>
      <c r="C60" s="17">
        <v>11693</v>
      </c>
      <c r="D60" s="17">
        <v>14442</v>
      </c>
      <c r="E60" s="17">
        <v>14808</v>
      </c>
      <c r="F60" s="17">
        <v>12067</v>
      </c>
      <c r="G60" s="24"/>
      <c r="H60" s="7"/>
      <c r="I60" s="25">
        <f t="shared" si="16"/>
        <v>-3115</v>
      </c>
      <c r="J60" s="24">
        <f t="shared" si="16"/>
        <v>2375</v>
      </c>
      <c r="K60" s="7"/>
      <c r="L60" s="25">
        <f t="shared" si="3"/>
        <v>-3113.3284407683573</v>
      </c>
      <c r="M60" s="17">
        <f t="shared" si="1"/>
        <v>2.7941102648900404</v>
      </c>
      <c r="N60" s="17">
        <f t="shared" si="4"/>
        <v>2382.5705442883373</v>
      </c>
      <c r="O60" s="24">
        <f t="shared" si="2"/>
        <v>57.313140821675908</v>
      </c>
      <c r="P60" s="7"/>
      <c r="Q60" s="25">
        <f t="shared" si="5"/>
        <v>-3076.4229987922781</v>
      </c>
      <c r="R60" s="24">
        <f t="shared" si="6"/>
        <v>2348.8715845636684</v>
      </c>
      <c r="S60" s="7"/>
      <c r="T60" s="25">
        <f t="shared" si="7"/>
        <v>0.7933826098735316</v>
      </c>
      <c r="U60" s="24">
        <f t="shared" si="8"/>
        <v>0.60734072547548146</v>
      </c>
      <c r="V60" s="7"/>
      <c r="W60" s="25">
        <f t="shared" si="9"/>
        <v>0.79497756731078562</v>
      </c>
      <c r="X60" s="24">
        <f t="shared" si="10"/>
        <v>224.80124478850848</v>
      </c>
      <c r="Y60" s="7"/>
      <c r="Z60" s="25">
        <f t="shared" si="11"/>
        <v>620</v>
      </c>
      <c r="AA60" s="17">
        <f t="shared" si="15"/>
        <v>224.6939999999999</v>
      </c>
      <c r="AB60" s="24">
        <f t="shared" si="12"/>
        <v>3.9216501094761371</v>
      </c>
      <c r="AC60" s="17">
        <f t="shared" si="13"/>
        <v>0.10724478850858077</v>
      </c>
      <c r="AD60" s="17">
        <f t="shared" ca="1" si="14"/>
        <v>4.8055346944380517E-2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11577</v>
      </c>
      <c r="D61" s="17">
        <v>14274</v>
      </c>
      <c r="E61" s="17">
        <v>14913</v>
      </c>
      <c r="F61" s="17">
        <v>12222</v>
      </c>
      <c r="G61" s="24"/>
      <c r="H61" s="7"/>
      <c r="I61" s="25">
        <f t="shared" si="16"/>
        <v>-3336</v>
      </c>
      <c r="J61" s="24">
        <f t="shared" si="16"/>
        <v>2052</v>
      </c>
      <c r="K61" s="7"/>
      <c r="L61" s="25">
        <f t="shared" si="3"/>
        <v>-3334.942080425013</v>
      </c>
      <c r="M61" s="17">
        <f t="shared" si="1"/>
        <v>1.1191938271405777</v>
      </c>
      <c r="N61" s="17">
        <f t="shared" si="4"/>
        <v>2063.4243187131706</v>
      </c>
      <c r="O61" s="24">
        <f t="shared" si="2"/>
        <v>130.51505806009945</v>
      </c>
      <c r="P61" s="7"/>
      <c r="Q61" s="25">
        <f t="shared" si="5"/>
        <v>-3297.4229987922781</v>
      </c>
      <c r="R61" s="24">
        <f t="shared" si="6"/>
        <v>2025.8715845636684</v>
      </c>
      <c r="S61" s="7"/>
      <c r="T61" s="25">
        <f t="shared" si="7"/>
        <v>0.85037657879486772</v>
      </c>
      <c r="U61" s="24">
        <f t="shared" si="8"/>
        <v>0.52382357808531388</v>
      </c>
      <c r="V61" s="7"/>
      <c r="W61" s="25">
        <f t="shared" si="9"/>
        <v>0.85175277989012088</v>
      </c>
      <c r="X61" s="24">
        <f t="shared" si="10"/>
        <v>230.58876309288269</v>
      </c>
      <c r="Y61" s="7"/>
      <c r="Z61" s="25">
        <f t="shared" si="11"/>
        <v>637</v>
      </c>
      <c r="AA61" s="17">
        <f t="shared" si="15"/>
        <v>230.42699999999991</v>
      </c>
      <c r="AB61" s="24">
        <f t="shared" si="12"/>
        <v>4.0217098354929721</v>
      </c>
      <c r="AC61" s="17">
        <f t="shared" si="13"/>
        <v>0.16176309288277935</v>
      </c>
      <c r="AD61" s="17">
        <f t="shared" ca="1" si="14"/>
        <v>6.3019150654099576E-2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11485</v>
      </c>
      <c r="D62" s="17">
        <v>14108</v>
      </c>
      <c r="E62" s="17">
        <v>15007</v>
      </c>
      <c r="F62" s="17">
        <v>12397</v>
      </c>
      <c r="G62" s="24"/>
      <c r="H62" s="7"/>
      <c r="I62" s="25">
        <f t="shared" si="16"/>
        <v>-3522</v>
      </c>
      <c r="J62" s="24">
        <f t="shared" si="16"/>
        <v>1711</v>
      </c>
      <c r="K62" s="7"/>
      <c r="L62" s="25">
        <f t="shared" si="3"/>
        <v>-3523.5773172906029</v>
      </c>
      <c r="M62" s="17">
        <f t="shared" si="1"/>
        <v>2.4879298352348025</v>
      </c>
      <c r="N62" s="17">
        <f t="shared" si="4"/>
        <v>1723.8701740021763</v>
      </c>
      <c r="O62" s="24">
        <f t="shared" si="2"/>
        <v>165.64137884629542</v>
      </c>
      <c r="P62" s="7"/>
      <c r="Q62" s="25">
        <f t="shared" si="5"/>
        <v>-3483.4229987922781</v>
      </c>
      <c r="R62" s="24">
        <f t="shared" si="6"/>
        <v>1684.8715845636684</v>
      </c>
      <c r="S62" s="7"/>
      <c r="T62" s="25">
        <f t="shared" si="7"/>
        <v>0.89834435354314146</v>
      </c>
      <c r="U62" s="24">
        <f t="shared" si="8"/>
        <v>0.43565222433903777</v>
      </c>
      <c r="V62" s="7"/>
      <c r="W62" s="25">
        <f t="shared" si="9"/>
        <v>0.89948956560716731</v>
      </c>
      <c r="X62" s="24">
        <f t="shared" si="10"/>
        <v>236.3376397184195</v>
      </c>
      <c r="Y62" s="7"/>
      <c r="Z62" s="25">
        <f t="shared" si="11"/>
        <v>637</v>
      </c>
      <c r="AA62" s="17">
        <f t="shared" si="15"/>
        <v>236.15999999999991</v>
      </c>
      <c r="AB62" s="24">
        <f t="shared" si="12"/>
        <v>4.1217695615098071</v>
      </c>
      <c r="AC62" s="17">
        <f t="shared" si="13"/>
        <v>0.17763971841958437</v>
      </c>
      <c r="AD62" s="17">
        <f t="shared" ca="1" si="14"/>
        <v>2.1001367243883351E-2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11408</v>
      </c>
      <c r="D63" s="17">
        <v>13930</v>
      </c>
      <c r="E63" s="17">
        <v>15084</v>
      </c>
      <c r="F63" s="17">
        <v>12572</v>
      </c>
      <c r="G63" s="24"/>
      <c r="H63" s="7"/>
      <c r="I63" s="25">
        <f t="shared" si="16"/>
        <v>-3676</v>
      </c>
      <c r="J63" s="24">
        <f t="shared" si="16"/>
        <v>1358</v>
      </c>
      <c r="K63" s="7"/>
      <c r="L63" s="25">
        <f t="shared" si="3"/>
        <v>-3675.8525883737148</v>
      </c>
      <c r="M63" s="17">
        <f t="shared" si="1"/>
        <v>2.1730187564061507E-2</v>
      </c>
      <c r="N63" s="17">
        <f t="shared" si="4"/>
        <v>1371.3073512660721</v>
      </c>
      <c r="O63" s="24">
        <f t="shared" si="2"/>
        <v>177.08559771863196</v>
      </c>
      <c r="P63" s="7"/>
      <c r="Q63" s="25">
        <f t="shared" si="5"/>
        <v>-3637.4229987922781</v>
      </c>
      <c r="R63" s="24">
        <f t="shared" si="6"/>
        <v>1331.8715845636684</v>
      </c>
      <c r="S63" s="7"/>
      <c r="T63" s="25">
        <f t="shared" si="7"/>
        <v>0.9380596079046154</v>
      </c>
      <c r="U63" s="24">
        <f t="shared" si="8"/>
        <v>0.34437806635535612</v>
      </c>
      <c r="V63" s="7"/>
      <c r="W63" s="25">
        <f t="shared" si="9"/>
        <v>0.9389656681304831</v>
      </c>
      <c r="X63" s="24">
        <f t="shared" si="10"/>
        <v>242.0388854802402</v>
      </c>
      <c r="Y63" s="7"/>
      <c r="Z63" s="25">
        <f t="shared" si="11"/>
        <v>630</v>
      </c>
      <c r="AA63" s="17">
        <f t="shared" si="15"/>
        <v>241.8299999999999</v>
      </c>
      <c r="AB63" s="24">
        <f t="shared" si="12"/>
        <v>4.2207297300978857</v>
      </c>
      <c r="AC63" s="17">
        <f t="shared" si="13"/>
        <v>0.20888548024029774</v>
      </c>
      <c r="AD63" s="17">
        <f t="shared" ca="1" si="14"/>
        <v>4.9333521309904427E-2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11350</v>
      </c>
      <c r="D64" s="17">
        <v>13755</v>
      </c>
      <c r="E64" s="17">
        <v>15142</v>
      </c>
      <c r="F64" s="17">
        <v>12753</v>
      </c>
      <c r="G64" s="24"/>
      <c r="H64" s="7"/>
      <c r="I64" s="25">
        <f t="shared" si="16"/>
        <v>-3792</v>
      </c>
      <c r="J64" s="24">
        <f t="shared" si="16"/>
        <v>1002</v>
      </c>
      <c r="K64" s="7"/>
      <c r="L64" s="25">
        <f t="shared" si="3"/>
        <v>-3791.5941667329771</v>
      </c>
      <c r="M64" s="17">
        <f t="shared" si="1"/>
        <v>0.16470064062247983</v>
      </c>
      <c r="N64" s="17">
        <f t="shared" si="4"/>
        <v>1009.0981275222789</v>
      </c>
      <c r="O64" s="24">
        <f t="shared" si="2"/>
        <v>50.383414322533206</v>
      </c>
      <c r="P64" s="7"/>
      <c r="Q64" s="25">
        <f t="shared" si="5"/>
        <v>-3753.4229987922781</v>
      </c>
      <c r="R64" s="24">
        <f t="shared" si="6"/>
        <v>975.87158456366842</v>
      </c>
      <c r="S64" s="7"/>
      <c r="T64" s="25">
        <f t="shared" si="7"/>
        <v>0.96797499430676459</v>
      </c>
      <c r="U64" s="24">
        <f t="shared" si="8"/>
        <v>0.25232820731232303</v>
      </c>
      <c r="V64" s="7"/>
      <c r="W64" s="25">
        <f t="shared" si="9"/>
        <v>0.96863983540542709</v>
      </c>
      <c r="X64" s="24">
        <f t="shared" si="10"/>
        <v>247.57915490145569</v>
      </c>
      <c r="Y64" s="7"/>
      <c r="Z64" s="25">
        <f t="shared" si="11"/>
        <v>624</v>
      </c>
      <c r="AA64" s="17">
        <f t="shared" si="15"/>
        <v>247.44599999999991</v>
      </c>
      <c r="AB64" s="24">
        <f t="shared" si="12"/>
        <v>4.3187474208898875</v>
      </c>
      <c r="AC64" s="17">
        <f t="shared" si="13"/>
        <v>0.13315490145578224</v>
      </c>
      <c r="AD64" s="17">
        <f t="shared" ca="1" si="14"/>
        <v>5.7429295037110251E-2</v>
      </c>
      <c r="AE64" s="17">
        <v>105</v>
      </c>
    </row>
    <row r="65" spans="1:31" s="17" customFormat="1" x14ac:dyDescent="0.25">
      <c r="A65" s="17">
        <v>45</v>
      </c>
      <c r="B65" s="17">
        <v>611</v>
      </c>
      <c r="C65" s="17">
        <v>11317</v>
      </c>
      <c r="D65" s="17">
        <v>13574</v>
      </c>
      <c r="E65" s="17">
        <v>15185</v>
      </c>
      <c r="F65" s="17">
        <v>12938</v>
      </c>
      <c r="G65" s="24"/>
      <c r="H65" s="7"/>
      <c r="I65" s="25">
        <f t="shared" si="16"/>
        <v>-3868</v>
      </c>
      <c r="J65" s="24">
        <f t="shared" si="16"/>
        <v>636</v>
      </c>
      <c r="K65" s="7"/>
      <c r="L65" s="25">
        <f t="shared" si="3"/>
        <v>-3870.0172575425095</v>
      </c>
      <c r="M65" s="17">
        <f t="shared" si="1"/>
        <v>4.0693279928113428</v>
      </c>
      <c r="N65" s="17">
        <f t="shared" si="4"/>
        <v>645.25498324034891</v>
      </c>
      <c r="O65" s="24">
        <f t="shared" si="2"/>
        <v>85.654714779139141</v>
      </c>
      <c r="P65" s="7"/>
      <c r="Q65" s="25">
        <f t="shared" si="5"/>
        <v>-3829.4229987922781</v>
      </c>
      <c r="R65" s="24">
        <f t="shared" si="6"/>
        <v>609.87158456366842</v>
      </c>
      <c r="S65" s="7"/>
      <c r="T65" s="25">
        <f t="shared" si="7"/>
        <v>0.98757473022541409</v>
      </c>
      <c r="U65" s="24">
        <f t="shared" si="8"/>
        <v>0.15769267807145199</v>
      </c>
      <c r="V65" s="7"/>
      <c r="W65" s="25">
        <f t="shared" si="9"/>
        <v>0.98799153804117823</v>
      </c>
      <c r="X65" s="24">
        <f t="shared" si="10"/>
        <v>253.11161376824384</v>
      </c>
      <c r="Y65" s="7"/>
      <c r="Z65" s="25">
        <f t="shared" si="11"/>
        <v>611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0.16661376824393415</v>
      </c>
      <c r="AD65" s="17">
        <f t="shared" ca="1" si="14"/>
        <v>2.4539529372276547E-2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11292</v>
      </c>
      <c r="D66" s="17">
        <v>13385</v>
      </c>
      <c r="E66" s="17">
        <v>15202</v>
      </c>
      <c r="F66" s="17">
        <v>13117</v>
      </c>
      <c r="G66" s="24"/>
      <c r="H66" s="7"/>
      <c r="I66" s="25">
        <f t="shared" si="16"/>
        <v>-3910</v>
      </c>
      <c r="J66" s="24">
        <f t="shared" si="16"/>
        <v>268</v>
      </c>
      <c r="K66" s="7"/>
      <c r="L66" s="25">
        <f t="shared" si="3"/>
        <v>-3913.2547186967959</v>
      </c>
      <c r="M66" s="17">
        <f t="shared" si="1"/>
        <v>10.593193795272557</v>
      </c>
      <c r="N66" s="17">
        <f t="shared" si="4"/>
        <v>274.4899774805076</v>
      </c>
      <c r="O66" s="24">
        <f t="shared" si="2"/>
        <v>42.119807697495837</v>
      </c>
      <c r="P66" s="7"/>
      <c r="Q66" s="25">
        <f t="shared" si="5"/>
        <v>-3871.4229987922781</v>
      </c>
      <c r="R66" s="24">
        <f t="shared" si="6"/>
        <v>241.87158456366848</v>
      </c>
      <c r="S66" s="7"/>
      <c r="T66" s="25">
        <f t="shared" si="7"/>
        <v>0.99840616323308884</v>
      </c>
      <c r="U66" s="24">
        <f t="shared" si="8"/>
        <v>6.2540014791013301E-2</v>
      </c>
      <c r="V66" s="7"/>
      <c r="W66" s="25">
        <f t="shared" si="9"/>
        <v>0.9985735518924771</v>
      </c>
      <c r="X66" s="24">
        <f t="shared" si="10"/>
        <v>258.59634812074319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0.13434812074325464</v>
      </c>
      <c r="AD66" s="17">
        <f t="shared" ca="1" si="14"/>
        <v>2.9483773427671167E-2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11280</v>
      </c>
      <c r="D67" s="17">
        <v>13192</v>
      </c>
      <c r="E67" s="17">
        <v>15197</v>
      </c>
      <c r="F67" s="17">
        <v>13300</v>
      </c>
      <c r="G67" s="24"/>
      <c r="H67" s="7"/>
      <c r="I67" s="25">
        <f t="shared" si="16"/>
        <v>-3917</v>
      </c>
      <c r="J67" s="24">
        <f t="shared" si="16"/>
        <v>-108</v>
      </c>
      <c r="K67" s="7"/>
      <c r="L67" s="25">
        <f t="shared" si="3"/>
        <v>-3920.320340379481</v>
      </c>
      <c r="M67" s="17">
        <f t="shared" si="1"/>
        <v>11.024660235611815</v>
      </c>
      <c r="N67" s="17">
        <f t="shared" si="4"/>
        <v>-107.70796247586152</v>
      </c>
      <c r="O67" s="24">
        <f t="shared" si="2"/>
        <v>8.5285915504932669E-2</v>
      </c>
      <c r="P67" s="7"/>
      <c r="Q67" s="25">
        <f t="shared" si="5"/>
        <v>-3878.4229987922781</v>
      </c>
      <c r="R67" s="24">
        <f t="shared" si="6"/>
        <v>-134.12841543633152</v>
      </c>
      <c r="S67" s="7"/>
      <c r="T67" s="25">
        <f t="shared" si="7"/>
        <v>1.0002114020677013</v>
      </c>
      <c r="U67" s="24">
        <f t="shared" si="8"/>
        <v>-3.4681184647695783E-2</v>
      </c>
      <c r="V67" s="7"/>
      <c r="W67" s="25">
        <f t="shared" si="9"/>
        <v>1.0001239175874277</v>
      </c>
      <c r="X67" s="24">
        <f t="shared" si="10"/>
        <v>264.1661084359796</v>
      </c>
      <c r="Y67" s="7"/>
      <c r="Z67" s="25">
        <f t="shared" si="11"/>
        <v>628</v>
      </c>
      <c r="AA67" s="17">
        <f t="shared" si="15"/>
        <v>264.11399999999992</v>
      </c>
      <c r="AB67" s="24">
        <f t="shared" si="12"/>
        <v>4.6096589006123025</v>
      </c>
      <c r="AC67" s="17">
        <f t="shared" si="13"/>
        <v>5.210843597967596E-2</v>
      </c>
      <c r="AD67" s="17">
        <f t="shared" ca="1" si="14"/>
        <v>3.4890195600212337E-2</v>
      </c>
      <c r="AE67" s="17">
        <v>102</v>
      </c>
    </row>
    <row r="68" spans="1:31" s="17" customFormat="1" x14ac:dyDescent="0.25">
      <c r="A68" s="17">
        <v>48</v>
      </c>
      <c r="B68" s="17">
        <v>626</v>
      </c>
      <c r="C68" s="17">
        <v>11306</v>
      </c>
      <c r="D68" s="17">
        <v>13007</v>
      </c>
      <c r="E68" s="17">
        <v>15195</v>
      </c>
      <c r="F68" s="17">
        <v>13498</v>
      </c>
      <c r="G68" s="24"/>
      <c r="H68" s="7"/>
      <c r="I68" s="25">
        <f t="shared" si="16"/>
        <v>-3889</v>
      </c>
      <c r="J68" s="24">
        <f t="shared" si="16"/>
        <v>-491</v>
      </c>
      <c r="K68" s="7"/>
      <c r="L68" s="25">
        <f t="shared" si="3"/>
        <v>-3889.7975319989418</v>
      </c>
      <c r="M68" s="17">
        <f t="shared" si="1"/>
        <v>0.63605728933618211</v>
      </c>
      <c r="N68" s="17">
        <f t="shared" si="4"/>
        <v>-487.39615948227396</v>
      </c>
      <c r="O68" s="24">
        <f t="shared" si="2"/>
        <v>12.987666477203904</v>
      </c>
      <c r="P68" s="7"/>
      <c r="Q68" s="25">
        <f t="shared" si="5"/>
        <v>-3850.4229987922781</v>
      </c>
      <c r="R68" s="24">
        <f t="shared" si="6"/>
        <v>-517.12841543633158</v>
      </c>
      <c r="S68" s="7"/>
      <c r="T68" s="25">
        <f t="shared" si="7"/>
        <v>0.99299044672925152</v>
      </c>
      <c r="U68" s="24">
        <f t="shared" si="8"/>
        <v>-0.1337123532248915</v>
      </c>
      <c r="V68" s="7"/>
      <c r="W68" s="25">
        <f t="shared" si="9"/>
        <v>0.99264331299662423</v>
      </c>
      <c r="X68" s="24">
        <f t="shared" si="10"/>
        <v>269.8518179866802</v>
      </c>
      <c r="Y68" s="7"/>
      <c r="Z68" s="25">
        <f t="shared" si="11"/>
        <v>626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0.10381798668026931</v>
      </c>
      <c r="AD68" s="17">
        <f t="shared" ca="1" si="14"/>
        <v>-3.7555380345850153E-2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11335</v>
      </c>
      <c r="D69" s="17">
        <v>12819</v>
      </c>
      <c r="E69" s="17">
        <v>15164</v>
      </c>
      <c r="F69" s="17">
        <v>13688</v>
      </c>
      <c r="G69" s="24"/>
      <c r="H69" s="7"/>
      <c r="I69" s="25">
        <f t="shared" si="16"/>
        <v>-3829</v>
      </c>
      <c r="J69" s="24">
        <f t="shared" si="16"/>
        <v>-869</v>
      </c>
      <c r="K69" s="7"/>
      <c r="L69" s="25">
        <f t="shared" si="3"/>
        <v>-3820.9596808930028</v>
      </c>
      <c r="M69" s="17">
        <f t="shared" si="1"/>
        <v>64.646731342344751</v>
      </c>
      <c r="N69" s="17">
        <f t="shared" si="4"/>
        <v>-866.85752444889147</v>
      </c>
      <c r="O69" s="24">
        <f t="shared" si="2"/>
        <v>4.5902014870978087</v>
      </c>
      <c r="P69" s="7"/>
      <c r="Q69" s="25">
        <f t="shared" si="5"/>
        <v>-3790.4229987922781</v>
      </c>
      <c r="R69" s="24">
        <f t="shared" si="6"/>
        <v>-895.12841543633158</v>
      </c>
      <c r="S69" s="7"/>
      <c r="T69" s="25">
        <f t="shared" si="7"/>
        <v>0.97751697100400192</v>
      </c>
      <c r="U69" s="24">
        <f t="shared" si="8"/>
        <v>-0.23145068670316818</v>
      </c>
      <c r="V69" s="7"/>
      <c r="W69" s="25">
        <f t="shared" si="9"/>
        <v>0.9769135490121893</v>
      </c>
      <c r="X69" s="24">
        <f t="shared" si="10"/>
        <v>275.50884036636387</v>
      </c>
      <c r="Y69" s="7"/>
      <c r="Z69" s="25">
        <f t="shared" si="11"/>
        <v>634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5.4840366363919202E-2</v>
      </c>
      <c r="AD69" s="17">
        <f t="shared" ca="1" si="14"/>
        <v>-5.1531619863567357E-3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11395</v>
      </c>
      <c r="D70" s="17">
        <v>12641</v>
      </c>
      <c r="E70" s="17">
        <v>15110</v>
      </c>
      <c r="F70" s="17">
        <v>13875</v>
      </c>
      <c r="G70" s="24"/>
      <c r="H70" s="7"/>
      <c r="I70" s="25">
        <f t="shared" si="16"/>
        <v>-3715</v>
      </c>
      <c r="J70" s="24">
        <f t="shared" si="16"/>
        <v>-1234</v>
      </c>
      <c r="K70" s="7"/>
      <c r="L70" s="25">
        <f t="shared" si="3"/>
        <v>-3713.651642405172</v>
      </c>
      <c r="M70" s="17">
        <f t="shared" si="1"/>
        <v>1.818068203530431</v>
      </c>
      <c r="N70" s="17">
        <f t="shared" si="4"/>
        <v>-1240.3358648134442</v>
      </c>
      <c r="O70" s="24">
        <f t="shared" si="2"/>
        <v>40.143182934240713</v>
      </c>
      <c r="P70" s="7"/>
      <c r="Q70" s="25">
        <f t="shared" si="5"/>
        <v>-3676.4229987922781</v>
      </c>
      <c r="R70" s="24">
        <f t="shared" si="6"/>
        <v>-1260.1284154363316</v>
      </c>
      <c r="S70" s="7"/>
      <c r="T70" s="25">
        <f t="shared" si="7"/>
        <v>0.94811736712602768</v>
      </c>
      <c r="U70" s="24">
        <f t="shared" si="8"/>
        <v>-0.32582764892425548</v>
      </c>
      <c r="V70" s="7"/>
      <c r="W70" s="25">
        <f t="shared" si="9"/>
        <v>0.94726642133558681</v>
      </c>
      <c r="X70" s="24">
        <f t="shared" si="10"/>
        <v>281.16155125493674</v>
      </c>
      <c r="Y70" s="7"/>
      <c r="Z70" s="25">
        <f t="shared" si="11"/>
        <v>639</v>
      </c>
      <c r="AA70" s="17">
        <f t="shared" si="15"/>
        <v>281.20499999999993</v>
      </c>
      <c r="AB70" s="24">
        <f t="shared" si="12"/>
        <v>4.9079531230706532</v>
      </c>
      <c r="AC70" s="17">
        <f t="shared" si="13"/>
        <v>-4.3448745063187744E-2</v>
      </c>
      <c r="AD70" s="17">
        <f t="shared" ca="1" si="14"/>
        <v>9.7936483143996611E-2</v>
      </c>
      <c r="AE70" s="17">
        <v>99</v>
      </c>
    </row>
    <row r="71" spans="1:31" s="17" customFormat="1" x14ac:dyDescent="0.25">
      <c r="A71" s="17">
        <v>51</v>
      </c>
      <c r="B71" s="17">
        <v>628</v>
      </c>
      <c r="C71" s="17">
        <v>11470</v>
      </c>
      <c r="D71" s="17">
        <v>12459</v>
      </c>
      <c r="E71" s="17">
        <v>15040</v>
      </c>
      <c r="F71" s="17">
        <v>14052</v>
      </c>
      <c r="G71" s="24"/>
      <c r="H71" s="7"/>
      <c r="I71" s="25">
        <f t="shared" si="16"/>
        <v>-3570</v>
      </c>
      <c r="J71" s="24">
        <f t="shared" si="16"/>
        <v>-1593</v>
      </c>
      <c r="K71" s="7"/>
      <c r="L71" s="25">
        <f t="shared" si="3"/>
        <v>-3572.1350299931287</v>
      </c>
      <c r="M71" s="17">
        <f t="shared" si="1"/>
        <v>4.558353071559063</v>
      </c>
      <c r="N71" s="17">
        <f t="shared" si="4"/>
        <v>-1594.9677780585225</v>
      </c>
      <c r="O71" s="24">
        <f t="shared" si="2"/>
        <v>3.8721504876026835</v>
      </c>
      <c r="P71" s="7"/>
      <c r="Q71" s="25">
        <f t="shared" si="5"/>
        <v>-3531.4229987922781</v>
      </c>
      <c r="R71" s="24">
        <f t="shared" si="6"/>
        <v>-1619.1284154363316</v>
      </c>
      <c r="S71" s="7"/>
      <c r="T71" s="25">
        <f t="shared" si="7"/>
        <v>0.91072313412334116</v>
      </c>
      <c r="U71" s="24">
        <f t="shared" si="8"/>
        <v>-0.41865320902663994</v>
      </c>
      <c r="V71" s="7"/>
      <c r="W71" s="25">
        <f t="shared" si="9"/>
        <v>0.90962870428427822</v>
      </c>
      <c r="X71" s="24">
        <f t="shared" si="10"/>
        <v>286.89413954909969</v>
      </c>
      <c r="Y71" s="7"/>
      <c r="Z71" s="25">
        <f t="shared" si="11"/>
        <v>628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3.7139549099777014E-2</v>
      </c>
      <c r="AD71" s="17">
        <f t="shared" ca="1" si="14"/>
        <v>-3.4200446597537848E-2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11541</v>
      </c>
      <c r="D72" s="17">
        <v>12281</v>
      </c>
      <c r="E72" s="17">
        <v>14934</v>
      </c>
      <c r="F72" s="17">
        <v>14202</v>
      </c>
      <c r="G72" s="24"/>
      <c r="H72" s="7"/>
      <c r="I72" s="25">
        <f t="shared" si="16"/>
        <v>-3393</v>
      </c>
      <c r="J72" s="24">
        <f t="shared" si="16"/>
        <v>-1921</v>
      </c>
      <c r="K72" s="7"/>
      <c r="L72" s="25">
        <f t="shared" si="3"/>
        <v>-3396.8711342901802</v>
      </c>
      <c r="M72" s="17">
        <f t="shared" si="1"/>
        <v>14.985680692608806</v>
      </c>
      <c r="N72" s="17">
        <f t="shared" si="4"/>
        <v>-1932.7662517205979</v>
      </c>
      <c r="O72" s="24">
        <f t="shared" si="2"/>
        <v>138.44467955247288</v>
      </c>
      <c r="P72" s="7"/>
      <c r="Q72" s="25">
        <f t="shared" si="5"/>
        <v>-3354.4229987922781</v>
      </c>
      <c r="R72" s="24">
        <f t="shared" si="6"/>
        <v>-1947.1284154363316</v>
      </c>
      <c r="S72" s="7"/>
      <c r="T72" s="25">
        <f t="shared" si="7"/>
        <v>0.86507638073385484</v>
      </c>
      <c r="U72" s="24">
        <f t="shared" si="8"/>
        <v>-0.5034631915157266</v>
      </c>
      <c r="V72" s="7"/>
      <c r="W72" s="25">
        <f t="shared" si="9"/>
        <v>0.86375945247478392</v>
      </c>
      <c r="X72" s="24">
        <f t="shared" si="10"/>
        <v>292.41687514485841</v>
      </c>
      <c r="Y72" s="7"/>
      <c r="Z72" s="25">
        <f t="shared" si="11"/>
        <v>626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-7.4124855141519674E-2</v>
      </c>
      <c r="AD72" s="17">
        <f t="shared" ca="1" si="14"/>
        <v>7.9070657283409673E-2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11649</v>
      </c>
      <c r="D73" s="17">
        <v>12127</v>
      </c>
      <c r="E73" s="17">
        <v>14839</v>
      </c>
      <c r="F73" s="17">
        <v>14366</v>
      </c>
      <c r="G73" s="24"/>
      <c r="H73" s="7"/>
      <c r="I73" s="25">
        <f t="shared" si="16"/>
        <v>-3190</v>
      </c>
      <c r="J73" s="24">
        <f t="shared" si="16"/>
        <v>-2239</v>
      </c>
      <c r="K73" s="7"/>
      <c r="L73" s="25">
        <f t="shared" si="3"/>
        <v>-3191.2975043728766</v>
      </c>
      <c r="M73" s="17">
        <f t="shared" si="1"/>
        <v>1.6835175976338317</v>
      </c>
      <c r="N73" s="17">
        <f t="shared" si="4"/>
        <v>-2248.6579369975552</v>
      </c>
      <c r="O73" s="24">
        <f t="shared" si="2"/>
        <v>93.275747048746041</v>
      </c>
      <c r="P73" s="7"/>
      <c r="Q73" s="25">
        <f t="shared" si="5"/>
        <v>-3151.4229987922781</v>
      </c>
      <c r="R73" s="24">
        <f t="shared" si="6"/>
        <v>-2265.1284154363316</v>
      </c>
      <c r="S73" s="7"/>
      <c r="T73" s="25">
        <f t="shared" si="7"/>
        <v>0.81272445453009368</v>
      </c>
      <c r="U73" s="24">
        <f t="shared" si="8"/>
        <v>-0.58568750380697521</v>
      </c>
      <c r="V73" s="7"/>
      <c r="W73" s="25">
        <f t="shared" si="9"/>
        <v>0.8111917835146164</v>
      </c>
      <c r="X73" s="24">
        <f t="shared" si="10"/>
        <v>298.00967594869633</v>
      </c>
      <c r="Y73" s="7"/>
      <c r="Z73" s="25">
        <f t="shared" si="11"/>
        <v>620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-6.1324051303586202E-2</v>
      </c>
      <c r="AD73" s="17">
        <f t="shared" ca="1" si="14"/>
        <v>-1.4215985517864738E-2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11773</v>
      </c>
      <c r="D74" s="17">
        <v>11986</v>
      </c>
      <c r="E74" s="17">
        <v>14729</v>
      </c>
      <c r="F74" s="17">
        <v>14517</v>
      </c>
      <c r="G74" s="24"/>
      <c r="H74" s="7"/>
      <c r="I74" s="25">
        <f t="shared" si="16"/>
        <v>-2956</v>
      </c>
      <c r="J74" s="24">
        <f t="shared" si="16"/>
        <v>-2531</v>
      </c>
      <c r="K74" s="7"/>
      <c r="L74" s="25">
        <f t="shared" si="3"/>
        <v>-2959.463644933242</v>
      </c>
      <c r="M74" s="17">
        <f t="shared" si="1"/>
        <v>11.99683622357294</v>
      </c>
      <c r="N74" s="17">
        <f t="shared" si="4"/>
        <v>-2538.8582627057494</v>
      </c>
      <c r="O74" s="24">
        <f t="shared" si="2"/>
        <v>61.752292752572494</v>
      </c>
      <c r="P74" s="7"/>
      <c r="Q74" s="25">
        <f t="shared" si="5"/>
        <v>-2917.4229987922781</v>
      </c>
      <c r="R74" s="24">
        <f t="shared" si="6"/>
        <v>-2557.1284154363316</v>
      </c>
      <c r="S74" s="7"/>
      <c r="T74" s="25">
        <f t="shared" si="7"/>
        <v>0.75237789920162024</v>
      </c>
      <c r="U74" s="24">
        <f t="shared" si="8"/>
        <v>-0.66118907358384504</v>
      </c>
      <c r="V74" s="7"/>
      <c r="W74" s="25">
        <f t="shared" si="9"/>
        <v>0.75064708259162405</v>
      </c>
      <c r="X74" s="24">
        <f t="shared" si="10"/>
        <v>303.55448604706817</v>
      </c>
      <c r="Y74" s="7"/>
      <c r="Z74" s="25">
        <f t="shared" si="11"/>
        <v>611</v>
      </c>
      <c r="AA74" s="17">
        <f t="shared" si="15"/>
        <v>303.56999999999994</v>
      </c>
      <c r="AB74" s="24">
        <f t="shared" si="12"/>
        <v>5.2982960102791843</v>
      </c>
      <c r="AC74" s="17">
        <f t="shared" si="13"/>
        <v>-1.5513952931769381E-2</v>
      </c>
      <c r="AD74" s="17">
        <f t="shared" ca="1" si="14"/>
        <v>2.2918411644297976E-2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11906</v>
      </c>
      <c r="D75" s="17">
        <v>11851</v>
      </c>
      <c r="E75" s="17">
        <v>14597</v>
      </c>
      <c r="F75" s="17">
        <v>14650</v>
      </c>
      <c r="G75" s="24"/>
      <c r="H75" s="7"/>
      <c r="I75" s="25">
        <f t="shared" si="16"/>
        <v>-2691</v>
      </c>
      <c r="J75" s="24">
        <f t="shared" si="16"/>
        <v>-2799</v>
      </c>
      <c r="K75" s="7"/>
      <c r="L75" s="25">
        <f t="shared" si="3"/>
        <v>-2697.18719934624</v>
      </c>
      <c r="M75" s="17">
        <f t="shared" si="1"/>
        <v>38.281435750113296</v>
      </c>
      <c r="N75" s="17">
        <f t="shared" si="4"/>
        <v>-2808.7407153288891</v>
      </c>
      <c r="O75" s="24">
        <f t="shared" si="2"/>
        <v>94.881535118455275</v>
      </c>
      <c r="P75" s="7"/>
      <c r="Q75" s="25">
        <f t="shared" si="5"/>
        <v>-2652.4229987922781</v>
      </c>
      <c r="R75" s="24">
        <f t="shared" si="6"/>
        <v>-2825.1284154363316</v>
      </c>
      <c r="S75" s="7"/>
      <c r="T75" s="25">
        <f t="shared" si="7"/>
        <v>0.68403671474843442</v>
      </c>
      <c r="U75" s="24">
        <f t="shared" si="8"/>
        <v>-0.73048503488590366</v>
      </c>
      <c r="V75" s="7"/>
      <c r="W75" s="25">
        <f t="shared" si="9"/>
        <v>0.68212399396461887</v>
      </c>
      <c r="X75" s="24">
        <f t="shared" si="10"/>
        <v>309.14083518895313</v>
      </c>
      <c r="Y75" s="7"/>
      <c r="Z75" s="25">
        <f t="shared" si="11"/>
        <v>619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-1.6481104682952719E-4</v>
      </c>
      <c r="AD75" s="17">
        <f t="shared" ca="1" si="14"/>
        <v>4.7058948171525117E-2</v>
      </c>
      <c r="AE75" s="17">
        <v>94</v>
      </c>
    </row>
    <row r="76" spans="1:31" s="17" customFormat="1" x14ac:dyDescent="0.25">
      <c r="A76" s="17">
        <v>56</v>
      </c>
      <c r="B76" s="17">
        <v>642</v>
      </c>
      <c r="C76" s="17">
        <v>12050</v>
      </c>
      <c r="D76" s="17">
        <v>11724</v>
      </c>
      <c r="E76" s="17">
        <v>14448</v>
      </c>
      <c r="F76" s="17">
        <v>14773</v>
      </c>
      <c r="G76" s="24"/>
      <c r="H76" s="7"/>
      <c r="I76" s="25">
        <f t="shared" si="16"/>
        <v>-2398</v>
      </c>
      <c r="J76" s="24">
        <f t="shared" si="16"/>
        <v>-3049</v>
      </c>
      <c r="K76" s="7"/>
      <c r="L76" s="25">
        <f t="shared" si="3"/>
        <v>-2398.6655168458956</v>
      </c>
      <c r="M76" s="17">
        <f t="shared" si="1"/>
        <v>0.44291267217080299</v>
      </c>
      <c r="N76" s="17">
        <f t="shared" si="4"/>
        <v>-3060.2915452097691</v>
      </c>
      <c r="O76" s="24">
        <f t="shared" si="2"/>
        <v>127.49899322425912</v>
      </c>
      <c r="P76" s="7"/>
      <c r="Q76" s="25">
        <f t="shared" si="5"/>
        <v>-2359.4229987922781</v>
      </c>
      <c r="R76" s="24">
        <f t="shared" si="6"/>
        <v>-3075.1284154363316</v>
      </c>
      <c r="S76" s="7"/>
      <c r="T76" s="25">
        <f t="shared" si="7"/>
        <v>0.60847457495679891</v>
      </c>
      <c r="U76" s="24">
        <f t="shared" si="8"/>
        <v>-0.79512678983185381</v>
      </c>
      <c r="V76" s="7"/>
      <c r="W76" s="25">
        <f t="shared" si="9"/>
        <v>0.6063921268550303</v>
      </c>
      <c r="X76" s="24">
        <f t="shared" si="10"/>
        <v>314.84962592552358</v>
      </c>
      <c r="Y76" s="7"/>
      <c r="Z76" s="25">
        <f t="shared" si="11"/>
        <v>642</v>
      </c>
      <c r="AA76" s="17">
        <f t="shared" si="15"/>
        <v>314.91899999999998</v>
      </c>
      <c r="AB76" s="24">
        <f t="shared" si="12"/>
        <v>5.496373427088022</v>
      </c>
      <c r="AC76" s="17">
        <f t="shared" si="13"/>
        <v>-6.9374074476399983E-2</v>
      </c>
      <c r="AD76" s="17">
        <f t="shared" ca="1" si="14"/>
        <v>3.9940331106663507E-2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12207</v>
      </c>
      <c r="D77" s="17">
        <v>11616</v>
      </c>
      <c r="E77" s="17">
        <v>14286</v>
      </c>
      <c r="F77" s="17">
        <v>14881</v>
      </c>
      <c r="G77" s="24"/>
      <c r="H77" s="7"/>
      <c r="I77" s="25">
        <f t="shared" si="16"/>
        <v>-2079</v>
      </c>
      <c r="J77" s="24">
        <f t="shared" si="16"/>
        <v>-3265</v>
      </c>
      <c r="K77" s="7"/>
      <c r="L77" s="25">
        <f t="shared" si="3"/>
        <v>-2080.8323107082219</v>
      </c>
      <c r="M77" s="17">
        <f t="shared" si="1"/>
        <v>3.3573625314647852</v>
      </c>
      <c r="N77" s="17">
        <f t="shared" si="4"/>
        <v>-3277.5807816356023</v>
      </c>
      <c r="O77" s="24">
        <f t="shared" si="2"/>
        <v>158.27606656270825</v>
      </c>
      <c r="P77" s="7"/>
      <c r="Q77" s="25">
        <f t="shared" si="5"/>
        <v>-2040.4229987922779</v>
      </c>
      <c r="R77" s="24">
        <f t="shared" si="6"/>
        <v>-3291.1284154363316</v>
      </c>
      <c r="S77" s="7"/>
      <c r="T77" s="25">
        <f t="shared" si="7"/>
        <v>0.52620726235088844</v>
      </c>
      <c r="U77" s="24">
        <f t="shared" si="8"/>
        <v>-0.85097726610515478</v>
      </c>
      <c r="V77" s="7"/>
      <c r="W77" s="25">
        <f t="shared" si="9"/>
        <v>0.52397811148902607</v>
      </c>
      <c r="X77" s="24">
        <f t="shared" si="10"/>
        <v>320.55792441756728</v>
      </c>
      <c r="Y77" s="7"/>
      <c r="Z77" s="25">
        <f t="shared" si="11"/>
        <v>633</v>
      </c>
      <c r="AA77" s="17">
        <f t="shared" si="15"/>
        <v>320.61599999999999</v>
      </c>
      <c r="AB77" s="24">
        <f t="shared" si="12"/>
        <v>5.5958048345741389</v>
      </c>
      <c r="AC77" s="17">
        <f t="shared" si="13"/>
        <v>-5.8075582432707051E-2</v>
      </c>
      <c r="AD77" s="17">
        <f t="shared" ca="1" si="14"/>
        <v>7.4585904909270084E-2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12365</v>
      </c>
      <c r="D78" s="17">
        <v>11504</v>
      </c>
      <c r="E78" s="17">
        <v>14104</v>
      </c>
      <c r="F78" s="17">
        <v>14957</v>
      </c>
      <c r="G78" s="24"/>
      <c r="H78" s="7"/>
      <c r="I78" s="25">
        <f t="shared" si="16"/>
        <v>-1739</v>
      </c>
      <c r="J78" s="24">
        <f t="shared" si="16"/>
        <v>-3453</v>
      </c>
      <c r="K78" s="7"/>
      <c r="L78" s="25">
        <f t="shared" si="3"/>
        <v>-1743.9187647932806</v>
      </c>
      <c r="M78" s="17">
        <f t="shared" si="1"/>
        <v>24.194247091616898</v>
      </c>
      <c r="N78" s="17">
        <f t="shared" si="4"/>
        <v>-3461.6613332469979</v>
      </c>
      <c r="O78" s="24">
        <f t="shared" si="2"/>
        <v>75.018693615550418</v>
      </c>
      <c r="P78" s="7"/>
      <c r="Q78" s="25">
        <f t="shared" si="5"/>
        <v>-1700.4229987922779</v>
      </c>
      <c r="R78" s="24">
        <f t="shared" si="6"/>
        <v>-3479.1284154363316</v>
      </c>
      <c r="S78" s="7"/>
      <c r="T78" s="25">
        <f t="shared" si="7"/>
        <v>0.4385242332411407</v>
      </c>
      <c r="U78" s="24">
        <f t="shared" si="8"/>
        <v>-0.89958786582450934</v>
      </c>
      <c r="V78" s="7"/>
      <c r="W78" s="25">
        <f t="shared" si="9"/>
        <v>0.43616734138469831</v>
      </c>
      <c r="X78" s="24">
        <f t="shared" si="10"/>
        <v>326.31352623032194</v>
      </c>
      <c r="Y78" s="7"/>
      <c r="Z78" s="25">
        <f t="shared" si="11"/>
        <v>631</v>
      </c>
      <c r="AA78" s="17">
        <f t="shared" si="15"/>
        <v>326.29499999999996</v>
      </c>
      <c r="AB78" s="24">
        <f t="shared" si="12"/>
        <v>5.6949220827948972</v>
      </c>
      <c r="AC78" s="17">
        <f t="shared" si="13"/>
        <v>1.8526230321981529E-2</v>
      </c>
      <c r="AD78" s="17">
        <f t="shared" ca="1" si="14"/>
        <v>-4.4166591970338231E-3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12548</v>
      </c>
      <c r="D79" s="17">
        <v>11441</v>
      </c>
      <c r="E79" s="17">
        <v>13941</v>
      </c>
      <c r="F79" s="17">
        <v>15047</v>
      </c>
      <c r="G79" s="24"/>
      <c r="H79" s="7"/>
      <c r="I79" s="25">
        <f t="shared" si="16"/>
        <v>-1393</v>
      </c>
      <c r="J79" s="24">
        <f t="shared" si="16"/>
        <v>-3606</v>
      </c>
      <c r="K79" s="7"/>
      <c r="L79" s="25">
        <f t="shared" si="3"/>
        <v>-1390.263149306677</v>
      </c>
      <c r="M79" s="17">
        <f t="shared" si="1"/>
        <v>7.4903517175428549</v>
      </c>
      <c r="N79" s="17">
        <f t="shared" si="4"/>
        <v>-3611.4596423472603</v>
      </c>
      <c r="O79" s="24">
        <f t="shared" si="2"/>
        <v>29.807694559998417</v>
      </c>
      <c r="P79" s="7"/>
      <c r="Q79" s="25">
        <f t="shared" si="5"/>
        <v>-1354.4229987922779</v>
      </c>
      <c r="R79" s="24">
        <f t="shared" si="6"/>
        <v>-3632.1284154363316</v>
      </c>
      <c r="S79" s="7"/>
      <c r="T79" s="25">
        <f t="shared" si="7"/>
        <v>0.34929385655886802</v>
      </c>
      <c r="U79" s="24">
        <f t="shared" si="8"/>
        <v>-0.93914861985143083</v>
      </c>
      <c r="V79" s="7"/>
      <c r="W79" s="25">
        <f t="shared" si="9"/>
        <v>0.34683294386117502</v>
      </c>
      <c r="X79" s="24">
        <f t="shared" si="10"/>
        <v>331.91058913275845</v>
      </c>
      <c r="Y79" s="7"/>
      <c r="Z79" s="25">
        <f t="shared" si="11"/>
        <v>631</v>
      </c>
      <c r="AA79" s="17">
        <f t="shared" si="15"/>
        <v>331.97399999999993</v>
      </c>
      <c r="AB79" s="24">
        <f t="shared" si="12"/>
        <v>5.7940393310156537</v>
      </c>
      <c r="AC79" s="17">
        <f t="shared" si="13"/>
        <v>-6.3410867241486812E-2</v>
      </c>
      <c r="AD79" s="17">
        <f t="shared" ca="1" si="14"/>
        <v>5.2458675929869969E-2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12733</v>
      </c>
      <c r="D80" s="17">
        <v>11382</v>
      </c>
      <c r="E80" s="17">
        <v>13760</v>
      </c>
      <c r="F80" s="17">
        <v>15107</v>
      </c>
      <c r="G80" s="24"/>
      <c r="H80" s="7"/>
      <c r="I80" s="25">
        <f t="shared" si="16"/>
        <v>-1027</v>
      </c>
      <c r="J80" s="24">
        <f t="shared" si="16"/>
        <v>-3725</v>
      </c>
      <c r="K80" s="7"/>
      <c r="L80" s="25">
        <f t="shared" si="3"/>
        <v>-1025.1074442560123</v>
      </c>
      <c r="M80" s="17">
        <f t="shared" si="1"/>
        <v>3.581767244100889</v>
      </c>
      <c r="N80" s="17">
        <f t="shared" si="4"/>
        <v>-3725.0475858171339</v>
      </c>
      <c r="O80" s="24">
        <f t="shared" si="2"/>
        <v>2.2644099923056918E-3</v>
      </c>
      <c r="P80" s="7"/>
      <c r="Q80" s="25">
        <f t="shared" si="5"/>
        <v>-988.42299879227801</v>
      </c>
      <c r="R80" s="24">
        <f t="shared" si="6"/>
        <v>-3751.1284154363316</v>
      </c>
      <c r="S80" s="7"/>
      <c r="T80" s="25">
        <f t="shared" si="7"/>
        <v>0.25490565463484549</v>
      </c>
      <c r="U80" s="24">
        <f t="shared" si="8"/>
        <v>-0.96991809520570316</v>
      </c>
      <c r="V80" s="7"/>
      <c r="W80" s="25">
        <f t="shared" si="9"/>
        <v>0.25236375097122388</v>
      </c>
      <c r="X80" s="24">
        <f t="shared" si="10"/>
        <v>337.59561017818828</v>
      </c>
      <c r="Y80" s="7"/>
      <c r="Z80" s="25">
        <f t="shared" si="11"/>
        <v>628</v>
      </c>
      <c r="AA80" s="17">
        <f t="shared" si="15"/>
        <v>337.62599999999992</v>
      </c>
      <c r="AB80" s="24">
        <f t="shared" si="12"/>
        <v>5.8926853403383737</v>
      </c>
      <c r="AC80" s="17">
        <f t="shared" si="13"/>
        <v>-3.038982181163874E-2</v>
      </c>
      <c r="AD80" s="17">
        <f t="shared" ca="1" si="14"/>
        <v>5.6472337717934806E-2</v>
      </c>
      <c r="AE80" s="17">
        <v>89</v>
      </c>
    </row>
    <row r="81" spans="1:31" s="17" customFormat="1" x14ac:dyDescent="0.25">
      <c r="A81" s="17">
        <v>61</v>
      </c>
      <c r="B81" s="17">
        <v>616</v>
      </c>
      <c r="C81" s="17">
        <v>12920</v>
      </c>
      <c r="D81" s="17">
        <v>11342</v>
      </c>
      <c r="E81" s="17">
        <v>13578</v>
      </c>
      <c r="F81" s="17">
        <v>15144</v>
      </c>
      <c r="G81" s="24"/>
      <c r="H81" s="7"/>
      <c r="I81" s="25">
        <f t="shared" si="16"/>
        <v>-658</v>
      </c>
      <c r="J81" s="24">
        <f t="shared" si="16"/>
        <v>-3802</v>
      </c>
      <c r="K81" s="7"/>
      <c r="L81" s="25">
        <f t="shared" si="3"/>
        <v>-657.58608675795006</v>
      </c>
      <c r="M81" s="17">
        <f t="shared" si="1"/>
        <v>0.17132417194429522</v>
      </c>
      <c r="N81" s="17">
        <f t="shared" si="4"/>
        <v>-3800.98873214282</v>
      </c>
      <c r="O81" s="24">
        <f t="shared" si="2"/>
        <v>1.022662678965375</v>
      </c>
      <c r="P81" s="7"/>
      <c r="Q81" s="25">
        <f t="shared" si="5"/>
        <v>-619.42299879227801</v>
      </c>
      <c r="R81" s="24">
        <f t="shared" si="6"/>
        <v>-3828.1284154363316</v>
      </c>
      <c r="S81" s="7"/>
      <c r="T81" s="25">
        <f t="shared" si="7"/>
        <v>0.15974377892456046</v>
      </c>
      <c r="U81" s="24">
        <f t="shared" si="8"/>
        <v>-0.98982775572905579</v>
      </c>
      <c r="V81" s="7"/>
      <c r="W81" s="25">
        <f t="shared" si="9"/>
        <v>0.15714935220122955</v>
      </c>
      <c r="X81" s="24">
        <f t="shared" si="10"/>
        <v>343.15883210252161</v>
      </c>
      <c r="Y81" s="7"/>
      <c r="Z81" s="25">
        <f t="shared" si="11"/>
        <v>616</v>
      </c>
      <c r="AA81" s="17">
        <f t="shared" si="15"/>
        <v>343.1699999999999</v>
      </c>
      <c r="AB81" s="24">
        <f t="shared" si="12"/>
        <v>5.9894463940689384</v>
      </c>
      <c r="AC81" s="17">
        <f t="shared" si="13"/>
        <v>-1.1167897478287614E-2</v>
      </c>
      <c r="AD81" s="17">
        <f t="shared" ca="1" si="14"/>
        <v>6.0614237550964845E-2</v>
      </c>
      <c r="AE81" s="17">
        <v>88</v>
      </c>
    </row>
    <row r="82" spans="1:31" s="17" customFormat="1" x14ac:dyDescent="0.25">
      <c r="A82" s="17">
        <v>62</v>
      </c>
      <c r="B82" s="17">
        <v>621</v>
      </c>
      <c r="C82" s="17">
        <v>13096</v>
      </c>
      <c r="D82" s="17">
        <v>11318</v>
      </c>
      <c r="E82" s="17">
        <v>13380</v>
      </c>
      <c r="F82" s="17">
        <v>15159</v>
      </c>
      <c r="G82" s="24"/>
      <c r="H82" s="7"/>
      <c r="I82" s="25">
        <f t="shared" si="16"/>
        <v>-284</v>
      </c>
      <c r="J82" s="24">
        <f t="shared" si="16"/>
        <v>-3841</v>
      </c>
      <c r="K82" s="7"/>
      <c r="L82" s="25">
        <f t="shared" si="3"/>
        <v>-281.22780501587408</v>
      </c>
      <c r="M82" s="17">
        <f t="shared" si="1"/>
        <v>7.685065030012896</v>
      </c>
      <c r="N82" s="17">
        <f t="shared" si="4"/>
        <v>-3841.2555742893019</v>
      </c>
      <c r="O82" s="24">
        <f t="shared" si="2"/>
        <v>6.5318217352158994E-2</v>
      </c>
      <c r="P82" s="7"/>
      <c r="Q82" s="25">
        <f t="shared" si="5"/>
        <v>-245.42299879227801</v>
      </c>
      <c r="R82" s="24">
        <f t="shared" si="6"/>
        <v>-3867.1284154363316</v>
      </c>
      <c r="S82" s="7"/>
      <c r="T82" s="25">
        <f t="shared" si="7"/>
        <v>6.3292446903837937E-2</v>
      </c>
      <c r="U82" s="24">
        <f t="shared" si="8"/>
        <v>-0.99991186950062405</v>
      </c>
      <c r="V82" s="7"/>
      <c r="W82" s="25">
        <f t="shared" si="9"/>
        <v>6.0671251772153156E-2</v>
      </c>
      <c r="X82" s="24">
        <f t="shared" si="10"/>
        <v>348.70780892335267</v>
      </c>
      <c r="Y82" s="7"/>
      <c r="Z82" s="25">
        <f t="shared" si="11"/>
        <v>621</v>
      </c>
      <c r="AA82" s="17">
        <f t="shared" si="15"/>
        <v>348.7589999999999</v>
      </c>
      <c r="AB82" s="24">
        <f t="shared" si="12"/>
        <v>6.0869928459629019</v>
      </c>
      <c r="AC82" s="17">
        <f t="shared" si="13"/>
        <v>-5.1191076647228329E-2</v>
      </c>
      <c r="AD82" s="17">
        <f t="shared" ca="1" si="14"/>
        <v>-1.3196312049785774E-3</v>
      </c>
      <c r="AE82" s="17">
        <v>87</v>
      </c>
    </row>
    <row r="83" spans="1:31" s="17" customFormat="1" x14ac:dyDescent="0.25">
      <c r="A83" s="17">
        <v>63</v>
      </c>
      <c r="B83" s="17">
        <v>617</v>
      </c>
      <c r="C83" s="17">
        <v>13297</v>
      </c>
      <c r="D83" s="17">
        <v>11322</v>
      </c>
      <c r="E83" s="17">
        <v>13210</v>
      </c>
      <c r="F83" s="17">
        <v>15171</v>
      </c>
      <c r="G83" s="24"/>
      <c r="H83" s="7"/>
      <c r="I83" s="25">
        <f t="shared" si="16"/>
        <v>87</v>
      </c>
      <c r="J83" s="24">
        <f t="shared" si="16"/>
        <v>-3849</v>
      </c>
      <c r="K83" s="7"/>
      <c r="L83" s="25">
        <f t="shared" si="3"/>
        <v>95.000137933344519</v>
      </c>
      <c r="M83" s="17">
        <f t="shared" si="1"/>
        <v>64.002206952537904</v>
      </c>
      <c r="N83" s="17">
        <f t="shared" si="4"/>
        <v>-3844.7992518038632</v>
      </c>
      <c r="O83" s="24">
        <f t="shared" si="2"/>
        <v>17.64628540734682</v>
      </c>
      <c r="P83" s="7"/>
      <c r="Q83" s="25">
        <f t="shared" si="5"/>
        <v>125.57700120772199</v>
      </c>
      <c r="R83" s="24">
        <f t="shared" si="6"/>
        <v>-3875.1284154363316</v>
      </c>
      <c r="S83" s="7"/>
      <c r="T83" s="25">
        <f t="shared" si="7"/>
        <v>-3.2385211330622103E-2</v>
      </c>
      <c r="U83" s="24">
        <f t="shared" si="8"/>
        <v>-1.0019804056588946</v>
      </c>
      <c r="V83" s="7"/>
      <c r="W83" s="25">
        <f t="shared" si="9"/>
        <v>-3.50121582235133E-2</v>
      </c>
      <c r="X83" s="24">
        <f t="shared" si="10"/>
        <v>354.18133464078551</v>
      </c>
      <c r="Y83" s="7"/>
      <c r="Z83" s="25">
        <f t="shared" si="11"/>
        <v>617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-0.13066535921439026</v>
      </c>
      <c r="AD83" s="17">
        <f t="shared" ca="1" si="14"/>
        <v>7.5946861383442865E-2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13487</v>
      </c>
      <c r="D84" s="17">
        <v>11336</v>
      </c>
      <c r="E84" s="17">
        <v>13011</v>
      </c>
      <c r="F84" s="17">
        <v>15153</v>
      </c>
      <c r="G84" s="24"/>
      <c r="H84" s="7"/>
      <c r="I84" s="25">
        <f t="shared" ref="I84:J115" si="17">C84-E84</f>
        <v>476</v>
      </c>
      <c r="J84" s="24">
        <f t="shared" si="17"/>
        <v>-3817</v>
      </c>
      <c r="K84" s="7"/>
      <c r="L84" s="25">
        <f t="shared" si="3"/>
        <v>479.04644318120904</v>
      </c>
      <c r="M84" s="17">
        <f t="shared" ref="M84:M147" si="18">(I84-L84)^2</f>
        <v>9.2808160563350715</v>
      </c>
      <c r="N84" s="17">
        <f t="shared" si="4"/>
        <v>-3810.7136517276908</v>
      </c>
      <c r="O84" s="24">
        <f t="shared" ref="O84:O147" si="19">(J84-N84)^2</f>
        <v>39.518174600764475</v>
      </c>
      <c r="P84" s="7"/>
      <c r="Q84" s="25">
        <f t="shared" si="5"/>
        <v>514.57700120772199</v>
      </c>
      <c r="R84" s="24">
        <f t="shared" si="6"/>
        <v>-3843.1284154363316</v>
      </c>
      <c r="S84" s="7"/>
      <c r="T84" s="25">
        <f t="shared" si="7"/>
        <v>-0.13270491228265702</v>
      </c>
      <c r="U84" s="24">
        <f t="shared" si="8"/>
        <v>-0.99370626102581283</v>
      </c>
      <c r="V84" s="7"/>
      <c r="W84" s="25">
        <f t="shared" si="9"/>
        <v>-0.13531051206538064</v>
      </c>
      <c r="X84" s="24">
        <f>IF(MOD(ATAN2(U84,W84)*180/PI()-$J$9+360,360)&lt;355,MOD(ATAN2(U84,W84)*180/PI()-$J$9+360,360)+360,MOD(ATAN2(U84,W84)*180/PI()-$J$9+360,360))</f>
        <v>359.93419887114624</v>
      </c>
      <c r="Y84" s="7"/>
      <c r="Z84" s="25">
        <f t="shared" si="11"/>
        <v>632</v>
      </c>
      <c r="AA84" s="17">
        <f t="shared" si="15"/>
        <v>359.99999999999989</v>
      </c>
      <c r="AB84" s="24">
        <f t="shared" si="12"/>
        <v>6.2831853071795836</v>
      </c>
      <c r="AC84" s="17">
        <f t="shared" si="13"/>
        <v>-6.5801128853649971E-2</v>
      </c>
    </row>
    <row r="85" spans="1:31" s="17" customFormat="1" x14ac:dyDescent="0.25">
      <c r="A85" s="17">
        <v>0</v>
      </c>
      <c r="B85" s="17">
        <v>0</v>
      </c>
      <c r="C85" s="17">
        <v>13444</v>
      </c>
      <c r="D85" s="17">
        <v>11293</v>
      </c>
      <c r="E85" s="17">
        <v>12960</v>
      </c>
      <c r="F85" s="17">
        <v>15098</v>
      </c>
      <c r="G85" s="24"/>
      <c r="H85" s="7"/>
      <c r="I85" s="25">
        <f t="shared" si="17"/>
        <v>484</v>
      </c>
      <c r="J85" s="24">
        <f t="shared" si="17"/>
        <v>-3805</v>
      </c>
      <c r="K85" s="7"/>
      <c r="L85" s="25">
        <f>$M$9*SIN(2*PI()/$M$10*(AA85+$M$11))+$M$12</f>
        <v>483.37799249799536</v>
      </c>
      <c r="M85" s="17">
        <f t="shared" si="18"/>
        <v>0.38689333255004621</v>
      </c>
      <c r="N85" s="17">
        <f>$O$9*COS(2*PI()/$O$10*(AA85+$O$11))+$O$12</f>
        <v>-3797.28539317984</v>
      </c>
      <c r="O85" s="24">
        <f t="shared" si="19"/>
        <v>59.515158389659845</v>
      </c>
      <c r="P85" s="7"/>
      <c r="Q85" s="25">
        <f t="shared" ref="Q85:Q148" si="20">I85-$J$4</f>
        <v>522.57700120772199</v>
      </c>
      <c r="R85" s="24">
        <f t="shared" ref="R85:R148" si="21">J85-$J$3</f>
        <v>-3831.1284154363316</v>
      </c>
      <c r="S85" s="7"/>
      <c r="T85" s="25">
        <f t="shared" ref="T85:T148" si="22">Q85/$J$7</f>
        <v>-0.13476804237935697</v>
      </c>
      <c r="U85" s="24">
        <f t="shared" ref="U85:U148" si="23">R85/$J$6</f>
        <v>-0.99060345678840722</v>
      </c>
      <c r="V85" s="7"/>
      <c r="W85" s="25">
        <f t="shared" ref="W85:W148" si="24">(T85-U85*SIN(-$J$11*PI()/180))/(COS(-$J$11*PI()/180))</f>
        <v>-0.13736551480490225</v>
      </c>
      <c r="X85" s="24">
        <f>IF(MOD(ATAN2(U85,W85)*180/PI()-$J$9+360,360)&lt;355,MOD(ATAN2(U85,W85)*180/PI()-$J$9+360,360)+360,MOD(ATAN2(U85,W85)*180/PI()-$J$9+360,360))</f>
        <v>360.07483998968746</v>
      </c>
      <c r="Y85" s="7"/>
      <c r="Z85" s="25">
        <f>I165-J159</f>
        <v>4</v>
      </c>
      <c r="AA85" s="17">
        <f t="shared" si="15"/>
        <v>360.03599999999989</v>
      </c>
      <c r="AB85" s="24">
        <f t="shared" ref="AB85:AB148" si="25">AA85*PI()/180</f>
        <v>6.2838136257103026</v>
      </c>
      <c r="AC85" s="17">
        <f t="shared" ref="AC85:AC148" si="26">X85-AA85</f>
        <v>3.8839989687573961E-2</v>
      </c>
    </row>
    <row r="86" spans="1:31" s="17" customFormat="1" x14ac:dyDescent="0.25">
      <c r="A86" s="17">
        <v>1</v>
      </c>
      <c r="B86" s="17">
        <v>-619</v>
      </c>
      <c r="C86" s="17">
        <v>13249</v>
      </c>
      <c r="D86" s="17">
        <v>11278</v>
      </c>
      <c r="E86" s="17">
        <v>13147</v>
      </c>
      <c r="F86" s="17">
        <v>15112</v>
      </c>
      <c r="G86" s="24"/>
      <c r="H86" s="7"/>
      <c r="I86" s="25">
        <f t="shared" si="17"/>
        <v>102</v>
      </c>
      <c r="J86" s="24">
        <f t="shared" si="17"/>
        <v>-3834</v>
      </c>
      <c r="K86" s="7"/>
      <c r="L86" s="25">
        <f t="shared" ref="L86:L149" si="27">$M$9*SIN(2*PI()/$M$10*(AA86+$M$11))+$M$12</f>
        <v>108.45019460021109</v>
      </c>
      <c r="M86" s="17">
        <f t="shared" si="18"/>
        <v>41.605010380592319</v>
      </c>
      <c r="N86" s="17">
        <f t="shared" ref="N86:N149" si="28">$O$9*COS(2*PI()/$O$10*(AA86+$O$11))+$O$12</f>
        <v>-3831.4502264094886</v>
      </c>
      <c r="O86" s="24">
        <f t="shared" si="19"/>
        <v>6.5013453628696496</v>
      </c>
      <c r="P86" s="7"/>
      <c r="Q86" s="25">
        <f t="shared" si="20"/>
        <v>140.57700120772199</v>
      </c>
      <c r="R86" s="24">
        <f t="shared" si="21"/>
        <v>-3860.1284154363316</v>
      </c>
      <c r="S86" s="7"/>
      <c r="T86" s="25">
        <f t="shared" si="22"/>
        <v>-3.6253580261934502E-2</v>
      </c>
      <c r="U86" s="24">
        <f t="shared" si="23"/>
        <v>-0.99810190036213742</v>
      </c>
      <c r="V86" s="7"/>
      <c r="W86" s="25">
        <f t="shared" si="24"/>
        <v>-3.8870372389571889E-2</v>
      </c>
      <c r="X86" s="24">
        <f t="shared" ref="X86:X148" si="29">MOD(ATAN2(U86,W86)*180/PI()-$J$9+360,360)</f>
        <v>354.41028150216891</v>
      </c>
      <c r="Y86" s="7"/>
      <c r="Z86" s="25">
        <f t="shared" ref="Z86:Z149" si="30">B86</f>
        <v>-619</v>
      </c>
      <c r="AA86" s="17">
        <f t="shared" ref="AA86:AA149" si="31">360/40000*Z86+AA85</f>
        <v>354.46499999999986</v>
      </c>
      <c r="AB86" s="24">
        <f t="shared" si="25"/>
        <v>6.1865813330816977</v>
      </c>
      <c r="AC86" s="17">
        <f t="shared" si="26"/>
        <v>-5.4718497830947399E-2</v>
      </c>
    </row>
    <row r="87" spans="1:31" s="17" customFormat="1" x14ac:dyDescent="0.25">
      <c r="A87" s="17">
        <v>2</v>
      </c>
      <c r="B87" s="17">
        <v>-627</v>
      </c>
      <c r="C87" s="17">
        <v>13057</v>
      </c>
      <c r="D87" s="17">
        <v>11282</v>
      </c>
      <c r="E87" s="17">
        <v>13336</v>
      </c>
      <c r="F87" s="17">
        <v>15110</v>
      </c>
      <c r="G87" s="24"/>
      <c r="H87" s="7"/>
      <c r="I87" s="25">
        <f t="shared" si="17"/>
        <v>-279</v>
      </c>
      <c r="J87" s="24">
        <f t="shared" si="17"/>
        <v>-3828</v>
      </c>
      <c r="K87" s="7"/>
      <c r="L87" s="25">
        <f t="shared" si="27"/>
        <v>-272.72526041779798</v>
      </c>
      <c r="M87" s="17">
        <f t="shared" si="18"/>
        <v>39.372356824452737</v>
      </c>
      <c r="N87" s="17">
        <f t="shared" si="28"/>
        <v>-3828.8517822567292</v>
      </c>
      <c r="O87" s="24">
        <f t="shared" si="19"/>
        <v>0.72553301287863081</v>
      </c>
      <c r="P87" s="7"/>
      <c r="Q87" s="25">
        <f t="shared" si="20"/>
        <v>-240.42299879227801</v>
      </c>
      <c r="R87" s="24">
        <f t="shared" si="21"/>
        <v>-3854.1284154363316</v>
      </c>
      <c r="S87" s="7"/>
      <c r="T87" s="25">
        <f t="shared" si="22"/>
        <v>6.2002990593400469E-2</v>
      </c>
      <c r="U87" s="24">
        <f t="shared" si="23"/>
        <v>-0.99655049824343467</v>
      </c>
      <c r="V87" s="7"/>
      <c r="W87" s="25">
        <f t="shared" si="24"/>
        <v>5.9390603348219481E-2</v>
      </c>
      <c r="X87" s="24">
        <f t="shared" si="29"/>
        <v>348.76948929214768</v>
      </c>
      <c r="Y87" s="7"/>
      <c r="Z87" s="25">
        <f t="shared" si="30"/>
        <v>-627</v>
      </c>
      <c r="AA87" s="17">
        <f t="shared" si="31"/>
        <v>348.82199999999989</v>
      </c>
      <c r="AB87" s="24">
        <f t="shared" si="25"/>
        <v>6.0880924033916584</v>
      </c>
      <c r="AC87" s="17">
        <f t="shared" si="26"/>
        <v>-5.2510707852206906E-2</v>
      </c>
    </row>
    <row r="88" spans="1:31" s="17" customFormat="1" x14ac:dyDescent="0.25">
      <c r="A88" s="17">
        <v>3</v>
      </c>
      <c r="B88" s="17">
        <v>-609</v>
      </c>
      <c r="C88" s="17">
        <v>12884</v>
      </c>
      <c r="D88" s="17">
        <v>11303</v>
      </c>
      <c r="E88" s="17">
        <v>13525</v>
      </c>
      <c r="F88" s="17">
        <v>15098</v>
      </c>
      <c r="G88" s="24"/>
      <c r="H88" s="7"/>
      <c r="I88" s="25">
        <f t="shared" si="17"/>
        <v>-641</v>
      </c>
      <c r="J88" s="24">
        <f t="shared" si="17"/>
        <v>-3795</v>
      </c>
      <c r="K88" s="7"/>
      <c r="L88" s="25">
        <f t="shared" si="27"/>
        <v>-640.81963344930125</v>
      </c>
      <c r="M88" s="17">
        <f t="shared" si="18"/>
        <v>3.2532092610964743E-2</v>
      </c>
      <c r="N88" s="17">
        <f t="shared" si="28"/>
        <v>-3790.5036544039631</v>
      </c>
      <c r="O88" s="24">
        <f t="shared" si="19"/>
        <v>20.217123719000583</v>
      </c>
      <c r="P88" s="7"/>
      <c r="Q88" s="25">
        <f t="shared" si="20"/>
        <v>-602.42299879227801</v>
      </c>
      <c r="R88" s="24">
        <f t="shared" si="21"/>
        <v>-3821.1284154363316</v>
      </c>
      <c r="S88" s="7"/>
      <c r="T88" s="25">
        <f t="shared" si="22"/>
        <v>0.15535962746907306</v>
      </c>
      <c r="U88" s="24">
        <f t="shared" si="23"/>
        <v>-0.98801778659056927</v>
      </c>
      <c r="V88" s="7"/>
      <c r="W88" s="25">
        <f t="shared" si="24"/>
        <v>0.15276993077375581</v>
      </c>
      <c r="X88" s="24">
        <f t="shared" si="29"/>
        <v>343.39044634007257</v>
      </c>
      <c r="Y88" s="7"/>
      <c r="Z88" s="25">
        <f t="shared" si="30"/>
        <v>-609</v>
      </c>
      <c r="AA88" s="17">
        <f t="shared" si="31"/>
        <v>343.34099999999989</v>
      </c>
      <c r="AB88" s="24">
        <f t="shared" si="25"/>
        <v>5.9924309070898492</v>
      </c>
      <c r="AC88" s="17">
        <f t="shared" si="26"/>
        <v>4.9446340072677231E-2</v>
      </c>
    </row>
    <row r="89" spans="1:31" s="17" customFormat="1" x14ac:dyDescent="0.25">
      <c r="A89" s="17">
        <v>4</v>
      </c>
      <c r="B89" s="17">
        <v>-616</v>
      </c>
      <c r="C89" s="17">
        <v>12699</v>
      </c>
      <c r="D89" s="17">
        <v>11344</v>
      </c>
      <c r="E89" s="17">
        <v>13708</v>
      </c>
      <c r="F89" s="17">
        <v>15061</v>
      </c>
      <c r="G89" s="24"/>
      <c r="H89" s="7"/>
      <c r="I89" s="25">
        <f t="shared" si="17"/>
        <v>-1009</v>
      </c>
      <c r="J89" s="24">
        <f t="shared" si="17"/>
        <v>-3717</v>
      </c>
      <c r="K89" s="7"/>
      <c r="L89" s="25">
        <f t="shared" si="27"/>
        <v>-1007.5292974424465</v>
      </c>
      <c r="M89" s="17">
        <f t="shared" si="18"/>
        <v>2.1629660127944725</v>
      </c>
      <c r="N89" s="17">
        <f t="shared" si="28"/>
        <v>-3716.1618003517715</v>
      </c>
      <c r="O89" s="24">
        <f t="shared" si="19"/>
        <v>0.70257865029039845</v>
      </c>
      <c r="P89" s="7"/>
      <c r="Q89" s="25">
        <f t="shared" si="20"/>
        <v>-970.42299879227801</v>
      </c>
      <c r="R89" s="24">
        <f t="shared" si="21"/>
        <v>-3743.1284154363316</v>
      </c>
      <c r="S89" s="7"/>
      <c r="T89" s="25">
        <f t="shared" si="22"/>
        <v>0.25026361191727059</v>
      </c>
      <c r="U89" s="24">
        <f t="shared" si="23"/>
        <v>-0.96784955904743275</v>
      </c>
      <c r="V89" s="7"/>
      <c r="W89" s="25">
        <f t="shared" si="24"/>
        <v>0.2477271152660129</v>
      </c>
      <c r="X89" s="24">
        <f t="shared" si="29"/>
        <v>337.82308251590621</v>
      </c>
      <c r="Y89" s="7"/>
      <c r="Z89" s="25">
        <f t="shared" si="30"/>
        <v>-616</v>
      </c>
      <c r="AA89" s="17">
        <f t="shared" si="31"/>
        <v>337.79699999999991</v>
      </c>
      <c r="AB89" s="24">
        <f t="shared" si="25"/>
        <v>5.8956698533592835</v>
      </c>
      <c r="AC89" s="17">
        <f t="shared" si="26"/>
        <v>2.6082515906296067E-2</v>
      </c>
    </row>
    <row r="90" spans="1:31" s="17" customFormat="1" x14ac:dyDescent="0.25">
      <c r="A90" s="17">
        <v>5</v>
      </c>
      <c r="B90" s="17">
        <v>-632</v>
      </c>
      <c r="C90" s="17">
        <v>12511</v>
      </c>
      <c r="D90" s="17">
        <v>11398</v>
      </c>
      <c r="E90" s="17">
        <v>13889</v>
      </c>
      <c r="F90" s="17">
        <v>15000</v>
      </c>
      <c r="G90" s="24"/>
      <c r="H90" s="7"/>
      <c r="I90" s="25">
        <f t="shared" si="17"/>
        <v>-1378</v>
      </c>
      <c r="J90" s="24">
        <f t="shared" si="17"/>
        <v>-3602</v>
      </c>
      <c r="K90" s="7"/>
      <c r="L90" s="25">
        <f t="shared" si="27"/>
        <v>-1374.3109262505154</v>
      </c>
      <c r="M90" s="17">
        <f t="shared" si="18"/>
        <v>13.609265129136203</v>
      </c>
      <c r="N90" s="17">
        <f t="shared" si="28"/>
        <v>-3603.4583543220833</v>
      </c>
      <c r="O90" s="24">
        <f t="shared" si="19"/>
        <v>2.12679732873911</v>
      </c>
      <c r="P90" s="7"/>
      <c r="Q90" s="25">
        <f t="shared" si="20"/>
        <v>-1339.4229987922779</v>
      </c>
      <c r="R90" s="24">
        <f t="shared" si="21"/>
        <v>-3628.1284154363316</v>
      </c>
      <c r="S90" s="7"/>
      <c r="T90" s="25">
        <f t="shared" si="22"/>
        <v>0.34542548762755565</v>
      </c>
      <c r="U90" s="24">
        <f t="shared" si="23"/>
        <v>-0.93811435177229563</v>
      </c>
      <c r="V90" s="7"/>
      <c r="W90" s="25">
        <f t="shared" si="24"/>
        <v>0.34296727311858177</v>
      </c>
      <c r="X90" s="24">
        <f t="shared" si="29"/>
        <v>332.09804780868831</v>
      </c>
      <c r="Y90" s="7"/>
      <c r="Z90" s="25">
        <f t="shared" si="30"/>
        <v>-632</v>
      </c>
      <c r="AA90" s="17">
        <f t="shared" si="31"/>
        <v>332.10899999999992</v>
      </c>
      <c r="AB90" s="24">
        <f t="shared" si="25"/>
        <v>5.7963955255058455</v>
      </c>
      <c r="AC90" s="17">
        <f t="shared" si="26"/>
        <v>-1.0952191311616843E-2</v>
      </c>
    </row>
    <row r="91" spans="1:31" s="17" customFormat="1" x14ac:dyDescent="0.25">
      <c r="A91" s="17">
        <v>6</v>
      </c>
      <c r="B91" s="17">
        <v>-635</v>
      </c>
      <c r="C91" s="17">
        <v>12327</v>
      </c>
      <c r="D91" s="17">
        <v>11465</v>
      </c>
      <c r="E91" s="17">
        <v>14055</v>
      </c>
      <c r="F91" s="17">
        <v>14910</v>
      </c>
      <c r="G91" s="24"/>
      <c r="H91" s="7"/>
      <c r="I91" s="25">
        <f t="shared" si="17"/>
        <v>-1728</v>
      </c>
      <c r="J91" s="24">
        <f t="shared" si="17"/>
        <v>-3445</v>
      </c>
      <c r="K91" s="7"/>
      <c r="L91" s="25">
        <f t="shared" si="27"/>
        <v>-1729.5782754028437</v>
      </c>
      <c r="M91" s="17">
        <f t="shared" si="18"/>
        <v>2.4909532472214471</v>
      </c>
      <c r="N91" s="17">
        <f t="shared" si="28"/>
        <v>-3454.1734792391994</v>
      </c>
      <c r="O91" s="24">
        <f t="shared" si="19"/>
        <v>84.152721352022837</v>
      </c>
      <c r="P91" s="7"/>
      <c r="Q91" s="25">
        <f t="shared" si="20"/>
        <v>-1689.4229987922779</v>
      </c>
      <c r="R91" s="24">
        <f t="shared" si="21"/>
        <v>-3471.1284154363316</v>
      </c>
      <c r="S91" s="7"/>
      <c r="T91" s="25">
        <f t="shared" si="22"/>
        <v>0.43568742935817828</v>
      </c>
      <c r="U91" s="24">
        <f t="shared" si="23"/>
        <v>-0.89751932966623893</v>
      </c>
      <c r="V91" s="7"/>
      <c r="W91" s="25">
        <f t="shared" si="24"/>
        <v>0.43333595071780651</v>
      </c>
      <c r="X91" s="24">
        <f t="shared" si="29"/>
        <v>326.4081095711249</v>
      </c>
      <c r="Y91" s="7"/>
      <c r="Z91" s="25">
        <f t="shared" si="30"/>
        <v>-635</v>
      </c>
      <c r="AA91" s="17">
        <f t="shared" si="31"/>
        <v>326.39399999999995</v>
      </c>
      <c r="AB91" s="24">
        <f t="shared" si="25"/>
        <v>5.6966499587543709</v>
      </c>
      <c r="AC91" s="17">
        <f t="shared" si="26"/>
        <v>1.4109571124947706E-2</v>
      </c>
    </row>
    <row r="92" spans="1:31" s="17" customFormat="1" x14ac:dyDescent="0.25">
      <c r="A92" s="17">
        <v>7</v>
      </c>
      <c r="B92" s="17">
        <v>-639</v>
      </c>
      <c r="C92" s="17">
        <v>12161</v>
      </c>
      <c r="D92" s="17">
        <v>11567</v>
      </c>
      <c r="E92" s="17">
        <v>14227</v>
      </c>
      <c r="F92" s="17">
        <v>14824</v>
      </c>
      <c r="G92" s="24"/>
      <c r="H92" s="7"/>
      <c r="I92" s="25">
        <f t="shared" si="17"/>
        <v>-2066</v>
      </c>
      <c r="J92" s="24">
        <f t="shared" si="17"/>
        <v>-3257</v>
      </c>
      <c r="K92" s="7"/>
      <c r="L92" s="25">
        <f t="shared" si="27"/>
        <v>-2070.1033760538353</v>
      </c>
      <c r="M92" s="17">
        <f t="shared" si="18"/>
        <v>16.837695039188883</v>
      </c>
      <c r="N92" s="17">
        <f t="shared" si="28"/>
        <v>-3268.9763163693542</v>
      </c>
      <c r="O92" s="24">
        <f t="shared" si="19"/>
        <v>143.43215377886156</v>
      </c>
      <c r="P92" s="7"/>
      <c r="Q92" s="25">
        <f t="shared" si="20"/>
        <v>-2027.4229987922779</v>
      </c>
      <c r="R92" s="24">
        <f t="shared" si="21"/>
        <v>-3283.1284154363316</v>
      </c>
      <c r="S92" s="7"/>
      <c r="T92" s="25">
        <f t="shared" si="22"/>
        <v>0.52285467594375101</v>
      </c>
      <c r="U92" s="24">
        <f t="shared" si="23"/>
        <v>-0.84890872994688438</v>
      </c>
      <c r="V92" s="7"/>
      <c r="W92" s="25">
        <f t="shared" si="24"/>
        <v>0.52063093652547165</v>
      </c>
      <c r="X92" s="24">
        <f t="shared" si="29"/>
        <v>320.65951032247654</v>
      </c>
      <c r="Y92" s="7"/>
      <c r="Z92" s="25">
        <f t="shared" si="30"/>
        <v>-639</v>
      </c>
      <c r="AA92" s="17">
        <f t="shared" si="31"/>
        <v>320.64299999999997</v>
      </c>
      <c r="AB92" s="24">
        <f t="shared" si="25"/>
        <v>5.5962760734721773</v>
      </c>
      <c r="AC92" s="17">
        <f t="shared" si="26"/>
        <v>1.6510322476563033E-2</v>
      </c>
    </row>
    <row r="93" spans="1:31" s="17" customFormat="1" x14ac:dyDescent="0.25">
      <c r="A93" s="17">
        <v>8</v>
      </c>
      <c r="B93" s="17">
        <v>-638</v>
      </c>
      <c r="C93" s="17">
        <v>12013</v>
      </c>
      <c r="D93" s="17">
        <v>11685</v>
      </c>
      <c r="E93" s="17">
        <v>14403</v>
      </c>
      <c r="F93" s="17">
        <v>14726</v>
      </c>
      <c r="G93" s="24"/>
      <c r="H93" s="7"/>
      <c r="I93" s="25">
        <f t="shared" si="17"/>
        <v>-2390</v>
      </c>
      <c r="J93" s="24">
        <f t="shared" si="17"/>
        <v>-3041</v>
      </c>
      <c r="K93" s="7"/>
      <c r="L93" s="25">
        <f t="shared" si="27"/>
        <v>-2389.6903484422301</v>
      </c>
      <c r="M93" s="17">
        <f t="shared" si="18"/>
        <v>9.5884087229350018E-2</v>
      </c>
      <c r="N93" s="17">
        <f t="shared" si="28"/>
        <v>-3050.9277084559649</v>
      </c>
      <c r="O93" s="24">
        <f t="shared" si="19"/>
        <v>98.559395186636493</v>
      </c>
      <c r="P93" s="7"/>
      <c r="Q93" s="25">
        <f t="shared" si="20"/>
        <v>-2351.4229987922781</v>
      </c>
      <c r="R93" s="24">
        <f t="shared" si="21"/>
        <v>-3067.1284154363316</v>
      </c>
      <c r="S93" s="7"/>
      <c r="T93" s="25">
        <f t="shared" si="22"/>
        <v>0.60641144486009901</v>
      </c>
      <c r="U93" s="24">
        <f t="shared" si="23"/>
        <v>-0.7930582536735834</v>
      </c>
      <c r="V93" s="7"/>
      <c r="W93" s="25">
        <f t="shared" si="24"/>
        <v>0.60433441263313248</v>
      </c>
      <c r="X93" s="24">
        <f t="shared" si="29"/>
        <v>314.87156625663022</v>
      </c>
      <c r="Y93" s="7"/>
      <c r="Z93" s="25">
        <f t="shared" si="30"/>
        <v>-638</v>
      </c>
      <c r="AA93" s="17">
        <f t="shared" si="31"/>
        <v>314.90099999999995</v>
      </c>
      <c r="AB93" s="24">
        <f t="shared" si="25"/>
        <v>5.4960592678226625</v>
      </c>
      <c r="AC93" s="17">
        <f t="shared" si="26"/>
        <v>-2.9433743369736476E-2</v>
      </c>
    </row>
    <row r="94" spans="1:31" s="17" customFormat="1" x14ac:dyDescent="0.25">
      <c r="A94" s="17">
        <v>9</v>
      </c>
      <c r="B94" s="17">
        <v>-625</v>
      </c>
      <c r="C94" s="17">
        <v>11862</v>
      </c>
      <c r="D94" s="17">
        <v>11800</v>
      </c>
      <c r="E94" s="17">
        <v>14539</v>
      </c>
      <c r="F94" s="17">
        <v>14602</v>
      </c>
      <c r="G94" s="24"/>
      <c r="H94" s="7"/>
      <c r="I94" s="25">
        <f t="shared" si="17"/>
        <v>-2677</v>
      </c>
      <c r="J94" s="24">
        <f t="shared" si="17"/>
        <v>-2802</v>
      </c>
      <c r="K94" s="7"/>
      <c r="L94" s="25">
        <f t="shared" si="27"/>
        <v>-2679.9027387018559</v>
      </c>
      <c r="M94" s="17">
        <f t="shared" si="18"/>
        <v>8.4258919712522147</v>
      </c>
      <c r="N94" s="17">
        <f t="shared" si="28"/>
        <v>-2807.3218022073893</v>
      </c>
      <c r="O94" s="24">
        <f t="shared" si="19"/>
        <v>28.321578734573439</v>
      </c>
      <c r="P94" s="7"/>
      <c r="Q94" s="25">
        <f t="shared" si="20"/>
        <v>-2638.4229987922781</v>
      </c>
      <c r="R94" s="24">
        <f t="shared" si="21"/>
        <v>-2828.1284154363316</v>
      </c>
      <c r="S94" s="7"/>
      <c r="T94" s="25">
        <f t="shared" si="22"/>
        <v>0.68042623707920957</v>
      </c>
      <c r="U94" s="24">
        <f t="shared" si="23"/>
        <v>-0.73126073594525509</v>
      </c>
      <c r="V94" s="7"/>
      <c r="W94" s="25">
        <f t="shared" si="24"/>
        <v>0.6785114702761984</v>
      </c>
      <c r="X94" s="24">
        <f t="shared" si="29"/>
        <v>309.32289413712465</v>
      </c>
      <c r="Y94" s="7"/>
      <c r="Z94" s="25">
        <f t="shared" si="30"/>
        <v>-625</v>
      </c>
      <c r="AA94" s="17">
        <f t="shared" si="31"/>
        <v>309.27599999999995</v>
      </c>
      <c r="AB94" s="24">
        <f t="shared" si="25"/>
        <v>5.3978844973979818</v>
      </c>
      <c r="AC94" s="17">
        <f t="shared" si="26"/>
        <v>4.689413712469559E-2</v>
      </c>
    </row>
    <row r="95" spans="1:31" s="17" customFormat="1" x14ac:dyDescent="0.25">
      <c r="A95" s="17">
        <v>10</v>
      </c>
      <c r="B95" s="17">
        <v>-612</v>
      </c>
      <c r="C95" s="17">
        <v>11733</v>
      </c>
      <c r="D95" s="17">
        <v>11936</v>
      </c>
      <c r="E95" s="17">
        <v>14671</v>
      </c>
      <c r="F95" s="17">
        <v>14471</v>
      </c>
      <c r="G95" s="24"/>
      <c r="H95" s="7"/>
      <c r="I95" s="25">
        <f t="shared" si="17"/>
        <v>-2938</v>
      </c>
      <c r="J95" s="24">
        <f t="shared" si="17"/>
        <v>-2535</v>
      </c>
      <c r="K95" s="7"/>
      <c r="L95" s="25">
        <f t="shared" si="27"/>
        <v>-2939.4410503972558</v>
      </c>
      <c r="M95" s="17">
        <f t="shared" si="18"/>
        <v>2.0766262474311614</v>
      </c>
      <c r="N95" s="17">
        <f t="shared" si="28"/>
        <v>-2542.285209311935</v>
      </c>
      <c r="O95" s="24">
        <f t="shared" si="19"/>
        <v>53.07427471870411</v>
      </c>
      <c r="P95" s="7"/>
      <c r="Q95" s="25">
        <f t="shared" si="20"/>
        <v>-2899.4229987922781</v>
      </c>
      <c r="R95" s="24">
        <f t="shared" si="21"/>
        <v>-2561.1284154363316</v>
      </c>
      <c r="S95" s="7"/>
      <c r="T95" s="25">
        <f t="shared" si="22"/>
        <v>0.74773585648404528</v>
      </c>
      <c r="U95" s="24">
        <f t="shared" si="23"/>
        <v>-0.66222334166298025</v>
      </c>
      <c r="V95" s="7"/>
      <c r="W95" s="25">
        <f t="shared" si="24"/>
        <v>0.74600231243928428</v>
      </c>
      <c r="X95" s="24">
        <f t="shared" si="29"/>
        <v>303.7754044587125</v>
      </c>
      <c r="Y95" s="7"/>
      <c r="Z95" s="25">
        <f t="shared" si="30"/>
        <v>-612</v>
      </c>
      <c r="AA95" s="17">
        <f t="shared" si="31"/>
        <v>303.76799999999997</v>
      </c>
      <c r="AB95" s="24">
        <f t="shared" si="25"/>
        <v>5.3017517621981343</v>
      </c>
      <c r="AC95" s="17">
        <f t="shared" si="26"/>
        <v>7.4044587125285943E-3</v>
      </c>
    </row>
    <row r="96" spans="1:31" s="17" customFormat="1" x14ac:dyDescent="0.25">
      <c r="A96" s="17">
        <v>11</v>
      </c>
      <c r="B96" s="17">
        <v>-616</v>
      </c>
      <c r="C96" s="17">
        <v>11613</v>
      </c>
      <c r="D96" s="17">
        <v>12081</v>
      </c>
      <c r="E96" s="17">
        <v>14787</v>
      </c>
      <c r="F96" s="17">
        <v>14320</v>
      </c>
      <c r="G96" s="24"/>
      <c r="H96" s="7"/>
      <c r="I96" s="25">
        <f t="shared" si="17"/>
        <v>-3174</v>
      </c>
      <c r="J96" s="24">
        <f t="shared" si="17"/>
        <v>-2239</v>
      </c>
      <c r="K96" s="7"/>
      <c r="L96" s="25">
        <f t="shared" si="27"/>
        <v>-3173.6132337528106</v>
      </c>
      <c r="M96" s="17">
        <f t="shared" si="18"/>
        <v>0.14958812996494958</v>
      </c>
      <c r="N96" s="17">
        <f t="shared" si="28"/>
        <v>-2251.5365756524102</v>
      </c>
      <c r="O96" s="24">
        <f t="shared" si="19"/>
        <v>157.16572908860405</v>
      </c>
      <c r="P96" s="7"/>
      <c r="Q96" s="25">
        <f t="shared" si="20"/>
        <v>-3135.4229987922781</v>
      </c>
      <c r="R96" s="24">
        <f t="shared" si="21"/>
        <v>-2265.1284154363316</v>
      </c>
      <c r="S96" s="7"/>
      <c r="T96" s="25">
        <f t="shared" si="22"/>
        <v>0.80859819433669378</v>
      </c>
      <c r="U96" s="24">
        <f t="shared" si="23"/>
        <v>-0.58568750380697521</v>
      </c>
      <c r="V96" s="7"/>
      <c r="W96" s="25">
        <f t="shared" si="24"/>
        <v>0.80706550914131547</v>
      </c>
      <c r="X96" s="24">
        <f t="shared" si="29"/>
        <v>298.14845996317854</v>
      </c>
      <c r="Y96" s="7"/>
      <c r="Z96" s="25">
        <f t="shared" si="30"/>
        <v>-616</v>
      </c>
      <c r="AA96" s="17">
        <f t="shared" si="31"/>
        <v>298.22399999999999</v>
      </c>
      <c r="AB96" s="24">
        <f t="shared" si="25"/>
        <v>5.2049907084675695</v>
      </c>
      <c r="AC96" s="17">
        <f t="shared" si="26"/>
        <v>-7.554003682145094E-2</v>
      </c>
    </row>
    <row r="97" spans="1:29" s="17" customFormat="1" x14ac:dyDescent="0.25">
      <c r="A97" s="17">
        <v>12</v>
      </c>
      <c r="B97" s="17">
        <v>-618</v>
      </c>
      <c r="C97" s="17">
        <v>11506</v>
      </c>
      <c r="D97" s="17">
        <v>12231</v>
      </c>
      <c r="E97" s="17">
        <v>14881</v>
      </c>
      <c r="F97" s="17">
        <v>14161</v>
      </c>
      <c r="G97" s="24"/>
      <c r="H97" s="7"/>
      <c r="I97" s="25">
        <f t="shared" si="17"/>
        <v>-3375</v>
      </c>
      <c r="J97" s="24">
        <f t="shared" si="17"/>
        <v>-1930</v>
      </c>
      <c r="K97" s="7"/>
      <c r="L97" s="25">
        <f t="shared" si="27"/>
        <v>-3379.063660354374</v>
      </c>
      <c r="M97" s="17">
        <f t="shared" si="18"/>
        <v>16.513335475710626</v>
      </c>
      <c r="N97" s="17">
        <f t="shared" si="28"/>
        <v>-1938.4036006908273</v>
      </c>
      <c r="O97" s="24">
        <f t="shared" si="19"/>
        <v>70.620504570872427</v>
      </c>
      <c r="P97" s="7"/>
      <c r="Q97" s="25">
        <f t="shared" si="20"/>
        <v>-3336.4229987922781</v>
      </c>
      <c r="R97" s="24">
        <f t="shared" si="21"/>
        <v>-1956.1284154363316</v>
      </c>
      <c r="S97" s="7"/>
      <c r="T97" s="25">
        <f t="shared" si="22"/>
        <v>0.86043433801627989</v>
      </c>
      <c r="U97" s="24">
        <f t="shared" si="23"/>
        <v>-0.50579029469378078</v>
      </c>
      <c r="V97" s="7"/>
      <c r="W97" s="25">
        <f t="shared" si="24"/>
        <v>0.85911129296947375</v>
      </c>
      <c r="X97" s="24">
        <f t="shared" si="29"/>
        <v>292.66694580214187</v>
      </c>
      <c r="Y97" s="7"/>
      <c r="Z97" s="25">
        <f t="shared" si="30"/>
        <v>-618</v>
      </c>
      <c r="AA97" s="17">
        <f t="shared" si="31"/>
        <v>292.66199999999998</v>
      </c>
      <c r="AB97" s="24">
        <f t="shared" si="25"/>
        <v>5.1079154954716444</v>
      </c>
      <c r="AC97" s="17">
        <f t="shared" si="26"/>
        <v>4.9458021418899989E-3</v>
      </c>
    </row>
    <row r="98" spans="1:29" s="17" customFormat="1" x14ac:dyDescent="0.25">
      <c r="A98" s="17">
        <v>13</v>
      </c>
      <c r="B98" s="17">
        <v>-631</v>
      </c>
      <c r="C98" s="17">
        <v>11420</v>
      </c>
      <c r="D98" s="17">
        <v>12400</v>
      </c>
      <c r="E98" s="17">
        <v>14973</v>
      </c>
      <c r="F98" s="17">
        <v>13992</v>
      </c>
      <c r="G98" s="24"/>
      <c r="H98" s="7"/>
      <c r="I98" s="25">
        <f t="shared" si="17"/>
        <v>-3553</v>
      </c>
      <c r="J98" s="24">
        <f t="shared" si="17"/>
        <v>-1592</v>
      </c>
      <c r="K98" s="7"/>
      <c r="L98" s="25">
        <f t="shared" si="27"/>
        <v>-3556.3610921588843</v>
      </c>
      <c r="M98" s="17">
        <f t="shared" si="18"/>
        <v>11.296940500513362</v>
      </c>
      <c r="N98" s="17">
        <f t="shared" si="28"/>
        <v>-1599.5920311845414</v>
      </c>
      <c r="O98" s="24">
        <f t="shared" si="19"/>
        <v>57.638937507048844</v>
      </c>
      <c r="P98" s="7"/>
      <c r="Q98" s="25">
        <f t="shared" si="20"/>
        <v>-3514.4229987922781</v>
      </c>
      <c r="R98" s="24">
        <f t="shared" si="21"/>
        <v>-1618.1284154363316</v>
      </c>
      <c r="S98" s="7"/>
      <c r="T98" s="25">
        <f t="shared" si="22"/>
        <v>0.90633898266785373</v>
      </c>
      <c r="U98" s="24">
        <f t="shared" si="23"/>
        <v>-0.41839464200685611</v>
      </c>
      <c r="V98" s="7"/>
      <c r="W98" s="25">
        <f t="shared" si="24"/>
        <v>0.90524521563324001</v>
      </c>
      <c r="X98" s="24">
        <f t="shared" si="29"/>
        <v>286.98593910250224</v>
      </c>
      <c r="Y98" s="7"/>
      <c r="Z98" s="25">
        <f t="shared" si="30"/>
        <v>-631</v>
      </c>
      <c r="AA98" s="17">
        <f t="shared" si="31"/>
        <v>286.983</v>
      </c>
      <c r="AB98" s="24">
        <f t="shared" si="25"/>
        <v>5.0087982472508861</v>
      </c>
      <c r="AC98" s="17">
        <f t="shared" si="26"/>
        <v>2.9391025022391659E-3</v>
      </c>
    </row>
    <row r="99" spans="1:29" s="17" customFormat="1" x14ac:dyDescent="0.25">
      <c r="A99" s="17">
        <v>14</v>
      </c>
      <c r="B99" s="17">
        <v>-634</v>
      </c>
      <c r="C99" s="17">
        <v>11356</v>
      </c>
      <c r="D99" s="17">
        <v>12592</v>
      </c>
      <c r="E99" s="17">
        <v>15059</v>
      </c>
      <c r="F99" s="17">
        <v>13834</v>
      </c>
      <c r="G99" s="24"/>
      <c r="H99" s="7"/>
      <c r="I99" s="25">
        <f t="shared" si="17"/>
        <v>-3703</v>
      </c>
      <c r="J99" s="24">
        <f t="shared" si="17"/>
        <v>-1242</v>
      </c>
      <c r="K99" s="7"/>
      <c r="L99" s="25">
        <f t="shared" si="27"/>
        <v>-3699.7123203711399</v>
      </c>
      <c r="M99" s="17">
        <f t="shared" si="18"/>
        <v>10.808837342021899</v>
      </c>
      <c r="N99" s="17">
        <f t="shared" si="28"/>
        <v>-1243.0793062380665</v>
      </c>
      <c r="O99" s="24">
        <f t="shared" si="19"/>
        <v>1.1649019555291851</v>
      </c>
      <c r="P99" s="7"/>
      <c r="Q99" s="25">
        <f t="shared" si="20"/>
        <v>-3664.4229987922781</v>
      </c>
      <c r="R99" s="24">
        <f t="shared" si="21"/>
        <v>-1268.1284154363316</v>
      </c>
      <c r="S99" s="7"/>
      <c r="T99" s="25">
        <f t="shared" si="22"/>
        <v>0.94502267198097778</v>
      </c>
      <c r="U99" s="24">
        <f t="shared" si="23"/>
        <v>-0.32789618508252588</v>
      </c>
      <c r="V99" s="7"/>
      <c r="W99" s="25">
        <f t="shared" si="24"/>
        <v>0.9441662925908586</v>
      </c>
      <c r="X99" s="24">
        <f t="shared" si="29"/>
        <v>281.3314877380808</v>
      </c>
      <c r="Y99" s="7"/>
      <c r="Z99" s="25">
        <f t="shared" si="30"/>
        <v>-634</v>
      </c>
      <c r="AA99" s="17">
        <f t="shared" si="31"/>
        <v>281.27699999999999</v>
      </c>
      <c r="AB99" s="24">
        <f t="shared" si="25"/>
        <v>4.9092097601320903</v>
      </c>
      <c r="AC99" s="17">
        <f t="shared" si="26"/>
        <v>5.4487738080808867E-2</v>
      </c>
    </row>
    <row r="100" spans="1:29" s="17" customFormat="1" x14ac:dyDescent="0.25">
      <c r="A100" s="17">
        <v>15</v>
      </c>
      <c r="B100" s="17">
        <v>-641</v>
      </c>
      <c r="C100" s="17">
        <v>11301</v>
      </c>
      <c r="D100" s="17">
        <v>12773</v>
      </c>
      <c r="E100" s="17">
        <v>15103</v>
      </c>
      <c r="F100" s="17">
        <v>13639</v>
      </c>
      <c r="G100" s="24"/>
      <c r="H100" s="7"/>
      <c r="I100" s="25">
        <f t="shared" si="17"/>
        <v>-3802</v>
      </c>
      <c r="J100" s="24">
        <f t="shared" si="17"/>
        <v>-866</v>
      </c>
      <c r="K100" s="7"/>
      <c r="L100" s="25">
        <f t="shared" si="27"/>
        <v>-3807.7487809866684</v>
      </c>
      <c r="M100" s="17">
        <f t="shared" si="18"/>
        <v>33.048482832680186</v>
      </c>
      <c r="N100" s="17">
        <f t="shared" si="28"/>
        <v>-869.83867747230352</v>
      </c>
      <c r="O100" s="24">
        <f t="shared" si="19"/>
        <v>14.735444736370511</v>
      </c>
      <c r="P100" s="7"/>
      <c r="Q100" s="25">
        <f t="shared" si="20"/>
        <v>-3763.4229987922781</v>
      </c>
      <c r="R100" s="24">
        <f t="shared" si="21"/>
        <v>-892.12841543633158</v>
      </c>
      <c r="S100" s="7"/>
      <c r="T100" s="25">
        <f t="shared" si="22"/>
        <v>0.97055390692763954</v>
      </c>
      <c r="U100" s="24">
        <f t="shared" si="23"/>
        <v>-0.23067498564381678</v>
      </c>
      <c r="V100" s="7"/>
      <c r="W100" s="25">
        <f t="shared" si="24"/>
        <v>0.96995249461902611</v>
      </c>
      <c r="X100" s="24">
        <f t="shared" si="29"/>
        <v>275.55768720437754</v>
      </c>
      <c r="Y100" s="7"/>
      <c r="Z100" s="25">
        <f t="shared" si="30"/>
        <v>-641</v>
      </c>
      <c r="AA100" s="17">
        <f t="shared" si="31"/>
        <v>275.50799999999998</v>
      </c>
      <c r="AB100" s="24">
        <f t="shared" si="25"/>
        <v>4.8085217155845372</v>
      </c>
      <c r="AC100" s="17">
        <f t="shared" si="26"/>
        <v>4.9687204377562466E-2</v>
      </c>
    </row>
    <row r="101" spans="1:29" s="17" customFormat="1" x14ac:dyDescent="0.25">
      <c r="A101" s="17">
        <v>16</v>
      </c>
      <c r="B101" s="17">
        <v>-632</v>
      </c>
      <c r="C101" s="17">
        <v>11261</v>
      </c>
      <c r="D101" s="17">
        <v>12958</v>
      </c>
      <c r="E101" s="17">
        <v>15140</v>
      </c>
      <c r="F101" s="17">
        <v>13450</v>
      </c>
      <c r="G101" s="24"/>
      <c r="H101" s="7"/>
      <c r="I101" s="25">
        <f t="shared" si="17"/>
        <v>-3879</v>
      </c>
      <c r="J101" s="24">
        <f t="shared" si="17"/>
        <v>-492</v>
      </c>
      <c r="K101" s="7"/>
      <c r="L101" s="25">
        <f t="shared" si="27"/>
        <v>-3876.8828421612739</v>
      </c>
      <c r="M101" s="17">
        <f t="shared" si="18"/>
        <v>4.4823573140795547</v>
      </c>
      <c r="N101" s="17">
        <f t="shared" si="28"/>
        <v>-492.92225891212678</v>
      </c>
      <c r="O101" s="24">
        <f t="shared" si="19"/>
        <v>0.85056150099726946</v>
      </c>
      <c r="P101" s="7"/>
      <c r="Q101" s="25">
        <f t="shared" si="20"/>
        <v>-3840.4229987922781</v>
      </c>
      <c r="R101" s="24">
        <f t="shared" si="21"/>
        <v>-518.12841543633158</v>
      </c>
      <c r="S101" s="7"/>
      <c r="T101" s="25">
        <f t="shared" si="22"/>
        <v>0.99041153410837657</v>
      </c>
      <c r="U101" s="24">
        <f t="shared" si="23"/>
        <v>-0.1339709202446753</v>
      </c>
      <c r="V101" s="7"/>
      <c r="W101" s="25">
        <f t="shared" si="24"/>
        <v>0.99006371364271717</v>
      </c>
      <c r="X101" s="24">
        <f t="shared" si="29"/>
        <v>269.88626260633441</v>
      </c>
      <c r="Y101" s="7"/>
      <c r="Z101" s="25">
        <f t="shared" si="30"/>
        <v>-632</v>
      </c>
      <c r="AA101" s="17">
        <f t="shared" si="31"/>
        <v>269.82</v>
      </c>
      <c r="AB101" s="24">
        <f t="shared" si="25"/>
        <v>4.7092473877311001</v>
      </c>
      <c r="AC101" s="17">
        <f t="shared" si="26"/>
        <v>6.6262606334419161E-2</v>
      </c>
    </row>
    <row r="102" spans="1:29" s="17" customFormat="1" x14ac:dyDescent="0.25">
      <c r="A102" s="17">
        <v>17</v>
      </c>
      <c r="B102" s="17">
        <v>-624</v>
      </c>
      <c r="C102" s="17">
        <v>11241</v>
      </c>
      <c r="D102" s="17">
        <v>13142</v>
      </c>
      <c r="E102" s="17">
        <v>15146</v>
      </c>
      <c r="F102" s="17">
        <v>13258</v>
      </c>
      <c r="G102" s="24"/>
      <c r="H102" s="7"/>
      <c r="I102" s="25">
        <f t="shared" si="17"/>
        <v>-3905</v>
      </c>
      <c r="J102" s="24">
        <f t="shared" si="17"/>
        <v>-116</v>
      </c>
      <c r="K102" s="7"/>
      <c r="L102" s="25">
        <f t="shared" si="27"/>
        <v>-3908.0515535965183</v>
      </c>
      <c r="M102" s="17">
        <f t="shared" si="18"/>
        <v>9.3119793524235313</v>
      </c>
      <c r="N102" s="17">
        <f t="shared" si="28"/>
        <v>-115.73919627304457</v>
      </c>
      <c r="O102" s="24">
        <f t="shared" si="19"/>
        <v>6.8018583993842585E-2</v>
      </c>
      <c r="P102" s="7"/>
      <c r="Q102" s="25">
        <f t="shared" si="20"/>
        <v>-3866.4229987922781</v>
      </c>
      <c r="R102" s="24">
        <f t="shared" si="21"/>
        <v>-142.12841543633152</v>
      </c>
      <c r="S102" s="7"/>
      <c r="T102" s="25">
        <f t="shared" si="22"/>
        <v>0.99711670692265142</v>
      </c>
      <c r="U102" s="24">
        <f t="shared" si="23"/>
        <v>-3.6749720805966189E-2</v>
      </c>
      <c r="V102" s="7"/>
      <c r="W102" s="25">
        <f t="shared" si="24"/>
        <v>0.9970237888426996</v>
      </c>
      <c r="X102" s="24">
        <f t="shared" si="29"/>
        <v>264.2909986315799</v>
      </c>
      <c r="Y102" s="7"/>
      <c r="Z102" s="25">
        <f t="shared" si="30"/>
        <v>-624</v>
      </c>
      <c r="AA102" s="17">
        <f t="shared" si="31"/>
        <v>264.20400000000001</v>
      </c>
      <c r="AB102" s="24">
        <f t="shared" si="25"/>
        <v>4.6112296969390991</v>
      </c>
      <c r="AC102" s="17">
        <f t="shared" si="26"/>
        <v>8.6998631579888297E-2</v>
      </c>
    </row>
    <row r="103" spans="1:29" s="17" customFormat="1" x14ac:dyDescent="0.25">
      <c r="A103" s="17">
        <v>18</v>
      </c>
      <c r="B103" s="17">
        <v>-621</v>
      </c>
      <c r="C103" s="17">
        <v>11252</v>
      </c>
      <c r="D103" s="17">
        <v>13331</v>
      </c>
      <c r="E103" s="17">
        <v>15151</v>
      </c>
      <c r="F103" s="17">
        <v>13076</v>
      </c>
      <c r="G103" s="24"/>
      <c r="H103" s="7"/>
      <c r="I103" s="25">
        <f t="shared" si="17"/>
        <v>-3899</v>
      </c>
      <c r="J103" s="24">
        <f t="shared" si="17"/>
        <v>255</v>
      </c>
      <c r="K103" s="7"/>
      <c r="L103" s="25">
        <f t="shared" si="27"/>
        <v>-3902.1822734187353</v>
      </c>
      <c r="M103" s="17">
        <f t="shared" si="18"/>
        <v>10.126864111589565</v>
      </c>
      <c r="N103" s="17">
        <f t="shared" si="28"/>
        <v>260.99066431749884</v>
      </c>
      <c r="O103" s="24">
        <f t="shared" si="19"/>
        <v>35.888058964953849</v>
      </c>
      <c r="P103" s="7"/>
      <c r="Q103" s="25">
        <f t="shared" si="20"/>
        <v>-3860.4229987922781</v>
      </c>
      <c r="R103" s="24">
        <f t="shared" si="21"/>
        <v>228.87158456366848</v>
      </c>
      <c r="S103" s="7"/>
      <c r="T103" s="25">
        <f t="shared" si="22"/>
        <v>0.99556935935012647</v>
      </c>
      <c r="U103" s="24">
        <f t="shared" si="23"/>
        <v>5.9178643533823898E-2</v>
      </c>
      <c r="V103" s="7"/>
      <c r="W103" s="25">
        <f t="shared" si="24"/>
        <v>0.99572792594310999</v>
      </c>
      <c r="X103" s="24">
        <f t="shared" si="29"/>
        <v>258.77883189417093</v>
      </c>
      <c r="Y103" s="7"/>
      <c r="Z103" s="25">
        <f t="shared" si="30"/>
        <v>-621</v>
      </c>
      <c r="AA103" s="17">
        <f t="shared" si="31"/>
        <v>258.61500000000001</v>
      </c>
      <c r="AB103" s="24">
        <f t="shared" si="25"/>
        <v>4.5136832450451356</v>
      </c>
      <c r="AC103" s="17">
        <f t="shared" si="26"/>
        <v>0.16383189417092581</v>
      </c>
    </row>
    <row r="104" spans="1:29" s="17" customFormat="1" x14ac:dyDescent="0.25">
      <c r="A104" s="17">
        <v>19</v>
      </c>
      <c r="B104" s="17">
        <v>-609</v>
      </c>
      <c r="C104" s="17">
        <v>11267</v>
      </c>
      <c r="D104" s="17">
        <v>13512</v>
      </c>
      <c r="E104" s="17">
        <v>15126</v>
      </c>
      <c r="F104" s="17">
        <v>12892</v>
      </c>
      <c r="G104" s="24"/>
      <c r="H104" s="7"/>
      <c r="I104" s="25">
        <f t="shared" si="17"/>
        <v>-3859</v>
      </c>
      <c r="J104" s="24">
        <f t="shared" si="17"/>
        <v>620</v>
      </c>
      <c r="K104" s="7"/>
      <c r="L104" s="25">
        <f t="shared" si="27"/>
        <v>-3860.738836437823</v>
      </c>
      <c r="M104" s="17">
        <f t="shared" si="18"/>
        <v>3.0235521575010171</v>
      </c>
      <c r="N104" s="17">
        <f t="shared" si="28"/>
        <v>628.29160578039296</v>
      </c>
      <c r="O104" s="24">
        <f t="shared" si="19"/>
        <v>68.75072641744589</v>
      </c>
      <c r="P104" s="7"/>
      <c r="Q104" s="25">
        <f t="shared" si="20"/>
        <v>-3820.4229987922781</v>
      </c>
      <c r="R104" s="24">
        <f t="shared" si="21"/>
        <v>593.87158456366842</v>
      </c>
      <c r="S104" s="7"/>
      <c r="T104" s="25">
        <f t="shared" si="22"/>
        <v>0.98525370886662667</v>
      </c>
      <c r="U104" s="24">
        <f t="shared" si="23"/>
        <v>0.15355560575491117</v>
      </c>
      <c r="V104" s="7"/>
      <c r="W104" s="25">
        <f t="shared" si="24"/>
        <v>0.98565966277669148</v>
      </c>
      <c r="X104" s="24">
        <f t="shared" si="29"/>
        <v>253.32515329761623</v>
      </c>
      <c r="Y104" s="7"/>
      <c r="Z104" s="25">
        <f t="shared" si="30"/>
        <v>-609</v>
      </c>
      <c r="AA104" s="17">
        <f t="shared" si="31"/>
        <v>253.13400000000001</v>
      </c>
      <c r="AB104" s="24">
        <f t="shared" si="25"/>
        <v>4.4180217487433264</v>
      </c>
      <c r="AC104" s="17">
        <f t="shared" si="26"/>
        <v>0.19115329761621069</v>
      </c>
    </row>
    <row r="105" spans="1:29" s="17" customFormat="1" x14ac:dyDescent="0.25">
      <c r="A105" s="17">
        <v>20</v>
      </c>
      <c r="B105" s="17">
        <v>-607</v>
      </c>
      <c r="C105" s="17">
        <v>11301</v>
      </c>
      <c r="D105" s="17">
        <v>13690</v>
      </c>
      <c r="E105" s="17">
        <v>15084</v>
      </c>
      <c r="F105" s="17">
        <v>12710</v>
      </c>
      <c r="G105" s="24"/>
      <c r="H105" s="7"/>
      <c r="I105" s="25">
        <f t="shared" si="17"/>
        <v>-3783</v>
      </c>
      <c r="J105" s="24">
        <f t="shared" si="17"/>
        <v>980</v>
      </c>
      <c r="K105" s="7"/>
      <c r="L105" s="25">
        <f t="shared" si="27"/>
        <v>-3784.6434167720545</v>
      </c>
      <c r="M105" s="17">
        <f t="shared" si="18"/>
        <v>2.7008186866699639</v>
      </c>
      <c r="N105" s="17">
        <f t="shared" si="28"/>
        <v>988.90321413341724</v>
      </c>
      <c r="O105" s="24">
        <f t="shared" si="19"/>
        <v>79.26722190548044</v>
      </c>
      <c r="P105" s="7"/>
      <c r="Q105" s="25">
        <f t="shared" si="20"/>
        <v>-3744.4229987922781</v>
      </c>
      <c r="R105" s="24">
        <f t="shared" si="21"/>
        <v>953.87158456366842</v>
      </c>
      <c r="S105" s="7"/>
      <c r="T105" s="25">
        <f t="shared" si="22"/>
        <v>0.96565397294797717</v>
      </c>
      <c r="U105" s="24">
        <f t="shared" si="23"/>
        <v>0.24663973287707944</v>
      </c>
      <c r="V105" s="7"/>
      <c r="W105" s="25">
        <f t="shared" si="24"/>
        <v>0.96630389291737584</v>
      </c>
      <c r="X105" s="24">
        <f t="shared" si="29"/>
        <v>247.86158419649291</v>
      </c>
      <c r="Y105" s="7"/>
      <c r="Z105" s="25">
        <f t="shared" si="30"/>
        <v>-607</v>
      </c>
      <c r="AA105" s="17">
        <f t="shared" si="31"/>
        <v>247.67100000000002</v>
      </c>
      <c r="AB105" s="24">
        <f t="shared" si="25"/>
        <v>4.3226744117068767</v>
      </c>
      <c r="AC105" s="17">
        <f t="shared" si="26"/>
        <v>0.19058419649289249</v>
      </c>
    </row>
    <row r="106" spans="1:29" s="17" customFormat="1" x14ac:dyDescent="0.25">
      <c r="A106" s="17">
        <v>21</v>
      </c>
      <c r="B106" s="17">
        <v>-641</v>
      </c>
      <c r="C106" s="17">
        <v>11363</v>
      </c>
      <c r="D106" s="17">
        <v>13872</v>
      </c>
      <c r="E106" s="17">
        <v>15030</v>
      </c>
      <c r="F106" s="17">
        <v>12526</v>
      </c>
      <c r="G106" s="24"/>
      <c r="H106" s="7"/>
      <c r="I106" s="25">
        <f t="shared" si="17"/>
        <v>-3667</v>
      </c>
      <c r="J106" s="24">
        <f t="shared" si="17"/>
        <v>1346</v>
      </c>
      <c r="K106" s="7"/>
      <c r="L106" s="25">
        <f t="shared" si="27"/>
        <v>-3667.3522443943184</v>
      </c>
      <c r="M106" s="17">
        <f t="shared" si="18"/>
        <v>0.12407611332873955</v>
      </c>
      <c r="N106" s="17">
        <f t="shared" si="28"/>
        <v>1360.1405580553908</v>
      </c>
      <c r="O106" s="24">
        <f t="shared" si="19"/>
        <v>199.95538211787718</v>
      </c>
      <c r="P106" s="7"/>
      <c r="Q106" s="25">
        <f t="shared" si="20"/>
        <v>-3628.4229987922781</v>
      </c>
      <c r="R106" s="24">
        <f t="shared" si="21"/>
        <v>1319.8715845636684</v>
      </c>
      <c r="S106" s="7"/>
      <c r="T106" s="25">
        <f t="shared" si="22"/>
        <v>0.93573858654582798</v>
      </c>
      <c r="U106" s="24">
        <f t="shared" si="23"/>
        <v>0.34127526211795051</v>
      </c>
      <c r="V106" s="7"/>
      <c r="W106" s="25">
        <f t="shared" si="24"/>
        <v>0.93663650434837253</v>
      </c>
      <c r="X106" s="24">
        <f t="shared" si="29"/>
        <v>242.16021900155022</v>
      </c>
      <c r="Y106" s="7"/>
      <c r="Z106" s="25">
        <f t="shared" si="30"/>
        <v>-641</v>
      </c>
      <c r="AA106" s="17">
        <f t="shared" si="31"/>
        <v>241.90200000000002</v>
      </c>
      <c r="AB106" s="24">
        <f t="shared" si="25"/>
        <v>4.2219863671593236</v>
      </c>
      <c r="AC106" s="17">
        <f t="shared" si="26"/>
        <v>0.25821900155020217</v>
      </c>
    </row>
    <row r="107" spans="1:29" s="17" customFormat="1" x14ac:dyDescent="0.25">
      <c r="A107" s="17">
        <v>22</v>
      </c>
      <c r="B107" s="17">
        <v>-632</v>
      </c>
      <c r="C107" s="17">
        <v>11441</v>
      </c>
      <c r="D107" s="17">
        <v>14055</v>
      </c>
      <c r="E107" s="17">
        <v>14956</v>
      </c>
      <c r="F107" s="17">
        <v>12353</v>
      </c>
      <c r="G107" s="24"/>
      <c r="H107" s="7"/>
      <c r="I107" s="25">
        <f t="shared" si="17"/>
        <v>-3515</v>
      </c>
      <c r="J107" s="24">
        <f t="shared" si="17"/>
        <v>1702</v>
      </c>
      <c r="K107" s="7"/>
      <c r="L107" s="25">
        <f t="shared" si="27"/>
        <v>-3515.704718429768</v>
      </c>
      <c r="M107" s="17">
        <f t="shared" si="18"/>
        <v>0.4966280652547263</v>
      </c>
      <c r="N107" s="17">
        <f t="shared" si="28"/>
        <v>1712.9340341577863</v>
      </c>
      <c r="O107" s="24">
        <f t="shared" si="19"/>
        <v>119.55310296363757</v>
      </c>
      <c r="P107" s="7"/>
      <c r="Q107" s="25">
        <f t="shared" si="20"/>
        <v>-3476.4229987922781</v>
      </c>
      <c r="R107" s="24">
        <f t="shared" si="21"/>
        <v>1675.8715845636684</v>
      </c>
      <c r="S107" s="7"/>
      <c r="T107" s="25">
        <f t="shared" si="22"/>
        <v>0.89653911470852898</v>
      </c>
      <c r="U107" s="24">
        <f t="shared" si="23"/>
        <v>0.4333251211609836</v>
      </c>
      <c r="V107" s="7"/>
      <c r="W107" s="25">
        <f t="shared" si="24"/>
        <v>0.89767821973350159</v>
      </c>
      <c r="X107" s="24">
        <f t="shared" si="29"/>
        <v>236.41264108566349</v>
      </c>
      <c r="Y107" s="7"/>
      <c r="Z107" s="25">
        <f t="shared" si="30"/>
        <v>-632</v>
      </c>
      <c r="AA107" s="17">
        <f t="shared" si="31"/>
        <v>236.21400000000003</v>
      </c>
      <c r="AB107" s="24">
        <f t="shared" si="25"/>
        <v>4.1227120393058856</v>
      </c>
      <c r="AC107" s="17">
        <f t="shared" si="26"/>
        <v>0.19864108566346772</v>
      </c>
    </row>
    <row r="108" spans="1:29" s="17" customFormat="1" x14ac:dyDescent="0.25">
      <c r="A108" s="17">
        <v>23</v>
      </c>
      <c r="B108" s="17">
        <v>-642</v>
      </c>
      <c r="C108" s="17">
        <v>11537</v>
      </c>
      <c r="D108" s="17">
        <v>14225</v>
      </c>
      <c r="E108" s="17">
        <v>14866</v>
      </c>
      <c r="F108" s="17">
        <v>12183</v>
      </c>
      <c r="G108" s="24"/>
      <c r="H108" s="7"/>
      <c r="I108" s="25">
        <f t="shared" si="17"/>
        <v>-3329</v>
      </c>
      <c r="J108" s="24">
        <f t="shared" si="17"/>
        <v>2042</v>
      </c>
      <c r="K108" s="7"/>
      <c r="L108" s="25">
        <f t="shared" si="27"/>
        <v>-3326.600949446216</v>
      </c>
      <c r="M108" s="17">
        <f t="shared" si="18"/>
        <v>5.755443559611491</v>
      </c>
      <c r="N108" s="17">
        <f t="shared" si="28"/>
        <v>2054.2606596149972</v>
      </c>
      <c r="O108" s="24">
        <f t="shared" si="19"/>
        <v>150.32377419482248</v>
      </c>
      <c r="P108" s="7"/>
      <c r="Q108" s="25">
        <f t="shared" si="20"/>
        <v>-3290.4229987922781</v>
      </c>
      <c r="R108" s="24">
        <f t="shared" si="21"/>
        <v>2015.8715845636684</v>
      </c>
      <c r="S108" s="7"/>
      <c r="T108" s="25">
        <f t="shared" si="22"/>
        <v>0.84857133996025524</v>
      </c>
      <c r="U108" s="24">
        <f t="shared" si="23"/>
        <v>0.52123790788747582</v>
      </c>
      <c r="V108" s="7"/>
      <c r="W108" s="25">
        <f t="shared" si="24"/>
        <v>0.84994075614586118</v>
      </c>
      <c r="X108" s="24">
        <f t="shared" si="29"/>
        <v>230.66078224353691</v>
      </c>
      <c r="Y108" s="7"/>
      <c r="Z108" s="25">
        <f t="shared" si="30"/>
        <v>-642</v>
      </c>
      <c r="AA108" s="17">
        <f t="shared" si="31"/>
        <v>230.43600000000004</v>
      </c>
      <c r="AB108" s="24">
        <f t="shared" si="25"/>
        <v>4.0218669151256536</v>
      </c>
      <c r="AC108" s="17">
        <f t="shared" si="26"/>
        <v>0.22478224353687892</v>
      </c>
    </row>
    <row r="109" spans="1:29" s="17" customFormat="1" x14ac:dyDescent="0.25">
      <c r="A109" s="17">
        <v>24</v>
      </c>
      <c r="B109" s="17">
        <v>-634</v>
      </c>
      <c r="C109" s="17">
        <v>11648</v>
      </c>
      <c r="D109" s="17">
        <v>14384</v>
      </c>
      <c r="E109" s="17">
        <v>14754</v>
      </c>
      <c r="F109" s="17">
        <v>12023</v>
      </c>
      <c r="G109" s="24"/>
      <c r="H109" s="7"/>
      <c r="I109" s="25">
        <f t="shared" si="17"/>
        <v>-3106</v>
      </c>
      <c r="J109" s="24">
        <f t="shared" si="17"/>
        <v>2361</v>
      </c>
      <c r="K109" s="7"/>
      <c r="L109" s="25">
        <f t="shared" si="27"/>
        <v>-3107.048323121684</v>
      </c>
      <c r="M109" s="17">
        <f t="shared" si="18"/>
        <v>1.0989813674573008</v>
      </c>
      <c r="N109" s="17">
        <f t="shared" si="28"/>
        <v>2371.0943182881479</v>
      </c>
      <c r="O109" s="24">
        <f t="shared" si="19"/>
        <v>101.89526170243636</v>
      </c>
      <c r="P109" s="7"/>
      <c r="Q109" s="25">
        <f t="shared" si="20"/>
        <v>-3067.4229987922781</v>
      </c>
      <c r="R109" s="24">
        <f t="shared" si="21"/>
        <v>2334.8715845636684</v>
      </c>
      <c r="S109" s="7"/>
      <c r="T109" s="25">
        <f t="shared" si="22"/>
        <v>0.79106158851474417</v>
      </c>
      <c r="U109" s="24">
        <f t="shared" si="23"/>
        <v>0.6037207871985083</v>
      </c>
      <c r="V109" s="7"/>
      <c r="W109" s="25">
        <f t="shared" si="24"/>
        <v>0.79264704778748707</v>
      </c>
      <c r="X109" s="24">
        <f t="shared" si="29"/>
        <v>224.88530013545301</v>
      </c>
      <c r="Y109" s="7"/>
      <c r="Z109" s="25">
        <f t="shared" si="30"/>
        <v>-634</v>
      </c>
      <c r="AA109" s="17">
        <f t="shared" si="31"/>
        <v>224.73000000000005</v>
      </c>
      <c r="AB109" s="24">
        <f t="shared" si="25"/>
        <v>3.9222784280068574</v>
      </c>
      <c r="AC109" s="17">
        <f t="shared" si="26"/>
        <v>0.15530013545296129</v>
      </c>
    </row>
    <row r="110" spans="1:29" s="17" customFormat="1" x14ac:dyDescent="0.25">
      <c r="A110" s="17">
        <v>25</v>
      </c>
      <c r="B110" s="17">
        <v>-619</v>
      </c>
      <c r="C110" s="17">
        <v>11762</v>
      </c>
      <c r="D110" s="17">
        <v>14525</v>
      </c>
      <c r="E110" s="17">
        <v>14626</v>
      </c>
      <c r="F110" s="17">
        <v>11877</v>
      </c>
      <c r="G110" s="24"/>
      <c r="H110" s="7"/>
      <c r="I110" s="25">
        <f t="shared" si="17"/>
        <v>-2864</v>
      </c>
      <c r="J110" s="24">
        <f t="shared" si="17"/>
        <v>2648</v>
      </c>
      <c r="K110" s="7"/>
      <c r="L110" s="25">
        <f t="shared" si="27"/>
        <v>-2863.3276173555764</v>
      </c>
      <c r="M110" s="17">
        <f t="shared" si="18"/>
        <v>0.45209842052204413</v>
      </c>
      <c r="N110" s="17">
        <f t="shared" si="28"/>
        <v>2658.0030189076933</v>
      </c>
      <c r="O110" s="24">
        <f t="shared" si="19"/>
        <v>100.06038726767028</v>
      </c>
      <c r="P110" s="7"/>
      <c r="Q110" s="25">
        <f t="shared" si="20"/>
        <v>-2825.4229987922781</v>
      </c>
      <c r="R110" s="24">
        <f t="shared" si="21"/>
        <v>2621.8715845636684</v>
      </c>
      <c r="S110" s="7"/>
      <c r="T110" s="25">
        <f t="shared" si="22"/>
        <v>0.72865190308957084</v>
      </c>
      <c r="U110" s="24">
        <f t="shared" si="23"/>
        <v>0.67792952187645916</v>
      </c>
      <c r="V110" s="7"/>
      <c r="W110" s="25">
        <f t="shared" si="24"/>
        <v>0.73043169675180808</v>
      </c>
      <c r="X110" s="24">
        <f t="shared" si="29"/>
        <v>219.31500068116543</v>
      </c>
      <c r="Y110" s="7"/>
      <c r="Z110" s="25">
        <f t="shared" si="30"/>
        <v>-619</v>
      </c>
      <c r="AA110" s="17">
        <f t="shared" si="31"/>
        <v>219.15900000000005</v>
      </c>
      <c r="AB110" s="24">
        <f t="shared" si="25"/>
        <v>3.8250461353782534</v>
      </c>
      <c r="AC110" s="17">
        <f t="shared" si="26"/>
        <v>0.15600068116538068</v>
      </c>
    </row>
    <row r="111" spans="1:29" s="17" customFormat="1" x14ac:dyDescent="0.25">
      <c r="A111" s="17">
        <v>26</v>
      </c>
      <c r="B111" s="17">
        <v>-612</v>
      </c>
      <c r="C111" s="17">
        <v>11900</v>
      </c>
      <c r="D111" s="17">
        <v>14657</v>
      </c>
      <c r="E111" s="17">
        <v>14502</v>
      </c>
      <c r="F111" s="17">
        <v>11745</v>
      </c>
      <c r="G111" s="24"/>
      <c r="H111" s="7"/>
      <c r="I111" s="25">
        <f t="shared" si="17"/>
        <v>-2602</v>
      </c>
      <c r="J111" s="24">
        <f t="shared" si="17"/>
        <v>2912</v>
      </c>
      <c r="K111" s="7"/>
      <c r="L111" s="25">
        <f t="shared" si="27"/>
        <v>-2596.1137908730134</v>
      </c>
      <c r="M111" s="17">
        <f t="shared" si="18"/>
        <v>34.647457886620515</v>
      </c>
      <c r="N111" s="17">
        <f t="shared" si="28"/>
        <v>2917.1995020227623</v>
      </c>
      <c r="O111" s="24">
        <f t="shared" si="19"/>
        <v>27.034821284709427</v>
      </c>
      <c r="P111" s="7"/>
      <c r="Q111" s="25">
        <f t="shared" si="20"/>
        <v>-2563.4229987922781</v>
      </c>
      <c r="R111" s="24">
        <f t="shared" si="21"/>
        <v>2885.8715845636684</v>
      </c>
      <c r="S111" s="7"/>
      <c r="T111" s="25">
        <f t="shared" si="22"/>
        <v>0.66108439242264749</v>
      </c>
      <c r="U111" s="24">
        <f t="shared" si="23"/>
        <v>0.74619121509938247</v>
      </c>
      <c r="V111" s="7"/>
      <c r="W111" s="25">
        <f t="shared" si="24"/>
        <v>0.66304291172583951</v>
      </c>
      <c r="X111" s="24">
        <f t="shared" si="29"/>
        <v>213.80338682885485</v>
      </c>
      <c r="Y111" s="7"/>
      <c r="Z111" s="25">
        <f t="shared" si="30"/>
        <v>-612</v>
      </c>
      <c r="AA111" s="17">
        <f t="shared" si="31"/>
        <v>213.65100000000004</v>
      </c>
      <c r="AB111" s="24">
        <f t="shared" si="25"/>
        <v>3.7289134001784059</v>
      </c>
      <c r="AC111" s="17">
        <f t="shared" si="26"/>
        <v>0.1523868288548158</v>
      </c>
    </row>
    <row r="112" spans="1:29" s="17" customFormat="1" x14ac:dyDescent="0.25">
      <c r="A112" s="17">
        <v>27</v>
      </c>
      <c r="B112" s="17">
        <v>-611</v>
      </c>
      <c r="C112" s="17">
        <v>12044</v>
      </c>
      <c r="D112" s="17">
        <v>14773</v>
      </c>
      <c r="E112" s="17">
        <v>14351</v>
      </c>
      <c r="F112" s="17">
        <v>11628</v>
      </c>
      <c r="G112" s="24"/>
      <c r="H112" s="7"/>
      <c r="I112" s="25">
        <f t="shared" si="17"/>
        <v>-2307</v>
      </c>
      <c r="J112" s="24">
        <f t="shared" si="17"/>
        <v>3145</v>
      </c>
      <c r="K112" s="7"/>
      <c r="L112" s="25">
        <f t="shared" si="27"/>
        <v>-2305.7700502843941</v>
      </c>
      <c r="M112" s="17">
        <f t="shared" si="18"/>
        <v>1.5127763029190984</v>
      </c>
      <c r="N112" s="17">
        <f t="shared" si="28"/>
        <v>3149.3038376937639</v>
      </c>
      <c r="O112" s="24">
        <f t="shared" si="19"/>
        <v>18.523018894262563</v>
      </c>
      <c r="P112" s="7"/>
      <c r="Q112" s="25">
        <f t="shared" si="20"/>
        <v>-2268.4229987922781</v>
      </c>
      <c r="R112" s="24">
        <f t="shared" si="21"/>
        <v>3118.8715845636684</v>
      </c>
      <c r="S112" s="7"/>
      <c r="T112" s="25">
        <f t="shared" si="22"/>
        <v>0.58500647010683704</v>
      </c>
      <c r="U112" s="24">
        <f t="shared" si="23"/>
        <v>0.80643733070900814</v>
      </c>
      <c r="V112" s="7"/>
      <c r="W112" s="25">
        <f t="shared" si="24"/>
        <v>0.587122671816522</v>
      </c>
      <c r="X112" s="24">
        <f t="shared" si="29"/>
        <v>208.23636850772675</v>
      </c>
      <c r="Y112" s="7"/>
      <c r="Z112" s="25">
        <f t="shared" si="30"/>
        <v>-611</v>
      </c>
      <c r="AA112" s="17">
        <f t="shared" si="31"/>
        <v>208.15200000000004</v>
      </c>
      <c r="AB112" s="24">
        <f t="shared" si="25"/>
        <v>3.6329377446112376</v>
      </c>
      <c r="AC112" s="17">
        <f t="shared" si="26"/>
        <v>8.4368507726708231E-2</v>
      </c>
    </row>
    <row r="113" spans="1:29" s="17" customFormat="1" x14ac:dyDescent="0.25">
      <c r="A113" s="17">
        <v>28</v>
      </c>
      <c r="B113" s="17">
        <v>-621</v>
      </c>
      <c r="C113" s="17">
        <v>12200</v>
      </c>
      <c r="D113" s="17">
        <v>14873</v>
      </c>
      <c r="E113" s="17">
        <v>14188</v>
      </c>
      <c r="F113" s="17">
        <v>11518</v>
      </c>
      <c r="G113" s="24"/>
      <c r="H113" s="7"/>
      <c r="I113" s="25">
        <f t="shared" si="17"/>
        <v>-1988</v>
      </c>
      <c r="J113" s="24">
        <f t="shared" si="17"/>
        <v>3355</v>
      </c>
      <c r="K113" s="7"/>
      <c r="L113" s="25">
        <f t="shared" si="27"/>
        <v>-1989.3022102198547</v>
      </c>
      <c r="M113" s="17">
        <f t="shared" si="18"/>
        <v>1.6957514566940639</v>
      </c>
      <c r="N113" s="17">
        <f t="shared" si="28"/>
        <v>3355.6979850588614</v>
      </c>
      <c r="O113" s="24">
        <f t="shared" si="19"/>
        <v>0.48718314239372018</v>
      </c>
      <c r="P113" s="7"/>
      <c r="Q113" s="25">
        <f t="shared" si="20"/>
        <v>-1949.4229987922779</v>
      </c>
      <c r="R113" s="24">
        <f t="shared" si="21"/>
        <v>3328.8715845636684</v>
      </c>
      <c r="S113" s="7"/>
      <c r="T113" s="25">
        <f t="shared" si="22"/>
        <v>0.50273915750092657</v>
      </c>
      <c r="U113" s="24">
        <f t="shared" si="23"/>
        <v>0.86073640486360625</v>
      </c>
      <c r="V113" s="7"/>
      <c r="W113" s="25">
        <f t="shared" si="24"/>
        <v>0.5049974293235896</v>
      </c>
      <c r="X113" s="24">
        <f t="shared" si="29"/>
        <v>202.58038087921807</v>
      </c>
      <c r="Y113" s="7"/>
      <c r="Z113" s="25">
        <f t="shared" si="30"/>
        <v>-621</v>
      </c>
      <c r="AA113" s="17">
        <f t="shared" si="31"/>
        <v>202.56300000000005</v>
      </c>
      <c r="AB113" s="24">
        <f t="shared" si="25"/>
        <v>3.5353912927172746</v>
      </c>
      <c r="AC113" s="17">
        <f t="shared" si="26"/>
        <v>1.7380879218023892E-2</v>
      </c>
    </row>
    <row r="114" spans="1:29" s="17" customFormat="1" x14ac:dyDescent="0.25">
      <c r="A114" s="17">
        <v>29</v>
      </c>
      <c r="B114" s="17">
        <v>-618</v>
      </c>
      <c r="C114" s="17">
        <v>12373</v>
      </c>
      <c r="D114" s="17">
        <v>14965</v>
      </c>
      <c r="E114" s="17">
        <v>14029</v>
      </c>
      <c r="F114" s="17">
        <v>11436</v>
      </c>
      <c r="G114" s="24"/>
      <c r="H114" s="7"/>
      <c r="I114" s="25">
        <f t="shared" si="17"/>
        <v>-1656</v>
      </c>
      <c r="J114" s="24">
        <f t="shared" si="17"/>
        <v>3529</v>
      </c>
      <c r="K114" s="7"/>
      <c r="L114" s="25">
        <f t="shared" si="27"/>
        <v>-1655.9411822736802</v>
      </c>
      <c r="M114" s="17">
        <f t="shared" si="18"/>
        <v>3.4595249294344698E-3</v>
      </c>
      <c r="N114" s="17">
        <f t="shared" si="28"/>
        <v>3529.6252570976426</v>
      </c>
      <c r="O114" s="24">
        <f t="shared" si="19"/>
        <v>0.39094643815243363</v>
      </c>
      <c r="P114" s="7"/>
      <c r="Q114" s="25">
        <f t="shared" si="20"/>
        <v>-1617.4229987922779</v>
      </c>
      <c r="R114" s="24">
        <f t="shared" si="21"/>
        <v>3502.8715845636684</v>
      </c>
      <c r="S114" s="7"/>
      <c r="T114" s="25">
        <f t="shared" si="22"/>
        <v>0.41711925848787879</v>
      </c>
      <c r="U114" s="24">
        <f t="shared" si="23"/>
        <v>0.90572706630598754</v>
      </c>
      <c r="V114" s="7"/>
      <c r="W114" s="25">
        <f t="shared" si="24"/>
        <v>0.41949518556096388</v>
      </c>
      <c r="X114" s="24">
        <f t="shared" si="29"/>
        <v>197.03167915137442</v>
      </c>
      <c r="Y114" s="7"/>
      <c r="Z114" s="25">
        <f t="shared" si="30"/>
        <v>-618</v>
      </c>
      <c r="AA114" s="17">
        <f t="shared" si="31"/>
        <v>197.00100000000003</v>
      </c>
      <c r="AB114" s="24">
        <f t="shared" si="25"/>
        <v>3.4383160797213494</v>
      </c>
      <c r="AC114" s="17">
        <f t="shared" si="26"/>
        <v>3.0679151374386038E-2</v>
      </c>
    </row>
    <row r="115" spans="1:29" s="17" customFormat="1" x14ac:dyDescent="0.25">
      <c r="A115" s="17">
        <v>30</v>
      </c>
      <c r="B115" s="17">
        <v>-631</v>
      </c>
      <c r="C115" s="17">
        <v>12550</v>
      </c>
      <c r="D115" s="17">
        <v>15040</v>
      </c>
      <c r="E115" s="17">
        <v>13854</v>
      </c>
      <c r="F115" s="17">
        <v>11361</v>
      </c>
      <c r="G115" s="24"/>
      <c r="H115" s="7"/>
      <c r="I115" s="25">
        <f t="shared" si="17"/>
        <v>-1304</v>
      </c>
      <c r="J115" s="24">
        <f t="shared" si="17"/>
        <v>3679</v>
      </c>
      <c r="K115" s="7"/>
      <c r="L115" s="25">
        <f t="shared" si="27"/>
        <v>-1299.8746089849808</v>
      </c>
      <c r="M115" s="17">
        <f t="shared" si="18"/>
        <v>17.01885102680118</v>
      </c>
      <c r="N115" s="17">
        <f t="shared" si="28"/>
        <v>3673.1145753552528</v>
      </c>
      <c r="O115" s="24">
        <f t="shared" si="19"/>
        <v>34.638223248997917</v>
      </c>
      <c r="P115" s="7"/>
      <c r="Q115" s="25">
        <f t="shared" si="20"/>
        <v>-1265.4229987922779</v>
      </c>
      <c r="R115" s="24">
        <f t="shared" si="21"/>
        <v>3652.8715845636684</v>
      </c>
      <c r="S115" s="7"/>
      <c r="T115" s="25">
        <f t="shared" si="22"/>
        <v>0.3263415342330811</v>
      </c>
      <c r="U115" s="24">
        <f t="shared" si="23"/>
        <v>0.94451211927355772</v>
      </c>
      <c r="V115" s="7"/>
      <c r="W115" s="25">
        <f t="shared" si="24"/>
        <v>0.32881882993745448</v>
      </c>
      <c r="X115" s="24">
        <f t="shared" si="29"/>
        <v>191.3749203353434</v>
      </c>
      <c r="Y115" s="7"/>
      <c r="Z115" s="25">
        <f t="shared" si="30"/>
        <v>-631</v>
      </c>
      <c r="AA115" s="17">
        <f t="shared" si="31"/>
        <v>191.32200000000003</v>
      </c>
      <c r="AB115" s="24">
        <f t="shared" si="25"/>
        <v>3.3391988315005916</v>
      </c>
      <c r="AC115" s="17">
        <f t="shared" si="26"/>
        <v>5.2920335343372926E-2</v>
      </c>
    </row>
    <row r="116" spans="1:29" s="17" customFormat="1" x14ac:dyDescent="0.25">
      <c r="A116" s="17">
        <v>31</v>
      </c>
      <c r="B116" s="17">
        <v>-646</v>
      </c>
      <c r="C116" s="17">
        <v>12742</v>
      </c>
      <c r="D116" s="17">
        <v>15097</v>
      </c>
      <c r="E116" s="17">
        <v>13665</v>
      </c>
      <c r="F116" s="17">
        <v>11305</v>
      </c>
      <c r="G116" s="24"/>
      <c r="H116" s="7"/>
      <c r="I116" s="25">
        <f t="shared" ref="I116:J149" si="32">C116-E116</f>
        <v>-923</v>
      </c>
      <c r="J116" s="24">
        <f t="shared" si="32"/>
        <v>3792</v>
      </c>
      <c r="K116" s="7"/>
      <c r="L116" s="25">
        <f t="shared" si="27"/>
        <v>-922.54469054966103</v>
      </c>
      <c r="M116" s="17">
        <f t="shared" si="18"/>
        <v>0.20730669556797768</v>
      </c>
      <c r="N116" s="17">
        <f t="shared" si="28"/>
        <v>3782.8663915368588</v>
      </c>
      <c r="O116" s="24">
        <f t="shared" si="19"/>
        <v>83.422803557964045</v>
      </c>
      <c r="P116" s="7"/>
      <c r="Q116" s="25">
        <f t="shared" si="20"/>
        <v>-884.42299879227801</v>
      </c>
      <c r="R116" s="24">
        <f t="shared" si="21"/>
        <v>3765.8715845636684</v>
      </c>
      <c r="S116" s="7"/>
      <c r="T116" s="25">
        <f t="shared" si="22"/>
        <v>0.22808496337774617</v>
      </c>
      <c r="U116" s="24">
        <f t="shared" si="23"/>
        <v>0.97373019250912718</v>
      </c>
      <c r="V116" s="7"/>
      <c r="W116" s="25">
        <f t="shared" si="24"/>
        <v>0.23063852080035691</v>
      </c>
      <c r="X116" s="24">
        <f t="shared" si="29"/>
        <v>185.50561090331666</v>
      </c>
      <c r="Y116" s="7"/>
      <c r="Z116" s="25">
        <f t="shared" si="30"/>
        <v>-646</v>
      </c>
      <c r="AA116" s="17">
        <f t="shared" si="31"/>
        <v>185.50800000000004</v>
      </c>
      <c r="AB116" s="24">
        <f t="shared" si="25"/>
        <v>3.2377253887896416</v>
      </c>
      <c r="AC116" s="17">
        <f t="shared" si="26"/>
        <v>-2.3890966833732818E-3</v>
      </c>
    </row>
    <row r="117" spans="1:29" s="17" customFormat="1" x14ac:dyDescent="0.25">
      <c r="A117" s="17">
        <v>32</v>
      </c>
      <c r="B117" s="17">
        <v>-631</v>
      </c>
      <c r="C117" s="17">
        <v>12930</v>
      </c>
      <c r="D117" s="17">
        <v>15132</v>
      </c>
      <c r="E117" s="17">
        <v>13476</v>
      </c>
      <c r="F117" s="17">
        <v>11271</v>
      </c>
      <c r="G117" s="24"/>
      <c r="H117" s="7"/>
      <c r="I117" s="25">
        <f t="shared" si="32"/>
        <v>-546</v>
      </c>
      <c r="J117" s="24">
        <f t="shared" si="32"/>
        <v>3861</v>
      </c>
      <c r="K117" s="7"/>
      <c r="L117" s="25">
        <f t="shared" si="27"/>
        <v>-545.16550762794441</v>
      </c>
      <c r="M117" s="17">
        <f t="shared" si="18"/>
        <v>0.69637751901896949</v>
      </c>
      <c r="N117" s="17">
        <f t="shared" si="28"/>
        <v>3852.7090587356065</v>
      </c>
      <c r="O117" s="24">
        <f t="shared" si="19"/>
        <v>68.739707049622822</v>
      </c>
      <c r="P117" s="7"/>
      <c r="Q117" s="25">
        <f t="shared" si="20"/>
        <v>-507.42299879227801</v>
      </c>
      <c r="R117" s="24">
        <f t="shared" si="21"/>
        <v>3834.8715845636684</v>
      </c>
      <c r="S117" s="7"/>
      <c r="T117" s="25">
        <f t="shared" si="22"/>
        <v>0.13085995757076119</v>
      </c>
      <c r="U117" s="24">
        <f t="shared" si="23"/>
        <v>0.99157131687420941</v>
      </c>
      <c r="V117" s="7"/>
      <c r="W117" s="25">
        <f t="shared" si="24"/>
        <v>0.13345995395044569</v>
      </c>
      <c r="X117" s="24">
        <f t="shared" si="29"/>
        <v>179.84568869410339</v>
      </c>
      <c r="Y117" s="7"/>
      <c r="Z117" s="25">
        <f t="shared" si="30"/>
        <v>-631</v>
      </c>
      <c r="AA117" s="17">
        <f t="shared" si="31"/>
        <v>179.82900000000004</v>
      </c>
      <c r="AB117" s="24">
        <f t="shared" si="25"/>
        <v>3.1386081405688837</v>
      </c>
      <c r="AC117" s="17">
        <f t="shared" si="26"/>
        <v>1.6688694103351054E-2</v>
      </c>
    </row>
    <row r="118" spans="1:29" s="17" customFormat="1" x14ac:dyDescent="0.25">
      <c r="A118" s="17">
        <v>33</v>
      </c>
      <c r="B118" s="17">
        <v>-624</v>
      </c>
      <c r="C118" s="17">
        <v>13117</v>
      </c>
      <c r="D118" s="17">
        <v>15144</v>
      </c>
      <c r="E118" s="17">
        <v>13283</v>
      </c>
      <c r="F118" s="17">
        <v>11249</v>
      </c>
      <c r="G118" s="24"/>
      <c r="H118" s="7"/>
      <c r="I118" s="25">
        <f t="shared" si="32"/>
        <v>-166</v>
      </c>
      <c r="J118" s="24">
        <f t="shared" si="32"/>
        <v>3895</v>
      </c>
      <c r="K118" s="7"/>
      <c r="L118" s="25">
        <f t="shared" si="27"/>
        <v>-167.06870512239087</v>
      </c>
      <c r="M118" s="17">
        <f t="shared" si="18"/>
        <v>1.1421306386244776</v>
      </c>
      <c r="N118" s="17">
        <f t="shared" si="28"/>
        <v>3884.7859643150919</v>
      </c>
      <c r="O118" s="24">
        <f t="shared" si="19"/>
        <v>104.32652497257689</v>
      </c>
      <c r="P118" s="7"/>
      <c r="Q118" s="25">
        <f t="shared" si="20"/>
        <v>-127.42299879227801</v>
      </c>
      <c r="R118" s="24">
        <f t="shared" si="21"/>
        <v>3868.8715845636684</v>
      </c>
      <c r="S118" s="7"/>
      <c r="T118" s="25">
        <f t="shared" si="22"/>
        <v>3.2861277977513717E-2</v>
      </c>
      <c r="U118" s="24">
        <f t="shared" si="23"/>
        <v>1.0003625955468587</v>
      </c>
      <c r="V118" s="7"/>
      <c r="W118" s="25">
        <f t="shared" si="24"/>
        <v>3.5483985184748233E-2</v>
      </c>
      <c r="X118" s="24">
        <f t="shared" si="29"/>
        <v>174.21155888850467</v>
      </c>
      <c r="Y118" s="7"/>
      <c r="Z118" s="25">
        <f t="shared" si="30"/>
        <v>-624</v>
      </c>
      <c r="AA118" s="17">
        <f t="shared" si="31"/>
        <v>174.21300000000002</v>
      </c>
      <c r="AB118" s="24">
        <f t="shared" si="25"/>
        <v>3.0405904497768814</v>
      </c>
      <c r="AC118" s="17">
        <f t="shared" si="26"/>
        <v>-1.4411114953531978E-3</v>
      </c>
    </row>
    <row r="119" spans="1:29" s="17" customFormat="1" x14ac:dyDescent="0.25">
      <c r="A119" s="17">
        <v>34</v>
      </c>
      <c r="B119" s="17">
        <v>-613</v>
      </c>
      <c r="C119" s="17">
        <v>13301</v>
      </c>
      <c r="D119" s="17">
        <v>15140</v>
      </c>
      <c r="E119" s="17">
        <v>13099</v>
      </c>
      <c r="F119" s="17">
        <v>11251</v>
      </c>
      <c r="G119" s="24"/>
      <c r="H119" s="7"/>
      <c r="I119" s="25">
        <f t="shared" si="32"/>
        <v>202</v>
      </c>
      <c r="J119" s="24">
        <f t="shared" si="32"/>
        <v>3889</v>
      </c>
      <c r="K119" s="7"/>
      <c r="L119" s="25">
        <f t="shared" si="27"/>
        <v>205.58392979819149</v>
      </c>
      <c r="M119" s="17">
        <f t="shared" si="18"/>
        <v>12.844552798364901</v>
      </c>
      <c r="N119" s="17">
        <f t="shared" si="28"/>
        <v>3880.1776100844145</v>
      </c>
      <c r="O119" s="24">
        <f t="shared" si="19"/>
        <v>77.834563822625043</v>
      </c>
      <c r="P119" s="7"/>
      <c r="Q119" s="25">
        <f t="shared" si="20"/>
        <v>240.57700120772199</v>
      </c>
      <c r="R119" s="24">
        <f t="shared" si="21"/>
        <v>3862.8715845636684</v>
      </c>
      <c r="S119" s="7"/>
      <c r="T119" s="25">
        <f t="shared" si="22"/>
        <v>-6.2042706470683835E-2</v>
      </c>
      <c r="U119" s="24">
        <f t="shared" si="23"/>
        <v>0.99881119342815583</v>
      </c>
      <c r="V119" s="7"/>
      <c r="W119" s="25">
        <f t="shared" si="24"/>
        <v>-5.9424392624736179E-2</v>
      </c>
      <c r="X119" s="24">
        <f t="shared" si="29"/>
        <v>168.77525912624924</v>
      </c>
      <c r="Y119" s="7"/>
      <c r="Z119" s="25">
        <f t="shared" si="30"/>
        <v>-613</v>
      </c>
      <c r="AA119" s="17">
        <f t="shared" si="31"/>
        <v>168.69600000000003</v>
      </c>
      <c r="AB119" s="24">
        <f t="shared" si="25"/>
        <v>2.9443006349443546</v>
      </c>
      <c r="AC119" s="17">
        <f t="shared" si="26"/>
        <v>7.9259126249212386E-2</v>
      </c>
    </row>
    <row r="120" spans="1:29" s="17" customFormat="1" x14ac:dyDescent="0.25">
      <c r="A120" s="17">
        <v>35</v>
      </c>
      <c r="B120" s="17">
        <v>-609</v>
      </c>
      <c r="C120" s="17">
        <v>13486</v>
      </c>
      <c r="D120" s="17">
        <v>15118</v>
      </c>
      <c r="E120" s="17">
        <v>12912</v>
      </c>
      <c r="F120" s="17">
        <v>11271</v>
      </c>
      <c r="G120" s="24"/>
      <c r="H120" s="7"/>
      <c r="I120" s="25">
        <f t="shared" si="32"/>
        <v>574</v>
      </c>
      <c r="J120" s="24">
        <f t="shared" si="32"/>
        <v>3847</v>
      </c>
      <c r="K120" s="7"/>
      <c r="L120" s="25">
        <f t="shared" si="27"/>
        <v>573.57045247057761</v>
      </c>
      <c r="M120" s="17">
        <f t="shared" si="18"/>
        <v>0.18451108003288191</v>
      </c>
      <c r="N120" s="17">
        <f t="shared" si="28"/>
        <v>3840.1908299133911</v>
      </c>
      <c r="O120" s="24">
        <f t="shared" si="19"/>
        <v>46.364797268369472</v>
      </c>
      <c r="P120" s="7"/>
      <c r="Q120" s="25">
        <f t="shared" si="20"/>
        <v>612.57700120772199</v>
      </c>
      <c r="R120" s="24">
        <f t="shared" si="21"/>
        <v>3820.8715845636684</v>
      </c>
      <c r="S120" s="7"/>
      <c r="T120" s="25">
        <f t="shared" si="22"/>
        <v>-0.15797825596723136</v>
      </c>
      <c r="U120" s="24">
        <f t="shared" si="23"/>
        <v>0.98795137859723625</v>
      </c>
      <c r="V120" s="7"/>
      <c r="W120" s="25">
        <f t="shared" si="24"/>
        <v>-0.15538874236893216</v>
      </c>
      <c r="X120" s="24">
        <f t="shared" si="29"/>
        <v>163.24159445148348</v>
      </c>
      <c r="Y120" s="7"/>
      <c r="Z120" s="25">
        <f t="shared" si="30"/>
        <v>-609</v>
      </c>
      <c r="AA120" s="17">
        <f t="shared" si="31"/>
        <v>163.21500000000003</v>
      </c>
      <c r="AB120" s="24">
        <f t="shared" si="25"/>
        <v>2.8486391386425454</v>
      </c>
      <c r="AC120" s="17">
        <f t="shared" si="26"/>
        <v>2.6594451483447301E-2</v>
      </c>
    </row>
    <row r="121" spans="1:29" s="17" customFormat="1" x14ac:dyDescent="0.25">
      <c r="A121" s="17">
        <v>36</v>
      </c>
      <c r="B121" s="17">
        <v>-609</v>
      </c>
      <c r="C121" s="17">
        <v>13667</v>
      </c>
      <c r="D121" s="17">
        <v>15081</v>
      </c>
      <c r="E121" s="17">
        <v>12736</v>
      </c>
      <c r="F121" s="17">
        <v>11310</v>
      </c>
      <c r="G121" s="24"/>
      <c r="H121" s="7"/>
      <c r="I121" s="25">
        <f t="shared" si="32"/>
        <v>931</v>
      </c>
      <c r="J121" s="24">
        <f t="shared" si="32"/>
        <v>3771</v>
      </c>
      <c r="K121" s="7"/>
      <c r="L121" s="25">
        <f t="shared" si="27"/>
        <v>935.95651679718367</v>
      </c>
      <c r="M121" s="17">
        <f t="shared" si="18"/>
        <v>24.567058760763839</v>
      </c>
      <c r="N121" s="17">
        <f t="shared" si="28"/>
        <v>3765.2778973642849</v>
      </c>
      <c r="O121" s="24">
        <f t="shared" si="19"/>
        <v>32.742458573658219</v>
      </c>
      <c r="P121" s="7"/>
      <c r="Q121" s="25">
        <f t="shared" si="20"/>
        <v>969.57700120772199</v>
      </c>
      <c r="R121" s="24">
        <f t="shared" si="21"/>
        <v>3744.8715845636684</v>
      </c>
      <c r="S121" s="7"/>
      <c r="T121" s="25">
        <f t="shared" si="22"/>
        <v>-0.25004543653246647</v>
      </c>
      <c r="U121" s="24">
        <f t="shared" si="23"/>
        <v>0.96830028509366739</v>
      </c>
      <c r="V121" s="7"/>
      <c r="W121" s="25">
        <f t="shared" si="24"/>
        <v>-0.24750775748835674</v>
      </c>
      <c r="X121" s="24">
        <f t="shared" si="29"/>
        <v>157.84167238665862</v>
      </c>
      <c r="Y121" s="7"/>
      <c r="Z121" s="25">
        <f t="shared" si="30"/>
        <v>-609</v>
      </c>
      <c r="AA121" s="17">
        <f t="shared" si="31"/>
        <v>157.73400000000004</v>
      </c>
      <c r="AB121" s="24">
        <f t="shared" si="25"/>
        <v>2.7529776423407366</v>
      </c>
      <c r="AC121" s="17">
        <f t="shared" si="26"/>
        <v>0.10767238665857803</v>
      </c>
    </row>
    <row r="122" spans="1:29" s="17" customFormat="1" x14ac:dyDescent="0.25">
      <c r="A122" s="17">
        <v>37</v>
      </c>
      <c r="B122" s="17">
        <v>-631</v>
      </c>
      <c r="C122" s="17">
        <v>13844</v>
      </c>
      <c r="D122" s="17">
        <v>15019</v>
      </c>
      <c r="E122" s="17">
        <v>12547</v>
      </c>
      <c r="F122" s="17">
        <v>11362</v>
      </c>
      <c r="G122" s="24"/>
      <c r="H122" s="7"/>
      <c r="I122" s="25">
        <f t="shared" si="32"/>
        <v>1297</v>
      </c>
      <c r="J122" s="24">
        <f t="shared" si="32"/>
        <v>3657</v>
      </c>
      <c r="K122" s="7"/>
      <c r="L122" s="25">
        <f t="shared" si="27"/>
        <v>1301.9882834150712</v>
      </c>
      <c r="M122" s="17">
        <f t="shared" si="18"/>
        <v>24.882971429074761</v>
      </c>
      <c r="N122" s="17">
        <f t="shared" si="28"/>
        <v>3651.5526301467153</v>
      </c>
      <c r="O122" s="24">
        <f t="shared" si="19"/>
        <v>29.673838318475262</v>
      </c>
      <c r="P122" s="7"/>
      <c r="Q122" s="25">
        <f t="shared" si="20"/>
        <v>1335.5770012077221</v>
      </c>
      <c r="R122" s="24">
        <f t="shared" si="21"/>
        <v>3630.8715845636684</v>
      </c>
      <c r="S122" s="7"/>
      <c r="T122" s="25">
        <f t="shared" si="22"/>
        <v>-0.34443363845648911</v>
      </c>
      <c r="U122" s="24">
        <f t="shared" si="23"/>
        <v>0.93882364483831404</v>
      </c>
      <c r="V122" s="7"/>
      <c r="W122" s="25">
        <f t="shared" si="24"/>
        <v>-0.34197356102533771</v>
      </c>
      <c r="X122" s="24">
        <f t="shared" si="29"/>
        <v>152.16553212960184</v>
      </c>
      <c r="Y122" s="7"/>
      <c r="Z122" s="25">
        <f t="shared" si="30"/>
        <v>-631</v>
      </c>
      <c r="AA122" s="17">
        <f t="shared" si="31"/>
        <v>152.05500000000004</v>
      </c>
      <c r="AB122" s="24">
        <f t="shared" si="25"/>
        <v>2.6538603941199783</v>
      </c>
      <c r="AC122" s="17">
        <f t="shared" si="26"/>
        <v>0.11053212960180758</v>
      </c>
    </row>
    <row r="123" spans="1:29" s="17" customFormat="1" x14ac:dyDescent="0.25">
      <c r="A123" s="17">
        <v>38</v>
      </c>
      <c r="B123" s="17">
        <v>-636</v>
      </c>
      <c r="C123" s="17">
        <v>14032</v>
      </c>
      <c r="D123" s="17">
        <v>14947</v>
      </c>
      <c r="E123" s="17">
        <v>12369</v>
      </c>
      <c r="F123" s="17">
        <v>11443</v>
      </c>
      <c r="G123" s="24"/>
      <c r="H123" s="7"/>
      <c r="I123" s="25">
        <f t="shared" si="32"/>
        <v>1663</v>
      </c>
      <c r="J123" s="24">
        <f t="shared" si="32"/>
        <v>3504</v>
      </c>
      <c r="K123" s="7"/>
      <c r="L123" s="25">
        <f t="shared" si="27"/>
        <v>1657.589765368248</v>
      </c>
      <c r="M123" s="17">
        <f t="shared" si="18"/>
        <v>29.270638770608901</v>
      </c>
      <c r="N123" s="17">
        <f t="shared" si="28"/>
        <v>3500.8665388642648</v>
      </c>
      <c r="O123" s="24">
        <f t="shared" si="19"/>
        <v>9.8185786891626812</v>
      </c>
      <c r="P123" s="7"/>
      <c r="Q123" s="25">
        <f t="shared" si="20"/>
        <v>1701.5770012077221</v>
      </c>
      <c r="R123" s="24">
        <f t="shared" si="21"/>
        <v>3477.8715845636684</v>
      </c>
      <c r="S123" s="7"/>
      <c r="T123" s="25">
        <f t="shared" si="22"/>
        <v>-0.43882184038051164</v>
      </c>
      <c r="U123" s="24">
        <f t="shared" si="23"/>
        <v>0.89926289081139255</v>
      </c>
      <c r="V123" s="7"/>
      <c r="W123" s="25">
        <f t="shared" si="24"/>
        <v>-0.43646580151548708</v>
      </c>
      <c r="X123" s="24">
        <f t="shared" si="29"/>
        <v>146.29000595271054</v>
      </c>
      <c r="Y123" s="7"/>
      <c r="Z123" s="25">
        <f t="shared" si="30"/>
        <v>-636</v>
      </c>
      <c r="AA123" s="17">
        <f t="shared" si="31"/>
        <v>146.33100000000005</v>
      </c>
      <c r="AB123" s="24">
        <f t="shared" si="25"/>
        <v>2.5539577477358231</v>
      </c>
      <c r="AC123" s="17">
        <f t="shared" si="26"/>
        <v>-4.0994047289501623E-2</v>
      </c>
    </row>
    <row r="124" spans="1:29" s="17" customFormat="1" x14ac:dyDescent="0.25">
      <c r="A124" s="17">
        <v>39</v>
      </c>
      <c r="B124" s="17">
        <v>-625</v>
      </c>
      <c r="C124" s="17">
        <v>14192</v>
      </c>
      <c r="D124" s="17">
        <v>14848</v>
      </c>
      <c r="E124" s="17">
        <v>12200</v>
      </c>
      <c r="F124" s="17">
        <v>11528</v>
      </c>
      <c r="G124" s="24"/>
      <c r="H124" s="7"/>
      <c r="I124" s="25">
        <f t="shared" si="32"/>
        <v>1992</v>
      </c>
      <c r="J124" s="24">
        <f t="shared" si="32"/>
        <v>3320</v>
      </c>
      <c r="K124" s="7"/>
      <c r="L124" s="25">
        <f t="shared" si="27"/>
        <v>1990.5756903377198</v>
      </c>
      <c r="M124" s="17">
        <f t="shared" si="18"/>
        <v>2.0286580140646402</v>
      </c>
      <c r="N124" s="17">
        <f t="shared" si="28"/>
        <v>3318.9714133856537</v>
      </c>
      <c r="O124" s="24">
        <f t="shared" si="19"/>
        <v>1.0579904232123747</v>
      </c>
      <c r="P124" s="7"/>
      <c r="Q124" s="25">
        <f t="shared" si="20"/>
        <v>2030.5770012077221</v>
      </c>
      <c r="R124" s="24">
        <f t="shared" si="21"/>
        <v>3293.8715845636684</v>
      </c>
      <c r="S124" s="7"/>
      <c r="T124" s="25">
        <f t="shared" si="22"/>
        <v>-0.52366806560729695</v>
      </c>
      <c r="U124" s="24">
        <f t="shared" si="23"/>
        <v>0.8516865591711732</v>
      </c>
      <c r="V124" s="7"/>
      <c r="W124" s="25">
        <f t="shared" si="24"/>
        <v>-0.52143704650579425</v>
      </c>
      <c r="X124" s="24">
        <f t="shared" si="29"/>
        <v>140.70340683368511</v>
      </c>
      <c r="Y124" s="7"/>
      <c r="Z124" s="25">
        <f t="shared" si="30"/>
        <v>-625</v>
      </c>
      <c r="AA124" s="17">
        <f t="shared" si="31"/>
        <v>140.70600000000005</v>
      </c>
      <c r="AB124" s="24">
        <f t="shared" si="25"/>
        <v>2.4557829773111424</v>
      </c>
      <c r="AC124" s="17">
        <f t="shared" si="26"/>
        <v>-2.5931663149378892E-3</v>
      </c>
    </row>
    <row r="125" spans="1:29" s="17" customFormat="1" x14ac:dyDescent="0.25">
      <c r="A125" s="17">
        <v>40</v>
      </c>
      <c r="B125" s="17">
        <v>-642</v>
      </c>
      <c r="C125" s="17">
        <v>14349</v>
      </c>
      <c r="D125" s="17">
        <v>14740</v>
      </c>
      <c r="E125" s="17">
        <v>12039</v>
      </c>
      <c r="F125" s="17">
        <v>11638</v>
      </c>
      <c r="G125" s="24"/>
      <c r="H125" s="7"/>
      <c r="I125" s="25">
        <f t="shared" si="32"/>
        <v>2310</v>
      </c>
      <c r="J125" s="24">
        <f t="shared" si="32"/>
        <v>3102</v>
      </c>
      <c r="K125" s="7"/>
      <c r="L125" s="25">
        <f t="shared" si="27"/>
        <v>2312.2361181607739</v>
      </c>
      <c r="M125" s="17">
        <f t="shared" si="18"/>
        <v>5.0002244289429063</v>
      </c>
      <c r="N125" s="17">
        <f t="shared" si="28"/>
        <v>3099.0829574541658</v>
      </c>
      <c r="O125" s="24">
        <f t="shared" si="19"/>
        <v>8.5091372142068273</v>
      </c>
      <c r="P125" s="7"/>
      <c r="Q125" s="25">
        <f t="shared" si="20"/>
        <v>2348.5770012077219</v>
      </c>
      <c r="R125" s="24">
        <f t="shared" si="21"/>
        <v>3075.8715845636684</v>
      </c>
      <c r="S125" s="7"/>
      <c r="T125" s="25">
        <f t="shared" si="22"/>
        <v>-0.60567748695111978</v>
      </c>
      <c r="U125" s="24">
        <f t="shared" si="23"/>
        <v>0.79531894885830468</v>
      </c>
      <c r="V125" s="7"/>
      <c r="W125" s="25">
        <f t="shared" si="24"/>
        <v>-0.6035945254646552</v>
      </c>
      <c r="X125" s="24">
        <f t="shared" si="29"/>
        <v>134.98396917400117</v>
      </c>
      <c r="Y125" s="7"/>
      <c r="Z125" s="25">
        <f t="shared" si="30"/>
        <v>-642</v>
      </c>
      <c r="AA125" s="17">
        <f t="shared" si="31"/>
        <v>134.92800000000005</v>
      </c>
      <c r="AB125" s="24">
        <f t="shared" si="25"/>
        <v>2.35493785313091</v>
      </c>
      <c r="AC125" s="17">
        <f t="shared" si="26"/>
        <v>5.5969174001120336E-2</v>
      </c>
    </row>
    <row r="126" spans="1:29" s="17" customFormat="1" x14ac:dyDescent="0.25">
      <c r="A126" s="17">
        <v>41</v>
      </c>
      <c r="B126" s="17">
        <v>-616</v>
      </c>
      <c r="C126" s="17">
        <v>14497</v>
      </c>
      <c r="D126" s="17">
        <v>14618</v>
      </c>
      <c r="E126" s="17">
        <v>11898</v>
      </c>
      <c r="F126" s="17">
        <v>11761</v>
      </c>
      <c r="G126" s="24"/>
      <c r="H126" s="7"/>
      <c r="I126" s="25">
        <f t="shared" si="32"/>
        <v>2599</v>
      </c>
      <c r="J126" s="24">
        <f t="shared" si="32"/>
        <v>2857</v>
      </c>
      <c r="K126" s="7"/>
      <c r="L126" s="25">
        <f t="shared" si="27"/>
        <v>2598.4457476344987</v>
      </c>
      <c r="M126" s="17">
        <f t="shared" si="18"/>
        <v>0.30719568466375352</v>
      </c>
      <c r="N126" s="17">
        <f t="shared" si="28"/>
        <v>2858.6729076690394</v>
      </c>
      <c r="O126" s="24">
        <f t="shared" si="19"/>
        <v>2.7986200691309464</v>
      </c>
      <c r="P126" s="7"/>
      <c r="Q126" s="25">
        <f t="shared" si="20"/>
        <v>2637.5770012077219</v>
      </c>
      <c r="R126" s="24">
        <f t="shared" si="21"/>
        <v>2830.8715845636684</v>
      </c>
      <c r="S126" s="7"/>
      <c r="T126" s="25">
        <f t="shared" si="22"/>
        <v>-0.6802080616944054</v>
      </c>
      <c r="U126" s="24">
        <f t="shared" si="23"/>
        <v>0.7319700290112735</v>
      </c>
      <c r="V126" s="7"/>
      <c r="W126" s="25">
        <f t="shared" si="24"/>
        <v>-0.67829143462794816</v>
      </c>
      <c r="X126" s="24">
        <f t="shared" si="29"/>
        <v>129.35985429602283</v>
      </c>
      <c r="Y126" s="7"/>
      <c r="Z126" s="25">
        <f t="shared" si="30"/>
        <v>-616</v>
      </c>
      <c r="AA126" s="17">
        <f t="shared" si="31"/>
        <v>129.38400000000004</v>
      </c>
      <c r="AB126" s="24">
        <f t="shared" si="25"/>
        <v>2.2581767994003439</v>
      </c>
      <c r="AC126" s="17">
        <f t="shared" si="26"/>
        <v>-2.4145703977211497E-2</v>
      </c>
    </row>
    <row r="127" spans="1:29" s="17" customFormat="1" x14ac:dyDescent="0.25">
      <c r="A127" s="17">
        <v>42</v>
      </c>
      <c r="B127" s="17">
        <v>-617</v>
      </c>
      <c r="C127" s="17">
        <v>14631</v>
      </c>
      <c r="D127" s="17">
        <v>14488</v>
      </c>
      <c r="E127" s="17">
        <v>11772</v>
      </c>
      <c r="F127" s="17">
        <v>11896</v>
      </c>
      <c r="G127" s="24"/>
      <c r="H127" s="7"/>
      <c r="I127" s="25">
        <f t="shared" si="32"/>
        <v>2859</v>
      </c>
      <c r="J127" s="24">
        <f t="shared" si="32"/>
        <v>2592</v>
      </c>
      <c r="K127" s="7"/>
      <c r="L127" s="25">
        <f t="shared" si="27"/>
        <v>2860.3795842068298</v>
      </c>
      <c r="M127" s="17">
        <f t="shared" si="18"/>
        <v>1.9032525837342202</v>
      </c>
      <c r="N127" s="17">
        <f t="shared" si="28"/>
        <v>2591.2719098654484</v>
      </c>
      <c r="O127" s="24">
        <f t="shared" si="19"/>
        <v>0.53011524403139798</v>
      </c>
      <c r="P127" s="7"/>
      <c r="Q127" s="25">
        <f t="shared" si="20"/>
        <v>2897.5770012077219</v>
      </c>
      <c r="R127" s="24">
        <f t="shared" si="21"/>
        <v>2565.8715845636684</v>
      </c>
      <c r="S127" s="7"/>
      <c r="T127" s="25">
        <f t="shared" si="22"/>
        <v>-0.74725978983715369</v>
      </c>
      <c r="U127" s="24">
        <f t="shared" si="23"/>
        <v>0.66344976876856632</v>
      </c>
      <c r="V127" s="7"/>
      <c r="W127" s="25">
        <f t="shared" si="24"/>
        <v>-0.74552302890151456</v>
      </c>
      <c r="X127" s="24">
        <f t="shared" si="29"/>
        <v>123.84632877511319</v>
      </c>
      <c r="Y127" s="7"/>
      <c r="Z127" s="25">
        <f t="shared" si="30"/>
        <v>-617</v>
      </c>
      <c r="AA127" s="17">
        <f t="shared" si="31"/>
        <v>123.83100000000005</v>
      </c>
      <c r="AB127" s="24">
        <f t="shared" si="25"/>
        <v>2.1612586660370989</v>
      </c>
      <c r="AC127" s="17">
        <f t="shared" si="26"/>
        <v>1.5328775113147231E-2</v>
      </c>
    </row>
    <row r="128" spans="1:29" s="17" customFormat="1" x14ac:dyDescent="0.25">
      <c r="A128" s="17">
        <v>43</v>
      </c>
      <c r="B128" s="17">
        <v>-608</v>
      </c>
      <c r="C128" s="17">
        <v>14743</v>
      </c>
      <c r="D128" s="17">
        <v>14343</v>
      </c>
      <c r="E128" s="17">
        <v>11652</v>
      </c>
      <c r="F128" s="17">
        <v>12037</v>
      </c>
      <c r="G128" s="24"/>
      <c r="H128" s="7"/>
      <c r="I128" s="25">
        <f t="shared" si="32"/>
        <v>3091</v>
      </c>
      <c r="J128" s="24">
        <f t="shared" si="32"/>
        <v>2306</v>
      </c>
      <c r="K128" s="7"/>
      <c r="L128" s="25">
        <f t="shared" si="27"/>
        <v>3091.8778797022846</v>
      </c>
      <c r="M128" s="17">
        <f t="shared" si="18"/>
        <v>0.77067277168337645</v>
      </c>
      <c r="N128" s="17">
        <f t="shared" si="28"/>
        <v>2304.1734717151962</v>
      </c>
      <c r="O128" s="24">
        <f t="shared" si="19"/>
        <v>3.3362055751882069</v>
      </c>
      <c r="P128" s="7"/>
      <c r="Q128" s="25">
        <f t="shared" si="20"/>
        <v>3129.5770012077219</v>
      </c>
      <c r="R128" s="24">
        <f t="shared" si="21"/>
        <v>2279.8715845636684</v>
      </c>
      <c r="S128" s="7"/>
      <c r="T128" s="25">
        <f t="shared" si="22"/>
        <v>-0.80709056264145207</v>
      </c>
      <c r="U128" s="24">
        <f t="shared" si="23"/>
        <v>0.58949960111039923</v>
      </c>
      <c r="V128" s="7"/>
      <c r="W128" s="25">
        <f t="shared" si="24"/>
        <v>-0.80554787830427987</v>
      </c>
      <c r="X128" s="24">
        <f t="shared" si="29"/>
        <v>118.37671513214366</v>
      </c>
      <c r="Y128" s="7"/>
      <c r="Z128" s="25">
        <f t="shared" si="30"/>
        <v>-608</v>
      </c>
      <c r="AA128" s="17">
        <f t="shared" si="31"/>
        <v>118.35900000000005</v>
      </c>
      <c r="AB128" s="24">
        <f t="shared" si="25"/>
        <v>2.0657542493679695</v>
      </c>
      <c r="AC128" s="17">
        <f t="shared" si="26"/>
        <v>1.7715132143607093E-2</v>
      </c>
    </row>
    <row r="129" spans="1:29" s="17" customFormat="1" x14ac:dyDescent="0.25">
      <c r="A129" s="17">
        <v>44</v>
      </c>
      <c r="B129" s="17">
        <v>-622</v>
      </c>
      <c r="C129" s="17">
        <v>14856</v>
      </c>
      <c r="D129" s="17">
        <v>14183</v>
      </c>
      <c r="E129" s="17">
        <v>11552</v>
      </c>
      <c r="F129" s="17">
        <v>12196</v>
      </c>
      <c r="G129" s="24"/>
      <c r="H129" s="7"/>
      <c r="I129" s="25">
        <f t="shared" si="32"/>
        <v>3304</v>
      </c>
      <c r="J129" s="24">
        <f t="shared" si="32"/>
        <v>1987</v>
      </c>
      <c r="K129" s="7"/>
      <c r="L129" s="25">
        <f t="shared" si="27"/>
        <v>3299.1570349821454</v>
      </c>
      <c r="M129" s="17">
        <f t="shared" si="18"/>
        <v>23.454310164163086</v>
      </c>
      <c r="N129" s="17">
        <f t="shared" si="28"/>
        <v>1988.9705465832517</v>
      </c>
      <c r="O129" s="24">
        <f t="shared" si="19"/>
        <v>3.883053836764907</v>
      </c>
      <c r="P129" s="7"/>
      <c r="Q129" s="25">
        <f t="shared" si="20"/>
        <v>3342.5770012077219</v>
      </c>
      <c r="R129" s="24">
        <f t="shared" si="21"/>
        <v>1960.8715845636684</v>
      </c>
      <c r="S129" s="7"/>
      <c r="T129" s="25">
        <f t="shared" si="22"/>
        <v>-0.86202140146608819</v>
      </c>
      <c r="U129" s="24">
        <f t="shared" si="23"/>
        <v>0.50701672179936685</v>
      </c>
      <c r="V129" s="7"/>
      <c r="W129" s="25">
        <f t="shared" si="24"/>
        <v>-0.86069514661835456</v>
      </c>
      <c r="X129" s="24">
        <f t="shared" si="29"/>
        <v>112.68147515719829</v>
      </c>
      <c r="Y129" s="7"/>
      <c r="Z129" s="25">
        <f t="shared" si="30"/>
        <v>-622</v>
      </c>
      <c r="AA129" s="17">
        <f t="shared" si="31"/>
        <v>112.76100000000005</v>
      </c>
      <c r="AB129" s="24">
        <f t="shared" si="25"/>
        <v>1.9680507178413267</v>
      </c>
      <c r="AC129" s="17">
        <f t="shared" si="26"/>
        <v>-7.9524842801760087E-2</v>
      </c>
    </row>
    <row r="130" spans="1:29" s="17" customFormat="1" x14ac:dyDescent="0.25">
      <c r="A130" s="17">
        <v>45</v>
      </c>
      <c r="B130" s="17">
        <v>-627</v>
      </c>
      <c r="C130" s="17">
        <v>14943</v>
      </c>
      <c r="D130" s="17">
        <v>14017</v>
      </c>
      <c r="E130" s="17">
        <v>11463</v>
      </c>
      <c r="F130" s="17">
        <v>12367</v>
      </c>
      <c r="G130" s="24"/>
      <c r="H130" s="7"/>
      <c r="I130" s="25">
        <f t="shared" si="32"/>
        <v>3480</v>
      </c>
      <c r="J130" s="24">
        <f t="shared" si="32"/>
        <v>1650</v>
      </c>
      <c r="K130" s="7"/>
      <c r="L130" s="25">
        <f t="shared" si="27"/>
        <v>3475.8653630267031</v>
      </c>
      <c r="M130" s="17">
        <f t="shared" si="18"/>
        <v>17.095222900953686</v>
      </c>
      <c r="N130" s="17">
        <f t="shared" si="28"/>
        <v>1652.2667800904592</v>
      </c>
      <c r="O130" s="24">
        <f t="shared" si="19"/>
        <v>5.1382919785021217</v>
      </c>
      <c r="P130" s="7"/>
      <c r="Q130" s="25">
        <f t="shared" si="20"/>
        <v>3518.5770012077219</v>
      </c>
      <c r="R130" s="24">
        <f t="shared" si="21"/>
        <v>1623.8715845636684</v>
      </c>
      <c r="S130" s="7"/>
      <c r="T130" s="25">
        <f t="shared" si="22"/>
        <v>-0.90741026359348698</v>
      </c>
      <c r="U130" s="24">
        <f t="shared" si="23"/>
        <v>0.41987963613222595</v>
      </c>
      <c r="V130" s="7"/>
      <c r="W130" s="25">
        <f t="shared" si="24"/>
        <v>-0.90631260711486406</v>
      </c>
      <c r="X130" s="24">
        <f t="shared" si="29"/>
        <v>107.03757393748214</v>
      </c>
      <c r="Y130" s="7"/>
      <c r="Z130" s="25">
        <f t="shared" si="30"/>
        <v>-627</v>
      </c>
      <c r="AA130" s="17">
        <f t="shared" si="31"/>
        <v>107.11800000000005</v>
      </c>
      <c r="AB130" s="24">
        <f t="shared" si="25"/>
        <v>1.8695617881512867</v>
      </c>
      <c r="AC130" s="17">
        <f t="shared" si="26"/>
        <v>-8.0426062517915398E-2</v>
      </c>
    </row>
    <row r="131" spans="1:29" s="17" customFormat="1" x14ac:dyDescent="0.25">
      <c r="A131" s="17">
        <v>46</v>
      </c>
      <c r="B131" s="17">
        <v>-633</v>
      </c>
      <c r="C131" s="17">
        <v>15017</v>
      </c>
      <c r="D131" s="17">
        <v>13839</v>
      </c>
      <c r="E131" s="17">
        <v>11395</v>
      </c>
      <c r="F131" s="17">
        <v>12548</v>
      </c>
      <c r="G131" s="24"/>
      <c r="H131" s="7"/>
      <c r="I131" s="25">
        <f t="shared" si="32"/>
        <v>3622</v>
      </c>
      <c r="J131" s="24">
        <f t="shared" si="32"/>
        <v>1291</v>
      </c>
      <c r="K131" s="7"/>
      <c r="L131" s="25">
        <f t="shared" si="27"/>
        <v>3619.6951450212255</v>
      </c>
      <c r="M131" s="17">
        <f t="shared" si="18"/>
        <v>5.3123564731817332</v>
      </c>
      <c r="N131" s="17">
        <f t="shared" si="28"/>
        <v>1296.3414415861903</v>
      </c>
      <c r="O131" s="24">
        <f t="shared" si="19"/>
        <v>28.530998218682992</v>
      </c>
      <c r="P131" s="7"/>
      <c r="Q131" s="25">
        <f t="shared" si="20"/>
        <v>3660.5770012077219</v>
      </c>
      <c r="R131" s="24">
        <f t="shared" si="21"/>
        <v>1264.8715845636684</v>
      </c>
      <c r="S131" s="7"/>
      <c r="T131" s="25">
        <f t="shared" si="22"/>
        <v>-0.94403082280991102</v>
      </c>
      <c r="U131" s="24">
        <f t="shared" si="23"/>
        <v>0.32705407602984149</v>
      </c>
      <c r="V131" s="7"/>
      <c r="W131" s="25">
        <f t="shared" si="24"/>
        <v>-0.94317664772117871</v>
      </c>
      <c r="X131" s="24">
        <f t="shared" si="29"/>
        <v>101.30446425006875</v>
      </c>
      <c r="Y131" s="7"/>
      <c r="Z131" s="25">
        <f t="shared" si="30"/>
        <v>-633</v>
      </c>
      <c r="AA131" s="17">
        <f t="shared" si="31"/>
        <v>101.42100000000005</v>
      </c>
      <c r="AB131" s="24">
        <f t="shared" si="25"/>
        <v>1.7701303806651698</v>
      </c>
      <c r="AC131" s="17">
        <f t="shared" si="26"/>
        <v>-0.11653574993130178</v>
      </c>
    </row>
    <row r="132" spans="1:29" s="17" customFormat="1" x14ac:dyDescent="0.25">
      <c r="A132" s="17">
        <v>47</v>
      </c>
      <c r="B132" s="17">
        <v>-638</v>
      </c>
      <c r="C132" s="17">
        <v>15061</v>
      </c>
      <c r="D132" s="17">
        <v>13641</v>
      </c>
      <c r="E132" s="17">
        <v>11333</v>
      </c>
      <c r="F132" s="17">
        <v>12724</v>
      </c>
      <c r="G132" s="24"/>
      <c r="H132" s="7"/>
      <c r="I132" s="25">
        <f t="shared" si="32"/>
        <v>3728</v>
      </c>
      <c r="J132" s="24">
        <f t="shared" si="32"/>
        <v>917</v>
      </c>
      <c r="K132" s="7"/>
      <c r="L132" s="25">
        <f t="shared" si="27"/>
        <v>3728.0784238301844</v>
      </c>
      <c r="M132" s="17">
        <f t="shared" si="18"/>
        <v>6.1502971407947117E-3</v>
      </c>
      <c r="N132" s="17">
        <f t="shared" si="28"/>
        <v>924.89962937388293</v>
      </c>
      <c r="O132" s="24">
        <f t="shared" si="19"/>
        <v>62.404144244714026</v>
      </c>
      <c r="P132" s="7"/>
      <c r="Q132" s="25">
        <f t="shared" si="20"/>
        <v>3766.5770012077219</v>
      </c>
      <c r="R132" s="24">
        <f t="shared" si="21"/>
        <v>890.87158456366842</v>
      </c>
      <c r="S132" s="7"/>
      <c r="T132" s="25">
        <f t="shared" si="22"/>
        <v>-0.97136729659118537</v>
      </c>
      <c r="U132" s="24">
        <f t="shared" si="23"/>
        <v>0.23035001063069999</v>
      </c>
      <c r="V132" s="7"/>
      <c r="W132" s="25">
        <f t="shared" si="24"/>
        <v>-0.97076673904647748</v>
      </c>
      <c r="X132" s="24">
        <f t="shared" si="29"/>
        <v>95.528712767901197</v>
      </c>
      <c r="Y132" s="7"/>
      <c r="Z132" s="25">
        <f t="shared" si="30"/>
        <v>-638</v>
      </c>
      <c r="AA132" s="17">
        <f t="shared" si="31"/>
        <v>95.679000000000045</v>
      </c>
      <c r="AB132" s="24">
        <f t="shared" si="25"/>
        <v>1.6699135750156555</v>
      </c>
      <c r="AC132" s="17">
        <f t="shared" si="26"/>
        <v>-0.15028723209884731</v>
      </c>
    </row>
    <row r="133" spans="1:29" s="17" customFormat="1" x14ac:dyDescent="0.25">
      <c r="A133" s="17">
        <v>48</v>
      </c>
      <c r="B133" s="17">
        <v>-622</v>
      </c>
      <c r="C133" s="17">
        <v>15103</v>
      </c>
      <c r="D133" s="17">
        <v>13469</v>
      </c>
      <c r="E133" s="17">
        <v>11305</v>
      </c>
      <c r="F133" s="17">
        <v>12916</v>
      </c>
      <c r="G133" s="24"/>
      <c r="H133" s="7"/>
      <c r="I133" s="25">
        <f t="shared" si="32"/>
        <v>3798</v>
      </c>
      <c r="J133" s="24">
        <f t="shared" si="32"/>
        <v>553</v>
      </c>
      <c r="K133" s="7"/>
      <c r="L133" s="25">
        <f t="shared" si="27"/>
        <v>3797.3496928789723</v>
      </c>
      <c r="M133" s="17">
        <f t="shared" si="18"/>
        <v>0.42289935165934672</v>
      </c>
      <c r="N133" s="17">
        <f t="shared" si="28"/>
        <v>554.04748198671473</v>
      </c>
      <c r="O133" s="24">
        <f t="shared" si="19"/>
        <v>1.0972185124918354</v>
      </c>
      <c r="P133" s="7"/>
      <c r="Q133" s="25">
        <f t="shared" si="20"/>
        <v>3836.5770012077219</v>
      </c>
      <c r="R133" s="24">
        <f t="shared" si="21"/>
        <v>526.87158456366842</v>
      </c>
      <c r="S133" s="7"/>
      <c r="T133" s="25">
        <f t="shared" si="22"/>
        <v>-0.98941968493730992</v>
      </c>
      <c r="U133" s="24">
        <f t="shared" si="23"/>
        <v>0.13623161542939652</v>
      </c>
      <c r="V133" s="7"/>
      <c r="W133" s="25">
        <f t="shared" si="24"/>
        <v>-0.9890659343259085</v>
      </c>
      <c r="X133" s="24">
        <f t="shared" si="29"/>
        <v>90.022504588886363</v>
      </c>
      <c r="Y133" s="7"/>
      <c r="Z133" s="25">
        <f t="shared" si="30"/>
        <v>-622</v>
      </c>
      <c r="AA133" s="17">
        <f t="shared" si="31"/>
        <v>90.081000000000046</v>
      </c>
      <c r="AB133" s="24">
        <f t="shared" si="25"/>
        <v>1.5722100434890127</v>
      </c>
      <c r="AC133" s="17">
        <f t="shared" si="26"/>
        <v>-5.8495411113682394E-2</v>
      </c>
    </row>
    <row r="134" spans="1:29" s="17" customFormat="1" x14ac:dyDescent="0.25">
      <c r="A134" s="17">
        <v>49</v>
      </c>
      <c r="B134" s="17">
        <v>-625</v>
      </c>
      <c r="C134" s="17">
        <v>15117</v>
      </c>
      <c r="D134" s="17">
        <v>13271</v>
      </c>
      <c r="E134" s="17">
        <v>11288</v>
      </c>
      <c r="F134" s="17">
        <v>13099</v>
      </c>
      <c r="G134" s="24"/>
      <c r="H134" s="7"/>
      <c r="I134" s="25">
        <f t="shared" si="32"/>
        <v>3829</v>
      </c>
      <c r="J134" s="24">
        <f t="shared" si="32"/>
        <v>172</v>
      </c>
      <c r="K134" s="7"/>
      <c r="L134" s="25">
        <f t="shared" si="27"/>
        <v>3830.0885788126348</v>
      </c>
      <c r="M134" s="17">
        <f t="shared" si="18"/>
        <v>1.1850038313172835</v>
      </c>
      <c r="N134" s="17">
        <f t="shared" si="28"/>
        <v>176.33353511110889</v>
      </c>
      <c r="O134" s="24">
        <f t="shared" si="19"/>
        <v>18.779526559213512</v>
      </c>
      <c r="P134" s="7"/>
      <c r="Q134" s="25">
        <f t="shared" si="20"/>
        <v>3867.5770012077219</v>
      </c>
      <c r="R134" s="24">
        <f t="shared" si="21"/>
        <v>145.87158456366848</v>
      </c>
      <c r="S134" s="7"/>
      <c r="T134" s="25">
        <f t="shared" si="22"/>
        <v>-0.99741431406202219</v>
      </c>
      <c r="U134" s="24">
        <f t="shared" si="23"/>
        <v>3.771758089176843E-2</v>
      </c>
      <c r="V134" s="7"/>
      <c r="W134" s="25">
        <f t="shared" si="24"/>
        <v>-0.99731885962051781</v>
      </c>
      <c r="X134" s="24">
        <f t="shared" si="29"/>
        <v>84.34590062860326</v>
      </c>
      <c r="Y134" s="7"/>
      <c r="Z134" s="25">
        <f t="shared" si="30"/>
        <v>-625</v>
      </c>
      <c r="AA134" s="17">
        <f t="shared" si="31"/>
        <v>84.456000000000046</v>
      </c>
      <c r="AB134" s="24">
        <f t="shared" si="25"/>
        <v>1.4740352730643318</v>
      </c>
      <c r="AC134" s="17">
        <f t="shared" si="26"/>
        <v>-0.11009937139678527</v>
      </c>
    </row>
    <row r="135" spans="1:29" s="17" customFormat="1" x14ac:dyDescent="0.25">
      <c r="A135" s="17">
        <v>50</v>
      </c>
      <c r="B135" s="17">
        <v>-619</v>
      </c>
      <c r="C135" s="17">
        <v>15121</v>
      </c>
      <c r="D135" s="17">
        <v>13092</v>
      </c>
      <c r="E135" s="17">
        <v>11290</v>
      </c>
      <c r="F135" s="17">
        <v>13290</v>
      </c>
      <c r="G135" s="24"/>
      <c r="H135" s="7"/>
      <c r="I135" s="25">
        <f t="shared" si="32"/>
        <v>3831</v>
      </c>
      <c r="J135" s="24">
        <f t="shared" si="32"/>
        <v>-198</v>
      </c>
      <c r="K135" s="7"/>
      <c r="L135" s="25">
        <f t="shared" si="27"/>
        <v>3825.7786502729191</v>
      </c>
      <c r="M135" s="17">
        <f t="shared" si="18"/>
        <v>27.262492972487848</v>
      </c>
      <c r="N135" s="17">
        <f t="shared" si="28"/>
        <v>-199.1933934004837</v>
      </c>
      <c r="O135" s="24">
        <f t="shared" si="19"/>
        <v>1.4241878083180486</v>
      </c>
      <c r="P135" s="7"/>
      <c r="Q135" s="25">
        <f t="shared" si="20"/>
        <v>3869.5770012077219</v>
      </c>
      <c r="R135" s="24">
        <f t="shared" si="21"/>
        <v>-224.12841543633152</v>
      </c>
      <c r="S135" s="7"/>
      <c r="T135" s="25">
        <f t="shared" si="22"/>
        <v>-0.99793009658619714</v>
      </c>
      <c r="U135" s="24">
        <f t="shared" si="23"/>
        <v>-5.7952216428237849E-2</v>
      </c>
      <c r="V135" s="7"/>
      <c r="W135" s="25">
        <f t="shared" si="24"/>
        <v>-0.99808545603698451</v>
      </c>
      <c r="X135" s="24">
        <f t="shared" si="29"/>
        <v>78.857009295804289</v>
      </c>
      <c r="Y135" s="7"/>
      <c r="Z135" s="25">
        <f t="shared" si="30"/>
        <v>-619</v>
      </c>
      <c r="AA135" s="17">
        <f t="shared" si="31"/>
        <v>78.885000000000048</v>
      </c>
      <c r="AB135" s="24">
        <f t="shared" si="25"/>
        <v>1.3768029804357278</v>
      </c>
      <c r="AC135" s="17">
        <f t="shared" si="26"/>
        <v>-2.7990704195758553E-2</v>
      </c>
    </row>
    <row r="136" spans="1:29" s="17" customFormat="1" x14ac:dyDescent="0.25">
      <c r="A136" s="17">
        <v>51</v>
      </c>
      <c r="B136" s="17">
        <v>-613</v>
      </c>
      <c r="C136" s="17">
        <v>15094</v>
      </c>
      <c r="D136" s="17">
        <v>12905</v>
      </c>
      <c r="E136" s="17">
        <v>11307</v>
      </c>
      <c r="F136" s="17">
        <v>13471</v>
      </c>
      <c r="G136" s="24"/>
      <c r="H136" s="7"/>
      <c r="I136" s="25">
        <f t="shared" si="32"/>
        <v>3787</v>
      </c>
      <c r="J136" s="24">
        <f t="shared" si="32"/>
        <v>-566</v>
      </c>
      <c r="K136" s="7"/>
      <c r="L136" s="25">
        <f t="shared" si="27"/>
        <v>3785.5214492161504</v>
      </c>
      <c r="M136" s="17">
        <f t="shared" si="18"/>
        <v>2.186112420422389</v>
      </c>
      <c r="N136" s="17">
        <f t="shared" si="28"/>
        <v>-568.99054945960677</v>
      </c>
      <c r="O136" s="24">
        <f t="shared" si="19"/>
        <v>8.9433860703543342</v>
      </c>
      <c r="P136" s="7"/>
      <c r="Q136" s="25">
        <f t="shared" si="20"/>
        <v>3825.5770012077219</v>
      </c>
      <c r="R136" s="24">
        <f t="shared" si="21"/>
        <v>-592.12841543633158</v>
      </c>
      <c r="S136" s="7"/>
      <c r="T136" s="25">
        <f t="shared" si="22"/>
        <v>-0.98658288105434744</v>
      </c>
      <c r="U136" s="24">
        <f t="shared" si="23"/>
        <v>-0.15310487970867653</v>
      </c>
      <c r="V136" s="7"/>
      <c r="W136" s="25">
        <f t="shared" si="24"/>
        <v>-0.98698765788902321</v>
      </c>
      <c r="X136" s="24">
        <f t="shared" si="29"/>
        <v>73.362427749776543</v>
      </c>
      <c r="Y136" s="7"/>
      <c r="Z136" s="25">
        <f t="shared" si="30"/>
        <v>-613</v>
      </c>
      <c r="AA136" s="17">
        <f t="shared" si="31"/>
        <v>73.368000000000052</v>
      </c>
      <c r="AB136" s="24">
        <f t="shared" si="25"/>
        <v>1.2805131656032007</v>
      </c>
      <c r="AC136" s="17">
        <f t="shared" si="26"/>
        <v>-5.5722502235084903E-3</v>
      </c>
    </row>
    <row r="137" spans="1:29" s="17" customFormat="1" x14ac:dyDescent="0.25">
      <c r="A137" s="17">
        <v>52</v>
      </c>
      <c r="B137" s="17">
        <v>-611</v>
      </c>
      <c r="C137" s="17">
        <v>15066</v>
      </c>
      <c r="D137" s="17">
        <v>12729</v>
      </c>
      <c r="E137" s="17">
        <v>11356</v>
      </c>
      <c r="F137" s="17">
        <v>13662</v>
      </c>
      <c r="G137" s="24"/>
      <c r="H137" s="7"/>
      <c r="I137" s="25">
        <f t="shared" si="32"/>
        <v>3710</v>
      </c>
      <c r="J137" s="24">
        <f t="shared" si="32"/>
        <v>-933</v>
      </c>
      <c r="K137" s="7"/>
      <c r="L137" s="25">
        <f t="shared" si="27"/>
        <v>3710.1278778029746</v>
      </c>
      <c r="M137" s="17">
        <f t="shared" si="18"/>
        <v>1.6352732493605717E-2</v>
      </c>
      <c r="N137" s="17">
        <f t="shared" si="28"/>
        <v>-932.09007422046159</v>
      </c>
      <c r="O137" s="24">
        <f t="shared" si="19"/>
        <v>0.82796492426858659</v>
      </c>
      <c r="P137" s="7"/>
      <c r="Q137" s="25">
        <f t="shared" si="20"/>
        <v>3748.5770012077219</v>
      </c>
      <c r="R137" s="24">
        <f t="shared" si="21"/>
        <v>-959.12841543633158</v>
      </c>
      <c r="S137" s="7"/>
      <c r="T137" s="25">
        <f t="shared" si="22"/>
        <v>-0.96672525387361052</v>
      </c>
      <c r="U137" s="24">
        <f t="shared" si="23"/>
        <v>-0.24799897596933143</v>
      </c>
      <c r="V137" s="7"/>
      <c r="W137" s="25">
        <f t="shared" si="24"/>
        <v>-0.96737874097553467</v>
      </c>
      <c r="X137" s="24">
        <f t="shared" si="29"/>
        <v>67.801274305511015</v>
      </c>
      <c r="Y137" s="7"/>
      <c r="Z137" s="25">
        <f t="shared" si="30"/>
        <v>-611</v>
      </c>
      <c r="AA137" s="17">
        <f t="shared" si="31"/>
        <v>67.869000000000057</v>
      </c>
      <c r="AB137" s="24">
        <f t="shared" si="25"/>
        <v>1.1845375100360325</v>
      </c>
      <c r="AC137" s="17">
        <f t="shared" si="26"/>
        <v>-6.7725694489041643E-2</v>
      </c>
    </row>
    <row r="138" spans="1:29" s="17" customFormat="1" x14ac:dyDescent="0.25">
      <c r="A138" s="17">
        <v>53</v>
      </c>
      <c r="B138" s="17">
        <v>-632</v>
      </c>
      <c r="C138" s="17">
        <v>15001</v>
      </c>
      <c r="D138" s="17">
        <v>12539</v>
      </c>
      <c r="E138" s="17">
        <v>11405</v>
      </c>
      <c r="F138" s="17">
        <v>13838</v>
      </c>
      <c r="G138" s="24"/>
      <c r="H138" s="7"/>
      <c r="I138" s="25">
        <f t="shared" si="32"/>
        <v>3596</v>
      </c>
      <c r="J138" s="24">
        <f t="shared" si="32"/>
        <v>-1299</v>
      </c>
      <c r="K138" s="7"/>
      <c r="L138" s="25">
        <f t="shared" si="27"/>
        <v>3595.8390517034745</v>
      </c>
      <c r="M138" s="17">
        <f t="shared" si="18"/>
        <v>2.5904354154452421E-2</v>
      </c>
      <c r="N138" s="17">
        <f t="shared" si="28"/>
        <v>-1298.3363417104895</v>
      </c>
      <c r="O138" s="24">
        <f t="shared" si="19"/>
        <v>0.44044232523603194</v>
      </c>
      <c r="P138" s="7"/>
      <c r="Q138" s="25">
        <f t="shared" si="20"/>
        <v>3634.5770012077219</v>
      </c>
      <c r="R138" s="24">
        <f t="shared" si="21"/>
        <v>-1325.1284154363316</v>
      </c>
      <c r="S138" s="7"/>
      <c r="T138" s="25">
        <f t="shared" si="22"/>
        <v>-0.93732564999563628</v>
      </c>
      <c r="U138" s="24">
        <f t="shared" si="23"/>
        <v>-0.3426345052102025</v>
      </c>
      <c r="V138" s="7"/>
      <c r="W138" s="25">
        <f t="shared" si="24"/>
        <v>-0.93822713670319391</v>
      </c>
      <c r="X138" s="24">
        <f t="shared" si="29"/>
        <v>62.118197181369226</v>
      </c>
      <c r="Y138" s="7"/>
      <c r="Z138" s="25">
        <f t="shared" si="30"/>
        <v>-632</v>
      </c>
      <c r="AA138" s="17">
        <f t="shared" si="31"/>
        <v>62.181000000000054</v>
      </c>
      <c r="AB138" s="24">
        <f t="shared" si="25"/>
        <v>1.0852631821825951</v>
      </c>
      <c r="AC138" s="17">
        <f t="shared" si="26"/>
        <v>-6.2802818630828483E-2</v>
      </c>
    </row>
    <row r="139" spans="1:29" s="17" customFormat="1" x14ac:dyDescent="0.25">
      <c r="A139" s="17">
        <v>54</v>
      </c>
      <c r="B139" s="17">
        <v>-627</v>
      </c>
      <c r="C139" s="17">
        <v>14926</v>
      </c>
      <c r="D139" s="17">
        <v>12363</v>
      </c>
      <c r="E139" s="17">
        <v>11476</v>
      </c>
      <c r="F139" s="17">
        <v>14008</v>
      </c>
      <c r="G139" s="24"/>
      <c r="H139" s="7"/>
      <c r="I139" s="25">
        <f t="shared" si="32"/>
        <v>3450</v>
      </c>
      <c r="J139" s="24">
        <f t="shared" si="32"/>
        <v>-1645</v>
      </c>
      <c r="K139" s="7"/>
      <c r="L139" s="25">
        <f t="shared" si="27"/>
        <v>3447.0734607068175</v>
      </c>
      <c r="M139" s="17">
        <f t="shared" si="18"/>
        <v>8.5646322345410457</v>
      </c>
      <c r="N139" s="17">
        <f t="shared" si="28"/>
        <v>-1648.7873443137951</v>
      </c>
      <c r="O139" s="24">
        <f t="shared" si="19"/>
        <v>14.343976951235883</v>
      </c>
      <c r="P139" s="7"/>
      <c r="Q139" s="25">
        <f t="shared" si="20"/>
        <v>3488.5770012077219</v>
      </c>
      <c r="R139" s="24">
        <f t="shared" si="21"/>
        <v>-1671.1284154363316</v>
      </c>
      <c r="S139" s="7"/>
      <c r="T139" s="25">
        <f t="shared" si="22"/>
        <v>-0.89967352573086223</v>
      </c>
      <c r="U139" s="24">
        <f t="shared" si="23"/>
        <v>-0.43209869405539758</v>
      </c>
      <c r="V139" s="7"/>
      <c r="W139" s="25">
        <f t="shared" si="24"/>
        <v>-0.90080942627237004</v>
      </c>
      <c r="X139" s="24">
        <f t="shared" si="29"/>
        <v>56.55404360890094</v>
      </c>
      <c r="Y139" s="7"/>
      <c r="Z139" s="25">
        <f t="shared" si="30"/>
        <v>-627</v>
      </c>
      <c r="AA139" s="17">
        <f t="shared" si="31"/>
        <v>56.538000000000054</v>
      </c>
      <c r="AB139" s="24">
        <f t="shared" si="25"/>
        <v>0.9867742524925549</v>
      </c>
      <c r="AC139" s="17">
        <f t="shared" si="26"/>
        <v>1.6043608900886852E-2</v>
      </c>
    </row>
    <row r="140" spans="1:29" s="17" customFormat="1" x14ac:dyDescent="0.25">
      <c r="A140" s="17">
        <v>55</v>
      </c>
      <c r="B140" s="17">
        <v>-646</v>
      </c>
      <c r="C140" s="17">
        <v>14834</v>
      </c>
      <c r="D140" s="17">
        <v>12191</v>
      </c>
      <c r="E140" s="17">
        <v>11573</v>
      </c>
      <c r="F140" s="17">
        <v>14186</v>
      </c>
      <c r="G140" s="24"/>
      <c r="H140" s="7"/>
      <c r="I140" s="25">
        <f t="shared" si="32"/>
        <v>3261</v>
      </c>
      <c r="J140" s="24">
        <f t="shared" si="32"/>
        <v>-1995</v>
      </c>
      <c r="K140" s="7"/>
      <c r="L140" s="25">
        <f t="shared" si="27"/>
        <v>3258.4710677884682</v>
      </c>
      <c r="M140" s="17">
        <f t="shared" si="18"/>
        <v>6.3954981305231717</v>
      </c>
      <c r="N140" s="17">
        <f t="shared" si="28"/>
        <v>-1992.8195504730622</v>
      </c>
      <c r="O140" s="24">
        <f t="shared" si="19"/>
        <v>4.7543601395231185</v>
      </c>
      <c r="P140" s="7"/>
      <c r="Q140" s="25">
        <f t="shared" si="20"/>
        <v>3299.5770012077219</v>
      </c>
      <c r="R140" s="24">
        <f t="shared" si="21"/>
        <v>-2021.1284154363316</v>
      </c>
      <c r="S140" s="7"/>
      <c r="T140" s="25">
        <f t="shared" si="22"/>
        <v>-0.85093207719632602</v>
      </c>
      <c r="U140" s="24">
        <f t="shared" si="23"/>
        <v>-0.52259715097972781</v>
      </c>
      <c r="V140" s="7"/>
      <c r="W140" s="25">
        <f t="shared" si="24"/>
        <v>-0.85230506494567648</v>
      </c>
      <c r="X140" s="24">
        <f t="shared" si="29"/>
        <v>50.665213399956997</v>
      </c>
      <c r="Y140" s="7"/>
      <c r="Z140" s="25">
        <f t="shared" si="30"/>
        <v>-646</v>
      </c>
      <c r="AA140" s="17">
        <f t="shared" si="31"/>
        <v>50.724000000000053</v>
      </c>
      <c r="AB140" s="24">
        <f t="shared" si="25"/>
        <v>0.88530080978160453</v>
      </c>
      <c r="AC140" s="17">
        <f t="shared" si="26"/>
        <v>-5.878660004305658E-2</v>
      </c>
    </row>
    <row r="141" spans="1:29" s="17" customFormat="1" x14ac:dyDescent="0.25">
      <c r="A141" s="17">
        <v>56</v>
      </c>
      <c r="B141" s="17">
        <v>-632</v>
      </c>
      <c r="C141" s="17">
        <v>14725</v>
      </c>
      <c r="D141" s="17">
        <v>12038</v>
      </c>
      <c r="E141" s="17">
        <v>11685</v>
      </c>
      <c r="F141" s="17">
        <v>14348</v>
      </c>
      <c r="G141" s="24"/>
      <c r="H141" s="7"/>
      <c r="I141" s="25">
        <f t="shared" si="32"/>
        <v>3040</v>
      </c>
      <c r="J141" s="24">
        <f t="shared" si="32"/>
        <v>-2310</v>
      </c>
      <c r="K141" s="7"/>
      <c r="L141" s="25">
        <f t="shared" si="27"/>
        <v>3041.1041929205157</v>
      </c>
      <c r="M141" s="17">
        <f t="shared" si="18"/>
        <v>1.2192420057170861</v>
      </c>
      <c r="N141" s="17">
        <f t="shared" si="28"/>
        <v>-2309.2897370081891</v>
      </c>
      <c r="O141" s="24">
        <f t="shared" si="19"/>
        <v>0.50447351753610026</v>
      </c>
      <c r="P141" s="7"/>
      <c r="Q141" s="25">
        <f t="shared" si="20"/>
        <v>3078.5770012077219</v>
      </c>
      <c r="R141" s="24">
        <f t="shared" si="21"/>
        <v>-2336.1284154363316</v>
      </c>
      <c r="S141" s="7"/>
      <c r="T141" s="25">
        <f t="shared" si="22"/>
        <v>-0.7939381082749899</v>
      </c>
      <c r="U141" s="24">
        <f t="shared" si="23"/>
        <v>-0.60404576221162509</v>
      </c>
      <c r="V141" s="7"/>
      <c r="W141" s="25">
        <f t="shared" si="24"/>
        <v>-0.79552442940158863</v>
      </c>
      <c r="X141" s="24">
        <f t="shared" si="29"/>
        <v>44.970476743177301</v>
      </c>
      <c r="Y141" s="7"/>
      <c r="Z141" s="25">
        <f t="shared" si="30"/>
        <v>-632</v>
      </c>
      <c r="AA141" s="17">
        <f t="shared" si="31"/>
        <v>45.036000000000051</v>
      </c>
      <c r="AB141" s="24">
        <f t="shared" si="25"/>
        <v>0.78602648192816715</v>
      </c>
      <c r="AC141" s="17">
        <f t="shared" si="26"/>
        <v>-6.5523256822750398E-2</v>
      </c>
    </row>
    <row r="142" spans="1:29" s="17" customFormat="1" x14ac:dyDescent="0.25">
      <c r="A142" s="17">
        <v>57</v>
      </c>
      <c r="B142" s="17">
        <v>-626</v>
      </c>
      <c r="C142" s="17">
        <v>14597</v>
      </c>
      <c r="D142" s="17">
        <v>11886</v>
      </c>
      <c r="E142" s="17">
        <v>11802</v>
      </c>
      <c r="F142" s="17">
        <v>14486</v>
      </c>
      <c r="G142" s="24"/>
      <c r="H142" s="7"/>
      <c r="I142" s="25">
        <f t="shared" si="32"/>
        <v>2795</v>
      </c>
      <c r="J142" s="24">
        <f t="shared" si="32"/>
        <v>-2600</v>
      </c>
      <c r="K142" s="7"/>
      <c r="L142" s="25">
        <f t="shared" si="27"/>
        <v>2795.8873760837496</v>
      </c>
      <c r="M142" s="17">
        <f t="shared" si="18"/>
        <v>0.7874363140107532</v>
      </c>
      <c r="N142" s="17">
        <f t="shared" si="28"/>
        <v>-2600.0606250459468</v>
      </c>
      <c r="O142" s="24">
        <f t="shared" si="19"/>
        <v>3.6753961960559276E-3</v>
      </c>
      <c r="P142" s="7"/>
      <c r="Q142" s="25">
        <f t="shared" si="20"/>
        <v>2833.5770012077219</v>
      </c>
      <c r="R142" s="24">
        <f t="shared" si="21"/>
        <v>-2626.1284154363316</v>
      </c>
      <c r="S142" s="7"/>
      <c r="T142" s="25">
        <f t="shared" si="22"/>
        <v>-0.73075474906355409</v>
      </c>
      <c r="U142" s="24">
        <f t="shared" si="23"/>
        <v>-0.67903019794892727</v>
      </c>
      <c r="V142" s="7"/>
      <c r="W142" s="25">
        <f t="shared" si="24"/>
        <v>-0.73253743553269801</v>
      </c>
      <c r="X142" s="24">
        <f t="shared" si="29"/>
        <v>39.350893817395672</v>
      </c>
      <c r="Y142" s="7"/>
      <c r="Z142" s="25">
        <f t="shared" si="30"/>
        <v>-626</v>
      </c>
      <c r="AA142" s="17">
        <f t="shared" si="31"/>
        <v>39.402000000000051</v>
      </c>
      <c r="AB142" s="24">
        <f t="shared" si="25"/>
        <v>0.68769463187080659</v>
      </c>
      <c r="AC142" s="17">
        <f t="shared" si="26"/>
        <v>-5.1106182604378603E-2</v>
      </c>
    </row>
    <row r="143" spans="1:29" s="17" customFormat="1" x14ac:dyDescent="0.25">
      <c r="A143" s="17">
        <v>58</v>
      </c>
      <c r="B143" s="17">
        <v>-607</v>
      </c>
      <c r="C143" s="17">
        <v>14462</v>
      </c>
      <c r="D143" s="17">
        <v>11756</v>
      </c>
      <c r="E143" s="17">
        <v>11932</v>
      </c>
      <c r="F143" s="17">
        <v>14616</v>
      </c>
      <c r="G143" s="24"/>
      <c r="H143" s="7"/>
      <c r="I143" s="25">
        <f t="shared" si="32"/>
        <v>2530</v>
      </c>
      <c r="J143" s="24">
        <f t="shared" si="32"/>
        <v>-2860</v>
      </c>
      <c r="K143" s="7"/>
      <c r="L143" s="25">
        <f t="shared" si="27"/>
        <v>2531.9288080950432</v>
      </c>
      <c r="M143" s="17">
        <f t="shared" si="18"/>
        <v>3.7203006675042674</v>
      </c>
      <c r="N143" s="17">
        <f t="shared" si="28"/>
        <v>-2857.7673650440483</v>
      </c>
      <c r="O143" s="24">
        <f t="shared" si="19"/>
        <v>4.984658846537239</v>
      </c>
      <c r="P143" s="7"/>
      <c r="Q143" s="25">
        <f t="shared" si="20"/>
        <v>2568.5770012077219</v>
      </c>
      <c r="R143" s="24">
        <f t="shared" si="21"/>
        <v>-2886.1284154363316</v>
      </c>
      <c r="S143" s="7"/>
      <c r="T143" s="25">
        <f t="shared" si="22"/>
        <v>-0.66241356461036838</v>
      </c>
      <c r="U143" s="24">
        <f t="shared" si="23"/>
        <v>-0.74625762309271548</v>
      </c>
      <c r="V143" s="7"/>
      <c r="W143" s="25">
        <f t="shared" si="24"/>
        <v>-0.66437226257935944</v>
      </c>
      <c r="X143" s="24">
        <f t="shared" si="29"/>
        <v>33.857842407061526</v>
      </c>
      <c r="Y143" s="7"/>
      <c r="Z143" s="25">
        <f t="shared" si="30"/>
        <v>-607</v>
      </c>
      <c r="AA143" s="17">
        <f t="shared" si="31"/>
        <v>33.93900000000005</v>
      </c>
      <c r="AB143" s="24">
        <f t="shared" si="25"/>
        <v>0.59234729483435633</v>
      </c>
      <c r="AC143" s="17">
        <f t="shared" si="26"/>
        <v>-8.1157592938524203E-2</v>
      </c>
    </row>
    <row r="144" spans="1:29" s="17" customFormat="1" x14ac:dyDescent="0.25">
      <c r="A144" s="17">
        <v>59</v>
      </c>
      <c r="B144" s="17">
        <v>-612</v>
      </c>
      <c r="C144" s="17">
        <v>14321</v>
      </c>
      <c r="D144" s="17">
        <v>11644</v>
      </c>
      <c r="E144" s="17">
        <v>12078</v>
      </c>
      <c r="F144" s="17">
        <v>14736</v>
      </c>
      <c r="G144" s="24"/>
      <c r="H144" s="7"/>
      <c r="I144" s="25">
        <f t="shared" si="32"/>
        <v>2243</v>
      </c>
      <c r="J144" s="24">
        <f t="shared" si="32"/>
        <v>-3092</v>
      </c>
      <c r="K144" s="7"/>
      <c r="L144" s="25">
        <f t="shared" si="27"/>
        <v>2242.154486985954</v>
      </c>
      <c r="M144" s="17">
        <f t="shared" si="18"/>
        <v>0.71489225692113689</v>
      </c>
      <c r="N144" s="17">
        <f t="shared" si="28"/>
        <v>-3091.0298398076643</v>
      </c>
      <c r="O144" s="24">
        <f t="shared" si="19"/>
        <v>0.94121079879283753</v>
      </c>
      <c r="P144" s="7"/>
      <c r="Q144" s="25">
        <f t="shared" si="20"/>
        <v>2281.5770012077219</v>
      </c>
      <c r="R144" s="24">
        <f t="shared" si="21"/>
        <v>-3118.1284154363316</v>
      </c>
      <c r="S144" s="7"/>
      <c r="T144" s="25">
        <f t="shared" si="22"/>
        <v>-0.58839877239125771</v>
      </c>
      <c r="U144" s="24">
        <f t="shared" si="23"/>
        <v>-0.80624517168255727</v>
      </c>
      <c r="V144" s="7"/>
      <c r="W144" s="25">
        <f t="shared" si="24"/>
        <v>-0.59051448198609813</v>
      </c>
      <c r="X144" s="24">
        <f t="shared" si="29"/>
        <v>28.400061339376521</v>
      </c>
      <c r="Y144" s="7"/>
      <c r="Z144" s="25">
        <f t="shared" si="30"/>
        <v>-612</v>
      </c>
      <c r="AA144" s="17">
        <f t="shared" si="31"/>
        <v>28.431000000000051</v>
      </c>
      <c r="AB144" s="24">
        <f t="shared" si="25"/>
        <v>0.49621455963450867</v>
      </c>
      <c r="AC144" s="17">
        <f t="shared" si="26"/>
        <v>-3.0938660623530012E-2</v>
      </c>
    </row>
    <row r="145" spans="1:29" s="17" customFormat="1" x14ac:dyDescent="0.25">
      <c r="A145" s="17">
        <v>60</v>
      </c>
      <c r="B145" s="17">
        <v>-625</v>
      </c>
      <c r="C145" s="17">
        <v>14160</v>
      </c>
      <c r="D145" s="17">
        <v>11540</v>
      </c>
      <c r="E145" s="17">
        <v>12238</v>
      </c>
      <c r="F145" s="17">
        <v>14841</v>
      </c>
      <c r="G145" s="24"/>
      <c r="H145" s="7"/>
      <c r="I145" s="25">
        <f t="shared" si="32"/>
        <v>1922</v>
      </c>
      <c r="J145" s="24">
        <f t="shared" si="32"/>
        <v>-3301</v>
      </c>
      <c r="K145" s="7"/>
      <c r="L145" s="25">
        <f t="shared" si="27"/>
        <v>1924.5008222496645</v>
      </c>
      <c r="M145" s="17">
        <f t="shared" si="18"/>
        <v>6.2541119244167716</v>
      </c>
      <c r="N145" s="17">
        <f t="shared" si="28"/>
        <v>-3299.4811467250543</v>
      </c>
      <c r="O145" s="24">
        <f t="shared" si="19"/>
        <v>2.3069152708134024</v>
      </c>
      <c r="P145" s="7"/>
      <c r="Q145" s="25">
        <f t="shared" si="20"/>
        <v>1960.5770012077221</v>
      </c>
      <c r="R145" s="24">
        <f t="shared" si="21"/>
        <v>-3327.1284154363316</v>
      </c>
      <c r="S145" s="7"/>
      <c r="T145" s="25">
        <f t="shared" si="22"/>
        <v>-0.5056156772611724</v>
      </c>
      <c r="U145" s="24">
        <f t="shared" si="23"/>
        <v>-0.86028567881737161</v>
      </c>
      <c r="V145" s="7"/>
      <c r="W145" s="25">
        <f t="shared" si="24"/>
        <v>-0.50787277732590907</v>
      </c>
      <c r="X145" s="24">
        <f t="shared" si="29"/>
        <v>22.735697337216607</v>
      </c>
      <c r="Y145" s="7"/>
      <c r="Z145" s="25">
        <f t="shared" si="30"/>
        <v>-625</v>
      </c>
      <c r="AA145" s="17">
        <f t="shared" si="31"/>
        <v>22.806000000000051</v>
      </c>
      <c r="AB145" s="24">
        <f t="shared" si="25"/>
        <v>0.39803978920982769</v>
      </c>
      <c r="AC145" s="17">
        <f t="shared" si="26"/>
        <v>-7.0302662783443992E-2</v>
      </c>
    </row>
    <row r="146" spans="1:29" s="17" customFormat="1" x14ac:dyDescent="0.25">
      <c r="A146" s="17">
        <v>61</v>
      </c>
      <c r="B146" s="17">
        <v>-619</v>
      </c>
      <c r="C146" s="17">
        <v>13993</v>
      </c>
      <c r="D146" s="17">
        <v>11449</v>
      </c>
      <c r="E146" s="17">
        <v>12400</v>
      </c>
      <c r="F146" s="17">
        <v>14929</v>
      </c>
      <c r="G146" s="24"/>
      <c r="H146" s="7"/>
      <c r="I146" s="25">
        <f t="shared" si="32"/>
        <v>1593</v>
      </c>
      <c r="J146" s="24">
        <f t="shared" si="32"/>
        <v>-3480</v>
      </c>
      <c r="K146" s="7"/>
      <c r="L146" s="25">
        <f t="shared" si="27"/>
        <v>1591.2456178494335</v>
      </c>
      <c r="M146" s="17">
        <f t="shared" si="18"/>
        <v>3.0778567302262356</v>
      </c>
      <c r="N146" s="17">
        <f t="shared" si="28"/>
        <v>-3474.3234878714293</v>
      </c>
      <c r="O146" s="24">
        <f t="shared" si="19"/>
        <v>32.222789945810497</v>
      </c>
      <c r="P146" s="7"/>
      <c r="Q146" s="25">
        <f t="shared" si="20"/>
        <v>1631.5770012077221</v>
      </c>
      <c r="R146" s="24">
        <f t="shared" si="21"/>
        <v>-3506.1284154363316</v>
      </c>
      <c r="S146" s="7"/>
      <c r="T146" s="25">
        <f t="shared" si="22"/>
        <v>-0.42076945203438709</v>
      </c>
      <c r="U146" s="24">
        <f t="shared" si="23"/>
        <v>-0.90656917535867199</v>
      </c>
      <c r="V146" s="7"/>
      <c r="W146" s="25">
        <f t="shared" si="24"/>
        <v>-0.42314759936124763</v>
      </c>
      <c r="X146" s="24">
        <f t="shared" si="29"/>
        <v>17.201213115799305</v>
      </c>
      <c r="Y146" s="7"/>
      <c r="Z146" s="25">
        <f t="shared" si="30"/>
        <v>-619</v>
      </c>
      <c r="AA146" s="17">
        <f t="shared" si="31"/>
        <v>17.235000000000049</v>
      </c>
      <c r="AB146" s="24">
        <f t="shared" si="25"/>
        <v>0.30080749658122358</v>
      </c>
      <c r="AC146" s="17">
        <f t="shared" si="26"/>
        <v>-3.3786884200743827E-2</v>
      </c>
    </row>
    <row r="147" spans="1:29" s="17" customFormat="1" x14ac:dyDescent="0.25">
      <c r="A147" s="17">
        <v>62</v>
      </c>
      <c r="B147" s="17">
        <v>-633</v>
      </c>
      <c r="C147" s="17">
        <v>13816</v>
      </c>
      <c r="D147" s="17">
        <v>11381</v>
      </c>
      <c r="E147" s="17">
        <v>12583</v>
      </c>
      <c r="F147" s="17">
        <v>15006</v>
      </c>
      <c r="G147" s="24"/>
      <c r="H147" s="7"/>
      <c r="I147" s="25">
        <f t="shared" si="32"/>
        <v>1233</v>
      </c>
      <c r="J147" s="24">
        <f t="shared" si="32"/>
        <v>-3625</v>
      </c>
      <c r="K147" s="7"/>
      <c r="L147" s="25">
        <f t="shared" si="27"/>
        <v>1234.5498972409707</v>
      </c>
      <c r="M147" s="17">
        <f t="shared" si="18"/>
        <v>2.4021814575686569</v>
      </c>
      <c r="N147" s="17">
        <f t="shared" si="28"/>
        <v>-3618.8617440742173</v>
      </c>
      <c r="O147" s="24">
        <f t="shared" si="19"/>
        <v>37.678185810406269</v>
      </c>
      <c r="P147" s="7"/>
      <c r="Q147" s="25">
        <f t="shared" si="20"/>
        <v>1271.5770012077221</v>
      </c>
      <c r="R147" s="24">
        <f t="shared" si="21"/>
        <v>-3651.1284154363316</v>
      </c>
      <c r="S147" s="7"/>
      <c r="T147" s="25">
        <f t="shared" si="22"/>
        <v>-0.32792859768288951</v>
      </c>
      <c r="U147" s="24">
        <f t="shared" si="23"/>
        <v>-0.94406139322732308</v>
      </c>
      <c r="V147" s="7"/>
      <c r="W147" s="25">
        <f t="shared" si="24"/>
        <v>-0.33040471719811754</v>
      </c>
      <c r="X147" s="24">
        <f t="shared" si="29"/>
        <v>11.469204419270454</v>
      </c>
      <c r="Y147" s="7"/>
      <c r="Z147" s="25">
        <f t="shared" si="30"/>
        <v>-633</v>
      </c>
      <c r="AA147" s="17">
        <f t="shared" si="31"/>
        <v>11.53800000000005</v>
      </c>
      <c r="AB147" s="24">
        <f t="shared" si="25"/>
        <v>0.20137608909510663</v>
      </c>
      <c r="AC147" s="17">
        <f t="shared" si="26"/>
        <v>-6.8795580729595684E-2</v>
      </c>
    </row>
    <row r="148" spans="1:29" s="17" customFormat="1" x14ac:dyDescent="0.25">
      <c r="A148" s="17">
        <v>63</v>
      </c>
      <c r="B148" s="17">
        <v>-643</v>
      </c>
      <c r="C148" s="17">
        <v>13618</v>
      </c>
      <c r="D148" s="17">
        <v>11322</v>
      </c>
      <c r="E148" s="17">
        <v>12765</v>
      </c>
      <c r="F148" s="17">
        <v>15053</v>
      </c>
      <c r="G148" s="24"/>
      <c r="H148" s="7"/>
      <c r="I148" s="25">
        <f t="shared" si="32"/>
        <v>853</v>
      </c>
      <c r="J148" s="24">
        <f t="shared" si="32"/>
        <v>-3731</v>
      </c>
      <c r="K148" s="7"/>
      <c r="L148" s="25">
        <f t="shared" si="27"/>
        <v>859.35741667157538</v>
      </c>
      <c r="M148" s="17">
        <f t="shared" ref="M148:M149" si="33">(I148-L148)^2</f>
        <v>40.416746736024571</v>
      </c>
      <c r="N148" s="17">
        <f t="shared" si="28"/>
        <v>-3728.7591109134951</v>
      </c>
      <c r="O148" s="24">
        <f t="shared" ref="O148:O149" si="34">(J148-N148)^2</f>
        <v>5.0215838980168623</v>
      </c>
      <c r="P148" s="7"/>
      <c r="Q148" s="25">
        <f t="shared" si="20"/>
        <v>891.57700120772199</v>
      </c>
      <c r="R148" s="24">
        <f t="shared" si="21"/>
        <v>-3757.1284154363316</v>
      </c>
      <c r="S148" s="7"/>
      <c r="T148" s="25">
        <f t="shared" si="22"/>
        <v>-0.229929918089642</v>
      </c>
      <c r="U148" s="24">
        <f t="shared" si="23"/>
        <v>-0.97146949732440602</v>
      </c>
      <c r="V148" s="7"/>
      <c r="W148" s="25">
        <f t="shared" si="24"/>
        <v>-0.23247755511519275</v>
      </c>
      <c r="X148" s="24">
        <f t="shared" si="29"/>
        <v>5.6381430901520275</v>
      </c>
      <c r="Y148" s="7"/>
      <c r="Z148" s="25">
        <f t="shared" si="30"/>
        <v>-643</v>
      </c>
      <c r="AA148" s="17">
        <f t="shared" si="31"/>
        <v>5.7510000000000501</v>
      </c>
      <c r="AB148" s="24">
        <f t="shared" si="25"/>
        <v>0.10037388528219476</v>
      </c>
      <c r="AC148" s="17">
        <f t="shared" si="26"/>
        <v>-0.11285690984802255</v>
      </c>
    </row>
    <row r="149" spans="1:29" s="17" customFormat="1" x14ac:dyDescent="0.25">
      <c r="A149" s="17">
        <v>64</v>
      </c>
      <c r="B149" s="17">
        <v>-633</v>
      </c>
      <c r="C149" s="17">
        <v>13440</v>
      </c>
      <c r="D149" s="17">
        <v>11293</v>
      </c>
      <c r="E149" s="17">
        <v>12958</v>
      </c>
      <c r="F149" s="17">
        <v>15096</v>
      </c>
      <c r="G149" s="24"/>
      <c r="H149" s="7"/>
      <c r="I149" s="25">
        <f t="shared" si="32"/>
        <v>482</v>
      </c>
      <c r="J149" s="24">
        <f t="shared" si="32"/>
        <v>-3803</v>
      </c>
      <c r="K149" s="7"/>
      <c r="L149" s="25">
        <f t="shared" si="27"/>
        <v>481.03618511954858</v>
      </c>
      <c r="M149" s="17">
        <f t="shared" si="33"/>
        <v>0.92893912377959087</v>
      </c>
      <c r="N149" s="17">
        <f t="shared" si="28"/>
        <v>-3799.5129172711409</v>
      </c>
      <c r="O149" s="24">
        <f t="shared" si="34"/>
        <v>12.159745957907775</v>
      </c>
      <c r="P149" s="7"/>
      <c r="Q149" s="25">
        <f t="shared" ref="Q149" si="35">I149-$J$4</f>
        <v>520.57700120772199</v>
      </c>
      <c r="R149" s="24">
        <f t="shared" ref="R149" si="36">J149-$J$3</f>
        <v>-3829.1284154363316</v>
      </c>
      <c r="S149" s="7"/>
      <c r="T149" s="25">
        <f t="shared" ref="T149" si="37">Q149/$J$7</f>
        <v>-0.13425225985518197</v>
      </c>
      <c r="U149" s="24">
        <f t="shared" ref="U149" si="38">R149/$J$6</f>
        <v>-0.99008632274883968</v>
      </c>
      <c r="V149" s="7"/>
      <c r="W149" s="25">
        <f t="shared" ref="W149" si="39">(T149-U149*SIN(-$J$11*PI()/180))/(COS(-$J$11*PI()/180))</f>
        <v>-0.13684837476705153</v>
      </c>
      <c r="X149" s="24">
        <f>IF(MOD(ATAN2(U149,W149)*180/PI()-$J$9+360,360)&gt;5,MOD(ATAN2(U149,W149)*180/PI()-$J$9+360,360)-360,MOD(ATAN2(U149,W149)*180/PI()-$J$9+360,360))</f>
        <v>4.9547960965355742E-2</v>
      </c>
      <c r="Y149" s="7"/>
      <c r="Z149" s="25">
        <f t="shared" si="30"/>
        <v>-633</v>
      </c>
      <c r="AA149" s="17">
        <f t="shared" si="31"/>
        <v>5.4000000000050896E-2</v>
      </c>
      <c r="AB149" s="24">
        <f t="shared" ref="AB149" si="40">AA149*PI()/180</f>
        <v>9.4247779607782621E-4</v>
      </c>
      <c r="AC149" s="17">
        <f t="shared" ref="AC149" si="41">X149-AA149</f>
        <v>-4.4520390346951544E-3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-9984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78</v>
      </c>
      <c r="B156" s="31">
        <v>9984</v>
      </c>
      <c r="G156" s="2"/>
      <c r="I156" s="1"/>
      <c r="J156" s="3"/>
    </row>
    <row r="157" spans="1:29" x14ac:dyDescent="0.25">
      <c r="A157" t="s">
        <v>79</v>
      </c>
      <c r="B157">
        <v>9984</v>
      </c>
      <c r="G157" s="2"/>
      <c r="I157" s="43">
        <f>J155</f>
        <v>-9986</v>
      </c>
      <c r="J157" s="39">
        <f>I157+B157</f>
        <v>-2</v>
      </c>
    </row>
    <row r="158" spans="1:29" x14ac:dyDescent="0.25">
      <c r="A158" s="31" t="s">
        <v>80</v>
      </c>
      <c r="B158" s="31">
        <v>40002</v>
      </c>
      <c r="G158" s="2"/>
      <c r="I158" s="1"/>
      <c r="J158" s="3"/>
    </row>
    <row r="159" spans="1:29" x14ac:dyDescent="0.25">
      <c r="A159" t="s">
        <v>81</v>
      </c>
      <c r="B159">
        <v>40002</v>
      </c>
      <c r="G159" s="2"/>
      <c r="I159" s="43">
        <f>J157</f>
        <v>-2</v>
      </c>
      <c r="J159" s="39">
        <f>I159+B159</f>
        <v>40000</v>
      </c>
    </row>
    <row r="160" spans="1:29" x14ac:dyDescent="0.25">
      <c r="A160" s="31" t="s">
        <v>82</v>
      </c>
      <c r="B160" s="31">
        <v>9996</v>
      </c>
      <c r="G160" s="2"/>
      <c r="I160" s="1"/>
      <c r="J160" s="3"/>
    </row>
    <row r="161" spans="1:10" x14ac:dyDescent="0.25">
      <c r="A161" t="s">
        <v>83</v>
      </c>
      <c r="B161">
        <v>9996</v>
      </c>
      <c r="G161" s="2"/>
      <c r="I161" s="43">
        <f>J159</f>
        <v>40000</v>
      </c>
      <c r="J161" s="39">
        <f>I161+B161</f>
        <v>49996</v>
      </c>
    </row>
    <row r="162" spans="1:10" x14ac:dyDescent="0.25">
      <c r="A162" s="31" t="s">
        <v>84</v>
      </c>
      <c r="B162" s="31">
        <v>-9984</v>
      </c>
      <c r="G162" s="2"/>
      <c r="I162" s="1"/>
      <c r="J162" s="3"/>
    </row>
    <row r="163" spans="1:10" x14ac:dyDescent="0.25">
      <c r="A163" t="s">
        <v>85</v>
      </c>
      <c r="B163">
        <v>-9992</v>
      </c>
      <c r="G163" s="2"/>
      <c r="I163" s="43">
        <f>J161</f>
        <v>49996</v>
      </c>
      <c r="J163" s="39">
        <f>I163+B163</f>
        <v>40004</v>
      </c>
    </row>
    <row r="164" spans="1:10" x14ac:dyDescent="0.25">
      <c r="A164" s="31" t="s">
        <v>86</v>
      </c>
      <c r="B164" s="31">
        <v>-39998</v>
      </c>
      <c r="G164" s="2"/>
      <c r="I164" s="1"/>
      <c r="J164" s="3"/>
    </row>
    <row r="165" spans="1:10" ht="15.75" thickBot="1" x14ac:dyDescent="0.3">
      <c r="A165" t="s">
        <v>87</v>
      </c>
      <c r="B165">
        <v>-39998</v>
      </c>
      <c r="G165" s="2"/>
      <c r="I165" s="4">
        <f>J163</f>
        <v>40004</v>
      </c>
      <c r="J165" s="6">
        <f>I165+B165</f>
        <v>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21.869363491276381</v>
      </c>
      <c r="L3" s="35" t="s">
        <v>1</v>
      </c>
      <c r="M3" s="11">
        <v>-3869.5308260544712</v>
      </c>
      <c r="N3" s="10" t="s">
        <v>2</v>
      </c>
      <c r="O3" s="35">
        <v>3851.732863142247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-40.002656096806987</v>
      </c>
      <c r="L4" s="9" t="s">
        <v>5</v>
      </c>
      <c r="M4" s="13">
        <v>359.91368877095243</v>
      </c>
      <c r="N4" s="12" t="s">
        <v>6</v>
      </c>
      <c r="O4" s="9">
        <v>359.88456542980487</v>
      </c>
      <c r="Q4" s="2" t="s">
        <v>7</v>
      </c>
      <c r="R4" s="2">
        <f>MAX(AC20:AC149)</f>
        <v>0.22810803801380075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-171.96160536449008</v>
      </c>
      <c r="N5" s="14" t="s">
        <v>9</v>
      </c>
      <c r="O5" s="9">
        <v>-172.2263979689051</v>
      </c>
      <c r="Q5" s="5" t="s">
        <v>10</v>
      </c>
      <c r="R5" s="5">
        <f>MIN(AC20:AC149)</f>
        <v>-0.22270954881756211</v>
      </c>
      <c r="T5" s="45" t="s">
        <v>55</v>
      </c>
      <c r="U5" s="47">
        <v>23</v>
      </c>
    </row>
    <row r="6" spans="1:21" ht="15.75" thickBot="1" x14ac:dyDescent="0.3">
      <c r="A6" t="s">
        <v>65</v>
      </c>
      <c r="I6" s="32" t="s">
        <v>11</v>
      </c>
      <c r="J6" s="32">
        <f>(O3+O9)/2</f>
        <v>3846.8731223521545</v>
      </c>
      <c r="L6" s="37" t="s">
        <v>12</v>
      </c>
      <c r="M6" s="13">
        <v>-40.183453859582087</v>
      </c>
      <c r="N6" s="14" t="s">
        <v>13</v>
      </c>
      <c r="O6" s="9">
        <v>22.000995930355188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-3864.2163524477673</v>
      </c>
      <c r="L7" s="38" t="s">
        <v>15</v>
      </c>
      <c r="M7" s="16">
        <f>SUM(M20:M84)</f>
        <v>1609.627206158465</v>
      </c>
      <c r="N7" s="15" t="s">
        <v>15</v>
      </c>
      <c r="O7" s="36">
        <f>SUM(O20:O84)</f>
        <v>2463.6216588675093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-172.20529622153407</v>
      </c>
      <c r="L9" s="35" t="s">
        <v>18</v>
      </c>
      <c r="M9" s="11">
        <v>-3858.9018788410635</v>
      </c>
      <c r="N9" s="10" t="s">
        <v>19</v>
      </c>
      <c r="O9" s="35">
        <v>3842.0133815620616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-171.93940944042612</v>
      </c>
      <c r="L10" s="9" t="s">
        <v>21</v>
      </c>
      <c r="M10" s="13">
        <v>359.93818209341589</v>
      </c>
      <c r="N10" s="12" t="s">
        <v>22</v>
      </c>
      <c r="O10" s="9">
        <v>359.92157714489775</v>
      </c>
      <c r="T10" s="48"/>
    </row>
    <row r="11" spans="1:21" ht="15.75" thickBot="1" x14ac:dyDescent="0.3">
      <c r="I11" s="33" t="s">
        <v>23</v>
      </c>
      <c r="J11" s="33">
        <f>J9-J10</f>
        <v>-0.26588678110795172</v>
      </c>
      <c r="L11" s="37" t="s">
        <v>24</v>
      </c>
      <c r="M11" s="13">
        <v>-171.91721351636212</v>
      </c>
      <c r="N11" s="14" t="s">
        <v>25</v>
      </c>
      <c r="O11" s="9">
        <v>-172.18419447416304</v>
      </c>
    </row>
    <row r="12" spans="1:21" x14ac:dyDescent="0.25">
      <c r="I12" s="9"/>
      <c r="J12" s="9"/>
      <c r="L12" s="37" t="s">
        <v>26</v>
      </c>
      <c r="M12" s="13">
        <v>-39.821858334031894</v>
      </c>
      <c r="N12" s="14" t="s">
        <v>27</v>
      </c>
      <c r="O12" s="9">
        <v>21.737731052197578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1296.771853045751</v>
      </c>
      <c r="N13" s="15" t="s">
        <v>15</v>
      </c>
      <c r="O13" s="36">
        <f>SUM(O85:O149)</f>
        <v>2050.7777412414302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11358</v>
      </c>
      <c r="E20" s="17">
        <v>13009</v>
      </c>
      <c r="F20" s="17">
        <v>15155</v>
      </c>
      <c r="G20" s="24"/>
      <c r="H20" s="7"/>
      <c r="I20" s="25">
        <f t="shared" ref="I20:J51" si="0">C20-E20</f>
        <v>503</v>
      </c>
      <c r="J20" s="24">
        <f t="shared" si="0"/>
        <v>-3797</v>
      </c>
      <c r="K20" s="7"/>
      <c r="L20" s="25">
        <f>$M$3*SIN(2*PI()/$M$4*(AA20+$M$5))+$M$6</f>
        <v>496.95682901875489</v>
      </c>
      <c r="M20" s="17">
        <f t="shared" ref="M20:M83" si="1">(I20-L20)^2</f>
        <v>36.51991550856301</v>
      </c>
      <c r="N20" s="17">
        <f>$O$3*COS(2*PI()/$O$4*(AA20+$O$5))+$O$6</f>
        <v>-3794.998373694968</v>
      </c>
      <c r="O20" s="24">
        <f t="shared" ref="O20:O83" si="2">(J20-N20)^2</f>
        <v>4.0065078649960766</v>
      </c>
      <c r="P20" s="7"/>
      <c r="Q20" s="25">
        <f>I20-$J$4</f>
        <v>543.00265609680696</v>
      </c>
      <c r="R20" s="24">
        <f>J20-$J$3</f>
        <v>-3818.8693634912765</v>
      </c>
      <c r="S20" s="7"/>
      <c r="T20" s="25">
        <f>Q20/$J$7</f>
        <v>-0.1405207696905596</v>
      </c>
      <c r="U20" s="24">
        <f>R20/$J$6</f>
        <v>-0.99272038407033425</v>
      </c>
      <c r="V20" s="7"/>
      <c r="W20" s="25">
        <f>(T20-U20*SIN(-$J$11*PI()/180))/(COS(-$J$11*PI()/180))</f>
        <v>-0.13591543171951673</v>
      </c>
      <c r="X20" s="24">
        <f>IF(MOD(ATAN2(U20,W20)*180/PI()-$J$9+360,360)&gt;5,MOD(ATAN2(U20,W20)*180/PI()-$J$9+360,360)-360,MOD(ATAN2(U20,W20)*180/PI()-$J$9+360,360))</f>
        <v>1.3109043223948902E-3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1.9310904322394889E-2</v>
      </c>
      <c r="AD20" s="17">
        <f ca="1">INDIRECT("AC"&amp;AE20)-AC20</f>
        <v>-1.2082110808409246E-2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13692</v>
      </c>
      <c r="D21" s="17">
        <v>11393</v>
      </c>
      <c r="E21" s="17">
        <v>12817</v>
      </c>
      <c r="F21" s="17">
        <v>15120</v>
      </c>
      <c r="G21" s="24"/>
      <c r="H21" s="7"/>
      <c r="I21" s="25">
        <f t="shared" si="0"/>
        <v>875</v>
      </c>
      <c r="J21" s="24">
        <f t="shared" si="0"/>
        <v>-3727</v>
      </c>
      <c r="K21" s="7"/>
      <c r="L21" s="25">
        <f t="shared" ref="L21:L84" si="3">$M$3*SIN(2*PI()/$M$4*(AA21+$M$5))+$M$6</f>
        <v>873.61234793655149</v>
      </c>
      <c r="M21" s="17">
        <f t="shared" si="1"/>
        <v>1.9255782491929165</v>
      </c>
      <c r="N21" s="17">
        <f t="shared" ref="N21:N84" si="4">$O$3*COS(2*PI()/$O$4*(AA21+$O$5))+$O$6</f>
        <v>-3725.1648948027409</v>
      </c>
      <c r="O21" s="24">
        <f t="shared" si="2"/>
        <v>3.3676110850071912</v>
      </c>
      <c r="P21" s="7"/>
      <c r="Q21" s="25">
        <f t="shared" ref="Q21:Q84" si="5">I21-$J$4</f>
        <v>915.00265609680696</v>
      </c>
      <c r="R21" s="24">
        <f t="shared" ref="R21:R84" si="6">J21-$J$3</f>
        <v>-3748.8693634912765</v>
      </c>
      <c r="S21" s="7"/>
      <c r="T21" s="25">
        <f t="shared" ref="T21:T84" si="7">Q21/$J$7</f>
        <v>-0.23678867139962373</v>
      </c>
      <c r="U21" s="24">
        <f t="shared" ref="U21:U84" si="8">R21/$J$6</f>
        <v>-0.97452378704890741</v>
      </c>
      <c r="V21" s="7"/>
      <c r="W21" s="25">
        <f t="shared" ref="W21:W84" si="9">(T21-U21*SIN(-$J$11*PI()/180))/(COS(-$J$11*PI()/180))</f>
        <v>-0.23226881374059816</v>
      </c>
      <c r="X21" s="24">
        <f t="shared" ref="X21:X83" si="10">MOD(ATAN2(U21,W21)*180/PI()-$J$9+360,360)</f>
        <v>5.6111100203791011</v>
      </c>
      <c r="Y21" s="7"/>
      <c r="Z21" s="25">
        <f t="shared" ref="Z21:Z84" si="11">B21</f>
        <v>631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-4.9889979620898472E-2</v>
      </c>
      <c r="AD21" s="17">
        <f t="shared" ref="AD21:AD83" ca="1" si="14">INDIRECT("AC"&amp;AE21)-AC21</f>
        <v>4.4049644292837975E-2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13879</v>
      </c>
      <c r="D22" s="17">
        <v>11444</v>
      </c>
      <c r="E22" s="17">
        <v>12628</v>
      </c>
      <c r="F22" s="17">
        <v>15062</v>
      </c>
      <c r="G22" s="24"/>
      <c r="H22" s="7"/>
      <c r="I22" s="25">
        <f t="shared" si="0"/>
        <v>1251</v>
      </c>
      <c r="J22" s="24">
        <f t="shared" si="0"/>
        <v>-3618</v>
      </c>
      <c r="K22" s="7"/>
      <c r="L22" s="25">
        <f t="shared" si="3"/>
        <v>1250.4681233952078</v>
      </c>
      <c r="M22" s="17">
        <f t="shared" si="1"/>
        <v>0.28289272272523547</v>
      </c>
      <c r="N22" s="17">
        <f>$O$3*COS(2*PI()/$O$4*(AA22+$O$5))+$O$6</f>
        <v>-3615.3508801189755</v>
      </c>
      <c r="O22" s="24">
        <f>(J22-N22)^2</f>
        <v>7.0178361440392063</v>
      </c>
      <c r="P22" s="7"/>
      <c r="Q22" s="25">
        <f t="shared" si="5"/>
        <v>1291.002656096807</v>
      </c>
      <c r="R22" s="24">
        <f t="shared" si="6"/>
        <v>-3639.8693634912765</v>
      </c>
      <c r="S22" s="7"/>
      <c r="T22" s="25">
        <f t="shared" si="7"/>
        <v>-0.3340917118367423</v>
      </c>
      <c r="U22" s="24">
        <f t="shared" si="8"/>
        <v>-0.9461890859726857</v>
      </c>
      <c r="V22" s="7"/>
      <c r="W22" s="25">
        <f t="shared" si="9"/>
        <v>-0.32970439285682335</v>
      </c>
      <c r="X22" s="24">
        <f t="shared" si="10"/>
        <v>11.416447074917755</v>
      </c>
      <c r="Y22" s="7"/>
      <c r="Z22" s="25">
        <f t="shared" si="11"/>
        <v>647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-6.7552925082242865E-2</v>
      </c>
      <c r="AD22" s="17">
        <f t="shared" ca="1" si="14"/>
        <v>-2.2245353084747066E-2</v>
      </c>
      <c r="AE22" s="17">
        <v>147</v>
      </c>
    </row>
    <row r="23" spans="1:31" s="17" customFormat="1" x14ac:dyDescent="0.25">
      <c r="A23" s="17">
        <v>3</v>
      </c>
      <c r="B23" s="17">
        <v>630</v>
      </c>
      <c r="C23" s="17">
        <v>14053</v>
      </c>
      <c r="D23" s="17">
        <v>11515</v>
      </c>
      <c r="E23" s="17">
        <v>12454</v>
      </c>
      <c r="F23" s="17">
        <v>14993</v>
      </c>
      <c r="G23" s="24"/>
      <c r="H23" s="7"/>
      <c r="I23" s="25">
        <f t="shared" si="0"/>
        <v>1599</v>
      </c>
      <c r="J23" s="24">
        <f t="shared" si="0"/>
        <v>-3478</v>
      </c>
      <c r="K23" s="7"/>
      <c r="L23" s="25">
        <f t="shared" si="3"/>
        <v>1604.6487623334722</v>
      </c>
      <c r="M23" s="17">
        <f t="shared" si="1"/>
        <v>31.908515900054041</v>
      </c>
      <c r="N23" s="17">
        <f t="shared" si="4"/>
        <v>-3472.3165858599027</v>
      </c>
      <c r="O23" s="24">
        <f t="shared" si="2"/>
        <v>32.301196287857749</v>
      </c>
      <c r="P23" s="7"/>
      <c r="Q23" s="25">
        <f t="shared" si="5"/>
        <v>1639.002656096807</v>
      </c>
      <c r="R23" s="24">
        <f t="shared" si="6"/>
        <v>-3499.8693634912765</v>
      </c>
      <c r="S23" s="7"/>
      <c r="T23" s="25">
        <f t="shared" si="7"/>
        <v>-0.42414878117747973</v>
      </c>
      <c r="U23" s="24">
        <f t="shared" si="8"/>
        <v>-0.90979589192983212</v>
      </c>
      <c r="V23" s="7"/>
      <c r="W23" s="25">
        <f t="shared" si="9"/>
        <v>-0.41993131936340872</v>
      </c>
      <c r="X23" s="24">
        <f t="shared" si="10"/>
        <v>16.981761864231089</v>
      </c>
      <c r="Y23" s="7"/>
      <c r="Z23" s="25">
        <f t="shared" si="11"/>
        <v>630</v>
      </c>
      <c r="AA23" s="17">
        <f t="shared" si="15"/>
        <v>17.153999999999996</v>
      </c>
      <c r="AB23" s="24">
        <f t="shared" si="12"/>
        <v>0.29939377988710725</v>
      </c>
      <c r="AC23" s="17">
        <f t="shared" si="13"/>
        <v>-0.17223813576890734</v>
      </c>
      <c r="AD23" s="17">
        <f t="shared" ca="1" si="14"/>
        <v>4.6246463661482551E-2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14212</v>
      </c>
      <c r="D24" s="17">
        <v>11595</v>
      </c>
      <c r="E24" s="17">
        <v>12284</v>
      </c>
      <c r="F24" s="17">
        <v>14900</v>
      </c>
      <c r="G24" s="24"/>
      <c r="H24" s="7"/>
      <c r="I24" s="25">
        <f t="shared" si="0"/>
        <v>1928</v>
      </c>
      <c r="J24" s="24">
        <f t="shared" si="0"/>
        <v>-3305</v>
      </c>
      <c r="K24" s="7"/>
      <c r="L24" s="25">
        <f t="shared" si="3"/>
        <v>1933.844420543325</v>
      </c>
      <c r="M24" s="17">
        <f t="shared" si="1"/>
        <v>34.15725148723913</v>
      </c>
      <c r="N24" s="17">
        <f t="shared" si="4"/>
        <v>-3300.2858345597911</v>
      </c>
      <c r="O24" s="24">
        <f t="shared" si="2"/>
        <v>22.223355797660389</v>
      </c>
      <c r="P24" s="7"/>
      <c r="Q24" s="25">
        <f t="shared" si="5"/>
        <v>1968.002656096807</v>
      </c>
      <c r="R24" s="24">
        <f t="shared" si="6"/>
        <v>-3326.8693634912765</v>
      </c>
      <c r="S24" s="7"/>
      <c r="T24" s="25">
        <f t="shared" si="7"/>
        <v>-0.50928894155995852</v>
      </c>
      <c r="U24" s="24">
        <f t="shared" si="8"/>
        <v>-0.86482430214830586</v>
      </c>
      <c r="V24" s="7"/>
      <c r="W24" s="25">
        <f t="shared" si="9"/>
        <v>-0.50528109315507419</v>
      </c>
      <c r="X24" s="24">
        <f t="shared" si="10"/>
        <v>22.501274672118996</v>
      </c>
      <c r="Y24" s="7"/>
      <c r="Z24" s="25">
        <f t="shared" si="11"/>
        <v>613</v>
      </c>
      <c r="AA24" s="17">
        <f t="shared" si="15"/>
        <v>22.670999999999996</v>
      </c>
      <c r="AB24" s="24">
        <f t="shared" si="12"/>
        <v>0.39568359471963438</v>
      </c>
      <c r="AC24" s="17">
        <f t="shared" si="13"/>
        <v>-0.16972532788100025</v>
      </c>
      <c r="AD24" s="17">
        <f t="shared" ca="1" si="14"/>
        <v>0.14737447084824495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14378</v>
      </c>
      <c r="D25" s="17">
        <v>11707</v>
      </c>
      <c r="E25" s="17">
        <v>12135</v>
      </c>
      <c r="F25" s="17">
        <v>14803</v>
      </c>
      <c r="G25" s="24"/>
      <c r="H25" s="7"/>
      <c r="I25" s="25">
        <f t="shared" si="0"/>
        <v>2243</v>
      </c>
      <c r="J25" s="24">
        <f t="shared" si="0"/>
        <v>-3096</v>
      </c>
      <c r="K25" s="7"/>
      <c r="L25" s="25">
        <f t="shared" si="3"/>
        <v>2249.1564403303173</v>
      </c>
      <c r="M25" s="17">
        <f t="shared" si="1"/>
        <v>37.901757540757501</v>
      </c>
      <c r="N25" s="17">
        <f t="shared" si="4"/>
        <v>-3094.2575237366591</v>
      </c>
      <c r="O25" s="24">
        <f t="shared" si="2"/>
        <v>3.0362235283064813</v>
      </c>
      <c r="P25" s="7"/>
      <c r="Q25" s="25">
        <f t="shared" si="5"/>
        <v>2283.0026560968072</v>
      </c>
      <c r="R25" s="24">
        <f t="shared" si="6"/>
        <v>-3117.8693634912765</v>
      </c>
      <c r="S25" s="7"/>
      <c r="T25" s="25">
        <f t="shared" si="7"/>
        <v>-0.59080611639424674</v>
      </c>
      <c r="U25" s="24">
        <f t="shared" si="8"/>
        <v>-0.81049446247004586</v>
      </c>
      <c r="V25" s="7"/>
      <c r="W25" s="25">
        <f t="shared" si="9"/>
        <v>-0.58705127059144468</v>
      </c>
      <c r="X25" s="24">
        <f t="shared" si="10"/>
        <v>28.121580184932441</v>
      </c>
      <c r="Y25" s="7"/>
      <c r="Z25" s="25">
        <f t="shared" si="11"/>
        <v>622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-0.14741981506755408</v>
      </c>
      <c r="AD25" s="17">
        <f t="shared" ca="1" si="14"/>
        <v>0.13480264297574251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14520</v>
      </c>
      <c r="D26" s="17">
        <v>11830</v>
      </c>
      <c r="E26" s="17">
        <v>11989</v>
      </c>
      <c r="F26" s="17">
        <v>14689</v>
      </c>
      <c r="G26" s="24"/>
      <c r="H26" s="7"/>
      <c r="I26" s="25">
        <f t="shared" si="0"/>
        <v>2531</v>
      </c>
      <c r="J26" s="24">
        <f t="shared" si="0"/>
        <v>-2859</v>
      </c>
      <c r="K26" s="7"/>
      <c r="L26" s="25">
        <f t="shared" si="3"/>
        <v>2539.4508090260251</v>
      </c>
      <c r="M26" s="17">
        <f t="shared" si="1"/>
        <v>71.416173194347749</v>
      </c>
      <c r="N26" s="17">
        <f t="shared" si="4"/>
        <v>-2861.2968831454887</v>
      </c>
      <c r="O26" s="24">
        <f t="shared" si="2"/>
        <v>5.275672184029899</v>
      </c>
      <c r="P26" s="7"/>
      <c r="Q26" s="25">
        <f t="shared" si="5"/>
        <v>2571.0026560968072</v>
      </c>
      <c r="R26" s="24">
        <f t="shared" si="6"/>
        <v>-2880.8693634912765</v>
      </c>
      <c r="S26" s="7"/>
      <c r="T26" s="25">
        <f t="shared" si="7"/>
        <v>-0.66533610481416738</v>
      </c>
      <c r="U26" s="24">
        <f t="shared" si="8"/>
        <v>-0.74888598398321515</v>
      </c>
      <c r="V26" s="7"/>
      <c r="W26" s="25">
        <f t="shared" si="9"/>
        <v>-0.66186796386969571</v>
      </c>
      <c r="X26" s="24">
        <f t="shared" si="10"/>
        <v>33.675654040058589</v>
      </c>
      <c r="Y26" s="7"/>
      <c r="Z26" s="25">
        <f t="shared" si="11"/>
        <v>615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-0.12834595994140585</v>
      </c>
      <c r="AD26" s="17">
        <f t="shared" ca="1" si="14"/>
        <v>6.3995671812421051E-2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14653</v>
      </c>
      <c r="D27" s="17">
        <v>11945</v>
      </c>
      <c r="E27" s="17">
        <v>11847</v>
      </c>
      <c r="F27" s="17">
        <v>14547</v>
      </c>
      <c r="G27" s="24"/>
      <c r="H27" s="7"/>
      <c r="I27" s="25">
        <f t="shared" si="0"/>
        <v>2806</v>
      </c>
      <c r="J27" s="24">
        <f t="shared" si="0"/>
        <v>-2602</v>
      </c>
      <c r="K27" s="7"/>
      <c r="L27" s="25">
        <f t="shared" si="3"/>
        <v>2805.6783716834543</v>
      </c>
      <c r="M27" s="17">
        <f t="shared" si="1"/>
        <v>0.10344477400401093</v>
      </c>
      <c r="N27" s="17">
        <f t="shared" si="4"/>
        <v>-2601.4320435934615</v>
      </c>
      <c r="O27" s="24">
        <f t="shared" si="2"/>
        <v>0.32257447972817366</v>
      </c>
      <c r="P27" s="7"/>
      <c r="Q27" s="25">
        <f t="shared" si="5"/>
        <v>2846.0026560968072</v>
      </c>
      <c r="R27" s="24">
        <f t="shared" si="6"/>
        <v>-2623.8693634912765</v>
      </c>
      <c r="S27" s="7"/>
      <c r="T27" s="25">
        <f t="shared" si="7"/>
        <v>-0.73650189236791097</v>
      </c>
      <c r="U27" s="24">
        <f t="shared" si="8"/>
        <v>-0.68207847777597685</v>
      </c>
      <c r="V27" s="7"/>
      <c r="W27" s="25">
        <f t="shared" si="9"/>
        <v>-0.73334454683715644</v>
      </c>
      <c r="X27" s="24">
        <f t="shared" si="10"/>
        <v>39.279620217516765</v>
      </c>
      <c r="Y27" s="7"/>
      <c r="Z27" s="25">
        <f t="shared" si="11"/>
        <v>615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-5.9379782483226506E-2</v>
      </c>
      <c r="AD27" s="17">
        <f t="shared" ca="1" si="14"/>
        <v>5.0516289589410235E-2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14776</v>
      </c>
      <c r="D28" s="17">
        <v>12097</v>
      </c>
      <c r="E28" s="17">
        <v>11728</v>
      </c>
      <c r="F28" s="17">
        <v>14407</v>
      </c>
      <c r="G28" s="24"/>
      <c r="H28" s="7"/>
      <c r="I28" s="25">
        <f t="shared" si="0"/>
        <v>3048</v>
      </c>
      <c r="J28" s="24">
        <f t="shared" si="0"/>
        <v>-2310</v>
      </c>
      <c r="K28" s="7"/>
      <c r="L28" s="25">
        <f t="shared" si="3"/>
        <v>3050.4842757164001</v>
      </c>
      <c r="M28" s="17">
        <f t="shared" si="1"/>
        <v>6.1716258350953996</v>
      </c>
      <c r="N28" s="17">
        <f t="shared" si="4"/>
        <v>-2310.3503860091673</v>
      </c>
      <c r="O28" s="24">
        <f t="shared" si="2"/>
        <v>0.12277035542020351</v>
      </c>
      <c r="P28" s="7"/>
      <c r="Q28" s="25">
        <f t="shared" si="5"/>
        <v>3088.0026560968072</v>
      </c>
      <c r="R28" s="24">
        <f t="shared" si="6"/>
        <v>-2331.8693634912765</v>
      </c>
      <c r="S28" s="7"/>
      <c r="T28" s="25">
        <f t="shared" si="7"/>
        <v>-0.79912778541520546</v>
      </c>
      <c r="U28" s="24">
        <f t="shared" si="8"/>
        <v>-0.60617267305802502</v>
      </c>
      <c r="V28" s="7"/>
      <c r="W28" s="25">
        <f t="shared" si="9"/>
        <v>-0.79632336520836122</v>
      </c>
      <c r="X28" s="24">
        <f t="shared" si="10"/>
        <v>44.926389429274195</v>
      </c>
      <c r="Y28" s="7"/>
      <c r="Z28" s="25">
        <f t="shared" si="11"/>
        <v>629</v>
      </c>
      <c r="AA28" s="17">
        <f t="shared" si="15"/>
        <v>44.999999999999993</v>
      </c>
      <c r="AB28" s="24">
        <f t="shared" si="12"/>
        <v>0.78539816339744817</v>
      </c>
      <c r="AC28" s="17">
        <f t="shared" si="13"/>
        <v>-7.3610570725797686E-2</v>
      </c>
      <c r="AD28" s="17">
        <f t="shared" ca="1" si="14"/>
        <v>4.719777550901938E-2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14882</v>
      </c>
      <c r="D29" s="17">
        <v>12257</v>
      </c>
      <c r="E29" s="17">
        <v>11622</v>
      </c>
      <c r="F29" s="17">
        <v>14248</v>
      </c>
      <c r="G29" s="24"/>
      <c r="H29" s="7"/>
      <c r="I29" s="25">
        <f t="shared" si="0"/>
        <v>3260</v>
      </c>
      <c r="J29" s="24">
        <f t="shared" si="0"/>
        <v>-1991</v>
      </c>
      <c r="K29" s="7"/>
      <c r="L29" s="25">
        <f t="shared" si="3"/>
        <v>3267.3398630643132</v>
      </c>
      <c r="M29" s="17">
        <f t="shared" si="1"/>
        <v>53.87358980286988</v>
      </c>
      <c r="N29" s="17">
        <f t="shared" si="4"/>
        <v>-1992.8946858334539</v>
      </c>
      <c r="O29" s="24">
        <f t="shared" si="2"/>
        <v>3.5898344074908142</v>
      </c>
      <c r="P29" s="7"/>
      <c r="Q29" s="25">
        <f t="shared" si="5"/>
        <v>3300.0026560968072</v>
      </c>
      <c r="R29" s="24">
        <f t="shared" si="6"/>
        <v>-2012.8693634912763</v>
      </c>
      <c r="S29" s="7"/>
      <c r="T29" s="25">
        <f t="shared" si="7"/>
        <v>-0.85399013800209145</v>
      </c>
      <c r="U29" s="24">
        <f t="shared" si="8"/>
        <v>-0.5232481809175229</v>
      </c>
      <c r="V29" s="7"/>
      <c r="W29" s="25">
        <f t="shared" si="9"/>
        <v>-0.85157113067687273</v>
      </c>
      <c r="X29" s="24">
        <f t="shared" si="10"/>
        <v>50.63663617926079</v>
      </c>
      <c r="Y29" s="7"/>
      <c r="Z29" s="25">
        <f t="shared" si="11"/>
        <v>636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-8.7363820739199127E-2</v>
      </c>
      <c r="AD29" s="17">
        <f t="shared" ca="1" si="14"/>
        <v>0.10587572139200319</v>
      </c>
      <c r="AE29" s="17">
        <v>140</v>
      </c>
    </row>
    <row r="30" spans="1:31" s="17" customFormat="1" x14ac:dyDescent="0.25">
      <c r="A30" s="17">
        <v>10</v>
      </c>
      <c r="B30" s="17">
        <v>640</v>
      </c>
      <c r="C30" s="17">
        <v>14981</v>
      </c>
      <c r="D30" s="17">
        <v>12425</v>
      </c>
      <c r="E30" s="17">
        <v>11527</v>
      </c>
      <c r="F30" s="17">
        <v>14074</v>
      </c>
      <c r="G30" s="24"/>
      <c r="H30" s="7"/>
      <c r="I30" s="25">
        <f t="shared" si="0"/>
        <v>3454</v>
      </c>
      <c r="J30" s="24">
        <f t="shared" si="0"/>
        <v>-1649</v>
      </c>
      <c r="K30" s="7"/>
      <c r="L30" s="25">
        <f t="shared" si="3"/>
        <v>3452.2440682059259</v>
      </c>
      <c r="M30" s="17">
        <f t="shared" si="1"/>
        <v>3.0832964654401414</v>
      </c>
      <c r="N30" s="17">
        <f t="shared" si="4"/>
        <v>-1653.1534605965928</v>
      </c>
      <c r="O30" s="24">
        <f t="shared" si="2"/>
        <v>17.251234927449204</v>
      </c>
      <c r="P30" s="7"/>
      <c r="Q30" s="25">
        <f t="shared" si="5"/>
        <v>3494.0026560968072</v>
      </c>
      <c r="R30" s="24">
        <f t="shared" si="6"/>
        <v>-1670.8693634912763</v>
      </c>
      <c r="S30" s="7"/>
      <c r="T30" s="25">
        <f t="shared" si="7"/>
        <v>-0.90419436631273242</v>
      </c>
      <c r="U30" s="24">
        <f t="shared" si="8"/>
        <v>-0.43434480689855198</v>
      </c>
      <c r="V30" s="7"/>
      <c r="W30" s="25">
        <f t="shared" si="9"/>
        <v>-0.90218846750897685</v>
      </c>
      <c r="X30" s="24">
        <f t="shared" si="10"/>
        <v>56.497519832442038</v>
      </c>
      <c r="Y30" s="7"/>
      <c r="Z30" s="25">
        <f t="shared" si="11"/>
        <v>640</v>
      </c>
      <c r="AA30" s="17">
        <f t="shared" si="15"/>
        <v>56.483999999999988</v>
      </c>
      <c r="AB30" s="24">
        <f t="shared" si="12"/>
        <v>0.98583177469647687</v>
      </c>
      <c r="AC30" s="17">
        <f t="shared" si="13"/>
        <v>1.3519832442050017E-2</v>
      </c>
      <c r="AD30" s="17">
        <f t="shared" ca="1" si="14"/>
        <v>-2.493176023990884E-2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15053</v>
      </c>
      <c r="D31" s="17">
        <v>12601</v>
      </c>
      <c r="E31" s="17">
        <v>11451</v>
      </c>
      <c r="F31" s="17">
        <v>13905</v>
      </c>
      <c r="G31" s="24"/>
      <c r="H31" s="7"/>
      <c r="I31" s="25">
        <f t="shared" si="0"/>
        <v>3602</v>
      </c>
      <c r="J31" s="24">
        <f t="shared" si="0"/>
        <v>-1304</v>
      </c>
      <c r="K31" s="7"/>
      <c r="L31" s="25">
        <f t="shared" si="3"/>
        <v>3598.5673309907952</v>
      </c>
      <c r="M31" s="17">
        <f t="shared" si="1"/>
        <v>11.783216526755071</v>
      </c>
      <c r="N31" s="17">
        <f t="shared" si="4"/>
        <v>-1305.5801149910715</v>
      </c>
      <c r="O31" s="24">
        <f t="shared" si="2"/>
        <v>2.4967633850087867</v>
      </c>
      <c r="P31" s="7"/>
      <c r="Q31" s="25">
        <f t="shared" si="5"/>
        <v>3642.0026560968072</v>
      </c>
      <c r="R31" s="24">
        <f t="shared" si="6"/>
        <v>-1325.8693634912763</v>
      </c>
      <c r="S31" s="7"/>
      <c r="T31" s="25">
        <f t="shared" si="7"/>
        <v>-0.94249449925074713</v>
      </c>
      <c r="U31" s="24">
        <f t="shared" si="8"/>
        <v>-0.34466157872151992</v>
      </c>
      <c r="V31" s="7"/>
      <c r="W31" s="25">
        <f t="shared" si="9"/>
        <v>-0.94090519980597198</v>
      </c>
      <c r="X31" s="24">
        <f t="shared" si="10"/>
        <v>62.087083963494536</v>
      </c>
      <c r="Y31" s="7"/>
      <c r="Z31" s="25">
        <f t="shared" si="11"/>
        <v>624</v>
      </c>
      <c r="AA31" s="17">
        <f t="shared" si="15"/>
        <v>62.099999999999987</v>
      </c>
      <c r="AB31" s="24">
        <f t="shared" si="12"/>
        <v>1.0838494654884783</v>
      </c>
      <c r="AC31" s="17">
        <f t="shared" si="13"/>
        <v>-1.29160365054517E-2</v>
      </c>
      <c r="AD31" s="17">
        <f t="shared" ca="1" si="14"/>
        <v>5.8756869731190875E-2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15101</v>
      </c>
      <c r="D32" s="17">
        <v>12777</v>
      </c>
      <c r="E32" s="17">
        <v>11391</v>
      </c>
      <c r="F32" s="17">
        <v>13712</v>
      </c>
      <c r="G32" s="24"/>
      <c r="H32" s="7"/>
      <c r="I32" s="25">
        <f t="shared" si="0"/>
        <v>3710</v>
      </c>
      <c r="J32" s="24">
        <f t="shared" si="0"/>
        <v>-935</v>
      </c>
      <c r="K32" s="7"/>
      <c r="L32" s="25">
        <f t="shared" si="3"/>
        <v>3710.9894430430986</v>
      </c>
      <c r="M32" s="17">
        <f t="shared" si="1"/>
        <v>0.97899753553625291</v>
      </c>
      <c r="N32" s="17">
        <f t="shared" si="4"/>
        <v>-941.15272924034184</v>
      </c>
      <c r="O32" s="24">
        <f t="shared" si="2"/>
        <v>37.856077104957492</v>
      </c>
      <c r="P32" s="7"/>
      <c r="Q32" s="25">
        <f t="shared" si="5"/>
        <v>3750.0026560968072</v>
      </c>
      <c r="R32" s="24">
        <f t="shared" si="6"/>
        <v>-956.86936349127643</v>
      </c>
      <c r="S32" s="7"/>
      <c r="T32" s="25">
        <f t="shared" si="7"/>
        <v>-0.97044324490821743</v>
      </c>
      <c r="U32" s="24">
        <f t="shared" si="8"/>
        <v>-0.24873951727999874</v>
      </c>
      <c r="V32" s="7"/>
      <c r="W32" s="25">
        <f t="shared" si="9"/>
        <v>-0.96929938549802852</v>
      </c>
      <c r="X32" s="24">
        <f t="shared" si="10"/>
        <v>67.812742100649189</v>
      </c>
      <c r="Y32" s="7"/>
      <c r="Z32" s="25">
        <f t="shared" si="11"/>
        <v>631</v>
      </c>
      <c r="AA32" s="17">
        <f t="shared" si="15"/>
        <v>67.778999999999982</v>
      </c>
      <c r="AB32" s="24">
        <f t="shared" si="12"/>
        <v>1.1829667137092363</v>
      </c>
      <c r="AC32" s="17">
        <f t="shared" si="13"/>
        <v>3.3742100649206463E-2</v>
      </c>
      <c r="AD32" s="17">
        <f t="shared" ca="1" si="14"/>
        <v>-4.4407221584208401E-3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15151</v>
      </c>
      <c r="D33" s="17">
        <v>12959</v>
      </c>
      <c r="E33" s="17">
        <v>11359</v>
      </c>
      <c r="F33" s="17">
        <v>13546</v>
      </c>
      <c r="G33" s="24"/>
      <c r="H33" s="7"/>
      <c r="I33" s="25">
        <f t="shared" si="0"/>
        <v>3792</v>
      </c>
      <c r="J33" s="24">
        <f t="shared" si="0"/>
        <v>-587</v>
      </c>
      <c r="K33" s="7"/>
      <c r="L33" s="25">
        <f t="shared" si="3"/>
        <v>3784.1032251582119</v>
      </c>
      <c r="M33" s="17">
        <f t="shared" si="1"/>
        <v>62.359052901897492</v>
      </c>
      <c r="N33" s="17">
        <f t="shared" si="4"/>
        <v>-583.40808553596651</v>
      </c>
      <c r="O33" s="24">
        <f t="shared" si="2"/>
        <v>12.901849516933019</v>
      </c>
      <c r="P33" s="7"/>
      <c r="Q33" s="25">
        <f t="shared" si="5"/>
        <v>3832.0026560968072</v>
      </c>
      <c r="R33" s="24">
        <f t="shared" si="6"/>
        <v>-608.86936349127643</v>
      </c>
      <c r="S33" s="7"/>
      <c r="T33" s="25">
        <f t="shared" si="7"/>
        <v>-0.99166358883333372</v>
      </c>
      <c r="U33" s="24">
        <f t="shared" si="8"/>
        <v>-0.15827643494490554</v>
      </c>
      <c r="V33" s="7"/>
      <c r="W33" s="25">
        <f t="shared" si="9"/>
        <v>-0.99093976388943106</v>
      </c>
      <c r="X33" s="24">
        <f t="shared" si="10"/>
        <v>73.130463000979887</v>
      </c>
      <c r="Y33" s="7"/>
      <c r="Z33" s="25">
        <f t="shared" si="11"/>
        <v>604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-8.4536999020087933E-2</v>
      </c>
      <c r="AD33" s="17">
        <f t="shared" ca="1" si="14"/>
        <v>4.3017943965182326E-2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15172</v>
      </c>
      <c r="D34" s="17">
        <v>13149</v>
      </c>
      <c r="E34" s="17">
        <v>11344</v>
      </c>
      <c r="F34" s="17">
        <v>13366</v>
      </c>
      <c r="G34" s="24"/>
      <c r="H34" s="7"/>
      <c r="I34" s="25">
        <f t="shared" si="0"/>
        <v>3828</v>
      </c>
      <c r="J34" s="24">
        <f t="shared" si="0"/>
        <v>-217</v>
      </c>
      <c r="K34" s="7"/>
      <c r="L34" s="25">
        <f t="shared" si="3"/>
        <v>3823.1508148693474</v>
      </c>
      <c r="M34" s="17">
        <f t="shared" si="1"/>
        <v>23.514596431342138</v>
      </c>
      <c r="N34" s="17">
        <f t="shared" si="4"/>
        <v>-214.17391668491678</v>
      </c>
      <c r="O34" s="24">
        <f t="shared" si="2"/>
        <v>7.9867469037917855</v>
      </c>
      <c r="P34" s="7"/>
      <c r="Q34" s="25">
        <f t="shared" si="5"/>
        <v>3868.0026560968072</v>
      </c>
      <c r="R34" s="24">
        <f t="shared" si="6"/>
        <v>-238.86936349127637</v>
      </c>
      <c r="S34" s="7"/>
      <c r="T34" s="25">
        <f t="shared" si="7"/>
        <v>-1.0009798373858239</v>
      </c>
      <c r="U34" s="24">
        <f t="shared" si="8"/>
        <v>-6.2094422117363907E-2</v>
      </c>
      <c r="V34" s="7"/>
      <c r="W34" s="25">
        <f t="shared" si="9"/>
        <v>-1.0007024581867476</v>
      </c>
      <c r="X34" s="24">
        <f t="shared" si="10"/>
        <v>78.654597740324562</v>
      </c>
      <c r="Y34" s="7"/>
      <c r="Z34" s="25">
        <f t="shared" si="11"/>
        <v>614</v>
      </c>
      <c r="AA34" s="17">
        <f t="shared" si="15"/>
        <v>78.740999999999971</v>
      </c>
      <c r="AB34" s="24">
        <f t="shared" si="12"/>
        <v>1.3742897063128545</v>
      </c>
      <c r="AC34" s="17">
        <f t="shared" si="13"/>
        <v>-8.6402259675409709E-2</v>
      </c>
      <c r="AD34" s="17">
        <f t="shared" ca="1" si="14"/>
        <v>9.6038159853733873E-2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15162</v>
      </c>
      <c r="D35" s="17">
        <v>13333</v>
      </c>
      <c r="E35" s="17">
        <v>11338</v>
      </c>
      <c r="F35" s="17">
        <v>13172</v>
      </c>
      <c r="G35" s="24"/>
      <c r="H35" s="7"/>
      <c r="I35" s="25">
        <f t="shared" si="0"/>
        <v>3824</v>
      </c>
      <c r="J35" s="24">
        <f t="shared" si="0"/>
        <v>161</v>
      </c>
      <c r="K35" s="7"/>
      <c r="L35" s="25">
        <f t="shared" si="3"/>
        <v>3826.1003223004195</v>
      </c>
      <c r="M35" s="17">
        <f t="shared" si="1"/>
        <v>4.4113537656395474</v>
      </c>
      <c r="N35" s="17">
        <f t="shared" si="4"/>
        <v>161.49072136069884</v>
      </c>
      <c r="O35" s="24">
        <f t="shared" si="2"/>
        <v>0.24080745384612309</v>
      </c>
      <c r="P35" s="7"/>
      <c r="Q35" s="25">
        <f t="shared" si="5"/>
        <v>3864.0026560968072</v>
      </c>
      <c r="R35" s="24">
        <f t="shared" si="6"/>
        <v>139.13063650872363</v>
      </c>
      <c r="S35" s="7"/>
      <c r="T35" s="25">
        <f t="shared" si="7"/>
        <v>-0.99994469865776936</v>
      </c>
      <c r="U35" s="24">
        <f t="shared" si="8"/>
        <v>3.6167201798340771E-2</v>
      </c>
      <c r="V35" s="7"/>
      <c r="W35" s="25">
        <f t="shared" si="9"/>
        <v>-1.0001233044551061</v>
      </c>
      <c r="X35" s="24">
        <f t="shared" si="10"/>
        <v>84.276366262772967</v>
      </c>
      <c r="Y35" s="7"/>
      <c r="Z35" s="25">
        <f t="shared" si="11"/>
        <v>621</v>
      </c>
      <c r="AA35" s="17">
        <f t="shared" si="15"/>
        <v>84.32999999999997</v>
      </c>
      <c r="AB35" s="24">
        <f t="shared" si="12"/>
        <v>1.4718361582068173</v>
      </c>
      <c r="AC35" s="17">
        <f t="shared" si="13"/>
        <v>-5.3633737227002598E-2</v>
      </c>
      <c r="AD35" s="17">
        <f t="shared" ca="1" si="14"/>
        <v>1.0251685367961727E-2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15153</v>
      </c>
      <c r="D36" s="17">
        <v>13521</v>
      </c>
      <c r="E36" s="17">
        <v>11353</v>
      </c>
      <c r="F36" s="17">
        <v>12985</v>
      </c>
      <c r="G36" s="24"/>
      <c r="H36" s="7"/>
      <c r="I36" s="25">
        <f t="shared" si="0"/>
        <v>3800</v>
      </c>
      <c r="J36" s="24">
        <f t="shared" si="0"/>
        <v>536</v>
      </c>
      <c r="K36" s="7"/>
      <c r="L36" s="25">
        <f t="shared" si="3"/>
        <v>3791.8515076326876</v>
      </c>
      <c r="M36" s="17">
        <f t="shared" si="1"/>
        <v>66.397927860148911</v>
      </c>
      <c r="N36" s="17">
        <f t="shared" si="4"/>
        <v>538.82718140931445</v>
      </c>
      <c r="O36" s="24">
        <f t="shared" si="2"/>
        <v>7.9929547211732315</v>
      </c>
      <c r="P36" s="7"/>
      <c r="Q36" s="25">
        <f t="shared" si="5"/>
        <v>3840.0026560968072</v>
      </c>
      <c r="R36" s="24">
        <f t="shared" si="6"/>
        <v>514.13063650872357</v>
      </c>
      <c r="S36" s="7"/>
      <c r="T36" s="25">
        <f t="shared" si="7"/>
        <v>-0.9937338662894426</v>
      </c>
      <c r="U36" s="24">
        <f t="shared" si="8"/>
        <v>0.13364897155598429</v>
      </c>
      <c r="V36" s="7"/>
      <c r="W36" s="25">
        <f t="shared" si="9"/>
        <v>-0.99436478233597725</v>
      </c>
      <c r="X36" s="24">
        <f t="shared" si="10"/>
        <v>89.860338260954222</v>
      </c>
      <c r="Y36" s="7"/>
      <c r="Z36" s="25">
        <f t="shared" si="11"/>
        <v>626</v>
      </c>
      <c r="AA36" s="17">
        <f t="shared" si="15"/>
        <v>89.96399999999997</v>
      </c>
      <c r="AB36" s="24">
        <f t="shared" si="12"/>
        <v>1.570168008264178</v>
      </c>
      <c r="AC36" s="17">
        <f t="shared" si="13"/>
        <v>-0.10366173904574794</v>
      </c>
      <c r="AD36" s="17">
        <f t="shared" ca="1" si="14"/>
        <v>5.3758542798050257E-2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15120</v>
      </c>
      <c r="D37" s="17">
        <v>13708</v>
      </c>
      <c r="E37" s="17">
        <v>11393</v>
      </c>
      <c r="F37" s="17">
        <v>12799</v>
      </c>
      <c r="G37" s="24"/>
      <c r="H37" s="7"/>
      <c r="I37" s="25">
        <f t="shared" si="0"/>
        <v>3727</v>
      </c>
      <c r="J37" s="24">
        <f t="shared" si="0"/>
        <v>909</v>
      </c>
      <c r="K37" s="7"/>
      <c r="L37" s="25">
        <f t="shared" si="3"/>
        <v>3720.275785416718</v>
      </c>
      <c r="M37" s="17">
        <f t="shared" si="1"/>
        <v>45.215061762022209</v>
      </c>
      <c r="N37" s="17">
        <f t="shared" si="4"/>
        <v>912.3449016286902</v>
      </c>
      <c r="O37" s="24">
        <f t="shared" si="2"/>
        <v>11.18836690561432</v>
      </c>
      <c r="P37" s="7"/>
      <c r="Q37" s="25">
        <f t="shared" si="5"/>
        <v>3767.0026560968072</v>
      </c>
      <c r="R37" s="24">
        <f t="shared" si="6"/>
        <v>887.13063650872357</v>
      </c>
      <c r="S37" s="7"/>
      <c r="T37" s="25">
        <f t="shared" si="7"/>
        <v>-0.97484258450244887</v>
      </c>
      <c r="U37" s="24">
        <f t="shared" si="8"/>
        <v>0.23061083854158707</v>
      </c>
      <c r="V37" s="7"/>
      <c r="W37" s="25">
        <f t="shared" si="9"/>
        <v>-0.97592326158116105</v>
      </c>
      <c r="X37" s="24">
        <f t="shared" si="10"/>
        <v>95.500422883417855</v>
      </c>
      <c r="Y37" s="7"/>
      <c r="Z37" s="25">
        <f t="shared" si="11"/>
        <v>628</v>
      </c>
      <c r="AA37" s="17">
        <f t="shared" si="15"/>
        <v>95.615999999999971</v>
      </c>
      <c r="AB37" s="24">
        <f t="shared" si="12"/>
        <v>1.6688140175868975</v>
      </c>
      <c r="AC37" s="17">
        <f t="shared" si="13"/>
        <v>-0.11557711658211645</v>
      </c>
      <c r="AD37" s="17">
        <f t="shared" ca="1" si="14"/>
        <v>2.7322347675621472E-2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15065</v>
      </c>
      <c r="D38" s="17">
        <v>13898</v>
      </c>
      <c r="E38" s="17">
        <v>11449</v>
      </c>
      <c r="F38" s="17">
        <v>12619</v>
      </c>
      <c r="G38" s="24"/>
      <c r="H38" s="7"/>
      <c r="I38" s="25">
        <f t="shared" si="0"/>
        <v>3616</v>
      </c>
      <c r="J38" s="24">
        <f t="shared" si="0"/>
        <v>1279</v>
      </c>
      <c r="K38" s="7"/>
      <c r="L38" s="25">
        <f t="shared" si="3"/>
        <v>3609.5005421544242</v>
      </c>
      <c r="M38" s="17">
        <f t="shared" si="1"/>
        <v>42.242952286416326</v>
      </c>
      <c r="N38" s="17">
        <f t="shared" si="4"/>
        <v>1284.6359037627533</v>
      </c>
      <c r="O38" s="24">
        <f t="shared" si="2"/>
        <v>31.763411223016661</v>
      </c>
      <c r="P38" s="7"/>
      <c r="Q38" s="25">
        <f t="shared" si="5"/>
        <v>3656.0026560968072</v>
      </c>
      <c r="R38" s="24">
        <f t="shared" si="6"/>
        <v>1257.1306365087237</v>
      </c>
      <c r="S38" s="7"/>
      <c r="T38" s="25">
        <f t="shared" si="7"/>
        <v>-0.94611748479893776</v>
      </c>
      <c r="U38" s="24">
        <f t="shared" si="8"/>
        <v>0.32679285136912872</v>
      </c>
      <c r="V38" s="7"/>
      <c r="W38" s="25">
        <f t="shared" si="9"/>
        <v>-0.9476441980054221</v>
      </c>
      <c r="X38" s="24">
        <f t="shared" si="10"/>
        <v>101.23192839694468</v>
      </c>
      <c r="Y38" s="7"/>
      <c r="Z38" s="25">
        <f t="shared" si="11"/>
        <v>641</v>
      </c>
      <c r="AA38" s="17">
        <f t="shared" si="15"/>
        <v>101.38499999999998</v>
      </c>
      <c r="AB38" s="24">
        <f t="shared" si="12"/>
        <v>1.7695020621344506</v>
      </c>
      <c r="AC38" s="17">
        <f t="shared" si="13"/>
        <v>-0.15307160305529521</v>
      </c>
      <c r="AD38" s="17">
        <f t="shared" ca="1" si="14"/>
        <v>2.8104034231276387E-2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14987</v>
      </c>
      <c r="D39" s="17">
        <v>14061</v>
      </c>
      <c r="E39" s="17">
        <v>11515</v>
      </c>
      <c r="F39" s="17">
        <v>12433</v>
      </c>
      <c r="G39" s="24"/>
      <c r="H39" s="7"/>
      <c r="I39" s="25">
        <f t="shared" si="0"/>
        <v>3472</v>
      </c>
      <c r="J39" s="24">
        <f t="shared" si="0"/>
        <v>1628</v>
      </c>
      <c r="K39" s="7"/>
      <c r="L39" s="25">
        <f t="shared" si="3"/>
        <v>3464.577828950657</v>
      </c>
      <c r="M39" s="17">
        <f t="shared" si="1"/>
        <v>55.088623085705045</v>
      </c>
      <c r="N39" s="17">
        <f t="shared" si="4"/>
        <v>1638.0881288198109</v>
      </c>
      <c r="O39" s="24">
        <f t="shared" si="2"/>
        <v>101.77034308509907</v>
      </c>
      <c r="P39" s="7"/>
      <c r="Q39" s="25">
        <f t="shared" si="5"/>
        <v>3512.0026560968072</v>
      </c>
      <c r="R39" s="24">
        <f t="shared" si="6"/>
        <v>1606.1306365087237</v>
      </c>
      <c r="S39" s="7"/>
      <c r="T39" s="25">
        <f t="shared" si="7"/>
        <v>-0.90885249058897744</v>
      </c>
      <c r="U39" s="24">
        <f t="shared" si="8"/>
        <v>0.41751588509024229</v>
      </c>
      <c r="V39" s="7"/>
      <c r="W39" s="25">
        <f t="shared" si="9"/>
        <v>-0.91079981484935979</v>
      </c>
      <c r="X39" s="24">
        <f t="shared" si="10"/>
        <v>106.83229045118242</v>
      </c>
      <c r="Y39" s="7"/>
      <c r="Z39" s="25">
        <f t="shared" si="11"/>
        <v>630</v>
      </c>
      <c r="AA39" s="17">
        <f t="shared" si="15"/>
        <v>107.05499999999998</v>
      </c>
      <c r="AB39" s="24">
        <f t="shared" si="12"/>
        <v>1.8684622307225291</v>
      </c>
      <c r="AC39" s="17">
        <f t="shared" si="13"/>
        <v>-0.22270954881756211</v>
      </c>
      <c r="AD39" s="17">
        <f t="shared" ca="1" si="14"/>
        <v>0.13444144828687854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14906</v>
      </c>
      <c r="D40" s="17">
        <v>14241</v>
      </c>
      <c r="E40" s="17">
        <v>11610</v>
      </c>
      <c r="F40" s="17">
        <v>12269</v>
      </c>
      <c r="G40" s="24"/>
      <c r="H40" s="7"/>
      <c r="I40" s="25">
        <f t="shared" si="0"/>
        <v>3296</v>
      </c>
      <c r="J40" s="24">
        <f t="shared" si="0"/>
        <v>1972</v>
      </c>
      <c r="K40" s="7"/>
      <c r="L40" s="25">
        <f t="shared" si="3"/>
        <v>3287.2077334241335</v>
      </c>
      <c r="M40" s="17">
        <f t="shared" si="1"/>
        <v>77.303951541099337</v>
      </c>
      <c r="N40" s="17">
        <f t="shared" si="4"/>
        <v>1972.5862081518214</v>
      </c>
      <c r="O40" s="24">
        <f t="shared" si="2"/>
        <v>0.3436399972619063</v>
      </c>
      <c r="P40" s="7"/>
      <c r="Q40" s="25">
        <f t="shared" si="5"/>
        <v>3336.0026560968072</v>
      </c>
      <c r="R40" s="24">
        <f t="shared" si="6"/>
        <v>1950.1306365087237</v>
      </c>
      <c r="S40" s="7"/>
      <c r="T40" s="25">
        <f t="shared" si="7"/>
        <v>-0.86330638655458147</v>
      </c>
      <c r="U40" s="24">
        <f t="shared" si="8"/>
        <v>0.50693916188125399</v>
      </c>
      <c r="V40" s="7"/>
      <c r="W40" s="25">
        <f t="shared" si="9"/>
        <v>-0.86566820100551745</v>
      </c>
      <c r="X40" s="24">
        <f t="shared" si="10"/>
        <v>112.55872634934849</v>
      </c>
      <c r="Y40" s="7"/>
      <c r="Z40" s="25">
        <f t="shared" si="11"/>
        <v>624</v>
      </c>
      <c r="AA40" s="17">
        <f t="shared" si="15"/>
        <v>112.67099999999998</v>
      </c>
      <c r="AB40" s="24">
        <f t="shared" si="12"/>
        <v>1.9664799215145305</v>
      </c>
      <c r="AC40" s="17">
        <f t="shared" si="13"/>
        <v>-0.11227365065148831</v>
      </c>
      <c r="AD40" s="17">
        <f t="shared" ca="1" si="14"/>
        <v>-6.1588212687979649E-4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14797</v>
      </c>
      <c r="D41" s="17">
        <v>14392</v>
      </c>
      <c r="E41" s="17">
        <v>11709</v>
      </c>
      <c r="F41" s="17">
        <v>12110</v>
      </c>
      <c r="G41" s="24"/>
      <c r="H41" s="7"/>
      <c r="I41" s="25">
        <f t="shared" si="0"/>
        <v>3088</v>
      </c>
      <c r="J41" s="24">
        <f t="shared" si="0"/>
        <v>2282</v>
      </c>
      <c r="K41" s="7"/>
      <c r="L41" s="25">
        <f t="shared" si="3"/>
        <v>3082.1949679333084</v>
      </c>
      <c r="M41" s="17">
        <f t="shared" si="1"/>
        <v>33.698397295318188</v>
      </c>
      <c r="N41" s="17">
        <f t="shared" si="4"/>
        <v>2282.470673056444</v>
      </c>
      <c r="O41" s="24">
        <f t="shared" si="2"/>
        <v>0.22153312606229608</v>
      </c>
      <c r="P41" s="7"/>
      <c r="Q41" s="25">
        <f t="shared" si="5"/>
        <v>3128.0026560968072</v>
      </c>
      <c r="R41" s="24">
        <f t="shared" si="6"/>
        <v>2260.1306365087235</v>
      </c>
      <c r="S41" s="7"/>
      <c r="T41" s="25">
        <f t="shared" si="7"/>
        <v>-0.80947917269574998</v>
      </c>
      <c r="U41" s="24">
        <f t="shared" si="8"/>
        <v>0.58752409154757257</v>
      </c>
      <c r="V41" s="7"/>
      <c r="W41" s="25">
        <f t="shared" si="9"/>
        <v>-0.81221437264286034</v>
      </c>
      <c r="X41" s="24">
        <f t="shared" si="10"/>
        <v>118.08580142960716</v>
      </c>
      <c r="Y41" s="7"/>
      <c r="Z41" s="25">
        <f t="shared" si="11"/>
        <v>612</v>
      </c>
      <c r="AA41" s="17">
        <f t="shared" si="15"/>
        <v>118.17899999999997</v>
      </c>
      <c r="AB41" s="24">
        <f t="shared" si="12"/>
        <v>2.0626126567143781</v>
      </c>
      <c r="AC41" s="17">
        <f t="shared" si="13"/>
        <v>-9.3198570392814872E-2</v>
      </c>
      <c r="AD41" s="17">
        <f t="shared" ca="1" si="14"/>
        <v>4.1726165378008773E-3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14682</v>
      </c>
      <c r="D42" s="17">
        <v>14530</v>
      </c>
      <c r="E42" s="17">
        <v>11827</v>
      </c>
      <c r="F42" s="17">
        <v>11966</v>
      </c>
      <c r="G42" s="24"/>
      <c r="H42" s="7"/>
      <c r="I42" s="25">
        <f t="shared" si="0"/>
        <v>2855</v>
      </c>
      <c r="J42" s="24">
        <f t="shared" si="0"/>
        <v>2564</v>
      </c>
      <c r="K42" s="7"/>
      <c r="L42" s="25">
        <f t="shared" si="3"/>
        <v>2848.3351290093187</v>
      </c>
      <c r="M42" s="17">
        <f t="shared" si="1"/>
        <v>44.420505322424674</v>
      </c>
      <c r="N42" s="17">
        <f t="shared" si="4"/>
        <v>2571.4677015132461</v>
      </c>
      <c r="O42" s="24">
        <f t="shared" si="2"/>
        <v>55.766565890937848</v>
      </c>
      <c r="P42" s="7"/>
      <c r="Q42" s="25">
        <f t="shared" si="5"/>
        <v>2895.0026560968072</v>
      </c>
      <c r="R42" s="24">
        <f t="shared" si="6"/>
        <v>2542.1306365087235</v>
      </c>
      <c r="S42" s="7"/>
      <c r="T42" s="25">
        <f t="shared" si="7"/>
        <v>-0.74918234178657805</v>
      </c>
      <c r="U42" s="24">
        <f t="shared" si="8"/>
        <v>0.66083038240532044</v>
      </c>
      <c r="V42" s="7"/>
      <c r="W42" s="25">
        <f t="shared" si="9"/>
        <v>-0.75225708007506464</v>
      </c>
      <c r="X42" s="24">
        <f t="shared" si="10"/>
        <v>123.50342146642572</v>
      </c>
      <c r="Y42" s="7"/>
      <c r="Z42" s="25">
        <f t="shared" si="11"/>
        <v>612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-0.18357853357424858</v>
      </c>
      <c r="AD42" s="17">
        <f t="shared" ca="1" si="14"/>
        <v>0.18640041397269158</v>
      </c>
      <c r="AE42" s="17">
        <v>127</v>
      </c>
    </row>
    <row r="43" spans="1:31" s="17" customFormat="1" x14ac:dyDescent="0.25">
      <c r="A43" s="17">
        <v>23</v>
      </c>
      <c r="B43" s="17">
        <v>614</v>
      </c>
      <c r="C43" s="17">
        <v>14556</v>
      </c>
      <c r="D43" s="17">
        <v>14677</v>
      </c>
      <c r="E43" s="17">
        <v>11966</v>
      </c>
      <c r="F43" s="17">
        <v>11843</v>
      </c>
      <c r="G43" s="24"/>
      <c r="H43" s="7"/>
      <c r="I43" s="25">
        <f t="shared" si="0"/>
        <v>2590</v>
      </c>
      <c r="J43" s="24">
        <f t="shared" si="0"/>
        <v>2834</v>
      </c>
      <c r="K43" s="7"/>
      <c r="L43" s="25">
        <f t="shared" si="3"/>
        <v>2586.8961690512579</v>
      </c>
      <c r="M43" s="17">
        <f t="shared" si="1"/>
        <v>9.6337665583695511</v>
      </c>
      <c r="N43" s="17">
        <f t="shared" si="4"/>
        <v>2837.7329530097277</v>
      </c>
      <c r="O43" s="24">
        <f t="shared" si="2"/>
        <v>13.934938172834945</v>
      </c>
      <c r="P43" s="7"/>
      <c r="Q43" s="25">
        <f t="shared" si="5"/>
        <v>2630.0026560968072</v>
      </c>
      <c r="R43" s="24">
        <f t="shared" si="6"/>
        <v>2812.1306365087235</v>
      </c>
      <c r="S43" s="7"/>
      <c r="T43" s="25">
        <f t="shared" si="7"/>
        <v>-0.68060440105297049</v>
      </c>
      <c r="U43" s="24">
        <f t="shared" si="8"/>
        <v>0.73101725663082384</v>
      </c>
      <c r="V43" s="7"/>
      <c r="W43" s="25">
        <f t="shared" si="9"/>
        <v>-0.68400411244648052</v>
      </c>
      <c r="X43" s="24">
        <f t="shared" si="10"/>
        <v>129.10821042631039</v>
      </c>
      <c r="Y43" s="7"/>
      <c r="Z43" s="25">
        <f t="shared" si="11"/>
        <v>614</v>
      </c>
      <c r="AA43" s="17">
        <f t="shared" si="15"/>
        <v>129.21299999999997</v>
      </c>
      <c r="AB43" s="24">
        <f t="shared" si="12"/>
        <v>2.2551922863794323</v>
      </c>
      <c r="AC43" s="17">
        <f t="shared" si="13"/>
        <v>-0.10478957368957253</v>
      </c>
      <c r="AD43" s="17">
        <f t="shared" ca="1" si="14"/>
        <v>0.12478209984521982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14410</v>
      </c>
      <c r="D44" s="17">
        <v>14806</v>
      </c>
      <c r="E44" s="17">
        <v>12119</v>
      </c>
      <c r="F44" s="17">
        <v>11718</v>
      </c>
      <c r="G44" s="24"/>
      <c r="H44" s="7"/>
      <c r="I44" s="25">
        <f t="shared" si="0"/>
        <v>2291</v>
      </c>
      <c r="J44" s="24">
        <f t="shared" si="0"/>
        <v>3088</v>
      </c>
      <c r="K44" s="7"/>
      <c r="L44" s="25">
        <f t="shared" si="3"/>
        <v>2292.3048331545269</v>
      </c>
      <c r="M44" s="17">
        <f t="shared" si="1"/>
        <v>1.7025895611527044</v>
      </c>
      <c r="N44" s="17">
        <f t="shared" si="4"/>
        <v>3084.4293093491106</v>
      </c>
      <c r="O44" s="24">
        <f t="shared" si="2"/>
        <v>12.749831724349297</v>
      </c>
      <c r="P44" s="7"/>
      <c r="Q44" s="25">
        <f t="shared" si="5"/>
        <v>2331.0026560968072</v>
      </c>
      <c r="R44" s="24">
        <f t="shared" si="6"/>
        <v>3066.1306365087235</v>
      </c>
      <c r="S44" s="7"/>
      <c r="T44" s="25">
        <f t="shared" si="7"/>
        <v>-0.60322778113090014</v>
      </c>
      <c r="U44" s="24">
        <f t="shared" si="8"/>
        <v>0.797044908680001</v>
      </c>
      <c r="V44" s="7"/>
      <c r="W44" s="25">
        <f t="shared" si="9"/>
        <v>-0.60693306946405501</v>
      </c>
      <c r="X44" s="24">
        <f t="shared" si="10"/>
        <v>134.91678072691394</v>
      </c>
      <c r="Y44" s="7"/>
      <c r="Z44" s="25">
        <f t="shared" si="11"/>
        <v>632</v>
      </c>
      <c r="AA44" s="17">
        <f t="shared" si="15"/>
        <v>134.90099999999995</v>
      </c>
      <c r="AB44" s="24">
        <f t="shared" si="12"/>
        <v>2.3544666142328694</v>
      </c>
      <c r="AC44" s="17">
        <f t="shared" si="13"/>
        <v>1.5780726913988019E-2</v>
      </c>
      <c r="AD44" s="17">
        <f t="shared" ca="1" si="14"/>
        <v>1.1494233102752105E-2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14241</v>
      </c>
      <c r="D45" s="17">
        <v>14904</v>
      </c>
      <c r="E45" s="17">
        <v>12273</v>
      </c>
      <c r="F45" s="17">
        <v>11599</v>
      </c>
      <c r="G45" s="24"/>
      <c r="H45" s="7"/>
      <c r="I45" s="25">
        <f t="shared" si="0"/>
        <v>1968</v>
      </c>
      <c r="J45" s="24">
        <f t="shared" si="0"/>
        <v>3305</v>
      </c>
      <c r="K45" s="7"/>
      <c r="L45" s="25">
        <f t="shared" si="3"/>
        <v>1971.0992539175336</v>
      </c>
      <c r="M45" s="17">
        <f t="shared" si="1"/>
        <v>9.6053748453472902</v>
      </c>
      <c r="N45" s="17">
        <f t="shared" si="4"/>
        <v>3303.1705874542431</v>
      </c>
      <c r="O45" s="24">
        <f t="shared" si="2"/>
        <v>3.3467502625727246</v>
      </c>
      <c r="P45" s="7"/>
      <c r="Q45" s="25">
        <f t="shared" si="5"/>
        <v>2008.002656096807</v>
      </c>
      <c r="R45" s="24">
        <f t="shared" si="6"/>
        <v>3283.1306365087235</v>
      </c>
      <c r="S45" s="7"/>
      <c r="T45" s="25">
        <f t="shared" si="7"/>
        <v>-0.51964032884050304</v>
      </c>
      <c r="U45" s="24">
        <f t="shared" si="8"/>
        <v>0.85345435944642412</v>
      </c>
      <c r="V45" s="7"/>
      <c r="W45" s="25">
        <f t="shared" si="9"/>
        <v>-0.52360649269400439</v>
      </c>
      <c r="X45" s="24">
        <f t="shared" si="10"/>
        <v>140.67558332572435</v>
      </c>
      <c r="Y45" s="7"/>
      <c r="Z45" s="25">
        <f t="shared" si="11"/>
        <v>639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2.358332572438826E-2</v>
      </c>
      <c r="AD45" s="17">
        <f t="shared" ca="1" si="14"/>
        <v>5.7054926908023162E-2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14079</v>
      </c>
      <c r="D46" s="17">
        <v>15002</v>
      </c>
      <c r="E46" s="17">
        <v>12442</v>
      </c>
      <c r="F46" s="17">
        <v>11510</v>
      </c>
      <c r="G46" s="24"/>
      <c r="H46" s="7"/>
      <c r="I46" s="25">
        <f t="shared" si="0"/>
        <v>1637</v>
      </c>
      <c r="J46" s="24">
        <f t="shared" si="0"/>
        <v>3492</v>
      </c>
      <c r="K46" s="7"/>
      <c r="L46" s="25">
        <f t="shared" si="3"/>
        <v>1637.8595609354729</v>
      </c>
      <c r="M46" s="17">
        <f t="shared" si="1"/>
        <v>0.73884500179109447</v>
      </c>
      <c r="N46" s="17">
        <f t="shared" si="4"/>
        <v>3484.8956035060078</v>
      </c>
      <c r="O46" s="24">
        <f t="shared" si="2"/>
        <v>50.472449543849038</v>
      </c>
      <c r="P46" s="7"/>
      <c r="Q46" s="25">
        <f t="shared" si="5"/>
        <v>1677.002656096807</v>
      </c>
      <c r="R46" s="24">
        <f t="shared" si="6"/>
        <v>3470.1306365087235</v>
      </c>
      <c r="S46" s="7"/>
      <c r="T46" s="25">
        <f t="shared" si="7"/>
        <v>-0.43398259909399706</v>
      </c>
      <c r="U46" s="24">
        <f t="shared" si="8"/>
        <v>0.90206526863223568</v>
      </c>
      <c r="V46" s="7"/>
      <c r="W46" s="25">
        <f t="shared" si="9"/>
        <v>-0.43817342600572412</v>
      </c>
      <c r="X46" s="24">
        <f t="shared" si="10"/>
        <v>146.29737812749005</v>
      </c>
      <c r="Y46" s="7"/>
      <c r="Z46" s="25">
        <f t="shared" si="11"/>
        <v>624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2.9378127490076622E-2</v>
      </c>
      <c r="AD46" s="17">
        <f t="shared" ca="1" si="14"/>
        <v>8.9224472005184907E-2</v>
      </c>
      <c r="AE46" s="17">
        <v>123</v>
      </c>
    </row>
    <row r="47" spans="1:31" s="17" customFormat="1" x14ac:dyDescent="0.25">
      <c r="A47" s="17">
        <v>27</v>
      </c>
      <c r="B47" s="17">
        <v>633</v>
      </c>
      <c r="C47" s="17">
        <v>13907</v>
      </c>
      <c r="D47" s="17">
        <v>15085</v>
      </c>
      <c r="E47" s="17">
        <v>12629</v>
      </c>
      <c r="F47" s="17">
        <v>11440</v>
      </c>
      <c r="G47" s="24"/>
      <c r="H47" s="7"/>
      <c r="I47" s="25">
        <f t="shared" si="0"/>
        <v>1278</v>
      </c>
      <c r="J47" s="24">
        <f t="shared" si="0"/>
        <v>3645</v>
      </c>
      <c r="K47" s="7"/>
      <c r="L47" s="25">
        <f t="shared" si="3"/>
        <v>1283.3629306369567</v>
      </c>
      <c r="M47" s="17">
        <f t="shared" si="1"/>
        <v>28.761025016808389</v>
      </c>
      <c r="N47" s="17">
        <f t="shared" si="4"/>
        <v>3635.2467974379306</v>
      </c>
      <c r="O47" s="24">
        <f t="shared" si="2"/>
        <v>95.124960216757472</v>
      </c>
      <c r="P47" s="7"/>
      <c r="Q47" s="25">
        <f t="shared" si="5"/>
        <v>1318.002656096807</v>
      </c>
      <c r="R47" s="24">
        <f t="shared" si="6"/>
        <v>3623.1306365087235</v>
      </c>
      <c r="S47" s="7"/>
      <c r="T47" s="25">
        <f t="shared" si="7"/>
        <v>-0.34107889825110987</v>
      </c>
      <c r="U47" s="24">
        <f t="shared" si="8"/>
        <v>0.94183783069335425</v>
      </c>
      <c r="V47" s="7"/>
      <c r="W47" s="25">
        <f t="shared" si="9"/>
        <v>-0.34545329467272567</v>
      </c>
      <c r="X47" s="24">
        <f t="shared" si="10"/>
        <v>152.0629465026467</v>
      </c>
      <c r="Y47" s="7"/>
      <c r="Z47" s="25">
        <f t="shared" si="11"/>
        <v>633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9.7946502646721001E-2</v>
      </c>
      <c r="AD47" s="17">
        <f t="shared" ca="1" si="14"/>
        <v>-1.5751657572877775E-2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13713</v>
      </c>
      <c r="D48" s="17">
        <v>15129</v>
      </c>
      <c r="E48" s="17">
        <v>12799</v>
      </c>
      <c r="F48" s="17">
        <v>11374</v>
      </c>
      <c r="G48" s="24"/>
      <c r="H48" s="7"/>
      <c r="I48" s="25">
        <f t="shared" si="0"/>
        <v>914</v>
      </c>
      <c r="J48" s="24">
        <f t="shared" si="0"/>
        <v>3755</v>
      </c>
      <c r="K48" s="7"/>
      <c r="L48" s="25">
        <f t="shared" si="3"/>
        <v>922.85322514650443</v>
      </c>
      <c r="M48" s="17">
        <f t="shared" si="1"/>
        <v>78.37959549469835</v>
      </c>
      <c r="N48" s="17">
        <f t="shared" si="4"/>
        <v>3748.0482682788379</v>
      </c>
      <c r="O48" s="24">
        <f t="shared" si="2"/>
        <v>48.326573923011438</v>
      </c>
      <c r="P48" s="7"/>
      <c r="Q48" s="25">
        <f t="shared" si="5"/>
        <v>954.00265609680696</v>
      </c>
      <c r="R48" s="24">
        <f t="shared" si="6"/>
        <v>3733.1306365087235</v>
      </c>
      <c r="S48" s="7"/>
      <c r="T48" s="25">
        <f t="shared" si="7"/>
        <v>-0.24688127399815465</v>
      </c>
      <c r="U48" s="24">
        <f t="shared" si="8"/>
        <v>0.97043248315559638</v>
      </c>
      <c r="V48" s="7"/>
      <c r="W48" s="25">
        <f t="shared" si="9"/>
        <v>-0.25138735342005453</v>
      </c>
      <c r="X48" s="24">
        <f t="shared" si="10"/>
        <v>157.68225226994741</v>
      </c>
      <c r="Y48" s="7"/>
      <c r="Z48" s="25">
        <f t="shared" si="11"/>
        <v>621</v>
      </c>
      <c r="AA48" s="17">
        <f t="shared" si="15"/>
        <v>157.55399999999997</v>
      </c>
      <c r="AB48" s="24">
        <f t="shared" si="12"/>
        <v>2.7498360496871452</v>
      </c>
      <c r="AC48" s="17">
        <f t="shared" si="13"/>
        <v>0.12825226994743844</v>
      </c>
      <c r="AD48" s="17">
        <f t="shared" ca="1" si="14"/>
        <v>4.9490498052051635E-2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13538</v>
      </c>
      <c r="D49" s="17">
        <v>15169</v>
      </c>
      <c r="E49" s="17">
        <v>12987</v>
      </c>
      <c r="F49" s="17">
        <v>11337</v>
      </c>
      <c r="G49" s="24"/>
      <c r="H49" s="7"/>
      <c r="I49" s="25">
        <f t="shared" si="0"/>
        <v>551</v>
      </c>
      <c r="J49" s="24">
        <f t="shared" si="0"/>
        <v>3832</v>
      </c>
      <c r="K49" s="7"/>
      <c r="L49" s="25">
        <f t="shared" si="3"/>
        <v>557.98857033235379</v>
      </c>
      <c r="M49" s="17">
        <f t="shared" si="1"/>
        <v>48.84011529025554</v>
      </c>
      <c r="N49" s="17">
        <f t="shared" si="4"/>
        <v>3824.6330061591475</v>
      </c>
      <c r="O49" s="24">
        <f t="shared" si="2"/>
        <v>54.272598251158691</v>
      </c>
      <c r="P49" s="7"/>
      <c r="Q49" s="25">
        <f t="shared" si="5"/>
        <v>591.00265609680696</v>
      </c>
      <c r="R49" s="24">
        <f t="shared" si="6"/>
        <v>3810.1306365087235</v>
      </c>
      <c r="S49" s="7"/>
      <c r="T49" s="25">
        <f t="shared" si="7"/>
        <v>-0.15294243442721303</v>
      </c>
      <c r="U49" s="24">
        <f t="shared" si="8"/>
        <v>0.99044873987916582</v>
      </c>
      <c r="V49" s="7"/>
      <c r="W49" s="25">
        <f t="shared" si="9"/>
        <v>-0.15754039044886781</v>
      </c>
      <c r="X49" s="24">
        <f t="shared" si="10"/>
        <v>163.16756245552813</v>
      </c>
      <c r="Y49" s="7"/>
      <c r="Z49" s="25">
        <f t="shared" si="11"/>
        <v>613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9.6562455528157898E-2</v>
      </c>
      <c r="AD49" s="17">
        <f t="shared" ca="1" si="14"/>
        <v>3.7028380751650047E-2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13350</v>
      </c>
      <c r="D50" s="17">
        <v>15191</v>
      </c>
      <c r="E50" s="17">
        <v>13170</v>
      </c>
      <c r="F50" s="17">
        <v>11316</v>
      </c>
      <c r="G50" s="24"/>
      <c r="H50" s="7"/>
      <c r="I50" s="25">
        <f t="shared" si="0"/>
        <v>180</v>
      </c>
      <c r="J50" s="24">
        <f t="shared" si="0"/>
        <v>3875</v>
      </c>
      <c r="K50" s="7"/>
      <c r="L50" s="25">
        <f t="shared" si="3"/>
        <v>188.79327558260218</v>
      </c>
      <c r="M50" s="17">
        <f t="shared" si="1"/>
        <v>77.32169547158766</v>
      </c>
      <c r="N50" s="17">
        <f t="shared" si="4"/>
        <v>3865.8883904970075</v>
      </c>
      <c r="O50" s="24">
        <f t="shared" si="2"/>
        <v>83.021427735022343</v>
      </c>
      <c r="P50" s="7"/>
      <c r="Q50" s="25">
        <f t="shared" si="5"/>
        <v>220.00265609680699</v>
      </c>
      <c r="R50" s="24">
        <f t="shared" si="6"/>
        <v>3853.1306365087235</v>
      </c>
      <c r="S50" s="7"/>
      <c r="T50" s="25">
        <f t="shared" si="7"/>
        <v>-5.6933317400162511E-2</v>
      </c>
      <c r="U50" s="24">
        <f t="shared" si="8"/>
        <v>1.0016266494780424</v>
      </c>
      <c r="V50" s="7"/>
      <c r="W50" s="25">
        <f t="shared" si="9"/>
        <v>-6.158211220344665E-2</v>
      </c>
      <c r="X50" s="24">
        <f t="shared" si="10"/>
        <v>168.68705981543144</v>
      </c>
      <c r="Y50" s="7"/>
      <c r="Z50" s="25">
        <f t="shared" si="11"/>
        <v>611</v>
      </c>
      <c r="AA50" s="17">
        <f t="shared" si="15"/>
        <v>168.56999999999996</v>
      </c>
      <c r="AB50" s="24">
        <f t="shared" si="12"/>
        <v>2.9421015200868408</v>
      </c>
      <c r="AC50" s="17">
        <f t="shared" si="13"/>
        <v>0.11705981543147459</v>
      </c>
      <c r="AD50" s="17">
        <f t="shared" ca="1" si="14"/>
        <v>-1.7856581773770586E-2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13169</v>
      </c>
      <c r="D51" s="17">
        <v>15201</v>
      </c>
      <c r="E51" s="17">
        <v>13360</v>
      </c>
      <c r="F51" s="17">
        <v>11318</v>
      </c>
      <c r="G51" s="24"/>
      <c r="H51" s="7"/>
      <c r="I51" s="25">
        <f t="shared" si="0"/>
        <v>-191</v>
      </c>
      <c r="J51" s="24">
        <f t="shared" si="0"/>
        <v>3883</v>
      </c>
      <c r="K51" s="7"/>
      <c r="L51" s="25">
        <f t="shared" si="3"/>
        <v>-186.76341522967937</v>
      </c>
      <c r="M51" s="17">
        <f t="shared" si="1"/>
        <v>17.948650516112728</v>
      </c>
      <c r="N51" s="17">
        <f t="shared" si="4"/>
        <v>3871.6023665558937</v>
      </c>
      <c r="O51" s="24">
        <f t="shared" si="2"/>
        <v>129.90604812621055</v>
      </c>
      <c r="P51" s="7"/>
      <c r="Q51" s="25">
        <f t="shared" si="5"/>
        <v>-150.99734390319301</v>
      </c>
      <c r="R51" s="24">
        <f t="shared" si="6"/>
        <v>3861.1306365087235</v>
      </c>
      <c r="S51" s="7"/>
      <c r="T51" s="25">
        <f t="shared" si="7"/>
        <v>3.9075799626888008E-2</v>
      </c>
      <c r="U51" s="24">
        <f t="shared" si="8"/>
        <v>1.0037062605662053</v>
      </c>
      <c r="V51" s="7"/>
      <c r="W51" s="25">
        <f t="shared" si="9"/>
        <v>3.4418387907016665E-2</v>
      </c>
      <c r="X51" s="24">
        <f t="shared" si="10"/>
        <v>174.16927315613589</v>
      </c>
      <c r="Y51" s="7"/>
      <c r="Z51" s="25">
        <f t="shared" si="11"/>
        <v>618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3.7273156135910313E-2</v>
      </c>
      <c r="AD51" s="17">
        <f t="shared" ca="1" si="14"/>
        <v>6.6744826787015654E-2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12972</v>
      </c>
      <c r="D52" s="17">
        <v>15173</v>
      </c>
      <c r="E52" s="17">
        <v>13551</v>
      </c>
      <c r="F52" s="17">
        <v>11330</v>
      </c>
      <c r="G52" s="24"/>
      <c r="H52" s="7"/>
      <c r="I52" s="25">
        <f t="shared" ref="I52:J83" si="16">C52-E52</f>
        <v>-579</v>
      </c>
      <c r="J52" s="24">
        <f t="shared" si="16"/>
        <v>3843</v>
      </c>
      <c r="K52" s="7"/>
      <c r="L52" s="25">
        <f t="shared" si="3"/>
        <v>-570.57659473642582</v>
      </c>
      <c r="M52" s="17">
        <f t="shared" si="1"/>
        <v>70.953756234409227</v>
      </c>
      <c r="N52" s="17">
        <f t="shared" si="4"/>
        <v>3839.7734915773549</v>
      </c>
      <c r="O52" s="24">
        <f t="shared" si="2"/>
        <v>10.410356601399842</v>
      </c>
      <c r="P52" s="7"/>
      <c r="Q52" s="25">
        <f t="shared" si="5"/>
        <v>-538.99734390319304</v>
      </c>
      <c r="R52" s="24">
        <f t="shared" si="6"/>
        <v>3821.1306365087235</v>
      </c>
      <c r="S52" s="7"/>
      <c r="T52" s="25">
        <f t="shared" si="7"/>
        <v>0.13948425624816996</v>
      </c>
      <c r="U52" s="24">
        <f t="shared" si="8"/>
        <v>0.99330820512538998</v>
      </c>
      <c r="V52" s="7"/>
      <c r="W52" s="25">
        <f t="shared" si="9"/>
        <v>0.13487617925444897</v>
      </c>
      <c r="X52" s="24">
        <f t="shared" si="10"/>
        <v>179.93790160230026</v>
      </c>
      <c r="Y52" s="7"/>
      <c r="Z52" s="25">
        <f t="shared" si="11"/>
        <v>634</v>
      </c>
      <c r="AA52" s="17">
        <f t="shared" si="15"/>
        <v>179.83799999999997</v>
      </c>
      <c r="AB52" s="24">
        <f t="shared" si="12"/>
        <v>3.1387652202015612</v>
      </c>
      <c r="AC52" s="17">
        <f t="shared" si="13"/>
        <v>9.9901602300292325E-2</v>
      </c>
      <c r="AD52" s="17">
        <f t="shared" ca="1" si="14"/>
        <v>-4.4847362774305566E-2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12778</v>
      </c>
      <c r="D53" s="17">
        <v>15135</v>
      </c>
      <c r="E53" s="17">
        <v>13729</v>
      </c>
      <c r="F53" s="17">
        <v>11362</v>
      </c>
      <c r="G53" s="24"/>
      <c r="H53" s="7"/>
      <c r="I53" s="25">
        <f t="shared" si="16"/>
        <v>-951</v>
      </c>
      <c r="J53" s="24">
        <f t="shared" si="16"/>
        <v>3773</v>
      </c>
      <c r="K53" s="7"/>
      <c r="L53" s="25">
        <f t="shared" si="3"/>
        <v>-943.81169351124174</v>
      </c>
      <c r="M53" s="17">
        <f t="shared" si="1"/>
        <v>51.671750176324075</v>
      </c>
      <c r="N53" s="17">
        <f t="shared" si="4"/>
        <v>3771.3388452362601</v>
      </c>
      <c r="O53" s="24">
        <f t="shared" si="2"/>
        <v>2.7594351490957201</v>
      </c>
      <c r="P53" s="7"/>
      <c r="Q53" s="25">
        <f t="shared" si="5"/>
        <v>-910.99734390319304</v>
      </c>
      <c r="R53" s="24">
        <f t="shared" si="6"/>
        <v>3751.1306365087235</v>
      </c>
      <c r="S53" s="7"/>
      <c r="T53" s="25">
        <f t="shared" si="7"/>
        <v>0.23575215795723409</v>
      </c>
      <c r="U53" s="24">
        <f t="shared" si="8"/>
        <v>0.97511160810396325</v>
      </c>
      <c r="V53" s="7"/>
      <c r="W53" s="25">
        <f t="shared" si="9"/>
        <v>0.23122956127553043</v>
      </c>
      <c r="X53" s="24">
        <f t="shared" si="10"/>
        <v>185.54552035036659</v>
      </c>
      <c r="Y53" s="7"/>
      <c r="Z53" s="25">
        <f t="shared" si="11"/>
        <v>625</v>
      </c>
      <c r="AA53" s="17">
        <f t="shared" si="15"/>
        <v>185.46299999999997</v>
      </c>
      <c r="AB53" s="24">
        <f t="shared" si="12"/>
        <v>3.2369399906262428</v>
      </c>
      <c r="AC53" s="17">
        <f t="shared" si="13"/>
        <v>8.2520350366621642E-2</v>
      </c>
      <c r="AD53" s="17">
        <f t="shared" ca="1" si="14"/>
        <v>1.3453200607926874E-2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12607</v>
      </c>
      <c r="D54" s="17">
        <v>15096</v>
      </c>
      <c r="E54" s="17">
        <v>13931</v>
      </c>
      <c r="F54" s="17">
        <v>11429</v>
      </c>
      <c r="G54" s="24"/>
      <c r="H54" s="7"/>
      <c r="I54" s="25">
        <f t="shared" si="16"/>
        <v>-1324</v>
      </c>
      <c r="J54" s="24">
        <f t="shared" si="16"/>
        <v>3667</v>
      </c>
      <c r="K54" s="7"/>
      <c r="L54" s="25">
        <f t="shared" si="3"/>
        <v>-1318.1003358909807</v>
      </c>
      <c r="M54" s="17">
        <f t="shared" si="1"/>
        <v>34.806036599250973</v>
      </c>
      <c r="N54" s="17">
        <f t="shared" si="4"/>
        <v>3663.4326559847568</v>
      </c>
      <c r="O54" s="24">
        <f t="shared" si="2"/>
        <v>12.725943323091331</v>
      </c>
      <c r="P54" s="7"/>
      <c r="Q54" s="25">
        <f t="shared" si="5"/>
        <v>-1283.997343903193</v>
      </c>
      <c r="R54" s="24">
        <f t="shared" si="6"/>
        <v>3645.1306365087235</v>
      </c>
      <c r="S54" s="7"/>
      <c r="T54" s="25">
        <f t="shared" si="7"/>
        <v>0.33227884434831184</v>
      </c>
      <c r="U54" s="24">
        <f t="shared" si="8"/>
        <v>0.94755676118580268</v>
      </c>
      <c r="V54" s="7"/>
      <c r="W54" s="25">
        <f t="shared" si="9"/>
        <v>0.32788515896917947</v>
      </c>
      <c r="X54" s="24">
        <f t="shared" si="10"/>
        <v>191.29256440244353</v>
      </c>
      <c r="Y54" s="7"/>
      <c r="Z54" s="25">
        <f t="shared" si="11"/>
        <v>642</v>
      </c>
      <c r="AA54" s="17">
        <f t="shared" si="15"/>
        <v>191.24099999999996</v>
      </c>
      <c r="AB54" s="24">
        <f t="shared" si="12"/>
        <v>3.3377851148064748</v>
      </c>
      <c r="AC54" s="17">
        <f t="shared" si="13"/>
        <v>5.1564402443574409E-2</v>
      </c>
      <c r="AD54" s="17">
        <f t="shared" ca="1" si="14"/>
        <v>4.1155980267973291E-2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12426</v>
      </c>
      <c r="D55" s="17">
        <v>15021</v>
      </c>
      <c r="E55" s="17">
        <v>14100</v>
      </c>
      <c r="F55" s="17">
        <v>11496</v>
      </c>
      <c r="G55" s="24"/>
      <c r="H55" s="7"/>
      <c r="I55" s="25">
        <f t="shared" si="16"/>
        <v>-1674</v>
      </c>
      <c r="J55" s="24">
        <f t="shared" si="16"/>
        <v>3525</v>
      </c>
      <c r="K55" s="7"/>
      <c r="L55" s="25">
        <f t="shared" si="3"/>
        <v>-1672.2348639669933</v>
      </c>
      <c r="M55" s="17">
        <f t="shared" si="1"/>
        <v>3.115705215018572</v>
      </c>
      <c r="N55" s="17">
        <f t="shared" si="4"/>
        <v>3521.7946881561656</v>
      </c>
      <c r="O55" s="24">
        <f t="shared" si="2"/>
        <v>10.274024016224772</v>
      </c>
      <c r="P55" s="7"/>
      <c r="Q55" s="25">
        <f t="shared" si="5"/>
        <v>-1633.997343903193</v>
      </c>
      <c r="R55" s="24">
        <f t="shared" si="6"/>
        <v>3503.1306365087235</v>
      </c>
      <c r="S55" s="7"/>
      <c r="T55" s="25">
        <f t="shared" si="7"/>
        <v>0.42285348305307652</v>
      </c>
      <c r="U55" s="24">
        <f t="shared" si="8"/>
        <v>0.91064366437090827</v>
      </c>
      <c r="V55" s="7"/>
      <c r="W55" s="25">
        <f t="shared" si="9"/>
        <v>0.41863207309081563</v>
      </c>
      <c r="X55" s="24">
        <f t="shared" si="10"/>
        <v>196.89401487829275</v>
      </c>
      <c r="Y55" s="7"/>
      <c r="Z55" s="25">
        <f t="shared" si="11"/>
        <v>629</v>
      </c>
      <c r="AA55" s="17">
        <f t="shared" si="15"/>
        <v>196.90199999999996</v>
      </c>
      <c r="AB55" s="24">
        <f t="shared" si="12"/>
        <v>3.436588203761874</v>
      </c>
      <c r="AC55" s="17">
        <f t="shared" si="13"/>
        <v>-7.9851217072075542E-3</v>
      </c>
      <c r="AD55" s="17">
        <f t="shared" ca="1" si="14"/>
        <v>2.7214404713106433E-2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12264</v>
      </c>
      <c r="D56" s="17">
        <v>14938</v>
      </c>
      <c r="E56" s="17">
        <v>14267</v>
      </c>
      <c r="F56" s="17">
        <v>11585</v>
      </c>
      <c r="G56" s="24"/>
      <c r="H56" s="7"/>
      <c r="I56" s="25">
        <f t="shared" si="16"/>
        <v>-2003</v>
      </c>
      <c r="J56" s="24">
        <f t="shared" si="16"/>
        <v>3353</v>
      </c>
      <c r="K56" s="7"/>
      <c r="L56" s="25">
        <f t="shared" si="3"/>
        <v>-2003.112173079805</v>
      </c>
      <c r="M56" s="17">
        <f t="shared" si="1"/>
        <v>1.2582799832930185E-2</v>
      </c>
      <c r="N56" s="17">
        <f t="shared" si="4"/>
        <v>3350.2702486018193</v>
      </c>
      <c r="O56" s="24">
        <f t="shared" si="2"/>
        <v>7.4515426958696187</v>
      </c>
      <c r="P56" s="7"/>
      <c r="Q56" s="25">
        <f t="shared" si="5"/>
        <v>-1962.997343903193</v>
      </c>
      <c r="R56" s="24">
        <f t="shared" si="6"/>
        <v>3331.1306365087235</v>
      </c>
      <c r="S56" s="7"/>
      <c r="T56" s="25">
        <f t="shared" si="7"/>
        <v>0.50799364343555531</v>
      </c>
      <c r="U56" s="24">
        <f t="shared" si="8"/>
        <v>0.86593202597540242</v>
      </c>
      <c r="V56" s="7"/>
      <c r="W56" s="25">
        <f t="shared" si="9"/>
        <v>0.50398064054347991</v>
      </c>
      <c r="X56" s="24">
        <f t="shared" si="10"/>
        <v>202.40510675224675</v>
      </c>
      <c r="Y56" s="7"/>
      <c r="Z56" s="25">
        <f t="shared" si="11"/>
        <v>615</v>
      </c>
      <c r="AA56" s="17">
        <f t="shared" si="15"/>
        <v>202.43699999999995</v>
      </c>
      <c r="AB56" s="24">
        <f t="shared" si="12"/>
        <v>3.5331921778597599</v>
      </c>
      <c r="AC56" s="17">
        <f t="shared" si="13"/>
        <v>-3.1893247753203013E-2</v>
      </c>
      <c r="AD56" s="17">
        <f t="shared" ca="1" si="14"/>
        <v>0.13148037544425506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12102</v>
      </c>
      <c r="D57" s="17">
        <v>14832</v>
      </c>
      <c r="E57" s="17">
        <v>14422</v>
      </c>
      <c r="F57" s="17">
        <v>11686</v>
      </c>
      <c r="G57" s="24"/>
      <c r="H57" s="7"/>
      <c r="I57" s="25">
        <f t="shared" si="16"/>
        <v>-2320</v>
      </c>
      <c r="J57" s="24">
        <f t="shared" si="16"/>
        <v>3146</v>
      </c>
      <c r="K57" s="7"/>
      <c r="L57" s="25">
        <f t="shared" si="3"/>
        <v>-2316.6596231043613</v>
      </c>
      <c r="M57" s="17">
        <f t="shared" si="1"/>
        <v>11.158117804916543</v>
      </c>
      <c r="N57" s="17">
        <f t="shared" si="4"/>
        <v>3146.9820815978142</v>
      </c>
      <c r="O57" s="24">
        <f t="shared" si="2"/>
        <v>0.96448426476520988</v>
      </c>
      <c r="P57" s="7"/>
      <c r="Q57" s="25">
        <f t="shared" si="5"/>
        <v>-2279.9973439031928</v>
      </c>
      <c r="R57" s="24">
        <f t="shared" si="6"/>
        <v>3124.1306365087235</v>
      </c>
      <c r="S57" s="7"/>
      <c r="T57" s="25">
        <f t="shared" si="7"/>
        <v>0.59002838763387055</v>
      </c>
      <c r="U57" s="24">
        <f t="shared" si="8"/>
        <v>0.81212208906918326</v>
      </c>
      <c r="V57" s="7"/>
      <c r="W57" s="25">
        <f t="shared" si="9"/>
        <v>0.5862659802388962</v>
      </c>
      <c r="X57" s="24">
        <f t="shared" si="10"/>
        <v>208.03058424189589</v>
      </c>
      <c r="Y57" s="7"/>
      <c r="Z57" s="25">
        <f t="shared" si="11"/>
        <v>617</v>
      </c>
      <c r="AA57" s="17">
        <f t="shared" si="15"/>
        <v>207.98999999999995</v>
      </c>
      <c r="AB57" s="24">
        <f t="shared" si="12"/>
        <v>3.6301103112230053</v>
      </c>
      <c r="AC57" s="17">
        <f t="shared" si="13"/>
        <v>4.0584241895942341E-2</v>
      </c>
      <c r="AD57" s="17">
        <f t="shared" ca="1" si="14"/>
        <v>-1.2456667800933019E-2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11954</v>
      </c>
      <c r="D58" s="17">
        <v>14710</v>
      </c>
      <c r="E58" s="17">
        <v>14561</v>
      </c>
      <c r="F58" s="17">
        <v>11803</v>
      </c>
      <c r="G58" s="24"/>
      <c r="H58" s="7"/>
      <c r="I58" s="25">
        <f t="shared" si="16"/>
        <v>-2607</v>
      </c>
      <c r="J58" s="24">
        <f t="shared" si="16"/>
        <v>2907</v>
      </c>
      <c r="K58" s="7"/>
      <c r="L58" s="25">
        <f t="shared" si="3"/>
        <v>-2608.3756090352535</v>
      </c>
      <c r="M58" s="17">
        <f t="shared" si="1"/>
        <v>1.8923002178711932</v>
      </c>
      <c r="N58" s="17">
        <f t="shared" si="4"/>
        <v>2914.744392677635</v>
      </c>
      <c r="O58" s="24">
        <f t="shared" si="2"/>
        <v>59.97561794540669</v>
      </c>
      <c r="P58" s="7"/>
      <c r="Q58" s="25">
        <f t="shared" si="5"/>
        <v>-2566.9973439031928</v>
      </c>
      <c r="R58" s="24">
        <f t="shared" si="6"/>
        <v>2885.1306365087235</v>
      </c>
      <c r="S58" s="7"/>
      <c r="T58" s="25">
        <f t="shared" si="7"/>
        <v>0.66429959137177763</v>
      </c>
      <c r="U58" s="24">
        <f t="shared" si="8"/>
        <v>0.74999370781031172</v>
      </c>
      <c r="V58" s="7"/>
      <c r="W58" s="25">
        <f t="shared" si="9"/>
        <v>0.66082629872662546</v>
      </c>
      <c r="X58" s="24">
        <f t="shared" si="10"/>
        <v>213.58886760654707</v>
      </c>
      <c r="Y58" s="7"/>
      <c r="Z58" s="25">
        <f t="shared" si="11"/>
        <v>616</v>
      </c>
      <c r="AA58" s="17">
        <f t="shared" si="15"/>
        <v>213.53399999999996</v>
      </c>
      <c r="AB58" s="24">
        <f t="shared" si="12"/>
        <v>3.726871364953571</v>
      </c>
      <c r="AC58" s="17">
        <f t="shared" si="13"/>
        <v>5.4867606547105652E-2</v>
      </c>
      <c r="AD58" s="17">
        <f t="shared" ca="1" si="14"/>
        <v>-5.2788869816708939E-2</v>
      </c>
      <c r="AE58" s="17">
        <v>111</v>
      </c>
    </row>
    <row r="59" spans="1:31" s="17" customFormat="1" x14ac:dyDescent="0.25">
      <c r="A59" s="17">
        <v>39</v>
      </c>
      <c r="B59" s="17">
        <v>618</v>
      </c>
      <c r="C59" s="17">
        <v>11823</v>
      </c>
      <c r="D59" s="17">
        <v>14582</v>
      </c>
      <c r="E59" s="17">
        <v>14700</v>
      </c>
      <c r="F59" s="17">
        <v>11935</v>
      </c>
      <c r="G59" s="24"/>
      <c r="H59" s="7"/>
      <c r="I59" s="25">
        <f t="shared" si="16"/>
        <v>-2877</v>
      </c>
      <c r="J59" s="24">
        <f t="shared" si="16"/>
        <v>2647</v>
      </c>
      <c r="K59" s="7"/>
      <c r="L59" s="25">
        <f t="shared" si="3"/>
        <v>-2876.8807626160965</v>
      </c>
      <c r="M59" s="17">
        <f t="shared" si="1"/>
        <v>1.4217553720153004E-2</v>
      </c>
      <c r="N59" s="17">
        <f t="shared" si="4"/>
        <v>2654.5431155093356</v>
      </c>
      <c r="O59" s="24">
        <f t="shared" si="2"/>
        <v>56.898591587179588</v>
      </c>
      <c r="P59" s="7"/>
      <c r="Q59" s="25">
        <f t="shared" si="5"/>
        <v>-2836.9973439031928</v>
      </c>
      <c r="R59" s="24">
        <f t="shared" si="6"/>
        <v>2625.1306365087235</v>
      </c>
      <c r="S59" s="7"/>
      <c r="T59" s="25">
        <f t="shared" si="7"/>
        <v>0.73417145551545315</v>
      </c>
      <c r="U59" s="24">
        <f t="shared" si="8"/>
        <v>0.68240634744501227</v>
      </c>
      <c r="V59" s="7"/>
      <c r="W59" s="25">
        <f t="shared" si="9"/>
        <v>0.73101256336846876</v>
      </c>
      <c r="X59" s="24">
        <f t="shared" si="10"/>
        <v>219.17487081667855</v>
      </c>
      <c r="Y59" s="7"/>
      <c r="Z59" s="25">
        <f t="shared" si="11"/>
        <v>618</v>
      </c>
      <c r="AA59" s="17">
        <f t="shared" si="15"/>
        <v>219.09599999999998</v>
      </c>
      <c r="AB59" s="24">
        <f t="shared" si="12"/>
        <v>3.8239465779494961</v>
      </c>
      <c r="AC59" s="17">
        <f t="shared" si="13"/>
        <v>7.8870816678573874E-2</v>
      </c>
      <c r="AD59" s="17">
        <f t="shared" ca="1" si="14"/>
        <v>0.14923722133522688</v>
      </c>
      <c r="AE59" s="17">
        <v>110</v>
      </c>
    </row>
    <row r="60" spans="1:31" s="17" customFormat="1" x14ac:dyDescent="0.25">
      <c r="A60" s="17">
        <v>40</v>
      </c>
      <c r="B60" s="17">
        <v>622</v>
      </c>
      <c r="C60" s="17">
        <v>11702</v>
      </c>
      <c r="D60" s="17">
        <v>14442</v>
      </c>
      <c r="E60" s="17">
        <v>14820</v>
      </c>
      <c r="F60" s="17">
        <v>12080</v>
      </c>
      <c r="G60" s="24"/>
      <c r="H60" s="7"/>
      <c r="I60" s="25">
        <f t="shared" si="16"/>
        <v>-3118</v>
      </c>
      <c r="J60" s="24">
        <f t="shared" si="16"/>
        <v>2362</v>
      </c>
      <c r="K60" s="7"/>
      <c r="L60" s="25">
        <f t="shared" si="3"/>
        <v>-3120.1349860074465</v>
      </c>
      <c r="M60" s="17">
        <f t="shared" si="1"/>
        <v>4.5581652519924072</v>
      </c>
      <c r="N60" s="17">
        <f t="shared" si="4"/>
        <v>2367.6176475491657</v>
      </c>
      <c r="O60" s="24">
        <f t="shared" si="2"/>
        <v>31.557963986647032</v>
      </c>
      <c r="P60" s="7"/>
      <c r="Q60" s="25">
        <f t="shared" si="5"/>
        <v>-3077.9973439031928</v>
      </c>
      <c r="R60" s="24">
        <f t="shared" si="6"/>
        <v>2340.1306365087235</v>
      </c>
      <c r="S60" s="7"/>
      <c r="T60" s="25">
        <f t="shared" si="7"/>
        <v>0.79653856388073396</v>
      </c>
      <c r="U60" s="24">
        <f t="shared" si="8"/>
        <v>0.60832020242920315</v>
      </c>
      <c r="V60" s="7"/>
      <c r="W60" s="25">
        <f t="shared" si="9"/>
        <v>0.79372414989814088</v>
      </c>
      <c r="X60" s="24">
        <f t="shared" si="10"/>
        <v>224.73828531936067</v>
      </c>
      <c r="Y60" s="7"/>
      <c r="Z60" s="25">
        <f t="shared" si="11"/>
        <v>622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4.4285319360682251E-2</v>
      </c>
      <c r="AD60" s="17">
        <f t="shared" ca="1" si="14"/>
        <v>8.8633386635478928E-2</v>
      </c>
      <c r="AE60" s="17">
        <v>109</v>
      </c>
    </row>
    <row r="61" spans="1:31" s="17" customFormat="1" x14ac:dyDescent="0.25">
      <c r="A61" s="17">
        <v>41</v>
      </c>
      <c r="B61" s="17">
        <v>641</v>
      </c>
      <c r="C61" s="17">
        <v>11591</v>
      </c>
      <c r="D61" s="17">
        <v>14277</v>
      </c>
      <c r="E61" s="17">
        <v>14928</v>
      </c>
      <c r="F61" s="17">
        <v>12240</v>
      </c>
      <c r="G61" s="24"/>
      <c r="H61" s="7"/>
      <c r="I61" s="25">
        <f t="shared" si="16"/>
        <v>-3337</v>
      </c>
      <c r="J61" s="24">
        <f t="shared" si="16"/>
        <v>2037</v>
      </c>
      <c r="K61" s="7"/>
      <c r="L61" s="25">
        <f t="shared" si="3"/>
        <v>-3340.0450048268253</v>
      </c>
      <c r="M61" s="17">
        <f t="shared" si="1"/>
        <v>9.2720543953895831</v>
      </c>
      <c r="N61" s="17">
        <f t="shared" si="4"/>
        <v>2048.5345213777359</v>
      </c>
      <c r="O61" s="24">
        <f t="shared" si="2"/>
        <v>133.04518341344712</v>
      </c>
      <c r="P61" s="7"/>
      <c r="Q61" s="25">
        <f t="shared" si="5"/>
        <v>-3296.9973439031928</v>
      </c>
      <c r="R61" s="24">
        <f t="shared" si="6"/>
        <v>2015.1306365087237</v>
      </c>
      <c r="S61" s="7"/>
      <c r="T61" s="25">
        <f t="shared" si="7"/>
        <v>0.85321240924171526</v>
      </c>
      <c r="U61" s="24">
        <f t="shared" si="8"/>
        <v>0.52383600197257885</v>
      </c>
      <c r="V61" s="7"/>
      <c r="W61" s="25">
        <f t="shared" si="9"/>
        <v>0.85079066568032913</v>
      </c>
      <c r="X61" s="24">
        <f t="shared" si="10"/>
        <v>230.58448453921221</v>
      </c>
      <c r="Y61" s="7"/>
      <c r="Z61" s="25">
        <f t="shared" si="11"/>
        <v>641</v>
      </c>
      <c r="AA61" s="17">
        <f t="shared" si="15"/>
        <v>230.46299999999999</v>
      </c>
      <c r="AB61" s="24">
        <f t="shared" si="12"/>
        <v>4.0223381540236911</v>
      </c>
      <c r="AC61" s="17">
        <f t="shared" si="13"/>
        <v>0.12148453921221858</v>
      </c>
      <c r="AD61" s="17">
        <f t="shared" ca="1" si="14"/>
        <v>-3.6168904822773129E-3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11493</v>
      </c>
      <c r="D62" s="17">
        <v>14104</v>
      </c>
      <c r="E62" s="17">
        <v>15015</v>
      </c>
      <c r="F62" s="17">
        <v>12403</v>
      </c>
      <c r="G62" s="24"/>
      <c r="H62" s="7"/>
      <c r="I62" s="25">
        <f t="shared" si="16"/>
        <v>-3522</v>
      </c>
      <c r="J62" s="24">
        <f t="shared" si="16"/>
        <v>1701</v>
      </c>
      <c r="K62" s="7"/>
      <c r="L62" s="25">
        <f t="shared" si="3"/>
        <v>-3525.1929761475617</v>
      </c>
      <c r="M62" s="17">
        <f t="shared" si="1"/>
        <v>10.195096678897919</v>
      </c>
      <c r="N62" s="17">
        <f t="shared" si="4"/>
        <v>1711.630360595866</v>
      </c>
      <c r="O62" s="24">
        <f t="shared" si="2"/>
        <v>113.00456639814102</v>
      </c>
      <c r="P62" s="7"/>
      <c r="Q62" s="25">
        <f t="shared" si="5"/>
        <v>-3481.9973439031928</v>
      </c>
      <c r="R62" s="24">
        <f t="shared" si="6"/>
        <v>1679.1306365087237</v>
      </c>
      <c r="S62" s="7"/>
      <c r="T62" s="25">
        <f t="shared" si="7"/>
        <v>0.90108757541423379</v>
      </c>
      <c r="U62" s="24">
        <f t="shared" si="8"/>
        <v>0.43649233626973022</v>
      </c>
      <c r="V62" s="7"/>
      <c r="W62" s="25">
        <f t="shared" si="9"/>
        <v>0.89907167726170834</v>
      </c>
      <c r="X62" s="24">
        <f t="shared" si="10"/>
        <v>236.30908219937646</v>
      </c>
      <c r="Y62" s="7"/>
      <c r="Z62" s="25">
        <f t="shared" si="11"/>
        <v>636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0.12208219937647868</v>
      </c>
      <c r="AD62" s="17">
        <f t="shared" ca="1" si="14"/>
        <v>3.6715627425991215E-2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11417</v>
      </c>
      <c r="D63" s="17">
        <v>13933</v>
      </c>
      <c r="E63" s="17">
        <v>15087</v>
      </c>
      <c r="F63" s="17">
        <v>12582</v>
      </c>
      <c r="G63" s="24"/>
      <c r="H63" s="7"/>
      <c r="I63" s="25">
        <f t="shared" si="16"/>
        <v>-3670</v>
      </c>
      <c r="J63" s="24">
        <f t="shared" si="16"/>
        <v>1351</v>
      </c>
      <c r="K63" s="7"/>
      <c r="L63" s="25">
        <f t="shared" si="3"/>
        <v>-3673.6928252383227</v>
      </c>
      <c r="M63" s="17">
        <f t="shared" si="1"/>
        <v>13.636958240793193</v>
      </c>
      <c r="N63" s="17">
        <f t="shared" si="4"/>
        <v>1362.9735856638222</v>
      </c>
      <c r="O63" s="24">
        <f t="shared" si="2"/>
        <v>143.36675364888796</v>
      </c>
      <c r="P63" s="7"/>
      <c r="Q63" s="25">
        <f t="shared" si="5"/>
        <v>-3629.9973439031928</v>
      </c>
      <c r="R63" s="24">
        <f t="shared" si="6"/>
        <v>1329.1306365087237</v>
      </c>
      <c r="S63" s="7"/>
      <c r="T63" s="25">
        <f t="shared" si="7"/>
        <v>0.9393877083522485</v>
      </c>
      <c r="U63" s="24">
        <f t="shared" si="8"/>
        <v>0.34550935116259623</v>
      </c>
      <c r="V63" s="7"/>
      <c r="W63" s="25">
        <f t="shared" si="9"/>
        <v>0.93779444125370937</v>
      </c>
      <c r="X63" s="24">
        <f t="shared" si="10"/>
        <v>241.98010670961798</v>
      </c>
      <c r="Y63" s="7"/>
      <c r="Z63" s="25">
        <f t="shared" si="11"/>
        <v>627</v>
      </c>
      <c r="AA63" s="17">
        <f t="shared" si="15"/>
        <v>241.82999999999998</v>
      </c>
      <c r="AB63" s="24">
        <f t="shared" si="12"/>
        <v>4.2207297300978865</v>
      </c>
      <c r="AC63" s="17">
        <f t="shared" si="13"/>
        <v>0.15010670961800088</v>
      </c>
      <c r="AD63" s="17">
        <f t="shared" ca="1" si="14"/>
        <v>-1.0015501556523532E-2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11367</v>
      </c>
      <c r="D64" s="17">
        <v>13755</v>
      </c>
      <c r="E64" s="17">
        <v>15151</v>
      </c>
      <c r="F64" s="17">
        <v>12763</v>
      </c>
      <c r="G64" s="24"/>
      <c r="H64" s="7"/>
      <c r="I64" s="25">
        <f t="shared" si="16"/>
        <v>-3784</v>
      </c>
      <c r="J64" s="24">
        <f t="shared" si="16"/>
        <v>992</v>
      </c>
      <c r="K64" s="7"/>
      <c r="L64" s="25">
        <f t="shared" si="3"/>
        <v>-3787.262639531516</v>
      </c>
      <c r="M64" s="17">
        <f t="shared" si="1"/>
        <v>10.644816712611044</v>
      </c>
      <c r="N64" s="17">
        <f t="shared" si="4"/>
        <v>1000.1407461195092</v>
      </c>
      <c r="O64" s="24">
        <f t="shared" si="2"/>
        <v>66.271747382304596</v>
      </c>
      <c r="P64" s="7"/>
      <c r="Q64" s="25">
        <f t="shared" si="5"/>
        <v>-3743.9973439031928</v>
      </c>
      <c r="R64" s="24">
        <f t="shared" si="6"/>
        <v>970.13063650872357</v>
      </c>
      <c r="S64" s="7"/>
      <c r="T64" s="25">
        <f t="shared" si="7"/>
        <v>0.96888916210180043</v>
      </c>
      <c r="U64" s="24">
        <f t="shared" si="8"/>
        <v>0.25218680358127882</v>
      </c>
      <c r="V64" s="7"/>
      <c r="W64" s="25">
        <f t="shared" si="9"/>
        <v>0.96772928836689909</v>
      </c>
      <c r="X64" s="24">
        <f t="shared" si="10"/>
        <v>247.59907524633729</v>
      </c>
      <c r="Y64" s="7"/>
      <c r="Z64" s="25">
        <f t="shared" si="11"/>
        <v>629</v>
      </c>
      <c r="AA64" s="17">
        <f t="shared" si="15"/>
        <v>247.49099999999999</v>
      </c>
      <c r="AB64" s="24">
        <f t="shared" si="12"/>
        <v>4.3195328190532862</v>
      </c>
      <c r="AC64" s="17">
        <f t="shared" si="13"/>
        <v>0.10807524633730736</v>
      </c>
      <c r="AD64" s="17">
        <f t="shared" ca="1" si="14"/>
        <v>6.1365865376700413E-2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11327</v>
      </c>
      <c r="D65" s="17">
        <v>13576</v>
      </c>
      <c r="E65" s="17">
        <v>15181</v>
      </c>
      <c r="F65" s="17">
        <v>12937</v>
      </c>
      <c r="G65" s="24"/>
      <c r="H65" s="7"/>
      <c r="I65" s="25">
        <f t="shared" si="16"/>
        <v>-3854</v>
      </c>
      <c r="J65" s="24">
        <f t="shared" si="16"/>
        <v>639</v>
      </c>
      <c r="K65" s="7"/>
      <c r="L65" s="25">
        <f t="shared" si="3"/>
        <v>-3861.9133289752708</v>
      </c>
      <c r="M65" s="17">
        <f t="shared" si="1"/>
        <v>62.62077547086065</v>
      </c>
      <c r="N65" s="17">
        <f t="shared" si="4"/>
        <v>642.69847593045631</v>
      </c>
      <c r="O65" s="24">
        <f t="shared" si="2"/>
        <v>13.678724208164677</v>
      </c>
      <c r="P65" s="7"/>
      <c r="Q65" s="25">
        <f t="shared" si="5"/>
        <v>-3813.9973439031928</v>
      </c>
      <c r="R65" s="24">
        <f t="shared" si="6"/>
        <v>617.13063650872357</v>
      </c>
      <c r="S65" s="7"/>
      <c r="T65" s="25">
        <f t="shared" si="7"/>
        <v>0.98700408984275334</v>
      </c>
      <c r="U65" s="24">
        <f t="shared" si="8"/>
        <v>0.16042396431608372</v>
      </c>
      <c r="V65" s="7"/>
      <c r="W65" s="25">
        <f t="shared" si="9"/>
        <v>0.98627024883101733</v>
      </c>
      <c r="X65" s="24">
        <f t="shared" si="10"/>
        <v>252.96663461186927</v>
      </c>
      <c r="Y65" s="7"/>
      <c r="Z65" s="25">
        <f t="shared" si="11"/>
        <v>604</v>
      </c>
      <c r="AA65" s="17">
        <f t="shared" si="15"/>
        <v>252.92699999999999</v>
      </c>
      <c r="AB65" s="24">
        <f t="shared" si="12"/>
        <v>4.4144089171916976</v>
      </c>
      <c r="AC65" s="17">
        <f t="shared" si="13"/>
        <v>3.963461186927475E-2</v>
      </c>
      <c r="AD65" s="17">
        <f t="shared" ca="1" si="14"/>
        <v>9.8998309327129164E-2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11306</v>
      </c>
      <c r="D66" s="17">
        <v>13391</v>
      </c>
      <c r="E66" s="17">
        <v>15201</v>
      </c>
      <c r="F66" s="17">
        <v>13122</v>
      </c>
      <c r="G66" s="24"/>
      <c r="H66" s="7"/>
      <c r="I66" s="25">
        <f t="shared" si="16"/>
        <v>-3895</v>
      </c>
      <c r="J66" s="24">
        <f t="shared" si="16"/>
        <v>269</v>
      </c>
      <c r="K66" s="7"/>
      <c r="L66" s="25">
        <f t="shared" si="3"/>
        <v>-3902.620559229128</v>
      </c>
      <c r="M66" s="17">
        <f t="shared" si="1"/>
        <v>58.072922964648669</v>
      </c>
      <c r="N66" s="17">
        <f t="shared" si="4"/>
        <v>272.42276508290587</v>
      </c>
      <c r="O66" s="24">
        <f t="shared" si="2"/>
        <v>11.71532081275962</v>
      </c>
      <c r="P66" s="7"/>
      <c r="Q66" s="25">
        <f t="shared" si="5"/>
        <v>-3854.9973439031928</v>
      </c>
      <c r="R66" s="24">
        <f t="shared" si="6"/>
        <v>247.13063650872363</v>
      </c>
      <c r="S66" s="7"/>
      <c r="T66" s="25">
        <f t="shared" si="7"/>
        <v>0.99761426180531154</v>
      </c>
      <c r="U66" s="24">
        <f t="shared" si="8"/>
        <v>6.4241951488542115E-2</v>
      </c>
      <c r="V66" s="7"/>
      <c r="W66" s="25">
        <f t="shared" si="9"/>
        <v>0.99732688047095475</v>
      </c>
      <c r="X66" s="24">
        <f t="shared" si="10"/>
        <v>258.51972969625797</v>
      </c>
      <c r="Y66" s="7"/>
      <c r="Z66" s="25">
        <f t="shared" si="11"/>
        <v>616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4.8729696257964861E-2</v>
      </c>
      <c r="AD66" s="17">
        <f t="shared" ca="1" si="14"/>
        <v>5.4207652776369741E-2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11299</v>
      </c>
      <c r="D67" s="17">
        <v>13190</v>
      </c>
      <c r="E67" s="17">
        <v>15196</v>
      </c>
      <c r="F67" s="17">
        <v>13311</v>
      </c>
      <c r="G67" s="24"/>
      <c r="H67" s="7"/>
      <c r="I67" s="25">
        <f t="shared" si="16"/>
        <v>-3897</v>
      </c>
      <c r="J67" s="24">
        <f t="shared" si="16"/>
        <v>-121</v>
      </c>
      <c r="K67" s="7"/>
      <c r="L67" s="25">
        <f t="shared" si="3"/>
        <v>-3906.9047396038636</v>
      </c>
      <c r="M67" s="17">
        <f t="shared" si="1"/>
        <v>98.103866620344419</v>
      </c>
      <c r="N67" s="17">
        <f t="shared" si="4"/>
        <v>-107.45604003617679</v>
      </c>
      <c r="O67" s="24">
        <f t="shared" si="2"/>
        <v>183.43885150164607</v>
      </c>
      <c r="P67" s="7"/>
      <c r="Q67" s="25">
        <f t="shared" si="5"/>
        <v>-3856.9973439031928</v>
      </c>
      <c r="R67" s="24">
        <f t="shared" si="6"/>
        <v>-142.86936349127637</v>
      </c>
      <c r="S67" s="7"/>
      <c r="T67" s="25">
        <f t="shared" si="7"/>
        <v>0.99813183116933868</v>
      </c>
      <c r="U67" s="24">
        <f t="shared" si="8"/>
        <v>-3.713908905940716E-2</v>
      </c>
      <c r="V67" s="7"/>
      <c r="W67" s="25">
        <f t="shared" si="9"/>
        <v>0.99831492761847285</v>
      </c>
      <c r="X67" s="24">
        <f t="shared" si="10"/>
        <v>264.33581852072973</v>
      </c>
      <c r="Y67" s="7"/>
      <c r="Z67" s="25">
        <f t="shared" si="11"/>
        <v>628</v>
      </c>
      <c r="AA67" s="17">
        <f t="shared" si="15"/>
        <v>264.12299999999999</v>
      </c>
      <c r="AB67" s="24">
        <f t="shared" si="12"/>
        <v>4.6098159802449823</v>
      </c>
      <c r="AC67" s="17">
        <f t="shared" si="13"/>
        <v>0.21281852072974061</v>
      </c>
      <c r="AD67" s="17">
        <f t="shared" ca="1" si="14"/>
        <v>-0.18003748660652263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11325</v>
      </c>
      <c r="D68" s="17">
        <v>13021</v>
      </c>
      <c r="E68" s="17">
        <v>15196</v>
      </c>
      <c r="F68" s="17">
        <v>13508</v>
      </c>
      <c r="G68" s="24"/>
      <c r="H68" s="7"/>
      <c r="I68" s="25">
        <f t="shared" si="16"/>
        <v>-3871</v>
      </c>
      <c r="J68" s="24">
        <f t="shared" si="16"/>
        <v>-487</v>
      </c>
      <c r="K68" s="7"/>
      <c r="L68" s="25">
        <f t="shared" si="3"/>
        <v>-3873.8224716609302</v>
      </c>
      <c r="M68" s="17">
        <f t="shared" si="1"/>
        <v>7.96634627675411</v>
      </c>
      <c r="N68" s="17">
        <f t="shared" si="4"/>
        <v>-484.27544902201981</v>
      </c>
      <c r="O68" s="24">
        <f t="shared" si="2"/>
        <v>7.4231780316127907</v>
      </c>
      <c r="P68" s="7"/>
      <c r="Q68" s="25">
        <f t="shared" si="5"/>
        <v>-3830.9973439031928</v>
      </c>
      <c r="R68" s="24">
        <f t="shared" si="6"/>
        <v>-508.86936349127637</v>
      </c>
      <c r="S68" s="7"/>
      <c r="T68" s="25">
        <f t="shared" si="7"/>
        <v>0.99140342943698478</v>
      </c>
      <c r="U68" s="24">
        <f t="shared" si="8"/>
        <v>-0.13228129634286726</v>
      </c>
      <c r="V68" s="7"/>
      <c r="W68" s="25">
        <f t="shared" si="9"/>
        <v>0.99202797351128491</v>
      </c>
      <c r="X68" s="24">
        <f t="shared" si="10"/>
        <v>269.80055812847297</v>
      </c>
      <c r="Y68" s="7"/>
      <c r="Z68" s="25">
        <f t="shared" si="11"/>
        <v>625</v>
      </c>
      <c r="AA68" s="17">
        <f t="shared" si="15"/>
        <v>269.74799999999999</v>
      </c>
      <c r="AB68" s="24">
        <f t="shared" si="12"/>
        <v>4.7079907506696639</v>
      </c>
      <c r="AC68" s="17">
        <f t="shared" si="13"/>
        <v>5.2558128472981025E-2</v>
      </c>
      <c r="AD68" s="17">
        <f t="shared" ca="1" si="14"/>
        <v>-8.7078404089027117E-2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11359</v>
      </c>
      <c r="D69" s="17">
        <v>12838</v>
      </c>
      <c r="E69" s="17">
        <v>15166</v>
      </c>
      <c r="F69" s="17">
        <v>13689</v>
      </c>
      <c r="G69" s="24"/>
      <c r="H69" s="7"/>
      <c r="I69" s="25">
        <f t="shared" si="16"/>
        <v>-3807</v>
      </c>
      <c r="J69" s="24">
        <f t="shared" si="16"/>
        <v>-851</v>
      </c>
      <c r="K69" s="7"/>
      <c r="L69" s="25">
        <f t="shared" si="3"/>
        <v>-3803.8024687500319</v>
      </c>
      <c r="M69" s="17">
        <f t="shared" si="1"/>
        <v>10.224206094522248</v>
      </c>
      <c r="N69" s="17">
        <f t="shared" si="4"/>
        <v>-856.21601328020404</v>
      </c>
      <c r="O69" s="24">
        <f t="shared" si="2"/>
        <v>27.206794539264887</v>
      </c>
      <c r="P69" s="7"/>
      <c r="Q69" s="25">
        <f t="shared" si="5"/>
        <v>-3766.9973439031928</v>
      </c>
      <c r="R69" s="24">
        <f t="shared" si="6"/>
        <v>-872.86936349127643</v>
      </c>
      <c r="S69" s="7"/>
      <c r="T69" s="25">
        <f t="shared" si="7"/>
        <v>0.97484120978811351</v>
      </c>
      <c r="U69" s="24">
        <f t="shared" si="8"/>
        <v>-0.2269036008542866</v>
      </c>
      <c r="V69" s="7"/>
      <c r="W69" s="25">
        <f t="shared" si="9"/>
        <v>0.97590468292217547</v>
      </c>
      <c r="X69" s="24">
        <f t="shared" si="10"/>
        <v>275.29434995560791</v>
      </c>
      <c r="Y69" s="7"/>
      <c r="Z69" s="25">
        <f t="shared" si="11"/>
        <v>625</v>
      </c>
      <c r="AA69" s="17">
        <f t="shared" si="15"/>
        <v>275.37299999999999</v>
      </c>
      <c r="AB69" s="24">
        <f t="shared" si="12"/>
        <v>4.8061655210943446</v>
      </c>
      <c r="AC69" s="17">
        <f t="shared" si="13"/>
        <v>-7.8650044392077234E-2</v>
      </c>
      <c r="AD69" s="17">
        <f t="shared" ca="1" si="14"/>
        <v>6.911868479005534E-2</v>
      </c>
      <c r="AE69" s="17">
        <v>100</v>
      </c>
    </row>
    <row r="70" spans="1:31" s="17" customFormat="1" x14ac:dyDescent="0.25">
      <c r="A70" s="17">
        <v>50</v>
      </c>
      <c r="B70" s="17">
        <v>647</v>
      </c>
      <c r="C70" s="17">
        <v>11413</v>
      </c>
      <c r="D70" s="17">
        <v>12641</v>
      </c>
      <c r="E70" s="17">
        <v>15105</v>
      </c>
      <c r="F70" s="17">
        <v>13869</v>
      </c>
      <c r="G70" s="24"/>
      <c r="H70" s="7"/>
      <c r="I70" s="25">
        <f t="shared" si="16"/>
        <v>-3692</v>
      </c>
      <c r="J70" s="24">
        <f t="shared" si="16"/>
        <v>-1228</v>
      </c>
      <c r="K70" s="7"/>
      <c r="L70" s="25">
        <f t="shared" si="3"/>
        <v>-3693.1291561805151</v>
      </c>
      <c r="M70" s="17">
        <f t="shared" si="1"/>
        <v>1.2749936799954726</v>
      </c>
      <c r="N70" s="17">
        <f t="shared" si="4"/>
        <v>-1232.290057875854</v>
      </c>
      <c r="O70" s="24">
        <f t="shared" si="2"/>
        <v>18.404596578177088</v>
      </c>
      <c r="P70" s="7"/>
      <c r="Q70" s="25">
        <f t="shared" si="5"/>
        <v>-3651.9973439031928</v>
      </c>
      <c r="R70" s="24">
        <f t="shared" si="6"/>
        <v>-1249.8693634912763</v>
      </c>
      <c r="S70" s="7"/>
      <c r="T70" s="25">
        <f t="shared" si="7"/>
        <v>0.94508097135654801</v>
      </c>
      <c r="U70" s="24">
        <f t="shared" si="8"/>
        <v>-0.32490527338397085</v>
      </c>
      <c r="V70" s="7"/>
      <c r="W70" s="25">
        <f t="shared" si="9"/>
        <v>0.94659891384534833</v>
      </c>
      <c r="X70" s="24">
        <f t="shared" si="10"/>
        <v>281.14927801855345</v>
      </c>
      <c r="Y70" s="7"/>
      <c r="Z70" s="25">
        <f t="shared" si="11"/>
        <v>647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-4.6721981446523841E-2</v>
      </c>
      <c r="AD70" s="17">
        <f t="shared" ca="1" si="14"/>
        <v>9.2301137834908786E-2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11481</v>
      </c>
      <c r="D71" s="17">
        <v>12462</v>
      </c>
      <c r="E71" s="17">
        <v>15026</v>
      </c>
      <c r="F71" s="17">
        <v>14043</v>
      </c>
      <c r="G71" s="24"/>
      <c r="H71" s="7"/>
      <c r="I71" s="25">
        <f t="shared" si="16"/>
        <v>-3545</v>
      </c>
      <c r="J71" s="24">
        <f t="shared" si="16"/>
        <v>-1581</v>
      </c>
      <c r="K71" s="7"/>
      <c r="L71" s="25">
        <f t="shared" si="3"/>
        <v>-3547.8266755915479</v>
      </c>
      <c r="M71" s="17">
        <f t="shared" si="1"/>
        <v>7.9900948998525712</v>
      </c>
      <c r="N71" s="17">
        <f t="shared" si="4"/>
        <v>-1588.8174783969714</v>
      </c>
      <c r="O71" s="24">
        <f t="shared" si="2"/>
        <v>61.112968487114685</v>
      </c>
      <c r="P71" s="7"/>
      <c r="Q71" s="25">
        <f t="shared" si="5"/>
        <v>-3504.9973439031928</v>
      </c>
      <c r="R71" s="24">
        <f t="shared" si="6"/>
        <v>-1602.8693634912763</v>
      </c>
      <c r="S71" s="7"/>
      <c r="T71" s="25">
        <f t="shared" si="7"/>
        <v>0.90703962310054687</v>
      </c>
      <c r="U71" s="24">
        <f t="shared" si="8"/>
        <v>-0.41666811264916598</v>
      </c>
      <c r="V71" s="7"/>
      <c r="W71" s="25">
        <f t="shared" si="9"/>
        <v>0.90898299363971813</v>
      </c>
      <c r="X71" s="24">
        <f t="shared" si="10"/>
        <v>286.83151272267594</v>
      </c>
      <c r="Y71" s="7"/>
      <c r="Z71" s="25">
        <f t="shared" si="11"/>
        <v>635</v>
      </c>
      <c r="AA71" s="17">
        <f t="shared" si="15"/>
        <v>286.91099999999994</v>
      </c>
      <c r="AB71" s="24">
        <f t="shared" si="12"/>
        <v>5.0075416101894499</v>
      </c>
      <c r="AC71" s="17">
        <f t="shared" si="13"/>
        <v>-7.9487277324005845E-2</v>
      </c>
      <c r="AD71" s="17">
        <f t="shared" ca="1" si="14"/>
        <v>2.4420481046263376E-3</v>
      </c>
      <c r="AE71" s="17">
        <v>98</v>
      </c>
    </row>
    <row r="72" spans="1:31" s="17" customFormat="1" x14ac:dyDescent="0.25">
      <c r="A72" s="17">
        <v>52</v>
      </c>
      <c r="B72" s="17">
        <v>619</v>
      </c>
      <c r="C72" s="17">
        <v>11562</v>
      </c>
      <c r="D72" s="17">
        <v>12295</v>
      </c>
      <c r="E72" s="17">
        <v>14935</v>
      </c>
      <c r="F72" s="17">
        <v>14203</v>
      </c>
      <c r="G72" s="24"/>
      <c r="H72" s="7"/>
      <c r="I72" s="25">
        <f t="shared" si="16"/>
        <v>-3373</v>
      </c>
      <c r="J72" s="24">
        <f t="shared" si="16"/>
        <v>-1908</v>
      </c>
      <c r="K72" s="7"/>
      <c r="L72" s="25">
        <f t="shared" si="3"/>
        <v>-3372.5930657612612</v>
      </c>
      <c r="M72" s="17">
        <f t="shared" si="1"/>
        <v>0.1655954746579375</v>
      </c>
      <c r="N72" s="17">
        <f t="shared" si="4"/>
        <v>-1920.9665014420127</v>
      </c>
      <c r="O72" s="24">
        <f t="shared" si="2"/>
        <v>168.13015964571778</v>
      </c>
      <c r="P72" s="7"/>
      <c r="Q72" s="25">
        <f t="shared" si="5"/>
        <v>-3332.9973439031928</v>
      </c>
      <c r="R72" s="24">
        <f t="shared" si="6"/>
        <v>-1929.8693634912763</v>
      </c>
      <c r="S72" s="7"/>
      <c r="T72" s="25">
        <f t="shared" si="7"/>
        <v>0.8625286577942054</v>
      </c>
      <c r="U72" s="24">
        <f t="shared" si="8"/>
        <v>-0.50167221587783117</v>
      </c>
      <c r="V72" s="7"/>
      <c r="W72" s="25">
        <f t="shared" si="9"/>
        <v>0.86486602190695216</v>
      </c>
      <c r="X72" s="24">
        <f t="shared" si="10"/>
        <v>292.32150410705674</v>
      </c>
      <c r="Y72" s="7"/>
      <c r="Z72" s="25">
        <f t="shared" si="11"/>
        <v>619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-0.16049589294323141</v>
      </c>
      <c r="AD72" s="17">
        <f t="shared" ca="1" si="14"/>
        <v>0.1014834968994478</v>
      </c>
      <c r="AE72" s="17">
        <v>97</v>
      </c>
    </row>
    <row r="73" spans="1:31" s="17" customFormat="1" x14ac:dyDescent="0.25">
      <c r="A73" s="17">
        <v>53</v>
      </c>
      <c r="B73" s="17">
        <v>623</v>
      </c>
      <c r="C73" s="17">
        <v>11667</v>
      </c>
      <c r="D73" s="17">
        <v>12138</v>
      </c>
      <c r="E73" s="17">
        <v>14833</v>
      </c>
      <c r="F73" s="17">
        <v>14369</v>
      </c>
      <c r="G73" s="24"/>
      <c r="H73" s="7"/>
      <c r="I73" s="25">
        <f t="shared" si="16"/>
        <v>-3166</v>
      </c>
      <c r="J73" s="24">
        <f t="shared" si="16"/>
        <v>-2231</v>
      </c>
      <c r="K73" s="7"/>
      <c r="L73" s="25">
        <f t="shared" si="3"/>
        <v>-3164.429970110592</v>
      </c>
      <c r="M73" s="17">
        <f t="shared" si="1"/>
        <v>2.4649938536346014</v>
      </c>
      <c r="N73" s="17">
        <f t="shared" si="4"/>
        <v>-2236.7105744045034</v>
      </c>
      <c r="O73" s="24">
        <f t="shared" si="2"/>
        <v>32.610660029369413</v>
      </c>
      <c r="P73" s="7"/>
      <c r="Q73" s="25">
        <f t="shared" si="5"/>
        <v>-3125.9973439031928</v>
      </c>
      <c r="R73" s="24">
        <f t="shared" si="6"/>
        <v>-2252.8693634912765</v>
      </c>
      <c r="S73" s="7"/>
      <c r="T73" s="25">
        <f t="shared" si="7"/>
        <v>0.80896022861738748</v>
      </c>
      <c r="U73" s="24">
        <f t="shared" si="8"/>
        <v>-0.58563651356241486</v>
      </c>
      <c r="V73" s="7"/>
      <c r="W73" s="25">
        <f t="shared" si="9"/>
        <v>0.81168666341983486</v>
      </c>
      <c r="X73" s="24">
        <f t="shared" si="10"/>
        <v>298.01595758450799</v>
      </c>
      <c r="Y73" s="7"/>
      <c r="Z73" s="25">
        <f t="shared" si="11"/>
        <v>623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-7.3042415491954671E-2</v>
      </c>
      <c r="AD73" s="17">
        <f t="shared" ca="1" si="14"/>
        <v>-1.112557930815683E-2</v>
      </c>
      <c r="AE73" s="17">
        <v>96</v>
      </c>
    </row>
    <row r="74" spans="1:31" s="17" customFormat="1" x14ac:dyDescent="0.25">
      <c r="A74" s="17">
        <v>54</v>
      </c>
      <c r="B74" s="17">
        <v>618</v>
      </c>
      <c r="C74" s="17">
        <v>11793</v>
      </c>
      <c r="D74" s="17">
        <v>11996</v>
      </c>
      <c r="E74" s="17">
        <v>14726</v>
      </c>
      <c r="F74" s="17">
        <v>14518</v>
      </c>
      <c r="G74" s="24"/>
      <c r="H74" s="7"/>
      <c r="I74" s="25">
        <f t="shared" si="16"/>
        <v>-2933</v>
      </c>
      <c r="J74" s="24">
        <f t="shared" si="16"/>
        <v>-2522</v>
      </c>
      <c r="K74" s="7"/>
      <c r="L74" s="25">
        <f t="shared" si="3"/>
        <v>-2928.3803695393945</v>
      </c>
      <c r="M74" s="17">
        <f t="shared" si="1"/>
        <v>21.340985592554638</v>
      </c>
      <c r="N74" s="17">
        <f t="shared" si="4"/>
        <v>-2528.5602455820849</v>
      </c>
      <c r="O74" s="24">
        <f t="shared" si="2"/>
        <v>43.036822097264675</v>
      </c>
      <c r="P74" s="7"/>
      <c r="Q74" s="25">
        <f t="shared" si="5"/>
        <v>-2892.9973439031928</v>
      </c>
      <c r="R74" s="24">
        <f t="shared" si="6"/>
        <v>-2543.8693634912765</v>
      </c>
      <c r="S74" s="7"/>
      <c r="T74" s="25">
        <f t="shared" si="7"/>
        <v>0.74866339770821555</v>
      </c>
      <c r="U74" s="24">
        <f t="shared" si="8"/>
        <v>-0.66128236689434616</v>
      </c>
      <c r="V74" s="7"/>
      <c r="W74" s="25">
        <f t="shared" si="9"/>
        <v>0.75174022790304995</v>
      </c>
      <c r="X74" s="24">
        <f t="shared" si="10"/>
        <v>303.54237469916905</v>
      </c>
      <c r="Y74" s="7"/>
      <c r="Z74" s="25">
        <f t="shared" si="11"/>
        <v>618</v>
      </c>
      <c r="AA74" s="17">
        <f t="shared" si="15"/>
        <v>303.65099999999995</v>
      </c>
      <c r="AB74" s="24">
        <f t="shared" si="12"/>
        <v>5.2997097269733011</v>
      </c>
      <c r="AC74" s="17">
        <f t="shared" si="13"/>
        <v>-0.1086253008309086</v>
      </c>
      <c r="AD74" s="17">
        <f t="shared" ca="1" si="14"/>
        <v>5.8905818572725366E-2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11930</v>
      </c>
      <c r="D75" s="17">
        <v>11871</v>
      </c>
      <c r="E75" s="17">
        <v>14597</v>
      </c>
      <c r="F75" s="17">
        <v>14652</v>
      </c>
      <c r="G75" s="24"/>
      <c r="H75" s="7"/>
      <c r="I75" s="25">
        <f t="shared" si="16"/>
        <v>-2667</v>
      </c>
      <c r="J75" s="24">
        <f t="shared" si="16"/>
        <v>-2781</v>
      </c>
      <c r="K75" s="7"/>
      <c r="L75" s="25">
        <f t="shared" si="3"/>
        <v>-2666.9081517590334</v>
      </c>
      <c r="M75" s="17">
        <f t="shared" si="1"/>
        <v>8.4360993686504893E-3</v>
      </c>
      <c r="N75" s="17">
        <f t="shared" si="4"/>
        <v>-2794.7272709132912</v>
      </c>
      <c r="O75" s="24">
        <f t="shared" si="2"/>
        <v>188.43796672689197</v>
      </c>
      <c r="P75" s="7"/>
      <c r="Q75" s="25">
        <f t="shared" si="5"/>
        <v>-2626.9973439031928</v>
      </c>
      <c r="R75" s="24">
        <f t="shared" si="6"/>
        <v>-2802.8693634912765</v>
      </c>
      <c r="S75" s="7"/>
      <c r="T75" s="25">
        <f t="shared" si="7"/>
        <v>0.67982667229259441</v>
      </c>
      <c r="U75" s="24">
        <f t="shared" si="8"/>
        <v>-0.7286097758736253</v>
      </c>
      <c r="V75" s="7"/>
      <c r="W75" s="25">
        <f t="shared" si="9"/>
        <v>0.68321520307692862</v>
      </c>
      <c r="X75" s="24">
        <f t="shared" si="10"/>
        <v>309.04689963015653</v>
      </c>
      <c r="Y75" s="7"/>
      <c r="Z75" s="25">
        <f t="shared" si="11"/>
        <v>614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-0.13010036984343287</v>
      </c>
      <c r="AD75" s="17">
        <f t="shared" ca="1" si="14"/>
        <v>0.13817124719042795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12063</v>
      </c>
      <c r="D76" s="17">
        <v>11732</v>
      </c>
      <c r="E76" s="17">
        <v>14434</v>
      </c>
      <c r="F76" s="17">
        <v>14765</v>
      </c>
      <c r="G76" s="24"/>
      <c r="H76" s="7"/>
      <c r="I76" s="25">
        <f t="shared" si="16"/>
        <v>-2371</v>
      </c>
      <c r="J76" s="24">
        <f t="shared" si="16"/>
        <v>-3033</v>
      </c>
      <c r="K76" s="7"/>
      <c r="L76" s="25">
        <f t="shared" si="3"/>
        <v>-2371.3156214083706</v>
      </c>
      <c r="M76" s="17">
        <f t="shared" si="1"/>
        <v>9.9616873421834146E-2</v>
      </c>
      <c r="N76" s="17">
        <f t="shared" si="4"/>
        <v>-3042.0464812853106</v>
      </c>
      <c r="O76" s="24">
        <f t="shared" si="2"/>
        <v>81.838823645475273</v>
      </c>
      <c r="P76" s="7"/>
      <c r="Q76" s="25">
        <f t="shared" si="5"/>
        <v>-2330.9973439031928</v>
      </c>
      <c r="R76" s="24">
        <f t="shared" si="6"/>
        <v>-3054.8693634912765</v>
      </c>
      <c r="S76" s="7"/>
      <c r="T76" s="25">
        <f t="shared" si="7"/>
        <v>0.60322640641656489</v>
      </c>
      <c r="U76" s="24">
        <f t="shared" si="8"/>
        <v>-0.79411752515076173</v>
      </c>
      <c r="V76" s="7"/>
      <c r="W76" s="25">
        <f t="shared" si="9"/>
        <v>0.60691810982207317</v>
      </c>
      <c r="X76" s="24">
        <f t="shared" si="10"/>
        <v>314.81579698938492</v>
      </c>
      <c r="Y76" s="7"/>
      <c r="Z76" s="25">
        <f t="shared" si="11"/>
        <v>634</v>
      </c>
      <c r="AA76" s="17">
        <f t="shared" si="15"/>
        <v>314.88299999999998</v>
      </c>
      <c r="AB76" s="24">
        <f t="shared" si="12"/>
        <v>5.4957451085573039</v>
      </c>
      <c r="AC76" s="17">
        <f t="shared" si="13"/>
        <v>-6.7203010615060066E-2</v>
      </c>
      <c r="AD76" s="17">
        <f t="shared" ca="1" si="14"/>
        <v>0.10399764144307255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12229</v>
      </c>
      <c r="D77" s="17">
        <v>11620</v>
      </c>
      <c r="E77" s="17">
        <v>14277</v>
      </c>
      <c r="F77" s="17">
        <v>14882</v>
      </c>
      <c r="G77" s="24"/>
      <c r="H77" s="7"/>
      <c r="I77" s="25">
        <f t="shared" si="16"/>
        <v>-2048</v>
      </c>
      <c r="J77" s="24">
        <f t="shared" si="16"/>
        <v>-3262</v>
      </c>
      <c r="K77" s="7"/>
      <c r="L77" s="25">
        <f t="shared" si="3"/>
        <v>-2047.9357175415519</v>
      </c>
      <c r="M77" s="17">
        <f t="shared" si="1"/>
        <v>4.1322344641359695E-3</v>
      </c>
      <c r="N77" s="17">
        <f t="shared" si="4"/>
        <v>-3261.8325664334088</v>
      </c>
      <c r="O77" s="24">
        <f t="shared" si="2"/>
        <v>2.8033999221440179E-2</v>
      </c>
      <c r="P77" s="7"/>
      <c r="Q77" s="25">
        <f t="shared" si="5"/>
        <v>-2007.997343903193</v>
      </c>
      <c r="R77" s="24">
        <f t="shared" si="6"/>
        <v>-3283.8693634912765</v>
      </c>
      <c r="S77" s="7"/>
      <c r="T77" s="25">
        <f t="shared" si="7"/>
        <v>0.5196389541261679</v>
      </c>
      <c r="U77" s="24">
        <f t="shared" si="8"/>
        <v>-0.85364639254942942</v>
      </c>
      <c r="V77" s="7"/>
      <c r="W77" s="25">
        <f t="shared" si="9"/>
        <v>0.52360600912003707</v>
      </c>
      <c r="X77" s="24">
        <f t="shared" si="10"/>
        <v>320.68135240589618</v>
      </c>
      <c r="Y77" s="7"/>
      <c r="Z77" s="25">
        <f t="shared" si="11"/>
        <v>643</v>
      </c>
      <c r="AA77" s="17">
        <f t="shared" si="15"/>
        <v>320.66999999999996</v>
      </c>
      <c r="AB77" s="24">
        <f t="shared" si="12"/>
        <v>5.5967473123702156</v>
      </c>
      <c r="AC77" s="17">
        <f t="shared" si="13"/>
        <v>1.1352405896218443E-2</v>
      </c>
      <c r="AD77" s="17">
        <f t="shared" ca="1" si="14"/>
        <v>2.5126646996454838E-2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12388</v>
      </c>
      <c r="D78" s="17">
        <v>11526</v>
      </c>
      <c r="E78" s="17">
        <v>14098</v>
      </c>
      <c r="F78" s="17">
        <v>14966</v>
      </c>
      <c r="G78" s="24"/>
      <c r="H78" s="7"/>
      <c r="I78" s="25">
        <f t="shared" si="16"/>
        <v>-1710</v>
      </c>
      <c r="J78" s="24">
        <f t="shared" si="16"/>
        <v>-3440</v>
      </c>
      <c r="K78" s="7"/>
      <c r="L78" s="25">
        <f t="shared" si="3"/>
        <v>-1710.1167734607411</v>
      </c>
      <c r="M78" s="17">
        <f t="shared" si="1"/>
        <v>1.3636041133456686E-2</v>
      </c>
      <c r="N78" s="17">
        <f t="shared" si="4"/>
        <v>-3445.2314828597191</v>
      </c>
      <c r="O78" s="24">
        <f t="shared" si="2"/>
        <v>27.368412911534818</v>
      </c>
      <c r="P78" s="7"/>
      <c r="Q78" s="25">
        <f t="shared" si="5"/>
        <v>-1669.997343903193</v>
      </c>
      <c r="R78" s="24">
        <f t="shared" si="6"/>
        <v>-3461.8693634912765</v>
      </c>
      <c r="S78" s="7"/>
      <c r="T78" s="25">
        <f t="shared" si="7"/>
        <v>0.43216973160556654</v>
      </c>
      <c r="U78" s="24">
        <f t="shared" si="8"/>
        <v>-0.89991773926105756</v>
      </c>
      <c r="V78" s="7"/>
      <c r="W78" s="25">
        <f t="shared" si="9"/>
        <v>0.43635057310107656</v>
      </c>
      <c r="X78" s="24">
        <f t="shared" si="10"/>
        <v>326.33755684523817</v>
      </c>
      <c r="Y78" s="7"/>
      <c r="Z78" s="25">
        <f t="shared" si="11"/>
        <v>632</v>
      </c>
      <c r="AA78" s="17">
        <f t="shared" si="15"/>
        <v>326.35799999999995</v>
      </c>
      <c r="AB78" s="24">
        <f t="shared" si="12"/>
        <v>5.6960216402236536</v>
      </c>
      <c r="AC78" s="17">
        <f t="shared" si="13"/>
        <v>-2.0443154761778715E-2</v>
      </c>
      <c r="AD78" s="17">
        <f t="shared" ca="1" si="14"/>
        <v>3.123811593161463E-2</v>
      </c>
      <c r="AE78" s="17">
        <v>91</v>
      </c>
    </row>
    <row r="79" spans="1:31" s="17" customFormat="1" x14ac:dyDescent="0.25">
      <c r="A79" s="17">
        <v>59</v>
      </c>
      <c r="B79" s="17">
        <v>630</v>
      </c>
      <c r="C79" s="17">
        <v>12573</v>
      </c>
      <c r="D79" s="17">
        <v>11458</v>
      </c>
      <c r="E79" s="17">
        <v>13933</v>
      </c>
      <c r="F79" s="17">
        <v>15047</v>
      </c>
      <c r="G79" s="24"/>
      <c r="H79" s="7"/>
      <c r="I79" s="25">
        <f t="shared" si="16"/>
        <v>-1360</v>
      </c>
      <c r="J79" s="24">
        <f t="shared" si="16"/>
        <v>-3589</v>
      </c>
      <c r="K79" s="7"/>
      <c r="L79" s="25">
        <f t="shared" si="3"/>
        <v>-1356.9890461211878</v>
      </c>
      <c r="M79" s="17">
        <f t="shared" si="1"/>
        <v>9.0658432603341605</v>
      </c>
      <c r="N79" s="17">
        <f t="shared" si="4"/>
        <v>-3594.0488918266019</v>
      </c>
      <c r="O79" s="24">
        <f t="shared" si="2"/>
        <v>25.491308676727499</v>
      </c>
      <c r="P79" s="7"/>
      <c r="Q79" s="25">
        <f t="shared" si="5"/>
        <v>-1319.997343903193</v>
      </c>
      <c r="R79" s="24">
        <f t="shared" si="6"/>
        <v>-3610.8693634912765</v>
      </c>
      <c r="S79" s="7"/>
      <c r="T79" s="25">
        <f t="shared" si="7"/>
        <v>0.34159509290080192</v>
      </c>
      <c r="U79" s="24">
        <f t="shared" si="8"/>
        <v>-0.93865049577809456</v>
      </c>
      <c r="V79" s="7"/>
      <c r="W79" s="25">
        <f t="shared" si="9"/>
        <v>0.34595470362879099</v>
      </c>
      <c r="X79" s="24">
        <f t="shared" si="10"/>
        <v>331.97312237686947</v>
      </c>
      <c r="Y79" s="7"/>
      <c r="Z79" s="25">
        <f t="shared" si="11"/>
        <v>630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-5.4877623130494158E-2</v>
      </c>
      <c r="AD79" s="17">
        <f t="shared" ca="1" si="14"/>
        <v>1.1131097208931351E-2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12766</v>
      </c>
      <c r="D80" s="17">
        <v>11404</v>
      </c>
      <c r="E80" s="17">
        <v>13754</v>
      </c>
      <c r="F80" s="17">
        <v>15111</v>
      </c>
      <c r="G80" s="24"/>
      <c r="H80" s="7"/>
      <c r="I80" s="25">
        <f t="shared" si="16"/>
        <v>-988</v>
      </c>
      <c r="J80" s="24">
        <f t="shared" si="16"/>
        <v>-3707</v>
      </c>
      <c r="K80" s="7"/>
      <c r="L80" s="25">
        <f t="shared" si="3"/>
        <v>-991.5593551807641</v>
      </c>
      <c r="M80" s="17">
        <f t="shared" si="1"/>
        <v>12.669009302832244</v>
      </c>
      <c r="N80" s="17">
        <f t="shared" si="4"/>
        <v>-3707.308785604936</v>
      </c>
      <c r="O80" s="24">
        <f t="shared" si="2"/>
        <v>9.5348549815703704E-2</v>
      </c>
      <c r="P80" s="7"/>
      <c r="Q80" s="25">
        <f t="shared" si="5"/>
        <v>-947.99734390319304</v>
      </c>
      <c r="R80" s="24">
        <f t="shared" si="6"/>
        <v>-3728.8693634912765</v>
      </c>
      <c r="S80" s="7"/>
      <c r="T80" s="25">
        <f t="shared" si="7"/>
        <v>0.24532719119173779</v>
      </c>
      <c r="U80" s="24">
        <f t="shared" si="8"/>
        <v>-0.96932475932849971</v>
      </c>
      <c r="V80" s="7"/>
      <c r="W80" s="25">
        <f t="shared" si="9"/>
        <v>0.24982811333993604</v>
      </c>
      <c r="X80" s="24">
        <f t="shared" si="10"/>
        <v>337.75274911021961</v>
      </c>
      <c r="Y80" s="7"/>
      <c r="Z80" s="25">
        <f t="shared" si="11"/>
        <v>629</v>
      </c>
      <c r="AA80" s="17">
        <f t="shared" si="15"/>
        <v>337.68899999999996</v>
      </c>
      <c r="AB80" s="24">
        <f t="shared" si="12"/>
        <v>5.8937848977671301</v>
      </c>
      <c r="AC80" s="17">
        <f t="shared" si="13"/>
        <v>6.3749110219646354E-2</v>
      </c>
      <c r="AD80" s="17">
        <f t="shared" ca="1" si="14"/>
        <v>-3.2791093020478002E-2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12947</v>
      </c>
      <c r="D81" s="17">
        <v>11367</v>
      </c>
      <c r="E81" s="17">
        <v>13574</v>
      </c>
      <c r="F81" s="17">
        <v>15152</v>
      </c>
      <c r="G81" s="24"/>
      <c r="H81" s="7"/>
      <c r="I81" s="25">
        <f t="shared" si="16"/>
        <v>-627</v>
      </c>
      <c r="J81" s="24">
        <f t="shared" si="16"/>
        <v>-3785</v>
      </c>
      <c r="K81" s="7"/>
      <c r="L81" s="25">
        <f t="shared" si="3"/>
        <v>-627.66433057908705</v>
      </c>
      <c r="M81" s="17">
        <f t="shared" si="1"/>
        <v>0.44133511831013511</v>
      </c>
      <c r="N81" s="17">
        <f t="shared" si="4"/>
        <v>-3782.4833632374994</v>
      </c>
      <c r="O81" s="24">
        <f t="shared" si="2"/>
        <v>6.3334605943696962</v>
      </c>
      <c r="P81" s="7"/>
      <c r="Q81" s="25">
        <f t="shared" si="5"/>
        <v>-586.99734390319304</v>
      </c>
      <c r="R81" s="24">
        <f t="shared" si="6"/>
        <v>-3806.8693634912765</v>
      </c>
      <c r="S81" s="7"/>
      <c r="T81" s="25">
        <f t="shared" si="7"/>
        <v>0.15190592098482339</v>
      </c>
      <c r="U81" s="24">
        <f t="shared" si="8"/>
        <v>-0.98960096743808956</v>
      </c>
      <c r="V81" s="7"/>
      <c r="W81" s="25">
        <f t="shared" si="9"/>
        <v>0.15649993164479889</v>
      </c>
      <c r="X81" s="24">
        <f t="shared" si="10"/>
        <v>343.21870890730611</v>
      </c>
      <c r="Y81" s="7"/>
      <c r="Z81" s="25">
        <f t="shared" si="11"/>
        <v>611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3.0708907306120636E-2</v>
      </c>
      <c r="AD81" s="17">
        <f t="shared" ca="1" si="14"/>
        <v>3.5119427535278191E-2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13116</v>
      </c>
      <c r="D82" s="17">
        <v>11335</v>
      </c>
      <c r="E82" s="17">
        <v>13376</v>
      </c>
      <c r="F82" s="17">
        <v>15162</v>
      </c>
      <c r="G82" s="24"/>
      <c r="H82" s="7"/>
      <c r="I82" s="25">
        <f t="shared" si="16"/>
        <v>-260</v>
      </c>
      <c r="J82" s="24">
        <f t="shared" si="16"/>
        <v>-3827</v>
      </c>
      <c r="K82" s="7"/>
      <c r="L82" s="25">
        <f t="shared" si="3"/>
        <v>-255.9313333825823</v>
      </c>
      <c r="M82" s="17">
        <f t="shared" si="1"/>
        <v>16.554048043689228</v>
      </c>
      <c r="N82" s="17">
        <f t="shared" si="4"/>
        <v>-3822.7643422092765</v>
      </c>
      <c r="O82" s="24">
        <f t="shared" si="2"/>
        <v>17.940796920116746</v>
      </c>
      <c r="P82" s="7"/>
      <c r="Q82" s="25">
        <f t="shared" si="5"/>
        <v>-219.99734390319301</v>
      </c>
      <c r="R82" s="24">
        <f t="shared" si="6"/>
        <v>-3848.8693634912765</v>
      </c>
      <c r="S82" s="7"/>
      <c r="T82" s="25">
        <f t="shared" si="7"/>
        <v>5.6931942685827325E-2</v>
      </c>
      <c r="U82" s="24">
        <f t="shared" si="8"/>
        <v>-1.0005189256509457</v>
      </c>
      <c r="V82" s="7"/>
      <c r="W82" s="25">
        <f t="shared" si="9"/>
        <v>6.1575596934473252E-2</v>
      </c>
      <c r="X82" s="24">
        <f t="shared" si="10"/>
        <v>348.6835460984928</v>
      </c>
      <c r="Y82" s="7"/>
      <c r="Z82" s="25">
        <f t="shared" si="11"/>
        <v>615</v>
      </c>
      <c r="AA82" s="17">
        <f t="shared" si="15"/>
        <v>348.72300000000001</v>
      </c>
      <c r="AB82" s="24">
        <f t="shared" si="12"/>
        <v>6.0863645274321865</v>
      </c>
      <c r="AC82" s="17">
        <f t="shared" si="13"/>
        <v>-3.9453901507215505E-2</v>
      </c>
      <c r="AD82" s="17">
        <f t="shared" ca="1" si="14"/>
        <v>0.10380278018226363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13307</v>
      </c>
      <c r="D83" s="17">
        <v>11332</v>
      </c>
      <c r="E83" s="17">
        <v>13188</v>
      </c>
      <c r="F83" s="17">
        <v>15164</v>
      </c>
      <c r="G83" s="24"/>
      <c r="H83" s="7"/>
      <c r="I83" s="25">
        <f t="shared" si="16"/>
        <v>119</v>
      </c>
      <c r="J83" s="24">
        <f t="shared" si="16"/>
        <v>-3832</v>
      </c>
      <c r="K83" s="7"/>
      <c r="L83" s="25">
        <f t="shared" si="3"/>
        <v>123.28150198926819</v>
      </c>
      <c r="M83" s="17">
        <f t="shared" si="1"/>
        <v>18.331259284107496</v>
      </c>
      <c r="N83" s="17">
        <f t="shared" si="4"/>
        <v>-3826.9671242147679</v>
      </c>
      <c r="O83" s="24">
        <f t="shared" si="2"/>
        <v>25.329838669575988</v>
      </c>
      <c r="P83" s="7"/>
      <c r="Q83" s="25">
        <f t="shared" si="5"/>
        <v>159.00265609680699</v>
      </c>
      <c r="R83" s="24">
        <f t="shared" si="6"/>
        <v>-3853.8693634912765</v>
      </c>
      <c r="S83" s="7"/>
      <c r="T83" s="25">
        <f t="shared" si="7"/>
        <v>-4.1147451797332105E-2</v>
      </c>
      <c r="U83" s="24">
        <f t="shared" si="8"/>
        <v>-1.0018186825810476</v>
      </c>
      <c r="V83" s="7"/>
      <c r="W83" s="25">
        <f t="shared" si="9"/>
        <v>-3.6498821941187171E-2</v>
      </c>
      <c r="X83" s="24">
        <f t="shared" si="10"/>
        <v>354.29180546290286</v>
      </c>
      <c r="Y83" s="7"/>
      <c r="Z83" s="25">
        <f t="shared" si="11"/>
        <v>624</v>
      </c>
      <c r="AA83" s="17">
        <f t="shared" si="15"/>
        <v>354.339</v>
      </c>
      <c r="AB83" s="24">
        <f t="shared" si="12"/>
        <v>6.1843822182241874</v>
      </c>
      <c r="AC83" s="17">
        <f t="shared" si="13"/>
        <v>-4.7194537097141165E-2</v>
      </c>
      <c r="AD83" s="17">
        <f t="shared" ca="1" si="14"/>
        <v>9.0635662077716006E-3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13501</v>
      </c>
      <c r="D84" s="17">
        <v>11354</v>
      </c>
      <c r="E84" s="17">
        <v>13006</v>
      </c>
      <c r="F84" s="17">
        <v>15152</v>
      </c>
      <c r="G84" s="24"/>
      <c r="H84" s="7"/>
      <c r="I84" s="25">
        <f t="shared" ref="I84:J115" si="17">C84-E84</f>
        <v>495</v>
      </c>
      <c r="J84" s="24">
        <f t="shared" si="17"/>
        <v>-3798</v>
      </c>
      <c r="K84" s="7"/>
      <c r="L84" s="25">
        <f t="shared" si="3"/>
        <v>501.52634779499476</v>
      </c>
      <c r="M84" s="17">
        <f t="shared" ref="M84:M147" si="18">(I84-L84)^2</f>
        <v>42.593215541233</v>
      </c>
      <c r="N84" s="17">
        <f t="shared" si="4"/>
        <v>-3794.1149095893693</v>
      </c>
      <c r="O84" s="24">
        <f t="shared" ref="O84:O147" si="19">(J84-N84)^2</f>
        <v>15.093927498774697</v>
      </c>
      <c r="P84" s="7"/>
      <c r="Q84" s="25">
        <f t="shared" si="5"/>
        <v>535.00265609680696</v>
      </c>
      <c r="R84" s="24">
        <f t="shared" si="6"/>
        <v>-3819.8693634912765</v>
      </c>
      <c r="S84" s="7"/>
      <c r="T84" s="25">
        <f t="shared" si="7"/>
        <v>-0.13845049223445069</v>
      </c>
      <c r="U84" s="24">
        <f t="shared" si="8"/>
        <v>-0.99298033545635456</v>
      </c>
      <c r="V84" s="7"/>
      <c r="W84" s="25">
        <f t="shared" si="9"/>
        <v>-0.133843925632322</v>
      </c>
      <c r="X84" s="24">
        <f>IF(MOD(ATAN2(U84,W84)*180/PI()-$J$9+360,360)&lt;355,MOD(ATAN2(U84,W84)*180/PI()-$J$9+360,360)+360,MOD(ATAN2(U84,W84)*180/PI()-$J$9+360,360))</f>
        <v>359.88193292861592</v>
      </c>
      <c r="Y84" s="7"/>
      <c r="Z84" s="25">
        <f t="shared" si="11"/>
        <v>625</v>
      </c>
      <c r="AA84" s="17">
        <f t="shared" si="15"/>
        <v>359.964</v>
      </c>
      <c r="AB84" s="24">
        <f t="shared" si="12"/>
        <v>6.2825569886488681</v>
      </c>
      <c r="AC84" s="17">
        <f t="shared" si="13"/>
        <v>-8.2067071384074097E-2</v>
      </c>
    </row>
    <row r="85" spans="1:31" s="17" customFormat="1" x14ac:dyDescent="0.25">
      <c r="A85" s="17">
        <v>0</v>
      </c>
      <c r="B85" s="17">
        <v>0</v>
      </c>
      <c r="C85" s="17">
        <v>13463</v>
      </c>
      <c r="D85" s="17">
        <v>11314</v>
      </c>
      <c r="E85" s="17">
        <v>12959</v>
      </c>
      <c r="F85" s="17">
        <v>15100</v>
      </c>
      <c r="G85" s="24"/>
      <c r="H85" s="7"/>
      <c r="I85" s="25">
        <f t="shared" si="17"/>
        <v>504</v>
      </c>
      <c r="J85" s="24">
        <f t="shared" si="17"/>
        <v>-3786</v>
      </c>
      <c r="K85" s="7"/>
      <c r="L85" s="25">
        <f>$M$9*SIN(2*PI()/$M$10*(AA85+$M$11))+$M$12</f>
        <v>505.50844221489905</v>
      </c>
      <c r="M85" s="17">
        <f t="shared" si="18"/>
        <v>2.2753979156895467</v>
      </c>
      <c r="N85" s="17">
        <f>$O$9*COS(2*PI()/$O$10*(AA85+$O$11))+$O$12</f>
        <v>-3784.1280443483533</v>
      </c>
      <c r="O85" s="24">
        <f t="shared" si="19"/>
        <v>3.5042179617318649</v>
      </c>
      <c r="P85" s="7"/>
      <c r="Q85" s="25">
        <f t="shared" ref="Q85:Q148" si="20">I85-$J$4</f>
        <v>544.00265609680696</v>
      </c>
      <c r="R85" s="24">
        <f t="shared" ref="R85:R148" si="21">J85-$J$3</f>
        <v>-3807.8693634912765</v>
      </c>
      <c r="S85" s="7"/>
      <c r="T85" s="25">
        <f t="shared" ref="T85:T148" si="22">Q85/$J$7</f>
        <v>-0.1407795543725732</v>
      </c>
      <c r="U85" s="24">
        <f t="shared" ref="U85:U148" si="23">R85/$J$6</f>
        <v>-0.98986091882410998</v>
      </c>
      <c r="V85" s="7"/>
      <c r="W85" s="25">
        <f t="shared" ref="W85:W148" si="24">(T85-U85*SIN(-$J$11*PI()/180))/(COS(-$J$11*PI()/180))</f>
        <v>-0.13618748891705415</v>
      </c>
      <c r="X85" s="24">
        <f>IF(MOD(ATAN2(U85,W85)*180/PI()-$J$9+360,360)&lt;355,MOD(ATAN2(U85,W85)*180/PI()-$J$9+360,360)+360,MOD(ATAN2(U85,W85)*180/PI()-$J$9+360,360))</f>
        <v>360.03900897785138</v>
      </c>
      <c r="Y85" s="7"/>
      <c r="Z85" s="25">
        <f>I165-J159</f>
        <v>5</v>
      </c>
      <c r="AA85" s="17">
        <f t="shared" si="15"/>
        <v>360.00900000000001</v>
      </c>
      <c r="AB85" s="24">
        <f t="shared" ref="AB85:AB148" si="25">AA85*PI()/180</f>
        <v>6.283342386812266</v>
      </c>
      <c r="AC85" s="17">
        <f t="shared" ref="AC85:AC148" si="26">X85-AA85</f>
        <v>3.0008977851366581E-2</v>
      </c>
    </row>
    <row r="86" spans="1:31" s="17" customFormat="1" x14ac:dyDescent="0.25">
      <c r="A86" s="17">
        <v>1</v>
      </c>
      <c r="B86" s="17">
        <v>-635</v>
      </c>
      <c r="C86" s="17">
        <v>13263</v>
      </c>
      <c r="D86" s="17">
        <v>11296</v>
      </c>
      <c r="E86" s="17">
        <v>13147</v>
      </c>
      <c r="F86" s="17">
        <v>15114</v>
      </c>
      <c r="G86" s="24"/>
      <c r="H86" s="7"/>
      <c r="I86" s="25">
        <f t="shared" si="17"/>
        <v>116</v>
      </c>
      <c r="J86" s="24">
        <f t="shared" si="17"/>
        <v>-3818</v>
      </c>
      <c r="K86" s="7"/>
      <c r="L86" s="25">
        <f t="shared" ref="L86:L149" si="27">$M$9*SIN(2*PI()/$M$10*(AA86+$M$11))+$M$12</f>
        <v>122.31784194332576</v>
      </c>
      <c r="M86" s="17">
        <f t="shared" si="18"/>
        <v>39.915126820846218</v>
      </c>
      <c r="N86" s="17">
        <f t="shared" ref="N86:N149" si="28">$O$9*COS(2*PI()/$O$10*(AA86+$O$11))+$O$12</f>
        <v>-3817.57230476006</v>
      </c>
      <c r="O86" s="24">
        <f t="shared" si="19"/>
        <v>0.18292321826735261</v>
      </c>
      <c r="P86" s="7"/>
      <c r="Q86" s="25">
        <f t="shared" si="20"/>
        <v>156.00265609680699</v>
      </c>
      <c r="R86" s="24">
        <f t="shared" si="21"/>
        <v>-3839.8693634912765</v>
      </c>
      <c r="S86" s="7"/>
      <c r="T86" s="25">
        <f t="shared" si="22"/>
        <v>-4.037109775129126E-2</v>
      </c>
      <c r="U86" s="24">
        <f t="shared" si="23"/>
        <v>-0.99817936317676226</v>
      </c>
      <c r="V86" s="7"/>
      <c r="W86" s="25">
        <f t="shared" si="24"/>
        <v>-3.5739348281631472E-2</v>
      </c>
      <c r="X86" s="24">
        <f t="shared" ref="X86:X148" si="29">MOD(ATAN2(U86,W86)*180/PI()-$J$9+360,360)</f>
        <v>354.25586902911067</v>
      </c>
      <c r="Y86" s="7"/>
      <c r="Z86" s="25">
        <f t="shared" ref="Z86:Z149" si="30">B86</f>
        <v>-635</v>
      </c>
      <c r="AA86" s="17">
        <f t="shared" ref="AA86:AA149" si="31">360/40000*Z86+AA85</f>
        <v>354.29400000000004</v>
      </c>
      <c r="AB86" s="24">
        <f t="shared" si="25"/>
        <v>6.1835968200607905</v>
      </c>
      <c r="AC86" s="17">
        <f t="shared" si="26"/>
        <v>-3.8130970889369564E-2</v>
      </c>
    </row>
    <row r="87" spans="1:31" s="17" customFormat="1" x14ac:dyDescent="0.25">
      <c r="A87" s="17">
        <v>2</v>
      </c>
      <c r="B87" s="17">
        <v>-610</v>
      </c>
      <c r="C87" s="17">
        <v>13085</v>
      </c>
      <c r="D87" s="17">
        <v>11297</v>
      </c>
      <c r="E87" s="17">
        <v>13332</v>
      </c>
      <c r="F87" s="17">
        <v>15115</v>
      </c>
      <c r="G87" s="24"/>
      <c r="H87" s="7"/>
      <c r="I87" s="25">
        <f t="shared" si="17"/>
        <v>-247</v>
      </c>
      <c r="J87" s="24">
        <f t="shared" si="17"/>
        <v>-3818</v>
      </c>
      <c r="K87" s="7"/>
      <c r="L87" s="25">
        <f t="shared" si="27"/>
        <v>-247.35223011641881</v>
      </c>
      <c r="M87" s="17">
        <f t="shared" si="18"/>
        <v>0.12406605491240795</v>
      </c>
      <c r="N87" s="17">
        <f t="shared" si="28"/>
        <v>-3813.7428668331299</v>
      </c>
      <c r="O87" s="24">
        <f t="shared" si="19"/>
        <v>18.123182800465127</v>
      </c>
      <c r="P87" s="7"/>
      <c r="Q87" s="25">
        <f t="shared" si="20"/>
        <v>-206.99734390319301</v>
      </c>
      <c r="R87" s="24">
        <f t="shared" si="21"/>
        <v>-3839.8693634912765</v>
      </c>
      <c r="S87" s="7"/>
      <c r="T87" s="25">
        <f t="shared" si="22"/>
        <v>5.356774181965035E-2</v>
      </c>
      <c r="U87" s="24">
        <f t="shared" si="23"/>
        <v>-0.99817936317676226</v>
      </c>
      <c r="V87" s="7"/>
      <c r="W87" s="25">
        <f t="shared" si="24"/>
        <v>5.8200502792647997E-2</v>
      </c>
      <c r="X87" s="24">
        <f t="shared" si="29"/>
        <v>348.86834887867508</v>
      </c>
      <c r="Y87" s="7"/>
      <c r="Z87" s="25">
        <f t="shared" si="30"/>
        <v>-610</v>
      </c>
      <c r="AA87" s="17">
        <f t="shared" si="31"/>
        <v>348.80400000000003</v>
      </c>
      <c r="AB87" s="24">
        <f t="shared" si="25"/>
        <v>6.0877782441263015</v>
      </c>
      <c r="AC87" s="17">
        <f t="shared" si="26"/>
        <v>6.4348878675048127E-2</v>
      </c>
    </row>
    <row r="88" spans="1:31" s="17" customFormat="1" x14ac:dyDescent="0.25">
      <c r="A88" s="17">
        <v>3</v>
      </c>
      <c r="B88" s="17">
        <v>-612</v>
      </c>
      <c r="C88" s="17">
        <v>12901</v>
      </c>
      <c r="D88" s="17">
        <v>11318</v>
      </c>
      <c r="E88" s="17">
        <v>13517</v>
      </c>
      <c r="F88" s="17">
        <v>15095</v>
      </c>
      <c r="G88" s="24"/>
      <c r="H88" s="7"/>
      <c r="I88" s="25">
        <f t="shared" si="17"/>
        <v>-616</v>
      </c>
      <c r="J88" s="24">
        <f t="shared" si="17"/>
        <v>-3777</v>
      </c>
      <c r="K88" s="7"/>
      <c r="L88" s="25">
        <f t="shared" si="27"/>
        <v>-616.31666759120799</v>
      </c>
      <c r="M88" s="17">
        <f t="shared" si="18"/>
        <v>0.1002783633214695</v>
      </c>
      <c r="N88" s="17">
        <f t="shared" si="28"/>
        <v>-3774.5251594293668</v>
      </c>
      <c r="O88" s="24">
        <f t="shared" si="19"/>
        <v>6.1248358500520883</v>
      </c>
      <c r="P88" s="7"/>
      <c r="Q88" s="25">
        <f t="shared" si="20"/>
        <v>-575.99734390319304</v>
      </c>
      <c r="R88" s="24">
        <f t="shared" si="21"/>
        <v>-3798.8693634912765</v>
      </c>
      <c r="S88" s="7"/>
      <c r="T88" s="25">
        <f t="shared" si="22"/>
        <v>0.14905928948267366</v>
      </c>
      <c r="U88" s="24">
        <f t="shared" si="23"/>
        <v>-0.98752135634992655</v>
      </c>
      <c r="V88" s="7"/>
      <c r="W88" s="25">
        <f t="shared" si="24"/>
        <v>0.15364361877902322</v>
      </c>
      <c r="X88" s="24">
        <f t="shared" si="29"/>
        <v>343.36182833484145</v>
      </c>
      <c r="Y88" s="7"/>
      <c r="Z88" s="25">
        <f t="shared" si="30"/>
        <v>-612</v>
      </c>
      <c r="AA88" s="17">
        <f t="shared" si="31"/>
        <v>343.29600000000005</v>
      </c>
      <c r="AB88" s="24">
        <f t="shared" si="25"/>
        <v>5.9916455089264549</v>
      </c>
      <c r="AC88" s="17">
        <f t="shared" si="26"/>
        <v>6.5828334841398828E-2</v>
      </c>
    </row>
    <row r="89" spans="1:31" s="17" customFormat="1" x14ac:dyDescent="0.25">
      <c r="A89" s="17">
        <v>4</v>
      </c>
      <c r="B89" s="17">
        <v>-633</v>
      </c>
      <c r="C89" s="17">
        <v>12711</v>
      </c>
      <c r="D89" s="17">
        <v>11361</v>
      </c>
      <c r="E89" s="17">
        <v>13705</v>
      </c>
      <c r="F89" s="17">
        <v>15058</v>
      </c>
      <c r="G89" s="24"/>
      <c r="H89" s="7"/>
      <c r="I89" s="25">
        <f t="shared" si="17"/>
        <v>-994</v>
      </c>
      <c r="J89" s="24">
        <f t="shared" si="17"/>
        <v>-3697</v>
      </c>
      <c r="K89" s="7"/>
      <c r="L89" s="25">
        <f t="shared" si="27"/>
        <v>-992.29838897331001</v>
      </c>
      <c r="M89" s="17">
        <f t="shared" si="18"/>
        <v>2.8954800861529573</v>
      </c>
      <c r="N89" s="17">
        <f t="shared" si="28"/>
        <v>-3697.0718484595714</v>
      </c>
      <c r="O89" s="24">
        <f t="shared" si="19"/>
        <v>5.1622011427768085E-3</v>
      </c>
      <c r="P89" s="7"/>
      <c r="Q89" s="25">
        <f t="shared" si="20"/>
        <v>-953.99734390319304</v>
      </c>
      <c r="R89" s="24">
        <f t="shared" si="21"/>
        <v>-3718.8693634912765</v>
      </c>
      <c r="S89" s="7"/>
      <c r="T89" s="25">
        <f t="shared" si="22"/>
        <v>0.24687989928381948</v>
      </c>
      <c r="U89" s="24">
        <f t="shared" si="23"/>
        <v>-0.96672524546829597</v>
      </c>
      <c r="V89" s="7"/>
      <c r="W89" s="25">
        <f t="shared" si="24"/>
        <v>0.25136877476106911</v>
      </c>
      <c r="X89" s="24">
        <f t="shared" si="29"/>
        <v>337.62995801719921</v>
      </c>
      <c r="Y89" s="7"/>
      <c r="Z89" s="25">
        <f t="shared" si="30"/>
        <v>-633</v>
      </c>
      <c r="AA89" s="17">
        <f t="shared" si="31"/>
        <v>337.59900000000005</v>
      </c>
      <c r="AB89" s="24">
        <f t="shared" si="25"/>
        <v>5.8922141014403371</v>
      </c>
      <c r="AC89" s="17">
        <f t="shared" si="26"/>
        <v>3.0958017199168353E-2</v>
      </c>
    </row>
    <row r="90" spans="1:31" s="17" customFormat="1" x14ac:dyDescent="0.25">
      <c r="A90" s="17">
        <v>5</v>
      </c>
      <c r="B90" s="17">
        <v>-636</v>
      </c>
      <c r="C90" s="17">
        <v>12521</v>
      </c>
      <c r="D90" s="17">
        <v>11413</v>
      </c>
      <c r="E90" s="17">
        <v>13889</v>
      </c>
      <c r="F90" s="17">
        <v>14996</v>
      </c>
      <c r="G90" s="24"/>
      <c r="H90" s="7"/>
      <c r="I90" s="25">
        <f t="shared" si="17"/>
        <v>-1368</v>
      </c>
      <c r="J90" s="24">
        <f t="shared" si="17"/>
        <v>-3583</v>
      </c>
      <c r="K90" s="7"/>
      <c r="L90" s="25">
        <f t="shared" si="27"/>
        <v>-1360.5769553908926</v>
      </c>
      <c r="M90" s="17">
        <f t="shared" si="18"/>
        <v>55.101591268797904</v>
      </c>
      <c r="N90" s="17">
        <f t="shared" si="28"/>
        <v>-3582.2393141114676</v>
      </c>
      <c r="O90" s="24">
        <f t="shared" si="19"/>
        <v>0.57864302101233789</v>
      </c>
      <c r="P90" s="7"/>
      <c r="Q90" s="25">
        <f t="shared" si="20"/>
        <v>-1327.997343903193</v>
      </c>
      <c r="R90" s="24">
        <f t="shared" si="21"/>
        <v>-3604.8693634912765</v>
      </c>
      <c r="S90" s="7"/>
      <c r="T90" s="25">
        <f t="shared" si="22"/>
        <v>0.3436653703569108</v>
      </c>
      <c r="U90" s="24">
        <f t="shared" si="23"/>
        <v>-0.93709078746197227</v>
      </c>
      <c r="V90" s="7"/>
      <c r="W90" s="25">
        <f t="shared" si="24"/>
        <v>0.34801776534297724</v>
      </c>
      <c r="X90" s="24">
        <f t="shared" si="29"/>
        <v>331.83125347407849</v>
      </c>
      <c r="Y90" s="7"/>
      <c r="Z90" s="25">
        <f t="shared" si="30"/>
        <v>-636</v>
      </c>
      <c r="AA90" s="17">
        <f t="shared" si="31"/>
        <v>331.87500000000006</v>
      </c>
      <c r="AB90" s="24">
        <f t="shared" si="25"/>
        <v>5.7923114550561827</v>
      </c>
      <c r="AC90" s="17">
        <f t="shared" si="26"/>
        <v>-4.3746525921562807E-2</v>
      </c>
    </row>
    <row r="91" spans="1:31" s="17" customFormat="1" x14ac:dyDescent="0.25">
      <c r="A91" s="17">
        <v>6</v>
      </c>
      <c r="B91" s="17">
        <v>-628</v>
      </c>
      <c r="C91" s="17">
        <v>12338</v>
      </c>
      <c r="D91" s="17">
        <v>11480</v>
      </c>
      <c r="E91" s="17">
        <v>14049</v>
      </c>
      <c r="F91" s="17">
        <v>14906</v>
      </c>
      <c r="G91" s="24"/>
      <c r="H91" s="7"/>
      <c r="I91" s="25">
        <f t="shared" si="17"/>
        <v>-1711</v>
      </c>
      <c r="J91" s="24">
        <f t="shared" si="17"/>
        <v>-3426</v>
      </c>
      <c r="K91" s="7"/>
      <c r="L91" s="25">
        <f t="shared" si="27"/>
        <v>-1711.3099619129027</v>
      </c>
      <c r="M91" s="17">
        <f t="shared" si="18"/>
        <v>9.6076387450323306E-2</v>
      </c>
      <c r="N91" s="17">
        <f t="shared" si="28"/>
        <v>-3433.5655724234316</v>
      </c>
      <c r="O91" s="24">
        <f t="shared" si="19"/>
        <v>57.237886094188752</v>
      </c>
      <c r="P91" s="7"/>
      <c r="Q91" s="25">
        <f t="shared" si="20"/>
        <v>-1670.997343903193</v>
      </c>
      <c r="R91" s="24">
        <f t="shared" si="21"/>
        <v>-3447.8693634912765</v>
      </c>
      <c r="S91" s="7"/>
      <c r="T91" s="25">
        <f t="shared" si="22"/>
        <v>0.43242851628758017</v>
      </c>
      <c r="U91" s="24">
        <f t="shared" si="23"/>
        <v>-0.89627841985677215</v>
      </c>
      <c r="V91" s="7"/>
      <c r="W91" s="25">
        <f t="shared" si="24"/>
        <v>0.43659247182358385</v>
      </c>
      <c r="X91" s="24">
        <f t="shared" si="29"/>
        <v>326.23379496116991</v>
      </c>
      <c r="Y91" s="7"/>
      <c r="Z91" s="25">
        <f t="shared" si="30"/>
        <v>-628</v>
      </c>
      <c r="AA91" s="17">
        <f t="shared" si="31"/>
        <v>326.22300000000007</v>
      </c>
      <c r="AB91" s="24">
        <f t="shared" si="25"/>
        <v>5.6936654457334628</v>
      </c>
      <c r="AC91" s="17">
        <f t="shared" si="26"/>
        <v>1.0794961169835915E-2</v>
      </c>
    </row>
    <row r="92" spans="1:31" s="17" customFormat="1" x14ac:dyDescent="0.25">
      <c r="A92" s="17">
        <v>7</v>
      </c>
      <c r="B92" s="17">
        <v>-634</v>
      </c>
      <c r="C92" s="17">
        <v>12183</v>
      </c>
      <c r="D92" s="17">
        <v>11586</v>
      </c>
      <c r="E92" s="17">
        <v>14235</v>
      </c>
      <c r="F92" s="17">
        <v>14838</v>
      </c>
      <c r="G92" s="24"/>
      <c r="H92" s="7"/>
      <c r="I92" s="25">
        <f t="shared" si="17"/>
        <v>-2052</v>
      </c>
      <c r="J92" s="24">
        <f t="shared" si="17"/>
        <v>-3252</v>
      </c>
      <c r="K92" s="7"/>
      <c r="L92" s="25">
        <f t="shared" si="27"/>
        <v>-2048.8918321421852</v>
      </c>
      <c r="M92" s="17">
        <f t="shared" si="18"/>
        <v>9.6607074323530782</v>
      </c>
      <c r="N92" s="17">
        <f t="shared" si="28"/>
        <v>-3249.3825834188592</v>
      </c>
      <c r="O92" s="24">
        <f t="shared" si="19"/>
        <v>6.8508695592307287</v>
      </c>
      <c r="P92" s="7"/>
      <c r="Q92" s="25">
        <f t="shared" si="20"/>
        <v>-2011.997343903193</v>
      </c>
      <c r="R92" s="24">
        <f t="shared" si="21"/>
        <v>-3273.8693634912765</v>
      </c>
      <c r="S92" s="7"/>
      <c r="T92" s="25">
        <f t="shared" si="22"/>
        <v>0.52067409285422228</v>
      </c>
      <c r="U92" s="24">
        <f t="shared" si="23"/>
        <v>-0.85104687868922557</v>
      </c>
      <c r="V92" s="7"/>
      <c r="W92" s="25">
        <f t="shared" si="24"/>
        <v>0.52462909560412174</v>
      </c>
      <c r="X92" s="24">
        <f t="shared" si="29"/>
        <v>320.55347905289273</v>
      </c>
      <c r="Y92" s="7"/>
      <c r="Z92" s="25">
        <f t="shared" si="30"/>
        <v>-634</v>
      </c>
      <c r="AA92" s="17">
        <f t="shared" si="31"/>
        <v>320.51700000000005</v>
      </c>
      <c r="AB92" s="24">
        <f t="shared" si="25"/>
        <v>5.5940769586146661</v>
      </c>
      <c r="AC92" s="17">
        <f t="shared" si="26"/>
        <v>3.647905289267328E-2</v>
      </c>
    </row>
    <row r="93" spans="1:31" s="17" customFormat="1" x14ac:dyDescent="0.25">
      <c r="A93" s="17">
        <v>8</v>
      </c>
      <c r="B93" s="17">
        <v>-634</v>
      </c>
      <c r="C93" s="17">
        <v>12024</v>
      </c>
      <c r="D93" s="17">
        <v>11689</v>
      </c>
      <c r="E93" s="17">
        <v>14390</v>
      </c>
      <c r="F93" s="17">
        <v>14719</v>
      </c>
      <c r="G93" s="24"/>
      <c r="H93" s="7"/>
      <c r="I93" s="25">
        <f t="shared" si="17"/>
        <v>-2366</v>
      </c>
      <c r="J93" s="24">
        <f t="shared" si="17"/>
        <v>-3030</v>
      </c>
      <c r="K93" s="7"/>
      <c r="L93" s="25">
        <f t="shared" si="27"/>
        <v>-2366.5576433757642</v>
      </c>
      <c r="M93" s="17">
        <f t="shared" si="18"/>
        <v>0.31096613453369359</v>
      </c>
      <c r="N93" s="17">
        <f t="shared" si="28"/>
        <v>-3032.7697475898567</v>
      </c>
      <c r="O93" s="24">
        <f t="shared" si="19"/>
        <v>7.6715017115170339</v>
      </c>
      <c r="P93" s="7"/>
      <c r="Q93" s="25">
        <f t="shared" si="20"/>
        <v>-2325.9973439031928</v>
      </c>
      <c r="R93" s="24">
        <f t="shared" si="21"/>
        <v>-3051.8693634912765</v>
      </c>
      <c r="S93" s="7"/>
      <c r="T93" s="25">
        <f t="shared" si="22"/>
        <v>0.60193248300649682</v>
      </c>
      <c r="U93" s="24">
        <f t="shared" si="23"/>
        <v>-0.79333767099270058</v>
      </c>
      <c r="V93" s="7"/>
      <c r="W93" s="25">
        <f t="shared" si="24"/>
        <v>0.60562055346244859</v>
      </c>
      <c r="X93" s="24">
        <f t="shared" si="29"/>
        <v>314.84779463082805</v>
      </c>
      <c r="Y93" s="7"/>
      <c r="Z93" s="25">
        <f t="shared" si="30"/>
        <v>-634</v>
      </c>
      <c r="AA93" s="17">
        <f t="shared" si="31"/>
        <v>314.81100000000004</v>
      </c>
      <c r="AB93" s="24">
        <f t="shared" si="25"/>
        <v>5.4944884714958695</v>
      </c>
      <c r="AC93" s="17">
        <f t="shared" si="26"/>
        <v>3.6794630828012487E-2</v>
      </c>
    </row>
    <row r="94" spans="1:31" s="17" customFormat="1" x14ac:dyDescent="0.25">
      <c r="A94" s="17">
        <v>9</v>
      </c>
      <c r="B94" s="17">
        <v>-626</v>
      </c>
      <c r="C94" s="17">
        <v>11883</v>
      </c>
      <c r="D94" s="17">
        <v>11818</v>
      </c>
      <c r="E94" s="17">
        <v>14541</v>
      </c>
      <c r="F94" s="17">
        <v>14603</v>
      </c>
      <c r="G94" s="24"/>
      <c r="H94" s="7"/>
      <c r="I94" s="25">
        <f t="shared" si="17"/>
        <v>-2658</v>
      </c>
      <c r="J94" s="24">
        <f t="shared" si="17"/>
        <v>-2785</v>
      </c>
      <c r="K94" s="7"/>
      <c r="L94" s="25">
        <f t="shared" si="27"/>
        <v>-2657.5969862347333</v>
      </c>
      <c r="M94" s="17">
        <f t="shared" si="18"/>
        <v>0.16242009499442511</v>
      </c>
      <c r="N94" s="17">
        <f t="shared" si="28"/>
        <v>-2789.1688014481433</v>
      </c>
      <c r="O94" s="24">
        <f t="shared" si="19"/>
        <v>17.378905514041783</v>
      </c>
      <c r="P94" s="7"/>
      <c r="Q94" s="25">
        <f t="shared" si="20"/>
        <v>-2617.9973439031928</v>
      </c>
      <c r="R94" s="24">
        <f t="shared" si="21"/>
        <v>-2806.8693634912765</v>
      </c>
      <c r="S94" s="7"/>
      <c r="T94" s="25">
        <f t="shared" si="22"/>
        <v>0.67749761015447185</v>
      </c>
      <c r="U94" s="24">
        <f t="shared" si="23"/>
        <v>-0.72964958141770686</v>
      </c>
      <c r="V94" s="7"/>
      <c r="W94" s="25">
        <f t="shared" si="24"/>
        <v>0.68089094121621563</v>
      </c>
      <c r="X94" s="24">
        <f t="shared" si="29"/>
        <v>309.18507087734702</v>
      </c>
      <c r="Y94" s="7"/>
      <c r="Z94" s="25">
        <f t="shared" si="30"/>
        <v>-626</v>
      </c>
      <c r="AA94" s="17">
        <f t="shared" si="31"/>
        <v>309.17700000000002</v>
      </c>
      <c r="AB94" s="24">
        <f t="shared" si="25"/>
        <v>5.3961566214385082</v>
      </c>
      <c r="AC94" s="17">
        <f t="shared" si="26"/>
        <v>8.0708773469950756E-3</v>
      </c>
    </row>
    <row r="95" spans="1:31" s="17" customFormat="1" x14ac:dyDescent="0.25">
      <c r="A95" s="17">
        <v>10</v>
      </c>
      <c r="B95" s="17">
        <v>-609</v>
      </c>
      <c r="C95" s="17">
        <v>11750</v>
      </c>
      <c r="D95" s="17">
        <v>11952</v>
      </c>
      <c r="E95" s="17">
        <v>14669</v>
      </c>
      <c r="F95" s="17">
        <v>14471</v>
      </c>
      <c r="G95" s="24"/>
      <c r="H95" s="7"/>
      <c r="I95" s="25">
        <f t="shared" si="17"/>
        <v>-2919</v>
      </c>
      <c r="J95" s="24">
        <f t="shared" si="17"/>
        <v>-2519</v>
      </c>
      <c r="K95" s="7"/>
      <c r="L95" s="25">
        <f t="shared" si="27"/>
        <v>-2916.4768947255247</v>
      </c>
      <c r="M95" s="17">
        <f t="shared" si="18"/>
        <v>6.3660602260848567</v>
      </c>
      <c r="N95" s="17">
        <f t="shared" si="28"/>
        <v>-2526.0887240974321</v>
      </c>
      <c r="O95" s="24">
        <f t="shared" si="19"/>
        <v>50.250009329514221</v>
      </c>
      <c r="P95" s="7"/>
      <c r="Q95" s="25">
        <f t="shared" si="20"/>
        <v>-2878.9973439031928</v>
      </c>
      <c r="R95" s="24">
        <f t="shared" si="21"/>
        <v>-2540.8693634912765</v>
      </c>
      <c r="S95" s="7"/>
      <c r="T95" s="25">
        <f t="shared" si="22"/>
        <v>0.74504041216002492</v>
      </c>
      <c r="U95" s="24">
        <f t="shared" si="23"/>
        <v>-0.66050251273628502</v>
      </c>
      <c r="V95" s="7"/>
      <c r="W95" s="25">
        <f t="shared" si="24"/>
        <v>0.74811358432670771</v>
      </c>
      <c r="X95" s="24">
        <f t="shared" si="29"/>
        <v>303.64628051774184</v>
      </c>
      <c r="Y95" s="7"/>
      <c r="Z95" s="25">
        <f t="shared" si="30"/>
        <v>-609</v>
      </c>
      <c r="AA95" s="17">
        <f t="shared" si="31"/>
        <v>303.69600000000003</v>
      </c>
      <c r="AB95" s="24">
        <f t="shared" si="25"/>
        <v>5.300495125136699</v>
      </c>
      <c r="AC95" s="17">
        <f t="shared" si="26"/>
        <v>-4.9719482258183234E-2</v>
      </c>
    </row>
    <row r="96" spans="1:31" s="17" customFormat="1" x14ac:dyDescent="0.25">
      <c r="A96" s="17">
        <v>11</v>
      </c>
      <c r="B96" s="17">
        <v>-613</v>
      </c>
      <c r="C96" s="17">
        <v>11623</v>
      </c>
      <c r="D96" s="17">
        <v>12085</v>
      </c>
      <c r="E96" s="17">
        <v>14773</v>
      </c>
      <c r="F96" s="17">
        <v>14311</v>
      </c>
      <c r="G96" s="24"/>
      <c r="H96" s="7"/>
      <c r="I96" s="25">
        <f t="shared" si="17"/>
        <v>-3150</v>
      </c>
      <c r="J96" s="24">
        <f t="shared" si="17"/>
        <v>-2226</v>
      </c>
      <c r="K96" s="7"/>
      <c r="L96" s="25">
        <f t="shared" si="27"/>
        <v>-3150.4789254997463</v>
      </c>
      <c r="M96" s="17">
        <f t="shared" si="18"/>
        <v>0.22936963430725316</v>
      </c>
      <c r="N96" s="17">
        <f t="shared" si="28"/>
        <v>-2237.7484038018865</v>
      </c>
      <c r="O96" s="24">
        <f t="shared" si="19"/>
        <v>138.02499189218176</v>
      </c>
      <c r="P96" s="7"/>
      <c r="Q96" s="25">
        <f t="shared" si="20"/>
        <v>-3109.9973439031928</v>
      </c>
      <c r="R96" s="24">
        <f t="shared" si="21"/>
        <v>-2247.8693634912765</v>
      </c>
      <c r="S96" s="7"/>
      <c r="T96" s="25">
        <f t="shared" si="22"/>
        <v>0.8048196737051696</v>
      </c>
      <c r="U96" s="24">
        <f t="shared" si="23"/>
        <v>-0.58433675663231288</v>
      </c>
      <c r="V96" s="7"/>
      <c r="W96" s="25">
        <f t="shared" si="24"/>
        <v>0.80754003222844173</v>
      </c>
      <c r="X96" s="24">
        <f t="shared" si="29"/>
        <v>298.09483200519992</v>
      </c>
      <c r="Y96" s="7"/>
      <c r="Z96" s="25">
        <f t="shared" si="30"/>
        <v>-613</v>
      </c>
      <c r="AA96" s="17">
        <f t="shared" si="31"/>
        <v>298.17900000000003</v>
      </c>
      <c r="AB96" s="24">
        <f t="shared" si="25"/>
        <v>5.2042053103041725</v>
      </c>
      <c r="AC96" s="17">
        <f t="shared" si="26"/>
        <v>-8.4167994800111501E-2</v>
      </c>
    </row>
    <row r="97" spans="1:29" s="17" customFormat="1" x14ac:dyDescent="0.25">
      <c r="A97" s="17">
        <v>12</v>
      </c>
      <c r="B97" s="17">
        <v>-631</v>
      </c>
      <c r="C97" s="17">
        <v>11523</v>
      </c>
      <c r="D97" s="17">
        <v>12248</v>
      </c>
      <c r="E97" s="17">
        <v>14880</v>
      </c>
      <c r="F97" s="17">
        <v>14156</v>
      </c>
      <c r="G97" s="24"/>
      <c r="H97" s="7"/>
      <c r="I97" s="25">
        <f t="shared" si="17"/>
        <v>-3357</v>
      </c>
      <c r="J97" s="24">
        <f t="shared" si="17"/>
        <v>-1908</v>
      </c>
      <c r="K97" s="7"/>
      <c r="L97" s="25">
        <f t="shared" si="27"/>
        <v>-3361.2210169003351</v>
      </c>
      <c r="M97" s="17">
        <f t="shared" si="18"/>
        <v>17.816983672914905</v>
      </c>
      <c r="N97" s="17">
        <f t="shared" si="28"/>
        <v>-1919.0964622828672</v>
      </c>
      <c r="O97" s="24">
        <f t="shared" si="19"/>
        <v>123.13147519509326</v>
      </c>
      <c r="P97" s="7"/>
      <c r="Q97" s="25">
        <f t="shared" si="20"/>
        <v>-3316.9973439031928</v>
      </c>
      <c r="R97" s="24">
        <f t="shared" si="21"/>
        <v>-1929.8693634912763</v>
      </c>
      <c r="S97" s="7"/>
      <c r="T97" s="25">
        <f t="shared" si="22"/>
        <v>0.85838810288198752</v>
      </c>
      <c r="U97" s="24">
        <f t="shared" si="23"/>
        <v>-0.50167221587783117</v>
      </c>
      <c r="V97" s="7"/>
      <c r="W97" s="25">
        <f t="shared" si="24"/>
        <v>0.86072542241056516</v>
      </c>
      <c r="X97" s="24">
        <f t="shared" si="29"/>
        <v>292.44098760395627</v>
      </c>
      <c r="Y97" s="7"/>
      <c r="Z97" s="25">
        <f t="shared" si="30"/>
        <v>-631</v>
      </c>
      <c r="AA97" s="17">
        <f t="shared" si="31"/>
        <v>292.50000000000006</v>
      </c>
      <c r="AB97" s="24">
        <f t="shared" si="25"/>
        <v>5.1050880620834143</v>
      </c>
      <c r="AC97" s="17">
        <f t="shared" si="26"/>
        <v>-5.901239604378361E-2</v>
      </c>
    </row>
    <row r="98" spans="1:29" s="17" customFormat="1" x14ac:dyDescent="0.25">
      <c r="A98" s="17">
        <v>13</v>
      </c>
      <c r="B98" s="17">
        <v>-630</v>
      </c>
      <c r="C98" s="17">
        <v>11438</v>
      </c>
      <c r="D98" s="17">
        <v>12422</v>
      </c>
      <c r="E98" s="17">
        <v>14976</v>
      </c>
      <c r="F98" s="17">
        <v>13994</v>
      </c>
      <c r="G98" s="24"/>
      <c r="H98" s="7"/>
      <c r="I98" s="25">
        <f t="shared" si="17"/>
        <v>-3538</v>
      </c>
      <c r="J98" s="24">
        <f t="shared" si="17"/>
        <v>-1572</v>
      </c>
      <c r="K98" s="7"/>
      <c r="L98" s="25">
        <f t="shared" si="27"/>
        <v>-3539.0929113631964</v>
      </c>
      <c r="M98" s="17">
        <f t="shared" si="18"/>
        <v>1.194455247803891</v>
      </c>
      <c r="N98" s="17">
        <f t="shared" si="28"/>
        <v>-1581.9331843234368</v>
      </c>
      <c r="O98" s="24">
        <f t="shared" si="19"/>
        <v>98.668150803369855</v>
      </c>
      <c r="P98" s="7"/>
      <c r="Q98" s="25">
        <f t="shared" si="20"/>
        <v>-3497.9973439031928</v>
      </c>
      <c r="R98" s="24">
        <f t="shared" si="21"/>
        <v>-1593.8693634912763</v>
      </c>
      <c r="S98" s="7"/>
      <c r="T98" s="25">
        <f t="shared" si="22"/>
        <v>0.90522813032645155</v>
      </c>
      <c r="U98" s="24">
        <f t="shared" si="23"/>
        <v>-0.41432855017498255</v>
      </c>
      <c r="V98" s="7"/>
      <c r="W98" s="25">
        <f t="shared" si="24"/>
        <v>0.90716062430903799</v>
      </c>
      <c r="X98" s="24">
        <f t="shared" si="29"/>
        <v>286.75295477078066</v>
      </c>
      <c r="Y98" s="7"/>
      <c r="Z98" s="25">
        <f t="shared" si="30"/>
        <v>-630</v>
      </c>
      <c r="AA98" s="17">
        <f t="shared" si="31"/>
        <v>286.83000000000004</v>
      </c>
      <c r="AB98" s="24">
        <f t="shared" si="25"/>
        <v>5.0061278934953366</v>
      </c>
      <c r="AC98" s="17">
        <f t="shared" si="26"/>
        <v>-7.7045229219379507E-2</v>
      </c>
    </row>
    <row r="99" spans="1:29" s="17" customFormat="1" x14ac:dyDescent="0.25">
      <c r="A99" s="17">
        <v>14</v>
      </c>
      <c r="B99" s="17">
        <v>-633</v>
      </c>
      <c r="C99" s="17">
        <v>11376</v>
      </c>
      <c r="D99" s="17">
        <v>12605</v>
      </c>
      <c r="E99" s="17">
        <v>15059</v>
      </c>
      <c r="F99" s="17">
        <v>13832</v>
      </c>
      <c r="G99" s="24"/>
      <c r="H99" s="7"/>
      <c r="I99" s="25">
        <f t="shared" si="17"/>
        <v>-3683</v>
      </c>
      <c r="J99" s="24">
        <f t="shared" si="17"/>
        <v>-1227</v>
      </c>
      <c r="K99" s="7"/>
      <c r="L99" s="25">
        <f t="shared" si="27"/>
        <v>-3683.3118218256973</v>
      </c>
      <c r="M99" s="17">
        <f t="shared" si="18"/>
        <v>9.7232850981184601E-2</v>
      </c>
      <c r="N99" s="17">
        <f t="shared" si="28"/>
        <v>-1227.3585680873773</v>
      </c>
      <c r="O99" s="24">
        <f t="shared" si="19"/>
        <v>0.1285710732854202</v>
      </c>
      <c r="P99" s="7"/>
      <c r="Q99" s="25">
        <f t="shared" si="20"/>
        <v>-3642.9973439031928</v>
      </c>
      <c r="R99" s="24">
        <f t="shared" si="21"/>
        <v>-1248.8693634912763</v>
      </c>
      <c r="S99" s="7"/>
      <c r="T99" s="25">
        <f t="shared" si="22"/>
        <v>0.94275190921842544</v>
      </c>
      <c r="U99" s="24">
        <f t="shared" si="23"/>
        <v>-0.32464532199795049</v>
      </c>
      <c r="V99" s="7"/>
      <c r="W99" s="25">
        <f t="shared" si="24"/>
        <v>0.94426862028962932</v>
      </c>
      <c r="X99" s="24">
        <f t="shared" si="29"/>
        <v>281.17857915638842</v>
      </c>
      <c r="Y99" s="7"/>
      <c r="Z99" s="25">
        <f t="shared" si="30"/>
        <v>-633</v>
      </c>
      <c r="AA99" s="17">
        <f t="shared" si="31"/>
        <v>281.13300000000004</v>
      </c>
      <c r="AB99" s="24">
        <f t="shared" si="25"/>
        <v>4.9066964860092188</v>
      </c>
      <c r="AC99" s="17">
        <f t="shared" si="26"/>
        <v>4.5579156388384945E-2</v>
      </c>
    </row>
    <row r="100" spans="1:29" s="17" customFormat="1" x14ac:dyDescent="0.25">
      <c r="A100" s="17">
        <v>15</v>
      </c>
      <c r="B100" s="17">
        <v>-636</v>
      </c>
      <c r="C100" s="17">
        <v>11317</v>
      </c>
      <c r="D100" s="17">
        <v>12787</v>
      </c>
      <c r="E100" s="17">
        <v>15110</v>
      </c>
      <c r="F100" s="17">
        <v>13642</v>
      </c>
      <c r="G100" s="24"/>
      <c r="H100" s="7"/>
      <c r="I100" s="25">
        <f t="shared" si="17"/>
        <v>-3793</v>
      </c>
      <c r="J100" s="24">
        <f t="shared" si="17"/>
        <v>-855</v>
      </c>
      <c r="K100" s="7"/>
      <c r="L100" s="25">
        <f t="shared" si="27"/>
        <v>-3791.9515979385301</v>
      </c>
      <c r="M100" s="17">
        <f t="shared" si="18"/>
        <v>1.0991468824943669</v>
      </c>
      <c r="N100" s="17">
        <f t="shared" si="28"/>
        <v>-858.67681332895199</v>
      </c>
      <c r="O100" s="24">
        <f t="shared" si="19"/>
        <v>13.518956255959042</v>
      </c>
      <c r="P100" s="7"/>
      <c r="Q100" s="25">
        <f t="shared" si="20"/>
        <v>-3752.9973439031928</v>
      </c>
      <c r="R100" s="24">
        <f t="shared" si="21"/>
        <v>-876.86936349127643</v>
      </c>
      <c r="S100" s="7"/>
      <c r="T100" s="25">
        <f t="shared" si="22"/>
        <v>0.97121822423992299</v>
      </c>
      <c r="U100" s="24">
        <f t="shared" si="23"/>
        <v>-0.2279434063983681</v>
      </c>
      <c r="V100" s="7"/>
      <c r="W100" s="25">
        <f t="shared" si="24"/>
        <v>0.97228648371884185</v>
      </c>
      <c r="X100" s="24">
        <f t="shared" si="29"/>
        <v>275.39946864039803</v>
      </c>
      <c r="Y100" s="7"/>
      <c r="Z100" s="25">
        <f t="shared" si="30"/>
        <v>-636</v>
      </c>
      <c r="AA100" s="17">
        <f t="shared" si="31"/>
        <v>275.40900000000005</v>
      </c>
      <c r="AB100" s="24">
        <f t="shared" si="25"/>
        <v>4.8067938396250636</v>
      </c>
      <c r="AC100" s="17">
        <f t="shared" si="26"/>
        <v>-9.5313596020218938E-3</v>
      </c>
    </row>
    <row r="101" spans="1:29" s="17" customFormat="1" x14ac:dyDescent="0.25">
      <c r="A101" s="17">
        <v>16</v>
      </c>
      <c r="B101" s="17">
        <v>-635</v>
      </c>
      <c r="C101" s="17">
        <v>11277</v>
      </c>
      <c r="D101" s="17">
        <v>12971</v>
      </c>
      <c r="E101" s="17">
        <v>15137</v>
      </c>
      <c r="F101" s="17">
        <v>13447</v>
      </c>
      <c r="G101" s="24"/>
      <c r="H101" s="7"/>
      <c r="I101" s="25">
        <f t="shared" si="17"/>
        <v>-3860</v>
      </c>
      <c r="J101" s="24">
        <f t="shared" si="17"/>
        <v>-476</v>
      </c>
      <c r="K101" s="7"/>
      <c r="L101" s="25">
        <f t="shared" si="27"/>
        <v>-3863.0792263978533</v>
      </c>
      <c r="M101" s="17">
        <f t="shared" si="18"/>
        <v>9.4816352092365488</v>
      </c>
      <c r="N101" s="17">
        <f t="shared" si="28"/>
        <v>-481.80996249038373</v>
      </c>
      <c r="O101" s="24">
        <f t="shared" si="19"/>
        <v>33.755664139665861</v>
      </c>
      <c r="P101" s="7"/>
      <c r="Q101" s="25">
        <f t="shared" si="20"/>
        <v>-3819.9973439031928</v>
      </c>
      <c r="R101" s="24">
        <f t="shared" si="21"/>
        <v>-497.86936349127637</v>
      </c>
      <c r="S101" s="7"/>
      <c r="T101" s="25">
        <f t="shared" si="22"/>
        <v>0.98855679793483509</v>
      </c>
      <c r="U101" s="24">
        <f t="shared" si="23"/>
        <v>-0.12942183109664304</v>
      </c>
      <c r="V101" s="7"/>
      <c r="W101" s="25">
        <f t="shared" si="24"/>
        <v>0.98916804162850569</v>
      </c>
      <c r="X101" s="24">
        <f t="shared" si="29"/>
        <v>269.65947972438403</v>
      </c>
      <c r="Y101" s="7"/>
      <c r="Z101" s="25">
        <f t="shared" si="30"/>
        <v>-635</v>
      </c>
      <c r="AA101" s="17">
        <f t="shared" si="31"/>
        <v>269.69400000000007</v>
      </c>
      <c r="AB101" s="24">
        <f t="shared" si="25"/>
        <v>4.7070482728735881</v>
      </c>
      <c r="AC101" s="17">
        <f t="shared" si="26"/>
        <v>-3.4520275616046092E-2</v>
      </c>
    </row>
    <row r="102" spans="1:29" s="17" customFormat="1" x14ac:dyDescent="0.25">
      <c r="A102" s="17">
        <v>17</v>
      </c>
      <c r="B102" s="17">
        <v>-623</v>
      </c>
      <c r="C102" s="17">
        <v>11255</v>
      </c>
      <c r="D102" s="17">
        <v>13145</v>
      </c>
      <c r="E102" s="17">
        <v>15137</v>
      </c>
      <c r="F102" s="17">
        <v>13251</v>
      </c>
      <c r="G102" s="24"/>
      <c r="H102" s="7"/>
      <c r="I102" s="25">
        <f t="shared" si="17"/>
        <v>-3882</v>
      </c>
      <c r="J102" s="24">
        <f t="shared" si="17"/>
        <v>-106</v>
      </c>
      <c r="K102" s="7"/>
      <c r="L102" s="25">
        <f t="shared" si="27"/>
        <v>-3895.9164706940801</v>
      </c>
      <c r="M102" s="17">
        <f t="shared" si="18"/>
        <v>193.66815657918997</v>
      </c>
      <c r="N102" s="17">
        <f t="shared" si="28"/>
        <v>-107.1749471746455</v>
      </c>
      <c r="O102" s="24">
        <f t="shared" si="19"/>
        <v>1.3805008632074331</v>
      </c>
      <c r="P102" s="7"/>
      <c r="Q102" s="25">
        <f t="shared" si="20"/>
        <v>-3841.9973439031928</v>
      </c>
      <c r="R102" s="24">
        <f t="shared" si="21"/>
        <v>-127.86936349127637</v>
      </c>
      <c r="S102" s="7"/>
      <c r="T102" s="25">
        <f t="shared" si="22"/>
        <v>0.99425006093913448</v>
      </c>
      <c r="U102" s="24">
        <f t="shared" si="23"/>
        <v>-3.3239818269101419E-2</v>
      </c>
      <c r="V102" s="7"/>
      <c r="W102" s="25">
        <f t="shared" si="24"/>
        <v>0.99441502050559194</v>
      </c>
      <c r="X102" s="24">
        <f t="shared" si="29"/>
        <v>264.11978103412332</v>
      </c>
      <c r="Y102" s="7"/>
      <c r="Z102" s="25">
        <f t="shared" si="30"/>
        <v>-623</v>
      </c>
      <c r="AA102" s="17">
        <f t="shared" si="31"/>
        <v>264.0870000000001</v>
      </c>
      <c r="AB102" s="24">
        <f t="shared" si="25"/>
        <v>4.6091876617142669</v>
      </c>
      <c r="AC102" s="17">
        <f t="shared" si="26"/>
        <v>3.2781034123217978E-2</v>
      </c>
    </row>
    <row r="103" spans="1:29" s="17" customFormat="1" x14ac:dyDescent="0.25">
      <c r="A103" s="17">
        <v>18</v>
      </c>
      <c r="B103" s="17">
        <v>-614</v>
      </c>
      <c r="C103" s="17">
        <v>11277</v>
      </c>
      <c r="D103" s="17">
        <v>13352</v>
      </c>
      <c r="E103" s="17">
        <v>15167</v>
      </c>
      <c r="F103" s="17">
        <v>13093</v>
      </c>
      <c r="G103" s="24"/>
      <c r="H103" s="7"/>
      <c r="I103" s="25">
        <f t="shared" si="17"/>
        <v>-3890</v>
      </c>
      <c r="J103" s="24">
        <f t="shared" si="17"/>
        <v>259</v>
      </c>
      <c r="K103" s="7"/>
      <c r="L103" s="25">
        <f t="shared" si="27"/>
        <v>-3892.1637217991256</v>
      </c>
      <c r="M103" s="17">
        <f t="shared" si="18"/>
        <v>4.6816920240113085</v>
      </c>
      <c r="N103" s="17">
        <f t="shared" si="28"/>
        <v>263.27246595058665</v>
      </c>
      <c r="O103" s="24">
        <f t="shared" si="19"/>
        <v>18.253965298922285</v>
      </c>
      <c r="P103" s="7"/>
      <c r="Q103" s="25">
        <f t="shared" si="20"/>
        <v>-3849.9973439031928</v>
      </c>
      <c r="R103" s="24">
        <f t="shared" si="21"/>
        <v>237.13063650872363</v>
      </c>
      <c r="S103" s="7"/>
      <c r="T103" s="25">
        <f t="shared" si="22"/>
        <v>0.99632033839524348</v>
      </c>
      <c r="U103" s="24">
        <f t="shared" si="23"/>
        <v>6.1642437628338285E-2</v>
      </c>
      <c r="V103" s="7"/>
      <c r="W103" s="25">
        <f t="shared" si="24"/>
        <v>0.99604500651834582</v>
      </c>
      <c r="X103" s="24">
        <f t="shared" si="29"/>
        <v>258.66393734903443</v>
      </c>
      <c r="Y103" s="7"/>
      <c r="Z103" s="25">
        <f t="shared" si="30"/>
        <v>-614</v>
      </c>
      <c r="AA103" s="17">
        <f t="shared" si="31"/>
        <v>258.56100000000009</v>
      </c>
      <c r="AB103" s="24">
        <f t="shared" si="25"/>
        <v>4.5127407672490598</v>
      </c>
      <c r="AC103" s="17">
        <f t="shared" si="26"/>
        <v>0.1029373490343346</v>
      </c>
    </row>
    <row r="104" spans="1:29" s="17" customFormat="1" x14ac:dyDescent="0.25">
      <c r="A104" s="17">
        <v>19</v>
      </c>
      <c r="B104" s="17">
        <v>-614</v>
      </c>
      <c r="C104" s="17">
        <v>11280</v>
      </c>
      <c r="D104" s="17">
        <v>13519</v>
      </c>
      <c r="E104" s="17">
        <v>15128</v>
      </c>
      <c r="F104" s="17">
        <v>12895</v>
      </c>
      <c r="G104" s="24"/>
      <c r="H104" s="7"/>
      <c r="I104" s="25">
        <f t="shared" si="17"/>
        <v>-3848</v>
      </c>
      <c r="J104" s="24">
        <f t="shared" si="17"/>
        <v>624</v>
      </c>
      <c r="K104" s="7"/>
      <c r="L104" s="25">
        <f t="shared" si="27"/>
        <v>-3852.5919538646085</v>
      </c>
      <c r="M104" s="17">
        <f t="shared" si="18"/>
        <v>21.086040294693056</v>
      </c>
      <c r="N104" s="17">
        <f t="shared" si="28"/>
        <v>631.47388553483142</v>
      </c>
      <c r="O104" s="24">
        <f t="shared" si="19"/>
        <v>55.858964987762413</v>
      </c>
      <c r="P104" s="7"/>
      <c r="Q104" s="25">
        <f t="shared" si="20"/>
        <v>-3807.9973439031928</v>
      </c>
      <c r="R104" s="24">
        <f t="shared" si="21"/>
        <v>602.13063650872357</v>
      </c>
      <c r="S104" s="7"/>
      <c r="T104" s="25">
        <f t="shared" si="22"/>
        <v>0.98545138175067171</v>
      </c>
      <c r="U104" s="24">
        <f t="shared" si="23"/>
        <v>0.15652469352577797</v>
      </c>
      <c r="V104" s="7"/>
      <c r="W104" s="25">
        <f t="shared" si="24"/>
        <v>0.98473561910489038</v>
      </c>
      <c r="X104" s="24">
        <f t="shared" si="29"/>
        <v>253.17363292119649</v>
      </c>
      <c r="Y104" s="7"/>
      <c r="Z104" s="25">
        <f t="shared" si="30"/>
        <v>-614</v>
      </c>
      <c r="AA104" s="17">
        <f t="shared" si="31"/>
        <v>253.03500000000008</v>
      </c>
      <c r="AB104" s="24">
        <f t="shared" si="25"/>
        <v>4.4162938727838528</v>
      </c>
      <c r="AC104" s="17">
        <f t="shared" si="26"/>
        <v>0.13863292119640391</v>
      </c>
    </row>
    <row r="105" spans="1:29" s="17" customFormat="1" x14ac:dyDescent="0.25">
      <c r="A105" s="17">
        <v>20</v>
      </c>
      <c r="B105" s="17">
        <v>-619</v>
      </c>
      <c r="C105" s="17">
        <v>11324</v>
      </c>
      <c r="D105" s="17">
        <v>13704</v>
      </c>
      <c r="E105" s="17">
        <v>15094</v>
      </c>
      <c r="F105" s="17">
        <v>12718</v>
      </c>
      <c r="G105" s="24"/>
      <c r="H105" s="7"/>
      <c r="I105" s="25">
        <f t="shared" si="17"/>
        <v>-3770</v>
      </c>
      <c r="J105" s="24">
        <f t="shared" si="17"/>
        <v>986</v>
      </c>
      <c r="K105" s="7"/>
      <c r="L105" s="25">
        <f t="shared" si="27"/>
        <v>-3776.8143434676736</v>
      </c>
      <c r="M105" s="17">
        <f t="shared" si="18"/>
        <v>46.435276895425211</v>
      </c>
      <c r="N105" s="17">
        <f t="shared" si="28"/>
        <v>996.92509067563549</v>
      </c>
      <c r="O105" s="24">
        <f t="shared" si="19"/>
        <v>119.35760627085749</v>
      </c>
      <c r="P105" s="7"/>
      <c r="Q105" s="25">
        <f t="shared" si="20"/>
        <v>-3729.9973439031928</v>
      </c>
      <c r="R105" s="24">
        <f t="shared" si="21"/>
        <v>964.13063650872357</v>
      </c>
      <c r="S105" s="7"/>
      <c r="T105" s="25">
        <f t="shared" si="22"/>
        <v>0.9652661765536098</v>
      </c>
      <c r="U105" s="24">
        <f t="shared" si="23"/>
        <v>0.25062709526515653</v>
      </c>
      <c r="V105" s="7"/>
      <c r="W105" s="25">
        <f t="shared" si="24"/>
        <v>0.96411350184156763</v>
      </c>
      <c r="X105" s="24">
        <f t="shared" si="29"/>
        <v>247.63344111171409</v>
      </c>
      <c r="Y105" s="7"/>
      <c r="Z105" s="25">
        <f t="shared" si="30"/>
        <v>-619</v>
      </c>
      <c r="AA105" s="17">
        <f t="shared" si="31"/>
        <v>247.46400000000008</v>
      </c>
      <c r="AB105" s="24">
        <f t="shared" si="25"/>
        <v>4.3190615801552488</v>
      </c>
      <c r="AC105" s="17">
        <f t="shared" si="26"/>
        <v>0.16944111171400777</v>
      </c>
    </row>
    <row r="106" spans="1:29" s="17" customFormat="1" x14ac:dyDescent="0.25">
      <c r="A106" s="17">
        <v>21</v>
      </c>
      <c r="B106" s="17">
        <v>-637</v>
      </c>
      <c r="C106" s="17">
        <v>11379</v>
      </c>
      <c r="D106" s="17">
        <v>13885</v>
      </c>
      <c r="E106" s="17">
        <v>15036</v>
      </c>
      <c r="F106" s="17">
        <v>12531</v>
      </c>
      <c r="G106" s="24"/>
      <c r="H106" s="7"/>
      <c r="I106" s="25">
        <f t="shared" si="17"/>
        <v>-3657</v>
      </c>
      <c r="J106" s="24">
        <f t="shared" si="17"/>
        <v>1354</v>
      </c>
      <c r="K106" s="7"/>
      <c r="L106" s="25">
        <f t="shared" si="27"/>
        <v>-3661.9734444557985</v>
      </c>
      <c r="M106" s="17">
        <f t="shared" si="18"/>
        <v>24.735149754912555</v>
      </c>
      <c r="N106" s="17">
        <f t="shared" si="28"/>
        <v>1363.3467901450977</v>
      </c>
      <c r="O106" s="24">
        <f t="shared" si="19"/>
        <v>87.362486016494685</v>
      </c>
      <c r="P106" s="7"/>
      <c r="Q106" s="25">
        <f t="shared" si="20"/>
        <v>-3616.9973439031928</v>
      </c>
      <c r="R106" s="24">
        <f t="shared" si="21"/>
        <v>1332.1306365087237</v>
      </c>
      <c r="S106" s="7"/>
      <c r="T106" s="25">
        <f t="shared" si="22"/>
        <v>0.93602350748607155</v>
      </c>
      <c r="U106" s="24">
        <f t="shared" si="23"/>
        <v>0.34628920532065743</v>
      </c>
      <c r="V106" s="7"/>
      <c r="W106" s="25">
        <f t="shared" si="24"/>
        <v>0.9344265851458915</v>
      </c>
      <c r="X106" s="24">
        <f t="shared" si="29"/>
        <v>241.87109120806156</v>
      </c>
      <c r="Y106" s="7"/>
      <c r="Z106" s="25">
        <f t="shared" si="30"/>
        <v>-637</v>
      </c>
      <c r="AA106" s="17">
        <f t="shared" si="31"/>
        <v>241.73100000000008</v>
      </c>
      <c r="AB106" s="24">
        <f t="shared" si="25"/>
        <v>4.2190018541384138</v>
      </c>
      <c r="AC106" s="17">
        <f t="shared" si="26"/>
        <v>0.14009120806147735</v>
      </c>
    </row>
    <row r="107" spans="1:29" s="17" customFormat="1" x14ac:dyDescent="0.25">
      <c r="A107" s="17">
        <v>22</v>
      </c>
      <c r="B107" s="17">
        <v>-634</v>
      </c>
      <c r="C107" s="17">
        <v>11461</v>
      </c>
      <c r="D107" s="17">
        <v>14071</v>
      </c>
      <c r="E107" s="17">
        <v>14972</v>
      </c>
      <c r="F107" s="17">
        <v>12366</v>
      </c>
      <c r="G107" s="24"/>
      <c r="H107" s="7"/>
      <c r="I107" s="25">
        <f t="shared" si="17"/>
        <v>-3511</v>
      </c>
      <c r="J107" s="24">
        <f t="shared" si="17"/>
        <v>1705</v>
      </c>
      <c r="K107" s="7"/>
      <c r="L107" s="25">
        <f t="shared" si="27"/>
        <v>-3511.6798528979052</v>
      </c>
      <c r="M107" s="17">
        <f t="shared" si="18"/>
        <v>0.46219996279012648</v>
      </c>
      <c r="N107" s="17">
        <f t="shared" si="28"/>
        <v>1714.716306809431</v>
      </c>
      <c r="O107" s="24">
        <f t="shared" si="19"/>
        <v>94.406618014995004</v>
      </c>
      <c r="P107" s="7"/>
      <c r="Q107" s="25">
        <f t="shared" si="20"/>
        <v>-3470.9973439031928</v>
      </c>
      <c r="R107" s="24">
        <f t="shared" si="21"/>
        <v>1683.1306365087237</v>
      </c>
      <c r="S107" s="7"/>
      <c r="T107" s="25">
        <f t="shared" si="22"/>
        <v>0.89824094391208398</v>
      </c>
      <c r="U107" s="24">
        <f t="shared" si="23"/>
        <v>0.43753214181381178</v>
      </c>
      <c r="V107" s="7"/>
      <c r="W107" s="25">
        <f t="shared" si="24"/>
        <v>0.8962201897519374</v>
      </c>
      <c r="X107" s="24">
        <f t="shared" si="29"/>
        <v>236.18379782680256</v>
      </c>
      <c r="Y107" s="7"/>
      <c r="Z107" s="25">
        <f t="shared" si="30"/>
        <v>-634</v>
      </c>
      <c r="AA107" s="17">
        <f t="shared" si="31"/>
        <v>236.02500000000009</v>
      </c>
      <c r="AB107" s="24">
        <f t="shared" si="25"/>
        <v>4.119413367019618</v>
      </c>
      <c r="AC107" s="17">
        <f t="shared" si="26"/>
        <v>0.1587978268024699</v>
      </c>
    </row>
    <row r="108" spans="1:29" s="17" customFormat="1" x14ac:dyDescent="0.25">
      <c r="A108" s="17">
        <v>23</v>
      </c>
      <c r="B108" s="17">
        <v>-628</v>
      </c>
      <c r="C108" s="17">
        <v>11554</v>
      </c>
      <c r="D108" s="17">
        <v>14233</v>
      </c>
      <c r="E108" s="17">
        <v>14879</v>
      </c>
      <c r="F108" s="17">
        <v>12196</v>
      </c>
      <c r="G108" s="24"/>
      <c r="H108" s="7"/>
      <c r="I108" s="25">
        <f t="shared" si="17"/>
        <v>-3325</v>
      </c>
      <c r="J108" s="24">
        <f t="shared" si="17"/>
        <v>2037</v>
      </c>
      <c r="K108" s="7"/>
      <c r="L108" s="25">
        <f t="shared" si="27"/>
        <v>-3328.8734039664469</v>
      </c>
      <c r="M108" s="17">
        <f t="shared" si="18"/>
        <v>15.003258287286254</v>
      </c>
      <c r="N108" s="17">
        <f t="shared" si="28"/>
        <v>2046.224362666057</v>
      </c>
      <c r="O108" s="24">
        <f t="shared" si="19"/>
        <v>85.088866594946282</v>
      </c>
      <c r="P108" s="7"/>
      <c r="Q108" s="25">
        <f t="shared" si="20"/>
        <v>-3284.9973439031928</v>
      </c>
      <c r="R108" s="24">
        <f t="shared" si="21"/>
        <v>2015.1306365087237</v>
      </c>
      <c r="S108" s="7"/>
      <c r="T108" s="25">
        <f t="shared" si="22"/>
        <v>0.85010699305755189</v>
      </c>
      <c r="U108" s="24">
        <f t="shared" si="23"/>
        <v>0.52383600197257885</v>
      </c>
      <c r="V108" s="7"/>
      <c r="W108" s="25">
        <f t="shared" si="24"/>
        <v>0.84768521605803893</v>
      </c>
      <c r="X108" s="24">
        <f t="shared" si="29"/>
        <v>230.49086764873005</v>
      </c>
      <c r="Y108" s="7"/>
      <c r="Z108" s="25">
        <f t="shared" si="30"/>
        <v>-628</v>
      </c>
      <c r="AA108" s="17">
        <f t="shared" si="31"/>
        <v>230.3730000000001</v>
      </c>
      <c r="AB108" s="24">
        <f t="shared" si="25"/>
        <v>4.020767357696899</v>
      </c>
      <c r="AC108" s="17">
        <f t="shared" si="26"/>
        <v>0.11786764872994127</v>
      </c>
    </row>
    <row r="109" spans="1:29" s="17" customFormat="1" x14ac:dyDescent="0.25">
      <c r="A109" s="17">
        <v>24</v>
      </c>
      <c r="B109" s="17">
        <v>-639</v>
      </c>
      <c r="C109" s="17">
        <v>11658</v>
      </c>
      <c r="D109" s="17">
        <v>14386</v>
      </c>
      <c r="E109" s="17">
        <v>14766</v>
      </c>
      <c r="F109" s="17">
        <v>12033</v>
      </c>
      <c r="G109" s="24"/>
      <c r="H109" s="7"/>
      <c r="I109" s="25">
        <f t="shared" si="17"/>
        <v>-3108</v>
      </c>
      <c r="J109" s="24">
        <f t="shared" si="17"/>
        <v>2353</v>
      </c>
      <c r="K109" s="7"/>
      <c r="L109" s="25">
        <f t="shared" si="27"/>
        <v>-3110.0406707345678</v>
      </c>
      <c r="M109" s="17">
        <f t="shared" si="18"/>
        <v>4.1643370469215313</v>
      </c>
      <c r="N109" s="17">
        <f t="shared" si="28"/>
        <v>2363.3072183616109</v>
      </c>
      <c r="O109" s="24">
        <f t="shared" si="19"/>
        <v>106.23875035392933</v>
      </c>
      <c r="P109" s="7"/>
      <c r="Q109" s="25">
        <f t="shared" si="20"/>
        <v>-3067.9973439031928</v>
      </c>
      <c r="R109" s="24">
        <f t="shared" si="21"/>
        <v>2331.1306365087235</v>
      </c>
      <c r="S109" s="7"/>
      <c r="T109" s="25">
        <f t="shared" si="22"/>
        <v>0.79395071706059783</v>
      </c>
      <c r="U109" s="24">
        <f t="shared" si="23"/>
        <v>0.60598063995501972</v>
      </c>
      <c r="V109" s="7"/>
      <c r="W109" s="25">
        <f t="shared" si="24"/>
        <v>0.79114713226390987</v>
      </c>
      <c r="X109" s="24">
        <f t="shared" si="29"/>
        <v>224.75491870599626</v>
      </c>
      <c r="Y109" s="7"/>
      <c r="Z109" s="25">
        <f t="shared" si="30"/>
        <v>-639</v>
      </c>
      <c r="AA109" s="17">
        <f t="shared" si="31"/>
        <v>224.6220000000001</v>
      </c>
      <c r="AB109" s="24">
        <f t="shared" si="25"/>
        <v>3.9203934724147045</v>
      </c>
      <c r="AC109" s="17">
        <f t="shared" si="26"/>
        <v>0.13291870599616118</v>
      </c>
    </row>
    <row r="110" spans="1:29" s="17" customFormat="1" x14ac:dyDescent="0.25">
      <c r="A110" s="17">
        <v>25</v>
      </c>
      <c r="B110" s="17">
        <v>-617</v>
      </c>
      <c r="C110" s="17">
        <v>11782</v>
      </c>
      <c r="D110" s="17">
        <v>14537</v>
      </c>
      <c r="E110" s="17">
        <v>14657</v>
      </c>
      <c r="F110" s="17">
        <v>11903</v>
      </c>
      <c r="G110" s="24"/>
      <c r="H110" s="7"/>
      <c r="I110" s="25">
        <f t="shared" si="17"/>
        <v>-2875</v>
      </c>
      <c r="J110" s="24">
        <f t="shared" si="17"/>
        <v>2634</v>
      </c>
      <c r="K110" s="7"/>
      <c r="L110" s="25">
        <f t="shared" si="27"/>
        <v>-2869.3770072062994</v>
      </c>
      <c r="M110" s="17">
        <f t="shared" si="18"/>
        <v>31.618047958009242</v>
      </c>
      <c r="N110" s="17">
        <f t="shared" si="28"/>
        <v>2647.1284730935854</v>
      </c>
      <c r="O110" s="24">
        <f t="shared" si="19"/>
        <v>172.35680576899577</v>
      </c>
      <c r="P110" s="7"/>
      <c r="Q110" s="25">
        <f t="shared" si="20"/>
        <v>-2834.9973439031928</v>
      </c>
      <c r="R110" s="24">
        <f t="shared" si="21"/>
        <v>2612.1306365087235</v>
      </c>
      <c r="S110" s="7"/>
      <c r="T110" s="25">
        <f t="shared" si="22"/>
        <v>0.73365388615142602</v>
      </c>
      <c r="U110" s="24">
        <f t="shared" si="23"/>
        <v>0.67902697942674728</v>
      </c>
      <c r="V110" s="7"/>
      <c r="W110" s="25">
        <f t="shared" si="24"/>
        <v>0.73051067083843613</v>
      </c>
      <c r="X110" s="24">
        <f t="shared" si="29"/>
        <v>219.2971080380139</v>
      </c>
      <c r="Y110" s="7"/>
      <c r="Z110" s="25">
        <f t="shared" si="30"/>
        <v>-617</v>
      </c>
      <c r="AA110" s="17">
        <f t="shared" si="31"/>
        <v>219.0690000000001</v>
      </c>
      <c r="AB110" s="24">
        <f t="shared" si="25"/>
        <v>3.8234753390514595</v>
      </c>
      <c r="AC110" s="17">
        <f t="shared" si="26"/>
        <v>0.22810803801380075</v>
      </c>
    </row>
    <row r="111" spans="1:29" s="17" customFormat="1" x14ac:dyDescent="0.25">
      <c r="A111" s="17">
        <v>26</v>
      </c>
      <c r="B111" s="17">
        <v>-605</v>
      </c>
      <c r="C111" s="17">
        <v>11915</v>
      </c>
      <c r="D111" s="17">
        <v>14663</v>
      </c>
      <c r="E111" s="17">
        <v>14520</v>
      </c>
      <c r="F111" s="17">
        <v>11762</v>
      </c>
      <c r="G111" s="24"/>
      <c r="H111" s="7"/>
      <c r="I111" s="25">
        <f t="shared" si="17"/>
        <v>-2605</v>
      </c>
      <c r="J111" s="24">
        <f t="shared" si="17"/>
        <v>2901</v>
      </c>
      <c r="K111" s="7"/>
      <c r="L111" s="25">
        <f t="shared" si="27"/>
        <v>-2607.5819166826218</v>
      </c>
      <c r="M111" s="17">
        <f t="shared" si="18"/>
        <v>6.6662937560007363</v>
      </c>
      <c r="N111" s="17">
        <f t="shared" si="28"/>
        <v>2901.5078833024168</v>
      </c>
      <c r="O111" s="24">
        <f t="shared" si="19"/>
        <v>0.25794544887375198</v>
      </c>
      <c r="P111" s="7"/>
      <c r="Q111" s="25">
        <f t="shared" si="20"/>
        <v>-2564.9973439031928</v>
      </c>
      <c r="R111" s="24">
        <f t="shared" si="21"/>
        <v>2879.1306365087235</v>
      </c>
      <c r="S111" s="7"/>
      <c r="T111" s="25">
        <f t="shared" si="22"/>
        <v>0.66378202200775038</v>
      </c>
      <c r="U111" s="24">
        <f t="shared" si="23"/>
        <v>0.74843399949418943</v>
      </c>
      <c r="V111" s="7"/>
      <c r="W111" s="25">
        <f t="shared" si="24"/>
        <v>0.66031596182358421</v>
      </c>
      <c r="X111" s="24">
        <f t="shared" si="29"/>
        <v>213.62607873673051</v>
      </c>
      <c r="Y111" s="7"/>
      <c r="Z111" s="25">
        <f t="shared" si="30"/>
        <v>-605</v>
      </c>
      <c r="AA111" s="17">
        <f t="shared" si="31"/>
        <v>213.62400000000011</v>
      </c>
      <c r="AB111" s="24">
        <f t="shared" si="25"/>
        <v>3.728442161280368</v>
      </c>
      <c r="AC111" s="17">
        <f t="shared" si="26"/>
        <v>2.078736730396713E-3</v>
      </c>
    </row>
    <row r="112" spans="1:29" s="17" customFormat="1" x14ac:dyDescent="0.25">
      <c r="A112" s="17">
        <v>27</v>
      </c>
      <c r="B112" s="17">
        <v>-613</v>
      </c>
      <c r="C112" s="17">
        <v>12050</v>
      </c>
      <c r="D112" s="17">
        <v>14772</v>
      </c>
      <c r="E112" s="17">
        <v>14367</v>
      </c>
      <c r="F112" s="17">
        <v>11642</v>
      </c>
      <c r="G112" s="24"/>
      <c r="H112" s="7"/>
      <c r="I112" s="25">
        <f t="shared" si="17"/>
        <v>-2317</v>
      </c>
      <c r="J112" s="24">
        <f t="shared" si="17"/>
        <v>3130</v>
      </c>
      <c r="K112" s="7"/>
      <c r="L112" s="25">
        <f t="shared" si="27"/>
        <v>-2318.6938813072243</v>
      </c>
      <c r="M112" s="17">
        <f t="shared" si="18"/>
        <v>2.8692338829638144</v>
      </c>
      <c r="N112" s="17">
        <f t="shared" si="28"/>
        <v>3132.7236412368156</v>
      </c>
      <c r="O112" s="24">
        <f t="shared" si="19"/>
        <v>7.418221586882618</v>
      </c>
      <c r="P112" s="7"/>
      <c r="Q112" s="25">
        <f t="shared" si="20"/>
        <v>-2276.9973439031928</v>
      </c>
      <c r="R112" s="24">
        <f t="shared" si="21"/>
        <v>3108.1306365087235</v>
      </c>
      <c r="S112" s="7"/>
      <c r="T112" s="25">
        <f t="shared" si="22"/>
        <v>0.58925203358782974</v>
      </c>
      <c r="U112" s="24">
        <f t="shared" si="23"/>
        <v>0.80796286689285712</v>
      </c>
      <c r="V112" s="7"/>
      <c r="W112" s="25">
        <f t="shared" si="24"/>
        <v>0.58550891925734283</v>
      </c>
      <c r="X112" s="24">
        <f t="shared" si="29"/>
        <v>208.13512757409512</v>
      </c>
      <c r="Y112" s="7"/>
      <c r="Z112" s="25">
        <f t="shared" si="30"/>
        <v>-613</v>
      </c>
      <c r="AA112" s="17">
        <f t="shared" si="31"/>
        <v>208.10700000000011</v>
      </c>
      <c r="AB112" s="24">
        <f t="shared" si="25"/>
        <v>3.6321523464478416</v>
      </c>
      <c r="AC112" s="17">
        <f t="shared" si="26"/>
        <v>2.8127574095009322E-2</v>
      </c>
    </row>
    <row r="113" spans="1:29" s="17" customFormat="1" x14ac:dyDescent="0.25">
      <c r="A113" s="17">
        <v>28</v>
      </c>
      <c r="B113" s="17">
        <v>-630</v>
      </c>
      <c r="C113" s="17">
        <v>12216</v>
      </c>
      <c r="D113" s="17">
        <v>14885</v>
      </c>
      <c r="E113" s="17">
        <v>14221</v>
      </c>
      <c r="F113" s="17">
        <v>11546</v>
      </c>
      <c r="G113" s="24"/>
      <c r="H113" s="7"/>
      <c r="I113" s="25">
        <f t="shared" si="17"/>
        <v>-2005</v>
      </c>
      <c r="J113" s="24">
        <f t="shared" si="17"/>
        <v>3339</v>
      </c>
      <c r="K113" s="7"/>
      <c r="L113" s="25">
        <f t="shared" si="27"/>
        <v>-1999.8148261654114</v>
      </c>
      <c r="M113" s="17">
        <f t="shared" si="18"/>
        <v>26.886027694901912</v>
      </c>
      <c r="N113" s="17">
        <f t="shared" si="28"/>
        <v>3340.2878080479818</v>
      </c>
      <c r="O113" s="24">
        <f t="shared" si="19"/>
        <v>1.6584495684466893</v>
      </c>
      <c r="P113" s="7"/>
      <c r="Q113" s="25">
        <f t="shared" si="20"/>
        <v>-1964.997343903193</v>
      </c>
      <c r="R113" s="24">
        <f t="shared" si="21"/>
        <v>3317.1306365087235</v>
      </c>
      <c r="S113" s="7"/>
      <c r="T113" s="25">
        <f t="shared" si="22"/>
        <v>0.50851121279958245</v>
      </c>
      <c r="U113" s="24">
        <f t="shared" si="23"/>
        <v>0.86229270657111712</v>
      </c>
      <c r="V113" s="7"/>
      <c r="W113" s="25">
        <f t="shared" si="24"/>
        <v>0.50451510422654511</v>
      </c>
      <c r="X113" s="24">
        <f t="shared" si="29"/>
        <v>202.53658712769118</v>
      </c>
      <c r="Y113" s="7"/>
      <c r="Z113" s="25">
        <f t="shared" si="30"/>
        <v>-630</v>
      </c>
      <c r="AA113" s="17">
        <f t="shared" si="31"/>
        <v>202.43700000000013</v>
      </c>
      <c r="AB113" s="24">
        <f t="shared" si="25"/>
        <v>3.533192177859763</v>
      </c>
      <c r="AC113" s="17">
        <f t="shared" si="26"/>
        <v>9.9587127691052046E-2</v>
      </c>
    </row>
    <row r="114" spans="1:29" s="17" customFormat="1" x14ac:dyDescent="0.25">
      <c r="A114" s="17">
        <v>29</v>
      </c>
      <c r="B114" s="17">
        <v>-631</v>
      </c>
      <c r="C114" s="17">
        <v>12386</v>
      </c>
      <c r="D114" s="17">
        <v>14967</v>
      </c>
      <c r="E114" s="17">
        <v>14049</v>
      </c>
      <c r="F114" s="17">
        <v>11447</v>
      </c>
      <c r="G114" s="24"/>
      <c r="H114" s="7"/>
      <c r="I114" s="25">
        <f t="shared" si="17"/>
        <v>-1663</v>
      </c>
      <c r="J114" s="24">
        <f t="shared" si="17"/>
        <v>3520</v>
      </c>
      <c r="K114" s="7"/>
      <c r="L114" s="25">
        <f t="shared" si="27"/>
        <v>-1661.2002828266366</v>
      </c>
      <c r="M114" s="17">
        <f t="shared" si="18"/>
        <v>3.2389819040992656</v>
      </c>
      <c r="N114" s="17">
        <f t="shared" si="28"/>
        <v>3515.6165297195726</v>
      </c>
      <c r="O114" s="24">
        <f t="shared" si="19"/>
        <v>19.214811699390669</v>
      </c>
      <c r="P114" s="7"/>
      <c r="Q114" s="25">
        <f t="shared" si="20"/>
        <v>-1622.997343903193</v>
      </c>
      <c r="R114" s="24">
        <f t="shared" si="21"/>
        <v>3498.1306365087235</v>
      </c>
      <c r="S114" s="7"/>
      <c r="T114" s="25">
        <f t="shared" si="22"/>
        <v>0.42000685155092676</v>
      </c>
      <c r="U114" s="24">
        <f t="shared" si="23"/>
        <v>0.9093439074408064</v>
      </c>
      <c r="V114" s="7"/>
      <c r="W114" s="25">
        <f t="shared" si="24"/>
        <v>0.41579144263205559</v>
      </c>
      <c r="X114" s="24">
        <f t="shared" si="29"/>
        <v>196.77722928300602</v>
      </c>
      <c r="Y114" s="7"/>
      <c r="Z114" s="25">
        <f t="shared" si="30"/>
        <v>-631</v>
      </c>
      <c r="AA114" s="17">
        <f t="shared" si="31"/>
        <v>196.75800000000012</v>
      </c>
      <c r="AB114" s="24">
        <f t="shared" si="25"/>
        <v>3.4340749296390047</v>
      </c>
      <c r="AC114" s="17">
        <f t="shared" si="26"/>
        <v>1.9229283005898878E-2</v>
      </c>
    </row>
    <row r="115" spans="1:29" s="17" customFormat="1" x14ac:dyDescent="0.25">
      <c r="A115" s="17">
        <v>30</v>
      </c>
      <c r="B115" s="17">
        <v>-624</v>
      </c>
      <c r="C115" s="17">
        <v>12554</v>
      </c>
      <c r="D115" s="17">
        <v>15035</v>
      </c>
      <c r="E115" s="17">
        <v>13870</v>
      </c>
      <c r="F115" s="17">
        <v>11379</v>
      </c>
      <c r="G115" s="24"/>
      <c r="H115" s="7"/>
      <c r="I115" s="25">
        <f t="shared" si="17"/>
        <v>-1316</v>
      </c>
      <c r="J115" s="24">
        <f t="shared" si="17"/>
        <v>3656</v>
      </c>
      <c r="K115" s="7"/>
      <c r="L115" s="25">
        <f t="shared" si="27"/>
        <v>-1310.6723599105987</v>
      </c>
      <c r="M115" s="17">
        <f t="shared" si="18"/>
        <v>28.38374892219543</v>
      </c>
      <c r="N115" s="17">
        <f t="shared" si="28"/>
        <v>3655.2629284128084</v>
      </c>
      <c r="O115" s="24">
        <f t="shared" si="19"/>
        <v>0.54327452464517656</v>
      </c>
      <c r="P115" s="7"/>
      <c r="Q115" s="25">
        <f t="shared" si="20"/>
        <v>-1275.997343903193</v>
      </c>
      <c r="R115" s="24">
        <f t="shared" si="21"/>
        <v>3634.1306365087235</v>
      </c>
      <c r="S115" s="7"/>
      <c r="T115" s="25">
        <f t="shared" si="22"/>
        <v>0.33020856689220296</v>
      </c>
      <c r="U115" s="24">
        <f t="shared" si="23"/>
        <v>0.94469729593957841</v>
      </c>
      <c r="V115" s="7"/>
      <c r="W115" s="25">
        <f t="shared" si="24"/>
        <v>0.32582812894999924</v>
      </c>
      <c r="X115" s="24">
        <f t="shared" si="29"/>
        <v>191.23472038271166</v>
      </c>
      <c r="Y115" s="7"/>
      <c r="Z115" s="25">
        <f t="shared" si="30"/>
        <v>-624</v>
      </c>
      <c r="AA115" s="17">
        <f t="shared" si="31"/>
        <v>191.14200000000011</v>
      </c>
      <c r="AB115" s="24">
        <f t="shared" si="25"/>
        <v>3.3360572388470029</v>
      </c>
      <c r="AC115" s="17">
        <f t="shared" si="26"/>
        <v>9.27203827115477E-2</v>
      </c>
    </row>
    <row r="116" spans="1:29" s="17" customFormat="1" x14ac:dyDescent="0.25">
      <c r="A116" s="17">
        <v>31</v>
      </c>
      <c r="B116" s="17">
        <v>-639</v>
      </c>
      <c r="C116" s="17">
        <v>12742</v>
      </c>
      <c r="D116" s="17">
        <v>15088</v>
      </c>
      <c r="E116" s="17">
        <v>13687</v>
      </c>
      <c r="F116" s="17">
        <v>11323</v>
      </c>
      <c r="G116" s="24"/>
      <c r="H116" s="7"/>
      <c r="I116" s="25">
        <f t="shared" ref="I116:J149" si="32">C116-E116</f>
        <v>-945</v>
      </c>
      <c r="J116" s="24">
        <f t="shared" si="32"/>
        <v>3765</v>
      </c>
      <c r="K116" s="7"/>
      <c r="L116" s="25">
        <f t="shared" si="27"/>
        <v>-939.09936684420052</v>
      </c>
      <c r="M116" s="17">
        <f t="shared" si="18"/>
        <v>34.817471639320161</v>
      </c>
      <c r="N116" s="17">
        <f t="shared" si="28"/>
        <v>3762.0925798550411</v>
      </c>
      <c r="O116" s="24">
        <f t="shared" si="19"/>
        <v>8.453091899312863</v>
      </c>
      <c r="P116" s="7"/>
      <c r="Q116" s="25">
        <f t="shared" si="20"/>
        <v>-904.99734390319304</v>
      </c>
      <c r="R116" s="24">
        <f t="shared" si="21"/>
        <v>3743.1306365087235</v>
      </c>
      <c r="S116" s="7"/>
      <c r="T116" s="25">
        <f t="shared" si="22"/>
        <v>0.23419944986515243</v>
      </c>
      <c r="U116" s="24">
        <f t="shared" si="23"/>
        <v>0.97303199701580012</v>
      </c>
      <c r="V116" s="7"/>
      <c r="W116" s="25">
        <f t="shared" si="24"/>
        <v>0.22968648717639498</v>
      </c>
      <c r="X116" s="24">
        <f t="shared" si="29"/>
        <v>185.48697355097465</v>
      </c>
      <c r="Y116" s="7"/>
      <c r="Z116" s="25">
        <f t="shared" si="30"/>
        <v>-639</v>
      </c>
      <c r="AA116" s="17">
        <f t="shared" si="31"/>
        <v>185.3910000000001</v>
      </c>
      <c r="AB116" s="24">
        <f t="shared" si="25"/>
        <v>3.2356833535648093</v>
      </c>
      <c r="AC116" s="17">
        <f t="shared" si="26"/>
        <v>9.5973550974548516E-2</v>
      </c>
    </row>
    <row r="117" spans="1:29" s="17" customFormat="1" x14ac:dyDescent="0.25">
      <c r="A117" s="17">
        <v>32</v>
      </c>
      <c r="B117" s="17">
        <v>-626</v>
      </c>
      <c r="C117" s="17">
        <v>12936</v>
      </c>
      <c r="D117" s="17">
        <v>15134</v>
      </c>
      <c r="E117" s="17">
        <v>13506</v>
      </c>
      <c r="F117" s="17">
        <v>11294</v>
      </c>
      <c r="G117" s="24"/>
      <c r="H117" s="7"/>
      <c r="I117" s="25">
        <f t="shared" si="32"/>
        <v>-570</v>
      </c>
      <c r="J117" s="24">
        <f t="shared" si="32"/>
        <v>3840</v>
      </c>
      <c r="K117" s="7"/>
      <c r="L117" s="25">
        <f t="shared" si="27"/>
        <v>-566.27949460891398</v>
      </c>
      <c r="M117" s="17">
        <f t="shared" si="18"/>
        <v>13.842160365100151</v>
      </c>
      <c r="N117" s="17">
        <f t="shared" si="28"/>
        <v>3830.2272645609637</v>
      </c>
      <c r="O117" s="24">
        <f t="shared" si="19"/>
        <v>95.506357961395949</v>
      </c>
      <c r="P117" s="7"/>
      <c r="Q117" s="25">
        <f t="shared" si="20"/>
        <v>-529.99734390319304</v>
      </c>
      <c r="R117" s="24">
        <f t="shared" si="21"/>
        <v>3818.1306365087235</v>
      </c>
      <c r="S117" s="7"/>
      <c r="T117" s="25">
        <f t="shared" si="22"/>
        <v>0.13715519411004745</v>
      </c>
      <c r="U117" s="24">
        <f t="shared" si="23"/>
        <v>0.99252835096732883</v>
      </c>
      <c r="V117" s="7"/>
      <c r="W117" s="25">
        <f t="shared" si="24"/>
        <v>0.13255071105473493</v>
      </c>
      <c r="X117" s="24">
        <f t="shared" si="29"/>
        <v>179.81205423952611</v>
      </c>
      <c r="Y117" s="7"/>
      <c r="Z117" s="25">
        <f t="shared" si="30"/>
        <v>-626</v>
      </c>
      <c r="AA117" s="17">
        <f t="shared" si="31"/>
        <v>179.75700000000012</v>
      </c>
      <c r="AB117" s="24">
        <f t="shared" si="25"/>
        <v>3.1373515035074488</v>
      </c>
      <c r="AC117" s="17">
        <f t="shared" si="26"/>
        <v>5.5054239525986759E-2</v>
      </c>
    </row>
    <row r="118" spans="1:29" s="17" customFormat="1" x14ac:dyDescent="0.25">
      <c r="A118" s="17">
        <v>33</v>
      </c>
      <c r="B118" s="17">
        <v>-625</v>
      </c>
      <c r="C118" s="17">
        <v>13116</v>
      </c>
      <c r="D118" s="17">
        <v>15143</v>
      </c>
      <c r="E118" s="17">
        <v>13311</v>
      </c>
      <c r="F118" s="17">
        <v>11273</v>
      </c>
      <c r="G118" s="24"/>
      <c r="H118" s="7"/>
      <c r="I118" s="25">
        <f t="shared" si="32"/>
        <v>-195</v>
      </c>
      <c r="J118" s="24">
        <f t="shared" si="32"/>
        <v>3870</v>
      </c>
      <c r="K118" s="7"/>
      <c r="L118" s="25">
        <f t="shared" si="27"/>
        <v>-188.97738535561129</v>
      </c>
      <c r="M118" s="17">
        <f t="shared" si="18"/>
        <v>36.271887154805349</v>
      </c>
      <c r="N118" s="17">
        <f t="shared" si="28"/>
        <v>3861.5302474596901</v>
      </c>
      <c r="O118" s="24">
        <f t="shared" si="19"/>
        <v>71.736708094085245</v>
      </c>
      <c r="P118" s="7"/>
      <c r="Q118" s="25">
        <f t="shared" si="20"/>
        <v>-154.99734390319301</v>
      </c>
      <c r="R118" s="24">
        <f t="shared" si="21"/>
        <v>3848.1306365087235</v>
      </c>
      <c r="S118" s="7"/>
      <c r="T118" s="25">
        <f t="shared" si="22"/>
        <v>4.0110938354942463E-2</v>
      </c>
      <c r="U118" s="24">
        <f t="shared" si="23"/>
        <v>1.0003268925479403</v>
      </c>
      <c r="V118" s="7"/>
      <c r="W118" s="25">
        <f t="shared" si="24"/>
        <v>3.5469220188129078E-2</v>
      </c>
      <c r="X118" s="24">
        <f t="shared" si="29"/>
        <v>174.23601798292304</v>
      </c>
      <c r="Y118" s="7"/>
      <c r="Z118" s="25">
        <f t="shared" si="30"/>
        <v>-625</v>
      </c>
      <c r="AA118" s="17">
        <f t="shared" si="31"/>
        <v>174.13200000000012</v>
      </c>
      <c r="AB118" s="24">
        <f t="shared" si="25"/>
        <v>3.0391767330827677</v>
      </c>
      <c r="AC118" s="17">
        <f t="shared" si="26"/>
        <v>0.10401798292292597</v>
      </c>
    </row>
    <row r="119" spans="1:29" s="17" customFormat="1" x14ac:dyDescent="0.25">
      <c r="A119" s="17">
        <v>34</v>
      </c>
      <c r="B119" s="17">
        <v>-606</v>
      </c>
      <c r="C119" s="17">
        <v>13301</v>
      </c>
      <c r="D119" s="17">
        <v>15133</v>
      </c>
      <c r="E119" s="17">
        <v>13128</v>
      </c>
      <c r="F119" s="17">
        <v>11274</v>
      </c>
      <c r="G119" s="24"/>
      <c r="H119" s="7"/>
      <c r="I119" s="25">
        <f t="shared" si="32"/>
        <v>173</v>
      </c>
      <c r="J119" s="24">
        <f t="shared" si="32"/>
        <v>3859</v>
      </c>
      <c r="K119" s="7"/>
      <c r="L119" s="25">
        <f t="shared" si="27"/>
        <v>178.26214380882922</v>
      </c>
      <c r="M119" s="17">
        <f t="shared" si="18"/>
        <v>27.690157464799714</v>
      </c>
      <c r="N119" s="17">
        <f t="shared" si="28"/>
        <v>3856.5564694624918</v>
      </c>
      <c r="O119" s="24">
        <f t="shared" si="19"/>
        <v>5.9708414877350897</v>
      </c>
      <c r="P119" s="7"/>
      <c r="Q119" s="25">
        <f t="shared" si="20"/>
        <v>213.00265609680699</v>
      </c>
      <c r="R119" s="24">
        <f t="shared" si="21"/>
        <v>3837.1306365087235</v>
      </c>
      <c r="S119" s="7"/>
      <c r="T119" s="25">
        <f t="shared" si="22"/>
        <v>-5.5121824626067219E-2</v>
      </c>
      <c r="U119" s="24">
        <f t="shared" si="23"/>
        <v>0.99746742730171611</v>
      </c>
      <c r="V119" s="7"/>
      <c r="W119" s="25">
        <f t="shared" si="24"/>
        <v>-5.9751298499758083E-2</v>
      </c>
      <c r="X119" s="24">
        <f t="shared" si="29"/>
        <v>168.77720323365781</v>
      </c>
      <c r="Y119" s="7"/>
      <c r="Z119" s="25">
        <f t="shared" si="30"/>
        <v>-606</v>
      </c>
      <c r="AA119" s="17">
        <f t="shared" si="31"/>
        <v>168.67800000000011</v>
      </c>
      <c r="AB119" s="24">
        <f t="shared" si="25"/>
        <v>2.9439864756789973</v>
      </c>
      <c r="AC119" s="17">
        <f t="shared" si="26"/>
        <v>9.9203233657704004E-2</v>
      </c>
    </row>
    <row r="120" spans="1:29" s="17" customFormat="1" x14ac:dyDescent="0.25">
      <c r="A120" s="17">
        <v>35</v>
      </c>
      <c r="B120" s="17">
        <v>-619</v>
      </c>
      <c r="C120" s="17">
        <v>13483</v>
      </c>
      <c r="D120" s="17">
        <v>15115</v>
      </c>
      <c r="E120" s="17">
        <v>12939</v>
      </c>
      <c r="F120" s="17">
        <v>11296</v>
      </c>
      <c r="G120" s="24"/>
      <c r="H120" s="7"/>
      <c r="I120" s="25">
        <f t="shared" si="32"/>
        <v>544</v>
      </c>
      <c r="J120" s="24">
        <f t="shared" si="32"/>
        <v>3819</v>
      </c>
      <c r="K120" s="7"/>
      <c r="L120" s="25">
        <f t="shared" si="27"/>
        <v>551.31595839841225</v>
      </c>
      <c r="M120" s="17">
        <f t="shared" si="18"/>
        <v>53.523247287298723</v>
      </c>
      <c r="N120" s="17">
        <f t="shared" si="28"/>
        <v>3815.6154255162833</v>
      </c>
      <c r="O120" s="24">
        <f t="shared" si="19"/>
        <v>11.45534443582639</v>
      </c>
      <c r="P120" s="7"/>
      <c r="Q120" s="25">
        <f t="shared" si="20"/>
        <v>584.00265609680696</v>
      </c>
      <c r="R120" s="24">
        <f t="shared" si="21"/>
        <v>3797.1306365087235</v>
      </c>
      <c r="S120" s="7"/>
      <c r="T120" s="25">
        <f t="shared" si="22"/>
        <v>-0.15113094165311775</v>
      </c>
      <c r="U120" s="24">
        <f t="shared" si="23"/>
        <v>0.98706937186090082</v>
      </c>
      <c r="V120" s="7"/>
      <c r="W120" s="25">
        <f t="shared" si="24"/>
        <v>-0.15571319576218287</v>
      </c>
      <c r="X120" s="24">
        <f t="shared" si="29"/>
        <v>163.24059083627992</v>
      </c>
      <c r="Y120" s="7"/>
      <c r="Z120" s="25">
        <f t="shared" si="30"/>
        <v>-619</v>
      </c>
      <c r="AA120" s="17">
        <f t="shared" si="31"/>
        <v>163.10700000000011</v>
      </c>
      <c r="AB120" s="24">
        <f t="shared" si="25"/>
        <v>2.8467541830503933</v>
      </c>
      <c r="AC120" s="17">
        <f t="shared" si="26"/>
        <v>0.13359083627980795</v>
      </c>
    </row>
    <row r="121" spans="1:29" s="17" customFormat="1" x14ac:dyDescent="0.25">
      <c r="A121" s="17">
        <v>36</v>
      </c>
      <c r="B121" s="17">
        <v>-613</v>
      </c>
      <c r="C121" s="17">
        <v>13665</v>
      </c>
      <c r="D121" s="17">
        <v>15079</v>
      </c>
      <c r="E121" s="17">
        <v>12759</v>
      </c>
      <c r="F121" s="17">
        <v>11332</v>
      </c>
      <c r="G121" s="24"/>
      <c r="H121" s="7"/>
      <c r="I121" s="25">
        <f t="shared" si="32"/>
        <v>906</v>
      </c>
      <c r="J121" s="24">
        <f t="shared" si="32"/>
        <v>3747</v>
      </c>
      <c r="K121" s="7"/>
      <c r="L121" s="25">
        <f t="shared" si="27"/>
        <v>915.25961433145449</v>
      </c>
      <c r="M121" s="17">
        <f t="shared" si="18"/>
        <v>85.740457567277303</v>
      </c>
      <c r="N121" s="17">
        <f t="shared" si="28"/>
        <v>3739.7336896107149</v>
      </c>
      <c r="O121" s="24">
        <f t="shared" si="19"/>
        <v>52.799266673432307</v>
      </c>
      <c r="P121" s="7"/>
      <c r="Q121" s="25">
        <f t="shared" si="20"/>
        <v>946.00265609680696</v>
      </c>
      <c r="R121" s="24">
        <f t="shared" si="21"/>
        <v>3725.1306365087235</v>
      </c>
      <c r="S121" s="7"/>
      <c r="T121" s="25">
        <f t="shared" si="22"/>
        <v>-0.24481099654204574</v>
      </c>
      <c r="U121" s="24">
        <f t="shared" si="23"/>
        <v>0.96835287206743326</v>
      </c>
      <c r="V121" s="7"/>
      <c r="W121" s="25">
        <f t="shared" si="24"/>
        <v>-0.2493074029598514</v>
      </c>
      <c r="X121" s="24">
        <f t="shared" si="29"/>
        <v>157.76774276799961</v>
      </c>
      <c r="Y121" s="7"/>
      <c r="Z121" s="25">
        <f t="shared" si="30"/>
        <v>-613</v>
      </c>
      <c r="AA121" s="17">
        <f t="shared" si="31"/>
        <v>157.59000000000012</v>
      </c>
      <c r="AB121" s="24">
        <f t="shared" si="25"/>
        <v>2.750464368217866</v>
      </c>
      <c r="AC121" s="17">
        <f t="shared" si="26"/>
        <v>0.17774276799949007</v>
      </c>
    </row>
    <row r="122" spans="1:29" s="17" customFormat="1" x14ac:dyDescent="0.25">
      <c r="A122" s="17">
        <v>37</v>
      </c>
      <c r="B122" s="17">
        <v>-630</v>
      </c>
      <c r="C122" s="17">
        <v>13853</v>
      </c>
      <c r="D122" s="17">
        <v>15022</v>
      </c>
      <c r="E122" s="17">
        <v>12575</v>
      </c>
      <c r="F122" s="17">
        <v>11389</v>
      </c>
      <c r="G122" s="24"/>
      <c r="H122" s="7"/>
      <c r="I122" s="25">
        <f t="shared" si="32"/>
        <v>1278</v>
      </c>
      <c r="J122" s="24">
        <f t="shared" si="32"/>
        <v>3633</v>
      </c>
      <c r="K122" s="7"/>
      <c r="L122" s="25">
        <f t="shared" si="27"/>
        <v>1280.0413236111663</v>
      </c>
      <c r="M122" s="17">
        <f t="shared" si="18"/>
        <v>4.1670020855048717</v>
      </c>
      <c r="N122" s="17">
        <f t="shared" si="28"/>
        <v>3625.8492900393999</v>
      </c>
      <c r="O122" s="24">
        <f t="shared" si="19"/>
        <v>51.132652940625839</v>
      </c>
      <c r="P122" s="7"/>
      <c r="Q122" s="25">
        <f t="shared" si="20"/>
        <v>1318.002656096807</v>
      </c>
      <c r="R122" s="24">
        <f t="shared" si="21"/>
        <v>3611.1306365087235</v>
      </c>
      <c r="S122" s="7"/>
      <c r="T122" s="25">
        <f t="shared" si="22"/>
        <v>-0.34107889825110987</v>
      </c>
      <c r="U122" s="24">
        <f t="shared" si="23"/>
        <v>0.93871841406110967</v>
      </c>
      <c r="V122" s="7"/>
      <c r="W122" s="25">
        <f t="shared" si="24"/>
        <v>-0.34543881860471121</v>
      </c>
      <c r="X122" s="24">
        <f t="shared" si="29"/>
        <v>152.00219484507397</v>
      </c>
      <c r="Y122" s="7"/>
      <c r="Z122" s="25">
        <f t="shared" si="30"/>
        <v>-630</v>
      </c>
      <c r="AA122" s="17">
        <f t="shared" si="31"/>
        <v>151.92000000000013</v>
      </c>
      <c r="AB122" s="24">
        <f t="shared" si="25"/>
        <v>2.6515041996297879</v>
      </c>
      <c r="AC122" s="17">
        <f t="shared" si="26"/>
        <v>8.2194845073843226E-2</v>
      </c>
    </row>
    <row r="123" spans="1:29" s="17" customFormat="1" x14ac:dyDescent="0.25">
      <c r="A123" s="17">
        <v>38</v>
      </c>
      <c r="B123" s="17">
        <v>-637</v>
      </c>
      <c r="C123" s="17">
        <v>14032</v>
      </c>
      <c r="D123" s="17">
        <v>14951</v>
      </c>
      <c r="E123" s="17">
        <v>12399</v>
      </c>
      <c r="F123" s="17">
        <v>11466</v>
      </c>
      <c r="G123" s="24"/>
      <c r="H123" s="7"/>
      <c r="I123" s="25">
        <f t="shared" si="32"/>
        <v>1633</v>
      </c>
      <c r="J123" s="24">
        <f t="shared" si="32"/>
        <v>3485</v>
      </c>
      <c r="K123" s="7"/>
      <c r="L123" s="25">
        <f t="shared" si="27"/>
        <v>1635.727474766612</v>
      </c>
      <c r="M123" s="17">
        <f t="shared" si="18"/>
        <v>7.4391186025050562</v>
      </c>
      <c r="N123" s="17">
        <f t="shared" si="28"/>
        <v>3474.8324395679488</v>
      </c>
      <c r="O123" s="24">
        <f t="shared" si="19"/>
        <v>103.37928513941384</v>
      </c>
      <c r="P123" s="7"/>
      <c r="Q123" s="25">
        <f t="shared" si="20"/>
        <v>1673.002656096807</v>
      </c>
      <c r="R123" s="24">
        <f t="shared" si="21"/>
        <v>3463.1306365087235</v>
      </c>
      <c r="S123" s="7"/>
      <c r="T123" s="25">
        <f t="shared" si="22"/>
        <v>-0.43294746036594256</v>
      </c>
      <c r="U123" s="24">
        <f t="shared" si="23"/>
        <v>0.90024560893009298</v>
      </c>
      <c r="V123" s="7"/>
      <c r="W123" s="25">
        <f t="shared" si="24"/>
        <v>-0.43712983175861891</v>
      </c>
      <c r="X123" s="24">
        <f t="shared" si="29"/>
        <v>146.30560259949539</v>
      </c>
      <c r="Y123" s="7"/>
      <c r="Z123" s="25">
        <f t="shared" si="30"/>
        <v>-637</v>
      </c>
      <c r="AA123" s="17">
        <f t="shared" si="31"/>
        <v>146.18700000000013</v>
      </c>
      <c r="AB123" s="24">
        <f t="shared" si="25"/>
        <v>2.5514444736129525</v>
      </c>
      <c r="AC123" s="17">
        <f t="shared" si="26"/>
        <v>0.11860259949526153</v>
      </c>
    </row>
    <row r="124" spans="1:29" s="17" customFormat="1" x14ac:dyDescent="0.25">
      <c r="A124" s="17">
        <v>39</v>
      </c>
      <c r="B124" s="17">
        <v>-624</v>
      </c>
      <c r="C124" s="17">
        <v>14192</v>
      </c>
      <c r="D124" s="17">
        <v>14854</v>
      </c>
      <c r="E124" s="17">
        <v>12227</v>
      </c>
      <c r="F124" s="17">
        <v>11557</v>
      </c>
      <c r="G124" s="24"/>
      <c r="H124" s="7"/>
      <c r="I124" s="25">
        <f t="shared" si="32"/>
        <v>1965</v>
      </c>
      <c r="J124" s="24">
        <f t="shared" si="32"/>
        <v>3297</v>
      </c>
      <c r="K124" s="7"/>
      <c r="L124" s="25">
        <f t="shared" si="27"/>
        <v>1967.9199289405017</v>
      </c>
      <c r="M124" s="17">
        <f t="shared" si="18"/>
        <v>8.5259850175792469</v>
      </c>
      <c r="N124" s="17">
        <f t="shared" si="28"/>
        <v>3293.3781793446233</v>
      </c>
      <c r="O124" s="24">
        <f t="shared" si="19"/>
        <v>13.117584859713476</v>
      </c>
      <c r="P124" s="7"/>
      <c r="Q124" s="25">
        <f t="shared" si="20"/>
        <v>2005.002656096807</v>
      </c>
      <c r="R124" s="24">
        <f t="shared" si="21"/>
        <v>3275.1306365087235</v>
      </c>
      <c r="S124" s="7"/>
      <c r="T124" s="25">
        <f t="shared" si="22"/>
        <v>-0.51886397479446222</v>
      </c>
      <c r="U124" s="24">
        <f t="shared" si="23"/>
        <v>0.85137474835826099</v>
      </c>
      <c r="V124" s="7"/>
      <c r="W124" s="25">
        <f t="shared" si="24"/>
        <v>-0.52282047957642219</v>
      </c>
      <c r="X124" s="24">
        <f t="shared" si="29"/>
        <v>140.65163825263255</v>
      </c>
      <c r="Y124" s="7"/>
      <c r="Z124" s="25">
        <f t="shared" si="30"/>
        <v>-624</v>
      </c>
      <c r="AA124" s="17">
        <f t="shared" si="31"/>
        <v>140.57100000000014</v>
      </c>
      <c r="AB124" s="24">
        <f t="shared" si="25"/>
        <v>2.4534267828209511</v>
      </c>
      <c r="AC124" s="17">
        <f t="shared" si="26"/>
        <v>8.0638252632411422E-2</v>
      </c>
    </row>
    <row r="125" spans="1:29" s="17" customFormat="1" x14ac:dyDescent="0.25">
      <c r="A125" s="17">
        <v>40</v>
      </c>
      <c r="B125" s="17">
        <v>-639</v>
      </c>
      <c r="C125" s="17">
        <v>14354</v>
      </c>
      <c r="D125" s="17">
        <v>14745</v>
      </c>
      <c r="E125" s="17">
        <v>12067</v>
      </c>
      <c r="F125" s="17">
        <v>11670</v>
      </c>
      <c r="G125" s="24"/>
      <c r="H125" s="7"/>
      <c r="I125" s="25">
        <f t="shared" si="32"/>
        <v>2287</v>
      </c>
      <c r="J125" s="24">
        <f t="shared" si="32"/>
        <v>3075</v>
      </c>
      <c r="K125" s="7"/>
      <c r="L125" s="25">
        <f t="shared" si="27"/>
        <v>2288.0911421736605</v>
      </c>
      <c r="M125" s="17">
        <f t="shared" si="18"/>
        <v>1.1905912431405623</v>
      </c>
      <c r="N125" s="17">
        <f t="shared" si="28"/>
        <v>3075.0156907414048</v>
      </c>
      <c r="O125" s="24">
        <f t="shared" si="19"/>
        <v>2.4619936583219294E-4</v>
      </c>
      <c r="P125" s="7"/>
      <c r="Q125" s="25">
        <f t="shared" si="20"/>
        <v>2327.0026560968072</v>
      </c>
      <c r="R125" s="24">
        <f t="shared" si="21"/>
        <v>3053.1306365087235</v>
      </c>
      <c r="S125" s="7"/>
      <c r="T125" s="25">
        <f t="shared" si="22"/>
        <v>-0.60219264240284576</v>
      </c>
      <c r="U125" s="24">
        <f t="shared" si="23"/>
        <v>0.79366554066173611</v>
      </c>
      <c r="V125" s="7"/>
      <c r="W125" s="25">
        <f t="shared" si="24"/>
        <v>-0.60588223718294265</v>
      </c>
      <c r="X125" s="24">
        <f t="shared" si="29"/>
        <v>134.84727496001688</v>
      </c>
      <c r="Y125" s="7"/>
      <c r="Z125" s="25">
        <f t="shared" si="30"/>
        <v>-639</v>
      </c>
      <c r="AA125" s="17">
        <f t="shared" si="31"/>
        <v>134.82000000000014</v>
      </c>
      <c r="AB125" s="24">
        <f t="shared" si="25"/>
        <v>2.3530528975387575</v>
      </c>
      <c r="AC125" s="17">
        <f t="shared" si="26"/>
        <v>2.7274960016740124E-2</v>
      </c>
    </row>
    <row r="126" spans="1:29" s="17" customFormat="1" x14ac:dyDescent="0.25">
      <c r="A126" s="17">
        <v>41</v>
      </c>
      <c r="B126" s="17">
        <v>-620</v>
      </c>
      <c r="C126" s="17">
        <v>14496</v>
      </c>
      <c r="D126" s="17">
        <v>14623</v>
      </c>
      <c r="E126" s="17">
        <v>11920</v>
      </c>
      <c r="F126" s="17">
        <v>11789</v>
      </c>
      <c r="G126" s="24"/>
      <c r="H126" s="7"/>
      <c r="I126" s="25">
        <f t="shared" si="32"/>
        <v>2576</v>
      </c>
      <c r="J126" s="24">
        <f t="shared" si="32"/>
        <v>2834</v>
      </c>
      <c r="K126" s="7"/>
      <c r="L126" s="25">
        <f t="shared" si="27"/>
        <v>2576.3646046758149</v>
      </c>
      <c r="M126" s="17">
        <f t="shared" si="18"/>
        <v>0.13293656962610062</v>
      </c>
      <c r="N126" s="17">
        <f t="shared" si="28"/>
        <v>2833.7316941453109</v>
      </c>
      <c r="O126" s="24">
        <f t="shared" si="19"/>
        <v>7.1988031660427332E-2</v>
      </c>
      <c r="P126" s="7"/>
      <c r="Q126" s="25">
        <f t="shared" si="20"/>
        <v>2616.0026560968072</v>
      </c>
      <c r="R126" s="24">
        <f t="shared" si="21"/>
        <v>2812.1306365087235</v>
      </c>
      <c r="S126" s="7"/>
      <c r="T126" s="25">
        <f t="shared" si="22"/>
        <v>-0.67698141550477997</v>
      </c>
      <c r="U126" s="24">
        <f t="shared" si="23"/>
        <v>0.73101725663082384</v>
      </c>
      <c r="V126" s="7"/>
      <c r="W126" s="25">
        <f t="shared" si="24"/>
        <v>-0.68038108788714202</v>
      </c>
      <c r="X126" s="24">
        <f t="shared" si="29"/>
        <v>129.25999252615577</v>
      </c>
      <c r="Y126" s="7"/>
      <c r="Z126" s="25">
        <f t="shared" si="30"/>
        <v>-620</v>
      </c>
      <c r="AA126" s="17">
        <f t="shared" si="31"/>
        <v>129.24000000000012</v>
      </c>
      <c r="AB126" s="24">
        <f t="shared" si="25"/>
        <v>2.2556635252774737</v>
      </c>
      <c r="AC126" s="17">
        <f t="shared" si="26"/>
        <v>1.9992526155647283E-2</v>
      </c>
    </row>
    <row r="127" spans="1:29" s="17" customFormat="1" x14ac:dyDescent="0.25">
      <c r="A127" s="17">
        <v>42</v>
      </c>
      <c r="B127" s="17">
        <v>-603</v>
      </c>
      <c r="C127" s="17">
        <v>14636</v>
      </c>
      <c r="D127" s="17">
        <v>14503</v>
      </c>
      <c r="E127" s="17">
        <v>11797</v>
      </c>
      <c r="F127" s="17">
        <v>11925</v>
      </c>
      <c r="G127" s="24"/>
      <c r="H127" s="7"/>
      <c r="I127" s="25">
        <f t="shared" si="32"/>
        <v>2839</v>
      </c>
      <c r="J127" s="24">
        <f t="shared" si="32"/>
        <v>2578</v>
      </c>
      <c r="K127" s="7"/>
      <c r="L127" s="25">
        <f t="shared" si="27"/>
        <v>2832.9644191628095</v>
      </c>
      <c r="M127" s="17">
        <f t="shared" si="18"/>
        <v>36.428236042261624</v>
      </c>
      <c r="N127" s="17">
        <f t="shared" si="28"/>
        <v>2573.4669278921788</v>
      </c>
      <c r="O127" s="24">
        <f t="shared" si="19"/>
        <v>20.548742734706778</v>
      </c>
      <c r="P127" s="7"/>
      <c r="Q127" s="25">
        <f t="shared" si="20"/>
        <v>2879.0026560968072</v>
      </c>
      <c r="R127" s="24">
        <f t="shared" si="21"/>
        <v>2556.1306365087235</v>
      </c>
      <c r="S127" s="7"/>
      <c r="T127" s="25">
        <f t="shared" si="22"/>
        <v>-0.74504178687436029</v>
      </c>
      <c r="U127" s="24">
        <f t="shared" si="23"/>
        <v>0.66446970180960585</v>
      </c>
      <c r="V127" s="7"/>
      <c r="W127" s="25">
        <f t="shared" si="24"/>
        <v>-0.74813336932469454</v>
      </c>
      <c r="X127" s="24">
        <f t="shared" si="29"/>
        <v>123.81582188039857</v>
      </c>
      <c r="Y127" s="7"/>
      <c r="Z127" s="25">
        <f t="shared" si="30"/>
        <v>-603</v>
      </c>
      <c r="AA127" s="17">
        <f t="shared" si="31"/>
        <v>123.81300000000013</v>
      </c>
      <c r="AB127" s="24">
        <f t="shared" si="25"/>
        <v>2.1609445067717412</v>
      </c>
      <c r="AC127" s="17">
        <f t="shared" si="26"/>
        <v>2.8218803984429996E-3</v>
      </c>
    </row>
    <row r="128" spans="1:29" s="17" customFormat="1" x14ac:dyDescent="0.25">
      <c r="A128" s="17">
        <v>43</v>
      </c>
      <c r="B128" s="17">
        <v>-611</v>
      </c>
      <c r="C128" s="17">
        <v>14742</v>
      </c>
      <c r="D128" s="17">
        <v>14345</v>
      </c>
      <c r="E128" s="17">
        <v>11670</v>
      </c>
      <c r="F128" s="17">
        <v>12063</v>
      </c>
      <c r="G128" s="24"/>
      <c r="H128" s="7"/>
      <c r="I128" s="25">
        <f t="shared" si="32"/>
        <v>3072</v>
      </c>
      <c r="J128" s="24">
        <f t="shared" si="32"/>
        <v>2282</v>
      </c>
      <c r="K128" s="7"/>
      <c r="L128" s="25">
        <f t="shared" si="27"/>
        <v>3066.6806327138943</v>
      </c>
      <c r="M128" s="17">
        <f t="shared" si="18"/>
        <v>28.295668324491697</v>
      </c>
      <c r="N128" s="17">
        <f t="shared" si="28"/>
        <v>2286.4168292915679</v>
      </c>
      <c r="O128" s="24">
        <f t="shared" si="19"/>
        <v>19.508380990851887</v>
      </c>
      <c r="P128" s="7"/>
      <c r="Q128" s="25">
        <f t="shared" si="20"/>
        <v>3112.0026560968072</v>
      </c>
      <c r="R128" s="24">
        <f t="shared" si="21"/>
        <v>2260.1306365087235</v>
      </c>
      <c r="S128" s="7"/>
      <c r="T128" s="25">
        <f t="shared" si="22"/>
        <v>-0.80533861778353211</v>
      </c>
      <c r="U128" s="24">
        <f t="shared" si="23"/>
        <v>0.58752409154757257</v>
      </c>
      <c r="V128" s="7"/>
      <c r="W128" s="25">
        <f t="shared" si="24"/>
        <v>-0.80807377314647322</v>
      </c>
      <c r="X128" s="24">
        <f t="shared" si="29"/>
        <v>118.22497404614512</v>
      </c>
      <c r="Y128" s="7"/>
      <c r="Z128" s="25">
        <f t="shared" si="30"/>
        <v>-611</v>
      </c>
      <c r="AA128" s="17">
        <f t="shared" si="31"/>
        <v>118.31400000000014</v>
      </c>
      <c r="AB128" s="24">
        <f t="shared" si="25"/>
        <v>2.0649688512045734</v>
      </c>
      <c r="AC128" s="17">
        <f t="shared" si="26"/>
        <v>-8.9025953855013995E-2</v>
      </c>
    </row>
    <row r="129" spans="1:29" s="17" customFormat="1" x14ac:dyDescent="0.25">
      <c r="A129" s="17">
        <v>44</v>
      </c>
      <c r="B129" s="17">
        <v>-630</v>
      </c>
      <c r="C129" s="17">
        <v>14848</v>
      </c>
      <c r="D129" s="17">
        <v>14185</v>
      </c>
      <c r="E129" s="17">
        <v>11562</v>
      </c>
      <c r="F129" s="17">
        <v>12221</v>
      </c>
      <c r="G129" s="24"/>
      <c r="H129" s="7"/>
      <c r="I129" s="25">
        <f t="shared" si="32"/>
        <v>3286</v>
      </c>
      <c r="J129" s="24">
        <f t="shared" si="32"/>
        <v>1964</v>
      </c>
      <c r="K129" s="7"/>
      <c r="L129" s="25">
        <f t="shared" si="27"/>
        <v>3277.6925266987364</v>
      </c>
      <c r="M129" s="17">
        <f t="shared" si="18"/>
        <v>69.014112651207512</v>
      </c>
      <c r="N129" s="17">
        <f t="shared" si="28"/>
        <v>1968.6341973953035</v>
      </c>
      <c r="O129" s="24">
        <f t="shared" si="19"/>
        <v>21.47578549863816</v>
      </c>
      <c r="P129" s="7"/>
      <c r="Q129" s="25">
        <f t="shared" si="20"/>
        <v>3326.0026560968072</v>
      </c>
      <c r="R129" s="24">
        <f t="shared" si="21"/>
        <v>1942.1306365087237</v>
      </c>
      <c r="S129" s="7"/>
      <c r="T129" s="25">
        <f t="shared" si="22"/>
        <v>-0.86071853973444534</v>
      </c>
      <c r="U129" s="24">
        <f t="shared" si="23"/>
        <v>0.50485955079309086</v>
      </c>
      <c r="V129" s="7"/>
      <c r="W129" s="25">
        <f t="shared" si="24"/>
        <v>-0.86307067560826589</v>
      </c>
      <c r="X129" s="24">
        <f t="shared" si="29"/>
        <v>112.53111046722177</v>
      </c>
      <c r="Y129" s="7"/>
      <c r="Z129" s="25">
        <f t="shared" si="30"/>
        <v>-630</v>
      </c>
      <c r="AA129" s="17">
        <f t="shared" si="31"/>
        <v>112.64400000000013</v>
      </c>
      <c r="AB129" s="24">
        <f t="shared" si="25"/>
        <v>1.9660086826164946</v>
      </c>
      <c r="AC129" s="17">
        <f t="shared" si="26"/>
        <v>-0.11288953277836811</v>
      </c>
    </row>
    <row r="130" spans="1:29" s="17" customFormat="1" x14ac:dyDescent="0.25">
      <c r="A130" s="17">
        <v>45</v>
      </c>
      <c r="B130" s="17">
        <v>-624</v>
      </c>
      <c r="C130" s="17">
        <v>14934</v>
      </c>
      <c r="D130" s="17">
        <v>14022</v>
      </c>
      <c r="E130" s="17">
        <v>11475</v>
      </c>
      <c r="F130" s="17">
        <v>12392</v>
      </c>
      <c r="G130" s="24"/>
      <c r="H130" s="7"/>
      <c r="I130" s="25">
        <f t="shared" si="32"/>
        <v>3459</v>
      </c>
      <c r="J130" s="24">
        <f t="shared" si="32"/>
        <v>1630</v>
      </c>
      <c r="K130" s="7"/>
      <c r="L130" s="25">
        <f t="shared" si="27"/>
        <v>3454.689508822572</v>
      </c>
      <c r="M130" s="17">
        <f t="shared" si="18"/>
        <v>18.58033419068504</v>
      </c>
      <c r="N130" s="17">
        <f t="shared" si="28"/>
        <v>1635.0803638113193</v>
      </c>
      <c r="O130" s="24">
        <f t="shared" si="19"/>
        <v>25.81009645536307</v>
      </c>
      <c r="P130" s="7"/>
      <c r="Q130" s="25">
        <f t="shared" si="20"/>
        <v>3499.0026560968072</v>
      </c>
      <c r="R130" s="24">
        <f t="shared" si="21"/>
        <v>1608.1306365087237</v>
      </c>
      <c r="S130" s="7"/>
      <c r="T130" s="25">
        <f t="shared" si="22"/>
        <v>-0.90548828972280049</v>
      </c>
      <c r="U130" s="24">
        <f t="shared" si="23"/>
        <v>0.41803578786228307</v>
      </c>
      <c r="V130" s="7"/>
      <c r="W130" s="25">
        <f t="shared" si="24"/>
        <v>-0.90743799043654771</v>
      </c>
      <c r="X130" s="24">
        <f t="shared" si="29"/>
        <v>106.93973189946945</v>
      </c>
      <c r="Y130" s="7"/>
      <c r="Z130" s="25">
        <f t="shared" si="30"/>
        <v>-624</v>
      </c>
      <c r="AA130" s="17">
        <f t="shared" si="31"/>
        <v>107.02800000000013</v>
      </c>
      <c r="AB130" s="24">
        <f t="shared" si="25"/>
        <v>1.8679909918244935</v>
      </c>
      <c r="AC130" s="17">
        <f t="shared" si="26"/>
        <v>-8.8268100530683569E-2</v>
      </c>
    </row>
    <row r="131" spans="1:29" s="17" customFormat="1" x14ac:dyDescent="0.25">
      <c r="A131" s="17">
        <v>46</v>
      </c>
      <c r="B131" s="17">
        <v>-631</v>
      </c>
      <c r="C131" s="17">
        <v>15013</v>
      </c>
      <c r="D131" s="17">
        <v>13846</v>
      </c>
      <c r="E131" s="17">
        <v>11407</v>
      </c>
      <c r="F131" s="17">
        <v>12571</v>
      </c>
      <c r="G131" s="24"/>
      <c r="H131" s="7"/>
      <c r="I131" s="25">
        <f t="shared" si="32"/>
        <v>3606</v>
      </c>
      <c r="J131" s="24">
        <f t="shared" si="32"/>
        <v>1275</v>
      </c>
      <c r="K131" s="7"/>
      <c r="L131" s="25">
        <f t="shared" si="27"/>
        <v>3599.5416462463318</v>
      </c>
      <c r="M131" s="17">
        <f t="shared" si="18"/>
        <v>41.71033320752057</v>
      </c>
      <c r="N131" s="17">
        <f t="shared" si="28"/>
        <v>1282.0411900831668</v>
      </c>
      <c r="O131" s="24">
        <f t="shared" si="19"/>
        <v>49.57835778728704</v>
      </c>
      <c r="P131" s="7"/>
      <c r="Q131" s="25">
        <f t="shared" si="20"/>
        <v>3646.0026560968072</v>
      </c>
      <c r="R131" s="24">
        <f t="shared" si="21"/>
        <v>1253.1306365087237</v>
      </c>
      <c r="S131" s="7"/>
      <c r="T131" s="25">
        <f t="shared" si="22"/>
        <v>-0.94352963797880163</v>
      </c>
      <c r="U131" s="24">
        <f t="shared" si="23"/>
        <v>0.32575304582504716</v>
      </c>
      <c r="V131" s="7"/>
      <c r="W131" s="25">
        <f t="shared" si="24"/>
        <v>-0.94505149796417542</v>
      </c>
      <c r="X131" s="24">
        <f t="shared" si="29"/>
        <v>101.22403243117611</v>
      </c>
      <c r="Y131" s="7"/>
      <c r="Z131" s="25">
        <f t="shared" si="30"/>
        <v>-631</v>
      </c>
      <c r="AA131" s="17">
        <f t="shared" si="31"/>
        <v>101.34900000000013</v>
      </c>
      <c r="AB131" s="24">
        <f t="shared" si="25"/>
        <v>1.7688737436037352</v>
      </c>
      <c r="AC131" s="17">
        <f t="shared" si="26"/>
        <v>-0.12496756882401883</v>
      </c>
    </row>
    <row r="132" spans="1:29" s="17" customFormat="1" x14ac:dyDescent="0.25">
      <c r="A132" s="17">
        <v>47</v>
      </c>
      <c r="B132" s="17">
        <v>-646</v>
      </c>
      <c r="C132" s="17">
        <v>15057</v>
      </c>
      <c r="D132" s="17">
        <v>13650</v>
      </c>
      <c r="E132" s="17">
        <v>11344</v>
      </c>
      <c r="F132" s="17">
        <v>12748</v>
      </c>
      <c r="G132" s="24"/>
      <c r="H132" s="7"/>
      <c r="I132" s="25">
        <f t="shared" si="32"/>
        <v>3713</v>
      </c>
      <c r="J132" s="24">
        <f t="shared" si="32"/>
        <v>902</v>
      </c>
      <c r="K132" s="7"/>
      <c r="L132" s="25">
        <f t="shared" si="27"/>
        <v>3710.8063312288868</v>
      </c>
      <c r="M132" s="17">
        <f t="shared" si="18"/>
        <v>4.8121826773570895</v>
      </c>
      <c r="N132" s="17">
        <f t="shared" si="28"/>
        <v>907.81731164196617</v>
      </c>
      <c r="O132" s="24">
        <f t="shared" si="19"/>
        <v>33.841114739755149</v>
      </c>
      <c r="P132" s="7"/>
      <c r="Q132" s="25">
        <f t="shared" si="20"/>
        <v>3753.0026560968072</v>
      </c>
      <c r="R132" s="24">
        <f t="shared" si="21"/>
        <v>880.13063650872357</v>
      </c>
      <c r="S132" s="7"/>
      <c r="T132" s="25">
        <f t="shared" si="22"/>
        <v>-0.97121959895425825</v>
      </c>
      <c r="U132" s="24">
        <f t="shared" si="23"/>
        <v>0.22879117883944439</v>
      </c>
      <c r="V132" s="7"/>
      <c r="W132" s="25">
        <f t="shared" si="24"/>
        <v>-0.97229179264881394</v>
      </c>
      <c r="X132" s="24">
        <f t="shared" si="29"/>
        <v>95.446745231093644</v>
      </c>
      <c r="Y132" s="7"/>
      <c r="Z132" s="25">
        <f t="shared" si="30"/>
        <v>-646</v>
      </c>
      <c r="AA132" s="17">
        <f t="shared" si="31"/>
        <v>95.535000000000139</v>
      </c>
      <c r="AB132" s="24">
        <f t="shared" si="25"/>
        <v>1.6674003008927851</v>
      </c>
      <c r="AC132" s="17">
        <f t="shared" si="26"/>
        <v>-8.8254768906494974E-2</v>
      </c>
    </row>
    <row r="133" spans="1:29" s="17" customFormat="1" x14ac:dyDescent="0.25">
      <c r="A133" s="17">
        <v>48</v>
      </c>
      <c r="B133" s="17">
        <v>-623</v>
      </c>
      <c r="C133" s="17">
        <v>15101</v>
      </c>
      <c r="D133" s="17">
        <v>13472</v>
      </c>
      <c r="E133" s="17">
        <v>11310</v>
      </c>
      <c r="F133" s="17">
        <v>12936</v>
      </c>
      <c r="G133" s="24"/>
      <c r="H133" s="7"/>
      <c r="I133" s="25">
        <f t="shared" si="32"/>
        <v>3791</v>
      </c>
      <c r="J133" s="24">
        <f t="shared" si="32"/>
        <v>536</v>
      </c>
      <c r="K133" s="7"/>
      <c r="L133" s="25">
        <f t="shared" si="27"/>
        <v>3781.5563300542103</v>
      </c>
      <c r="M133" s="17">
        <f t="shared" si="18"/>
        <v>89.182902045011247</v>
      </c>
      <c r="N133" s="17">
        <f t="shared" si="28"/>
        <v>538.23433960992588</v>
      </c>
      <c r="O133" s="24">
        <f t="shared" si="19"/>
        <v>4.9922734924837453</v>
      </c>
      <c r="P133" s="7"/>
      <c r="Q133" s="25">
        <f t="shared" si="20"/>
        <v>3831.0026560968072</v>
      </c>
      <c r="R133" s="24">
        <f t="shared" si="21"/>
        <v>514.13063650872357</v>
      </c>
      <c r="S133" s="7"/>
      <c r="T133" s="25">
        <f t="shared" si="22"/>
        <v>-0.99140480415132004</v>
      </c>
      <c r="U133" s="24">
        <f t="shared" si="23"/>
        <v>0.13364897155598429</v>
      </c>
      <c r="V133" s="7"/>
      <c r="W133" s="25">
        <f t="shared" si="24"/>
        <v>-0.9920356951192596</v>
      </c>
      <c r="X133" s="24">
        <f t="shared" si="29"/>
        <v>89.878096803752442</v>
      </c>
      <c r="Y133" s="7"/>
      <c r="Z133" s="25">
        <f t="shared" si="30"/>
        <v>-623</v>
      </c>
      <c r="AA133" s="17">
        <f t="shared" si="31"/>
        <v>89.928000000000139</v>
      </c>
      <c r="AB133" s="24">
        <f t="shared" si="25"/>
        <v>1.5695396897334633</v>
      </c>
      <c r="AC133" s="17">
        <f t="shared" si="26"/>
        <v>-4.9903196247697679E-2</v>
      </c>
    </row>
    <row r="134" spans="1:29" s="17" customFormat="1" x14ac:dyDescent="0.25">
      <c r="A134" s="17">
        <v>49</v>
      </c>
      <c r="B134" s="17">
        <v>-618</v>
      </c>
      <c r="C134" s="17">
        <v>15118</v>
      </c>
      <c r="D134" s="17">
        <v>13284</v>
      </c>
      <c r="E134" s="17">
        <v>11297</v>
      </c>
      <c r="F134" s="17">
        <v>13120</v>
      </c>
      <c r="G134" s="24"/>
      <c r="H134" s="7"/>
      <c r="I134" s="25">
        <f t="shared" si="32"/>
        <v>3821</v>
      </c>
      <c r="J134" s="24">
        <f t="shared" si="32"/>
        <v>164</v>
      </c>
      <c r="K134" s="7"/>
      <c r="L134" s="25">
        <f t="shared" si="27"/>
        <v>3815.5992525203519</v>
      </c>
      <c r="M134" s="17">
        <f t="shared" si="18"/>
        <v>29.168073338925186</v>
      </c>
      <c r="N134" s="17">
        <f t="shared" si="28"/>
        <v>166.72289118251311</v>
      </c>
      <c r="O134" s="24">
        <f t="shared" si="19"/>
        <v>7.4141363918076379</v>
      </c>
      <c r="P134" s="7"/>
      <c r="Q134" s="25">
        <f t="shared" si="20"/>
        <v>3861.0026560968072</v>
      </c>
      <c r="R134" s="24">
        <f t="shared" si="21"/>
        <v>142.13063650872363</v>
      </c>
      <c r="S134" s="7"/>
      <c r="T134" s="25">
        <f t="shared" si="22"/>
        <v>-0.99916834461172843</v>
      </c>
      <c r="U134" s="24">
        <f t="shared" si="23"/>
        <v>3.6947055956401922E-2</v>
      </c>
      <c r="V134" s="7"/>
      <c r="W134" s="25">
        <f t="shared" si="24"/>
        <v>-0.99935056106653697</v>
      </c>
      <c r="X134" s="24">
        <f t="shared" si="29"/>
        <v>84.322617948141101</v>
      </c>
      <c r="Y134" s="7"/>
      <c r="Z134" s="25">
        <f t="shared" si="30"/>
        <v>-618</v>
      </c>
      <c r="AA134" s="17">
        <f t="shared" si="31"/>
        <v>84.366000000000142</v>
      </c>
      <c r="AB134" s="24">
        <f t="shared" si="25"/>
        <v>1.4724644767375386</v>
      </c>
      <c r="AC134" s="17">
        <f t="shared" si="26"/>
        <v>-4.3382051859040871E-2</v>
      </c>
    </row>
    <row r="135" spans="1:29" s="17" customFormat="1" x14ac:dyDescent="0.25">
      <c r="A135" s="17">
        <v>50</v>
      </c>
      <c r="B135" s="17">
        <v>-612</v>
      </c>
      <c r="C135" s="17">
        <v>15111</v>
      </c>
      <c r="D135" s="17">
        <v>13102</v>
      </c>
      <c r="E135" s="17">
        <v>11294</v>
      </c>
      <c r="F135" s="17">
        <v>13304</v>
      </c>
      <c r="G135" s="24"/>
      <c r="H135" s="7"/>
      <c r="I135" s="25">
        <f t="shared" si="32"/>
        <v>3817</v>
      </c>
      <c r="J135" s="24">
        <f t="shared" si="32"/>
        <v>-202</v>
      </c>
      <c r="K135" s="7"/>
      <c r="L135" s="25">
        <f t="shared" si="27"/>
        <v>3813.5231556628787</v>
      </c>
      <c r="M135" s="17">
        <f t="shared" si="18"/>
        <v>12.088446544572399</v>
      </c>
      <c r="N135" s="17">
        <f t="shared" si="28"/>
        <v>-202.53883589942387</v>
      </c>
      <c r="O135" s="24">
        <f t="shared" si="19"/>
        <v>0.29034412650793406</v>
      </c>
      <c r="P135" s="7"/>
      <c r="Q135" s="25">
        <f t="shared" si="20"/>
        <v>3857.0026560968072</v>
      </c>
      <c r="R135" s="24">
        <f t="shared" si="21"/>
        <v>-223.86936349127637</v>
      </c>
      <c r="S135" s="7"/>
      <c r="T135" s="25">
        <f t="shared" si="22"/>
        <v>-0.99813320588367405</v>
      </c>
      <c r="U135" s="24">
        <f t="shared" si="23"/>
        <v>-5.8195151327058166E-2</v>
      </c>
      <c r="V135" s="7"/>
      <c r="W135" s="25">
        <f t="shared" si="24"/>
        <v>-0.9978738911179994</v>
      </c>
      <c r="X135" s="24">
        <f t="shared" si="29"/>
        <v>78.86763590017847</v>
      </c>
      <c r="Y135" s="7"/>
      <c r="Z135" s="25">
        <f t="shared" si="30"/>
        <v>-612</v>
      </c>
      <c r="AA135" s="17">
        <f t="shared" si="31"/>
        <v>78.858000000000146</v>
      </c>
      <c r="AB135" s="24">
        <f t="shared" si="25"/>
        <v>1.376331741537691</v>
      </c>
      <c r="AC135" s="17">
        <f t="shared" si="26"/>
        <v>9.6359001783241638E-3</v>
      </c>
    </row>
    <row r="136" spans="1:29" s="17" customFormat="1" x14ac:dyDescent="0.25">
      <c r="A136" s="17">
        <v>51</v>
      </c>
      <c r="B136" s="17">
        <v>-612</v>
      </c>
      <c r="C136" s="17">
        <v>15093</v>
      </c>
      <c r="D136" s="17">
        <v>12914</v>
      </c>
      <c r="E136" s="17">
        <v>11313</v>
      </c>
      <c r="F136" s="17">
        <v>13487</v>
      </c>
      <c r="G136" s="24"/>
      <c r="H136" s="7"/>
      <c r="I136" s="25">
        <f t="shared" si="32"/>
        <v>3780</v>
      </c>
      <c r="J136" s="24">
        <f t="shared" si="32"/>
        <v>-573</v>
      </c>
      <c r="K136" s="7"/>
      <c r="L136" s="25">
        <f t="shared" si="27"/>
        <v>3775.8515622117266</v>
      </c>
      <c r="M136" s="17">
        <f t="shared" si="18"/>
        <v>17.209536083175035</v>
      </c>
      <c r="N136" s="17">
        <f t="shared" si="28"/>
        <v>-569.72860425277406</v>
      </c>
      <c r="O136" s="24">
        <f t="shared" si="19"/>
        <v>10.702030134967954</v>
      </c>
      <c r="P136" s="7"/>
      <c r="Q136" s="25">
        <f t="shared" si="20"/>
        <v>3820.0026560968072</v>
      </c>
      <c r="R136" s="24">
        <f t="shared" si="21"/>
        <v>-594.86936349127643</v>
      </c>
      <c r="S136" s="7"/>
      <c r="T136" s="25">
        <f t="shared" si="22"/>
        <v>-0.98855817264917034</v>
      </c>
      <c r="U136" s="24">
        <f t="shared" si="23"/>
        <v>-0.15463711554062018</v>
      </c>
      <c r="V136" s="7"/>
      <c r="W136" s="25">
        <f t="shared" si="24"/>
        <v>-0.98785120301315765</v>
      </c>
      <c r="X136" s="24">
        <f t="shared" si="29"/>
        <v>73.308480944945245</v>
      </c>
      <c r="Y136" s="7"/>
      <c r="Z136" s="25">
        <f t="shared" si="30"/>
        <v>-612</v>
      </c>
      <c r="AA136" s="17">
        <f t="shared" si="31"/>
        <v>73.350000000000151</v>
      </c>
      <c r="AB136" s="24">
        <f t="shared" si="25"/>
        <v>1.2801990063378434</v>
      </c>
      <c r="AC136" s="17">
        <f t="shared" si="26"/>
        <v>-4.1519055054905607E-2</v>
      </c>
    </row>
    <row r="137" spans="1:29" s="17" customFormat="1" x14ac:dyDescent="0.25">
      <c r="A137" s="17">
        <v>52</v>
      </c>
      <c r="B137" s="17">
        <v>-625</v>
      </c>
      <c r="C137" s="17">
        <v>15058</v>
      </c>
      <c r="D137" s="17">
        <v>12735</v>
      </c>
      <c r="E137" s="17">
        <v>11356</v>
      </c>
      <c r="F137" s="17">
        <v>13672</v>
      </c>
      <c r="G137" s="24"/>
      <c r="H137" s="7"/>
      <c r="I137" s="25">
        <f t="shared" si="32"/>
        <v>3702</v>
      </c>
      <c r="J137" s="24">
        <f t="shared" si="32"/>
        <v>-937</v>
      </c>
      <c r="K137" s="7"/>
      <c r="L137" s="25">
        <f t="shared" si="27"/>
        <v>3701.0055637248406</v>
      </c>
      <c r="M137" s="17">
        <f t="shared" si="18"/>
        <v>0.9889035053528763</v>
      </c>
      <c r="N137" s="17">
        <f t="shared" si="28"/>
        <v>-939.05406484180708</v>
      </c>
      <c r="O137" s="24">
        <f t="shared" si="19"/>
        <v>4.2191823743479278</v>
      </c>
      <c r="P137" s="7"/>
      <c r="Q137" s="25">
        <f t="shared" si="20"/>
        <v>3742.0026560968072</v>
      </c>
      <c r="R137" s="24">
        <f t="shared" si="21"/>
        <v>-958.86936349127643</v>
      </c>
      <c r="S137" s="7"/>
      <c r="T137" s="25">
        <f t="shared" si="22"/>
        <v>-0.96837296745210844</v>
      </c>
      <c r="U137" s="24">
        <f t="shared" si="23"/>
        <v>-0.24925942005203949</v>
      </c>
      <c r="V137" s="7"/>
      <c r="W137" s="25">
        <f t="shared" si="24"/>
        <v>-0.96722667307183252</v>
      </c>
      <c r="X137" s="24">
        <f t="shared" si="29"/>
        <v>67.754301378490936</v>
      </c>
      <c r="Y137" s="7"/>
      <c r="Z137" s="25">
        <f t="shared" si="30"/>
        <v>-625</v>
      </c>
      <c r="AA137" s="17">
        <f t="shared" si="31"/>
        <v>67.725000000000151</v>
      </c>
      <c r="AB137" s="24">
        <f t="shared" si="25"/>
        <v>1.1820242359131623</v>
      </c>
      <c r="AC137" s="17">
        <f t="shared" si="26"/>
        <v>2.9301378490785623E-2</v>
      </c>
    </row>
    <row r="138" spans="1:29" s="17" customFormat="1" x14ac:dyDescent="0.25">
      <c r="A138" s="17">
        <v>53</v>
      </c>
      <c r="B138" s="17">
        <v>-627</v>
      </c>
      <c r="C138" s="17">
        <v>14994</v>
      </c>
      <c r="D138" s="17">
        <v>12553</v>
      </c>
      <c r="E138" s="17">
        <v>11406</v>
      </c>
      <c r="F138" s="17">
        <v>13849</v>
      </c>
      <c r="G138" s="24"/>
      <c r="H138" s="7"/>
      <c r="I138" s="25">
        <f t="shared" si="32"/>
        <v>3588</v>
      </c>
      <c r="J138" s="24">
        <f t="shared" si="32"/>
        <v>-1296</v>
      </c>
      <c r="K138" s="7"/>
      <c r="L138" s="25">
        <f t="shared" si="27"/>
        <v>3589.7093631829657</v>
      </c>
      <c r="M138" s="17">
        <f t="shared" si="18"/>
        <v>2.9219224912786874</v>
      </c>
      <c r="N138" s="17">
        <f t="shared" si="28"/>
        <v>-1300.2561588999204</v>
      </c>
      <c r="O138" s="24">
        <f t="shared" si="19"/>
        <v>18.114888581371332</v>
      </c>
      <c r="P138" s="7"/>
      <c r="Q138" s="25">
        <f t="shared" si="20"/>
        <v>3628.0026560968072</v>
      </c>
      <c r="R138" s="24">
        <f t="shared" si="21"/>
        <v>-1317.8693634912763</v>
      </c>
      <c r="S138" s="7"/>
      <c r="T138" s="25">
        <f t="shared" si="22"/>
        <v>-0.93887151370255661</v>
      </c>
      <c r="U138" s="24">
        <f t="shared" si="23"/>
        <v>-0.34258196763335685</v>
      </c>
      <c r="V138" s="7"/>
      <c r="W138" s="25">
        <f t="shared" si="24"/>
        <v>-0.93729182595864302</v>
      </c>
      <c r="X138" s="24">
        <f t="shared" si="29"/>
        <v>62.127840833225889</v>
      </c>
      <c r="Y138" s="7"/>
      <c r="Z138" s="25">
        <f t="shared" si="30"/>
        <v>-627</v>
      </c>
      <c r="AA138" s="17">
        <f t="shared" si="31"/>
        <v>62.08200000000015</v>
      </c>
      <c r="AB138" s="24">
        <f t="shared" si="25"/>
        <v>1.0835353062231223</v>
      </c>
      <c r="AC138" s="17">
        <f t="shared" si="26"/>
        <v>4.5840833225739175E-2</v>
      </c>
    </row>
    <row r="139" spans="1:29" s="17" customFormat="1" x14ac:dyDescent="0.25">
      <c r="A139" s="17">
        <v>54</v>
      </c>
      <c r="B139" s="17">
        <v>-639</v>
      </c>
      <c r="C139" s="17">
        <v>14922</v>
      </c>
      <c r="D139" s="17">
        <v>12367</v>
      </c>
      <c r="E139" s="17">
        <v>11481</v>
      </c>
      <c r="F139" s="17">
        <v>14023</v>
      </c>
      <c r="G139" s="24"/>
      <c r="H139" s="7"/>
      <c r="I139" s="25">
        <f t="shared" si="32"/>
        <v>3441</v>
      </c>
      <c r="J139" s="24">
        <f t="shared" si="32"/>
        <v>-1656</v>
      </c>
      <c r="K139" s="7"/>
      <c r="L139" s="25">
        <f t="shared" si="27"/>
        <v>3440.0848546179764</v>
      </c>
      <c r="M139" s="17">
        <f t="shared" si="18"/>
        <v>0.837491070239191</v>
      </c>
      <c r="N139" s="17">
        <f t="shared" si="28"/>
        <v>-1655.1598090388202</v>
      </c>
      <c r="O139" s="24">
        <f t="shared" si="19"/>
        <v>0.70592085124826076</v>
      </c>
      <c r="P139" s="7"/>
      <c r="Q139" s="25">
        <f t="shared" si="20"/>
        <v>3481.0026560968072</v>
      </c>
      <c r="R139" s="24">
        <f t="shared" si="21"/>
        <v>-1677.8693634912763</v>
      </c>
      <c r="S139" s="7"/>
      <c r="T139" s="25">
        <f t="shared" si="22"/>
        <v>-0.90083016544655548</v>
      </c>
      <c r="U139" s="24">
        <f t="shared" si="23"/>
        <v>-0.43616446660069469</v>
      </c>
      <c r="V139" s="7"/>
      <c r="W139" s="25">
        <f t="shared" si="24"/>
        <v>-0.898815786045154</v>
      </c>
      <c r="X139" s="24">
        <f t="shared" si="29"/>
        <v>56.319588072202293</v>
      </c>
      <c r="Y139" s="7"/>
      <c r="Z139" s="25">
        <f t="shared" si="30"/>
        <v>-639</v>
      </c>
      <c r="AA139" s="17">
        <f t="shared" si="31"/>
        <v>56.331000000000152</v>
      </c>
      <c r="AB139" s="24">
        <f t="shared" si="25"/>
        <v>0.9831614209409284</v>
      </c>
      <c r="AC139" s="17">
        <f t="shared" si="26"/>
        <v>-1.1411927797858823E-2</v>
      </c>
    </row>
    <row r="140" spans="1:29" s="17" customFormat="1" x14ac:dyDescent="0.25">
      <c r="A140" s="17">
        <v>55</v>
      </c>
      <c r="B140" s="17">
        <v>-632</v>
      </c>
      <c r="C140" s="17">
        <v>14832</v>
      </c>
      <c r="D140" s="17">
        <v>12211</v>
      </c>
      <c r="E140" s="17">
        <v>11577</v>
      </c>
      <c r="F140" s="17">
        <v>14197</v>
      </c>
      <c r="G140" s="24"/>
      <c r="H140" s="7"/>
      <c r="I140" s="25">
        <f t="shared" si="32"/>
        <v>3255</v>
      </c>
      <c r="J140" s="24">
        <f t="shared" si="32"/>
        <v>-1986</v>
      </c>
      <c r="K140" s="7"/>
      <c r="L140" s="25">
        <f t="shared" si="27"/>
        <v>3257.6243989265404</v>
      </c>
      <c r="M140" s="17">
        <f t="shared" si="18"/>
        <v>6.887469725626298</v>
      </c>
      <c r="N140" s="17">
        <f t="shared" si="28"/>
        <v>-1989.5767367082483</v>
      </c>
      <c r="O140" s="24">
        <f t="shared" si="19"/>
        <v>12.793045480130818</v>
      </c>
      <c r="P140" s="7"/>
      <c r="Q140" s="25">
        <f t="shared" si="20"/>
        <v>3295.0026560968072</v>
      </c>
      <c r="R140" s="24">
        <f t="shared" si="21"/>
        <v>-2007.8693634912763</v>
      </c>
      <c r="S140" s="7"/>
      <c r="T140" s="25">
        <f t="shared" si="22"/>
        <v>-0.85269621459202338</v>
      </c>
      <c r="U140" s="24">
        <f t="shared" si="23"/>
        <v>-0.52194842398742103</v>
      </c>
      <c r="V140" s="7"/>
      <c r="W140" s="25">
        <f t="shared" si="24"/>
        <v>-0.85028322502925791</v>
      </c>
      <c r="X140" s="24">
        <f t="shared" si="29"/>
        <v>50.661511900652954</v>
      </c>
      <c r="Y140" s="7"/>
      <c r="Z140" s="25">
        <f t="shared" si="30"/>
        <v>-632</v>
      </c>
      <c r="AA140" s="17">
        <f t="shared" si="31"/>
        <v>50.64300000000015</v>
      </c>
      <c r="AB140" s="24">
        <f t="shared" si="25"/>
        <v>0.88388709308749092</v>
      </c>
      <c r="AC140" s="17">
        <f t="shared" si="26"/>
        <v>1.8511900652804059E-2</v>
      </c>
    </row>
    <row r="141" spans="1:29" s="17" customFormat="1" x14ac:dyDescent="0.25">
      <c r="A141" s="17">
        <v>56</v>
      </c>
      <c r="B141" s="17">
        <v>-627</v>
      </c>
      <c r="C141" s="17">
        <v>14727</v>
      </c>
      <c r="D141" s="17">
        <v>12058</v>
      </c>
      <c r="E141" s="17">
        <v>11687</v>
      </c>
      <c r="F141" s="17">
        <v>14358</v>
      </c>
      <c r="G141" s="24"/>
      <c r="H141" s="7"/>
      <c r="I141" s="25">
        <f t="shared" si="32"/>
        <v>3040</v>
      </c>
      <c r="J141" s="24">
        <f t="shared" si="32"/>
        <v>-2300</v>
      </c>
      <c r="K141" s="7"/>
      <c r="L141" s="25">
        <f t="shared" si="27"/>
        <v>3044.5045051798884</v>
      </c>
      <c r="M141" s="17">
        <f t="shared" si="18"/>
        <v>20.290566915641275</v>
      </c>
      <c r="N141" s="17">
        <f t="shared" si="28"/>
        <v>-2301.7760565603107</v>
      </c>
      <c r="O141" s="24">
        <f t="shared" si="19"/>
        <v>3.1543769054228004</v>
      </c>
      <c r="P141" s="7"/>
      <c r="Q141" s="25">
        <f t="shared" si="20"/>
        <v>3080.0026560968072</v>
      </c>
      <c r="R141" s="24">
        <f t="shared" si="21"/>
        <v>-2321.8693634912765</v>
      </c>
      <c r="S141" s="7"/>
      <c r="T141" s="25">
        <f t="shared" si="22"/>
        <v>-0.79705750795909647</v>
      </c>
      <c r="U141" s="24">
        <f t="shared" si="23"/>
        <v>-0.60357315919782117</v>
      </c>
      <c r="V141" s="7"/>
      <c r="W141" s="25">
        <f t="shared" si="24"/>
        <v>-0.79426512885017964</v>
      </c>
      <c r="X141" s="24">
        <f t="shared" si="29"/>
        <v>44.973587204783371</v>
      </c>
      <c r="Y141" s="7"/>
      <c r="Z141" s="25">
        <f t="shared" si="30"/>
        <v>-627</v>
      </c>
      <c r="AA141" s="17">
        <f t="shared" si="31"/>
        <v>45.000000000000149</v>
      </c>
      <c r="AB141" s="24">
        <f t="shared" si="25"/>
        <v>0.78539816339745083</v>
      </c>
      <c r="AC141" s="17">
        <f t="shared" si="26"/>
        <v>-2.6412795216778306E-2</v>
      </c>
    </row>
    <row r="142" spans="1:29" s="17" customFormat="1" x14ac:dyDescent="0.25">
      <c r="A142" s="17">
        <v>57</v>
      </c>
      <c r="B142" s="17">
        <v>-620</v>
      </c>
      <c r="C142" s="17">
        <v>14612</v>
      </c>
      <c r="D142" s="17">
        <v>11909</v>
      </c>
      <c r="E142" s="17">
        <v>11806</v>
      </c>
      <c r="F142" s="17">
        <v>14499</v>
      </c>
      <c r="G142" s="24"/>
      <c r="H142" s="7"/>
      <c r="I142" s="25">
        <f t="shared" si="32"/>
        <v>2806</v>
      </c>
      <c r="J142" s="24">
        <f t="shared" si="32"/>
        <v>-2590</v>
      </c>
      <c r="K142" s="7"/>
      <c r="L142" s="25">
        <f t="shared" si="27"/>
        <v>2804.3502355106193</v>
      </c>
      <c r="M142" s="17">
        <f t="shared" si="18"/>
        <v>2.7217228704215168</v>
      </c>
      <c r="N142" s="17">
        <f t="shared" si="28"/>
        <v>-2588.3464443389007</v>
      </c>
      <c r="O142" s="24">
        <f t="shared" si="19"/>
        <v>2.7342463243535096</v>
      </c>
      <c r="P142" s="7"/>
      <c r="Q142" s="25">
        <f t="shared" si="20"/>
        <v>2846.0026560968072</v>
      </c>
      <c r="R142" s="24">
        <f t="shared" si="21"/>
        <v>-2611.8693634912765</v>
      </c>
      <c r="S142" s="7"/>
      <c r="T142" s="25">
        <f t="shared" si="22"/>
        <v>-0.73650189236791097</v>
      </c>
      <c r="U142" s="24">
        <f t="shared" si="23"/>
        <v>-0.67895906114373217</v>
      </c>
      <c r="V142" s="7"/>
      <c r="W142" s="25">
        <f t="shared" si="24"/>
        <v>-0.73335902290517085</v>
      </c>
      <c r="X142" s="24">
        <f t="shared" si="29"/>
        <v>39.411136507106335</v>
      </c>
      <c r="Y142" s="7"/>
      <c r="Z142" s="25">
        <f t="shared" si="30"/>
        <v>-620</v>
      </c>
      <c r="AA142" s="17">
        <f t="shared" si="31"/>
        <v>39.420000000000151</v>
      </c>
      <c r="AB142" s="24">
        <f t="shared" si="25"/>
        <v>0.68800879113616731</v>
      </c>
      <c r="AC142" s="17">
        <f t="shared" si="26"/>
        <v>-8.8634928938162716E-3</v>
      </c>
    </row>
    <row r="143" spans="1:29" s="17" customFormat="1" x14ac:dyDescent="0.25">
      <c r="A143" s="17">
        <v>58</v>
      </c>
      <c r="B143" s="17">
        <v>-615</v>
      </c>
      <c r="C143" s="17">
        <v>14476</v>
      </c>
      <c r="D143" s="17">
        <v>11784</v>
      </c>
      <c r="E143" s="17">
        <v>11940</v>
      </c>
      <c r="F143" s="17">
        <v>14634</v>
      </c>
      <c r="G143" s="24"/>
      <c r="H143" s="7"/>
      <c r="I143" s="25">
        <f t="shared" si="32"/>
        <v>2536</v>
      </c>
      <c r="J143" s="24">
        <f t="shared" si="32"/>
        <v>-2850</v>
      </c>
      <c r="K143" s="7"/>
      <c r="L143" s="25">
        <f t="shared" si="27"/>
        <v>2539.4874036989154</v>
      </c>
      <c r="M143" s="17">
        <f t="shared" si="18"/>
        <v>12.161984559208719</v>
      </c>
      <c r="N143" s="17">
        <f t="shared" si="28"/>
        <v>-2848.16404444007</v>
      </c>
      <c r="O143" s="24">
        <f t="shared" si="19"/>
        <v>3.3707328180377734</v>
      </c>
      <c r="P143" s="7"/>
      <c r="Q143" s="25">
        <f t="shared" si="20"/>
        <v>2576.0026560968072</v>
      </c>
      <c r="R143" s="24">
        <f t="shared" si="21"/>
        <v>-2871.8693634912765</v>
      </c>
      <c r="S143" s="7"/>
      <c r="T143" s="25">
        <f t="shared" si="22"/>
        <v>-0.66663002822423545</v>
      </c>
      <c r="U143" s="24">
        <f t="shared" si="23"/>
        <v>-0.74654642150903172</v>
      </c>
      <c r="V143" s="7"/>
      <c r="W143" s="25">
        <f t="shared" si="24"/>
        <v>-0.66317275826332756</v>
      </c>
      <c r="X143" s="24">
        <f t="shared" si="29"/>
        <v>33.82064971187117</v>
      </c>
      <c r="Y143" s="7"/>
      <c r="Z143" s="25">
        <f t="shared" si="30"/>
        <v>-615</v>
      </c>
      <c r="AA143" s="17">
        <f t="shared" si="31"/>
        <v>33.885000000000154</v>
      </c>
      <c r="AB143" s="24">
        <f t="shared" si="25"/>
        <v>0.59140481703828118</v>
      </c>
      <c r="AC143" s="17">
        <f t="shared" si="26"/>
        <v>-6.4350288128984801E-2</v>
      </c>
    </row>
    <row r="144" spans="1:29" s="17" customFormat="1" x14ac:dyDescent="0.25">
      <c r="A144" s="17">
        <v>59</v>
      </c>
      <c r="B144" s="17">
        <v>-612</v>
      </c>
      <c r="C144" s="17">
        <v>14331</v>
      </c>
      <c r="D144" s="17">
        <v>11665</v>
      </c>
      <c r="E144" s="17">
        <v>12081</v>
      </c>
      <c r="F144" s="17">
        <v>14743</v>
      </c>
      <c r="G144" s="24"/>
      <c r="H144" s="7"/>
      <c r="I144" s="25">
        <f t="shared" si="32"/>
        <v>2250</v>
      </c>
      <c r="J144" s="24">
        <f t="shared" si="32"/>
        <v>-3078</v>
      </c>
      <c r="K144" s="7"/>
      <c r="L144" s="25">
        <f t="shared" si="27"/>
        <v>2252.0275850267408</v>
      </c>
      <c r="M144" s="17">
        <f t="shared" si="18"/>
        <v>4.111101040663411</v>
      </c>
      <c r="N144" s="17">
        <f t="shared" si="28"/>
        <v>-3080.139747615975</v>
      </c>
      <c r="O144" s="24">
        <f t="shared" si="19"/>
        <v>4.5785198600707444</v>
      </c>
      <c r="P144" s="7"/>
      <c r="Q144" s="25">
        <f t="shared" si="20"/>
        <v>2290.0026560968072</v>
      </c>
      <c r="R144" s="24">
        <f t="shared" si="21"/>
        <v>-3099.8693634912765</v>
      </c>
      <c r="S144" s="7"/>
      <c r="T144" s="25">
        <f t="shared" si="22"/>
        <v>-0.59261760916834205</v>
      </c>
      <c r="U144" s="24">
        <f t="shared" si="23"/>
        <v>-0.805815337521679</v>
      </c>
      <c r="V144" s="7"/>
      <c r="W144" s="25">
        <f t="shared" si="24"/>
        <v>-0.58888449697313561</v>
      </c>
      <c r="X144" s="24">
        <f t="shared" si="29"/>
        <v>28.364382827908344</v>
      </c>
      <c r="Y144" s="7"/>
      <c r="Z144" s="25">
        <f t="shared" si="30"/>
        <v>-612</v>
      </c>
      <c r="AA144" s="17">
        <f t="shared" si="31"/>
        <v>28.377000000000155</v>
      </c>
      <c r="AB144" s="24">
        <f t="shared" si="25"/>
        <v>0.49527208183843358</v>
      </c>
      <c r="AC144" s="17">
        <f t="shared" si="26"/>
        <v>-1.2617172091811568E-2</v>
      </c>
    </row>
    <row r="145" spans="1:29" s="17" customFormat="1" x14ac:dyDescent="0.25">
      <c r="A145" s="17">
        <v>60</v>
      </c>
      <c r="B145" s="17">
        <v>-636</v>
      </c>
      <c r="C145" s="17">
        <v>14174</v>
      </c>
      <c r="D145" s="17">
        <v>11558</v>
      </c>
      <c r="E145" s="17">
        <v>12243</v>
      </c>
      <c r="F145" s="17">
        <v>14851</v>
      </c>
      <c r="G145" s="24"/>
      <c r="H145" s="7"/>
      <c r="I145" s="25">
        <f t="shared" si="32"/>
        <v>1931</v>
      </c>
      <c r="J145" s="24">
        <f t="shared" si="32"/>
        <v>-3293</v>
      </c>
      <c r="K145" s="7"/>
      <c r="L145" s="25">
        <f t="shared" si="27"/>
        <v>1930.900993813581</v>
      </c>
      <c r="M145" s="17">
        <f t="shared" si="18"/>
        <v>9.8022249492430019E-3</v>
      </c>
      <c r="N145" s="17">
        <f t="shared" si="28"/>
        <v>-3290.8214827270185</v>
      </c>
      <c r="O145" s="24">
        <f t="shared" si="19"/>
        <v>4.7459375086786659</v>
      </c>
      <c r="P145" s="7"/>
      <c r="Q145" s="25">
        <f t="shared" si="20"/>
        <v>1971.002656096807</v>
      </c>
      <c r="R145" s="24">
        <f t="shared" si="21"/>
        <v>-3314.8693634912765</v>
      </c>
      <c r="S145" s="7"/>
      <c r="T145" s="25">
        <f t="shared" si="22"/>
        <v>-0.51006529560599934</v>
      </c>
      <c r="U145" s="24">
        <f t="shared" si="23"/>
        <v>-0.86170488551606128</v>
      </c>
      <c r="V145" s="7"/>
      <c r="W145" s="25">
        <f t="shared" si="24"/>
        <v>-0.50607193162866126</v>
      </c>
      <c r="X145" s="24">
        <f t="shared" si="29"/>
        <v>22.6306491429674</v>
      </c>
      <c r="Y145" s="7"/>
      <c r="Z145" s="25">
        <f t="shared" si="30"/>
        <v>-636</v>
      </c>
      <c r="AA145" s="17">
        <f t="shared" si="31"/>
        <v>22.653000000000155</v>
      </c>
      <c r="AB145" s="24">
        <f t="shared" si="25"/>
        <v>0.39536943545427816</v>
      </c>
      <c r="AC145" s="17">
        <f t="shared" si="26"/>
        <v>-2.23508570327553E-2</v>
      </c>
    </row>
    <row r="146" spans="1:29" s="17" customFormat="1" x14ac:dyDescent="0.25">
      <c r="A146" s="17">
        <v>61</v>
      </c>
      <c r="B146" s="17">
        <v>-627</v>
      </c>
      <c r="C146" s="17">
        <v>13989</v>
      </c>
      <c r="D146" s="17">
        <v>11463</v>
      </c>
      <c r="E146" s="17">
        <v>12401</v>
      </c>
      <c r="F146" s="17">
        <v>14933</v>
      </c>
      <c r="G146" s="24"/>
      <c r="H146" s="7"/>
      <c r="I146" s="25">
        <f t="shared" si="32"/>
        <v>1588</v>
      </c>
      <c r="J146" s="24">
        <f t="shared" si="32"/>
        <v>-3470</v>
      </c>
      <c r="K146" s="7"/>
      <c r="L146" s="25">
        <f t="shared" si="27"/>
        <v>1595.0592157484932</v>
      </c>
      <c r="M146" s="17">
        <f t="shared" si="18"/>
        <v>49.832526983774635</v>
      </c>
      <c r="N146" s="17">
        <f t="shared" si="28"/>
        <v>-3466.180614172597</v>
      </c>
      <c r="O146" s="24">
        <f t="shared" si="19"/>
        <v>14.587708098567196</v>
      </c>
      <c r="P146" s="7"/>
      <c r="Q146" s="25">
        <f t="shared" si="20"/>
        <v>1628.002656096807</v>
      </c>
      <c r="R146" s="24">
        <f t="shared" si="21"/>
        <v>-3491.8693634912765</v>
      </c>
      <c r="S146" s="7"/>
      <c r="T146" s="25">
        <f t="shared" si="22"/>
        <v>-0.42130214967532997</v>
      </c>
      <c r="U146" s="24">
        <f t="shared" si="23"/>
        <v>-0.907716280841669</v>
      </c>
      <c r="V146" s="7"/>
      <c r="W146" s="25">
        <f t="shared" si="24"/>
        <v>-0.41709430792165231</v>
      </c>
      <c r="X146" s="24">
        <f t="shared" si="29"/>
        <v>16.88400832789273</v>
      </c>
      <c r="Y146" s="7"/>
      <c r="Z146" s="25">
        <f t="shared" si="30"/>
        <v>-627</v>
      </c>
      <c r="AA146" s="17">
        <f t="shared" si="31"/>
        <v>17.010000000000154</v>
      </c>
      <c r="AB146" s="24">
        <f t="shared" si="25"/>
        <v>0.29688050576423819</v>
      </c>
      <c r="AC146" s="17">
        <f t="shared" si="26"/>
        <v>-0.12599167210742479</v>
      </c>
    </row>
    <row r="147" spans="1:29" s="17" customFormat="1" x14ac:dyDescent="0.25">
      <c r="A147" s="17">
        <v>62</v>
      </c>
      <c r="B147" s="17">
        <v>-629</v>
      </c>
      <c r="C147" s="17">
        <v>13836</v>
      </c>
      <c r="D147" s="17">
        <v>11409</v>
      </c>
      <c r="E147" s="17">
        <v>12598</v>
      </c>
      <c r="F147" s="17">
        <v>15022</v>
      </c>
      <c r="G147" s="24"/>
      <c r="H147" s="7"/>
      <c r="I147" s="25">
        <f t="shared" si="32"/>
        <v>1238</v>
      </c>
      <c r="J147" s="24">
        <f t="shared" si="32"/>
        <v>-3613</v>
      </c>
      <c r="K147" s="7"/>
      <c r="L147" s="25">
        <f t="shared" si="27"/>
        <v>1242.2227724293641</v>
      </c>
      <c r="M147" s="17">
        <f t="shared" si="18"/>
        <v>17.831806990197695</v>
      </c>
      <c r="N147" s="17">
        <f t="shared" si="28"/>
        <v>-3608.115125456482</v>
      </c>
      <c r="O147" s="24">
        <f t="shared" si="19"/>
        <v>23.86199930591</v>
      </c>
      <c r="P147" s="7"/>
      <c r="Q147" s="25">
        <f t="shared" si="20"/>
        <v>1278.002656096807</v>
      </c>
      <c r="R147" s="24">
        <f t="shared" si="21"/>
        <v>-3634.8693634912765</v>
      </c>
      <c r="S147" s="7"/>
      <c r="T147" s="25">
        <f t="shared" si="22"/>
        <v>-0.33072751097056535</v>
      </c>
      <c r="U147" s="24">
        <f t="shared" si="23"/>
        <v>-0.94488932904258383</v>
      </c>
      <c r="V147" s="7"/>
      <c r="W147" s="25">
        <f t="shared" si="24"/>
        <v>-0.32634618746101496</v>
      </c>
      <c r="X147" s="24">
        <f t="shared" si="29"/>
        <v>11.259201721833165</v>
      </c>
      <c r="Y147" s="7"/>
      <c r="Z147" s="25">
        <f t="shared" si="30"/>
        <v>-629</v>
      </c>
      <c r="AA147" s="17">
        <f t="shared" si="31"/>
        <v>11.349000000000155</v>
      </c>
      <c r="AB147" s="24">
        <f t="shared" si="25"/>
        <v>0.19807741680883914</v>
      </c>
      <c r="AC147" s="17">
        <f t="shared" si="26"/>
        <v>-8.9798278166989931E-2</v>
      </c>
    </row>
    <row r="148" spans="1:29" s="17" customFormat="1" x14ac:dyDescent="0.25">
      <c r="A148" s="17">
        <v>63</v>
      </c>
      <c r="B148" s="17">
        <v>-641</v>
      </c>
      <c r="C148" s="17">
        <v>13641</v>
      </c>
      <c r="D148" s="17">
        <v>11346</v>
      </c>
      <c r="E148" s="17">
        <v>12771</v>
      </c>
      <c r="F148" s="17">
        <v>15063</v>
      </c>
      <c r="G148" s="24"/>
      <c r="H148" s="7"/>
      <c r="I148" s="25">
        <f t="shared" si="32"/>
        <v>870</v>
      </c>
      <c r="J148" s="24">
        <f t="shared" si="32"/>
        <v>-3717</v>
      </c>
      <c r="K148" s="7"/>
      <c r="L148" s="25">
        <f t="shared" si="27"/>
        <v>869.80835299856244</v>
      </c>
      <c r="M148" s="17">
        <f t="shared" ref="M148:M149" si="33">(I148-L148)^2</f>
        <v>3.6728573160007771E-2</v>
      </c>
      <c r="N148" s="17">
        <f t="shared" si="28"/>
        <v>-3716.3085806537924</v>
      </c>
      <c r="O148" s="24">
        <f t="shared" ref="O148:O149" si="34">(J148-N148)^2</f>
        <v>0.47806071231009978</v>
      </c>
      <c r="P148" s="7"/>
      <c r="Q148" s="25">
        <f t="shared" si="20"/>
        <v>910.00265609680696</v>
      </c>
      <c r="R148" s="24">
        <f t="shared" si="21"/>
        <v>-3738.8693634912765</v>
      </c>
      <c r="S148" s="7"/>
      <c r="T148" s="25">
        <f t="shared" si="22"/>
        <v>-0.23549474798955566</v>
      </c>
      <c r="U148" s="24">
        <f t="shared" si="23"/>
        <v>-0.97192427318870356</v>
      </c>
      <c r="V148" s="7"/>
      <c r="W148" s="25">
        <f t="shared" si="24"/>
        <v>-0.23098693978798929</v>
      </c>
      <c r="X148" s="24">
        <f t="shared" si="29"/>
        <v>5.574159664672095</v>
      </c>
      <c r="Y148" s="7"/>
      <c r="Z148" s="25">
        <f t="shared" si="30"/>
        <v>-641</v>
      </c>
      <c r="AA148" s="17">
        <f t="shared" si="31"/>
        <v>5.5800000000001555</v>
      </c>
      <c r="AB148" s="24">
        <f t="shared" si="25"/>
        <v>9.7389372261286286E-2</v>
      </c>
      <c r="AC148" s="17">
        <f t="shared" si="26"/>
        <v>-5.8403353280604975E-3</v>
      </c>
    </row>
    <row r="149" spans="1:29" s="17" customFormat="1" x14ac:dyDescent="0.25">
      <c r="A149" s="17">
        <v>64</v>
      </c>
      <c r="B149" s="17">
        <v>-630</v>
      </c>
      <c r="C149" s="17">
        <v>13454</v>
      </c>
      <c r="D149" s="17">
        <v>11313</v>
      </c>
      <c r="E149" s="17">
        <v>12958</v>
      </c>
      <c r="F149" s="17">
        <v>15101</v>
      </c>
      <c r="G149" s="24"/>
      <c r="H149" s="7"/>
      <c r="I149" s="25">
        <f t="shared" si="32"/>
        <v>496</v>
      </c>
      <c r="J149" s="24">
        <f t="shared" si="32"/>
        <v>-3788</v>
      </c>
      <c r="K149" s="7"/>
      <c r="L149" s="25">
        <f t="shared" si="27"/>
        <v>494.78199066227006</v>
      </c>
      <c r="M149" s="17">
        <f t="shared" si="33"/>
        <v>1.4835467467973236</v>
      </c>
      <c r="N149" s="17">
        <f t="shared" si="28"/>
        <v>-3785.7383018046221</v>
      </c>
      <c r="O149" s="24">
        <f t="shared" si="34"/>
        <v>5.1152787269756637</v>
      </c>
      <c r="P149" s="7"/>
      <c r="Q149" s="25">
        <f t="shared" ref="Q149" si="35">I149-$J$4</f>
        <v>536.00265609680696</v>
      </c>
      <c r="R149" s="24">
        <f t="shared" ref="R149" si="36">J149-$J$3</f>
        <v>-3809.8693634912765</v>
      </c>
      <c r="S149" s="7"/>
      <c r="T149" s="25">
        <f t="shared" ref="T149" si="37">Q149/$J$7</f>
        <v>-0.13870927691646429</v>
      </c>
      <c r="U149" s="24">
        <f t="shared" ref="U149" si="38">R149/$J$6</f>
        <v>-0.99038082159615071</v>
      </c>
      <c r="V149" s="7"/>
      <c r="W149" s="25">
        <f t="shared" ref="W149" si="39">(T149-U149*SIN(-$J$11*PI()/180))/(COS(-$J$11*PI()/180))</f>
        <v>-0.13411477649085823</v>
      </c>
      <c r="X149" s="24">
        <f>IF(MOD(ATAN2(U149,W149)*180/PI()-$J$9+360,360)&gt;5,MOD(ATAN2(U149,W149)*180/PI()-$J$9+360,360)-360,MOD(ATAN2(U149,W149)*180/PI()-$J$9+360,360))</f>
        <v>-8.2771206485858784E-2</v>
      </c>
      <c r="Y149" s="7"/>
      <c r="Z149" s="25">
        <f t="shared" si="30"/>
        <v>-630</v>
      </c>
      <c r="AA149" s="17">
        <f t="shared" si="31"/>
        <v>-8.9999999999844427E-2</v>
      </c>
      <c r="AB149" s="24">
        <f t="shared" ref="AB149" si="40">AA149*PI()/180</f>
        <v>-1.5707963267921812E-3</v>
      </c>
      <c r="AC149" s="17">
        <f t="shared" ref="AC149" si="41">X149-AA149</f>
        <v>7.228793513985643E-3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-9981</v>
      </c>
      <c r="G154" s="2"/>
      <c r="I154" s="1"/>
      <c r="J154" s="3"/>
    </row>
    <row r="155" spans="1:29" x14ac:dyDescent="0.25">
      <c r="A155" t="s">
        <v>77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78</v>
      </c>
      <c r="B156" s="31">
        <v>9987</v>
      </c>
      <c r="G156" s="2"/>
      <c r="I156" s="1"/>
      <c r="J156" s="3"/>
    </row>
    <row r="157" spans="1:29" x14ac:dyDescent="0.25">
      <c r="A157" t="s">
        <v>79</v>
      </c>
      <c r="B157">
        <v>9987</v>
      </c>
      <c r="G157" s="2"/>
      <c r="I157" s="43">
        <f>J155</f>
        <v>-9989</v>
      </c>
      <c r="J157" s="39">
        <f>I157+B157</f>
        <v>-2</v>
      </c>
    </row>
    <row r="158" spans="1:29" x14ac:dyDescent="0.25">
      <c r="A158" s="31" t="s">
        <v>80</v>
      </c>
      <c r="B158" s="31">
        <v>39998</v>
      </c>
      <c r="G158" s="2"/>
      <c r="I158" s="1"/>
      <c r="J158" s="3"/>
    </row>
    <row r="159" spans="1:29" x14ac:dyDescent="0.25">
      <c r="A159" t="s">
        <v>81</v>
      </c>
      <c r="B159">
        <v>39998</v>
      </c>
      <c r="G159" s="2"/>
      <c r="I159" s="43">
        <f>J157</f>
        <v>-2</v>
      </c>
      <c r="J159" s="39">
        <f>I159+B159</f>
        <v>39996</v>
      </c>
    </row>
    <row r="160" spans="1:29" x14ac:dyDescent="0.25">
      <c r="A160" s="31" t="s">
        <v>82</v>
      </c>
      <c r="B160" s="31">
        <v>10007</v>
      </c>
      <c r="G160" s="2"/>
      <c r="I160" s="1"/>
      <c r="J160" s="3"/>
    </row>
    <row r="161" spans="1:10" x14ac:dyDescent="0.25">
      <c r="A161" t="s">
        <v>83</v>
      </c>
      <c r="B161">
        <v>10007</v>
      </c>
      <c r="G161" s="2"/>
      <c r="I161" s="43">
        <f>J159</f>
        <v>39996</v>
      </c>
      <c r="J161" s="39">
        <f>I161+B161</f>
        <v>50003</v>
      </c>
    </row>
    <row r="162" spans="1:10" x14ac:dyDescent="0.25">
      <c r="A162" s="31" t="s">
        <v>84</v>
      </c>
      <c r="B162" s="31">
        <v>-9982</v>
      </c>
      <c r="G162" s="2"/>
      <c r="I162" s="1"/>
      <c r="J162" s="3"/>
    </row>
    <row r="163" spans="1:10" x14ac:dyDescent="0.25">
      <c r="A163" t="s">
        <v>85</v>
      </c>
      <c r="B163">
        <v>-10002</v>
      </c>
      <c r="G163" s="2"/>
      <c r="I163" s="43">
        <f>J161</f>
        <v>50003</v>
      </c>
      <c r="J163" s="39">
        <f>I163+B163</f>
        <v>40001</v>
      </c>
    </row>
    <row r="164" spans="1:10" x14ac:dyDescent="0.25">
      <c r="A164" s="31" t="s">
        <v>86</v>
      </c>
      <c r="B164" s="31">
        <v>-40011</v>
      </c>
      <c r="G164" s="2"/>
      <c r="I164" s="1"/>
      <c r="J164" s="3"/>
    </row>
    <row r="165" spans="1:10" ht="15.75" thickBot="1" x14ac:dyDescent="0.3">
      <c r="A165" t="s">
        <v>87</v>
      </c>
      <c r="B165">
        <v>-40011</v>
      </c>
      <c r="G165" s="2"/>
      <c r="I165" s="4">
        <f>J163</f>
        <v>40001</v>
      </c>
      <c r="J165" s="6">
        <f>I165+B165</f>
        <v>-10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21.06927574872261</v>
      </c>
      <c r="L3" s="35" t="s">
        <v>1</v>
      </c>
      <c r="M3" s="11">
        <v>-3872.1045077890444</v>
      </c>
      <c r="N3" s="10" t="s">
        <v>2</v>
      </c>
      <c r="O3" s="35">
        <v>3856.5276454765522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-39.928685053622019</v>
      </c>
      <c r="L4" s="9" t="s">
        <v>5</v>
      </c>
      <c r="M4" s="13">
        <v>359.93858798197402</v>
      </c>
      <c r="N4" s="12" t="s">
        <v>6</v>
      </c>
      <c r="O4" s="9">
        <v>359.99285906132872</v>
      </c>
      <c r="Q4" s="2" t="s">
        <v>7</v>
      </c>
      <c r="R4" s="2">
        <f>MAX(AC20:AC149)</f>
        <v>0.18771088811993764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-171.96100926778334</v>
      </c>
      <c r="N5" s="14" t="s">
        <v>9</v>
      </c>
      <c r="O5" s="9">
        <v>-172.22693701390176</v>
      </c>
      <c r="Q5" s="5" t="s">
        <v>10</v>
      </c>
      <c r="R5" s="5">
        <f>MIN(AC20:AC149)</f>
        <v>-0.15579178989457887</v>
      </c>
      <c r="T5" s="45" t="s">
        <v>55</v>
      </c>
      <c r="U5" s="47">
        <v>23</v>
      </c>
    </row>
    <row r="6" spans="1:21" ht="15.75" thickBot="1" x14ac:dyDescent="0.3">
      <c r="A6" t="s">
        <v>65</v>
      </c>
      <c r="I6" s="32" t="s">
        <v>11</v>
      </c>
      <c r="J6" s="32">
        <f>(O3+O9)/2</f>
        <v>3849.8683148012096</v>
      </c>
      <c r="L6" s="37" t="s">
        <v>12</v>
      </c>
      <c r="M6" s="13">
        <v>-39.713984201358628</v>
      </c>
      <c r="N6" s="14" t="s">
        <v>13</v>
      </c>
      <c r="O6" s="9">
        <v>21.035537410713331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-3866.3640343663938</v>
      </c>
      <c r="L7" s="38" t="s">
        <v>15</v>
      </c>
      <c r="M7" s="16">
        <f>SUM(M20:M84)</f>
        <v>1543.1428077303826</v>
      </c>
      <c r="N7" s="15" t="s">
        <v>15</v>
      </c>
      <c r="O7" s="36">
        <f>SUM(O20:O84)</f>
        <v>2397.8297308036426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-172.20421076026628</v>
      </c>
      <c r="L9" s="35" t="s">
        <v>18</v>
      </c>
      <c r="M9" s="11">
        <v>-3860.6235609437426</v>
      </c>
      <c r="N9" s="10" t="s">
        <v>19</v>
      </c>
      <c r="O9" s="35">
        <v>3843.2089841258667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-171.9435010247775</v>
      </c>
      <c r="L10" s="9" t="s">
        <v>21</v>
      </c>
      <c r="M10" s="13">
        <v>359.94455724635429</v>
      </c>
      <c r="N10" s="12" t="s">
        <v>22</v>
      </c>
      <c r="O10" s="9">
        <v>359.93699879696095</v>
      </c>
      <c r="T10" s="48"/>
    </row>
    <row r="11" spans="1:21" ht="15.75" thickBot="1" x14ac:dyDescent="0.3">
      <c r="I11" s="33" t="s">
        <v>23</v>
      </c>
      <c r="J11" s="33">
        <f>J9-J10</f>
        <v>-0.26070973548877419</v>
      </c>
      <c r="L11" s="37" t="s">
        <v>24</v>
      </c>
      <c r="M11" s="13">
        <v>-171.92599278177167</v>
      </c>
      <c r="N11" s="14" t="s">
        <v>25</v>
      </c>
      <c r="O11" s="9">
        <v>-172.18148450663077</v>
      </c>
    </row>
    <row r="12" spans="1:21" x14ac:dyDescent="0.25">
      <c r="I12" s="9"/>
      <c r="J12" s="9"/>
      <c r="L12" s="37" t="s">
        <v>26</v>
      </c>
      <c r="M12" s="13">
        <v>-40.143385905885403</v>
      </c>
      <c r="N12" s="14" t="s">
        <v>27</v>
      </c>
      <c r="O12" s="9">
        <v>21.103014086731886</v>
      </c>
    </row>
    <row r="13" spans="1:21" ht="15.75" thickBot="1" x14ac:dyDescent="0.3">
      <c r="I13" s="9"/>
      <c r="J13" s="9"/>
      <c r="L13" s="38" t="s">
        <v>15</v>
      </c>
      <c r="M13" s="16">
        <f>SUM(M85:M149)</f>
        <v>1648.8197978049482</v>
      </c>
      <c r="N13" s="15" t="s">
        <v>15</v>
      </c>
      <c r="O13" s="36">
        <f>SUM(O85:O149)</f>
        <v>1909.5697450549635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11361</v>
      </c>
      <c r="E20" s="17">
        <v>13007</v>
      </c>
      <c r="F20" s="17">
        <v>15160</v>
      </c>
      <c r="G20" s="24"/>
      <c r="H20" s="7"/>
      <c r="I20" s="25">
        <f t="shared" ref="I20:J51" si="0">C20-E20</f>
        <v>508</v>
      </c>
      <c r="J20" s="24">
        <f t="shared" si="0"/>
        <v>-3799</v>
      </c>
      <c r="K20" s="7"/>
      <c r="L20" s="25">
        <f>$M$3*SIN(2*PI()/$M$4*(AA20+$M$5))+$M$6</f>
        <v>502.23416707468442</v>
      </c>
      <c r="M20" s="17">
        <f t="shared" ref="M20:M83" si="1">(I20-L20)^2</f>
        <v>33.244829322653203</v>
      </c>
      <c r="N20" s="17">
        <f>$O$3*COS(2*PI()/$O$4*(AA20+$O$5))+$O$6</f>
        <v>-3799.7592925697973</v>
      </c>
      <c r="O20" s="24">
        <f t="shared" ref="O20:O83" si="2">(J20-N20)^2</f>
        <v>0.57652520654931672</v>
      </c>
      <c r="P20" s="7"/>
      <c r="Q20" s="25">
        <f>I20-$J$4</f>
        <v>547.92868505362208</v>
      </c>
      <c r="R20" s="24">
        <f>J20-$J$3</f>
        <v>-3820.0692757487227</v>
      </c>
      <c r="S20" s="7"/>
      <c r="T20" s="25">
        <f>Q20/$J$7</f>
        <v>-0.14171678615446637</v>
      </c>
      <c r="U20" s="24">
        <f>R20/$J$6</f>
        <v>-0.99225972510853899</v>
      </c>
      <c r="V20" s="7"/>
      <c r="W20" s="25">
        <f>(T20-U20*SIN(-$J$11*PI()/180))/(COS(-$J$11*PI()/180))</f>
        <v>-0.13720319896636396</v>
      </c>
      <c r="X20" s="24">
        <f>IF(MOD(ATAN2(U20,W20)*180/PI()-$J$9+360,360)&gt;5,MOD(ATAN2(U20,W20)*180/PI()-$J$9+360,360)-360,MOD(ATAN2(U20,W20)*180/PI()-$J$9+360,360))</f>
        <v>7.6777181846637177E-2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4.077718184663718E-2</v>
      </c>
      <c r="AD20" s="17">
        <f ca="1">INDIRECT("AC"&amp;AE20)-AC20</f>
        <v>-1.3674979736549221E-2</v>
      </c>
      <c r="AE20" s="17">
        <v>149</v>
      </c>
    </row>
    <row r="21" spans="1:31" s="17" customFormat="1" x14ac:dyDescent="0.25">
      <c r="A21" s="17">
        <v>1</v>
      </c>
      <c r="B21" s="17">
        <v>626</v>
      </c>
      <c r="C21" s="17">
        <v>13701</v>
      </c>
      <c r="D21" s="17">
        <v>11390</v>
      </c>
      <c r="E21" s="17">
        <v>12824</v>
      </c>
      <c r="F21" s="17">
        <v>15124</v>
      </c>
      <c r="G21" s="24"/>
      <c r="H21" s="7"/>
      <c r="I21" s="25">
        <f t="shared" si="0"/>
        <v>877</v>
      </c>
      <c r="J21" s="24">
        <f t="shared" si="0"/>
        <v>-3734</v>
      </c>
      <c r="K21" s="7"/>
      <c r="L21" s="25">
        <f t="shared" ref="L21:L84" si="3">$M$3*SIN(2*PI()/$M$4*(AA21+$M$5))+$M$6</f>
        <v>876.07546032060952</v>
      </c>
      <c r="M21" s="17">
        <f t="shared" si="1"/>
        <v>0.85477361876744684</v>
      </c>
      <c r="N21" s="17">
        <f t="shared" ref="N21:N84" si="4">$O$3*COS(2*PI()/$O$4*(AA21+$O$5))+$O$6</f>
        <v>-3729.8804344259247</v>
      </c>
      <c r="O21" s="24">
        <f t="shared" si="2"/>
        <v>16.970820519106319</v>
      </c>
      <c r="P21" s="7"/>
      <c r="Q21" s="25">
        <f t="shared" ref="Q21:Q84" si="5">I21-$J$4</f>
        <v>916.92868505362208</v>
      </c>
      <c r="R21" s="24">
        <f t="shared" ref="R21:R84" si="6">J21-$J$3</f>
        <v>-3755.0692757487227</v>
      </c>
      <c r="S21" s="7"/>
      <c r="T21" s="25">
        <f t="shared" ref="T21:T84" si="7">Q21/$J$7</f>
        <v>-0.23715529032016902</v>
      </c>
      <c r="U21" s="24">
        <f t="shared" ref="U21:U84" si="8">R21/$J$6</f>
        <v>-0.97537603073642221</v>
      </c>
      <c r="V21" s="7"/>
      <c r="W21" s="25">
        <f t="shared" ref="W21:W84" si="9">(T21-U21*SIN(-$J$11*PI()/180))/(COS(-$J$11*PI()/180))</f>
        <v>-0.23271951660106344</v>
      </c>
      <c r="X21" s="24">
        <f t="shared" ref="X21:X83" si="10">MOD(ATAN2(U21,W21)*180/PI()-$J$9+360,360)</f>
        <v>5.6237853374494762</v>
      </c>
      <c r="Y21" s="7"/>
      <c r="Z21" s="25">
        <f t="shared" ref="Z21:Z84" si="11">B21</f>
        <v>626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-4.6214662550522867E-2</v>
      </c>
      <c r="AD21" s="17">
        <f t="shared" ref="AD21:AD83" ca="1" si="14">INDIRECT("AC"&amp;AE21)-AC21</f>
        <v>-6.7372043507409884E-3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13882</v>
      </c>
      <c r="D22" s="17">
        <v>11443</v>
      </c>
      <c r="E22" s="17">
        <v>12631</v>
      </c>
      <c r="F22" s="17">
        <v>15067</v>
      </c>
      <c r="G22" s="24"/>
      <c r="H22" s="7"/>
      <c r="I22" s="25">
        <f t="shared" si="0"/>
        <v>1251</v>
      </c>
      <c r="J22" s="24">
        <f t="shared" si="0"/>
        <v>-3624</v>
      </c>
      <c r="K22" s="7"/>
      <c r="L22" s="25">
        <f t="shared" si="3"/>
        <v>1252.5414222768932</v>
      </c>
      <c r="M22" s="17">
        <f t="shared" si="1"/>
        <v>2.3759826357025315</v>
      </c>
      <c r="N22" s="17">
        <f>$O$3*COS(2*PI()/$O$4*(AA22+$O$5))+$O$6</f>
        <v>-3619.7838828967169</v>
      </c>
      <c r="O22" s="24">
        <f>(J22-N22)^2</f>
        <v>17.775643428596009</v>
      </c>
      <c r="P22" s="7"/>
      <c r="Q22" s="25">
        <f t="shared" si="5"/>
        <v>1290.9286850536221</v>
      </c>
      <c r="R22" s="24">
        <f t="shared" si="6"/>
        <v>-3645.0692757487227</v>
      </c>
      <c r="S22" s="7"/>
      <c r="T22" s="25">
        <f t="shared" si="7"/>
        <v>-0.33388699914936359</v>
      </c>
      <c r="U22" s="24">
        <f t="shared" si="8"/>
        <v>-0.94680362487591685</v>
      </c>
      <c r="V22" s="7"/>
      <c r="W22" s="25">
        <f t="shared" si="9"/>
        <v>-0.32958223913501833</v>
      </c>
      <c r="X22" s="24">
        <f t="shared" si="10"/>
        <v>11.397212320849007</v>
      </c>
      <c r="Y22" s="7"/>
      <c r="Z22" s="25">
        <f t="shared" si="11"/>
        <v>646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-8.6787679150990726E-2</v>
      </c>
      <c r="AD22" s="17">
        <f t="shared" ca="1" si="14"/>
        <v>1.9388946514366623E-2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14057</v>
      </c>
      <c r="D23" s="17">
        <v>11519</v>
      </c>
      <c r="E23" s="17">
        <v>12456</v>
      </c>
      <c r="F23" s="17">
        <v>14999</v>
      </c>
      <c r="G23" s="24"/>
      <c r="H23" s="7"/>
      <c r="I23" s="25">
        <f t="shared" si="0"/>
        <v>1601</v>
      </c>
      <c r="J23" s="24">
        <f t="shared" si="0"/>
        <v>-3480</v>
      </c>
      <c r="K23" s="7"/>
      <c r="L23" s="25">
        <f t="shared" si="3"/>
        <v>1605.8026615555566</v>
      </c>
      <c r="M23" s="17">
        <f t="shared" si="1"/>
        <v>23.06555801722131</v>
      </c>
      <c r="N23" s="17">
        <f t="shared" si="4"/>
        <v>-3476.835104166003</v>
      </c>
      <c r="O23" s="24">
        <f t="shared" si="2"/>
        <v>10.016565640051436</v>
      </c>
      <c r="P23" s="7"/>
      <c r="Q23" s="25">
        <f t="shared" si="5"/>
        <v>1640.9286850536221</v>
      </c>
      <c r="R23" s="24">
        <f t="shared" si="6"/>
        <v>-3501.0692757487227</v>
      </c>
      <c r="S23" s="7"/>
      <c r="T23" s="25">
        <f t="shared" si="7"/>
        <v>-0.42441132559379702</v>
      </c>
      <c r="U23" s="24">
        <f t="shared" si="8"/>
        <v>-0.90939974811307345</v>
      </c>
      <c r="V23" s="7"/>
      <c r="W23" s="25">
        <f t="shared" si="9"/>
        <v>-0.42027770064105702</v>
      </c>
      <c r="X23" s="24">
        <f t="shared" si="10"/>
        <v>17.008157748744225</v>
      </c>
      <c r="Y23" s="7"/>
      <c r="Z23" s="25">
        <f t="shared" si="11"/>
        <v>628</v>
      </c>
      <c r="AA23" s="17">
        <f t="shared" si="15"/>
        <v>17.135999999999996</v>
      </c>
      <c r="AB23" s="24">
        <f t="shared" si="12"/>
        <v>0.2990796206217482</v>
      </c>
      <c r="AC23" s="17">
        <f t="shared" si="13"/>
        <v>-0.12784225125577109</v>
      </c>
      <c r="AD23" s="17">
        <f t="shared" ca="1" si="14"/>
        <v>8.3075133682754654E-2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14223</v>
      </c>
      <c r="D24" s="17">
        <v>11598</v>
      </c>
      <c r="E24" s="17">
        <v>12290</v>
      </c>
      <c r="F24" s="17">
        <v>14907</v>
      </c>
      <c r="G24" s="24"/>
      <c r="H24" s="7"/>
      <c r="I24" s="25">
        <f t="shared" si="0"/>
        <v>1933</v>
      </c>
      <c r="J24" s="24">
        <f t="shared" si="0"/>
        <v>-3309</v>
      </c>
      <c r="K24" s="7"/>
      <c r="L24" s="25">
        <f t="shared" si="3"/>
        <v>1936.2618914383356</v>
      </c>
      <c r="M24" s="17">
        <f t="shared" si="1"/>
        <v>10.639935755487247</v>
      </c>
      <c r="N24" s="17">
        <f t="shared" si="4"/>
        <v>-3303.8716475304109</v>
      </c>
      <c r="O24" s="24">
        <f t="shared" si="2"/>
        <v>26.299999052340798</v>
      </c>
      <c r="P24" s="7"/>
      <c r="Q24" s="25">
        <f t="shared" si="5"/>
        <v>1972.9286850536221</v>
      </c>
      <c r="R24" s="24">
        <f t="shared" si="6"/>
        <v>-3330.0692757487227</v>
      </c>
      <c r="S24" s="7"/>
      <c r="T24" s="25">
        <f t="shared" si="7"/>
        <v>-0.51028011524965955</v>
      </c>
      <c r="U24" s="24">
        <f t="shared" si="8"/>
        <v>-0.86498264445719697</v>
      </c>
      <c r="V24" s="7"/>
      <c r="W24" s="25">
        <f t="shared" si="9"/>
        <v>-0.50634948927108947</v>
      </c>
      <c r="X24" s="24">
        <f t="shared" si="10"/>
        <v>22.548356795329994</v>
      </c>
      <c r="Y24" s="7"/>
      <c r="Z24" s="25">
        <f t="shared" si="11"/>
        <v>615</v>
      </c>
      <c r="AA24" s="17">
        <f t="shared" si="15"/>
        <v>22.670999999999996</v>
      </c>
      <c r="AB24" s="24">
        <f t="shared" si="12"/>
        <v>0.39568359471963438</v>
      </c>
      <c r="AC24" s="17">
        <f t="shared" si="13"/>
        <v>-0.12264320467000189</v>
      </c>
      <c r="AD24" s="17">
        <f t="shared" ca="1" si="14"/>
        <v>2.0003973055057855E-2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14379</v>
      </c>
      <c r="D25" s="17">
        <v>11708</v>
      </c>
      <c r="E25" s="17">
        <v>12132</v>
      </c>
      <c r="F25" s="17">
        <v>14805</v>
      </c>
      <c r="G25" s="24"/>
      <c r="H25" s="7"/>
      <c r="I25" s="25">
        <f t="shared" si="0"/>
        <v>2247</v>
      </c>
      <c r="J25" s="24">
        <f t="shared" si="0"/>
        <v>-3097</v>
      </c>
      <c r="K25" s="7"/>
      <c r="L25" s="25">
        <f t="shared" si="3"/>
        <v>2251.7227386658842</v>
      </c>
      <c r="M25" s="17">
        <f t="shared" si="1"/>
        <v>22.304260506237746</v>
      </c>
      <c r="N25" s="17">
        <f t="shared" si="4"/>
        <v>-3097.4089630461135</v>
      </c>
      <c r="O25" s="24">
        <f t="shared" si="2"/>
        <v>0.16725077308644334</v>
      </c>
      <c r="P25" s="7"/>
      <c r="Q25" s="25">
        <f t="shared" si="5"/>
        <v>2286.9286850536218</v>
      </c>
      <c r="R25" s="24">
        <f t="shared" si="6"/>
        <v>-3118.0692757487227</v>
      </c>
      <c r="S25" s="7"/>
      <c r="T25" s="25">
        <f t="shared" si="7"/>
        <v>-0.59149336811695119</v>
      </c>
      <c r="U25" s="24">
        <f t="shared" si="8"/>
        <v>-0.80991582588967748</v>
      </c>
      <c r="V25" s="7"/>
      <c r="W25" s="25">
        <f t="shared" si="9"/>
        <v>-0.58781415204447229</v>
      </c>
      <c r="X25" s="24">
        <f t="shared" si="10"/>
        <v>28.17530137253982</v>
      </c>
      <c r="Y25" s="7"/>
      <c r="Z25" s="25">
        <f t="shared" si="11"/>
        <v>622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-9.3698627460174322E-2</v>
      </c>
      <c r="AD25" s="17">
        <f t="shared" ca="1" si="14"/>
        <v>1.8264100937862793E-2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14522</v>
      </c>
      <c r="D26" s="17">
        <v>11821</v>
      </c>
      <c r="E26" s="17">
        <v>11982</v>
      </c>
      <c r="F26" s="17">
        <v>14679</v>
      </c>
      <c r="G26" s="24"/>
      <c r="H26" s="7"/>
      <c r="I26" s="25">
        <f t="shared" si="0"/>
        <v>2540</v>
      </c>
      <c r="J26" s="24">
        <f t="shared" si="0"/>
        <v>-2858</v>
      </c>
      <c r="K26" s="7"/>
      <c r="L26" s="25">
        <f t="shared" si="3"/>
        <v>2544.8665734445503</v>
      </c>
      <c r="M26" s="17">
        <f t="shared" si="1"/>
        <v>23.683537091202563</v>
      </c>
      <c r="N26" s="17">
        <f t="shared" si="4"/>
        <v>-2861.6026256181572</v>
      </c>
      <c r="O26" s="24">
        <f t="shared" si="2"/>
        <v>12.978911344602277</v>
      </c>
      <c r="P26" s="7"/>
      <c r="Q26" s="25">
        <f t="shared" si="5"/>
        <v>2579.9286850536218</v>
      </c>
      <c r="R26" s="24">
        <f t="shared" si="6"/>
        <v>-2879.0692757487227</v>
      </c>
      <c r="S26" s="7"/>
      <c r="T26" s="25">
        <f t="shared" si="7"/>
        <v>-0.66727516139757692</v>
      </c>
      <c r="U26" s="24">
        <f t="shared" si="8"/>
        <v>-0.74783578042912491</v>
      </c>
      <c r="V26" s="7"/>
      <c r="W26" s="25">
        <f t="shared" si="9"/>
        <v>-0.66387921111105486</v>
      </c>
      <c r="X26" s="24">
        <f t="shared" si="10"/>
        <v>33.800763205756709</v>
      </c>
      <c r="Y26" s="7"/>
      <c r="Z26" s="25">
        <f t="shared" si="11"/>
        <v>621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-5.7236794243287648E-2</v>
      </c>
      <c r="AD26" s="17">
        <f t="shared" ca="1" si="14"/>
        <v>2.5570343744838908E-2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14651</v>
      </c>
      <c r="D27" s="17">
        <v>11946</v>
      </c>
      <c r="E27" s="17">
        <v>11844</v>
      </c>
      <c r="F27" s="17">
        <v>14543</v>
      </c>
      <c r="G27" s="24"/>
      <c r="H27" s="7"/>
      <c r="I27" s="25">
        <f t="shared" si="0"/>
        <v>2807</v>
      </c>
      <c r="J27" s="24">
        <f t="shared" si="0"/>
        <v>-2597</v>
      </c>
      <c r="K27" s="7"/>
      <c r="L27" s="25">
        <f t="shared" si="3"/>
        <v>2811.7827940130751</v>
      </c>
      <c r="M27" s="17">
        <f t="shared" si="1"/>
        <v>22.875118571506928</v>
      </c>
      <c r="N27" s="17">
        <f t="shared" si="4"/>
        <v>-2600.1656881000808</v>
      </c>
      <c r="O27" s="24">
        <f t="shared" si="2"/>
        <v>10.021581146993455</v>
      </c>
      <c r="P27" s="7"/>
      <c r="Q27" s="25">
        <f t="shared" si="5"/>
        <v>2846.9286850536218</v>
      </c>
      <c r="R27" s="24">
        <f t="shared" si="6"/>
        <v>-2618.0692757487227</v>
      </c>
      <c r="S27" s="7"/>
      <c r="T27" s="25">
        <f t="shared" si="7"/>
        <v>-0.7363322904280446</v>
      </c>
      <c r="U27" s="24">
        <f t="shared" si="8"/>
        <v>-0.68004125379647129</v>
      </c>
      <c r="V27" s="7"/>
      <c r="W27" s="25">
        <f t="shared" si="9"/>
        <v>-0.73324553876974319</v>
      </c>
      <c r="X27" s="24">
        <f t="shared" si="10"/>
        <v>39.360137045157558</v>
      </c>
      <c r="Y27" s="7"/>
      <c r="Z27" s="25">
        <f t="shared" si="11"/>
        <v>617</v>
      </c>
      <c r="AA27" s="17">
        <f t="shared" si="15"/>
        <v>39.410999999999994</v>
      </c>
      <c r="AB27" s="24">
        <f t="shared" si="12"/>
        <v>0.68785171150348512</v>
      </c>
      <c r="AC27" s="17">
        <f t="shared" si="13"/>
        <v>-5.0862954842436636E-2</v>
      </c>
      <c r="AD27" s="17">
        <f t="shared" ca="1" si="14"/>
        <v>5.8617316421987198E-2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14785</v>
      </c>
      <c r="D28" s="17">
        <v>12104</v>
      </c>
      <c r="E28" s="17">
        <v>11733</v>
      </c>
      <c r="F28" s="17">
        <v>14416</v>
      </c>
      <c r="G28" s="24"/>
      <c r="H28" s="7"/>
      <c r="I28" s="25">
        <f t="shared" si="0"/>
        <v>3052</v>
      </c>
      <c r="J28" s="24">
        <f t="shared" si="0"/>
        <v>-2312</v>
      </c>
      <c r="K28" s="7"/>
      <c r="L28" s="25">
        <f t="shared" si="3"/>
        <v>3053.7567390599465</v>
      </c>
      <c r="M28" s="17">
        <f t="shared" si="1"/>
        <v>3.0861321247418525</v>
      </c>
      <c r="N28" s="17">
        <f t="shared" si="4"/>
        <v>-2311.7144809858605</v>
      </c>
      <c r="O28" s="24">
        <f t="shared" si="2"/>
        <v>8.15211074351814E-2</v>
      </c>
      <c r="P28" s="7"/>
      <c r="Q28" s="25">
        <f t="shared" si="5"/>
        <v>3091.9286850536218</v>
      </c>
      <c r="R28" s="24">
        <f t="shared" si="6"/>
        <v>-2333.0692757487227</v>
      </c>
      <c r="S28" s="7"/>
      <c r="T28" s="25">
        <f t="shared" si="7"/>
        <v>-0.79969931893914803</v>
      </c>
      <c r="U28" s="24">
        <f t="shared" si="8"/>
        <v>-0.60601274770334379</v>
      </c>
      <c r="V28" s="7"/>
      <c r="W28" s="25">
        <f t="shared" si="9"/>
        <v>-0.79695007332150436</v>
      </c>
      <c r="X28" s="24">
        <f t="shared" si="10"/>
        <v>44.954309616442742</v>
      </c>
      <c r="Y28" s="7"/>
      <c r="Z28" s="25">
        <f t="shared" si="11"/>
        <v>622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-5.4690383557250755E-2</v>
      </c>
      <c r="AD28" s="17">
        <f t="shared" ca="1" si="14"/>
        <v>0.11869137903210003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14888</v>
      </c>
      <c r="D29" s="17">
        <v>12256</v>
      </c>
      <c r="E29" s="17">
        <v>11621</v>
      </c>
      <c r="F29" s="17">
        <v>14247</v>
      </c>
      <c r="G29" s="24"/>
      <c r="H29" s="7"/>
      <c r="I29" s="25">
        <f t="shared" si="0"/>
        <v>3267</v>
      </c>
      <c r="J29" s="24">
        <f t="shared" si="0"/>
        <v>-1991</v>
      </c>
      <c r="K29" s="7"/>
      <c r="L29" s="25">
        <f t="shared" si="3"/>
        <v>3271.586303765348</v>
      </c>
      <c r="M29" s="17">
        <f t="shared" si="1"/>
        <v>21.034182228045431</v>
      </c>
      <c r="N29" s="17">
        <f t="shared" si="4"/>
        <v>-1992.2351142217699</v>
      </c>
      <c r="O29" s="24">
        <f t="shared" si="2"/>
        <v>1.5255071408182428</v>
      </c>
      <c r="P29" s="7"/>
      <c r="Q29" s="25">
        <f t="shared" si="5"/>
        <v>3306.9286850536218</v>
      </c>
      <c r="R29" s="24">
        <f t="shared" si="6"/>
        <v>-2012.0692757487227</v>
      </c>
      <c r="S29" s="7"/>
      <c r="T29" s="25">
        <f t="shared" si="7"/>
        <v>-0.85530711946930005</v>
      </c>
      <c r="U29" s="24">
        <f t="shared" si="8"/>
        <v>-0.52263327241950541</v>
      </c>
      <c r="V29" s="7"/>
      <c r="W29" s="25">
        <f t="shared" si="9"/>
        <v>-0.85293784904366898</v>
      </c>
      <c r="X29" s="24">
        <f t="shared" si="10"/>
        <v>50.706540947498183</v>
      </c>
      <c r="Y29" s="7"/>
      <c r="Z29" s="25">
        <f t="shared" si="11"/>
        <v>639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-5.3459052501807491E-2</v>
      </c>
      <c r="AD29" s="17">
        <f t="shared" ca="1" si="14"/>
        <v>0.10820087481993568</v>
      </c>
      <c r="AE29" s="17">
        <v>140</v>
      </c>
    </row>
    <row r="30" spans="1:31" s="17" customFormat="1" x14ac:dyDescent="0.25">
      <c r="A30" s="17">
        <v>10</v>
      </c>
      <c r="B30" s="17">
        <v>630</v>
      </c>
      <c r="C30" s="17">
        <v>14980</v>
      </c>
      <c r="D30" s="17">
        <v>12423</v>
      </c>
      <c r="E30" s="17">
        <v>11524</v>
      </c>
      <c r="F30" s="17">
        <v>14080</v>
      </c>
      <c r="G30" s="24"/>
      <c r="H30" s="7"/>
      <c r="I30" s="25">
        <f t="shared" si="0"/>
        <v>3456</v>
      </c>
      <c r="J30" s="24">
        <f t="shared" si="0"/>
        <v>-1657</v>
      </c>
      <c r="K30" s="7"/>
      <c r="L30" s="25">
        <f t="shared" si="3"/>
        <v>3453.7135014756032</v>
      </c>
      <c r="M30" s="17">
        <f t="shared" si="1"/>
        <v>5.228075502068962</v>
      </c>
      <c r="N30" s="17">
        <f t="shared" si="4"/>
        <v>-1657.3988100464842</v>
      </c>
      <c r="O30" s="24">
        <f t="shared" si="2"/>
        <v>0.1590494531767189</v>
      </c>
      <c r="P30" s="7"/>
      <c r="Q30" s="25">
        <f t="shared" si="5"/>
        <v>3495.9286850536218</v>
      </c>
      <c r="R30" s="24">
        <f t="shared" si="6"/>
        <v>-1678.0692757487227</v>
      </c>
      <c r="S30" s="7"/>
      <c r="T30" s="25">
        <f t="shared" si="7"/>
        <v>-0.90419025574929401</v>
      </c>
      <c r="U30" s="24">
        <f t="shared" si="8"/>
        <v>-0.43587705826124362</v>
      </c>
      <c r="V30" s="7"/>
      <c r="W30" s="25">
        <f t="shared" si="9"/>
        <v>-0.90221625598835276</v>
      </c>
      <c r="X30" s="24">
        <f t="shared" si="10"/>
        <v>56.418178919424236</v>
      </c>
      <c r="Y30" s="7"/>
      <c r="Z30" s="25">
        <f t="shared" si="11"/>
        <v>630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-1.1821080575757037E-2</v>
      </c>
      <c r="AD30" s="17">
        <f t="shared" ca="1" si="14"/>
        <v>-2.5231471477681566E-2</v>
      </c>
      <c r="AE30" s="17">
        <v>139</v>
      </c>
    </row>
    <row r="31" spans="1:31" s="17" customFormat="1" x14ac:dyDescent="0.25">
      <c r="A31" s="17">
        <v>11</v>
      </c>
      <c r="B31" s="17">
        <v>631</v>
      </c>
      <c r="C31" s="17">
        <v>15059</v>
      </c>
      <c r="D31" s="17">
        <v>12603</v>
      </c>
      <c r="E31" s="17">
        <v>11455</v>
      </c>
      <c r="F31" s="17">
        <v>13907</v>
      </c>
      <c r="G31" s="24"/>
      <c r="H31" s="7"/>
      <c r="I31" s="25">
        <f t="shared" si="0"/>
        <v>3604</v>
      </c>
      <c r="J31" s="24">
        <f t="shared" si="0"/>
        <v>-1304</v>
      </c>
      <c r="K31" s="7"/>
      <c r="L31" s="25">
        <f t="shared" si="3"/>
        <v>3601.8522335842354</v>
      </c>
      <c r="M31" s="17">
        <f t="shared" si="1"/>
        <v>4.6129005766864708</v>
      </c>
      <c r="N31" s="17">
        <f t="shared" si="4"/>
        <v>-1305.5693560071081</v>
      </c>
      <c r="O31" s="24">
        <f t="shared" si="2"/>
        <v>2.4628782770463622</v>
      </c>
      <c r="P31" s="7"/>
      <c r="Q31" s="25">
        <f t="shared" si="5"/>
        <v>3643.9286850536218</v>
      </c>
      <c r="R31" s="24">
        <f t="shared" si="6"/>
        <v>-1325.0692757487227</v>
      </c>
      <c r="S31" s="7"/>
      <c r="T31" s="25">
        <f t="shared" si="7"/>
        <v>-0.9424691137886545</v>
      </c>
      <c r="U31" s="24">
        <f t="shared" si="8"/>
        <v>-0.34418561036344003</v>
      </c>
      <c r="V31" s="7"/>
      <c r="W31" s="25">
        <f t="shared" si="9"/>
        <v>-0.94091273158130939</v>
      </c>
      <c r="X31" s="24">
        <f t="shared" si="10"/>
        <v>62.111705426218407</v>
      </c>
      <c r="Y31" s="7"/>
      <c r="Z31" s="25">
        <f t="shared" si="11"/>
        <v>631</v>
      </c>
      <c r="AA31" s="17">
        <f t="shared" si="15"/>
        <v>62.108999999999995</v>
      </c>
      <c r="AB31" s="24">
        <f t="shared" si="12"/>
        <v>1.084006545121158</v>
      </c>
      <c r="AC31" s="17">
        <f t="shared" si="13"/>
        <v>2.705426218412299E-3</v>
      </c>
      <c r="AD31" s="17">
        <f t="shared" ca="1" si="14"/>
        <v>3.4110473128876606E-2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15108</v>
      </c>
      <c r="D32" s="17">
        <v>12778</v>
      </c>
      <c r="E32" s="17">
        <v>11393</v>
      </c>
      <c r="F32" s="17">
        <v>13720</v>
      </c>
      <c r="G32" s="24"/>
      <c r="H32" s="7"/>
      <c r="I32" s="25">
        <f t="shared" si="0"/>
        <v>3715</v>
      </c>
      <c r="J32" s="24">
        <f t="shared" si="0"/>
        <v>-942</v>
      </c>
      <c r="K32" s="7"/>
      <c r="L32" s="25">
        <f t="shared" si="3"/>
        <v>3713.9340235356976</v>
      </c>
      <c r="M32" s="17">
        <f t="shared" si="1"/>
        <v>1.1363058224465741</v>
      </c>
      <c r="N32" s="17">
        <f t="shared" si="4"/>
        <v>-941.89044218710546</v>
      </c>
      <c r="O32" s="24">
        <f t="shared" si="2"/>
        <v>1.2002914366234215E-2</v>
      </c>
      <c r="P32" s="7"/>
      <c r="Q32" s="25">
        <f t="shared" si="5"/>
        <v>3754.9286850536218</v>
      </c>
      <c r="R32" s="24">
        <f t="shared" si="6"/>
        <v>-963.06927574872259</v>
      </c>
      <c r="S32" s="7"/>
      <c r="T32" s="25">
        <f t="shared" si="7"/>
        <v>-0.97117825731817475</v>
      </c>
      <c r="U32" s="24">
        <f t="shared" si="8"/>
        <v>-0.25015642016795875</v>
      </c>
      <c r="V32" s="7"/>
      <c r="W32" s="25">
        <f t="shared" si="9"/>
        <v>-0.97005003096405717</v>
      </c>
      <c r="X32" s="24">
        <f t="shared" si="10"/>
        <v>67.743833524163676</v>
      </c>
      <c r="Y32" s="7"/>
      <c r="Z32" s="25">
        <f t="shared" si="11"/>
        <v>629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-2.6166475836319592E-2</v>
      </c>
      <c r="AD32" s="17">
        <f t="shared" ca="1" si="14"/>
        <v>0.10434644870842646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15138</v>
      </c>
      <c r="D33" s="17">
        <v>12954</v>
      </c>
      <c r="E33" s="17">
        <v>11353</v>
      </c>
      <c r="F33" s="17">
        <v>13541</v>
      </c>
      <c r="G33" s="24"/>
      <c r="H33" s="7"/>
      <c r="I33" s="25">
        <f t="shared" si="0"/>
        <v>3785</v>
      </c>
      <c r="J33" s="24">
        <f t="shared" si="0"/>
        <v>-587</v>
      </c>
      <c r="K33" s="7"/>
      <c r="L33" s="25">
        <f t="shared" si="3"/>
        <v>3787.1927999600161</v>
      </c>
      <c r="M33" s="17">
        <f t="shared" si="1"/>
        <v>4.8083716646468098</v>
      </c>
      <c r="N33" s="17">
        <f t="shared" si="4"/>
        <v>-583.1824314284936</v>
      </c>
      <c r="O33" s="24">
        <f t="shared" si="2"/>
        <v>14.57382979815341</v>
      </c>
      <c r="P33" s="7"/>
      <c r="Q33" s="25">
        <f t="shared" si="5"/>
        <v>3824.9286850536218</v>
      </c>
      <c r="R33" s="24">
        <f t="shared" si="6"/>
        <v>-608.06927574872259</v>
      </c>
      <c r="S33" s="7"/>
      <c r="T33" s="25">
        <f t="shared" si="7"/>
        <v>-0.98928312260706142</v>
      </c>
      <c r="U33" s="24">
        <f t="shared" si="8"/>
        <v>-0.15794547398178233</v>
      </c>
      <c r="V33" s="7"/>
      <c r="W33" s="25">
        <f t="shared" si="9"/>
        <v>-0.98857466881627254</v>
      </c>
      <c r="X33" s="24">
        <f t="shared" si="10"/>
        <v>73.126732577336611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-8.826742266337817E-2</v>
      </c>
      <c r="AD33" s="17">
        <f t="shared" ca="1" si="14"/>
        <v>0.14624558515940578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15163</v>
      </c>
      <c r="D34" s="17">
        <v>13136</v>
      </c>
      <c r="E34" s="17">
        <v>11334</v>
      </c>
      <c r="F34" s="17">
        <v>13353</v>
      </c>
      <c r="G34" s="24"/>
      <c r="H34" s="7"/>
      <c r="I34" s="25">
        <f t="shared" si="0"/>
        <v>3829</v>
      </c>
      <c r="J34" s="24">
        <f t="shared" si="0"/>
        <v>-217</v>
      </c>
      <c r="K34" s="7"/>
      <c r="L34" s="25">
        <f t="shared" si="3"/>
        <v>3826.2852411039171</v>
      </c>
      <c r="M34" s="17">
        <f t="shared" si="1"/>
        <v>7.3699158638613138</v>
      </c>
      <c r="N34" s="17">
        <f t="shared" si="4"/>
        <v>-212.37026727376053</v>
      </c>
      <c r="O34" s="24">
        <f t="shared" si="2"/>
        <v>21.434425116412733</v>
      </c>
      <c r="P34" s="7"/>
      <c r="Q34" s="25">
        <f t="shared" si="5"/>
        <v>3868.9286850536218</v>
      </c>
      <c r="R34" s="24">
        <f t="shared" si="6"/>
        <v>-238.06927574872262</v>
      </c>
      <c r="S34" s="7"/>
      <c r="T34" s="25">
        <f t="shared" si="7"/>
        <v>-1.0006633236457902</v>
      </c>
      <c r="U34" s="24">
        <f t="shared" si="8"/>
        <v>-6.1838290632809725E-2</v>
      </c>
      <c r="V34" s="7"/>
      <c r="W34" s="25">
        <f t="shared" si="9"/>
        <v>-1.0003923017509155</v>
      </c>
      <c r="X34" s="24">
        <f t="shared" si="10"/>
        <v>78.667027685600942</v>
      </c>
      <c r="Y34" s="7"/>
      <c r="Z34" s="25">
        <f t="shared" si="11"/>
        <v>616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-9.1972314399043853E-2</v>
      </c>
      <c r="AD34" s="17">
        <f t="shared" ca="1" si="14"/>
        <v>9.8616510938754232E-2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15168</v>
      </c>
      <c r="D35" s="17">
        <v>13336</v>
      </c>
      <c r="E35" s="17">
        <v>11334</v>
      </c>
      <c r="F35" s="17">
        <v>13172</v>
      </c>
      <c r="G35" s="24"/>
      <c r="H35" s="7"/>
      <c r="I35" s="25">
        <f t="shared" si="0"/>
        <v>3834</v>
      </c>
      <c r="J35" s="24">
        <f t="shared" si="0"/>
        <v>164</v>
      </c>
      <c r="K35" s="7"/>
      <c r="L35" s="25">
        <f t="shared" si="3"/>
        <v>3829.0221430402062</v>
      </c>
      <c r="M35" s="17">
        <f t="shared" si="1"/>
        <v>24.779059912167831</v>
      </c>
      <c r="N35" s="17">
        <f t="shared" si="4"/>
        <v>164.86328155887406</v>
      </c>
      <c r="O35" s="24">
        <f t="shared" si="2"/>
        <v>0.74525504989203417</v>
      </c>
      <c r="P35" s="7"/>
      <c r="Q35" s="25">
        <f t="shared" si="5"/>
        <v>3873.9286850536218</v>
      </c>
      <c r="R35" s="24">
        <f t="shared" si="6"/>
        <v>142.93072425127738</v>
      </c>
      <c r="S35" s="7"/>
      <c r="T35" s="25">
        <f t="shared" si="7"/>
        <v>-1.0019565283092822</v>
      </c>
      <c r="U35" s="24">
        <f t="shared" si="8"/>
        <v>3.7126133302213406E-2</v>
      </c>
      <c r="V35" s="7"/>
      <c r="W35" s="25">
        <f t="shared" si="9"/>
        <v>-1.0021358351147283</v>
      </c>
      <c r="X35" s="24">
        <f t="shared" si="10"/>
        <v>84.325877611215958</v>
      </c>
      <c r="Y35" s="7"/>
      <c r="Z35" s="25">
        <f t="shared" si="11"/>
        <v>623</v>
      </c>
      <c r="AA35" s="17">
        <f t="shared" si="15"/>
        <v>84.365999999999985</v>
      </c>
      <c r="AB35" s="24">
        <f t="shared" si="12"/>
        <v>1.4724644767375357</v>
      </c>
      <c r="AC35" s="17">
        <f t="shared" si="13"/>
        <v>-4.0122388784027407E-2</v>
      </c>
      <c r="AD35" s="17">
        <f t="shared" ca="1" si="14"/>
        <v>-5.5313064820495583E-2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15156</v>
      </c>
      <c r="D36" s="17">
        <v>13527</v>
      </c>
      <c r="E36" s="17">
        <v>11355</v>
      </c>
      <c r="F36" s="17">
        <v>12985</v>
      </c>
      <c r="G36" s="24"/>
      <c r="H36" s="7"/>
      <c r="I36" s="25">
        <f t="shared" si="0"/>
        <v>3801</v>
      </c>
      <c r="J36" s="24">
        <f t="shared" si="0"/>
        <v>542</v>
      </c>
      <c r="K36" s="7"/>
      <c r="L36" s="25">
        <f t="shared" si="3"/>
        <v>3794.4719040915975</v>
      </c>
      <c r="M36" s="17">
        <f t="shared" si="1"/>
        <v>42.616036189301724</v>
      </c>
      <c r="N36" s="17">
        <f t="shared" si="4"/>
        <v>542.52122745340375</v>
      </c>
      <c r="O36" s="24">
        <f t="shared" si="2"/>
        <v>0.27167805818176183</v>
      </c>
      <c r="P36" s="7"/>
      <c r="Q36" s="25">
        <f t="shared" si="5"/>
        <v>3840.9286850536218</v>
      </c>
      <c r="R36" s="24">
        <f t="shared" si="6"/>
        <v>520.93072425127741</v>
      </c>
      <c r="S36" s="7"/>
      <c r="T36" s="25">
        <f t="shared" si="7"/>
        <v>-0.99342137753023552</v>
      </c>
      <c r="U36" s="24">
        <f t="shared" si="8"/>
        <v>0.13531130980467732</v>
      </c>
      <c r="V36" s="7"/>
      <c r="W36" s="25">
        <f t="shared" si="9"/>
        <v>-0.99404736549861894</v>
      </c>
      <c r="X36" s="24">
        <f t="shared" si="10"/>
        <v>89.955761381579237</v>
      </c>
      <c r="Y36" s="7"/>
      <c r="Z36" s="25">
        <f t="shared" si="11"/>
        <v>626</v>
      </c>
      <c r="AA36" s="17">
        <f t="shared" si="15"/>
        <v>89.999999999999986</v>
      </c>
      <c r="AB36" s="24">
        <f t="shared" si="12"/>
        <v>1.5707963267948963</v>
      </c>
      <c r="AC36" s="17">
        <f t="shared" si="13"/>
        <v>-4.4238618420749276E-2</v>
      </c>
      <c r="AD36" s="17">
        <f t="shared" ca="1" si="14"/>
        <v>-1.2457891824624312E-3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15117</v>
      </c>
      <c r="D37" s="17">
        <v>13699</v>
      </c>
      <c r="E37" s="17">
        <v>11384</v>
      </c>
      <c r="F37" s="17">
        <v>12789</v>
      </c>
      <c r="G37" s="24"/>
      <c r="H37" s="7"/>
      <c r="I37" s="25">
        <f t="shared" si="0"/>
        <v>3733</v>
      </c>
      <c r="J37" s="24">
        <f t="shared" si="0"/>
        <v>910</v>
      </c>
      <c r="K37" s="7"/>
      <c r="L37" s="25">
        <f t="shared" si="3"/>
        <v>3723.2961395768953</v>
      </c>
      <c r="M37" s="17">
        <f t="shared" si="1"/>
        <v>94.164907111098557</v>
      </c>
      <c r="N37" s="17">
        <f t="shared" si="4"/>
        <v>913.37274673109903</v>
      </c>
      <c r="O37" s="24">
        <f t="shared" si="2"/>
        <v>11.375420512139177</v>
      </c>
      <c r="P37" s="7"/>
      <c r="Q37" s="25">
        <f t="shared" si="5"/>
        <v>3772.9286850536218</v>
      </c>
      <c r="R37" s="24">
        <f t="shared" si="6"/>
        <v>888.93072425127741</v>
      </c>
      <c r="S37" s="7"/>
      <c r="T37" s="25">
        <f t="shared" si="7"/>
        <v>-0.97583379410674564</v>
      </c>
      <c r="U37" s="24">
        <f t="shared" si="8"/>
        <v>0.23089899486527707</v>
      </c>
      <c r="V37" s="7"/>
      <c r="W37" s="25">
        <f t="shared" si="9"/>
        <v>-0.97689455022370353</v>
      </c>
      <c r="X37" s="24">
        <f t="shared" si="10"/>
        <v>95.502594818945852</v>
      </c>
      <c r="Y37" s="7"/>
      <c r="Z37" s="25">
        <f t="shared" si="11"/>
        <v>623</v>
      </c>
      <c r="AA37" s="17">
        <f t="shared" si="15"/>
        <v>95.606999999999985</v>
      </c>
      <c r="AB37" s="24">
        <f t="shared" si="12"/>
        <v>1.6686569379542182</v>
      </c>
      <c r="AC37" s="17">
        <f t="shared" si="13"/>
        <v>-0.10440518105413332</v>
      </c>
      <c r="AD37" s="17">
        <f t="shared" ca="1" si="14"/>
        <v>7.7286373431917355E-3</v>
      </c>
      <c r="AE37" s="17">
        <v>132</v>
      </c>
    </row>
    <row r="38" spans="1:31" s="17" customFormat="1" x14ac:dyDescent="0.25">
      <c r="A38" s="17">
        <v>18</v>
      </c>
      <c r="B38" s="17">
        <v>645</v>
      </c>
      <c r="C38" s="17">
        <v>15064</v>
      </c>
      <c r="D38" s="17">
        <v>13897</v>
      </c>
      <c r="E38" s="17">
        <v>11445</v>
      </c>
      <c r="F38" s="17">
        <v>12615</v>
      </c>
      <c r="G38" s="24"/>
      <c r="H38" s="7"/>
      <c r="I38" s="25">
        <f t="shared" si="0"/>
        <v>3619</v>
      </c>
      <c r="J38" s="24">
        <f t="shared" si="0"/>
        <v>1282</v>
      </c>
      <c r="K38" s="7"/>
      <c r="L38" s="25">
        <f t="shared" si="3"/>
        <v>3611.6674514746287</v>
      </c>
      <c r="M38" s="17">
        <f t="shared" si="1"/>
        <v>53.766267876924736</v>
      </c>
      <c r="N38" s="17">
        <f t="shared" si="4"/>
        <v>1288.2800369621066</v>
      </c>
      <c r="O38" s="24">
        <f t="shared" si="2"/>
        <v>39.438864245424824</v>
      </c>
      <c r="P38" s="7"/>
      <c r="Q38" s="25">
        <f t="shared" si="5"/>
        <v>3658.9286850536218</v>
      </c>
      <c r="R38" s="24">
        <f t="shared" si="6"/>
        <v>1260.9307242512773</v>
      </c>
      <c r="S38" s="7"/>
      <c r="T38" s="25">
        <f t="shared" si="7"/>
        <v>-0.94634872777913015</v>
      </c>
      <c r="U38" s="24">
        <f t="shared" si="8"/>
        <v>0.32752567650262249</v>
      </c>
      <c r="V38" s="7"/>
      <c r="W38" s="25">
        <f t="shared" si="9"/>
        <v>-0.94784885659642648</v>
      </c>
      <c r="X38" s="24">
        <f t="shared" si="10"/>
        <v>101.26661239415557</v>
      </c>
      <c r="Y38" s="7"/>
      <c r="Z38" s="25">
        <f t="shared" si="11"/>
        <v>645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-0.14538760584440524</v>
      </c>
      <c r="AD38" s="17">
        <f t="shared" ca="1" si="14"/>
        <v>-1.0404184050173626E-2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14985</v>
      </c>
      <c r="D39" s="17">
        <v>14065</v>
      </c>
      <c r="E39" s="17">
        <v>11517</v>
      </c>
      <c r="F39" s="17">
        <v>12431</v>
      </c>
      <c r="G39" s="24"/>
      <c r="H39" s="7"/>
      <c r="I39" s="25">
        <f t="shared" si="0"/>
        <v>3468</v>
      </c>
      <c r="J39" s="24">
        <f t="shared" si="0"/>
        <v>1634</v>
      </c>
      <c r="K39" s="7"/>
      <c r="L39" s="25">
        <f t="shared" si="3"/>
        <v>3466.2003798880633</v>
      </c>
      <c r="M39" s="17">
        <f t="shared" si="1"/>
        <v>3.2386325472872297</v>
      </c>
      <c r="N39" s="17">
        <f t="shared" si="4"/>
        <v>1642.4985275290285</v>
      </c>
      <c r="O39" s="24">
        <f t="shared" si="2"/>
        <v>72.224970161654909</v>
      </c>
      <c r="P39" s="7"/>
      <c r="Q39" s="25">
        <f t="shared" si="5"/>
        <v>3507.9286850536218</v>
      </c>
      <c r="R39" s="24">
        <f t="shared" si="6"/>
        <v>1612.9307242512773</v>
      </c>
      <c r="S39" s="7"/>
      <c r="T39" s="25">
        <f t="shared" si="7"/>
        <v>-0.90729394694167464</v>
      </c>
      <c r="U39" s="24">
        <f t="shared" si="8"/>
        <v>0.41895737525623966</v>
      </c>
      <c r="V39" s="7"/>
      <c r="W39" s="25">
        <f t="shared" si="9"/>
        <v>-0.90920971079027357</v>
      </c>
      <c r="X39" s="24">
        <f t="shared" si="10"/>
        <v>106.94412521373192</v>
      </c>
      <c r="Y39" s="7"/>
      <c r="Z39" s="25">
        <f t="shared" si="11"/>
        <v>631</v>
      </c>
      <c r="AA39" s="17">
        <f t="shared" si="15"/>
        <v>107.09099999999998</v>
      </c>
      <c r="AB39" s="24">
        <f t="shared" si="12"/>
        <v>1.8690905492532472</v>
      </c>
      <c r="AC39" s="17">
        <f t="shared" si="13"/>
        <v>-0.14687478626805728</v>
      </c>
      <c r="AD39" s="17">
        <f t="shared" ca="1" si="14"/>
        <v>8.1461802676230377E-2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14904</v>
      </c>
      <c r="D40" s="17">
        <v>14238</v>
      </c>
      <c r="E40" s="17">
        <v>11606</v>
      </c>
      <c r="F40" s="17">
        <v>12269</v>
      </c>
      <c r="G40" s="24"/>
      <c r="H40" s="7"/>
      <c r="I40" s="25">
        <f t="shared" si="0"/>
        <v>3298</v>
      </c>
      <c r="J40" s="24">
        <f t="shared" si="0"/>
        <v>1969</v>
      </c>
      <c r="K40" s="7"/>
      <c r="L40" s="25">
        <f t="shared" si="3"/>
        <v>3290.6595592282943</v>
      </c>
      <c r="M40" s="17">
        <f t="shared" si="1"/>
        <v>53.882070722920012</v>
      </c>
      <c r="N40" s="17">
        <f t="shared" si="4"/>
        <v>1973.4906397240686</v>
      </c>
      <c r="O40" s="24">
        <f t="shared" si="2"/>
        <v>20.165845131383044</v>
      </c>
      <c r="P40" s="7"/>
      <c r="Q40" s="25">
        <f t="shared" si="5"/>
        <v>3337.9286850536218</v>
      </c>
      <c r="R40" s="24">
        <f t="shared" si="6"/>
        <v>1947.9307242512773</v>
      </c>
      <c r="S40" s="7"/>
      <c r="T40" s="25">
        <f t="shared" si="7"/>
        <v>-0.8633249883829498</v>
      </c>
      <c r="U40" s="24">
        <f t="shared" si="8"/>
        <v>0.50597333855868776</v>
      </c>
      <c r="V40" s="7"/>
      <c r="W40" s="25">
        <f t="shared" si="9"/>
        <v>-0.8656362435798719</v>
      </c>
      <c r="X40" s="24">
        <f t="shared" si="10"/>
        <v>112.51093839454921</v>
      </c>
      <c r="Y40" s="7"/>
      <c r="Z40" s="25">
        <f t="shared" si="11"/>
        <v>617</v>
      </c>
      <c r="AA40" s="17">
        <f t="shared" si="15"/>
        <v>112.64399999999998</v>
      </c>
      <c r="AB40" s="24">
        <f t="shared" si="12"/>
        <v>1.9660086826164922</v>
      </c>
      <c r="AC40" s="17">
        <f t="shared" si="13"/>
        <v>-0.13306160545076295</v>
      </c>
      <c r="AD40" s="17">
        <f t="shared" ca="1" si="14"/>
        <v>2.9042557151413462E-2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14813</v>
      </c>
      <c r="D41" s="17">
        <v>14405</v>
      </c>
      <c r="E41" s="17">
        <v>11717</v>
      </c>
      <c r="F41" s="17">
        <v>12117</v>
      </c>
      <c r="G41" s="24"/>
      <c r="H41" s="7"/>
      <c r="I41" s="25">
        <f t="shared" si="0"/>
        <v>3096</v>
      </c>
      <c r="J41" s="24">
        <f t="shared" si="0"/>
        <v>2288</v>
      </c>
      <c r="K41" s="7"/>
      <c r="L41" s="25">
        <f t="shared" si="3"/>
        <v>3084.2094209790494</v>
      </c>
      <c r="M41" s="17">
        <f t="shared" si="1"/>
        <v>139.01775364928147</v>
      </c>
      <c r="N41" s="17">
        <f t="shared" si="4"/>
        <v>2285.6664043321712</v>
      </c>
      <c r="O41" s="24">
        <f t="shared" si="2"/>
        <v>5.4456687409094888</v>
      </c>
      <c r="P41" s="7"/>
      <c r="Q41" s="25">
        <f t="shared" si="5"/>
        <v>3135.9286850536218</v>
      </c>
      <c r="R41" s="24">
        <f t="shared" si="6"/>
        <v>2266.9307242512773</v>
      </c>
      <c r="S41" s="7"/>
      <c r="T41" s="25">
        <f t="shared" si="7"/>
        <v>-0.81107951997787686</v>
      </c>
      <c r="U41" s="24">
        <f t="shared" si="8"/>
        <v>0.58883331555415341</v>
      </c>
      <c r="V41" s="7"/>
      <c r="W41" s="25">
        <f t="shared" si="9"/>
        <v>-0.81376726996173432</v>
      </c>
      <c r="X41" s="24">
        <f t="shared" si="10"/>
        <v>118.0933086215133</v>
      </c>
      <c r="Y41" s="7"/>
      <c r="Z41" s="25">
        <f t="shared" si="11"/>
        <v>616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-9.4691378486672306E-2</v>
      </c>
      <c r="AD41" s="17">
        <f t="shared" ca="1" si="14"/>
        <v>-4.2626032916629697E-2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14680</v>
      </c>
      <c r="D42" s="17">
        <v>14539</v>
      </c>
      <c r="E42" s="17">
        <v>11829</v>
      </c>
      <c r="F42" s="17">
        <v>11969</v>
      </c>
      <c r="G42" s="24"/>
      <c r="H42" s="7"/>
      <c r="I42" s="25">
        <f t="shared" si="0"/>
        <v>2851</v>
      </c>
      <c r="J42" s="24">
        <f t="shared" si="0"/>
        <v>2570</v>
      </c>
      <c r="K42" s="7"/>
      <c r="L42" s="25">
        <f t="shared" si="3"/>
        <v>2850.5487690993614</v>
      </c>
      <c r="M42" s="17">
        <f t="shared" si="1"/>
        <v>0.20360932569114049</v>
      </c>
      <c r="N42" s="17">
        <f t="shared" si="4"/>
        <v>2574.3855955837471</v>
      </c>
      <c r="O42" s="24">
        <f t="shared" si="2"/>
        <v>19.233448624181982</v>
      </c>
      <c r="P42" s="7"/>
      <c r="Q42" s="25">
        <f t="shared" si="5"/>
        <v>2890.9286850536218</v>
      </c>
      <c r="R42" s="24">
        <f t="shared" si="6"/>
        <v>2548.9307242512773</v>
      </c>
      <c r="S42" s="7"/>
      <c r="T42" s="25">
        <f t="shared" si="7"/>
        <v>-0.74771249146677343</v>
      </c>
      <c r="U42" s="24">
        <f t="shared" si="8"/>
        <v>0.66208257421472161</v>
      </c>
      <c r="V42" s="7"/>
      <c r="W42" s="25">
        <f t="shared" si="9"/>
        <v>-0.7507328896939135</v>
      </c>
      <c r="X42" s="24">
        <f t="shared" si="10"/>
        <v>123.61376411692845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-7.3235883071518515E-2</v>
      </c>
      <c r="AD42" s="17">
        <f t="shared" ca="1" si="14"/>
        <v>4.6886037282533266E-2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14551</v>
      </c>
      <c r="D43" s="17">
        <v>14675</v>
      </c>
      <c r="E43" s="17">
        <v>11962</v>
      </c>
      <c r="F43" s="17">
        <v>11834</v>
      </c>
      <c r="G43" s="24"/>
      <c r="H43" s="7"/>
      <c r="I43" s="25">
        <f t="shared" si="0"/>
        <v>2589</v>
      </c>
      <c r="J43" s="24">
        <f t="shared" si="0"/>
        <v>2841</v>
      </c>
      <c r="K43" s="7"/>
      <c r="L43" s="25">
        <f t="shared" si="3"/>
        <v>2585.8082843290358</v>
      </c>
      <c r="M43" s="17">
        <f t="shared" si="1"/>
        <v>10.187048924278363</v>
      </c>
      <c r="N43" s="17">
        <f t="shared" si="4"/>
        <v>2843.7334189003618</v>
      </c>
      <c r="O43" s="24">
        <f t="shared" si="2"/>
        <v>7.4715788848551785</v>
      </c>
      <c r="P43" s="7"/>
      <c r="Q43" s="25">
        <f t="shared" si="5"/>
        <v>2628.9286850536218</v>
      </c>
      <c r="R43" s="24">
        <f t="shared" si="6"/>
        <v>2819.9307242512773</v>
      </c>
      <c r="S43" s="7"/>
      <c r="T43" s="25">
        <f t="shared" si="7"/>
        <v>-0.67994856709979756</v>
      </c>
      <c r="U43" s="24">
        <f t="shared" si="8"/>
        <v>0.73247459228923939</v>
      </c>
      <c r="V43" s="7"/>
      <c r="W43" s="25">
        <f t="shared" si="9"/>
        <v>-0.68328856682209793</v>
      </c>
      <c r="X43" s="24">
        <f t="shared" si="10"/>
        <v>129.19396353022523</v>
      </c>
      <c r="Y43" s="7"/>
      <c r="Z43" s="25">
        <f t="shared" si="11"/>
        <v>621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-8.2036469774749321E-2</v>
      </c>
      <c r="AD43" s="17">
        <f t="shared" ca="1" si="14"/>
        <v>4.6644592779017557E-2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14410</v>
      </c>
      <c r="D44" s="17">
        <v>14803</v>
      </c>
      <c r="E44" s="17">
        <v>12115</v>
      </c>
      <c r="F44" s="17">
        <v>11710</v>
      </c>
      <c r="G44" s="24"/>
      <c r="H44" s="7"/>
      <c r="I44" s="25">
        <f t="shared" si="0"/>
        <v>2295</v>
      </c>
      <c r="J44" s="24">
        <f t="shared" si="0"/>
        <v>3093</v>
      </c>
      <c r="K44" s="7"/>
      <c r="L44" s="25">
        <f t="shared" si="3"/>
        <v>2294.1552456862569</v>
      </c>
      <c r="M44" s="17">
        <f t="shared" si="1"/>
        <v>0.71360985058761628</v>
      </c>
      <c r="N44" s="17">
        <f t="shared" si="4"/>
        <v>3087.7125419972308</v>
      </c>
      <c r="O44" s="24">
        <f t="shared" si="2"/>
        <v>27.957212131048049</v>
      </c>
      <c r="P44" s="7"/>
      <c r="Q44" s="25">
        <f t="shared" si="5"/>
        <v>2334.9286850536218</v>
      </c>
      <c r="R44" s="24">
        <f t="shared" si="6"/>
        <v>3071.9307242512773</v>
      </c>
      <c r="S44" s="7"/>
      <c r="T44" s="25">
        <f t="shared" si="7"/>
        <v>-0.60390813288647349</v>
      </c>
      <c r="U44" s="24">
        <f t="shared" si="8"/>
        <v>0.79793137662421532</v>
      </c>
      <c r="V44" s="7"/>
      <c r="W44" s="25">
        <f t="shared" si="9"/>
        <v>-0.60754519175268407</v>
      </c>
      <c r="X44" s="24">
        <f t="shared" si="10"/>
        <v>134.91855443389886</v>
      </c>
      <c r="Y44" s="7"/>
      <c r="Z44" s="25">
        <f t="shared" si="11"/>
        <v>625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1.7554433898880006E-2</v>
      </c>
      <c r="AD44" s="17">
        <f t="shared" ca="1" si="14"/>
        <v>6.8816511947034087E-3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14248</v>
      </c>
      <c r="D45" s="17">
        <v>14915</v>
      </c>
      <c r="E45" s="17">
        <v>12277</v>
      </c>
      <c r="F45" s="17">
        <v>11602</v>
      </c>
      <c r="G45" s="24"/>
      <c r="H45" s="7"/>
      <c r="I45" s="25">
        <f t="shared" si="0"/>
        <v>1971</v>
      </c>
      <c r="J45" s="24">
        <f t="shared" si="0"/>
        <v>3313</v>
      </c>
      <c r="K45" s="7"/>
      <c r="L45" s="25">
        <f t="shared" si="3"/>
        <v>1974.305881287632</v>
      </c>
      <c r="M45" s="17">
        <f t="shared" si="1"/>
        <v>10.928851087915536</v>
      </c>
      <c r="N45" s="17">
        <f t="shared" si="4"/>
        <v>3305.6535764833848</v>
      </c>
      <c r="O45" s="24">
        <f t="shared" si="2"/>
        <v>53.969938485477314</v>
      </c>
      <c r="P45" s="7"/>
      <c r="Q45" s="25">
        <f t="shared" si="5"/>
        <v>2010.9286850536221</v>
      </c>
      <c r="R45" s="24">
        <f t="shared" si="6"/>
        <v>3291.9307242512773</v>
      </c>
      <c r="S45" s="7"/>
      <c r="T45" s="25">
        <f t="shared" si="7"/>
        <v>-0.52010847069219801</v>
      </c>
      <c r="U45" s="24">
        <f t="shared" si="8"/>
        <v>0.85507618834522614</v>
      </c>
      <c r="V45" s="7"/>
      <c r="W45" s="25">
        <f t="shared" si="9"/>
        <v>-0.52400468661679889</v>
      </c>
      <c r="X45" s="24">
        <f t="shared" si="10"/>
        <v>140.70356168266903</v>
      </c>
      <c r="Y45" s="7"/>
      <c r="Z45" s="25">
        <f t="shared" si="11"/>
        <v>636</v>
      </c>
      <c r="AA45" s="17">
        <f t="shared" si="15"/>
        <v>140.62499999999997</v>
      </c>
      <c r="AB45" s="24">
        <f t="shared" si="12"/>
        <v>2.4543692606170255</v>
      </c>
      <c r="AC45" s="17">
        <f t="shared" si="13"/>
        <v>7.8561682669061383E-2</v>
      </c>
      <c r="AD45" s="17">
        <f t="shared" ca="1" si="14"/>
        <v>7.8171484250930234E-2</v>
      </c>
      <c r="AE45" s="17">
        <v>124</v>
      </c>
    </row>
    <row r="46" spans="1:31" s="17" customFormat="1" x14ac:dyDescent="0.25">
      <c r="A46" s="17">
        <v>26</v>
      </c>
      <c r="B46" s="17">
        <v>629</v>
      </c>
      <c r="C46" s="17">
        <v>14076</v>
      </c>
      <c r="D46" s="17">
        <v>14997</v>
      </c>
      <c r="E46" s="17">
        <v>12439</v>
      </c>
      <c r="F46" s="17">
        <v>11505</v>
      </c>
      <c r="G46" s="24"/>
      <c r="H46" s="7"/>
      <c r="I46" s="25">
        <f t="shared" si="0"/>
        <v>1637</v>
      </c>
      <c r="J46" s="24">
        <f t="shared" si="0"/>
        <v>3492</v>
      </c>
      <c r="K46" s="7"/>
      <c r="L46" s="25">
        <f t="shared" si="3"/>
        <v>1638.2041370377717</v>
      </c>
      <c r="M46" s="17">
        <f t="shared" si="1"/>
        <v>1.4499460057336424</v>
      </c>
      <c r="N46" s="17">
        <f t="shared" si="4"/>
        <v>3488.9853656449154</v>
      </c>
      <c r="O46" s="24">
        <f t="shared" si="2"/>
        <v>9.0880202948562303</v>
      </c>
      <c r="P46" s="7"/>
      <c r="Q46" s="25">
        <f t="shared" si="5"/>
        <v>1676.9286850536221</v>
      </c>
      <c r="R46" s="24">
        <f t="shared" si="6"/>
        <v>3470.9307242512773</v>
      </c>
      <c r="S46" s="7"/>
      <c r="T46" s="25">
        <f t="shared" si="7"/>
        <v>-0.43372239917093874</v>
      </c>
      <c r="U46" s="24">
        <f t="shared" si="8"/>
        <v>0.90157128515459395</v>
      </c>
      <c r="V46" s="7"/>
      <c r="W46" s="25">
        <f t="shared" si="9"/>
        <v>-0.43782928625015072</v>
      </c>
      <c r="X46" s="24">
        <f t="shared" si="10"/>
        <v>146.30165023467191</v>
      </c>
      <c r="Y46" s="7"/>
      <c r="Z46" s="25">
        <f t="shared" si="11"/>
        <v>629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1.5650234671937824E-2</v>
      </c>
      <c r="AD46" s="17">
        <f t="shared" ca="1" si="14"/>
        <v>5.6401380019082126E-2</v>
      </c>
      <c r="AE46" s="17">
        <v>123</v>
      </c>
    </row>
    <row r="47" spans="1:31" s="17" customFormat="1" x14ac:dyDescent="0.25">
      <c r="A47" s="17">
        <v>27</v>
      </c>
      <c r="B47" s="17">
        <v>634</v>
      </c>
      <c r="C47" s="17">
        <v>13903</v>
      </c>
      <c r="D47" s="17">
        <v>15084</v>
      </c>
      <c r="E47" s="17">
        <v>12624</v>
      </c>
      <c r="F47" s="17">
        <v>11434</v>
      </c>
      <c r="G47" s="24"/>
      <c r="H47" s="7"/>
      <c r="I47" s="25">
        <f t="shared" si="0"/>
        <v>1279</v>
      </c>
      <c r="J47" s="24">
        <f t="shared" si="0"/>
        <v>3650</v>
      </c>
      <c r="K47" s="7"/>
      <c r="L47" s="25">
        <f t="shared" si="3"/>
        <v>1282.8718914479994</v>
      </c>
      <c r="M47" s="17">
        <f t="shared" si="1"/>
        <v>14.991543385090582</v>
      </c>
      <c r="N47" s="17">
        <f t="shared" si="4"/>
        <v>3639.5378114508148</v>
      </c>
      <c r="O47" s="24">
        <f t="shared" si="2"/>
        <v>109.45738923870103</v>
      </c>
      <c r="P47" s="7"/>
      <c r="Q47" s="25">
        <f t="shared" si="5"/>
        <v>1318.9286850536221</v>
      </c>
      <c r="R47" s="24">
        <f t="shared" si="6"/>
        <v>3628.9307242512773</v>
      </c>
      <c r="S47" s="7"/>
      <c r="T47" s="25">
        <f t="shared" si="7"/>
        <v>-0.34112894526491827</v>
      </c>
      <c r="U47" s="24">
        <f t="shared" si="8"/>
        <v>0.94261164993604707</v>
      </c>
      <c r="V47" s="7"/>
      <c r="W47" s="25">
        <f t="shared" si="9"/>
        <v>-0.34542161870811416</v>
      </c>
      <c r="X47" s="24">
        <f t="shared" si="10"/>
        <v>152.07876632791306</v>
      </c>
      <c r="Y47" s="7"/>
      <c r="Z47" s="25">
        <f t="shared" si="11"/>
        <v>634</v>
      </c>
      <c r="AA47" s="17">
        <f t="shared" si="15"/>
        <v>151.99199999999996</v>
      </c>
      <c r="AB47" s="24">
        <f t="shared" si="12"/>
        <v>2.652760836691221</v>
      </c>
      <c r="AC47" s="17">
        <f t="shared" si="13"/>
        <v>8.6766327913096575E-2</v>
      </c>
      <c r="AD47" s="17">
        <f t="shared" ca="1" si="14"/>
        <v>4.3244663563541508E-2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13727</v>
      </c>
      <c r="D48" s="17">
        <v>15150</v>
      </c>
      <c r="E48" s="17">
        <v>12812</v>
      </c>
      <c r="F48" s="17">
        <v>11384</v>
      </c>
      <c r="G48" s="24"/>
      <c r="H48" s="7"/>
      <c r="I48" s="25">
        <f t="shared" si="0"/>
        <v>915</v>
      </c>
      <c r="J48" s="24">
        <f t="shared" si="0"/>
        <v>3766</v>
      </c>
      <c r="K48" s="7"/>
      <c r="L48" s="25">
        <f t="shared" si="3"/>
        <v>922.09125462454142</v>
      </c>
      <c r="M48" s="17">
        <f t="shared" si="1"/>
        <v>50.28589215008008</v>
      </c>
      <c r="N48" s="17">
        <f t="shared" si="4"/>
        <v>3752.2471691531382</v>
      </c>
      <c r="O48" s="24">
        <f t="shared" si="2"/>
        <v>189.1403563023934</v>
      </c>
      <c r="P48" s="7"/>
      <c r="Q48" s="25">
        <f t="shared" si="5"/>
        <v>954.92868505362208</v>
      </c>
      <c r="R48" s="24">
        <f t="shared" si="6"/>
        <v>3744.9307242512773</v>
      </c>
      <c r="S48" s="7"/>
      <c r="T48" s="25">
        <f t="shared" si="7"/>
        <v>-0.24698364576270751</v>
      </c>
      <c r="U48" s="24">
        <f t="shared" si="8"/>
        <v>0.97274255066167092</v>
      </c>
      <c r="V48" s="7"/>
      <c r="W48" s="25">
        <f t="shared" si="9"/>
        <v>-0.25141244844641947</v>
      </c>
      <c r="X48" s="24">
        <f t="shared" si="10"/>
        <v>157.71281704557441</v>
      </c>
      <c r="Y48" s="7"/>
      <c r="Z48" s="25">
        <f t="shared" si="11"/>
        <v>621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0.13181704557445073</v>
      </c>
      <c r="AD48" s="17">
        <f t="shared" ca="1" si="14"/>
        <v>2.1842690668790965E-2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13540</v>
      </c>
      <c r="D49" s="17">
        <v>15167</v>
      </c>
      <c r="E49" s="17">
        <v>12983</v>
      </c>
      <c r="F49" s="17">
        <v>11332</v>
      </c>
      <c r="G49" s="24"/>
      <c r="H49" s="7"/>
      <c r="I49" s="25">
        <f t="shared" si="0"/>
        <v>557</v>
      </c>
      <c r="J49" s="24">
        <f t="shared" si="0"/>
        <v>3835</v>
      </c>
      <c r="K49" s="7"/>
      <c r="L49" s="25">
        <f t="shared" si="3"/>
        <v>558.77501169517677</v>
      </c>
      <c r="M49" s="17">
        <f t="shared" si="1"/>
        <v>3.1506665180143187</v>
      </c>
      <c r="N49" s="17">
        <f t="shared" si="4"/>
        <v>3828.4249445204182</v>
      </c>
      <c r="O49" s="24">
        <f t="shared" si="2"/>
        <v>43.231354559578733</v>
      </c>
      <c r="P49" s="7"/>
      <c r="Q49" s="25">
        <f t="shared" si="5"/>
        <v>596.92868505362208</v>
      </c>
      <c r="R49" s="24">
        <f t="shared" si="6"/>
        <v>3813.9307242512773</v>
      </c>
      <c r="S49" s="7"/>
      <c r="T49" s="25">
        <f t="shared" si="7"/>
        <v>-0.15439019185668704</v>
      </c>
      <c r="U49" s="24">
        <f t="shared" si="8"/>
        <v>0.99066524161053338</v>
      </c>
      <c r="V49" s="7"/>
      <c r="W49" s="25">
        <f t="shared" si="9"/>
        <v>-0.15889958913847335</v>
      </c>
      <c r="X49" s="24">
        <f t="shared" si="10"/>
        <v>163.09176466111444</v>
      </c>
      <c r="Y49" s="7"/>
      <c r="Z49" s="25">
        <f t="shared" si="11"/>
        <v>610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2.0764661114469618E-2</v>
      </c>
      <c r="AD49" s="17">
        <f t="shared" ca="1" si="14"/>
        <v>0.10091428768194532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13357</v>
      </c>
      <c r="D50" s="17">
        <v>15200</v>
      </c>
      <c r="E50" s="17">
        <v>13174</v>
      </c>
      <c r="F50" s="17">
        <v>11321</v>
      </c>
      <c r="G50" s="24"/>
      <c r="H50" s="7"/>
      <c r="I50" s="25">
        <f t="shared" si="0"/>
        <v>183</v>
      </c>
      <c r="J50" s="24">
        <f t="shared" si="0"/>
        <v>3879</v>
      </c>
      <c r="K50" s="7"/>
      <c r="L50" s="25">
        <f t="shared" si="3"/>
        <v>190.57351093921056</v>
      </c>
      <c r="M50" s="17">
        <f t="shared" si="1"/>
        <v>57.358067946342082</v>
      </c>
      <c r="N50" s="17">
        <f t="shared" si="4"/>
        <v>3869.6328883158212</v>
      </c>
      <c r="O50" s="24">
        <f t="shared" si="2"/>
        <v>87.74278130387863</v>
      </c>
      <c r="P50" s="7"/>
      <c r="Q50" s="25">
        <f t="shared" si="5"/>
        <v>222.92868505362202</v>
      </c>
      <c r="R50" s="24">
        <f t="shared" si="6"/>
        <v>3857.9307242512773</v>
      </c>
      <c r="S50" s="7"/>
      <c r="T50" s="25">
        <f t="shared" si="7"/>
        <v>-5.765848302749247E-2</v>
      </c>
      <c r="U50" s="24">
        <f t="shared" si="8"/>
        <v>1.0020942039547356</v>
      </c>
      <c r="V50" s="7"/>
      <c r="W50" s="25">
        <f t="shared" si="9"/>
        <v>-6.2218883817440521E-2</v>
      </c>
      <c r="X50" s="24">
        <f t="shared" si="10"/>
        <v>168.65134207774486</v>
      </c>
      <c r="Y50" s="7"/>
      <c r="Z50" s="25">
        <f t="shared" si="11"/>
        <v>609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9.9342077744893231E-2</v>
      </c>
      <c r="AD50" s="17">
        <f t="shared" ca="1" si="14"/>
        <v>7.3865282120806341E-2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13166</v>
      </c>
      <c r="D51" s="17">
        <v>15199</v>
      </c>
      <c r="E51" s="17">
        <v>13361</v>
      </c>
      <c r="F51" s="17">
        <v>11315</v>
      </c>
      <c r="G51" s="24"/>
      <c r="H51" s="7"/>
      <c r="I51" s="25">
        <f t="shared" si="0"/>
        <v>-195</v>
      </c>
      <c r="J51" s="24">
        <f t="shared" si="0"/>
        <v>3884</v>
      </c>
      <c r="K51" s="7"/>
      <c r="L51" s="25">
        <f t="shared" si="3"/>
        <v>-186.42155905647013</v>
      </c>
      <c r="M51" s="17">
        <f t="shared" si="1"/>
        <v>73.58964902162964</v>
      </c>
      <c r="N51" s="17">
        <f t="shared" si="4"/>
        <v>3875.4315270712964</v>
      </c>
      <c r="O51" s="24">
        <f t="shared" si="2"/>
        <v>73.41872832992668</v>
      </c>
      <c r="P51" s="7"/>
      <c r="Q51" s="25">
        <f t="shared" si="5"/>
        <v>-155.07131494637798</v>
      </c>
      <c r="R51" s="24">
        <f t="shared" si="6"/>
        <v>3862.9307242512773</v>
      </c>
      <c r="S51" s="7"/>
      <c r="T51" s="25">
        <f t="shared" si="7"/>
        <v>4.0107789532495622E-2</v>
      </c>
      <c r="U51" s="24">
        <f t="shared" si="8"/>
        <v>1.0033929496756675</v>
      </c>
      <c r="V51" s="7"/>
      <c r="W51" s="25">
        <f t="shared" si="9"/>
        <v>3.5542491212858809E-2</v>
      </c>
      <c r="X51" s="24">
        <f t="shared" si="10"/>
        <v>174.23291113068899</v>
      </c>
      <c r="Y51" s="7"/>
      <c r="Z51" s="25">
        <f t="shared" si="11"/>
        <v>620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0.10091113068901336</v>
      </c>
      <c r="AD51" s="17">
        <f t="shared" ca="1" si="14"/>
        <v>5.2807981089046052E-2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12972</v>
      </c>
      <c r="D52" s="17">
        <v>15173</v>
      </c>
      <c r="E52" s="17">
        <v>13545</v>
      </c>
      <c r="F52" s="17">
        <v>11326</v>
      </c>
      <c r="G52" s="24"/>
      <c r="H52" s="7"/>
      <c r="I52" s="25">
        <f t="shared" ref="I52:J83" si="16">C52-E52</f>
        <v>-573</v>
      </c>
      <c r="J52" s="24">
        <f t="shared" si="16"/>
        <v>3847</v>
      </c>
      <c r="K52" s="7"/>
      <c r="L52" s="25">
        <f t="shared" si="3"/>
        <v>-570.46332536853913</v>
      </c>
      <c r="M52" s="17">
        <f t="shared" si="1"/>
        <v>6.4347181858971361</v>
      </c>
      <c r="N52" s="17">
        <f t="shared" si="4"/>
        <v>3843.5857704495306</v>
      </c>
      <c r="O52" s="24">
        <f t="shared" si="2"/>
        <v>11.65696342329829</v>
      </c>
      <c r="P52" s="7"/>
      <c r="Q52" s="25">
        <f t="shared" si="5"/>
        <v>-533.07131494637792</v>
      </c>
      <c r="R52" s="24">
        <f t="shared" si="6"/>
        <v>3825.9307242512773</v>
      </c>
      <c r="S52" s="7"/>
      <c r="T52" s="25">
        <f t="shared" si="7"/>
        <v>0.13787406209248368</v>
      </c>
      <c r="U52" s="24">
        <f t="shared" si="8"/>
        <v>0.99378223134077037</v>
      </c>
      <c r="V52" s="7"/>
      <c r="W52" s="25">
        <f t="shared" si="9"/>
        <v>0.13335350730122777</v>
      </c>
      <c r="X52" s="24">
        <f t="shared" si="10"/>
        <v>179.84695408890639</v>
      </c>
      <c r="Y52" s="7"/>
      <c r="Z52" s="25">
        <f t="shared" si="11"/>
        <v>634</v>
      </c>
      <c r="AA52" s="17">
        <f t="shared" si="15"/>
        <v>179.83799999999997</v>
      </c>
      <c r="AB52" s="24">
        <f t="shared" si="12"/>
        <v>3.1387652202015612</v>
      </c>
      <c r="AC52" s="17">
        <f t="shared" si="13"/>
        <v>8.9540889064210205E-3</v>
      </c>
      <c r="AD52" s="17">
        <f t="shared" ca="1" si="14"/>
        <v>5.6461933028714384E-2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12789</v>
      </c>
      <c r="D53" s="17">
        <v>15147</v>
      </c>
      <c r="E53" s="17">
        <v>13741</v>
      </c>
      <c r="F53" s="17">
        <v>11370</v>
      </c>
      <c r="G53" s="24"/>
      <c r="H53" s="7"/>
      <c r="I53" s="25">
        <f t="shared" si="16"/>
        <v>-952</v>
      </c>
      <c r="J53" s="24">
        <f t="shared" si="16"/>
        <v>3777</v>
      </c>
      <c r="K53" s="7"/>
      <c r="L53" s="25">
        <f t="shared" si="3"/>
        <v>-945.10401188023172</v>
      </c>
      <c r="M53" s="17">
        <f t="shared" si="1"/>
        <v>47.554652147985202</v>
      </c>
      <c r="N53" s="17">
        <f t="shared" si="4"/>
        <v>3774.8328096854812</v>
      </c>
      <c r="O53" s="24">
        <f t="shared" si="2"/>
        <v>4.6967138593443032</v>
      </c>
      <c r="P53" s="7"/>
      <c r="Q53" s="25">
        <f t="shared" si="5"/>
        <v>-912.07131494637792</v>
      </c>
      <c r="R53" s="24">
        <f t="shared" si="6"/>
        <v>3755.9307242512773</v>
      </c>
      <c r="S53" s="7"/>
      <c r="T53" s="25">
        <f t="shared" si="7"/>
        <v>0.23589897558517017</v>
      </c>
      <c r="U53" s="24">
        <f t="shared" si="8"/>
        <v>0.97559979124772145</v>
      </c>
      <c r="V53" s="7"/>
      <c r="W53" s="25">
        <f t="shared" si="9"/>
        <v>0.23146217068834479</v>
      </c>
      <c r="X53" s="24">
        <f t="shared" si="10"/>
        <v>185.55093160076069</v>
      </c>
      <c r="Y53" s="7"/>
      <c r="Z53" s="25">
        <f t="shared" si="11"/>
        <v>627</v>
      </c>
      <c r="AA53" s="17">
        <f t="shared" si="15"/>
        <v>185.48099999999997</v>
      </c>
      <c r="AB53" s="24">
        <f t="shared" si="12"/>
        <v>3.2372541498916019</v>
      </c>
      <c r="AC53" s="17">
        <f t="shared" si="13"/>
        <v>6.9931600760725132E-2</v>
      </c>
      <c r="AD53" s="17">
        <f t="shared" ca="1" si="14"/>
        <v>1.1332120801455403E-2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12598</v>
      </c>
      <c r="D54" s="17">
        <v>15088</v>
      </c>
      <c r="E54" s="17">
        <v>13931</v>
      </c>
      <c r="F54" s="17">
        <v>11424</v>
      </c>
      <c r="G54" s="24"/>
      <c r="H54" s="7"/>
      <c r="I54" s="25">
        <f t="shared" si="16"/>
        <v>-1333</v>
      </c>
      <c r="J54" s="24">
        <f t="shared" si="16"/>
        <v>3664</v>
      </c>
      <c r="K54" s="7"/>
      <c r="L54" s="25">
        <f t="shared" si="3"/>
        <v>-1319.0079515184198</v>
      </c>
      <c r="M54" s="17">
        <f t="shared" si="1"/>
        <v>195.77742071089193</v>
      </c>
      <c r="N54" s="17">
        <f t="shared" si="4"/>
        <v>3666.9400939094171</v>
      </c>
      <c r="O54" s="24">
        <f t="shared" si="2"/>
        <v>8.6441521961915306</v>
      </c>
      <c r="P54" s="7"/>
      <c r="Q54" s="25">
        <f t="shared" si="5"/>
        <v>-1293.0713149463779</v>
      </c>
      <c r="R54" s="24">
        <f t="shared" si="6"/>
        <v>3642.9307242512773</v>
      </c>
      <c r="S54" s="7"/>
      <c r="T54" s="25">
        <f t="shared" si="7"/>
        <v>0.33444117094325337</v>
      </c>
      <c r="U54" s="24">
        <f t="shared" si="8"/>
        <v>0.9462481379546569</v>
      </c>
      <c r="V54" s="7"/>
      <c r="W54" s="25">
        <f t="shared" si="9"/>
        <v>0.33013894428401491</v>
      </c>
      <c r="X54" s="24">
        <f t="shared" si="10"/>
        <v>191.43771088811991</v>
      </c>
      <c r="Y54" s="7"/>
      <c r="Z54" s="25">
        <f t="shared" si="11"/>
        <v>641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0.18771088811993764</v>
      </c>
      <c r="AD54" s="17">
        <f t="shared" ca="1" si="14"/>
        <v>-6.6076393629941776E-2</v>
      </c>
      <c r="AE54" s="17">
        <v>115</v>
      </c>
    </row>
    <row r="55" spans="1:31" s="17" customFormat="1" x14ac:dyDescent="0.25">
      <c r="A55" s="17">
        <v>35</v>
      </c>
      <c r="B55" s="17">
        <v>622</v>
      </c>
      <c r="C55" s="17">
        <v>12431</v>
      </c>
      <c r="D55" s="17">
        <v>15026</v>
      </c>
      <c r="E55" s="17">
        <v>14100</v>
      </c>
      <c r="F55" s="17">
        <v>11499</v>
      </c>
      <c r="G55" s="24"/>
      <c r="H55" s="7"/>
      <c r="I55" s="25">
        <f t="shared" si="16"/>
        <v>-1669</v>
      </c>
      <c r="J55" s="24">
        <f t="shared" si="16"/>
        <v>3527</v>
      </c>
      <c r="K55" s="7"/>
      <c r="L55" s="25">
        <f t="shared" si="3"/>
        <v>-1669.4714675962591</v>
      </c>
      <c r="M55" s="17">
        <f t="shared" si="1"/>
        <v>0.22228169432235001</v>
      </c>
      <c r="N55" s="17">
        <f t="shared" si="4"/>
        <v>3526.9256216143795</v>
      </c>
      <c r="O55" s="24">
        <f t="shared" si="2"/>
        <v>5.5321442475189733E-3</v>
      </c>
      <c r="P55" s="7"/>
      <c r="Q55" s="25">
        <f t="shared" si="5"/>
        <v>-1629.0713149463779</v>
      </c>
      <c r="R55" s="24">
        <f t="shared" si="6"/>
        <v>3505.9307242512773</v>
      </c>
      <c r="S55" s="7"/>
      <c r="T55" s="25">
        <f t="shared" si="7"/>
        <v>0.42134452432990949</v>
      </c>
      <c r="U55" s="24">
        <f t="shared" si="8"/>
        <v>0.91066250520111836</v>
      </c>
      <c r="V55" s="7"/>
      <c r="W55" s="25">
        <f t="shared" si="9"/>
        <v>0.41720512173666907</v>
      </c>
      <c r="X55" s="24">
        <f t="shared" si="10"/>
        <v>196.8183191761043</v>
      </c>
      <c r="Y55" s="7"/>
      <c r="Z55" s="25">
        <f t="shared" si="11"/>
        <v>622</v>
      </c>
      <c r="AA55" s="17">
        <f t="shared" si="15"/>
        <v>196.84799999999998</v>
      </c>
      <c r="AB55" s="24">
        <f t="shared" si="12"/>
        <v>3.4356457259657973</v>
      </c>
      <c r="AC55" s="17">
        <f t="shared" si="13"/>
        <v>-2.9680823895688491E-2</v>
      </c>
      <c r="AD55" s="17">
        <f t="shared" ca="1" si="14"/>
        <v>8.5003779400153689E-2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12258</v>
      </c>
      <c r="D56" s="17">
        <v>14934</v>
      </c>
      <c r="E56" s="17">
        <v>14260</v>
      </c>
      <c r="F56" s="17">
        <v>11578</v>
      </c>
      <c r="G56" s="24"/>
      <c r="H56" s="7"/>
      <c r="I56" s="25">
        <f t="shared" si="16"/>
        <v>-2002</v>
      </c>
      <c r="J56" s="24">
        <f t="shared" si="16"/>
        <v>3356</v>
      </c>
      <c r="K56" s="7"/>
      <c r="L56" s="25">
        <f t="shared" si="3"/>
        <v>-2004.3844225134592</v>
      </c>
      <c r="M56" s="17">
        <f t="shared" si="1"/>
        <v>5.6854707226910186</v>
      </c>
      <c r="N56" s="17">
        <f t="shared" si="4"/>
        <v>3353.4692814027926</v>
      </c>
      <c r="O56" s="24">
        <f t="shared" si="2"/>
        <v>6.4045366182513739</v>
      </c>
      <c r="P56" s="7"/>
      <c r="Q56" s="25">
        <f t="shared" si="5"/>
        <v>-1962.0713149463779</v>
      </c>
      <c r="R56" s="24">
        <f t="shared" si="6"/>
        <v>3334.9307242512773</v>
      </c>
      <c r="S56" s="7"/>
      <c r="T56" s="25">
        <f t="shared" si="7"/>
        <v>0.50747195491847041</v>
      </c>
      <c r="U56" s="24">
        <f t="shared" si="8"/>
        <v>0.86624540154524188</v>
      </c>
      <c r="V56" s="7"/>
      <c r="W56" s="25">
        <f t="shared" si="9"/>
        <v>0.50353555397696637</v>
      </c>
      <c r="X56" s="24">
        <f t="shared" si="10"/>
        <v>202.37301001584876</v>
      </c>
      <c r="Y56" s="7"/>
      <c r="Z56" s="25">
        <f t="shared" si="11"/>
        <v>622</v>
      </c>
      <c r="AA56" s="17">
        <f t="shared" si="15"/>
        <v>202.446</v>
      </c>
      <c r="AB56" s="24">
        <f t="shared" si="12"/>
        <v>3.5333492574924401</v>
      </c>
      <c r="AC56" s="17">
        <f t="shared" si="13"/>
        <v>-7.2989984151234921E-2</v>
      </c>
      <c r="AD56" s="17">
        <f t="shared" ca="1" si="14"/>
        <v>0.13081972394112995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12104</v>
      </c>
      <c r="D57" s="17">
        <v>14836</v>
      </c>
      <c r="E57" s="17">
        <v>14425</v>
      </c>
      <c r="F57" s="17">
        <v>11687</v>
      </c>
      <c r="G57" s="24"/>
      <c r="H57" s="7"/>
      <c r="I57" s="25">
        <f t="shared" si="16"/>
        <v>-2321</v>
      </c>
      <c r="J57" s="24">
        <f t="shared" si="16"/>
        <v>3149</v>
      </c>
      <c r="K57" s="7"/>
      <c r="L57" s="25">
        <f t="shared" si="3"/>
        <v>-2317.1086575549584</v>
      </c>
      <c r="M57" s="17">
        <f t="shared" si="1"/>
        <v>15.14254602458213</v>
      </c>
      <c r="N57" s="17">
        <f t="shared" si="4"/>
        <v>3150.7053554345093</v>
      </c>
      <c r="O57" s="24">
        <f t="shared" si="2"/>
        <v>2.9082371580105022</v>
      </c>
      <c r="P57" s="7"/>
      <c r="Q57" s="25">
        <f t="shared" si="5"/>
        <v>-2281.0713149463782</v>
      </c>
      <c r="R57" s="24">
        <f t="shared" si="6"/>
        <v>3127.9307242512773</v>
      </c>
      <c r="S57" s="7"/>
      <c r="T57" s="25">
        <f t="shared" si="7"/>
        <v>0.58997841244925409</v>
      </c>
      <c r="U57" s="24">
        <f t="shared" si="8"/>
        <v>0.81247732869865441</v>
      </c>
      <c r="V57" s="7"/>
      <c r="W57" s="25">
        <f t="shared" si="9"/>
        <v>0.58628752515190274</v>
      </c>
      <c r="X57" s="24">
        <f t="shared" si="10"/>
        <v>208.01860726850305</v>
      </c>
      <c r="Y57" s="7"/>
      <c r="Z57" s="25">
        <f t="shared" si="11"/>
        <v>615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3.7607268503052182E-2</v>
      </c>
      <c r="AD57" s="17">
        <f t="shared" ca="1" si="14"/>
        <v>5.2337576387401441E-2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11955</v>
      </c>
      <c r="D58" s="17">
        <v>14718</v>
      </c>
      <c r="E58" s="17">
        <v>14570</v>
      </c>
      <c r="F58" s="17">
        <v>11807</v>
      </c>
      <c r="G58" s="24"/>
      <c r="H58" s="7"/>
      <c r="I58" s="25">
        <f t="shared" si="16"/>
        <v>-2615</v>
      </c>
      <c r="J58" s="24">
        <f t="shared" si="16"/>
        <v>2911</v>
      </c>
      <c r="K58" s="7"/>
      <c r="L58" s="25">
        <f t="shared" si="3"/>
        <v>-2608.5887806784331</v>
      </c>
      <c r="M58" s="17">
        <f t="shared" si="1"/>
        <v>41.103733189233154</v>
      </c>
      <c r="N58" s="17">
        <f t="shared" si="4"/>
        <v>2918.7558749737718</v>
      </c>
      <c r="O58" s="24">
        <f t="shared" si="2"/>
        <v>60.153596608780099</v>
      </c>
      <c r="P58" s="7"/>
      <c r="Q58" s="25">
        <f t="shared" si="5"/>
        <v>-2575.0713149463782</v>
      </c>
      <c r="R58" s="24">
        <f t="shared" si="6"/>
        <v>2889.9307242512773</v>
      </c>
      <c r="S58" s="7"/>
      <c r="T58" s="25">
        <f t="shared" si="7"/>
        <v>0.66601884666257816</v>
      </c>
      <c r="U58" s="24">
        <f t="shared" si="8"/>
        <v>0.75065703238228831</v>
      </c>
      <c r="V58" s="7"/>
      <c r="W58" s="25">
        <f t="shared" si="9"/>
        <v>0.66261004589879602</v>
      </c>
      <c r="X58" s="24">
        <f t="shared" si="10"/>
        <v>213.63927302260981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0.12327302260982265</v>
      </c>
      <c r="AD58" s="17">
        <f t="shared" ca="1" si="14"/>
        <v>-1.8131537754953797E-2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11816</v>
      </c>
      <c r="D59" s="17">
        <v>14577</v>
      </c>
      <c r="E59" s="17">
        <v>14695</v>
      </c>
      <c r="F59" s="17">
        <v>11927</v>
      </c>
      <c r="G59" s="24"/>
      <c r="H59" s="7"/>
      <c r="I59" s="25">
        <f t="shared" si="16"/>
        <v>-2879</v>
      </c>
      <c r="J59" s="24">
        <f t="shared" si="16"/>
        <v>2650</v>
      </c>
      <c r="K59" s="7"/>
      <c r="L59" s="25">
        <f t="shared" si="3"/>
        <v>-2876.1057917782086</v>
      </c>
      <c r="M59" s="17">
        <f t="shared" si="1"/>
        <v>8.3764412310847032</v>
      </c>
      <c r="N59" s="17">
        <f t="shared" si="4"/>
        <v>2659.7838714568356</v>
      </c>
      <c r="O59" s="24">
        <f t="shared" si="2"/>
        <v>95.724140683883164</v>
      </c>
      <c r="P59" s="7"/>
      <c r="Q59" s="25">
        <f t="shared" si="5"/>
        <v>-2839.0713149463782</v>
      </c>
      <c r="R59" s="24">
        <f t="shared" si="6"/>
        <v>2628.9307242512773</v>
      </c>
      <c r="S59" s="7"/>
      <c r="T59" s="25">
        <f t="shared" si="7"/>
        <v>0.73430005289495071</v>
      </c>
      <c r="U59" s="24">
        <f t="shared" si="8"/>
        <v>0.6828625057496347</v>
      </c>
      <c r="V59" s="7"/>
      <c r="W59" s="25">
        <f t="shared" si="9"/>
        <v>0.73120044272669005</v>
      </c>
      <c r="X59" s="24">
        <f t="shared" si="10"/>
        <v>219.16203149902969</v>
      </c>
      <c r="Y59" s="7"/>
      <c r="Z59" s="25">
        <f t="shared" si="11"/>
        <v>615</v>
      </c>
      <c r="AA59" s="17">
        <f t="shared" si="15"/>
        <v>219.05099999999999</v>
      </c>
      <c r="AB59" s="24">
        <f t="shared" si="12"/>
        <v>3.8231611797860983</v>
      </c>
      <c r="AC59" s="17">
        <f t="shared" si="13"/>
        <v>0.11103149902970699</v>
      </c>
      <c r="AD59" s="17">
        <f t="shared" ca="1" si="14"/>
        <v>-3.490178717132153E-2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11707</v>
      </c>
      <c r="D60" s="17">
        <v>14449</v>
      </c>
      <c r="E60" s="17">
        <v>14826</v>
      </c>
      <c r="F60" s="17">
        <v>12084</v>
      </c>
      <c r="G60" s="24"/>
      <c r="H60" s="7"/>
      <c r="I60" s="25">
        <f t="shared" si="16"/>
        <v>-3119</v>
      </c>
      <c r="J60" s="24">
        <f t="shared" si="16"/>
        <v>2365</v>
      </c>
      <c r="K60" s="7"/>
      <c r="L60" s="25">
        <f t="shared" si="3"/>
        <v>-3121.2208260150742</v>
      </c>
      <c r="M60" s="17">
        <f t="shared" si="1"/>
        <v>4.9320681892302654</v>
      </c>
      <c r="N60" s="17">
        <f t="shared" si="4"/>
        <v>2370.9240854944846</v>
      </c>
      <c r="O60" s="24">
        <f t="shared" si="2"/>
        <v>35.094788945963359</v>
      </c>
      <c r="P60" s="7"/>
      <c r="Q60" s="25">
        <f t="shared" si="5"/>
        <v>-3079.0713149463782</v>
      </c>
      <c r="R60" s="24">
        <f t="shared" si="6"/>
        <v>2343.9307242512773</v>
      </c>
      <c r="S60" s="7"/>
      <c r="T60" s="25">
        <f t="shared" si="7"/>
        <v>0.79637387674256221</v>
      </c>
      <c r="U60" s="24">
        <f t="shared" si="8"/>
        <v>0.60883399965650709</v>
      </c>
      <c r="V60" s="7"/>
      <c r="W60" s="25">
        <f t="shared" si="9"/>
        <v>0.79361175922712746</v>
      </c>
      <c r="X60" s="24">
        <f t="shared" si="10"/>
        <v>224.7099240928942</v>
      </c>
      <c r="Y60" s="7"/>
      <c r="Z60" s="25">
        <f t="shared" si="11"/>
        <v>626</v>
      </c>
      <c r="AA60" s="17">
        <f t="shared" si="15"/>
        <v>224.68499999999997</v>
      </c>
      <c r="AB60" s="24">
        <f t="shared" si="12"/>
        <v>3.9214930298434587</v>
      </c>
      <c r="AC60" s="17">
        <f t="shared" si="13"/>
        <v>2.4924092894224259E-2</v>
      </c>
      <c r="AD60" s="17">
        <f t="shared" ca="1" si="14"/>
        <v>7.905433171569598E-2</v>
      </c>
      <c r="AE60" s="17">
        <v>109</v>
      </c>
    </row>
    <row r="61" spans="1:31" s="17" customFormat="1" x14ac:dyDescent="0.25">
      <c r="A61" s="17">
        <v>41</v>
      </c>
      <c r="B61" s="17">
        <v>637</v>
      </c>
      <c r="C61" s="17">
        <v>11595</v>
      </c>
      <c r="D61" s="17">
        <v>14277</v>
      </c>
      <c r="E61" s="17">
        <v>14926</v>
      </c>
      <c r="F61" s="17">
        <v>12236</v>
      </c>
      <c r="G61" s="24"/>
      <c r="H61" s="7"/>
      <c r="I61" s="25">
        <f t="shared" si="16"/>
        <v>-3331</v>
      </c>
      <c r="J61" s="24">
        <f t="shared" si="16"/>
        <v>2041</v>
      </c>
      <c r="K61" s="7"/>
      <c r="L61" s="25">
        <f t="shared" si="3"/>
        <v>-3340.0587458984387</v>
      </c>
      <c r="M61" s="17">
        <f t="shared" si="1"/>
        <v>82.060877252479997</v>
      </c>
      <c r="N61" s="17">
        <f t="shared" si="4"/>
        <v>2053.70032625777</v>
      </c>
      <c r="O61" s="24">
        <f t="shared" si="2"/>
        <v>161.29828705380288</v>
      </c>
      <c r="P61" s="7"/>
      <c r="Q61" s="25">
        <f t="shared" si="5"/>
        <v>-3291.0713149463782</v>
      </c>
      <c r="R61" s="24">
        <f t="shared" si="6"/>
        <v>2019.9307242512773</v>
      </c>
      <c r="S61" s="7"/>
      <c r="T61" s="25">
        <f t="shared" si="7"/>
        <v>0.8512057544746191</v>
      </c>
      <c r="U61" s="24">
        <f t="shared" si="8"/>
        <v>0.52467527694010951</v>
      </c>
      <c r="V61" s="7"/>
      <c r="W61" s="25">
        <f t="shared" si="9"/>
        <v>0.84882714990835995</v>
      </c>
      <c r="X61" s="24">
        <f t="shared" si="10"/>
        <v>230.48325649743197</v>
      </c>
      <c r="Y61" s="7"/>
      <c r="Z61" s="25">
        <f t="shared" si="11"/>
        <v>637</v>
      </c>
      <c r="AA61" s="17">
        <f t="shared" si="15"/>
        <v>230.41799999999998</v>
      </c>
      <c r="AB61" s="24">
        <f t="shared" si="12"/>
        <v>4.0215527558602941</v>
      </c>
      <c r="AC61" s="17">
        <f t="shared" si="13"/>
        <v>6.5256497431988691E-2</v>
      </c>
      <c r="AD61" s="17">
        <f t="shared" ca="1" si="14"/>
        <v>8.7309138434079614E-3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11504</v>
      </c>
      <c r="D62" s="17">
        <v>14117</v>
      </c>
      <c r="E62" s="17">
        <v>15023</v>
      </c>
      <c r="F62" s="17">
        <v>12409</v>
      </c>
      <c r="G62" s="24"/>
      <c r="H62" s="7"/>
      <c r="I62" s="25">
        <f t="shared" si="16"/>
        <v>-3519</v>
      </c>
      <c r="J62" s="24">
        <f t="shared" si="16"/>
        <v>1708</v>
      </c>
      <c r="K62" s="7"/>
      <c r="L62" s="25">
        <f t="shared" si="3"/>
        <v>-3526.1347981645936</v>
      </c>
      <c r="M62" s="17">
        <f t="shared" si="1"/>
        <v>50.905344849487861</v>
      </c>
      <c r="N62" s="17">
        <f t="shared" si="4"/>
        <v>1715.5976405925135</v>
      </c>
      <c r="O62" s="24">
        <f t="shared" si="2"/>
        <v>57.72414257300845</v>
      </c>
      <c r="P62" s="7"/>
      <c r="Q62" s="25">
        <f t="shared" si="5"/>
        <v>-3479.0713149463782</v>
      </c>
      <c r="R62" s="24">
        <f t="shared" si="6"/>
        <v>1686.9307242512773</v>
      </c>
      <c r="S62" s="7"/>
      <c r="T62" s="25">
        <f t="shared" si="7"/>
        <v>0.89983024982191473</v>
      </c>
      <c r="U62" s="24">
        <f t="shared" si="8"/>
        <v>0.43817881192603414</v>
      </c>
      <c r="V62" s="7"/>
      <c r="W62" s="25">
        <f t="shared" si="9"/>
        <v>0.89784573131282508</v>
      </c>
      <c r="X62" s="24">
        <f t="shared" si="10"/>
        <v>236.19028375092296</v>
      </c>
      <c r="Y62" s="7"/>
      <c r="Z62" s="25">
        <f t="shared" si="11"/>
        <v>638</v>
      </c>
      <c r="AA62" s="17">
        <f t="shared" si="15"/>
        <v>236.15999999999997</v>
      </c>
      <c r="AB62" s="24">
        <f t="shared" si="12"/>
        <v>4.121769561509808</v>
      </c>
      <c r="AC62" s="17">
        <f t="shared" si="13"/>
        <v>3.0283750922990293E-2</v>
      </c>
      <c r="AD62" s="17">
        <f t="shared" ca="1" si="14"/>
        <v>0.11533627822973358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11413</v>
      </c>
      <c r="D63" s="17">
        <v>13929</v>
      </c>
      <c r="E63" s="17">
        <v>15086</v>
      </c>
      <c r="F63" s="17">
        <v>12577</v>
      </c>
      <c r="G63" s="24"/>
      <c r="H63" s="7"/>
      <c r="I63" s="25">
        <f t="shared" si="16"/>
        <v>-3673</v>
      </c>
      <c r="J63" s="24">
        <f t="shared" si="16"/>
        <v>1352</v>
      </c>
      <c r="K63" s="7"/>
      <c r="L63" s="25">
        <f t="shared" si="3"/>
        <v>-3675.7507496432836</v>
      </c>
      <c r="M63" s="17">
        <f t="shared" si="1"/>
        <v>7.5666236000248404</v>
      </c>
      <c r="N63" s="17">
        <f t="shared" si="4"/>
        <v>1364.465097952502</v>
      </c>
      <c r="O63" s="24">
        <f t="shared" si="2"/>
        <v>155.37866696546936</v>
      </c>
      <c r="P63" s="7"/>
      <c r="Q63" s="25">
        <f t="shared" si="5"/>
        <v>-3633.0713149463782</v>
      </c>
      <c r="R63" s="24">
        <f t="shared" si="6"/>
        <v>1330.9307242512773</v>
      </c>
      <c r="S63" s="7"/>
      <c r="T63" s="25">
        <f t="shared" si="7"/>
        <v>0.93966095345746548</v>
      </c>
      <c r="U63" s="24">
        <f t="shared" si="8"/>
        <v>0.34570811659567136</v>
      </c>
      <c r="V63" s="7"/>
      <c r="W63" s="25">
        <f t="shared" si="9"/>
        <v>0.93809761435723227</v>
      </c>
      <c r="X63" s="24">
        <f t="shared" si="10"/>
        <v>241.97433913341092</v>
      </c>
      <c r="Y63" s="7"/>
      <c r="Z63" s="25">
        <f t="shared" si="11"/>
        <v>631</v>
      </c>
      <c r="AA63" s="17">
        <f t="shared" si="15"/>
        <v>241.83899999999997</v>
      </c>
      <c r="AB63" s="24">
        <f t="shared" si="12"/>
        <v>4.2208868097305663</v>
      </c>
      <c r="AC63" s="17">
        <f t="shared" si="13"/>
        <v>0.13533913341095172</v>
      </c>
      <c r="AD63" s="17">
        <f t="shared" ca="1" si="14"/>
        <v>2.9045097234018158E-2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11363</v>
      </c>
      <c r="D64" s="17">
        <v>13748</v>
      </c>
      <c r="E64" s="17">
        <v>15148</v>
      </c>
      <c r="F64" s="17">
        <v>12758</v>
      </c>
      <c r="G64" s="24"/>
      <c r="H64" s="7"/>
      <c r="I64" s="25">
        <f t="shared" si="16"/>
        <v>-3785</v>
      </c>
      <c r="J64" s="24">
        <f t="shared" si="16"/>
        <v>990</v>
      </c>
      <c r="K64" s="7"/>
      <c r="L64" s="25">
        <f t="shared" si="3"/>
        <v>-3789.2073040521095</v>
      </c>
      <c r="M64" s="17">
        <f t="shared" si="1"/>
        <v>17.701407386897195</v>
      </c>
      <c r="N64" s="17">
        <f t="shared" si="4"/>
        <v>1001.9024008418078</v>
      </c>
      <c r="O64" s="24">
        <f t="shared" si="2"/>
        <v>141.66714579906645</v>
      </c>
      <c r="P64" s="7"/>
      <c r="Q64" s="25">
        <f t="shared" si="5"/>
        <v>-3745.0713149463782</v>
      </c>
      <c r="R64" s="24">
        <f t="shared" si="6"/>
        <v>968.93072425127741</v>
      </c>
      <c r="S64" s="7"/>
      <c r="T64" s="25">
        <f t="shared" si="7"/>
        <v>0.96862873791968407</v>
      </c>
      <c r="U64" s="24">
        <f t="shared" si="8"/>
        <v>0.25167892640019007</v>
      </c>
      <c r="V64" s="7"/>
      <c r="W64" s="25">
        <f t="shared" si="9"/>
        <v>0.96749355735024467</v>
      </c>
      <c r="X64" s="24">
        <f t="shared" si="10"/>
        <v>247.62275020537993</v>
      </c>
      <c r="Y64" s="7"/>
      <c r="Z64" s="25">
        <f t="shared" si="11"/>
        <v>628</v>
      </c>
      <c r="AA64" s="17">
        <f t="shared" si="15"/>
        <v>247.49099999999996</v>
      </c>
      <c r="AB64" s="24">
        <f t="shared" si="12"/>
        <v>4.3195328190532853</v>
      </c>
      <c r="AC64" s="17">
        <f t="shared" si="13"/>
        <v>0.13175020537997284</v>
      </c>
      <c r="AD64" s="17">
        <f t="shared" ca="1" si="14"/>
        <v>-3.5283654312934232E-3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11328</v>
      </c>
      <c r="D65" s="17">
        <v>13578</v>
      </c>
      <c r="E65" s="17">
        <v>15185</v>
      </c>
      <c r="F65" s="17">
        <v>12939</v>
      </c>
      <c r="G65" s="24"/>
      <c r="H65" s="7"/>
      <c r="I65" s="25">
        <f t="shared" si="16"/>
        <v>-3857</v>
      </c>
      <c r="J65" s="24">
        <f t="shared" si="16"/>
        <v>639</v>
      </c>
      <c r="K65" s="7"/>
      <c r="L65" s="25">
        <f t="shared" si="3"/>
        <v>-3863.9327210538513</v>
      </c>
      <c r="M65" s="17">
        <f t="shared" si="1"/>
        <v>48.062621210513221</v>
      </c>
      <c r="N65" s="17">
        <f t="shared" si="4"/>
        <v>644.15462533275922</v>
      </c>
      <c r="O65" s="24">
        <f t="shared" si="2"/>
        <v>26.570162321123142</v>
      </c>
      <c r="P65" s="7"/>
      <c r="Q65" s="25">
        <f t="shared" si="5"/>
        <v>-3817.0713149463782</v>
      </c>
      <c r="R65" s="24">
        <f t="shared" si="6"/>
        <v>617.93072425127741</v>
      </c>
      <c r="S65" s="7"/>
      <c r="T65" s="25">
        <f t="shared" si="7"/>
        <v>0.98725088507396752</v>
      </c>
      <c r="U65" s="24">
        <f t="shared" si="8"/>
        <v>0.16050697679075931</v>
      </c>
      <c r="V65" s="7"/>
      <c r="W65" s="25">
        <f t="shared" si="9"/>
        <v>0.98653075470317342</v>
      </c>
      <c r="X65" s="24">
        <f t="shared" si="10"/>
        <v>252.96324974993422</v>
      </c>
      <c r="Y65" s="7"/>
      <c r="Z65" s="25">
        <f t="shared" si="11"/>
        <v>604</v>
      </c>
      <c r="AA65" s="17">
        <f t="shared" si="15"/>
        <v>252.92699999999996</v>
      </c>
      <c r="AB65" s="24">
        <f t="shared" si="12"/>
        <v>4.4144089171916976</v>
      </c>
      <c r="AC65" s="17">
        <f t="shared" si="13"/>
        <v>3.624974993425667E-2</v>
      </c>
      <c r="AD65" s="17">
        <f t="shared" ca="1" si="14"/>
        <v>2.4277309925082591E-2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11307</v>
      </c>
      <c r="D66" s="17">
        <v>13394</v>
      </c>
      <c r="E66" s="17">
        <v>15211</v>
      </c>
      <c r="F66" s="17">
        <v>13126</v>
      </c>
      <c r="G66" s="24"/>
      <c r="H66" s="7"/>
      <c r="I66" s="25">
        <f t="shared" si="16"/>
        <v>-3904</v>
      </c>
      <c r="J66" s="24">
        <f t="shared" si="16"/>
        <v>268</v>
      </c>
      <c r="K66" s="7"/>
      <c r="L66" s="25">
        <f t="shared" si="3"/>
        <v>-3904.808188434843</v>
      </c>
      <c r="M66" s="17">
        <f t="shared" si="1"/>
        <v>0.65316854621402998</v>
      </c>
      <c r="N66" s="17">
        <f t="shared" si="4"/>
        <v>271.73485866793396</v>
      </c>
      <c r="O66" s="24">
        <f t="shared" si="2"/>
        <v>13.949169269441459</v>
      </c>
      <c r="P66" s="7"/>
      <c r="Q66" s="25">
        <f t="shared" si="5"/>
        <v>-3864.0713149463782</v>
      </c>
      <c r="R66" s="24">
        <f t="shared" si="6"/>
        <v>246.93072425127738</v>
      </c>
      <c r="S66" s="7"/>
      <c r="T66" s="25">
        <f t="shared" si="7"/>
        <v>0.99940700891079148</v>
      </c>
      <c r="U66" s="24">
        <f t="shared" si="8"/>
        <v>6.4140044297600299E-2</v>
      </c>
      <c r="V66" s="7"/>
      <c r="W66" s="25">
        <f t="shared" si="9"/>
        <v>0.99912550039856463</v>
      </c>
      <c r="X66" s="24">
        <f t="shared" si="10"/>
        <v>258.53108067242624</v>
      </c>
      <c r="Y66" s="7"/>
      <c r="Z66" s="25">
        <f t="shared" si="11"/>
        <v>619</v>
      </c>
      <c r="AA66" s="17">
        <f t="shared" si="15"/>
        <v>258.49799999999999</v>
      </c>
      <c r="AB66" s="24">
        <f t="shared" si="12"/>
        <v>4.5116412098203016</v>
      </c>
      <c r="AC66" s="17">
        <f t="shared" si="13"/>
        <v>3.3080672426251567E-2</v>
      </c>
      <c r="AD66" s="17">
        <f t="shared" ca="1" si="14"/>
        <v>0.10604911041741616</v>
      </c>
      <c r="AE66" s="17">
        <v>103</v>
      </c>
    </row>
    <row r="67" spans="1:31" s="17" customFormat="1" x14ac:dyDescent="0.25">
      <c r="A67" s="17">
        <v>47</v>
      </c>
      <c r="B67" s="17">
        <v>629</v>
      </c>
      <c r="C67" s="17">
        <v>11296</v>
      </c>
      <c r="D67" s="17">
        <v>13189</v>
      </c>
      <c r="E67" s="17">
        <v>15198</v>
      </c>
      <c r="F67" s="17">
        <v>13303</v>
      </c>
      <c r="G67" s="24"/>
      <c r="H67" s="7"/>
      <c r="I67" s="25">
        <f t="shared" si="16"/>
        <v>-3902</v>
      </c>
      <c r="J67" s="24">
        <f t="shared" si="16"/>
        <v>-114</v>
      </c>
      <c r="K67" s="7"/>
      <c r="L67" s="25">
        <f t="shared" si="3"/>
        <v>-3908.928719187782</v>
      </c>
      <c r="M67" s="17">
        <f t="shared" si="1"/>
        <v>48.007149583138563</v>
      </c>
      <c r="N67" s="17">
        <f t="shared" si="4"/>
        <v>-109.10792360804665</v>
      </c>
      <c r="O67" s="24">
        <f t="shared" si="2"/>
        <v>23.932411424707333</v>
      </c>
      <c r="P67" s="7"/>
      <c r="Q67" s="25">
        <f t="shared" si="5"/>
        <v>-3862.0713149463782</v>
      </c>
      <c r="R67" s="24">
        <f t="shared" si="6"/>
        <v>-135.06927574872262</v>
      </c>
      <c r="S67" s="7"/>
      <c r="T67" s="25">
        <f t="shared" si="7"/>
        <v>0.99888972704539469</v>
      </c>
      <c r="U67" s="24">
        <f t="shared" si="8"/>
        <v>-3.5084128781609249E-2</v>
      </c>
      <c r="V67" s="7"/>
      <c r="W67" s="25">
        <f t="shared" si="9"/>
        <v>0.99905971042047825</v>
      </c>
      <c r="X67" s="24">
        <f t="shared" si="10"/>
        <v>264.21544869990623</v>
      </c>
      <c r="Y67" s="7"/>
      <c r="Z67" s="25">
        <f t="shared" si="11"/>
        <v>629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5.6448699906241018E-2</v>
      </c>
      <c r="AD67" s="17">
        <f t="shared" ca="1" si="14"/>
        <v>3.2798547368884101E-4</v>
      </c>
      <c r="AE67" s="17">
        <v>102</v>
      </c>
    </row>
    <row r="68" spans="1:31" s="17" customFormat="1" x14ac:dyDescent="0.25">
      <c r="A68" s="17">
        <v>48</v>
      </c>
      <c r="B68" s="17">
        <v>619</v>
      </c>
      <c r="C68" s="17">
        <v>11321</v>
      </c>
      <c r="D68" s="17">
        <v>13016</v>
      </c>
      <c r="E68" s="17">
        <v>15192</v>
      </c>
      <c r="F68" s="17">
        <v>13500</v>
      </c>
      <c r="G68" s="24"/>
      <c r="H68" s="7"/>
      <c r="I68" s="25">
        <f t="shared" si="16"/>
        <v>-3871</v>
      </c>
      <c r="J68" s="24">
        <f t="shared" si="16"/>
        <v>-484</v>
      </c>
      <c r="K68" s="7"/>
      <c r="L68" s="25">
        <f t="shared" si="3"/>
        <v>-3876.1244578743672</v>
      </c>
      <c r="M68" s="17">
        <f t="shared" si="1"/>
        <v>26.260068506163805</v>
      </c>
      <c r="N68" s="17">
        <f t="shared" si="4"/>
        <v>-482.67580153077324</v>
      </c>
      <c r="O68" s="24">
        <f t="shared" si="2"/>
        <v>1.7535015859024887</v>
      </c>
      <c r="P68" s="7"/>
      <c r="Q68" s="25">
        <f t="shared" si="5"/>
        <v>-3831.0713149463782</v>
      </c>
      <c r="R68" s="24">
        <f t="shared" si="6"/>
        <v>-505.06927574872259</v>
      </c>
      <c r="S68" s="7"/>
      <c r="T68" s="25">
        <f t="shared" si="7"/>
        <v>0.99087185813174494</v>
      </c>
      <c r="U68" s="24">
        <f t="shared" si="8"/>
        <v>-0.13119131213058183</v>
      </c>
      <c r="V68" s="7"/>
      <c r="W68" s="25">
        <f t="shared" si="9"/>
        <v>0.99147907258526613</v>
      </c>
      <c r="X68" s="24">
        <f t="shared" si="10"/>
        <v>269.74173291243255</v>
      </c>
      <c r="Y68" s="7"/>
      <c r="Z68" s="25">
        <f t="shared" si="11"/>
        <v>619</v>
      </c>
      <c r="AA68" s="17">
        <f t="shared" si="15"/>
        <v>269.73</v>
      </c>
      <c r="AB68" s="24">
        <f t="shared" si="12"/>
        <v>4.7076765914043053</v>
      </c>
      <c r="AC68" s="17">
        <f t="shared" si="13"/>
        <v>1.1732912432535159E-2</v>
      </c>
      <c r="AD68" s="17">
        <f t="shared" ca="1" si="14"/>
        <v>-1.1418615237801077E-2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11351</v>
      </c>
      <c r="D69" s="17">
        <v>12825</v>
      </c>
      <c r="E69" s="17">
        <v>15155</v>
      </c>
      <c r="F69" s="17">
        <v>13679</v>
      </c>
      <c r="G69" s="24"/>
      <c r="H69" s="7"/>
      <c r="I69" s="25">
        <f t="shared" si="16"/>
        <v>-3804</v>
      </c>
      <c r="J69" s="24">
        <f t="shared" si="16"/>
        <v>-854</v>
      </c>
      <c r="K69" s="7"/>
      <c r="L69" s="25">
        <f t="shared" si="3"/>
        <v>-3805.0898242736671</v>
      </c>
      <c r="M69" s="17">
        <f t="shared" si="1"/>
        <v>1.1877169474740021</v>
      </c>
      <c r="N69" s="17">
        <f t="shared" si="4"/>
        <v>-859.74418163062512</v>
      </c>
      <c r="O69" s="24">
        <f t="shared" si="2"/>
        <v>32.995622605611075</v>
      </c>
      <c r="P69" s="7"/>
      <c r="Q69" s="25">
        <f t="shared" si="5"/>
        <v>-3764.0713149463782</v>
      </c>
      <c r="R69" s="24">
        <f t="shared" si="6"/>
        <v>-875.06927574872259</v>
      </c>
      <c r="S69" s="7"/>
      <c r="T69" s="25">
        <f t="shared" si="7"/>
        <v>0.97354291564095341</v>
      </c>
      <c r="U69" s="24">
        <f t="shared" si="8"/>
        <v>-0.22729849547955444</v>
      </c>
      <c r="V69" s="7"/>
      <c r="W69" s="25">
        <f t="shared" si="9"/>
        <v>0.9745872647805236</v>
      </c>
      <c r="X69" s="24">
        <f t="shared" si="10"/>
        <v>275.33236759681802</v>
      </c>
      <c r="Y69" s="7"/>
      <c r="Z69" s="25">
        <f t="shared" si="11"/>
        <v>633</v>
      </c>
      <c r="AA69" s="17">
        <f t="shared" si="15"/>
        <v>275.42700000000002</v>
      </c>
      <c r="AB69" s="24">
        <f t="shared" si="12"/>
        <v>4.8071079988904222</v>
      </c>
      <c r="AC69" s="17">
        <f t="shared" si="13"/>
        <v>-9.4632403182004055E-2</v>
      </c>
      <c r="AD69" s="17">
        <f t="shared" ca="1" si="14"/>
        <v>7.637893754133529E-2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11404</v>
      </c>
      <c r="D70" s="17">
        <v>12645</v>
      </c>
      <c r="E70" s="17">
        <v>15098</v>
      </c>
      <c r="F70" s="17">
        <v>13865</v>
      </c>
      <c r="G70" s="24"/>
      <c r="H70" s="7"/>
      <c r="I70" s="25">
        <f t="shared" si="16"/>
        <v>-3694</v>
      </c>
      <c r="J70" s="24">
        <f t="shared" si="16"/>
        <v>-1220</v>
      </c>
      <c r="K70" s="7"/>
      <c r="L70" s="25">
        <f t="shared" si="3"/>
        <v>-3696.2463510130519</v>
      </c>
      <c r="M70" s="17">
        <f t="shared" si="1"/>
        <v>5.0460928738394557</v>
      </c>
      <c r="N70" s="17">
        <f t="shared" si="4"/>
        <v>-1229.8307353981163</v>
      </c>
      <c r="O70" s="24">
        <f t="shared" si="2"/>
        <v>96.643358467776906</v>
      </c>
      <c r="P70" s="7"/>
      <c r="Q70" s="25">
        <f t="shared" si="5"/>
        <v>-3654.0713149463782</v>
      </c>
      <c r="R70" s="24">
        <f t="shared" si="6"/>
        <v>-1241.0692757487227</v>
      </c>
      <c r="S70" s="7"/>
      <c r="T70" s="25">
        <f t="shared" si="7"/>
        <v>0.94509241304413139</v>
      </c>
      <c r="U70" s="24">
        <f t="shared" si="8"/>
        <v>-0.32236668225178139</v>
      </c>
      <c r="V70" s="7"/>
      <c r="W70" s="25">
        <f t="shared" si="9"/>
        <v>0.94656905401458113</v>
      </c>
      <c r="X70" s="24">
        <f t="shared" si="10"/>
        <v>281.01116946058357</v>
      </c>
      <c r="Y70" s="7"/>
      <c r="Z70" s="25">
        <f t="shared" si="11"/>
        <v>636</v>
      </c>
      <c r="AA70" s="17">
        <f t="shared" si="15"/>
        <v>281.15100000000001</v>
      </c>
      <c r="AB70" s="24">
        <f t="shared" si="12"/>
        <v>4.9070106452745774</v>
      </c>
      <c r="AC70" s="17">
        <f t="shared" si="13"/>
        <v>-0.13983053941643675</v>
      </c>
      <c r="AD70" s="17">
        <f t="shared" ca="1" si="14"/>
        <v>7.2450860374999593E-2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11484</v>
      </c>
      <c r="D71" s="17">
        <v>12467</v>
      </c>
      <c r="E71" s="17">
        <v>15033</v>
      </c>
      <c r="F71" s="17">
        <v>14047</v>
      </c>
      <c r="G71" s="24"/>
      <c r="H71" s="7"/>
      <c r="I71" s="25">
        <f t="shared" si="16"/>
        <v>-3549</v>
      </c>
      <c r="J71" s="24">
        <f t="shared" si="16"/>
        <v>-1580</v>
      </c>
      <c r="K71" s="7"/>
      <c r="L71" s="25">
        <f t="shared" si="3"/>
        <v>-3550.1568739585455</v>
      </c>
      <c r="M71" s="17">
        <f t="shared" si="1"/>
        <v>1.3383573559606774</v>
      </c>
      <c r="N71" s="17">
        <f t="shared" si="4"/>
        <v>-1589.0944405612431</v>
      </c>
      <c r="O71" s="24">
        <f t="shared" si="2"/>
        <v>82.708849121984045</v>
      </c>
      <c r="P71" s="7"/>
      <c r="Q71" s="25">
        <f t="shared" si="5"/>
        <v>-3509.0713149463782</v>
      </c>
      <c r="R71" s="24">
        <f t="shared" si="6"/>
        <v>-1601.0692757487227</v>
      </c>
      <c r="S71" s="7"/>
      <c r="T71" s="25">
        <f t="shared" si="7"/>
        <v>0.90758947780286614</v>
      </c>
      <c r="U71" s="24">
        <f t="shared" si="8"/>
        <v>-0.41587637415888989</v>
      </c>
      <c r="V71" s="7"/>
      <c r="W71" s="25">
        <f t="shared" si="9"/>
        <v>0.90949122530964899</v>
      </c>
      <c r="X71" s="24">
        <f t="shared" si="10"/>
        <v>286.77705935822496</v>
      </c>
      <c r="Y71" s="7"/>
      <c r="Z71" s="25">
        <f t="shared" si="11"/>
        <v>639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-0.12494064177502651</v>
      </c>
      <c r="AD71" s="17">
        <f t="shared" ca="1" si="14"/>
        <v>4.9390238214982674E-2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11567</v>
      </c>
      <c r="D72" s="17">
        <v>12296</v>
      </c>
      <c r="E72" s="17">
        <v>14941</v>
      </c>
      <c r="F72" s="17">
        <v>14210</v>
      </c>
      <c r="G72" s="24"/>
      <c r="H72" s="7"/>
      <c r="I72" s="25">
        <f t="shared" si="16"/>
        <v>-3374</v>
      </c>
      <c r="J72" s="24">
        <f t="shared" si="16"/>
        <v>-1914</v>
      </c>
      <c r="K72" s="7"/>
      <c r="L72" s="25">
        <f t="shared" si="3"/>
        <v>-3373.3687837422672</v>
      </c>
      <c r="M72" s="17">
        <f t="shared" si="1"/>
        <v>0.39843396402623954</v>
      </c>
      <c r="N72" s="17">
        <f t="shared" si="4"/>
        <v>-1924.3084786698525</v>
      </c>
      <c r="O72" s="24">
        <f t="shared" si="2"/>
        <v>106.26473248680495</v>
      </c>
      <c r="P72" s="7"/>
      <c r="Q72" s="25">
        <f t="shared" si="5"/>
        <v>-3334.0713149463782</v>
      </c>
      <c r="R72" s="24">
        <f t="shared" si="6"/>
        <v>-1935.0692757487227</v>
      </c>
      <c r="S72" s="7"/>
      <c r="T72" s="25">
        <f t="shared" si="7"/>
        <v>0.86232731458064948</v>
      </c>
      <c r="U72" s="24">
        <f t="shared" si="8"/>
        <v>-0.50263258831715163</v>
      </c>
      <c r="V72" s="7"/>
      <c r="W72" s="25">
        <f t="shared" si="9"/>
        <v>0.86462335811796975</v>
      </c>
      <c r="X72" s="24">
        <f t="shared" si="10"/>
        <v>292.37498645101039</v>
      </c>
      <c r="Y72" s="7"/>
      <c r="Z72" s="25">
        <f t="shared" si="11"/>
        <v>624</v>
      </c>
      <c r="AA72" s="17">
        <f t="shared" si="15"/>
        <v>292.51799999999997</v>
      </c>
      <c r="AB72" s="24">
        <f t="shared" si="12"/>
        <v>5.1054022213487729</v>
      </c>
      <c r="AC72" s="17">
        <f t="shared" si="13"/>
        <v>-0.14301354898958607</v>
      </c>
      <c r="AD72" s="17">
        <f t="shared" ca="1" si="14"/>
        <v>0.11531094779110163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11660</v>
      </c>
      <c r="D73" s="17">
        <v>12133</v>
      </c>
      <c r="E73" s="17">
        <v>14827</v>
      </c>
      <c r="F73" s="17">
        <v>14360</v>
      </c>
      <c r="G73" s="24"/>
      <c r="H73" s="7"/>
      <c r="I73" s="25">
        <f t="shared" si="16"/>
        <v>-3167</v>
      </c>
      <c r="J73" s="24">
        <f t="shared" si="16"/>
        <v>-2227</v>
      </c>
      <c r="K73" s="7"/>
      <c r="L73" s="25">
        <f t="shared" si="3"/>
        <v>-3167.0802077771027</v>
      </c>
      <c r="M73" s="17">
        <f t="shared" si="1"/>
        <v>6.4332875077587033E-3</v>
      </c>
      <c r="N73" s="17">
        <f t="shared" si="4"/>
        <v>-2237.4109252835001</v>
      </c>
      <c r="O73" s="24">
        <f t="shared" si="2"/>
        <v>108.38736525862146</v>
      </c>
      <c r="P73" s="7"/>
      <c r="Q73" s="25">
        <f t="shared" si="5"/>
        <v>-3127.0713149463782</v>
      </c>
      <c r="R73" s="24">
        <f t="shared" si="6"/>
        <v>-2248.0692757487227</v>
      </c>
      <c r="S73" s="7"/>
      <c r="T73" s="25">
        <f t="shared" si="7"/>
        <v>0.80878864151208452</v>
      </c>
      <c r="U73" s="24">
        <f t="shared" si="8"/>
        <v>-0.58393407044749868</v>
      </c>
      <c r="V73" s="7"/>
      <c r="W73" s="25">
        <f t="shared" si="9"/>
        <v>0.81145407486878407</v>
      </c>
      <c r="X73" s="24">
        <f t="shared" si="10"/>
        <v>297.94354654929862</v>
      </c>
      <c r="Y73" s="7"/>
      <c r="Z73" s="25">
        <f t="shared" si="11"/>
        <v>617</v>
      </c>
      <c r="AA73" s="17">
        <f t="shared" si="15"/>
        <v>298.07099999999997</v>
      </c>
      <c r="AB73" s="24">
        <f t="shared" si="12"/>
        <v>5.2023203547120174</v>
      </c>
      <c r="AC73" s="17">
        <f t="shared" si="13"/>
        <v>-0.12745345070135272</v>
      </c>
      <c r="AD73" s="17">
        <f t="shared" ca="1" si="14"/>
        <v>5.1945159187198442E-2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11793</v>
      </c>
      <c r="D74" s="17">
        <v>11997</v>
      </c>
      <c r="E74" s="17">
        <v>14729</v>
      </c>
      <c r="F74" s="17">
        <v>14518</v>
      </c>
      <c r="G74" s="24"/>
      <c r="H74" s="7"/>
      <c r="I74" s="25">
        <f t="shared" si="16"/>
        <v>-2936</v>
      </c>
      <c r="J74" s="24">
        <f t="shared" si="16"/>
        <v>-2521</v>
      </c>
      <c r="K74" s="7"/>
      <c r="L74" s="25">
        <f t="shared" si="3"/>
        <v>-2933.0465617026489</v>
      </c>
      <c r="M74" s="17">
        <f t="shared" si="1"/>
        <v>8.72279777626024</v>
      </c>
      <c r="N74" s="17">
        <f t="shared" si="4"/>
        <v>-2527.4970992098433</v>
      </c>
      <c r="O74" s="24">
        <f t="shared" si="2"/>
        <v>42.212298142546786</v>
      </c>
      <c r="P74" s="7"/>
      <c r="Q74" s="25">
        <f t="shared" si="5"/>
        <v>-2896.0713149463782</v>
      </c>
      <c r="R74" s="24">
        <f t="shared" si="6"/>
        <v>-2542.0692757487227</v>
      </c>
      <c r="S74" s="7"/>
      <c r="T74" s="25">
        <f t="shared" si="7"/>
        <v>0.74904258605875851</v>
      </c>
      <c r="U74" s="24">
        <f t="shared" si="8"/>
        <v>-0.66030031883830398</v>
      </c>
      <c r="V74" s="7"/>
      <c r="W74" s="25">
        <f t="shared" si="9"/>
        <v>0.75205488830411815</v>
      </c>
      <c r="X74" s="24">
        <f t="shared" si="10"/>
        <v>303.4871768069188</v>
      </c>
      <c r="Y74" s="7"/>
      <c r="Z74" s="25">
        <f t="shared" si="11"/>
        <v>613</v>
      </c>
      <c r="AA74" s="17">
        <f t="shared" si="15"/>
        <v>303.58799999999997</v>
      </c>
      <c r="AB74" s="24">
        <f t="shared" si="12"/>
        <v>5.2986101695445447</v>
      </c>
      <c r="AC74" s="17">
        <f t="shared" si="13"/>
        <v>-0.10082319308116894</v>
      </c>
      <c r="AD74" s="17">
        <f t="shared" ca="1" si="14"/>
        <v>4.832946778645919E-2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11924</v>
      </c>
      <c r="D75" s="17">
        <v>11864</v>
      </c>
      <c r="E75" s="17">
        <v>14593</v>
      </c>
      <c r="F75" s="17">
        <v>14653</v>
      </c>
      <c r="G75" s="24"/>
      <c r="H75" s="7"/>
      <c r="I75" s="25">
        <f t="shared" si="16"/>
        <v>-2669</v>
      </c>
      <c r="J75" s="24">
        <f t="shared" si="16"/>
        <v>-2789</v>
      </c>
      <c r="K75" s="7"/>
      <c r="L75" s="25">
        <f t="shared" si="3"/>
        <v>-2668.6272919691264</v>
      </c>
      <c r="M75" s="17">
        <f t="shared" si="1"/>
        <v>0.13891127627766309</v>
      </c>
      <c r="N75" s="17">
        <f t="shared" si="4"/>
        <v>-2797.2816343888821</v>
      </c>
      <c r="O75" s="24">
        <f t="shared" si="2"/>
        <v>68.585468151115251</v>
      </c>
      <c r="P75" s="7"/>
      <c r="Q75" s="25">
        <f t="shared" si="5"/>
        <v>-2629.0713149463782</v>
      </c>
      <c r="R75" s="24">
        <f t="shared" si="6"/>
        <v>-2810.0692757487227</v>
      </c>
      <c r="S75" s="7"/>
      <c r="T75" s="25">
        <f t="shared" si="7"/>
        <v>0.67998545702829072</v>
      </c>
      <c r="U75" s="24">
        <f t="shared" si="8"/>
        <v>-0.72991308948026246</v>
      </c>
      <c r="V75" s="7"/>
      <c r="W75" s="25">
        <f t="shared" si="9"/>
        <v>0.68331380159111665</v>
      </c>
      <c r="X75" s="24">
        <f t="shared" si="10"/>
        <v>309.09277906333</v>
      </c>
      <c r="Y75" s="7"/>
      <c r="Z75" s="25">
        <f t="shared" si="11"/>
        <v>621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-8.4220936669964885E-2</v>
      </c>
      <c r="AD75" s="17">
        <f t="shared" ca="1" si="14"/>
        <v>4.9434843936808193E-2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12072</v>
      </c>
      <c r="D76" s="17">
        <v>11742</v>
      </c>
      <c r="E76" s="17">
        <v>14449</v>
      </c>
      <c r="F76" s="17">
        <v>14781</v>
      </c>
      <c r="G76" s="24"/>
      <c r="H76" s="7"/>
      <c r="I76" s="25">
        <f t="shared" si="16"/>
        <v>-2377</v>
      </c>
      <c r="J76" s="24">
        <f t="shared" si="16"/>
        <v>-3039</v>
      </c>
      <c r="K76" s="7"/>
      <c r="L76" s="25">
        <f t="shared" si="3"/>
        <v>-2373.8687336376975</v>
      </c>
      <c r="M76" s="17">
        <f t="shared" si="1"/>
        <v>9.8048290316873814</v>
      </c>
      <c r="N76" s="17">
        <f t="shared" si="4"/>
        <v>-3044.3173883235463</v>
      </c>
      <c r="O76" s="24">
        <f t="shared" si="2"/>
        <v>28.274618583386648</v>
      </c>
      <c r="P76" s="7"/>
      <c r="Q76" s="25">
        <f t="shared" si="5"/>
        <v>-2337.0713149463782</v>
      </c>
      <c r="R76" s="24">
        <f t="shared" si="6"/>
        <v>-3060.0692757487227</v>
      </c>
      <c r="S76" s="7"/>
      <c r="T76" s="25">
        <f t="shared" si="7"/>
        <v>0.60446230468036344</v>
      </c>
      <c r="U76" s="24">
        <f t="shared" si="8"/>
        <v>-0.79485037552686555</v>
      </c>
      <c r="V76" s="7"/>
      <c r="W76" s="25">
        <f t="shared" si="9"/>
        <v>0.60808534988232421</v>
      </c>
      <c r="X76" s="24">
        <f t="shared" si="10"/>
        <v>314.78709387402171</v>
      </c>
      <c r="Y76" s="7"/>
      <c r="Z76" s="25">
        <f t="shared" si="11"/>
        <v>632</v>
      </c>
      <c r="AA76" s="17">
        <f t="shared" si="15"/>
        <v>314.86499999999995</v>
      </c>
      <c r="AB76" s="24">
        <f t="shared" si="12"/>
        <v>5.4954309492919444</v>
      </c>
      <c r="AC76" s="17">
        <f t="shared" si="13"/>
        <v>-7.79061259782452E-2</v>
      </c>
      <c r="AD76" s="17">
        <f t="shared" ca="1" si="14"/>
        <v>2.7875539108038083E-2</v>
      </c>
      <c r="AE76" s="17">
        <v>93</v>
      </c>
    </row>
    <row r="77" spans="1:31" s="17" customFormat="1" x14ac:dyDescent="0.25">
      <c r="A77" s="17">
        <v>57</v>
      </c>
      <c r="B77" s="17">
        <v>646</v>
      </c>
      <c r="C77" s="17">
        <v>12227</v>
      </c>
      <c r="D77" s="17">
        <v>11615</v>
      </c>
      <c r="E77" s="17">
        <v>14273</v>
      </c>
      <c r="F77" s="17">
        <v>14878</v>
      </c>
      <c r="G77" s="24"/>
      <c r="H77" s="7"/>
      <c r="I77" s="25">
        <f t="shared" si="16"/>
        <v>-2046</v>
      </c>
      <c r="J77" s="24">
        <f t="shared" si="16"/>
        <v>-3263</v>
      </c>
      <c r="K77" s="7"/>
      <c r="L77" s="25">
        <f t="shared" si="3"/>
        <v>-2048.8416014913137</v>
      </c>
      <c r="M77" s="17">
        <f t="shared" si="1"/>
        <v>8.0746990354360602</v>
      </c>
      <c r="N77" s="17">
        <f t="shared" si="4"/>
        <v>-3265.6114853013028</v>
      </c>
      <c r="O77" s="24">
        <f t="shared" si="2"/>
        <v>6.8198554789203891</v>
      </c>
      <c r="P77" s="7"/>
      <c r="Q77" s="25">
        <f t="shared" si="5"/>
        <v>-2006.0713149463779</v>
      </c>
      <c r="R77" s="24">
        <f t="shared" si="6"/>
        <v>-3284.0692757487227</v>
      </c>
      <c r="S77" s="7"/>
      <c r="T77" s="25">
        <f t="shared" si="7"/>
        <v>0.51885215595719913</v>
      </c>
      <c r="U77" s="24">
        <f t="shared" si="8"/>
        <v>-0.85303418382462193</v>
      </c>
      <c r="V77" s="7"/>
      <c r="W77" s="25">
        <f t="shared" si="9"/>
        <v>0.52273906719440189</v>
      </c>
      <c r="X77" s="24">
        <f t="shared" si="10"/>
        <v>320.70425729361557</v>
      </c>
      <c r="Y77" s="7"/>
      <c r="Z77" s="25">
        <f t="shared" si="11"/>
        <v>646</v>
      </c>
      <c r="AA77" s="17">
        <f t="shared" si="15"/>
        <v>320.67899999999997</v>
      </c>
      <c r="AB77" s="24">
        <f t="shared" si="12"/>
        <v>5.5969043920028954</v>
      </c>
      <c r="AC77" s="17">
        <f t="shared" si="13"/>
        <v>2.52572936155957E-2</v>
      </c>
      <c r="AD77" s="17">
        <f t="shared" ca="1" si="14"/>
        <v>-1.47655144008354E-2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12391</v>
      </c>
      <c r="D78" s="17">
        <v>11524</v>
      </c>
      <c r="E78" s="17">
        <v>14102</v>
      </c>
      <c r="F78" s="17">
        <v>14971</v>
      </c>
      <c r="G78" s="24"/>
      <c r="H78" s="7"/>
      <c r="I78" s="25">
        <f t="shared" si="16"/>
        <v>-1711</v>
      </c>
      <c r="J78" s="24">
        <f t="shared" si="16"/>
        <v>-3447</v>
      </c>
      <c r="K78" s="7"/>
      <c r="L78" s="25">
        <f t="shared" si="3"/>
        <v>-1710.2753874568318</v>
      </c>
      <c r="M78" s="17">
        <f t="shared" si="1"/>
        <v>0.52506333771665403</v>
      </c>
      <c r="N78" s="17">
        <f t="shared" si="4"/>
        <v>-3449.6648583755095</v>
      </c>
      <c r="O78" s="24">
        <f t="shared" si="2"/>
        <v>7.1014701615233378</v>
      </c>
      <c r="P78" s="7"/>
      <c r="Q78" s="25">
        <f t="shared" si="5"/>
        <v>-1671.0713149463779</v>
      </c>
      <c r="R78" s="24">
        <f t="shared" si="6"/>
        <v>-3468.0692757487227</v>
      </c>
      <c r="S78" s="7"/>
      <c r="T78" s="25">
        <f t="shared" si="7"/>
        <v>0.43220744350324147</v>
      </c>
      <c r="U78" s="24">
        <f t="shared" si="8"/>
        <v>-0.90082802635492187</v>
      </c>
      <c r="V78" s="7"/>
      <c r="W78" s="25">
        <f t="shared" si="9"/>
        <v>0.43631093286725925</v>
      </c>
      <c r="X78" s="24">
        <f t="shared" si="10"/>
        <v>326.36124726701735</v>
      </c>
      <c r="Y78" s="7"/>
      <c r="Z78" s="25">
        <f t="shared" si="11"/>
        <v>633</v>
      </c>
      <c r="AA78" s="17">
        <f t="shared" si="15"/>
        <v>326.37599999999998</v>
      </c>
      <c r="AB78" s="24">
        <f t="shared" si="12"/>
        <v>5.6963357994890123</v>
      </c>
      <c r="AC78" s="17">
        <f t="shared" si="13"/>
        <v>-1.4752732982628913E-2</v>
      </c>
      <c r="AD78" s="17">
        <f t="shared" ca="1" si="14"/>
        <v>6.0195328829991013E-2</v>
      </c>
      <c r="AE78" s="17">
        <v>91</v>
      </c>
    </row>
    <row r="79" spans="1:31" s="17" customFormat="1" x14ac:dyDescent="0.25">
      <c r="A79" s="17">
        <v>59</v>
      </c>
      <c r="B79" s="17">
        <v>620</v>
      </c>
      <c r="C79" s="17">
        <v>12581</v>
      </c>
      <c r="D79" s="17">
        <v>11464</v>
      </c>
      <c r="E79" s="17">
        <v>13942</v>
      </c>
      <c r="F79" s="17">
        <v>15059</v>
      </c>
      <c r="G79" s="24"/>
      <c r="H79" s="7"/>
      <c r="I79" s="25">
        <f t="shared" si="16"/>
        <v>-1361</v>
      </c>
      <c r="J79" s="24">
        <f t="shared" si="16"/>
        <v>-3595</v>
      </c>
      <c r="K79" s="7"/>
      <c r="L79" s="25">
        <f t="shared" si="3"/>
        <v>-1362.6361671493487</v>
      </c>
      <c r="M79" s="17">
        <f t="shared" si="1"/>
        <v>2.6770429406078309</v>
      </c>
      <c r="N79" s="17">
        <f t="shared" si="4"/>
        <v>-3596.7111608842879</v>
      </c>
      <c r="O79" s="24">
        <f t="shared" si="2"/>
        <v>2.9280715719169215</v>
      </c>
      <c r="P79" s="7"/>
      <c r="Q79" s="25">
        <f t="shared" si="5"/>
        <v>-1321.0713149463779</v>
      </c>
      <c r="R79" s="24">
        <f t="shared" si="6"/>
        <v>-3616.0692757487227</v>
      </c>
      <c r="S79" s="7"/>
      <c r="T79" s="25">
        <f t="shared" si="7"/>
        <v>0.34168311705880805</v>
      </c>
      <c r="U79" s="24">
        <f t="shared" si="8"/>
        <v>-0.93927089969451094</v>
      </c>
      <c r="V79" s="7"/>
      <c r="W79" s="25">
        <f t="shared" si="9"/>
        <v>0.34596059490780007</v>
      </c>
      <c r="X79" s="24">
        <f t="shared" si="10"/>
        <v>331.98400160772189</v>
      </c>
      <c r="Y79" s="7"/>
      <c r="Z79" s="25">
        <f t="shared" si="11"/>
        <v>620</v>
      </c>
      <c r="AA79" s="17">
        <f t="shared" si="15"/>
        <v>331.95599999999996</v>
      </c>
      <c r="AB79" s="24">
        <f t="shared" si="12"/>
        <v>5.793725171750296</v>
      </c>
      <c r="AC79" s="17">
        <f t="shared" si="13"/>
        <v>2.8001607721932942E-2</v>
      </c>
      <c r="AD79" s="17">
        <f t="shared" ca="1" si="14"/>
        <v>-7.0711407703925033E-3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12759</v>
      </c>
      <c r="D80" s="17">
        <v>11399</v>
      </c>
      <c r="E80" s="17">
        <v>13752</v>
      </c>
      <c r="F80" s="17">
        <v>15111</v>
      </c>
      <c r="G80" s="24"/>
      <c r="H80" s="7"/>
      <c r="I80" s="25">
        <f t="shared" si="16"/>
        <v>-993</v>
      </c>
      <c r="J80" s="24">
        <f t="shared" si="16"/>
        <v>-3712</v>
      </c>
      <c r="K80" s="7"/>
      <c r="L80" s="25">
        <f t="shared" si="3"/>
        <v>-993.02438040295965</v>
      </c>
      <c r="M80" s="17">
        <f t="shared" si="1"/>
        <v>5.9440404847492913E-4</v>
      </c>
      <c r="N80" s="17">
        <f t="shared" si="4"/>
        <v>-3711.9158070507683</v>
      </c>
      <c r="O80" s="24">
        <f t="shared" si="2"/>
        <v>7.0884527003302975E-3</v>
      </c>
      <c r="P80" s="7"/>
      <c r="Q80" s="25">
        <f t="shared" si="5"/>
        <v>-953.07131494637792</v>
      </c>
      <c r="R80" s="24">
        <f t="shared" si="6"/>
        <v>-3733.0692757487227</v>
      </c>
      <c r="S80" s="7"/>
      <c r="T80" s="25">
        <f t="shared" si="7"/>
        <v>0.24650325382580379</v>
      </c>
      <c r="U80" s="24">
        <f t="shared" si="8"/>
        <v>-0.96966154956432116</v>
      </c>
      <c r="V80" s="7"/>
      <c r="W80" s="25">
        <f t="shared" si="9"/>
        <v>0.25091803213500058</v>
      </c>
      <c r="X80" s="24">
        <f t="shared" si="10"/>
        <v>337.69609702512912</v>
      </c>
      <c r="Y80" s="7"/>
      <c r="Z80" s="25">
        <f t="shared" si="11"/>
        <v>636</v>
      </c>
      <c r="AA80" s="17">
        <f t="shared" si="15"/>
        <v>337.67999999999995</v>
      </c>
      <c r="AB80" s="24">
        <f t="shared" si="12"/>
        <v>5.8936278181344504</v>
      </c>
      <c r="AC80" s="17">
        <f t="shared" si="13"/>
        <v>1.6097025129170106E-2</v>
      </c>
      <c r="AD80" s="17">
        <f t="shared" ca="1" si="14"/>
        <v>1.1383395127381846E-2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12941</v>
      </c>
      <c r="D81" s="17">
        <v>11360</v>
      </c>
      <c r="E81" s="17">
        <v>13571</v>
      </c>
      <c r="F81" s="17">
        <v>15148</v>
      </c>
      <c r="G81" s="24"/>
      <c r="H81" s="7"/>
      <c r="I81" s="25">
        <f t="shared" si="16"/>
        <v>-630</v>
      </c>
      <c r="J81" s="24">
        <f t="shared" si="16"/>
        <v>-3788</v>
      </c>
      <c r="K81" s="7"/>
      <c r="L81" s="25">
        <f t="shared" si="3"/>
        <v>-629.53965678787006</v>
      </c>
      <c r="M81" s="17">
        <f t="shared" si="1"/>
        <v>0.21191587295411279</v>
      </c>
      <c r="N81" s="17">
        <f t="shared" si="4"/>
        <v>-3787.4463778472673</v>
      </c>
      <c r="O81" s="24">
        <f t="shared" si="2"/>
        <v>0.30649748799640486</v>
      </c>
      <c r="P81" s="7"/>
      <c r="Q81" s="25">
        <f t="shared" si="5"/>
        <v>-590.07131494637792</v>
      </c>
      <c r="R81" s="24">
        <f t="shared" si="6"/>
        <v>-3809.0692757487227</v>
      </c>
      <c r="S81" s="7"/>
      <c r="T81" s="25">
        <f t="shared" si="7"/>
        <v>0.15261659525629143</v>
      </c>
      <c r="U81" s="24">
        <f t="shared" si="8"/>
        <v>-0.98940248452248847</v>
      </c>
      <c r="V81" s="7"/>
      <c r="W81" s="25">
        <f t="shared" si="9"/>
        <v>0.15712022828540909</v>
      </c>
      <c r="X81" s="24">
        <f t="shared" si="10"/>
        <v>343.18080922500872</v>
      </c>
      <c r="Y81" s="7"/>
      <c r="Z81" s="25">
        <f t="shared" si="11"/>
        <v>610</v>
      </c>
      <c r="AA81" s="17">
        <f t="shared" si="15"/>
        <v>343.16999999999996</v>
      </c>
      <c r="AB81" s="24">
        <f t="shared" si="12"/>
        <v>5.9894463940689393</v>
      </c>
      <c r="AC81" s="17">
        <f t="shared" si="13"/>
        <v>1.0809225008756584E-2</v>
      </c>
      <c r="AD81" s="17">
        <f t="shared" ca="1" si="14"/>
        <v>1.0110312290862566E-2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13118</v>
      </c>
      <c r="D82" s="17">
        <v>11334</v>
      </c>
      <c r="E82" s="17">
        <v>13379</v>
      </c>
      <c r="F82" s="17">
        <v>15171</v>
      </c>
      <c r="G82" s="24"/>
      <c r="H82" s="7"/>
      <c r="I82" s="25">
        <f t="shared" si="16"/>
        <v>-261</v>
      </c>
      <c r="J82" s="24">
        <f t="shared" si="16"/>
        <v>-3837</v>
      </c>
      <c r="K82" s="7"/>
      <c r="L82" s="25">
        <f t="shared" si="3"/>
        <v>-256.39039929284473</v>
      </c>
      <c r="M82" s="17">
        <f t="shared" si="1"/>
        <v>21.248418679406331</v>
      </c>
      <c r="N82" s="17">
        <f t="shared" si="4"/>
        <v>-3828.2971150127673</v>
      </c>
      <c r="O82" s="24">
        <f t="shared" si="2"/>
        <v>75.740207100999697</v>
      </c>
      <c r="P82" s="7"/>
      <c r="Q82" s="25">
        <f t="shared" si="5"/>
        <v>-221.07131494637798</v>
      </c>
      <c r="R82" s="24">
        <f t="shared" si="6"/>
        <v>-3858.0692757487227</v>
      </c>
      <c r="S82" s="7"/>
      <c r="T82" s="25">
        <f t="shared" si="7"/>
        <v>5.717809109058878E-2</v>
      </c>
      <c r="U82" s="24">
        <f t="shared" si="8"/>
        <v>-1.0021301925876227</v>
      </c>
      <c r="V82" s="7"/>
      <c r="W82" s="25">
        <f t="shared" si="9"/>
        <v>6.1738650665470129E-2</v>
      </c>
      <c r="X82" s="24">
        <f t="shared" si="10"/>
        <v>348.67882156222413</v>
      </c>
      <c r="Y82" s="7"/>
      <c r="Z82" s="25">
        <f t="shared" si="11"/>
        <v>617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-4.4178437775826751E-2</v>
      </c>
      <c r="AD82" s="17">
        <f t="shared" ca="1" si="14"/>
        <v>-2.9665064354617243E-2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13310</v>
      </c>
      <c r="D83" s="17">
        <v>11333</v>
      </c>
      <c r="E83" s="17">
        <v>13194</v>
      </c>
      <c r="F83" s="17">
        <v>15171</v>
      </c>
      <c r="G83" s="24"/>
      <c r="H83" s="7"/>
      <c r="I83" s="25">
        <f t="shared" si="16"/>
        <v>116</v>
      </c>
      <c r="J83" s="24">
        <f t="shared" si="16"/>
        <v>-3838</v>
      </c>
      <c r="K83" s="7"/>
      <c r="L83" s="25">
        <f t="shared" si="3"/>
        <v>120.61667778237363</v>
      </c>
      <c r="M83" s="17">
        <f t="shared" si="1"/>
        <v>21.31371374626228</v>
      </c>
      <c r="N83" s="17">
        <f t="shared" si="4"/>
        <v>-3832.9519290337989</v>
      </c>
      <c r="O83" s="24">
        <f t="shared" si="2"/>
        <v>25.483020479802171</v>
      </c>
      <c r="P83" s="7"/>
      <c r="Q83" s="25">
        <f t="shared" si="5"/>
        <v>155.92868505362202</v>
      </c>
      <c r="R83" s="24">
        <f t="shared" si="6"/>
        <v>-3859.0692757487227</v>
      </c>
      <c r="S83" s="7"/>
      <c r="T83" s="25">
        <f t="shared" si="7"/>
        <v>-4.0329540536700931E-2</v>
      </c>
      <c r="U83" s="24">
        <f t="shared" si="8"/>
        <v>-1.0023899417318092</v>
      </c>
      <c r="V83" s="7"/>
      <c r="W83" s="25">
        <f t="shared" si="9"/>
        <v>-3.5768808474380617E-2</v>
      </c>
      <c r="X83" s="24">
        <f t="shared" si="10"/>
        <v>354.24785914340117</v>
      </c>
      <c r="Y83" s="7"/>
      <c r="Z83" s="25">
        <f t="shared" si="11"/>
        <v>620</v>
      </c>
      <c r="AA83" s="17">
        <f t="shared" si="15"/>
        <v>354.30299999999994</v>
      </c>
      <c r="AB83" s="24">
        <f t="shared" si="12"/>
        <v>6.1837538996934676</v>
      </c>
      <c r="AC83" s="17">
        <f t="shared" si="13"/>
        <v>-5.5140856598768551E-2</v>
      </c>
      <c r="AD83" s="17">
        <f t="shared" ca="1" si="14"/>
        <v>2.9517943968869531E-2</v>
      </c>
      <c r="AE83" s="17">
        <v>86</v>
      </c>
    </row>
    <row r="84" spans="1:31" s="17" customFormat="1" x14ac:dyDescent="0.25">
      <c r="A84" s="17">
        <v>64</v>
      </c>
      <c r="B84" s="17">
        <v>638</v>
      </c>
      <c r="C84" s="17">
        <v>13508</v>
      </c>
      <c r="D84" s="17">
        <v>11357</v>
      </c>
      <c r="E84" s="17">
        <v>13007</v>
      </c>
      <c r="F84" s="17">
        <v>15156</v>
      </c>
      <c r="G84" s="24"/>
      <c r="H84" s="7"/>
      <c r="I84" s="25">
        <f t="shared" ref="I84:J115" si="17">C84-E84</f>
        <v>501</v>
      </c>
      <c r="J84" s="24">
        <f t="shared" si="17"/>
        <v>-3799</v>
      </c>
      <c r="K84" s="7"/>
      <c r="L84" s="25">
        <f t="shared" si="3"/>
        <v>506.94623432471843</v>
      </c>
      <c r="M84" s="17">
        <f t="shared" ref="M84:M147" si="18">(I84-L84)^2</f>
        <v>35.357702644459671</v>
      </c>
      <c r="N84" s="17">
        <f t="shared" si="4"/>
        <v>-3799.611586174</v>
      </c>
      <c r="O84" s="24">
        <f t="shared" ref="O84:O147" si="19">(J84-N84)^2</f>
        <v>0.37403764822791824</v>
      </c>
      <c r="P84" s="7"/>
      <c r="Q84" s="25">
        <f t="shared" si="5"/>
        <v>540.92868505362208</v>
      </c>
      <c r="R84" s="24">
        <f t="shared" si="6"/>
        <v>-3820.0692757487227</v>
      </c>
      <c r="S84" s="7"/>
      <c r="T84" s="25">
        <f t="shared" si="7"/>
        <v>-0.13990629962557771</v>
      </c>
      <c r="U84" s="24">
        <f t="shared" si="8"/>
        <v>-0.99225972510853899</v>
      </c>
      <c r="V84" s="7"/>
      <c r="W84" s="25">
        <f t="shared" si="9"/>
        <v>-0.13539269369451085</v>
      </c>
      <c r="X84" s="24">
        <f>IF(MOD(ATAN2(U84,W84)*180/PI()-$J$9+360,360)&lt;355,MOD(ATAN2(U84,W84)*180/PI()-$J$9+360,360)+360,MOD(ATAN2(U84,W84)*180/PI()-$J$9+360,360))</f>
        <v>359.97416970871058</v>
      </c>
      <c r="Y84" s="7"/>
      <c r="Z84" s="25">
        <f t="shared" si="11"/>
        <v>638</v>
      </c>
      <c r="AA84" s="17">
        <f t="shared" si="15"/>
        <v>360.04499999999996</v>
      </c>
      <c r="AB84" s="24">
        <f t="shared" si="12"/>
        <v>6.2839707053429832</v>
      </c>
      <c r="AC84" s="17">
        <f t="shared" si="13"/>
        <v>-7.0830291289382785E-2</v>
      </c>
    </row>
    <row r="85" spans="1:31" s="17" customFormat="1" x14ac:dyDescent="0.25">
      <c r="A85" s="17">
        <v>0</v>
      </c>
      <c r="B85" s="17">
        <v>0</v>
      </c>
      <c r="C85" s="17">
        <v>13459</v>
      </c>
      <c r="D85" s="17">
        <v>11306</v>
      </c>
      <c r="E85" s="17">
        <v>12945</v>
      </c>
      <c r="F85" s="17">
        <v>15092</v>
      </c>
      <c r="G85" s="24"/>
      <c r="H85" s="7"/>
      <c r="I85" s="25">
        <f t="shared" si="17"/>
        <v>514</v>
      </c>
      <c r="J85" s="24">
        <f t="shared" si="17"/>
        <v>-3786</v>
      </c>
      <c r="K85" s="7"/>
      <c r="L85" s="25">
        <f>$M$9*SIN(2*PI()/$M$10*(AA85+$M$11))+$M$12</f>
        <v>510.62606987633097</v>
      </c>
      <c r="M85" s="17">
        <f t="shared" si="18"/>
        <v>11.383404479401294</v>
      </c>
      <c r="N85" s="17">
        <f>$O$9*COS(2*PI()/$O$10*(AA85+$O$11))+$O$12</f>
        <v>-3785.1656584007678</v>
      </c>
      <c r="O85" s="24">
        <f t="shared" si="19"/>
        <v>0.69612590420930365</v>
      </c>
      <c r="P85" s="7"/>
      <c r="Q85" s="25">
        <f t="shared" ref="Q85:Q148" si="20">I85-$J$4</f>
        <v>553.92868505362208</v>
      </c>
      <c r="R85" s="24">
        <f t="shared" ref="R85:R148" si="21">J85-$J$3</f>
        <v>-3807.0692757487227</v>
      </c>
      <c r="S85" s="7"/>
      <c r="T85" s="25">
        <f t="shared" ref="T85:T148" si="22">Q85/$J$7</f>
        <v>-0.14326863175065666</v>
      </c>
      <c r="U85" s="24">
        <f t="shared" ref="U85:U148" si="23">R85/$J$6</f>
        <v>-0.98888298623411564</v>
      </c>
      <c r="V85" s="7"/>
      <c r="W85" s="25">
        <f t="shared" ref="W85:W148" si="24">(T85-U85*SIN(-$J$11*PI()/180))/(COS(-$J$11*PI()/180))</f>
        <v>-0.13877042571735487</v>
      </c>
      <c r="X85" s="24">
        <f>IF(MOD(ATAN2(U85,W85)*180/PI()-$J$9+360,360)&lt;355,MOD(ATAN2(U85,W85)*180/PI()-$J$9+360,360)+360,MOD(ATAN2(U85,W85)*180/PI()-$J$9+360,360))</f>
        <v>360.1923915172577</v>
      </c>
      <c r="Y85" s="7"/>
      <c r="Z85" s="25">
        <f>I165-J159</f>
        <v>6</v>
      </c>
      <c r="AA85" s="17">
        <f t="shared" si="15"/>
        <v>360.09899999999993</v>
      </c>
      <c r="AB85" s="24">
        <f t="shared" ref="AB85:AB148" si="25">AA85*PI()/180</f>
        <v>6.2849131831390599</v>
      </c>
      <c r="AC85" s="17">
        <f t="shared" ref="AC85:AC148" si="26">X85-AA85</f>
        <v>9.3391517257771284E-2</v>
      </c>
    </row>
    <row r="86" spans="1:31" s="17" customFormat="1" x14ac:dyDescent="0.25">
      <c r="A86" s="17">
        <v>1</v>
      </c>
      <c r="B86" s="17">
        <v>-641</v>
      </c>
      <c r="C86" s="17">
        <v>13261</v>
      </c>
      <c r="D86" s="17">
        <v>11292</v>
      </c>
      <c r="E86" s="17">
        <v>13142</v>
      </c>
      <c r="F86" s="17">
        <v>15110</v>
      </c>
      <c r="G86" s="24"/>
      <c r="H86" s="7"/>
      <c r="I86" s="25">
        <f t="shared" si="17"/>
        <v>119</v>
      </c>
      <c r="J86" s="24">
        <f t="shared" si="17"/>
        <v>-3818</v>
      </c>
      <c r="K86" s="7"/>
      <c r="L86" s="25">
        <f t="shared" ref="L86:L149" si="27">$M$9*SIN(2*PI()/$M$10*(AA86+$M$11))+$M$12</f>
        <v>123.68395635901092</v>
      </c>
      <c r="M86" s="17">
        <f t="shared" si="18"/>
        <v>21.939447173118843</v>
      </c>
      <c r="N86" s="17">
        <f t="shared" ref="N86:N149" si="28">$O$9*COS(2*PI()/$O$10*(AA86+$O$11))+$O$12</f>
        <v>-3819.3234535460128</v>
      </c>
      <c r="O86" s="24">
        <f t="shared" si="19"/>
        <v>1.7515292884539675</v>
      </c>
      <c r="P86" s="7"/>
      <c r="Q86" s="25">
        <f t="shared" si="20"/>
        <v>158.92868505362202</v>
      </c>
      <c r="R86" s="24">
        <f t="shared" si="21"/>
        <v>-3839.0692757487227</v>
      </c>
      <c r="S86" s="7"/>
      <c r="T86" s="25">
        <f t="shared" si="22"/>
        <v>-4.1105463334796075E-2</v>
      </c>
      <c r="U86" s="24">
        <f t="shared" si="23"/>
        <v>-0.99719495884808085</v>
      </c>
      <c r="V86" s="7"/>
      <c r="W86" s="25">
        <f t="shared" si="24"/>
        <v>-3.6568377904255607E-2</v>
      </c>
      <c r="X86" s="24">
        <f t="shared" ref="X86:X148" si="29">MOD(ATAN2(U86,W86)*180/PI()-$J$9+360,360)</f>
        <v>354.30437708737003</v>
      </c>
      <c r="Y86" s="7"/>
      <c r="Z86" s="25">
        <f t="shared" ref="Z86:Z149" si="30">B86</f>
        <v>-641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-2.562291262989902E-2</v>
      </c>
    </row>
    <row r="87" spans="1:31" s="17" customFormat="1" x14ac:dyDescent="0.25">
      <c r="A87" s="17">
        <v>2</v>
      </c>
      <c r="B87" s="17">
        <v>-616</v>
      </c>
      <c r="C87" s="17">
        <v>13079</v>
      </c>
      <c r="D87" s="17">
        <v>11296</v>
      </c>
      <c r="E87" s="17">
        <v>13337</v>
      </c>
      <c r="F87" s="17">
        <v>15120</v>
      </c>
      <c r="G87" s="24"/>
      <c r="H87" s="7"/>
      <c r="I87" s="25">
        <f t="shared" si="17"/>
        <v>-258</v>
      </c>
      <c r="J87" s="24">
        <f t="shared" si="17"/>
        <v>-3824</v>
      </c>
      <c r="K87" s="7"/>
      <c r="L87" s="25">
        <f t="shared" si="27"/>
        <v>-249.77921900051331</v>
      </c>
      <c r="M87" s="17">
        <f t="shared" si="18"/>
        <v>67.581240241521414</v>
      </c>
      <c r="N87" s="17">
        <f t="shared" si="28"/>
        <v>-3815.481459828799</v>
      </c>
      <c r="O87" s="24">
        <f t="shared" si="19"/>
        <v>72.565526648365818</v>
      </c>
      <c r="P87" s="7"/>
      <c r="Q87" s="25">
        <f t="shared" si="20"/>
        <v>-218.07131494637798</v>
      </c>
      <c r="R87" s="24">
        <f t="shared" si="21"/>
        <v>-3845.0692757487227</v>
      </c>
      <c r="S87" s="7"/>
      <c r="T87" s="25">
        <f t="shared" si="22"/>
        <v>5.6402168292493636E-2</v>
      </c>
      <c r="U87" s="24">
        <f t="shared" si="23"/>
        <v>-0.99875345371319935</v>
      </c>
      <c r="V87" s="7"/>
      <c r="W87" s="25">
        <f t="shared" si="24"/>
        <v>6.0947354745273408E-2</v>
      </c>
      <c r="X87" s="24">
        <f t="shared" si="29"/>
        <v>348.7121564978695</v>
      </c>
      <c r="Y87" s="7"/>
      <c r="Z87" s="25">
        <f t="shared" si="30"/>
        <v>-616</v>
      </c>
      <c r="AA87" s="17">
        <f t="shared" si="31"/>
        <v>348.78599999999994</v>
      </c>
      <c r="AB87" s="24">
        <f t="shared" si="25"/>
        <v>6.0874640848609411</v>
      </c>
      <c r="AC87" s="17">
        <f t="shared" si="26"/>
        <v>-7.3843502130443994E-2</v>
      </c>
    </row>
    <row r="88" spans="1:31" s="17" customFormat="1" x14ac:dyDescent="0.25">
      <c r="A88" s="17">
        <v>3</v>
      </c>
      <c r="B88" s="17">
        <v>-616</v>
      </c>
      <c r="C88" s="17">
        <v>12898</v>
      </c>
      <c r="D88" s="17">
        <v>11319</v>
      </c>
      <c r="E88" s="17">
        <v>13521</v>
      </c>
      <c r="F88" s="17">
        <v>15098</v>
      </c>
      <c r="G88" s="24"/>
      <c r="H88" s="7"/>
      <c r="I88" s="25">
        <f t="shared" si="17"/>
        <v>-623</v>
      </c>
      <c r="J88" s="24">
        <f t="shared" si="17"/>
        <v>-3779</v>
      </c>
      <c r="K88" s="7"/>
      <c r="L88" s="25">
        <f t="shared" si="27"/>
        <v>-621.280563786333</v>
      </c>
      <c r="M88" s="17">
        <f t="shared" si="18"/>
        <v>2.9564608928694929</v>
      </c>
      <c r="N88" s="17">
        <f t="shared" si="28"/>
        <v>-3775.7341321901126</v>
      </c>
      <c r="O88" s="24">
        <f t="shared" si="19"/>
        <v>10.665892551658514</v>
      </c>
      <c r="P88" s="7"/>
      <c r="Q88" s="25">
        <f t="shared" si="20"/>
        <v>-583.07131494637792</v>
      </c>
      <c r="R88" s="24">
        <f t="shared" si="21"/>
        <v>-3800.0692757487227</v>
      </c>
      <c r="S88" s="7"/>
      <c r="T88" s="25">
        <f t="shared" si="22"/>
        <v>0.15080610872740274</v>
      </c>
      <c r="U88" s="24">
        <f t="shared" si="23"/>
        <v>-0.98706474222481078</v>
      </c>
      <c r="V88" s="7"/>
      <c r="W88" s="25">
        <f t="shared" si="24"/>
        <v>0.15529908564396958</v>
      </c>
      <c r="X88" s="24">
        <f t="shared" si="29"/>
        <v>343.26291953729958</v>
      </c>
      <c r="Y88" s="7"/>
      <c r="Z88" s="25">
        <f t="shared" si="30"/>
        <v>-616</v>
      </c>
      <c r="AA88" s="17">
        <f t="shared" si="31"/>
        <v>343.24199999999996</v>
      </c>
      <c r="AB88" s="24">
        <f t="shared" si="25"/>
        <v>5.9907030311303755</v>
      </c>
      <c r="AC88" s="17">
        <f t="shared" si="26"/>
        <v>2.0919537299619151E-2</v>
      </c>
    </row>
    <row r="89" spans="1:31" s="17" customFormat="1" x14ac:dyDescent="0.25">
      <c r="A89" s="17">
        <v>4</v>
      </c>
      <c r="B89" s="17">
        <v>-611</v>
      </c>
      <c r="C89" s="17">
        <v>12712</v>
      </c>
      <c r="D89" s="17">
        <v>11354</v>
      </c>
      <c r="E89" s="17">
        <v>13696</v>
      </c>
      <c r="F89" s="17">
        <v>15051</v>
      </c>
      <c r="G89" s="24"/>
      <c r="H89" s="7"/>
      <c r="I89" s="25">
        <f t="shared" si="17"/>
        <v>-984</v>
      </c>
      <c r="J89" s="24">
        <f t="shared" si="17"/>
        <v>-3697</v>
      </c>
      <c r="K89" s="7"/>
      <c r="L89" s="25">
        <f t="shared" si="27"/>
        <v>-984.40327097766067</v>
      </c>
      <c r="M89" s="17">
        <f t="shared" si="18"/>
        <v>0.16262748142339098</v>
      </c>
      <c r="N89" s="17">
        <f t="shared" si="28"/>
        <v>-3701.2058755085804</v>
      </c>
      <c r="O89" s="24">
        <f t="shared" si="19"/>
        <v>17.689388793676841</v>
      </c>
      <c r="P89" s="7"/>
      <c r="Q89" s="25">
        <f t="shared" si="20"/>
        <v>-944.07131494637792</v>
      </c>
      <c r="R89" s="24">
        <f t="shared" si="21"/>
        <v>-3718.0692757487227</v>
      </c>
      <c r="S89" s="7"/>
      <c r="T89" s="25">
        <f t="shared" si="22"/>
        <v>0.24417548543151835</v>
      </c>
      <c r="U89" s="24">
        <f t="shared" si="23"/>
        <v>-0.96576531240152497</v>
      </c>
      <c r="V89" s="7"/>
      <c r="W89" s="25">
        <f t="shared" si="24"/>
        <v>0.24857251069330738</v>
      </c>
      <c r="X89" s="24">
        <f t="shared" si="29"/>
        <v>337.77048042025649</v>
      </c>
      <c r="Y89" s="7"/>
      <c r="Z89" s="25">
        <f t="shared" si="30"/>
        <v>-611</v>
      </c>
      <c r="AA89" s="17">
        <f t="shared" si="31"/>
        <v>337.74299999999994</v>
      </c>
      <c r="AB89" s="24">
        <f t="shared" si="25"/>
        <v>5.8947273755632068</v>
      </c>
      <c r="AC89" s="17">
        <f t="shared" si="26"/>
        <v>2.7480420256551952E-2</v>
      </c>
    </row>
    <row r="90" spans="1:31" s="17" customFormat="1" x14ac:dyDescent="0.25">
      <c r="A90" s="17">
        <v>5</v>
      </c>
      <c r="B90" s="17">
        <v>-639</v>
      </c>
      <c r="C90" s="17">
        <v>12524</v>
      </c>
      <c r="D90" s="17">
        <v>11412</v>
      </c>
      <c r="E90" s="17">
        <v>13880</v>
      </c>
      <c r="F90" s="17">
        <v>14999</v>
      </c>
      <c r="G90" s="24"/>
      <c r="H90" s="7"/>
      <c r="I90" s="25">
        <f t="shared" si="17"/>
        <v>-1356</v>
      </c>
      <c r="J90" s="24">
        <f t="shared" si="17"/>
        <v>-3587</v>
      </c>
      <c r="K90" s="7"/>
      <c r="L90" s="25">
        <f t="shared" si="27"/>
        <v>-1354.8122832853219</v>
      </c>
      <c r="M90" s="17">
        <f t="shared" si="18"/>
        <v>1.4106709943257809</v>
      </c>
      <c r="N90" s="17">
        <f t="shared" si="28"/>
        <v>-3586.6124209640238</v>
      </c>
      <c r="O90" s="24">
        <f t="shared" si="19"/>
        <v>0.15021750912820914</v>
      </c>
      <c r="P90" s="7"/>
      <c r="Q90" s="25">
        <f t="shared" si="20"/>
        <v>-1316.0713149463779</v>
      </c>
      <c r="R90" s="24">
        <f t="shared" si="21"/>
        <v>-3608.0692757487227</v>
      </c>
      <c r="S90" s="7"/>
      <c r="T90" s="25">
        <f t="shared" si="22"/>
        <v>0.34038991239531619</v>
      </c>
      <c r="U90" s="24">
        <f t="shared" si="23"/>
        <v>-0.93719290654101961</v>
      </c>
      <c r="V90" s="7"/>
      <c r="W90" s="25">
        <f t="shared" si="24"/>
        <v>0.3446579214168442</v>
      </c>
      <c r="X90" s="24">
        <f t="shared" si="29"/>
        <v>332.0129304669515</v>
      </c>
      <c r="Y90" s="7"/>
      <c r="Z90" s="25">
        <f t="shared" si="30"/>
        <v>-639</v>
      </c>
      <c r="AA90" s="17">
        <f t="shared" si="31"/>
        <v>331.99199999999996</v>
      </c>
      <c r="AB90" s="24">
        <f t="shared" si="25"/>
        <v>5.7943534902810141</v>
      </c>
      <c r="AC90" s="17">
        <f t="shared" si="26"/>
        <v>2.0930466951540438E-2</v>
      </c>
    </row>
    <row r="91" spans="1:31" s="17" customFormat="1" x14ac:dyDescent="0.25">
      <c r="A91" s="17">
        <v>6</v>
      </c>
      <c r="B91" s="17">
        <v>-634</v>
      </c>
      <c r="C91" s="17">
        <v>12341</v>
      </c>
      <c r="D91" s="17">
        <v>11476</v>
      </c>
      <c r="E91" s="17">
        <v>14047</v>
      </c>
      <c r="F91" s="17">
        <v>14908</v>
      </c>
      <c r="G91" s="24"/>
      <c r="H91" s="7"/>
      <c r="I91" s="25">
        <f t="shared" si="17"/>
        <v>-1706</v>
      </c>
      <c r="J91" s="24">
        <f t="shared" si="17"/>
        <v>-3432</v>
      </c>
      <c r="K91" s="7"/>
      <c r="L91" s="25">
        <f t="shared" si="27"/>
        <v>-1709.2491531421547</v>
      </c>
      <c r="M91" s="17">
        <f t="shared" si="18"/>
        <v>10.556996141173647</v>
      </c>
      <c r="N91" s="17">
        <f t="shared" si="28"/>
        <v>-3437.0076046687018</v>
      </c>
      <c r="O91" s="24">
        <f t="shared" si="19"/>
        <v>25.076104518003945</v>
      </c>
      <c r="P91" s="7"/>
      <c r="Q91" s="25">
        <f t="shared" si="20"/>
        <v>-1666.0713149463779</v>
      </c>
      <c r="R91" s="24">
        <f t="shared" si="21"/>
        <v>-3453.0692757487227</v>
      </c>
      <c r="S91" s="7"/>
      <c r="T91" s="25">
        <f t="shared" si="22"/>
        <v>0.43091423883974955</v>
      </c>
      <c r="U91" s="24">
        <f t="shared" si="23"/>
        <v>-0.89693178919212568</v>
      </c>
      <c r="V91" s="7"/>
      <c r="W91" s="25">
        <f t="shared" si="24"/>
        <v>0.43499998586662497</v>
      </c>
      <c r="X91" s="24">
        <f t="shared" si="29"/>
        <v>326.33144259584731</v>
      </c>
      <c r="Y91" s="7"/>
      <c r="Z91" s="25">
        <f t="shared" si="30"/>
        <v>-634</v>
      </c>
      <c r="AA91" s="17">
        <f t="shared" si="31"/>
        <v>326.28599999999994</v>
      </c>
      <c r="AB91" s="24">
        <f t="shared" si="25"/>
        <v>5.6947650031622175</v>
      </c>
      <c r="AC91" s="17">
        <f t="shared" si="26"/>
        <v>4.5442595847362099E-2</v>
      </c>
    </row>
    <row r="92" spans="1:31" s="17" customFormat="1" x14ac:dyDescent="0.25">
      <c r="A92" s="17">
        <v>7</v>
      </c>
      <c r="B92" s="17">
        <v>-628</v>
      </c>
      <c r="C92" s="17">
        <v>12181</v>
      </c>
      <c r="D92" s="17">
        <v>11578</v>
      </c>
      <c r="E92" s="17">
        <v>14225</v>
      </c>
      <c r="F92" s="17">
        <v>14830</v>
      </c>
      <c r="G92" s="24"/>
      <c r="H92" s="7"/>
      <c r="I92" s="25">
        <f t="shared" si="17"/>
        <v>-2044</v>
      </c>
      <c r="J92" s="24">
        <f t="shared" si="17"/>
        <v>-3252</v>
      </c>
      <c r="K92" s="7"/>
      <c r="L92" s="25">
        <f t="shared" si="27"/>
        <v>-2044.0310392928252</v>
      </c>
      <c r="M92" s="17">
        <f t="shared" si="18"/>
        <v>9.6343769908842358E-4</v>
      </c>
      <c r="N92" s="17">
        <f t="shared" si="28"/>
        <v>-3255.0175652681401</v>
      </c>
      <c r="O92" s="24">
        <f t="shared" si="19"/>
        <v>9.1057001474851962</v>
      </c>
      <c r="P92" s="7"/>
      <c r="Q92" s="25">
        <f t="shared" si="20"/>
        <v>-2004.0713149463779</v>
      </c>
      <c r="R92" s="24">
        <f t="shared" si="21"/>
        <v>-3273.0692757487227</v>
      </c>
      <c r="S92" s="7"/>
      <c r="T92" s="25">
        <f t="shared" si="22"/>
        <v>0.51833487409180246</v>
      </c>
      <c r="U92" s="24">
        <f t="shared" si="23"/>
        <v>-0.8501769432385714</v>
      </c>
      <c r="V92" s="7"/>
      <c r="W92" s="25">
        <f t="shared" si="24"/>
        <v>0.52220877874437799</v>
      </c>
      <c r="X92" s="24">
        <f t="shared" si="29"/>
        <v>320.64449177921472</v>
      </c>
      <c r="Y92" s="7"/>
      <c r="Z92" s="25">
        <f t="shared" si="30"/>
        <v>-628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1.04917792147603E-2</v>
      </c>
    </row>
    <row r="93" spans="1:31" s="17" customFormat="1" x14ac:dyDescent="0.25">
      <c r="A93" s="17">
        <v>8</v>
      </c>
      <c r="B93" s="17">
        <v>-635</v>
      </c>
      <c r="C93" s="17">
        <v>12021</v>
      </c>
      <c r="D93" s="17">
        <v>11687</v>
      </c>
      <c r="E93" s="17">
        <v>14388</v>
      </c>
      <c r="F93" s="17">
        <v>14722</v>
      </c>
      <c r="G93" s="24"/>
      <c r="H93" s="7"/>
      <c r="I93" s="25">
        <f t="shared" si="17"/>
        <v>-2367</v>
      </c>
      <c r="J93" s="24">
        <f t="shared" si="17"/>
        <v>-3035</v>
      </c>
      <c r="K93" s="7"/>
      <c r="L93" s="25">
        <f t="shared" si="27"/>
        <v>-2362.7156199013211</v>
      </c>
      <c r="M93" s="17">
        <f t="shared" si="18"/>
        <v>18.355912829955535</v>
      </c>
      <c r="N93" s="17">
        <f t="shared" si="28"/>
        <v>-3038.6064502606014</v>
      </c>
      <c r="O93" s="24">
        <f t="shared" si="19"/>
        <v>13.006483482191744</v>
      </c>
      <c r="P93" s="7"/>
      <c r="Q93" s="25">
        <f t="shared" si="20"/>
        <v>-2327.0713149463782</v>
      </c>
      <c r="R93" s="24">
        <f t="shared" si="21"/>
        <v>-3056.0692757487227</v>
      </c>
      <c r="S93" s="7"/>
      <c r="T93" s="25">
        <f t="shared" si="22"/>
        <v>0.6018758953533796</v>
      </c>
      <c r="U93" s="24">
        <f t="shared" si="23"/>
        <v>-0.79381137895011999</v>
      </c>
      <c r="V93" s="7"/>
      <c r="W93" s="25">
        <f t="shared" si="24"/>
        <v>0.60549418605986072</v>
      </c>
      <c r="X93" s="24">
        <f t="shared" si="29"/>
        <v>314.86896941312978</v>
      </c>
      <c r="Y93" s="7"/>
      <c r="Z93" s="25">
        <f t="shared" si="30"/>
        <v>-635</v>
      </c>
      <c r="AA93" s="17">
        <f t="shared" si="31"/>
        <v>314.91899999999998</v>
      </c>
      <c r="AB93" s="24">
        <f t="shared" si="25"/>
        <v>5.496373427088022</v>
      </c>
      <c r="AC93" s="17">
        <f t="shared" si="26"/>
        <v>-5.0030586870207117E-2</v>
      </c>
    </row>
    <row r="94" spans="1:31" s="17" customFormat="1" x14ac:dyDescent="0.25">
      <c r="A94" s="17">
        <v>9</v>
      </c>
      <c r="B94" s="17">
        <v>-626</v>
      </c>
      <c r="C94" s="17">
        <v>11885</v>
      </c>
      <c r="D94" s="17">
        <v>11816</v>
      </c>
      <c r="E94" s="17">
        <v>14546</v>
      </c>
      <c r="F94" s="17">
        <v>14612</v>
      </c>
      <c r="G94" s="24"/>
      <c r="H94" s="7"/>
      <c r="I94" s="25">
        <f t="shared" si="17"/>
        <v>-2661</v>
      </c>
      <c r="J94" s="24">
        <f t="shared" si="17"/>
        <v>-2796</v>
      </c>
      <c r="K94" s="7"/>
      <c r="L94" s="25">
        <f t="shared" si="27"/>
        <v>-2654.2903442698689</v>
      </c>
      <c r="M94" s="17">
        <f t="shared" si="18"/>
        <v>45.019480016880962</v>
      </c>
      <c r="N94" s="17">
        <f t="shared" si="28"/>
        <v>-2795.4683799905702</v>
      </c>
      <c r="O94" s="24">
        <f t="shared" si="19"/>
        <v>0.28261983442618721</v>
      </c>
      <c r="P94" s="7"/>
      <c r="Q94" s="25">
        <f t="shared" si="20"/>
        <v>-2621.0713149463782</v>
      </c>
      <c r="R94" s="24">
        <f t="shared" si="21"/>
        <v>-2817.0692757487227</v>
      </c>
      <c r="S94" s="7"/>
      <c r="T94" s="25">
        <f t="shared" si="22"/>
        <v>0.67791632956670367</v>
      </c>
      <c r="U94" s="24">
        <f t="shared" si="23"/>
        <v>-0.73173133348956743</v>
      </c>
      <c r="V94" s="7"/>
      <c r="W94" s="25">
        <f t="shared" si="24"/>
        <v>0.68125292621867706</v>
      </c>
      <c r="X94" s="24">
        <f t="shared" si="29"/>
        <v>309.25021390726681</v>
      </c>
      <c r="Y94" s="7"/>
      <c r="Z94" s="25">
        <f t="shared" si="30"/>
        <v>-626</v>
      </c>
      <c r="AA94" s="17">
        <f t="shared" si="31"/>
        <v>309.28499999999997</v>
      </c>
      <c r="AB94" s="24">
        <f t="shared" si="25"/>
        <v>5.3980415770306616</v>
      </c>
      <c r="AC94" s="17">
        <f t="shared" si="26"/>
        <v>-3.4786092733156693E-2</v>
      </c>
    </row>
    <row r="95" spans="1:31" s="17" customFormat="1" x14ac:dyDescent="0.25">
      <c r="A95" s="17">
        <v>10</v>
      </c>
      <c r="B95" s="17">
        <v>-620</v>
      </c>
      <c r="C95" s="17">
        <v>11756</v>
      </c>
      <c r="D95" s="17">
        <v>11956</v>
      </c>
      <c r="E95" s="17">
        <v>14674</v>
      </c>
      <c r="F95" s="17">
        <v>14476</v>
      </c>
      <c r="G95" s="24"/>
      <c r="H95" s="7"/>
      <c r="I95" s="25">
        <f t="shared" si="17"/>
        <v>-2918</v>
      </c>
      <c r="J95" s="24">
        <f t="shared" si="17"/>
        <v>-2520</v>
      </c>
      <c r="K95" s="7"/>
      <c r="L95" s="25">
        <f t="shared" si="27"/>
        <v>-2918.1767932342841</v>
      </c>
      <c r="M95" s="17">
        <f t="shared" si="18"/>
        <v>3.1255847688634431E-2</v>
      </c>
      <c r="N95" s="17">
        <f t="shared" si="28"/>
        <v>-2527.8213465792055</v>
      </c>
      <c r="O95" s="24">
        <f t="shared" si="19"/>
        <v>61.173462312049736</v>
      </c>
      <c r="P95" s="7"/>
      <c r="Q95" s="25">
        <f t="shared" si="20"/>
        <v>-2878.0713149463782</v>
      </c>
      <c r="R95" s="24">
        <f t="shared" si="21"/>
        <v>-2541.0692757487227</v>
      </c>
      <c r="S95" s="7"/>
      <c r="T95" s="25">
        <f t="shared" si="22"/>
        <v>0.74438704927018762</v>
      </c>
      <c r="U95" s="24">
        <f t="shared" si="23"/>
        <v>-0.66004056969411751</v>
      </c>
      <c r="V95" s="7"/>
      <c r="W95" s="25">
        <f t="shared" si="24"/>
        <v>0.74739812138939887</v>
      </c>
      <c r="X95" s="24">
        <f t="shared" si="29"/>
        <v>303.65250627470527</v>
      </c>
      <c r="Y95" s="7"/>
      <c r="Z95" s="25">
        <f t="shared" si="30"/>
        <v>-620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-5.2493725294709748E-2</v>
      </c>
    </row>
    <row r="96" spans="1:31" s="17" customFormat="1" x14ac:dyDescent="0.25">
      <c r="A96" s="17">
        <v>11</v>
      </c>
      <c r="B96" s="17">
        <v>-610</v>
      </c>
      <c r="C96" s="17">
        <v>11623</v>
      </c>
      <c r="D96" s="17">
        <v>12082</v>
      </c>
      <c r="E96" s="17">
        <v>14773</v>
      </c>
      <c r="F96" s="17">
        <v>14313</v>
      </c>
      <c r="G96" s="24"/>
      <c r="H96" s="7"/>
      <c r="I96" s="25">
        <f t="shared" si="17"/>
        <v>-3150</v>
      </c>
      <c r="J96" s="24">
        <f t="shared" si="17"/>
        <v>-2231</v>
      </c>
      <c r="K96" s="7"/>
      <c r="L96" s="25">
        <f t="shared" si="27"/>
        <v>-3151.1916082708776</v>
      </c>
      <c r="M96" s="17">
        <f t="shared" si="18"/>
        <v>1.4199302712239585</v>
      </c>
      <c r="N96" s="17">
        <f t="shared" si="28"/>
        <v>-2240.8933611491707</v>
      </c>
      <c r="O96" s="24">
        <f t="shared" si="19"/>
        <v>97.87859482791994</v>
      </c>
      <c r="P96" s="7"/>
      <c r="Q96" s="25">
        <f t="shared" si="20"/>
        <v>-3110.0713149463782</v>
      </c>
      <c r="R96" s="24">
        <f t="shared" si="21"/>
        <v>-2252.0692757487227</v>
      </c>
      <c r="S96" s="7"/>
      <c r="T96" s="25">
        <f t="shared" si="22"/>
        <v>0.80439174565621208</v>
      </c>
      <c r="U96" s="24">
        <f t="shared" si="23"/>
        <v>-0.58497306702424434</v>
      </c>
      <c r="V96" s="7"/>
      <c r="W96" s="25">
        <f t="shared" si="24"/>
        <v>0.80706186121409984</v>
      </c>
      <c r="X96" s="24">
        <f t="shared" si="29"/>
        <v>298.13949170848582</v>
      </c>
      <c r="Y96" s="7"/>
      <c r="Z96" s="25">
        <f t="shared" si="30"/>
        <v>-610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-7.550829151415428E-2</v>
      </c>
    </row>
    <row r="97" spans="1:29" s="17" customFormat="1" x14ac:dyDescent="0.25">
      <c r="A97" s="17">
        <v>12</v>
      </c>
      <c r="B97" s="17">
        <v>-628</v>
      </c>
      <c r="C97" s="17">
        <v>11519</v>
      </c>
      <c r="D97" s="17">
        <v>12240</v>
      </c>
      <c r="E97" s="17">
        <v>14875</v>
      </c>
      <c r="F97" s="17">
        <v>14156</v>
      </c>
      <c r="G97" s="24"/>
      <c r="H97" s="7"/>
      <c r="I97" s="25">
        <f t="shared" si="17"/>
        <v>-3356</v>
      </c>
      <c r="J97" s="24">
        <f t="shared" si="17"/>
        <v>-1916</v>
      </c>
      <c r="K97" s="7"/>
      <c r="L97" s="25">
        <f t="shared" si="27"/>
        <v>-3361.2360924872137</v>
      </c>
      <c r="M97" s="17">
        <f t="shared" si="18"/>
        <v>27.416664534655563</v>
      </c>
      <c r="N97" s="17">
        <f t="shared" si="28"/>
        <v>-1923.8401244357767</v>
      </c>
      <c r="O97" s="24">
        <f t="shared" si="19"/>
        <v>61.46755116846316</v>
      </c>
      <c r="P97" s="7"/>
      <c r="Q97" s="25">
        <f t="shared" si="20"/>
        <v>-3316.0713149463782</v>
      </c>
      <c r="R97" s="24">
        <f t="shared" si="21"/>
        <v>-1937.0692757487227</v>
      </c>
      <c r="S97" s="7"/>
      <c r="T97" s="25">
        <f t="shared" si="22"/>
        <v>0.85767177779207859</v>
      </c>
      <c r="U97" s="24">
        <f t="shared" si="23"/>
        <v>-0.50315208660552446</v>
      </c>
      <c r="V97" s="7"/>
      <c r="W97" s="25">
        <f t="shared" si="24"/>
        <v>0.85997013699311264</v>
      </c>
      <c r="X97" s="24">
        <f t="shared" si="29"/>
        <v>292.5352973988015</v>
      </c>
      <c r="Y97" s="7"/>
      <c r="Z97" s="25">
        <f t="shared" si="30"/>
        <v>-628</v>
      </c>
      <c r="AA97" s="17">
        <f t="shared" si="31"/>
        <v>292.56299999999999</v>
      </c>
      <c r="AB97" s="24">
        <f t="shared" si="25"/>
        <v>5.1061876195121698</v>
      </c>
      <c r="AC97" s="17">
        <f t="shared" si="26"/>
        <v>-2.7702601198484444E-2</v>
      </c>
    </row>
    <row r="98" spans="1:29" s="17" customFormat="1" x14ac:dyDescent="0.25">
      <c r="A98" s="17">
        <v>13</v>
      </c>
      <c r="B98" s="17">
        <v>-629</v>
      </c>
      <c r="C98" s="17">
        <v>11437</v>
      </c>
      <c r="D98" s="17">
        <v>12420</v>
      </c>
      <c r="E98" s="17">
        <v>14978</v>
      </c>
      <c r="F98" s="17">
        <v>14000</v>
      </c>
      <c r="G98" s="24"/>
      <c r="H98" s="7"/>
      <c r="I98" s="25">
        <f t="shared" si="17"/>
        <v>-3541</v>
      </c>
      <c r="J98" s="24">
        <f t="shared" si="17"/>
        <v>-1580</v>
      </c>
      <c r="K98" s="7"/>
      <c r="L98" s="25">
        <f t="shared" si="27"/>
        <v>-3539.2354736571697</v>
      </c>
      <c r="M98" s="17">
        <f t="shared" si="18"/>
        <v>3.1135532145421525</v>
      </c>
      <c r="N98" s="17">
        <f t="shared" si="28"/>
        <v>-1587.3209506595499</v>
      </c>
      <c r="O98" s="24">
        <f t="shared" si="19"/>
        <v>53.596318559564232</v>
      </c>
      <c r="P98" s="7"/>
      <c r="Q98" s="25">
        <f t="shared" si="20"/>
        <v>-3501.0713149463782</v>
      </c>
      <c r="R98" s="24">
        <f t="shared" si="21"/>
        <v>-1601.0692757487227</v>
      </c>
      <c r="S98" s="7"/>
      <c r="T98" s="25">
        <f t="shared" si="22"/>
        <v>0.90552035034127909</v>
      </c>
      <c r="U98" s="24">
        <f t="shared" si="23"/>
        <v>-0.41587637415888989</v>
      </c>
      <c r="V98" s="7"/>
      <c r="W98" s="25">
        <f t="shared" si="24"/>
        <v>0.90742207642753103</v>
      </c>
      <c r="X98" s="24">
        <f t="shared" si="29"/>
        <v>286.82644959643994</v>
      </c>
      <c r="Y98" s="7"/>
      <c r="Z98" s="25">
        <f t="shared" si="30"/>
        <v>-629</v>
      </c>
      <c r="AA98" s="17">
        <f t="shared" si="31"/>
        <v>286.90199999999999</v>
      </c>
      <c r="AB98" s="24">
        <f t="shared" si="25"/>
        <v>5.007384530556771</v>
      </c>
      <c r="AC98" s="17">
        <f t="shared" si="26"/>
        <v>-7.5550403560043833E-2</v>
      </c>
    </row>
    <row r="99" spans="1:29" s="17" customFormat="1" x14ac:dyDescent="0.25">
      <c r="A99" s="17">
        <v>14</v>
      </c>
      <c r="B99" s="17">
        <v>-636</v>
      </c>
      <c r="C99" s="17">
        <v>11365</v>
      </c>
      <c r="D99" s="17">
        <v>12594</v>
      </c>
      <c r="E99" s="17">
        <v>15050</v>
      </c>
      <c r="F99" s="17">
        <v>13818</v>
      </c>
      <c r="G99" s="24"/>
      <c r="H99" s="7"/>
      <c r="I99" s="25">
        <f t="shared" si="17"/>
        <v>-3685</v>
      </c>
      <c r="J99" s="24">
        <f t="shared" si="17"/>
        <v>-1224</v>
      </c>
      <c r="K99" s="7"/>
      <c r="L99" s="25">
        <f t="shared" si="27"/>
        <v>-3684.4970797889223</v>
      </c>
      <c r="M99" s="17">
        <f t="shared" si="18"/>
        <v>0.25292873871044613</v>
      </c>
      <c r="N99" s="17">
        <f t="shared" si="28"/>
        <v>-1231.1123755800354</v>
      </c>
      <c r="O99" s="24">
        <f t="shared" si="19"/>
        <v>50.58588639148396</v>
      </c>
      <c r="P99" s="7"/>
      <c r="Q99" s="25">
        <f t="shared" si="20"/>
        <v>-3645.0713149463782</v>
      </c>
      <c r="R99" s="24">
        <f t="shared" si="21"/>
        <v>-1245.0692757487227</v>
      </c>
      <c r="S99" s="7"/>
      <c r="T99" s="25">
        <f t="shared" si="22"/>
        <v>0.942764644649846</v>
      </c>
      <c r="U99" s="24">
        <f t="shared" si="23"/>
        <v>-0.32340567882852705</v>
      </c>
      <c r="V99" s="7"/>
      <c r="W99" s="25">
        <f t="shared" si="24"/>
        <v>0.94424598924201475</v>
      </c>
      <c r="X99" s="24">
        <f t="shared" si="29"/>
        <v>281.11062032095856</v>
      </c>
      <c r="Y99" s="7"/>
      <c r="Z99" s="25">
        <f t="shared" si="30"/>
        <v>-636</v>
      </c>
      <c r="AA99" s="17">
        <f t="shared" si="31"/>
        <v>281.178</v>
      </c>
      <c r="AB99" s="24">
        <f t="shared" si="25"/>
        <v>4.9074818841726158</v>
      </c>
      <c r="AC99" s="17">
        <f t="shared" si="26"/>
        <v>-6.7379679041437157E-2</v>
      </c>
    </row>
    <row r="100" spans="1:29" s="17" customFormat="1" x14ac:dyDescent="0.25">
      <c r="A100" s="17">
        <v>15</v>
      </c>
      <c r="B100" s="17">
        <v>-641</v>
      </c>
      <c r="C100" s="17">
        <v>11314</v>
      </c>
      <c r="D100" s="17">
        <v>12783</v>
      </c>
      <c r="E100" s="17">
        <v>15105</v>
      </c>
      <c r="F100" s="17">
        <v>13638</v>
      </c>
      <c r="G100" s="24"/>
      <c r="H100" s="7"/>
      <c r="I100" s="25">
        <f t="shared" si="17"/>
        <v>-3791</v>
      </c>
      <c r="J100" s="24">
        <f t="shared" si="17"/>
        <v>-855</v>
      </c>
      <c r="K100" s="7"/>
      <c r="L100" s="25">
        <f t="shared" si="27"/>
        <v>-3794.1141756677921</v>
      </c>
      <c r="M100" s="17">
        <f t="shared" si="18"/>
        <v>9.6980900898683515</v>
      </c>
      <c r="N100" s="17">
        <f t="shared" si="28"/>
        <v>-859.47364766669966</v>
      </c>
      <c r="O100" s="24">
        <f t="shared" si="19"/>
        <v>20.013523445767333</v>
      </c>
      <c r="P100" s="7"/>
      <c r="Q100" s="25">
        <f t="shared" si="20"/>
        <v>-3751.0713149463782</v>
      </c>
      <c r="R100" s="24">
        <f t="shared" si="21"/>
        <v>-876.06927574872259</v>
      </c>
      <c r="S100" s="7"/>
      <c r="T100" s="25">
        <f t="shared" si="22"/>
        <v>0.97018058351587444</v>
      </c>
      <c r="U100" s="24">
        <f t="shared" si="23"/>
        <v>-0.22755824462374086</v>
      </c>
      <c r="V100" s="7"/>
      <c r="W100" s="25">
        <f t="shared" si="24"/>
        <v>0.97122607977703612</v>
      </c>
      <c r="X100" s="24">
        <f t="shared" si="29"/>
        <v>275.39074653435932</v>
      </c>
      <c r="Y100" s="7"/>
      <c r="Z100" s="25">
        <f t="shared" si="30"/>
        <v>-641</v>
      </c>
      <c r="AA100" s="17">
        <f t="shared" si="31"/>
        <v>275.40899999999999</v>
      </c>
      <c r="AB100" s="24">
        <f t="shared" si="25"/>
        <v>4.8067938396250627</v>
      </c>
      <c r="AC100" s="17">
        <f t="shared" si="26"/>
        <v>-1.8253465640668765E-2</v>
      </c>
    </row>
    <row r="101" spans="1:29" s="17" customFormat="1" x14ac:dyDescent="0.25">
      <c r="A101" s="17">
        <v>16</v>
      </c>
      <c r="B101" s="17">
        <v>-628</v>
      </c>
      <c r="C101" s="17">
        <v>11285</v>
      </c>
      <c r="D101" s="17">
        <v>12977</v>
      </c>
      <c r="E101" s="17">
        <v>15148</v>
      </c>
      <c r="F101" s="17">
        <v>13461</v>
      </c>
      <c r="G101" s="24"/>
      <c r="H101" s="7"/>
      <c r="I101" s="25">
        <f t="shared" si="17"/>
        <v>-3863</v>
      </c>
      <c r="J101" s="24">
        <f t="shared" si="17"/>
        <v>-484</v>
      </c>
      <c r="K101" s="7"/>
      <c r="L101" s="25">
        <f t="shared" si="27"/>
        <v>-3864.6252562395412</v>
      </c>
      <c r="M101" s="17">
        <f t="shared" si="18"/>
        <v>2.6414578441674683</v>
      </c>
      <c r="N101" s="17">
        <f t="shared" si="28"/>
        <v>-486.69355790104515</v>
      </c>
      <c r="O101" s="24">
        <f t="shared" si="19"/>
        <v>7.2552541662827723</v>
      </c>
      <c r="P101" s="7"/>
      <c r="Q101" s="25">
        <f t="shared" si="20"/>
        <v>-3823.0713149463782</v>
      </c>
      <c r="R101" s="24">
        <f t="shared" si="21"/>
        <v>-505.06927574872259</v>
      </c>
      <c r="S101" s="7"/>
      <c r="T101" s="25">
        <f t="shared" si="22"/>
        <v>0.98880273067015789</v>
      </c>
      <c r="U101" s="24">
        <f t="shared" si="23"/>
        <v>-0.13119131213058183</v>
      </c>
      <c r="V101" s="7"/>
      <c r="W101" s="25">
        <f t="shared" si="24"/>
        <v>0.98940992370314829</v>
      </c>
      <c r="X101" s="24">
        <f t="shared" si="29"/>
        <v>269.75731429719474</v>
      </c>
      <c r="Y101" s="7"/>
      <c r="Z101" s="25">
        <f t="shared" si="30"/>
        <v>-628</v>
      </c>
      <c r="AA101" s="17">
        <f t="shared" si="31"/>
        <v>269.75700000000001</v>
      </c>
      <c r="AB101" s="24">
        <f t="shared" si="25"/>
        <v>4.7081478303023436</v>
      </c>
      <c r="AC101" s="17">
        <f t="shared" si="26"/>
        <v>3.1429719473408113E-4</v>
      </c>
    </row>
    <row r="102" spans="1:29" s="17" customFormat="1" x14ac:dyDescent="0.25">
      <c r="A102" s="17">
        <v>17</v>
      </c>
      <c r="B102" s="17">
        <v>-625</v>
      </c>
      <c r="C102" s="17">
        <v>11259</v>
      </c>
      <c r="D102" s="17">
        <v>13152</v>
      </c>
      <c r="E102" s="17">
        <v>15155</v>
      </c>
      <c r="F102" s="17">
        <v>13264</v>
      </c>
      <c r="G102" s="24"/>
      <c r="H102" s="7"/>
      <c r="I102" s="25">
        <f t="shared" si="17"/>
        <v>-3896</v>
      </c>
      <c r="J102" s="24">
        <f t="shared" si="17"/>
        <v>-112</v>
      </c>
      <c r="K102" s="7"/>
      <c r="L102" s="25">
        <f t="shared" si="27"/>
        <v>-3897.8688299657556</v>
      </c>
      <c r="M102" s="17">
        <f t="shared" si="18"/>
        <v>3.4925254409060562</v>
      </c>
      <c r="N102" s="17">
        <f t="shared" si="28"/>
        <v>-110.78469467417699</v>
      </c>
      <c r="O102" s="24">
        <f t="shared" si="19"/>
        <v>1.4769670349737729</v>
      </c>
      <c r="P102" s="7"/>
      <c r="Q102" s="25">
        <f t="shared" si="20"/>
        <v>-3856.0713149463782</v>
      </c>
      <c r="R102" s="24">
        <f t="shared" si="21"/>
        <v>-133.06927574872262</v>
      </c>
      <c r="S102" s="7"/>
      <c r="T102" s="25">
        <f t="shared" si="22"/>
        <v>0.99733788144920443</v>
      </c>
      <c r="U102" s="24">
        <f t="shared" si="23"/>
        <v>-3.4564630493236423E-2</v>
      </c>
      <c r="V102" s="7"/>
      <c r="W102" s="25">
        <f t="shared" si="24"/>
        <v>0.99750548489898183</v>
      </c>
      <c r="X102" s="24">
        <f t="shared" si="29"/>
        <v>264.18877668537993</v>
      </c>
      <c r="Y102" s="7"/>
      <c r="Z102" s="25">
        <f t="shared" si="30"/>
        <v>-625</v>
      </c>
      <c r="AA102" s="17">
        <f t="shared" si="31"/>
        <v>264.13200000000001</v>
      </c>
      <c r="AB102" s="24">
        <f t="shared" si="25"/>
        <v>4.6099730598776629</v>
      </c>
      <c r="AC102" s="17">
        <f t="shared" si="26"/>
        <v>5.6776685379929859E-2</v>
      </c>
    </row>
    <row r="103" spans="1:29" s="17" customFormat="1" x14ac:dyDescent="0.25">
      <c r="A103" s="17">
        <v>18</v>
      </c>
      <c r="B103" s="17">
        <v>-619</v>
      </c>
      <c r="C103" s="17">
        <v>11269</v>
      </c>
      <c r="D103" s="17">
        <v>13348</v>
      </c>
      <c r="E103" s="17">
        <v>15163</v>
      </c>
      <c r="F103" s="17">
        <v>13092</v>
      </c>
      <c r="G103" s="24"/>
      <c r="H103" s="7"/>
      <c r="I103" s="25">
        <f t="shared" si="17"/>
        <v>-3894</v>
      </c>
      <c r="J103" s="24">
        <f t="shared" si="17"/>
        <v>256</v>
      </c>
      <c r="K103" s="7"/>
      <c r="L103" s="25">
        <f t="shared" si="27"/>
        <v>-3894.1634310314644</v>
      </c>
      <c r="M103" s="17">
        <f t="shared" si="18"/>
        <v>2.6709702045507856E-2</v>
      </c>
      <c r="N103" s="17">
        <f t="shared" si="28"/>
        <v>262.77926841628619</v>
      </c>
      <c r="O103" s="24">
        <f t="shared" si="19"/>
        <v>45.95848026005541</v>
      </c>
      <c r="P103" s="7"/>
      <c r="Q103" s="25">
        <f t="shared" si="20"/>
        <v>-3854.0713149463782</v>
      </c>
      <c r="R103" s="24">
        <f t="shared" si="21"/>
        <v>234.93072425127738</v>
      </c>
      <c r="S103" s="7"/>
      <c r="T103" s="25">
        <f t="shared" si="22"/>
        <v>0.99682059958380764</v>
      </c>
      <c r="U103" s="24">
        <f t="shared" si="23"/>
        <v>6.1023054567363344E-2</v>
      </c>
      <c r="V103" s="7"/>
      <c r="W103" s="25">
        <f t="shared" si="24"/>
        <v>0.99655324745536578</v>
      </c>
      <c r="X103" s="24">
        <f t="shared" si="29"/>
        <v>258.70012978284365</v>
      </c>
      <c r="Y103" s="7"/>
      <c r="Z103" s="25">
        <f t="shared" si="30"/>
        <v>-619</v>
      </c>
      <c r="AA103" s="17">
        <f t="shared" si="31"/>
        <v>258.56099999999998</v>
      </c>
      <c r="AB103" s="24">
        <f t="shared" si="25"/>
        <v>4.512740767249058</v>
      </c>
      <c r="AC103" s="17">
        <f t="shared" si="26"/>
        <v>0.13912978284366773</v>
      </c>
    </row>
    <row r="104" spans="1:29" s="17" customFormat="1" x14ac:dyDescent="0.25">
      <c r="A104" s="17">
        <v>19</v>
      </c>
      <c r="B104" s="17">
        <v>-609</v>
      </c>
      <c r="C104" s="17">
        <v>11287</v>
      </c>
      <c r="D104" s="17">
        <v>13526</v>
      </c>
      <c r="E104" s="17">
        <v>15138</v>
      </c>
      <c r="F104" s="17">
        <v>12900</v>
      </c>
      <c r="G104" s="24"/>
      <c r="H104" s="7"/>
      <c r="I104" s="25">
        <f t="shared" si="17"/>
        <v>-3851</v>
      </c>
      <c r="J104" s="24">
        <f t="shared" si="17"/>
        <v>626</v>
      </c>
      <c r="K104" s="7"/>
      <c r="L104" s="25">
        <f t="shared" si="27"/>
        <v>-3854.9752569638817</v>
      </c>
      <c r="M104" s="17">
        <f t="shared" si="18"/>
        <v>15.80266792889033</v>
      </c>
      <c r="N104" s="17">
        <f t="shared" si="28"/>
        <v>628.09797647302469</v>
      </c>
      <c r="O104" s="24">
        <f t="shared" si="19"/>
        <v>4.4015052813651057</v>
      </c>
      <c r="P104" s="7"/>
      <c r="Q104" s="25">
        <f t="shared" si="20"/>
        <v>-3811.0713149463782</v>
      </c>
      <c r="R104" s="24">
        <f t="shared" si="21"/>
        <v>604.93072425127741</v>
      </c>
      <c r="S104" s="7"/>
      <c r="T104" s="25">
        <f t="shared" si="22"/>
        <v>0.98569903947777726</v>
      </c>
      <c r="U104" s="24">
        <f t="shared" si="23"/>
        <v>0.15713023791633596</v>
      </c>
      <c r="V104" s="7"/>
      <c r="W104" s="25">
        <f t="shared" si="24"/>
        <v>0.98499425813098762</v>
      </c>
      <c r="X104" s="24">
        <f t="shared" si="29"/>
        <v>253.14052705985932</v>
      </c>
      <c r="Y104" s="7"/>
      <c r="Z104" s="25">
        <f t="shared" si="30"/>
        <v>-609</v>
      </c>
      <c r="AA104" s="17">
        <f t="shared" si="31"/>
        <v>253.07999999999998</v>
      </c>
      <c r="AB104" s="24">
        <f t="shared" si="25"/>
        <v>4.4170792709472488</v>
      </c>
      <c r="AC104" s="17">
        <f t="shared" si="26"/>
        <v>6.0527059859339261E-2</v>
      </c>
    </row>
    <row r="105" spans="1:29" s="17" customFormat="1" x14ac:dyDescent="0.25">
      <c r="A105" s="17">
        <v>20</v>
      </c>
      <c r="B105" s="17">
        <v>-620</v>
      </c>
      <c r="C105" s="17">
        <v>11325</v>
      </c>
      <c r="D105" s="17">
        <v>13704</v>
      </c>
      <c r="E105" s="17">
        <v>15096</v>
      </c>
      <c r="F105" s="17">
        <v>12718</v>
      </c>
      <c r="G105" s="24"/>
      <c r="H105" s="7"/>
      <c r="I105" s="25">
        <f t="shared" si="17"/>
        <v>-3771</v>
      </c>
      <c r="J105" s="24">
        <f t="shared" si="17"/>
        <v>986</v>
      </c>
      <c r="K105" s="7"/>
      <c r="L105" s="25">
        <f t="shared" si="27"/>
        <v>-3779.237746325125</v>
      </c>
      <c r="M105" s="17">
        <f t="shared" si="18"/>
        <v>67.860464517111183</v>
      </c>
      <c r="N105" s="17">
        <f t="shared" si="28"/>
        <v>994.29102543945442</v>
      </c>
      <c r="O105" s="24">
        <f t="shared" si="19"/>
        <v>68.741102837680288</v>
      </c>
      <c r="P105" s="7"/>
      <c r="Q105" s="25">
        <f t="shared" si="20"/>
        <v>-3731.0713149463782</v>
      </c>
      <c r="R105" s="24">
        <f t="shared" si="21"/>
        <v>964.93072425127741</v>
      </c>
      <c r="S105" s="7"/>
      <c r="T105" s="25">
        <f t="shared" si="22"/>
        <v>0.96500776486190676</v>
      </c>
      <c r="U105" s="24">
        <f t="shared" si="23"/>
        <v>0.25063992982344441</v>
      </c>
      <c r="V105" s="7"/>
      <c r="W105" s="25">
        <f t="shared" si="24"/>
        <v>0.96387727452635463</v>
      </c>
      <c r="X105" s="24">
        <f t="shared" si="29"/>
        <v>247.62822183994865</v>
      </c>
      <c r="Y105" s="7"/>
      <c r="Z105" s="25">
        <f t="shared" si="30"/>
        <v>-620</v>
      </c>
      <c r="AA105" s="17">
        <f t="shared" si="31"/>
        <v>247.49999999999997</v>
      </c>
      <c r="AB105" s="24">
        <f t="shared" si="25"/>
        <v>4.3196898986859651</v>
      </c>
      <c r="AC105" s="17">
        <f t="shared" si="26"/>
        <v>0.12822183994867942</v>
      </c>
    </row>
    <row r="106" spans="1:29" s="17" customFormat="1" x14ac:dyDescent="0.25">
      <c r="A106" s="17">
        <v>21</v>
      </c>
      <c r="B106" s="17">
        <v>-633</v>
      </c>
      <c r="C106" s="17">
        <v>11373</v>
      </c>
      <c r="D106" s="17">
        <v>13876</v>
      </c>
      <c r="E106" s="17">
        <v>15031</v>
      </c>
      <c r="F106" s="17">
        <v>12529</v>
      </c>
      <c r="G106" s="24"/>
      <c r="H106" s="7"/>
      <c r="I106" s="25">
        <f t="shared" si="17"/>
        <v>-3658</v>
      </c>
      <c r="J106" s="24">
        <f t="shared" si="17"/>
        <v>1347</v>
      </c>
      <c r="K106" s="7"/>
      <c r="L106" s="25">
        <f t="shared" si="27"/>
        <v>-3665.3495119716149</v>
      </c>
      <c r="M106" s="17">
        <f t="shared" si="18"/>
        <v>54.015326220910765</v>
      </c>
      <c r="N106" s="17">
        <f t="shared" si="28"/>
        <v>1358.6191941323441</v>
      </c>
      <c r="O106" s="24">
        <f t="shared" si="19"/>
        <v>135.00567228509937</v>
      </c>
      <c r="P106" s="7"/>
      <c r="Q106" s="25">
        <f t="shared" si="20"/>
        <v>-3618.0713149463782</v>
      </c>
      <c r="R106" s="24">
        <f t="shared" si="21"/>
        <v>1325.9307242512773</v>
      </c>
      <c r="S106" s="7"/>
      <c r="T106" s="25">
        <f t="shared" si="22"/>
        <v>0.93578133946698971</v>
      </c>
      <c r="U106" s="24">
        <f t="shared" si="23"/>
        <v>0.34440937087473927</v>
      </c>
      <c r="V106" s="7"/>
      <c r="W106" s="25">
        <f t="shared" si="24"/>
        <v>0.93422386985303152</v>
      </c>
      <c r="X106" s="24">
        <f t="shared" si="29"/>
        <v>241.96738423064494</v>
      </c>
      <c r="Y106" s="7"/>
      <c r="Z106" s="25">
        <f t="shared" si="30"/>
        <v>-633</v>
      </c>
      <c r="AA106" s="17">
        <f t="shared" si="31"/>
        <v>241.80299999999997</v>
      </c>
      <c r="AB106" s="24">
        <f t="shared" si="25"/>
        <v>4.2202584911998482</v>
      </c>
      <c r="AC106" s="17">
        <f t="shared" si="26"/>
        <v>0.16438423064496988</v>
      </c>
    </row>
    <row r="107" spans="1:29" s="17" customFormat="1" x14ac:dyDescent="0.25">
      <c r="A107" s="17">
        <v>22</v>
      </c>
      <c r="B107" s="17">
        <v>-627</v>
      </c>
      <c r="C107" s="17">
        <v>11456</v>
      </c>
      <c r="D107" s="17">
        <v>14063</v>
      </c>
      <c r="E107" s="17">
        <v>14970</v>
      </c>
      <c r="F107" s="17">
        <v>12366</v>
      </c>
      <c r="G107" s="24"/>
      <c r="H107" s="7"/>
      <c r="I107" s="25">
        <f t="shared" si="17"/>
        <v>-3514</v>
      </c>
      <c r="J107" s="24">
        <f t="shared" si="17"/>
        <v>1697</v>
      </c>
      <c r="K107" s="7"/>
      <c r="L107" s="25">
        <f t="shared" si="27"/>
        <v>-3517.2216810356317</v>
      </c>
      <c r="M107" s="17">
        <f t="shared" si="18"/>
        <v>10.379228695349061</v>
      </c>
      <c r="N107" s="17">
        <f t="shared" si="28"/>
        <v>1706.4750455906124</v>
      </c>
      <c r="O107" s="24">
        <f t="shared" si="19"/>
        <v>89.776488944182603</v>
      </c>
      <c r="P107" s="7"/>
      <c r="Q107" s="25">
        <f t="shared" si="20"/>
        <v>-3474.0713149463782</v>
      </c>
      <c r="R107" s="24">
        <f t="shared" si="21"/>
        <v>1675.9307242512773</v>
      </c>
      <c r="S107" s="7"/>
      <c r="T107" s="25">
        <f t="shared" si="22"/>
        <v>0.89853704515842281</v>
      </c>
      <c r="U107" s="24">
        <f t="shared" si="23"/>
        <v>0.43532157133998362</v>
      </c>
      <c r="V107" s="7"/>
      <c r="W107" s="25">
        <f t="shared" si="24"/>
        <v>0.89656551449099586</v>
      </c>
      <c r="X107" s="24">
        <f t="shared" si="29"/>
        <v>236.30562002915269</v>
      </c>
      <c r="Y107" s="7"/>
      <c r="Z107" s="25">
        <f t="shared" si="30"/>
        <v>-627</v>
      </c>
      <c r="AA107" s="17">
        <f t="shared" si="31"/>
        <v>236.15999999999997</v>
      </c>
      <c r="AB107" s="24">
        <f t="shared" si="25"/>
        <v>4.121769561509808</v>
      </c>
      <c r="AC107" s="17">
        <f t="shared" si="26"/>
        <v>0.14562002915272387</v>
      </c>
    </row>
    <row r="108" spans="1:29" s="17" customFormat="1" x14ac:dyDescent="0.25">
      <c r="A108" s="17">
        <v>23</v>
      </c>
      <c r="B108" s="17">
        <v>-642</v>
      </c>
      <c r="C108" s="17">
        <v>11555</v>
      </c>
      <c r="D108" s="17">
        <v>14234</v>
      </c>
      <c r="E108" s="17">
        <v>14876</v>
      </c>
      <c r="F108" s="17">
        <v>12197</v>
      </c>
      <c r="G108" s="24"/>
      <c r="H108" s="7"/>
      <c r="I108" s="25">
        <f t="shared" si="17"/>
        <v>-3321</v>
      </c>
      <c r="J108" s="24">
        <f t="shared" si="17"/>
        <v>2037</v>
      </c>
      <c r="K108" s="7"/>
      <c r="L108" s="25">
        <f t="shared" si="27"/>
        <v>-3330.633657556592</v>
      </c>
      <c r="M108" s="17">
        <f t="shared" si="18"/>
        <v>92.807357917681571</v>
      </c>
      <c r="N108" s="17">
        <f t="shared" si="28"/>
        <v>2045.6940951388519</v>
      </c>
      <c r="O108" s="24">
        <f t="shared" si="19"/>
        <v>75.587290283408848</v>
      </c>
      <c r="P108" s="7"/>
      <c r="Q108" s="25">
        <f t="shared" si="20"/>
        <v>-3281.0713149463782</v>
      </c>
      <c r="R108" s="24">
        <f t="shared" si="21"/>
        <v>2015.9307242512773</v>
      </c>
      <c r="S108" s="7"/>
      <c r="T108" s="25">
        <f t="shared" si="22"/>
        <v>0.84861934514763526</v>
      </c>
      <c r="U108" s="24">
        <f t="shared" si="23"/>
        <v>0.52363628036336385</v>
      </c>
      <c r="V108" s="7"/>
      <c r="W108" s="25">
        <f t="shared" si="24"/>
        <v>0.84624544152552883</v>
      </c>
      <c r="X108" s="24">
        <f t="shared" si="29"/>
        <v>230.45598741127537</v>
      </c>
      <c r="Y108" s="7"/>
      <c r="Z108" s="25">
        <f t="shared" si="30"/>
        <v>-642</v>
      </c>
      <c r="AA108" s="17">
        <f t="shared" si="31"/>
        <v>230.38199999999998</v>
      </c>
      <c r="AB108" s="24">
        <f t="shared" si="25"/>
        <v>4.0209244373295761</v>
      </c>
      <c r="AC108" s="17">
        <f t="shared" si="26"/>
        <v>7.3987411275396653E-2</v>
      </c>
    </row>
    <row r="109" spans="1:29" s="17" customFormat="1" x14ac:dyDescent="0.25">
      <c r="A109" s="17">
        <v>24</v>
      </c>
      <c r="B109" s="17">
        <v>-627</v>
      </c>
      <c r="C109" s="17">
        <v>11652</v>
      </c>
      <c r="D109" s="17">
        <v>14382</v>
      </c>
      <c r="E109" s="17">
        <v>14766</v>
      </c>
      <c r="F109" s="17">
        <v>12032</v>
      </c>
      <c r="G109" s="24"/>
      <c r="H109" s="7"/>
      <c r="I109" s="25">
        <f t="shared" si="17"/>
        <v>-3114</v>
      </c>
      <c r="J109" s="24">
        <f t="shared" si="17"/>
        <v>2350</v>
      </c>
      <c r="K109" s="7"/>
      <c r="L109" s="25">
        <f t="shared" si="27"/>
        <v>-3116.1066362441034</v>
      </c>
      <c r="M109" s="17">
        <f t="shared" si="18"/>
        <v>4.4379162649698953</v>
      </c>
      <c r="N109" s="17">
        <f t="shared" si="28"/>
        <v>2357.1485592415793</v>
      </c>
      <c r="O109" s="24">
        <f t="shared" si="19"/>
        <v>51.101899230368502</v>
      </c>
      <c r="P109" s="7"/>
      <c r="Q109" s="25">
        <f t="shared" si="20"/>
        <v>-3074.0713149463782</v>
      </c>
      <c r="R109" s="24">
        <f t="shared" si="21"/>
        <v>2328.9307242512773</v>
      </c>
      <c r="S109" s="7"/>
      <c r="T109" s="25">
        <f t="shared" si="22"/>
        <v>0.79508067207907029</v>
      </c>
      <c r="U109" s="24">
        <f t="shared" si="23"/>
        <v>0.6049377624937109</v>
      </c>
      <c r="V109" s="7"/>
      <c r="W109" s="25">
        <f t="shared" si="24"/>
        <v>0.79233627012511443</v>
      </c>
      <c r="X109" s="24">
        <f t="shared" si="29"/>
        <v>224.8429784246099</v>
      </c>
      <c r="Y109" s="7"/>
      <c r="Z109" s="25">
        <f t="shared" si="30"/>
        <v>-627</v>
      </c>
      <c r="AA109" s="17">
        <f t="shared" si="31"/>
        <v>224.73899999999998</v>
      </c>
      <c r="AB109" s="24">
        <f t="shared" si="25"/>
        <v>3.9224355076395359</v>
      </c>
      <c r="AC109" s="17">
        <f t="shared" si="26"/>
        <v>0.10397842460992024</v>
      </c>
    </row>
    <row r="110" spans="1:29" s="17" customFormat="1" x14ac:dyDescent="0.25">
      <c r="A110" s="17">
        <v>25</v>
      </c>
      <c r="B110" s="17">
        <v>-620</v>
      </c>
      <c r="C110" s="17">
        <v>11770</v>
      </c>
      <c r="D110" s="17">
        <v>14522</v>
      </c>
      <c r="E110" s="17">
        <v>14640</v>
      </c>
      <c r="F110" s="17">
        <v>11887</v>
      </c>
      <c r="G110" s="24"/>
      <c r="H110" s="7"/>
      <c r="I110" s="25">
        <f t="shared" si="17"/>
        <v>-2870</v>
      </c>
      <c r="J110" s="24">
        <f t="shared" si="17"/>
        <v>2635</v>
      </c>
      <c r="K110" s="7"/>
      <c r="L110" s="25">
        <f t="shared" si="27"/>
        <v>-2874.6416712151613</v>
      </c>
      <c r="M110" s="17">
        <f t="shared" si="18"/>
        <v>21.545111669656936</v>
      </c>
      <c r="N110" s="17">
        <f t="shared" si="28"/>
        <v>2642.8647973133029</v>
      </c>
      <c r="O110" s="24">
        <f t="shared" si="19"/>
        <v>61.855036779336757</v>
      </c>
      <c r="P110" s="7"/>
      <c r="Q110" s="25">
        <f t="shared" si="20"/>
        <v>-2830.0713149463782</v>
      </c>
      <c r="R110" s="24">
        <f t="shared" si="21"/>
        <v>2613.9307242512773</v>
      </c>
      <c r="S110" s="7"/>
      <c r="T110" s="25">
        <f t="shared" si="22"/>
        <v>0.73197228450066532</v>
      </c>
      <c r="U110" s="24">
        <f t="shared" si="23"/>
        <v>0.67896626858683851</v>
      </c>
      <c r="V110" s="7"/>
      <c r="W110" s="25">
        <f t="shared" si="24"/>
        <v>0.7288903791836181</v>
      </c>
      <c r="X110" s="24">
        <f t="shared" si="29"/>
        <v>219.23512971185835</v>
      </c>
      <c r="Y110" s="7"/>
      <c r="Z110" s="25">
        <f t="shared" si="30"/>
        <v>-620</v>
      </c>
      <c r="AA110" s="17">
        <f t="shared" si="31"/>
        <v>219.15899999999996</v>
      </c>
      <c r="AB110" s="24">
        <f t="shared" si="25"/>
        <v>3.8250461353782517</v>
      </c>
      <c r="AC110" s="17">
        <f t="shared" si="26"/>
        <v>7.6129711858385463E-2</v>
      </c>
    </row>
    <row r="111" spans="1:29" s="17" customFormat="1" x14ac:dyDescent="0.25">
      <c r="A111" s="17">
        <v>26</v>
      </c>
      <c r="B111" s="17">
        <v>-616</v>
      </c>
      <c r="C111" s="17">
        <v>11909</v>
      </c>
      <c r="D111" s="17">
        <v>14657</v>
      </c>
      <c r="E111" s="17">
        <v>14517</v>
      </c>
      <c r="F111" s="17">
        <v>11762</v>
      </c>
      <c r="G111" s="24"/>
      <c r="H111" s="7"/>
      <c r="I111" s="25">
        <f t="shared" si="17"/>
        <v>-2608</v>
      </c>
      <c r="J111" s="24">
        <f t="shared" si="17"/>
        <v>2895</v>
      </c>
      <c r="K111" s="7"/>
      <c r="L111" s="25">
        <f t="shared" si="27"/>
        <v>-2608.1173778236152</v>
      </c>
      <c r="M111" s="17">
        <f t="shared" si="18"/>
        <v>1.3777553476651088E-2</v>
      </c>
      <c r="N111" s="17">
        <f t="shared" si="28"/>
        <v>2902.1274859582704</v>
      </c>
      <c r="O111" s="24">
        <f t="shared" si="19"/>
        <v>50.801056085342104</v>
      </c>
      <c r="P111" s="7"/>
      <c r="Q111" s="25">
        <f t="shared" si="20"/>
        <v>-2568.0713149463782</v>
      </c>
      <c r="R111" s="24">
        <f t="shared" si="21"/>
        <v>2873.9307242512773</v>
      </c>
      <c r="S111" s="7"/>
      <c r="T111" s="25">
        <f t="shared" si="22"/>
        <v>0.66420836013368945</v>
      </c>
      <c r="U111" s="24">
        <f t="shared" si="23"/>
        <v>0.74650104607530565</v>
      </c>
      <c r="V111" s="7"/>
      <c r="W111" s="25">
        <f t="shared" si="24"/>
        <v>0.66081845150620733</v>
      </c>
      <c r="X111" s="24">
        <f t="shared" si="29"/>
        <v>213.72014148485482</v>
      </c>
      <c r="Y111" s="7"/>
      <c r="Z111" s="25">
        <f t="shared" si="30"/>
        <v>-616</v>
      </c>
      <c r="AA111" s="17">
        <f t="shared" si="31"/>
        <v>213.61499999999995</v>
      </c>
      <c r="AB111" s="24">
        <f t="shared" si="25"/>
        <v>3.728285081647686</v>
      </c>
      <c r="AC111" s="17">
        <f t="shared" si="26"/>
        <v>0.10514148485486885</v>
      </c>
    </row>
    <row r="112" spans="1:29" s="17" customFormat="1" x14ac:dyDescent="0.25">
      <c r="A112" s="17">
        <v>27</v>
      </c>
      <c r="B112" s="17">
        <v>-609</v>
      </c>
      <c r="C112" s="17">
        <v>12047</v>
      </c>
      <c r="D112" s="17">
        <v>14768</v>
      </c>
      <c r="E112" s="17">
        <v>14369</v>
      </c>
      <c r="F112" s="17">
        <v>11641</v>
      </c>
      <c r="G112" s="24"/>
      <c r="H112" s="7"/>
      <c r="I112" s="25">
        <f t="shared" si="17"/>
        <v>-2322</v>
      </c>
      <c r="J112" s="24">
        <f t="shared" si="17"/>
        <v>3127</v>
      </c>
      <c r="K112" s="7"/>
      <c r="L112" s="25">
        <f t="shared" si="27"/>
        <v>-2320.9881076408433</v>
      </c>
      <c r="M112" s="17">
        <f t="shared" si="18"/>
        <v>1.0239261465197487</v>
      </c>
      <c r="N112" s="17">
        <f t="shared" si="28"/>
        <v>3131.947638782905</v>
      </c>
      <c r="O112" s="24">
        <f t="shared" si="19"/>
        <v>24.479129526105272</v>
      </c>
      <c r="P112" s="7"/>
      <c r="Q112" s="25">
        <f t="shared" si="20"/>
        <v>-2282.0713149463782</v>
      </c>
      <c r="R112" s="24">
        <f t="shared" si="21"/>
        <v>3105.9307242512773</v>
      </c>
      <c r="S112" s="7"/>
      <c r="T112" s="25">
        <f t="shared" si="22"/>
        <v>0.59023705338195243</v>
      </c>
      <c r="U112" s="24">
        <f t="shared" si="23"/>
        <v>0.80676284752655336</v>
      </c>
      <c r="V112" s="7"/>
      <c r="W112" s="25">
        <f t="shared" si="24"/>
        <v>0.58657217122115624</v>
      </c>
      <c r="X112" s="24">
        <f t="shared" si="29"/>
        <v>208.22394484489041</v>
      </c>
      <c r="Y112" s="7"/>
      <c r="Z112" s="25">
        <f t="shared" si="30"/>
        <v>-609</v>
      </c>
      <c r="AA112" s="17">
        <f t="shared" si="31"/>
        <v>208.13399999999996</v>
      </c>
      <c r="AB112" s="24">
        <f t="shared" si="25"/>
        <v>3.6326235853458773</v>
      </c>
      <c r="AC112" s="17">
        <f t="shared" si="26"/>
        <v>8.9944844890453624E-2</v>
      </c>
    </row>
    <row r="113" spans="1:29" s="17" customFormat="1" x14ac:dyDescent="0.25">
      <c r="A113" s="17">
        <v>28</v>
      </c>
      <c r="B113" s="17">
        <v>-628</v>
      </c>
      <c r="C113" s="17">
        <v>12205</v>
      </c>
      <c r="D113" s="17">
        <v>14877</v>
      </c>
      <c r="E113" s="17">
        <v>14210</v>
      </c>
      <c r="F113" s="17">
        <v>11538</v>
      </c>
      <c r="G113" s="24"/>
      <c r="H113" s="7"/>
      <c r="I113" s="25">
        <f t="shared" si="17"/>
        <v>-2005</v>
      </c>
      <c r="J113" s="24">
        <f t="shared" si="17"/>
        <v>3339</v>
      </c>
      <c r="K113" s="7"/>
      <c r="L113" s="25">
        <f t="shared" si="27"/>
        <v>-2003.0817135394552</v>
      </c>
      <c r="M113" s="17">
        <f t="shared" si="18"/>
        <v>3.6798229447094104</v>
      </c>
      <c r="N113" s="17">
        <f t="shared" si="28"/>
        <v>3339.1156033632014</v>
      </c>
      <c r="O113" s="24">
        <f t="shared" si="19"/>
        <v>1.3364137583485012E-2</v>
      </c>
      <c r="P113" s="7"/>
      <c r="Q113" s="25">
        <f t="shared" si="20"/>
        <v>-1965.0713149463779</v>
      </c>
      <c r="R113" s="24">
        <f t="shared" si="21"/>
        <v>3317.9307242512773</v>
      </c>
      <c r="S113" s="7"/>
      <c r="T113" s="25">
        <f t="shared" si="22"/>
        <v>0.50824787771656554</v>
      </c>
      <c r="U113" s="24">
        <f t="shared" si="23"/>
        <v>0.86182966609407285</v>
      </c>
      <c r="V113" s="7"/>
      <c r="W113" s="25">
        <f t="shared" si="24"/>
        <v>0.50433157761697911</v>
      </c>
      <c r="X113" s="24">
        <f t="shared" si="29"/>
        <v>202.53982973978987</v>
      </c>
      <c r="Y113" s="7"/>
      <c r="Z113" s="25">
        <f t="shared" si="30"/>
        <v>-628</v>
      </c>
      <c r="AA113" s="17">
        <f t="shared" si="31"/>
        <v>202.48199999999997</v>
      </c>
      <c r="AB113" s="24">
        <f t="shared" si="25"/>
        <v>3.5339775760231578</v>
      </c>
      <c r="AC113" s="17">
        <f t="shared" si="26"/>
        <v>5.7829739789895029E-2</v>
      </c>
    </row>
    <row r="114" spans="1:29" s="17" customFormat="1" x14ac:dyDescent="0.25">
      <c r="A114" s="17">
        <v>29</v>
      </c>
      <c r="B114" s="17">
        <v>-619</v>
      </c>
      <c r="C114" s="17">
        <v>12373</v>
      </c>
      <c r="D114" s="17">
        <v>14959</v>
      </c>
      <c r="E114" s="17">
        <v>14046</v>
      </c>
      <c r="F114" s="17">
        <v>11447</v>
      </c>
      <c r="G114" s="24"/>
      <c r="H114" s="7"/>
      <c r="I114" s="25">
        <f t="shared" si="17"/>
        <v>-1673</v>
      </c>
      <c r="J114" s="24">
        <f t="shared" si="17"/>
        <v>3512</v>
      </c>
      <c r="K114" s="7"/>
      <c r="L114" s="25">
        <f t="shared" si="27"/>
        <v>-1671.0328180310073</v>
      </c>
      <c r="M114" s="17">
        <f t="shared" si="18"/>
        <v>3.8698048991299592</v>
      </c>
      <c r="N114" s="17">
        <f t="shared" si="28"/>
        <v>3511.740577405948</v>
      </c>
      <c r="O114" s="24">
        <f t="shared" si="19"/>
        <v>6.7300082304674935E-2</v>
      </c>
      <c r="P114" s="7"/>
      <c r="Q114" s="25">
        <f t="shared" si="20"/>
        <v>-1633.0713149463779</v>
      </c>
      <c r="R114" s="24">
        <f t="shared" si="21"/>
        <v>3490.9307242512773</v>
      </c>
      <c r="S114" s="7"/>
      <c r="T114" s="25">
        <f t="shared" si="22"/>
        <v>0.42237908806070301</v>
      </c>
      <c r="U114" s="24">
        <f t="shared" si="23"/>
        <v>0.90676626803832217</v>
      </c>
      <c r="V114" s="7"/>
      <c r="W114" s="25">
        <f t="shared" si="24"/>
        <v>0.41825742512703862</v>
      </c>
      <c r="X114" s="24">
        <f t="shared" si="29"/>
        <v>196.96632295550444</v>
      </c>
      <c r="Y114" s="7"/>
      <c r="Z114" s="25">
        <f t="shared" si="30"/>
        <v>-619</v>
      </c>
      <c r="AA114" s="17">
        <f t="shared" si="31"/>
        <v>196.91099999999997</v>
      </c>
      <c r="AB114" s="24">
        <f t="shared" si="25"/>
        <v>3.4367452833945538</v>
      </c>
      <c r="AC114" s="17">
        <f t="shared" si="26"/>
        <v>5.5322955504465199E-2</v>
      </c>
    </row>
    <row r="115" spans="1:29" s="17" customFormat="1" x14ac:dyDescent="0.25">
      <c r="A115" s="17">
        <v>30</v>
      </c>
      <c r="B115" s="17">
        <v>-636</v>
      </c>
      <c r="C115" s="17">
        <v>12554</v>
      </c>
      <c r="D115" s="17">
        <v>15041</v>
      </c>
      <c r="E115" s="17">
        <v>13876</v>
      </c>
      <c r="F115" s="17">
        <v>11382</v>
      </c>
      <c r="G115" s="24"/>
      <c r="H115" s="7"/>
      <c r="I115" s="25">
        <f t="shared" si="17"/>
        <v>-1322</v>
      </c>
      <c r="J115" s="24">
        <f t="shared" si="17"/>
        <v>3659</v>
      </c>
      <c r="K115" s="7"/>
      <c r="L115" s="25">
        <f t="shared" si="27"/>
        <v>-1313.84375402211</v>
      </c>
      <c r="M115" s="17">
        <f t="shared" si="18"/>
        <v>66.524348451846251</v>
      </c>
      <c r="N115" s="17">
        <f t="shared" si="28"/>
        <v>3654.7353611557655</v>
      </c>
      <c r="O115" s="24">
        <f t="shared" si="19"/>
        <v>18.187144471753506</v>
      </c>
      <c r="P115" s="7"/>
      <c r="Q115" s="25">
        <f t="shared" si="20"/>
        <v>-1282.0713149463779</v>
      </c>
      <c r="R115" s="24">
        <f t="shared" si="21"/>
        <v>3637.9307242512773</v>
      </c>
      <c r="S115" s="7"/>
      <c r="T115" s="25">
        <f t="shared" si="22"/>
        <v>0.33159612068357119</v>
      </c>
      <c r="U115" s="24">
        <f t="shared" si="23"/>
        <v>0.94494939223372476</v>
      </c>
      <c r="V115" s="7"/>
      <c r="W115" s="25">
        <f t="shared" si="24"/>
        <v>0.32729977422087309</v>
      </c>
      <c r="X115" s="24">
        <f t="shared" si="29"/>
        <v>191.30863449448998</v>
      </c>
      <c r="Y115" s="7"/>
      <c r="Z115" s="25">
        <f t="shared" si="30"/>
        <v>-636</v>
      </c>
      <c r="AA115" s="17">
        <f t="shared" si="31"/>
        <v>191.18699999999998</v>
      </c>
      <c r="AB115" s="24">
        <f t="shared" si="25"/>
        <v>3.3368426370103981</v>
      </c>
      <c r="AC115" s="17">
        <f t="shared" si="26"/>
        <v>0.12163449448999586</v>
      </c>
    </row>
    <row r="116" spans="1:29" s="17" customFormat="1" x14ac:dyDescent="0.25">
      <c r="A116" s="17">
        <v>31</v>
      </c>
      <c r="B116" s="17">
        <v>-637</v>
      </c>
      <c r="C116" s="17">
        <v>12735</v>
      </c>
      <c r="D116" s="17">
        <v>15087</v>
      </c>
      <c r="E116" s="17">
        <v>13683</v>
      </c>
      <c r="F116" s="17">
        <v>11322</v>
      </c>
      <c r="G116" s="24"/>
      <c r="H116" s="7"/>
      <c r="I116" s="25">
        <f t="shared" ref="I116:J149" si="32">C116-E116</f>
        <v>-948</v>
      </c>
      <c r="J116" s="24">
        <f t="shared" si="32"/>
        <v>3765</v>
      </c>
      <c r="K116" s="7"/>
      <c r="L116" s="25">
        <f t="shared" si="27"/>
        <v>-943.35945857087722</v>
      </c>
      <c r="M116" s="17">
        <f t="shared" si="18"/>
        <v>21.534624755404867</v>
      </c>
      <c r="N116" s="17">
        <f t="shared" si="28"/>
        <v>3761.6207046195054</v>
      </c>
      <c r="O116" s="24">
        <f t="shared" si="19"/>
        <v>11.419637268631929</v>
      </c>
      <c r="P116" s="7"/>
      <c r="Q116" s="25">
        <f t="shared" si="20"/>
        <v>-908.07131494637792</v>
      </c>
      <c r="R116" s="24">
        <f t="shared" si="21"/>
        <v>3743.9307242512773</v>
      </c>
      <c r="S116" s="7"/>
      <c r="T116" s="25">
        <f t="shared" si="22"/>
        <v>0.23486441185437665</v>
      </c>
      <c r="U116" s="24">
        <f t="shared" si="23"/>
        <v>0.97248280151748445</v>
      </c>
      <c r="V116" s="7"/>
      <c r="W116" s="25">
        <f t="shared" si="24"/>
        <v>0.23044177940673433</v>
      </c>
      <c r="X116" s="24">
        <f t="shared" si="29"/>
        <v>185.53526372156216</v>
      </c>
      <c r="Y116" s="7"/>
      <c r="Z116" s="25">
        <f t="shared" si="30"/>
        <v>-637</v>
      </c>
      <c r="AA116" s="17">
        <f t="shared" si="31"/>
        <v>185.45399999999998</v>
      </c>
      <c r="AB116" s="24">
        <f t="shared" si="25"/>
        <v>3.2367829109935635</v>
      </c>
      <c r="AC116" s="17">
        <f t="shared" si="26"/>
        <v>8.1263721562180535E-2</v>
      </c>
    </row>
    <row r="117" spans="1:29" s="17" customFormat="1" x14ac:dyDescent="0.25">
      <c r="A117" s="17">
        <v>32</v>
      </c>
      <c r="B117" s="17">
        <v>-628</v>
      </c>
      <c r="C117" s="17">
        <v>12925</v>
      </c>
      <c r="D117" s="17">
        <v>15122</v>
      </c>
      <c r="E117" s="17">
        <v>13498</v>
      </c>
      <c r="F117" s="17">
        <v>11285</v>
      </c>
      <c r="G117" s="24"/>
      <c r="H117" s="7"/>
      <c r="I117" s="25">
        <f t="shared" si="32"/>
        <v>-573</v>
      </c>
      <c r="J117" s="24">
        <f t="shared" si="32"/>
        <v>3837</v>
      </c>
      <c r="K117" s="7"/>
      <c r="L117" s="25">
        <f t="shared" si="27"/>
        <v>-569.24465890031126</v>
      </c>
      <c r="M117" s="17">
        <f t="shared" si="18"/>
        <v>14.102586775011398</v>
      </c>
      <c r="N117" s="17">
        <f t="shared" si="28"/>
        <v>3830.357374187141</v>
      </c>
      <c r="O117" s="24">
        <f t="shared" si="19"/>
        <v>44.124477689660999</v>
      </c>
      <c r="P117" s="7"/>
      <c r="Q117" s="25">
        <f t="shared" si="20"/>
        <v>-533.07131494637792</v>
      </c>
      <c r="R117" s="24">
        <f t="shared" si="21"/>
        <v>3815.9307242512773</v>
      </c>
      <c r="S117" s="7"/>
      <c r="T117" s="25">
        <f t="shared" si="22"/>
        <v>0.13787406209248368</v>
      </c>
      <c r="U117" s="24">
        <f t="shared" si="23"/>
        <v>0.99118473989890621</v>
      </c>
      <c r="V117" s="7"/>
      <c r="W117" s="25">
        <f t="shared" si="24"/>
        <v>0.13336532660076814</v>
      </c>
      <c r="X117" s="24">
        <f t="shared" si="29"/>
        <v>179.86741602193513</v>
      </c>
      <c r="Y117" s="7"/>
      <c r="Z117" s="25">
        <f t="shared" si="30"/>
        <v>-628</v>
      </c>
      <c r="AA117" s="17">
        <f t="shared" si="31"/>
        <v>179.80199999999999</v>
      </c>
      <c r="AB117" s="24">
        <f t="shared" si="25"/>
        <v>3.138136901670844</v>
      </c>
      <c r="AC117" s="17">
        <f t="shared" si="26"/>
        <v>6.5416021935135404E-2</v>
      </c>
    </row>
    <row r="118" spans="1:29" s="17" customFormat="1" x14ac:dyDescent="0.25">
      <c r="A118" s="17">
        <v>33</v>
      </c>
      <c r="B118" s="17">
        <v>-620</v>
      </c>
      <c r="C118" s="17">
        <v>13109</v>
      </c>
      <c r="D118" s="17">
        <v>15140</v>
      </c>
      <c r="E118" s="17">
        <v>13313</v>
      </c>
      <c r="F118" s="17">
        <v>11272</v>
      </c>
      <c r="G118" s="24"/>
      <c r="H118" s="7"/>
      <c r="I118" s="25">
        <f t="shared" si="32"/>
        <v>-204</v>
      </c>
      <c r="J118" s="24">
        <f t="shared" si="32"/>
        <v>3868</v>
      </c>
      <c r="K118" s="7"/>
      <c r="L118" s="25">
        <f t="shared" si="27"/>
        <v>-194.83212055387426</v>
      </c>
      <c r="M118" s="17">
        <f t="shared" si="18"/>
        <v>84.05001353869477</v>
      </c>
      <c r="N118" s="17">
        <f t="shared" si="28"/>
        <v>3861.8741613828433</v>
      </c>
      <c r="O118" s="24">
        <f t="shared" si="19"/>
        <v>37.52589876344782</v>
      </c>
      <c r="P118" s="7"/>
      <c r="Q118" s="25">
        <f t="shared" si="20"/>
        <v>-164.07131494637798</v>
      </c>
      <c r="R118" s="24">
        <f t="shared" si="21"/>
        <v>3846.9307242512773</v>
      </c>
      <c r="S118" s="7"/>
      <c r="T118" s="25">
        <f t="shared" si="22"/>
        <v>4.2435557926781053E-2</v>
      </c>
      <c r="U118" s="24">
        <f t="shared" si="23"/>
        <v>0.99923696336868495</v>
      </c>
      <c r="V118" s="7"/>
      <c r="W118" s="25">
        <f t="shared" si="24"/>
        <v>3.7889194584506049E-2</v>
      </c>
      <c r="X118" s="24">
        <f t="shared" si="29"/>
        <v>174.37571911177804</v>
      </c>
      <c r="Y118" s="7"/>
      <c r="Z118" s="25">
        <f t="shared" si="30"/>
        <v>-620</v>
      </c>
      <c r="AA118" s="17">
        <f t="shared" si="31"/>
        <v>174.22199999999998</v>
      </c>
      <c r="AB118" s="24">
        <f t="shared" si="25"/>
        <v>3.0407475294095603</v>
      </c>
      <c r="AC118" s="17">
        <f t="shared" si="26"/>
        <v>0.15371911177805941</v>
      </c>
    </row>
    <row r="119" spans="1:29" s="17" customFormat="1" x14ac:dyDescent="0.25">
      <c r="A119" s="17">
        <v>34</v>
      </c>
      <c r="B119" s="17">
        <v>-620</v>
      </c>
      <c r="C119" s="17">
        <v>13296</v>
      </c>
      <c r="D119" s="17">
        <v>15135</v>
      </c>
      <c r="E119" s="17">
        <v>13125</v>
      </c>
      <c r="F119" s="17">
        <v>11272</v>
      </c>
      <c r="G119" s="24"/>
      <c r="H119" s="7"/>
      <c r="I119" s="25">
        <f t="shared" si="32"/>
        <v>171</v>
      </c>
      <c r="J119" s="24">
        <f t="shared" si="32"/>
        <v>3863</v>
      </c>
      <c r="K119" s="7"/>
      <c r="L119" s="25">
        <f t="shared" si="27"/>
        <v>181.04688448833676</v>
      </c>
      <c r="M119" s="17">
        <f t="shared" si="18"/>
        <v>100.93988792198176</v>
      </c>
      <c r="N119" s="17">
        <f t="shared" si="28"/>
        <v>3856.9784757895104</v>
      </c>
      <c r="O119" s="24">
        <f t="shared" si="19"/>
        <v>36.258753817512257</v>
      </c>
      <c r="P119" s="7"/>
      <c r="Q119" s="25">
        <f t="shared" si="20"/>
        <v>210.92868505362202</v>
      </c>
      <c r="R119" s="24">
        <f t="shared" si="21"/>
        <v>3841.9307242512773</v>
      </c>
      <c r="S119" s="7"/>
      <c r="T119" s="25">
        <f t="shared" si="22"/>
        <v>-5.4554791835111895E-2</v>
      </c>
      <c r="U119" s="24">
        <f t="shared" si="23"/>
        <v>0.99793821764775292</v>
      </c>
      <c r="V119" s="7"/>
      <c r="W119" s="25">
        <f t="shared" si="24"/>
        <v>-5.9096249614999069E-2</v>
      </c>
      <c r="X119" s="24">
        <f t="shared" si="29"/>
        <v>168.81520735986567</v>
      </c>
      <c r="Y119" s="7"/>
      <c r="Z119" s="25">
        <f t="shared" si="30"/>
        <v>-620</v>
      </c>
      <c r="AA119" s="17">
        <f t="shared" si="31"/>
        <v>168.64199999999997</v>
      </c>
      <c r="AB119" s="24">
        <f t="shared" si="25"/>
        <v>2.943358157148277</v>
      </c>
      <c r="AC119" s="17">
        <f t="shared" si="26"/>
        <v>0.17320735986569957</v>
      </c>
    </row>
    <row r="120" spans="1:29" s="17" customFormat="1" x14ac:dyDescent="0.25">
      <c r="A120" s="17">
        <v>35</v>
      </c>
      <c r="B120" s="17">
        <v>-610</v>
      </c>
      <c r="C120" s="17">
        <v>13483</v>
      </c>
      <c r="D120" s="17">
        <v>15117</v>
      </c>
      <c r="E120" s="17">
        <v>12940</v>
      </c>
      <c r="F120" s="17">
        <v>11292</v>
      </c>
      <c r="G120" s="24"/>
      <c r="H120" s="7"/>
      <c r="I120" s="25">
        <f t="shared" si="32"/>
        <v>543</v>
      </c>
      <c r="J120" s="24">
        <f t="shared" si="32"/>
        <v>3825</v>
      </c>
      <c r="K120" s="7"/>
      <c r="L120" s="25">
        <f t="shared" si="27"/>
        <v>548.83552101052442</v>
      </c>
      <c r="M120" s="17">
        <f t="shared" si="18"/>
        <v>34.053305464271908</v>
      </c>
      <c r="N120" s="17">
        <f t="shared" si="28"/>
        <v>3816.6691923944295</v>
      </c>
      <c r="O120" s="24">
        <f t="shared" si="19"/>
        <v>69.402355361031269</v>
      </c>
      <c r="P120" s="7"/>
      <c r="Q120" s="25">
        <f t="shared" si="20"/>
        <v>582.92868505362208</v>
      </c>
      <c r="R120" s="24">
        <f t="shared" si="21"/>
        <v>3803.9307242512773</v>
      </c>
      <c r="S120" s="7"/>
      <c r="T120" s="25">
        <f t="shared" si="22"/>
        <v>-0.1507692187989097</v>
      </c>
      <c r="U120" s="24">
        <f t="shared" si="23"/>
        <v>0.98806775016866921</v>
      </c>
      <c r="V120" s="7"/>
      <c r="W120" s="25">
        <f t="shared" si="24"/>
        <v>-0.15526675929522668</v>
      </c>
      <c r="X120" s="24">
        <f t="shared" si="29"/>
        <v>163.27367894879637</v>
      </c>
      <c r="Y120" s="7"/>
      <c r="Z120" s="25">
        <f t="shared" si="30"/>
        <v>-610</v>
      </c>
      <c r="AA120" s="17">
        <f t="shared" si="31"/>
        <v>163.15199999999996</v>
      </c>
      <c r="AB120" s="24">
        <f t="shared" si="25"/>
        <v>2.8475395812137876</v>
      </c>
      <c r="AC120" s="17">
        <f t="shared" si="26"/>
        <v>0.12167894879641494</v>
      </c>
    </row>
    <row r="121" spans="1:29" s="17" customFormat="1" x14ac:dyDescent="0.25">
      <c r="A121" s="17">
        <v>36</v>
      </c>
      <c r="B121" s="17">
        <v>-604</v>
      </c>
      <c r="C121" s="17">
        <v>13662</v>
      </c>
      <c r="D121" s="17">
        <v>15084</v>
      </c>
      <c r="E121" s="17">
        <v>12761</v>
      </c>
      <c r="F121" s="17">
        <v>11330</v>
      </c>
      <c r="G121" s="24"/>
      <c r="H121" s="7"/>
      <c r="I121" s="25">
        <f t="shared" si="32"/>
        <v>901</v>
      </c>
      <c r="J121" s="24">
        <f t="shared" si="32"/>
        <v>3754</v>
      </c>
      <c r="K121" s="7"/>
      <c r="L121" s="25">
        <f t="shared" si="27"/>
        <v>907.69178815106068</v>
      </c>
      <c r="M121" s="17">
        <f t="shared" si="18"/>
        <v>44.780028658676081</v>
      </c>
      <c r="N121" s="17">
        <f t="shared" si="28"/>
        <v>3742.4332962683702</v>
      </c>
      <c r="O121" s="24">
        <f t="shared" si="19"/>
        <v>133.78863521529843</v>
      </c>
      <c r="P121" s="7"/>
      <c r="Q121" s="25">
        <f t="shared" si="20"/>
        <v>940.92868505362208</v>
      </c>
      <c r="R121" s="24">
        <f t="shared" si="21"/>
        <v>3732.9307242512773</v>
      </c>
      <c r="S121" s="7"/>
      <c r="T121" s="25">
        <f t="shared" si="22"/>
        <v>-0.24336267270493017</v>
      </c>
      <c r="U121" s="24">
        <f t="shared" si="23"/>
        <v>0.96962556093143393</v>
      </c>
      <c r="V121" s="7"/>
      <c r="W121" s="25">
        <f t="shared" si="24"/>
        <v>-0.2477772547432647</v>
      </c>
      <c r="X121" s="24">
        <f t="shared" si="29"/>
        <v>157.86965973624319</v>
      </c>
      <c r="Y121" s="7"/>
      <c r="Z121" s="25">
        <f t="shared" si="30"/>
        <v>-604</v>
      </c>
      <c r="AA121" s="17">
        <f t="shared" si="31"/>
        <v>157.71599999999995</v>
      </c>
      <c r="AB121" s="24">
        <f t="shared" si="25"/>
        <v>2.7526634830753758</v>
      </c>
      <c r="AC121" s="17">
        <f t="shared" si="26"/>
        <v>0.1536597362432417</v>
      </c>
    </row>
    <row r="122" spans="1:29" s="17" customFormat="1" x14ac:dyDescent="0.25">
      <c r="A122" s="17">
        <v>37</v>
      </c>
      <c r="B122" s="17">
        <v>-637</v>
      </c>
      <c r="C122" s="17">
        <v>13847</v>
      </c>
      <c r="D122" s="17">
        <v>15019</v>
      </c>
      <c r="E122" s="17">
        <v>12577</v>
      </c>
      <c r="F122" s="17">
        <v>11387</v>
      </c>
      <c r="G122" s="24"/>
      <c r="H122" s="7"/>
      <c r="I122" s="25">
        <f t="shared" si="32"/>
        <v>1270</v>
      </c>
      <c r="J122" s="24">
        <f t="shared" si="32"/>
        <v>3632</v>
      </c>
      <c r="K122" s="7"/>
      <c r="L122" s="25">
        <f t="shared" si="27"/>
        <v>1276.8520248264585</v>
      </c>
      <c r="M122" s="17">
        <f t="shared" si="18"/>
        <v>46.950244222404272</v>
      </c>
      <c r="N122" s="17">
        <f t="shared" si="28"/>
        <v>3627.881044008283</v>
      </c>
      <c r="O122" s="24">
        <f t="shared" si="19"/>
        <v>16.96579846170162</v>
      </c>
      <c r="P122" s="7"/>
      <c r="Q122" s="25">
        <f t="shared" si="20"/>
        <v>1309.9286850536221</v>
      </c>
      <c r="R122" s="24">
        <f t="shared" si="21"/>
        <v>3610.9307242512773</v>
      </c>
      <c r="S122" s="7"/>
      <c r="T122" s="25">
        <f t="shared" si="22"/>
        <v>-0.33880117687063283</v>
      </c>
      <c r="U122" s="24">
        <f t="shared" si="23"/>
        <v>0.93793616534069169</v>
      </c>
      <c r="V122" s="7"/>
      <c r="W122" s="25">
        <f t="shared" si="24"/>
        <v>-0.3430725514765588</v>
      </c>
      <c r="X122" s="24">
        <f t="shared" si="29"/>
        <v>152.11301099147659</v>
      </c>
      <c r="Y122" s="7"/>
      <c r="Z122" s="25">
        <f t="shared" si="30"/>
        <v>-637</v>
      </c>
      <c r="AA122" s="17">
        <f t="shared" si="31"/>
        <v>151.98299999999995</v>
      </c>
      <c r="AB122" s="24">
        <f t="shared" si="25"/>
        <v>2.6526037570585408</v>
      </c>
      <c r="AC122" s="17">
        <f t="shared" si="26"/>
        <v>0.13001099147663808</v>
      </c>
    </row>
    <row r="123" spans="1:29" s="17" customFormat="1" x14ac:dyDescent="0.25">
      <c r="A123" s="17">
        <v>38</v>
      </c>
      <c r="B123" s="17">
        <v>-636</v>
      </c>
      <c r="C123" s="17">
        <v>14023</v>
      </c>
      <c r="D123" s="17">
        <v>14943</v>
      </c>
      <c r="E123" s="17">
        <v>12394</v>
      </c>
      <c r="F123" s="17">
        <v>11463</v>
      </c>
      <c r="G123" s="24"/>
      <c r="H123" s="7"/>
      <c r="I123" s="25">
        <f t="shared" si="32"/>
        <v>1629</v>
      </c>
      <c r="J123" s="24">
        <f t="shared" si="32"/>
        <v>3480</v>
      </c>
      <c r="K123" s="7"/>
      <c r="L123" s="25">
        <f t="shared" si="27"/>
        <v>1632.2868801345976</v>
      </c>
      <c r="M123" s="17">
        <f t="shared" si="18"/>
        <v>10.803581019212306</v>
      </c>
      <c r="N123" s="17">
        <f t="shared" si="28"/>
        <v>3477.499449658606</v>
      </c>
      <c r="O123" s="24">
        <f t="shared" si="19"/>
        <v>6.2527520098458798</v>
      </c>
      <c r="P123" s="7"/>
      <c r="Q123" s="25">
        <f t="shared" si="20"/>
        <v>1668.9286850536221</v>
      </c>
      <c r="R123" s="24">
        <f t="shared" si="21"/>
        <v>3458.9307242512773</v>
      </c>
      <c r="S123" s="7"/>
      <c r="T123" s="25">
        <f t="shared" si="22"/>
        <v>-0.43165327170935169</v>
      </c>
      <c r="U123" s="24">
        <f t="shared" si="23"/>
        <v>0.89845429542435695</v>
      </c>
      <c r="V123" s="7"/>
      <c r="W123" s="25">
        <f t="shared" si="24"/>
        <v>-0.43574595420858442</v>
      </c>
      <c r="X123" s="24">
        <f t="shared" si="29"/>
        <v>146.33105161469098</v>
      </c>
      <c r="Y123" s="7"/>
      <c r="Z123" s="25">
        <f t="shared" si="30"/>
        <v>-636</v>
      </c>
      <c r="AA123" s="17">
        <f t="shared" si="31"/>
        <v>146.25899999999996</v>
      </c>
      <c r="AB123" s="24">
        <f t="shared" si="25"/>
        <v>2.5527011106743855</v>
      </c>
      <c r="AC123" s="17">
        <f t="shared" si="26"/>
        <v>7.205161469101995E-2</v>
      </c>
    </row>
    <row r="124" spans="1:29" s="17" customFormat="1" x14ac:dyDescent="0.25">
      <c r="A124" s="17">
        <v>39</v>
      </c>
      <c r="B124" s="17">
        <v>-625</v>
      </c>
      <c r="C124" s="17">
        <v>14188</v>
      </c>
      <c r="D124" s="17">
        <v>14858</v>
      </c>
      <c r="E124" s="17">
        <v>12230</v>
      </c>
      <c r="F124" s="17">
        <v>11555</v>
      </c>
      <c r="G124" s="24"/>
      <c r="H124" s="7"/>
      <c r="I124" s="25">
        <f t="shared" si="32"/>
        <v>1958</v>
      </c>
      <c r="J124" s="24">
        <f t="shared" si="32"/>
        <v>3303</v>
      </c>
      <c r="K124" s="7"/>
      <c r="L124" s="25">
        <f t="shared" si="27"/>
        <v>1965.3408309936742</v>
      </c>
      <c r="M124" s="17">
        <f t="shared" si="18"/>
        <v>53.887799677687994</v>
      </c>
      <c r="N124" s="17">
        <f t="shared" si="28"/>
        <v>3296.1182129894805</v>
      </c>
      <c r="O124" s="24">
        <f t="shared" si="19"/>
        <v>47.35899245815456</v>
      </c>
      <c r="P124" s="7"/>
      <c r="Q124" s="25">
        <f t="shared" si="20"/>
        <v>1997.9286850536221</v>
      </c>
      <c r="R124" s="24">
        <f t="shared" si="21"/>
        <v>3281.9307242512773</v>
      </c>
      <c r="S124" s="7"/>
      <c r="T124" s="25">
        <f t="shared" si="22"/>
        <v>-0.51674613856711904</v>
      </c>
      <c r="U124" s="24">
        <f t="shared" si="23"/>
        <v>0.85247869690336198</v>
      </c>
      <c r="V124" s="7"/>
      <c r="W124" s="25">
        <f t="shared" si="24"/>
        <v>-0.52063050038381686</v>
      </c>
      <c r="X124" s="24">
        <f t="shared" si="29"/>
        <v>140.79073316691995</v>
      </c>
      <c r="Y124" s="7"/>
      <c r="Z124" s="25">
        <f t="shared" si="30"/>
        <v>-625</v>
      </c>
      <c r="AA124" s="17">
        <f t="shared" si="31"/>
        <v>140.63399999999996</v>
      </c>
      <c r="AB124" s="24">
        <f t="shared" si="25"/>
        <v>2.4545263402497048</v>
      </c>
      <c r="AC124" s="17">
        <f t="shared" si="26"/>
        <v>0.15673316691999162</v>
      </c>
    </row>
    <row r="125" spans="1:29" s="17" customFormat="1" x14ac:dyDescent="0.25">
      <c r="A125" s="17">
        <v>40</v>
      </c>
      <c r="B125" s="17">
        <v>-631</v>
      </c>
      <c r="C125" s="17">
        <v>14349</v>
      </c>
      <c r="D125" s="17">
        <v>14743</v>
      </c>
      <c r="E125" s="17">
        <v>12066</v>
      </c>
      <c r="F125" s="17">
        <v>11659</v>
      </c>
      <c r="G125" s="24"/>
      <c r="H125" s="7"/>
      <c r="I125" s="25">
        <f t="shared" si="32"/>
        <v>2283</v>
      </c>
      <c r="J125" s="24">
        <f t="shared" si="32"/>
        <v>3084</v>
      </c>
      <c r="K125" s="7"/>
      <c r="L125" s="25">
        <f t="shared" si="27"/>
        <v>2281.9831734540908</v>
      </c>
      <c r="M125" s="17">
        <f t="shared" si="18"/>
        <v>1.033936224465686</v>
      </c>
      <c r="N125" s="17">
        <f t="shared" si="28"/>
        <v>3080.9951290465947</v>
      </c>
      <c r="O125" s="24">
        <f t="shared" si="19"/>
        <v>9.029249446618973</v>
      </c>
      <c r="P125" s="7"/>
      <c r="Q125" s="25">
        <f t="shared" si="20"/>
        <v>2322.9286850536218</v>
      </c>
      <c r="R125" s="24">
        <f t="shared" si="21"/>
        <v>3062.9307242512773</v>
      </c>
      <c r="S125" s="7"/>
      <c r="T125" s="25">
        <f t="shared" si="22"/>
        <v>-0.60080444169409286</v>
      </c>
      <c r="U125" s="24">
        <f t="shared" si="23"/>
        <v>0.79559363432653762</v>
      </c>
      <c r="V125" s="7"/>
      <c r="W125" s="25">
        <f t="shared" si="24"/>
        <v>-0.60443083105992079</v>
      </c>
      <c r="X125" s="24">
        <f t="shared" si="29"/>
        <v>134.97943608509354</v>
      </c>
      <c r="Y125" s="7"/>
      <c r="Z125" s="25">
        <f t="shared" si="30"/>
        <v>-631</v>
      </c>
      <c r="AA125" s="17">
        <f t="shared" si="31"/>
        <v>134.95499999999996</v>
      </c>
      <c r="AB125" s="24">
        <f t="shared" si="25"/>
        <v>2.3554090920289465</v>
      </c>
      <c r="AC125" s="17">
        <f t="shared" si="26"/>
        <v>2.4436085093583415E-2</v>
      </c>
    </row>
    <row r="126" spans="1:29" s="17" customFormat="1" x14ac:dyDescent="0.25">
      <c r="A126" s="17">
        <v>41</v>
      </c>
      <c r="B126" s="17">
        <v>-630</v>
      </c>
      <c r="C126" s="17">
        <v>14501</v>
      </c>
      <c r="D126" s="17">
        <v>14628</v>
      </c>
      <c r="E126" s="17">
        <v>11919</v>
      </c>
      <c r="F126" s="17">
        <v>11789</v>
      </c>
      <c r="G126" s="24"/>
      <c r="H126" s="7"/>
      <c r="I126" s="25">
        <f t="shared" si="32"/>
        <v>2582</v>
      </c>
      <c r="J126" s="24">
        <f t="shared" si="32"/>
        <v>2839</v>
      </c>
      <c r="K126" s="7"/>
      <c r="L126" s="25">
        <f t="shared" si="27"/>
        <v>2575.3779833560584</v>
      </c>
      <c r="M126" s="17">
        <f t="shared" si="18"/>
        <v>43.851104432639652</v>
      </c>
      <c r="N126" s="17">
        <f t="shared" si="28"/>
        <v>2836.236141753579</v>
      </c>
      <c r="O126" s="24">
        <f t="shared" si="19"/>
        <v>7.6389124063094931</v>
      </c>
      <c r="P126" s="7"/>
      <c r="Q126" s="25">
        <f t="shared" si="20"/>
        <v>2621.9286850536218</v>
      </c>
      <c r="R126" s="24">
        <f t="shared" si="21"/>
        <v>2817.9307242512773</v>
      </c>
      <c r="S126" s="7"/>
      <c r="T126" s="25">
        <f t="shared" si="22"/>
        <v>-0.67813808057090885</v>
      </c>
      <c r="U126" s="24">
        <f t="shared" si="23"/>
        <v>0.73195509400086656</v>
      </c>
      <c r="V126" s="7"/>
      <c r="W126" s="25">
        <f t="shared" si="24"/>
        <v>-0.68147569769033667</v>
      </c>
      <c r="X126" s="24">
        <f t="shared" si="29"/>
        <v>129.24960812300424</v>
      </c>
      <c r="Y126" s="7"/>
      <c r="Z126" s="25">
        <f t="shared" si="30"/>
        <v>-630</v>
      </c>
      <c r="AA126" s="17">
        <f t="shared" si="31"/>
        <v>129.28499999999997</v>
      </c>
      <c r="AB126" s="24">
        <f t="shared" si="25"/>
        <v>2.2564489234408684</v>
      </c>
      <c r="AC126" s="17">
        <f t="shared" si="26"/>
        <v>-3.5391876995731764E-2</v>
      </c>
    </row>
    <row r="127" spans="1:29" s="17" customFormat="1" x14ac:dyDescent="0.25">
      <c r="A127" s="17">
        <v>42</v>
      </c>
      <c r="B127" s="17">
        <v>-607</v>
      </c>
      <c r="C127" s="17">
        <v>14624</v>
      </c>
      <c r="D127" s="17">
        <v>14491</v>
      </c>
      <c r="E127" s="17">
        <v>11787</v>
      </c>
      <c r="F127" s="17">
        <v>11917</v>
      </c>
      <c r="G127" s="24"/>
      <c r="H127" s="7"/>
      <c r="I127" s="25">
        <f t="shared" si="32"/>
        <v>2837</v>
      </c>
      <c r="J127" s="24">
        <f t="shared" si="32"/>
        <v>2574</v>
      </c>
      <c r="K127" s="7"/>
      <c r="L127" s="25">
        <f t="shared" si="27"/>
        <v>2833.8763410733759</v>
      </c>
      <c r="M127" s="17">
        <f t="shared" si="18"/>
        <v>9.75724508987844</v>
      </c>
      <c r="N127" s="17">
        <f t="shared" si="28"/>
        <v>2574.3174685296863</v>
      </c>
      <c r="O127" s="24">
        <f t="shared" si="19"/>
        <v>0.10078626734115972</v>
      </c>
      <c r="P127" s="7"/>
      <c r="Q127" s="25">
        <f t="shared" si="20"/>
        <v>2876.9286850536218</v>
      </c>
      <c r="R127" s="24">
        <f t="shared" si="21"/>
        <v>2552.9307242512773</v>
      </c>
      <c r="S127" s="7"/>
      <c r="T127" s="25">
        <f t="shared" si="22"/>
        <v>-0.74409151840899612</v>
      </c>
      <c r="U127" s="24">
        <f t="shared" si="23"/>
        <v>0.66312157079146727</v>
      </c>
      <c r="V127" s="7"/>
      <c r="W127" s="25">
        <f t="shared" si="24"/>
        <v>-0.74711660687002346</v>
      </c>
      <c r="X127" s="24">
        <f t="shared" si="29"/>
        <v>123.79565015421099</v>
      </c>
      <c r="Y127" s="7"/>
      <c r="Z127" s="25">
        <f t="shared" si="30"/>
        <v>-607</v>
      </c>
      <c r="AA127" s="17">
        <f t="shared" si="31"/>
        <v>123.82199999999997</v>
      </c>
      <c r="AB127" s="24">
        <f t="shared" si="25"/>
        <v>2.1611015864044183</v>
      </c>
      <c r="AC127" s="17">
        <f t="shared" si="26"/>
        <v>-2.6349845788985249E-2</v>
      </c>
    </row>
    <row r="128" spans="1:29" s="17" customFormat="1" x14ac:dyDescent="0.25">
      <c r="A128" s="17">
        <v>43</v>
      </c>
      <c r="B128" s="17">
        <v>-613</v>
      </c>
      <c r="C128" s="17">
        <v>14750</v>
      </c>
      <c r="D128" s="17">
        <v>14347</v>
      </c>
      <c r="E128" s="17">
        <v>11675</v>
      </c>
      <c r="F128" s="17">
        <v>12068</v>
      </c>
      <c r="G128" s="24"/>
      <c r="H128" s="7"/>
      <c r="I128" s="25">
        <f t="shared" si="32"/>
        <v>3075</v>
      </c>
      <c r="J128" s="24">
        <f t="shared" si="32"/>
        <v>2279</v>
      </c>
      <c r="K128" s="7"/>
      <c r="L128" s="25">
        <f t="shared" si="27"/>
        <v>3068.4178098276202</v>
      </c>
      <c r="M128" s="17">
        <f t="shared" si="18"/>
        <v>43.325227465373175</v>
      </c>
      <c r="N128" s="17">
        <f t="shared" si="28"/>
        <v>2286.2710630668089</v>
      </c>
      <c r="O128" s="24">
        <f t="shared" si="19"/>
        <v>52.868358121512337</v>
      </c>
      <c r="P128" s="7"/>
      <c r="Q128" s="25">
        <f t="shared" si="20"/>
        <v>3114.9286850536218</v>
      </c>
      <c r="R128" s="24">
        <f t="shared" si="21"/>
        <v>2257.9307242512773</v>
      </c>
      <c r="S128" s="7"/>
      <c r="T128" s="25">
        <f t="shared" si="22"/>
        <v>-0.80564806039121084</v>
      </c>
      <c r="U128" s="24">
        <f t="shared" si="23"/>
        <v>0.58649557325647561</v>
      </c>
      <c r="V128" s="7"/>
      <c r="W128" s="25">
        <f t="shared" si="24"/>
        <v>-0.80832511677658847</v>
      </c>
      <c r="X128" s="24">
        <f t="shared" si="29"/>
        <v>118.16768258859668</v>
      </c>
      <c r="Y128" s="7"/>
      <c r="Z128" s="25">
        <f t="shared" si="30"/>
        <v>-613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-0.137317411403302</v>
      </c>
    </row>
    <row r="129" spans="1:29" s="17" customFormat="1" x14ac:dyDescent="0.25">
      <c r="A129" s="17">
        <v>44</v>
      </c>
      <c r="B129" s="17">
        <v>-620</v>
      </c>
      <c r="C129" s="17">
        <v>14856</v>
      </c>
      <c r="D129" s="17">
        <v>14196</v>
      </c>
      <c r="E129" s="17">
        <v>11571</v>
      </c>
      <c r="F129" s="17">
        <v>12226</v>
      </c>
      <c r="G129" s="24"/>
      <c r="H129" s="7"/>
      <c r="I129" s="25">
        <f t="shared" si="32"/>
        <v>3285</v>
      </c>
      <c r="J129" s="24">
        <f t="shared" si="32"/>
        <v>1970</v>
      </c>
      <c r="K129" s="7"/>
      <c r="L129" s="25">
        <f t="shared" si="27"/>
        <v>3276.3262460774545</v>
      </c>
      <c r="M129" s="17">
        <f t="shared" si="18"/>
        <v>75.234007108873953</v>
      </c>
      <c r="N129" s="17">
        <f t="shared" si="28"/>
        <v>1973.5922020774578</v>
      </c>
      <c r="O129" s="24">
        <f t="shared" si="19"/>
        <v>12.903915765292432</v>
      </c>
      <c r="P129" s="7"/>
      <c r="Q129" s="25">
        <f t="shared" si="20"/>
        <v>3324.9286850536218</v>
      </c>
      <c r="R129" s="24">
        <f t="shared" si="21"/>
        <v>1948.9307242512773</v>
      </c>
      <c r="S129" s="7"/>
      <c r="T129" s="25">
        <f t="shared" si="22"/>
        <v>-0.85996265625787083</v>
      </c>
      <c r="U129" s="24">
        <f t="shared" si="23"/>
        <v>0.50623308770287423</v>
      </c>
      <c r="V129" s="7"/>
      <c r="W129" s="25">
        <f t="shared" si="24"/>
        <v>-0.86227505857638442</v>
      </c>
      <c r="X129" s="24">
        <f t="shared" si="29"/>
        <v>112.62098095170063</v>
      </c>
      <c r="Y129" s="7"/>
      <c r="Z129" s="25">
        <f t="shared" si="30"/>
        <v>-620</v>
      </c>
      <c r="AA129" s="17">
        <f t="shared" si="31"/>
        <v>112.72499999999998</v>
      </c>
      <c r="AB129" s="24">
        <f t="shared" si="25"/>
        <v>1.9674223993106075</v>
      </c>
      <c r="AC129" s="17">
        <f t="shared" si="26"/>
        <v>-0.10401904829934949</v>
      </c>
    </row>
    <row r="130" spans="1:29" s="17" customFormat="1" x14ac:dyDescent="0.25">
      <c r="A130" s="17">
        <v>45</v>
      </c>
      <c r="B130" s="17">
        <v>-627</v>
      </c>
      <c r="C130" s="17">
        <v>14934</v>
      </c>
      <c r="D130" s="17">
        <v>14023</v>
      </c>
      <c r="E130" s="17">
        <v>11482</v>
      </c>
      <c r="F130" s="17">
        <v>12391</v>
      </c>
      <c r="G130" s="24"/>
      <c r="H130" s="7"/>
      <c r="I130" s="25">
        <f t="shared" si="32"/>
        <v>3452</v>
      </c>
      <c r="J130" s="24">
        <f t="shared" si="32"/>
        <v>1632</v>
      </c>
      <c r="K130" s="7"/>
      <c r="L130" s="25">
        <f t="shared" si="27"/>
        <v>3454.6003698483919</v>
      </c>
      <c r="M130" s="17">
        <f t="shared" si="18"/>
        <v>6.7619233484256736</v>
      </c>
      <c r="N130" s="17">
        <f t="shared" si="28"/>
        <v>1638.5697033020615</v>
      </c>
      <c r="O130" s="24">
        <f t="shared" si="19"/>
        <v>43.16100147711775</v>
      </c>
      <c r="P130" s="7"/>
      <c r="Q130" s="25">
        <f t="shared" si="20"/>
        <v>3491.9286850536218</v>
      </c>
      <c r="R130" s="24">
        <f t="shared" si="21"/>
        <v>1610.9307242512773</v>
      </c>
      <c r="S130" s="7"/>
      <c r="T130" s="25">
        <f t="shared" si="22"/>
        <v>-0.90315569201850054</v>
      </c>
      <c r="U130" s="24">
        <f t="shared" si="23"/>
        <v>0.41843787696786683</v>
      </c>
      <c r="V130" s="7"/>
      <c r="W130" s="25">
        <f t="shared" si="24"/>
        <v>-0.90506904916612985</v>
      </c>
      <c r="X130" s="24">
        <f t="shared" si="29"/>
        <v>107.01658701640815</v>
      </c>
      <c r="Y130" s="7"/>
      <c r="Z130" s="25">
        <f t="shared" si="30"/>
        <v>-627</v>
      </c>
      <c r="AA130" s="17">
        <f t="shared" si="31"/>
        <v>107.08199999999998</v>
      </c>
      <c r="AB130" s="24">
        <f t="shared" si="25"/>
        <v>1.8689334696205675</v>
      </c>
      <c r="AC130" s="17">
        <f t="shared" si="26"/>
        <v>-6.5412983591826901E-2</v>
      </c>
    </row>
    <row r="131" spans="1:29" s="17" customFormat="1" x14ac:dyDescent="0.25">
      <c r="A131" s="17">
        <v>46</v>
      </c>
      <c r="B131" s="17">
        <v>-634</v>
      </c>
      <c r="C131" s="17">
        <v>15018</v>
      </c>
      <c r="D131" s="17">
        <v>13844</v>
      </c>
      <c r="E131" s="17">
        <v>11401</v>
      </c>
      <c r="F131" s="17">
        <v>12566</v>
      </c>
      <c r="G131" s="24"/>
      <c r="H131" s="7"/>
      <c r="I131" s="25">
        <f t="shared" si="32"/>
        <v>3617</v>
      </c>
      <c r="J131" s="24">
        <f t="shared" si="32"/>
        <v>1278</v>
      </c>
      <c r="K131" s="7"/>
      <c r="L131" s="25">
        <f t="shared" si="27"/>
        <v>3600.4073734315962</v>
      </c>
      <c r="M131" s="17">
        <f t="shared" si="18"/>
        <v>275.31525643850068</v>
      </c>
      <c r="N131" s="17">
        <f t="shared" si="28"/>
        <v>1283.8737193107431</v>
      </c>
      <c r="O131" s="24">
        <f t="shared" si="19"/>
        <v>34.500578541396713</v>
      </c>
      <c r="P131" s="7"/>
      <c r="Q131" s="25">
        <f t="shared" si="20"/>
        <v>3656.9286850536218</v>
      </c>
      <c r="R131" s="24">
        <f t="shared" si="21"/>
        <v>1256.9307242512773</v>
      </c>
      <c r="S131" s="7"/>
      <c r="T131" s="25">
        <f t="shared" si="22"/>
        <v>-0.94583144591373336</v>
      </c>
      <c r="U131" s="24">
        <f t="shared" si="23"/>
        <v>0.32648667992587682</v>
      </c>
      <c r="V131" s="7"/>
      <c r="W131" s="25">
        <f t="shared" si="24"/>
        <v>-0.94732684165608083</v>
      </c>
      <c r="X131" s="24">
        <f t="shared" si="29"/>
        <v>101.2202082101054</v>
      </c>
      <c r="Y131" s="7"/>
      <c r="Z131" s="25">
        <f t="shared" si="30"/>
        <v>-634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-0.15579178989457887</v>
      </c>
    </row>
    <row r="132" spans="1:29" s="17" customFormat="1" x14ac:dyDescent="0.25">
      <c r="A132" s="17">
        <v>47</v>
      </c>
      <c r="B132" s="17">
        <v>-641</v>
      </c>
      <c r="C132" s="17">
        <v>15065</v>
      </c>
      <c r="D132" s="17">
        <v>13659</v>
      </c>
      <c r="E132" s="17">
        <v>11347</v>
      </c>
      <c r="F132" s="17">
        <v>12752</v>
      </c>
      <c r="G132" s="24"/>
      <c r="H132" s="7"/>
      <c r="I132" s="25">
        <f t="shared" si="32"/>
        <v>3718</v>
      </c>
      <c r="J132" s="24">
        <f t="shared" si="32"/>
        <v>907</v>
      </c>
      <c r="K132" s="7"/>
      <c r="L132" s="25">
        <f t="shared" si="27"/>
        <v>3711.1321876715556</v>
      </c>
      <c r="M132" s="17">
        <f t="shared" si="18"/>
        <v>47.166846178733103</v>
      </c>
      <c r="N132" s="17">
        <f t="shared" si="28"/>
        <v>912.54895687446628</v>
      </c>
      <c r="O132" s="24">
        <f t="shared" si="19"/>
        <v>30.790922394686639</v>
      </c>
      <c r="P132" s="7"/>
      <c r="Q132" s="25">
        <f t="shared" si="20"/>
        <v>3757.9286850536218</v>
      </c>
      <c r="R132" s="24">
        <f t="shared" si="21"/>
        <v>885.93072425127741</v>
      </c>
      <c r="S132" s="7"/>
      <c r="T132" s="25">
        <f t="shared" si="22"/>
        <v>-0.97195418011626988</v>
      </c>
      <c r="U132" s="24">
        <f t="shared" si="23"/>
        <v>0.23011974743271785</v>
      </c>
      <c r="V132" s="7"/>
      <c r="W132" s="25">
        <f t="shared" si="24"/>
        <v>-0.9730113502798704</v>
      </c>
      <c r="X132" s="24">
        <f t="shared" si="29"/>
        <v>95.510323456289029</v>
      </c>
      <c r="Y132" s="7"/>
      <c r="Z132" s="25">
        <f t="shared" si="30"/>
        <v>-641</v>
      </c>
      <c r="AA132" s="17">
        <f t="shared" si="31"/>
        <v>95.606999999999971</v>
      </c>
      <c r="AB132" s="24">
        <f t="shared" si="25"/>
        <v>1.6686569379542182</v>
      </c>
      <c r="AC132" s="17">
        <f t="shared" si="26"/>
        <v>-9.6676543710941587E-2</v>
      </c>
    </row>
    <row r="133" spans="1:29" s="17" customFormat="1" x14ac:dyDescent="0.25">
      <c r="A133" s="17">
        <v>48</v>
      </c>
      <c r="B133" s="17">
        <v>-624</v>
      </c>
      <c r="C133" s="17">
        <v>15090</v>
      </c>
      <c r="D133" s="17">
        <v>13467</v>
      </c>
      <c r="E133" s="17">
        <v>11306</v>
      </c>
      <c r="F133" s="17">
        <v>12928</v>
      </c>
      <c r="G133" s="24"/>
      <c r="H133" s="7"/>
      <c r="I133" s="25">
        <f t="shared" si="32"/>
        <v>3784</v>
      </c>
      <c r="J133" s="24">
        <f t="shared" si="32"/>
        <v>539</v>
      </c>
      <c r="K133" s="7"/>
      <c r="L133" s="25">
        <f t="shared" si="27"/>
        <v>3782.4159946474174</v>
      </c>
      <c r="M133" s="17">
        <f t="shared" si="18"/>
        <v>2.509072957010352</v>
      </c>
      <c r="N133" s="17">
        <f t="shared" si="28"/>
        <v>542.36263640686411</v>
      </c>
      <c r="O133" s="24">
        <f t="shared" si="19"/>
        <v>11.307323604767989</v>
      </c>
      <c r="P133" s="7"/>
      <c r="Q133" s="25">
        <f t="shared" si="20"/>
        <v>3823.9286850536218</v>
      </c>
      <c r="R133" s="24">
        <f t="shared" si="21"/>
        <v>517.93072425127741</v>
      </c>
      <c r="S133" s="7"/>
      <c r="T133" s="25">
        <f t="shared" si="22"/>
        <v>-0.98902448167436308</v>
      </c>
      <c r="U133" s="24">
        <f t="shared" si="23"/>
        <v>0.13453206237211807</v>
      </c>
      <c r="V133" s="7"/>
      <c r="W133" s="25">
        <f t="shared" si="24"/>
        <v>-0.98964687833425635</v>
      </c>
      <c r="X133" s="24">
        <f t="shared" si="29"/>
        <v>89.94551559239676</v>
      </c>
      <c r="Y133" s="7"/>
      <c r="Z133" s="25">
        <f t="shared" si="30"/>
        <v>-624</v>
      </c>
      <c r="AA133" s="17">
        <f t="shared" si="31"/>
        <v>89.990999999999971</v>
      </c>
      <c r="AB133" s="24">
        <f t="shared" si="25"/>
        <v>1.5706392471622166</v>
      </c>
      <c r="AC133" s="17">
        <f t="shared" si="26"/>
        <v>-4.5484407603211707E-2</v>
      </c>
    </row>
    <row r="134" spans="1:29" s="17" customFormat="1" x14ac:dyDescent="0.25">
      <c r="A134" s="17">
        <v>49</v>
      </c>
      <c r="B134" s="17">
        <v>-618</v>
      </c>
      <c r="C134" s="17">
        <v>15117</v>
      </c>
      <c r="D134" s="17">
        <v>13289</v>
      </c>
      <c r="E134" s="17">
        <v>11297</v>
      </c>
      <c r="F134" s="17">
        <v>13125</v>
      </c>
      <c r="G134" s="24"/>
      <c r="H134" s="7"/>
      <c r="I134" s="25">
        <f t="shared" si="32"/>
        <v>3820</v>
      </c>
      <c r="J134" s="24">
        <f t="shared" si="32"/>
        <v>164</v>
      </c>
      <c r="K134" s="7"/>
      <c r="L134" s="25">
        <f t="shared" si="27"/>
        <v>3816.8364250199334</v>
      </c>
      <c r="M134" s="17">
        <f t="shared" si="18"/>
        <v>10.008206654503653</v>
      </c>
      <c r="N134" s="17">
        <f t="shared" si="28"/>
        <v>170.790678881465</v>
      </c>
      <c r="O134" s="24">
        <f t="shared" si="19"/>
        <v>46.113319671174722</v>
      </c>
      <c r="P134" s="7"/>
      <c r="Q134" s="25">
        <f t="shared" si="20"/>
        <v>3859.9286850536218</v>
      </c>
      <c r="R134" s="24">
        <f t="shared" si="21"/>
        <v>142.93072425127738</v>
      </c>
      <c r="S134" s="7"/>
      <c r="T134" s="25">
        <f t="shared" si="22"/>
        <v>-0.99833555525150475</v>
      </c>
      <c r="U134" s="24">
        <f t="shared" si="23"/>
        <v>3.7126133302213406E-2</v>
      </c>
      <c r="V134" s="7"/>
      <c r="W134" s="25">
        <f t="shared" si="24"/>
        <v>-0.99851482457102192</v>
      </c>
      <c r="X134" s="24">
        <f t="shared" si="29"/>
        <v>84.333564546395451</v>
      </c>
      <c r="Y134" s="7"/>
      <c r="Z134" s="25">
        <f t="shared" si="30"/>
        <v>-618</v>
      </c>
      <c r="AA134" s="17">
        <f t="shared" si="31"/>
        <v>84.428999999999974</v>
      </c>
      <c r="AB134" s="24">
        <f t="shared" si="25"/>
        <v>1.4735640341662919</v>
      </c>
      <c r="AC134" s="17">
        <f t="shared" si="26"/>
        <v>-9.5435453604522991E-2</v>
      </c>
    </row>
    <row r="135" spans="1:29" s="17" customFormat="1" x14ac:dyDescent="0.25">
      <c r="A135" s="17">
        <v>50</v>
      </c>
      <c r="B135" s="17">
        <v>-624</v>
      </c>
      <c r="C135" s="17">
        <v>15118</v>
      </c>
      <c r="D135" s="17">
        <v>13103</v>
      </c>
      <c r="E135" s="17">
        <v>11301</v>
      </c>
      <c r="F135" s="17">
        <v>13309</v>
      </c>
      <c r="G135" s="24"/>
      <c r="H135" s="7"/>
      <c r="I135" s="25">
        <f t="shared" si="32"/>
        <v>3817</v>
      </c>
      <c r="J135" s="24">
        <f t="shared" si="32"/>
        <v>-206</v>
      </c>
      <c r="K135" s="7"/>
      <c r="L135" s="25">
        <f t="shared" si="27"/>
        <v>3814.7307659473554</v>
      </c>
      <c r="M135" s="17">
        <f t="shared" si="18"/>
        <v>5.1494231856818624</v>
      </c>
      <c r="N135" s="17">
        <f t="shared" si="28"/>
        <v>-205.80781402340511</v>
      </c>
      <c r="O135" s="24">
        <f t="shared" si="19"/>
        <v>3.6935449599729775E-2</v>
      </c>
      <c r="P135" s="7"/>
      <c r="Q135" s="25">
        <f t="shared" si="20"/>
        <v>3856.9286850536218</v>
      </c>
      <c r="R135" s="24">
        <f t="shared" si="21"/>
        <v>-227.06927574872262</v>
      </c>
      <c r="S135" s="7"/>
      <c r="T135" s="25">
        <f t="shared" si="22"/>
        <v>-0.99755963245340962</v>
      </c>
      <c r="U135" s="24">
        <f t="shared" si="23"/>
        <v>-5.8981050046759194E-2</v>
      </c>
      <c r="V135" s="7"/>
      <c r="W135" s="25">
        <f t="shared" si="24"/>
        <v>-0.99730157965723309</v>
      </c>
      <c r="X135" s="24">
        <f t="shared" si="29"/>
        <v>78.819644196539684</v>
      </c>
      <c r="Y135" s="7"/>
      <c r="Z135" s="25">
        <f t="shared" si="30"/>
        <v>-624</v>
      </c>
      <c r="AA135" s="17">
        <f t="shared" si="31"/>
        <v>78.812999999999974</v>
      </c>
      <c r="AB135" s="24">
        <f t="shared" si="25"/>
        <v>1.3755463433742905</v>
      </c>
      <c r="AC135" s="17">
        <f t="shared" si="26"/>
        <v>6.6441965397103786E-3</v>
      </c>
    </row>
    <row r="136" spans="1:29" s="17" customFormat="1" x14ac:dyDescent="0.25">
      <c r="A136" s="17">
        <v>51</v>
      </c>
      <c r="B136" s="17">
        <v>-612</v>
      </c>
      <c r="C136" s="17">
        <v>15098</v>
      </c>
      <c r="D136" s="17">
        <v>12924</v>
      </c>
      <c r="E136" s="17">
        <v>11319</v>
      </c>
      <c r="F136" s="17">
        <v>13494</v>
      </c>
      <c r="G136" s="24"/>
      <c r="H136" s="7"/>
      <c r="I136" s="25">
        <f t="shared" si="32"/>
        <v>3779</v>
      </c>
      <c r="J136" s="24">
        <f t="shared" si="32"/>
        <v>-570</v>
      </c>
      <c r="K136" s="7"/>
      <c r="L136" s="25">
        <f t="shared" si="27"/>
        <v>3776.7074565605217</v>
      </c>
      <c r="M136" s="17">
        <f t="shared" si="18"/>
        <v>5.2557554218950964</v>
      </c>
      <c r="N136" s="17">
        <f t="shared" si="28"/>
        <v>-573.06988113099987</v>
      </c>
      <c r="O136" s="24">
        <f t="shared" si="19"/>
        <v>9.4241701584690691</v>
      </c>
      <c r="P136" s="7"/>
      <c r="Q136" s="25">
        <f t="shared" si="20"/>
        <v>3818.9286850536218</v>
      </c>
      <c r="R136" s="24">
        <f t="shared" si="21"/>
        <v>-591.06927574872259</v>
      </c>
      <c r="S136" s="7"/>
      <c r="T136" s="25">
        <f t="shared" si="22"/>
        <v>-0.98773127701087116</v>
      </c>
      <c r="U136" s="24">
        <f t="shared" si="23"/>
        <v>-0.1535297385306133</v>
      </c>
      <c r="V136" s="7"/>
      <c r="W136" s="25">
        <f t="shared" si="24"/>
        <v>-0.98704289996390293</v>
      </c>
      <c r="X136" s="24">
        <f t="shared" si="29"/>
        <v>73.362978162496006</v>
      </c>
      <c r="Y136" s="7"/>
      <c r="Z136" s="25">
        <f t="shared" si="30"/>
        <v>-612</v>
      </c>
      <c r="AA136" s="17">
        <f t="shared" si="31"/>
        <v>73.304999999999978</v>
      </c>
      <c r="AB136" s="24">
        <f t="shared" si="25"/>
        <v>1.2794136081744429</v>
      </c>
      <c r="AC136" s="17">
        <f t="shared" si="26"/>
        <v>5.7978162496027608E-2</v>
      </c>
    </row>
    <row r="137" spans="1:29" s="17" customFormat="1" x14ac:dyDescent="0.25">
      <c r="A137" s="17">
        <v>52</v>
      </c>
      <c r="B137" s="17">
        <v>-605</v>
      </c>
      <c r="C137" s="17">
        <v>15058</v>
      </c>
      <c r="D137" s="17">
        <v>12738</v>
      </c>
      <c r="E137" s="17">
        <v>11349</v>
      </c>
      <c r="F137" s="17">
        <v>13665</v>
      </c>
      <c r="G137" s="24"/>
      <c r="H137" s="7"/>
      <c r="I137" s="25">
        <f t="shared" si="32"/>
        <v>3709</v>
      </c>
      <c r="J137" s="24">
        <f t="shared" si="32"/>
        <v>-927</v>
      </c>
      <c r="K137" s="7"/>
      <c r="L137" s="25">
        <f t="shared" si="27"/>
        <v>3704.4622871429219</v>
      </c>
      <c r="M137" s="17">
        <f t="shared" si="18"/>
        <v>20.590837973291684</v>
      </c>
      <c r="N137" s="17">
        <f t="shared" si="28"/>
        <v>-930.7488958893764</v>
      </c>
      <c r="O137" s="24">
        <f t="shared" si="19"/>
        <v>14.054220389383264</v>
      </c>
      <c r="P137" s="7"/>
      <c r="Q137" s="25">
        <f t="shared" si="20"/>
        <v>3748.9286850536218</v>
      </c>
      <c r="R137" s="24">
        <f t="shared" si="21"/>
        <v>-948.06927574872259</v>
      </c>
      <c r="S137" s="7"/>
      <c r="T137" s="25">
        <f t="shared" si="22"/>
        <v>-0.96962641172198449</v>
      </c>
      <c r="U137" s="24">
        <f t="shared" si="23"/>
        <v>-0.24626018300516253</v>
      </c>
      <c r="V137" s="7"/>
      <c r="W137" s="25">
        <f t="shared" si="24"/>
        <v>-0.96851589825177942</v>
      </c>
      <c r="X137" s="24">
        <f t="shared" si="29"/>
        <v>67.938179972872092</v>
      </c>
      <c r="Y137" s="7"/>
      <c r="Z137" s="25">
        <f t="shared" si="30"/>
        <v>-605</v>
      </c>
      <c r="AA137" s="17">
        <f t="shared" si="31"/>
        <v>67.859999999999985</v>
      </c>
      <c r="AB137" s="24">
        <f t="shared" si="25"/>
        <v>1.1843804304033518</v>
      </c>
      <c r="AC137" s="17">
        <f t="shared" si="26"/>
        <v>7.8179972872106873E-2</v>
      </c>
    </row>
    <row r="138" spans="1:29" s="17" customFormat="1" x14ac:dyDescent="0.25">
      <c r="A138" s="17">
        <v>53</v>
      </c>
      <c r="B138" s="17">
        <v>-635</v>
      </c>
      <c r="C138" s="17">
        <v>15004</v>
      </c>
      <c r="D138" s="17">
        <v>12556</v>
      </c>
      <c r="E138" s="17">
        <v>11411</v>
      </c>
      <c r="F138" s="17">
        <v>13851</v>
      </c>
      <c r="G138" s="24"/>
      <c r="H138" s="7"/>
      <c r="I138" s="25">
        <f t="shared" si="32"/>
        <v>3593</v>
      </c>
      <c r="J138" s="24">
        <f t="shared" si="32"/>
        <v>-1295</v>
      </c>
      <c r="K138" s="7"/>
      <c r="L138" s="25">
        <f t="shared" si="27"/>
        <v>3592.2909504542286</v>
      </c>
      <c r="M138" s="17">
        <f t="shared" si="18"/>
        <v>0.50275125835869905</v>
      </c>
      <c r="N138" s="17">
        <f t="shared" si="28"/>
        <v>-1296.8649147443496</v>
      </c>
      <c r="O138" s="24">
        <f t="shared" si="19"/>
        <v>3.4779070036923927</v>
      </c>
      <c r="P138" s="7"/>
      <c r="Q138" s="25">
        <f t="shared" si="20"/>
        <v>3632.9286850536218</v>
      </c>
      <c r="R138" s="24">
        <f t="shared" si="21"/>
        <v>-1316.0692757487227</v>
      </c>
      <c r="S138" s="7"/>
      <c r="T138" s="25">
        <f t="shared" si="22"/>
        <v>-0.93962406352897221</v>
      </c>
      <c r="U138" s="24">
        <f t="shared" si="23"/>
        <v>-0.34184786806576234</v>
      </c>
      <c r="V138" s="7"/>
      <c r="W138" s="25">
        <f t="shared" si="24"/>
        <v>-0.93807828923798364</v>
      </c>
      <c r="X138" s="24">
        <f t="shared" si="29"/>
        <v>62.181815899347271</v>
      </c>
      <c r="Y138" s="7"/>
      <c r="Z138" s="25">
        <f t="shared" si="30"/>
        <v>-635</v>
      </c>
      <c r="AA138" s="17">
        <f t="shared" si="31"/>
        <v>62.144999999999982</v>
      </c>
      <c r="AB138" s="24">
        <f t="shared" si="25"/>
        <v>1.0846348636518759</v>
      </c>
      <c r="AC138" s="17">
        <f t="shared" si="26"/>
        <v>3.6815899347288905E-2</v>
      </c>
    </row>
    <row r="139" spans="1:29" s="17" customFormat="1" x14ac:dyDescent="0.25">
      <c r="A139" s="17">
        <v>54</v>
      </c>
      <c r="B139" s="17">
        <v>-631</v>
      </c>
      <c r="C139" s="17">
        <v>14920</v>
      </c>
      <c r="D139" s="17">
        <v>12378</v>
      </c>
      <c r="E139" s="17">
        <v>11479</v>
      </c>
      <c r="F139" s="17">
        <v>14027</v>
      </c>
      <c r="G139" s="24"/>
      <c r="H139" s="7"/>
      <c r="I139" s="25">
        <f t="shared" si="32"/>
        <v>3441</v>
      </c>
      <c r="J139" s="24">
        <f t="shared" si="32"/>
        <v>-1649</v>
      </c>
      <c r="K139" s="7"/>
      <c r="L139" s="25">
        <f t="shared" si="27"/>
        <v>3445.0430063027238</v>
      </c>
      <c r="M139" s="17">
        <f t="shared" si="18"/>
        <v>16.345899963864571</v>
      </c>
      <c r="N139" s="17">
        <f t="shared" si="28"/>
        <v>-1647.6992392557777</v>
      </c>
      <c r="O139" s="24">
        <f t="shared" si="19"/>
        <v>1.6919785137097938</v>
      </c>
      <c r="P139" s="7"/>
      <c r="Q139" s="25">
        <f t="shared" si="20"/>
        <v>3480.9286850536218</v>
      </c>
      <c r="R139" s="24">
        <f t="shared" si="21"/>
        <v>-1670.0692757487227</v>
      </c>
      <c r="S139" s="7"/>
      <c r="T139" s="25">
        <f t="shared" si="22"/>
        <v>-0.90031064175881836</v>
      </c>
      <c r="U139" s="24">
        <f t="shared" si="23"/>
        <v>-0.43379906510775235</v>
      </c>
      <c r="V139" s="7"/>
      <c r="W139" s="25">
        <f t="shared" si="24"/>
        <v>-0.89834605727401418</v>
      </c>
      <c r="X139" s="24">
        <f t="shared" si="29"/>
        <v>56.428947447946541</v>
      </c>
      <c r="Y139" s="7"/>
      <c r="Z139" s="25">
        <f t="shared" si="30"/>
        <v>-631</v>
      </c>
      <c r="AA139" s="17">
        <f t="shared" si="31"/>
        <v>56.46599999999998</v>
      </c>
      <c r="AB139" s="24">
        <f t="shared" si="25"/>
        <v>0.98551761543111782</v>
      </c>
      <c r="AC139" s="17">
        <f t="shared" si="26"/>
        <v>-3.7052552053438603E-2</v>
      </c>
    </row>
    <row r="140" spans="1:29" s="17" customFormat="1" x14ac:dyDescent="0.25">
      <c r="A140" s="17">
        <v>55</v>
      </c>
      <c r="B140" s="17">
        <v>-643</v>
      </c>
      <c r="C140" s="17">
        <v>14829</v>
      </c>
      <c r="D140" s="17">
        <v>12203</v>
      </c>
      <c r="E140" s="17">
        <v>11570</v>
      </c>
      <c r="F140" s="17">
        <v>14187</v>
      </c>
      <c r="G140" s="24"/>
      <c r="H140" s="7"/>
      <c r="I140" s="25">
        <f t="shared" si="32"/>
        <v>3259</v>
      </c>
      <c r="J140" s="24">
        <f t="shared" si="32"/>
        <v>-1984</v>
      </c>
      <c r="K140" s="7"/>
      <c r="L140" s="25">
        <f t="shared" si="27"/>
        <v>3259.8017005366423</v>
      </c>
      <c r="M140" s="17">
        <f t="shared" si="18"/>
        <v>0.64272375045259844</v>
      </c>
      <c r="N140" s="17">
        <f t="shared" si="28"/>
        <v>-1988.3263970457463</v>
      </c>
      <c r="O140" s="24">
        <f t="shared" si="19"/>
        <v>18.717711397441985</v>
      </c>
      <c r="P140" s="7"/>
      <c r="Q140" s="25">
        <f t="shared" si="20"/>
        <v>3298.9286850536218</v>
      </c>
      <c r="R140" s="24">
        <f t="shared" si="21"/>
        <v>-2005.0692757487227</v>
      </c>
      <c r="S140" s="7"/>
      <c r="T140" s="25">
        <f t="shared" si="22"/>
        <v>-0.853237992007713</v>
      </c>
      <c r="U140" s="24">
        <f t="shared" si="23"/>
        <v>-0.52081502841020044</v>
      </c>
      <c r="V140" s="7"/>
      <c r="W140" s="25">
        <f t="shared" si="24"/>
        <v>-0.85087697367122928</v>
      </c>
      <c r="X140" s="24">
        <f t="shared" si="29"/>
        <v>50.733741822318109</v>
      </c>
      <c r="Y140" s="7"/>
      <c r="Z140" s="25">
        <f t="shared" si="30"/>
        <v>-643</v>
      </c>
      <c r="AA140" s="17">
        <f t="shared" si="31"/>
        <v>50.678999999999981</v>
      </c>
      <c r="AB140" s="24">
        <f t="shared" si="25"/>
        <v>0.8845154116182059</v>
      </c>
      <c r="AC140" s="17">
        <f t="shared" si="26"/>
        <v>5.4741822318128186E-2</v>
      </c>
    </row>
    <row r="141" spans="1:29" s="17" customFormat="1" x14ac:dyDescent="0.25">
      <c r="A141" s="17">
        <v>56</v>
      </c>
      <c r="B141" s="17">
        <v>-627</v>
      </c>
      <c r="C141" s="17">
        <v>14731</v>
      </c>
      <c r="D141" s="17">
        <v>12057</v>
      </c>
      <c r="E141" s="17">
        <v>11684</v>
      </c>
      <c r="F141" s="17">
        <v>14353</v>
      </c>
      <c r="G141" s="24"/>
      <c r="H141" s="7"/>
      <c r="I141" s="25">
        <f t="shared" si="32"/>
        <v>3047</v>
      </c>
      <c r="J141" s="24">
        <f t="shared" si="32"/>
        <v>-2296</v>
      </c>
      <c r="K141" s="7"/>
      <c r="L141" s="25">
        <f t="shared" si="27"/>
        <v>3046.7521367064264</v>
      </c>
      <c r="M141" s="17">
        <f t="shared" si="18"/>
        <v>6.1436212301139319E-2</v>
      </c>
      <c r="N141" s="17">
        <f t="shared" si="28"/>
        <v>-2300.7737242470853</v>
      </c>
      <c r="O141" s="24">
        <f t="shared" si="19"/>
        <v>22.788443187209957</v>
      </c>
      <c r="P141" s="7"/>
      <c r="Q141" s="25">
        <f t="shared" si="20"/>
        <v>3086.9286850536218</v>
      </c>
      <c r="R141" s="24">
        <f t="shared" si="21"/>
        <v>-2317.0692757487227</v>
      </c>
      <c r="S141" s="7"/>
      <c r="T141" s="25">
        <f t="shared" si="22"/>
        <v>-0.79840611427565611</v>
      </c>
      <c r="U141" s="24">
        <f t="shared" si="23"/>
        <v>-0.60185676139636113</v>
      </c>
      <c r="V141" s="7"/>
      <c r="W141" s="25">
        <f t="shared" si="24"/>
        <v>-0.79567576614944524</v>
      </c>
      <c r="X141" s="24">
        <f t="shared" si="29"/>
        <v>45.100000995474829</v>
      </c>
      <c r="Y141" s="7"/>
      <c r="Z141" s="25">
        <f t="shared" si="30"/>
        <v>-627</v>
      </c>
      <c r="AA141" s="17">
        <f t="shared" si="31"/>
        <v>45.03599999999998</v>
      </c>
      <c r="AB141" s="24">
        <f t="shared" si="25"/>
        <v>0.78602648192816593</v>
      </c>
      <c r="AC141" s="17">
        <f t="shared" si="26"/>
        <v>6.4000995474849276E-2</v>
      </c>
    </row>
    <row r="142" spans="1:29" s="17" customFormat="1" x14ac:dyDescent="0.25">
      <c r="A142" s="17">
        <v>57</v>
      </c>
      <c r="B142" s="17">
        <v>-630</v>
      </c>
      <c r="C142" s="17">
        <v>14609</v>
      </c>
      <c r="D142" s="17">
        <v>11908</v>
      </c>
      <c r="E142" s="17">
        <v>11805</v>
      </c>
      <c r="F142" s="17">
        <v>14501</v>
      </c>
      <c r="G142" s="24"/>
      <c r="H142" s="7"/>
      <c r="I142" s="25">
        <f t="shared" si="32"/>
        <v>2804</v>
      </c>
      <c r="J142" s="24">
        <f t="shared" si="32"/>
        <v>-2593</v>
      </c>
      <c r="K142" s="7"/>
      <c r="L142" s="25">
        <f t="shared" si="27"/>
        <v>2802.543618556168</v>
      </c>
      <c r="M142" s="17">
        <f t="shared" si="18"/>
        <v>2.121046909938225</v>
      </c>
      <c r="N142" s="17">
        <f t="shared" si="28"/>
        <v>-2592.0375401087363</v>
      </c>
      <c r="O142" s="24">
        <f t="shared" si="19"/>
        <v>0.92632904229139845</v>
      </c>
      <c r="P142" s="7"/>
      <c r="Q142" s="25">
        <f t="shared" si="20"/>
        <v>2843.9286850536218</v>
      </c>
      <c r="R142" s="24">
        <f t="shared" si="21"/>
        <v>-2614.0692757487227</v>
      </c>
      <c r="S142" s="7"/>
      <c r="T142" s="25">
        <f t="shared" si="22"/>
        <v>-0.73555636762994947</v>
      </c>
      <c r="U142" s="24">
        <f t="shared" si="23"/>
        <v>-0.67900225721972562</v>
      </c>
      <c r="V142" s="7"/>
      <c r="W142" s="25">
        <f t="shared" si="24"/>
        <v>-0.73247433565876519</v>
      </c>
      <c r="X142" s="24">
        <f t="shared" si="29"/>
        <v>39.373754361579529</v>
      </c>
      <c r="Y142" s="7"/>
      <c r="Z142" s="25">
        <f t="shared" si="30"/>
        <v>-630</v>
      </c>
      <c r="AA142" s="17">
        <f t="shared" si="31"/>
        <v>39.365999999999978</v>
      </c>
      <c r="AB142" s="24">
        <f t="shared" si="25"/>
        <v>0.68706631334008739</v>
      </c>
      <c r="AC142" s="17">
        <f t="shared" si="26"/>
        <v>7.7543615795505616E-3</v>
      </c>
    </row>
    <row r="143" spans="1:29" s="17" customFormat="1" x14ac:dyDescent="0.25">
      <c r="A143" s="17">
        <v>58</v>
      </c>
      <c r="B143" s="17">
        <v>-606</v>
      </c>
      <c r="C143" s="17">
        <v>14477</v>
      </c>
      <c r="D143" s="17">
        <v>11780</v>
      </c>
      <c r="E143" s="17">
        <v>11937</v>
      </c>
      <c r="F143" s="17">
        <v>14630</v>
      </c>
      <c r="G143" s="24"/>
      <c r="H143" s="7"/>
      <c r="I143" s="25">
        <f t="shared" si="32"/>
        <v>2540</v>
      </c>
      <c r="J143" s="24">
        <f t="shared" si="32"/>
        <v>-2850</v>
      </c>
      <c r="K143" s="7"/>
      <c r="L143" s="25">
        <f t="shared" si="27"/>
        <v>2541.352353896797</v>
      </c>
      <c r="M143" s="17">
        <f t="shared" si="18"/>
        <v>1.8288610621820649</v>
      </c>
      <c r="N143" s="17">
        <f t="shared" si="28"/>
        <v>-2848.1018151085623</v>
      </c>
      <c r="O143" s="24">
        <f t="shared" si="19"/>
        <v>3.603105882082438</v>
      </c>
      <c r="P143" s="7"/>
      <c r="Q143" s="25">
        <f t="shared" si="20"/>
        <v>2579.9286850536218</v>
      </c>
      <c r="R143" s="24">
        <f t="shared" si="21"/>
        <v>-2871.0692757487227</v>
      </c>
      <c r="S143" s="7"/>
      <c r="T143" s="25">
        <f t="shared" si="22"/>
        <v>-0.66727516139757692</v>
      </c>
      <c r="U143" s="24">
        <f t="shared" si="23"/>
        <v>-0.74575778727563369</v>
      </c>
      <c r="V143" s="7"/>
      <c r="W143" s="25">
        <f t="shared" si="24"/>
        <v>-0.66388866655068723</v>
      </c>
      <c r="X143" s="24">
        <f t="shared" si="29"/>
        <v>33.880333549501529</v>
      </c>
      <c r="Y143" s="7"/>
      <c r="Z143" s="25">
        <f t="shared" si="30"/>
        <v>-606</v>
      </c>
      <c r="AA143" s="17">
        <f t="shared" si="31"/>
        <v>33.911999999999978</v>
      </c>
      <c r="AB143" s="24">
        <f t="shared" si="25"/>
        <v>0.59187605593631665</v>
      </c>
      <c r="AC143" s="17">
        <f t="shared" si="26"/>
        <v>-3.1666450498448739E-2</v>
      </c>
    </row>
    <row r="144" spans="1:29" s="17" customFormat="1" x14ac:dyDescent="0.25">
      <c r="A144" s="17">
        <v>59</v>
      </c>
      <c r="B144" s="17">
        <v>-613</v>
      </c>
      <c r="C144" s="17">
        <v>14321</v>
      </c>
      <c r="D144" s="17">
        <v>11657</v>
      </c>
      <c r="E144" s="17">
        <v>12073</v>
      </c>
      <c r="F144" s="17">
        <v>14739</v>
      </c>
      <c r="G144" s="24"/>
      <c r="H144" s="7"/>
      <c r="I144" s="25">
        <f t="shared" si="32"/>
        <v>2248</v>
      </c>
      <c r="J144" s="24">
        <f t="shared" si="32"/>
        <v>-3082</v>
      </c>
      <c r="K144" s="7"/>
      <c r="L144" s="25">
        <f t="shared" si="27"/>
        <v>2253.3663090673376</v>
      </c>
      <c r="M144" s="17">
        <f t="shared" si="18"/>
        <v>28.797273006190007</v>
      </c>
      <c r="N144" s="17">
        <f t="shared" si="28"/>
        <v>-3080.6756481694656</v>
      </c>
      <c r="O144" s="24">
        <f t="shared" si="19"/>
        <v>1.7539077710398079</v>
      </c>
      <c r="P144" s="7"/>
      <c r="Q144" s="25">
        <f t="shared" si="20"/>
        <v>2287.9286850536218</v>
      </c>
      <c r="R144" s="24">
        <f t="shared" si="21"/>
        <v>-3103.0692757487227</v>
      </c>
      <c r="S144" s="7"/>
      <c r="T144" s="25">
        <f t="shared" si="22"/>
        <v>-0.59175200904964953</v>
      </c>
      <c r="U144" s="24">
        <f t="shared" si="23"/>
        <v>-0.80601958872688129</v>
      </c>
      <c r="V144" s="7"/>
      <c r="W144" s="25">
        <f t="shared" si="24"/>
        <v>-0.58809052460404765</v>
      </c>
      <c r="X144" s="24">
        <f t="shared" si="29"/>
        <v>28.319565473477667</v>
      </c>
      <c r="Y144" s="7"/>
      <c r="Z144" s="25">
        <f t="shared" si="30"/>
        <v>-613</v>
      </c>
      <c r="AA144" s="17">
        <f t="shared" si="31"/>
        <v>28.394999999999978</v>
      </c>
      <c r="AB144" s="24">
        <f t="shared" si="25"/>
        <v>0.49558624110378946</v>
      </c>
      <c r="AC144" s="17">
        <f t="shared" si="26"/>
        <v>-7.5434526522311529E-2</v>
      </c>
    </row>
    <row r="145" spans="1:29" s="17" customFormat="1" x14ac:dyDescent="0.25">
      <c r="A145" s="17">
        <v>60</v>
      </c>
      <c r="B145" s="17">
        <v>-629</v>
      </c>
      <c r="C145" s="17">
        <v>14167</v>
      </c>
      <c r="D145" s="17">
        <v>11552</v>
      </c>
      <c r="E145" s="17">
        <v>12237</v>
      </c>
      <c r="F145" s="17">
        <v>14845</v>
      </c>
      <c r="G145" s="24"/>
      <c r="H145" s="7"/>
      <c r="I145" s="25">
        <f t="shared" si="32"/>
        <v>1930</v>
      </c>
      <c r="J145" s="24">
        <f t="shared" si="32"/>
        <v>-3293</v>
      </c>
      <c r="K145" s="7"/>
      <c r="L145" s="25">
        <f t="shared" si="27"/>
        <v>1935.7946975449681</v>
      </c>
      <c r="M145" s="17">
        <f t="shared" si="18"/>
        <v>33.578519637659674</v>
      </c>
      <c r="N145" s="17">
        <f t="shared" si="28"/>
        <v>-3289.4202653335451</v>
      </c>
      <c r="O145" s="24">
        <f t="shared" si="19"/>
        <v>12.814500282218951</v>
      </c>
      <c r="P145" s="7"/>
      <c r="Q145" s="25">
        <f t="shared" si="20"/>
        <v>1969.9286850536221</v>
      </c>
      <c r="R145" s="24">
        <f t="shared" si="21"/>
        <v>-3314.0692757487227</v>
      </c>
      <c r="S145" s="7"/>
      <c r="T145" s="25">
        <f t="shared" si="22"/>
        <v>-0.50950419245156442</v>
      </c>
      <c r="U145" s="24">
        <f t="shared" si="23"/>
        <v>-0.86082665815021431</v>
      </c>
      <c r="V145" s="7"/>
      <c r="W145" s="25">
        <f t="shared" si="24"/>
        <v>-0.50559246931955992</v>
      </c>
      <c r="X145" s="24">
        <f t="shared" si="29"/>
        <v>22.631360768385036</v>
      </c>
      <c r="Y145" s="7"/>
      <c r="Z145" s="25">
        <f t="shared" si="30"/>
        <v>-629</v>
      </c>
      <c r="AA145" s="17">
        <f t="shared" si="31"/>
        <v>22.73399999999998</v>
      </c>
      <c r="AB145" s="24">
        <f t="shared" si="25"/>
        <v>0.39678315214839055</v>
      </c>
      <c r="AC145" s="17">
        <f t="shared" si="26"/>
        <v>-0.10263923161494404</v>
      </c>
    </row>
    <row r="146" spans="1:29" s="17" customFormat="1" x14ac:dyDescent="0.25">
      <c r="A146" s="17">
        <v>61</v>
      </c>
      <c r="B146" s="17">
        <v>-620</v>
      </c>
      <c r="C146" s="17">
        <v>14004</v>
      </c>
      <c r="D146" s="17">
        <v>11473</v>
      </c>
      <c r="E146" s="17">
        <v>12403</v>
      </c>
      <c r="F146" s="17">
        <v>14937</v>
      </c>
      <c r="G146" s="24"/>
      <c r="H146" s="7"/>
      <c r="I146" s="25">
        <f t="shared" si="32"/>
        <v>1601</v>
      </c>
      <c r="J146" s="24">
        <f t="shared" si="32"/>
        <v>-3464</v>
      </c>
      <c r="K146" s="7"/>
      <c r="L146" s="25">
        <f t="shared" si="27"/>
        <v>1603.8842562940713</v>
      </c>
      <c r="M146" s="17">
        <f t="shared" si="18"/>
        <v>8.318934369889865</v>
      </c>
      <c r="N146" s="17">
        <f t="shared" si="28"/>
        <v>-3463.5739785044557</v>
      </c>
      <c r="O146" s="24">
        <f t="shared" si="19"/>
        <v>0.18149431466581811</v>
      </c>
      <c r="P146" s="7"/>
      <c r="Q146" s="25">
        <f t="shared" si="20"/>
        <v>1640.9286850536221</v>
      </c>
      <c r="R146" s="24">
        <f t="shared" si="21"/>
        <v>-3485.0692757487227</v>
      </c>
      <c r="S146" s="7"/>
      <c r="T146" s="25">
        <f t="shared" si="22"/>
        <v>-0.42441132559379702</v>
      </c>
      <c r="U146" s="24">
        <f t="shared" si="23"/>
        <v>-0.9052437618060909</v>
      </c>
      <c r="V146" s="7"/>
      <c r="W146" s="25">
        <f t="shared" si="24"/>
        <v>-0.42029661152032166</v>
      </c>
      <c r="X146" s="24">
        <f t="shared" si="29"/>
        <v>17.109232882426966</v>
      </c>
      <c r="Y146" s="7"/>
      <c r="Z146" s="25">
        <f t="shared" si="30"/>
        <v>-620</v>
      </c>
      <c r="AA146" s="17">
        <f t="shared" si="31"/>
        <v>17.153999999999982</v>
      </c>
      <c r="AB146" s="24">
        <f t="shared" si="25"/>
        <v>0.29939377988710697</v>
      </c>
      <c r="AC146" s="17">
        <f t="shared" si="26"/>
        <v>-4.4767117573016435E-2</v>
      </c>
    </row>
    <row r="147" spans="1:29" s="17" customFormat="1" x14ac:dyDescent="0.25">
      <c r="A147" s="17">
        <v>62</v>
      </c>
      <c r="B147" s="17">
        <v>-639</v>
      </c>
      <c r="C147" s="17">
        <v>13822</v>
      </c>
      <c r="D147" s="17">
        <v>11396</v>
      </c>
      <c r="E147" s="17">
        <v>12580</v>
      </c>
      <c r="F147" s="17">
        <v>15007</v>
      </c>
      <c r="G147" s="24"/>
      <c r="H147" s="7"/>
      <c r="I147" s="25">
        <f t="shared" si="32"/>
        <v>1242</v>
      </c>
      <c r="J147" s="24">
        <f t="shared" si="32"/>
        <v>-3611</v>
      </c>
      <c r="K147" s="7"/>
      <c r="L147" s="25">
        <f t="shared" si="27"/>
        <v>1245.5279261244325</v>
      </c>
      <c r="M147" s="17">
        <f t="shared" si="18"/>
        <v>12.446262739453299</v>
      </c>
      <c r="N147" s="17">
        <f t="shared" si="28"/>
        <v>-3608.4788813696368</v>
      </c>
      <c r="O147" s="24">
        <f t="shared" si="19"/>
        <v>6.3560391483642267</v>
      </c>
      <c r="P147" s="7"/>
      <c r="Q147" s="25">
        <f t="shared" si="20"/>
        <v>1281.9286850536221</v>
      </c>
      <c r="R147" s="24">
        <f t="shared" si="21"/>
        <v>-3632.0692757487227</v>
      </c>
      <c r="S147" s="7"/>
      <c r="T147" s="25">
        <f t="shared" si="22"/>
        <v>-0.33155923075507815</v>
      </c>
      <c r="U147" s="24">
        <f t="shared" si="23"/>
        <v>-0.94342688600149349</v>
      </c>
      <c r="V147" s="7"/>
      <c r="W147" s="25">
        <f t="shared" si="24"/>
        <v>-0.32726981173203828</v>
      </c>
      <c r="X147" s="24">
        <f t="shared" si="29"/>
        <v>11.335601267363359</v>
      </c>
      <c r="Y147" s="7"/>
      <c r="Z147" s="25">
        <f t="shared" si="30"/>
        <v>-639</v>
      </c>
      <c r="AA147" s="17">
        <f t="shared" si="31"/>
        <v>11.402999999999983</v>
      </c>
      <c r="AB147" s="24">
        <f t="shared" si="25"/>
        <v>0.19901989460491309</v>
      </c>
      <c r="AC147" s="17">
        <f t="shared" si="26"/>
        <v>-6.7398732636624104E-2</v>
      </c>
    </row>
    <row r="148" spans="1:29" s="17" customFormat="1" x14ac:dyDescent="0.25">
      <c r="A148" s="17">
        <v>63</v>
      </c>
      <c r="B148" s="17">
        <v>-640</v>
      </c>
      <c r="C148" s="17">
        <v>13634</v>
      </c>
      <c r="D148" s="17">
        <v>11338</v>
      </c>
      <c r="E148" s="17">
        <v>12763</v>
      </c>
      <c r="F148" s="17">
        <v>15057</v>
      </c>
      <c r="G148" s="24"/>
      <c r="H148" s="7"/>
      <c r="I148" s="25">
        <f t="shared" si="32"/>
        <v>871</v>
      </c>
      <c r="J148" s="24">
        <f t="shared" si="32"/>
        <v>-3719</v>
      </c>
      <c r="K148" s="7"/>
      <c r="L148" s="25">
        <f t="shared" si="27"/>
        <v>873.63617881014488</v>
      </c>
      <c r="M148" s="17">
        <f t="shared" ref="M148:M149" si="33">(I148-L148)^2</f>
        <v>6.9494387190568947</v>
      </c>
      <c r="N148" s="17">
        <f t="shared" si="28"/>
        <v>-3716.9742649735217</v>
      </c>
      <c r="O148" s="24">
        <f t="shared" ref="O148:O149" si="34">(J148-N148)^2</f>
        <v>4.1036023975009872</v>
      </c>
      <c r="P148" s="7"/>
      <c r="Q148" s="25">
        <f t="shared" si="20"/>
        <v>910.92868505362208</v>
      </c>
      <c r="R148" s="24">
        <f t="shared" si="21"/>
        <v>-3740.0692757487227</v>
      </c>
      <c r="S148" s="7"/>
      <c r="T148" s="25">
        <f t="shared" si="22"/>
        <v>-0.23560344472397873</v>
      </c>
      <c r="U148" s="24">
        <f t="shared" si="23"/>
        <v>-0.97147979357362602</v>
      </c>
      <c r="V148" s="7"/>
      <c r="W148" s="25">
        <f t="shared" si="24"/>
        <v>-0.23118538388878562</v>
      </c>
      <c r="X148" s="24">
        <f t="shared" si="29"/>
        <v>5.5900481330987191</v>
      </c>
      <c r="Y148" s="7"/>
      <c r="Z148" s="25">
        <f t="shared" si="30"/>
        <v>-640</v>
      </c>
      <c r="AA148" s="17">
        <f t="shared" si="31"/>
        <v>5.6429999999999829</v>
      </c>
      <c r="AB148" s="24">
        <f t="shared" si="25"/>
        <v>9.8488929690039723E-2</v>
      </c>
      <c r="AC148" s="17">
        <f t="shared" si="26"/>
        <v>-5.2951866901263855E-2</v>
      </c>
    </row>
    <row r="149" spans="1:29" s="17" customFormat="1" x14ac:dyDescent="0.25">
      <c r="A149" s="17">
        <v>64</v>
      </c>
      <c r="B149" s="17">
        <v>-628</v>
      </c>
      <c r="C149" s="17">
        <v>13462</v>
      </c>
      <c r="D149" s="17">
        <v>11315</v>
      </c>
      <c r="E149" s="17">
        <v>12959</v>
      </c>
      <c r="F149" s="17">
        <v>15107</v>
      </c>
      <c r="G149" s="24"/>
      <c r="H149" s="7"/>
      <c r="I149" s="25">
        <f t="shared" si="32"/>
        <v>503</v>
      </c>
      <c r="J149" s="24">
        <f t="shared" si="32"/>
        <v>-3792</v>
      </c>
      <c r="K149" s="7"/>
      <c r="L149" s="25">
        <f t="shared" si="27"/>
        <v>499.72194217858299</v>
      </c>
      <c r="M149" s="17">
        <f t="shared" si="33"/>
        <v>10.74566308055322</v>
      </c>
      <c r="N149" s="17">
        <f t="shared" si="28"/>
        <v>-3786.7354853417337</v>
      </c>
      <c r="O149" s="24">
        <f t="shared" si="34"/>
        <v>27.715114587100814</v>
      </c>
      <c r="P149" s="7"/>
      <c r="Q149" s="25">
        <f t="shared" ref="Q149" si="35">I149-$J$4</f>
        <v>542.92868505362208</v>
      </c>
      <c r="R149" s="24">
        <f t="shared" ref="R149" si="36">J149-$J$3</f>
        <v>-3813.0692757487227</v>
      </c>
      <c r="S149" s="7"/>
      <c r="T149" s="25">
        <f t="shared" ref="T149" si="37">Q149/$J$7</f>
        <v>-0.14042358149097448</v>
      </c>
      <c r="U149" s="24">
        <f t="shared" ref="U149" si="38">R149/$J$6</f>
        <v>-0.99044148109923413</v>
      </c>
      <c r="V149" s="7"/>
      <c r="W149" s="25">
        <f t="shared" ref="W149" si="39">(T149-U149*SIN(-$J$11*PI()/180))/(COS(-$J$11*PI()/180))</f>
        <v>-0.13591825442471858</v>
      </c>
      <c r="X149" s="24">
        <f>IF(MOD(ATAN2(U149,W149)*180/PI()-$J$9+360,360)&gt;5,MOD(ATAN2(U149,W149)*180/PI()-$J$9+360,360)-360,MOD(ATAN2(U149,W149)*180/PI()-$J$9+360,360))</f>
        <v>1.810220211007163E-2</v>
      </c>
      <c r="Y149" s="7"/>
      <c r="Z149" s="25">
        <f t="shared" si="30"/>
        <v>-628</v>
      </c>
      <c r="AA149" s="17">
        <f t="shared" si="31"/>
        <v>-9.0000000000163283E-3</v>
      </c>
      <c r="AB149" s="24">
        <f t="shared" ref="AB149" si="40">AA149*PI()/180</f>
        <v>-1.5707963267977464E-4</v>
      </c>
      <c r="AC149" s="17">
        <f t="shared" ref="AC149" si="41">X149-AA149</f>
        <v>2.7102202110087958E-2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-9982</v>
      </c>
      <c r="G154" s="2"/>
      <c r="I154" s="1"/>
      <c r="J154" s="3"/>
    </row>
    <row r="155" spans="1:29" x14ac:dyDescent="0.25">
      <c r="A155" t="s">
        <v>77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78</v>
      </c>
      <c r="B156" s="31">
        <v>9994</v>
      </c>
      <c r="G156" s="2"/>
      <c r="I156" s="1"/>
      <c r="J156" s="3"/>
    </row>
    <row r="157" spans="1:29" x14ac:dyDescent="0.25">
      <c r="A157" t="s">
        <v>79</v>
      </c>
      <c r="B157">
        <v>9994</v>
      </c>
      <c r="G157" s="2"/>
      <c r="I157" s="43">
        <f>J155</f>
        <v>-9990</v>
      </c>
      <c r="J157" s="39">
        <f>I157+B157</f>
        <v>4</v>
      </c>
    </row>
    <row r="158" spans="1:29" x14ac:dyDescent="0.25">
      <c r="A158" s="31" t="s">
        <v>80</v>
      </c>
      <c r="B158" s="31">
        <v>40001</v>
      </c>
      <c r="G158" s="2"/>
      <c r="I158" s="1"/>
      <c r="J158" s="3"/>
    </row>
    <row r="159" spans="1:29" x14ac:dyDescent="0.25">
      <c r="A159" t="s">
        <v>81</v>
      </c>
      <c r="B159">
        <v>40001</v>
      </c>
      <c r="G159" s="2"/>
      <c r="I159" s="43">
        <f>J157</f>
        <v>4</v>
      </c>
      <c r="J159" s="39">
        <f>I159+B159</f>
        <v>40005</v>
      </c>
    </row>
    <row r="160" spans="1:29" x14ac:dyDescent="0.25">
      <c r="A160" s="31" t="s">
        <v>82</v>
      </c>
      <c r="B160" s="31">
        <v>9997</v>
      </c>
      <c r="G160" s="2"/>
      <c r="I160" s="1"/>
      <c r="J160" s="3"/>
    </row>
    <row r="161" spans="1:10" x14ac:dyDescent="0.25">
      <c r="A161" t="s">
        <v>83</v>
      </c>
      <c r="B161">
        <v>9997</v>
      </c>
      <c r="G161" s="2"/>
      <c r="I161" s="43">
        <f>J159</f>
        <v>40005</v>
      </c>
      <c r="J161" s="39">
        <f>I161+B161</f>
        <v>50002</v>
      </c>
    </row>
    <row r="162" spans="1:10" x14ac:dyDescent="0.25">
      <c r="A162" s="31" t="s">
        <v>84</v>
      </c>
      <c r="B162" s="31">
        <v>-9978</v>
      </c>
      <c r="G162" s="2"/>
      <c r="I162" s="1"/>
      <c r="J162" s="3"/>
    </row>
    <row r="163" spans="1:10" x14ac:dyDescent="0.25">
      <c r="A163" t="s">
        <v>85</v>
      </c>
      <c r="B163">
        <v>-9991</v>
      </c>
      <c r="G163" s="2"/>
      <c r="I163" s="43">
        <f>J161</f>
        <v>50002</v>
      </c>
      <c r="J163" s="39">
        <f>I163+B163</f>
        <v>40011</v>
      </c>
    </row>
    <row r="164" spans="1:10" x14ac:dyDescent="0.25">
      <c r="A164" s="31" t="s">
        <v>86</v>
      </c>
      <c r="B164" s="31">
        <v>-40012</v>
      </c>
      <c r="G164" s="2"/>
      <c r="I164" s="1"/>
      <c r="J164" s="3"/>
    </row>
    <row r="165" spans="1:10" ht="15.75" thickBot="1" x14ac:dyDescent="0.3">
      <c r="A165" t="s">
        <v>87</v>
      </c>
      <c r="B165">
        <v>-40012</v>
      </c>
      <c r="G165" s="2"/>
      <c r="I165" s="4">
        <f>J163</f>
        <v>40011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20.383607366508468</v>
      </c>
      <c r="L3" s="35" t="s">
        <v>1</v>
      </c>
      <c r="M3" s="11">
        <v>-3872.883825705645</v>
      </c>
      <c r="N3" s="10" t="s">
        <v>2</v>
      </c>
      <c r="O3" s="35">
        <v>3856.4173878297743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-40.357956140950954</v>
      </c>
      <c r="L4" s="9" t="s">
        <v>5</v>
      </c>
      <c r="M4" s="13">
        <v>359.92372059037831</v>
      </c>
      <c r="N4" s="12" t="s">
        <v>6</v>
      </c>
      <c r="O4" s="9">
        <v>360.02173072122309</v>
      </c>
      <c r="Q4" s="2" t="s">
        <v>7</v>
      </c>
      <c r="R4" s="2">
        <f>MAX(AC20:AC149)</f>
        <v>0.22166893095811702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-171.95890518233503</v>
      </c>
      <c r="N5" s="14" t="s">
        <v>9</v>
      </c>
      <c r="O5" s="9">
        <v>-172.22176471160338</v>
      </c>
      <c r="Q5" s="5" t="s">
        <v>10</v>
      </c>
      <c r="R5" s="5">
        <f>MIN(AC20:AC149)</f>
        <v>-0.24199665528794867</v>
      </c>
      <c r="T5" s="45" t="s">
        <v>55</v>
      </c>
      <c r="U5" s="47">
        <v>23</v>
      </c>
    </row>
    <row r="6" spans="1:21" ht="15.75" thickBot="1" x14ac:dyDescent="0.3">
      <c r="A6" t="s">
        <v>65</v>
      </c>
      <c r="I6" s="32" t="s">
        <v>11</v>
      </c>
      <c r="J6" s="32">
        <f>(O3+O9)/2</f>
        <v>3849.7714652934592</v>
      </c>
      <c r="L6" s="37" t="s">
        <v>12</v>
      </c>
      <c r="M6" s="13">
        <v>-40.482208729423057</v>
      </c>
      <c r="N6" s="14" t="s">
        <v>13</v>
      </c>
      <c r="O6" s="9">
        <v>20.152519321908862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-3866.2724237044222</v>
      </c>
      <c r="L7" s="38" t="s">
        <v>15</v>
      </c>
      <c r="M7" s="16">
        <f>SUM(M20:M84)</f>
        <v>1780.1291399850975</v>
      </c>
      <c r="N7" s="15" t="s">
        <v>15</v>
      </c>
      <c r="O7" s="36">
        <f>SUM(O20:O84)</f>
        <v>2022.0311954108352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-172.20363585677234</v>
      </c>
      <c r="L9" s="35" t="s">
        <v>18</v>
      </c>
      <c r="M9" s="11">
        <v>-3859.6610217031994</v>
      </c>
      <c r="N9" s="10" t="s">
        <v>19</v>
      </c>
      <c r="O9" s="35">
        <v>3843.1255427571441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-171.9444248400228</v>
      </c>
      <c r="L10" s="9" t="s">
        <v>21</v>
      </c>
      <c r="M10" s="13">
        <v>359.9144382854347</v>
      </c>
      <c r="N10" s="12" t="s">
        <v>22</v>
      </c>
      <c r="O10" s="9">
        <v>359.93622950661279</v>
      </c>
      <c r="T10" s="48"/>
    </row>
    <row r="11" spans="1:21" ht="15.75" thickBot="1" x14ac:dyDescent="0.3">
      <c r="I11" s="33" t="s">
        <v>23</v>
      </c>
      <c r="J11" s="33">
        <f>J9-J10</f>
        <v>-0.25921101674953206</v>
      </c>
      <c r="L11" s="37" t="s">
        <v>24</v>
      </c>
      <c r="M11" s="13">
        <v>-171.92994449771061</v>
      </c>
      <c r="N11" s="14" t="s">
        <v>25</v>
      </c>
      <c r="O11" s="9">
        <v>-172.18550700194132</v>
      </c>
    </row>
    <row r="12" spans="1:21" x14ac:dyDescent="0.25">
      <c r="I12" s="9"/>
      <c r="J12" s="9"/>
      <c r="L12" s="37" t="s">
        <v>26</v>
      </c>
      <c r="M12" s="13">
        <v>-40.23370355247885</v>
      </c>
      <c r="N12" s="14" t="s">
        <v>27</v>
      </c>
      <c r="O12" s="9">
        <v>20.614695411108073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1286.1674626343952</v>
      </c>
      <c r="N13" s="15" t="s">
        <v>15</v>
      </c>
      <c r="O13" s="36">
        <f>SUM(O85:O149)</f>
        <v>2436.0659438790517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13508</v>
      </c>
      <c r="D20" s="17">
        <v>11353</v>
      </c>
      <c r="E20" s="17">
        <v>13007</v>
      </c>
      <c r="F20" s="17">
        <v>15156</v>
      </c>
      <c r="G20" s="24"/>
      <c r="H20" s="7"/>
      <c r="I20" s="25">
        <f t="shared" ref="I20:J51" si="0">C20-E20</f>
        <v>501</v>
      </c>
      <c r="J20" s="24">
        <f t="shared" si="0"/>
        <v>-3803</v>
      </c>
      <c r="K20" s="7"/>
      <c r="L20" s="25">
        <f>$M$3*SIN(2*PI()/$M$4*(AA20+$M$5))+$M$6</f>
        <v>495.81745336523306</v>
      </c>
      <c r="M20" s="17">
        <f t="shared" ref="M20:M83" si="1">(I20-L20)^2</f>
        <v>26.858789621534097</v>
      </c>
      <c r="N20" s="17">
        <f>$O$3*COS(2*PI()/$O$4*(AA20+$O$5))+$O$6</f>
        <v>-3801.0977204545275</v>
      </c>
      <c r="O20" s="24">
        <f t="shared" ref="O20:O83" si="2">(J20-N20)^2</f>
        <v>3.6186674691232068</v>
      </c>
      <c r="P20" s="7"/>
      <c r="Q20" s="25">
        <f>I20-$J$4</f>
        <v>541.35795614095093</v>
      </c>
      <c r="R20" s="24">
        <f>J20-$J$3</f>
        <v>-3823.3836073665084</v>
      </c>
      <c r="S20" s="7"/>
      <c r="T20" s="25">
        <f>Q20/$J$7</f>
        <v>-0.14002064438652653</v>
      </c>
      <c r="U20" s="24">
        <f>R20/$J$6</f>
        <v>-0.99314560405342411</v>
      </c>
      <c r="V20" s="7"/>
      <c r="W20" s="25">
        <f>(T20-U20*SIN(-$J$11*PI()/180))/(COS(-$J$11*PI()/180))</f>
        <v>-0.13552897084553633</v>
      </c>
      <c r="X20" s="24">
        <f>IF(MOD(ATAN2(U20,W20)*180/PI()-$J$9+360,360)&gt;5,MOD(ATAN2(U20,W20)*180/PI()-$J$9+360,360)-360,MOD(ATAN2(U20,W20)*180/PI()-$J$9+360,360))</f>
        <v>-2.5532991272257277E-2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1.9467008727742721E-2</v>
      </c>
      <c r="AD20" s="17">
        <f ca="1">INDIRECT("AC"&amp;AE20)-AC20</f>
        <v>-5.298826260243146E-2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13689</v>
      </c>
      <c r="D21" s="17">
        <v>11387</v>
      </c>
      <c r="E21" s="17">
        <v>12816</v>
      </c>
      <c r="F21" s="17">
        <v>15117</v>
      </c>
      <c r="G21" s="24"/>
      <c r="H21" s="7"/>
      <c r="I21" s="25">
        <f t="shared" si="0"/>
        <v>873</v>
      </c>
      <c r="J21" s="24">
        <f t="shared" si="0"/>
        <v>-3730</v>
      </c>
      <c r="K21" s="7"/>
      <c r="L21" s="25">
        <f t="shared" ref="L21:L84" si="3">$M$3*SIN(2*PI()/$M$4*(AA21+$M$5))+$M$6</f>
        <v>873.99605368376581</v>
      </c>
      <c r="M21" s="17">
        <f t="shared" si="1"/>
        <v>0.99212294094343678</v>
      </c>
      <c r="N21" s="17">
        <f t="shared" ref="N21:N84" si="4">$O$3*COS(2*PI()/$O$4*(AA21+$O$5))+$O$6</f>
        <v>-3730.6479191345315</v>
      </c>
      <c r="O21" s="24">
        <f t="shared" si="2"/>
        <v>0.41979920489211081</v>
      </c>
      <c r="P21" s="7"/>
      <c r="Q21" s="25">
        <f t="shared" ref="Q21:Q84" si="5">I21-$J$4</f>
        <v>913.35795614095093</v>
      </c>
      <c r="R21" s="24">
        <f t="shared" ref="R21:R84" si="6">J21-$J$3</f>
        <v>-3750.3836073665084</v>
      </c>
      <c r="S21" s="7"/>
      <c r="T21" s="25">
        <f t="shared" ref="T21:T84" si="7">Q21/$J$7</f>
        <v>-0.2362373511346694</v>
      </c>
      <c r="U21" s="24">
        <f t="shared" ref="U21:U84" si="8">R21/$J$6</f>
        <v>-0.97418343950466824</v>
      </c>
      <c r="V21" s="7"/>
      <c r="W21" s="25">
        <f t="shared" ref="W21:W84" si="9">(T21-U21*SIN(-$J$11*PI()/180))/(COS(-$J$11*PI()/180))</f>
        <v>-0.23183244929540056</v>
      </c>
      <c r="X21" s="24">
        <f t="shared" ref="X21:X83" si="10">MOD(ATAN2(U21,W21)*180/PI()-$J$9+360,360)</f>
        <v>5.589677635745204</v>
      </c>
      <c r="Y21" s="7"/>
      <c r="Z21" s="25">
        <f t="shared" ref="Z21:Z84" si="11">B21</f>
        <v>633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-6.2322364254795204E-2</v>
      </c>
      <c r="AD21" s="17">
        <f t="shared" ref="AD21:AD83" ca="1" si="14">INDIRECT("AC"&amp;AE21)-AC21</f>
        <v>2.7849083562282217E-2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13883</v>
      </c>
      <c r="D22" s="17">
        <v>11447</v>
      </c>
      <c r="E22" s="17">
        <v>12633</v>
      </c>
      <c r="F22" s="17">
        <v>15072</v>
      </c>
      <c r="G22" s="24"/>
      <c r="H22" s="7"/>
      <c r="I22" s="25">
        <f t="shared" si="0"/>
        <v>1250</v>
      </c>
      <c r="J22" s="24">
        <f t="shared" si="0"/>
        <v>-3625</v>
      </c>
      <c r="K22" s="7"/>
      <c r="L22" s="25">
        <f t="shared" si="3"/>
        <v>1250.0239481703024</v>
      </c>
      <c r="M22" s="17">
        <f t="shared" si="1"/>
        <v>5.7351486083498859E-4</v>
      </c>
      <c r="N22" s="17">
        <f>$O$3*COS(2*PI()/$O$4*(AA22+$O$5))+$O$6</f>
        <v>-3620.7610875254395</v>
      </c>
      <c r="O22" s="24">
        <f>(J22-N22)^2</f>
        <v>17.968378966984563</v>
      </c>
      <c r="P22" s="7"/>
      <c r="Q22" s="25">
        <f t="shared" si="5"/>
        <v>1290.357956140951</v>
      </c>
      <c r="R22" s="24">
        <f t="shared" si="6"/>
        <v>-3645.3836073665084</v>
      </c>
      <c r="S22" s="7"/>
      <c r="T22" s="25">
        <f t="shared" si="7"/>
        <v>-0.33374729318856694</v>
      </c>
      <c r="U22" s="24">
        <f t="shared" si="8"/>
        <v>-0.94690909323590955</v>
      </c>
      <c r="V22" s="7"/>
      <c r="W22" s="25">
        <f t="shared" si="9"/>
        <v>-0.3294667815646965</v>
      </c>
      <c r="X22" s="24">
        <f t="shared" si="10"/>
        <v>11.388424539951984</v>
      </c>
      <c r="Y22" s="7"/>
      <c r="Z22" s="25">
        <f t="shared" si="11"/>
        <v>645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-6.8575460048014847E-2</v>
      </c>
      <c r="AD22" s="17">
        <f t="shared" ca="1" si="14"/>
        <v>1.9276306143900968E-2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14049</v>
      </c>
      <c r="D23" s="17">
        <v>11509</v>
      </c>
      <c r="E23" s="17">
        <v>12450</v>
      </c>
      <c r="F23" s="17">
        <v>14989</v>
      </c>
      <c r="G23" s="24"/>
      <c r="H23" s="7"/>
      <c r="I23" s="25">
        <f t="shared" si="0"/>
        <v>1599</v>
      </c>
      <c r="J23" s="24">
        <f t="shared" si="0"/>
        <v>-3480</v>
      </c>
      <c r="K23" s="7"/>
      <c r="L23" s="25">
        <f t="shared" si="3"/>
        <v>1605.1030058403385</v>
      </c>
      <c r="M23" s="17">
        <f t="shared" si="1"/>
        <v>37.246680287205628</v>
      </c>
      <c r="N23" s="17">
        <f t="shared" si="4"/>
        <v>-3477.1188063565469</v>
      </c>
      <c r="O23" s="24">
        <f t="shared" si="2"/>
        <v>8.3012768110746435</v>
      </c>
      <c r="P23" s="7"/>
      <c r="Q23" s="25">
        <f t="shared" si="5"/>
        <v>1639.357956140951</v>
      </c>
      <c r="R23" s="24">
        <f t="shared" si="6"/>
        <v>-3500.3836073665084</v>
      </c>
      <c r="S23" s="7"/>
      <c r="T23" s="25">
        <f t="shared" si="7"/>
        <v>-0.42401511753023863</v>
      </c>
      <c r="U23" s="24">
        <f t="shared" si="8"/>
        <v>-0.90924451981714771</v>
      </c>
      <c r="V23" s="7"/>
      <c r="W23" s="25">
        <f t="shared" si="9"/>
        <v>-0.41990592860641723</v>
      </c>
      <c r="X23" s="24">
        <f t="shared" si="10"/>
        <v>16.992001769637113</v>
      </c>
      <c r="Y23" s="7"/>
      <c r="Z23" s="25">
        <f t="shared" si="11"/>
        <v>631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-0.14399823036288595</v>
      </c>
      <c r="AD23" s="17">
        <f t="shared" ca="1" si="14"/>
        <v>4.712057948352566E-2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14217</v>
      </c>
      <c r="D24" s="17">
        <v>11595</v>
      </c>
      <c r="E24" s="17">
        <v>12279</v>
      </c>
      <c r="F24" s="17">
        <v>14900</v>
      </c>
      <c r="G24" s="24"/>
      <c r="H24" s="7"/>
      <c r="I24" s="25">
        <f t="shared" si="0"/>
        <v>1938</v>
      </c>
      <c r="J24" s="24">
        <f t="shared" si="0"/>
        <v>-3305</v>
      </c>
      <c r="K24" s="7"/>
      <c r="L24" s="25">
        <f t="shared" si="3"/>
        <v>1939.317123193646</v>
      </c>
      <c r="M24" s="17">
        <f t="shared" si="1"/>
        <v>1.7348135072402693</v>
      </c>
      <c r="N24" s="17">
        <f t="shared" si="4"/>
        <v>-3301.9227242033999</v>
      </c>
      <c r="O24" s="24">
        <f t="shared" si="2"/>
        <v>9.4696263283409863</v>
      </c>
      <c r="P24" s="7"/>
      <c r="Q24" s="25">
        <f t="shared" si="5"/>
        <v>1978.357956140951</v>
      </c>
      <c r="R24" s="24">
        <f t="shared" si="6"/>
        <v>-3325.3836073665084</v>
      </c>
      <c r="S24" s="7"/>
      <c r="T24" s="25">
        <f t="shared" si="7"/>
        <v>-0.51169647126040108</v>
      </c>
      <c r="U24" s="24">
        <f t="shared" si="8"/>
        <v>-0.86378727603588334</v>
      </c>
      <c r="V24" s="7"/>
      <c r="W24" s="25">
        <f t="shared" si="9"/>
        <v>-0.50779383351637675</v>
      </c>
      <c r="X24" s="24">
        <f t="shared" si="10"/>
        <v>22.65358983321596</v>
      </c>
      <c r="Y24" s="7"/>
      <c r="Z24" s="25">
        <f t="shared" si="11"/>
        <v>622</v>
      </c>
      <c r="AA24" s="17">
        <f t="shared" si="15"/>
        <v>22.733999999999998</v>
      </c>
      <c r="AB24" s="24">
        <f t="shared" si="12"/>
        <v>0.39678315214839083</v>
      </c>
      <c r="AC24" s="17">
        <f t="shared" si="13"/>
        <v>-8.0410166784037784E-2</v>
      </c>
      <c r="AD24" s="17">
        <f t="shared" ca="1" si="14"/>
        <v>-1.9246088139745154E-2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14374</v>
      </c>
      <c r="D25" s="17">
        <v>11704</v>
      </c>
      <c r="E25" s="17">
        <v>12129</v>
      </c>
      <c r="F25" s="17">
        <v>14802</v>
      </c>
      <c r="G25" s="24"/>
      <c r="H25" s="7"/>
      <c r="I25" s="25">
        <f t="shared" si="0"/>
        <v>2245</v>
      </c>
      <c r="J25" s="24">
        <f t="shared" si="0"/>
        <v>-3098</v>
      </c>
      <c r="K25" s="7"/>
      <c r="L25" s="25">
        <f t="shared" si="3"/>
        <v>2250.716350347298</v>
      </c>
      <c r="M25" s="17">
        <f t="shared" si="1"/>
        <v>32.676661293053684</v>
      </c>
      <c r="N25" s="17">
        <f t="shared" si="4"/>
        <v>-3097.8971940792126</v>
      </c>
      <c r="O25" s="24">
        <f t="shared" si="2"/>
        <v>1.0569057348951767E-2</v>
      </c>
      <c r="P25" s="7"/>
      <c r="Q25" s="25">
        <f t="shared" si="5"/>
        <v>2285.357956140951</v>
      </c>
      <c r="R25" s="24">
        <f t="shared" si="6"/>
        <v>-3118.3836073665084</v>
      </c>
      <c r="S25" s="7"/>
      <c r="T25" s="25">
        <f t="shared" si="7"/>
        <v>-0.59110111903373408</v>
      </c>
      <c r="U25" s="24">
        <f t="shared" si="8"/>
        <v>-0.81001785053461639</v>
      </c>
      <c r="V25" s="7"/>
      <c r="W25" s="25">
        <f t="shared" si="9"/>
        <v>-0.58744255304667303</v>
      </c>
      <c r="X25" s="24">
        <f t="shared" si="10"/>
        <v>28.154074341580497</v>
      </c>
      <c r="Y25" s="7"/>
      <c r="Z25" s="25">
        <f t="shared" si="11"/>
        <v>614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-0.10592565841950119</v>
      </c>
      <c r="AD25" s="17">
        <f t="shared" ca="1" si="14"/>
        <v>4.5194047283416694E-2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14518</v>
      </c>
      <c r="D26" s="17">
        <v>11820</v>
      </c>
      <c r="E26" s="17">
        <v>11983</v>
      </c>
      <c r="F26" s="17">
        <v>14680</v>
      </c>
      <c r="G26" s="24"/>
      <c r="H26" s="7"/>
      <c r="I26" s="25">
        <f t="shared" si="0"/>
        <v>2535</v>
      </c>
      <c r="J26" s="24">
        <f t="shared" si="0"/>
        <v>-2860</v>
      </c>
      <c r="K26" s="7"/>
      <c r="L26" s="25">
        <f t="shared" si="3"/>
        <v>2541.7174538899458</v>
      </c>
      <c r="M26" s="17">
        <f t="shared" si="1"/>
        <v>45.124186763547598</v>
      </c>
      <c r="N26" s="17">
        <f t="shared" si="4"/>
        <v>-2864.0895002729444</v>
      </c>
      <c r="O26" s="24">
        <f t="shared" si="2"/>
        <v>16.72401248241237</v>
      </c>
      <c r="P26" s="7"/>
      <c r="Q26" s="25">
        <f t="shared" si="5"/>
        <v>2575.357956140951</v>
      </c>
      <c r="R26" s="24">
        <f t="shared" si="6"/>
        <v>-2880.3836073665084</v>
      </c>
      <c r="S26" s="7"/>
      <c r="T26" s="25">
        <f t="shared" si="7"/>
        <v>-0.6661087667675013</v>
      </c>
      <c r="U26" s="24">
        <f t="shared" si="8"/>
        <v>-0.74819599899209688</v>
      </c>
      <c r="V26" s="7"/>
      <c r="W26" s="25">
        <f t="shared" si="9"/>
        <v>-0.66273065765359163</v>
      </c>
      <c r="X26" s="24">
        <f t="shared" si="10"/>
        <v>33.737242074510334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-6.6757925489660863E-2</v>
      </c>
      <c r="AD26" s="17">
        <f t="shared" ca="1" si="14"/>
        <v>3.2759542532787123E-2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14655</v>
      </c>
      <c r="D27" s="17">
        <v>11946</v>
      </c>
      <c r="E27" s="17">
        <v>11848</v>
      </c>
      <c r="F27" s="17">
        <v>14549</v>
      </c>
      <c r="G27" s="24"/>
      <c r="H27" s="7"/>
      <c r="I27" s="25">
        <f t="shared" si="0"/>
        <v>2807</v>
      </c>
      <c r="J27" s="24">
        <f t="shared" si="0"/>
        <v>-2603</v>
      </c>
      <c r="K27" s="7"/>
      <c r="L27" s="25">
        <f t="shared" si="3"/>
        <v>2808.1386116799008</v>
      </c>
      <c r="M27" s="17">
        <f t="shared" si="1"/>
        <v>1.2964365576065333</v>
      </c>
      <c r="N27" s="17">
        <f t="shared" si="4"/>
        <v>-2603.7457628024385</v>
      </c>
      <c r="O27" s="24">
        <f t="shared" si="2"/>
        <v>0.55616215750099762</v>
      </c>
      <c r="P27" s="7"/>
      <c r="Q27" s="25">
        <f t="shared" si="5"/>
        <v>2847.357956140951</v>
      </c>
      <c r="R27" s="24">
        <f t="shared" si="6"/>
        <v>-2623.3836073665084</v>
      </c>
      <c r="S27" s="7"/>
      <c r="T27" s="25">
        <f t="shared" si="7"/>
        <v>-0.736460767400552</v>
      </c>
      <c r="U27" s="24">
        <f t="shared" si="8"/>
        <v>-0.68143878955332582</v>
      </c>
      <c r="V27" s="7"/>
      <c r="W27" s="25">
        <f t="shared" si="9"/>
        <v>-0.73338539564941907</v>
      </c>
      <c r="X27" s="24">
        <f t="shared" si="10"/>
        <v>39.306359983701441</v>
      </c>
      <c r="Y27" s="7"/>
      <c r="Z27" s="25">
        <f t="shared" si="11"/>
        <v>615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-3.2640016298550734E-2</v>
      </c>
      <c r="AD27" s="17">
        <f t="shared" ca="1" si="14"/>
        <v>2.9074872784541128E-2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14773</v>
      </c>
      <c r="D28" s="17">
        <v>12092</v>
      </c>
      <c r="E28" s="17">
        <v>11721</v>
      </c>
      <c r="F28" s="17">
        <v>14398</v>
      </c>
      <c r="G28" s="24"/>
      <c r="H28" s="7"/>
      <c r="I28" s="25">
        <f t="shared" si="0"/>
        <v>3052</v>
      </c>
      <c r="J28" s="24">
        <f t="shared" si="0"/>
        <v>-2306</v>
      </c>
      <c r="K28" s="7"/>
      <c r="L28" s="25">
        <f t="shared" si="3"/>
        <v>3054.2152841869888</v>
      </c>
      <c r="M28" s="17">
        <f t="shared" si="1"/>
        <v>4.907484029122676</v>
      </c>
      <c r="N28" s="17">
        <f t="shared" si="4"/>
        <v>-2310.7416828109535</v>
      </c>
      <c r="O28" s="24">
        <f t="shared" si="2"/>
        <v>22.483555879692211</v>
      </c>
      <c r="P28" s="7"/>
      <c r="Q28" s="25">
        <f t="shared" si="5"/>
        <v>3092.357956140951</v>
      </c>
      <c r="R28" s="24">
        <f t="shared" si="6"/>
        <v>-2326.3836073665084</v>
      </c>
      <c r="S28" s="7"/>
      <c r="T28" s="25">
        <f t="shared" si="7"/>
        <v>-0.79982929738252784</v>
      </c>
      <c r="U28" s="24">
        <f t="shared" si="8"/>
        <v>-0.6042913529645515</v>
      </c>
      <c r="V28" s="7"/>
      <c r="W28" s="25">
        <f t="shared" si="9"/>
        <v>-0.79710359812575493</v>
      </c>
      <c r="X28" s="24">
        <f t="shared" si="10"/>
        <v>45.037545083717475</v>
      </c>
      <c r="Y28" s="7"/>
      <c r="Z28" s="25">
        <f t="shared" si="11"/>
        <v>632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1.0545083717481418E-2</v>
      </c>
      <c r="AD28" s="17">
        <f t="shared" ca="1" si="14"/>
        <v>1.1800962221620637E-2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14880</v>
      </c>
      <c r="D29" s="17">
        <v>12252</v>
      </c>
      <c r="E29" s="17">
        <v>11613</v>
      </c>
      <c r="F29" s="17">
        <v>14244</v>
      </c>
      <c r="G29" s="24"/>
      <c r="H29" s="7"/>
      <c r="I29" s="25">
        <f t="shared" si="0"/>
        <v>3267</v>
      </c>
      <c r="J29" s="24">
        <f t="shared" si="0"/>
        <v>-1992</v>
      </c>
      <c r="K29" s="7"/>
      <c r="L29" s="25">
        <f t="shared" si="3"/>
        <v>3271.0673427123311</v>
      </c>
      <c r="M29" s="17">
        <f t="shared" si="1"/>
        <v>16.54327673955277</v>
      </c>
      <c r="N29" s="17">
        <f t="shared" si="4"/>
        <v>-1992.7210726302274</v>
      </c>
      <c r="O29" s="24">
        <f t="shared" si="2"/>
        <v>0.51994573806299471</v>
      </c>
      <c r="P29" s="7"/>
      <c r="Q29" s="25">
        <f t="shared" si="5"/>
        <v>3307.357956140951</v>
      </c>
      <c r="R29" s="24">
        <f t="shared" si="6"/>
        <v>-2012.3836073665084</v>
      </c>
      <c r="S29" s="7"/>
      <c r="T29" s="25">
        <f t="shared" si="7"/>
        <v>-0.85543841552997602</v>
      </c>
      <c r="U29" s="24">
        <f t="shared" si="8"/>
        <v>-0.5227280698370258</v>
      </c>
      <c r="V29" s="7"/>
      <c r="W29" s="25">
        <f t="shared" si="9"/>
        <v>-0.85308228716405743</v>
      </c>
      <c r="X29" s="24">
        <f t="shared" si="10"/>
        <v>50.705658724747025</v>
      </c>
      <c r="Y29" s="7"/>
      <c r="Z29" s="25">
        <f t="shared" si="11"/>
        <v>636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-4.5341275252965829E-2</v>
      </c>
      <c r="AD29" s="17">
        <f t="shared" ca="1" si="14"/>
        <v>5.3029151005887343E-2</v>
      </c>
      <c r="AE29" s="17">
        <v>140</v>
      </c>
    </row>
    <row r="30" spans="1:31" s="17" customFormat="1" x14ac:dyDescent="0.25">
      <c r="A30" s="17">
        <v>10</v>
      </c>
      <c r="B30" s="17">
        <v>635</v>
      </c>
      <c r="C30" s="17">
        <v>14976</v>
      </c>
      <c r="D30" s="17">
        <v>12422</v>
      </c>
      <c r="E30" s="17">
        <v>11527</v>
      </c>
      <c r="F30" s="17">
        <v>14078</v>
      </c>
      <c r="G30" s="24"/>
      <c r="H30" s="7"/>
      <c r="I30" s="25">
        <f t="shared" si="0"/>
        <v>3449</v>
      </c>
      <c r="J30" s="24">
        <f t="shared" si="0"/>
        <v>-1656</v>
      </c>
      <c r="K30" s="7"/>
      <c r="L30" s="25">
        <f t="shared" si="3"/>
        <v>3454.6197641557842</v>
      </c>
      <c r="M30" s="17">
        <f t="shared" si="1"/>
        <v>31.581749166636861</v>
      </c>
      <c r="N30" s="17">
        <f t="shared" si="4"/>
        <v>-1655.1756282841586</v>
      </c>
      <c r="O30" s="24">
        <f t="shared" si="2"/>
        <v>0.67958872587926122</v>
      </c>
      <c r="P30" s="7"/>
      <c r="Q30" s="25">
        <f t="shared" si="5"/>
        <v>3489.357956140951</v>
      </c>
      <c r="R30" s="24">
        <f t="shared" si="6"/>
        <v>-1676.3836073665084</v>
      </c>
      <c r="S30" s="7"/>
      <c r="T30" s="25">
        <f t="shared" si="7"/>
        <v>-0.90251218065944383</v>
      </c>
      <c r="U30" s="24">
        <f t="shared" si="8"/>
        <v>-0.43545016177699825</v>
      </c>
      <c r="V30" s="7"/>
      <c r="W30" s="25">
        <f t="shared" si="9"/>
        <v>-0.90055138946492164</v>
      </c>
      <c r="X30" s="24">
        <f t="shared" si="10"/>
        <v>56.398138089791871</v>
      </c>
      <c r="Y30" s="7"/>
      <c r="Z30" s="25">
        <f t="shared" si="11"/>
        <v>635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-6.7861910208122822E-2</v>
      </c>
      <c r="AD30" s="17">
        <f t="shared" ca="1" si="14"/>
        <v>0.1306415990035461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15053</v>
      </c>
      <c r="D31" s="17">
        <v>12599</v>
      </c>
      <c r="E31" s="17">
        <v>11450</v>
      </c>
      <c r="F31" s="17">
        <v>13899</v>
      </c>
      <c r="G31" s="24"/>
      <c r="H31" s="7"/>
      <c r="I31" s="25">
        <f t="shared" si="0"/>
        <v>3603</v>
      </c>
      <c r="J31" s="24">
        <f t="shared" si="0"/>
        <v>-1300</v>
      </c>
      <c r="K31" s="7"/>
      <c r="L31" s="25">
        <f t="shared" si="3"/>
        <v>3602.3811391709814</v>
      </c>
      <c r="M31" s="17">
        <f t="shared" si="1"/>
        <v>0.38298872569353742</v>
      </c>
      <c r="N31" s="17">
        <f t="shared" si="4"/>
        <v>-1303.8228353793008</v>
      </c>
      <c r="O31" s="24">
        <f t="shared" si="2"/>
        <v>14.614070337234205</v>
      </c>
      <c r="P31" s="7"/>
      <c r="Q31" s="25">
        <f t="shared" si="5"/>
        <v>3643.357956140951</v>
      </c>
      <c r="R31" s="24">
        <f t="shared" si="6"/>
        <v>-1320.3836073665084</v>
      </c>
      <c r="S31" s="7"/>
      <c r="T31" s="25">
        <f t="shared" si="7"/>
        <v>-0.94234382807668571</v>
      </c>
      <c r="U31" s="24">
        <f t="shared" si="8"/>
        <v>-0.34297714014196906</v>
      </c>
      <c r="V31" s="7"/>
      <c r="W31" s="25">
        <f t="shared" si="9"/>
        <v>-0.94080180323882712</v>
      </c>
      <c r="X31" s="24">
        <f t="shared" si="10"/>
        <v>62.173887375358163</v>
      </c>
      <c r="Y31" s="7"/>
      <c r="Z31" s="25">
        <f t="shared" si="11"/>
        <v>630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3.7887375358167219E-2</v>
      </c>
      <c r="AD31" s="17">
        <f t="shared" ca="1" si="14"/>
        <v>-2.7417940213368297E-2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15107</v>
      </c>
      <c r="D32" s="17">
        <v>12779</v>
      </c>
      <c r="E32" s="17">
        <v>11389</v>
      </c>
      <c r="F32" s="17">
        <v>13719</v>
      </c>
      <c r="G32" s="24"/>
      <c r="H32" s="7"/>
      <c r="I32" s="25">
        <f t="shared" si="0"/>
        <v>3718</v>
      </c>
      <c r="J32" s="24">
        <f t="shared" si="0"/>
        <v>-940</v>
      </c>
      <c r="K32" s="7"/>
      <c r="L32" s="25">
        <f t="shared" si="3"/>
        <v>3713.8847712969728</v>
      </c>
      <c r="M32" s="17">
        <f t="shared" si="1"/>
        <v>16.935107278219274</v>
      </c>
      <c r="N32" s="17">
        <f t="shared" si="4"/>
        <v>-941.86284301772787</v>
      </c>
      <c r="O32" s="24">
        <f t="shared" si="2"/>
        <v>3.470184108697473</v>
      </c>
      <c r="P32" s="7"/>
      <c r="Q32" s="25">
        <f t="shared" si="5"/>
        <v>3758.357956140951</v>
      </c>
      <c r="R32" s="24">
        <f t="shared" si="6"/>
        <v>-960.3836073665085</v>
      </c>
      <c r="S32" s="7"/>
      <c r="T32" s="25">
        <f t="shared" si="7"/>
        <v>-0.97208824010904171</v>
      </c>
      <c r="U32" s="24">
        <f t="shared" si="8"/>
        <v>-0.2494650957919396</v>
      </c>
      <c r="V32" s="7"/>
      <c r="W32" s="25">
        <f t="shared" si="9"/>
        <v>-0.97096957905734727</v>
      </c>
      <c r="X32" s="24">
        <f t="shared" si="10"/>
        <v>67.794641399464695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2.4641399464698566E-2</v>
      </c>
      <c r="AD32" s="17">
        <f t="shared" ca="1" si="14"/>
        <v>1.8795486580927445E-2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15147</v>
      </c>
      <c r="D33" s="17">
        <v>12958</v>
      </c>
      <c r="E33" s="17">
        <v>11358</v>
      </c>
      <c r="F33" s="17">
        <v>13543</v>
      </c>
      <c r="G33" s="24"/>
      <c r="H33" s="7"/>
      <c r="I33" s="25">
        <f t="shared" si="0"/>
        <v>3789</v>
      </c>
      <c r="J33" s="24">
        <f t="shared" si="0"/>
        <v>-585</v>
      </c>
      <c r="K33" s="7"/>
      <c r="L33" s="25">
        <f t="shared" si="3"/>
        <v>3787.2671281464977</v>
      </c>
      <c r="M33" s="17">
        <f t="shared" si="1"/>
        <v>3.0028448606604083</v>
      </c>
      <c r="N33" s="17">
        <f t="shared" si="4"/>
        <v>-582.57822762473972</v>
      </c>
      <c r="O33" s="24">
        <f t="shared" si="2"/>
        <v>5.8649814375737952</v>
      </c>
      <c r="P33" s="7"/>
      <c r="Q33" s="25">
        <f t="shared" si="5"/>
        <v>3829.357956140951</v>
      </c>
      <c r="R33" s="24">
        <f t="shared" si="6"/>
        <v>-605.3836073665085</v>
      </c>
      <c r="S33" s="7"/>
      <c r="T33" s="25">
        <f t="shared" si="7"/>
        <v>-0.9904521814507572</v>
      </c>
      <c r="U33" s="24">
        <f t="shared" si="8"/>
        <v>-0.15725182983566052</v>
      </c>
      <c r="V33" s="7"/>
      <c r="W33" s="25">
        <f t="shared" si="9"/>
        <v>-0.98975089189534138</v>
      </c>
      <c r="X33" s="24">
        <f t="shared" si="10"/>
        <v>73.175927587680292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-4.8072412319697833E-2</v>
      </c>
      <c r="AD33" s="17">
        <f t="shared" ca="1" si="14"/>
        <v>6.3387892984096084E-2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15171</v>
      </c>
      <c r="D34" s="17">
        <v>13144</v>
      </c>
      <c r="E34" s="17">
        <v>11337</v>
      </c>
      <c r="F34" s="17">
        <v>13363</v>
      </c>
      <c r="G34" s="24"/>
      <c r="H34" s="7"/>
      <c r="I34" s="25">
        <f t="shared" si="0"/>
        <v>3834</v>
      </c>
      <c r="J34" s="24">
        <f t="shared" si="0"/>
        <v>-219</v>
      </c>
      <c r="K34" s="7"/>
      <c r="L34" s="25">
        <f t="shared" si="3"/>
        <v>3826.254256489121</v>
      </c>
      <c r="M34" s="17">
        <f t="shared" si="1"/>
        <v>59.996542536324725</v>
      </c>
      <c r="N34" s="17">
        <f t="shared" si="4"/>
        <v>-213.00016354932416</v>
      </c>
      <c r="O34" s="24">
        <f t="shared" si="2"/>
        <v>35.998037434858503</v>
      </c>
      <c r="P34" s="7"/>
      <c r="Q34" s="25">
        <f t="shared" si="5"/>
        <v>3874.357956140951</v>
      </c>
      <c r="R34" s="24">
        <f t="shared" si="6"/>
        <v>-239.38360736650847</v>
      </c>
      <c r="S34" s="7"/>
      <c r="T34" s="25">
        <f t="shared" si="7"/>
        <v>-1.0020912992025486</v>
      </c>
      <c r="U34" s="24">
        <f t="shared" si="8"/>
        <v>-6.2181251413130523E-2</v>
      </c>
      <c r="V34" s="7"/>
      <c r="W34" s="25">
        <f t="shared" si="9"/>
        <v>-1.0018202391378217</v>
      </c>
      <c r="X34" s="24">
        <f t="shared" si="10"/>
        <v>78.651942067109644</v>
      </c>
      <c r="Y34" s="7"/>
      <c r="Z34" s="25">
        <f t="shared" si="11"/>
        <v>614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-9.8057932890341704E-2</v>
      </c>
      <c r="AD34" s="17">
        <f t="shared" ca="1" si="14"/>
        <v>0.13490544457896192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15164</v>
      </c>
      <c r="D35" s="17">
        <v>13331</v>
      </c>
      <c r="E35" s="17">
        <v>11334</v>
      </c>
      <c r="F35" s="17">
        <v>13169</v>
      </c>
      <c r="G35" s="24"/>
      <c r="H35" s="7"/>
      <c r="I35" s="25">
        <f t="shared" si="0"/>
        <v>3830</v>
      </c>
      <c r="J35" s="24">
        <f t="shared" si="0"/>
        <v>162</v>
      </c>
      <c r="K35" s="7"/>
      <c r="L35" s="25">
        <f t="shared" si="3"/>
        <v>3829.1374970121551</v>
      </c>
      <c r="M35" s="17">
        <f t="shared" si="1"/>
        <v>0.7439114040413648</v>
      </c>
      <c r="N35" s="17">
        <f t="shared" si="4"/>
        <v>162.37670409701411</v>
      </c>
      <c r="O35" s="24">
        <f t="shared" si="2"/>
        <v>0.14190597670721786</v>
      </c>
      <c r="P35" s="7"/>
      <c r="Q35" s="25">
        <f t="shared" si="5"/>
        <v>3870.357956140951</v>
      </c>
      <c r="R35" s="24">
        <f t="shared" si="6"/>
        <v>141.61639263349153</v>
      </c>
      <c r="S35" s="7"/>
      <c r="T35" s="25">
        <f t="shared" si="7"/>
        <v>-1.0010567109579449</v>
      </c>
      <c r="U35" s="24">
        <f t="shared" si="8"/>
        <v>3.6785662190650693E-2</v>
      </c>
      <c r="V35" s="7"/>
      <c r="W35" s="25">
        <f t="shared" si="9"/>
        <v>-1.001233378158741</v>
      </c>
      <c r="X35" s="24">
        <f t="shared" si="10"/>
        <v>84.307756292785882</v>
      </c>
      <c r="Y35" s="7"/>
      <c r="Z35" s="25">
        <f t="shared" si="11"/>
        <v>620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-2.224370721410196E-2</v>
      </c>
      <c r="AD35" s="17">
        <f t="shared" ca="1" si="14"/>
        <v>-3.2191624536594077E-2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15150</v>
      </c>
      <c r="D36" s="17">
        <v>13516</v>
      </c>
      <c r="E36" s="17">
        <v>11346</v>
      </c>
      <c r="F36" s="17">
        <v>12975</v>
      </c>
      <c r="G36" s="24"/>
      <c r="H36" s="7"/>
      <c r="I36" s="25">
        <f t="shared" si="0"/>
        <v>3804</v>
      </c>
      <c r="J36" s="24">
        <f t="shared" si="0"/>
        <v>541</v>
      </c>
      <c r="K36" s="7"/>
      <c r="L36" s="25">
        <f t="shared" si="3"/>
        <v>3794.5723451068916</v>
      </c>
      <c r="M36" s="17">
        <f t="shared" si="1"/>
        <v>88.880676783550953</v>
      </c>
      <c r="N36" s="17">
        <f t="shared" si="4"/>
        <v>541.80781389429649</v>
      </c>
      <c r="O36" s="24">
        <f t="shared" si="2"/>
        <v>0.65256328781845585</v>
      </c>
      <c r="P36" s="7"/>
      <c r="Q36" s="25">
        <f t="shared" si="5"/>
        <v>3844.357956140951</v>
      </c>
      <c r="R36" s="24">
        <f t="shared" si="6"/>
        <v>520.6163926334915</v>
      </c>
      <c r="S36" s="7"/>
      <c r="T36" s="25">
        <f t="shared" si="7"/>
        <v>-0.99433188736802103</v>
      </c>
      <c r="U36" s="24">
        <f t="shared" si="8"/>
        <v>0.13523306443693175</v>
      </c>
      <c r="V36" s="7"/>
      <c r="W36" s="25">
        <f t="shared" si="9"/>
        <v>-0.99495387327188201</v>
      </c>
      <c r="X36" s="24">
        <f t="shared" si="10"/>
        <v>89.94378565798695</v>
      </c>
      <c r="Y36" s="7"/>
      <c r="Z36" s="25">
        <f t="shared" si="11"/>
        <v>629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-4.7214342013035093E-2</v>
      </c>
      <c r="AD36" s="17">
        <f t="shared" ca="1" si="14"/>
        <v>-3.1825507288800736E-2</v>
      </c>
      <c r="AE36" s="17">
        <v>133</v>
      </c>
    </row>
    <row r="37" spans="1:31" s="17" customFormat="1" x14ac:dyDescent="0.25">
      <c r="A37" s="17">
        <v>17</v>
      </c>
      <c r="B37" s="17">
        <v>625</v>
      </c>
      <c r="C37" s="17">
        <v>15124</v>
      </c>
      <c r="D37" s="17">
        <v>13713</v>
      </c>
      <c r="E37" s="17">
        <v>11394</v>
      </c>
      <c r="F37" s="17">
        <v>12805</v>
      </c>
      <c r="G37" s="24"/>
      <c r="H37" s="7"/>
      <c r="I37" s="25">
        <f t="shared" si="0"/>
        <v>3730</v>
      </c>
      <c r="J37" s="24">
        <f t="shared" si="0"/>
        <v>908</v>
      </c>
      <c r="K37" s="7"/>
      <c r="L37" s="25">
        <f t="shared" si="3"/>
        <v>3723.1585485429082</v>
      </c>
      <c r="M37" s="17">
        <f t="shared" si="1"/>
        <v>46.805458039743613</v>
      </c>
      <c r="N37" s="17">
        <f t="shared" si="4"/>
        <v>913.79446827445372</v>
      </c>
      <c r="O37" s="24">
        <f t="shared" si="2"/>
        <v>33.575862583650675</v>
      </c>
      <c r="P37" s="7"/>
      <c r="Q37" s="25">
        <f t="shared" si="5"/>
        <v>3770.357956140951</v>
      </c>
      <c r="R37" s="24">
        <f t="shared" si="6"/>
        <v>887.6163926334915</v>
      </c>
      <c r="S37" s="7"/>
      <c r="T37" s="25">
        <f t="shared" si="7"/>
        <v>-0.97519200484285273</v>
      </c>
      <c r="U37" s="24">
        <f t="shared" si="8"/>
        <v>0.23056339853821181</v>
      </c>
      <c r="V37" s="7"/>
      <c r="W37" s="25">
        <f t="shared" si="9"/>
        <v>-0.9762450804173779</v>
      </c>
      <c r="X37" s="24">
        <f t="shared" si="10"/>
        <v>95.491898221582574</v>
      </c>
      <c r="Y37" s="7"/>
      <c r="Z37" s="25">
        <f t="shared" si="11"/>
        <v>625</v>
      </c>
      <c r="AA37" s="17">
        <f t="shared" si="15"/>
        <v>95.615999999999985</v>
      </c>
      <c r="AB37" s="24">
        <f t="shared" si="12"/>
        <v>1.668814017586898</v>
      </c>
      <c r="AC37" s="17">
        <f t="shared" si="13"/>
        <v>-0.12410177841741188</v>
      </c>
      <c r="AD37" s="17">
        <f t="shared" ca="1" si="14"/>
        <v>8.587197472547814E-2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15069</v>
      </c>
      <c r="D38" s="17">
        <v>13900</v>
      </c>
      <c r="E38" s="17">
        <v>11448</v>
      </c>
      <c r="F38" s="17">
        <v>12616</v>
      </c>
      <c r="G38" s="24"/>
      <c r="H38" s="7"/>
      <c r="I38" s="25">
        <f t="shared" si="0"/>
        <v>3621</v>
      </c>
      <c r="J38" s="24">
        <f t="shared" si="0"/>
        <v>1284</v>
      </c>
      <c r="K38" s="7"/>
      <c r="L38" s="25">
        <f t="shared" si="3"/>
        <v>3611.6523453069581</v>
      </c>
      <c r="M38" s="17">
        <f t="shared" si="1"/>
        <v>87.378648260348854</v>
      </c>
      <c r="N38" s="17">
        <f t="shared" si="4"/>
        <v>1288.0505629882332</v>
      </c>
      <c r="O38" s="24">
        <f t="shared" si="2"/>
        <v>16.407060521644638</v>
      </c>
      <c r="P38" s="7"/>
      <c r="Q38" s="25">
        <f t="shared" si="5"/>
        <v>3661.357956140951</v>
      </c>
      <c r="R38" s="24">
        <f t="shared" si="6"/>
        <v>1263.6163926334916</v>
      </c>
      <c r="S38" s="7"/>
      <c r="T38" s="25">
        <f t="shared" si="7"/>
        <v>-0.94699947517740235</v>
      </c>
      <c r="U38" s="24">
        <f t="shared" si="8"/>
        <v>0.32823153374824265</v>
      </c>
      <c r="V38" s="7"/>
      <c r="W38" s="25">
        <f t="shared" si="9"/>
        <v>-0.94849412426466917</v>
      </c>
      <c r="X38" s="24">
        <f t="shared" si="10"/>
        <v>101.29209178961446</v>
      </c>
      <c r="Y38" s="7"/>
      <c r="Z38" s="25">
        <f t="shared" si="11"/>
        <v>644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-0.11990821038551758</v>
      </c>
      <c r="AD38" s="17">
        <f t="shared" ca="1" si="14"/>
        <v>-0.12208844490243109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14990</v>
      </c>
      <c r="D39" s="17">
        <v>14067</v>
      </c>
      <c r="E39" s="17">
        <v>11514</v>
      </c>
      <c r="F39" s="17">
        <v>12433</v>
      </c>
      <c r="G39" s="24"/>
      <c r="H39" s="7"/>
      <c r="I39" s="25">
        <f t="shared" si="0"/>
        <v>3476</v>
      </c>
      <c r="J39" s="24">
        <f t="shared" si="0"/>
        <v>1634</v>
      </c>
      <c r="K39" s="7"/>
      <c r="L39" s="25">
        <f t="shared" si="3"/>
        <v>3465.379016161477</v>
      </c>
      <c r="M39" s="17">
        <f t="shared" si="1"/>
        <v>112.80529769816651</v>
      </c>
      <c r="N39" s="17">
        <f t="shared" si="4"/>
        <v>1643.8524191743511</v>
      </c>
      <c r="O39" s="24">
        <f t="shared" si="2"/>
        <v>97.070163587121172</v>
      </c>
      <c r="P39" s="7"/>
      <c r="Q39" s="25">
        <f t="shared" si="5"/>
        <v>3516.357956140951</v>
      </c>
      <c r="R39" s="24">
        <f t="shared" si="6"/>
        <v>1613.6163926334916</v>
      </c>
      <c r="S39" s="7"/>
      <c r="T39" s="25">
        <f t="shared" si="7"/>
        <v>-0.90949565131051868</v>
      </c>
      <c r="U39" s="24">
        <f t="shared" si="8"/>
        <v>0.41914602131077133</v>
      </c>
      <c r="V39" s="7"/>
      <c r="W39" s="25">
        <f t="shared" si="9"/>
        <v>-0.91140122433175075</v>
      </c>
      <c r="X39" s="24">
        <f t="shared" si="10"/>
        <v>106.900952888566</v>
      </c>
      <c r="Y39" s="7"/>
      <c r="Z39" s="25">
        <f t="shared" si="11"/>
        <v>634</v>
      </c>
      <c r="AA39" s="17">
        <f t="shared" si="15"/>
        <v>107.11799999999998</v>
      </c>
      <c r="AB39" s="24">
        <f t="shared" si="12"/>
        <v>1.8695617881512854</v>
      </c>
      <c r="AC39" s="17">
        <f t="shared" si="13"/>
        <v>-0.2170471114339847</v>
      </c>
      <c r="AD39" s="17">
        <f t="shared" ca="1" si="14"/>
        <v>0.11993705783207531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14902</v>
      </c>
      <c r="D40" s="17">
        <v>14236</v>
      </c>
      <c r="E40" s="17">
        <v>11604</v>
      </c>
      <c r="F40" s="17">
        <v>12266</v>
      </c>
      <c r="G40" s="24"/>
      <c r="H40" s="7"/>
      <c r="I40" s="25">
        <f t="shared" si="0"/>
        <v>3298</v>
      </c>
      <c r="J40" s="24">
        <f t="shared" si="0"/>
        <v>1970</v>
      </c>
      <c r="K40" s="7"/>
      <c r="L40" s="25">
        <f t="shared" si="3"/>
        <v>3290.5735555358451</v>
      </c>
      <c r="M40" s="17">
        <f t="shared" si="1"/>
        <v>55.152077379176717</v>
      </c>
      <c r="N40" s="17">
        <f t="shared" si="4"/>
        <v>1973.1293256839383</v>
      </c>
      <c r="O40" s="24">
        <f t="shared" si="2"/>
        <v>9.7926792361559389</v>
      </c>
      <c r="P40" s="7"/>
      <c r="Q40" s="25">
        <f t="shared" si="5"/>
        <v>3338.357956140951</v>
      </c>
      <c r="R40" s="24">
        <f t="shared" si="6"/>
        <v>1949.6163926334916</v>
      </c>
      <c r="S40" s="7"/>
      <c r="T40" s="25">
        <f t="shared" si="7"/>
        <v>-0.86345647442565465</v>
      </c>
      <c r="U40" s="24">
        <f t="shared" si="8"/>
        <v>0.50642392937079883</v>
      </c>
      <c r="V40" s="7"/>
      <c r="W40" s="25">
        <f t="shared" si="9"/>
        <v>-0.86575643172250372</v>
      </c>
      <c r="X40" s="24">
        <f t="shared" si="10"/>
        <v>112.52912100718549</v>
      </c>
      <c r="Y40" s="7"/>
      <c r="Z40" s="25">
        <f t="shared" si="11"/>
        <v>614</v>
      </c>
      <c r="AA40" s="17">
        <f t="shared" si="15"/>
        <v>112.64399999999998</v>
      </c>
      <c r="AB40" s="24">
        <f t="shared" si="12"/>
        <v>1.9660086826164922</v>
      </c>
      <c r="AC40" s="17">
        <f t="shared" si="13"/>
        <v>-0.11487899281448222</v>
      </c>
      <c r="AD40" s="17">
        <f t="shared" ca="1" si="14"/>
        <v>7.7370680355386412E-3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14806</v>
      </c>
      <c r="D41" s="17">
        <v>14401</v>
      </c>
      <c r="E41" s="17">
        <v>11717</v>
      </c>
      <c r="F41" s="17">
        <v>12116</v>
      </c>
      <c r="G41" s="24"/>
      <c r="H41" s="7"/>
      <c r="I41" s="25">
        <f t="shared" si="0"/>
        <v>3089</v>
      </c>
      <c r="J41" s="24">
        <f t="shared" si="0"/>
        <v>2285</v>
      </c>
      <c r="K41" s="7"/>
      <c r="L41" s="25">
        <f t="shared" si="3"/>
        <v>3084.0746068534577</v>
      </c>
      <c r="M41" s="17">
        <f t="shared" si="1"/>
        <v>24.25949764800605</v>
      </c>
      <c r="N41" s="17">
        <f t="shared" si="4"/>
        <v>2285.2364818668466</v>
      </c>
      <c r="O41" s="24">
        <f t="shared" si="2"/>
        <v>5.5923673347247696E-2</v>
      </c>
      <c r="P41" s="7"/>
      <c r="Q41" s="25">
        <f t="shared" si="5"/>
        <v>3129.357956140951</v>
      </c>
      <c r="R41" s="24">
        <f t="shared" si="6"/>
        <v>2264.6163926334916</v>
      </c>
      <c r="S41" s="7"/>
      <c r="T41" s="25">
        <f t="shared" si="7"/>
        <v>-0.80939923864511198</v>
      </c>
      <c r="U41" s="24">
        <f t="shared" si="8"/>
        <v>0.58824696817707467</v>
      </c>
      <c r="V41" s="7"/>
      <c r="W41" s="25">
        <f t="shared" si="9"/>
        <v>-0.81206881969831124</v>
      </c>
      <c r="X41" s="24">
        <f t="shared" si="10"/>
        <v>118.12248214250064</v>
      </c>
      <c r="Y41" s="7"/>
      <c r="Z41" s="25">
        <f t="shared" si="11"/>
        <v>616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-6.5517857499330034E-2</v>
      </c>
      <c r="AD41" s="17">
        <f t="shared" ca="1" si="14"/>
        <v>-2.8579117590609826E-2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14679</v>
      </c>
      <c r="D42" s="17">
        <v>14534</v>
      </c>
      <c r="E42" s="17">
        <v>11825</v>
      </c>
      <c r="F42" s="17">
        <v>11964</v>
      </c>
      <c r="G42" s="24"/>
      <c r="H42" s="7"/>
      <c r="I42" s="25">
        <f t="shared" si="0"/>
        <v>2854</v>
      </c>
      <c r="J42" s="24">
        <f t="shared" si="0"/>
        <v>2570</v>
      </c>
      <c r="K42" s="7"/>
      <c r="L42" s="25">
        <f t="shared" si="3"/>
        <v>2850.3572984183647</v>
      </c>
      <c r="M42" s="17">
        <f t="shared" si="1"/>
        <v>13.269274812848062</v>
      </c>
      <c r="N42" s="17">
        <f t="shared" si="4"/>
        <v>2573.8867859324855</v>
      </c>
      <c r="O42" s="24">
        <f t="shared" si="2"/>
        <v>15.107104884967248</v>
      </c>
      <c r="P42" s="7"/>
      <c r="Q42" s="25">
        <f t="shared" si="5"/>
        <v>2894.357956140951</v>
      </c>
      <c r="R42" s="24">
        <f t="shared" si="6"/>
        <v>2549.6163926334916</v>
      </c>
      <c r="S42" s="7"/>
      <c r="T42" s="25">
        <f t="shared" si="7"/>
        <v>-0.74861717927464533</v>
      </c>
      <c r="U42" s="24">
        <f t="shared" si="8"/>
        <v>0.66227733662084798</v>
      </c>
      <c r="V42" s="7"/>
      <c r="W42" s="25">
        <f t="shared" si="9"/>
        <v>-0.75162106031486897</v>
      </c>
      <c r="X42" s="24">
        <f t="shared" si="10"/>
        <v>123.5879437480209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-9.9056251979064314E-2</v>
      </c>
      <c r="AD42" s="17">
        <f t="shared" ca="1" si="14"/>
        <v>8.1868247239142988E-2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14552</v>
      </c>
      <c r="D43" s="17">
        <v>14674</v>
      </c>
      <c r="E43" s="17">
        <v>11963</v>
      </c>
      <c r="F43" s="17">
        <v>11831</v>
      </c>
      <c r="G43" s="24"/>
      <c r="H43" s="7"/>
      <c r="I43" s="25">
        <f t="shared" si="0"/>
        <v>2589</v>
      </c>
      <c r="J43" s="24">
        <f t="shared" si="0"/>
        <v>2843</v>
      </c>
      <c r="K43" s="7"/>
      <c r="L43" s="25">
        <f t="shared" si="3"/>
        <v>2585.5515410840949</v>
      </c>
      <c r="M43" s="17">
        <f t="shared" si="1"/>
        <v>11.891868894685523</v>
      </c>
      <c r="N43" s="17">
        <f t="shared" si="4"/>
        <v>2843.1648366629724</v>
      </c>
      <c r="O43" s="24">
        <f t="shared" si="2"/>
        <v>2.7171125459892347E-2</v>
      </c>
      <c r="P43" s="7"/>
      <c r="Q43" s="25">
        <f t="shared" si="5"/>
        <v>2629.357956140951</v>
      </c>
      <c r="R43" s="24">
        <f t="shared" si="6"/>
        <v>2822.6163926334916</v>
      </c>
      <c r="S43" s="7"/>
      <c r="T43" s="25">
        <f t="shared" si="7"/>
        <v>-0.68007570806965112</v>
      </c>
      <c r="U43" s="24">
        <f t="shared" si="8"/>
        <v>0.73319063691962039</v>
      </c>
      <c r="V43" s="7"/>
      <c r="W43" s="25">
        <f t="shared" si="9"/>
        <v>-0.68339970770928737</v>
      </c>
      <c r="X43" s="24">
        <f t="shared" si="10"/>
        <v>129.21666395892396</v>
      </c>
      <c r="Y43" s="7"/>
      <c r="Z43" s="25">
        <f t="shared" si="11"/>
        <v>621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-5.9336041076022639E-2</v>
      </c>
      <c r="AD43" s="17">
        <f t="shared" ca="1" si="14"/>
        <v>-3.3283699431109426E-2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14397</v>
      </c>
      <c r="D44" s="17">
        <v>14793</v>
      </c>
      <c r="E44" s="17">
        <v>12107</v>
      </c>
      <c r="F44" s="17">
        <v>11707</v>
      </c>
      <c r="G44" s="24"/>
      <c r="H44" s="7"/>
      <c r="I44" s="25">
        <f t="shared" si="0"/>
        <v>2290</v>
      </c>
      <c r="J44" s="24">
        <f t="shared" si="0"/>
        <v>3086</v>
      </c>
      <c r="K44" s="7"/>
      <c r="L44" s="25">
        <f t="shared" si="3"/>
        <v>2292.8546361690078</v>
      </c>
      <c r="M44" s="17">
        <f t="shared" si="1"/>
        <v>8.1489476574074722</v>
      </c>
      <c r="N44" s="17">
        <f t="shared" si="4"/>
        <v>3087.8093528382124</v>
      </c>
      <c r="O44" s="24">
        <f t="shared" si="2"/>
        <v>3.2737576931471306</v>
      </c>
      <c r="P44" s="7"/>
      <c r="Q44" s="25">
        <f t="shared" si="5"/>
        <v>2330.357956140951</v>
      </c>
      <c r="R44" s="24">
        <f t="shared" si="6"/>
        <v>3065.6163926334916</v>
      </c>
      <c r="S44" s="7"/>
      <c r="T44" s="25">
        <f t="shared" si="7"/>
        <v>-0.60274023678552546</v>
      </c>
      <c r="U44" s="24">
        <f t="shared" si="8"/>
        <v>0.79631126685589027</v>
      </c>
      <c r="V44" s="7"/>
      <c r="W44" s="25">
        <f t="shared" si="9"/>
        <v>-0.60634901007978692</v>
      </c>
      <c r="X44" s="24">
        <f t="shared" si="10"/>
        <v>134.91627747121811</v>
      </c>
      <c r="Y44" s="7"/>
      <c r="Z44" s="25">
        <f t="shared" si="11"/>
        <v>627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-2.7225287818737343E-3</v>
      </c>
      <c r="AD44" s="17">
        <f t="shared" ca="1" si="14"/>
        <v>2.3692836725984989E-2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14239</v>
      </c>
      <c r="D45" s="17">
        <v>14908</v>
      </c>
      <c r="E45" s="17">
        <v>12274</v>
      </c>
      <c r="F45" s="17">
        <v>11595</v>
      </c>
      <c r="G45" s="24"/>
      <c r="H45" s="7"/>
      <c r="I45" s="25">
        <f t="shared" si="0"/>
        <v>1965</v>
      </c>
      <c r="J45" s="24">
        <f t="shared" si="0"/>
        <v>3313</v>
      </c>
      <c r="K45" s="7"/>
      <c r="L45" s="25">
        <f t="shared" si="3"/>
        <v>1971.2971421942161</v>
      </c>
      <c r="M45" s="17">
        <f t="shared" si="1"/>
        <v>39.653999814177027</v>
      </c>
      <c r="N45" s="17">
        <f t="shared" si="4"/>
        <v>3306.5341488428198</v>
      </c>
      <c r="O45" s="24">
        <f t="shared" si="2"/>
        <v>41.807231186808117</v>
      </c>
      <c r="P45" s="7"/>
      <c r="Q45" s="25">
        <f t="shared" si="5"/>
        <v>2005.357956140951</v>
      </c>
      <c r="R45" s="24">
        <f t="shared" si="6"/>
        <v>3292.6163926334916</v>
      </c>
      <c r="S45" s="7"/>
      <c r="T45" s="25">
        <f t="shared" si="7"/>
        <v>-0.51867994191147593</v>
      </c>
      <c r="U45" s="24">
        <f t="shared" si="8"/>
        <v>0.85527580593215891</v>
      </c>
      <c r="V45" s="7"/>
      <c r="W45" s="25">
        <f t="shared" si="9"/>
        <v>-0.52255461740060494</v>
      </c>
      <c r="X45" s="24">
        <f t="shared" si="10"/>
        <v>140.77962759300181</v>
      </c>
      <c r="Y45" s="7"/>
      <c r="Z45" s="25">
        <f t="shared" si="11"/>
        <v>639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0.10962759300181801</v>
      </c>
      <c r="AD45" s="17">
        <f t="shared" ca="1" si="14"/>
        <v>-3.8452654467675984E-2</v>
      </c>
      <c r="AE45" s="17">
        <v>124</v>
      </c>
    </row>
    <row r="46" spans="1:31" s="17" customFormat="1" x14ac:dyDescent="0.25">
      <c r="A46" s="17">
        <v>26</v>
      </c>
      <c r="B46" s="17">
        <v>621</v>
      </c>
      <c r="C46" s="17">
        <v>14076</v>
      </c>
      <c r="D46" s="17">
        <v>14996</v>
      </c>
      <c r="E46" s="17">
        <v>12438</v>
      </c>
      <c r="F46" s="17">
        <v>11506</v>
      </c>
      <c r="G46" s="24"/>
      <c r="H46" s="7"/>
      <c r="I46" s="25">
        <f t="shared" si="0"/>
        <v>1638</v>
      </c>
      <c r="J46" s="24">
        <f t="shared" si="0"/>
        <v>3490</v>
      </c>
      <c r="K46" s="7"/>
      <c r="L46" s="25">
        <f t="shared" si="3"/>
        <v>1639.3550066403982</v>
      </c>
      <c r="M46" s="17">
        <f t="shared" si="1"/>
        <v>1.8360429955231825</v>
      </c>
      <c r="N46" s="17">
        <f t="shared" si="4"/>
        <v>3487.421597452299</v>
      </c>
      <c r="O46" s="24">
        <f t="shared" si="2"/>
        <v>6.648159697990951</v>
      </c>
      <c r="P46" s="7"/>
      <c r="Q46" s="25">
        <f t="shared" si="5"/>
        <v>1678.357956140951</v>
      </c>
      <c r="R46" s="24">
        <f t="shared" si="6"/>
        <v>3469.6163926334916</v>
      </c>
      <c r="S46" s="7"/>
      <c r="T46" s="25">
        <f t="shared" si="7"/>
        <v>-0.43410235291512456</v>
      </c>
      <c r="U46" s="24">
        <f t="shared" si="8"/>
        <v>0.90125256107092344</v>
      </c>
      <c r="V46" s="7"/>
      <c r="W46" s="25">
        <f t="shared" si="9"/>
        <v>-0.43818416705679719</v>
      </c>
      <c r="X46" s="24">
        <f t="shared" si="10"/>
        <v>146.27486324677125</v>
      </c>
      <c r="Y46" s="7"/>
      <c r="Z46" s="25">
        <f t="shared" si="11"/>
        <v>621</v>
      </c>
      <c r="AA46" s="17">
        <f t="shared" si="15"/>
        <v>146.25899999999999</v>
      </c>
      <c r="AB46" s="24">
        <f t="shared" si="12"/>
        <v>2.5527011106743864</v>
      </c>
      <c r="AC46" s="17">
        <f t="shared" si="13"/>
        <v>1.5863246771260719E-2</v>
      </c>
      <c r="AD46" s="17">
        <f t="shared" ca="1" si="14"/>
        <v>0.11328250609838619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13901</v>
      </c>
      <c r="D47" s="17">
        <v>15078</v>
      </c>
      <c r="E47" s="17">
        <v>12618</v>
      </c>
      <c r="F47" s="17">
        <v>11434</v>
      </c>
      <c r="G47" s="24"/>
      <c r="H47" s="7"/>
      <c r="I47" s="25">
        <f t="shared" si="0"/>
        <v>1283</v>
      </c>
      <c r="J47" s="24">
        <f t="shared" si="0"/>
        <v>3644</v>
      </c>
      <c r="K47" s="7"/>
      <c r="L47" s="25">
        <f t="shared" si="3"/>
        <v>1286.8626350061973</v>
      </c>
      <c r="M47" s="17">
        <f t="shared" si="1"/>
        <v>14.919949191100443</v>
      </c>
      <c r="N47" s="17">
        <f t="shared" si="4"/>
        <v>3637.0311209345873</v>
      </c>
      <c r="O47" s="24">
        <f t="shared" si="2"/>
        <v>48.565275428347292</v>
      </c>
      <c r="P47" s="7"/>
      <c r="Q47" s="25">
        <f t="shared" si="5"/>
        <v>1323.357956140951</v>
      </c>
      <c r="R47" s="24">
        <f t="shared" si="6"/>
        <v>3623.6163926334916</v>
      </c>
      <c r="S47" s="7"/>
      <c r="T47" s="25">
        <f t="shared" si="7"/>
        <v>-0.34228264620654736</v>
      </c>
      <c r="U47" s="24">
        <f t="shared" si="8"/>
        <v>0.94125493559843598</v>
      </c>
      <c r="V47" s="7"/>
      <c r="W47" s="25">
        <f t="shared" si="9"/>
        <v>-0.3465444960923566</v>
      </c>
      <c r="X47" s="24">
        <f t="shared" si="10"/>
        <v>151.99129968266368</v>
      </c>
      <c r="Y47" s="7"/>
      <c r="Z47" s="25">
        <f t="shared" si="11"/>
        <v>629</v>
      </c>
      <c r="AA47" s="17">
        <f t="shared" si="15"/>
        <v>151.91999999999999</v>
      </c>
      <c r="AB47" s="24">
        <f t="shared" si="12"/>
        <v>2.6515041996297852</v>
      </c>
      <c r="AC47" s="17">
        <f t="shared" si="13"/>
        <v>7.1299682663692465E-2</v>
      </c>
      <c r="AD47" s="17">
        <f t="shared" ca="1" si="14"/>
        <v>4.4120096804789455E-2</v>
      </c>
      <c r="AE47" s="17">
        <v>122</v>
      </c>
    </row>
    <row r="48" spans="1:31" s="17" customFormat="1" x14ac:dyDescent="0.25">
      <c r="A48" s="17">
        <v>28</v>
      </c>
      <c r="B48" s="17">
        <v>632</v>
      </c>
      <c r="C48" s="17">
        <v>13719</v>
      </c>
      <c r="D48" s="17">
        <v>15137</v>
      </c>
      <c r="E48" s="17">
        <v>12806</v>
      </c>
      <c r="F48" s="17">
        <v>11377</v>
      </c>
      <c r="G48" s="24"/>
      <c r="H48" s="7"/>
      <c r="I48" s="25">
        <f t="shared" si="0"/>
        <v>913</v>
      </c>
      <c r="J48" s="24">
        <f t="shared" si="0"/>
        <v>3760</v>
      </c>
      <c r="K48" s="7"/>
      <c r="L48" s="25">
        <f t="shared" si="3"/>
        <v>919.64936151557549</v>
      </c>
      <c r="M48" s="17">
        <f t="shared" si="1"/>
        <v>44.21400856481641</v>
      </c>
      <c r="N48" s="17">
        <f t="shared" si="4"/>
        <v>3751.8243286540023</v>
      </c>
      <c r="O48" s="24">
        <f t="shared" si="2"/>
        <v>66.841601957767367</v>
      </c>
      <c r="P48" s="7"/>
      <c r="Q48" s="25">
        <f t="shared" si="5"/>
        <v>953.35795614095093</v>
      </c>
      <c r="R48" s="24">
        <f t="shared" si="6"/>
        <v>3739.6163926334916</v>
      </c>
      <c r="S48" s="7"/>
      <c r="T48" s="25">
        <f t="shared" si="7"/>
        <v>-0.24658323358070627</v>
      </c>
      <c r="U48" s="24">
        <f t="shared" si="8"/>
        <v>0.97138659433344554</v>
      </c>
      <c r="V48" s="7"/>
      <c r="W48" s="25">
        <f t="shared" si="9"/>
        <v>-0.25098042323783282</v>
      </c>
      <c r="X48" s="24">
        <f t="shared" si="10"/>
        <v>157.71675215661594</v>
      </c>
      <c r="Y48" s="7"/>
      <c r="Z48" s="25">
        <f t="shared" si="11"/>
        <v>632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0.10875215661596371</v>
      </c>
      <c r="AD48" s="17">
        <f t="shared" ca="1" si="14"/>
        <v>5.1464351950244236E-2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13537</v>
      </c>
      <c r="D49" s="17">
        <v>15170</v>
      </c>
      <c r="E49" s="17">
        <v>12984</v>
      </c>
      <c r="F49" s="17">
        <v>11337</v>
      </c>
      <c r="G49" s="24"/>
      <c r="H49" s="7"/>
      <c r="I49" s="25">
        <f t="shared" si="0"/>
        <v>553</v>
      </c>
      <c r="J49" s="24">
        <f t="shared" si="0"/>
        <v>3833</v>
      </c>
      <c r="K49" s="7"/>
      <c r="L49" s="25">
        <f t="shared" si="3"/>
        <v>558.61238748298092</v>
      </c>
      <c r="M49" s="17">
        <f t="shared" si="1"/>
        <v>31.498893259120919</v>
      </c>
      <c r="N49" s="17">
        <f t="shared" si="4"/>
        <v>3827.3999391184184</v>
      </c>
      <c r="O49" s="24">
        <f t="shared" si="2"/>
        <v>31.360681877420625</v>
      </c>
      <c r="P49" s="7"/>
      <c r="Q49" s="25">
        <f t="shared" si="5"/>
        <v>593.35795614095093</v>
      </c>
      <c r="R49" s="24">
        <f t="shared" si="6"/>
        <v>3812.6163926334916</v>
      </c>
      <c r="S49" s="7"/>
      <c r="T49" s="25">
        <f t="shared" si="7"/>
        <v>-0.15347029156637446</v>
      </c>
      <c r="U49" s="24">
        <f t="shared" si="8"/>
        <v>0.99034875888220153</v>
      </c>
      <c r="V49" s="7"/>
      <c r="W49" s="25">
        <f t="shared" si="9"/>
        <v>-0.15795231537047119</v>
      </c>
      <c r="X49" s="24">
        <f t="shared" si="10"/>
        <v>163.14176285799454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7.9762857994552405E-2</v>
      </c>
      <c r="AD49" s="17">
        <f t="shared" ca="1" si="14"/>
        <v>4.2617580259161514E-2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13346</v>
      </c>
      <c r="D50" s="17">
        <v>15190</v>
      </c>
      <c r="E50" s="17">
        <v>13167</v>
      </c>
      <c r="F50" s="17">
        <v>11310</v>
      </c>
      <c r="G50" s="24"/>
      <c r="H50" s="7"/>
      <c r="I50" s="25">
        <f t="shared" si="0"/>
        <v>179</v>
      </c>
      <c r="J50" s="24">
        <f t="shared" si="0"/>
        <v>3880</v>
      </c>
      <c r="K50" s="7"/>
      <c r="L50" s="25">
        <f t="shared" si="3"/>
        <v>187.89689682300437</v>
      </c>
      <c r="M50" s="17">
        <f t="shared" si="1"/>
        <v>79.154773079185233</v>
      </c>
      <c r="N50" s="17">
        <f t="shared" si="4"/>
        <v>3868.7792820612653</v>
      </c>
      <c r="O50" s="24">
        <f t="shared" si="2"/>
        <v>125.90451106064161</v>
      </c>
      <c r="P50" s="7"/>
      <c r="Q50" s="25">
        <f t="shared" si="5"/>
        <v>219.35795614095096</v>
      </c>
      <c r="R50" s="24">
        <f t="shared" si="6"/>
        <v>3859.6163926334916</v>
      </c>
      <c r="S50" s="7"/>
      <c r="T50" s="25">
        <f t="shared" si="7"/>
        <v>-5.6736290695929746E-2</v>
      </c>
      <c r="U50" s="24">
        <f t="shared" si="8"/>
        <v>1.0025572757834553</v>
      </c>
      <c r="V50" s="7"/>
      <c r="W50" s="25">
        <f t="shared" si="9"/>
        <v>-6.1272557300740139E-2</v>
      </c>
      <c r="X50" s="24">
        <f t="shared" si="10"/>
        <v>168.70628185434998</v>
      </c>
      <c r="Y50" s="7"/>
      <c r="Z50" s="25">
        <f t="shared" si="11"/>
        <v>613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0.12728185435000228</v>
      </c>
      <c r="AD50" s="17">
        <f t="shared" ca="1" si="14"/>
        <v>-5.4951261458398903E-2</v>
      </c>
      <c r="AE50" s="17">
        <v>119</v>
      </c>
    </row>
    <row r="51" spans="1:31" s="17" customFormat="1" x14ac:dyDescent="0.25">
      <c r="A51" s="17">
        <v>31</v>
      </c>
      <c r="B51" s="17">
        <v>615</v>
      </c>
      <c r="C51" s="17">
        <v>13165</v>
      </c>
      <c r="D51" s="17">
        <v>15197</v>
      </c>
      <c r="E51" s="17">
        <v>13356</v>
      </c>
      <c r="F51" s="17">
        <v>11311</v>
      </c>
      <c r="G51" s="24"/>
      <c r="H51" s="7"/>
      <c r="I51" s="25">
        <f t="shared" si="0"/>
        <v>-191</v>
      </c>
      <c r="J51" s="24">
        <f t="shared" si="0"/>
        <v>3886</v>
      </c>
      <c r="K51" s="7"/>
      <c r="L51" s="25">
        <f t="shared" si="3"/>
        <v>-186.1514298101371</v>
      </c>
      <c r="M51" s="17">
        <f t="shared" si="1"/>
        <v>23.508632886027133</v>
      </c>
      <c r="N51" s="17">
        <f t="shared" si="4"/>
        <v>3874.467256373719</v>
      </c>
      <c r="O51" s="24">
        <f t="shared" si="2"/>
        <v>133.0041755495248</v>
      </c>
      <c r="P51" s="7"/>
      <c r="Q51" s="25">
        <f t="shared" si="5"/>
        <v>-150.64204385904904</v>
      </c>
      <c r="R51" s="24">
        <f t="shared" si="6"/>
        <v>3865.6163926334916</v>
      </c>
      <c r="S51" s="7"/>
      <c r="T51" s="25">
        <f t="shared" si="7"/>
        <v>3.896312192991129E-2</v>
      </c>
      <c r="U51" s="24">
        <f t="shared" si="8"/>
        <v>1.0041158098559559</v>
      </c>
      <c r="V51" s="7"/>
      <c r="W51" s="25">
        <f t="shared" si="9"/>
        <v>3.4420783700392338E-2</v>
      </c>
      <c r="X51" s="24">
        <f t="shared" si="10"/>
        <v>174.16694891566931</v>
      </c>
      <c r="Y51" s="7"/>
      <c r="Z51" s="25">
        <f t="shared" si="11"/>
        <v>615</v>
      </c>
      <c r="AA51" s="17">
        <f t="shared" si="15"/>
        <v>174.11399999999998</v>
      </c>
      <c r="AB51" s="24">
        <f t="shared" si="12"/>
        <v>3.0388625738174064</v>
      </c>
      <c r="AC51" s="17">
        <f t="shared" si="13"/>
        <v>5.2948915669333019E-2</v>
      </c>
      <c r="AD51" s="17">
        <f t="shared" ca="1" si="14"/>
        <v>0.11360212367540612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12978</v>
      </c>
      <c r="D52" s="17">
        <v>15180</v>
      </c>
      <c r="E52" s="17">
        <v>13551</v>
      </c>
      <c r="F52" s="17">
        <v>11332</v>
      </c>
      <c r="G52" s="24"/>
      <c r="H52" s="7"/>
      <c r="I52" s="25">
        <f t="shared" ref="I52:J83" si="16">C52-E52</f>
        <v>-573</v>
      </c>
      <c r="J52" s="24">
        <f t="shared" si="16"/>
        <v>3848</v>
      </c>
      <c r="K52" s="7"/>
      <c r="L52" s="25">
        <f t="shared" si="3"/>
        <v>-567.8844370302694</v>
      </c>
      <c r="M52" s="17">
        <f t="shared" si="1"/>
        <v>26.168984497278995</v>
      </c>
      <c r="N52" s="17">
        <f t="shared" si="4"/>
        <v>3843.0327506304166</v>
      </c>
      <c r="O52" s="24">
        <f t="shared" si="2"/>
        <v>24.673566299627101</v>
      </c>
      <c r="P52" s="7"/>
      <c r="Q52" s="25">
        <f t="shared" si="5"/>
        <v>-532.64204385904907</v>
      </c>
      <c r="R52" s="24">
        <f t="shared" si="6"/>
        <v>3827.6163926334916</v>
      </c>
      <c r="S52" s="7"/>
      <c r="T52" s="25">
        <f t="shared" si="7"/>
        <v>0.13776629928956338</v>
      </c>
      <c r="U52" s="24">
        <f t="shared" si="8"/>
        <v>0.99424509406345274</v>
      </c>
      <c r="V52" s="7"/>
      <c r="W52" s="25">
        <f t="shared" si="9"/>
        <v>0.13326962845717202</v>
      </c>
      <c r="X52" s="24">
        <f t="shared" si="10"/>
        <v>179.83811484107798</v>
      </c>
      <c r="Y52" s="7"/>
      <c r="Z52" s="25">
        <f t="shared" si="11"/>
        <v>630</v>
      </c>
      <c r="AA52" s="17">
        <f t="shared" si="15"/>
        <v>179.78399999999996</v>
      </c>
      <c r="AB52" s="24">
        <f t="shared" si="12"/>
        <v>3.137822742405485</v>
      </c>
      <c r="AC52" s="17">
        <f t="shared" si="13"/>
        <v>5.4114841078018117E-2</v>
      </c>
      <c r="AD52" s="17">
        <f t="shared" ca="1" si="14"/>
        <v>5.9748495538542556E-2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12783</v>
      </c>
      <c r="D53" s="17">
        <v>15141</v>
      </c>
      <c r="E53" s="17">
        <v>13731</v>
      </c>
      <c r="F53" s="17">
        <v>11361</v>
      </c>
      <c r="G53" s="24"/>
      <c r="H53" s="7"/>
      <c r="I53" s="25">
        <f t="shared" si="16"/>
        <v>-948</v>
      </c>
      <c r="J53" s="24">
        <f t="shared" si="16"/>
        <v>3780</v>
      </c>
      <c r="K53" s="7"/>
      <c r="L53" s="25">
        <f t="shared" si="3"/>
        <v>-942.67944259494243</v>
      </c>
      <c r="M53" s="17">
        <f t="shared" si="1"/>
        <v>28.308331100512948</v>
      </c>
      <c r="N53" s="17">
        <f t="shared" si="4"/>
        <v>3774.6109035060576</v>
      </c>
      <c r="O53" s="24">
        <f t="shared" si="2"/>
        <v>29.042361021021851</v>
      </c>
      <c r="P53" s="7"/>
      <c r="Q53" s="25">
        <f t="shared" si="5"/>
        <v>-907.64204385904907</v>
      </c>
      <c r="R53" s="24">
        <f t="shared" si="6"/>
        <v>3759.6163926334916</v>
      </c>
      <c r="S53" s="7"/>
      <c r="T53" s="25">
        <f t="shared" si="7"/>
        <v>0.23475894722115903</v>
      </c>
      <c r="U53" s="24">
        <f t="shared" si="8"/>
        <v>0.97658170790844712</v>
      </c>
      <c r="V53" s="7"/>
      <c r="W53" s="25">
        <f t="shared" si="9"/>
        <v>0.23034318020644132</v>
      </c>
      <c r="X53" s="24">
        <f t="shared" si="10"/>
        <v>185.47524154899634</v>
      </c>
      <c r="Y53" s="7"/>
      <c r="Z53" s="25">
        <f t="shared" si="11"/>
        <v>627</v>
      </c>
      <c r="AA53" s="17">
        <f t="shared" si="15"/>
        <v>185.42699999999996</v>
      </c>
      <c r="AB53" s="24">
        <f t="shared" si="12"/>
        <v>3.2363116720955247</v>
      </c>
      <c r="AC53" s="17">
        <f t="shared" si="13"/>
        <v>4.8241548996372785E-2</v>
      </c>
      <c r="AD53" s="17">
        <f t="shared" ca="1" si="14"/>
        <v>4.6433838142831974E-2</v>
      </c>
      <c r="AE53" s="17">
        <v>116</v>
      </c>
    </row>
    <row r="54" spans="1:31" s="17" customFormat="1" x14ac:dyDescent="0.25">
      <c r="A54" s="17">
        <v>34</v>
      </c>
      <c r="B54" s="17">
        <v>647</v>
      </c>
      <c r="C54" s="17">
        <v>12597</v>
      </c>
      <c r="D54" s="17">
        <v>15096</v>
      </c>
      <c r="E54" s="17">
        <v>13933</v>
      </c>
      <c r="F54" s="17">
        <v>11429</v>
      </c>
      <c r="G54" s="24"/>
      <c r="H54" s="7"/>
      <c r="I54" s="25">
        <f t="shared" si="16"/>
        <v>-1336</v>
      </c>
      <c r="J54" s="24">
        <f t="shared" si="16"/>
        <v>3667</v>
      </c>
      <c r="K54" s="7"/>
      <c r="L54" s="25">
        <f t="shared" si="3"/>
        <v>-1320.2187595223666</v>
      </c>
      <c r="M54" s="17">
        <f t="shared" si="1"/>
        <v>249.04755101289632</v>
      </c>
      <c r="N54" s="17">
        <f t="shared" si="4"/>
        <v>3665.8728332684545</v>
      </c>
      <c r="O54" s="24">
        <f t="shared" si="2"/>
        <v>1.2705048407028703</v>
      </c>
      <c r="P54" s="7"/>
      <c r="Q54" s="25">
        <f t="shared" si="5"/>
        <v>-1295.642043859049</v>
      </c>
      <c r="R54" s="24">
        <f t="shared" si="6"/>
        <v>3646.6163926334916</v>
      </c>
      <c r="S54" s="7"/>
      <c r="T54" s="25">
        <f t="shared" si="7"/>
        <v>0.33511400694771665</v>
      </c>
      <c r="U54" s="24">
        <f t="shared" si="8"/>
        <v>0.94722931620968787</v>
      </c>
      <c r="V54" s="7"/>
      <c r="W54" s="25">
        <f t="shared" si="9"/>
        <v>0.33083206058441061</v>
      </c>
      <c r="X54" s="24">
        <f t="shared" si="10"/>
        <v>191.45604977141591</v>
      </c>
      <c r="Y54" s="7"/>
      <c r="Z54" s="25">
        <f t="shared" si="11"/>
        <v>647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0.20604977141593395</v>
      </c>
      <c r="AD54" s="17">
        <f t="shared" ca="1" si="14"/>
        <v>-0.10808813923964067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12427</v>
      </c>
      <c r="D55" s="17">
        <v>15027</v>
      </c>
      <c r="E55" s="17">
        <v>14106</v>
      </c>
      <c r="F55" s="17">
        <v>11499</v>
      </c>
      <c r="G55" s="24"/>
      <c r="H55" s="7"/>
      <c r="I55" s="25">
        <f t="shared" si="16"/>
        <v>-1679</v>
      </c>
      <c r="J55" s="24">
        <f t="shared" si="16"/>
        <v>3528</v>
      </c>
      <c r="K55" s="7"/>
      <c r="L55" s="25">
        <f t="shared" si="3"/>
        <v>-1675.1740449631113</v>
      </c>
      <c r="M55" s="17">
        <f t="shared" si="1"/>
        <v>14.637931944293801</v>
      </c>
      <c r="N55" s="17">
        <f t="shared" si="4"/>
        <v>3523.8308084342148</v>
      </c>
      <c r="O55" s="24">
        <f t="shared" si="2"/>
        <v>17.382158312214784</v>
      </c>
      <c r="P55" s="7"/>
      <c r="Q55" s="25">
        <f t="shared" si="5"/>
        <v>-1638.642043859049</v>
      </c>
      <c r="R55" s="24">
        <f t="shared" si="6"/>
        <v>3507.6163926334916</v>
      </c>
      <c r="S55" s="7"/>
      <c r="T55" s="25">
        <f t="shared" si="7"/>
        <v>0.42382994892248277</v>
      </c>
      <c r="U55" s="24">
        <f t="shared" si="8"/>
        <v>0.91112327686342653</v>
      </c>
      <c r="V55" s="7"/>
      <c r="W55" s="25">
        <f t="shared" si="9"/>
        <v>0.41971225838781445</v>
      </c>
      <c r="X55" s="24">
        <f t="shared" si="10"/>
        <v>196.93696885393399</v>
      </c>
      <c r="Y55" s="7"/>
      <c r="Z55" s="25">
        <f t="shared" si="11"/>
        <v>630</v>
      </c>
      <c r="AA55" s="17">
        <f t="shared" si="15"/>
        <v>196.91999999999996</v>
      </c>
      <c r="AB55" s="24">
        <f t="shared" si="12"/>
        <v>3.4369023630272326</v>
      </c>
      <c r="AC55" s="17">
        <f t="shared" si="13"/>
        <v>1.6968853934031358E-2</v>
      </c>
      <c r="AD55" s="17">
        <f t="shared" ca="1" si="14"/>
        <v>9.1959007198454401E-3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12253</v>
      </c>
      <c r="D56" s="17">
        <v>14926</v>
      </c>
      <c r="E56" s="17">
        <v>14257</v>
      </c>
      <c r="F56" s="17">
        <v>11576</v>
      </c>
      <c r="G56" s="24"/>
      <c r="H56" s="7"/>
      <c r="I56" s="25">
        <f t="shared" si="16"/>
        <v>-2004</v>
      </c>
      <c r="J56" s="24">
        <f t="shared" si="16"/>
        <v>3350</v>
      </c>
      <c r="K56" s="7"/>
      <c r="L56" s="25">
        <f t="shared" si="3"/>
        <v>-2004.1708309462849</v>
      </c>
      <c r="M56" s="17">
        <f t="shared" si="1"/>
        <v>2.9183212208602215E-2</v>
      </c>
      <c r="N56" s="17">
        <f t="shared" si="4"/>
        <v>3353.3121977157662</v>
      </c>
      <c r="O56" s="24">
        <f t="shared" si="2"/>
        <v>10.970653708326571</v>
      </c>
      <c r="P56" s="7"/>
      <c r="Q56" s="25">
        <f t="shared" si="5"/>
        <v>-1963.642043859049</v>
      </c>
      <c r="R56" s="24">
        <f t="shared" si="6"/>
        <v>3329.6163926334916</v>
      </c>
      <c r="S56" s="7"/>
      <c r="T56" s="25">
        <f t="shared" si="7"/>
        <v>0.50789024379653236</v>
      </c>
      <c r="U56" s="24">
        <f t="shared" si="8"/>
        <v>0.86488676604591197</v>
      </c>
      <c r="V56" s="7"/>
      <c r="W56" s="25">
        <f t="shared" si="9"/>
        <v>0.50398259287951042</v>
      </c>
      <c r="X56" s="24">
        <f t="shared" si="10"/>
        <v>202.43363765698541</v>
      </c>
      <c r="Y56" s="7"/>
      <c r="Z56" s="25">
        <f t="shared" si="11"/>
        <v>611</v>
      </c>
      <c r="AA56" s="17">
        <f t="shared" si="15"/>
        <v>202.41899999999995</v>
      </c>
      <c r="AB56" s="24">
        <f t="shared" si="12"/>
        <v>3.5328780185944009</v>
      </c>
      <c r="AC56" s="17">
        <f t="shared" si="13"/>
        <v>1.4637656985456715E-2</v>
      </c>
      <c r="AD56" s="17">
        <f t="shared" ca="1" si="14"/>
        <v>5.2921219747787518E-2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12099</v>
      </c>
      <c r="D57" s="17">
        <v>14833</v>
      </c>
      <c r="E57" s="17">
        <v>14420</v>
      </c>
      <c r="F57" s="17">
        <v>11686</v>
      </c>
      <c r="G57" s="24"/>
      <c r="H57" s="7"/>
      <c r="I57" s="25">
        <f t="shared" si="16"/>
        <v>-2321</v>
      </c>
      <c r="J57" s="24">
        <f t="shared" si="16"/>
        <v>3147</v>
      </c>
      <c r="K57" s="7"/>
      <c r="L57" s="25">
        <f t="shared" si="3"/>
        <v>-2319.0236940555137</v>
      </c>
      <c r="M57" s="17">
        <f t="shared" si="1"/>
        <v>3.9057851862118258</v>
      </c>
      <c r="N57" s="17">
        <f t="shared" si="4"/>
        <v>3149.2882226477204</v>
      </c>
      <c r="O57" s="24">
        <f t="shared" si="2"/>
        <v>5.235962885540701</v>
      </c>
      <c r="P57" s="7"/>
      <c r="Q57" s="25">
        <f t="shared" si="5"/>
        <v>-2280.642043859049</v>
      </c>
      <c r="R57" s="24">
        <f t="shared" si="6"/>
        <v>3126.6163926334916</v>
      </c>
      <c r="S57" s="7"/>
      <c r="T57" s="25">
        <f t="shared" si="7"/>
        <v>0.58988136218137455</v>
      </c>
      <c r="U57" s="24">
        <f t="shared" si="8"/>
        <v>0.81215636325964535</v>
      </c>
      <c r="V57" s="7"/>
      <c r="W57" s="25">
        <f t="shared" si="9"/>
        <v>0.5862131088307666</v>
      </c>
      <c r="X57" s="24">
        <f t="shared" si="10"/>
        <v>208.02532410747131</v>
      </c>
      <c r="Y57" s="7"/>
      <c r="Z57" s="25">
        <f t="shared" si="11"/>
        <v>619</v>
      </c>
      <c r="AA57" s="17">
        <f t="shared" si="15"/>
        <v>207.98999999999995</v>
      </c>
      <c r="AB57" s="24">
        <f t="shared" si="12"/>
        <v>3.6301103112230053</v>
      </c>
      <c r="AC57" s="17">
        <f t="shared" si="13"/>
        <v>3.5324107471353727E-2</v>
      </c>
      <c r="AD57" s="17">
        <f t="shared" ca="1" si="14"/>
        <v>2.6165162846808698E-2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11960</v>
      </c>
      <c r="D58" s="17">
        <v>14719</v>
      </c>
      <c r="E58" s="17">
        <v>14570</v>
      </c>
      <c r="F58" s="17">
        <v>11807</v>
      </c>
      <c r="G58" s="24"/>
      <c r="H58" s="7"/>
      <c r="I58" s="25">
        <f t="shared" si="16"/>
        <v>-2610</v>
      </c>
      <c r="J58" s="24">
        <f t="shared" si="16"/>
        <v>2912</v>
      </c>
      <c r="K58" s="7"/>
      <c r="L58" s="25">
        <f t="shared" si="3"/>
        <v>-2612.797715756511</v>
      </c>
      <c r="M58" s="17">
        <f t="shared" si="1"/>
        <v>7.8272134542300549</v>
      </c>
      <c r="N58" s="17">
        <f t="shared" si="4"/>
        <v>2915.3077832703129</v>
      </c>
      <c r="O58" s="24">
        <f t="shared" si="2"/>
        <v>10.94143016336216</v>
      </c>
      <c r="P58" s="7"/>
      <c r="Q58" s="25">
        <f t="shared" si="5"/>
        <v>-2569.642043859049</v>
      </c>
      <c r="R58" s="24">
        <f t="shared" si="6"/>
        <v>2891.6163926334916</v>
      </c>
      <c r="S58" s="7"/>
      <c r="T58" s="25">
        <f t="shared" si="7"/>
        <v>0.66463036285399091</v>
      </c>
      <c r="U58" s="24">
        <f t="shared" si="8"/>
        <v>0.75111377875337604</v>
      </c>
      <c r="V58" s="7"/>
      <c r="W58" s="25">
        <f t="shared" si="9"/>
        <v>0.6612390382346941</v>
      </c>
      <c r="X58" s="24">
        <f t="shared" si="10"/>
        <v>213.5625417876995</v>
      </c>
      <c r="Y58" s="7"/>
      <c r="Z58" s="25">
        <f t="shared" si="11"/>
        <v>620</v>
      </c>
      <c r="AA58" s="17">
        <f t="shared" si="15"/>
        <v>213.56999999999996</v>
      </c>
      <c r="AB58" s="24">
        <f t="shared" si="12"/>
        <v>3.7274996834842891</v>
      </c>
      <c r="AC58" s="17">
        <f t="shared" si="13"/>
        <v>-7.458212300463174E-3</v>
      </c>
      <c r="AD58" s="17">
        <f t="shared" ca="1" si="14"/>
        <v>8.1090965215679489E-2</v>
      </c>
      <c r="AE58" s="17">
        <v>111</v>
      </c>
    </row>
    <row r="59" spans="1:31" s="17" customFormat="1" x14ac:dyDescent="0.25">
      <c r="A59" s="17">
        <v>39</v>
      </c>
      <c r="B59" s="17">
        <v>611</v>
      </c>
      <c r="C59" s="17">
        <v>11825</v>
      </c>
      <c r="D59" s="17">
        <v>14585</v>
      </c>
      <c r="E59" s="17">
        <v>14703</v>
      </c>
      <c r="F59" s="17">
        <v>11936</v>
      </c>
      <c r="G59" s="24"/>
      <c r="H59" s="7"/>
      <c r="I59" s="25">
        <f t="shared" si="16"/>
        <v>-2878</v>
      </c>
      <c r="J59" s="24">
        <f t="shared" si="16"/>
        <v>2649</v>
      </c>
      <c r="K59" s="7"/>
      <c r="L59" s="25">
        <f t="shared" si="3"/>
        <v>-2878.4594728576726</v>
      </c>
      <c r="M59" s="17">
        <f t="shared" si="1"/>
        <v>0.21111530693783304</v>
      </c>
      <c r="N59" s="17">
        <f t="shared" si="4"/>
        <v>2657.8722369855204</v>
      </c>
      <c r="O59" s="24">
        <f t="shared" si="2"/>
        <v>78.716589127236659</v>
      </c>
      <c r="P59" s="7"/>
      <c r="Q59" s="25">
        <f t="shared" si="5"/>
        <v>-2837.642043859049</v>
      </c>
      <c r="R59" s="24">
        <f t="shared" si="6"/>
        <v>2628.6163926334916</v>
      </c>
      <c r="S59" s="7"/>
      <c r="T59" s="25">
        <f t="shared" si="7"/>
        <v>0.73394777524243793</v>
      </c>
      <c r="U59" s="24">
        <f t="shared" si="8"/>
        <v>0.68279803524210447</v>
      </c>
      <c r="V59" s="7"/>
      <c r="W59" s="25">
        <f t="shared" si="9"/>
        <v>0.73086622838800197</v>
      </c>
      <c r="X59" s="24">
        <f t="shared" si="10"/>
        <v>219.15108830001407</v>
      </c>
      <c r="Y59" s="7"/>
      <c r="Z59" s="25">
        <f t="shared" si="11"/>
        <v>611</v>
      </c>
      <c r="AA59" s="17">
        <f t="shared" si="15"/>
        <v>219.06899999999996</v>
      </c>
      <c r="AB59" s="24">
        <f t="shared" si="12"/>
        <v>3.8234753390514573</v>
      </c>
      <c r="AC59" s="17">
        <f t="shared" si="13"/>
        <v>8.2088300014106608E-2</v>
      </c>
      <c r="AD59" s="17">
        <f t="shared" ca="1" si="14"/>
        <v>1.9366080455483825E-2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11699</v>
      </c>
      <c r="D60" s="17">
        <v>14444</v>
      </c>
      <c r="E60" s="17">
        <v>14826</v>
      </c>
      <c r="F60" s="17">
        <v>12082</v>
      </c>
      <c r="G60" s="24"/>
      <c r="H60" s="7"/>
      <c r="I60" s="25">
        <f t="shared" si="16"/>
        <v>-3127</v>
      </c>
      <c r="J60" s="24">
        <f t="shared" si="16"/>
        <v>2362</v>
      </c>
      <c r="K60" s="7"/>
      <c r="L60" s="25">
        <f t="shared" si="3"/>
        <v>-3123.5212186310773</v>
      </c>
      <c r="M60" s="17">
        <f t="shared" si="1"/>
        <v>12.101919812763571</v>
      </c>
      <c r="N60" s="17">
        <f t="shared" si="4"/>
        <v>2368.9616644526786</v>
      </c>
      <c r="O60" s="24">
        <f t="shared" si="2"/>
        <v>48.464771951689293</v>
      </c>
      <c r="P60" s="7"/>
      <c r="Q60" s="25">
        <f t="shared" si="5"/>
        <v>-3086.642043859049</v>
      </c>
      <c r="R60" s="24">
        <f t="shared" si="6"/>
        <v>2341.6163926334916</v>
      </c>
      <c r="S60" s="7"/>
      <c r="T60" s="25">
        <f t="shared" si="7"/>
        <v>0.79835089346901744</v>
      </c>
      <c r="U60" s="24">
        <f t="shared" si="8"/>
        <v>0.608248155440831</v>
      </c>
      <c r="V60" s="7"/>
      <c r="W60" s="25">
        <f t="shared" si="9"/>
        <v>0.79560727804698061</v>
      </c>
      <c r="X60" s="24">
        <f t="shared" si="10"/>
        <v>224.8054329195993</v>
      </c>
      <c r="Y60" s="7"/>
      <c r="Z60" s="25">
        <f t="shared" si="11"/>
        <v>626</v>
      </c>
      <c r="AA60" s="17">
        <f t="shared" si="15"/>
        <v>224.70299999999995</v>
      </c>
      <c r="AB60" s="24">
        <f t="shared" si="12"/>
        <v>3.9218071891088173</v>
      </c>
      <c r="AC60" s="17">
        <f t="shared" si="13"/>
        <v>0.10243291959935164</v>
      </c>
      <c r="AD60" s="17">
        <f t="shared" ca="1" si="14"/>
        <v>1.0421172561080994E-2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11596</v>
      </c>
      <c r="D61" s="17">
        <v>14282</v>
      </c>
      <c r="E61" s="17">
        <v>14928</v>
      </c>
      <c r="F61" s="17">
        <v>12236</v>
      </c>
      <c r="G61" s="24"/>
      <c r="H61" s="7"/>
      <c r="I61" s="25">
        <f t="shared" si="16"/>
        <v>-3332</v>
      </c>
      <c r="J61" s="24">
        <f t="shared" si="16"/>
        <v>2046</v>
      </c>
      <c r="K61" s="7"/>
      <c r="L61" s="25">
        <f t="shared" si="3"/>
        <v>-3340.6960466756723</v>
      </c>
      <c r="M61" s="17">
        <f t="shared" si="1"/>
        <v>75.621227785470879</v>
      </c>
      <c r="N61" s="17">
        <f t="shared" si="4"/>
        <v>2054.2743553557534</v>
      </c>
      <c r="O61" s="24">
        <f t="shared" si="2"/>
        <v>68.464956553285205</v>
      </c>
      <c r="P61" s="7"/>
      <c r="Q61" s="25">
        <f t="shared" si="5"/>
        <v>-3291.642043859049</v>
      </c>
      <c r="R61" s="24">
        <f t="shared" si="6"/>
        <v>2025.6163926334916</v>
      </c>
      <c r="S61" s="7"/>
      <c r="T61" s="25">
        <f t="shared" si="7"/>
        <v>0.85137354100495632</v>
      </c>
      <c r="U61" s="24">
        <f t="shared" si="8"/>
        <v>0.52616536095580513</v>
      </c>
      <c r="V61" s="7"/>
      <c r="W61" s="25">
        <f t="shared" si="9"/>
        <v>0.84900182033438509</v>
      </c>
      <c r="X61" s="24">
        <f t="shared" si="10"/>
        <v>230.41524236498663</v>
      </c>
      <c r="Y61" s="7"/>
      <c r="Z61" s="25">
        <f t="shared" si="11"/>
        <v>632</v>
      </c>
      <c r="AA61" s="17">
        <f t="shared" si="15"/>
        <v>230.39099999999993</v>
      </c>
      <c r="AB61" s="24">
        <f t="shared" si="12"/>
        <v>4.021081516962254</v>
      </c>
      <c r="AC61" s="17">
        <f t="shared" si="13"/>
        <v>2.4242364986690745E-2</v>
      </c>
      <c r="AD61" s="17">
        <f t="shared" ca="1" si="14"/>
        <v>9.3191431202029662E-2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11496</v>
      </c>
      <c r="D62" s="17">
        <v>14107</v>
      </c>
      <c r="E62" s="17">
        <v>15016</v>
      </c>
      <c r="F62" s="17">
        <v>12404</v>
      </c>
      <c r="G62" s="24"/>
      <c r="H62" s="7"/>
      <c r="I62" s="25">
        <f t="shared" si="16"/>
        <v>-3520</v>
      </c>
      <c r="J62" s="24">
        <f t="shared" si="16"/>
        <v>1703</v>
      </c>
      <c r="K62" s="7"/>
      <c r="L62" s="25">
        <f t="shared" si="3"/>
        <v>-3528.2738026209595</v>
      </c>
      <c r="M62" s="17">
        <f t="shared" si="1"/>
        <v>68.455809810596065</v>
      </c>
      <c r="N62" s="17">
        <f t="shared" si="4"/>
        <v>1713.5751407286148</v>
      </c>
      <c r="O62" s="24">
        <f t="shared" si="2"/>
        <v>111.83360143000692</v>
      </c>
      <c r="P62" s="7"/>
      <c r="Q62" s="25">
        <f t="shared" si="5"/>
        <v>-3479.642043859049</v>
      </c>
      <c r="R62" s="24">
        <f t="shared" si="6"/>
        <v>1682.6163926334916</v>
      </c>
      <c r="S62" s="7"/>
      <c r="T62" s="25">
        <f t="shared" si="7"/>
        <v>0.89999918850132965</v>
      </c>
      <c r="U62" s="24">
        <f t="shared" si="8"/>
        <v>0.43706916314452698</v>
      </c>
      <c r="V62" s="7"/>
      <c r="W62" s="25">
        <f t="shared" si="9"/>
        <v>0.8980310470385352</v>
      </c>
      <c r="X62" s="24">
        <f t="shared" si="10"/>
        <v>236.25158036600533</v>
      </c>
      <c r="Y62" s="7"/>
      <c r="Z62" s="25">
        <f t="shared" si="11"/>
        <v>643</v>
      </c>
      <c r="AA62" s="17">
        <f t="shared" si="15"/>
        <v>236.17799999999994</v>
      </c>
      <c r="AB62" s="24">
        <f t="shared" si="12"/>
        <v>4.1220837207751666</v>
      </c>
      <c r="AC62" s="17">
        <f t="shared" si="13"/>
        <v>7.3580366005387532E-2</v>
      </c>
      <c r="AD62" s="17">
        <f t="shared" ca="1" si="14"/>
        <v>0.14808856495272948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11414</v>
      </c>
      <c r="D63" s="17">
        <v>13927</v>
      </c>
      <c r="E63" s="17">
        <v>15084</v>
      </c>
      <c r="F63" s="17">
        <v>12574</v>
      </c>
      <c r="G63" s="24"/>
      <c r="H63" s="7"/>
      <c r="I63" s="25">
        <f t="shared" si="16"/>
        <v>-3670</v>
      </c>
      <c r="J63" s="24">
        <f t="shared" si="16"/>
        <v>1353</v>
      </c>
      <c r="K63" s="7"/>
      <c r="L63" s="25">
        <f t="shared" si="3"/>
        <v>-3677.3667716651767</v>
      </c>
      <c r="M63" s="17">
        <f t="shared" si="1"/>
        <v>54.26932476684965</v>
      </c>
      <c r="N63" s="17">
        <f t="shared" si="4"/>
        <v>1363.5695769745339</v>
      </c>
      <c r="O63" s="24">
        <f t="shared" si="2"/>
        <v>111.71595742059723</v>
      </c>
      <c r="P63" s="7"/>
      <c r="Q63" s="25">
        <f t="shared" si="5"/>
        <v>-3629.642043859049</v>
      </c>
      <c r="R63" s="24">
        <f t="shared" si="6"/>
        <v>1332.6163926334916</v>
      </c>
      <c r="S63" s="7"/>
      <c r="T63" s="25">
        <f t="shared" si="7"/>
        <v>0.93879624767396797</v>
      </c>
      <c r="U63" s="24">
        <f t="shared" si="8"/>
        <v>0.34615467558199831</v>
      </c>
      <c r="V63" s="7"/>
      <c r="W63" s="25">
        <f t="shared" si="9"/>
        <v>0.93723981099029119</v>
      </c>
      <c r="X63" s="24">
        <f t="shared" si="10"/>
        <v>241.93272556753868</v>
      </c>
      <c r="Y63" s="7"/>
      <c r="Z63" s="25">
        <f t="shared" si="11"/>
        <v>629</v>
      </c>
      <c r="AA63" s="17">
        <f t="shared" si="15"/>
        <v>241.83899999999994</v>
      </c>
      <c r="AB63" s="24">
        <f t="shared" si="12"/>
        <v>4.2208868097305654</v>
      </c>
      <c r="AC63" s="17">
        <f t="shared" si="13"/>
        <v>9.3725567538740506E-2</v>
      </c>
      <c r="AD63" s="17">
        <f t="shared" ca="1" si="14"/>
        <v>1.1707332643453583E-2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11362</v>
      </c>
      <c r="D64" s="17">
        <v>13746</v>
      </c>
      <c r="E64" s="17">
        <v>15145</v>
      </c>
      <c r="F64" s="17">
        <v>12758</v>
      </c>
      <c r="G64" s="24"/>
      <c r="H64" s="7"/>
      <c r="I64" s="25">
        <f t="shared" si="16"/>
        <v>-3783</v>
      </c>
      <c r="J64" s="24">
        <f t="shared" si="16"/>
        <v>988</v>
      </c>
      <c r="K64" s="7"/>
      <c r="L64" s="25">
        <f t="shared" si="3"/>
        <v>-3790.8183270714121</v>
      </c>
      <c r="M64" s="17">
        <f t="shared" si="1"/>
        <v>61.126238195575517</v>
      </c>
      <c r="N64" s="17">
        <f t="shared" si="4"/>
        <v>1001.0475724811122</v>
      </c>
      <c r="O64" s="24">
        <f t="shared" si="2"/>
        <v>170.23914764987595</v>
      </c>
      <c r="P64" s="7"/>
      <c r="Q64" s="25">
        <f t="shared" si="5"/>
        <v>-3742.642043859049</v>
      </c>
      <c r="R64" s="24">
        <f t="shared" si="6"/>
        <v>967.6163926334915</v>
      </c>
      <c r="S64" s="7"/>
      <c r="T64" s="25">
        <f t="shared" si="7"/>
        <v>0.96802336558402202</v>
      </c>
      <c r="U64" s="24">
        <f t="shared" si="8"/>
        <v>0.25134385283821836</v>
      </c>
      <c r="V64" s="7"/>
      <c r="W64" s="25">
        <f t="shared" si="9"/>
        <v>0.96689616321748983</v>
      </c>
      <c r="X64" s="24">
        <f t="shared" si="10"/>
        <v>247.63214775429776</v>
      </c>
      <c r="Y64" s="7"/>
      <c r="Z64" s="25">
        <f t="shared" si="11"/>
        <v>628</v>
      </c>
      <c r="AA64" s="17">
        <f t="shared" si="15"/>
        <v>247.49099999999993</v>
      </c>
      <c r="AB64" s="24">
        <f t="shared" si="12"/>
        <v>4.3195328190532845</v>
      </c>
      <c r="AC64" s="17">
        <f t="shared" si="13"/>
        <v>0.14114775429783322</v>
      </c>
      <c r="AD64" s="17">
        <f t="shared" ca="1" si="14"/>
        <v>5.7826438871018127E-3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11335</v>
      </c>
      <c r="D65" s="17">
        <v>13587</v>
      </c>
      <c r="E65" s="17">
        <v>15198</v>
      </c>
      <c r="F65" s="17">
        <v>12950</v>
      </c>
      <c r="G65" s="24"/>
      <c r="H65" s="7"/>
      <c r="I65" s="25">
        <f t="shared" si="16"/>
        <v>-3863</v>
      </c>
      <c r="J65" s="24">
        <f t="shared" si="16"/>
        <v>637</v>
      </c>
      <c r="K65" s="7"/>
      <c r="L65" s="25">
        <f t="shared" si="3"/>
        <v>-3865.7188561270295</v>
      </c>
      <c r="M65" s="17">
        <f t="shared" si="1"/>
        <v>7.3921786394860671</v>
      </c>
      <c r="N65" s="17">
        <f t="shared" si="4"/>
        <v>642.14456524606931</v>
      </c>
      <c r="O65" s="24">
        <f t="shared" si="2"/>
        <v>26.466551571064134</v>
      </c>
      <c r="P65" s="7"/>
      <c r="Q65" s="25">
        <f t="shared" si="5"/>
        <v>-3822.642043859049</v>
      </c>
      <c r="R65" s="24">
        <f t="shared" si="6"/>
        <v>616.6163926334915</v>
      </c>
      <c r="S65" s="7"/>
      <c r="T65" s="25">
        <f t="shared" si="7"/>
        <v>0.98871513047609583</v>
      </c>
      <c r="U65" s="24">
        <f t="shared" si="8"/>
        <v>0.1601696095969396</v>
      </c>
      <c r="V65" s="7"/>
      <c r="W65" s="25">
        <f t="shared" si="9"/>
        <v>0.9880006227683602</v>
      </c>
      <c r="X65" s="24">
        <f t="shared" si="10"/>
        <v>252.99524858348866</v>
      </c>
      <c r="Y65" s="7"/>
      <c r="Z65" s="25">
        <f t="shared" si="11"/>
        <v>606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5.0248583488723852E-2</v>
      </c>
      <c r="AD65" s="17">
        <f t="shared" ca="1" si="14"/>
        <v>3.9090866804173174E-2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11308</v>
      </c>
      <c r="D66" s="17">
        <v>13395</v>
      </c>
      <c r="E66" s="17">
        <v>15209</v>
      </c>
      <c r="F66" s="17">
        <v>13123</v>
      </c>
      <c r="G66" s="24"/>
      <c r="H66" s="7"/>
      <c r="I66" s="25">
        <f t="shared" si="16"/>
        <v>-3901</v>
      </c>
      <c r="J66" s="24">
        <f t="shared" si="16"/>
        <v>272</v>
      </c>
      <c r="K66" s="7"/>
      <c r="L66" s="25">
        <f t="shared" si="3"/>
        <v>-3906.2304771625345</v>
      </c>
      <c r="M66" s="17">
        <f t="shared" si="1"/>
        <v>27.357891347794936</v>
      </c>
      <c r="N66" s="17">
        <f t="shared" si="4"/>
        <v>273.37971515638583</v>
      </c>
      <c r="O66" s="24">
        <f t="shared" si="2"/>
        <v>1.9036139127607694</v>
      </c>
      <c r="P66" s="7"/>
      <c r="Q66" s="25">
        <f t="shared" si="5"/>
        <v>-3860.642043859049</v>
      </c>
      <c r="R66" s="24">
        <f t="shared" si="6"/>
        <v>251.61639263349153</v>
      </c>
      <c r="S66" s="7"/>
      <c r="T66" s="25">
        <f t="shared" si="7"/>
        <v>0.99854371879983084</v>
      </c>
      <c r="U66" s="24">
        <f t="shared" si="8"/>
        <v>6.5358786853159712E-2</v>
      </c>
      <c r="V66" s="7"/>
      <c r="W66" s="25">
        <f t="shared" si="9"/>
        <v>0.99825824688928566</v>
      </c>
      <c r="X66" s="24">
        <f t="shared" si="10"/>
        <v>258.45766584880539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-4.3341511945413913E-3</v>
      </c>
      <c r="AD66" s="17">
        <f t="shared" ca="1" si="14"/>
        <v>5.2297651550361479E-2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11292</v>
      </c>
      <c r="D67" s="17">
        <v>13190</v>
      </c>
      <c r="E67" s="17">
        <v>15198</v>
      </c>
      <c r="F67" s="17">
        <v>13300</v>
      </c>
      <c r="G67" s="24"/>
      <c r="H67" s="7"/>
      <c r="I67" s="25">
        <f t="shared" si="16"/>
        <v>-3906</v>
      </c>
      <c r="J67" s="24">
        <f t="shared" si="16"/>
        <v>-110</v>
      </c>
      <c r="K67" s="7"/>
      <c r="L67" s="25">
        <f t="shared" si="3"/>
        <v>-3910.6456948052255</v>
      </c>
      <c r="M67" s="17">
        <f t="shared" si="1"/>
        <v>21.582480223299225</v>
      </c>
      <c r="N67" s="17">
        <f t="shared" si="4"/>
        <v>-104.99601852285232</v>
      </c>
      <c r="O67" s="24">
        <f t="shared" si="2"/>
        <v>25.039830623637034</v>
      </c>
      <c r="P67" s="7"/>
      <c r="Q67" s="25">
        <f t="shared" si="5"/>
        <v>-3865.642043859049</v>
      </c>
      <c r="R67" s="24">
        <f t="shared" si="6"/>
        <v>-130.38360736650847</v>
      </c>
      <c r="S67" s="7"/>
      <c r="T67" s="25">
        <f t="shared" si="7"/>
        <v>0.99983695410558548</v>
      </c>
      <c r="U67" s="24">
        <f t="shared" si="8"/>
        <v>-3.3867882429371589E-2</v>
      </c>
      <c r="V67" s="7"/>
      <c r="W67" s="25">
        <f t="shared" si="9"/>
        <v>1.000000408447927</v>
      </c>
      <c r="X67" s="24">
        <f t="shared" si="10"/>
        <v>264.14338036513675</v>
      </c>
      <c r="Y67" s="7"/>
      <c r="Z67" s="25">
        <f t="shared" si="11"/>
        <v>625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5.6380365136817545E-2</v>
      </c>
      <c r="AD67" s="17">
        <f t="shared" ca="1" si="14"/>
        <v>-4.5136479131883789E-2</v>
      </c>
      <c r="AE67" s="17">
        <v>102</v>
      </c>
    </row>
    <row r="68" spans="1:31" s="17" customFormat="1" x14ac:dyDescent="0.25">
      <c r="A68" s="17">
        <v>48</v>
      </c>
      <c r="B68" s="17">
        <v>634</v>
      </c>
      <c r="C68" s="17">
        <v>11329</v>
      </c>
      <c r="D68" s="17">
        <v>13024</v>
      </c>
      <c r="E68" s="17">
        <v>15205</v>
      </c>
      <c r="F68" s="17">
        <v>13510</v>
      </c>
      <c r="G68" s="24"/>
      <c r="H68" s="7"/>
      <c r="I68" s="25">
        <f t="shared" si="16"/>
        <v>-3876</v>
      </c>
      <c r="J68" s="24">
        <f t="shared" si="16"/>
        <v>-486</v>
      </c>
      <c r="K68" s="7"/>
      <c r="L68" s="25">
        <f t="shared" si="3"/>
        <v>-3877.0287572546117</v>
      </c>
      <c r="M68" s="17">
        <f t="shared" si="1"/>
        <v>1.0583414889162412</v>
      </c>
      <c r="N68" s="17">
        <f t="shared" si="4"/>
        <v>-487.57125296811756</v>
      </c>
      <c r="O68" s="24">
        <f t="shared" si="2"/>
        <v>2.4688358898182496</v>
      </c>
      <c r="P68" s="7"/>
      <c r="Q68" s="25">
        <f t="shared" si="5"/>
        <v>-3835.642043859049</v>
      </c>
      <c r="R68" s="24">
        <f t="shared" si="6"/>
        <v>-506.38360736650844</v>
      </c>
      <c r="S68" s="7"/>
      <c r="T68" s="25">
        <f t="shared" si="7"/>
        <v>0.99207754227105782</v>
      </c>
      <c r="U68" s="24">
        <f t="shared" si="8"/>
        <v>-0.1315360176394024</v>
      </c>
      <c r="V68" s="7"/>
      <c r="W68" s="25">
        <f t="shared" si="9"/>
        <v>0.99268277923382597</v>
      </c>
      <c r="X68" s="24">
        <f t="shared" si="10"/>
        <v>269.75167640452014</v>
      </c>
      <c r="Y68" s="7"/>
      <c r="Z68" s="25">
        <f t="shared" si="11"/>
        <v>634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-4.1323595479809683E-2</v>
      </c>
      <c r="AD68" s="17">
        <f t="shared" ca="1" si="14"/>
        <v>2.7987048155864613E-2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11355</v>
      </c>
      <c r="D69" s="17">
        <v>12830</v>
      </c>
      <c r="E69" s="17">
        <v>15163</v>
      </c>
      <c r="F69" s="17">
        <v>13686</v>
      </c>
      <c r="G69" s="24"/>
      <c r="H69" s="7"/>
      <c r="I69" s="25">
        <f t="shared" si="16"/>
        <v>-3808</v>
      </c>
      <c r="J69" s="24">
        <f t="shared" si="16"/>
        <v>-856</v>
      </c>
      <c r="K69" s="7"/>
      <c r="L69" s="25">
        <f t="shared" si="3"/>
        <v>-3806.9407350155388</v>
      </c>
      <c r="M69" s="17">
        <f t="shared" si="1"/>
        <v>1.1220423073054835</v>
      </c>
      <c r="N69" s="17">
        <f t="shared" si="4"/>
        <v>-858.62932561445848</v>
      </c>
      <c r="O69" s="24">
        <f t="shared" si="2"/>
        <v>6.9133531868474645</v>
      </c>
      <c r="P69" s="7"/>
      <c r="Q69" s="25">
        <f t="shared" si="5"/>
        <v>-3767.642043859049</v>
      </c>
      <c r="R69" s="24">
        <f t="shared" si="6"/>
        <v>-876.3836073665085</v>
      </c>
      <c r="S69" s="7"/>
      <c r="T69" s="25">
        <f t="shared" si="7"/>
        <v>0.97448954211279515</v>
      </c>
      <c r="U69" s="24">
        <f t="shared" si="8"/>
        <v>-0.22764561877693273</v>
      </c>
      <c r="V69" s="7"/>
      <c r="W69" s="25">
        <f t="shared" si="9"/>
        <v>0.9755294101227312</v>
      </c>
      <c r="X69" s="24">
        <f t="shared" si="10"/>
        <v>275.33888856552312</v>
      </c>
      <c r="Y69" s="7"/>
      <c r="Z69" s="25">
        <f t="shared" si="11"/>
        <v>623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-6.111143447685663E-2</v>
      </c>
      <c r="AD69" s="17">
        <f t="shared" ca="1" si="14"/>
        <v>5.6123307781945186E-2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11402</v>
      </c>
      <c r="D70" s="17">
        <v>12637</v>
      </c>
      <c r="E70" s="17">
        <v>15097</v>
      </c>
      <c r="F70" s="17">
        <v>13866</v>
      </c>
      <c r="G70" s="24"/>
      <c r="H70" s="7"/>
      <c r="I70" s="25">
        <f t="shared" si="16"/>
        <v>-3695</v>
      </c>
      <c r="J70" s="24">
        <f t="shared" si="16"/>
        <v>-1229</v>
      </c>
      <c r="K70" s="7"/>
      <c r="L70" s="25">
        <f t="shared" si="3"/>
        <v>-3696.8015873399795</v>
      </c>
      <c r="M70" s="17">
        <f t="shared" si="1"/>
        <v>3.2457169435744304</v>
      </c>
      <c r="N70" s="17">
        <f t="shared" si="4"/>
        <v>-1232.7428461319853</v>
      </c>
      <c r="O70" s="24">
        <f t="shared" si="2"/>
        <v>14.008897167717237</v>
      </c>
      <c r="P70" s="7"/>
      <c r="Q70" s="25">
        <f t="shared" si="5"/>
        <v>-3654.642043859049</v>
      </c>
      <c r="R70" s="24">
        <f t="shared" si="6"/>
        <v>-1249.3836073665084</v>
      </c>
      <c r="S70" s="7"/>
      <c r="T70" s="25">
        <f t="shared" si="7"/>
        <v>0.94526242420274098</v>
      </c>
      <c r="U70" s="24">
        <f t="shared" si="8"/>
        <v>-0.32453448695071324</v>
      </c>
      <c r="V70" s="7"/>
      <c r="W70" s="25">
        <f t="shared" si="9"/>
        <v>0.94674032964278032</v>
      </c>
      <c r="X70" s="24">
        <f t="shared" si="10"/>
        <v>281.12491200928116</v>
      </c>
      <c r="Y70" s="7"/>
      <c r="Z70" s="25">
        <f t="shared" si="11"/>
        <v>643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-6.2087990718794117E-2</v>
      </c>
      <c r="AD70" s="17">
        <f t="shared" ca="1" si="14"/>
        <v>4.463609953637615E-2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11485</v>
      </c>
      <c r="D71" s="17">
        <v>12464</v>
      </c>
      <c r="E71" s="17">
        <v>15034</v>
      </c>
      <c r="F71" s="17">
        <v>14046</v>
      </c>
      <c r="G71" s="24"/>
      <c r="H71" s="7"/>
      <c r="I71" s="25">
        <f t="shared" si="16"/>
        <v>-3549</v>
      </c>
      <c r="J71" s="24">
        <f t="shared" si="16"/>
        <v>-1582</v>
      </c>
      <c r="K71" s="7"/>
      <c r="L71" s="25">
        <f t="shared" si="3"/>
        <v>-3551.4361165332612</v>
      </c>
      <c r="M71" s="17">
        <f t="shared" si="1"/>
        <v>5.9346637636283548</v>
      </c>
      <c r="N71" s="17">
        <f t="shared" si="4"/>
        <v>-1589.6852837618922</v>
      </c>
      <c r="O71" s="24">
        <f t="shared" si="2"/>
        <v>59.063586500803176</v>
      </c>
      <c r="P71" s="7"/>
      <c r="Q71" s="25">
        <f t="shared" si="5"/>
        <v>-3508.642043859049</v>
      </c>
      <c r="R71" s="24">
        <f t="shared" si="6"/>
        <v>-1602.3836073665084</v>
      </c>
      <c r="S71" s="7"/>
      <c r="T71" s="25">
        <f t="shared" si="7"/>
        <v>0.90749995327470634</v>
      </c>
      <c r="U71" s="24">
        <f t="shared" si="8"/>
        <v>-0.41622824154949217</v>
      </c>
      <c r="V71" s="7"/>
      <c r="W71" s="25">
        <f t="shared" si="9"/>
        <v>0.9093923054966857</v>
      </c>
      <c r="X71" s="24">
        <f t="shared" si="10"/>
        <v>286.79717352112868</v>
      </c>
      <c r="Y71" s="7"/>
      <c r="Z71" s="25">
        <f t="shared" si="11"/>
        <v>635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-0.10482647887124585</v>
      </c>
      <c r="AD71" s="17">
        <f t="shared" ca="1" si="14"/>
        <v>4.9311241557518315E-2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11562</v>
      </c>
      <c r="D72" s="17">
        <v>12294</v>
      </c>
      <c r="E72" s="17">
        <v>14937</v>
      </c>
      <c r="F72" s="17">
        <v>14205</v>
      </c>
      <c r="G72" s="24"/>
      <c r="H72" s="7"/>
      <c r="I72" s="25">
        <f t="shared" si="16"/>
        <v>-3375</v>
      </c>
      <c r="J72" s="24">
        <f t="shared" si="16"/>
        <v>-1911</v>
      </c>
      <c r="K72" s="7"/>
      <c r="L72" s="25">
        <f t="shared" si="3"/>
        <v>-3377.3473760597503</v>
      </c>
      <c r="M72" s="17">
        <f t="shared" si="1"/>
        <v>5.5101743658889921</v>
      </c>
      <c r="N72" s="17">
        <f t="shared" si="4"/>
        <v>-1920.1664933983118</v>
      </c>
      <c r="O72" s="24">
        <f t="shared" si="2"/>
        <v>84.024601221293565</v>
      </c>
      <c r="P72" s="7"/>
      <c r="Q72" s="25">
        <f t="shared" si="5"/>
        <v>-3334.642043859049</v>
      </c>
      <c r="R72" s="24">
        <f t="shared" si="6"/>
        <v>-1931.3836073665084</v>
      </c>
      <c r="S72" s="7"/>
      <c r="T72" s="25">
        <f t="shared" si="7"/>
        <v>0.86249536463444598</v>
      </c>
      <c r="U72" s="24">
        <f t="shared" si="8"/>
        <v>-0.50168785985826914</v>
      </c>
      <c r="V72" s="7"/>
      <c r="W72" s="25">
        <f t="shared" si="9"/>
        <v>0.86477388556498913</v>
      </c>
      <c r="X72" s="24">
        <f t="shared" si="10"/>
        <v>292.32326867285815</v>
      </c>
      <c r="Y72" s="7"/>
      <c r="Z72" s="25">
        <f t="shared" si="11"/>
        <v>615</v>
      </c>
      <c r="AA72" s="17">
        <f t="shared" si="15"/>
        <v>292.43699999999995</v>
      </c>
      <c r="AB72" s="24">
        <f t="shared" si="12"/>
        <v>5.103988504654656</v>
      </c>
      <c r="AC72" s="17">
        <f t="shared" si="13"/>
        <v>-0.11373132714180656</v>
      </c>
      <c r="AD72" s="17">
        <f t="shared" ca="1" si="14"/>
        <v>8.5807294323728911E-2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11664</v>
      </c>
      <c r="D73" s="17">
        <v>12137</v>
      </c>
      <c r="E73" s="17">
        <v>14834</v>
      </c>
      <c r="F73" s="17">
        <v>14366</v>
      </c>
      <c r="G73" s="24"/>
      <c r="H73" s="7"/>
      <c r="I73" s="25">
        <f t="shared" si="16"/>
        <v>-3170</v>
      </c>
      <c r="J73" s="24">
        <f t="shared" si="16"/>
        <v>-2229</v>
      </c>
      <c r="K73" s="7"/>
      <c r="L73" s="25">
        <f t="shared" si="3"/>
        <v>-3167.8274127925793</v>
      </c>
      <c r="M73" s="17">
        <f t="shared" si="1"/>
        <v>4.7201351738482815</v>
      </c>
      <c r="N73" s="17">
        <f t="shared" si="4"/>
        <v>-2238.4519280116256</v>
      </c>
      <c r="O73" s="24">
        <f t="shared" si="2"/>
        <v>89.338943136952082</v>
      </c>
      <c r="P73" s="7"/>
      <c r="Q73" s="25">
        <f t="shared" si="5"/>
        <v>-3129.642043859049</v>
      </c>
      <c r="R73" s="24">
        <f t="shared" si="6"/>
        <v>-2249.3836073665084</v>
      </c>
      <c r="S73" s="7"/>
      <c r="T73" s="25">
        <f t="shared" si="7"/>
        <v>0.8094727170985071</v>
      </c>
      <c r="U73" s="24">
        <f t="shared" si="8"/>
        <v>-0.58429016570079517</v>
      </c>
      <c r="V73" s="7"/>
      <c r="W73" s="25">
        <f t="shared" si="9"/>
        <v>0.81212439786803881</v>
      </c>
      <c r="X73" s="24">
        <f t="shared" si="10"/>
        <v>297.93710168333655</v>
      </c>
      <c r="Y73" s="7"/>
      <c r="Z73" s="25">
        <f t="shared" si="11"/>
        <v>627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-0.14289831666337705</v>
      </c>
      <c r="AD73" s="17">
        <f t="shared" ca="1" si="14"/>
        <v>5.8027640690625049E-2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11798</v>
      </c>
      <c r="D74" s="17">
        <v>12003</v>
      </c>
      <c r="E74" s="17">
        <v>14739</v>
      </c>
      <c r="F74" s="17">
        <v>14528</v>
      </c>
      <c r="G74" s="24"/>
      <c r="H74" s="7"/>
      <c r="I74" s="25">
        <f t="shared" si="16"/>
        <v>-2941</v>
      </c>
      <c r="J74" s="24">
        <f t="shared" si="16"/>
        <v>-2525</v>
      </c>
      <c r="K74" s="7"/>
      <c r="L74" s="25">
        <f t="shared" si="3"/>
        <v>-2935.2712567108501</v>
      </c>
      <c r="M74" s="17">
        <f t="shared" si="1"/>
        <v>32.81849967297957</v>
      </c>
      <c r="N74" s="17">
        <f t="shared" si="4"/>
        <v>-2526.6720986286759</v>
      </c>
      <c r="O74" s="24">
        <f t="shared" si="2"/>
        <v>2.7959138240199586</v>
      </c>
      <c r="P74" s="7"/>
      <c r="Q74" s="25">
        <f t="shared" si="5"/>
        <v>-2900.642043859049</v>
      </c>
      <c r="R74" s="24">
        <f t="shared" si="6"/>
        <v>-2545.3836073665084</v>
      </c>
      <c r="S74" s="7"/>
      <c r="T74" s="25">
        <f t="shared" si="7"/>
        <v>0.75024254009494595</v>
      </c>
      <c r="U74" s="24">
        <f t="shared" si="8"/>
        <v>-0.66117784661081946</v>
      </c>
      <c r="V74" s="7"/>
      <c r="W74" s="25">
        <f t="shared" si="9"/>
        <v>0.75324146354775923</v>
      </c>
      <c r="X74" s="24">
        <f t="shared" si="10"/>
        <v>303.47954474272956</v>
      </c>
      <c r="Y74" s="7"/>
      <c r="Z74" s="25">
        <f t="shared" si="11"/>
        <v>609</v>
      </c>
      <c r="AA74" s="17">
        <f t="shared" si="15"/>
        <v>303.56099999999992</v>
      </c>
      <c r="AB74" s="24">
        <f t="shared" si="12"/>
        <v>5.2981389306465054</v>
      </c>
      <c r="AC74" s="17">
        <f t="shared" si="13"/>
        <v>-8.145525727036329E-2</v>
      </c>
      <c r="AD74" s="17">
        <f t="shared" ca="1" si="14"/>
        <v>4.4976139247978608E-2</v>
      </c>
      <c r="AE74" s="17">
        <v>95</v>
      </c>
    </row>
    <row r="75" spans="1:31" s="17" customFormat="1" x14ac:dyDescent="0.25">
      <c r="A75" s="17">
        <v>55</v>
      </c>
      <c r="B75" s="17">
        <v>619</v>
      </c>
      <c r="C75" s="17">
        <v>11921</v>
      </c>
      <c r="D75" s="17">
        <v>11865</v>
      </c>
      <c r="E75" s="17">
        <v>14595</v>
      </c>
      <c r="F75" s="17">
        <v>14653</v>
      </c>
      <c r="G75" s="24"/>
      <c r="H75" s="7"/>
      <c r="I75" s="25">
        <f t="shared" si="16"/>
        <v>-2674</v>
      </c>
      <c r="J75" s="24">
        <f t="shared" si="16"/>
        <v>-2788</v>
      </c>
      <c r="K75" s="7"/>
      <c r="L75" s="25">
        <f t="shared" si="3"/>
        <v>-2671.7720090847242</v>
      </c>
      <c r="M75" s="17">
        <f t="shared" si="1"/>
        <v>4.9639435185513552</v>
      </c>
      <c r="N75" s="17">
        <f t="shared" si="4"/>
        <v>-2795.7486443937346</v>
      </c>
      <c r="O75" s="24">
        <f t="shared" si="2"/>
        <v>60.041489940554555</v>
      </c>
      <c r="P75" s="7"/>
      <c r="Q75" s="25">
        <f t="shared" si="5"/>
        <v>-2633.642043859049</v>
      </c>
      <c r="R75" s="24">
        <f t="shared" si="6"/>
        <v>-2808.3836073665084</v>
      </c>
      <c r="S75" s="7"/>
      <c r="T75" s="25">
        <f t="shared" si="7"/>
        <v>0.68118377476764991</v>
      </c>
      <c r="U75" s="24">
        <f t="shared" si="8"/>
        <v>-0.72949359012209103</v>
      </c>
      <c r="V75" s="7"/>
      <c r="W75" s="25">
        <f t="shared" si="9"/>
        <v>0.68449105987631864</v>
      </c>
      <c r="X75" s="24">
        <f t="shared" si="10"/>
        <v>309.02655873714025</v>
      </c>
      <c r="Y75" s="7"/>
      <c r="Z75" s="25">
        <f t="shared" si="11"/>
        <v>619</v>
      </c>
      <c r="AA75" s="17">
        <f t="shared" si="15"/>
        <v>309.13199999999995</v>
      </c>
      <c r="AB75" s="24">
        <f t="shared" si="12"/>
        <v>5.3953712232751094</v>
      </c>
      <c r="AC75" s="17">
        <f t="shared" si="13"/>
        <v>-0.10544126285969924</v>
      </c>
      <c r="AD75" s="17">
        <f t="shared" ca="1" si="14"/>
        <v>9.9081991720368023E-2</v>
      </c>
      <c r="AE75" s="17">
        <v>94</v>
      </c>
    </row>
    <row r="76" spans="1:31" s="17" customFormat="1" x14ac:dyDescent="0.25">
      <c r="A76" s="17">
        <v>56</v>
      </c>
      <c r="B76" s="17">
        <v>640</v>
      </c>
      <c r="C76" s="17">
        <v>12072</v>
      </c>
      <c r="D76" s="17">
        <v>11736</v>
      </c>
      <c r="E76" s="17">
        <v>14442</v>
      </c>
      <c r="F76" s="17">
        <v>14775</v>
      </c>
      <c r="G76" s="24"/>
      <c r="H76" s="7"/>
      <c r="I76" s="25">
        <f t="shared" si="16"/>
        <v>-2370</v>
      </c>
      <c r="J76" s="24">
        <f t="shared" si="16"/>
        <v>-3039</v>
      </c>
      <c r="K76" s="7"/>
      <c r="L76" s="25">
        <f t="shared" si="3"/>
        <v>-2373.2179006073507</v>
      </c>
      <c r="M76" s="17">
        <f t="shared" si="1"/>
        <v>10.354884318787727</v>
      </c>
      <c r="N76" s="17">
        <f t="shared" si="4"/>
        <v>-3045.9592910407891</v>
      </c>
      <c r="O76" s="24">
        <f t="shared" si="2"/>
        <v>48.431731790407987</v>
      </c>
      <c r="P76" s="7"/>
      <c r="Q76" s="25">
        <f t="shared" si="5"/>
        <v>-2329.642043859049</v>
      </c>
      <c r="R76" s="24">
        <f t="shared" si="6"/>
        <v>-3059.3836073665084</v>
      </c>
      <c r="S76" s="7"/>
      <c r="T76" s="25">
        <f t="shared" si="7"/>
        <v>0.60255506817776971</v>
      </c>
      <c r="U76" s="24">
        <f t="shared" si="8"/>
        <v>-0.79469226548836158</v>
      </c>
      <c r="V76" s="7"/>
      <c r="W76" s="25">
        <f t="shared" si="9"/>
        <v>0.60615651502615331</v>
      </c>
      <c r="X76" s="24">
        <f t="shared" si="10"/>
        <v>314.86883131673812</v>
      </c>
      <c r="Y76" s="7"/>
      <c r="Z76" s="25">
        <f t="shared" si="11"/>
        <v>640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-2.3168683261815204E-2</v>
      </c>
      <c r="AD76" s="17">
        <f t="shared" ca="1" si="14"/>
        <v>1.7472767084029783E-2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12228</v>
      </c>
      <c r="D77" s="17">
        <v>11624</v>
      </c>
      <c r="E77" s="17">
        <v>14281</v>
      </c>
      <c r="F77" s="17">
        <v>14883</v>
      </c>
      <c r="G77" s="24"/>
      <c r="H77" s="7"/>
      <c r="I77" s="25">
        <f t="shared" si="16"/>
        <v>-2053</v>
      </c>
      <c r="J77" s="24">
        <f t="shared" si="16"/>
        <v>-3259</v>
      </c>
      <c r="K77" s="7"/>
      <c r="L77" s="25">
        <f t="shared" si="3"/>
        <v>-2054.2173768497823</v>
      </c>
      <c r="M77" s="17">
        <f t="shared" si="1"/>
        <v>1.4820063943859747</v>
      </c>
      <c r="N77" s="17">
        <f t="shared" si="4"/>
        <v>-3263.3075122571863</v>
      </c>
      <c r="O77" s="24">
        <f t="shared" si="2"/>
        <v>18.554661845810365</v>
      </c>
      <c r="P77" s="7"/>
      <c r="Q77" s="25">
        <f t="shared" si="5"/>
        <v>-2012.642043859049</v>
      </c>
      <c r="R77" s="24">
        <f t="shared" si="6"/>
        <v>-3279.3836073665084</v>
      </c>
      <c r="S77" s="7"/>
      <c r="T77" s="25">
        <f t="shared" si="7"/>
        <v>0.52056394979292753</v>
      </c>
      <c r="U77" s="24">
        <f t="shared" si="8"/>
        <v>-0.85183851481337958</v>
      </c>
      <c r="V77" s="7"/>
      <c r="W77" s="25">
        <f t="shared" si="9"/>
        <v>0.52442309385685637</v>
      </c>
      <c r="X77" s="24">
        <f t="shared" si="10"/>
        <v>320.58565665413278</v>
      </c>
      <c r="Y77" s="7"/>
      <c r="Z77" s="25">
        <f t="shared" si="11"/>
        <v>634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-1.2343345867179778E-2</v>
      </c>
      <c r="AD77" s="17">
        <f t="shared" ca="1" si="14"/>
        <v>7.2326205736317206E-4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12396</v>
      </c>
      <c r="D78" s="17">
        <v>11529</v>
      </c>
      <c r="E78" s="17">
        <v>14104</v>
      </c>
      <c r="F78" s="17">
        <v>14973</v>
      </c>
      <c r="G78" s="24"/>
      <c r="H78" s="7"/>
      <c r="I78" s="25">
        <f t="shared" si="16"/>
        <v>-1708</v>
      </c>
      <c r="J78" s="24">
        <f t="shared" si="16"/>
        <v>-3444</v>
      </c>
      <c r="K78" s="7"/>
      <c r="L78" s="25">
        <f t="shared" si="3"/>
        <v>-1710.313464850328</v>
      </c>
      <c r="M78" s="17">
        <f t="shared" si="1"/>
        <v>5.3521196137033682</v>
      </c>
      <c r="N78" s="17">
        <f t="shared" si="4"/>
        <v>-3450.5017425326723</v>
      </c>
      <c r="O78" s="24">
        <f t="shared" si="2"/>
        <v>42.272655961160325</v>
      </c>
      <c r="P78" s="7"/>
      <c r="Q78" s="25">
        <f t="shared" si="5"/>
        <v>-1667.642043859049</v>
      </c>
      <c r="R78" s="24">
        <f t="shared" si="6"/>
        <v>-3464.3836073665084</v>
      </c>
      <c r="S78" s="7"/>
      <c r="T78" s="25">
        <f t="shared" si="7"/>
        <v>0.43133071369585951</v>
      </c>
      <c r="U78" s="24">
        <f t="shared" si="8"/>
        <v>-0.89989331538214479</v>
      </c>
      <c r="V78" s="7"/>
      <c r="W78" s="25">
        <f t="shared" si="9"/>
        <v>0.43540635008729639</v>
      </c>
      <c r="X78" s="24">
        <f t="shared" si="10"/>
        <v>326.38398005678937</v>
      </c>
      <c r="Y78" s="7"/>
      <c r="Z78" s="25">
        <f t="shared" si="11"/>
        <v>643</v>
      </c>
      <c r="AA78" s="17">
        <f t="shared" si="15"/>
        <v>326.38499999999993</v>
      </c>
      <c r="AB78" s="24">
        <f t="shared" si="12"/>
        <v>5.6964928791216911</v>
      </c>
      <c r="AC78" s="17">
        <f t="shared" si="13"/>
        <v>-1.0199432105650885E-3</v>
      </c>
      <c r="AD78" s="17">
        <f t="shared" ca="1" si="14"/>
        <v>-1.8246534317938767E-2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12569</v>
      </c>
      <c r="D79" s="17">
        <v>11453</v>
      </c>
      <c r="E79" s="17">
        <v>13934</v>
      </c>
      <c r="F79" s="17">
        <v>15051</v>
      </c>
      <c r="G79" s="24"/>
      <c r="H79" s="7"/>
      <c r="I79" s="25">
        <f t="shared" si="16"/>
        <v>-1365</v>
      </c>
      <c r="J79" s="24">
        <f t="shared" si="16"/>
        <v>-3598</v>
      </c>
      <c r="K79" s="7"/>
      <c r="L79" s="25">
        <f t="shared" si="3"/>
        <v>-1361.973162824426</v>
      </c>
      <c r="M79" s="17">
        <f t="shared" si="1"/>
        <v>9.1617432874366305</v>
      </c>
      <c r="N79" s="17">
        <f t="shared" si="4"/>
        <v>-3597.732270387065</v>
      </c>
      <c r="O79" s="24">
        <f t="shared" si="2"/>
        <v>7.167914564232479E-2</v>
      </c>
      <c r="P79" s="7"/>
      <c r="Q79" s="25">
        <f t="shared" si="5"/>
        <v>-1324.642043859049</v>
      </c>
      <c r="R79" s="24">
        <f t="shared" si="6"/>
        <v>-3618.3836073665084</v>
      </c>
      <c r="S79" s="7"/>
      <c r="T79" s="25">
        <f t="shared" si="7"/>
        <v>0.34261477172109334</v>
      </c>
      <c r="U79" s="24">
        <f t="shared" si="8"/>
        <v>-0.93989568990965733</v>
      </c>
      <c r="V79" s="7"/>
      <c r="W79" s="25">
        <f t="shared" si="9"/>
        <v>0.34687047561985945</v>
      </c>
      <c r="X79" s="24">
        <f t="shared" si="10"/>
        <v>331.94694785369666</v>
      </c>
      <c r="Y79" s="7"/>
      <c r="Z79" s="25">
        <f t="shared" si="11"/>
        <v>621</v>
      </c>
      <c r="AA79" s="17">
        <f t="shared" si="15"/>
        <v>331.97399999999993</v>
      </c>
      <c r="AB79" s="24">
        <f t="shared" si="12"/>
        <v>5.7940393310156537</v>
      </c>
      <c r="AC79" s="17">
        <f t="shared" si="13"/>
        <v>-2.7052146303276459E-2</v>
      </c>
      <c r="AD79" s="17">
        <f t="shared" ca="1" si="14"/>
        <v>3.9527765434229423E-2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12753</v>
      </c>
      <c r="D80" s="17">
        <v>11395</v>
      </c>
      <c r="E80" s="17">
        <v>13747</v>
      </c>
      <c r="F80" s="17">
        <v>15107</v>
      </c>
      <c r="G80" s="24"/>
      <c r="H80" s="7"/>
      <c r="I80" s="25">
        <f t="shared" si="16"/>
        <v>-994</v>
      </c>
      <c r="J80" s="24">
        <f t="shared" si="16"/>
        <v>-3712</v>
      </c>
      <c r="K80" s="7"/>
      <c r="L80" s="25">
        <f t="shared" si="3"/>
        <v>-993.98780360374406</v>
      </c>
      <c r="M80" s="17">
        <f t="shared" si="1"/>
        <v>1.487520816320248E-4</v>
      </c>
      <c r="N80" s="17">
        <f t="shared" si="4"/>
        <v>-3712.4029756468562</v>
      </c>
      <c r="O80" s="24">
        <f t="shared" si="2"/>
        <v>0.16238937195921166</v>
      </c>
      <c r="P80" s="7"/>
      <c r="Q80" s="25">
        <f t="shared" si="5"/>
        <v>-953.64204385904907</v>
      </c>
      <c r="R80" s="24">
        <f t="shared" si="6"/>
        <v>-3732.3836073665084</v>
      </c>
      <c r="S80" s="7"/>
      <c r="T80" s="25">
        <f t="shared" si="7"/>
        <v>0.24665671203410144</v>
      </c>
      <c r="U80" s="24">
        <f t="shared" si="8"/>
        <v>-0.96950783728716672</v>
      </c>
      <c r="V80" s="7"/>
      <c r="W80" s="25">
        <f t="shared" si="9"/>
        <v>0.25104540272731379</v>
      </c>
      <c r="X80" s="24">
        <f t="shared" si="10"/>
        <v>337.68626444871848</v>
      </c>
      <c r="Y80" s="7"/>
      <c r="Z80" s="25">
        <f t="shared" si="11"/>
        <v>633</v>
      </c>
      <c r="AA80" s="17">
        <f t="shared" si="15"/>
        <v>337.67099999999994</v>
      </c>
      <c r="AB80" s="24">
        <f t="shared" si="12"/>
        <v>5.8934707385017706</v>
      </c>
      <c r="AC80" s="17">
        <f t="shared" si="13"/>
        <v>1.5264448718539825E-2</v>
      </c>
      <c r="AD80" s="17">
        <f t="shared" ca="1" si="14"/>
        <v>1.3580797296754099E-2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12944</v>
      </c>
      <c r="D81" s="17">
        <v>11361</v>
      </c>
      <c r="E81" s="17">
        <v>13573</v>
      </c>
      <c r="F81" s="17">
        <v>15151</v>
      </c>
      <c r="G81" s="24"/>
      <c r="H81" s="7"/>
      <c r="I81" s="25">
        <f t="shared" si="16"/>
        <v>-629</v>
      </c>
      <c r="J81" s="24">
        <f t="shared" si="16"/>
        <v>-3790</v>
      </c>
      <c r="K81" s="7"/>
      <c r="L81" s="25">
        <f t="shared" si="3"/>
        <v>-628.61063248880782</v>
      </c>
      <c r="M81" s="17">
        <f t="shared" si="1"/>
        <v>0.15160705877198977</v>
      </c>
      <c r="N81" s="17">
        <f t="shared" si="4"/>
        <v>-3788.3206745910902</v>
      </c>
      <c r="O81" s="24">
        <f t="shared" si="2"/>
        <v>2.8201338290100333</v>
      </c>
      <c r="P81" s="7"/>
      <c r="Q81" s="25">
        <f t="shared" si="5"/>
        <v>-588.64204385904907</v>
      </c>
      <c r="R81" s="24">
        <f t="shared" si="6"/>
        <v>-3810.3836073665084</v>
      </c>
      <c r="S81" s="7"/>
      <c r="T81" s="25">
        <f t="shared" si="7"/>
        <v>0.15225053471401501</v>
      </c>
      <c r="U81" s="24">
        <f t="shared" si="8"/>
        <v>-0.98976878022967307</v>
      </c>
      <c r="V81" s="7"/>
      <c r="W81" s="25">
        <f t="shared" si="9"/>
        <v>0.15672992214437978</v>
      </c>
      <c r="X81" s="24">
        <f t="shared" si="10"/>
        <v>343.20555884111241</v>
      </c>
      <c r="Y81" s="7"/>
      <c r="Z81" s="25">
        <f t="shared" si="11"/>
        <v>613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1.7558841112474965E-2</v>
      </c>
      <c r="AD81" s="17">
        <f t="shared" ca="1" si="14"/>
        <v>6.5320621195894546E-2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13128</v>
      </c>
      <c r="D82" s="17">
        <v>11345</v>
      </c>
      <c r="E82" s="17">
        <v>13389</v>
      </c>
      <c r="F82" s="17">
        <v>15177</v>
      </c>
      <c r="G82" s="24"/>
      <c r="H82" s="7"/>
      <c r="I82" s="25">
        <f t="shared" si="16"/>
        <v>-261</v>
      </c>
      <c r="J82" s="24">
        <f t="shared" si="16"/>
        <v>-3832</v>
      </c>
      <c r="K82" s="7"/>
      <c r="L82" s="25">
        <f t="shared" si="3"/>
        <v>-257.78239824930426</v>
      </c>
      <c r="M82" s="17">
        <f t="shared" si="1"/>
        <v>10.352961026080258</v>
      </c>
      <c r="N82" s="17">
        <f t="shared" si="4"/>
        <v>-3828.9587748213603</v>
      </c>
      <c r="O82" s="24">
        <f t="shared" si="2"/>
        <v>9.249050587192114</v>
      </c>
      <c r="P82" s="7"/>
      <c r="Q82" s="25">
        <f t="shared" si="5"/>
        <v>-220.64204385904904</v>
      </c>
      <c r="R82" s="24">
        <f t="shared" si="6"/>
        <v>-3852.3836073665084</v>
      </c>
      <c r="S82" s="7"/>
      <c r="T82" s="25">
        <f t="shared" si="7"/>
        <v>5.7068416210475807E-2</v>
      </c>
      <c r="U82" s="24">
        <f t="shared" si="8"/>
        <v>-1.0006785187371765</v>
      </c>
      <c r="V82" s="7"/>
      <c r="W82" s="25">
        <f t="shared" si="9"/>
        <v>6.1596186498304707E-2</v>
      </c>
      <c r="X82" s="24">
        <f t="shared" si="10"/>
        <v>348.68127153954765</v>
      </c>
      <c r="Y82" s="7"/>
      <c r="Z82" s="25">
        <f t="shared" si="11"/>
        <v>613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-2.3728460452275613E-2</v>
      </c>
      <c r="AD82" s="17">
        <f t="shared" ca="1" si="14"/>
        <v>1.7418423630999769E-2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11332</v>
      </c>
      <c r="E83" s="17">
        <v>13194</v>
      </c>
      <c r="F83" s="17">
        <v>15173</v>
      </c>
      <c r="G83" s="24"/>
      <c r="H83" s="7"/>
      <c r="I83" s="25">
        <f t="shared" si="16"/>
        <v>117</v>
      </c>
      <c r="J83" s="24">
        <f t="shared" si="16"/>
        <v>-3841</v>
      </c>
      <c r="K83" s="7"/>
      <c r="L83" s="25">
        <f t="shared" si="3"/>
        <v>121.13957810219748</v>
      </c>
      <c r="M83" s="17">
        <f t="shared" si="1"/>
        <v>17.136106864192854</v>
      </c>
      <c r="N83" s="17">
        <f t="shared" si="4"/>
        <v>-3833.7258129832089</v>
      </c>
      <c r="O83" s="24">
        <f t="shared" si="2"/>
        <v>52.913796755251838</v>
      </c>
      <c r="P83" s="7"/>
      <c r="Q83" s="25">
        <f t="shared" si="5"/>
        <v>157.35795614095096</v>
      </c>
      <c r="R83" s="24">
        <f t="shared" si="6"/>
        <v>-3861.3836073665084</v>
      </c>
      <c r="S83" s="7"/>
      <c r="T83" s="25">
        <f t="shared" si="7"/>
        <v>-4.0700172904572604E-2</v>
      </c>
      <c r="U83" s="24">
        <f t="shared" si="8"/>
        <v>-1.0030163198459272</v>
      </c>
      <c r="V83" s="7"/>
      <c r="W83" s="25">
        <f t="shared" si="9"/>
        <v>-3.6162826672589396E-2</v>
      </c>
      <c r="X83" s="24">
        <f t="shared" si="10"/>
        <v>354.26848786056775</v>
      </c>
      <c r="Y83" s="7"/>
      <c r="Z83" s="25">
        <f t="shared" si="11"/>
        <v>623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-4.3512139432152708E-2</v>
      </c>
      <c r="AD83" s="17">
        <f t="shared" ca="1" si="14"/>
        <v>3.9340271557023243E-2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13504</v>
      </c>
      <c r="D84" s="17">
        <v>11354</v>
      </c>
      <c r="E84" s="17">
        <v>13008</v>
      </c>
      <c r="F84" s="17">
        <v>15159</v>
      </c>
      <c r="G84" s="24"/>
      <c r="H84" s="7"/>
      <c r="I84" s="25">
        <f t="shared" ref="I84:J115" si="17">C84-E84</f>
        <v>496</v>
      </c>
      <c r="J84" s="24">
        <f t="shared" si="17"/>
        <v>-3805</v>
      </c>
      <c r="K84" s="7"/>
      <c r="L84" s="25">
        <f t="shared" si="3"/>
        <v>502.73191376567092</v>
      </c>
      <c r="M84" s="17">
        <f t="shared" ref="M84:M147" si="18">(I84-L84)^2</f>
        <v>45.31866294842969</v>
      </c>
      <c r="N84" s="17">
        <f t="shared" si="4"/>
        <v>-3801.0499199606529</v>
      </c>
      <c r="O84" s="24">
        <f t="shared" ref="O84:O147" si="19">(J84-N84)^2</f>
        <v>15.603132317248273</v>
      </c>
      <c r="P84" s="7"/>
      <c r="Q84" s="25">
        <f t="shared" si="5"/>
        <v>536.35795614095093</v>
      </c>
      <c r="R84" s="24">
        <f t="shared" si="6"/>
        <v>-3825.3836073665084</v>
      </c>
      <c r="S84" s="7"/>
      <c r="T84" s="25">
        <f t="shared" si="7"/>
        <v>-0.13872740908077191</v>
      </c>
      <c r="U84" s="24">
        <f t="shared" si="8"/>
        <v>-0.99366511541092428</v>
      </c>
      <c r="V84" s="7"/>
      <c r="W84" s="25">
        <f t="shared" si="9"/>
        <v>-0.13423337197517979</v>
      </c>
      <c r="X84" s="24">
        <f>IF(MOD(ATAN2(U84,W84)*180/PI()-$J$9+360,360)&lt;355,MOD(ATAN2(U84,W84)*180/PI()-$J$9+360,360)+360,MOD(ATAN2(U84,W84)*180/PI()-$J$9+360,360))</f>
        <v>359.89709984248941</v>
      </c>
      <c r="Y84" s="7"/>
      <c r="Z84" s="25">
        <f t="shared" si="11"/>
        <v>630</v>
      </c>
      <c r="AA84" s="17">
        <f t="shared" si="15"/>
        <v>359.98199999999991</v>
      </c>
      <c r="AB84" s="24">
        <f t="shared" si="12"/>
        <v>6.2828711479142259</v>
      </c>
      <c r="AC84" s="17">
        <f t="shared" si="13"/>
        <v>-8.4900157510503504E-2</v>
      </c>
    </row>
    <row r="85" spans="1:31" s="17" customFormat="1" x14ac:dyDescent="0.25">
      <c r="A85" s="17">
        <v>0</v>
      </c>
      <c r="B85" s="17">
        <v>0</v>
      </c>
      <c r="C85" s="17">
        <v>13463</v>
      </c>
      <c r="D85" s="17">
        <v>11312</v>
      </c>
      <c r="E85" s="17">
        <v>12959</v>
      </c>
      <c r="F85" s="17">
        <v>15100</v>
      </c>
      <c r="G85" s="24"/>
      <c r="H85" s="7"/>
      <c r="I85" s="25">
        <f t="shared" si="17"/>
        <v>504</v>
      </c>
      <c r="J85" s="24">
        <f t="shared" si="17"/>
        <v>-3788</v>
      </c>
      <c r="K85" s="7"/>
      <c r="L85" s="25">
        <f>$M$9*SIN(2*PI()/$M$10*(AA85+$M$11))+$M$12</f>
        <v>505.18231501968017</v>
      </c>
      <c r="M85" s="17">
        <f t="shared" si="18"/>
        <v>1.3978688057613322</v>
      </c>
      <c r="N85" s="17">
        <f>$O$9*COS(2*PI()/$O$10*(AA85+$O$11))+$O$12</f>
        <v>-3786.4349821284241</v>
      </c>
      <c r="O85" s="24">
        <f t="shared" si="19"/>
        <v>2.4492809383521061</v>
      </c>
      <c r="P85" s="7"/>
      <c r="Q85" s="25">
        <f t="shared" ref="Q85:Q148" si="20">I85-$J$4</f>
        <v>544.35795614095093</v>
      </c>
      <c r="R85" s="24">
        <f t="shared" ref="R85:R148" si="21">J85-$J$3</f>
        <v>-3808.3836073665084</v>
      </c>
      <c r="S85" s="7"/>
      <c r="T85" s="25">
        <f t="shared" ref="T85:T148" si="22">Q85/$J$7</f>
        <v>-0.14079658556997929</v>
      </c>
      <c r="U85" s="24">
        <f t="shared" ref="U85:U148" si="23">R85/$J$6</f>
        <v>-0.9892492688721729</v>
      </c>
      <c r="V85" s="7"/>
      <c r="W85" s="25">
        <f t="shared" ref="W85:W148" si="24">(T85-U85*SIN(-$J$11*PI()/180))/(COS(-$J$11*PI()/180))</f>
        <v>-0.13632254744432482</v>
      </c>
      <c r="X85" s="24">
        <f>IF(MOD(ATAN2(U85,W85)*180/PI()-$J$9+360,360)&lt;355,MOD(ATAN2(U85,W85)*180/PI()-$J$9+360,360)+360,MOD(ATAN2(U85,W85)*180/PI()-$J$9+360,360))</f>
        <v>360.04980872655688</v>
      </c>
      <c r="Y85" s="7"/>
      <c r="Z85" s="25">
        <f>I165-J159</f>
        <v>3</v>
      </c>
      <c r="AA85" s="17">
        <f t="shared" si="15"/>
        <v>360.0089999999999</v>
      </c>
      <c r="AB85" s="24">
        <f t="shared" ref="AB85:AB148" si="25">AA85*PI()/180</f>
        <v>6.2833423868122633</v>
      </c>
      <c r="AC85" s="17">
        <f t="shared" ref="AC85:AC148" si="26">X85-AA85</f>
        <v>4.0808726556974761E-2</v>
      </c>
    </row>
    <row r="86" spans="1:31" s="17" customFormat="1" x14ac:dyDescent="0.25">
      <c r="A86" s="17">
        <v>1</v>
      </c>
      <c r="B86" s="17">
        <v>-626</v>
      </c>
      <c r="C86" s="17">
        <v>13257</v>
      </c>
      <c r="D86" s="17">
        <v>11286</v>
      </c>
      <c r="E86" s="17">
        <v>13134</v>
      </c>
      <c r="F86" s="17">
        <v>15105</v>
      </c>
      <c r="G86" s="24"/>
      <c r="H86" s="7"/>
      <c r="I86" s="25">
        <f t="shared" si="17"/>
        <v>123</v>
      </c>
      <c r="J86" s="24">
        <f t="shared" si="17"/>
        <v>-3819</v>
      </c>
      <c r="K86" s="7"/>
      <c r="L86" s="25">
        <f t="shared" ref="L86:L149" si="27">$M$9*SIN(2*PI()/$M$10*(AA86+$M$11))+$M$12</f>
        <v>127.34353607259445</v>
      </c>
      <c r="M86" s="17">
        <f t="shared" si="18"/>
        <v>18.866305613929185</v>
      </c>
      <c r="N86" s="17">
        <f t="shared" ref="N86:N149" si="28">$O$9*COS(2*PI()/$O$10*(AA86+$O$11))+$O$12</f>
        <v>-3819.6218057486876</v>
      </c>
      <c r="O86" s="24">
        <f t="shared" si="19"/>
        <v>0.38664238910097226</v>
      </c>
      <c r="P86" s="7"/>
      <c r="Q86" s="25">
        <f t="shared" si="20"/>
        <v>163.35795614095096</v>
      </c>
      <c r="R86" s="24">
        <f t="shared" si="21"/>
        <v>-3839.3836073665084</v>
      </c>
      <c r="S86" s="7"/>
      <c r="T86" s="25">
        <f t="shared" si="22"/>
        <v>-4.2252055271478128E-2</v>
      </c>
      <c r="U86" s="24">
        <f t="shared" si="23"/>
        <v>-0.99730169491342546</v>
      </c>
      <c r="V86" s="7"/>
      <c r="W86" s="25">
        <f t="shared" si="24"/>
        <v>-3.7740578550412997E-2</v>
      </c>
      <c r="X86" s="24">
        <f t="shared" ref="X86:X148" si="29">MOD(ATAN2(U86,W86)*180/PI()-$J$9+360,360)</f>
        <v>354.37082813212476</v>
      </c>
      <c r="Y86" s="7"/>
      <c r="Z86" s="25">
        <f t="shared" ref="Z86:Z149" si="30">B86</f>
        <v>-626</v>
      </c>
      <c r="AA86" s="17">
        <f t="shared" ref="AA86:AA149" si="31">360/40000*Z86+AA85</f>
        <v>354.37499999999989</v>
      </c>
      <c r="AB86" s="24">
        <f t="shared" si="25"/>
        <v>6.1850105367549029</v>
      </c>
      <c r="AC86" s="17">
        <f t="shared" si="26"/>
        <v>-4.1718678751294647E-3</v>
      </c>
    </row>
    <row r="87" spans="1:31" s="17" customFormat="1" x14ac:dyDescent="0.25">
      <c r="A87" s="17">
        <v>2</v>
      </c>
      <c r="B87" s="17">
        <v>-620</v>
      </c>
      <c r="C87" s="17">
        <v>13078</v>
      </c>
      <c r="D87" s="17">
        <v>11294</v>
      </c>
      <c r="E87" s="17">
        <v>13331</v>
      </c>
      <c r="F87" s="17">
        <v>15113</v>
      </c>
      <c r="G87" s="24"/>
      <c r="H87" s="7"/>
      <c r="I87" s="25">
        <f t="shared" si="17"/>
        <v>-253</v>
      </c>
      <c r="J87" s="24">
        <f t="shared" si="17"/>
        <v>-3819</v>
      </c>
      <c r="K87" s="7"/>
      <c r="L87" s="25">
        <f t="shared" si="27"/>
        <v>-248.4819203326692</v>
      </c>
      <c r="M87" s="17">
        <f t="shared" si="18"/>
        <v>20.413043880347949</v>
      </c>
      <c r="N87" s="17">
        <f t="shared" si="28"/>
        <v>-3815.9075481892864</v>
      </c>
      <c r="O87" s="24">
        <f t="shared" si="19"/>
        <v>9.5632582015855476</v>
      </c>
      <c r="P87" s="7"/>
      <c r="Q87" s="25">
        <f t="shared" si="20"/>
        <v>-212.64204385904904</v>
      </c>
      <c r="R87" s="24">
        <f t="shared" si="21"/>
        <v>-3839.3836073665084</v>
      </c>
      <c r="S87" s="7"/>
      <c r="T87" s="25">
        <f t="shared" si="22"/>
        <v>5.4999239721268432E-2</v>
      </c>
      <c r="U87" s="24">
        <f t="shared" si="23"/>
        <v>-0.99730169491342546</v>
      </c>
      <c r="V87" s="7"/>
      <c r="W87" s="25">
        <f t="shared" si="24"/>
        <v>5.9511711689036351E-2</v>
      </c>
      <c r="X87" s="24">
        <f t="shared" si="29"/>
        <v>348.78868996317863</v>
      </c>
      <c r="Y87" s="7"/>
      <c r="Z87" s="25">
        <f t="shared" si="30"/>
        <v>-620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-6.310036821275844E-3</v>
      </c>
    </row>
    <row r="88" spans="1:31" s="17" customFormat="1" x14ac:dyDescent="0.25">
      <c r="A88" s="17">
        <v>3</v>
      </c>
      <c r="B88" s="17">
        <v>-620</v>
      </c>
      <c r="C88" s="17">
        <v>12895</v>
      </c>
      <c r="D88" s="17">
        <v>11313</v>
      </c>
      <c r="E88" s="17">
        <v>13516</v>
      </c>
      <c r="F88" s="17">
        <v>15092</v>
      </c>
      <c r="G88" s="24"/>
      <c r="H88" s="7"/>
      <c r="I88" s="25">
        <f t="shared" si="17"/>
        <v>-621</v>
      </c>
      <c r="J88" s="24">
        <f t="shared" si="17"/>
        <v>-3779</v>
      </c>
      <c r="K88" s="7"/>
      <c r="L88" s="25">
        <f t="shared" si="27"/>
        <v>-622.33282992347301</v>
      </c>
      <c r="M88" s="17">
        <f t="shared" si="18"/>
        <v>1.77643560490508</v>
      </c>
      <c r="N88" s="17">
        <f t="shared" si="28"/>
        <v>-3775.8209442652096</v>
      </c>
      <c r="O88" s="24">
        <f t="shared" si="19"/>
        <v>10.106395364903612</v>
      </c>
      <c r="P88" s="7"/>
      <c r="Q88" s="25">
        <f t="shared" si="20"/>
        <v>-580.64204385904907</v>
      </c>
      <c r="R88" s="24">
        <f t="shared" si="21"/>
        <v>-3799.3836073665084</v>
      </c>
      <c r="S88" s="7"/>
      <c r="T88" s="25">
        <f t="shared" si="22"/>
        <v>0.15018135822480763</v>
      </c>
      <c r="U88" s="24">
        <f t="shared" si="23"/>
        <v>-0.9869114677634222</v>
      </c>
      <c r="V88" s="7"/>
      <c r="W88" s="25">
        <f t="shared" si="24"/>
        <v>0.15464779766504977</v>
      </c>
      <c r="X88" s="24">
        <f t="shared" si="29"/>
        <v>343.29787946230829</v>
      </c>
      <c r="Y88" s="7"/>
      <c r="Z88" s="25">
        <f t="shared" si="30"/>
        <v>-620</v>
      </c>
      <c r="AA88" s="17">
        <f t="shared" si="31"/>
        <v>343.21499999999992</v>
      </c>
      <c r="AB88" s="24">
        <f t="shared" si="25"/>
        <v>5.9902317922323363</v>
      </c>
      <c r="AC88" s="17">
        <f t="shared" si="26"/>
        <v>8.2879462308369511E-2</v>
      </c>
    </row>
    <row r="89" spans="1:31" s="17" customFormat="1" x14ac:dyDescent="0.25">
      <c r="A89" s="17">
        <v>4</v>
      </c>
      <c r="B89" s="17">
        <v>-624</v>
      </c>
      <c r="C89" s="17">
        <v>12704</v>
      </c>
      <c r="D89" s="17">
        <v>11356</v>
      </c>
      <c r="E89" s="17">
        <v>13699</v>
      </c>
      <c r="F89" s="17">
        <v>15056</v>
      </c>
      <c r="G89" s="24"/>
      <c r="H89" s="7"/>
      <c r="I89" s="25">
        <f t="shared" si="17"/>
        <v>-995</v>
      </c>
      <c r="J89" s="24">
        <f t="shared" si="17"/>
        <v>-3700</v>
      </c>
      <c r="K89" s="7"/>
      <c r="L89" s="25">
        <f t="shared" si="27"/>
        <v>-993.01524265732792</v>
      </c>
      <c r="M89" s="17">
        <f t="shared" si="18"/>
        <v>3.9392617092907476</v>
      </c>
      <c r="N89" s="17">
        <f t="shared" si="28"/>
        <v>-3699.1357361573805</v>
      </c>
      <c r="O89" s="24">
        <f t="shared" si="19"/>
        <v>0.74695198965941267</v>
      </c>
      <c r="P89" s="7"/>
      <c r="Q89" s="25">
        <f t="shared" si="20"/>
        <v>-954.64204385904907</v>
      </c>
      <c r="R89" s="24">
        <f t="shared" si="21"/>
        <v>-3720.3836073665084</v>
      </c>
      <c r="S89" s="7"/>
      <c r="T89" s="25">
        <f t="shared" si="22"/>
        <v>0.24691535909525236</v>
      </c>
      <c r="U89" s="24">
        <f t="shared" si="23"/>
        <v>-0.96639076914216571</v>
      </c>
      <c r="V89" s="7"/>
      <c r="W89" s="25">
        <f t="shared" si="24"/>
        <v>0.25128995045576741</v>
      </c>
      <c r="X89" s="24">
        <f t="shared" si="29"/>
        <v>337.62784524601523</v>
      </c>
      <c r="Y89" s="7"/>
      <c r="Z89" s="25">
        <f t="shared" si="30"/>
        <v>-624</v>
      </c>
      <c r="AA89" s="17">
        <f t="shared" si="31"/>
        <v>337.59899999999993</v>
      </c>
      <c r="AB89" s="24">
        <f t="shared" si="25"/>
        <v>5.8922141014403353</v>
      </c>
      <c r="AC89" s="17">
        <f t="shared" si="26"/>
        <v>2.8845246015293924E-2</v>
      </c>
    </row>
    <row r="90" spans="1:31" s="17" customFormat="1" x14ac:dyDescent="0.25">
      <c r="A90" s="17">
        <v>5</v>
      </c>
      <c r="B90" s="17">
        <v>-630</v>
      </c>
      <c r="C90" s="17">
        <v>12533</v>
      </c>
      <c r="D90" s="17">
        <v>11420</v>
      </c>
      <c r="E90" s="17">
        <v>13894</v>
      </c>
      <c r="F90" s="17">
        <v>15006</v>
      </c>
      <c r="G90" s="24"/>
      <c r="H90" s="7"/>
      <c r="I90" s="25">
        <f t="shared" si="17"/>
        <v>-1361</v>
      </c>
      <c r="J90" s="24">
        <f t="shared" si="17"/>
        <v>-3586</v>
      </c>
      <c r="K90" s="7"/>
      <c r="L90" s="25">
        <f t="shared" si="27"/>
        <v>-1357.967288668221</v>
      </c>
      <c r="M90" s="17">
        <f t="shared" si="18"/>
        <v>9.1973380219004852</v>
      </c>
      <c r="N90" s="17">
        <f t="shared" si="28"/>
        <v>-3585.4781210054593</v>
      </c>
      <c r="O90" s="24">
        <f t="shared" si="19"/>
        <v>0.27235768494276708</v>
      </c>
      <c r="P90" s="7"/>
      <c r="Q90" s="25">
        <f t="shared" si="20"/>
        <v>-1320.642043859049</v>
      </c>
      <c r="R90" s="24">
        <f t="shared" si="21"/>
        <v>-3606.3836073665084</v>
      </c>
      <c r="S90" s="7"/>
      <c r="T90" s="25">
        <f t="shared" si="22"/>
        <v>0.34158018347648966</v>
      </c>
      <c r="U90" s="24">
        <f t="shared" si="23"/>
        <v>-0.93677862176465643</v>
      </c>
      <c r="V90" s="7"/>
      <c r="W90" s="25">
        <f t="shared" si="24"/>
        <v>0.34582177480789483</v>
      </c>
      <c r="X90" s="24">
        <f t="shared" si="29"/>
        <v>331.94147561913087</v>
      </c>
      <c r="Y90" s="7"/>
      <c r="Z90" s="25">
        <f t="shared" si="30"/>
        <v>-630</v>
      </c>
      <c r="AA90" s="17">
        <f t="shared" si="31"/>
        <v>331.92899999999992</v>
      </c>
      <c r="AB90" s="24">
        <f t="shared" si="25"/>
        <v>5.7932539328522568</v>
      </c>
      <c r="AC90" s="17">
        <f t="shared" si="26"/>
        <v>1.2475619130952964E-2</v>
      </c>
    </row>
    <row r="91" spans="1:31" s="17" customFormat="1" x14ac:dyDescent="0.25">
      <c r="A91" s="17">
        <v>6</v>
      </c>
      <c r="B91" s="17">
        <v>-638</v>
      </c>
      <c r="C91" s="17">
        <v>12340</v>
      </c>
      <c r="D91" s="17">
        <v>11484</v>
      </c>
      <c r="E91" s="17">
        <v>14055</v>
      </c>
      <c r="F91" s="17">
        <v>14909</v>
      </c>
      <c r="G91" s="24"/>
      <c r="H91" s="7"/>
      <c r="I91" s="25">
        <f t="shared" si="17"/>
        <v>-1715</v>
      </c>
      <c r="J91" s="24">
        <f t="shared" si="17"/>
        <v>-3425</v>
      </c>
      <c r="K91" s="7"/>
      <c r="L91" s="25">
        <f t="shared" si="27"/>
        <v>-1714.3915473242125</v>
      </c>
      <c r="M91" s="17">
        <f t="shared" si="18"/>
        <v>0.37021465867293879</v>
      </c>
      <c r="N91" s="17">
        <f t="shared" si="28"/>
        <v>-3434.409400337222</v>
      </c>
      <c r="O91" s="24">
        <f t="shared" si="19"/>
        <v>88.536814706113404</v>
      </c>
      <c r="P91" s="7"/>
      <c r="Q91" s="25">
        <f t="shared" si="20"/>
        <v>-1674.642043859049</v>
      </c>
      <c r="R91" s="24">
        <f t="shared" si="21"/>
        <v>-3445.3836073665084</v>
      </c>
      <c r="S91" s="7"/>
      <c r="T91" s="25">
        <f t="shared" si="22"/>
        <v>0.43314124312391594</v>
      </c>
      <c r="U91" s="24">
        <f t="shared" si="23"/>
        <v>-0.89495795748589324</v>
      </c>
      <c r="V91" s="7"/>
      <c r="W91" s="25">
        <f t="shared" si="24"/>
        <v>0.43719456990946765</v>
      </c>
      <c r="X91" s="24">
        <f t="shared" si="29"/>
        <v>326.16773352247139</v>
      </c>
      <c r="Y91" s="7"/>
      <c r="Z91" s="25">
        <f t="shared" si="30"/>
        <v>-638</v>
      </c>
      <c r="AA91" s="17">
        <f t="shared" si="31"/>
        <v>326.1869999999999</v>
      </c>
      <c r="AB91" s="24">
        <f t="shared" si="25"/>
        <v>5.6930371272027411</v>
      </c>
      <c r="AC91" s="17">
        <f t="shared" si="26"/>
        <v>-1.9266477528503856E-2</v>
      </c>
    </row>
    <row r="92" spans="1:31" s="17" customFormat="1" x14ac:dyDescent="0.25">
      <c r="A92" s="17">
        <v>7</v>
      </c>
      <c r="B92" s="17">
        <v>-623</v>
      </c>
      <c r="C92" s="17">
        <v>12183</v>
      </c>
      <c r="D92" s="17">
        <v>11583</v>
      </c>
      <c r="E92" s="17">
        <v>14230</v>
      </c>
      <c r="F92" s="17">
        <v>14830</v>
      </c>
      <c r="G92" s="24"/>
      <c r="H92" s="7"/>
      <c r="I92" s="25">
        <f t="shared" si="17"/>
        <v>-2047</v>
      </c>
      <c r="J92" s="24">
        <f t="shared" si="17"/>
        <v>-3247</v>
      </c>
      <c r="K92" s="7"/>
      <c r="L92" s="25">
        <f t="shared" si="27"/>
        <v>-2046.2420329792483</v>
      </c>
      <c r="M92" s="17">
        <f t="shared" si="18"/>
        <v>0.57451400454724</v>
      </c>
      <c r="N92" s="17">
        <f t="shared" si="28"/>
        <v>-3253.4091195587653</v>
      </c>
      <c r="O92" s="24">
        <f t="shared" si="19"/>
        <v>41.076813518547517</v>
      </c>
      <c r="P92" s="7"/>
      <c r="Q92" s="25">
        <f t="shared" si="20"/>
        <v>-2006.642043859049</v>
      </c>
      <c r="R92" s="24">
        <f t="shared" si="21"/>
        <v>-3267.3836073665084</v>
      </c>
      <c r="S92" s="7"/>
      <c r="T92" s="25">
        <f t="shared" si="22"/>
        <v>0.51901206742602202</v>
      </c>
      <c r="U92" s="24">
        <f t="shared" si="23"/>
        <v>-0.84872144666837857</v>
      </c>
      <c r="V92" s="7"/>
      <c r="W92" s="25">
        <f t="shared" si="24"/>
        <v>0.52285709362872446</v>
      </c>
      <c r="X92" s="24">
        <f t="shared" si="29"/>
        <v>320.56837991619011</v>
      </c>
      <c r="Y92" s="7"/>
      <c r="Z92" s="25">
        <f t="shared" si="30"/>
        <v>-623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-1.1620083809816606E-2</v>
      </c>
    </row>
    <row r="93" spans="1:31" s="17" customFormat="1" x14ac:dyDescent="0.25">
      <c r="A93" s="17">
        <v>8</v>
      </c>
      <c r="B93" s="17">
        <v>-636</v>
      </c>
      <c r="C93" s="17">
        <v>12024</v>
      </c>
      <c r="D93" s="17">
        <v>11688</v>
      </c>
      <c r="E93" s="17">
        <v>14391</v>
      </c>
      <c r="F93" s="17">
        <v>14721</v>
      </c>
      <c r="G93" s="24"/>
      <c r="H93" s="7"/>
      <c r="I93" s="25">
        <f t="shared" si="17"/>
        <v>-2367</v>
      </c>
      <c r="J93" s="24">
        <f t="shared" si="17"/>
        <v>-3033</v>
      </c>
      <c r="K93" s="7"/>
      <c r="L93" s="25">
        <f t="shared" si="27"/>
        <v>-2365.1853137551357</v>
      </c>
      <c r="M93" s="17">
        <f t="shared" si="18"/>
        <v>3.2930861672998151</v>
      </c>
      <c r="N93" s="17">
        <f t="shared" si="28"/>
        <v>-3036.317819855381</v>
      </c>
      <c r="O93" s="24">
        <f t="shared" si="19"/>
        <v>11.007928592760422</v>
      </c>
      <c r="P93" s="7"/>
      <c r="Q93" s="25">
        <f t="shared" si="20"/>
        <v>-2326.642043859049</v>
      </c>
      <c r="R93" s="24">
        <f t="shared" si="21"/>
        <v>-3053.3836073665084</v>
      </c>
      <c r="S93" s="7"/>
      <c r="T93" s="25">
        <f t="shared" si="22"/>
        <v>0.6017791269943169</v>
      </c>
      <c r="U93" s="24">
        <f t="shared" si="23"/>
        <v>-0.79313373141586108</v>
      </c>
      <c r="V93" s="7"/>
      <c r="W93" s="25">
        <f t="shared" si="24"/>
        <v>0.60537351491208735</v>
      </c>
      <c r="X93" s="24">
        <f t="shared" si="29"/>
        <v>314.85030408382215</v>
      </c>
      <c r="Y93" s="7"/>
      <c r="Z93" s="25">
        <f t="shared" si="30"/>
        <v>-636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-5.6959161777854206E-3</v>
      </c>
    </row>
    <row r="94" spans="1:31" s="17" customFormat="1" x14ac:dyDescent="0.25">
      <c r="A94" s="17">
        <v>9</v>
      </c>
      <c r="B94" s="17">
        <v>-630</v>
      </c>
      <c r="C94" s="17">
        <v>11881</v>
      </c>
      <c r="D94" s="17">
        <v>11817</v>
      </c>
      <c r="E94" s="17">
        <v>14539</v>
      </c>
      <c r="F94" s="17">
        <v>14603</v>
      </c>
      <c r="G94" s="24"/>
      <c r="H94" s="7"/>
      <c r="I94" s="25">
        <f t="shared" si="17"/>
        <v>-2658</v>
      </c>
      <c r="J94" s="24">
        <f t="shared" si="17"/>
        <v>-2786</v>
      </c>
      <c r="K94" s="7"/>
      <c r="L94" s="25">
        <f t="shared" si="27"/>
        <v>-2658.260259393955</v>
      </c>
      <c r="M94" s="17">
        <f t="shared" si="18"/>
        <v>6.7734952141844107E-2</v>
      </c>
      <c r="N94" s="17">
        <f t="shared" si="28"/>
        <v>-2791.2020401435029</v>
      </c>
      <c r="O94" s="24">
        <f t="shared" si="19"/>
        <v>27.061221654615956</v>
      </c>
      <c r="P94" s="7"/>
      <c r="Q94" s="25">
        <f t="shared" si="20"/>
        <v>-2617.642043859049</v>
      </c>
      <c r="R94" s="24">
        <f t="shared" si="21"/>
        <v>-2806.3836073665084</v>
      </c>
      <c r="S94" s="7"/>
      <c r="T94" s="25">
        <f t="shared" si="22"/>
        <v>0.6770454217892351</v>
      </c>
      <c r="U94" s="24">
        <f t="shared" si="23"/>
        <v>-0.72897407876459086</v>
      </c>
      <c r="V94" s="7"/>
      <c r="W94" s="25">
        <f t="shared" si="24"/>
        <v>0.68035031421704206</v>
      </c>
      <c r="X94" s="24">
        <f t="shared" si="29"/>
        <v>309.17964072886059</v>
      </c>
      <c r="Y94" s="7"/>
      <c r="Z94" s="25">
        <f t="shared" si="30"/>
        <v>-630</v>
      </c>
      <c r="AA94" s="17">
        <f t="shared" si="31"/>
        <v>309.18599999999992</v>
      </c>
      <c r="AB94" s="24">
        <f t="shared" si="25"/>
        <v>5.3963137010711861</v>
      </c>
      <c r="AC94" s="17">
        <f t="shared" si="26"/>
        <v>-6.3592711393312129E-3</v>
      </c>
    </row>
    <row r="95" spans="1:31" s="17" customFormat="1" x14ac:dyDescent="0.25">
      <c r="A95" s="17">
        <v>10</v>
      </c>
      <c r="B95" s="17">
        <v>-611</v>
      </c>
      <c r="C95" s="17">
        <v>11746</v>
      </c>
      <c r="D95" s="17">
        <v>11944</v>
      </c>
      <c r="E95" s="17">
        <v>14665</v>
      </c>
      <c r="F95" s="17">
        <v>14465</v>
      </c>
      <c r="G95" s="24"/>
      <c r="H95" s="7"/>
      <c r="I95" s="25">
        <f t="shared" si="17"/>
        <v>-2919</v>
      </c>
      <c r="J95" s="24">
        <f t="shared" si="17"/>
        <v>-2521</v>
      </c>
      <c r="K95" s="7"/>
      <c r="L95" s="25">
        <f t="shared" si="27"/>
        <v>-2918.0401399843408</v>
      </c>
      <c r="M95" s="17">
        <f t="shared" si="18"/>
        <v>0.92133124966120317</v>
      </c>
      <c r="N95" s="17">
        <f t="shared" si="28"/>
        <v>-2527.1625247382572</v>
      </c>
      <c r="O95" s="24">
        <f t="shared" si="19"/>
        <v>37.976711149631498</v>
      </c>
      <c r="P95" s="7"/>
      <c r="Q95" s="25">
        <f t="shared" si="20"/>
        <v>-2878.642043859049</v>
      </c>
      <c r="R95" s="24">
        <f t="shared" si="21"/>
        <v>-2541.3836073665084</v>
      </c>
      <c r="S95" s="7"/>
      <c r="T95" s="25">
        <f t="shared" si="22"/>
        <v>0.74455230474962575</v>
      </c>
      <c r="U95" s="24">
        <f t="shared" si="23"/>
        <v>-0.66013882389581913</v>
      </c>
      <c r="V95" s="7"/>
      <c r="W95" s="25">
        <f t="shared" si="24"/>
        <v>0.74754646931004243</v>
      </c>
      <c r="X95" s="24">
        <f t="shared" si="29"/>
        <v>303.65052088197751</v>
      </c>
      <c r="Y95" s="7"/>
      <c r="Z95" s="25">
        <f t="shared" si="30"/>
        <v>-611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-3.6479118022384682E-2</v>
      </c>
    </row>
    <row r="96" spans="1:31" s="17" customFormat="1" x14ac:dyDescent="0.25">
      <c r="A96" s="17">
        <v>11</v>
      </c>
      <c r="B96" s="17">
        <v>-610</v>
      </c>
      <c r="C96" s="17">
        <v>11629</v>
      </c>
      <c r="D96" s="17">
        <v>12090</v>
      </c>
      <c r="E96" s="17">
        <v>14783</v>
      </c>
      <c r="F96" s="17">
        <v>14322</v>
      </c>
      <c r="G96" s="24"/>
      <c r="H96" s="7"/>
      <c r="I96" s="25">
        <f t="shared" si="17"/>
        <v>-3154</v>
      </c>
      <c r="J96" s="24">
        <f t="shared" si="17"/>
        <v>-2232</v>
      </c>
      <c r="K96" s="7"/>
      <c r="L96" s="25">
        <f t="shared" si="27"/>
        <v>-3150.9604179181383</v>
      </c>
      <c r="M96" s="17">
        <f t="shared" si="18"/>
        <v>9.2390592323745917</v>
      </c>
      <c r="N96" s="17">
        <f t="shared" si="28"/>
        <v>-2240.1525964432008</v>
      </c>
      <c r="O96" s="24">
        <f t="shared" si="19"/>
        <v>66.464828765689745</v>
      </c>
      <c r="P96" s="7"/>
      <c r="Q96" s="25">
        <f t="shared" si="20"/>
        <v>-3113.642043859049</v>
      </c>
      <c r="R96" s="24">
        <f t="shared" si="21"/>
        <v>-2252.3836073665084</v>
      </c>
      <c r="S96" s="7"/>
      <c r="T96" s="25">
        <f t="shared" si="22"/>
        <v>0.80533436412009229</v>
      </c>
      <c r="U96" s="24">
        <f t="shared" si="23"/>
        <v>-0.58506943273704548</v>
      </c>
      <c r="V96" s="7"/>
      <c r="W96" s="25">
        <f t="shared" si="24"/>
        <v>0.80798952803360802</v>
      </c>
      <c r="X96" s="24">
        <f t="shared" si="29"/>
        <v>298.11212932402714</v>
      </c>
      <c r="Y96" s="7"/>
      <c r="Z96" s="25">
        <f t="shared" si="30"/>
        <v>-610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-8.4870675972751997E-2</v>
      </c>
    </row>
    <row r="97" spans="1:29" s="17" customFormat="1" x14ac:dyDescent="0.25">
      <c r="A97" s="17">
        <v>12</v>
      </c>
      <c r="B97" s="17">
        <v>-634</v>
      </c>
      <c r="C97" s="17">
        <v>11524</v>
      </c>
      <c r="D97" s="17">
        <v>12248</v>
      </c>
      <c r="E97" s="17">
        <v>14882</v>
      </c>
      <c r="F97" s="17">
        <v>14160</v>
      </c>
      <c r="G97" s="24"/>
      <c r="H97" s="7"/>
      <c r="I97" s="25">
        <f t="shared" si="17"/>
        <v>-3358</v>
      </c>
      <c r="J97" s="24">
        <f t="shared" si="17"/>
        <v>-1912</v>
      </c>
      <c r="K97" s="7"/>
      <c r="L97" s="25">
        <f t="shared" si="27"/>
        <v>-3362.7587416720085</v>
      </c>
      <c r="M97" s="17">
        <f t="shared" si="18"/>
        <v>22.645622300909825</v>
      </c>
      <c r="N97" s="17">
        <f t="shared" si="28"/>
        <v>-1919.9005904635965</v>
      </c>
      <c r="O97" s="24">
        <f t="shared" si="19"/>
        <v>62.419329673471523</v>
      </c>
      <c r="P97" s="7"/>
      <c r="Q97" s="25">
        <f t="shared" si="20"/>
        <v>-3317.642043859049</v>
      </c>
      <c r="R97" s="24">
        <f t="shared" si="21"/>
        <v>-1932.3836073665084</v>
      </c>
      <c r="S97" s="7"/>
      <c r="T97" s="25">
        <f t="shared" si="22"/>
        <v>0.85809836459488031</v>
      </c>
      <c r="U97" s="24">
        <f t="shared" si="23"/>
        <v>-0.50194761553701928</v>
      </c>
      <c r="V97" s="7"/>
      <c r="W97" s="25">
        <f t="shared" si="24"/>
        <v>0.86037801569253636</v>
      </c>
      <c r="X97" s="24">
        <f t="shared" si="29"/>
        <v>292.46307596718179</v>
      </c>
      <c r="Y97" s="7"/>
      <c r="Z97" s="25">
        <f t="shared" si="30"/>
        <v>-634</v>
      </c>
      <c r="AA97" s="17">
        <f t="shared" si="31"/>
        <v>292.49099999999987</v>
      </c>
      <c r="AB97" s="24">
        <f t="shared" si="25"/>
        <v>5.1049309824507327</v>
      </c>
      <c r="AC97" s="17">
        <f t="shared" si="26"/>
        <v>-2.7924032818077649E-2</v>
      </c>
    </row>
    <row r="98" spans="1:29" s="17" customFormat="1" x14ac:dyDescent="0.25">
      <c r="A98" s="17">
        <v>13</v>
      </c>
      <c r="B98" s="17">
        <v>-627</v>
      </c>
      <c r="C98" s="17">
        <v>11443</v>
      </c>
      <c r="D98" s="17">
        <v>12422</v>
      </c>
      <c r="E98" s="17">
        <v>14984</v>
      </c>
      <c r="F98" s="17">
        <v>14000</v>
      </c>
      <c r="G98" s="24"/>
      <c r="H98" s="7"/>
      <c r="I98" s="25">
        <f t="shared" si="17"/>
        <v>-3541</v>
      </c>
      <c r="J98" s="24">
        <f t="shared" si="17"/>
        <v>-1578</v>
      </c>
      <c r="K98" s="7"/>
      <c r="L98" s="25">
        <f t="shared" si="27"/>
        <v>-3539.8280887664841</v>
      </c>
      <c r="M98" s="17">
        <f t="shared" si="18"/>
        <v>1.3733759392406575</v>
      </c>
      <c r="N98" s="17">
        <f t="shared" si="28"/>
        <v>-1584.2532011525882</v>
      </c>
      <c r="O98" s="24">
        <f t="shared" si="19"/>
        <v>39.102524654730267</v>
      </c>
      <c r="P98" s="7"/>
      <c r="Q98" s="25">
        <f t="shared" si="20"/>
        <v>-3500.642043859049</v>
      </c>
      <c r="R98" s="24">
        <f t="shared" si="21"/>
        <v>-1598.3836073665084</v>
      </c>
      <c r="S98" s="7"/>
      <c r="T98" s="25">
        <f t="shared" si="22"/>
        <v>0.90543077678549899</v>
      </c>
      <c r="U98" s="24">
        <f t="shared" si="23"/>
        <v>-0.41518921883449184</v>
      </c>
      <c r="V98" s="7"/>
      <c r="W98" s="25">
        <f t="shared" si="24"/>
        <v>0.90731840717213996</v>
      </c>
      <c r="X98" s="24">
        <f t="shared" si="29"/>
        <v>286.79248476268617</v>
      </c>
      <c r="Y98" s="7"/>
      <c r="Z98" s="25">
        <f t="shared" si="30"/>
        <v>-627</v>
      </c>
      <c r="AA98" s="17">
        <f t="shared" si="31"/>
        <v>286.8479999999999</v>
      </c>
      <c r="AB98" s="24">
        <f t="shared" si="25"/>
        <v>5.0064420527606925</v>
      </c>
      <c r="AC98" s="17">
        <f t="shared" si="26"/>
        <v>-5.5515237313727539E-2</v>
      </c>
    </row>
    <row r="99" spans="1:29" s="17" customFormat="1" x14ac:dyDescent="0.25">
      <c r="A99" s="17">
        <v>14</v>
      </c>
      <c r="B99" s="17">
        <v>-638</v>
      </c>
      <c r="C99" s="17">
        <v>11364</v>
      </c>
      <c r="D99" s="17">
        <v>12597</v>
      </c>
      <c r="E99" s="17">
        <v>15049</v>
      </c>
      <c r="F99" s="17">
        <v>13820</v>
      </c>
      <c r="G99" s="24"/>
      <c r="H99" s="7"/>
      <c r="I99" s="25">
        <f t="shared" si="17"/>
        <v>-3685</v>
      </c>
      <c r="J99" s="24">
        <f t="shared" si="17"/>
        <v>-1223</v>
      </c>
      <c r="K99" s="7"/>
      <c r="L99" s="25">
        <f t="shared" si="27"/>
        <v>-3685.16184503265</v>
      </c>
      <c r="M99" s="17">
        <f t="shared" si="18"/>
        <v>2.619381459349094E-2</v>
      </c>
      <c r="N99" s="17">
        <f t="shared" si="28"/>
        <v>-1226.7653752180281</v>
      </c>
      <c r="O99" s="24">
        <f t="shared" si="19"/>
        <v>14.178050532540249</v>
      </c>
      <c r="P99" s="7"/>
      <c r="Q99" s="25">
        <f t="shared" si="20"/>
        <v>-3644.642043859049</v>
      </c>
      <c r="R99" s="24">
        <f t="shared" si="21"/>
        <v>-1243.3836073665084</v>
      </c>
      <c r="S99" s="7"/>
      <c r="T99" s="25">
        <f t="shared" si="22"/>
        <v>0.9426759535912318</v>
      </c>
      <c r="U99" s="24">
        <f t="shared" si="23"/>
        <v>-0.32297595287821279</v>
      </c>
      <c r="V99" s="7"/>
      <c r="W99" s="25">
        <f t="shared" si="24"/>
        <v>0.94414678157212895</v>
      </c>
      <c r="X99" s="24">
        <f t="shared" si="29"/>
        <v>281.08854810881746</v>
      </c>
      <c r="Y99" s="7"/>
      <c r="Z99" s="25">
        <f t="shared" si="30"/>
        <v>-638</v>
      </c>
      <c r="AA99" s="17">
        <f t="shared" si="31"/>
        <v>281.10599999999988</v>
      </c>
      <c r="AB99" s="24">
        <f t="shared" si="25"/>
        <v>4.9062252471111778</v>
      </c>
      <c r="AC99" s="17">
        <f t="shared" si="26"/>
        <v>-1.7451891182417967E-2</v>
      </c>
    </row>
    <row r="100" spans="1:29" s="17" customFormat="1" x14ac:dyDescent="0.25">
      <c r="A100" s="17">
        <v>15</v>
      </c>
      <c r="B100" s="17">
        <v>-633</v>
      </c>
      <c r="C100" s="17">
        <v>11318</v>
      </c>
      <c r="D100" s="17">
        <v>12785</v>
      </c>
      <c r="E100" s="17">
        <v>15111</v>
      </c>
      <c r="F100" s="17">
        <v>13642</v>
      </c>
      <c r="G100" s="24"/>
      <c r="H100" s="7"/>
      <c r="I100" s="25">
        <f t="shared" si="17"/>
        <v>-3793</v>
      </c>
      <c r="J100" s="24">
        <f t="shared" si="17"/>
        <v>-857</v>
      </c>
      <c r="K100" s="7"/>
      <c r="L100" s="25">
        <f t="shared" si="27"/>
        <v>-3793.1944929545343</v>
      </c>
      <c r="M100" s="17">
        <f t="shared" si="18"/>
        <v>3.7827509363491281E-2</v>
      </c>
      <c r="N100" s="17">
        <f t="shared" si="28"/>
        <v>-859.6945749340681</v>
      </c>
      <c r="O100" s="24">
        <f t="shared" si="19"/>
        <v>7.2607340753081075</v>
      </c>
      <c r="P100" s="7"/>
      <c r="Q100" s="25">
        <f t="shared" si="20"/>
        <v>-3752.642043859049</v>
      </c>
      <c r="R100" s="24">
        <f t="shared" si="21"/>
        <v>-877.3836073665085</v>
      </c>
      <c r="S100" s="7"/>
      <c r="T100" s="25">
        <f t="shared" si="22"/>
        <v>0.97060983619553132</v>
      </c>
      <c r="U100" s="24">
        <f t="shared" si="23"/>
        <v>-0.22790537445568282</v>
      </c>
      <c r="V100" s="7"/>
      <c r="W100" s="25">
        <f t="shared" si="24"/>
        <v>0.97165083966644583</v>
      </c>
      <c r="X100" s="24">
        <f t="shared" si="29"/>
        <v>275.40401187330497</v>
      </c>
      <c r="Y100" s="7"/>
      <c r="Z100" s="25">
        <f t="shared" si="30"/>
        <v>-633</v>
      </c>
      <c r="AA100" s="17">
        <f t="shared" si="31"/>
        <v>275.40899999999988</v>
      </c>
      <c r="AB100" s="24">
        <f t="shared" si="25"/>
        <v>4.8067938396250609</v>
      </c>
      <c r="AC100" s="17">
        <f t="shared" si="26"/>
        <v>-4.9881266949114433E-3</v>
      </c>
    </row>
    <row r="101" spans="1:29" s="17" customFormat="1" x14ac:dyDescent="0.25">
      <c r="A101" s="17">
        <v>16</v>
      </c>
      <c r="B101" s="17">
        <v>-636</v>
      </c>
      <c r="C101" s="17">
        <v>11279</v>
      </c>
      <c r="D101" s="17">
        <v>12974</v>
      </c>
      <c r="E101" s="17">
        <v>15143</v>
      </c>
      <c r="F101" s="17">
        <v>13453</v>
      </c>
      <c r="G101" s="24"/>
      <c r="H101" s="7"/>
      <c r="I101" s="25">
        <f t="shared" si="17"/>
        <v>-3864</v>
      </c>
      <c r="J101" s="24">
        <f t="shared" si="17"/>
        <v>-479</v>
      </c>
      <c r="K101" s="7"/>
      <c r="L101" s="25">
        <f t="shared" si="27"/>
        <v>-3864.3826888935314</v>
      </c>
      <c r="M101" s="17">
        <f t="shared" si="18"/>
        <v>0.14645078923228305</v>
      </c>
      <c r="N101" s="17">
        <f t="shared" si="28"/>
        <v>-482.12886420306364</v>
      </c>
      <c r="O101" s="24">
        <f t="shared" si="19"/>
        <v>9.7897912012130828</v>
      </c>
      <c r="P101" s="7"/>
      <c r="Q101" s="25">
        <f t="shared" si="20"/>
        <v>-3823.642043859049</v>
      </c>
      <c r="R101" s="24">
        <f t="shared" si="21"/>
        <v>-499.38360736650844</v>
      </c>
      <c r="S101" s="7"/>
      <c r="T101" s="25">
        <f t="shared" si="22"/>
        <v>0.98897377753724669</v>
      </c>
      <c r="U101" s="24">
        <f t="shared" si="23"/>
        <v>-0.12971772788815181</v>
      </c>
      <c r="V101" s="7"/>
      <c r="W101" s="25">
        <f t="shared" si="24"/>
        <v>0.98957075658203797</v>
      </c>
      <c r="X101" s="24">
        <f t="shared" si="29"/>
        <v>269.67166345267594</v>
      </c>
      <c r="Y101" s="7"/>
      <c r="Z101" s="25">
        <f t="shared" si="30"/>
        <v>-636</v>
      </c>
      <c r="AA101" s="17">
        <f t="shared" si="31"/>
        <v>269.68499999999989</v>
      </c>
      <c r="AB101" s="24">
        <f t="shared" si="25"/>
        <v>4.7068911932409057</v>
      </c>
      <c r="AC101" s="17">
        <f t="shared" si="26"/>
        <v>-1.3336547323945069E-2</v>
      </c>
    </row>
    <row r="102" spans="1:29" s="17" customFormat="1" x14ac:dyDescent="0.25">
      <c r="A102" s="17">
        <v>17</v>
      </c>
      <c r="B102" s="17">
        <v>-611</v>
      </c>
      <c r="C102" s="17">
        <v>11257</v>
      </c>
      <c r="D102" s="17">
        <v>13146</v>
      </c>
      <c r="E102" s="17">
        <v>15145</v>
      </c>
      <c r="F102" s="17">
        <v>13259</v>
      </c>
      <c r="G102" s="24"/>
      <c r="H102" s="7"/>
      <c r="I102" s="25">
        <f t="shared" si="17"/>
        <v>-3888</v>
      </c>
      <c r="J102" s="24">
        <f t="shared" si="17"/>
        <v>-113</v>
      </c>
      <c r="K102" s="7"/>
      <c r="L102" s="25">
        <f t="shared" si="27"/>
        <v>-3896.8445885271371</v>
      </c>
      <c r="M102" s="17">
        <f t="shared" si="18"/>
        <v>78.226746214366059</v>
      </c>
      <c r="N102" s="17">
        <f t="shared" si="28"/>
        <v>-114.63414531705317</v>
      </c>
      <c r="O102" s="24">
        <f t="shared" si="19"/>
        <v>2.6704309172467986</v>
      </c>
      <c r="P102" s="7"/>
      <c r="Q102" s="25">
        <f t="shared" si="20"/>
        <v>-3847.642043859049</v>
      </c>
      <c r="R102" s="24">
        <f t="shared" si="21"/>
        <v>-133.38360736650847</v>
      </c>
      <c r="S102" s="7"/>
      <c r="T102" s="25">
        <f t="shared" si="22"/>
        <v>0.99518130700486884</v>
      </c>
      <c r="U102" s="24">
        <f t="shared" si="23"/>
        <v>-3.4647149465621835E-2</v>
      </c>
      <c r="V102" s="7"/>
      <c r="W102" s="25">
        <f t="shared" si="24"/>
        <v>0.99534823919732895</v>
      </c>
      <c r="X102" s="24">
        <f t="shared" si="29"/>
        <v>264.1972438860048</v>
      </c>
      <c r="Y102" s="7"/>
      <c r="Z102" s="25">
        <f t="shared" si="30"/>
        <v>-611</v>
      </c>
      <c r="AA102" s="17">
        <f t="shared" si="31"/>
        <v>264.18599999999986</v>
      </c>
      <c r="AB102" s="24">
        <f t="shared" si="25"/>
        <v>4.610915537673737</v>
      </c>
      <c r="AC102" s="17">
        <f t="shared" si="26"/>
        <v>1.1243886004933756E-2</v>
      </c>
    </row>
    <row r="103" spans="1:29" s="17" customFormat="1" x14ac:dyDescent="0.25">
      <c r="A103" s="17">
        <v>18</v>
      </c>
      <c r="B103" s="17">
        <v>-625</v>
      </c>
      <c r="C103" s="17">
        <v>11265</v>
      </c>
      <c r="D103" s="17">
        <v>13341</v>
      </c>
      <c r="E103" s="17">
        <v>15153</v>
      </c>
      <c r="F103" s="17">
        <v>13080</v>
      </c>
      <c r="G103" s="24"/>
      <c r="H103" s="7"/>
      <c r="I103" s="25">
        <f t="shared" si="17"/>
        <v>-3888</v>
      </c>
      <c r="J103" s="24">
        <f t="shared" si="17"/>
        <v>261</v>
      </c>
      <c r="K103" s="7"/>
      <c r="L103" s="25">
        <f t="shared" si="27"/>
        <v>-3893.3058397058858</v>
      </c>
      <c r="M103" s="17">
        <f t="shared" si="18"/>
        <v>28.151934984554032</v>
      </c>
      <c r="N103" s="17">
        <f t="shared" si="28"/>
        <v>262.54266445641372</v>
      </c>
      <c r="O103" s="24">
        <f t="shared" si="19"/>
        <v>2.3798136250822313</v>
      </c>
      <c r="P103" s="7"/>
      <c r="Q103" s="25">
        <f t="shared" si="20"/>
        <v>-3847.642043859049</v>
      </c>
      <c r="R103" s="24">
        <f t="shared" si="21"/>
        <v>240.61639263349153</v>
      </c>
      <c r="S103" s="7"/>
      <c r="T103" s="25">
        <f t="shared" si="22"/>
        <v>0.99518130700486884</v>
      </c>
      <c r="U103" s="24">
        <f t="shared" si="23"/>
        <v>6.2501474386908812E-2</v>
      </c>
      <c r="V103" s="7"/>
      <c r="W103" s="25">
        <f t="shared" si="24"/>
        <v>0.99490872749885917</v>
      </c>
      <c r="X103" s="24">
        <f t="shared" si="29"/>
        <v>258.60896350035569</v>
      </c>
      <c r="Y103" s="7"/>
      <c r="Z103" s="25">
        <f t="shared" si="30"/>
        <v>-625</v>
      </c>
      <c r="AA103" s="17">
        <f t="shared" si="31"/>
        <v>258.56099999999986</v>
      </c>
      <c r="AB103" s="24">
        <f t="shared" si="25"/>
        <v>4.5127407672490563</v>
      </c>
      <c r="AC103" s="17">
        <f t="shared" si="26"/>
        <v>4.7963500355820088E-2</v>
      </c>
    </row>
    <row r="104" spans="1:29" s="17" customFormat="1" x14ac:dyDescent="0.25">
      <c r="A104" s="17">
        <v>19</v>
      </c>
      <c r="B104" s="17">
        <v>-611</v>
      </c>
      <c r="C104" s="17">
        <v>11281</v>
      </c>
      <c r="D104" s="17">
        <v>13518</v>
      </c>
      <c r="E104" s="17">
        <v>15129</v>
      </c>
      <c r="F104" s="17">
        <v>12894</v>
      </c>
      <c r="G104" s="24"/>
      <c r="H104" s="7"/>
      <c r="I104" s="25">
        <f t="shared" si="17"/>
        <v>-3848</v>
      </c>
      <c r="J104" s="24">
        <f t="shared" si="17"/>
        <v>624</v>
      </c>
      <c r="K104" s="7"/>
      <c r="L104" s="25">
        <f t="shared" si="27"/>
        <v>-3853.957446427738</v>
      </c>
      <c r="M104" s="17">
        <f t="shared" si="18"/>
        <v>35.49116793936799</v>
      </c>
      <c r="N104" s="17">
        <f t="shared" si="28"/>
        <v>629.04386226340114</v>
      </c>
      <c r="O104" s="24">
        <f t="shared" si="19"/>
        <v>25.440546532162053</v>
      </c>
      <c r="P104" s="7"/>
      <c r="Q104" s="25">
        <f t="shared" si="20"/>
        <v>-3807.642043859049</v>
      </c>
      <c r="R104" s="24">
        <f t="shared" si="21"/>
        <v>603.6163926334915</v>
      </c>
      <c r="S104" s="7"/>
      <c r="T104" s="25">
        <f t="shared" si="22"/>
        <v>0.984835424558832</v>
      </c>
      <c r="U104" s="24">
        <f t="shared" si="23"/>
        <v>0.15679278577318853</v>
      </c>
      <c r="V104" s="7"/>
      <c r="W104" s="25">
        <f t="shared" si="24"/>
        <v>0.98413615429170465</v>
      </c>
      <c r="X104" s="24">
        <f t="shared" si="29"/>
        <v>253.15133945029277</v>
      </c>
      <c r="Y104" s="7"/>
      <c r="Z104" s="25">
        <f t="shared" si="30"/>
        <v>-611</v>
      </c>
      <c r="AA104" s="17">
        <f t="shared" si="31"/>
        <v>253.06199999999987</v>
      </c>
      <c r="AB104" s="24">
        <f t="shared" si="25"/>
        <v>4.4167651116818885</v>
      </c>
      <c r="AC104" s="17">
        <f t="shared" si="26"/>
        <v>8.9339450292897027E-2</v>
      </c>
    </row>
    <row r="105" spans="1:29" s="17" customFormat="1" x14ac:dyDescent="0.25">
      <c r="A105" s="17">
        <v>20</v>
      </c>
      <c r="B105" s="17">
        <v>-621</v>
      </c>
      <c r="C105" s="17">
        <v>11320</v>
      </c>
      <c r="D105" s="17">
        <v>13699</v>
      </c>
      <c r="E105" s="17">
        <v>15092</v>
      </c>
      <c r="F105" s="17">
        <v>12713</v>
      </c>
      <c r="G105" s="24"/>
      <c r="H105" s="7"/>
      <c r="I105" s="25">
        <f t="shared" si="17"/>
        <v>-3772</v>
      </c>
      <c r="J105" s="24">
        <f t="shared" si="17"/>
        <v>986</v>
      </c>
      <c r="K105" s="7"/>
      <c r="L105" s="25">
        <f t="shared" si="27"/>
        <v>-3777.9823942380549</v>
      </c>
      <c r="M105" s="17">
        <f t="shared" si="18"/>
        <v>35.789040819512401</v>
      </c>
      <c r="N105" s="17">
        <f t="shared" si="28"/>
        <v>995.78436645804618</v>
      </c>
      <c r="O105" s="24">
        <f t="shared" si="19"/>
        <v>95.733826985339135</v>
      </c>
      <c r="P105" s="7"/>
      <c r="Q105" s="25">
        <f t="shared" si="20"/>
        <v>-3731.642043859049</v>
      </c>
      <c r="R105" s="24">
        <f t="shared" si="21"/>
        <v>965.6163926334915</v>
      </c>
      <c r="S105" s="7"/>
      <c r="T105" s="25">
        <f t="shared" si="22"/>
        <v>0.96517824791136198</v>
      </c>
      <c r="U105" s="24">
        <f t="shared" si="23"/>
        <v>0.25082434148071819</v>
      </c>
      <c r="V105" s="7"/>
      <c r="W105" s="25">
        <f t="shared" si="24"/>
        <v>0.96405336675850828</v>
      </c>
      <c r="X105" s="24">
        <f t="shared" si="29"/>
        <v>247.61993039818481</v>
      </c>
      <c r="Y105" s="7"/>
      <c r="Z105" s="25">
        <f t="shared" si="30"/>
        <v>-621</v>
      </c>
      <c r="AA105" s="17">
        <f t="shared" si="31"/>
        <v>247.47299999999987</v>
      </c>
      <c r="AB105" s="24">
        <f t="shared" si="25"/>
        <v>4.319218659787925</v>
      </c>
      <c r="AC105" s="17">
        <f t="shared" si="26"/>
        <v>0.14693039818493503</v>
      </c>
    </row>
    <row r="106" spans="1:29" s="17" customFormat="1" x14ac:dyDescent="0.25">
      <c r="A106" s="17">
        <v>21</v>
      </c>
      <c r="B106" s="17">
        <v>-640</v>
      </c>
      <c r="C106" s="17">
        <v>11374</v>
      </c>
      <c r="D106" s="17">
        <v>13882</v>
      </c>
      <c r="E106" s="17">
        <v>15030</v>
      </c>
      <c r="F106" s="17">
        <v>12526</v>
      </c>
      <c r="G106" s="24"/>
      <c r="H106" s="7"/>
      <c r="I106" s="25">
        <f t="shared" si="17"/>
        <v>-3656</v>
      </c>
      <c r="J106" s="24">
        <f t="shared" si="17"/>
        <v>1356</v>
      </c>
      <c r="K106" s="7"/>
      <c r="L106" s="25">
        <f t="shared" si="27"/>
        <v>-3662.490382350461</v>
      </c>
      <c r="M106" s="17">
        <f t="shared" si="18"/>
        <v>42.125063055175715</v>
      </c>
      <c r="N106" s="17">
        <f t="shared" si="28"/>
        <v>1364.0040597834404</v>
      </c>
      <c r="O106" s="24">
        <f t="shared" si="19"/>
        <v>64.064973016888388</v>
      </c>
      <c r="P106" s="7"/>
      <c r="Q106" s="25">
        <f t="shared" si="20"/>
        <v>-3615.642043859049</v>
      </c>
      <c r="R106" s="24">
        <f t="shared" si="21"/>
        <v>1335.6163926334916</v>
      </c>
      <c r="S106" s="7"/>
      <c r="T106" s="25">
        <f t="shared" si="22"/>
        <v>0.935175188817855</v>
      </c>
      <c r="U106" s="24">
        <f t="shared" si="23"/>
        <v>0.34693394261824856</v>
      </c>
      <c r="V106" s="7"/>
      <c r="W106" s="25">
        <f t="shared" si="24"/>
        <v>0.93361518958221268</v>
      </c>
      <c r="X106" s="24">
        <f t="shared" si="29"/>
        <v>241.81843290018207</v>
      </c>
      <c r="Y106" s="7"/>
      <c r="Z106" s="25">
        <f t="shared" si="30"/>
        <v>-640</v>
      </c>
      <c r="AA106" s="17">
        <f t="shared" si="31"/>
        <v>241.71299999999988</v>
      </c>
      <c r="AB106" s="24">
        <f t="shared" si="25"/>
        <v>4.2186876948730516</v>
      </c>
      <c r="AC106" s="17">
        <f t="shared" si="26"/>
        <v>0.10543290018219409</v>
      </c>
    </row>
    <row r="107" spans="1:29" s="17" customFormat="1" x14ac:dyDescent="0.25">
      <c r="A107" s="17">
        <v>22</v>
      </c>
      <c r="B107" s="17">
        <v>-623</v>
      </c>
      <c r="C107" s="17">
        <v>11446</v>
      </c>
      <c r="D107" s="17">
        <v>14054</v>
      </c>
      <c r="E107" s="17">
        <v>14957</v>
      </c>
      <c r="F107" s="17">
        <v>12361</v>
      </c>
      <c r="G107" s="24"/>
      <c r="H107" s="7"/>
      <c r="I107" s="25">
        <f t="shared" si="17"/>
        <v>-3511</v>
      </c>
      <c r="J107" s="24">
        <f t="shared" si="17"/>
        <v>1693</v>
      </c>
      <c r="K107" s="7"/>
      <c r="L107" s="25">
        <f t="shared" si="27"/>
        <v>-3514.9042091381289</v>
      </c>
      <c r="M107" s="17">
        <f t="shared" si="18"/>
        <v>15.242848994248918</v>
      </c>
      <c r="N107" s="17">
        <f t="shared" si="28"/>
        <v>1709.4393328185383</v>
      </c>
      <c r="O107" s="24">
        <f t="shared" si="19"/>
        <v>270.25166351867148</v>
      </c>
      <c r="P107" s="7"/>
      <c r="Q107" s="25">
        <f t="shared" si="20"/>
        <v>-3470.642043859049</v>
      </c>
      <c r="R107" s="24">
        <f t="shared" si="21"/>
        <v>1672.6163926334916</v>
      </c>
      <c r="S107" s="7"/>
      <c r="T107" s="25">
        <f t="shared" si="22"/>
        <v>0.89767136495097133</v>
      </c>
      <c r="U107" s="24">
        <f t="shared" si="23"/>
        <v>0.43447160635702614</v>
      </c>
      <c r="V107" s="7"/>
      <c r="W107" s="25">
        <f t="shared" si="24"/>
        <v>0.89571495131547407</v>
      </c>
      <c r="X107" s="24">
        <f t="shared" si="29"/>
        <v>236.327668930958</v>
      </c>
      <c r="Y107" s="7"/>
      <c r="Z107" s="25">
        <f t="shared" si="30"/>
        <v>-623</v>
      </c>
      <c r="AA107" s="17">
        <f t="shared" si="31"/>
        <v>236.10599999999988</v>
      </c>
      <c r="AB107" s="24">
        <f t="shared" si="25"/>
        <v>4.1208270837137295</v>
      </c>
      <c r="AC107" s="17">
        <f t="shared" si="26"/>
        <v>0.22166893095811702</v>
      </c>
    </row>
    <row r="108" spans="1:29" s="17" customFormat="1" x14ac:dyDescent="0.25">
      <c r="A108" s="17">
        <v>23</v>
      </c>
      <c r="B108" s="17">
        <v>-641</v>
      </c>
      <c r="C108" s="17">
        <v>11553</v>
      </c>
      <c r="D108" s="17">
        <v>14231</v>
      </c>
      <c r="E108" s="17">
        <v>14877</v>
      </c>
      <c r="F108" s="17">
        <v>12193</v>
      </c>
      <c r="G108" s="24"/>
      <c r="H108" s="7"/>
      <c r="I108" s="25">
        <f t="shared" si="17"/>
        <v>-3324</v>
      </c>
      <c r="J108" s="24">
        <f t="shared" si="17"/>
        <v>2038</v>
      </c>
      <c r="K108" s="7"/>
      <c r="L108" s="25">
        <f t="shared" si="27"/>
        <v>-3328.3498835243709</v>
      </c>
      <c r="M108" s="17">
        <f t="shared" si="18"/>
        <v>18.921486675592991</v>
      </c>
      <c r="N108" s="17">
        <f t="shared" si="28"/>
        <v>2047.9494190253263</v>
      </c>
      <c r="O108" s="24">
        <f t="shared" si="19"/>
        <v>98.990938941524519</v>
      </c>
      <c r="P108" s="7"/>
      <c r="Q108" s="25">
        <f t="shared" si="20"/>
        <v>-3283.642043859049</v>
      </c>
      <c r="R108" s="24">
        <f t="shared" si="21"/>
        <v>2017.6163926334916</v>
      </c>
      <c r="S108" s="7"/>
      <c r="T108" s="25">
        <f t="shared" si="22"/>
        <v>0.84930436451574898</v>
      </c>
      <c r="U108" s="24">
        <f t="shared" si="23"/>
        <v>0.52408731552580445</v>
      </c>
      <c r="V108" s="7"/>
      <c r="W108" s="25">
        <f t="shared" si="24"/>
        <v>0.84694202398946927</v>
      </c>
      <c r="X108" s="24">
        <f t="shared" si="29"/>
        <v>230.4544337961886</v>
      </c>
      <c r="Y108" s="7"/>
      <c r="Z108" s="25">
        <f t="shared" si="30"/>
        <v>-641</v>
      </c>
      <c r="AA108" s="17">
        <f t="shared" si="31"/>
        <v>230.33699999999988</v>
      </c>
      <c r="AB108" s="24">
        <f t="shared" si="25"/>
        <v>4.0201390391661764</v>
      </c>
      <c r="AC108" s="17">
        <f t="shared" si="26"/>
        <v>0.11743379618872041</v>
      </c>
    </row>
    <row r="109" spans="1:29" s="17" customFormat="1" x14ac:dyDescent="0.25">
      <c r="A109" s="17">
        <v>24</v>
      </c>
      <c r="B109" s="17">
        <v>-633</v>
      </c>
      <c r="C109" s="17">
        <v>11654</v>
      </c>
      <c r="D109" s="17">
        <v>14384</v>
      </c>
      <c r="E109" s="17">
        <v>14762</v>
      </c>
      <c r="F109" s="17">
        <v>12032</v>
      </c>
      <c r="G109" s="24"/>
      <c r="H109" s="7"/>
      <c r="I109" s="25">
        <f t="shared" si="17"/>
        <v>-3108</v>
      </c>
      <c r="J109" s="24">
        <f t="shared" si="17"/>
        <v>2352</v>
      </c>
      <c r="K109" s="7"/>
      <c r="L109" s="25">
        <f t="shared" si="27"/>
        <v>-3111.4134575433259</v>
      </c>
      <c r="M109" s="17">
        <f t="shared" si="18"/>
        <v>11.651692400088324</v>
      </c>
      <c r="N109" s="17">
        <f t="shared" si="28"/>
        <v>2362.0879051986112</v>
      </c>
      <c r="O109" s="24">
        <f t="shared" si="19"/>
        <v>101.76583129616736</v>
      </c>
      <c r="P109" s="7"/>
      <c r="Q109" s="25">
        <f t="shared" si="20"/>
        <v>-3067.642043859049</v>
      </c>
      <c r="R109" s="24">
        <f t="shared" si="21"/>
        <v>2331.6163926334916</v>
      </c>
      <c r="S109" s="7"/>
      <c r="T109" s="25">
        <f t="shared" si="22"/>
        <v>0.79343659930714994</v>
      </c>
      <c r="U109" s="24">
        <f t="shared" si="23"/>
        <v>0.60565059865333015</v>
      </c>
      <c r="V109" s="7"/>
      <c r="W109" s="25">
        <f t="shared" si="24"/>
        <v>0.79070468524308313</v>
      </c>
      <c r="X109" s="24">
        <f t="shared" si="29"/>
        <v>224.75285409216031</v>
      </c>
      <c r="Y109" s="7"/>
      <c r="Z109" s="25">
        <f t="shared" si="30"/>
        <v>-633</v>
      </c>
      <c r="AA109" s="17">
        <f t="shared" si="31"/>
        <v>224.63999999999987</v>
      </c>
      <c r="AB109" s="24">
        <f t="shared" si="25"/>
        <v>3.92070763168006</v>
      </c>
      <c r="AC109" s="17">
        <f t="shared" si="26"/>
        <v>0.11285409216043263</v>
      </c>
    </row>
    <row r="110" spans="1:29" s="17" customFormat="1" x14ac:dyDescent="0.25">
      <c r="A110" s="17">
        <v>25</v>
      </c>
      <c r="B110" s="17">
        <v>-618</v>
      </c>
      <c r="C110" s="17">
        <v>11768</v>
      </c>
      <c r="D110" s="17">
        <v>14521</v>
      </c>
      <c r="E110" s="17">
        <v>14638</v>
      </c>
      <c r="F110" s="17">
        <v>11882</v>
      </c>
      <c r="G110" s="24"/>
      <c r="H110" s="7"/>
      <c r="I110" s="25">
        <f t="shared" si="17"/>
        <v>-2870</v>
      </c>
      <c r="J110" s="24">
        <f t="shared" si="17"/>
        <v>2639</v>
      </c>
      <c r="K110" s="7"/>
      <c r="L110" s="25">
        <f t="shared" si="27"/>
        <v>-2870.3170661370018</v>
      </c>
      <c r="M110" s="17">
        <f t="shared" si="18"/>
        <v>0.10053093523324574</v>
      </c>
      <c r="N110" s="17">
        <f t="shared" si="28"/>
        <v>2646.4823569988912</v>
      </c>
      <c r="O110" s="24">
        <f t="shared" si="19"/>
        <v>55.985666258855993</v>
      </c>
      <c r="P110" s="7"/>
      <c r="Q110" s="25">
        <f t="shared" si="20"/>
        <v>-2829.642043859049</v>
      </c>
      <c r="R110" s="24">
        <f t="shared" si="21"/>
        <v>2618.6163926334916</v>
      </c>
      <c r="S110" s="7"/>
      <c r="T110" s="25">
        <f t="shared" si="22"/>
        <v>0.73187859875323058</v>
      </c>
      <c r="U110" s="24">
        <f t="shared" si="23"/>
        <v>0.68020047845460363</v>
      </c>
      <c r="V110" s="7"/>
      <c r="W110" s="25">
        <f t="shared" si="24"/>
        <v>0.72880878237302449</v>
      </c>
      <c r="X110" s="24">
        <f t="shared" si="29"/>
        <v>219.17945438046945</v>
      </c>
      <c r="Y110" s="7"/>
      <c r="Z110" s="25">
        <f t="shared" si="30"/>
        <v>-618</v>
      </c>
      <c r="AA110" s="17">
        <f t="shared" si="31"/>
        <v>219.07799999999986</v>
      </c>
      <c r="AB110" s="24">
        <f t="shared" si="25"/>
        <v>3.8236324186841348</v>
      </c>
      <c r="AC110" s="17">
        <f t="shared" si="26"/>
        <v>0.10145438046959043</v>
      </c>
    </row>
    <row r="111" spans="1:29" s="17" customFormat="1" x14ac:dyDescent="0.25">
      <c r="A111" s="17">
        <v>26</v>
      </c>
      <c r="B111" s="17">
        <v>-606</v>
      </c>
      <c r="C111" s="17">
        <v>11910</v>
      </c>
      <c r="D111" s="17">
        <v>14657</v>
      </c>
      <c r="E111" s="17">
        <v>14517</v>
      </c>
      <c r="F111" s="17">
        <v>11762</v>
      </c>
      <c r="G111" s="24"/>
      <c r="H111" s="7"/>
      <c r="I111" s="25">
        <f t="shared" si="17"/>
        <v>-2607</v>
      </c>
      <c r="J111" s="24">
        <f t="shared" si="17"/>
        <v>2895</v>
      </c>
      <c r="K111" s="7"/>
      <c r="L111" s="25">
        <f t="shared" si="27"/>
        <v>-2607.9969107418856</v>
      </c>
      <c r="M111" s="17">
        <f t="shared" si="18"/>
        <v>0.99383102728686867</v>
      </c>
      <c r="N111" s="17">
        <f t="shared" si="28"/>
        <v>2901.3516654657642</v>
      </c>
      <c r="O111" s="24">
        <f t="shared" si="19"/>
        <v>40.343654188981546</v>
      </c>
      <c r="P111" s="7"/>
      <c r="Q111" s="25">
        <f t="shared" si="20"/>
        <v>-2566.642043859049</v>
      </c>
      <c r="R111" s="24">
        <f t="shared" si="21"/>
        <v>2874.6163926334916</v>
      </c>
      <c r="S111" s="7"/>
      <c r="T111" s="25">
        <f t="shared" si="22"/>
        <v>0.6638544216705381</v>
      </c>
      <c r="U111" s="24">
        <f t="shared" si="23"/>
        <v>0.74669793221462466</v>
      </c>
      <c r="V111" s="7"/>
      <c r="W111" s="25">
        <f t="shared" si="24"/>
        <v>0.66048306691491898</v>
      </c>
      <c r="X111" s="24">
        <f t="shared" si="29"/>
        <v>213.69763275291507</v>
      </c>
      <c r="Y111" s="7"/>
      <c r="Z111" s="25">
        <f t="shared" si="30"/>
        <v>-606</v>
      </c>
      <c r="AA111" s="17">
        <f t="shared" si="31"/>
        <v>213.62399999999985</v>
      </c>
      <c r="AB111" s="24">
        <f t="shared" si="25"/>
        <v>3.7284421612803635</v>
      </c>
      <c r="AC111" s="17">
        <f t="shared" si="26"/>
        <v>7.3632752915216315E-2</v>
      </c>
    </row>
    <row r="112" spans="1:29" s="17" customFormat="1" x14ac:dyDescent="0.25">
      <c r="A112" s="17">
        <v>27</v>
      </c>
      <c r="B112" s="17">
        <v>-619</v>
      </c>
      <c r="C112" s="17">
        <v>12051</v>
      </c>
      <c r="D112" s="17">
        <v>14772</v>
      </c>
      <c r="E112" s="17">
        <v>14367</v>
      </c>
      <c r="F112" s="17">
        <v>11642</v>
      </c>
      <c r="G112" s="24"/>
      <c r="H112" s="7"/>
      <c r="I112" s="25">
        <f t="shared" si="17"/>
        <v>-2316</v>
      </c>
      <c r="J112" s="24">
        <f t="shared" si="17"/>
        <v>3130</v>
      </c>
      <c r="K112" s="7"/>
      <c r="L112" s="25">
        <f t="shared" si="27"/>
        <v>-2316.0538743432649</v>
      </c>
      <c r="M112" s="17">
        <f t="shared" si="18"/>
        <v>2.9024448622190645E-3</v>
      </c>
      <c r="N112" s="17">
        <f t="shared" si="28"/>
        <v>3134.7346872989997</v>
      </c>
      <c r="O112" s="24">
        <f t="shared" si="19"/>
        <v>22.417263819308964</v>
      </c>
      <c r="P112" s="7"/>
      <c r="Q112" s="25">
        <f t="shared" si="20"/>
        <v>-2275.642043859049</v>
      </c>
      <c r="R112" s="24">
        <f t="shared" si="21"/>
        <v>3109.6163926334916</v>
      </c>
      <c r="S112" s="7"/>
      <c r="T112" s="25">
        <f t="shared" si="22"/>
        <v>0.5885881268756199</v>
      </c>
      <c r="U112" s="24">
        <f t="shared" si="23"/>
        <v>0.80774051672089386</v>
      </c>
      <c r="V112" s="7"/>
      <c r="W112" s="25">
        <f t="shared" si="24"/>
        <v>0.58493983809482419</v>
      </c>
      <c r="X112" s="24">
        <f t="shared" si="29"/>
        <v>208.11448927031802</v>
      </c>
      <c r="Y112" s="7"/>
      <c r="Z112" s="25">
        <f t="shared" si="30"/>
        <v>-619</v>
      </c>
      <c r="AA112" s="17">
        <f t="shared" si="31"/>
        <v>208.05299999999986</v>
      </c>
      <c r="AB112" s="24">
        <f t="shared" si="25"/>
        <v>3.6312098686517595</v>
      </c>
      <c r="AC112" s="17">
        <f t="shared" si="26"/>
        <v>6.1489270318162426E-2</v>
      </c>
    </row>
    <row r="113" spans="1:29" s="17" customFormat="1" x14ac:dyDescent="0.25">
      <c r="A113" s="17">
        <v>28</v>
      </c>
      <c r="B113" s="17">
        <v>-624</v>
      </c>
      <c r="C113" s="17">
        <v>12212</v>
      </c>
      <c r="D113" s="17">
        <v>14883</v>
      </c>
      <c r="E113" s="17">
        <v>14218</v>
      </c>
      <c r="F113" s="17">
        <v>11539</v>
      </c>
      <c r="G113" s="24"/>
      <c r="H113" s="7"/>
      <c r="I113" s="25">
        <f t="shared" si="17"/>
        <v>-2006</v>
      </c>
      <c r="J113" s="24">
        <f t="shared" si="17"/>
        <v>3344</v>
      </c>
      <c r="K113" s="7"/>
      <c r="L113" s="25">
        <f t="shared" si="27"/>
        <v>-1999.9901457617905</v>
      </c>
      <c r="M113" s="17">
        <f t="shared" si="18"/>
        <v>36.118347964525022</v>
      </c>
      <c r="N113" s="17">
        <f t="shared" si="28"/>
        <v>3340.2114085104772</v>
      </c>
      <c r="O113" s="24">
        <f t="shared" si="19"/>
        <v>14.35342547448449</v>
      </c>
      <c r="P113" s="7"/>
      <c r="Q113" s="25">
        <f t="shared" si="20"/>
        <v>-1965.642043859049</v>
      </c>
      <c r="R113" s="24">
        <f t="shared" si="21"/>
        <v>3323.6163926334916</v>
      </c>
      <c r="S113" s="7"/>
      <c r="T113" s="25">
        <f t="shared" si="22"/>
        <v>0.5084075379188342</v>
      </c>
      <c r="U113" s="24">
        <f t="shared" si="23"/>
        <v>0.86332823197341146</v>
      </c>
      <c r="V113" s="7"/>
      <c r="W113" s="25">
        <f t="shared" si="24"/>
        <v>0.50450694328549273</v>
      </c>
      <c r="X113" s="24">
        <f t="shared" si="29"/>
        <v>202.50455887673309</v>
      </c>
      <c r="Y113" s="7"/>
      <c r="Z113" s="25">
        <f t="shared" si="30"/>
        <v>-624</v>
      </c>
      <c r="AA113" s="17">
        <f t="shared" si="31"/>
        <v>202.43699999999984</v>
      </c>
      <c r="AB113" s="24">
        <f t="shared" si="25"/>
        <v>3.5331921778597581</v>
      </c>
      <c r="AC113" s="17">
        <f t="shared" si="26"/>
        <v>6.7558876733244233E-2</v>
      </c>
    </row>
    <row r="114" spans="1:29" s="17" customFormat="1" x14ac:dyDescent="0.25">
      <c r="A114" s="17">
        <v>29</v>
      </c>
      <c r="B114" s="17">
        <v>-623</v>
      </c>
      <c r="C114" s="17">
        <v>12378</v>
      </c>
      <c r="D114" s="17">
        <v>14962</v>
      </c>
      <c r="E114" s="17">
        <v>14044</v>
      </c>
      <c r="F114" s="17">
        <v>11449</v>
      </c>
      <c r="G114" s="24"/>
      <c r="H114" s="7"/>
      <c r="I114" s="25">
        <f t="shared" si="17"/>
        <v>-1666</v>
      </c>
      <c r="J114" s="24">
        <f t="shared" si="17"/>
        <v>3513</v>
      </c>
      <c r="K114" s="7"/>
      <c r="L114" s="25">
        <f t="shared" si="27"/>
        <v>-1665.6542927057578</v>
      </c>
      <c r="M114" s="17">
        <f t="shared" si="18"/>
        <v>0.1195135332922455</v>
      </c>
      <c r="N114" s="17">
        <f t="shared" si="28"/>
        <v>3513.5576850462849</v>
      </c>
      <c r="O114" s="24">
        <f t="shared" si="19"/>
        <v>0.31101261084974613</v>
      </c>
      <c r="P114" s="7"/>
      <c r="Q114" s="25">
        <f t="shared" si="20"/>
        <v>-1625.642043859049</v>
      </c>
      <c r="R114" s="24">
        <f t="shared" si="21"/>
        <v>3492.6163926334916</v>
      </c>
      <c r="S114" s="7"/>
      <c r="T114" s="25">
        <f t="shared" si="22"/>
        <v>0.42046753712752077</v>
      </c>
      <c r="U114" s="24">
        <f t="shared" si="23"/>
        <v>0.90722694168217533</v>
      </c>
      <c r="V114" s="7"/>
      <c r="W114" s="25">
        <f t="shared" si="24"/>
        <v>0.41636743965726464</v>
      </c>
      <c r="X114" s="24">
        <f t="shared" si="29"/>
        <v>196.85616475465372</v>
      </c>
      <c r="Y114" s="7"/>
      <c r="Z114" s="25">
        <f t="shared" si="30"/>
        <v>-623</v>
      </c>
      <c r="AA114" s="17">
        <f t="shared" si="31"/>
        <v>196.82999999999984</v>
      </c>
      <c r="AB114" s="24">
        <f t="shared" si="25"/>
        <v>3.435331566700436</v>
      </c>
      <c r="AC114" s="17">
        <f t="shared" si="26"/>
        <v>2.6164754653876798E-2</v>
      </c>
    </row>
    <row r="115" spans="1:29" s="17" customFormat="1" x14ac:dyDescent="0.25">
      <c r="A115" s="17">
        <v>30</v>
      </c>
      <c r="B115" s="17">
        <v>-630</v>
      </c>
      <c r="C115" s="17">
        <v>12553</v>
      </c>
      <c r="D115" s="17">
        <v>15038</v>
      </c>
      <c r="E115" s="17">
        <v>13872</v>
      </c>
      <c r="F115" s="17">
        <v>11379</v>
      </c>
      <c r="G115" s="24"/>
      <c r="H115" s="7"/>
      <c r="I115" s="25">
        <f t="shared" si="17"/>
        <v>-1319</v>
      </c>
      <c r="J115" s="24">
        <f t="shared" si="17"/>
        <v>3659</v>
      </c>
      <c r="K115" s="7"/>
      <c r="L115" s="25">
        <f t="shared" si="27"/>
        <v>-1311.750108907476</v>
      </c>
      <c r="M115" s="17">
        <f t="shared" si="18"/>
        <v>52.560920853458363</v>
      </c>
      <c r="N115" s="17">
        <f t="shared" si="28"/>
        <v>3654.8446111738326</v>
      </c>
      <c r="O115" s="24">
        <f t="shared" si="19"/>
        <v>17.267256296636731</v>
      </c>
      <c r="P115" s="7"/>
      <c r="Q115" s="25">
        <f t="shared" si="20"/>
        <v>-1278.642043859049</v>
      </c>
      <c r="R115" s="24">
        <f t="shared" si="21"/>
        <v>3638.6163926334916</v>
      </c>
      <c r="S115" s="7"/>
      <c r="T115" s="25">
        <f t="shared" si="22"/>
        <v>0.33071700690815098</v>
      </c>
      <c r="U115" s="24">
        <f t="shared" si="23"/>
        <v>0.9451512707796873</v>
      </c>
      <c r="V115" s="7"/>
      <c r="W115" s="25">
        <f t="shared" si="24"/>
        <v>0.32644441686674208</v>
      </c>
      <c r="X115" s="24">
        <f t="shared" si="29"/>
        <v>191.25796163217615</v>
      </c>
      <c r="Y115" s="7"/>
      <c r="Z115" s="25">
        <f t="shared" si="30"/>
        <v>-630</v>
      </c>
      <c r="AA115" s="17">
        <f t="shared" si="31"/>
        <v>191.15999999999985</v>
      </c>
      <c r="AB115" s="24">
        <f t="shared" si="25"/>
        <v>3.3363713981123579</v>
      </c>
      <c r="AC115" s="17">
        <f t="shared" si="26"/>
        <v>9.7961632176293278E-2</v>
      </c>
    </row>
    <row r="116" spans="1:29" s="17" customFormat="1" x14ac:dyDescent="0.25">
      <c r="A116" s="17">
        <v>31</v>
      </c>
      <c r="B116" s="17">
        <v>-640</v>
      </c>
      <c r="C116" s="17">
        <v>12740</v>
      </c>
      <c r="D116" s="17">
        <v>15087</v>
      </c>
      <c r="E116" s="17">
        <v>13685</v>
      </c>
      <c r="F116" s="17">
        <v>11325</v>
      </c>
      <c r="G116" s="24"/>
      <c r="H116" s="7"/>
      <c r="I116" s="25">
        <f t="shared" ref="I116:J149" si="32">C116-E116</f>
        <v>-945</v>
      </c>
      <c r="J116" s="24">
        <f t="shared" si="32"/>
        <v>3762</v>
      </c>
      <c r="K116" s="7"/>
      <c r="L116" s="25">
        <f t="shared" si="27"/>
        <v>-939.50188954920543</v>
      </c>
      <c r="M116" s="17">
        <f t="shared" si="18"/>
        <v>30.229218529136471</v>
      </c>
      <c r="N116" s="17">
        <f t="shared" si="28"/>
        <v>3761.9426389183905</v>
      </c>
      <c r="O116" s="24">
        <f t="shared" si="19"/>
        <v>3.2902936834165895E-3</v>
      </c>
      <c r="P116" s="7"/>
      <c r="Q116" s="25">
        <f t="shared" si="20"/>
        <v>-904.64204385904907</v>
      </c>
      <c r="R116" s="24">
        <f t="shared" si="21"/>
        <v>3741.6163926334916</v>
      </c>
      <c r="S116" s="7"/>
      <c r="T116" s="25">
        <f t="shared" si="22"/>
        <v>0.23398300603770628</v>
      </c>
      <c r="U116" s="24">
        <f t="shared" si="23"/>
        <v>0.97190610569094571</v>
      </c>
      <c r="V116" s="7"/>
      <c r="W116" s="25">
        <f t="shared" si="24"/>
        <v>0.22958838405163548</v>
      </c>
      <c r="X116" s="24">
        <f t="shared" si="29"/>
        <v>185.49467538713907</v>
      </c>
      <c r="Y116" s="7"/>
      <c r="Z116" s="25">
        <f t="shared" si="30"/>
        <v>-640</v>
      </c>
      <c r="AA116" s="17">
        <f t="shared" si="31"/>
        <v>185.39999999999986</v>
      </c>
      <c r="AB116" s="24">
        <f t="shared" si="25"/>
        <v>3.2358404331974846</v>
      </c>
      <c r="AC116" s="17">
        <f t="shared" si="26"/>
        <v>9.4675387139204759E-2</v>
      </c>
    </row>
    <row r="117" spans="1:29" s="17" customFormat="1" x14ac:dyDescent="0.25">
      <c r="A117" s="17">
        <v>32</v>
      </c>
      <c r="B117" s="17">
        <v>-630</v>
      </c>
      <c r="C117" s="17">
        <v>12926</v>
      </c>
      <c r="D117" s="17">
        <v>15128</v>
      </c>
      <c r="E117" s="17">
        <v>13498</v>
      </c>
      <c r="F117" s="17">
        <v>11290</v>
      </c>
      <c r="G117" s="24"/>
      <c r="H117" s="7"/>
      <c r="I117" s="25">
        <f t="shared" si="32"/>
        <v>-572</v>
      </c>
      <c r="J117" s="24">
        <f t="shared" si="32"/>
        <v>3838</v>
      </c>
      <c r="K117" s="7"/>
      <c r="L117" s="25">
        <f t="shared" si="27"/>
        <v>-564.17726884844797</v>
      </c>
      <c r="M117" s="17">
        <f t="shared" si="18"/>
        <v>61.195122669462613</v>
      </c>
      <c r="N117" s="17">
        <f t="shared" si="28"/>
        <v>3830.459305585623</v>
      </c>
      <c r="O117" s="24">
        <f t="shared" si="19"/>
        <v>56.862072251015853</v>
      </c>
      <c r="P117" s="7"/>
      <c r="Q117" s="25">
        <f t="shared" si="20"/>
        <v>-531.64204385904907</v>
      </c>
      <c r="R117" s="24">
        <f t="shared" si="21"/>
        <v>3817.6163926334916</v>
      </c>
      <c r="S117" s="7"/>
      <c r="T117" s="25">
        <f t="shared" si="22"/>
        <v>0.13750765222841246</v>
      </c>
      <c r="U117" s="24">
        <f t="shared" si="23"/>
        <v>0.9916475372759519</v>
      </c>
      <c r="V117" s="7"/>
      <c r="W117" s="25">
        <f t="shared" si="24"/>
        <v>0.1330227303987801</v>
      </c>
      <c r="X117" s="24">
        <f t="shared" si="29"/>
        <v>179.84386333661644</v>
      </c>
      <c r="Y117" s="7"/>
      <c r="Z117" s="25">
        <f t="shared" si="30"/>
        <v>-630</v>
      </c>
      <c r="AA117" s="17">
        <f t="shared" si="31"/>
        <v>179.72999999999988</v>
      </c>
      <c r="AB117" s="24">
        <f t="shared" si="25"/>
        <v>3.1368802646094065</v>
      </c>
      <c r="AC117" s="17">
        <f t="shared" si="26"/>
        <v>0.11386333661656067</v>
      </c>
    </row>
    <row r="118" spans="1:29" s="17" customFormat="1" x14ac:dyDescent="0.25">
      <c r="A118" s="17">
        <v>33</v>
      </c>
      <c r="B118" s="17">
        <v>-621</v>
      </c>
      <c r="C118" s="17">
        <v>13120</v>
      </c>
      <c r="D118" s="17">
        <v>15150</v>
      </c>
      <c r="E118" s="17">
        <v>13320</v>
      </c>
      <c r="F118" s="17">
        <v>11277</v>
      </c>
      <c r="G118" s="24"/>
      <c r="H118" s="7"/>
      <c r="I118" s="25">
        <f t="shared" si="32"/>
        <v>-200</v>
      </c>
      <c r="J118" s="24">
        <f t="shared" si="32"/>
        <v>3873</v>
      </c>
      <c r="K118" s="7"/>
      <c r="L118" s="25">
        <f t="shared" si="27"/>
        <v>-189.17720490187159</v>
      </c>
      <c r="M118" s="17">
        <f t="shared" si="18"/>
        <v>117.13289373607233</v>
      </c>
      <c r="N118" s="17">
        <f t="shared" si="28"/>
        <v>3861.5013441036967</v>
      </c>
      <c r="O118" s="24">
        <f t="shared" si="19"/>
        <v>132.21908742158979</v>
      </c>
      <c r="P118" s="7"/>
      <c r="Q118" s="25">
        <f t="shared" si="20"/>
        <v>-159.64204385904904</v>
      </c>
      <c r="R118" s="24">
        <f t="shared" si="21"/>
        <v>3852.6163926334916</v>
      </c>
      <c r="S118" s="7"/>
      <c r="T118" s="25">
        <f t="shared" si="22"/>
        <v>4.1290945480269584E-2</v>
      </c>
      <c r="U118" s="24">
        <f t="shared" si="23"/>
        <v>1.0007389860322047</v>
      </c>
      <c r="V118" s="7"/>
      <c r="W118" s="25">
        <f t="shared" si="24"/>
        <v>3.6763908217744334E-2</v>
      </c>
      <c r="X118" s="24">
        <f t="shared" si="29"/>
        <v>174.30755103934462</v>
      </c>
      <c r="Y118" s="7"/>
      <c r="Z118" s="25">
        <f t="shared" si="30"/>
        <v>-621</v>
      </c>
      <c r="AA118" s="17">
        <f t="shared" si="31"/>
        <v>174.14099999999988</v>
      </c>
      <c r="AB118" s="24">
        <f t="shared" si="25"/>
        <v>3.039333812715443</v>
      </c>
      <c r="AC118" s="17">
        <f t="shared" si="26"/>
        <v>0.16655103934473914</v>
      </c>
    </row>
    <row r="119" spans="1:29" s="17" customFormat="1" x14ac:dyDescent="0.25">
      <c r="A119" s="17">
        <v>34</v>
      </c>
      <c r="B119" s="17">
        <v>-607</v>
      </c>
      <c r="C119" s="17">
        <v>13301</v>
      </c>
      <c r="D119" s="17">
        <v>15136</v>
      </c>
      <c r="E119" s="17">
        <v>13126</v>
      </c>
      <c r="F119" s="17">
        <v>11274</v>
      </c>
      <c r="G119" s="24"/>
      <c r="H119" s="7"/>
      <c r="I119" s="25">
        <f t="shared" si="32"/>
        <v>175</v>
      </c>
      <c r="J119" s="24">
        <f t="shared" si="32"/>
        <v>3862</v>
      </c>
      <c r="K119" s="7"/>
      <c r="L119" s="25">
        <f t="shared" si="27"/>
        <v>178.7640103502097</v>
      </c>
      <c r="M119" s="17">
        <f t="shared" si="18"/>
        <v>14.167773916485764</v>
      </c>
      <c r="N119" s="17">
        <f t="shared" si="28"/>
        <v>3856.5387110858519</v>
      </c>
      <c r="O119" s="24">
        <f t="shared" si="19"/>
        <v>29.825676603796925</v>
      </c>
      <c r="P119" s="7"/>
      <c r="Q119" s="25">
        <f t="shared" si="20"/>
        <v>215.35795614095096</v>
      </c>
      <c r="R119" s="24">
        <f t="shared" si="21"/>
        <v>3841.6163926334916</v>
      </c>
      <c r="S119" s="7"/>
      <c r="T119" s="25">
        <f t="shared" si="22"/>
        <v>-5.5701702451326059E-2</v>
      </c>
      <c r="U119" s="24">
        <f t="shared" si="23"/>
        <v>0.99788167356595392</v>
      </c>
      <c r="V119" s="7"/>
      <c r="W119" s="25">
        <f t="shared" si="24"/>
        <v>-6.0216805498960503E-2</v>
      </c>
      <c r="X119" s="24">
        <f t="shared" si="29"/>
        <v>168.75033059289149</v>
      </c>
      <c r="Y119" s="7"/>
      <c r="Z119" s="25">
        <f t="shared" si="30"/>
        <v>-607</v>
      </c>
      <c r="AA119" s="17">
        <f t="shared" si="31"/>
        <v>168.67799999999988</v>
      </c>
      <c r="AB119" s="24">
        <f t="shared" si="25"/>
        <v>2.9439864756789929</v>
      </c>
      <c r="AC119" s="17">
        <f t="shared" si="26"/>
        <v>7.2330592891603374E-2</v>
      </c>
    </row>
    <row r="120" spans="1:29" s="17" customFormat="1" x14ac:dyDescent="0.25">
      <c r="A120" s="17">
        <v>35</v>
      </c>
      <c r="B120" s="17">
        <v>-608</v>
      </c>
      <c r="C120" s="17">
        <v>13480</v>
      </c>
      <c r="D120" s="17">
        <v>15116</v>
      </c>
      <c r="E120" s="17">
        <v>12941</v>
      </c>
      <c r="F120" s="17">
        <v>11291</v>
      </c>
      <c r="G120" s="24"/>
      <c r="H120" s="7"/>
      <c r="I120" s="25">
        <f t="shared" si="32"/>
        <v>539</v>
      </c>
      <c r="J120" s="24">
        <f t="shared" si="32"/>
        <v>3825</v>
      </c>
      <c r="K120" s="7"/>
      <c r="L120" s="25">
        <f t="shared" si="27"/>
        <v>545.31426110689563</v>
      </c>
      <c r="M120" s="17">
        <f t="shared" si="18"/>
        <v>39.869893326054807</v>
      </c>
      <c r="N120" s="17">
        <f t="shared" si="28"/>
        <v>3816.6231160219431</v>
      </c>
      <c r="O120" s="24">
        <f t="shared" si="19"/>
        <v>70.172185181825839</v>
      </c>
      <c r="P120" s="7"/>
      <c r="Q120" s="25">
        <f t="shared" si="20"/>
        <v>579.35795614095093</v>
      </c>
      <c r="R120" s="24">
        <f t="shared" si="21"/>
        <v>3804.6163926334916</v>
      </c>
      <c r="S120" s="7"/>
      <c r="T120" s="25">
        <f t="shared" si="22"/>
        <v>-0.14984923271026157</v>
      </c>
      <c r="U120" s="24">
        <f t="shared" si="23"/>
        <v>0.98827071345220086</v>
      </c>
      <c r="V120" s="7"/>
      <c r="W120" s="25">
        <f t="shared" si="24"/>
        <v>-0.15432181813754686</v>
      </c>
      <c r="X120" s="24">
        <f t="shared" si="29"/>
        <v>163.32838043825359</v>
      </c>
      <c r="Y120" s="7"/>
      <c r="Z120" s="25">
        <f t="shared" si="30"/>
        <v>-608</v>
      </c>
      <c r="AA120" s="17">
        <f t="shared" si="31"/>
        <v>163.20599999999988</v>
      </c>
      <c r="AB120" s="24">
        <f t="shared" si="25"/>
        <v>2.848482059009863</v>
      </c>
      <c r="AC120" s="17">
        <f t="shared" si="26"/>
        <v>0.12238043825371392</v>
      </c>
    </row>
    <row r="121" spans="1:29" s="17" customFormat="1" x14ac:dyDescent="0.25">
      <c r="A121" s="17">
        <v>36</v>
      </c>
      <c r="B121" s="17">
        <v>-629</v>
      </c>
      <c r="C121" s="17">
        <v>13669</v>
      </c>
      <c r="D121" s="17">
        <v>15084</v>
      </c>
      <c r="E121" s="17">
        <v>12758</v>
      </c>
      <c r="F121" s="17">
        <v>11335</v>
      </c>
      <c r="G121" s="24"/>
      <c r="H121" s="7"/>
      <c r="I121" s="25">
        <f t="shared" si="32"/>
        <v>911</v>
      </c>
      <c r="J121" s="24">
        <f t="shared" si="32"/>
        <v>3749</v>
      </c>
      <c r="K121" s="7"/>
      <c r="L121" s="25">
        <f t="shared" si="27"/>
        <v>918.86573458407645</v>
      </c>
      <c r="M121" s="17">
        <f t="shared" si="18"/>
        <v>61.869780547136308</v>
      </c>
      <c r="N121" s="17">
        <f t="shared" si="28"/>
        <v>3738.9127416832907</v>
      </c>
      <c r="O121" s="24">
        <f t="shared" si="19"/>
        <v>101.75278034802028</v>
      </c>
      <c r="P121" s="7"/>
      <c r="Q121" s="25">
        <f t="shared" si="20"/>
        <v>951.35795614095093</v>
      </c>
      <c r="R121" s="24">
        <f t="shared" si="21"/>
        <v>3728.6163926334916</v>
      </c>
      <c r="S121" s="7"/>
      <c r="T121" s="25">
        <f t="shared" si="22"/>
        <v>-0.24606593945840444</v>
      </c>
      <c r="U121" s="24">
        <f t="shared" si="23"/>
        <v>0.96852928186719467</v>
      </c>
      <c r="V121" s="7"/>
      <c r="W121" s="25">
        <f t="shared" si="24"/>
        <v>-0.25045019700700466</v>
      </c>
      <c r="X121" s="24">
        <f t="shared" si="29"/>
        <v>157.70521650856608</v>
      </c>
      <c r="Y121" s="7"/>
      <c r="Z121" s="25">
        <f t="shared" si="30"/>
        <v>-629</v>
      </c>
      <c r="AA121" s="17">
        <f t="shared" si="31"/>
        <v>157.54499999999987</v>
      </c>
      <c r="AB121" s="24">
        <f t="shared" si="25"/>
        <v>2.7496789700544642</v>
      </c>
      <c r="AC121" s="17">
        <f t="shared" si="26"/>
        <v>0.16021650856620795</v>
      </c>
    </row>
    <row r="122" spans="1:29" s="17" customFormat="1" x14ac:dyDescent="0.25">
      <c r="A122" s="17">
        <v>37</v>
      </c>
      <c r="B122" s="17">
        <v>-626</v>
      </c>
      <c r="C122" s="17">
        <v>13845</v>
      </c>
      <c r="D122" s="17">
        <v>15015</v>
      </c>
      <c r="E122" s="17">
        <v>12570</v>
      </c>
      <c r="F122" s="17">
        <v>11386</v>
      </c>
      <c r="G122" s="24"/>
      <c r="H122" s="7"/>
      <c r="I122" s="25">
        <f t="shared" si="32"/>
        <v>1275</v>
      </c>
      <c r="J122" s="24">
        <f t="shared" si="32"/>
        <v>3629</v>
      </c>
      <c r="K122" s="7"/>
      <c r="L122" s="25">
        <f t="shared" si="27"/>
        <v>1281.3484644578243</v>
      </c>
      <c r="M122" s="17">
        <f t="shared" si="18"/>
        <v>40.303000972258644</v>
      </c>
      <c r="N122" s="17">
        <f t="shared" si="28"/>
        <v>3625.549004602778</v>
      </c>
      <c r="O122" s="24">
        <f t="shared" si="19"/>
        <v>11.909369231647148</v>
      </c>
      <c r="P122" s="7"/>
      <c r="Q122" s="25">
        <f t="shared" si="20"/>
        <v>1315.357956140951</v>
      </c>
      <c r="R122" s="24">
        <f t="shared" si="21"/>
        <v>3608.6163926334916</v>
      </c>
      <c r="S122" s="7"/>
      <c r="T122" s="25">
        <f t="shared" si="22"/>
        <v>-0.34021346971733996</v>
      </c>
      <c r="U122" s="24">
        <f t="shared" si="23"/>
        <v>0.93735860041718477</v>
      </c>
      <c r="V122" s="7"/>
      <c r="W122" s="25">
        <f t="shared" si="24"/>
        <v>-0.34445767095314989</v>
      </c>
      <c r="X122" s="24">
        <f t="shared" si="29"/>
        <v>152.02641977946837</v>
      </c>
      <c r="Y122" s="7"/>
      <c r="Z122" s="25">
        <f t="shared" si="30"/>
        <v>-626</v>
      </c>
      <c r="AA122" s="17">
        <f t="shared" si="31"/>
        <v>151.91099999999989</v>
      </c>
      <c r="AB122" s="24">
        <f t="shared" si="25"/>
        <v>2.6513471199971042</v>
      </c>
      <c r="AC122" s="17">
        <f t="shared" si="26"/>
        <v>0.11541977946848192</v>
      </c>
    </row>
    <row r="123" spans="1:29" s="17" customFormat="1" x14ac:dyDescent="0.25">
      <c r="A123" s="17">
        <v>38</v>
      </c>
      <c r="B123" s="17">
        <v>-636</v>
      </c>
      <c r="C123" s="17">
        <v>14024</v>
      </c>
      <c r="D123" s="17">
        <v>14945</v>
      </c>
      <c r="E123" s="17">
        <v>12392</v>
      </c>
      <c r="F123" s="17">
        <v>11461</v>
      </c>
      <c r="G123" s="24"/>
      <c r="H123" s="7"/>
      <c r="I123" s="25">
        <f t="shared" si="32"/>
        <v>1632</v>
      </c>
      <c r="J123" s="24">
        <f t="shared" si="32"/>
        <v>3484</v>
      </c>
      <c r="K123" s="7"/>
      <c r="L123" s="25">
        <f t="shared" si="27"/>
        <v>1636.5209500967846</v>
      </c>
      <c r="M123" s="17">
        <f t="shared" si="18"/>
        <v>20.438989777617092</v>
      </c>
      <c r="N123" s="17">
        <f t="shared" si="28"/>
        <v>3474.7015073148045</v>
      </c>
      <c r="O123" s="24">
        <f t="shared" si="19"/>
        <v>86.461966216633655</v>
      </c>
      <c r="P123" s="7"/>
      <c r="Q123" s="25">
        <f t="shared" si="20"/>
        <v>1672.357956140951</v>
      </c>
      <c r="R123" s="24">
        <f t="shared" si="21"/>
        <v>3463.6163926334916</v>
      </c>
      <c r="S123" s="7"/>
      <c r="T123" s="25">
        <f t="shared" si="22"/>
        <v>-0.43255047054821905</v>
      </c>
      <c r="U123" s="24">
        <f t="shared" si="23"/>
        <v>0.89969402699842294</v>
      </c>
      <c r="V123" s="7"/>
      <c r="W123" s="25">
        <f t="shared" si="24"/>
        <v>-0.4366252178184804</v>
      </c>
      <c r="X123" s="24">
        <f t="shared" si="29"/>
        <v>146.31614575286955</v>
      </c>
      <c r="Y123" s="7"/>
      <c r="Z123" s="25">
        <f t="shared" si="30"/>
        <v>-636</v>
      </c>
      <c r="AA123" s="17">
        <f t="shared" si="31"/>
        <v>146.1869999999999</v>
      </c>
      <c r="AB123" s="24">
        <f t="shared" si="25"/>
        <v>2.5514444736129489</v>
      </c>
      <c r="AC123" s="17">
        <f t="shared" si="26"/>
        <v>0.12914575286964691</v>
      </c>
    </row>
    <row r="124" spans="1:29" s="17" customFormat="1" x14ac:dyDescent="0.25">
      <c r="A124" s="17">
        <v>39</v>
      </c>
      <c r="B124" s="17">
        <v>-630</v>
      </c>
      <c r="C124" s="17">
        <v>14199</v>
      </c>
      <c r="D124" s="17">
        <v>14859</v>
      </c>
      <c r="E124" s="17">
        <v>12228</v>
      </c>
      <c r="F124" s="17">
        <v>11561</v>
      </c>
      <c r="G124" s="24"/>
      <c r="H124" s="7"/>
      <c r="I124" s="25">
        <f t="shared" si="32"/>
        <v>1971</v>
      </c>
      <c r="J124" s="24">
        <f t="shared" si="32"/>
        <v>3298</v>
      </c>
      <c r="K124" s="7"/>
      <c r="L124" s="25">
        <f t="shared" si="27"/>
        <v>1971.8604078248334</v>
      </c>
      <c r="M124" s="17">
        <f t="shared" si="18"/>
        <v>0.74030162503449715</v>
      </c>
      <c r="N124" s="17">
        <f t="shared" si="28"/>
        <v>3291.3005166927692</v>
      </c>
      <c r="O124" s="24">
        <f t="shared" si="19"/>
        <v>44.883076583864423</v>
      </c>
      <c r="P124" s="7"/>
      <c r="Q124" s="25">
        <f t="shared" si="20"/>
        <v>2011.357956140951</v>
      </c>
      <c r="R124" s="24">
        <f t="shared" si="21"/>
        <v>3277.6163926334916</v>
      </c>
      <c r="S124" s="7"/>
      <c r="T124" s="25">
        <f t="shared" si="22"/>
        <v>-0.52023182427838144</v>
      </c>
      <c r="U124" s="24">
        <f t="shared" si="23"/>
        <v>0.8513794707509077</v>
      </c>
      <c r="V124" s="7"/>
      <c r="W124" s="25">
        <f t="shared" si="24"/>
        <v>-0.52408888817456922</v>
      </c>
      <c r="X124" s="24">
        <f t="shared" si="29"/>
        <v>140.58817493853405</v>
      </c>
      <c r="Y124" s="7"/>
      <c r="Z124" s="25">
        <f t="shared" si="30"/>
        <v>-630</v>
      </c>
      <c r="AA124" s="17">
        <f t="shared" si="31"/>
        <v>140.51699999999991</v>
      </c>
      <c r="AB124" s="24">
        <f t="shared" si="25"/>
        <v>2.4524843050248704</v>
      </c>
      <c r="AC124" s="17">
        <f t="shared" si="26"/>
        <v>7.1174938534142029E-2</v>
      </c>
    </row>
    <row r="125" spans="1:29" s="17" customFormat="1" x14ac:dyDescent="0.25">
      <c r="A125" s="17">
        <v>40</v>
      </c>
      <c r="B125" s="17">
        <v>-625</v>
      </c>
      <c r="C125" s="17">
        <v>14356</v>
      </c>
      <c r="D125" s="17">
        <v>14746</v>
      </c>
      <c r="E125" s="17">
        <v>12068</v>
      </c>
      <c r="F125" s="17">
        <v>11663</v>
      </c>
      <c r="G125" s="24"/>
      <c r="H125" s="7"/>
      <c r="I125" s="25">
        <f t="shared" si="32"/>
        <v>2288</v>
      </c>
      <c r="J125" s="24">
        <f t="shared" si="32"/>
        <v>3083</v>
      </c>
      <c r="K125" s="7"/>
      <c r="L125" s="25">
        <f t="shared" si="27"/>
        <v>2285.082589326305</v>
      </c>
      <c r="M125" s="17">
        <f t="shared" si="18"/>
        <v>8.5112850389896924</v>
      </c>
      <c r="N125" s="17">
        <f t="shared" si="28"/>
        <v>3077.7145001465387</v>
      </c>
      <c r="O125" s="24">
        <f t="shared" si="19"/>
        <v>27.936508700939005</v>
      </c>
      <c r="P125" s="7"/>
      <c r="Q125" s="25">
        <f t="shared" si="20"/>
        <v>2328.357956140951</v>
      </c>
      <c r="R125" s="24">
        <f t="shared" si="21"/>
        <v>3062.6163926334916</v>
      </c>
      <c r="S125" s="7"/>
      <c r="T125" s="25">
        <f t="shared" si="22"/>
        <v>-0.60222294266322363</v>
      </c>
      <c r="U125" s="24">
        <f t="shared" si="23"/>
        <v>0.79553199981964007</v>
      </c>
      <c r="V125" s="7"/>
      <c r="W125" s="25">
        <f t="shared" si="24"/>
        <v>-0.60582818516871206</v>
      </c>
      <c r="X125" s="24">
        <f t="shared" si="29"/>
        <v>134.91297030794402</v>
      </c>
      <c r="Y125" s="7"/>
      <c r="Z125" s="25">
        <f t="shared" si="30"/>
        <v>-625</v>
      </c>
      <c r="AA125" s="17">
        <f t="shared" si="31"/>
        <v>134.89199999999991</v>
      </c>
      <c r="AB125" s="24">
        <f t="shared" si="25"/>
        <v>2.3543095346001892</v>
      </c>
      <c r="AC125" s="17">
        <f t="shared" si="26"/>
        <v>2.0970307944111255E-2</v>
      </c>
    </row>
    <row r="126" spans="1:29" s="17" customFormat="1" x14ac:dyDescent="0.25">
      <c r="A126" s="17">
        <v>41</v>
      </c>
      <c r="B126" s="17">
        <v>-630</v>
      </c>
      <c r="C126" s="17">
        <v>14497</v>
      </c>
      <c r="D126" s="17">
        <v>14613</v>
      </c>
      <c r="E126" s="17">
        <v>11913</v>
      </c>
      <c r="F126" s="17">
        <v>11784</v>
      </c>
      <c r="G126" s="24"/>
      <c r="H126" s="7"/>
      <c r="I126" s="25">
        <f t="shared" si="32"/>
        <v>2584</v>
      </c>
      <c r="J126" s="24">
        <f t="shared" si="32"/>
        <v>2829</v>
      </c>
      <c r="K126" s="7"/>
      <c r="L126" s="25">
        <f t="shared" si="27"/>
        <v>2578.1285499773767</v>
      </c>
      <c r="M126" s="17">
        <f t="shared" si="18"/>
        <v>34.4739253681634</v>
      </c>
      <c r="N126" s="17">
        <f t="shared" si="28"/>
        <v>2832.6195998789831</v>
      </c>
      <c r="O126" s="24">
        <f t="shared" si="19"/>
        <v>13.101503283934335</v>
      </c>
      <c r="P126" s="7"/>
      <c r="Q126" s="25">
        <f t="shared" si="20"/>
        <v>2624.357956140951</v>
      </c>
      <c r="R126" s="24">
        <f t="shared" si="21"/>
        <v>2808.6163926334916</v>
      </c>
      <c r="S126" s="7"/>
      <c r="T126" s="25">
        <f t="shared" si="22"/>
        <v>-0.67878247276389647</v>
      </c>
      <c r="U126" s="24">
        <f t="shared" si="23"/>
        <v>0.72955405741711921</v>
      </c>
      <c r="V126" s="7"/>
      <c r="W126" s="25">
        <f t="shared" si="24"/>
        <v>-0.68209000685930077</v>
      </c>
      <c r="X126" s="24">
        <f t="shared" si="29"/>
        <v>129.12938025949279</v>
      </c>
      <c r="Y126" s="7"/>
      <c r="Z126" s="25">
        <f t="shared" si="30"/>
        <v>-630</v>
      </c>
      <c r="AA126" s="17">
        <f t="shared" si="31"/>
        <v>129.22199999999992</v>
      </c>
      <c r="AB126" s="24">
        <f t="shared" si="25"/>
        <v>2.2553493660121111</v>
      </c>
      <c r="AC126" s="17">
        <f t="shared" si="26"/>
        <v>-9.2619740507132065E-2</v>
      </c>
    </row>
    <row r="127" spans="1:29" s="17" customFormat="1" x14ac:dyDescent="0.25">
      <c r="A127" s="17">
        <v>42</v>
      </c>
      <c r="B127" s="17">
        <v>-602</v>
      </c>
      <c r="C127" s="17">
        <v>14620</v>
      </c>
      <c r="D127" s="17">
        <v>14488</v>
      </c>
      <c r="E127" s="17">
        <v>11784</v>
      </c>
      <c r="F127" s="17">
        <v>11916</v>
      </c>
      <c r="G127" s="24"/>
      <c r="H127" s="7"/>
      <c r="I127" s="25">
        <f t="shared" si="32"/>
        <v>2836</v>
      </c>
      <c r="J127" s="24">
        <f t="shared" si="32"/>
        <v>2572</v>
      </c>
      <c r="K127" s="7"/>
      <c r="L127" s="25">
        <f t="shared" si="27"/>
        <v>2834.237831248186</v>
      </c>
      <c r="M127" s="17">
        <f t="shared" si="18"/>
        <v>3.1052387098696683</v>
      </c>
      <c r="N127" s="17">
        <f t="shared" si="28"/>
        <v>2572.6640763645919</v>
      </c>
      <c r="O127" s="24">
        <f t="shared" si="19"/>
        <v>0.44099741800958392</v>
      </c>
      <c r="P127" s="7"/>
      <c r="Q127" s="25">
        <f t="shared" si="20"/>
        <v>2876.357956140951</v>
      </c>
      <c r="R127" s="24">
        <f t="shared" si="21"/>
        <v>2551.6163926334916</v>
      </c>
      <c r="S127" s="7"/>
      <c r="T127" s="25">
        <f t="shared" si="22"/>
        <v>-0.7439615321739288</v>
      </c>
      <c r="U127" s="24">
        <f t="shared" si="23"/>
        <v>0.66279684797834815</v>
      </c>
      <c r="V127" s="7"/>
      <c r="W127" s="25">
        <f t="shared" si="24"/>
        <v>-0.74696771589930178</v>
      </c>
      <c r="X127" s="24">
        <f t="shared" si="29"/>
        <v>123.78681199526</v>
      </c>
      <c r="Y127" s="7"/>
      <c r="Z127" s="25">
        <f t="shared" si="30"/>
        <v>-602</v>
      </c>
      <c r="AA127" s="17">
        <f t="shared" si="31"/>
        <v>123.80399999999992</v>
      </c>
      <c r="AB127" s="24">
        <f t="shared" si="25"/>
        <v>2.1607874271390584</v>
      </c>
      <c r="AC127" s="17">
        <f t="shared" si="26"/>
        <v>-1.7188004739921325E-2</v>
      </c>
    </row>
    <row r="128" spans="1:29" s="17" customFormat="1" x14ac:dyDescent="0.25">
      <c r="A128" s="17">
        <v>43</v>
      </c>
      <c r="B128" s="17">
        <v>-613</v>
      </c>
      <c r="C128" s="17">
        <v>14735</v>
      </c>
      <c r="D128" s="17">
        <v>14334</v>
      </c>
      <c r="E128" s="17">
        <v>11661</v>
      </c>
      <c r="F128" s="17">
        <v>12054</v>
      </c>
      <c r="G128" s="24"/>
      <c r="H128" s="7"/>
      <c r="I128" s="25">
        <f t="shared" si="32"/>
        <v>3074</v>
      </c>
      <c r="J128" s="24">
        <f t="shared" si="32"/>
        <v>2280</v>
      </c>
      <c r="K128" s="7"/>
      <c r="L128" s="25">
        <f t="shared" si="27"/>
        <v>3068.6085261126773</v>
      </c>
      <c r="M128" s="17">
        <f t="shared" si="18"/>
        <v>29.06799067768274</v>
      </c>
      <c r="N128" s="17">
        <f t="shared" si="28"/>
        <v>2284.5336244010246</v>
      </c>
      <c r="O128" s="24">
        <f t="shared" si="19"/>
        <v>20.553750209565244</v>
      </c>
      <c r="P128" s="7"/>
      <c r="Q128" s="25">
        <f t="shared" si="20"/>
        <v>3114.357956140951</v>
      </c>
      <c r="R128" s="24">
        <f t="shared" si="21"/>
        <v>2259.6163926334916</v>
      </c>
      <c r="S128" s="7"/>
      <c r="T128" s="25">
        <f t="shared" si="22"/>
        <v>-0.80551953272784815</v>
      </c>
      <c r="U128" s="24">
        <f t="shared" si="23"/>
        <v>0.5869481897833243</v>
      </c>
      <c r="V128" s="7"/>
      <c r="W128" s="25">
        <f t="shared" si="24"/>
        <v>-0.80818319825221074</v>
      </c>
      <c r="X128" s="24">
        <f t="shared" si="29"/>
        <v>118.19290302490998</v>
      </c>
      <c r="Y128" s="7"/>
      <c r="Z128" s="25">
        <f t="shared" si="30"/>
        <v>-613</v>
      </c>
      <c r="AA128" s="17">
        <f t="shared" si="31"/>
        <v>118.28699999999992</v>
      </c>
      <c r="AB128" s="24">
        <f t="shared" si="25"/>
        <v>2.0644976123065311</v>
      </c>
      <c r="AC128" s="17">
        <f t="shared" si="26"/>
        <v>-9.409697508993986E-2</v>
      </c>
    </row>
    <row r="129" spans="1:29" s="17" customFormat="1" x14ac:dyDescent="0.25">
      <c r="A129" s="17">
        <v>44</v>
      </c>
      <c r="B129" s="17">
        <v>-625</v>
      </c>
      <c r="C129" s="17">
        <v>14845</v>
      </c>
      <c r="D129" s="17">
        <v>14184</v>
      </c>
      <c r="E129" s="17">
        <v>11559</v>
      </c>
      <c r="F129" s="17">
        <v>12219</v>
      </c>
      <c r="G129" s="24"/>
      <c r="H129" s="7"/>
      <c r="I129" s="25">
        <f t="shared" si="32"/>
        <v>3286</v>
      </c>
      <c r="J129" s="24">
        <f t="shared" si="32"/>
        <v>1965</v>
      </c>
      <c r="K129" s="7"/>
      <c r="L129" s="25">
        <f t="shared" si="27"/>
        <v>3277.8865467450864</v>
      </c>
      <c r="M129" s="17">
        <f t="shared" si="18"/>
        <v>65.828123719667531</v>
      </c>
      <c r="N129" s="17">
        <f t="shared" si="28"/>
        <v>1969.1799474639392</v>
      </c>
      <c r="O129" s="24">
        <f t="shared" si="19"/>
        <v>17.471960801292109</v>
      </c>
      <c r="P129" s="7"/>
      <c r="Q129" s="25">
        <f t="shared" si="20"/>
        <v>3326.357956140951</v>
      </c>
      <c r="R129" s="24">
        <f t="shared" si="21"/>
        <v>1944.6163926334916</v>
      </c>
      <c r="S129" s="7"/>
      <c r="T129" s="25">
        <f t="shared" si="22"/>
        <v>-0.86035270969184352</v>
      </c>
      <c r="U129" s="24">
        <f t="shared" si="23"/>
        <v>0.50512515097704846</v>
      </c>
      <c r="V129" s="7"/>
      <c r="W129" s="25">
        <f t="shared" si="24"/>
        <v>-0.86264675940065405</v>
      </c>
      <c r="X129" s="24">
        <f t="shared" si="29"/>
        <v>112.55485807522098</v>
      </c>
      <c r="Y129" s="7"/>
      <c r="Z129" s="25">
        <f t="shared" si="30"/>
        <v>-625</v>
      </c>
      <c r="AA129" s="17">
        <f t="shared" si="31"/>
        <v>112.66199999999992</v>
      </c>
      <c r="AB129" s="24">
        <f t="shared" si="25"/>
        <v>1.9663228418818501</v>
      </c>
      <c r="AC129" s="17">
        <f t="shared" si="26"/>
        <v>-0.10714192477894358</v>
      </c>
    </row>
    <row r="130" spans="1:29" s="17" customFormat="1" x14ac:dyDescent="0.25">
      <c r="A130" s="17">
        <v>45</v>
      </c>
      <c r="B130" s="17">
        <v>-625</v>
      </c>
      <c r="C130" s="17">
        <v>14935</v>
      </c>
      <c r="D130" s="17">
        <v>14019</v>
      </c>
      <c r="E130" s="17">
        <v>11474</v>
      </c>
      <c r="F130" s="17">
        <v>12389</v>
      </c>
      <c r="G130" s="24"/>
      <c r="H130" s="7"/>
      <c r="I130" s="25">
        <f t="shared" si="32"/>
        <v>3461</v>
      </c>
      <c r="J130" s="24">
        <f t="shared" si="32"/>
        <v>1630</v>
      </c>
      <c r="K130" s="7"/>
      <c r="L130" s="25">
        <f t="shared" si="27"/>
        <v>3455.1940725641898</v>
      </c>
      <c r="M130" s="17">
        <f t="shared" si="18"/>
        <v>33.708793389893493</v>
      </c>
      <c r="N130" s="17">
        <f t="shared" si="28"/>
        <v>1635.0538771934298</v>
      </c>
      <c r="O130" s="24">
        <f t="shared" si="19"/>
        <v>25.541674686269854</v>
      </c>
      <c r="P130" s="7"/>
      <c r="Q130" s="25">
        <f t="shared" si="20"/>
        <v>3501.357956140951</v>
      </c>
      <c r="R130" s="24">
        <f t="shared" si="21"/>
        <v>1609.6163926334916</v>
      </c>
      <c r="S130" s="7"/>
      <c r="T130" s="25">
        <f t="shared" si="22"/>
        <v>-0.90561594539325485</v>
      </c>
      <c r="U130" s="24">
        <f t="shared" si="23"/>
        <v>0.418106998595771</v>
      </c>
      <c r="V130" s="7"/>
      <c r="W130" s="25">
        <f t="shared" si="24"/>
        <v>-0.90751677805061937</v>
      </c>
      <c r="X130" s="24">
        <f t="shared" si="29"/>
        <v>106.93988994639801</v>
      </c>
      <c r="Y130" s="7"/>
      <c r="Z130" s="25">
        <f t="shared" si="30"/>
        <v>-625</v>
      </c>
      <c r="AA130" s="17">
        <f t="shared" si="31"/>
        <v>107.03699999999992</v>
      </c>
      <c r="AB130" s="24">
        <f t="shared" si="25"/>
        <v>1.868148071457169</v>
      </c>
      <c r="AC130" s="17">
        <f t="shared" si="26"/>
        <v>-9.7110053601909385E-2</v>
      </c>
    </row>
    <row r="131" spans="1:29" s="17" customFormat="1" x14ac:dyDescent="0.25">
      <c r="A131" s="17">
        <v>46</v>
      </c>
      <c r="B131" s="17">
        <v>-633</v>
      </c>
      <c r="C131" s="17">
        <v>15006</v>
      </c>
      <c r="D131" s="17">
        <v>13837</v>
      </c>
      <c r="E131" s="17">
        <v>11403</v>
      </c>
      <c r="F131" s="17">
        <v>12573</v>
      </c>
      <c r="G131" s="24"/>
      <c r="H131" s="7"/>
      <c r="I131" s="25">
        <f t="shared" si="32"/>
        <v>3603</v>
      </c>
      <c r="J131" s="24">
        <f t="shared" si="32"/>
        <v>1264</v>
      </c>
      <c r="K131" s="7"/>
      <c r="L131" s="25">
        <f t="shared" si="27"/>
        <v>3600.4364908127122</v>
      </c>
      <c r="M131" s="17">
        <f t="shared" si="18"/>
        <v>6.5715793533087714</v>
      </c>
      <c r="N131" s="17">
        <f t="shared" si="28"/>
        <v>1280.8121664382243</v>
      </c>
      <c r="O131" s="24">
        <f t="shared" si="19"/>
        <v>282.64894034655441</v>
      </c>
      <c r="P131" s="7"/>
      <c r="Q131" s="25">
        <f t="shared" si="20"/>
        <v>3643.357956140951</v>
      </c>
      <c r="R131" s="24">
        <f t="shared" si="21"/>
        <v>1243.6163926334916</v>
      </c>
      <c r="S131" s="7"/>
      <c r="T131" s="25">
        <f t="shared" si="22"/>
        <v>-0.94234382807668571</v>
      </c>
      <c r="U131" s="24">
        <f t="shared" si="23"/>
        <v>0.32303642017324102</v>
      </c>
      <c r="V131" s="7"/>
      <c r="W131" s="25">
        <f t="shared" si="24"/>
        <v>-0.94381492621978014</v>
      </c>
      <c r="X131" s="24">
        <f t="shared" si="29"/>
        <v>101.09800334471197</v>
      </c>
      <c r="Y131" s="7"/>
      <c r="Z131" s="25">
        <f t="shared" si="30"/>
        <v>-633</v>
      </c>
      <c r="AA131" s="17">
        <f t="shared" si="31"/>
        <v>101.33999999999992</v>
      </c>
      <c r="AB131" s="24">
        <f t="shared" si="25"/>
        <v>1.7687166639710521</v>
      </c>
      <c r="AC131" s="17">
        <f t="shared" si="26"/>
        <v>-0.24199665528794867</v>
      </c>
    </row>
    <row r="132" spans="1:29" s="17" customFormat="1" x14ac:dyDescent="0.25">
      <c r="A132" s="17">
        <v>47</v>
      </c>
      <c r="B132" s="17">
        <v>-641</v>
      </c>
      <c r="C132" s="17">
        <v>15059</v>
      </c>
      <c r="D132" s="17">
        <v>13655</v>
      </c>
      <c r="E132" s="17">
        <v>11341</v>
      </c>
      <c r="F132" s="17">
        <v>12747</v>
      </c>
      <c r="G132" s="24"/>
      <c r="H132" s="7"/>
      <c r="I132" s="25">
        <f t="shared" si="32"/>
        <v>3718</v>
      </c>
      <c r="J132" s="24">
        <f t="shared" si="32"/>
        <v>908</v>
      </c>
      <c r="K132" s="7"/>
      <c r="L132" s="25">
        <f t="shared" si="27"/>
        <v>3710.8432026967971</v>
      </c>
      <c r="M132" s="17">
        <f t="shared" si="18"/>
        <v>51.219747639132201</v>
      </c>
      <c r="N132" s="17">
        <f t="shared" si="28"/>
        <v>909.41862028344531</v>
      </c>
      <c r="O132" s="24">
        <f t="shared" si="19"/>
        <v>2.0124835086024433</v>
      </c>
      <c r="P132" s="7"/>
      <c r="Q132" s="25">
        <f t="shared" si="20"/>
        <v>3758.357956140951</v>
      </c>
      <c r="R132" s="24">
        <f t="shared" si="21"/>
        <v>887.6163926334915</v>
      </c>
      <c r="S132" s="7"/>
      <c r="T132" s="25">
        <f t="shared" si="22"/>
        <v>-0.97208824010904171</v>
      </c>
      <c r="U132" s="24">
        <f t="shared" si="23"/>
        <v>0.23056339853821181</v>
      </c>
      <c r="V132" s="7"/>
      <c r="W132" s="25">
        <f t="shared" si="24"/>
        <v>-0.97314128392037424</v>
      </c>
      <c r="X132" s="24">
        <f t="shared" si="29"/>
        <v>95.532770196307979</v>
      </c>
      <c r="Y132" s="7"/>
      <c r="Z132" s="25">
        <f t="shared" si="30"/>
        <v>-641</v>
      </c>
      <c r="AA132" s="17">
        <f t="shared" si="31"/>
        <v>95.570999999999913</v>
      </c>
      <c r="AB132" s="24">
        <f t="shared" si="25"/>
        <v>1.668028619423499</v>
      </c>
      <c r="AC132" s="17">
        <f t="shared" si="26"/>
        <v>-3.8229803691933739E-2</v>
      </c>
    </row>
    <row r="133" spans="1:29" s="17" customFormat="1" x14ac:dyDescent="0.25">
      <c r="A133" s="17">
        <v>48</v>
      </c>
      <c r="B133" s="17">
        <v>-627</v>
      </c>
      <c r="C133" s="17">
        <v>15097</v>
      </c>
      <c r="D133" s="17">
        <v>13467</v>
      </c>
      <c r="E133" s="17">
        <v>11312</v>
      </c>
      <c r="F133" s="17">
        <v>12935</v>
      </c>
      <c r="G133" s="24"/>
      <c r="H133" s="7"/>
      <c r="I133" s="25">
        <f t="shared" si="32"/>
        <v>3785</v>
      </c>
      <c r="J133" s="24">
        <f t="shared" si="32"/>
        <v>532</v>
      </c>
      <c r="K133" s="7"/>
      <c r="L133" s="25">
        <f t="shared" si="27"/>
        <v>3782.0660870748147</v>
      </c>
      <c r="M133" s="17">
        <f t="shared" si="18"/>
        <v>8.6078450525691768</v>
      </c>
      <c r="N133" s="17">
        <f t="shared" si="28"/>
        <v>537.39617256249903</v>
      </c>
      <c r="O133" s="24">
        <f t="shared" si="19"/>
        <v>29.118678324267371</v>
      </c>
      <c r="P133" s="7"/>
      <c r="Q133" s="25">
        <f t="shared" si="20"/>
        <v>3825.357956140951</v>
      </c>
      <c r="R133" s="24">
        <f t="shared" si="21"/>
        <v>511.61639263349156</v>
      </c>
      <c r="S133" s="7"/>
      <c r="T133" s="25">
        <f t="shared" si="22"/>
        <v>-0.98941759320615352</v>
      </c>
      <c r="U133" s="24">
        <f t="shared" si="23"/>
        <v>0.13289526332818102</v>
      </c>
      <c r="V133" s="7"/>
      <c r="W133" s="25">
        <f t="shared" si="24"/>
        <v>-0.99002895233357024</v>
      </c>
      <c r="X133" s="24">
        <f t="shared" si="29"/>
        <v>89.848960150698076</v>
      </c>
      <c r="Y133" s="7"/>
      <c r="Z133" s="25">
        <f t="shared" si="30"/>
        <v>-627</v>
      </c>
      <c r="AA133" s="17">
        <f t="shared" si="31"/>
        <v>89.927999999999912</v>
      </c>
      <c r="AB133" s="24">
        <f t="shared" si="25"/>
        <v>1.569539689733459</v>
      </c>
      <c r="AC133" s="17">
        <f t="shared" si="26"/>
        <v>-7.9039849301835829E-2</v>
      </c>
    </row>
    <row r="134" spans="1:29" s="17" customFormat="1" x14ac:dyDescent="0.25">
      <c r="A134" s="17">
        <v>49</v>
      </c>
      <c r="B134" s="17">
        <v>-618</v>
      </c>
      <c r="C134" s="17">
        <v>15112</v>
      </c>
      <c r="D134" s="17">
        <v>13281</v>
      </c>
      <c r="E134" s="17">
        <v>11289</v>
      </c>
      <c r="F134" s="17">
        <v>13119</v>
      </c>
      <c r="G134" s="24"/>
      <c r="H134" s="7"/>
      <c r="I134" s="25">
        <f t="shared" si="32"/>
        <v>3823</v>
      </c>
      <c r="J134" s="24">
        <f t="shared" si="32"/>
        <v>162</v>
      </c>
      <c r="K134" s="7"/>
      <c r="L134" s="25">
        <f t="shared" si="27"/>
        <v>3815.9986152346773</v>
      </c>
      <c r="M134" s="17">
        <f t="shared" si="18"/>
        <v>49.019388632092166</v>
      </c>
      <c r="N134" s="17">
        <f t="shared" si="28"/>
        <v>165.79350386160195</v>
      </c>
      <c r="O134" s="24">
        <f t="shared" si="19"/>
        <v>14.390671547988894</v>
      </c>
      <c r="P134" s="7"/>
      <c r="Q134" s="25">
        <f t="shared" si="20"/>
        <v>3863.357956140951</v>
      </c>
      <c r="R134" s="24">
        <f t="shared" si="21"/>
        <v>141.61639263349153</v>
      </c>
      <c r="S134" s="7"/>
      <c r="T134" s="25">
        <f t="shared" si="22"/>
        <v>-0.99924618152988853</v>
      </c>
      <c r="U134" s="24">
        <f t="shared" si="23"/>
        <v>3.6785662190650693E-2</v>
      </c>
      <c r="V134" s="7"/>
      <c r="W134" s="25">
        <f t="shared" si="24"/>
        <v>-0.99942283020215561</v>
      </c>
      <c r="X134" s="24">
        <f t="shared" si="29"/>
        <v>84.311564668249218</v>
      </c>
      <c r="Y134" s="7"/>
      <c r="Z134" s="25">
        <f t="shared" si="30"/>
        <v>-618</v>
      </c>
      <c r="AA134" s="17">
        <f t="shared" si="31"/>
        <v>84.365999999999914</v>
      </c>
      <c r="AB134" s="24">
        <f t="shared" si="25"/>
        <v>1.4724644767375343</v>
      </c>
      <c r="AC134" s="17">
        <f t="shared" si="26"/>
        <v>-5.4435331750696037E-2</v>
      </c>
    </row>
    <row r="135" spans="1:29" s="17" customFormat="1" x14ac:dyDescent="0.25">
      <c r="A135" s="17">
        <v>50</v>
      </c>
      <c r="B135" s="17">
        <v>-614</v>
      </c>
      <c r="C135" s="17">
        <v>15121</v>
      </c>
      <c r="D135" s="17">
        <v>13108</v>
      </c>
      <c r="E135" s="17">
        <v>11301</v>
      </c>
      <c r="F135" s="17">
        <v>13311</v>
      </c>
      <c r="G135" s="24"/>
      <c r="H135" s="7"/>
      <c r="I135" s="25">
        <f t="shared" si="32"/>
        <v>3820</v>
      </c>
      <c r="J135" s="24">
        <f t="shared" si="32"/>
        <v>-203</v>
      </c>
      <c r="K135" s="7"/>
      <c r="L135" s="25">
        <f t="shared" si="27"/>
        <v>3813.735288935251</v>
      </c>
      <c r="M135" s="17">
        <f t="shared" si="18"/>
        <v>39.246604724788654</v>
      </c>
      <c r="N135" s="17">
        <f t="shared" si="28"/>
        <v>-204.76574799457731</v>
      </c>
      <c r="O135" s="24">
        <f t="shared" si="19"/>
        <v>3.1178659803537938</v>
      </c>
      <c r="P135" s="7"/>
      <c r="Q135" s="25">
        <f t="shared" si="20"/>
        <v>3860.357956140951</v>
      </c>
      <c r="R135" s="24">
        <f t="shared" si="21"/>
        <v>-223.38360736650847</v>
      </c>
      <c r="S135" s="7"/>
      <c r="T135" s="25">
        <f t="shared" si="22"/>
        <v>-0.99847024034643572</v>
      </c>
      <c r="U135" s="24">
        <f t="shared" si="23"/>
        <v>-5.8025160553129208E-2</v>
      </c>
      <c r="V135" s="7"/>
      <c r="W135" s="25">
        <f t="shared" si="24"/>
        <v>-0.99821794586415746</v>
      </c>
      <c r="X135" s="24">
        <f t="shared" si="29"/>
        <v>78.876847511688538</v>
      </c>
      <c r="Y135" s="7"/>
      <c r="Z135" s="25">
        <f t="shared" si="30"/>
        <v>-614</v>
      </c>
      <c r="AA135" s="17">
        <f t="shared" si="31"/>
        <v>78.839999999999918</v>
      </c>
      <c r="AB135" s="24">
        <f t="shared" si="25"/>
        <v>1.376017582272328</v>
      </c>
      <c r="AC135" s="17">
        <f t="shared" si="26"/>
        <v>3.6847511688620216E-2</v>
      </c>
    </row>
    <row r="136" spans="1:29" s="17" customFormat="1" x14ac:dyDescent="0.25">
      <c r="A136" s="17">
        <v>51</v>
      </c>
      <c r="B136" s="17">
        <v>-614</v>
      </c>
      <c r="C136" s="17">
        <v>15097</v>
      </c>
      <c r="D136" s="17">
        <v>12920</v>
      </c>
      <c r="E136" s="17">
        <v>11318</v>
      </c>
      <c r="F136" s="17">
        <v>13493</v>
      </c>
      <c r="G136" s="24"/>
      <c r="H136" s="7"/>
      <c r="I136" s="25">
        <f t="shared" si="32"/>
        <v>3779</v>
      </c>
      <c r="J136" s="24">
        <f t="shared" si="32"/>
        <v>-573</v>
      </c>
      <c r="K136" s="7"/>
      <c r="L136" s="25">
        <f t="shared" si="27"/>
        <v>3775.6330900777975</v>
      </c>
      <c r="M136" s="17">
        <f t="shared" si="18"/>
        <v>11.336082424225422</v>
      </c>
      <c r="N136" s="17">
        <f t="shared" si="28"/>
        <v>-573.22939302251052</v>
      </c>
      <c r="O136" s="24">
        <f t="shared" si="19"/>
        <v>5.2621158776512578E-2</v>
      </c>
      <c r="P136" s="7"/>
      <c r="Q136" s="25">
        <f t="shared" si="20"/>
        <v>3819.357956140951</v>
      </c>
      <c r="R136" s="24">
        <f t="shared" si="21"/>
        <v>-593.3836073665085</v>
      </c>
      <c r="S136" s="7"/>
      <c r="T136" s="25">
        <f t="shared" si="22"/>
        <v>-0.9878657108392479</v>
      </c>
      <c r="U136" s="24">
        <f t="shared" si="23"/>
        <v>-0.15413476169065954</v>
      </c>
      <c r="V136" s="7"/>
      <c r="W136" s="25">
        <f t="shared" si="24"/>
        <v>-0.98717849679413494</v>
      </c>
      <c r="X136" s="24">
        <f t="shared" si="29"/>
        <v>73.32931548066432</v>
      </c>
      <c r="Y136" s="7"/>
      <c r="Z136" s="25">
        <f t="shared" si="30"/>
        <v>-614</v>
      </c>
      <c r="AA136" s="17">
        <f t="shared" si="31"/>
        <v>73.313999999999922</v>
      </c>
      <c r="AB136" s="24">
        <f t="shared" si="25"/>
        <v>1.2795706878071214</v>
      </c>
      <c r="AC136" s="17">
        <f t="shared" si="26"/>
        <v>1.5315480664398251E-2</v>
      </c>
    </row>
    <row r="137" spans="1:29" s="17" customFormat="1" x14ac:dyDescent="0.25">
      <c r="A137" s="17">
        <v>52</v>
      </c>
      <c r="B137" s="17">
        <v>-617</v>
      </c>
      <c r="C137" s="17">
        <v>15053</v>
      </c>
      <c r="D137" s="17">
        <v>12732</v>
      </c>
      <c r="E137" s="17">
        <v>11348</v>
      </c>
      <c r="F137" s="17">
        <v>13668</v>
      </c>
      <c r="G137" s="24"/>
      <c r="H137" s="7"/>
      <c r="I137" s="25">
        <f t="shared" si="32"/>
        <v>3705</v>
      </c>
      <c r="J137" s="24">
        <f t="shared" si="32"/>
        <v>-936</v>
      </c>
      <c r="K137" s="7"/>
      <c r="L137" s="25">
        <f t="shared" si="27"/>
        <v>3701.6006717807704</v>
      </c>
      <c r="M137" s="17">
        <f t="shared" si="18"/>
        <v>11.555432342050505</v>
      </c>
      <c r="N137" s="17">
        <f t="shared" si="28"/>
        <v>-937.92563638547404</v>
      </c>
      <c r="O137" s="24">
        <f t="shared" si="19"/>
        <v>3.7080754890615091</v>
      </c>
      <c r="P137" s="7"/>
      <c r="Q137" s="25">
        <f t="shared" si="20"/>
        <v>3745.357956140951</v>
      </c>
      <c r="R137" s="24">
        <f t="shared" si="21"/>
        <v>-956.3836073665085</v>
      </c>
      <c r="S137" s="7"/>
      <c r="T137" s="25">
        <f t="shared" si="22"/>
        <v>-0.96872582831407972</v>
      </c>
      <c r="U137" s="24">
        <f t="shared" si="23"/>
        <v>-0.24842607307693929</v>
      </c>
      <c r="V137" s="7"/>
      <c r="W137" s="25">
        <f t="shared" si="24"/>
        <v>-0.96761183351213664</v>
      </c>
      <c r="X137" s="24">
        <f t="shared" si="29"/>
        <v>67.804436886045551</v>
      </c>
      <c r="Y137" s="7"/>
      <c r="Z137" s="25">
        <f t="shared" si="30"/>
        <v>-617</v>
      </c>
      <c r="AA137" s="17">
        <f t="shared" si="31"/>
        <v>67.760999999999925</v>
      </c>
      <c r="AB137" s="24">
        <f t="shared" si="25"/>
        <v>1.1826525544438764</v>
      </c>
      <c r="AC137" s="17">
        <f t="shared" si="26"/>
        <v>4.3436886045626011E-2</v>
      </c>
    </row>
    <row r="138" spans="1:29" s="17" customFormat="1" x14ac:dyDescent="0.25">
      <c r="A138" s="17">
        <v>53</v>
      </c>
      <c r="B138" s="17">
        <v>-631</v>
      </c>
      <c r="C138" s="17">
        <v>14996</v>
      </c>
      <c r="D138" s="17">
        <v>12551</v>
      </c>
      <c r="E138" s="17">
        <v>11409</v>
      </c>
      <c r="F138" s="17">
        <v>13851</v>
      </c>
      <c r="G138" s="24"/>
      <c r="H138" s="7"/>
      <c r="I138" s="25">
        <f t="shared" si="32"/>
        <v>3587</v>
      </c>
      <c r="J138" s="24">
        <f t="shared" si="32"/>
        <v>-1300</v>
      </c>
      <c r="K138" s="7"/>
      <c r="L138" s="25">
        <f t="shared" si="27"/>
        <v>3589.5541785497107</v>
      </c>
      <c r="M138" s="17">
        <f t="shared" si="18"/>
        <v>6.5238280638024655</v>
      </c>
      <c r="N138" s="17">
        <f t="shared" si="28"/>
        <v>-1301.5622124555548</v>
      </c>
      <c r="O138" s="24">
        <f t="shared" si="19"/>
        <v>2.4405077562905575</v>
      </c>
      <c r="P138" s="7"/>
      <c r="Q138" s="25">
        <f t="shared" si="20"/>
        <v>3627.357956140951</v>
      </c>
      <c r="R138" s="24">
        <f t="shared" si="21"/>
        <v>-1320.3836073665084</v>
      </c>
      <c r="S138" s="7"/>
      <c r="T138" s="25">
        <f t="shared" si="22"/>
        <v>-0.93820547509827101</v>
      </c>
      <c r="U138" s="24">
        <f t="shared" si="23"/>
        <v>-0.34297714014196906</v>
      </c>
      <c r="V138" s="7"/>
      <c r="W138" s="25">
        <f t="shared" si="24"/>
        <v>-0.93666340790948899</v>
      </c>
      <c r="X138" s="24">
        <f t="shared" si="29"/>
        <v>62.092469435144722</v>
      </c>
      <c r="Y138" s="7"/>
      <c r="Z138" s="25">
        <f t="shared" si="30"/>
        <v>-631</v>
      </c>
      <c r="AA138" s="17">
        <f t="shared" si="31"/>
        <v>62.081999999999923</v>
      </c>
      <c r="AB138" s="24">
        <f t="shared" si="25"/>
        <v>1.0835353062231183</v>
      </c>
      <c r="AC138" s="17">
        <f t="shared" si="26"/>
        <v>1.0469435144798922E-2</v>
      </c>
    </row>
    <row r="139" spans="1:29" s="17" customFormat="1" x14ac:dyDescent="0.25">
      <c r="A139" s="17">
        <v>54</v>
      </c>
      <c r="B139" s="17">
        <v>-639</v>
      </c>
      <c r="C139" s="17">
        <v>14916</v>
      </c>
      <c r="D139" s="17">
        <v>12370</v>
      </c>
      <c r="E139" s="17">
        <v>11476</v>
      </c>
      <c r="F139" s="17">
        <v>14022</v>
      </c>
      <c r="G139" s="24"/>
      <c r="H139" s="7"/>
      <c r="I139" s="25">
        <f t="shared" si="32"/>
        <v>3440</v>
      </c>
      <c r="J139" s="24">
        <f t="shared" si="32"/>
        <v>-1652</v>
      </c>
      <c r="K139" s="7"/>
      <c r="L139" s="25">
        <f t="shared" si="27"/>
        <v>3439.7646084450193</v>
      </c>
      <c r="M139" s="17">
        <f t="shared" si="18"/>
        <v>5.5409184156209108E-2</v>
      </c>
      <c r="N139" s="17">
        <f t="shared" si="28"/>
        <v>-1656.5628042613707</v>
      </c>
      <c r="O139" s="24">
        <f t="shared" si="19"/>
        <v>20.819182727582888</v>
      </c>
      <c r="P139" s="7"/>
      <c r="Q139" s="25">
        <f t="shared" si="20"/>
        <v>3480.357956140951</v>
      </c>
      <c r="R139" s="24">
        <f t="shared" si="21"/>
        <v>-1672.3836073665084</v>
      </c>
      <c r="S139" s="7"/>
      <c r="T139" s="25">
        <f t="shared" si="22"/>
        <v>-0.90018435710908551</v>
      </c>
      <c r="U139" s="24">
        <f t="shared" si="23"/>
        <v>-0.43441113906199791</v>
      </c>
      <c r="V139" s="7"/>
      <c r="W139" s="25">
        <f t="shared" si="24"/>
        <v>-0.89822824275204549</v>
      </c>
      <c r="X139" s="24">
        <f t="shared" si="29"/>
        <v>56.393779688795348</v>
      </c>
      <c r="Y139" s="7"/>
      <c r="Z139" s="25">
        <f t="shared" si="30"/>
        <v>-639</v>
      </c>
      <c r="AA139" s="17">
        <f t="shared" si="31"/>
        <v>56.330999999999925</v>
      </c>
      <c r="AB139" s="24">
        <f t="shared" si="25"/>
        <v>0.98316142094092451</v>
      </c>
      <c r="AC139" s="17">
        <f t="shared" si="26"/>
        <v>6.2779688795423283E-2</v>
      </c>
    </row>
    <row r="140" spans="1:29" s="17" customFormat="1" x14ac:dyDescent="0.25">
      <c r="A140" s="17">
        <v>55</v>
      </c>
      <c r="B140" s="17">
        <v>-636</v>
      </c>
      <c r="C140" s="17">
        <v>14821</v>
      </c>
      <c r="D140" s="17">
        <v>12197</v>
      </c>
      <c r="E140" s="17">
        <v>11569</v>
      </c>
      <c r="F140" s="17">
        <v>14187</v>
      </c>
      <c r="G140" s="24"/>
      <c r="H140" s="7"/>
      <c r="I140" s="25">
        <f t="shared" si="32"/>
        <v>3252</v>
      </c>
      <c r="J140" s="24">
        <f t="shared" si="32"/>
        <v>-1990</v>
      </c>
      <c r="K140" s="7"/>
      <c r="L140" s="25">
        <f t="shared" si="27"/>
        <v>3255.874035527615</v>
      </c>
      <c r="M140" s="17">
        <f t="shared" si="18"/>
        <v>15.008151269223065</v>
      </c>
      <c r="N140" s="17">
        <f t="shared" si="28"/>
        <v>-1993.1316241532031</v>
      </c>
      <c r="O140" s="24">
        <f t="shared" si="19"/>
        <v>9.8070698369251588</v>
      </c>
      <c r="P140" s="7"/>
      <c r="Q140" s="25">
        <f t="shared" si="20"/>
        <v>3292.357956140951</v>
      </c>
      <c r="R140" s="24">
        <f t="shared" si="21"/>
        <v>-2010.3836073665084</v>
      </c>
      <c r="S140" s="7"/>
      <c r="T140" s="25">
        <f t="shared" si="22"/>
        <v>-0.85155870961271218</v>
      </c>
      <c r="U140" s="24">
        <f t="shared" si="23"/>
        <v>-0.52220855847952563</v>
      </c>
      <c r="V140" s="7"/>
      <c r="W140" s="25">
        <f t="shared" si="24"/>
        <v>-0.84920489187274117</v>
      </c>
      <c r="X140" s="24">
        <f t="shared" si="29"/>
        <v>50.61468787575285</v>
      </c>
      <c r="Y140" s="7"/>
      <c r="Z140" s="25">
        <f t="shared" si="30"/>
        <v>-636</v>
      </c>
      <c r="AA140" s="17">
        <f t="shared" si="31"/>
        <v>50.606999999999928</v>
      </c>
      <c r="AB140" s="24">
        <f t="shared" si="25"/>
        <v>0.88325877455676916</v>
      </c>
      <c r="AC140" s="17">
        <f t="shared" si="26"/>
        <v>7.6878757529215136E-3</v>
      </c>
    </row>
    <row r="141" spans="1:29" s="17" customFormat="1" x14ac:dyDescent="0.25">
      <c r="A141" s="17">
        <v>56</v>
      </c>
      <c r="B141" s="17">
        <v>-625</v>
      </c>
      <c r="C141" s="17">
        <v>14717</v>
      </c>
      <c r="D141" s="17">
        <v>12047</v>
      </c>
      <c r="E141" s="17">
        <v>11678</v>
      </c>
      <c r="F141" s="17">
        <v>14346</v>
      </c>
      <c r="G141" s="24"/>
      <c r="H141" s="7"/>
      <c r="I141" s="25">
        <f t="shared" si="32"/>
        <v>3039</v>
      </c>
      <c r="J141" s="24">
        <f t="shared" si="32"/>
        <v>-2299</v>
      </c>
      <c r="K141" s="7"/>
      <c r="L141" s="25">
        <f t="shared" si="27"/>
        <v>3043.1153027657383</v>
      </c>
      <c r="M141" s="17">
        <f t="shared" si="18"/>
        <v>16.935716853693354</v>
      </c>
      <c r="N141" s="17">
        <f t="shared" si="28"/>
        <v>-2304.3268214599602</v>
      </c>
      <c r="O141" s="24">
        <f t="shared" si="19"/>
        <v>28.375026866292824</v>
      </c>
      <c r="P141" s="7"/>
      <c r="Q141" s="25">
        <f t="shared" si="20"/>
        <v>3079.357956140951</v>
      </c>
      <c r="R141" s="24">
        <f t="shared" si="21"/>
        <v>-2319.3836073665084</v>
      </c>
      <c r="S141" s="7"/>
      <c r="T141" s="25">
        <f t="shared" si="22"/>
        <v>-0.79646688558756584</v>
      </c>
      <c r="U141" s="24">
        <f t="shared" si="23"/>
        <v>-0.60247306321330096</v>
      </c>
      <c r="V141" s="7"/>
      <c r="W141" s="25">
        <f t="shared" si="24"/>
        <v>-0.79374937807545187</v>
      </c>
      <c r="X141" s="24">
        <f t="shared" si="29"/>
        <v>45.00434604593903</v>
      </c>
      <c r="Y141" s="7"/>
      <c r="Z141" s="25">
        <f t="shared" si="30"/>
        <v>-625</v>
      </c>
      <c r="AA141" s="17">
        <f t="shared" si="31"/>
        <v>44.981999999999928</v>
      </c>
      <c r="AB141" s="24">
        <f t="shared" si="25"/>
        <v>0.78508400413208801</v>
      </c>
      <c r="AC141" s="17">
        <f t="shared" si="26"/>
        <v>2.2346045939102055E-2</v>
      </c>
    </row>
    <row r="142" spans="1:29" s="17" customFormat="1" x14ac:dyDescent="0.25">
      <c r="A142" s="17">
        <v>57</v>
      </c>
      <c r="B142" s="17">
        <v>-626</v>
      </c>
      <c r="C142" s="17">
        <v>14605</v>
      </c>
      <c r="D142" s="17">
        <v>11904</v>
      </c>
      <c r="E142" s="17">
        <v>11804</v>
      </c>
      <c r="F142" s="17">
        <v>14498</v>
      </c>
      <c r="G142" s="24"/>
      <c r="H142" s="7"/>
      <c r="I142" s="25">
        <f t="shared" si="32"/>
        <v>2801</v>
      </c>
      <c r="J142" s="24">
        <f t="shared" si="32"/>
        <v>-2594</v>
      </c>
      <c r="K142" s="7"/>
      <c r="L142" s="25">
        <f t="shared" si="27"/>
        <v>2800.2375851013899</v>
      </c>
      <c r="M142" s="17">
        <f t="shared" si="18"/>
        <v>0.58127647762269752</v>
      </c>
      <c r="N142" s="17">
        <f t="shared" si="28"/>
        <v>-2593.5662418673337</v>
      </c>
      <c r="O142" s="24">
        <f t="shared" si="19"/>
        <v>0.1881461176541542</v>
      </c>
      <c r="P142" s="7"/>
      <c r="Q142" s="25">
        <f t="shared" si="20"/>
        <v>2841.357956140951</v>
      </c>
      <c r="R142" s="24">
        <f t="shared" si="21"/>
        <v>-2614.3836073665084</v>
      </c>
      <c r="S142" s="7"/>
      <c r="T142" s="25">
        <f t="shared" si="22"/>
        <v>-0.73490888503364649</v>
      </c>
      <c r="U142" s="24">
        <f t="shared" si="23"/>
        <v>-0.67910098844457512</v>
      </c>
      <c r="V142" s="7"/>
      <c r="W142" s="25">
        <f t="shared" si="24"/>
        <v>-0.73184407388563977</v>
      </c>
      <c r="X142" s="24">
        <f t="shared" si="29"/>
        <v>39.344434856485918</v>
      </c>
      <c r="Y142" s="7"/>
      <c r="Z142" s="25">
        <f t="shared" si="30"/>
        <v>-626</v>
      </c>
      <c r="AA142" s="17">
        <f t="shared" si="31"/>
        <v>39.347999999999928</v>
      </c>
      <c r="AB142" s="24">
        <f t="shared" si="25"/>
        <v>0.68675215407472756</v>
      </c>
      <c r="AC142" s="17">
        <f t="shared" si="26"/>
        <v>-3.5651435140096055E-3</v>
      </c>
    </row>
    <row r="143" spans="1:29" s="17" customFormat="1" x14ac:dyDescent="0.25">
      <c r="A143" s="17">
        <v>58</v>
      </c>
      <c r="B143" s="17">
        <v>-606</v>
      </c>
      <c r="C143" s="17">
        <v>14472</v>
      </c>
      <c r="D143" s="17">
        <v>11774</v>
      </c>
      <c r="E143" s="17">
        <v>11934</v>
      </c>
      <c r="F143" s="17">
        <v>14625</v>
      </c>
      <c r="G143" s="24"/>
      <c r="H143" s="7"/>
      <c r="I143" s="25">
        <f t="shared" si="32"/>
        <v>2538</v>
      </c>
      <c r="J143" s="24">
        <f t="shared" si="32"/>
        <v>-2851</v>
      </c>
      <c r="K143" s="7"/>
      <c r="L143" s="25">
        <f t="shared" si="27"/>
        <v>2538.9395844308547</v>
      </c>
      <c r="M143" s="17">
        <f t="shared" si="18"/>
        <v>0.88281890270448604</v>
      </c>
      <c r="N143" s="17">
        <f t="shared" si="28"/>
        <v>-2849.5237613400177</v>
      </c>
      <c r="O143" s="24">
        <f t="shared" si="19"/>
        <v>2.1792805812263376</v>
      </c>
      <c r="P143" s="7"/>
      <c r="Q143" s="25">
        <f t="shared" si="20"/>
        <v>2578.357956140951</v>
      </c>
      <c r="R143" s="24">
        <f t="shared" si="21"/>
        <v>-2871.3836073665084</v>
      </c>
      <c r="S143" s="7"/>
      <c r="T143" s="25">
        <f t="shared" si="22"/>
        <v>-0.66688470795095411</v>
      </c>
      <c r="U143" s="24">
        <f t="shared" si="23"/>
        <v>-0.74585819788334617</v>
      </c>
      <c r="V143" s="7"/>
      <c r="W143" s="25">
        <f t="shared" si="24"/>
        <v>-0.66351718326256526</v>
      </c>
      <c r="X143" s="24">
        <f t="shared" si="29"/>
        <v>33.860001617043054</v>
      </c>
      <c r="Y143" s="7"/>
      <c r="Z143" s="25">
        <f t="shared" si="30"/>
        <v>-606</v>
      </c>
      <c r="AA143" s="17">
        <f t="shared" si="31"/>
        <v>33.893999999999927</v>
      </c>
      <c r="AB143" s="24">
        <f t="shared" si="25"/>
        <v>0.59156189667095671</v>
      </c>
      <c r="AC143" s="17">
        <f t="shared" si="26"/>
        <v>-3.3998382956873741E-2</v>
      </c>
    </row>
    <row r="144" spans="1:29" s="17" customFormat="1" x14ac:dyDescent="0.25">
      <c r="A144" s="17">
        <v>59</v>
      </c>
      <c r="B144" s="17">
        <v>-619</v>
      </c>
      <c r="C144" s="17">
        <v>14313</v>
      </c>
      <c r="D144" s="17">
        <v>11652</v>
      </c>
      <c r="E144" s="17">
        <v>12070</v>
      </c>
      <c r="F144" s="17">
        <v>14735</v>
      </c>
      <c r="G144" s="24"/>
      <c r="H144" s="7"/>
      <c r="I144" s="25">
        <f t="shared" si="32"/>
        <v>2243</v>
      </c>
      <c r="J144" s="24">
        <f t="shared" si="32"/>
        <v>-3083</v>
      </c>
      <c r="K144" s="7"/>
      <c r="L144" s="25">
        <f t="shared" si="27"/>
        <v>2247.933857329971</v>
      </c>
      <c r="M144" s="17">
        <f t="shared" si="18"/>
        <v>24.342948152508892</v>
      </c>
      <c r="N144" s="17">
        <f t="shared" si="28"/>
        <v>-3084.1173685873068</v>
      </c>
      <c r="O144" s="24">
        <f t="shared" si="19"/>
        <v>1.2485125599000564</v>
      </c>
      <c r="P144" s="7"/>
      <c r="Q144" s="25">
        <f t="shared" si="20"/>
        <v>2283.357956140951</v>
      </c>
      <c r="R144" s="24">
        <f t="shared" si="21"/>
        <v>-3103.3836073665084</v>
      </c>
      <c r="S144" s="7"/>
      <c r="T144" s="25">
        <f t="shared" si="22"/>
        <v>-0.59058382491143224</v>
      </c>
      <c r="U144" s="24">
        <f t="shared" si="23"/>
        <v>-0.80612151535336518</v>
      </c>
      <c r="V144" s="7"/>
      <c r="W144" s="25">
        <f t="shared" si="24"/>
        <v>-0.58694288110504333</v>
      </c>
      <c r="X144" s="24">
        <f t="shared" si="29"/>
        <v>28.262268388863845</v>
      </c>
      <c r="Y144" s="7"/>
      <c r="Z144" s="25">
        <f t="shared" si="30"/>
        <v>-619</v>
      </c>
      <c r="AA144" s="17">
        <f t="shared" si="31"/>
        <v>28.322999999999929</v>
      </c>
      <c r="AB144" s="24">
        <f t="shared" si="25"/>
        <v>0.49432960404235265</v>
      </c>
      <c r="AC144" s="17">
        <f t="shared" si="26"/>
        <v>-6.0731611136084496E-2</v>
      </c>
    </row>
    <row r="145" spans="1:29" s="17" customFormat="1" x14ac:dyDescent="0.25">
      <c r="A145" s="17">
        <v>60</v>
      </c>
      <c r="B145" s="17">
        <v>-632</v>
      </c>
      <c r="C145" s="17">
        <v>14168</v>
      </c>
      <c r="D145" s="17">
        <v>11555</v>
      </c>
      <c r="E145" s="17">
        <v>12244</v>
      </c>
      <c r="F145" s="17">
        <v>14852</v>
      </c>
      <c r="G145" s="24"/>
      <c r="H145" s="7"/>
      <c r="I145" s="25">
        <f t="shared" si="32"/>
        <v>1924</v>
      </c>
      <c r="J145" s="24">
        <f t="shared" si="32"/>
        <v>-3297</v>
      </c>
      <c r="K145" s="7"/>
      <c r="L145" s="25">
        <f t="shared" si="27"/>
        <v>1928.5256725817019</v>
      </c>
      <c r="M145" s="17">
        <f t="shared" si="18"/>
        <v>20.481712316768188</v>
      </c>
      <c r="N145" s="17">
        <f t="shared" si="28"/>
        <v>-3293.352783113105</v>
      </c>
      <c r="O145" s="24">
        <f t="shared" si="19"/>
        <v>13.302191020051811</v>
      </c>
      <c r="P145" s="7"/>
      <c r="Q145" s="25">
        <f t="shared" si="20"/>
        <v>1964.357956140951</v>
      </c>
      <c r="R145" s="24">
        <f t="shared" si="21"/>
        <v>-3317.3836073665084</v>
      </c>
      <c r="S145" s="7"/>
      <c r="T145" s="25">
        <f t="shared" si="22"/>
        <v>-0.50807541240428822</v>
      </c>
      <c r="U145" s="24">
        <f t="shared" si="23"/>
        <v>-0.86170923060588267</v>
      </c>
      <c r="V145" s="7"/>
      <c r="W145" s="25">
        <f t="shared" si="24"/>
        <v>-0.50418213892295904</v>
      </c>
      <c r="X145" s="24">
        <f t="shared" si="29"/>
        <v>22.535343745076148</v>
      </c>
      <c r="Y145" s="7"/>
      <c r="Z145" s="25">
        <f t="shared" si="30"/>
        <v>-632</v>
      </c>
      <c r="AA145" s="17">
        <f t="shared" si="31"/>
        <v>22.634999999999931</v>
      </c>
      <c r="AB145" s="24">
        <f t="shared" si="25"/>
        <v>0.39505527618891523</v>
      </c>
      <c r="AC145" s="17">
        <f t="shared" si="26"/>
        <v>-9.9656254923782939E-2</v>
      </c>
    </row>
    <row r="146" spans="1:29" s="17" customFormat="1" x14ac:dyDescent="0.25">
      <c r="A146" s="17">
        <v>61</v>
      </c>
      <c r="B146" s="17">
        <v>-624</v>
      </c>
      <c r="C146" s="17">
        <v>13987</v>
      </c>
      <c r="D146" s="17">
        <v>11456</v>
      </c>
      <c r="E146" s="17">
        <v>12396</v>
      </c>
      <c r="F146" s="17">
        <v>14930</v>
      </c>
      <c r="G146" s="24"/>
      <c r="H146" s="7"/>
      <c r="I146" s="25">
        <f t="shared" si="32"/>
        <v>1591</v>
      </c>
      <c r="J146" s="24">
        <f t="shared" si="32"/>
        <v>-3474</v>
      </c>
      <c r="K146" s="7"/>
      <c r="L146" s="25">
        <f t="shared" si="27"/>
        <v>1594.1175428208003</v>
      </c>
      <c r="M146" s="17">
        <f t="shared" si="18"/>
        <v>9.7190732395233752</v>
      </c>
      <c r="N146" s="17">
        <f t="shared" si="28"/>
        <v>-3467.9192380995855</v>
      </c>
      <c r="O146" s="24">
        <f t="shared" si="19"/>
        <v>36.97566528953223</v>
      </c>
      <c r="P146" s="7"/>
      <c r="Q146" s="25">
        <f t="shared" si="20"/>
        <v>1631.357956140951</v>
      </c>
      <c r="R146" s="24">
        <f t="shared" si="21"/>
        <v>-3494.3836073665084</v>
      </c>
      <c r="S146" s="7"/>
      <c r="T146" s="25">
        <f t="shared" si="22"/>
        <v>-0.42194594104103123</v>
      </c>
      <c r="U146" s="24">
        <f t="shared" si="23"/>
        <v>-0.90768598574464721</v>
      </c>
      <c r="V146" s="7"/>
      <c r="W146" s="25">
        <f t="shared" si="24"/>
        <v>-0.41784378193156313</v>
      </c>
      <c r="X146" s="24">
        <f t="shared" si="29"/>
        <v>16.922122349120571</v>
      </c>
      <c r="Y146" s="7"/>
      <c r="Z146" s="25">
        <f t="shared" si="30"/>
        <v>-624</v>
      </c>
      <c r="AA146" s="17">
        <f t="shared" si="31"/>
        <v>17.018999999999931</v>
      </c>
      <c r="AB146" s="24">
        <f t="shared" si="25"/>
        <v>0.29703758539691372</v>
      </c>
      <c r="AC146" s="17">
        <f t="shared" si="26"/>
        <v>-9.6877650879360289E-2</v>
      </c>
    </row>
    <row r="147" spans="1:29" s="17" customFormat="1" x14ac:dyDescent="0.25">
      <c r="A147" s="17">
        <v>62</v>
      </c>
      <c r="B147" s="17">
        <v>-628</v>
      </c>
      <c r="C147" s="17">
        <v>13823</v>
      </c>
      <c r="D147" s="17">
        <v>11400</v>
      </c>
      <c r="E147" s="17">
        <v>12583</v>
      </c>
      <c r="F147" s="17">
        <v>15011</v>
      </c>
      <c r="G147" s="24"/>
      <c r="H147" s="7"/>
      <c r="I147" s="25">
        <f t="shared" si="32"/>
        <v>1240</v>
      </c>
      <c r="J147" s="24">
        <f t="shared" si="32"/>
        <v>-3611</v>
      </c>
      <c r="K147" s="7"/>
      <c r="L147" s="25">
        <f t="shared" si="27"/>
        <v>1241.7248368892115</v>
      </c>
      <c r="M147" s="17">
        <f t="shared" si="18"/>
        <v>2.9750622943847147</v>
      </c>
      <c r="N147" s="17">
        <f t="shared" si="28"/>
        <v>-3609.7777857221358</v>
      </c>
      <c r="O147" s="24">
        <f t="shared" si="19"/>
        <v>1.4938077410150303</v>
      </c>
      <c r="P147" s="7"/>
      <c r="Q147" s="25">
        <f t="shared" si="20"/>
        <v>1280.357956140951</v>
      </c>
      <c r="R147" s="24">
        <f t="shared" si="21"/>
        <v>-3631.3836073665084</v>
      </c>
      <c r="S147" s="7"/>
      <c r="T147" s="25">
        <f t="shared" si="22"/>
        <v>-0.3311608225770577</v>
      </c>
      <c r="U147" s="24">
        <f t="shared" si="23"/>
        <v>-0.94327251373340848</v>
      </c>
      <c r="V147" s="7"/>
      <c r="W147" s="25">
        <f t="shared" si="24"/>
        <v>-0.32689673679342846</v>
      </c>
      <c r="X147" s="24">
        <f t="shared" si="29"/>
        <v>11.317700846095818</v>
      </c>
      <c r="Y147" s="7"/>
      <c r="Z147" s="25">
        <f t="shared" si="30"/>
        <v>-628</v>
      </c>
      <c r="AA147" s="17">
        <f t="shared" si="31"/>
        <v>11.366999999999932</v>
      </c>
      <c r="AB147" s="24">
        <f t="shared" si="25"/>
        <v>0.19839157607419425</v>
      </c>
      <c r="AC147" s="17">
        <f t="shared" si="26"/>
        <v>-4.9299153904113879E-2</v>
      </c>
    </row>
    <row r="148" spans="1:29" s="17" customFormat="1" x14ac:dyDescent="0.25">
      <c r="A148" s="17">
        <v>63</v>
      </c>
      <c r="B148" s="17">
        <v>-639</v>
      </c>
      <c r="C148" s="17">
        <v>13632</v>
      </c>
      <c r="D148" s="17">
        <v>11334</v>
      </c>
      <c r="E148" s="17">
        <v>12762</v>
      </c>
      <c r="F148" s="17">
        <v>15054</v>
      </c>
      <c r="G148" s="24"/>
      <c r="H148" s="7"/>
      <c r="I148" s="25">
        <f t="shared" si="32"/>
        <v>870</v>
      </c>
      <c r="J148" s="24">
        <f t="shared" si="32"/>
        <v>-3720</v>
      </c>
      <c r="K148" s="7"/>
      <c r="L148" s="25">
        <f t="shared" si="27"/>
        <v>870.3806127156879</v>
      </c>
      <c r="M148" s="17">
        <f t="shared" ref="M148:M149" si="33">(I148-L148)^2</f>
        <v>0.1448660393433204</v>
      </c>
      <c r="N148" s="17">
        <f t="shared" si="28"/>
        <v>-3717.8698703751761</v>
      </c>
      <c r="O148" s="24">
        <f t="shared" ref="O148:O149" si="34">(J148-N148)^2</f>
        <v>4.5374522185523842</v>
      </c>
      <c r="P148" s="7"/>
      <c r="Q148" s="25">
        <f t="shared" si="20"/>
        <v>910.35795614095093</v>
      </c>
      <c r="R148" s="24">
        <f t="shared" si="21"/>
        <v>-3740.3836073665084</v>
      </c>
      <c r="S148" s="7"/>
      <c r="T148" s="25">
        <f t="shared" si="22"/>
        <v>-0.23546140995121664</v>
      </c>
      <c r="U148" s="24">
        <f t="shared" si="23"/>
        <v>-0.97158588271716739</v>
      </c>
      <c r="V148" s="7"/>
      <c r="W148" s="25">
        <f t="shared" si="24"/>
        <v>-0.23106825182084137</v>
      </c>
      <c r="X148" s="24">
        <f t="shared" si="29"/>
        <v>5.5815267193074192</v>
      </c>
      <c r="Y148" s="7"/>
      <c r="Z148" s="25">
        <f t="shared" si="30"/>
        <v>-639</v>
      </c>
      <c r="AA148" s="17">
        <f t="shared" si="31"/>
        <v>5.6159999999999322</v>
      </c>
      <c r="AB148" s="24">
        <f t="shared" si="25"/>
        <v>9.8017690792000359E-2</v>
      </c>
      <c r="AC148" s="17">
        <f t="shared" si="26"/>
        <v>-3.4473280692512986E-2</v>
      </c>
    </row>
    <row r="149" spans="1:29" s="17" customFormat="1" x14ac:dyDescent="0.25">
      <c r="A149" s="17">
        <v>64</v>
      </c>
      <c r="B149" s="17">
        <v>-635</v>
      </c>
      <c r="C149" s="17">
        <v>13455</v>
      </c>
      <c r="D149" s="17">
        <v>11310</v>
      </c>
      <c r="E149" s="17">
        <v>12962</v>
      </c>
      <c r="F149" s="17">
        <v>15108</v>
      </c>
      <c r="G149" s="24"/>
      <c r="H149" s="7"/>
      <c r="I149" s="25">
        <f t="shared" si="32"/>
        <v>493</v>
      </c>
      <c r="J149" s="24">
        <f t="shared" si="32"/>
        <v>-3798</v>
      </c>
      <c r="K149" s="7"/>
      <c r="L149" s="25">
        <f t="shared" si="27"/>
        <v>492.26795111280984</v>
      </c>
      <c r="M149" s="17">
        <f t="shared" si="33"/>
        <v>0.53589557323635195</v>
      </c>
      <c r="N149" s="17">
        <f t="shared" si="28"/>
        <v>-3787.9931060262952</v>
      </c>
      <c r="O149" s="24">
        <f t="shared" si="34"/>
        <v>100.13792700096927</v>
      </c>
      <c r="P149" s="7"/>
      <c r="Q149" s="25">
        <f t="shared" ref="Q149" si="35">I149-$J$4</f>
        <v>533.35795614095093</v>
      </c>
      <c r="R149" s="24">
        <f t="shared" ref="R149" si="36">J149-$J$3</f>
        <v>-3818.3836073665084</v>
      </c>
      <c r="S149" s="7"/>
      <c r="T149" s="25">
        <f t="shared" ref="T149" si="37">Q149/$J$7</f>
        <v>-0.13795146789731916</v>
      </c>
      <c r="U149" s="24">
        <f t="shared" ref="U149" si="38">R149/$J$6</f>
        <v>-0.99184682565967375</v>
      </c>
      <c r="V149" s="7"/>
      <c r="W149" s="25">
        <f t="shared" ref="W149" si="39">(T149-U149*SIN(-$J$11*PI()/180))/(COS(-$J$11*PI()/180))</f>
        <v>-0.13346564900571306</v>
      </c>
      <c r="X149" s="24">
        <f>IF(MOD(ATAN2(U149,W149)*180/PI()-$J$9+360,360)&gt;5,MOD(ATAN2(U149,W149)*180/PI()-$J$9+360,360)-360,MOD(ATAN2(U149,W149)*180/PI()-$J$9+360,360))</f>
        <v>-0.13252125387475644</v>
      </c>
      <c r="Y149" s="7"/>
      <c r="Z149" s="25">
        <f t="shared" si="30"/>
        <v>-635</v>
      </c>
      <c r="AA149" s="17">
        <f t="shared" si="31"/>
        <v>-9.9000000000067701E-2</v>
      </c>
      <c r="AB149" s="24">
        <f t="shared" ref="AB149" si="40">AA149*PI()/180</f>
        <v>-1.7278759594755678E-3</v>
      </c>
      <c r="AC149" s="17">
        <f t="shared" ref="AC149" si="41">X149-AA149</f>
        <v>-3.3521253874688739E-2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-9978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78</v>
      </c>
      <c r="B156" s="31">
        <v>9983</v>
      </c>
      <c r="G156" s="2"/>
      <c r="I156" s="1"/>
      <c r="J156" s="3"/>
    </row>
    <row r="157" spans="1:29" x14ac:dyDescent="0.25">
      <c r="A157" t="s">
        <v>79</v>
      </c>
      <c r="B157">
        <v>9983</v>
      </c>
      <c r="G157" s="2"/>
      <c r="I157" s="43">
        <f>J155</f>
        <v>-9988</v>
      </c>
      <c r="J157" s="39">
        <f>I157+B157</f>
        <v>-5</v>
      </c>
    </row>
    <row r="158" spans="1:29" x14ac:dyDescent="0.25">
      <c r="A158" s="31" t="s">
        <v>80</v>
      </c>
      <c r="B158" s="31">
        <v>40003</v>
      </c>
      <c r="G158" s="2"/>
      <c r="I158" s="1"/>
      <c r="J158" s="3"/>
    </row>
    <row r="159" spans="1:29" x14ac:dyDescent="0.25">
      <c r="A159" t="s">
        <v>81</v>
      </c>
      <c r="B159">
        <v>40003</v>
      </c>
      <c r="G159" s="2"/>
      <c r="I159" s="43">
        <f>J157</f>
        <v>-5</v>
      </c>
      <c r="J159" s="39">
        <f>I159+B159</f>
        <v>39998</v>
      </c>
    </row>
    <row r="160" spans="1:29" x14ac:dyDescent="0.25">
      <c r="A160" s="31" t="s">
        <v>82</v>
      </c>
      <c r="B160" s="31">
        <v>10000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3">
        <f>J159</f>
        <v>39998</v>
      </c>
      <c r="J161" s="39">
        <f>I161+B161</f>
        <v>49998</v>
      </c>
    </row>
    <row r="162" spans="1:10" x14ac:dyDescent="0.25">
      <c r="A162" s="31" t="s">
        <v>84</v>
      </c>
      <c r="B162" s="31">
        <v>-9975</v>
      </c>
      <c r="G162" s="2"/>
      <c r="I162" s="1"/>
      <c r="J162" s="3"/>
    </row>
    <row r="163" spans="1:10" x14ac:dyDescent="0.25">
      <c r="A163" t="s">
        <v>85</v>
      </c>
      <c r="B163">
        <v>-9997</v>
      </c>
      <c r="G163" s="2"/>
      <c r="I163" s="43">
        <f>J161</f>
        <v>49998</v>
      </c>
      <c r="J163" s="39">
        <f>I163+B163</f>
        <v>40001</v>
      </c>
    </row>
    <row r="164" spans="1:10" x14ac:dyDescent="0.25">
      <c r="A164" s="31" t="s">
        <v>86</v>
      </c>
      <c r="B164" s="31">
        <v>-40012</v>
      </c>
      <c r="G164" s="2"/>
      <c r="I164" s="1"/>
      <c r="J164" s="3"/>
    </row>
    <row r="165" spans="1:10" ht="15.75" thickBot="1" x14ac:dyDescent="0.3">
      <c r="A165" t="s">
        <v>87</v>
      </c>
      <c r="B165">
        <v>-40012</v>
      </c>
      <c r="G165" s="2"/>
      <c r="I165" s="4">
        <f>J163</f>
        <v>40001</v>
      </c>
      <c r="J165" s="6">
        <f>I165+B165</f>
        <v>-11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37.515862655257862</v>
      </c>
      <c r="L3" s="35" t="s">
        <v>1</v>
      </c>
      <c r="M3" s="11">
        <v>-4119.913711519499</v>
      </c>
      <c r="N3" s="10" t="s">
        <v>2</v>
      </c>
      <c r="O3" s="35">
        <v>4102.0137100978054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-3.9437557780983523</v>
      </c>
      <c r="L4" s="9" t="s">
        <v>5</v>
      </c>
      <c r="M4" s="13">
        <v>359.8668818669168</v>
      </c>
      <c r="N4" s="12" t="s">
        <v>6</v>
      </c>
      <c r="O4" s="9">
        <v>359.77743010032736</v>
      </c>
      <c r="Q4" s="2" t="s">
        <v>7</v>
      </c>
      <c r="R4" s="2">
        <f>MAX(AC20:AC149)</f>
        <v>0.24380047599655086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-173.5432403019</v>
      </c>
      <c r="N5" s="14" t="s">
        <v>9</v>
      </c>
      <c r="O5" s="9">
        <v>-173.49155490029671</v>
      </c>
      <c r="Q5" s="5" t="s">
        <v>10</v>
      </c>
      <c r="R5" s="5">
        <f>MIN(AC20:AC149)</f>
        <v>-0.21621294189102969</v>
      </c>
      <c r="T5" s="45" t="s">
        <v>55</v>
      </c>
      <c r="U5" s="47">
        <v>7</v>
      </c>
    </row>
    <row r="6" spans="1:21" ht="15.75" thickBot="1" x14ac:dyDescent="0.3">
      <c r="A6" t="s">
        <v>65</v>
      </c>
      <c r="I6" s="32" t="s">
        <v>11</v>
      </c>
      <c r="J6" s="32">
        <f>(O3+O9)/2</f>
        <v>4095.9869517592856</v>
      </c>
      <c r="L6" s="37" t="s">
        <v>12</v>
      </c>
      <c r="M6" s="13">
        <v>-3.8692693983234121</v>
      </c>
      <c r="N6" s="14" t="s">
        <v>13</v>
      </c>
      <c r="O6" s="9">
        <v>38.233445349618457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-4114.0211850682372</v>
      </c>
      <c r="L7" s="38" t="s">
        <v>15</v>
      </c>
      <c r="M7" s="16">
        <f>SUM(M20:M84)</f>
        <v>1306.757760645547</v>
      </c>
      <c r="N7" s="15" t="s">
        <v>15</v>
      </c>
      <c r="O7" s="36">
        <f>SUM(O20:O84)</f>
        <v>3526.7280641964667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-173.47383134023264</v>
      </c>
      <c r="L9" s="35" t="s">
        <v>18</v>
      </c>
      <c r="M9" s="11">
        <v>-4108.1286586169763</v>
      </c>
      <c r="N9" s="10" t="s">
        <v>19</v>
      </c>
      <c r="O9" s="35">
        <v>4089.9601934207658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-173.53168667012244</v>
      </c>
      <c r="L10" s="9" t="s">
        <v>21</v>
      </c>
      <c r="M10" s="13">
        <v>359.82134906143614</v>
      </c>
      <c r="N10" s="12" t="s">
        <v>22</v>
      </c>
      <c r="O10" s="9">
        <v>359.84648597960592</v>
      </c>
      <c r="T10" s="48"/>
    </row>
    <row r="11" spans="1:21" ht="15.75" thickBot="1" x14ac:dyDescent="0.3">
      <c r="I11" s="33" t="s">
        <v>23</v>
      </c>
      <c r="J11" s="33">
        <f>J9-J10</f>
        <v>5.7855329889804352E-2</v>
      </c>
      <c r="L11" s="37" t="s">
        <v>24</v>
      </c>
      <c r="M11" s="13">
        <v>-173.52013303834491</v>
      </c>
      <c r="N11" s="14" t="s">
        <v>25</v>
      </c>
      <c r="O11" s="9">
        <v>-173.45610778016857</v>
      </c>
    </row>
    <row r="12" spans="1:21" x14ac:dyDescent="0.25">
      <c r="I12" s="9"/>
      <c r="J12" s="9"/>
      <c r="L12" s="37" t="s">
        <v>26</v>
      </c>
      <c r="M12" s="13">
        <v>-4.0182421578732921</v>
      </c>
      <c r="N12" s="14" t="s">
        <v>27</v>
      </c>
      <c r="O12" s="9">
        <v>36.798279960897268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1167.966659825775</v>
      </c>
      <c r="N13" s="15" t="s">
        <v>15</v>
      </c>
      <c r="O13" s="36">
        <f>SUM(O85:O149)</f>
        <v>2707.9277871993654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13487</v>
      </c>
      <c r="D20" s="17">
        <v>11231</v>
      </c>
      <c r="E20" s="17">
        <v>13029</v>
      </c>
      <c r="F20" s="17">
        <v>15268</v>
      </c>
      <c r="G20" s="24"/>
      <c r="H20" s="7"/>
      <c r="I20" s="25">
        <f t="shared" ref="I20:J51" si="0">C20-E20</f>
        <v>458</v>
      </c>
      <c r="J20" s="24">
        <f t="shared" si="0"/>
        <v>-4037</v>
      </c>
      <c r="K20" s="7"/>
      <c r="L20" s="25">
        <f>$M$3*SIN(2*PI()/$M$4*(AA20+$M$5))+$M$6</f>
        <v>450.98136290345246</v>
      </c>
      <c r="M20" s="17">
        <f t="shared" ref="M20:M83" si="1">(I20-L20)^2</f>
        <v>49.261266693033228</v>
      </c>
      <c r="N20" s="17">
        <f>$O$3*COS(2*PI()/$O$4*(AA20+$O$5))+$O$6</f>
        <v>-4038.6367376759649</v>
      </c>
      <c r="O20" s="24">
        <f t="shared" ref="O20:O83" si="2">(J20-N20)^2</f>
        <v>2.6789102199230581</v>
      </c>
      <c r="P20" s="7"/>
      <c r="Q20" s="25">
        <f>I20-$J$4</f>
        <v>461.94375577809836</v>
      </c>
      <c r="R20" s="24">
        <f>J20-$J$3</f>
        <v>-4074.5158626552579</v>
      </c>
      <c r="S20" s="7"/>
      <c r="T20" s="25">
        <f>Q20/$J$7</f>
        <v>-0.11228521560722987</v>
      </c>
      <c r="U20" s="24">
        <f>R20/$J$6</f>
        <v>-0.99475801818782517</v>
      </c>
      <c r="V20" s="7"/>
      <c r="W20" s="25">
        <f>(T20-U20*SIN(-$J$11*PI()/180))/(COS(-$J$11*PI()/180))</f>
        <v>-0.11328974601460658</v>
      </c>
      <c r="X20" s="24">
        <f>IF(MOD(ATAN2(U20,W20)*180/PI()-$J$9+360,360)&gt;5,MOD(ATAN2(U20,W20)*180/PI()-$J$9+360,360)-360,MOD(ATAN2(U20,W20)*180/PI()-$J$9+360,360))</f>
        <v>-2.8932841554592414E-2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2.5067158445407578E-2</v>
      </c>
      <c r="AD20" s="17">
        <f ca="1">INDIRECT("AC"&amp;AE20)-AC20</f>
        <v>-2.2553258077482929E-2</v>
      </c>
      <c r="AE20" s="17">
        <v>149</v>
      </c>
    </row>
    <row r="21" spans="1:31" s="17" customFormat="1" x14ac:dyDescent="0.25">
      <c r="A21" s="17">
        <v>1</v>
      </c>
      <c r="B21" s="17">
        <v>646</v>
      </c>
      <c r="C21" s="17">
        <v>13686</v>
      </c>
      <c r="D21" s="17">
        <v>11257</v>
      </c>
      <c r="E21" s="17">
        <v>12821</v>
      </c>
      <c r="F21" s="17">
        <v>15234</v>
      </c>
      <c r="G21" s="24"/>
      <c r="H21" s="7"/>
      <c r="I21" s="25">
        <f t="shared" si="0"/>
        <v>865</v>
      </c>
      <c r="J21" s="24">
        <f t="shared" si="0"/>
        <v>-3977</v>
      </c>
      <c r="K21" s="7"/>
      <c r="L21" s="25">
        <f t="shared" ref="L21:L84" si="3">$M$3*SIN(2*PI()/$M$4*(AA21+$M$5))+$M$6</f>
        <v>863.5862609335918</v>
      </c>
      <c r="M21" s="17">
        <f t="shared" si="1"/>
        <v>1.9986581478887224</v>
      </c>
      <c r="N21" s="17">
        <f t="shared" ref="N21:N84" si="4">$O$3*COS(2*PI()/$O$4*(AA21+$O$5))+$O$6</f>
        <v>-3971.6735515340447</v>
      </c>
      <c r="O21" s="24">
        <f t="shared" si="2"/>
        <v>28.371053260477666</v>
      </c>
      <c r="P21" s="7"/>
      <c r="Q21" s="25">
        <f t="shared" ref="Q21:Q84" si="5">I21-$J$4</f>
        <v>868.94375577809831</v>
      </c>
      <c r="R21" s="24">
        <f t="shared" ref="R21:R84" si="6">J21-$J$3</f>
        <v>-4014.5158626552579</v>
      </c>
      <c r="S21" s="7"/>
      <c r="T21" s="25">
        <f t="shared" ref="T21:T84" si="7">Q21/$J$7</f>
        <v>-0.21121518745015544</v>
      </c>
      <c r="U21" s="24">
        <f t="shared" ref="U21:U84" si="8">R21/$J$6</f>
        <v>-0.98010953402353129</v>
      </c>
      <c r="V21" s="7"/>
      <c r="W21" s="25">
        <f t="shared" ref="W21:W84" si="9">(T21-U21*SIN(-$J$11*PI()/180))/(COS(-$J$11*PI()/180))</f>
        <v>-0.2122049767471717</v>
      </c>
      <c r="X21" s="24">
        <f t="shared" ref="X21:X83" si="10">MOD(ATAN2(U21,W21)*180/PI()-$J$9+360,360)</f>
        <v>5.6904615070810678</v>
      </c>
      <c r="Y21" s="7"/>
      <c r="Z21" s="25">
        <f t="shared" ref="Z21:Z84" si="11">B21</f>
        <v>646</v>
      </c>
      <c r="AA21" s="17">
        <f>360/40000*Z21+AA20</f>
        <v>5.7599999999999989</v>
      </c>
      <c r="AB21" s="24">
        <f t="shared" ref="AB21:AB84" si="12">AA21*PI()/180</f>
        <v>0.10053096491487336</v>
      </c>
      <c r="AC21" s="17">
        <f t="shared" ref="AC21:AC84" si="13">X21-AA21</f>
        <v>-6.9538492918931105E-2</v>
      </c>
      <c r="AD21" s="17">
        <f t="shared" ref="AD21:AD83" ca="1" si="14">INDIRECT("AC"&amp;AE21)-AC21</f>
        <v>-2.6425849281718428E-2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13891</v>
      </c>
      <c r="D22" s="17">
        <v>11316</v>
      </c>
      <c r="E22" s="17">
        <v>12628</v>
      </c>
      <c r="F22" s="17">
        <v>15185</v>
      </c>
      <c r="G22" s="24"/>
      <c r="H22" s="7"/>
      <c r="I22" s="25">
        <f t="shared" si="0"/>
        <v>1263</v>
      </c>
      <c r="J22" s="24">
        <f t="shared" si="0"/>
        <v>-3869</v>
      </c>
      <c r="K22" s="7"/>
      <c r="L22" s="25">
        <f t="shared" si="3"/>
        <v>1264.7966642834983</v>
      </c>
      <c r="M22" s="17">
        <f t="shared" si="1"/>
        <v>3.2280025475985687</v>
      </c>
      <c r="N22" s="17">
        <f>$O$3*COS(2*PI()/$O$4*(AA22+$O$5))+$O$6</f>
        <v>-3864.2007335813346</v>
      </c>
      <c r="O22" s="24">
        <f>(J22-N22)^2</f>
        <v>23.032958157329521</v>
      </c>
      <c r="P22" s="7"/>
      <c r="Q22" s="25">
        <f t="shared" si="5"/>
        <v>1266.9437557780984</v>
      </c>
      <c r="R22" s="24">
        <f t="shared" si="6"/>
        <v>-3906.5158626552579</v>
      </c>
      <c r="S22" s="7"/>
      <c r="T22" s="25">
        <f t="shared" si="7"/>
        <v>-0.30795751863807774</v>
      </c>
      <c r="U22" s="24">
        <f t="shared" si="8"/>
        <v>-0.95374226252780248</v>
      </c>
      <c r="V22" s="7"/>
      <c r="W22" s="25">
        <f t="shared" si="9"/>
        <v>-0.30892073247245572</v>
      </c>
      <c r="X22" s="24">
        <f t="shared" si="10"/>
        <v>11.421166722108296</v>
      </c>
      <c r="Y22" s="7"/>
      <c r="Z22" s="25">
        <f t="shared" si="11"/>
        <v>642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-0.11683327789170228</v>
      </c>
      <c r="AD22" s="17">
        <f t="shared" ca="1" si="14"/>
        <v>-2.7989660357210511E-3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14065</v>
      </c>
      <c r="D23" s="17">
        <v>11384</v>
      </c>
      <c r="E23" s="17">
        <v>12429</v>
      </c>
      <c r="F23" s="17">
        <v>15105</v>
      </c>
      <c r="G23" s="24"/>
      <c r="H23" s="7"/>
      <c r="I23" s="25">
        <f t="shared" si="0"/>
        <v>1636</v>
      </c>
      <c r="J23" s="24">
        <f t="shared" si="0"/>
        <v>-3721</v>
      </c>
      <c r="K23" s="7"/>
      <c r="L23" s="25">
        <f t="shared" si="3"/>
        <v>1643.0242170887082</v>
      </c>
      <c r="M23" s="17">
        <f t="shared" si="1"/>
        <v>49.339625709299675</v>
      </c>
      <c r="N23" s="17">
        <f t="shared" si="4"/>
        <v>-3721.4228195818982</v>
      </c>
      <c r="O23" s="24">
        <f t="shared" si="2"/>
        <v>0.17877639883660124</v>
      </c>
      <c r="P23" s="7"/>
      <c r="Q23" s="25">
        <f t="shared" si="5"/>
        <v>1639.9437557780984</v>
      </c>
      <c r="R23" s="24">
        <f t="shared" si="6"/>
        <v>-3758.5158626552579</v>
      </c>
      <c r="S23" s="7"/>
      <c r="T23" s="25">
        <f t="shared" si="7"/>
        <v>-0.39862307022876875</v>
      </c>
      <c r="U23" s="24">
        <f t="shared" si="8"/>
        <v>-0.91760933492254437</v>
      </c>
      <c r="V23" s="7"/>
      <c r="W23" s="25">
        <f t="shared" si="9"/>
        <v>-0.3995498444716582</v>
      </c>
      <c r="X23" s="24">
        <f t="shared" si="10"/>
        <v>17.003333986993539</v>
      </c>
      <c r="Y23" s="7"/>
      <c r="Z23" s="25">
        <f t="shared" si="11"/>
        <v>625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-0.15966601300645777</v>
      </c>
      <c r="AD23" s="17">
        <f t="shared" ca="1" si="14"/>
        <v>4.0652104708406966E-2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14260</v>
      </c>
      <c r="D24" s="17">
        <v>11477</v>
      </c>
      <c r="E24" s="17">
        <v>12263</v>
      </c>
      <c r="F24" s="17">
        <v>15026</v>
      </c>
      <c r="G24" s="24"/>
      <c r="H24" s="7"/>
      <c r="I24" s="25">
        <f t="shared" si="0"/>
        <v>1997</v>
      </c>
      <c r="J24" s="24">
        <f t="shared" si="0"/>
        <v>-3549</v>
      </c>
      <c r="K24" s="7"/>
      <c r="L24" s="25">
        <f t="shared" si="3"/>
        <v>1998.5937693367678</v>
      </c>
      <c r="M24" s="17">
        <f t="shared" si="1"/>
        <v>2.5401006988211581</v>
      </c>
      <c r="N24" s="17">
        <f t="shared" si="4"/>
        <v>-3546.1611121051101</v>
      </c>
      <c r="O24" s="24">
        <f t="shared" si="2"/>
        <v>8.0592844797525327</v>
      </c>
      <c r="P24" s="7"/>
      <c r="Q24" s="25">
        <f t="shared" si="5"/>
        <v>2000.9437557780984</v>
      </c>
      <c r="R24" s="24">
        <f t="shared" si="6"/>
        <v>-3586.5158626552579</v>
      </c>
      <c r="S24" s="7"/>
      <c r="T24" s="25">
        <f t="shared" si="7"/>
        <v>-0.48637176761278877</v>
      </c>
      <c r="U24" s="24">
        <f t="shared" si="8"/>
        <v>-0.87561701365156874</v>
      </c>
      <c r="V24" s="7"/>
      <c r="W24" s="25">
        <f t="shared" si="9"/>
        <v>-0.48725618415864286</v>
      </c>
      <c r="X24" s="24">
        <f t="shared" si="10"/>
        <v>22.568535843729876</v>
      </c>
      <c r="Y24" s="7"/>
      <c r="Z24" s="25">
        <f t="shared" si="11"/>
        <v>613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-0.11146415627012018</v>
      </c>
      <c r="AD24" s="17">
        <f t="shared" ca="1" si="14"/>
        <v>-5.97413655686303E-2</v>
      </c>
      <c r="AE24" s="17">
        <v>145</v>
      </c>
    </row>
    <row r="25" spans="1:31" s="17" customFormat="1" x14ac:dyDescent="0.25">
      <c r="A25" s="17">
        <v>5</v>
      </c>
      <c r="B25" s="17">
        <v>618</v>
      </c>
      <c r="C25" s="17">
        <v>14421</v>
      </c>
      <c r="D25" s="17">
        <v>11580</v>
      </c>
      <c r="E25" s="17">
        <v>12088</v>
      </c>
      <c r="F25" s="17">
        <v>14918</v>
      </c>
      <c r="G25" s="24"/>
      <c r="H25" s="7"/>
      <c r="I25" s="25">
        <f t="shared" si="0"/>
        <v>2333</v>
      </c>
      <c r="J25" s="24">
        <f t="shared" si="0"/>
        <v>-3338</v>
      </c>
      <c r="K25" s="7"/>
      <c r="L25" s="25">
        <f t="shared" si="3"/>
        <v>2338.2613969912004</v>
      </c>
      <c r="M25" s="17">
        <f t="shared" si="1"/>
        <v>27.682298299012615</v>
      </c>
      <c r="N25" s="17">
        <f t="shared" si="4"/>
        <v>-3335.8181487725387</v>
      </c>
      <c r="O25" s="24">
        <f t="shared" si="2"/>
        <v>4.7604747787742321</v>
      </c>
      <c r="P25" s="7"/>
      <c r="Q25" s="25">
        <f t="shared" si="5"/>
        <v>2336.9437557780984</v>
      </c>
      <c r="R25" s="24">
        <f t="shared" si="6"/>
        <v>-3375.5158626552579</v>
      </c>
      <c r="S25" s="7"/>
      <c r="T25" s="25">
        <f t="shared" si="7"/>
        <v>-0.56804368539957739</v>
      </c>
      <c r="U25" s="24">
        <f t="shared" si="8"/>
        <v>-0.82410317767380215</v>
      </c>
      <c r="V25" s="7"/>
      <c r="W25" s="25">
        <f t="shared" si="9"/>
        <v>-0.56887612664531639</v>
      </c>
      <c r="X25" s="24">
        <f t="shared" si="10"/>
        <v>28.091041798645563</v>
      </c>
      <c r="Y25" s="7"/>
      <c r="Z25" s="25">
        <f t="shared" si="11"/>
        <v>618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-0.15095820135443461</v>
      </c>
      <c r="AD25" s="17">
        <f t="shared" ca="1" si="14"/>
        <v>4.687635992139505E-2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14575</v>
      </c>
      <c r="D26" s="17">
        <v>11701</v>
      </c>
      <c r="E26" s="17">
        <v>11922</v>
      </c>
      <c r="F26" s="17">
        <v>14790</v>
      </c>
      <c r="G26" s="24"/>
      <c r="H26" s="7"/>
      <c r="I26" s="25">
        <f t="shared" si="0"/>
        <v>2653</v>
      </c>
      <c r="J26" s="24">
        <f t="shared" si="0"/>
        <v>-3089</v>
      </c>
      <c r="K26" s="7"/>
      <c r="L26" s="25">
        <f t="shared" si="3"/>
        <v>2659.3180157717929</v>
      </c>
      <c r="M26" s="17">
        <f t="shared" si="1"/>
        <v>39.917323292624381</v>
      </c>
      <c r="N26" s="17">
        <f t="shared" si="4"/>
        <v>-3090.748620374628</v>
      </c>
      <c r="O26" s="24">
        <f t="shared" si="2"/>
        <v>3.0576732145641312</v>
      </c>
      <c r="P26" s="7"/>
      <c r="Q26" s="25">
        <f t="shared" si="5"/>
        <v>2656.9437557780984</v>
      </c>
      <c r="R26" s="24">
        <f t="shared" si="6"/>
        <v>-3126.5158626552579</v>
      </c>
      <c r="S26" s="7"/>
      <c r="T26" s="25">
        <f t="shared" si="7"/>
        <v>-0.64582646424413803</v>
      </c>
      <c r="U26" s="24">
        <f t="shared" si="8"/>
        <v>-0.76331196839198279</v>
      </c>
      <c r="V26" s="7"/>
      <c r="W26" s="25">
        <f t="shared" si="9"/>
        <v>-0.64659756022774262</v>
      </c>
      <c r="X26" s="24">
        <f t="shared" si="10"/>
        <v>33.741591453648198</v>
      </c>
      <c r="Y26" s="7"/>
      <c r="Z26" s="25">
        <f t="shared" si="11"/>
        <v>625</v>
      </c>
      <c r="AA26" s="17">
        <f t="shared" si="15"/>
        <v>33.866999999999997</v>
      </c>
      <c r="AB26" s="24">
        <f t="shared" si="12"/>
        <v>0.59109065777291958</v>
      </c>
      <c r="AC26" s="17">
        <f t="shared" si="13"/>
        <v>-0.12540854635179954</v>
      </c>
      <c r="AD26" s="17">
        <f t="shared" ca="1" si="14"/>
        <v>5.0668419074050064E-2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14735</v>
      </c>
      <c r="D27" s="17">
        <v>11845</v>
      </c>
      <c r="E27" s="17">
        <v>11783</v>
      </c>
      <c r="F27" s="17">
        <v>14665</v>
      </c>
      <c r="G27" s="24"/>
      <c r="H27" s="7"/>
      <c r="I27" s="25">
        <f t="shared" si="0"/>
        <v>2952</v>
      </c>
      <c r="J27" s="24">
        <f t="shared" si="0"/>
        <v>-2820</v>
      </c>
      <c r="K27" s="7"/>
      <c r="L27" s="25">
        <f t="shared" si="3"/>
        <v>2951.1010938827949</v>
      </c>
      <c r="M27" s="17">
        <f t="shared" si="1"/>
        <v>0.80803220754877625</v>
      </c>
      <c r="N27" s="17">
        <f t="shared" si="4"/>
        <v>-2819.2109075534945</v>
      </c>
      <c r="O27" s="24">
        <f t="shared" si="2"/>
        <v>0.62266688913202317</v>
      </c>
      <c r="P27" s="7"/>
      <c r="Q27" s="25">
        <f t="shared" si="5"/>
        <v>2955.9437557780984</v>
      </c>
      <c r="R27" s="24">
        <f t="shared" si="6"/>
        <v>-2857.5158626552579</v>
      </c>
      <c r="S27" s="7"/>
      <c r="T27" s="25">
        <f t="shared" si="7"/>
        <v>-0.71850474822702448</v>
      </c>
      <c r="U27" s="24">
        <f t="shared" si="8"/>
        <v>-0.69763793105539884</v>
      </c>
      <c r="V27" s="7"/>
      <c r="W27" s="25">
        <f t="shared" si="9"/>
        <v>-0.71920956583074036</v>
      </c>
      <c r="X27" s="24">
        <f t="shared" si="10"/>
        <v>39.346097512568178</v>
      </c>
      <c r="Y27" s="7"/>
      <c r="Z27" s="25">
        <f t="shared" si="11"/>
        <v>617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-7.3902487431816155E-2</v>
      </c>
      <c r="AD27" s="17">
        <f t="shared" ca="1" si="14"/>
        <v>-1.4448089411665421E-2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14860</v>
      </c>
      <c r="D28" s="17">
        <v>11994</v>
      </c>
      <c r="E28" s="17">
        <v>11643</v>
      </c>
      <c r="F28" s="17">
        <v>14508</v>
      </c>
      <c r="G28" s="24"/>
      <c r="H28" s="7"/>
      <c r="I28" s="25">
        <f t="shared" si="0"/>
        <v>3217</v>
      </c>
      <c r="J28" s="24">
        <f t="shared" si="0"/>
        <v>-2514</v>
      </c>
      <c r="K28" s="7"/>
      <c r="L28" s="25">
        <f t="shared" si="3"/>
        <v>3219.1655350222245</v>
      </c>
      <c r="M28" s="17">
        <f t="shared" si="1"/>
        <v>4.6895419324808802</v>
      </c>
      <c r="N28" s="17">
        <f t="shared" si="4"/>
        <v>-2515.7786188215146</v>
      </c>
      <c r="O28" s="24">
        <f t="shared" si="2"/>
        <v>3.1634849122458273</v>
      </c>
      <c r="P28" s="7"/>
      <c r="Q28" s="25">
        <f t="shared" si="5"/>
        <v>3220.9437557780984</v>
      </c>
      <c r="R28" s="24">
        <f t="shared" si="6"/>
        <v>-2551.5158626552579</v>
      </c>
      <c r="S28" s="7"/>
      <c r="T28" s="25">
        <f t="shared" si="7"/>
        <v>-0.7829186119576762</v>
      </c>
      <c r="U28" s="24">
        <f t="shared" si="8"/>
        <v>-0.62293066181750045</v>
      </c>
      <c r="V28" s="7"/>
      <c r="W28" s="25">
        <f t="shared" si="9"/>
        <v>-0.78354802551467528</v>
      </c>
      <c r="X28" s="24">
        <f t="shared" si="10"/>
        <v>44.988684667868938</v>
      </c>
      <c r="Y28" s="7"/>
      <c r="Z28" s="25">
        <f t="shared" si="11"/>
        <v>627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-7.4315332131057232E-2</v>
      </c>
      <c r="AD28" s="17">
        <f t="shared" ca="1" si="14"/>
        <v>6.7759667860158856E-3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14978</v>
      </c>
      <c r="D29" s="17">
        <v>12164</v>
      </c>
      <c r="E29" s="17">
        <v>11523</v>
      </c>
      <c r="F29" s="17">
        <v>14336</v>
      </c>
      <c r="G29" s="24"/>
      <c r="H29" s="7"/>
      <c r="I29" s="25">
        <f t="shared" si="0"/>
        <v>3455</v>
      </c>
      <c r="J29" s="24">
        <f t="shared" si="0"/>
        <v>-2172</v>
      </c>
      <c r="K29" s="7"/>
      <c r="L29" s="25">
        <f t="shared" si="3"/>
        <v>3460.1801308458143</v>
      </c>
      <c r="M29" s="17">
        <f t="shared" si="1"/>
        <v>26.833755579757259</v>
      </c>
      <c r="N29" s="17">
        <f t="shared" si="4"/>
        <v>-2181.0588145051292</v>
      </c>
      <c r="O29" s="24">
        <f t="shared" si="2"/>
        <v>82.062120238340071</v>
      </c>
      <c r="P29" s="7"/>
      <c r="Q29" s="25">
        <f t="shared" si="5"/>
        <v>3458.9437557780984</v>
      </c>
      <c r="R29" s="24">
        <f t="shared" si="6"/>
        <v>-2209.5158626552579</v>
      </c>
      <c r="S29" s="7"/>
      <c r="T29" s="25">
        <f t="shared" si="7"/>
        <v>-0.84076955372331819</v>
      </c>
      <c r="U29" s="24">
        <f t="shared" si="8"/>
        <v>-0.53943430208102561</v>
      </c>
      <c r="V29" s="7"/>
      <c r="W29" s="25">
        <f t="shared" si="9"/>
        <v>-0.84131468495999051</v>
      </c>
      <c r="X29" s="24">
        <f t="shared" si="10"/>
        <v>50.806643342924872</v>
      </c>
      <c r="Y29" s="7"/>
      <c r="Z29" s="25">
        <f t="shared" si="11"/>
        <v>639</v>
      </c>
      <c r="AA29" s="17">
        <f t="shared" si="15"/>
        <v>50.813999999999993</v>
      </c>
      <c r="AB29" s="24">
        <f t="shared" si="12"/>
        <v>0.88687160610839855</v>
      </c>
      <c r="AC29" s="17">
        <f t="shared" si="13"/>
        <v>-7.3566570751211202E-3</v>
      </c>
      <c r="AD29" s="17">
        <f t="shared" ca="1" si="14"/>
        <v>-7.1666696610790837E-2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15091</v>
      </c>
      <c r="D30" s="17">
        <v>12344</v>
      </c>
      <c r="E30" s="17">
        <v>11423</v>
      </c>
      <c r="F30" s="17">
        <v>14167</v>
      </c>
      <c r="G30" s="24"/>
      <c r="H30" s="7"/>
      <c r="I30" s="25">
        <f t="shared" si="0"/>
        <v>3668</v>
      </c>
      <c r="J30" s="24">
        <f t="shared" si="0"/>
        <v>-1823</v>
      </c>
      <c r="K30" s="7"/>
      <c r="L30" s="25">
        <f t="shared" si="3"/>
        <v>3663.9423100024528</v>
      </c>
      <c r="M30" s="17">
        <f t="shared" si="1"/>
        <v>16.464848116194482</v>
      </c>
      <c r="N30" s="17">
        <f t="shared" si="4"/>
        <v>-1828.5652873435811</v>
      </c>
      <c r="O30" s="24">
        <f t="shared" si="2"/>
        <v>30.97242321662371</v>
      </c>
      <c r="P30" s="7"/>
      <c r="Q30" s="25">
        <f t="shared" si="5"/>
        <v>3671.9437557780984</v>
      </c>
      <c r="R30" s="24">
        <f t="shared" si="6"/>
        <v>-1860.5158626552579</v>
      </c>
      <c r="S30" s="7"/>
      <c r="T30" s="25">
        <f t="shared" si="7"/>
        <v>-0.89254371589172887</v>
      </c>
      <c r="U30" s="24">
        <f t="shared" si="8"/>
        <v>-0.45422895252538331</v>
      </c>
      <c r="V30" s="7"/>
      <c r="W30" s="25">
        <f t="shared" si="9"/>
        <v>-0.89300283602965369</v>
      </c>
      <c r="X30" s="24">
        <f t="shared" si="10"/>
        <v>56.513510770714447</v>
      </c>
      <c r="Y30" s="7"/>
      <c r="Z30" s="25">
        <f t="shared" si="11"/>
        <v>631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2.0510770714452065E-2</v>
      </c>
      <c r="AD30" s="17">
        <f t="shared" ca="1" si="14"/>
        <v>3.2298107842244406E-2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15170</v>
      </c>
      <c r="D31" s="17">
        <v>12530</v>
      </c>
      <c r="E31" s="17">
        <v>11338</v>
      </c>
      <c r="F31" s="17">
        <v>13986</v>
      </c>
      <c r="G31" s="24"/>
      <c r="H31" s="7"/>
      <c r="I31" s="25">
        <f t="shared" si="0"/>
        <v>3832</v>
      </c>
      <c r="J31" s="24">
        <f t="shared" si="0"/>
        <v>-1456</v>
      </c>
      <c r="K31" s="7"/>
      <c r="L31" s="25">
        <f t="shared" si="3"/>
        <v>3832.618581247963</v>
      </c>
      <c r="M31" s="17">
        <f t="shared" si="1"/>
        <v>0.38264276033145395</v>
      </c>
      <c r="N31" s="17">
        <f t="shared" si="4"/>
        <v>-1455.3226040845009</v>
      </c>
      <c r="O31" s="24">
        <f t="shared" si="2"/>
        <v>0.45886522633488946</v>
      </c>
      <c r="P31" s="7"/>
      <c r="Q31" s="25">
        <f t="shared" si="5"/>
        <v>3835.9437557780984</v>
      </c>
      <c r="R31" s="24">
        <f t="shared" si="6"/>
        <v>-1493.5158626552579</v>
      </c>
      <c r="S31" s="7"/>
      <c r="T31" s="25">
        <f t="shared" si="7"/>
        <v>-0.93240739004956619</v>
      </c>
      <c r="U31" s="24">
        <f t="shared" si="8"/>
        <v>-0.36462905772045279</v>
      </c>
      <c r="V31" s="7"/>
      <c r="W31" s="25">
        <f t="shared" si="9"/>
        <v>-0.93277605555274046</v>
      </c>
      <c r="X31" s="24">
        <f t="shared" si="10"/>
        <v>62.122935395568618</v>
      </c>
      <c r="Y31" s="7"/>
      <c r="Z31" s="25">
        <f t="shared" si="11"/>
        <v>635</v>
      </c>
      <c r="AA31" s="17">
        <f t="shared" si="15"/>
        <v>62.207999999999998</v>
      </c>
      <c r="AB31" s="24">
        <f t="shared" si="12"/>
        <v>1.0857344210806326</v>
      </c>
      <c r="AC31" s="17">
        <f t="shared" si="13"/>
        <v>-8.5064604431380531E-2</v>
      </c>
      <c r="AD31" s="17">
        <f t="shared" ca="1" si="14"/>
        <v>0.11419398049201845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15228</v>
      </c>
      <c r="D32" s="17">
        <v>12715</v>
      </c>
      <c r="E32" s="17">
        <v>11270</v>
      </c>
      <c r="F32" s="17">
        <v>13787</v>
      </c>
      <c r="G32" s="24"/>
      <c r="H32" s="7"/>
      <c r="I32" s="25">
        <f t="shared" si="0"/>
        <v>3958</v>
      </c>
      <c r="J32" s="24">
        <f t="shared" si="0"/>
        <v>-1072</v>
      </c>
      <c r="K32" s="7"/>
      <c r="L32" s="25">
        <f t="shared" si="3"/>
        <v>3961.2002985151275</v>
      </c>
      <c r="M32" s="17">
        <f t="shared" si="1"/>
        <v>10.241910585927553</v>
      </c>
      <c r="N32" s="17">
        <f t="shared" si="4"/>
        <v>-1074.0423359832223</v>
      </c>
      <c r="O32" s="24">
        <f t="shared" si="2"/>
        <v>4.171136268364604</v>
      </c>
      <c r="P32" s="7"/>
      <c r="Q32" s="25">
        <f t="shared" si="5"/>
        <v>3961.9437557780984</v>
      </c>
      <c r="R32" s="24">
        <f t="shared" si="6"/>
        <v>-1109.5158626552579</v>
      </c>
      <c r="S32" s="7"/>
      <c r="T32" s="25">
        <f t="shared" si="7"/>
        <v>-0.963034359219612</v>
      </c>
      <c r="U32" s="24">
        <f t="shared" si="8"/>
        <v>-0.27087875906897235</v>
      </c>
      <c r="V32" s="7"/>
      <c r="W32" s="25">
        <f t="shared" si="9"/>
        <v>-0.9633083744409352</v>
      </c>
      <c r="X32" s="24">
        <f t="shared" si="10"/>
        <v>67.768044332563306</v>
      </c>
      <c r="Y32" s="7"/>
      <c r="Z32" s="25">
        <f t="shared" si="11"/>
        <v>624</v>
      </c>
      <c r="AA32" s="17">
        <f t="shared" si="15"/>
        <v>67.823999999999998</v>
      </c>
      <c r="AB32" s="24">
        <f t="shared" si="12"/>
        <v>1.183752111872634</v>
      </c>
      <c r="AC32" s="17">
        <f t="shared" si="13"/>
        <v>-5.595566743669167E-2</v>
      </c>
      <c r="AD32" s="17">
        <f t="shared" ca="1" si="14"/>
        <v>4.3136533578689296E-2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15283</v>
      </c>
      <c r="D33" s="17">
        <v>12909</v>
      </c>
      <c r="E33" s="17">
        <v>11229</v>
      </c>
      <c r="F33" s="17">
        <v>13607</v>
      </c>
      <c r="G33" s="24"/>
      <c r="H33" s="7"/>
      <c r="I33" s="25">
        <f t="shared" si="0"/>
        <v>4054</v>
      </c>
      <c r="J33" s="24">
        <f t="shared" si="0"/>
        <v>-698</v>
      </c>
      <c r="K33" s="7"/>
      <c r="L33" s="25">
        <f t="shared" si="3"/>
        <v>4049.0420792958662</v>
      </c>
      <c r="M33" s="17">
        <f t="shared" si="1"/>
        <v>24.580977708478716</v>
      </c>
      <c r="N33" s="17">
        <f t="shared" si="4"/>
        <v>-696.66516262763389</v>
      </c>
      <c r="O33" s="24">
        <f t="shared" si="2"/>
        <v>1.7817908106652605</v>
      </c>
      <c r="P33" s="7"/>
      <c r="Q33" s="25">
        <f t="shared" si="5"/>
        <v>4057.9437557780984</v>
      </c>
      <c r="R33" s="24">
        <f t="shared" si="6"/>
        <v>-735.51586265525782</v>
      </c>
      <c r="S33" s="7"/>
      <c r="T33" s="25">
        <f t="shared" si="7"/>
        <v>-0.98636919287298019</v>
      </c>
      <c r="U33" s="24">
        <f t="shared" si="8"/>
        <v>-0.17956987444487418</v>
      </c>
      <c r="V33" s="7"/>
      <c r="W33" s="25">
        <f t="shared" si="9"/>
        <v>-0.98655101935252609</v>
      </c>
      <c r="X33" s="24">
        <f t="shared" si="10"/>
        <v>73.157912382474592</v>
      </c>
      <c r="Y33" s="7"/>
      <c r="Z33" s="25">
        <f t="shared" si="11"/>
        <v>601</v>
      </c>
      <c r="AA33" s="17">
        <f t="shared" si="15"/>
        <v>73.233000000000004</v>
      </c>
      <c r="AB33" s="24">
        <f t="shared" si="12"/>
        <v>1.2781569711130074</v>
      </c>
      <c r="AC33" s="17">
        <f t="shared" si="13"/>
        <v>-7.5087617525412043E-2</v>
      </c>
      <c r="AD33" s="17">
        <f t="shared" ca="1" si="14"/>
        <v>5.3981837408443312E-2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15298</v>
      </c>
      <c r="D34" s="17">
        <v>13099</v>
      </c>
      <c r="E34" s="17">
        <v>11196</v>
      </c>
      <c r="F34" s="17">
        <v>13401</v>
      </c>
      <c r="G34" s="24"/>
      <c r="H34" s="7"/>
      <c r="I34" s="25">
        <f t="shared" si="0"/>
        <v>4102</v>
      </c>
      <c r="J34" s="24">
        <f t="shared" si="0"/>
        <v>-302</v>
      </c>
      <c r="K34" s="7"/>
      <c r="L34" s="25">
        <f t="shared" si="3"/>
        <v>4101.5332927275167</v>
      </c>
      <c r="M34" s="17">
        <f t="shared" si="1"/>
        <v>0.21781567818879244</v>
      </c>
      <c r="N34" s="17">
        <f t="shared" si="4"/>
        <v>-303.74101510237193</v>
      </c>
      <c r="O34" s="24">
        <f t="shared" si="2"/>
        <v>3.0311335866871496</v>
      </c>
      <c r="P34" s="7"/>
      <c r="Q34" s="25">
        <f t="shared" si="5"/>
        <v>4105.9437557780984</v>
      </c>
      <c r="R34" s="24">
        <f t="shared" si="6"/>
        <v>-339.51586265525788</v>
      </c>
      <c r="S34" s="7"/>
      <c r="T34" s="25">
        <f t="shared" si="7"/>
        <v>-0.99803660969966423</v>
      </c>
      <c r="U34" s="24">
        <f t="shared" si="8"/>
        <v>-8.2889878960534999E-2</v>
      </c>
      <c r="V34" s="7"/>
      <c r="W34" s="25">
        <f t="shared" si="9"/>
        <v>-0.9981208179222687</v>
      </c>
      <c r="X34" s="24">
        <f t="shared" si="10"/>
        <v>78.726543049599059</v>
      </c>
      <c r="Y34" s="7"/>
      <c r="Z34" s="25">
        <f t="shared" si="11"/>
        <v>615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-4.1456950400942105E-2</v>
      </c>
      <c r="AD34" s="17">
        <f t="shared" ca="1" si="14"/>
        <v>-2.7469280141559693E-2</v>
      </c>
      <c r="AE34" s="17">
        <v>135</v>
      </c>
    </row>
    <row r="35" spans="1:31" s="17" customFormat="1" x14ac:dyDescent="0.25">
      <c r="A35" s="17">
        <v>15</v>
      </c>
      <c r="B35" s="17">
        <v>628</v>
      </c>
      <c r="C35" s="17">
        <v>15307</v>
      </c>
      <c r="D35" s="17">
        <v>13300</v>
      </c>
      <c r="E35" s="17">
        <v>11187</v>
      </c>
      <c r="F35" s="17">
        <v>13203</v>
      </c>
      <c r="G35" s="24"/>
      <c r="H35" s="7"/>
      <c r="I35" s="25">
        <f t="shared" si="0"/>
        <v>4120</v>
      </c>
      <c r="J35" s="24">
        <f t="shared" si="0"/>
        <v>97</v>
      </c>
      <c r="K35" s="7"/>
      <c r="L35" s="25">
        <f t="shared" si="3"/>
        <v>4115.5976803555186</v>
      </c>
      <c r="M35" s="17">
        <f t="shared" si="1"/>
        <v>19.380418252186793</v>
      </c>
      <c r="N35" s="17">
        <f t="shared" si="4"/>
        <v>100.75680216722606</v>
      </c>
      <c r="O35" s="24">
        <f t="shared" si="2"/>
        <v>14.113562523674389</v>
      </c>
      <c r="P35" s="7"/>
      <c r="Q35" s="25">
        <f t="shared" si="5"/>
        <v>4123.9437557780984</v>
      </c>
      <c r="R35" s="24">
        <f t="shared" si="6"/>
        <v>59.484137344742138</v>
      </c>
      <c r="S35" s="7"/>
      <c r="T35" s="25">
        <f t="shared" si="7"/>
        <v>-1.0024118910096709</v>
      </c>
      <c r="U35" s="24">
        <f t="shared" si="8"/>
        <v>1.4522540732018896E-2</v>
      </c>
      <c r="V35" s="7"/>
      <c r="W35" s="25">
        <f t="shared" si="9"/>
        <v>-1.0023977376803901</v>
      </c>
      <c r="X35" s="24">
        <f t="shared" si="10"/>
        <v>84.303863223697761</v>
      </c>
      <c r="Y35" s="7"/>
      <c r="Z35" s="25">
        <f t="shared" si="11"/>
        <v>628</v>
      </c>
      <c r="AA35" s="17">
        <f t="shared" si="15"/>
        <v>84.42</v>
      </c>
      <c r="AB35" s="24">
        <f t="shared" si="12"/>
        <v>1.473406954533613</v>
      </c>
      <c r="AC35" s="17">
        <f t="shared" si="13"/>
        <v>-0.11613677630224117</v>
      </c>
      <c r="AD35" s="17">
        <f t="shared" ca="1" si="14"/>
        <v>-2.3638009896984613E-3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15291</v>
      </c>
      <c r="D36" s="17">
        <v>13502</v>
      </c>
      <c r="E36" s="17">
        <v>11198</v>
      </c>
      <c r="F36" s="17">
        <v>13003</v>
      </c>
      <c r="G36" s="24"/>
      <c r="H36" s="7"/>
      <c r="I36" s="25">
        <f t="shared" si="0"/>
        <v>4093</v>
      </c>
      <c r="J36" s="24">
        <f t="shared" si="0"/>
        <v>499</v>
      </c>
      <c r="K36" s="7"/>
      <c r="L36" s="25">
        <f t="shared" si="3"/>
        <v>4089.1368734051375</v>
      </c>
      <c r="M36" s="17">
        <f t="shared" si="1"/>
        <v>14.923747087933769</v>
      </c>
      <c r="N36" s="17">
        <f t="shared" si="4"/>
        <v>508.48909656620714</v>
      </c>
      <c r="O36" s="24">
        <f t="shared" si="2"/>
        <v>90.042953642804093</v>
      </c>
      <c r="P36" s="7"/>
      <c r="Q36" s="25">
        <f t="shared" si="5"/>
        <v>4096.9437557780984</v>
      </c>
      <c r="R36" s="24">
        <f t="shared" si="6"/>
        <v>461.48413734474212</v>
      </c>
      <c r="S36" s="7"/>
      <c r="T36" s="25">
        <f t="shared" si="7"/>
        <v>-0.99584896904466103</v>
      </c>
      <c r="U36" s="24">
        <f t="shared" si="8"/>
        <v>0.11266738463278747</v>
      </c>
      <c r="V36" s="7"/>
      <c r="W36" s="25">
        <f t="shared" si="9"/>
        <v>-0.99573570900973507</v>
      </c>
      <c r="X36" s="24">
        <f t="shared" si="10"/>
        <v>89.92938591289294</v>
      </c>
      <c r="Y36" s="7"/>
      <c r="Z36" s="25">
        <f t="shared" si="11"/>
        <v>634</v>
      </c>
      <c r="AA36" s="17">
        <f t="shared" si="15"/>
        <v>90.126000000000005</v>
      </c>
      <c r="AB36" s="24">
        <f t="shared" si="12"/>
        <v>1.5729954416524095</v>
      </c>
      <c r="AC36" s="17">
        <f t="shared" si="13"/>
        <v>-0.19661408710706496</v>
      </c>
      <c r="AD36" s="17">
        <f t="shared" ca="1" si="14"/>
        <v>0.14488125266335317</v>
      </c>
      <c r="AE36" s="17">
        <v>133</v>
      </c>
    </row>
    <row r="37" spans="1:31" s="17" customFormat="1" x14ac:dyDescent="0.25">
      <c r="A37" s="17">
        <v>17</v>
      </c>
      <c r="B37" s="17">
        <v>624</v>
      </c>
      <c r="C37" s="17">
        <v>15264</v>
      </c>
      <c r="D37" s="17">
        <v>13700</v>
      </c>
      <c r="E37" s="17">
        <v>11233</v>
      </c>
      <c r="F37" s="17">
        <v>12799</v>
      </c>
      <c r="G37" s="24"/>
      <c r="H37" s="7"/>
      <c r="I37" s="25">
        <f t="shared" si="0"/>
        <v>4031</v>
      </c>
      <c r="J37" s="24">
        <f t="shared" si="0"/>
        <v>901</v>
      </c>
      <c r="K37" s="7"/>
      <c r="L37" s="25">
        <f t="shared" si="3"/>
        <v>4023.4554880908199</v>
      </c>
      <c r="M37" s="17">
        <f t="shared" si="1"/>
        <v>56.919659947759953</v>
      </c>
      <c r="N37" s="17">
        <f t="shared" si="4"/>
        <v>905.2548730013084</v>
      </c>
      <c r="O37" s="24">
        <f t="shared" si="2"/>
        <v>18.103944257263127</v>
      </c>
      <c r="P37" s="7"/>
      <c r="Q37" s="25">
        <f t="shared" si="5"/>
        <v>4034.9437557780984</v>
      </c>
      <c r="R37" s="24">
        <f t="shared" si="6"/>
        <v>863.48413734474218</v>
      </c>
      <c r="S37" s="7"/>
      <c r="T37" s="25">
        <f t="shared" si="7"/>
        <v>-0.98077855564352734</v>
      </c>
      <c r="U37" s="24">
        <f t="shared" si="8"/>
        <v>0.21081222853355605</v>
      </c>
      <c r="V37" s="7"/>
      <c r="W37" s="25">
        <f t="shared" si="9"/>
        <v>-0.98056618456571898</v>
      </c>
      <c r="X37" s="24">
        <f t="shared" si="10"/>
        <v>95.607180873806101</v>
      </c>
      <c r="Y37" s="7"/>
      <c r="Z37" s="25">
        <f t="shared" si="11"/>
        <v>624</v>
      </c>
      <c r="AA37" s="17">
        <f t="shared" si="15"/>
        <v>95.742000000000004</v>
      </c>
      <c r="AB37" s="24">
        <f t="shared" si="12"/>
        <v>1.6710131324444111</v>
      </c>
      <c r="AC37" s="17">
        <f t="shared" si="13"/>
        <v>-0.13481912619390357</v>
      </c>
      <c r="AD37" s="17">
        <f t="shared" ca="1" si="14"/>
        <v>2.5935176209529232E-2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15205</v>
      </c>
      <c r="D38" s="17">
        <v>13904</v>
      </c>
      <c r="E38" s="17">
        <v>11284</v>
      </c>
      <c r="F38" s="17">
        <v>12610</v>
      </c>
      <c r="G38" s="24"/>
      <c r="H38" s="7"/>
      <c r="I38" s="25">
        <f t="shared" si="0"/>
        <v>3921</v>
      </c>
      <c r="J38" s="24">
        <f t="shared" si="0"/>
        <v>1294</v>
      </c>
      <c r="K38" s="7"/>
      <c r="L38" s="25">
        <f t="shared" si="3"/>
        <v>3915.5084234544183</v>
      </c>
      <c r="M38" s="17">
        <f t="shared" si="1"/>
        <v>30.157412955982657</v>
      </c>
      <c r="N38" s="17">
        <f t="shared" si="4"/>
        <v>1304.7305424979204</v>
      </c>
      <c r="O38" s="24">
        <f t="shared" si="2"/>
        <v>115.14454229967569</v>
      </c>
      <c r="P38" s="7"/>
      <c r="Q38" s="25">
        <f t="shared" si="5"/>
        <v>3924.9437557780984</v>
      </c>
      <c r="R38" s="24">
        <f t="shared" si="6"/>
        <v>1256.4841373447421</v>
      </c>
      <c r="S38" s="7"/>
      <c r="T38" s="25">
        <f t="shared" si="7"/>
        <v>-0.95404072541570961</v>
      </c>
      <c r="U38" s="24">
        <f t="shared" si="8"/>
        <v>0.30675979980968054</v>
      </c>
      <c r="V38" s="7"/>
      <c r="W38" s="25">
        <f t="shared" si="9"/>
        <v>-0.95373145607874266</v>
      </c>
      <c r="X38" s="24">
        <f t="shared" si="10"/>
        <v>101.30378705810898</v>
      </c>
      <c r="Y38" s="7"/>
      <c r="Z38" s="25">
        <f t="shared" si="11"/>
        <v>642</v>
      </c>
      <c r="AA38" s="17">
        <f t="shared" si="15"/>
        <v>101.52000000000001</v>
      </c>
      <c r="AB38" s="24">
        <f t="shared" si="12"/>
        <v>1.7718582566246435</v>
      </c>
      <c r="AC38" s="17">
        <f t="shared" si="13"/>
        <v>-0.21621294189102969</v>
      </c>
      <c r="AD38" s="17">
        <f t="shared" ca="1" si="14"/>
        <v>7.2488300894448798E-2</v>
      </c>
      <c r="AE38" s="17">
        <v>131</v>
      </c>
    </row>
    <row r="39" spans="1:31" s="17" customFormat="1" x14ac:dyDescent="0.25">
      <c r="A39" s="17">
        <v>19</v>
      </c>
      <c r="B39" s="17">
        <v>623</v>
      </c>
      <c r="C39" s="17">
        <v>15122</v>
      </c>
      <c r="D39" s="17">
        <v>14082</v>
      </c>
      <c r="E39" s="17">
        <v>11348</v>
      </c>
      <c r="F39" s="17">
        <v>12410</v>
      </c>
      <c r="G39" s="24"/>
      <c r="H39" s="7"/>
      <c r="I39" s="25">
        <f t="shared" si="0"/>
        <v>3774</v>
      </c>
      <c r="J39" s="24">
        <f t="shared" si="0"/>
        <v>1672</v>
      </c>
      <c r="K39" s="7"/>
      <c r="L39" s="25">
        <f t="shared" si="3"/>
        <v>3772.6399167327022</v>
      </c>
      <c r="M39" s="17">
        <f t="shared" si="1"/>
        <v>1.8498264939834475</v>
      </c>
      <c r="N39" s="17">
        <f t="shared" si="4"/>
        <v>1680.1025997451909</v>
      </c>
      <c r="O39" s="24">
        <f t="shared" si="2"/>
        <v>65.65212263076765</v>
      </c>
      <c r="P39" s="7"/>
      <c r="Q39" s="25">
        <f t="shared" si="5"/>
        <v>3777.9437557780984</v>
      </c>
      <c r="R39" s="24">
        <f t="shared" si="6"/>
        <v>1634.4841373447421</v>
      </c>
      <c r="S39" s="7"/>
      <c r="T39" s="25">
        <f t="shared" si="7"/>
        <v>-0.91830926138398961</v>
      </c>
      <c r="U39" s="24">
        <f t="shared" si="8"/>
        <v>0.39904525004473157</v>
      </c>
      <c r="V39" s="7"/>
      <c r="W39" s="25">
        <f t="shared" si="9"/>
        <v>-0.91790678708934359</v>
      </c>
      <c r="X39" s="24">
        <f t="shared" si="10"/>
        <v>106.97005262491007</v>
      </c>
      <c r="Y39" s="7"/>
      <c r="Z39" s="25">
        <f t="shared" si="11"/>
        <v>623</v>
      </c>
      <c r="AA39" s="17">
        <f t="shared" si="15"/>
        <v>107.12700000000001</v>
      </c>
      <c r="AB39" s="24">
        <f t="shared" si="12"/>
        <v>1.8697188677839653</v>
      </c>
      <c r="AC39" s="17">
        <f t="shared" si="13"/>
        <v>-0.15694737508994194</v>
      </c>
      <c r="AD39" s="17">
        <f t="shared" ca="1" si="14"/>
        <v>6.8832946565933639E-2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15043</v>
      </c>
      <c r="D40" s="17">
        <v>14264</v>
      </c>
      <c r="E40" s="17">
        <v>11438</v>
      </c>
      <c r="F40" s="17">
        <v>12236</v>
      </c>
      <c r="G40" s="24"/>
      <c r="H40" s="7"/>
      <c r="I40" s="25">
        <f t="shared" si="0"/>
        <v>3605</v>
      </c>
      <c r="J40" s="24">
        <f t="shared" si="0"/>
        <v>2028</v>
      </c>
      <c r="K40" s="7"/>
      <c r="L40" s="25">
        <f t="shared" si="3"/>
        <v>3595.4985990520418</v>
      </c>
      <c r="M40" s="17">
        <f t="shared" si="1"/>
        <v>90.276619973861841</v>
      </c>
      <c r="N40" s="17">
        <f t="shared" si="4"/>
        <v>2036.3665014552519</v>
      </c>
      <c r="O40" s="24">
        <f t="shared" si="2"/>
        <v>69.998346600731566</v>
      </c>
      <c r="P40" s="7"/>
      <c r="Q40" s="25">
        <f t="shared" si="5"/>
        <v>3608.9437557780984</v>
      </c>
      <c r="R40" s="24">
        <f t="shared" si="6"/>
        <v>1990.4841373447421</v>
      </c>
      <c r="S40" s="7"/>
      <c r="T40" s="25">
        <f t="shared" si="7"/>
        <v>-0.87723023130670597</v>
      </c>
      <c r="U40" s="24">
        <f t="shared" si="8"/>
        <v>0.48595958941954159</v>
      </c>
      <c r="V40" s="7"/>
      <c r="W40" s="25">
        <f t="shared" si="9"/>
        <v>-0.87673997289507011</v>
      </c>
      <c r="X40" s="24">
        <f t="shared" si="10"/>
        <v>112.47256589054632</v>
      </c>
      <c r="Y40" s="7"/>
      <c r="Z40" s="25">
        <f t="shared" si="11"/>
        <v>617</v>
      </c>
      <c r="AA40" s="17">
        <f t="shared" si="15"/>
        <v>112.68</v>
      </c>
      <c r="AB40" s="24">
        <f t="shared" si="12"/>
        <v>1.9666370011472105</v>
      </c>
      <c r="AC40" s="17">
        <f t="shared" si="13"/>
        <v>-0.20743410945368623</v>
      </c>
      <c r="AD40" s="17">
        <f t="shared" ca="1" si="14"/>
        <v>7.5327391977396019E-2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14946</v>
      </c>
      <c r="D41" s="17">
        <v>14445</v>
      </c>
      <c r="E41" s="17">
        <v>11551</v>
      </c>
      <c r="F41" s="17">
        <v>12077</v>
      </c>
      <c r="G41" s="24"/>
      <c r="H41" s="7"/>
      <c r="I41" s="25">
        <f t="shared" si="0"/>
        <v>3395</v>
      </c>
      <c r="J41" s="24">
        <f t="shared" si="0"/>
        <v>2368</v>
      </c>
      <c r="K41" s="7"/>
      <c r="L41" s="25">
        <f t="shared" si="3"/>
        <v>3387.4928734112591</v>
      </c>
      <c r="M41" s="17">
        <f t="shared" si="1"/>
        <v>56.356949619380622</v>
      </c>
      <c r="N41" s="17">
        <f t="shared" si="4"/>
        <v>2369.6111488868996</v>
      </c>
      <c r="O41" s="24">
        <f t="shared" si="2"/>
        <v>2.5958007357579089</v>
      </c>
      <c r="P41" s="7"/>
      <c r="Q41" s="25">
        <f t="shared" si="5"/>
        <v>3398.9437557780984</v>
      </c>
      <c r="R41" s="24">
        <f t="shared" si="6"/>
        <v>2330.4841373447421</v>
      </c>
      <c r="S41" s="7"/>
      <c r="T41" s="25">
        <f t="shared" si="7"/>
        <v>-0.82618528268996305</v>
      </c>
      <c r="U41" s="24">
        <f t="shared" si="8"/>
        <v>0.56896766635053986</v>
      </c>
      <c r="V41" s="7"/>
      <c r="W41" s="25">
        <f t="shared" si="9"/>
        <v>-0.82561117949290308</v>
      </c>
      <c r="X41" s="24">
        <f t="shared" si="10"/>
        <v>118.04639329537406</v>
      </c>
      <c r="Y41" s="7"/>
      <c r="Z41" s="25">
        <f t="shared" si="11"/>
        <v>609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-0.1146067046259418</v>
      </c>
      <c r="AD41" s="17">
        <f t="shared" ca="1" si="14"/>
        <v>8.7410303605395256E-4</v>
      </c>
      <c r="AE41" s="17">
        <v>128</v>
      </c>
    </row>
    <row r="42" spans="1:31" s="17" customFormat="1" x14ac:dyDescent="0.25">
      <c r="A42" s="17">
        <v>22</v>
      </c>
      <c r="B42" s="17">
        <v>615</v>
      </c>
      <c r="C42" s="17">
        <v>14813</v>
      </c>
      <c r="D42" s="17">
        <v>14591</v>
      </c>
      <c r="E42" s="17">
        <v>11664</v>
      </c>
      <c r="F42" s="17">
        <v>11911</v>
      </c>
      <c r="G42" s="24"/>
      <c r="H42" s="7"/>
      <c r="I42" s="25">
        <f t="shared" si="0"/>
        <v>3149</v>
      </c>
      <c r="J42" s="24">
        <f t="shared" si="0"/>
        <v>2680</v>
      </c>
      <c r="K42" s="7"/>
      <c r="L42" s="25">
        <f t="shared" si="3"/>
        <v>3145.9507205063774</v>
      </c>
      <c r="M42" s="17">
        <f t="shared" si="1"/>
        <v>9.2981054302275101</v>
      </c>
      <c r="N42" s="17">
        <f t="shared" si="4"/>
        <v>2684.4680053435363</v>
      </c>
      <c r="O42" s="24">
        <f t="shared" si="2"/>
        <v>19.963071749869229</v>
      </c>
      <c r="P42" s="7"/>
      <c r="Q42" s="25">
        <f t="shared" si="5"/>
        <v>3152.9437557780984</v>
      </c>
      <c r="R42" s="24">
        <f t="shared" si="6"/>
        <v>2642.4841373447421</v>
      </c>
      <c r="S42" s="7"/>
      <c r="T42" s="25">
        <f t="shared" si="7"/>
        <v>-0.76638977145320708</v>
      </c>
      <c r="U42" s="24">
        <f t="shared" si="8"/>
        <v>0.64513978400486771</v>
      </c>
      <c r="V42" s="7"/>
      <c r="W42" s="25">
        <f t="shared" si="9"/>
        <v>-0.76573872173114088</v>
      </c>
      <c r="X42" s="24">
        <f t="shared" si="10"/>
        <v>123.58818404201088</v>
      </c>
      <c r="Y42" s="7"/>
      <c r="Z42" s="25">
        <f t="shared" si="11"/>
        <v>615</v>
      </c>
      <c r="AA42" s="17">
        <f t="shared" si="15"/>
        <v>123.696</v>
      </c>
      <c r="AB42" s="24">
        <f t="shared" si="12"/>
        <v>2.1589024715469058</v>
      </c>
      <c r="AC42" s="17">
        <f t="shared" si="13"/>
        <v>-0.10781595798911781</v>
      </c>
      <c r="AD42" s="17">
        <f t="shared" ca="1" si="14"/>
        <v>5.1696010880576182E-2</v>
      </c>
      <c r="AE42" s="17">
        <v>127</v>
      </c>
    </row>
    <row r="43" spans="1:31" s="17" customFormat="1" x14ac:dyDescent="0.25">
      <c r="A43" s="17">
        <v>23</v>
      </c>
      <c r="B43" s="17">
        <v>628</v>
      </c>
      <c r="C43" s="17">
        <v>14675</v>
      </c>
      <c r="D43" s="17">
        <v>14739</v>
      </c>
      <c r="E43" s="17">
        <v>11802</v>
      </c>
      <c r="F43" s="17">
        <v>11764</v>
      </c>
      <c r="G43" s="24"/>
      <c r="H43" s="7"/>
      <c r="I43" s="25">
        <f t="shared" si="0"/>
        <v>2873</v>
      </c>
      <c r="J43" s="24">
        <f t="shared" si="0"/>
        <v>2975</v>
      </c>
      <c r="K43" s="7"/>
      <c r="L43" s="25">
        <f t="shared" si="3"/>
        <v>2868.9881298104424</v>
      </c>
      <c r="M43" s="17">
        <f t="shared" si="1"/>
        <v>16.095102417861032</v>
      </c>
      <c r="N43" s="17">
        <f t="shared" si="4"/>
        <v>2980.4644835334675</v>
      </c>
      <c r="O43" s="24">
        <f t="shared" si="2"/>
        <v>29.860580287537463</v>
      </c>
      <c r="P43" s="7"/>
      <c r="Q43" s="25">
        <f t="shared" si="5"/>
        <v>2876.9437557780984</v>
      </c>
      <c r="R43" s="24">
        <f t="shared" si="6"/>
        <v>2937.4841373447421</v>
      </c>
      <c r="S43" s="7"/>
      <c r="T43" s="25">
        <f t="shared" si="7"/>
        <v>-0.69930212469977349</v>
      </c>
      <c r="U43" s="24">
        <f t="shared" si="8"/>
        <v>0.71716149781264571</v>
      </c>
      <c r="V43" s="7"/>
      <c r="W43" s="25">
        <f t="shared" si="9"/>
        <v>-0.69857831567316908</v>
      </c>
      <c r="X43" s="24">
        <f t="shared" si="10"/>
        <v>129.22585989303354</v>
      </c>
      <c r="Y43" s="7"/>
      <c r="Z43" s="25">
        <f t="shared" si="11"/>
        <v>628</v>
      </c>
      <c r="AA43" s="17">
        <f t="shared" si="15"/>
        <v>129.34799999999998</v>
      </c>
      <c r="AB43" s="24">
        <f t="shared" si="12"/>
        <v>2.2575484808696253</v>
      </c>
      <c r="AC43" s="17">
        <f t="shared" si="13"/>
        <v>-0.12214010696644095</v>
      </c>
      <c r="AD43" s="17">
        <f t="shared" ca="1" si="14"/>
        <v>6.1064991302060889E-2</v>
      </c>
      <c r="AE43" s="17">
        <v>126</v>
      </c>
    </row>
    <row r="44" spans="1:31" s="17" customFormat="1" x14ac:dyDescent="0.25">
      <c r="A44" s="17">
        <v>24</v>
      </c>
      <c r="B44" s="17">
        <v>626</v>
      </c>
      <c r="C44" s="17">
        <v>14517</v>
      </c>
      <c r="D44" s="17">
        <v>14876</v>
      </c>
      <c r="E44" s="17">
        <v>11953</v>
      </c>
      <c r="F44" s="17">
        <v>11624</v>
      </c>
      <c r="G44" s="24"/>
      <c r="H44" s="7"/>
      <c r="I44" s="25">
        <f t="shared" si="0"/>
        <v>2564</v>
      </c>
      <c r="J44" s="24">
        <f t="shared" si="0"/>
        <v>3252</v>
      </c>
      <c r="K44" s="7"/>
      <c r="L44" s="25">
        <f t="shared" si="3"/>
        <v>2565.0840481380983</v>
      </c>
      <c r="M44" s="17">
        <f t="shared" si="1"/>
        <v>1.1751603657143832</v>
      </c>
      <c r="N44" s="17">
        <f t="shared" si="4"/>
        <v>3247.0146892471953</v>
      </c>
      <c r="O44" s="24">
        <f t="shared" si="2"/>
        <v>24.85332330203024</v>
      </c>
      <c r="P44" s="7"/>
      <c r="Q44" s="25">
        <f t="shared" si="5"/>
        <v>2567.9437557780984</v>
      </c>
      <c r="R44" s="24">
        <f t="shared" si="6"/>
        <v>3214.4841373447421</v>
      </c>
      <c r="S44" s="7"/>
      <c r="T44" s="25">
        <f t="shared" si="7"/>
        <v>-0.62419312887799461</v>
      </c>
      <c r="U44" s="24">
        <f t="shared" si="8"/>
        <v>0.78478866637113542</v>
      </c>
      <c r="V44" s="7"/>
      <c r="W44" s="25">
        <f t="shared" si="9"/>
        <v>-0.6234009939213272</v>
      </c>
      <c r="X44" s="24">
        <f t="shared" si="10"/>
        <v>135.01177449976905</v>
      </c>
      <c r="Y44" s="7"/>
      <c r="Z44" s="25">
        <f t="shared" si="11"/>
        <v>626</v>
      </c>
      <c r="AA44" s="17">
        <f t="shared" si="15"/>
        <v>134.98199999999997</v>
      </c>
      <c r="AB44" s="24">
        <f t="shared" si="12"/>
        <v>2.3558803309269853</v>
      </c>
      <c r="AC44" s="17">
        <f t="shared" si="13"/>
        <v>2.9774499769075646E-2</v>
      </c>
      <c r="AD44" s="17">
        <f t="shared" ca="1" si="14"/>
        <v>-6.4217933532290772E-2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14355</v>
      </c>
      <c r="D45" s="17">
        <v>15001</v>
      </c>
      <c r="E45" s="17">
        <v>12128</v>
      </c>
      <c r="F45" s="17">
        <v>11510</v>
      </c>
      <c r="G45" s="24"/>
      <c r="H45" s="7"/>
      <c r="I45" s="25">
        <f t="shared" si="0"/>
        <v>2227</v>
      </c>
      <c r="J45" s="24">
        <f t="shared" si="0"/>
        <v>3491</v>
      </c>
      <c r="K45" s="7"/>
      <c r="L45" s="25">
        <f t="shared" si="3"/>
        <v>2231.9936714671799</v>
      </c>
      <c r="M45" s="17">
        <f t="shared" si="1"/>
        <v>24.93675472212631</v>
      </c>
      <c r="N45" s="17">
        <f t="shared" si="4"/>
        <v>3485.3239755850213</v>
      </c>
      <c r="O45" s="24">
        <f t="shared" si="2"/>
        <v>32.217253159433795</v>
      </c>
      <c r="P45" s="7"/>
      <c r="Q45" s="25">
        <f t="shared" si="5"/>
        <v>2230.9437557780984</v>
      </c>
      <c r="R45" s="24">
        <f t="shared" si="6"/>
        <v>3453.4841373447421</v>
      </c>
      <c r="S45" s="7"/>
      <c r="T45" s="25">
        <f t="shared" si="7"/>
        <v>-0.54227813990731666</v>
      </c>
      <c r="U45" s="24">
        <f t="shared" si="8"/>
        <v>0.84313846162557249</v>
      </c>
      <c r="V45" s="7"/>
      <c r="W45" s="25">
        <f t="shared" si="9"/>
        <v>-0.54142704353007887</v>
      </c>
      <c r="X45" s="24">
        <f t="shared" si="10"/>
        <v>140.7670095536389</v>
      </c>
      <c r="Y45" s="7"/>
      <c r="Z45" s="25">
        <f t="shared" si="11"/>
        <v>634</v>
      </c>
      <c r="AA45" s="17">
        <f t="shared" si="15"/>
        <v>140.68799999999996</v>
      </c>
      <c r="AB45" s="24">
        <f t="shared" si="12"/>
        <v>2.4554688180457815</v>
      </c>
      <c r="AC45" s="17">
        <f t="shared" si="13"/>
        <v>7.9009553638940133E-2</v>
      </c>
      <c r="AD45" s="17">
        <f t="shared" ca="1" si="14"/>
        <v>-5.9394885328259761E-2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14174</v>
      </c>
      <c r="D46" s="17">
        <v>15095</v>
      </c>
      <c r="E46" s="17">
        <v>12297</v>
      </c>
      <c r="F46" s="17">
        <v>11399</v>
      </c>
      <c r="G46" s="24"/>
      <c r="H46" s="7"/>
      <c r="I46" s="25">
        <f t="shared" si="0"/>
        <v>1877</v>
      </c>
      <c r="J46" s="24">
        <f t="shared" si="0"/>
        <v>3696</v>
      </c>
      <c r="K46" s="7"/>
      <c r="L46" s="25">
        <f t="shared" si="3"/>
        <v>1876.7302439774314</v>
      </c>
      <c r="M46" s="17">
        <f t="shared" si="1"/>
        <v>7.2768311712015935E-2</v>
      </c>
      <c r="N46" s="17">
        <f t="shared" si="4"/>
        <v>3689.4314813343472</v>
      </c>
      <c r="O46" s="24">
        <f t="shared" si="2"/>
        <v>43.145437461029843</v>
      </c>
      <c r="P46" s="7"/>
      <c r="Q46" s="25">
        <f t="shared" si="5"/>
        <v>1880.9437557780984</v>
      </c>
      <c r="R46" s="24">
        <f t="shared" si="6"/>
        <v>3658.4841373447421</v>
      </c>
      <c r="S46" s="7"/>
      <c r="T46" s="25">
        <f t="shared" si="7"/>
        <v>-0.45720322554607851</v>
      </c>
      <c r="U46" s="24">
        <f t="shared" si="8"/>
        <v>0.89318744918690973</v>
      </c>
      <c r="V46" s="7"/>
      <c r="W46" s="25">
        <f t="shared" si="9"/>
        <v>-0.45630154801349626</v>
      </c>
      <c r="X46" s="24">
        <f t="shared" si="10"/>
        <v>146.41276263407957</v>
      </c>
      <c r="Y46" s="7"/>
      <c r="Z46" s="25">
        <f t="shared" si="11"/>
        <v>634</v>
      </c>
      <c r="AA46" s="17">
        <f t="shared" si="15"/>
        <v>146.39399999999995</v>
      </c>
      <c r="AB46" s="24">
        <f t="shared" si="12"/>
        <v>2.5550573051645777</v>
      </c>
      <c r="AC46" s="17">
        <f t="shared" si="13"/>
        <v>1.8762634079621421E-2</v>
      </c>
      <c r="AD46" s="17">
        <f t="shared" ca="1" si="14"/>
        <v>1.86896873008493E-2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13995</v>
      </c>
      <c r="D47" s="17">
        <v>15187</v>
      </c>
      <c r="E47" s="17">
        <v>12490</v>
      </c>
      <c r="F47" s="17">
        <v>11322</v>
      </c>
      <c r="G47" s="24"/>
      <c r="H47" s="7"/>
      <c r="I47" s="25">
        <f t="shared" si="0"/>
        <v>1505</v>
      </c>
      <c r="J47" s="24">
        <f t="shared" si="0"/>
        <v>3865</v>
      </c>
      <c r="K47" s="7"/>
      <c r="L47" s="25">
        <f t="shared" si="3"/>
        <v>1507.0338410616448</v>
      </c>
      <c r="M47" s="17">
        <f t="shared" si="1"/>
        <v>4.1365094640324767</v>
      </c>
      <c r="N47" s="17">
        <f t="shared" si="4"/>
        <v>3855.6626461155302</v>
      </c>
      <c r="O47" s="24">
        <f t="shared" si="2"/>
        <v>87.186177563824174</v>
      </c>
      <c r="P47" s="7"/>
      <c r="Q47" s="25">
        <f t="shared" si="5"/>
        <v>1508.9437557780984</v>
      </c>
      <c r="R47" s="24">
        <f t="shared" si="6"/>
        <v>3827.4841373447421</v>
      </c>
      <c r="S47" s="7"/>
      <c r="T47" s="25">
        <f t="shared" si="7"/>
        <v>-0.36678074513927678</v>
      </c>
      <c r="U47" s="24">
        <f t="shared" si="8"/>
        <v>0.93444734624967063</v>
      </c>
      <c r="V47" s="7"/>
      <c r="W47" s="25">
        <f t="shared" si="9"/>
        <v>-0.36583735865282779</v>
      </c>
      <c r="X47" s="24">
        <f t="shared" si="10"/>
        <v>152.09342321855877</v>
      </c>
      <c r="Y47" s="7"/>
      <c r="Z47" s="25">
        <f t="shared" si="11"/>
        <v>627</v>
      </c>
      <c r="AA47" s="17">
        <f t="shared" si="15"/>
        <v>152.03699999999995</v>
      </c>
      <c r="AB47" s="24">
        <f t="shared" si="12"/>
        <v>2.6535462348546179</v>
      </c>
      <c r="AC47" s="17">
        <f t="shared" si="13"/>
        <v>5.6423218558819599E-2</v>
      </c>
      <c r="AD47" s="17">
        <f t="shared" ca="1" si="14"/>
        <v>2.0345798274064464E-2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13801</v>
      </c>
      <c r="D48" s="17">
        <v>15253</v>
      </c>
      <c r="E48" s="17">
        <v>12681</v>
      </c>
      <c r="F48" s="17">
        <v>11255</v>
      </c>
      <c r="G48" s="24"/>
      <c r="H48" s="7"/>
      <c r="I48" s="25">
        <f t="shared" si="0"/>
        <v>1120</v>
      </c>
      <c r="J48" s="24">
        <f t="shared" si="0"/>
        <v>3998</v>
      </c>
      <c r="K48" s="7"/>
      <c r="L48" s="25">
        <f t="shared" si="3"/>
        <v>1125.1732505810564</v>
      </c>
      <c r="M48" s="17">
        <f t="shared" si="1"/>
        <v>26.762521574400754</v>
      </c>
      <c r="N48" s="17">
        <f t="shared" si="4"/>
        <v>3984.1447452402799</v>
      </c>
      <c r="O48" s="24">
        <f t="shared" si="2"/>
        <v>191.968084456746</v>
      </c>
      <c r="P48" s="7"/>
      <c r="Q48" s="25">
        <f t="shared" si="5"/>
        <v>1123.9437557780984</v>
      </c>
      <c r="R48" s="24">
        <f t="shared" si="6"/>
        <v>3960.4841373447421</v>
      </c>
      <c r="S48" s="7"/>
      <c r="T48" s="25">
        <f t="shared" si="7"/>
        <v>-0.27319833934191473</v>
      </c>
      <c r="U48" s="24">
        <f t="shared" si="8"/>
        <v>0.96691815281385529</v>
      </c>
      <c r="V48" s="7"/>
      <c r="W48" s="25">
        <f t="shared" si="9"/>
        <v>-0.27222211721836626</v>
      </c>
      <c r="X48" s="24">
        <f t="shared" si="10"/>
        <v>157.75001757698169</v>
      </c>
      <c r="Y48" s="7"/>
      <c r="Z48" s="25">
        <f t="shared" si="11"/>
        <v>623</v>
      </c>
      <c r="AA48" s="17">
        <f t="shared" si="15"/>
        <v>157.64399999999995</v>
      </c>
      <c r="AB48" s="24">
        <f t="shared" si="12"/>
        <v>2.75140684601394</v>
      </c>
      <c r="AC48" s="17">
        <f t="shared" si="13"/>
        <v>0.10601757698174197</v>
      </c>
      <c r="AD48" s="17">
        <f t="shared" ca="1" si="14"/>
        <v>1.6019341193867831E-2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13611</v>
      </c>
      <c r="D49" s="17">
        <v>15290</v>
      </c>
      <c r="E49" s="17">
        <v>12867</v>
      </c>
      <c r="F49" s="17">
        <v>11206</v>
      </c>
      <c r="G49" s="24"/>
      <c r="H49" s="7"/>
      <c r="I49" s="25">
        <f t="shared" si="0"/>
        <v>744</v>
      </c>
      <c r="J49" s="24">
        <f t="shared" si="0"/>
        <v>4084</v>
      </c>
      <c r="K49" s="7"/>
      <c r="L49" s="25">
        <f t="shared" si="3"/>
        <v>745.2365237626575</v>
      </c>
      <c r="M49" s="17">
        <f t="shared" si="1"/>
        <v>1.5289910156166566</v>
      </c>
      <c r="N49" s="17">
        <f t="shared" si="4"/>
        <v>4072.5076888618487</v>
      </c>
      <c r="O49" s="24">
        <f t="shared" si="2"/>
        <v>132.07321529607663</v>
      </c>
      <c r="P49" s="7"/>
      <c r="Q49" s="25">
        <f t="shared" si="5"/>
        <v>747.94375577809831</v>
      </c>
      <c r="R49" s="24">
        <f t="shared" si="6"/>
        <v>4046.4841373447421</v>
      </c>
      <c r="S49" s="7"/>
      <c r="T49" s="25">
        <f t="shared" si="7"/>
        <v>-0.18180357419955595</v>
      </c>
      <c r="U49" s="24">
        <f t="shared" si="8"/>
        <v>0.98791431344934311</v>
      </c>
      <c r="V49" s="7"/>
      <c r="W49" s="25">
        <f t="shared" si="9"/>
        <v>-0.1808061042654153</v>
      </c>
      <c r="X49" s="24">
        <f t="shared" si="10"/>
        <v>163.10245411979361</v>
      </c>
      <c r="Y49" s="7"/>
      <c r="Z49" s="25">
        <f t="shared" si="11"/>
        <v>603</v>
      </c>
      <c r="AA49" s="17">
        <f t="shared" si="15"/>
        <v>163.07099999999994</v>
      </c>
      <c r="AB49" s="24">
        <f t="shared" si="12"/>
        <v>2.8461258645196721</v>
      </c>
      <c r="AC49" s="17">
        <f t="shared" si="13"/>
        <v>3.1454119793664859E-2</v>
      </c>
      <c r="AD49" s="17">
        <f t="shared" ca="1" si="14"/>
        <v>4.0761277617264113E-2</v>
      </c>
      <c r="AE49" s="17">
        <v>120</v>
      </c>
    </row>
    <row r="50" spans="1:31" s="17" customFormat="1" x14ac:dyDescent="0.25">
      <c r="A50" s="17">
        <v>30</v>
      </c>
      <c r="B50" s="17">
        <v>615</v>
      </c>
      <c r="C50" s="17">
        <v>13407</v>
      </c>
      <c r="D50" s="17">
        <v>15310</v>
      </c>
      <c r="E50" s="17">
        <v>13058</v>
      </c>
      <c r="F50" s="17">
        <v>11178</v>
      </c>
      <c r="G50" s="24"/>
      <c r="H50" s="7"/>
      <c r="I50" s="25">
        <f t="shared" si="0"/>
        <v>349</v>
      </c>
      <c r="J50" s="24">
        <f t="shared" si="0"/>
        <v>4132</v>
      </c>
      <c r="K50" s="7"/>
      <c r="L50" s="25">
        <f t="shared" si="3"/>
        <v>350.8398625323137</v>
      </c>
      <c r="M50" s="17">
        <f t="shared" si="1"/>
        <v>3.38509413781179</v>
      </c>
      <c r="N50" s="17">
        <f t="shared" si="4"/>
        <v>4125.3252826662901</v>
      </c>
      <c r="O50" s="24">
        <f t="shared" si="2"/>
        <v>44.551851484926729</v>
      </c>
      <c r="P50" s="7"/>
      <c r="Q50" s="25">
        <f t="shared" si="5"/>
        <v>352.94375577809836</v>
      </c>
      <c r="R50" s="24">
        <f t="shared" si="6"/>
        <v>4094.4841373447421</v>
      </c>
      <c r="S50" s="7"/>
      <c r="T50" s="25">
        <f t="shared" si="7"/>
        <v>-8.5790456563301407E-2</v>
      </c>
      <c r="U50" s="24">
        <f t="shared" si="8"/>
        <v>0.99963310078077816</v>
      </c>
      <c r="V50" s="7"/>
      <c r="W50" s="25">
        <f t="shared" si="9"/>
        <v>-8.4781104443350547E-2</v>
      </c>
      <c r="X50" s="24">
        <f t="shared" si="10"/>
        <v>168.62605030292559</v>
      </c>
      <c r="Y50" s="7"/>
      <c r="Z50" s="25">
        <f t="shared" si="11"/>
        <v>615</v>
      </c>
      <c r="AA50" s="17">
        <f t="shared" si="15"/>
        <v>168.60599999999994</v>
      </c>
      <c r="AB50" s="24">
        <f t="shared" si="12"/>
        <v>2.9427298386175584</v>
      </c>
      <c r="AC50" s="17">
        <f t="shared" si="13"/>
        <v>2.0050302925653796E-2</v>
      </c>
      <c r="AD50" s="17">
        <f t="shared" ca="1" si="14"/>
        <v>4.8376834468484731E-2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13208</v>
      </c>
      <c r="D51" s="17">
        <v>15333</v>
      </c>
      <c r="E51" s="17">
        <v>13271</v>
      </c>
      <c r="F51" s="17">
        <v>11178</v>
      </c>
      <c r="G51" s="24"/>
      <c r="H51" s="7"/>
      <c r="I51" s="25">
        <f t="shared" si="0"/>
        <v>-63</v>
      </c>
      <c r="J51" s="24">
        <f t="shared" si="0"/>
        <v>4155</v>
      </c>
      <c r="K51" s="7"/>
      <c r="L51" s="25">
        <f t="shared" si="3"/>
        <v>-52.045766623410081</v>
      </c>
      <c r="M51" s="17">
        <f t="shared" si="1"/>
        <v>119.99522886879657</v>
      </c>
      <c r="N51" s="17">
        <f t="shared" si="4"/>
        <v>4139.9215738507455</v>
      </c>
      <c r="O51" s="24">
        <f t="shared" si="2"/>
        <v>227.35893513852136</v>
      </c>
      <c r="P51" s="7"/>
      <c r="Q51" s="25">
        <f t="shared" si="5"/>
        <v>-59.05624422190165</v>
      </c>
      <c r="R51" s="24">
        <f t="shared" si="6"/>
        <v>4117.4841373447425</v>
      </c>
      <c r="S51" s="7"/>
      <c r="T51" s="25">
        <f t="shared" si="7"/>
        <v>1.4354871199070434E-2</v>
      </c>
      <c r="U51" s="24">
        <f t="shared" si="8"/>
        <v>1.0052483530437575</v>
      </c>
      <c r="V51" s="7"/>
      <c r="W51" s="25">
        <f t="shared" si="9"/>
        <v>1.5369944467224958E-2</v>
      </c>
      <c r="X51" s="24">
        <f t="shared" si="10"/>
        <v>174.34979829207145</v>
      </c>
      <c r="Y51" s="7"/>
      <c r="Z51" s="25">
        <f t="shared" si="11"/>
        <v>623</v>
      </c>
      <c r="AA51" s="17">
        <f t="shared" si="15"/>
        <v>174.21299999999994</v>
      </c>
      <c r="AB51" s="24">
        <f t="shared" si="12"/>
        <v>3.0405904497768801</v>
      </c>
      <c r="AC51" s="17">
        <f t="shared" si="13"/>
        <v>0.13679829207151784</v>
      </c>
      <c r="AD51" s="17">
        <f t="shared" ca="1" si="14"/>
        <v>-4.3850711067136672E-2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13002</v>
      </c>
      <c r="D52" s="17">
        <v>15304</v>
      </c>
      <c r="E52" s="17">
        <v>13469</v>
      </c>
      <c r="F52" s="17">
        <v>11189</v>
      </c>
      <c r="G52" s="24"/>
      <c r="H52" s="7"/>
      <c r="I52" s="25">
        <f t="shared" ref="I52:J83" si="16">C52-E52</f>
        <v>-467</v>
      </c>
      <c r="J52" s="24">
        <f t="shared" si="16"/>
        <v>4115</v>
      </c>
      <c r="K52" s="7"/>
      <c r="L52" s="25">
        <f t="shared" si="3"/>
        <v>-459.61777518537428</v>
      </c>
      <c r="M52" s="17">
        <f t="shared" si="1"/>
        <v>54.497243213675674</v>
      </c>
      <c r="N52" s="17">
        <f t="shared" si="4"/>
        <v>4114.6479114223639</v>
      </c>
      <c r="O52" s="24">
        <f t="shared" si="2"/>
        <v>0.12396636650180891</v>
      </c>
      <c r="P52" s="7"/>
      <c r="Q52" s="25">
        <f t="shared" si="5"/>
        <v>-463.05624422190164</v>
      </c>
      <c r="R52" s="24">
        <f t="shared" si="6"/>
        <v>4077.4841373447421</v>
      </c>
      <c r="S52" s="7"/>
      <c r="T52" s="25">
        <f t="shared" si="7"/>
        <v>0.11255562949032824</v>
      </c>
      <c r="U52" s="24">
        <f t="shared" si="8"/>
        <v>0.9954826969342282</v>
      </c>
      <c r="V52" s="7"/>
      <c r="W52" s="25">
        <f t="shared" si="9"/>
        <v>0.11356089179177087</v>
      </c>
      <c r="X52" s="24">
        <f t="shared" si="10"/>
        <v>179.98178378317266</v>
      </c>
      <c r="Y52" s="7"/>
      <c r="Z52" s="25">
        <f t="shared" si="11"/>
        <v>631</v>
      </c>
      <c r="AA52" s="17">
        <f t="shared" si="15"/>
        <v>179.89199999999994</v>
      </c>
      <c r="AB52" s="24">
        <f t="shared" si="12"/>
        <v>3.1397076979976379</v>
      </c>
      <c r="AC52" s="17">
        <f t="shared" si="13"/>
        <v>8.9783783172720177E-2</v>
      </c>
      <c r="AD52" s="17">
        <f t="shared" ca="1" si="14"/>
        <v>-2.9667940424644712E-3</v>
      </c>
      <c r="AE52" s="17">
        <v>117</v>
      </c>
    </row>
    <row r="53" spans="1:31" s="17" customFormat="1" x14ac:dyDescent="0.25">
      <c r="A53" s="17">
        <v>33</v>
      </c>
      <c r="B53" s="17">
        <v>623</v>
      </c>
      <c r="C53" s="17">
        <v>12800</v>
      </c>
      <c r="D53" s="17">
        <v>15269</v>
      </c>
      <c r="E53" s="17">
        <v>13661</v>
      </c>
      <c r="F53" s="17">
        <v>11213</v>
      </c>
      <c r="G53" s="24"/>
      <c r="H53" s="7"/>
      <c r="I53" s="25">
        <f t="shared" si="16"/>
        <v>-861</v>
      </c>
      <c r="J53" s="24">
        <f t="shared" si="16"/>
        <v>4056</v>
      </c>
      <c r="K53" s="7"/>
      <c r="L53" s="25">
        <f t="shared" si="3"/>
        <v>-857.64671719691682</v>
      </c>
      <c r="M53" s="17">
        <f t="shared" si="1"/>
        <v>11.244505557453357</v>
      </c>
      <c r="N53" s="17">
        <f t="shared" si="4"/>
        <v>4050.3867876071322</v>
      </c>
      <c r="O53" s="24">
        <f t="shared" si="2"/>
        <v>31.508153367444748</v>
      </c>
      <c r="P53" s="7"/>
      <c r="Q53" s="25">
        <f t="shared" si="5"/>
        <v>-857.05624422190169</v>
      </c>
      <c r="R53" s="24">
        <f t="shared" si="6"/>
        <v>4018.4841373447421</v>
      </c>
      <c r="S53" s="7"/>
      <c r="T53" s="25">
        <f t="shared" si="7"/>
        <v>0.20832567594269355</v>
      </c>
      <c r="U53" s="24">
        <f t="shared" si="8"/>
        <v>0.98107835417267264</v>
      </c>
      <c r="V53" s="7"/>
      <c r="W53" s="25">
        <f t="shared" si="9"/>
        <v>0.20931644204857242</v>
      </c>
      <c r="X53" s="24">
        <f t="shared" si="10"/>
        <v>185.51750837341501</v>
      </c>
      <c r="Y53" s="7"/>
      <c r="Z53" s="25">
        <f t="shared" si="11"/>
        <v>623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1.850837341507372E-2</v>
      </c>
      <c r="AD53" s="17">
        <f t="shared" ca="1" si="14"/>
        <v>0.11436278858133164</v>
      </c>
      <c r="AE53" s="17">
        <v>116</v>
      </c>
    </row>
    <row r="54" spans="1:31" s="17" customFormat="1" x14ac:dyDescent="0.25">
      <c r="A54" s="17">
        <v>34</v>
      </c>
      <c r="B54" s="17">
        <v>645</v>
      </c>
      <c r="C54" s="17">
        <v>12605</v>
      </c>
      <c r="D54" s="17">
        <v>15226</v>
      </c>
      <c r="E54" s="17">
        <v>13871</v>
      </c>
      <c r="F54" s="17">
        <v>11272</v>
      </c>
      <c r="G54" s="24"/>
      <c r="H54" s="7"/>
      <c r="I54" s="25">
        <f t="shared" si="16"/>
        <v>-1266</v>
      </c>
      <c r="J54" s="24">
        <f t="shared" si="16"/>
        <v>3954</v>
      </c>
      <c r="K54" s="7"/>
      <c r="L54" s="25">
        <f t="shared" si="3"/>
        <v>-1261.070599060834</v>
      </c>
      <c r="M54" s="17">
        <f t="shared" si="1"/>
        <v>24.298993619051075</v>
      </c>
      <c r="N54" s="17">
        <f t="shared" si="4"/>
        <v>3943.3674013963355</v>
      </c>
      <c r="O54" s="24">
        <f t="shared" si="2"/>
        <v>113.05215306664869</v>
      </c>
      <c r="P54" s="7"/>
      <c r="Q54" s="25">
        <f t="shared" si="5"/>
        <v>-1262.0562442219016</v>
      </c>
      <c r="R54" s="24">
        <f t="shared" si="6"/>
        <v>3916.4841373447421</v>
      </c>
      <c r="S54" s="7"/>
      <c r="T54" s="25">
        <f t="shared" si="7"/>
        <v>0.30676950541784059</v>
      </c>
      <c r="U54" s="24">
        <f t="shared" si="8"/>
        <v>0.95617593109337307</v>
      </c>
      <c r="V54" s="7"/>
      <c r="W54" s="25">
        <f t="shared" si="9"/>
        <v>0.30773517608315221</v>
      </c>
      <c r="X54" s="24">
        <f t="shared" si="10"/>
        <v>191.31405702286202</v>
      </c>
      <c r="Y54" s="7"/>
      <c r="Z54" s="25">
        <f t="shared" si="11"/>
        <v>645</v>
      </c>
      <c r="AA54" s="17">
        <f t="shared" si="15"/>
        <v>191.30399999999995</v>
      </c>
      <c r="AB54" s="24">
        <f t="shared" si="12"/>
        <v>3.3388846722352312</v>
      </c>
      <c r="AC54" s="17">
        <f t="shared" si="13"/>
        <v>1.0057022862071108E-2</v>
      </c>
      <c r="AD54" s="17">
        <f t="shared" ca="1" si="14"/>
        <v>3.100436110071314E-2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12421</v>
      </c>
      <c r="D55" s="17">
        <v>15146</v>
      </c>
      <c r="E55" s="17">
        <v>14060</v>
      </c>
      <c r="F55" s="17">
        <v>11344</v>
      </c>
      <c r="G55" s="24"/>
      <c r="H55" s="7"/>
      <c r="I55" s="25">
        <f t="shared" si="16"/>
        <v>-1639</v>
      </c>
      <c r="J55" s="24">
        <f t="shared" si="16"/>
        <v>3802</v>
      </c>
      <c r="K55" s="7"/>
      <c r="L55" s="25">
        <f t="shared" si="3"/>
        <v>-1641.4977659496979</v>
      </c>
      <c r="M55" s="17">
        <f t="shared" si="1"/>
        <v>6.2388347394700041</v>
      </c>
      <c r="N55" s="17">
        <f t="shared" si="4"/>
        <v>3800.6268102088343</v>
      </c>
      <c r="O55" s="24">
        <f t="shared" si="2"/>
        <v>1.8856502025617379</v>
      </c>
      <c r="P55" s="7"/>
      <c r="Q55" s="25">
        <f t="shared" si="5"/>
        <v>-1635.0562442219016</v>
      </c>
      <c r="R55" s="24">
        <f t="shared" si="6"/>
        <v>3764.4841373447421</v>
      </c>
      <c r="S55" s="7"/>
      <c r="T55" s="25">
        <f t="shared" si="7"/>
        <v>0.3974350570085316</v>
      </c>
      <c r="U55" s="24">
        <f t="shared" si="8"/>
        <v>0.91906643787716213</v>
      </c>
      <c r="V55" s="7"/>
      <c r="W55" s="25">
        <f t="shared" si="9"/>
        <v>0.39836330197927233</v>
      </c>
      <c r="X55" s="24">
        <f t="shared" si="10"/>
        <v>196.90783437535958</v>
      </c>
      <c r="Y55" s="7"/>
      <c r="Z55" s="25">
        <f t="shared" si="11"/>
        <v>628</v>
      </c>
      <c r="AA55" s="17">
        <f t="shared" si="15"/>
        <v>196.95599999999993</v>
      </c>
      <c r="AB55" s="24">
        <f t="shared" si="12"/>
        <v>3.4375306815579507</v>
      </c>
      <c r="AC55" s="17">
        <f t="shared" si="13"/>
        <v>-4.816562464034746E-2</v>
      </c>
      <c r="AD55" s="17">
        <f t="shared" ca="1" si="14"/>
        <v>6.0552843474823703E-2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12235</v>
      </c>
      <c r="D56" s="17">
        <v>15054</v>
      </c>
      <c r="E56" s="17">
        <v>14234</v>
      </c>
      <c r="F56" s="17">
        <v>11428</v>
      </c>
      <c r="G56" s="24"/>
      <c r="H56" s="7"/>
      <c r="I56" s="25">
        <f t="shared" si="16"/>
        <v>-1999</v>
      </c>
      <c r="J56" s="24">
        <f t="shared" si="16"/>
        <v>3626</v>
      </c>
      <c r="K56" s="7"/>
      <c r="L56" s="25">
        <f t="shared" si="3"/>
        <v>-1998.0640889102872</v>
      </c>
      <c r="M56" s="17">
        <f t="shared" si="1"/>
        <v>0.87592956784743359</v>
      </c>
      <c r="N56" s="17">
        <f t="shared" si="4"/>
        <v>3625.6445895383608</v>
      </c>
      <c r="O56" s="24">
        <f t="shared" si="2"/>
        <v>0.12631659624256572</v>
      </c>
      <c r="P56" s="7"/>
      <c r="Q56" s="25">
        <f t="shared" si="5"/>
        <v>-1995.0562442219016</v>
      </c>
      <c r="R56" s="24">
        <f t="shared" si="6"/>
        <v>3588.4841373447421</v>
      </c>
      <c r="S56" s="7"/>
      <c r="T56" s="25">
        <f t="shared" si="7"/>
        <v>0.48494068320866235</v>
      </c>
      <c r="U56" s="24">
        <f t="shared" si="8"/>
        <v>0.87609755099523356</v>
      </c>
      <c r="V56" s="7"/>
      <c r="W56" s="25">
        <f t="shared" si="9"/>
        <v>0.48582558425536421</v>
      </c>
      <c r="X56" s="24">
        <f t="shared" si="10"/>
        <v>202.48367490062799</v>
      </c>
      <c r="Y56" s="7"/>
      <c r="Z56" s="25">
        <f t="shared" si="11"/>
        <v>614</v>
      </c>
      <c r="AA56" s="17">
        <f t="shared" si="15"/>
        <v>202.48199999999994</v>
      </c>
      <c r="AB56" s="24">
        <f t="shared" si="12"/>
        <v>3.5339775760231569</v>
      </c>
      <c r="AC56" s="17">
        <f t="shared" si="13"/>
        <v>1.6749006280463163E-3</v>
      </c>
      <c r="AD56" s="17">
        <f t="shared" ca="1" si="14"/>
        <v>3.857525581685195E-2</v>
      </c>
      <c r="AE56" s="17">
        <v>113</v>
      </c>
    </row>
    <row r="57" spans="1:31" s="17" customFormat="1" x14ac:dyDescent="0.25">
      <c r="A57" s="17">
        <v>37</v>
      </c>
      <c r="B57" s="17">
        <v>609</v>
      </c>
      <c r="C57" s="17">
        <v>12067</v>
      </c>
      <c r="D57" s="17">
        <v>14945</v>
      </c>
      <c r="E57" s="17">
        <v>14399</v>
      </c>
      <c r="F57" s="17">
        <v>11532</v>
      </c>
      <c r="G57" s="24"/>
      <c r="H57" s="7"/>
      <c r="I57" s="25">
        <f t="shared" si="16"/>
        <v>-2332</v>
      </c>
      <c r="J57" s="24">
        <f t="shared" si="16"/>
        <v>3413</v>
      </c>
      <c r="K57" s="7"/>
      <c r="L57" s="25">
        <f t="shared" si="3"/>
        <v>-2333.4119642622586</v>
      </c>
      <c r="M57" s="17">
        <f t="shared" si="1"/>
        <v>1.9936430778954926</v>
      </c>
      <c r="N57" s="17">
        <f t="shared" si="4"/>
        <v>3419.1035174272156</v>
      </c>
      <c r="O57" s="24">
        <f t="shared" si="2"/>
        <v>37.252924984324451</v>
      </c>
      <c r="P57" s="7"/>
      <c r="Q57" s="25">
        <f t="shared" si="5"/>
        <v>-2328.0562442219016</v>
      </c>
      <c r="R57" s="24">
        <f t="shared" si="6"/>
        <v>3375.4841373447421</v>
      </c>
      <c r="S57" s="7"/>
      <c r="T57" s="25">
        <f t="shared" si="7"/>
        <v>0.5658833874437833</v>
      </c>
      <c r="U57" s="24">
        <f t="shared" si="8"/>
        <v>0.82409543221199055</v>
      </c>
      <c r="V57" s="7"/>
      <c r="W57" s="25">
        <f t="shared" si="9"/>
        <v>0.56671581976706575</v>
      </c>
      <c r="X57" s="24">
        <f t="shared" si="10"/>
        <v>207.98944530334586</v>
      </c>
      <c r="Y57" s="7"/>
      <c r="Z57" s="25">
        <f t="shared" si="11"/>
        <v>609</v>
      </c>
      <c r="AA57" s="17">
        <f t="shared" si="15"/>
        <v>207.96299999999994</v>
      </c>
      <c r="AB57" s="24">
        <f t="shared" si="12"/>
        <v>3.6296390723249665</v>
      </c>
      <c r="AC57" s="17">
        <f t="shared" si="13"/>
        <v>2.6445303345923321E-2</v>
      </c>
      <c r="AD57" s="17">
        <f t="shared" ca="1" si="14"/>
        <v>6.6715056871174738E-2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11916</v>
      </c>
      <c r="D58" s="17">
        <v>14836</v>
      </c>
      <c r="E58" s="17">
        <v>14578</v>
      </c>
      <c r="F58" s="17">
        <v>11664</v>
      </c>
      <c r="G58" s="24"/>
      <c r="H58" s="7"/>
      <c r="I58" s="25">
        <f t="shared" si="16"/>
        <v>-2662</v>
      </c>
      <c r="J58" s="24">
        <f t="shared" si="16"/>
        <v>3172</v>
      </c>
      <c r="K58" s="7"/>
      <c r="L58" s="25">
        <f t="shared" si="3"/>
        <v>-2653.8919841219608</v>
      </c>
      <c r="M58" s="17">
        <f t="shared" si="1"/>
        <v>65.739921478535265</v>
      </c>
      <c r="N58" s="17">
        <f t="shared" si="4"/>
        <v>3176.2174332294844</v>
      </c>
      <c r="O58" s="24">
        <f t="shared" si="2"/>
        <v>17.78674304515933</v>
      </c>
      <c r="P58" s="7"/>
      <c r="Q58" s="25">
        <f t="shared" si="5"/>
        <v>-2658.0562442219016</v>
      </c>
      <c r="R58" s="24">
        <f t="shared" si="6"/>
        <v>3134.4841373447421</v>
      </c>
      <c r="S58" s="7"/>
      <c r="T58" s="25">
        <f t="shared" si="7"/>
        <v>0.64609687812723637</v>
      </c>
      <c r="U58" s="24">
        <f t="shared" si="8"/>
        <v>0.76525735415207707</v>
      </c>
      <c r="V58" s="7"/>
      <c r="W58" s="25">
        <f t="shared" si="9"/>
        <v>0.64686993863375963</v>
      </c>
      <c r="X58" s="24">
        <f t="shared" si="10"/>
        <v>213.68157622582771</v>
      </c>
      <c r="Y58" s="7"/>
      <c r="Z58" s="25">
        <f t="shared" si="11"/>
        <v>622</v>
      </c>
      <c r="AA58" s="17">
        <f t="shared" si="15"/>
        <v>213.56099999999995</v>
      </c>
      <c r="AB58" s="24">
        <f t="shared" si="12"/>
        <v>3.7273426038516093</v>
      </c>
      <c r="AC58" s="17">
        <f t="shared" si="13"/>
        <v>0.12057622582776162</v>
      </c>
      <c r="AD58" s="17">
        <f t="shared" ca="1" si="14"/>
        <v>-2.4192707791428347E-3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11774</v>
      </c>
      <c r="D59" s="17">
        <v>14696</v>
      </c>
      <c r="E59" s="17">
        <v>14714</v>
      </c>
      <c r="F59" s="17">
        <v>11795</v>
      </c>
      <c r="G59" s="24"/>
      <c r="H59" s="7"/>
      <c r="I59" s="25">
        <f t="shared" si="16"/>
        <v>-2940</v>
      </c>
      <c r="J59" s="24">
        <f t="shared" si="16"/>
        <v>2901</v>
      </c>
      <c r="K59" s="7"/>
      <c r="L59" s="25">
        <f t="shared" si="3"/>
        <v>-2948.1708344211961</v>
      </c>
      <c r="M59" s="17">
        <f t="shared" si="1"/>
        <v>66.762535138603084</v>
      </c>
      <c r="N59" s="17">
        <f t="shared" si="4"/>
        <v>2904.2856874720715</v>
      </c>
      <c r="O59" s="24">
        <f t="shared" si="2"/>
        <v>10.795742164127333</v>
      </c>
      <c r="P59" s="7"/>
      <c r="Q59" s="25">
        <f t="shared" si="5"/>
        <v>-2936.0562442219016</v>
      </c>
      <c r="R59" s="24">
        <f t="shared" si="6"/>
        <v>2863.4841373447421</v>
      </c>
      <c r="S59" s="7"/>
      <c r="T59" s="25">
        <f t="shared" si="7"/>
        <v>0.71367066724844852</v>
      </c>
      <c r="U59" s="24">
        <f t="shared" si="8"/>
        <v>0.6990950340100166</v>
      </c>
      <c r="V59" s="7"/>
      <c r="W59" s="25">
        <f t="shared" si="9"/>
        <v>0.71437695372119958</v>
      </c>
      <c r="X59" s="24">
        <f t="shared" si="10"/>
        <v>219.09326730790406</v>
      </c>
      <c r="Y59" s="7"/>
      <c r="Z59" s="25">
        <f t="shared" si="11"/>
        <v>620</v>
      </c>
      <c r="AA59" s="17">
        <f t="shared" si="15"/>
        <v>219.14099999999996</v>
      </c>
      <c r="AB59" s="24">
        <f t="shared" si="12"/>
        <v>3.8247319761128931</v>
      </c>
      <c r="AC59" s="17">
        <f t="shared" si="13"/>
        <v>-4.7732692095905804E-2</v>
      </c>
      <c r="AD59" s="17">
        <f t="shared" ca="1" si="14"/>
        <v>0.19840439680996269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11635</v>
      </c>
      <c r="D60" s="17">
        <v>14541</v>
      </c>
      <c r="E60" s="17">
        <v>14854</v>
      </c>
      <c r="F60" s="17">
        <v>11950</v>
      </c>
      <c r="G60" s="24"/>
      <c r="H60" s="7"/>
      <c r="I60" s="25">
        <f t="shared" si="16"/>
        <v>-3219</v>
      </c>
      <c r="J60" s="24">
        <f t="shared" si="16"/>
        <v>2591</v>
      </c>
      <c r="K60" s="7"/>
      <c r="L60" s="25">
        <f t="shared" si="3"/>
        <v>-3216.1474519571902</v>
      </c>
      <c r="M60" s="17">
        <f t="shared" si="1"/>
        <v>8.1370303365377818</v>
      </c>
      <c r="N60" s="17">
        <f t="shared" si="4"/>
        <v>2603.1460972836085</v>
      </c>
      <c r="O60" s="24">
        <f t="shared" si="2"/>
        <v>147.52767922288103</v>
      </c>
      <c r="P60" s="7"/>
      <c r="Q60" s="25">
        <f t="shared" si="5"/>
        <v>-3215.0562442219016</v>
      </c>
      <c r="R60" s="24">
        <f t="shared" si="6"/>
        <v>2553.4841373447421</v>
      </c>
      <c r="S60" s="7"/>
      <c r="T60" s="25">
        <f t="shared" si="7"/>
        <v>0.78148752755354978</v>
      </c>
      <c r="U60" s="24">
        <f t="shared" si="8"/>
        <v>0.62341119916116527</v>
      </c>
      <c r="V60" s="7"/>
      <c r="W60" s="25">
        <f t="shared" si="9"/>
        <v>0.78211742561139663</v>
      </c>
      <c r="X60" s="24">
        <f t="shared" si="10"/>
        <v>224.91613627229265</v>
      </c>
      <c r="Y60" s="7"/>
      <c r="Z60" s="25">
        <f t="shared" si="11"/>
        <v>624</v>
      </c>
      <c r="AA60" s="17">
        <f t="shared" si="15"/>
        <v>224.75699999999995</v>
      </c>
      <c r="AB60" s="24">
        <f t="shared" si="12"/>
        <v>3.922749666904894</v>
      </c>
      <c r="AC60" s="17">
        <f t="shared" si="13"/>
        <v>0.15913627229269878</v>
      </c>
      <c r="AD60" s="17">
        <f t="shared" ca="1" si="14"/>
        <v>3.8246019230086858E-2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11509</v>
      </c>
      <c r="D61" s="17">
        <v>14367</v>
      </c>
      <c r="E61" s="17">
        <v>14967</v>
      </c>
      <c r="F61" s="17">
        <v>12110</v>
      </c>
      <c r="G61" s="24"/>
      <c r="H61" s="7"/>
      <c r="I61" s="25">
        <f t="shared" si="16"/>
        <v>-3458</v>
      </c>
      <c r="J61" s="24">
        <f t="shared" si="16"/>
        <v>2257</v>
      </c>
      <c r="K61" s="7"/>
      <c r="L61" s="25">
        <f t="shared" si="3"/>
        <v>-3456.7999397698563</v>
      </c>
      <c r="M61" s="17">
        <f t="shared" si="1"/>
        <v>1.4401445559724613</v>
      </c>
      <c r="N61" s="17">
        <f t="shared" si="4"/>
        <v>2271.9485597560106</v>
      </c>
      <c r="O61" s="24">
        <f t="shared" si="2"/>
        <v>223.45943877901914</v>
      </c>
      <c r="P61" s="7"/>
      <c r="Q61" s="25">
        <f t="shared" si="5"/>
        <v>-3454.0562442219016</v>
      </c>
      <c r="R61" s="24">
        <f t="shared" si="6"/>
        <v>2219.4841373447421</v>
      </c>
      <c r="S61" s="7"/>
      <c r="T61" s="25">
        <f t="shared" si="7"/>
        <v>0.83958154050308098</v>
      </c>
      <c r="U61" s="24">
        <f t="shared" si="8"/>
        <v>0.54186797064659631</v>
      </c>
      <c r="V61" s="7"/>
      <c r="W61" s="25">
        <f t="shared" si="9"/>
        <v>0.840129128570687</v>
      </c>
      <c r="X61" s="24">
        <f t="shared" si="10"/>
        <v>230.65255298299917</v>
      </c>
      <c r="Y61" s="7"/>
      <c r="Z61" s="25">
        <f t="shared" si="11"/>
        <v>634</v>
      </c>
      <c r="AA61" s="17">
        <f t="shared" si="15"/>
        <v>230.46299999999994</v>
      </c>
      <c r="AB61" s="24">
        <f t="shared" si="12"/>
        <v>4.0223381540236911</v>
      </c>
      <c r="AC61" s="17">
        <f t="shared" si="13"/>
        <v>0.18955298299923129</v>
      </c>
      <c r="AD61" s="17">
        <f t="shared" ca="1" si="14"/>
        <v>-7.2180334896643217E-4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11405</v>
      </c>
      <c r="D62" s="17">
        <v>14183</v>
      </c>
      <c r="E62" s="17">
        <v>15071</v>
      </c>
      <c r="F62" s="17">
        <v>12287</v>
      </c>
      <c r="G62" s="24"/>
      <c r="H62" s="7"/>
      <c r="I62" s="25">
        <f t="shared" si="16"/>
        <v>-3666</v>
      </c>
      <c r="J62" s="24">
        <f t="shared" si="16"/>
        <v>1896</v>
      </c>
      <c r="K62" s="7"/>
      <c r="L62" s="25">
        <f t="shared" si="3"/>
        <v>-3666.179594413481</v>
      </c>
      <c r="M62" s="17">
        <f t="shared" si="1"/>
        <v>3.2254153353594092E-2</v>
      </c>
      <c r="N62" s="17">
        <f t="shared" si="4"/>
        <v>1912.8558234091279</v>
      </c>
      <c r="O62" s="24">
        <f t="shared" si="2"/>
        <v>284.11878279970341</v>
      </c>
      <c r="P62" s="7"/>
      <c r="Q62" s="25">
        <f t="shared" si="5"/>
        <v>-3662.0562442219016</v>
      </c>
      <c r="R62" s="24">
        <f t="shared" si="6"/>
        <v>1858.4841373447421</v>
      </c>
      <c r="S62" s="7"/>
      <c r="T62" s="25">
        <f t="shared" si="7"/>
        <v>0.89014034675204545</v>
      </c>
      <c r="U62" s="24">
        <f t="shared" si="8"/>
        <v>0.45373292425809519</v>
      </c>
      <c r="V62" s="7"/>
      <c r="W62" s="25">
        <f t="shared" si="9"/>
        <v>0.89059896479205147</v>
      </c>
      <c r="X62" s="24">
        <f t="shared" si="10"/>
        <v>236.47638069882191</v>
      </c>
      <c r="Y62" s="7"/>
      <c r="Z62" s="25">
        <f t="shared" si="11"/>
        <v>644</v>
      </c>
      <c r="AA62" s="17">
        <f t="shared" si="15"/>
        <v>236.25899999999993</v>
      </c>
      <c r="AB62" s="24">
        <f t="shared" si="12"/>
        <v>4.1234974374692817</v>
      </c>
      <c r="AC62" s="17">
        <f t="shared" si="13"/>
        <v>0.21738069882198374</v>
      </c>
      <c r="AD62" s="17">
        <f t="shared" ca="1" si="14"/>
        <v>-8.7335028376458013E-2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11324</v>
      </c>
      <c r="D63" s="17">
        <v>14006</v>
      </c>
      <c r="E63" s="17">
        <v>15156</v>
      </c>
      <c r="F63" s="17">
        <v>12469</v>
      </c>
      <c r="G63" s="24"/>
      <c r="H63" s="7"/>
      <c r="I63" s="25">
        <f t="shared" si="16"/>
        <v>-3832</v>
      </c>
      <c r="J63" s="24">
        <f t="shared" si="16"/>
        <v>1537</v>
      </c>
      <c r="K63" s="7"/>
      <c r="L63" s="25">
        <f t="shared" si="3"/>
        <v>-3832.1347722230394</v>
      </c>
      <c r="M63" s="17">
        <f t="shared" si="1"/>
        <v>1.8163552102971773E-2</v>
      </c>
      <c r="N63" s="17">
        <f t="shared" si="4"/>
        <v>1549.5686188562481</v>
      </c>
      <c r="O63" s="24">
        <f t="shared" si="2"/>
        <v>157.97017995363586</v>
      </c>
      <c r="P63" s="7"/>
      <c r="Q63" s="25">
        <f t="shared" si="5"/>
        <v>-3828.0562442219016</v>
      </c>
      <c r="R63" s="24">
        <f t="shared" si="6"/>
        <v>1499.4841373447421</v>
      </c>
      <c r="S63" s="7"/>
      <c r="T63" s="25">
        <f t="shared" si="7"/>
        <v>0.93049016327766132</v>
      </c>
      <c r="U63" s="24">
        <f t="shared" si="8"/>
        <v>0.36608616067507049</v>
      </c>
      <c r="V63" s="7"/>
      <c r="W63" s="25">
        <f t="shared" si="9"/>
        <v>0.9308602991369237</v>
      </c>
      <c r="X63" s="24">
        <f t="shared" si="10"/>
        <v>242.00524683098376</v>
      </c>
      <c r="Y63" s="7"/>
      <c r="Z63" s="25">
        <f t="shared" si="11"/>
        <v>619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0.17524683098383775</v>
      </c>
      <c r="AD63" s="17">
        <f t="shared" ca="1" si="14"/>
        <v>4.2195932293708438E-2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11262</v>
      </c>
      <c r="D64" s="17">
        <v>13813</v>
      </c>
      <c r="E64" s="17">
        <v>15226</v>
      </c>
      <c r="F64" s="17">
        <v>12663</v>
      </c>
      <c r="G64" s="24"/>
      <c r="H64" s="7"/>
      <c r="I64" s="25">
        <f t="shared" si="16"/>
        <v>-3964</v>
      </c>
      <c r="J64" s="24">
        <f t="shared" si="16"/>
        <v>1150</v>
      </c>
      <c r="K64" s="7"/>
      <c r="L64" s="25">
        <f t="shared" si="3"/>
        <v>-3964.583249148403</v>
      </c>
      <c r="M64" s="17">
        <f t="shared" si="1"/>
        <v>0.34017956911277347</v>
      </c>
      <c r="N64" s="17">
        <f t="shared" si="4"/>
        <v>1162.6891373727155</v>
      </c>
      <c r="O64" s="24">
        <f t="shared" si="2"/>
        <v>161.01420726364648</v>
      </c>
      <c r="P64" s="7"/>
      <c r="Q64" s="25">
        <f t="shared" si="5"/>
        <v>-3960.0562442219016</v>
      </c>
      <c r="R64" s="24">
        <f t="shared" si="6"/>
        <v>1112.4841373447421</v>
      </c>
      <c r="S64" s="7"/>
      <c r="T64" s="25">
        <f t="shared" si="7"/>
        <v>0.96257555955104257</v>
      </c>
      <c r="U64" s="24">
        <f t="shared" si="8"/>
        <v>0.27160343781537538</v>
      </c>
      <c r="V64" s="7"/>
      <c r="W64" s="25">
        <f t="shared" si="9"/>
        <v>0.9628503062946685</v>
      </c>
      <c r="X64" s="24">
        <f t="shared" si="10"/>
        <v>247.7209889188066</v>
      </c>
      <c r="Y64" s="7"/>
      <c r="Z64" s="25">
        <f t="shared" si="11"/>
        <v>634</v>
      </c>
      <c r="AA64" s="17">
        <f t="shared" si="15"/>
        <v>247.53599999999992</v>
      </c>
      <c r="AB64" s="24">
        <f t="shared" si="12"/>
        <v>4.3203182172166814</v>
      </c>
      <c r="AC64" s="17">
        <f t="shared" si="13"/>
        <v>0.18498891880668111</v>
      </c>
      <c r="AD64" s="17">
        <f t="shared" ca="1" si="14"/>
        <v>5.8811557189869745E-2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11223</v>
      </c>
      <c r="D65" s="17">
        <v>13628</v>
      </c>
      <c r="E65" s="17">
        <v>15274</v>
      </c>
      <c r="F65" s="17">
        <v>12857</v>
      </c>
      <c r="G65" s="24"/>
      <c r="H65" s="7"/>
      <c r="I65" s="25">
        <f t="shared" si="16"/>
        <v>-4051</v>
      </c>
      <c r="J65" s="24">
        <f t="shared" si="16"/>
        <v>771</v>
      </c>
      <c r="K65" s="7"/>
      <c r="L65" s="25">
        <f t="shared" si="3"/>
        <v>-4054.1265590446342</v>
      </c>
      <c r="M65" s="17">
        <f t="shared" si="1"/>
        <v>9.7753714595837806</v>
      </c>
      <c r="N65" s="17">
        <f t="shared" si="4"/>
        <v>784.31527611519266</v>
      </c>
      <c r="O65" s="24">
        <f t="shared" si="2"/>
        <v>177.29657802382013</v>
      </c>
      <c r="P65" s="7"/>
      <c r="Q65" s="25">
        <f t="shared" si="5"/>
        <v>-4047.0562442219016</v>
      </c>
      <c r="R65" s="24">
        <f t="shared" si="6"/>
        <v>733.48413734474218</v>
      </c>
      <c r="S65" s="7"/>
      <c r="T65" s="25">
        <f t="shared" si="7"/>
        <v>0.98372275254940744</v>
      </c>
      <c r="U65" s="24">
        <f t="shared" si="8"/>
        <v>0.17907384617758612</v>
      </c>
      <c r="V65" s="7"/>
      <c r="W65" s="25">
        <f t="shared" si="9"/>
        <v>0.98390407680711356</v>
      </c>
      <c r="X65" s="24">
        <f t="shared" si="10"/>
        <v>253.15871489261451</v>
      </c>
      <c r="Y65" s="7"/>
      <c r="Z65" s="25">
        <f t="shared" si="11"/>
        <v>603</v>
      </c>
      <c r="AA65" s="17">
        <f t="shared" si="15"/>
        <v>252.96299999999991</v>
      </c>
      <c r="AB65" s="24">
        <f t="shared" si="12"/>
        <v>4.4150372357224139</v>
      </c>
      <c r="AC65" s="17">
        <f t="shared" si="13"/>
        <v>0.19571489261460329</v>
      </c>
      <c r="AD65" s="17">
        <f t="shared" ca="1" si="14"/>
        <v>-3.7556171596406784E-2</v>
      </c>
      <c r="AE65" s="17">
        <v>104</v>
      </c>
    </row>
    <row r="66" spans="1:31" s="17" customFormat="1" x14ac:dyDescent="0.25">
      <c r="A66" s="17">
        <v>46</v>
      </c>
      <c r="B66" s="17">
        <v>620</v>
      </c>
      <c r="C66" s="17">
        <v>11192</v>
      </c>
      <c r="D66" s="17">
        <v>13431</v>
      </c>
      <c r="E66" s="17">
        <v>15299</v>
      </c>
      <c r="F66" s="17">
        <v>13046</v>
      </c>
      <c r="G66" s="24"/>
      <c r="H66" s="7"/>
      <c r="I66" s="25">
        <f t="shared" si="16"/>
        <v>-4107</v>
      </c>
      <c r="J66" s="24">
        <f t="shared" si="16"/>
        <v>385</v>
      </c>
      <c r="K66" s="7"/>
      <c r="L66" s="25">
        <f t="shared" si="3"/>
        <v>-4108.3003999736693</v>
      </c>
      <c r="M66" s="17">
        <f t="shared" si="1"/>
        <v>1.6910400915191171</v>
      </c>
      <c r="N66" s="17">
        <f t="shared" si="4"/>
        <v>388.32517918233958</v>
      </c>
      <c r="O66" s="24">
        <f t="shared" si="2"/>
        <v>11.05681659466453</v>
      </c>
      <c r="P66" s="7"/>
      <c r="Q66" s="25">
        <f t="shared" si="5"/>
        <v>-4103.0562442219016</v>
      </c>
      <c r="R66" s="24">
        <f t="shared" si="6"/>
        <v>347.48413734474212</v>
      </c>
      <c r="S66" s="7"/>
      <c r="T66" s="25">
        <f t="shared" si="7"/>
        <v>0.99733473884720558</v>
      </c>
      <c r="U66" s="24">
        <f t="shared" si="8"/>
        <v>8.4835264720629217E-2</v>
      </c>
      <c r="V66" s="7"/>
      <c r="W66" s="25">
        <f t="shared" si="9"/>
        <v>0.99742091109704467</v>
      </c>
      <c r="X66" s="24">
        <f t="shared" si="10"/>
        <v>258.61226092381423</v>
      </c>
      <c r="Y66" s="7"/>
      <c r="Z66" s="25">
        <f t="shared" si="11"/>
        <v>620</v>
      </c>
      <c r="AA66" s="17">
        <f t="shared" si="15"/>
        <v>258.54299999999989</v>
      </c>
      <c r="AB66" s="24">
        <f t="shared" si="12"/>
        <v>4.5124266079836977</v>
      </c>
      <c r="AC66" s="17">
        <f t="shared" si="13"/>
        <v>6.9260923814340458E-2</v>
      </c>
      <c r="AD66" s="17">
        <f t="shared" ca="1" si="14"/>
        <v>4.4066459877910802E-2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11179</v>
      </c>
      <c r="D67" s="17">
        <v>13220</v>
      </c>
      <c r="E67" s="17">
        <v>15300</v>
      </c>
      <c r="F67" s="17">
        <v>13240</v>
      </c>
      <c r="G67" s="24"/>
      <c r="H67" s="7"/>
      <c r="I67" s="25">
        <f t="shared" si="16"/>
        <v>-4121</v>
      </c>
      <c r="J67" s="24">
        <f t="shared" si="16"/>
        <v>-20</v>
      </c>
      <c r="K67" s="7"/>
      <c r="L67" s="25">
        <f t="shared" si="3"/>
        <v>-4123.4565087569144</v>
      </c>
      <c r="M67" s="17">
        <f t="shared" si="1"/>
        <v>6.0344352727973529</v>
      </c>
      <c r="N67" s="17">
        <f t="shared" si="4"/>
        <v>-18.723156599069746</v>
      </c>
      <c r="O67" s="24">
        <f t="shared" si="2"/>
        <v>1.6303290704991369</v>
      </c>
      <c r="P67" s="7"/>
      <c r="Q67" s="25">
        <f t="shared" si="5"/>
        <v>-4117.0562442219016</v>
      </c>
      <c r="R67" s="24">
        <f t="shared" si="6"/>
        <v>-57.515862655257862</v>
      </c>
      <c r="S67" s="7"/>
      <c r="T67" s="25">
        <f t="shared" si="7"/>
        <v>1.0007377354216551</v>
      </c>
      <c r="U67" s="24">
        <f t="shared" si="8"/>
        <v>-1.4042003388354049E-2</v>
      </c>
      <c r="V67" s="7"/>
      <c r="W67" s="25">
        <f t="shared" si="9"/>
        <v>1.0007240664693011</v>
      </c>
      <c r="X67" s="24">
        <f t="shared" si="10"/>
        <v>264.27774398717929</v>
      </c>
      <c r="Y67" s="7"/>
      <c r="Z67" s="25">
        <f t="shared" si="11"/>
        <v>632</v>
      </c>
      <c r="AA67" s="17">
        <f t="shared" si="15"/>
        <v>264.23099999999988</v>
      </c>
      <c r="AB67" s="24">
        <f t="shared" si="12"/>
        <v>4.6117009358371348</v>
      </c>
      <c r="AC67" s="17">
        <f t="shared" si="13"/>
        <v>4.6743987179411306E-2</v>
      </c>
      <c r="AD67" s="17">
        <f t="shared" ca="1" si="14"/>
        <v>9.0490313819657331E-2</v>
      </c>
      <c r="AE67" s="17">
        <v>102</v>
      </c>
    </row>
    <row r="68" spans="1:31" s="17" customFormat="1" x14ac:dyDescent="0.25">
      <c r="A68" s="17">
        <v>48</v>
      </c>
      <c r="B68" s="17">
        <v>627</v>
      </c>
      <c r="C68" s="17">
        <v>11202</v>
      </c>
      <c r="D68" s="17">
        <v>13029</v>
      </c>
      <c r="E68" s="17">
        <v>15297</v>
      </c>
      <c r="F68" s="17">
        <v>13448</v>
      </c>
      <c r="G68" s="24"/>
      <c r="H68" s="7"/>
      <c r="I68" s="25">
        <f t="shared" si="16"/>
        <v>-4095</v>
      </c>
      <c r="J68" s="24">
        <f t="shared" si="16"/>
        <v>-419</v>
      </c>
      <c r="K68" s="7"/>
      <c r="L68" s="25">
        <f t="shared" si="3"/>
        <v>-4098.3760084235519</v>
      </c>
      <c r="M68" s="17">
        <f t="shared" si="1"/>
        <v>11.397432875893156</v>
      </c>
      <c r="N68" s="17">
        <f t="shared" si="4"/>
        <v>-422.00672048914316</v>
      </c>
      <c r="O68" s="24">
        <f t="shared" si="2"/>
        <v>9.0403680998333016</v>
      </c>
      <c r="P68" s="7"/>
      <c r="Q68" s="25">
        <f t="shared" si="5"/>
        <v>-4091.0562442219016</v>
      </c>
      <c r="R68" s="24">
        <f t="shared" si="6"/>
        <v>-456.51586265525788</v>
      </c>
      <c r="S68" s="7"/>
      <c r="T68" s="25">
        <f t="shared" si="7"/>
        <v>0.9944178846405346</v>
      </c>
      <c r="U68" s="24">
        <f t="shared" si="8"/>
        <v>-0.11145442308090794</v>
      </c>
      <c r="V68" s="7"/>
      <c r="W68" s="25">
        <f t="shared" si="9"/>
        <v>0.99430584868376837</v>
      </c>
      <c r="X68" s="24">
        <f t="shared" si="10"/>
        <v>269.86957188536667</v>
      </c>
      <c r="Y68" s="7"/>
      <c r="Z68" s="25">
        <f t="shared" si="11"/>
        <v>627</v>
      </c>
      <c r="AA68" s="17">
        <f t="shared" si="15"/>
        <v>269.87399999999985</v>
      </c>
      <c r="AB68" s="24">
        <f t="shared" si="12"/>
        <v>4.7101898655271741</v>
      </c>
      <c r="AC68" s="17">
        <f t="shared" si="13"/>
        <v>-4.428114633185487E-3</v>
      </c>
      <c r="AD68" s="17">
        <f t="shared" ca="1" si="14"/>
        <v>3.9443768227442888E-2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11236</v>
      </c>
      <c r="D69" s="17">
        <v>12830</v>
      </c>
      <c r="E69" s="17">
        <v>15266</v>
      </c>
      <c r="F69" s="17">
        <v>13649</v>
      </c>
      <c r="G69" s="24"/>
      <c r="H69" s="7"/>
      <c r="I69" s="25">
        <f t="shared" si="16"/>
        <v>-4030</v>
      </c>
      <c r="J69" s="24">
        <f t="shared" si="16"/>
        <v>-819</v>
      </c>
      <c r="K69" s="7"/>
      <c r="L69" s="25">
        <f t="shared" si="3"/>
        <v>-4032.7711053758912</v>
      </c>
      <c r="M69" s="17">
        <f t="shared" si="1"/>
        <v>7.6790250042933224</v>
      </c>
      <c r="N69" s="17">
        <f t="shared" si="4"/>
        <v>-824.60629742035258</v>
      </c>
      <c r="O69" s="24">
        <f t="shared" si="2"/>
        <v>31.430570765451943</v>
      </c>
      <c r="P69" s="7"/>
      <c r="Q69" s="25">
        <f t="shared" si="5"/>
        <v>-4026.0562442219016</v>
      </c>
      <c r="R69" s="24">
        <f t="shared" si="6"/>
        <v>-856.51586265525782</v>
      </c>
      <c r="S69" s="7"/>
      <c r="T69" s="25">
        <f t="shared" si="7"/>
        <v>0.97861825768773314</v>
      </c>
      <c r="U69" s="24">
        <f t="shared" si="8"/>
        <v>-0.20911098417620005</v>
      </c>
      <c r="V69" s="7"/>
      <c r="W69" s="25">
        <f t="shared" si="9"/>
        <v>0.97840760336786237</v>
      </c>
      <c r="X69" s="24">
        <f t="shared" si="10"/>
        <v>275.53791463747348</v>
      </c>
      <c r="Y69" s="7"/>
      <c r="Z69" s="25">
        <f t="shared" si="11"/>
        <v>633</v>
      </c>
      <c r="AA69" s="17">
        <f t="shared" si="15"/>
        <v>275.57099999999986</v>
      </c>
      <c r="AB69" s="24">
        <f t="shared" si="12"/>
        <v>4.809621273013291</v>
      </c>
      <c r="AC69" s="17">
        <f t="shared" si="13"/>
        <v>-3.3085362526378503E-2</v>
      </c>
      <c r="AD69" s="17">
        <f t="shared" ca="1" si="14"/>
        <v>8.4956108747292092E-2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11290</v>
      </c>
      <c r="D70" s="17">
        <v>12633</v>
      </c>
      <c r="E70" s="17">
        <v>15215</v>
      </c>
      <c r="F70" s="17">
        <v>13844</v>
      </c>
      <c r="G70" s="24"/>
      <c r="H70" s="7"/>
      <c r="I70" s="25">
        <f t="shared" si="16"/>
        <v>-3925</v>
      </c>
      <c r="J70" s="24">
        <f t="shared" si="16"/>
        <v>-1211</v>
      </c>
      <c r="K70" s="7"/>
      <c r="L70" s="25">
        <f t="shared" si="3"/>
        <v>-3926.5465499670072</v>
      </c>
      <c r="M70" s="17">
        <f t="shared" si="1"/>
        <v>2.3918168004499556</v>
      </c>
      <c r="N70" s="17">
        <f t="shared" si="4"/>
        <v>-1221.1264707083792</v>
      </c>
      <c r="O70" s="24">
        <f t="shared" si="2"/>
        <v>102.54540900766197</v>
      </c>
      <c r="P70" s="7"/>
      <c r="Q70" s="25">
        <f t="shared" si="5"/>
        <v>-3921.0562442219016</v>
      </c>
      <c r="R70" s="24">
        <f t="shared" si="6"/>
        <v>-1248.5158626552579</v>
      </c>
      <c r="S70" s="7"/>
      <c r="T70" s="25">
        <f t="shared" si="7"/>
        <v>0.95309578337936174</v>
      </c>
      <c r="U70" s="24">
        <f t="shared" si="8"/>
        <v>-0.30481441404958637</v>
      </c>
      <c r="V70" s="7"/>
      <c r="W70" s="25">
        <f t="shared" si="9"/>
        <v>0.95278847794570831</v>
      </c>
      <c r="X70" s="24">
        <f t="shared" si="10"/>
        <v>281.21425355638303</v>
      </c>
      <c r="Y70" s="7"/>
      <c r="Z70" s="25">
        <f t="shared" si="11"/>
        <v>637</v>
      </c>
      <c r="AA70" s="17">
        <f t="shared" si="15"/>
        <v>281.30399999999986</v>
      </c>
      <c r="AB70" s="24">
        <f t="shared" si="12"/>
        <v>4.909680999030126</v>
      </c>
      <c r="AC70" s="17">
        <f t="shared" si="13"/>
        <v>-8.9746443616832039E-2</v>
      </c>
      <c r="AD70" s="17">
        <f t="shared" ca="1" si="14"/>
        <v>6.8832528191080655E-2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11373</v>
      </c>
      <c r="D71" s="17">
        <v>12452</v>
      </c>
      <c r="E71" s="17">
        <v>15155</v>
      </c>
      <c r="F71" s="17">
        <v>14046</v>
      </c>
      <c r="G71" s="24"/>
      <c r="H71" s="7"/>
      <c r="I71" s="25">
        <f t="shared" si="16"/>
        <v>-3782</v>
      </c>
      <c r="J71" s="24">
        <f t="shared" si="16"/>
        <v>-1594</v>
      </c>
      <c r="K71" s="7"/>
      <c r="L71" s="25">
        <f t="shared" si="3"/>
        <v>-3782.0854204502857</v>
      </c>
      <c r="M71" s="17">
        <f t="shared" si="1"/>
        <v>7.2966533270134712E-3</v>
      </c>
      <c r="N71" s="17">
        <f t="shared" si="4"/>
        <v>-1602.6696244249433</v>
      </c>
      <c r="O71" s="24">
        <f t="shared" si="2"/>
        <v>75.162387669573832</v>
      </c>
      <c r="P71" s="7"/>
      <c r="Q71" s="25">
        <f t="shared" si="5"/>
        <v>-3778.0562442219016</v>
      </c>
      <c r="R71" s="24">
        <f t="shared" si="6"/>
        <v>-1631.5158626552579</v>
      </c>
      <c r="S71" s="7"/>
      <c r="T71" s="25">
        <f t="shared" si="7"/>
        <v>0.91833660408319873</v>
      </c>
      <c r="U71" s="24">
        <f t="shared" si="8"/>
        <v>-0.39832057129832854</v>
      </c>
      <c r="V71" s="7"/>
      <c r="W71" s="25">
        <f t="shared" si="9"/>
        <v>0.91793486155869741</v>
      </c>
      <c r="X71" s="24">
        <f t="shared" si="10"/>
        <v>286.93135737956607</v>
      </c>
      <c r="Y71" s="7"/>
      <c r="Z71" s="25">
        <f t="shared" si="11"/>
        <v>633</v>
      </c>
      <c r="AA71" s="17">
        <f t="shared" si="15"/>
        <v>287.00099999999986</v>
      </c>
      <c r="AB71" s="24">
        <f t="shared" si="12"/>
        <v>5.0091124065162429</v>
      </c>
      <c r="AC71" s="17">
        <f t="shared" si="13"/>
        <v>-6.9642620433796765E-2</v>
      </c>
      <c r="AD71" s="17">
        <f t="shared" ca="1" si="14"/>
        <v>6.4552999499824182E-2</v>
      </c>
      <c r="AE71" s="17">
        <v>98</v>
      </c>
    </row>
    <row r="72" spans="1:31" s="17" customFormat="1" x14ac:dyDescent="0.25">
      <c r="A72" s="17">
        <v>52</v>
      </c>
      <c r="B72" s="17">
        <v>610</v>
      </c>
      <c r="C72" s="17">
        <v>11449</v>
      </c>
      <c r="D72" s="17">
        <v>12260</v>
      </c>
      <c r="E72" s="17">
        <v>15051</v>
      </c>
      <c r="F72" s="17">
        <v>14211</v>
      </c>
      <c r="G72" s="24"/>
      <c r="H72" s="7"/>
      <c r="I72" s="25">
        <f t="shared" si="16"/>
        <v>-3602</v>
      </c>
      <c r="J72" s="24">
        <f t="shared" si="16"/>
        <v>-1951</v>
      </c>
      <c r="K72" s="7"/>
      <c r="L72" s="25">
        <f t="shared" si="3"/>
        <v>-3607.514222824158</v>
      </c>
      <c r="M72" s="17">
        <f t="shared" si="1"/>
        <v>30.406653354464684</v>
      </c>
      <c r="N72" s="17">
        <f t="shared" si="4"/>
        <v>-1955.0355835830806</v>
      </c>
      <c r="O72" s="24">
        <f t="shared" si="2"/>
        <v>16.285934856029264</v>
      </c>
      <c r="P72" s="7"/>
      <c r="Q72" s="25">
        <f t="shared" si="5"/>
        <v>-3598.0562442219016</v>
      </c>
      <c r="R72" s="24">
        <f t="shared" si="6"/>
        <v>-1988.5158626552579</v>
      </c>
      <c r="S72" s="7"/>
      <c r="T72" s="25">
        <f t="shared" si="7"/>
        <v>0.87458379098313332</v>
      </c>
      <c r="U72" s="24">
        <f t="shared" si="8"/>
        <v>-0.48547905207587677</v>
      </c>
      <c r="V72" s="7"/>
      <c r="W72" s="25">
        <f t="shared" si="9"/>
        <v>0.87409401645273999</v>
      </c>
      <c r="X72" s="24">
        <f t="shared" si="10"/>
        <v>292.52198681766276</v>
      </c>
      <c r="Y72" s="7"/>
      <c r="Z72" s="25">
        <f t="shared" si="11"/>
        <v>610</v>
      </c>
      <c r="AA72" s="17">
        <f t="shared" si="15"/>
        <v>292.49099999999987</v>
      </c>
      <c r="AB72" s="24">
        <f t="shared" si="12"/>
        <v>5.1049309824507327</v>
      </c>
      <c r="AC72" s="17">
        <f t="shared" si="13"/>
        <v>3.0986817662892463E-2</v>
      </c>
      <c r="AD72" s="17">
        <f t="shared" ca="1" si="14"/>
        <v>-4.2574700911018226E-2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11556</v>
      </c>
      <c r="D73" s="17">
        <v>12097</v>
      </c>
      <c r="E73" s="17">
        <v>14950</v>
      </c>
      <c r="F73" s="17">
        <v>14383</v>
      </c>
      <c r="G73" s="24"/>
      <c r="H73" s="7"/>
      <c r="I73" s="25">
        <f t="shared" si="16"/>
        <v>-3394</v>
      </c>
      <c r="J73" s="24">
        <f t="shared" si="16"/>
        <v>-2286</v>
      </c>
      <c r="K73" s="7"/>
      <c r="L73" s="25">
        <f t="shared" si="3"/>
        <v>-3395.4536247151373</v>
      </c>
      <c r="M73" s="17">
        <f t="shared" si="1"/>
        <v>2.1130248124578985</v>
      </c>
      <c r="N73" s="17">
        <f t="shared" si="4"/>
        <v>-2295.4592733177947</v>
      </c>
      <c r="O73" s="24">
        <f t="shared" si="2"/>
        <v>89.47785170074215</v>
      </c>
      <c r="P73" s="7"/>
      <c r="Q73" s="25">
        <f t="shared" si="5"/>
        <v>-3390.0562442219016</v>
      </c>
      <c r="R73" s="24">
        <f t="shared" si="6"/>
        <v>-2323.5158626552579</v>
      </c>
      <c r="S73" s="7"/>
      <c r="T73" s="25">
        <f t="shared" si="7"/>
        <v>0.82402498473416885</v>
      </c>
      <c r="U73" s="24">
        <f t="shared" si="8"/>
        <v>-0.56726642199318389</v>
      </c>
      <c r="V73" s="7"/>
      <c r="W73" s="25">
        <f t="shared" si="9"/>
        <v>0.82345259829504647</v>
      </c>
      <c r="X73" s="24">
        <f t="shared" si="10"/>
        <v>298.03631241225878</v>
      </c>
      <c r="Y73" s="7"/>
      <c r="Z73" s="25">
        <f t="shared" si="11"/>
        <v>622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-5.268758774110438E-2</v>
      </c>
      <c r="AD73" s="17">
        <f t="shared" ca="1" si="14"/>
        <v>3.487795854232445E-2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11682</v>
      </c>
      <c r="D74" s="17">
        <v>11940</v>
      </c>
      <c r="E74" s="17">
        <v>14830</v>
      </c>
      <c r="F74" s="17">
        <v>14538</v>
      </c>
      <c r="G74" s="24"/>
      <c r="H74" s="7"/>
      <c r="I74" s="25">
        <f t="shared" si="16"/>
        <v>-3148</v>
      </c>
      <c r="J74" s="24">
        <f t="shared" si="16"/>
        <v>-2598</v>
      </c>
      <c r="K74" s="7"/>
      <c r="L74" s="25">
        <f t="shared" si="3"/>
        <v>-3154.3587343644613</v>
      </c>
      <c r="M74" s="17">
        <f t="shared" si="1"/>
        <v>40.433502717780677</v>
      </c>
      <c r="N74" s="17">
        <f t="shared" si="4"/>
        <v>-2609.6584831802934</v>
      </c>
      <c r="O74" s="24">
        <f t="shared" si="2"/>
        <v>135.92023006518383</v>
      </c>
      <c r="P74" s="7"/>
      <c r="Q74" s="25">
        <f t="shared" si="5"/>
        <v>-3144.0562442219016</v>
      </c>
      <c r="R74" s="24">
        <f t="shared" si="6"/>
        <v>-2635.5158626552579</v>
      </c>
      <c r="S74" s="7"/>
      <c r="T74" s="25">
        <f t="shared" si="7"/>
        <v>0.76422947349741288</v>
      </c>
      <c r="U74" s="24">
        <f t="shared" si="8"/>
        <v>-0.64343853964751174</v>
      </c>
      <c r="V74" s="7"/>
      <c r="W74" s="25">
        <f t="shared" si="9"/>
        <v>0.76358014053328416</v>
      </c>
      <c r="X74" s="24">
        <f t="shared" si="10"/>
        <v>303.59333464305894</v>
      </c>
      <c r="Y74" s="7"/>
      <c r="Z74" s="25">
        <f t="shared" si="11"/>
        <v>614</v>
      </c>
      <c r="AA74" s="17">
        <f t="shared" si="15"/>
        <v>303.6149999999999</v>
      </c>
      <c r="AB74" s="24">
        <f t="shared" si="12"/>
        <v>5.2990814084425812</v>
      </c>
      <c r="AC74" s="17">
        <f t="shared" si="13"/>
        <v>-2.1665356940957281E-2</v>
      </c>
      <c r="AD74" s="17">
        <f t="shared" ca="1" si="14"/>
        <v>-2.3485490450752877E-2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11820</v>
      </c>
      <c r="D75" s="17">
        <v>11795</v>
      </c>
      <c r="E75" s="17">
        <v>14697</v>
      </c>
      <c r="F75" s="17">
        <v>14691</v>
      </c>
      <c r="G75" s="24"/>
      <c r="H75" s="7"/>
      <c r="I75" s="25">
        <f t="shared" si="16"/>
        <v>-2877</v>
      </c>
      <c r="J75" s="24">
        <f t="shared" si="16"/>
        <v>-2896</v>
      </c>
      <c r="K75" s="7"/>
      <c r="L75" s="25">
        <f t="shared" si="3"/>
        <v>-2879.789844403851</v>
      </c>
      <c r="M75" s="17">
        <f t="shared" si="1"/>
        <v>7.783231797698857</v>
      </c>
      <c r="N75" s="17">
        <f t="shared" si="4"/>
        <v>-2903.2629594500413</v>
      </c>
      <c r="O75" s="24">
        <f t="shared" si="2"/>
        <v>52.750579972944337</v>
      </c>
      <c r="P75" s="7"/>
      <c r="Q75" s="25">
        <f t="shared" si="5"/>
        <v>-2873.0562442219016</v>
      </c>
      <c r="R75" s="24">
        <f t="shared" si="6"/>
        <v>-2933.5158626552579</v>
      </c>
      <c r="S75" s="7"/>
      <c r="T75" s="25">
        <f t="shared" si="7"/>
        <v>0.69835718266342561</v>
      </c>
      <c r="U75" s="24">
        <f t="shared" si="8"/>
        <v>-0.71619267766350436</v>
      </c>
      <c r="V75" s="7"/>
      <c r="W75" s="25">
        <f t="shared" si="9"/>
        <v>0.69763435143705232</v>
      </c>
      <c r="X75" s="24">
        <f t="shared" si="10"/>
        <v>309.22587008500727</v>
      </c>
      <c r="Y75" s="7"/>
      <c r="Z75" s="25">
        <f t="shared" si="11"/>
        <v>623</v>
      </c>
      <c r="AA75" s="17">
        <f t="shared" si="15"/>
        <v>309.22199999999987</v>
      </c>
      <c r="AB75" s="24">
        <f t="shared" si="12"/>
        <v>5.3969420196019033</v>
      </c>
      <c r="AC75" s="17">
        <f t="shared" si="13"/>
        <v>3.8700850074064874E-3</v>
      </c>
      <c r="AD75" s="17">
        <f t="shared" ca="1" si="14"/>
        <v>1.1452688741997008E-2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11972</v>
      </c>
      <c r="D76" s="17">
        <v>11663</v>
      </c>
      <c r="E76" s="17">
        <v>14543</v>
      </c>
      <c r="F76" s="17">
        <v>14827</v>
      </c>
      <c r="G76" s="24"/>
      <c r="H76" s="7"/>
      <c r="I76" s="25">
        <f t="shared" si="16"/>
        <v>-2571</v>
      </c>
      <c r="J76" s="24">
        <f t="shared" si="16"/>
        <v>-3164</v>
      </c>
      <c r="K76" s="7"/>
      <c r="L76" s="25">
        <f t="shared" si="3"/>
        <v>-2570.0908950365119</v>
      </c>
      <c r="M76" s="17">
        <f t="shared" si="1"/>
        <v>0.82647183463863039</v>
      </c>
      <c r="N76" s="17">
        <f t="shared" si="4"/>
        <v>-3174.706688785137</v>
      </c>
      <c r="O76" s="24">
        <f t="shared" si="2"/>
        <v>114.63318474177788</v>
      </c>
      <c r="P76" s="7"/>
      <c r="Q76" s="25">
        <f t="shared" si="5"/>
        <v>-2567.0562442219016</v>
      </c>
      <c r="R76" s="24">
        <f t="shared" si="6"/>
        <v>-3201.5158626552579</v>
      </c>
      <c r="S76" s="7"/>
      <c r="T76" s="25">
        <f t="shared" si="7"/>
        <v>0.62397740039331451</v>
      </c>
      <c r="U76" s="24">
        <f t="shared" si="8"/>
        <v>-0.7816225735973501</v>
      </c>
      <c r="V76" s="7"/>
      <c r="W76" s="25">
        <f t="shared" si="9"/>
        <v>0.62318846234057679</v>
      </c>
      <c r="X76" s="24">
        <f t="shared" si="10"/>
        <v>314.90844066581508</v>
      </c>
      <c r="Y76" s="7"/>
      <c r="Z76" s="25">
        <f t="shared" si="11"/>
        <v>638</v>
      </c>
      <c r="AA76" s="17">
        <f t="shared" si="15"/>
        <v>314.96399999999988</v>
      </c>
      <c r="AB76" s="24">
        <f t="shared" si="12"/>
        <v>5.4971588252514181</v>
      </c>
      <c r="AC76" s="17">
        <f t="shared" si="13"/>
        <v>-5.555933418480663E-2</v>
      </c>
      <c r="AD76" s="17">
        <f t="shared" ca="1" si="14"/>
        <v>7.9966885913449914E-2</v>
      </c>
      <c r="AE76" s="17">
        <v>93</v>
      </c>
    </row>
    <row r="77" spans="1:31" s="17" customFormat="1" x14ac:dyDescent="0.25">
      <c r="A77" s="17">
        <v>57</v>
      </c>
      <c r="B77" s="17">
        <v>632</v>
      </c>
      <c r="C77" s="17">
        <v>12141</v>
      </c>
      <c r="D77" s="17">
        <v>11537</v>
      </c>
      <c r="E77" s="17">
        <v>14374</v>
      </c>
      <c r="F77" s="17">
        <v>14946</v>
      </c>
      <c r="G77" s="24"/>
      <c r="H77" s="7"/>
      <c r="I77" s="25">
        <f t="shared" si="16"/>
        <v>-2233</v>
      </c>
      <c r="J77" s="24">
        <f t="shared" si="16"/>
        <v>-3409</v>
      </c>
      <c r="K77" s="7"/>
      <c r="L77" s="25">
        <f t="shared" si="3"/>
        <v>-2237.8855648209355</v>
      </c>
      <c r="M77" s="17">
        <f t="shared" si="1"/>
        <v>23.868743619562938</v>
      </c>
      <c r="N77" s="17">
        <f t="shared" si="4"/>
        <v>-3411.777563649654</v>
      </c>
      <c r="O77" s="24">
        <f t="shared" si="2"/>
        <v>7.7148598278791631</v>
      </c>
      <c r="P77" s="7"/>
      <c r="Q77" s="25">
        <f t="shared" si="5"/>
        <v>-2229.0562442219016</v>
      </c>
      <c r="R77" s="24">
        <f t="shared" si="6"/>
        <v>-3446.5158626552579</v>
      </c>
      <c r="S77" s="7"/>
      <c r="T77" s="25">
        <f t="shared" si="7"/>
        <v>0.54181934023874734</v>
      </c>
      <c r="U77" s="24">
        <f t="shared" si="8"/>
        <v>-0.84143721726821652</v>
      </c>
      <c r="V77" s="7"/>
      <c r="W77" s="25">
        <f t="shared" si="9"/>
        <v>0.54096996148689458</v>
      </c>
      <c r="X77" s="24">
        <f t="shared" si="10"/>
        <v>320.73638705079168</v>
      </c>
      <c r="Y77" s="7"/>
      <c r="Z77" s="25">
        <f t="shared" si="11"/>
        <v>632</v>
      </c>
      <c r="AA77" s="17">
        <f t="shared" si="15"/>
        <v>320.65199999999987</v>
      </c>
      <c r="AB77" s="24">
        <f t="shared" si="12"/>
        <v>5.5964331531048552</v>
      </c>
      <c r="AC77" s="17">
        <f t="shared" si="13"/>
        <v>8.4387050791804086E-2</v>
      </c>
      <c r="AD77" s="17">
        <f t="shared" ca="1" si="14"/>
        <v>-1.8253045378173738E-2</v>
      </c>
      <c r="AE77" s="17">
        <v>92</v>
      </c>
    </row>
    <row r="78" spans="1:31" s="17" customFormat="1" x14ac:dyDescent="0.25">
      <c r="A78" s="17">
        <v>58</v>
      </c>
      <c r="B78" s="17">
        <v>645</v>
      </c>
      <c r="C78" s="17">
        <v>12317</v>
      </c>
      <c r="D78" s="17">
        <v>11431</v>
      </c>
      <c r="E78" s="17">
        <v>14191</v>
      </c>
      <c r="F78" s="17">
        <v>15048</v>
      </c>
      <c r="G78" s="24"/>
      <c r="H78" s="7"/>
      <c r="I78" s="25">
        <f t="shared" si="16"/>
        <v>-1874</v>
      </c>
      <c r="J78" s="24">
        <f t="shared" si="16"/>
        <v>-3617</v>
      </c>
      <c r="K78" s="7"/>
      <c r="L78" s="25">
        <f t="shared" si="3"/>
        <v>-1876.1720123646214</v>
      </c>
      <c r="M78" s="17">
        <f t="shared" si="1"/>
        <v>4.7176377120683464</v>
      </c>
      <c r="N78" s="17">
        <f t="shared" si="4"/>
        <v>-3618.6381131484136</v>
      </c>
      <c r="O78" s="24">
        <f t="shared" si="2"/>
        <v>2.6834146870055005</v>
      </c>
      <c r="P78" s="7"/>
      <c r="Q78" s="25">
        <f t="shared" si="5"/>
        <v>-1870.0562442219016</v>
      </c>
      <c r="R78" s="24">
        <f t="shared" si="6"/>
        <v>-3654.5158626552579</v>
      </c>
      <c r="S78" s="7"/>
      <c r="T78" s="25">
        <f t="shared" si="7"/>
        <v>0.45455678522250581</v>
      </c>
      <c r="U78" s="24">
        <f t="shared" si="8"/>
        <v>-0.89221862903776838</v>
      </c>
      <c r="V78" s="7"/>
      <c r="W78" s="25">
        <f t="shared" si="9"/>
        <v>0.45365608462270723</v>
      </c>
      <c r="X78" s="24">
        <f t="shared" si="10"/>
        <v>326.52238741304177</v>
      </c>
      <c r="Y78" s="7"/>
      <c r="Z78" s="25">
        <f t="shared" si="11"/>
        <v>645</v>
      </c>
      <c r="AA78" s="17">
        <f t="shared" si="15"/>
        <v>326.45699999999988</v>
      </c>
      <c r="AB78" s="24">
        <f t="shared" si="12"/>
        <v>5.6977495161831255</v>
      </c>
      <c r="AC78" s="17">
        <f t="shared" si="13"/>
        <v>6.5387413041889886E-2</v>
      </c>
      <c r="AD78" s="17">
        <f t="shared" ca="1" si="14"/>
        <v>6.6311724582419629E-2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12502</v>
      </c>
      <c r="D79" s="17">
        <v>11355</v>
      </c>
      <c r="E79" s="17">
        <v>14013</v>
      </c>
      <c r="F79" s="17">
        <v>15135</v>
      </c>
      <c r="G79" s="24"/>
      <c r="H79" s="7"/>
      <c r="I79" s="25">
        <f t="shared" si="16"/>
        <v>-1511</v>
      </c>
      <c r="J79" s="24">
        <f t="shared" si="16"/>
        <v>-3780</v>
      </c>
      <c r="K79" s="7"/>
      <c r="L79" s="25">
        <f t="shared" si="3"/>
        <v>-1508.5093122389967</v>
      </c>
      <c r="M79" s="17">
        <f t="shared" si="1"/>
        <v>6.2035255228116348</v>
      </c>
      <c r="N79" s="17">
        <f t="shared" si="4"/>
        <v>-3782.8101689453033</v>
      </c>
      <c r="O79" s="24">
        <f t="shared" si="2"/>
        <v>7.8970495011470794</v>
      </c>
      <c r="P79" s="7"/>
      <c r="Q79" s="25">
        <f t="shared" si="5"/>
        <v>-1507.0562442219016</v>
      </c>
      <c r="R79" s="24">
        <f t="shared" si="6"/>
        <v>-3817.5158626552579</v>
      </c>
      <c r="S79" s="7"/>
      <c r="T79" s="25">
        <f t="shared" si="7"/>
        <v>0.36632194547070734</v>
      </c>
      <c r="U79" s="24">
        <f t="shared" si="8"/>
        <v>-0.93201367768409993</v>
      </c>
      <c r="V79" s="7"/>
      <c r="W79" s="25">
        <f t="shared" si="9"/>
        <v>0.36538101618695518</v>
      </c>
      <c r="X79" s="24">
        <f t="shared" si="10"/>
        <v>332.06696515541353</v>
      </c>
      <c r="Y79" s="7"/>
      <c r="Z79" s="25">
        <f t="shared" si="11"/>
        <v>623</v>
      </c>
      <c r="AA79" s="17">
        <f t="shared" si="15"/>
        <v>332.06399999999985</v>
      </c>
      <c r="AB79" s="24">
        <f t="shared" si="12"/>
        <v>5.7956101273424476</v>
      </c>
      <c r="AC79" s="17">
        <f t="shared" si="13"/>
        <v>2.965155413676257E-3</v>
      </c>
      <c r="AD79" s="17">
        <f t="shared" ca="1" si="14"/>
        <v>5.0251728425450892E-2</v>
      </c>
      <c r="AE79" s="17">
        <v>90</v>
      </c>
    </row>
    <row r="80" spans="1:31" s="17" customFormat="1" x14ac:dyDescent="0.25">
      <c r="A80" s="17">
        <v>60</v>
      </c>
      <c r="B80" s="17">
        <v>630</v>
      </c>
      <c r="C80" s="17">
        <v>12694</v>
      </c>
      <c r="D80" s="17">
        <v>11287</v>
      </c>
      <c r="E80" s="17">
        <v>13817</v>
      </c>
      <c r="F80" s="17">
        <v>15202</v>
      </c>
      <c r="G80" s="24"/>
      <c r="H80" s="7"/>
      <c r="I80" s="25">
        <f t="shared" si="16"/>
        <v>-1123</v>
      </c>
      <c r="J80" s="24">
        <f t="shared" si="16"/>
        <v>-3915</v>
      </c>
      <c r="K80" s="7"/>
      <c r="L80" s="25">
        <f t="shared" si="3"/>
        <v>-1122.0770091321453</v>
      </c>
      <c r="M80" s="17">
        <f t="shared" si="1"/>
        <v>0.85191214214308142</v>
      </c>
      <c r="N80" s="17">
        <f t="shared" si="4"/>
        <v>-3911.5935373176503</v>
      </c>
      <c r="O80" s="24">
        <f t="shared" si="2"/>
        <v>11.603988006241002</v>
      </c>
      <c r="P80" s="7"/>
      <c r="Q80" s="25">
        <f t="shared" si="5"/>
        <v>-1119.0562442219016</v>
      </c>
      <c r="R80" s="24">
        <f t="shared" si="6"/>
        <v>-3952.5158626552579</v>
      </c>
      <c r="S80" s="7"/>
      <c r="T80" s="25">
        <f t="shared" si="7"/>
        <v>0.27201032612167758</v>
      </c>
      <c r="U80" s="24">
        <f t="shared" si="8"/>
        <v>-0.964972767053761</v>
      </c>
      <c r="V80" s="7"/>
      <c r="W80" s="25">
        <f t="shared" si="9"/>
        <v>0.27103606777752159</v>
      </c>
      <c r="X80" s="24">
        <f t="shared" si="10"/>
        <v>337.78514260975544</v>
      </c>
      <c r="Y80" s="7"/>
      <c r="Z80" s="25">
        <f t="shared" si="11"/>
        <v>630</v>
      </c>
      <c r="AA80" s="17">
        <f t="shared" si="15"/>
        <v>337.73399999999987</v>
      </c>
      <c r="AB80" s="24">
        <f t="shared" si="12"/>
        <v>5.8945702959305262</v>
      </c>
      <c r="AC80" s="17">
        <f t="shared" si="13"/>
        <v>5.1142609755572721E-2</v>
      </c>
      <c r="AD80" s="17">
        <f t="shared" ca="1" si="14"/>
        <v>2.9926575308707015E-2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12890</v>
      </c>
      <c r="D81" s="17">
        <v>11249</v>
      </c>
      <c r="E81" s="17">
        <v>13628</v>
      </c>
      <c r="F81" s="17">
        <v>15250</v>
      </c>
      <c r="G81" s="24"/>
      <c r="H81" s="7"/>
      <c r="I81" s="25">
        <f t="shared" si="16"/>
        <v>-738</v>
      </c>
      <c r="J81" s="24">
        <f t="shared" si="16"/>
        <v>-4001</v>
      </c>
      <c r="K81" s="7"/>
      <c r="L81" s="25">
        <f t="shared" si="3"/>
        <v>-737.43939377221602</v>
      </c>
      <c r="M81" s="17">
        <f t="shared" si="1"/>
        <v>0.31427934263018176</v>
      </c>
      <c r="N81" s="17">
        <f t="shared" si="4"/>
        <v>-3999.4243287346571</v>
      </c>
      <c r="O81" s="24">
        <f t="shared" si="2"/>
        <v>2.4827399364271763</v>
      </c>
      <c r="P81" s="7"/>
      <c r="Q81" s="25">
        <f t="shared" si="5"/>
        <v>-734.05624422190169</v>
      </c>
      <c r="R81" s="24">
        <f t="shared" si="6"/>
        <v>-4038.5158626552579</v>
      </c>
      <c r="S81" s="7"/>
      <c r="T81" s="25">
        <f t="shared" si="7"/>
        <v>0.17842792032431556</v>
      </c>
      <c r="U81" s="24">
        <f t="shared" si="8"/>
        <v>-0.98596892768924882</v>
      </c>
      <c r="V81" s="7"/>
      <c r="W81" s="25">
        <f t="shared" si="9"/>
        <v>0.1774324130542777</v>
      </c>
      <c r="X81" s="24">
        <f t="shared" si="10"/>
        <v>343.2722213663709</v>
      </c>
      <c r="Y81" s="7"/>
      <c r="Z81" s="25">
        <f t="shared" si="11"/>
        <v>610</v>
      </c>
      <c r="AA81" s="17">
        <f t="shared" si="15"/>
        <v>343.22399999999988</v>
      </c>
      <c r="AB81" s="24">
        <f t="shared" si="12"/>
        <v>5.9903888718650151</v>
      </c>
      <c r="AC81" s="17">
        <f t="shared" si="13"/>
        <v>4.8221366371024033E-2</v>
      </c>
      <c r="AD81" s="17">
        <f t="shared" ca="1" si="14"/>
        <v>-4.0797313869234131E-3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13077</v>
      </c>
      <c r="D82" s="17">
        <v>11216</v>
      </c>
      <c r="E82" s="17">
        <v>13429</v>
      </c>
      <c r="F82" s="17">
        <v>15269</v>
      </c>
      <c r="G82" s="24"/>
      <c r="H82" s="7"/>
      <c r="I82" s="25">
        <f t="shared" si="16"/>
        <v>-352</v>
      </c>
      <c r="J82" s="24">
        <f t="shared" si="16"/>
        <v>-4053</v>
      </c>
      <c r="K82" s="7"/>
      <c r="L82" s="25">
        <f t="shared" si="3"/>
        <v>-345.42173901864174</v>
      </c>
      <c r="M82" s="17">
        <f t="shared" si="1"/>
        <v>43.273517538860474</v>
      </c>
      <c r="N82" s="17">
        <f t="shared" si="4"/>
        <v>-4050.2195553318952</v>
      </c>
      <c r="O82" s="24">
        <f t="shared" si="2"/>
        <v>7.7308725523923671</v>
      </c>
      <c r="P82" s="7"/>
      <c r="Q82" s="25">
        <f t="shared" si="5"/>
        <v>-348.05624422190164</v>
      </c>
      <c r="R82" s="24">
        <f t="shared" si="6"/>
        <v>-4090.5158626552579</v>
      </c>
      <c r="S82" s="7"/>
      <c r="T82" s="25">
        <f t="shared" si="7"/>
        <v>8.4602443343064271E-2</v>
      </c>
      <c r="U82" s="24">
        <f t="shared" si="8"/>
        <v>-0.99866428063163681</v>
      </c>
      <c r="V82" s="7"/>
      <c r="W82" s="25">
        <f t="shared" si="9"/>
        <v>8.3594068899423488E-2</v>
      </c>
      <c r="X82" s="24">
        <f t="shared" si="10"/>
        <v>348.68899236309699</v>
      </c>
      <c r="Y82" s="7"/>
      <c r="Z82" s="25">
        <f t="shared" si="11"/>
        <v>611</v>
      </c>
      <c r="AA82" s="17">
        <f t="shared" si="15"/>
        <v>348.7229999999999</v>
      </c>
      <c r="AB82" s="24">
        <f t="shared" si="12"/>
        <v>6.0863645274321838</v>
      </c>
      <c r="AC82" s="17">
        <f t="shared" si="13"/>
        <v>-3.4007636902913418E-2</v>
      </c>
      <c r="AD82" s="17">
        <f t="shared" ca="1" si="14"/>
        <v>5.3614061441351168E-2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13273</v>
      </c>
      <c r="D83" s="17">
        <v>11209</v>
      </c>
      <c r="E83" s="17">
        <v>13224</v>
      </c>
      <c r="F83" s="17">
        <v>15275</v>
      </c>
      <c r="G83" s="24"/>
      <c r="H83" s="7"/>
      <c r="I83" s="25">
        <f t="shared" si="16"/>
        <v>49</v>
      </c>
      <c r="J83" s="24">
        <f t="shared" si="16"/>
        <v>-4066</v>
      </c>
      <c r="K83" s="7"/>
      <c r="L83" s="25">
        <f t="shared" si="3"/>
        <v>58.157267874105216</v>
      </c>
      <c r="M83" s="17">
        <f t="shared" si="1"/>
        <v>83.855554918119452</v>
      </c>
      <c r="N83" s="17">
        <f t="shared" si="4"/>
        <v>-4063.2052995588297</v>
      </c>
      <c r="O83" s="24">
        <f t="shared" si="2"/>
        <v>7.8103505558776636</v>
      </c>
      <c r="P83" s="7"/>
      <c r="Q83" s="25">
        <f t="shared" si="5"/>
        <v>52.94375577809835</v>
      </c>
      <c r="R83" s="24">
        <f t="shared" si="6"/>
        <v>-4103.5158626552575</v>
      </c>
      <c r="S83" s="7"/>
      <c r="T83" s="25">
        <f t="shared" si="7"/>
        <v>-1.2869101396525794E-2</v>
      </c>
      <c r="U83" s="24">
        <f t="shared" si="8"/>
        <v>-1.0018381188672336</v>
      </c>
      <c r="V83" s="7"/>
      <c r="W83" s="25">
        <f t="shared" si="9"/>
        <v>-1.3880730367532615E-2</v>
      </c>
      <c r="X83" s="24">
        <f t="shared" si="10"/>
        <v>354.26762862767856</v>
      </c>
      <c r="Y83" s="7"/>
      <c r="Z83" s="25">
        <f t="shared" si="11"/>
        <v>624</v>
      </c>
      <c r="AA83" s="17">
        <f t="shared" si="15"/>
        <v>354.33899999999988</v>
      </c>
      <c r="AB83" s="24">
        <f t="shared" si="12"/>
        <v>6.1843822182241857</v>
      </c>
      <c r="AC83" s="17">
        <f t="shared" si="13"/>
        <v>-7.1371372321323179E-2</v>
      </c>
      <c r="AD83" s="17">
        <f t="shared" ca="1" si="14"/>
        <v>6.2757346196406161E-2</v>
      </c>
      <c r="AE83" s="17">
        <v>86</v>
      </c>
    </row>
    <row r="84" spans="1:31" s="17" customFormat="1" x14ac:dyDescent="0.25">
      <c r="A84" s="17">
        <v>64</v>
      </c>
      <c r="B84" s="17">
        <v>639</v>
      </c>
      <c r="C84" s="17">
        <v>13489</v>
      </c>
      <c r="D84" s="17">
        <v>11225</v>
      </c>
      <c r="E84" s="17">
        <v>13025</v>
      </c>
      <c r="F84" s="17">
        <v>15269</v>
      </c>
      <c r="G84" s="24"/>
      <c r="H84" s="7"/>
      <c r="I84" s="25">
        <f t="shared" ref="I84:J115" si="17">C84-E84</f>
        <v>464</v>
      </c>
      <c r="J84" s="24">
        <f t="shared" si="17"/>
        <v>-4044</v>
      </c>
      <c r="K84" s="7"/>
      <c r="L84" s="25">
        <f t="shared" si="3"/>
        <v>470.78794799761022</v>
      </c>
      <c r="M84" s="17">
        <f t="shared" ref="M84:M147" si="18">(I84-L84)^2</f>
        <v>46.076238018260561</v>
      </c>
      <c r="N84" s="17">
        <f t="shared" si="4"/>
        <v>-4035.6501103899095</v>
      </c>
      <c r="O84" s="24">
        <f t="shared" ref="O84:O147" si="19">(J84-N84)^2</f>
        <v>69.720656500697046</v>
      </c>
      <c r="P84" s="7"/>
      <c r="Q84" s="25">
        <f t="shared" si="5"/>
        <v>467.94375577809836</v>
      </c>
      <c r="R84" s="24">
        <f t="shared" si="6"/>
        <v>-4081.5158626552579</v>
      </c>
      <c r="S84" s="7"/>
      <c r="T84" s="25">
        <f t="shared" si="7"/>
        <v>-0.11374364271056539</v>
      </c>
      <c r="U84" s="24">
        <f t="shared" si="8"/>
        <v>-0.99646700800699273</v>
      </c>
      <c r="V84" s="7"/>
      <c r="W84" s="25">
        <f t="shared" si="9"/>
        <v>-0.11474989954186263</v>
      </c>
      <c r="X84" s="24">
        <f>IF(MOD(ATAN2(U84,W84)*180/PI()-$J$9+360,360)&lt;355,MOD(ATAN2(U84,W84)*180/PI()-$J$9+360,360)+360,MOD(ATAN2(U84,W84)*180/PI()-$J$9+360,360))</f>
        <v>360.04289132500742</v>
      </c>
      <c r="Y84" s="7"/>
      <c r="Z84" s="25">
        <f t="shared" si="11"/>
        <v>639</v>
      </c>
      <c r="AA84" s="17">
        <f t="shared" si="15"/>
        <v>360.08999999999986</v>
      </c>
      <c r="AB84" s="24">
        <f t="shared" si="12"/>
        <v>6.2847561035063793</v>
      </c>
      <c r="AC84" s="17">
        <f t="shared" si="13"/>
        <v>-4.7108674992443866E-2</v>
      </c>
    </row>
    <row r="85" spans="1:31" s="17" customFormat="1" x14ac:dyDescent="0.25">
      <c r="A85" s="17">
        <v>0</v>
      </c>
      <c r="B85" s="17">
        <v>0</v>
      </c>
      <c r="C85" s="17">
        <v>13452</v>
      </c>
      <c r="D85" s="17">
        <v>11191</v>
      </c>
      <c r="E85" s="17">
        <v>12978</v>
      </c>
      <c r="F85" s="17">
        <v>15219</v>
      </c>
      <c r="G85" s="24"/>
      <c r="H85" s="7"/>
      <c r="I85" s="25">
        <f t="shared" si="17"/>
        <v>474</v>
      </c>
      <c r="J85" s="24">
        <f t="shared" si="17"/>
        <v>-4028</v>
      </c>
      <c r="K85" s="7"/>
      <c r="L85" s="25">
        <f>$M$9*SIN(2*PI()/$M$10*(AA85+$M$11))+$M$12</f>
        <v>477.09811766203973</v>
      </c>
      <c r="M85" s="17">
        <f t="shared" si="18"/>
        <v>9.5983330478425</v>
      </c>
      <c r="N85" s="17">
        <f>$O$9*COS(2*PI()/$O$10*(AA85+$O$11))+$O$12</f>
        <v>-4024.5890755554747</v>
      </c>
      <c r="O85" s="24">
        <f t="shared" si="19"/>
        <v>11.634405566260467</v>
      </c>
      <c r="P85" s="7"/>
      <c r="Q85" s="25">
        <f t="shared" ref="Q85:Q148" si="20">I85-$J$4</f>
        <v>477.94375577809836</v>
      </c>
      <c r="R85" s="24">
        <f t="shared" ref="R85:R148" si="21">J85-$J$3</f>
        <v>-4065.5158626552579</v>
      </c>
      <c r="S85" s="7"/>
      <c r="T85" s="25">
        <f t="shared" ref="T85:T148" si="22">Q85/$J$7</f>
        <v>-0.1161743545494579</v>
      </c>
      <c r="U85" s="24">
        <f t="shared" ref="U85:U148" si="23">R85/$J$6</f>
        <v>-0.99256074556318108</v>
      </c>
      <c r="V85" s="7"/>
      <c r="W85" s="25">
        <f t="shared" ref="W85:W148" si="24">(T85-U85*SIN(-$J$11*PI()/180))/(COS(-$J$11*PI()/180))</f>
        <v>-0.11717666820763643</v>
      </c>
      <c r="X85" s="24">
        <f>IF(MOD(ATAN2(U85,W85)*180/PI()-$J$9+360,360)&lt;355,MOD(ATAN2(U85,W85)*180/PI()-$J$9+360,360)+360,MOD(ATAN2(U85,W85)*180/PI()-$J$9+360,360))</f>
        <v>360.20671611505929</v>
      </c>
      <c r="Y85" s="7"/>
      <c r="Z85" s="25">
        <f>I165-J159</f>
        <v>7</v>
      </c>
      <c r="AA85" s="17">
        <f t="shared" si="15"/>
        <v>360.15299999999985</v>
      </c>
      <c r="AB85" s="24">
        <f t="shared" ref="AB85:AB148" si="25">AA85*PI()/180</f>
        <v>6.2858556609351357</v>
      </c>
      <c r="AC85" s="17">
        <f t="shared" ref="AC85:AC148" si="26">X85-AA85</f>
        <v>5.3716115059444292E-2</v>
      </c>
    </row>
    <row r="86" spans="1:31" s="17" customFormat="1" x14ac:dyDescent="0.25">
      <c r="A86" s="17">
        <v>1</v>
      </c>
      <c r="B86" s="17">
        <v>-631</v>
      </c>
      <c r="C86" s="17">
        <v>13236</v>
      </c>
      <c r="D86" s="17">
        <v>11169</v>
      </c>
      <c r="E86" s="17">
        <v>13173</v>
      </c>
      <c r="F86" s="17">
        <v>15221</v>
      </c>
      <c r="G86" s="24"/>
      <c r="H86" s="7"/>
      <c r="I86" s="25">
        <f t="shared" si="17"/>
        <v>63</v>
      </c>
      <c r="J86" s="24">
        <f t="shared" si="17"/>
        <v>-4052</v>
      </c>
      <c r="K86" s="7"/>
      <c r="L86" s="25">
        <f t="shared" ref="L86:L149" si="27">$M$9*SIN(2*PI()/$M$10*(AA86+$M$11))+$M$12</f>
        <v>70.812040497580938</v>
      </c>
      <c r="M86" s="17">
        <f t="shared" si="18"/>
        <v>61.027976735844625</v>
      </c>
      <c r="N86" s="17">
        <f t="shared" ref="N86:N149" si="28">$O$9*COS(2*PI()/$O$10*(AA86+$O$11))+$O$12</f>
        <v>-4052.4148611368832</v>
      </c>
      <c r="O86" s="24">
        <f t="shared" si="19"/>
        <v>0.17210976289605956</v>
      </c>
      <c r="P86" s="7"/>
      <c r="Q86" s="25">
        <f t="shared" si="20"/>
        <v>66.94375577809835</v>
      </c>
      <c r="R86" s="24">
        <f t="shared" si="21"/>
        <v>-4089.5158626552579</v>
      </c>
      <c r="S86" s="7"/>
      <c r="T86" s="25">
        <f t="shared" si="22"/>
        <v>-1.627209797097532E-2</v>
      </c>
      <c r="U86" s="24">
        <f t="shared" si="23"/>
        <v>-0.99842013922889861</v>
      </c>
      <c r="V86" s="7"/>
      <c r="W86" s="25">
        <f t="shared" si="24"/>
        <v>-1.7280277316088867E-2</v>
      </c>
      <c r="X86" s="24">
        <f t="shared" ref="X86:X148" si="29">MOD(ATAN2(U86,W86)*180/PI()-$J$9+360,360)</f>
        <v>354.46538597387496</v>
      </c>
      <c r="Y86" s="7"/>
      <c r="Z86" s="25">
        <f t="shared" ref="Z86:Z149" si="30">B86</f>
        <v>-631</v>
      </c>
      <c r="AA86" s="17">
        <f t="shared" ref="AA86:AA149" si="31">360/40000*Z86+AA85</f>
        <v>354.47399999999988</v>
      </c>
      <c r="AB86" s="24">
        <f t="shared" si="25"/>
        <v>6.1867384127143774</v>
      </c>
      <c r="AC86" s="17">
        <f t="shared" si="26"/>
        <v>-8.614026124917018E-3</v>
      </c>
    </row>
    <row r="87" spans="1:31" s="17" customFormat="1" x14ac:dyDescent="0.25">
      <c r="A87" s="17">
        <v>2</v>
      </c>
      <c r="B87" s="17">
        <v>-623</v>
      </c>
      <c r="C87" s="17">
        <v>13034</v>
      </c>
      <c r="D87" s="17">
        <v>11172</v>
      </c>
      <c r="E87" s="17">
        <v>13371</v>
      </c>
      <c r="F87" s="17">
        <v>15216</v>
      </c>
      <c r="G87" s="24"/>
      <c r="H87" s="7"/>
      <c r="I87" s="25">
        <f t="shared" si="17"/>
        <v>-337</v>
      </c>
      <c r="J87" s="24">
        <f t="shared" si="17"/>
        <v>-4044</v>
      </c>
      <c r="K87" s="7"/>
      <c r="L87" s="25">
        <f t="shared" si="27"/>
        <v>-331.06097647745685</v>
      </c>
      <c r="M87" s="17">
        <f t="shared" si="18"/>
        <v>35.272000401320874</v>
      </c>
      <c r="N87" s="17">
        <f t="shared" si="28"/>
        <v>-4040.4738506728095</v>
      </c>
      <c r="O87" s="24">
        <f t="shared" si="19"/>
        <v>12.433729077646184</v>
      </c>
      <c r="P87" s="7"/>
      <c r="Q87" s="25">
        <f t="shared" si="20"/>
        <v>-333.05624422190164</v>
      </c>
      <c r="R87" s="24">
        <f t="shared" si="21"/>
        <v>-4081.5158626552579</v>
      </c>
      <c r="S87" s="7"/>
      <c r="T87" s="25">
        <f t="shared" si="22"/>
        <v>8.0956375584725487E-2</v>
      </c>
      <c r="U87" s="24">
        <f t="shared" si="23"/>
        <v>-0.99646700800699273</v>
      </c>
      <c r="V87" s="7"/>
      <c r="W87" s="25">
        <f t="shared" si="24"/>
        <v>7.9950218014203975E-2</v>
      </c>
      <c r="X87" s="24">
        <f t="shared" si="29"/>
        <v>348.88660642453829</v>
      </c>
      <c r="Y87" s="7"/>
      <c r="Z87" s="25">
        <f t="shared" si="30"/>
        <v>-623</v>
      </c>
      <c r="AA87" s="17">
        <f t="shared" si="31"/>
        <v>348.86699999999985</v>
      </c>
      <c r="AB87" s="24">
        <f t="shared" si="25"/>
        <v>6.0888778015550544</v>
      </c>
      <c r="AC87" s="17">
        <f t="shared" si="26"/>
        <v>1.960642453843775E-2</v>
      </c>
    </row>
    <row r="88" spans="1:31" s="17" customFormat="1" x14ac:dyDescent="0.25">
      <c r="A88" s="17">
        <v>3</v>
      </c>
      <c r="B88" s="17">
        <v>-612</v>
      </c>
      <c r="C88" s="17">
        <v>12847</v>
      </c>
      <c r="D88" s="17">
        <v>11204</v>
      </c>
      <c r="E88" s="17">
        <v>13574</v>
      </c>
      <c r="F88" s="17">
        <v>15197</v>
      </c>
      <c r="G88" s="24"/>
      <c r="H88" s="7"/>
      <c r="I88" s="25">
        <f t="shared" si="17"/>
        <v>-727</v>
      </c>
      <c r="J88" s="24">
        <f t="shared" si="17"/>
        <v>-3993</v>
      </c>
      <c r="K88" s="7"/>
      <c r="L88" s="25">
        <f t="shared" si="27"/>
        <v>-722.81016560027626</v>
      </c>
      <c r="M88" s="17">
        <f t="shared" si="18"/>
        <v>17.55471229710836</v>
      </c>
      <c r="N88" s="17">
        <f t="shared" si="28"/>
        <v>-3990.7206081752192</v>
      </c>
      <c r="O88" s="24">
        <f t="shared" si="19"/>
        <v>5.1956270908773616</v>
      </c>
      <c r="P88" s="7"/>
      <c r="Q88" s="25">
        <f t="shared" si="20"/>
        <v>-723.05624422190169</v>
      </c>
      <c r="R88" s="24">
        <f t="shared" si="21"/>
        <v>-4030.5158626552579</v>
      </c>
      <c r="S88" s="7"/>
      <c r="T88" s="25">
        <f t="shared" si="22"/>
        <v>0.17575413730153377</v>
      </c>
      <c r="U88" s="24">
        <f t="shared" si="23"/>
        <v>-0.98401579646734305</v>
      </c>
      <c r="V88" s="7"/>
      <c r="W88" s="25">
        <f t="shared" si="24"/>
        <v>0.17476060087452888</v>
      </c>
      <c r="X88" s="24">
        <f t="shared" si="29"/>
        <v>343.40314163498397</v>
      </c>
      <c r="Y88" s="7"/>
      <c r="Z88" s="25">
        <f t="shared" si="30"/>
        <v>-612</v>
      </c>
      <c r="AA88" s="17">
        <f t="shared" si="31"/>
        <v>343.35899999999987</v>
      </c>
      <c r="AB88" s="24">
        <f t="shared" si="25"/>
        <v>5.9927450663552069</v>
      </c>
      <c r="AC88" s="17">
        <f t="shared" si="26"/>
        <v>4.4141634984100619E-2</v>
      </c>
    </row>
    <row r="89" spans="1:31" s="17" customFormat="1" x14ac:dyDescent="0.25">
      <c r="A89" s="17">
        <v>4</v>
      </c>
      <c r="B89" s="17">
        <v>-614</v>
      </c>
      <c r="C89" s="17">
        <v>12656</v>
      </c>
      <c r="D89" s="17">
        <v>11250</v>
      </c>
      <c r="E89" s="17">
        <v>13766</v>
      </c>
      <c r="F89" s="17">
        <v>15153</v>
      </c>
      <c r="G89" s="24"/>
      <c r="H89" s="7"/>
      <c r="I89" s="25">
        <f t="shared" si="17"/>
        <v>-1110</v>
      </c>
      <c r="J89" s="24">
        <f t="shared" si="17"/>
        <v>-3903</v>
      </c>
      <c r="K89" s="7"/>
      <c r="L89" s="25">
        <f t="shared" si="27"/>
        <v>-1109.1588657764619</v>
      </c>
      <c r="M89" s="17">
        <f t="shared" si="18"/>
        <v>0.70750678200707573</v>
      </c>
      <c r="N89" s="17">
        <f t="shared" si="28"/>
        <v>-3903.3995077361396</v>
      </c>
      <c r="O89" s="24">
        <f t="shared" si="19"/>
        <v>0.15960643123542001</v>
      </c>
      <c r="P89" s="7"/>
      <c r="Q89" s="25">
        <f t="shared" si="20"/>
        <v>-1106.0562442219016</v>
      </c>
      <c r="R89" s="24">
        <f t="shared" si="21"/>
        <v>-3940.5158626552579</v>
      </c>
      <c r="S89" s="7"/>
      <c r="T89" s="25">
        <f t="shared" si="22"/>
        <v>0.26885040073111727</v>
      </c>
      <c r="U89" s="24">
        <f t="shared" si="23"/>
        <v>-0.9620430702209023</v>
      </c>
      <c r="V89" s="7"/>
      <c r="W89" s="25">
        <f t="shared" si="24"/>
        <v>0.26787909908523438</v>
      </c>
      <c r="X89" s="24">
        <f t="shared" si="29"/>
        <v>337.91406918506414</v>
      </c>
      <c r="Y89" s="7"/>
      <c r="Z89" s="25">
        <f t="shared" si="30"/>
        <v>-614</v>
      </c>
      <c r="AA89" s="17">
        <f t="shared" si="31"/>
        <v>337.83299999999986</v>
      </c>
      <c r="AB89" s="24">
        <f t="shared" si="25"/>
        <v>5.8962981718900007</v>
      </c>
      <c r="AC89" s="17">
        <f t="shared" si="26"/>
        <v>8.1069185064279736E-2</v>
      </c>
    </row>
    <row r="90" spans="1:31" s="17" customFormat="1" x14ac:dyDescent="0.25">
      <c r="A90" s="17">
        <v>5</v>
      </c>
      <c r="B90" s="17">
        <v>-633</v>
      </c>
      <c r="C90" s="17">
        <v>12458</v>
      </c>
      <c r="D90" s="17">
        <v>11309</v>
      </c>
      <c r="E90" s="17">
        <v>13958</v>
      </c>
      <c r="F90" s="17">
        <v>15085</v>
      </c>
      <c r="G90" s="24"/>
      <c r="H90" s="7"/>
      <c r="I90" s="25">
        <f t="shared" si="17"/>
        <v>-1500</v>
      </c>
      <c r="J90" s="24">
        <f t="shared" si="17"/>
        <v>-3776</v>
      </c>
      <c r="K90" s="7"/>
      <c r="L90" s="25">
        <f t="shared" si="27"/>
        <v>-1496.6604518195809</v>
      </c>
      <c r="M90" s="17">
        <f t="shared" si="18"/>
        <v>11.152582049340621</v>
      </c>
      <c r="N90" s="17">
        <f t="shared" si="28"/>
        <v>-3775.0143627065122</v>
      </c>
      <c r="O90" s="24">
        <f t="shared" si="19"/>
        <v>0.97148087431395191</v>
      </c>
      <c r="P90" s="7"/>
      <c r="Q90" s="25">
        <f t="shared" si="20"/>
        <v>-1496.0562442219016</v>
      </c>
      <c r="R90" s="24">
        <f t="shared" si="21"/>
        <v>-3813.5158626552579</v>
      </c>
      <c r="S90" s="7"/>
      <c r="T90" s="25">
        <f t="shared" si="22"/>
        <v>0.36364816244792558</v>
      </c>
      <c r="U90" s="24">
        <f t="shared" si="23"/>
        <v>-0.9310371120731471</v>
      </c>
      <c r="V90" s="7"/>
      <c r="W90" s="25">
        <f t="shared" si="24"/>
        <v>0.36270821790412405</v>
      </c>
      <c r="X90" s="24">
        <f t="shared" si="29"/>
        <v>332.18921688383898</v>
      </c>
      <c r="Y90" s="7"/>
      <c r="Z90" s="25">
        <f t="shared" si="30"/>
        <v>-633</v>
      </c>
      <c r="AA90" s="17">
        <f t="shared" si="31"/>
        <v>332.13599999999985</v>
      </c>
      <c r="AB90" s="24">
        <f t="shared" si="25"/>
        <v>5.7968667644038838</v>
      </c>
      <c r="AC90" s="17">
        <f t="shared" si="26"/>
        <v>5.3216883839127149E-2</v>
      </c>
    </row>
    <row r="91" spans="1:31" s="17" customFormat="1" x14ac:dyDescent="0.25">
      <c r="A91" s="17">
        <v>6</v>
      </c>
      <c r="B91" s="17">
        <v>-633</v>
      </c>
      <c r="C91" s="17">
        <v>12266</v>
      </c>
      <c r="D91" s="17">
        <v>11384</v>
      </c>
      <c r="E91" s="17">
        <v>14131</v>
      </c>
      <c r="F91" s="17">
        <v>14991</v>
      </c>
      <c r="G91" s="24"/>
      <c r="H91" s="7"/>
      <c r="I91" s="25">
        <f t="shared" si="17"/>
        <v>-1865</v>
      </c>
      <c r="J91" s="24">
        <f t="shared" si="17"/>
        <v>-3607</v>
      </c>
      <c r="K91" s="7"/>
      <c r="L91" s="25">
        <f t="shared" si="27"/>
        <v>-1869.402395097417</v>
      </c>
      <c r="M91" s="17">
        <f t="shared" si="18"/>
        <v>19.381082593760855</v>
      </c>
      <c r="N91" s="17">
        <f t="shared" si="28"/>
        <v>-3608.942262884409</v>
      </c>
      <c r="O91" s="24">
        <f t="shared" si="19"/>
        <v>3.7723851121529504</v>
      </c>
      <c r="P91" s="7"/>
      <c r="Q91" s="25">
        <f t="shared" si="20"/>
        <v>-1861.0562442219016</v>
      </c>
      <c r="R91" s="24">
        <f t="shared" si="21"/>
        <v>-3644.5158626552579</v>
      </c>
      <c r="S91" s="7"/>
      <c r="T91" s="25">
        <f t="shared" si="22"/>
        <v>0.45236914456750255</v>
      </c>
      <c r="U91" s="24">
        <f t="shared" si="23"/>
        <v>-0.88977721501038609</v>
      </c>
      <c r="V91" s="7"/>
      <c r="W91" s="25">
        <f t="shared" si="24"/>
        <v>0.45147090811012025</v>
      </c>
      <c r="X91" s="24">
        <f t="shared" si="29"/>
        <v>326.57069913762416</v>
      </c>
      <c r="Y91" s="7"/>
      <c r="Z91" s="25">
        <f t="shared" si="30"/>
        <v>-633</v>
      </c>
      <c r="AA91" s="17">
        <f t="shared" si="31"/>
        <v>326.43899999999985</v>
      </c>
      <c r="AB91" s="24">
        <f t="shared" si="25"/>
        <v>5.697435356917766</v>
      </c>
      <c r="AC91" s="17">
        <f t="shared" si="26"/>
        <v>0.13169913762430951</v>
      </c>
    </row>
    <row r="92" spans="1:31" s="17" customFormat="1" x14ac:dyDescent="0.25">
      <c r="A92" s="17">
        <v>7</v>
      </c>
      <c r="B92" s="17">
        <v>-630</v>
      </c>
      <c r="C92" s="17">
        <v>12106</v>
      </c>
      <c r="D92" s="17">
        <v>11500</v>
      </c>
      <c r="E92" s="17">
        <v>14328</v>
      </c>
      <c r="F92" s="17">
        <v>14905</v>
      </c>
      <c r="G92" s="24"/>
      <c r="H92" s="7"/>
      <c r="I92" s="25">
        <f t="shared" si="17"/>
        <v>-2222</v>
      </c>
      <c r="J92" s="24">
        <f t="shared" si="17"/>
        <v>-3405</v>
      </c>
      <c r="K92" s="7"/>
      <c r="L92" s="25">
        <f t="shared" si="27"/>
        <v>-2222.0688716023174</v>
      </c>
      <c r="M92" s="17">
        <f t="shared" si="18"/>
        <v>4.7432976057603582E-3</v>
      </c>
      <c r="N92" s="17">
        <f t="shared" si="28"/>
        <v>-3407.8650565931262</v>
      </c>
      <c r="O92" s="24">
        <f t="shared" si="19"/>
        <v>8.2085492818156514</v>
      </c>
      <c r="P92" s="7"/>
      <c r="Q92" s="25">
        <f t="shared" si="20"/>
        <v>-2218.0562442219016</v>
      </c>
      <c r="R92" s="24">
        <f t="shared" si="21"/>
        <v>-3442.5158626552579</v>
      </c>
      <c r="S92" s="7"/>
      <c r="T92" s="25">
        <f t="shared" si="22"/>
        <v>0.53914555721596558</v>
      </c>
      <c r="U92" s="24">
        <f t="shared" si="23"/>
        <v>-0.84046065165726358</v>
      </c>
      <c r="V92" s="7"/>
      <c r="W92" s="25">
        <f t="shared" si="24"/>
        <v>0.5382971632040634</v>
      </c>
      <c r="X92" s="24">
        <f t="shared" si="29"/>
        <v>320.83513400541347</v>
      </c>
      <c r="Y92" s="7"/>
      <c r="Z92" s="25">
        <f t="shared" si="30"/>
        <v>-630</v>
      </c>
      <c r="AA92" s="17">
        <f t="shared" si="31"/>
        <v>320.76899999999983</v>
      </c>
      <c r="AB92" s="24">
        <f t="shared" si="25"/>
        <v>5.5984751883296884</v>
      </c>
      <c r="AC92" s="17">
        <f t="shared" si="26"/>
        <v>6.6134005413630348E-2</v>
      </c>
    </row>
    <row r="93" spans="1:31" s="17" customFormat="1" x14ac:dyDescent="0.25">
      <c r="A93" s="17">
        <v>8</v>
      </c>
      <c r="B93" s="17">
        <v>-642</v>
      </c>
      <c r="C93" s="17">
        <v>11927</v>
      </c>
      <c r="D93" s="17">
        <v>11612</v>
      </c>
      <c r="E93" s="17">
        <v>14485</v>
      </c>
      <c r="F93" s="17">
        <v>14772</v>
      </c>
      <c r="G93" s="24"/>
      <c r="H93" s="7"/>
      <c r="I93" s="25">
        <f t="shared" si="17"/>
        <v>-2558</v>
      </c>
      <c r="J93" s="24">
        <f t="shared" si="17"/>
        <v>-3160</v>
      </c>
      <c r="K93" s="7"/>
      <c r="L93" s="25">
        <f t="shared" si="27"/>
        <v>-2559.0811482165795</v>
      </c>
      <c r="M93" s="17">
        <f t="shared" si="18"/>
        <v>1.1688814662131408</v>
      </c>
      <c r="N93" s="17">
        <f t="shared" si="28"/>
        <v>-3168.2671330715098</v>
      </c>
      <c r="O93" s="24">
        <f t="shared" si="19"/>
        <v>68.345489222050418</v>
      </c>
      <c r="P93" s="7"/>
      <c r="Q93" s="25">
        <f t="shared" si="20"/>
        <v>-2554.0562442219016</v>
      </c>
      <c r="R93" s="24">
        <f t="shared" si="21"/>
        <v>-3197.5158626552579</v>
      </c>
      <c r="S93" s="7"/>
      <c r="T93" s="25">
        <f t="shared" si="22"/>
        <v>0.62081747500275419</v>
      </c>
      <c r="U93" s="24">
        <f t="shared" si="23"/>
        <v>-0.78064600798639716</v>
      </c>
      <c r="V93" s="7"/>
      <c r="W93" s="25">
        <f t="shared" si="24"/>
        <v>0.62002952144212486</v>
      </c>
      <c r="X93" s="24">
        <f t="shared" si="29"/>
        <v>315.01540755172846</v>
      </c>
      <c r="Y93" s="7"/>
      <c r="Z93" s="25">
        <f t="shared" si="30"/>
        <v>-642</v>
      </c>
      <c r="AA93" s="17">
        <f t="shared" si="31"/>
        <v>314.99099999999981</v>
      </c>
      <c r="AB93" s="24">
        <f t="shared" si="25"/>
        <v>5.4976300641494555</v>
      </c>
      <c r="AC93" s="17">
        <f t="shared" si="26"/>
        <v>2.4407551728643284E-2</v>
      </c>
    </row>
    <row r="94" spans="1:31" s="17" customFormat="1" x14ac:dyDescent="0.25">
      <c r="A94" s="17">
        <v>9</v>
      </c>
      <c r="B94" s="17">
        <v>-630</v>
      </c>
      <c r="C94" s="17">
        <v>11781</v>
      </c>
      <c r="D94" s="17">
        <v>11750</v>
      </c>
      <c r="E94" s="17">
        <v>14645</v>
      </c>
      <c r="F94" s="17">
        <v>14644</v>
      </c>
      <c r="G94" s="24"/>
      <c r="H94" s="7"/>
      <c r="I94" s="25">
        <f t="shared" si="17"/>
        <v>-2864</v>
      </c>
      <c r="J94" s="24">
        <f t="shared" si="17"/>
        <v>-2894</v>
      </c>
      <c r="K94" s="7"/>
      <c r="L94" s="25">
        <f t="shared" si="27"/>
        <v>-2864.5497525950859</v>
      </c>
      <c r="M94" s="17">
        <f t="shared" si="18"/>
        <v>0.3022279158037034</v>
      </c>
      <c r="N94" s="17">
        <f t="shared" si="28"/>
        <v>-2901.4447410886232</v>
      </c>
      <c r="O94" s="24">
        <f t="shared" si="19"/>
        <v>55.424169876635027</v>
      </c>
      <c r="P94" s="7"/>
      <c r="Q94" s="25">
        <f t="shared" si="20"/>
        <v>-2860.0562442219016</v>
      </c>
      <c r="R94" s="24">
        <f t="shared" si="21"/>
        <v>-2931.5158626552579</v>
      </c>
      <c r="S94" s="7"/>
      <c r="T94" s="25">
        <f t="shared" si="22"/>
        <v>0.6951972572728653</v>
      </c>
      <c r="U94" s="24">
        <f t="shared" si="23"/>
        <v>-0.71570439485802795</v>
      </c>
      <c r="V94" s="7"/>
      <c r="W94" s="25">
        <f t="shared" si="24"/>
        <v>0.69447491748705925</v>
      </c>
      <c r="X94" s="24">
        <f t="shared" si="29"/>
        <v>309.3363227737492</v>
      </c>
      <c r="Y94" s="7"/>
      <c r="Z94" s="25">
        <f t="shared" si="30"/>
        <v>-630</v>
      </c>
      <c r="AA94" s="17">
        <f t="shared" si="31"/>
        <v>309.3209999999998</v>
      </c>
      <c r="AB94" s="24">
        <f t="shared" si="25"/>
        <v>5.398669895561377</v>
      </c>
      <c r="AC94" s="17">
        <f t="shared" si="26"/>
        <v>1.5322773749403495E-2</v>
      </c>
    </row>
    <row r="95" spans="1:31" s="17" customFormat="1" x14ac:dyDescent="0.25">
      <c r="A95" s="17">
        <v>10</v>
      </c>
      <c r="B95" s="17">
        <v>-618</v>
      </c>
      <c r="C95" s="17">
        <v>11636</v>
      </c>
      <c r="D95" s="17">
        <v>11892</v>
      </c>
      <c r="E95" s="17">
        <v>14773</v>
      </c>
      <c r="F95" s="17">
        <v>14492</v>
      </c>
      <c r="G95" s="24"/>
      <c r="H95" s="7"/>
      <c r="I95" s="25">
        <f t="shared" si="17"/>
        <v>-3137</v>
      </c>
      <c r="J95" s="24">
        <f t="shared" si="17"/>
        <v>-2600</v>
      </c>
      <c r="K95" s="7"/>
      <c r="L95" s="25">
        <f t="shared" si="27"/>
        <v>-3136.9941346004398</v>
      </c>
      <c r="M95" s="17">
        <f t="shared" si="18"/>
        <v>3.4402912000878253E-5</v>
      </c>
      <c r="N95" s="17">
        <f t="shared" si="28"/>
        <v>-2611.7285857590427</v>
      </c>
      <c r="O95" s="24">
        <f t="shared" si="19"/>
        <v>137.55972390722027</v>
      </c>
      <c r="P95" s="7"/>
      <c r="Q95" s="25">
        <f t="shared" si="20"/>
        <v>-3133.0562442219016</v>
      </c>
      <c r="R95" s="24">
        <f t="shared" si="21"/>
        <v>-2637.5158626552579</v>
      </c>
      <c r="S95" s="7"/>
      <c r="T95" s="25">
        <f t="shared" si="22"/>
        <v>0.76155569047463112</v>
      </c>
      <c r="U95" s="24">
        <f t="shared" si="23"/>
        <v>-0.64392682245298827</v>
      </c>
      <c r="V95" s="7"/>
      <c r="W95" s="25">
        <f t="shared" si="24"/>
        <v>0.76090586309582953</v>
      </c>
      <c r="X95" s="24">
        <f t="shared" si="29"/>
        <v>303.71384915260808</v>
      </c>
      <c r="Y95" s="7"/>
      <c r="Z95" s="25">
        <f t="shared" si="30"/>
        <v>-618</v>
      </c>
      <c r="AA95" s="17">
        <f t="shared" si="31"/>
        <v>303.75899999999979</v>
      </c>
      <c r="AB95" s="24">
        <f t="shared" si="25"/>
        <v>5.3015946825654519</v>
      </c>
      <c r="AC95" s="17">
        <f t="shared" si="26"/>
        <v>-4.5150847391710158E-2</v>
      </c>
    </row>
    <row r="96" spans="1:31" s="17" customFormat="1" x14ac:dyDescent="0.25">
      <c r="A96" s="17">
        <v>11</v>
      </c>
      <c r="B96" s="17">
        <v>-612</v>
      </c>
      <c r="C96" s="17">
        <v>11511</v>
      </c>
      <c r="D96" s="17">
        <v>12039</v>
      </c>
      <c r="E96" s="17">
        <v>14886</v>
      </c>
      <c r="F96" s="17">
        <v>14329</v>
      </c>
      <c r="G96" s="24"/>
      <c r="H96" s="7"/>
      <c r="I96" s="25">
        <f t="shared" si="17"/>
        <v>-3375</v>
      </c>
      <c r="J96" s="24">
        <f t="shared" si="17"/>
        <v>-2290</v>
      </c>
      <c r="K96" s="7"/>
      <c r="L96" s="25">
        <f t="shared" si="27"/>
        <v>-3377.6996167020511</v>
      </c>
      <c r="M96" s="17">
        <f t="shared" si="18"/>
        <v>7.2879303379933473</v>
      </c>
      <c r="N96" s="17">
        <f t="shared" si="28"/>
        <v>-2300.2179281112831</v>
      </c>
      <c r="O96" s="24">
        <f t="shared" si="19"/>
        <v>104.40605488734884</v>
      </c>
      <c r="P96" s="7"/>
      <c r="Q96" s="25">
        <f t="shared" si="20"/>
        <v>-3371.0562442219016</v>
      </c>
      <c r="R96" s="24">
        <f t="shared" si="21"/>
        <v>-2327.5158626552579</v>
      </c>
      <c r="S96" s="7"/>
      <c r="T96" s="25">
        <f t="shared" si="22"/>
        <v>0.8194066322402731</v>
      </c>
      <c r="U96" s="24">
        <f t="shared" si="23"/>
        <v>-0.56824298760413683</v>
      </c>
      <c r="V96" s="7"/>
      <c r="W96" s="25">
        <f t="shared" si="24"/>
        <v>0.81883325734356793</v>
      </c>
      <c r="X96" s="24">
        <f t="shared" si="29"/>
        <v>298.23319037080103</v>
      </c>
      <c r="Y96" s="7"/>
      <c r="Z96" s="25">
        <f t="shared" si="30"/>
        <v>-612</v>
      </c>
      <c r="AA96" s="17">
        <f t="shared" si="31"/>
        <v>298.25099999999981</v>
      </c>
      <c r="AB96" s="24">
        <f t="shared" si="25"/>
        <v>5.2054619473656043</v>
      </c>
      <c r="AC96" s="17">
        <f t="shared" si="26"/>
        <v>-1.780962919877993E-2</v>
      </c>
    </row>
    <row r="97" spans="1:29" s="17" customFormat="1" x14ac:dyDescent="0.25">
      <c r="A97" s="17">
        <v>12</v>
      </c>
      <c r="B97" s="17">
        <v>-612</v>
      </c>
      <c r="C97" s="17">
        <v>11409</v>
      </c>
      <c r="D97" s="17">
        <v>12207</v>
      </c>
      <c r="E97" s="17">
        <v>14991</v>
      </c>
      <c r="F97" s="17">
        <v>14164</v>
      </c>
      <c r="G97" s="24"/>
      <c r="H97" s="7"/>
      <c r="I97" s="25">
        <f t="shared" si="17"/>
        <v>-3582</v>
      </c>
      <c r="J97" s="24">
        <f t="shared" si="17"/>
        <v>-1957</v>
      </c>
      <c r="K97" s="7"/>
      <c r="L97" s="25">
        <f t="shared" si="27"/>
        <v>-3587.220296928549</v>
      </c>
      <c r="M97" s="17">
        <f t="shared" si="18"/>
        <v>27.251500022218465</v>
      </c>
      <c r="N97" s="17">
        <f t="shared" si="28"/>
        <v>-1967.1079533890322</v>
      </c>
      <c r="O97" s="24">
        <f t="shared" si="19"/>
        <v>102.1707217148479</v>
      </c>
      <c r="P97" s="7"/>
      <c r="Q97" s="25">
        <f t="shared" si="20"/>
        <v>-3578.0562442219016</v>
      </c>
      <c r="R97" s="24">
        <f t="shared" si="21"/>
        <v>-1994.5158626552579</v>
      </c>
      <c r="S97" s="7"/>
      <c r="T97" s="25">
        <f t="shared" si="22"/>
        <v>0.86972236730534824</v>
      </c>
      <c r="U97" s="24">
        <f t="shared" si="23"/>
        <v>-0.48694390049230613</v>
      </c>
      <c r="V97" s="7"/>
      <c r="W97" s="25">
        <f t="shared" si="24"/>
        <v>0.86923111114190998</v>
      </c>
      <c r="X97" s="24">
        <f t="shared" si="29"/>
        <v>292.7314121167517</v>
      </c>
      <c r="Y97" s="7"/>
      <c r="Z97" s="25">
        <f t="shared" si="30"/>
        <v>-612</v>
      </c>
      <c r="AA97" s="17">
        <f t="shared" si="31"/>
        <v>292.74299999999982</v>
      </c>
      <c r="AB97" s="24">
        <f t="shared" si="25"/>
        <v>5.1093292121657568</v>
      </c>
      <c r="AC97" s="17">
        <f t="shared" si="26"/>
        <v>-1.1587883248125763E-2</v>
      </c>
    </row>
    <row r="98" spans="1:29" s="17" customFormat="1" x14ac:dyDescent="0.25">
      <c r="A98" s="17">
        <v>13</v>
      </c>
      <c r="B98" s="17">
        <v>-631</v>
      </c>
      <c r="C98" s="17">
        <v>11327</v>
      </c>
      <c r="D98" s="17">
        <v>12399</v>
      </c>
      <c r="E98" s="17">
        <v>15093</v>
      </c>
      <c r="F98" s="17">
        <v>13996</v>
      </c>
      <c r="G98" s="24"/>
      <c r="H98" s="7"/>
      <c r="I98" s="25">
        <f t="shared" si="17"/>
        <v>-3766</v>
      </c>
      <c r="J98" s="24">
        <f t="shared" si="17"/>
        <v>-1597</v>
      </c>
      <c r="K98" s="7"/>
      <c r="L98" s="25">
        <f t="shared" si="27"/>
        <v>-3768.547304341279</v>
      </c>
      <c r="M98" s="17">
        <f t="shared" si="18"/>
        <v>6.488759407098633</v>
      </c>
      <c r="N98" s="17">
        <f t="shared" si="28"/>
        <v>-1604.2991078219638</v>
      </c>
      <c r="O98" s="24">
        <f t="shared" si="19"/>
        <v>53.27697499665377</v>
      </c>
      <c r="P98" s="7"/>
      <c r="Q98" s="25">
        <f t="shared" si="20"/>
        <v>-3762.0562442219016</v>
      </c>
      <c r="R98" s="24">
        <f t="shared" si="21"/>
        <v>-1634.5158626552579</v>
      </c>
      <c r="S98" s="7"/>
      <c r="T98" s="25">
        <f t="shared" si="22"/>
        <v>0.91444746514097064</v>
      </c>
      <c r="U98" s="24">
        <f t="shared" si="23"/>
        <v>-0.39905299550654322</v>
      </c>
      <c r="V98" s="7"/>
      <c r="W98" s="25">
        <f t="shared" si="24"/>
        <v>0.91404498105642051</v>
      </c>
      <c r="X98" s="24">
        <f t="shared" si="29"/>
        <v>287.05891037906588</v>
      </c>
      <c r="Y98" s="7"/>
      <c r="Z98" s="25">
        <f t="shared" si="30"/>
        <v>-631</v>
      </c>
      <c r="AA98" s="17">
        <f t="shared" si="31"/>
        <v>287.06399999999985</v>
      </c>
      <c r="AB98" s="24">
        <f t="shared" si="25"/>
        <v>5.0102119639449993</v>
      </c>
      <c r="AC98" s="17">
        <f t="shared" si="26"/>
        <v>-5.0896209339725829E-3</v>
      </c>
    </row>
    <row r="99" spans="1:29" s="17" customFormat="1" x14ac:dyDescent="0.25">
      <c r="A99" s="17">
        <v>14</v>
      </c>
      <c r="B99" s="17">
        <v>-638</v>
      </c>
      <c r="C99" s="17">
        <v>11248</v>
      </c>
      <c r="D99" s="17">
        <v>12583</v>
      </c>
      <c r="E99" s="17">
        <v>15162</v>
      </c>
      <c r="F99" s="17">
        <v>13797</v>
      </c>
      <c r="G99" s="24"/>
      <c r="H99" s="7"/>
      <c r="I99" s="25">
        <f t="shared" si="17"/>
        <v>-3914</v>
      </c>
      <c r="J99" s="24">
        <f t="shared" si="17"/>
        <v>-1214</v>
      </c>
      <c r="K99" s="7"/>
      <c r="L99" s="25">
        <f t="shared" si="27"/>
        <v>-3914.2723851489031</v>
      </c>
      <c r="M99" s="17">
        <f t="shared" si="18"/>
        <v>7.4193669342985949E-2</v>
      </c>
      <c r="N99" s="17">
        <f t="shared" si="28"/>
        <v>-1221.0869690741156</v>
      </c>
      <c r="O99" s="24">
        <f t="shared" si="19"/>
        <v>50.225130657470729</v>
      </c>
      <c r="P99" s="7"/>
      <c r="Q99" s="25">
        <f t="shared" si="20"/>
        <v>-3910.0562442219016</v>
      </c>
      <c r="R99" s="24">
        <f t="shared" si="21"/>
        <v>-1251.5158626552579</v>
      </c>
      <c r="S99" s="7"/>
      <c r="T99" s="25">
        <f t="shared" si="22"/>
        <v>0.95042200035657998</v>
      </c>
      <c r="U99" s="24">
        <f t="shared" si="23"/>
        <v>-0.30554683825780105</v>
      </c>
      <c r="V99" s="7"/>
      <c r="W99" s="25">
        <f t="shared" si="24"/>
        <v>0.95011395398248311</v>
      </c>
      <c r="X99" s="24">
        <f t="shared" si="29"/>
        <v>281.30108608457408</v>
      </c>
      <c r="Y99" s="7"/>
      <c r="Z99" s="25">
        <f t="shared" si="30"/>
        <v>-638</v>
      </c>
      <c r="AA99" s="17">
        <f t="shared" si="31"/>
        <v>281.32199999999983</v>
      </c>
      <c r="AB99" s="24">
        <f t="shared" si="25"/>
        <v>4.9099951582954846</v>
      </c>
      <c r="AC99" s="17">
        <f t="shared" si="26"/>
        <v>-2.0913915425751384E-2</v>
      </c>
    </row>
    <row r="100" spans="1:29" s="17" customFormat="1" x14ac:dyDescent="0.25">
      <c r="A100" s="17">
        <v>15</v>
      </c>
      <c r="B100" s="17">
        <v>-639</v>
      </c>
      <c r="C100" s="17">
        <v>11188</v>
      </c>
      <c r="D100" s="17">
        <v>12773</v>
      </c>
      <c r="E100" s="17">
        <v>15203</v>
      </c>
      <c r="F100" s="17">
        <v>13595</v>
      </c>
      <c r="G100" s="24"/>
      <c r="H100" s="7"/>
      <c r="I100" s="25">
        <f t="shared" si="17"/>
        <v>-4015</v>
      </c>
      <c r="J100" s="24">
        <f t="shared" si="17"/>
        <v>-822</v>
      </c>
      <c r="K100" s="7"/>
      <c r="L100" s="25">
        <f t="shared" si="27"/>
        <v>-4020.8545052026457</v>
      </c>
      <c r="M100" s="17">
        <f t="shared" si="18"/>
        <v>34.275231167805202</v>
      </c>
      <c r="N100" s="17">
        <f t="shared" si="28"/>
        <v>-824.61288619521417</v>
      </c>
      <c r="O100" s="24">
        <f t="shared" si="19"/>
        <v>6.8271742691407988</v>
      </c>
      <c r="P100" s="7"/>
      <c r="Q100" s="25">
        <f t="shared" si="20"/>
        <v>-4011.0562442219016</v>
      </c>
      <c r="R100" s="24">
        <f t="shared" si="21"/>
        <v>-859.51586265525782</v>
      </c>
      <c r="S100" s="7"/>
      <c r="T100" s="25">
        <f t="shared" si="22"/>
        <v>0.97497218992939438</v>
      </c>
      <c r="U100" s="24">
        <f t="shared" si="23"/>
        <v>-0.20984340838441473</v>
      </c>
      <c r="V100" s="7"/>
      <c r="W100" s="25">
        <f t="shared" si="24"/>
        <v>0.97476079417339567</v>
      </c>
      <c r="X100" s="24">
        <f t="shared" si="29"/>
        <v>275.62287074622077</v>
      </c>
      <c r="Y100" s="7"/>
      <c r="Z100" s="25">
        <f t="shared" si="30"/>
        <v>-639</v>
      </c>
      <c r="AA100" s="17">
        <f t="shared" si="31"/>
        <v>275.57099999999986</v>
      </c>
      <c r="AB100" s="24">
        <f t="shared" si="25"/>
        <v>4.809621273013291</v>
      </c>
      <c r="AC100" s="17">
        <f t="shared" si="26"/>
        <v>5.1870746220913588E-2</v>
      </c>
    </row>
    <row r="101" spans="1:29" s="17" customFormat="1" x14ac:dyDescent="0.25">
      <c r="A101" s="17">
        <v>16</v>
      </c>
      <c r="B101" s="17">
        <v>-625</v>
      </c>
      <c r="C101" s="17">
        <v>11157</v>
      </c>
      <c r="D101" s="17">
        <v>12977</v>
      </c>
      <c r="E101" s="17">
        <v>15243</v>
      </c>
      <c r="F101" s="17">
        <v>13403</v>
      </c>
      <c r="G101" s="24"/>
      <c r="H101" s="7"/>
      <c r="I101" s="25">
        <f t="shared" si="17"/>
        <v>-4086</v>
      </c>
      <c r="J101" s="24">
        <f t="shared" si="17"/>
        <v>-426</v>
      </c>
      <c r="K101" s="7"/>
      <c r="L101" s="25">
        <f t="shared" si="27"/>
        <v>-4085.9519543591973</v>
      </c>
      <c r="M101" s="17">
        <f t="shared" si="18"/>
        <v>2.308383600140526E-3</v>
      </c>
      <c r="N101" s="17">
        <f t="shared" si="28"/>
        <v>-428.4009006542214</v>
      </c>
      <c r="O101" s="24">
        <f t="shared" si="19"/>
        <v>5.7643239514407583</v>
      </c>
      <c r="P101" s="7"/>
      <c r="Q101" s="25">
        <f t="shared" si="20"/>
        <v>-4082.0562442219016</v>
      </c>
      <c r="R101" s="24">
        <f t="shared" si="21"/>
        <v>-463.51586265525788</v>
      </c>
      <c r="S101" s="7"/>
      <c r="T101" s="25">
        <f t="shared" si="22"/>
        <v>0.99223024398553128</v>
      </c>
      <c r="U101" s="24">
        <f t="shared" si="23"/>
        <v>-0.11316341290007555</v>
      </c>
      <c r="V101" s="7"/>
      <c r="W101" s="25">
        <f t="shared" si="24"/>
        <v>0.99211648123308127</v>
      </c>
      <c r="X101" s="24">
        <f t="shared" si="29"/>
        <v>269.98101565359411</v>
      </c>
      <c r="Y101" s="7"/>
      <c r="Z101" s="25">
        <f t="shared" si="30"/>
        <v>-625</v>
      </c>
      <c r="AA101" s="17">
        <f t="shared" si="31"/>
        <v>269.94599999999986</v>
      </c>
      <c r="AB101" s="24">
        <f t="shared" si="25"/>
        <v>4.7114465025886103</v>
      </c>
      <c r="AC101" s="17">
        <f t="shared" si="26"/>
        <v>3.5015653594257401E-2</v>
      </c>
    </row>
    <row r="102" spans="1:29" s="17" customFormat="1" x14ac:dyDescent="0.25">
      <c r="A102" s="17">
        <v>17</v>
      </c>
      <c r="B102" s="17">
        <v>-626</v>
      </c>
      <c r="C102" s="17">
        <v>11143</v>
      </c>
      <c r="D102" s="17">
        <v>13169</v>
      </c>
      <c r="E102" s="17">
        <v>15248</v>
      </c>
      <c r="F102" s="17">
        <v>13201</v>
      </c>
      <c r="G102" s="24"/>
      <c r="H102" s="7"/>
      <c r="I102" s="25">
        <f t="shared" si="17"/>
        <v>-4105</v>
      </c>
      <c r="J102" s="24">
        <f t="shared" si="17"/>
        <v>-32</v>
      </c>
      <c r="K102" s="7"/>
      <c r="L102" s="25">
        <f t="shared" si="27"/>
        <v>-4111.7086174722181</v>
      </c>
      <c r="M102" s="17">
        <f t="shared" si="18"/>
        <v>45.005548388549514</v>
      </c>
      <c r="N102" s="17">
        <f t="shared" si="28"/>
        <v>-27.062328053800748</v>
      </c>
      <c r="O102" s="24">
        <f t="shared" si="19"/>
        <v>24.38060424828311</v>
      </c>
      <c r="P102" s="7"/>
      <c r="Q102" s="25">
        <f t="shared" si="20"/>
        <v>-4101.0562442219016</v>
      </c>
      <c r="R102" s="24">
        <f t="shared" si="21"/>
        <v>-69.515862655257862</v>
      </c>
      <c r="S102" s="7"/>
      <c r="T102" s="25">
        <f t="shared" si="22"/>
        <v>0.99684859647942714</v>
      </c>
      <c r="U102" s="24">
        <f t="shared" si="23"/>
        <v>-1.6971700221212811E-2</v>
      </c>
      <c r="V102" s="7"/>
      <c r="W102" s="25">
        <f t="shared" si="24"/>
        <v>0.99683196723508904</v>
      </c>
      <c r="X102" s="24">
        <f t="shared" si="29"/>
        <v>264.44923430099891</v>
      </c>
      <c r="Y102" s="7"/>
      <c r="Z102" s="25">
        <f t="shared" si="30"/>
        <v>-626</v>
      </c>
      <c r="AA102" s="17">
        <f t="shared" si="31"/>
        <v>264.31199999999984</v>
      </c>
      <c r="AB102" s="24">
        <f t="shared" si="25"/>
        <v>4.6131146525312499</v>
      </c>
      <c r="AC102" s="17">
        <f t="shared" si="26"/>
        <v>0.13723430099906864</v>
      </c>
    </row>
    <row r="103" spans="1:29" s="17" customFormat="1" x14ac:dyDescent="0.25">
      <c r="A103" s="17">
        <v>18</v>
      </c>
      <c r="B103" s="17">
        <v>-626</v>
      </c>
      <c r="C103" s="17">
        <v>11152</v>
      </c>
      <c r="D103" s="17">
        <v>13376</v>
      </c>
      <c r="E103" s="17">
        <v>15245</v>
      </c>
      <c r="F103" s="17">
        <v>13005</v>
      </c>
      <c r="G103" s="24"/>
      <c r="H103" s="7"/>
      <c r="I103" s="25">
        <f t="shared" si="17"/>
        <v>-4093</v>
      </c>
      <c r="J103" s="24">
        <f t="shared" si="17"/>
        <v>371</v>
      </c>
      <c r="K103" s="7"/>
      <c r="L103" s="25">
        <f t="shared" si="27"/>
        <v>-4097.7400018374256</v>
      </c>
      <c r="M103" s="17">
        <f t="shared" si="18"/>
        <v>22.467617418797612</v>
      </c>
      <c r="N103" s="17">
        <f t="shared" si="28"/>
        <v>374.8937512463778</v>
      </c>
      <c r="O103" s="24">
        <f t="shared" si="19"/>
        <v>15.161298768668697</v>
      </c>
      <c r="P103" s="7"/>
      <c r="Q103" s="25">
        <f t="shared" si="20"/>
        <v>-4089.0562442219016</v>
      </c>
      <c r="R103" s="24">
        <f t="shared" si="21"/>
        <v>333.48413734474212</v>
      </c>
      <c r="S103" s="7"/>
      <c r="T103" s="25">
        <f t="shared" si="22"/>
        <v>0.99393174227275605</v>
      </c>
      <c r="U103" s="24">
        <f t="shared" si="23"/>
        <v>8.1417285082293997E-2</v>
      </c>
      <c r="V103" s="7"/>
      <c r="W103" s="25">
        <f t="shared" si="24"/>
        <v>0.99401446142691197</v>
      </c>
      <c r="X103" s="24">
        <f t="shared" si="29"/>
        <v>258.79132738369208</v>
      </c>
      <c r="Y103" s="7"/>
      <c r="Z103" s="25">
        <f t="shared" si="30"/>
        <v>-626</v>
      </c>
      <c r="AA103" s="17">
        <f t="shared" si="31"/>
        <v>258.67799999999983</v>
      </c>
      <c r="AB103" s="24">
        <f t="shared" si="25"/>
        <v>4.5147828024738885</v>
      </c>
      <c r="AC103" s="17">
        <f t="shared" si="26"/>
        <v>0.11332738369225126</v>
      </c>
    </row>
    <row r="104" spans="1:29" s="17" customFormat="1" x14ac:dyDescent="0.25">
      <c r="A104" s="17">
        <v>19</v>
      </c>
      <c r="B104" s="17">
        <v>-618</v>
      </c>
      <c r="C104" s="17">
        <v>11175</v>
      </c>
      <c r="D104" s="17">
        <v>13572</v>
      </c>
      <c r="E104" s="17">
        <v>15217</v>
      </c>
      <c r="F104" s="17">
        <v>12811</v>
      </c>
      <c r="G104" s="24"/>
      <c r="H104" s="7"/>
      <c r="I104" s="25">
        <f t="shared" si="17"/>
        <v>-4042</v>
      </c>
      <c r="J104" s="24">
        <f t="shared" si="17"/>
        <v>761</v>
      </c>
      <c r="K104" s="7"/>
      <c r="L104" s="25">
        <f t="shared" si="27"/>
        <v>-4045.1136327729873</v>
      </c>
      <c r="M104" s="17">
        <f t="shared" si="18"/>
        <v>9.6947090450207707</v>
      </c>
      <c r="N104" s="17">
        <f t="shared" si="28"/>
        <v>768.52233113448665</v>
      </c>
      <c r="O104" s="24">
        <f t="shared" si="19"/>
        <v>56.585465696867196</v>
      </c>
      <c r="P104" s="7"/>
      <c r="Q104" s="25">
        <f t="shared" si="20"/>
        <v>-4038.0562442219016</v>
      </c>
      <c r="R104" s="24">
        <f t="shared" si="21"/>
        <v>723.48413734474218</v>
      </c>
      <c r="S104" s="7"/>
      <c r="T104" s="25">
        <f t="shared" si="22"/>
        <v>0.98153511189440423</v>
      </c>
      <c r="U104" s="24">
        <f t="shared" si="23"/>
        <v>0.17663243215020383</v>
      </c>
      <c r="V104" s="7"/>
      <c r="W104" s="25">
        <f t="shared" si="24"/>
        <v>0.98171396977911474</v>
      </c>
      <c r="X104" s="24">
        <f t="shared" si="29"/>
        <v>253.27415872101801</v>
      </c>
      <c r="Y104" s="7"/>
      <c r="Z104" s="25">
        <f t="shared" si="30"/>
        <v>-618</v>
      </c>
      <c r="AA104" s="17">
        <f t="shared" si="31"/>
        <v>253.11599999999981</v>
      </c>
      <c r="AB104" s="24">
        <f t="shared" si="25"/>
        <v>4.4177075894779634</v>
      </c>
      <c r="AC104" s="17">
        <f t="shared" si="26"/>
        <v>0.1581587210181965</v>
      </c>
    </row>
    <row r="105" spans="1:29" s="17" customFormat="1" x14ac:dyDescent="0.25">
      <c r="A105" s="17">
        <v>20</v>
      </c>
      <c r="B105" s="17">
        <v>-604</v>
      </c>
      <c r="C105" s="17">
        <v>11224</v>
      </c>
      <c r="D105" s="17">
        <v>13762</v>
      </c>
      <c r="E105" s="17">
        <v>15181</v>
      </c>
      <c r="F105" s="17">
        <v>12629</v>
      </c>
      <c r="G105" s="24"/>
      <c r="H105" s="7"/>
      <c r="I105" s="25">
        <f t="shared" si="17"/>
        <v>-3957</v>
      </c>
      <c r="J105" s="24">
        <f t="shared" si="17"/>
        <v>1133</v>
      </c>
      <c r="K105" s="7"/>
      <c r="L105" s="25">
        <f t="shared" si="27"/>
        <v>-3956.868877347084</v>
      </c>
      <c r="M105" s="17">
        <f t="shared" si="18"/>
        <v>1.7193150107734898E-2</v>
      </c>
      <c r="N105" s="17">
        <f t="shared" si="28"/>
        <v>1146.5971357541603</v>
      </c>
      <c r="O105" s="24">
        <f t="shared" si="19"/>
        <v>184.88210071706339</v>
      </c>
      <c r="P105" s="7"/>
      <c r="Q105" s="25">
        <f t="shared" si="20"/>
        <v>-3953.0562442219016</v>
      </c>
      <c r="R105" s="24">
        <f t="shared" si="21"/>
        <v>1095.4841373447421</v>
      </c>
      <c r="S105" s="7"/>
      <c r="T105" s="25">
        <f t="shared" si="22"/>
        <v>0.9608740612638178</v>
      </c>
      <c r="U105" s="24">
        <f t="shared" si="23"/>
        <v>0.26745303396882547</v>
      </c>
      <c r="V105" s="7"/>
      <c r="W105" s="25">
        <f t="shared" si="24"/>
        <v>0.96114461620189628</v>
      </c>
      <c r="X105" s="24">
        <f t="shared" si="29"/>
        <v>247.92380047599636</v>
      </c>
      <c r="Y105" s="7"/>
      <c r="Z105" s="25">
        <f t="shared" si="30"/>
        <v>-604</v>
      </c>
      <c r="AA105" s="17">
        <f t="shared" si="31"/>
        <v>247.67999999999981</v>
      </c>
      <c r="AB105" s="24">
        <f t="shared" si="25"/>
        <v>4.322831491339552</v>
      </c>
      <c r="AC105" s="17">
        <f t="shared" si="26"/>
        <v>0.24380047599655086</v>
      </c>
    </row>
    <row r="106" spans="1:29" s="17" customFormat="1" x14ac:dyDescent="0.25">
      <c r="A106" s="17">
        <v>21</v>
      </c>
      <c r="B106" s="17">
        <v>-632</v>
      </c>
      <c r="C106" s="17">
        <v>11285</v>
      </c>
      <c r="D106" s="17">
        <v>13953</v>
      </c>
      <c r="E106" s="17">
        <v>15111</v>
      </c>
      <c r="F106" s="17">
        <v>12434</v>
      </c>
      <c r="G106" s="24"/>
      <c r="H106" s="7"/>
      <c r="I106" s="25">
        <f t="shared" si="17"/>
        <v>-3826</v>
      </c>
      <c r="J106" s="24">
        <f t="shared" si="17"/>
        <v>1519</v>
      </c>
      <c r="K106" s="7"/>
      <c r="L106" s="25">
        <f t="shared" si="27"/>
        <v>-3826.4473717676865</v>
      </c>
      <c r="M106" s="17">
        <f t="shared" si="18"/>
        <v>0.20014149852293547</v>
      </c>
      <c r="N106" s="17">
        <f t="shared" si="28"/>
        <v>1531.447030288075</v>
      </c>
      <c r="O106" s="24">
        <f t="shared" si="19"/>
        <v>154.92856299225602</v>
      </c>
      <c r="P106" s="7"/>
      <c r="Q106" s="25">
        <f t="shared" si="20"/>
        <v>-3822.0562442219016</v>
      </c>
      <c r="R106" s="24">
        <f t="shared" si="21"/>
        <v>1481.4841373447421</v>
      </c>
      <c r="S106" s="7"/>
      <c r="T106" s="25">
        <f t="shared" si="22"/>
        <v>0.92903173617432577</v>
      </c>
      <c r="U106" s="24">
        <f t="shared" si="23"/>
        <v>0.36169161542578238</v>
      </c>
      <c r="V106" s="7"/>
      <c r="W106" s="25">
        <f t="shared" si="24"/>
        <v>0.92939743382619111</v>
      </c>
      <c r="X106" s="24">
        <f t="shared" si="29"/>
        <v>242.20944276327737</v>
      </c>
      <c r="Y106" s="7"/>
      <c r="Z106" s="25">
        <f t="shared" si="30"/>
        <v>-632</v>
      </c>
      <c r="AA106" s="17">
        <f t="shared" si="31"/>
        <v>241.99199999999982</v>
      </c>
      <c r="AB106" s="24">
        <f t="shared" si="25"/>
        <v>4.2235571634861149</v>
      </c>
      <c r="AC106" s="17">
        <f t="shared" si="26"/>
        <v>0.21744276327754619</v>
      </c>
    </row>
    <row r="107" spans="1:29" s="17" customFormat="1" x14ac:dyDescent="0.25">
      <c r="A107" s="17">
        <v>22</v>
      </c>
      <c r="B107" s="17">
        <v>-633</v>
      </c>
      <c r="C107" s="17">
        <v>11363</v>
      </c>
      <c r="D107" s="17">
        <v>14135</v>
      </c>
      <c r="E107" s="17">
        <v>15015</v>
      </c>
      <c r="F107" s="17">
        <v>12242</v>
      </c>
      <c r="G107" s="24"/>
      <c r="H107" s="7"/>
      <c r="I107" s="25">
        <f t="shared" si="17"/>
        <v>-3652</v>
      </c>
      <c r="J107" s="24">
        <f t="shared" si="17"/>
        <v>1893</v>
      </c>
      <c r="K107" s="7"/>
      <c r="L107" s="25">
        <f t="shared" si="27"/>
        <v>-3658.0528936402234</v>
      </c>
      <c r="M107" s="17">
        <f t="shared" si="18"/>
        <v>36.637521419856569</v>
      </c>
      <c r="N107" s="17">
        <f t="shared" si="28"/>
        <v>1902.1381271386977</v>
      </c>
      <c r="O107" s="24">
        <f t="shared" si="19"/>
        <v>83.505367603002597</v>
      </c>
      <c r="P107" s="7"/>
      <c r="Q107" s="25">
        <f t="shared" si="20"/>
        <v>-3648.0562442219016</v>
      </c>
      <c r="R107" s="24">
        <f t="shared" si="21"/>
        <v>1855.4841373447421</v>
      </c>
      <c r="S107" s="7"/>
      <c r="T107" s="25">
        <f t="shared" si="22"/>
        <v>0.88673735017759592</v>
      </c>
      <c r="U107" s="24">
        <f t="shared" si="23"/>
        <v>0.45300050004988046</v>
      </c>
      <c r="V107" s="7"/>
      <c r="W107" s="25">
        <f t="shared" si="24"/>
        <v>0.88719522690539521</v>
      </c>
      <c r="X107" s="24">
        <f t="shared" si="29"/>
        <v>236.42504567044534</v>
      </c>
      <c r="Y107" s="7"/>
      <c r="Z107" s="25">
        <f t="shared" si="30"/>
        <v>-633</v>
      </c>
      <c r="AA107" s="17">
        <f t="shared" si="31"/>
        <v>236.29499999999982</v>
      </c>
      <c r="AB107" s="24">
        <f t="shared" si="25"/>
        <v>4.124125755999998</v>
      </c>
      <c r="AC107" s="17">
        <f t="shared" si="26"/>
        <v>0.13004567044552573</v>
      </c>
    </row>
    <row r="108" spans="1:29" s="17" customFormat="1" x14ac:dyDescent="0.25">
      <c r="A108" s="17">
        <v>23</v>
      </c>
      <c r="B108" s="17">
        <v>-635</v>
      </c>
      <c r="C108" s="17">
        <v>11471</v>
      </c>
      <c r="D108" s="17">
        <v>14314</v>
      </c>
      <c r="E108" s="17">
        <v>14921</v>
      </c>
      <c r="F108" s="17">
        <v>12072</v>
      </c>
      <c r="G108" s="24"/>
      <c r="H108" s="7"/>
      <c r="I108" s="25">
        <f t="shared" si="17"/>
        <v>-3450</v>
      </c>
      <c r="J108" s="24">
        <f t="shared" si="17"/>
        <v>2242</v>
      </c>
      <c r="K108" s="7"/>
      <c r="L108" s="25">
        <f t="shared" si="27"/>
        <v>-3452.8249244189342</v>
      </c>
      <c r="M108" s="17">
        <f t="shared" si="18"/>
        <v>7.98019797269066</v>
      </c>
      <c r="N108" s="17">
        <f t="shared" si="28"/>
        <v>2255.4668068555411</v>
      </c>
      <c r="O108" s="24">
        <f t="shared" si="19"/>
        <v>181.354886884449</v>
      </c>
      <c r="P108" s="7"/>
      <c r="Q108" s="25">
        <f t="shared" si="20"/>
        <v>-3446.0562442219016</v>
      </c>
      <c r="R108" s="24">
        <f t="shared" si="21"/>
        <v>2204.4841373447421</v>
      </c>
      <c r="S108" s="7"/>
      <c r="T108" s="25">
        <f t="shared" si="22"/>
        <v>0.83763697103196699</v>
      </c>
      <c r="U108" s="24">
        <f t="shared" si="23"/>
        <v>0.53820584960552287</v>
      </c>
      <c r="V108" s="7"/>
      <c r="W108" s="25">
        <f t="shared" si="24"/>
        <v>0.83818086022164562</v>
      </c>
      <c r="X108" s="24">
        <f t="shared" si="29"/>
        <v>230.76883117965008</v>
      </c>
      <c r="Y108" s="7"/>
      <c r="Z108" s="25">
        <f t="shared" si="30"/>
        <v>-635</v>
      </c>
      <c r="AA108" s="17">
        <f t="shared" si="31"/>
        <v>230.57999999999981</v>
      </c>
      <c r="AB108" s="24">
        <f t="shared" si="25"/>
        <v>4.0243801892485216</v>
      </c>
      <c r="AC108" s="17">
        <f t="shared" si="26"/>
        <v>0.18883117965026486</v>
      </c>
    </row>
    <row r="109" spans="1:29" s="17" customFormat="1" x14ac:dyDescent="0.25">
      <c r="A109" s="17">
        <v>24</v>
      </c>
      <c r="B109" s="17">
        <v>-640</v>
      </c>
      <c r="C109" s="17">
        <v>11588</v>
      </c>
      <c r="D109" s="17">
        <v>14483</v>
      </c>
      <c r="E109" s="17">
        <v>14801</v>
      </c>
      <c r="F109" s="17">
        <v>11906</v>
      </c>
      <c r="G109" s="24"/>
      <c r="H109" s="7"/>
      <c r="I109" s="25">
        <f t="shared" si="17"/>
        <v>-3213</v>
      </c>
      <c r="J109" s="24">
        <f t="shared" si="17"/>
        <v>2577</v>
      </c>
      <c r="K109" s="7"/>
      <c r="L109" s="25">
        <f t="shared" si="27"/>
        <v>-3211.262325275784</v>
      </c>
      <c r="M109" s="17">
        <f t="shared" si="18"/>
        <v>3.0195134471793224</v>
      </c>
      <c r="N109" s="17">
        <f t="shared" si="28"/>
        <v>2589.2328457651092</v>
      </c>
      <c r="O109" s="24">
        <f t="shared" si="19"/>
        <v>149.64251551295087</v>
      </c>
      <c r="P109" s="7"/>
      <c r="Q109" s="25">
        <f t="shared" si="20"/>
        <v>-3209.0562442219016</v>
      </c>
      <c r="R109" s="24">
        <f t="shared" si="21"/>
        <v>2539.4841373447421</v>
      </c>
      <c r="S109" s="7"/>
      <c r="T109" s="25">
        <f t="shared" si="22"/>
        <v>0.78002910045021423</v>
      </c>
      <c r="U109" s="24">
        <f t="shared" si="23"/>
        <v>0.61999321952283004</v>
      </c>
      <c r="V109" s="7"/>
      <c r="W109" s="25">
        <f t="shared" si="24"/>
        <v>0.78065554640374646</v>
      </c>
      <c r="X109" s="24">
        <f t="shared" si="29"/>
        <v>225.01738229152261</v>
      </c>
      <c r="Y109" s="7"/>
      <c r="Z109" s="25">
        <f t="shared" si="30"/>
        <v>-640</v>
      </c>
      <c r="AA109" s="17">
        <f t="shared" si="31"/>
        <v>224.81999999999982</v>
      </c>
      <c r="AB109" s="24">
        <f t="shared" si="25"/>
        <v>3.9238492243336482</v>
      </c>
      <c r="AC109" s="17">
        <f t="shared" si="26"/>
        <v>0.19738229152278564</v>
      </c>
    </row>
    <row r="110" spans="1:29" s="17" customFormat="1" x14ac:dyDescent="0.25">
      <c r="A110" s="17">
        <v>25</v>
      </c>
      <c r="B110" s="17">
        <v>-622</v>
      </c>
      <c r="C110" s="17">
        <v>11716</v>
      </c>
      <c r="D110" s="17">
        <v>14632</v>
      </c>
      <c r="E110" s="17">
        <v>14661</v>
      </c>
      <c r="F110" s="17">
        <v>11754</v>
      </c>
      <c r="G110" s="24"/>
      <c r="H110" s="7"/>
      <c r="I110" s="25">
        <f t="shared" si="17"/>
        <v>-2945</v>
      </c>
      <c r="J110" s="24">
        <f t="shared" si="17"/>
        <v>2878</v>
      </c>
      <c r="K110" s="7"/>
      <c r="L110" s="25">
        <f t="shared" si="27"/>
        <v>-2945.4055787768757</v>
      </c>
      <c r="M110" s="17">
        <f t="shared" si="18"/>
        <v>0.16449414425198883</v>
      </c>
      <c r="N110" s="17">
        <f t="shared" si="28"/>
        <v>2888.9220286430086</v>
      </c>
      <c r="O110" s="24">
        <f t="shared" si="19"/>
        <v>119.29070967870064</v>
      </c>
      <c r="P110" s="7"/>
      <c r="Q110" s="25">
        <f t="shared" si="20"/>
        <v>-2941.0562442219016</v>
      </c>
      <c r="R110" s="24">
        <f t="shared" si="21"/>
        <v>2840.4841373447421</v>
      </c>
      <c r="S110" s="7"/>
      <c r="T110" s="25">
        <f t="shared" si="22"/>
        <v>0.71488602316789474</v>
      </c>
      <c r="U110" s="24">
        <f t="shared" si="23"/>
        <v>0.69347978174703728</v>
      </c>
      <c r="V110" s="7"/>
      <c r="W110" s="25">
        <f t="shared" si="24"/>
        <v>0.71558664016752771</v>
      </c>
      <c r="X110" s="24">
        <f t="shared" si="29"/>
        <v>219.37267170471387</v>
      </c>
      <c r="Y110" s="7"/>
      <c r="Z110" s="25">
        <f t="shared" si="30"/>
        <v>-622</v>
      </c>
      <c r="AA110" s="17">
        <f t="shared" si="31"/>
        <v>219.22199999999981</v>
      </c>
      <c r="AB110" s="24">
        <f t="shared" si="25"/>
        <v>3.8261456928070054</v>
      </c>
      <c r="AC110" s="17">
        <f t="shared" si="26"/>
        <v>0.15067170471405689</v>
      </c>
    </row>
    <row r="111" spans="1:29" s="17" customFormat="1" x14ac:dyDescent="0.25">
      <c r="A111" s="17">
        <v>26</v>
      </c>
      <c r="B111" s="17">
        <v>-609</v>
      </c>
      <c r="C111" s="17">
        <v>11866</v>
      </c>
      <c r="D111" s="17">
        <v>14772</v>
      </c>
      <c r="E111" s="17">
        <v>14526</v>
      </c>
      <c r="F111" s="17">
        <v>11622</v>
      </c>
      <c r="G111" s="24"/>
      <c r="H111" s="7"/>
      <c r="I111" s="25">
        <f t="shared" si="17"/>
        <v>-2660</v>
      </c>
      <c r="J111" s="24">
        <f t="shared" si="17"/>
        <v>3150</v>
      </c>
      <c r="K111" s="7"/>
      <c r="L111" s="25">
        <f t="shared" si="27"/>
        <v>-2657.8771866313023</v>
      </c>
      <c r="M111" s="17">
        <f t="shared" si="18"/>
        <v>4.5063365983218233</v>
      </c>
      <c r="N111" s="17">
        <f t="shared" si="28"/>
        <v>3155.9854391273425</v>
      </c>
      <c r="O111" s="24">
        <f t="shared" si="19"/>
        <v>35.825481547122408</v>
      </c>
      <c r="P111" s="7"/>
      <c r="Q111" s="25">
        <f t="shared" si="20"/>
        <v>-2656.0562442219016</v>
      </c>
      <c r="R111" s="24">
        <f t="shared" si="21"/>
        <v>3112.4841373447421</v>
      </c>
      <c r="S111" s="7"/>
      <c r="T111" s="25">
        <f t="shared" si="22"/>
        <v>0.64561073575945793</v>
      </c>
      <c r="U111" s="24">
        <f t="shared" si="23"/>
        <v>0.75988624329183596</v>
      </c>
      <c r="V111" s="7"/>
      <c r="W111" s="25">
        <f t="shared" si="24"/>
        <v>0.64637837245118623</v>
      </c>
      <c r="X111" s="24">
        <f t="shared" si="29"/>
        <v>213.85915695504843</v>
      </c>
      <c r="Y111" s="7"/>
      <c r="Z111" s="25">
        <f t="shared" si="30"/>
        <v>-609</v>
      </c>
      <c r="AA111" s="17">
        <f t="shared" si="31"/>
        <v>213.74099999999981</v>
      </c>
      <c r="AB111" s="24">
        <f t="shared" si="25"/>
        <v>3.7304841965051967</v>
      </c>
      <c r="AC111" s="17">
        <f t="shared" si="26"/>
        <v>0.11815695504861878</v>
      </c>
    </row>
    <row r="112" spans="1:29" s="17" customFormat="1" x14ac:dyDescent="0.25">
      <c r="A112" s="17">
        <v>27</v>
      </c>
      <c r="B112" s="17">
        <v>-621</v>
      </c>
      <c r="C112" s="17">
        <v>12023</v>
      </c>
      <c r="D112" s="17">
        <v>14901</v>
      </c>
      <c r="E112" s="17">
        <v>14369</v>
      </c>
      <c r="F112" s="17">
        <v>11500</v>
      </c>
      <c r="G112" s="24"/>
      <c r="H112" s="7"/>
      <c r="I112" s="25">
        <f t="shared" si="17"/>
        <v>-2346</v>
      </c>
      <c r="J112" s="24">
        <f t="shared" si="17"/>
        <v>3401</v>
      </c>
      <c r="K112" s="7"/>
      <c r="L112" s="25">
        <f t="shared" si="27"/>
        <v>-2339.6881276838312</v>
      </c>
      <c r="M112" s="17">
        <f t="shared" si="18"/>
        <v>39.839732135617766</v>
      </c>
      <c r="N112" s="17">
        <f t="shared" si="28"/>
        <v>3398.9000570964117</v>
      </c>
      <c r="O112" s="24">
        <f t="shared" si="19"/>
        <v>4.4097601983307397</v>
      </c>
      <c r="P112" s="7"/>
      <c r="Q112" s="25">
        <f t="shared" si="20"/>
        <v>-2342.0562442219016</v>
      </c>
      <c r="R112" s="24">
        <f t="shared" si="21"/>
        <v>3363.4841373447421</v>
      </c>
      <c r="S112" s="7"/>
      <c r="T112" s="25">
        <f t="shared" si="22"/>
        <v>0.56928638401823273</v>
      </c>
      <c r="U112" s="24">
        <f t="shared" si="23"/>
        <v>0.82116573537913173</v>
      </c>
      <c r="V112" s="7"/>
      <c r="W112" s="25">
        <f t="shared" si="24"/>
        <v>0.57011585976716306</v>
      </c>
      <c r="X112" s="24">
        <f t="shared" si="29"/>
        <v>208.24516036021691</v>
      </c>
      <c r="Y112" s="7"/>
      <c r="Z112" s="25">
        <f t="shared" si="30"/>
        <v>-621</v>
      </c>
      <c r="AA112" s="17">
        <f t="shared" si="31"/>
        <v>208.15199999999982</v>
      </c>
      <c r="AB112" s="24">
        <f t="shared" si="25"/>
        <v>3.6329377446112332</v>
      </c>
      <c r="AC112" s="17">
        <f t="shared" si="26"/>
        <v>9.3160360217098059E-2</v>
      </c>
    </row>
    <row r="113" spans="1:29" s="17" customFormat="1" x14ac:dyDescent="0.25">
      <c r="A113" s="17">
        <v>28</v>
      </c>
      <c r="B113" s="17">
        <v>-612</v>
      </c>
      <c r="C113" s="17">
        <v>12186</v>
      </c>
      <c r="D113" s="17">
        <v>15003</v>
      </c>
      <c r="E113" s="17">
        <v>14192</v>
      </c>
      <c r="F113" s="17">
        <v>11394</v>
      </c>
      <c r="G113" s="24"/>
      <c r="H113" s="7"/>
      <c r="I113" s="25">
        <f t="shared" si="17"/>
        <v>-2006</v>
      </c>
      <c r="J113" s="24">
        <f t="shared" si="17"/>
        <v>3609</v>
      </c>
      <c r="K113" s="7"/>
      <c r="L113" s="25">
        <f t="shared" si="27"/>
        <v>-2004.347283358863</v>
      </c>
      <c r="M113" s="17">
        <f t="shared" si="18"/>
        <v>2.7314722958910886</v>
      </c>
      <c r="N113" s="17">
        <f t="shared" si="28"/>
        <v>3607.002846016248</v>
      </c>
      <c r="O113" s="24">
        <f t="shared" si="19"/>
        <v>3.98862403481654</v>
      </c>
      <c r="P113" s="7"/>
      <c r="Q113" s="25">
        <f t="shared" si="20"/>
        <v>-2002.0562442219016</v>
      </c>
      <c r="R113" s="24">
        <f t="shared" si="21"/>
        <v>3571.4841373447421</v>
      </c>
      <c r="S113" s="7"/>
      <c r="T113" s="25">
        <f t="shared" si="22"/>
        <v>0.48664218149588712</v>
      </c>
      <c r="U113" s="24">
        <f t="shared" si="23"/>
        <v>0.87194714714868371</v>
      </c>
      <c r="V113" s="7"/>
      <c r="W113" s="25">
        <f t="shared" si="24"/>
        <v>0.48752289247193648</v>
      </c>
      <c r="X113" s="24">
        <f t="shared" si="29"/>
        <v>202.6842501564447</v>
      </c>
      <c r="Y113" s="7"/>
      <c r="Z113" s="25">
        <f t="shared" si="30"/>
        <v>-612</v>
      </c>
      <c r="AA113" s="17">
        <f t="shared" si="31"/>
        <v>202.64399999999981</v>
      </c>
      <c r="AB113" s="24">
        <f t="shared" si="25"/>
        <v>3.5368050094113856</v>
      </c>
      <c r="AC113" s="17">
        <f t="shared" si="26"/>
        <v>4.0250156444898266E-2</v>
      </c>
    </row>
    <row r="114" spans="1:29" s="17" customFormat="1" x14ac:dyDescent="0.25">
      <c r="A114" s="17">
        <v>29</v>
      </c>
      <c r="B114" s="17">
        <v>-626</v>
      </c>
      <c r="C114" s="17">
        <v>12367</v>
      </c>
      <c r="D114" s="17">
        <v>15087</v>
      </c>
      <c r="E114" s="17">
        <v>14008</v>
      </c>
      <c r="F114" s="17">
        <v>11301</v>
      </c>
      <c r="G114" s="24"/>
      <c r="H114" s="7"/>
      <c r="I114" s="25">
        <f t="shared" si="17"/>
        <v>-1641</v>
      </c>
      <c r="J114" s="24">
        <f t="shared" si="17"/>
        <v>3786</v>
      </c>
      <c r="K114" s="7"/>
      <c r="L114" s="25">
        <f t="shared" si="27"/>
        <v>-1642.2312995984998</v>
      </c>
      <c r="M114" s="17">
        <f t="shared" si="18"/>
        <v>1.51609870126588</v>
      </c>
      <c r="N114" s="17">
        <f t="shared" si="28"/>
        <v>3785.715139604763</v>
      </c>
      <c r="O114" s="24">
        <f t="shared" si="19"/>
        <v>8.1145444774606487E-2</v>
      </c>
      <c r="P114" s="7"/>
      <c r="Q114" s="25">
        <f t="shared" si="20"/>
        <v>-1637.0562442219016</v>
      </c>
      <c r="R114" s="24">
        <f t="shared" si="21"/>
        <v>3748.4841373447421</v>
      </c>
      <c r="S114" s="7"/>
      <c r="T114" s="25">
        <f t="shared" si="22"/>
        <v>0.3979211993763101</v>
      </c>
      <c r="U114" s="24">
        <f t="shared" si="23"/>
        <v>0.91516017543335038</v>
      </c>
      <c r="V114" s="7"/>
      <c r="W114" s="25">
        <f t="shared" si="24"/>
        <v>0.39884550018256354</v>
      </c>
      <c r="X114" s="24">
        <f t="shared" si="29"/>
        <v>197.0223872188343</v>
      </c>
      <c r="Y114" s="7"/>
      <c r="Z114" s="25">
        <f t="shared" si="30"/>
        <v>-626</v>
      </c>
      <c r="AA114" s="17">
        <f t="shared" si="31"/>
        <v>197.00999999999982</v>
      </c>
      <c r="AB114" s="24">
        <f t="shared" si="25"/>
        <v>3.4384731593540252</v>
      </c>
      <c r="AC114" s="17">
        <f t="shared" si="26"/>
        <v>1.2387218834476244E-2</v>
      </c>
    </row>
    <row r="115" spans="1:29" s="17" customFormat="1" x14ac:dyDescent="0.25">
      <c r="A115" s="17">
        <v>30</v>
      </c>
      <c r="B115" s="17">
        <v>-626</v>
      </c>
      <c r="C115" s="17">
        <v>12553</v>
      </c>
      <c r="D115" s="17">
        <v>15163</v>
      </c>
      <c r="E115" s="17">
        <v>13820</v>
      </c>
      <c r="F115" s="17">
        <v>11230</v>
      </c>
      <c r="G115" s="24"/>
      <c r="H115" s="7"/>
      <c r="I115" s="25">
        <f t="shared" si="17"/>
        <v>-1267</v>
      </c>
      <c r="J115" s="24">
        <f t="shared" si="17"/>
        <v>3933</v>
      </c>
      <c r="K115" s="7"/>
      <c r="L115" s="25">
        <f t="shared" si="27"/>
        <v>-1264.272235077661</v>
      </c>
      <c r="M115" s="17">
        <f t="shared" si="18"/>
        <v>7.4407014715431989</v>
      </c>
      <c r="N115" s="17">
        <f t="shared" si="28"/>
        <v>3928.1768970703529</v>
      </c>
      <c r="O115" s="24">
        <f t="shared" si="19"/>
        <v>23.262321869970638</v>
      </c>
      <c r="P115" s="7"/>
      <c r="Q115" s="25">
        <f t="shared" si="20"/>
        <v>-1263.0562442219016</v>
      </c>
      <c r="R115" s="24">
        <f t="shared" si="21"/>
        <v>3895.4841373447421</v>
      </c>
      <c r="S115" s="7"/>
      <c r="T115" s="25">
        <f t="shared" si="22"/>
        <v>0.30701257660172987</v>
      </c>
      <c r="U115" s="24">
        <f t="shared" si="23"/>
        <v>0.95104896163587027</v>
      </c>
      <c r="V115" s="7"/>
      <c r="W115" s="25">
        <f t="shared" si="24"/>
        <v>0.30797307034978016</v>
      </c>
      <c r="X115" s="24">
        <f t="shared" si="29"/>
        <v>191.41706138396262</v>
      </c>
      <c r="Y115" s="7"/>
      <c r="Z115" s="25">
        <f t="shared" si="30"/>
        <v>-626</v>
      </c>
      <c r="AA115" s="17">
        <f t="shared" si="31"/>
        <v>191.37599999999983</v>
      </c>
      <c r="AB115" s="24">
        <f t="shared" si="25"/>
        <v>3.3401413092966652</v>
      </c>
      <c r="AC115" s="17">
        <f t="shared" si="26"/>
        <v>4.1061383962784248E-2</v>
      </c>
    </row>
    <row r="116" spans="1:29" s="17" customFormat="1" x14ac:dyDescent="0.25">
      <c r="A116" s="17">
        <v>31</v>
      </c>
      <c r="B116" s="17">
        <v>-641</v>
      </c>
      <c r="C116" s="17">
        <v>12749</v>
      </c>
      <c r="D116" s="17">
        <v>15220</v>
      </c>
      <c r="E116" s="17">
        <v>13624</v>
      </c>
      <c r="F116" s="17">
        <v>11175</v>
      </c>
      <c r="G116" s="24"/>
      <c r="H116" s="7"/>
      <c r="I116" s="25">
        <f t="shared" ref="I116:J149" si="32">C116-E116</f>
        <v>-875</v>
      </c>
      <c r="J116" s="24">
        <f t="shared" si="32"/>
        <v>4045</v>
      </c>
      <c r="K116" s="7"/>
      <c r="L116" s="25">
        <f t="shared" si="27"/>
        <v>-864.65826054059789</v>
      </c>
      <c r="M116" s="17">
        <f t="shared" si="18"/>
        <v>106.95157504615457</v>
      </c>
      <c r="N116" s="17">
        <f t="shared" si="28"/>
        <v>4035.0518025827114</v>
      </c>
      <c r="O116" s="24">
        <f t="shared" si="19"/>
        <v>98.966631853347792</v>
      </c>
      <c r="P116" s="7"/>
      <c r="Q116" s="25">
        <f t="shared" si="20"/>
        <v>-871.05624422190169</v>
      </c>
      <c r="R116" s="24">
        <f t="shared" si="21"/>
        <v>4007.4841373447421</v>
      </c>
      <c r="S116" s="7"/>
      <c r="T116" s="25">
        <f t="shared" si="22"/>
        <v>0.21172867251714309</v>
      </c>
      <c r="U116" s="24">
        <f t="shared" si="23"/>
        <v>0.97839279874255203</v>
      </c>
      <c r="V116" s="7"/>
      <c r="W116" s="25">
        <f t="shared" si="24"/>
        <v>0.21271672857444043</v>
      </c>
      <c r="X116" s="24">
        <f t="shared" si="29"/>
        <v>185.73987116199623</v>
      </c>
      <c r="Y116" s="7"/>
      <c r="Z116" s="25">
        <f t="shared" si="30"/>
        <v>-641</v>
      </c>
      <c r="AA116" s="17">
        <f t="shared" si="31"/>
        <v>185.60699999999983</v>
      </c>
      <c r="AB116" s="24">
        <f t="shared" si="25"/>
        <v>3.2394532647491121</v>
      </c>
      <c r="AC116" s="17">
        <f t="shared" si="26"/>
        <v>0.13287116199640536</v>
      </c>
    </row>
    <row r="117" spans="1:29" s="17" customFormat="1" x14ac:dyDescent="0.25">
      <c r="A117" s="17">
        <v>32</v>
      </c>
      <c r="B117" s="17">
        <v>-636</v>
      </c>
      <c r="C117" s="17">
        <v>12950</v>
      </c>
      <c r="D117" s="17">
        <v>15243</v>
      </c>
      <c r="E117" s="17">
        <v>13415</v>
      </c>
      <c r="F117" s="17">
        <v>11138</v>
      </c>
      <c r="G117" s="24"/>
      <c r="H117" s="7"/>
      <c r="I117" s="25">
        <f t="shared" si="32"/>
        <v>-465</v>
      </c>
      <c r="J117" s="24">
        <f t="shared" si="32"/>
        <v>4105</v>
      </c>
      <c r="K117" s="7"/>
      <c r="L117" s="25">
        <f t="shared" si="27"/>
        <v>-459.52611781421245</v>
      </c>
      <c r="M117" s="17">
        <f t="shared" si="18"/>
        <v>29.963386183882232</v>
      </c>
      <c r="N117" s="17">
        <f t="shared" si="28"/>
        <v>4101.0331689977329</v>
      </c>
      <c r="O117" s="24">
        <f t="shared" si="19"/>
        <v>15.7357482005474</v>
      </c>
      <c r="P117" s="7"/>
      <c r="Q117" s="25">
        <f t="shared" si="20"/>
        <v>-461.05624422190164</v>
      </c>
      <c r="R117" s="24">
        <f t="shared" si="21"/>
        <v>4067.4841373447421</v>
      </c>
      <c r="S117" s="7"/>
      <c r="T117" s="25">
        <f t="shared" si="22"/>
        <v>0.11206948712254974</v>
      </c>
      <c r="U117" s="24">
        <f t="shared" si="23"/>
        <v>0.9930412829068459</v>
      </c>
      <c r="V117" s="7"/>
      <c r="W117" s="25">
        <f t="shared" si="24"/>
        <v>0.11307228391844434</v>
      </c>
      <c r="X117" s="24">
        <f t="shared" si="29"/>
        <v>179.96981698913009</v>
      </c>
      <c r="Y117" s="7"/>
      <c r="Z117" s="25">
        <f t="shared" si="30"/>
        <v>-636</v>
      </c>
      <c r="AA117" s="17">
        <f t="shared" si="31"/>
        <v>179.88299999999984</v>
      </c>
      <c r="AB117" s="24">
        <f t="shared" si="25"/>
        <v>3.1395506183649573</v>
      </c>
      <c r="AC117" s="17">
        <f t="shared" si="26"/>
        <v>8.6816989130255706E-2</v>
      </c>
    </row>
    <row r="118" spans="1:29" s="17" customFormat="1" x14ac:dyDescent="0.25">
      <c r="A118" s="17">
        <v>33</v>
      </c>
      <c r="B118" s="17">
        <v>-617</v>
      </c>
      <c r="C118" s="17">
        <v>13151</v>
      </c>
      <c r="D118" s="17">
        <v>15265</v>
      </c>
      <c r="E118" s="17">
        <v>13219</v>
      </c>
      <c r="F118" s="17">
        <v>11128</v>
      </c>
      <c r="G118" s="24"/>
      <c r="H118" s="7"/>
      <c r="I118" s="25">
        <f t="shared" si="32"/>
        <v>-68</v>
      </c>
      <c r="J118" s="24">
        <f t="shared" si="32"/>
        <v>4137</v>
      </c>
      <c r="K118" s="7"/>
      <c r="L118" s="25">
        <f t="shared" si="27"/>
        <v>-62.112898048145638</v>
      </c>
      <c r="M118" s="17">
        <f t="shared" si="18"/>
        <v>34.657969391527438</v>
      </c>
      <c r="N118" s="17">
        <f t="shared" si="28"/>
        <v>4126.2823476977555</v>
      </c>
      <c r="O118" s="24">
        <f t="shared" si="19"/>
        <v>114.86807087180597</v>
      </c>
      <c r="P118" s="7"/>
      <c r="Q118" s="25">
        <f t="shared" si="20"/>
        <v>-64.05624422190165</v>
      </c>
      <c r="R118" s="24">
        <f t="shared" si="21"/>
        <v>4099.4841373447425</v>
      </c>
      <c r="S118" s="7"/>
      <c r="T118" s="25">
        <f t="shared" si="22"/>
        <v>1.5570227118516694E-2</v>
      </c>
      <c r="U118" s="24">
        <f t="shared" si="23"/>
        <v>1.0008538077944693</v>
      </c>
      <c r="V118" s="7"/>
      <c r="W118" s="25">
        <f t="shared" si="24"/>
        <v>1.6580863542405982E-2</v>
      </c>
      <c r="X118" s="24">
        <f t="shared" si="29"/>
        <v>174.42294758100422</v>
      </c>
      <c r="Y118" s="7"/>
      <c r="Z118" s="25">
        <f t="shared" si="30"/>
        <v>-617</v>
      </c>
      <c r="AA118" s="17">
        <f t="shared" si="31"/>
        <v>174.32999999999984</v>
      </c>
      <c r="AB118" s="24">
        <f t="shared" si="25"/>
        <v>3.0426324850017119</v>
      </c>
      <c r="AC118" s="17">
        <f t="shared" si="26"/>
        <v>9.2947581004381163E-2</v>
      </c>
    </row>
    <row r="119" spans="1:29" s="17" customFormat="1" x14ac:dyDescent="0.25">
      <c r="A119" s="17">
        <v>34</v>
      </c>
      <c r="B119" s="17">
        <v>-621</v>
      </c>
      <c r="C119" s="17">
        <v>13361</v>
      </c>
      <c r="D119" s="17">
        <v>15265</v>
      </c>
      <c r="E119" s="17">
        <v>13026</v>
      </c>
      <c r="F119" s="17">
        <v>11142</v>
      </c>
      <c r="G119" s="24"/>
      <c r="H119" s="7"/>
      <c r="I119" s="25">
        <f t="shared" si="32"/>
        <v>335</v>
      </c>
      <c r="J119" s="24">
        <f t="shared" si="32"/>
        <v>4123</v>
      </c>
      <c r="K119" s="7"/>
      <c r="L119" s="25">
        <f t="shared" si="27"/>
        <v>338.41970107239342</v>
      </c>
      <c r="M119" s="17">
        <f t="shared" si="18"/>
        <v>11.694355424528725</v>
      </c>
      <c r="N119" s="17">
        <f t="shared" si="28"/>
        <v>4112.9052059744363</v>
      </c>
      <c r="O119" s="24">
        <f t="shared" si="19"/>
        <v>101.90486641855688</v>
      </c>
      <c r="P119" s="7"/>
      <c r="Q119" s="25">
        <f t="shared" si="20"/>
        <v>338.94375577809836</v>
      </c>
      <c r="R119" s="24">
        <f t="shared" si="21"/>
        <v>4085.4841373447421</v>
      </c>
      <c r="S119" s="7"/>
      <c r="T119" s="25">
        <f t="shared" si="22"/>
        <v>-8.2387459988851872E-2</v>
      </c>
      <c r="U119" s="24">
        <f t="shared" si="23"/>
        <v>0.99743582815613407</v>
      </c>
      <c r="V119" s="7"/>
      <c r="W119" s="25">
        <f t="shared" si="24"/>
        <v>-8.1380324865941336E-2</v>
      </c>
      <c r="X119" s="24">
        <f t="shared" si="29"/>
        <v>168.80942713739398</v>
      </c>
      <c r="Y119" s="7"/>
      <c r="Z119" s="25">
        <f t="shared" si="30"/>
        <v>-621</v>
      </c>
      <c r="AA119" s="17">
        <f t="shared" si="31"/>
        <v>168.74099999999984</v>
      </c>
      <c r="AB119" s="24">
        <f t="shared" si="25"/>
        <v>2.9450860331077484</v>
      </c>
      <c r="AC119" s="17">
        <f t="shared" si="26"/>
        <v>6.8427137394138526E-2</v>
      </c>
    </row>
    <row r="120" spans="1:29" s="17" customFormat="1" x14ac:dyDescent="0.25">
      <c r="A120" s="17">
        <v>35</v>
      </c>
      <c r="B120" s="17">
        <v>-609</v>
      </c>
      <c r="C120" s="17">
        <v>13548</v>
      </c>
      <c r="D120" s="17">
        <v>15235</v>
      </c>
      <c r="E120" s="17">
        <v>12823</v>
      </c>
      <c r="F120" s="17">
        <v>11163</v>
      </c>
      <c r="G120" s="24"/>
      <c r="H120" s="7"/>
      <c r="I120" s="25">
        <f t="shared" si="32"/>
        <v>725</v>
      </c>
      <c r="J120" s="24">
        <f t="shared" si="32"/>
        <v>4072</v>
      </c>
      <c r="K120" s="7"/>
      <c r="L120" s="25">
        <f t="shared" si="27"/>
        <v>728.07108125982347</v>
      </c>
      <c r="M120" s="17">
        <f t="shared" si="18"/>
        <v>9.4315401044389269</v>
      </c>
      <c r="N120" s="17">
        <f t="shared" si="28"/>
        <v>4062.1133552646211</v>
      </c>
      <c r="O120" s="24">
        <f t="shared" si="19"/>
        <v>97.74574412359577</v>
      </c>
      <c r="P120" s="7"/>
      <c r="Q120" s="25">
        <f t="shared" si="20"/>
        <v>728.94375577809831</v>
      </c>
      <c r="R120" s="24">
        <f t="shared" si="21"/>
        <v>4034.4841373447421</v>
      </c>
      <c r="S120" s="7"/>
      <c r="T120" s="25">
        <f t="shared" si="22"/>
        <v>-0.17718522170566015</v>
      </c>
      <c r="U120" s="24">
        <f t="shared" si="23"/>
        <v>0.98498461661648429</v>
      </c>
      <c r="V120" s="7"/>
      <c r="W120" s="25">
        <f t="shared" si="24"/>
        <v>-0.17619070772626624</v>
      </c>
      <c r="X120" s="24">
        <f t="shared" si="29"/>
        <v>163.33221539741078</v>
      </c>
      <c r="Y120" s="7"/>
      <c r="Z120" s="25">
        <f t="shared" si="30"/>
        <v>-609</v>
      </c>
      <c r="AA120" s="17">
        <f t="shared" si="31"/>
        <v>163.25999999999985</v>
      </c>
      <c r="AB120" s="24">
        <f t="shared" si="25"/>
        <v>2.8494245368059397</v>
      </c>
      <c r="AC120" s="17">
        <f t="shared" si="26"/>
        <v>7.2215397410928972E-2</v>
      </c>
    </row>
    <row r="121" spans="1:29" s="17" customFormat="1" x14ac:dyDescent="0.25">
      <c r="A121" s="17">
        <v>36</v>
      </c>
      <c r="B121" s="17">
        <v>-617</v>
      </c>
      <c r="C121" s="17">
        <v>13738</v>
      </c>
      <c r="D121" s="17">
        <v>15186</v>
      </c>
      <c r="E121" s="17">
        <v>12629</v>
      </c>
      <c r="F121" s="17">
        <v>11206</v>
      </c>
      <c r="G121" s="24"/>
      <c r="H121" s="7"/>
      <c r="I121" s="25">
        <f t="shared" si="32"/>
        <v>1109</v>
      </c>
      <c r="J121" s="24">
        <f t="shared" si="32"/>
        <v>3980</v>
      </c>
      <c r="K121" s="7"/>
      <c r="L121" s="25">
        <f t="shared" si="27"/>
        <v>1115.9917008710058</v>
      </c>
      <c r="M121" s="17">
        <f t="shared" si="18"/>
        <v>48.883881069623719</v>
      </c>
      <c r="N121" s="17">
        <f t="shared" si="28"/>
        <v>3973.0889685365119</v>
      </c>
      <c r="O121" s="24">
        <f t="shared" si="19"/>
        <v>47.762355889323068</v>
      </c>
      <c r="P121" s="7"/>
      <c r="Q121" s="25">
        <f t="shared" si="20"/>
        <v>1112.9437557780984</v>
      </c>
      <c r="R121" s="24">
        <f t="shared" si="21"/>
        <v>3942.4841373447421</v>
      </c>
      <c r="S121" s="7"/>
      <c r="T121" s="25">
        <f t="shared" si="22"/>
        <v>-0.27052455631913297</v>
      </c>
      <c r="U121" s="24">
        <f t="shared" si="23"/>
        <v>0.96252360756456712</v>
      </c>
      <c r="V121" s="7"/>
      <c r="W121" s="25">
        <f t="shared" si="24"/>
        <v>-0.26955277029632335</v>
      </c>
      <c r="X121" s="24">
        <f t="shared" si="29"/>
        <v>157.82903691817546</v>
      </c>
      <c r="Y121" s="7"/>
      <c r="Z121" s="25">
        <f t="shared" si="30"/>
        <v>-617</v>
      </c>
      <c r="AA121" s="17">
        <f t="shared" si="31"/>
        <v>157.70699999999985</v>
      </c>
      <c r="AB121" s="24">
        <f t="shared" si="25"/>
        <v>2.7525064034426947</v>
      </c>
      <c r="AC121" s="17">
        <f t="shared" si="26"/>
        <v>0.1220369181756098</v>
      </c>
    </row>
    <row r="122" spans="1:29" s="17" customFormat="1" x14ac:dyDescent="0.25">
      <c r="A122" s="17">
        <v>37</v>
      </c>
      <c r="B122" s="17">
        <v>-631</v>
      </c>
      <c r="C122" s="17">
        <v>13939</v>
      </c>
      <c r="D122" s="17">
        <v>15127</v>
      </c>
      <c r="E122" s="17">
        <v>12440</v>
      </c>
      <c r="F122" s="17">
        <v>11275</v>
      </c>
      <c r="G122" s="24"/>
      <c r="H122" s="7"/>
      <c r="I122" s="25">
        <f t="shared" si="32"/>
        <v>1499</v>
      </c>
      <c r="J122" s="24">
        <f t="shared" si="32"/>
        <v>3852</v>
      </c>
      <c r="K122" s="7"/>
      <c r="L122" s="25">
        <f t="shared" si="27"/>
        <v>1501.8029981218904</v>
      </c>
      <c r="M122" s="17">
        <f t="shared" si="18"/>
        <v>7.8567984713209338</v>
      </c>
      <c r="N122" s="17">
        <f t="shared" si="28"/>
        <v>3843.8085031673941</v>
      </c>
      <c r="O122" s="24">
        <f t="shared" si="19"/>
        <v>67.100620358593062</v>
      </c>
      <c r="P122" s="7"/>
      <c r="Q122" s="25">
        <f t="shared" si="20"/>
        <v>1502.9437557780984</v>
      </c>
      <c r="R122" s="24">
        <f t="shared" si="21"/>
        <v>3814.4841373447421</v>
      </c>
      <c r="S122" s="7"/>
      <c r="T122" s="25">
        <f t="shared" si="22"/>
        <v>-0.36532231803594123</v>
      </c>
      <c r="U122" s="24">
        <f t="shared" si="23"/>
        <v>0.9312735080140736</v>
      </c>
      <c r="V122" s="7"/>
      <c r="W122" s="25">
        <f t="shared" si="24"/>
        <v>-0.36438213564098348</v>
      </c>
      <c r="X122" s="24">
        <f t="shared" si="29"/>
        <v>152.10476901683273</v>
      </c>
      <c r="Y122" s="7"/>
      <c r="Z122" s="25">
        <f t="shared" si="30"/>
        <v>-631</v>
      </c>
      <c r="AA122" s="17">
        <f t="shared" si="31"/>
        <v>152.02799999999985</v>
      </c>
      <c r="AB122" s="24">
        <f t="shared" si="25"/>
        <v>2.6533891552219364</v>
      </c>
      <c r="AC122" s="17">
        <f t="shared" si="26"/>
        <v>7.6769016832884063E-2</v>
      </c>
    </row>
    <row r="123" spans="1:29" s="17" customFormat="1" x14ac:dyDescent="0.25">
      <c r="A123" s="17">
        <v>38</v>
      </c>
      <c r="B123" s="17">
        <v>-620</v>
      </c>
      <c r="C123" s="17">
        <v>14124</v>
      </c>
      <c r="D123" s="17">
        <v>15045</v>
      </c>
      <c r="E123" s="17">
        <v>12258</v>
      </c>
      <c r="F123" s="17">
        <v>11359</v>
      </c>
      <c r="G123" s="24"/>
      <c r="H123" s="7"/>
      <c r="I123" s="25">
        <f t="shared" si="32"/>
        <v>1866</v>
      </c>
      <c r="J123" s="24">
        <f t="shared" si="32"/>
        <v>3686</v>
      </c>
      <c r="K123" s="7"/>
      <c r="L123" s="25">
        <f t="shared" si="27"/>
        <v>1866.4980167690164</v>
      </c>
      <c r="M123" s="17">
        <f t="shared" si="18"/>
        <v>0.24802070222156497</v>
      </c>
      <c r="N123" s="17">
        <f t="shared" si="28"/>
        <v>3680.3431359245578</v>
      </c>
      <c r="O123" s="24">
        <f t="shared" si="19"/>
        <v>32.000111168028219</v>
      </c>
      <c r="P123" s="7"/>
      <c r="Q123" s="25">
        <f t="shared" si="20"/>
        <v>1869.9437557780984</v>
      </c>
      <c r="R123" s="24">
        <f t="shared" si="21"/>
        <v>3648.4841373447421</v>
      </c>
      <c r="S123" s="7"/>
      <c r="T123" s="25">
        <f t="shared" si="22"/>
        <v>-0.45452944252329675</v>
      </c>
      <c r="U123" s="24">
        <f t="shared" si="23"/>
        <v>0.89074603515952744</v>
      </c>
      <c r="V123" s="7"/>
      <c r="W123" s="25">
        <f t="shared" si="24"/>
        <v>-0.45363022888528864</v>
      </c>
      <c r="X123" s="24">
        <f t="shared" si="29"/>
        <v>146.48545232138031</v>
      </c>
      <c r="Y123" s="7"/>
      <c r="Z123" s="25">
        <f t="shared" si="30"/>
        <v>-620</v>
      </c>
      <c r="AA123" s="17">
        <f t="shared" si="31"/>
        <v>146.44799999999984</v>
      </c>
      <c r="AB123" s="24">
        <f t="shared" si="25"/>
        <v>2.5559997829606527</v>
      </c>
      <c r="AC123" s="17">
        <f t="shared" si="26"/>
        <v>3.7452321380470721E-2</v>
      </c>
    </row>
    <row r="124" spans="1:29" s="17" customFormat="1" x14ac:dyDescent="0.25">
      <c r="A124" s="17">
        <v>39</v>
      </c>
      <c r="B124" s="17">
        <v>-634</v>
      </c>
      <c r="C124" s="17">
        <v>14297</v>
      </c>
      <c r="D124" s="17">
        <v>14940</v>
      </c>
      <c r="E124" s="17">
        <v>12076</v>
      </c>
      <c r="F124" s="17">
        <v>11459</v>
      </c>
      <c r="G124" s="24"/>
      <c r="H124" s="7"/>
      <c r="I124" s="25">
        <f t="shared" si="32"/>
        <v>2221</v>
      </c>
      <c r="J124" s="24">
        <f t="shared" si="32"/>
        <v>3481</v>
      </c>
      <c r="K124" s="7"/>
      <c r="L124" s="25">
        <f t="shared" si="27"/>
        <v>2221.0517073475849</v>
      </c>
      <c r="M124" s="17">
        <f t="shared" si="18"/>
        <v>2.6736497942606956E-3</v>
      </c>
      <c r="N124" s="17">
        <f t="shared" si="28"/>
        <v>3477.4612065360329</v>
      </c>
      <c r="O124" s="24">
        <f t="shared" si="19"/>
        <v>12.523059180616036</v>
      </c>
      <c r="P124" s="7"/>
      <c r="Q124" s="25">
        <f t="shared" si="20"/>
        <v>2224.9437557780984</v>
      </c>
      <c r="R124" s="24">
        <f t="shared" si="21"/>
        <v>3443.4841373447421</v>
      </c>
      <c r="S124" s="7"/>
      <c r="T124" s="25">
        <f t="shared" si="22"/>
        <v>-0.54081971280398122</v>
      </c>
      <c r="U124" s="24">
        <f t="shared" si="23"/>
        <v>0.84069704759819019</v>
      </c>
      <c r="V124" s="7"/>
      <c r="W124" s="25">
        <f t="shared" si="24"/>
        <v>-0.53997108094092294</v>
      </c>
      <c r="X124" s="24">
        <f t="shared" si="29"/>
        <v>140.76161466831053</v>
      </c>
      <c r="Y124" s="7"/>
      <c r="Z124" s="25">
        <f t="shared" si="30"/>
        <v>-634</v>
      </c>
      <c r="AA124" s="17">
        <f t="shared" si="31"/>
        <v>140.74199999999985</v>
      </c>
      <c r="AB124" s="24">
        <f t="shared" si="25"/>
        <v>2.4564112958418565</v>
      </c>
      <c r="AC124" s="17">
        <f t="shared" si="26"/>
        <v>1.9614668310680372E-2</v>
      </c>
    </row>
    <row r="125" spans="1:29" s="17" customFormat="1" x14ac:dyDescent="0.25">
      <c r="A125" s="17">
        <v>40</v>
      </c>
      <c r="B125" s="17">
        <v>-636</v>
      </c>
      <c r="C125" s="17">
        <v>14463</v>
      </c>
      <c r="D125" s="17">
        <v>14815</v>
      </c>
      <c r="E125" s="17">
        <v>11910</v>
      </c>
      <c r="F125" s="17">
        <v>11580</v>
      </c>
      <c r="G125" s="24"/>
      <c r="H125" s="7"/>
      <c r="I125" s="25">
        <f t="shared" si="32"/>
        <v>2553</v>
      </c>
      <c r="J125" s="24">
        <f t="shared" si="32"/>
        <v>3235</v>
      </c>
      <c r="K125" s="7"/>
      <c r="L125" s="25">
        <f t="shared" si="27"/>
        <v>2554.5441698551335</v>
      </c>
      <c r="M125" s="17">
        <f t="shared" si="18"/>
        <v>2.3844605415031137</v>
      </c>
      <c r="N125" s="17">
        <f t="shared" si="28"/>
        <v>3239.6551087435573</v>
      </c>
      <c r="O125" s="24">
        <f t="shared" si="19"/>
        <v>21.670037414343817</v>
      </c>
      <c r="P125" s="7"/>
      <c r="Q125" s="25">
        <f t="shared" si="20"/>
        <v>2556.9437557780984</v>
      </c>
      <c r="R125" s="24">
        <f t="shared" si="21"/>
        <v>3197.4841373447421</v>
      </c>
      <c r="S125" s="7"/>
      <c r="T125" s="25">
        <f t="shared" si="22"/>
        <v>-0.62151934585521285</v>
      </c>
      <c r="U125" s="24">
        <f t="shared" si="23"/>
        <v>0.78063826252458557</v>
      </c>
      <c r="V125" s="7"/>
      <c r="W125" s="25">
        <f t="shared" si="24"/>
        <v>-0.62073140047351372</v>
      </c>
      <c r="X125" s="24">
        <f t="shared" si="29"/>
        <v>134.98355656623664</v>
      </c>
      <c r="Y125" s="7"/>
      <c r="Z125" s="25">
        <f t="shared" si="30"/>
        <v>-636</v>
      </c>
      <c r="AA125" s="17">
        <f t="shared" si="31"/>
        <v>135.01799999999986</v>
      </c>
      <c r="AB125" s="24">
        <f t="shared" si="25"/>
        <v>2.3565086494577012</v>
      </c>
      <c r="AC125" s="17">
        <f t="shared" si="26"/>
        <v>-3.4443433763215126E-2</v>
      </c>
    </row>
    <row r="126" spans="1:29" s="17" customFormat="1" x14ac:dyDescent="0.25">
      <c r="A126" s="17">
        <v>41</v>
      </c>
      <c r="B126" s="17">
        <v>-629</v>
      </c>
      <c r="C126" s="17">
        <v>14630</v>
      </c>
      <c r="D126" s="17">
        <v>14696</v>
      </c>
      <c r="E126" s="17">
        <v>11765</v>
      </c>
      <c r="F126" s="17">
        <v>11722</v>
      </c>
      <c r="G126" s="24"/>
      <c r="H126" s="7"/>
      <c r="I126" s="25">
        <f t="shared" si="32"/>
        <v>2865</v>
      </c>
      <c r="J126" s="24">
        <f t="shared" si="32"/>
        <v>2974</v>
      </c>
      <c r="K126" s="7"/>
      <c r="L126" s="25">
        <f t="shared" si="27"/>
        <v>2859.2576415881977</v>
      </c>
      <c r="M126" s="17">
        <f t="shared" si="18"/>
        <v>32.974680129597125</v>
      </c>
      <c r="N126" s="17">
        <f t="shared" si="28"/>
        <v>2973.0158603552568</v>
      </c>
      <c r="O126" s="24">
        <f t="shared" si="19"/>
        <v>0.96853084035528947</v>
      </c>
      <c r="P126" s="7"/>
      <c r="Q126" s="25">
        <f t="shared" si="20"/>
        <v>2868.9437557780984</v>
      </c>
      <c r="R126" s="24">
        <f t="shared" si="21"/>
        <v>2936.4841373447421</v>
      </c>
      <c r="S126" s="7"/>
      <c r="T126" s="25">
        <f t="shared" si="22"/>
        <v>-0.6973575552286595</v>
      </c>
      <c r="U126" s="24">
        <f t="shared" si="23"/>
        <v>0.71691735640990739</v>
      </c>
      <c r="V126" s="7"/>
      <c r="W126" s="25">
        <f t="shared" si="24"/>
        <v>-0.69663399173645713</v>
      </c>
      <c r="X126" s="24">
        <f t="shared" si="29"/>
        <v>129.29592488433548</v>
      </c>
      <c r="Y126" s="7"/>
      <c r="Z126" s="25">
        <f t="shared" si="30"/>
        <v>-629</v>
      </c>
      <c r="AA126" s="17">
        <f t="shared" si="31"/>
        <v>129.35699999999986</v>
      </c>
      <c r="AB126" s="24">
        <f t="shared" si="25"/>
        <v>2.2577055605023024</v>
      </c>
      <c r="AC126" s="17">
        <f t="shared" si="26"/>
        <v>-6.1075115664380064E-2</v>
      </c>
    </row>
    <row r="127" spans="1:29" s="17" customFormat="1" x14ac:dyDescent="0.25">
      <c r="A127" s="17">
        <v>42</v>
      </c>
      <c r="B127" s="17">
        <v>-610</v>
      </c>
      <c r="C127" s="17">
        <v>14751</v>
      </c>
      <c r="D127" s="17">
        <v>14542</v>
      </c>
      <c r="E127" s="17">
        <v>11622</v>
      </c>
      <c r="F127" s="17">
        <v>11858</v>
      </c>
      <c r="G127" s="24"/>
      <c r="H127" s="7"/>
      <c r="I127" s="25">
        <f t="shared" si="32"/>
        <v>3129</v>
      </c>
      <c r="J127" s="24">
        <f t="shared" si="32"/>
        <v>2684</v>
      </c>
      <c r="K127" s="7"/>
      <c r="L127" s="25">
        <f t="shared" si="27"/>
        <v>3128.0909581685291</v>
      </c>
      <c r="M127" s="17">
        <f t="shared" si="18"/>
        <v>0.82635705136389292</v>
      </c>
      <c r="N127" s="17">
        <f t="shared" si="28"/>
        <v>2687.0249266644937</v>
      </c>
      <c r="O127" s="24">
        <f t="shared" si="19"/>
        <v>9.1501813255650131</v>
      </c>
      <c r="P127" s="7"/>
      <c r="Q127" s="25">
        <f t="shared" si="20"/>
        <v>3132.9437557780984</v>
      </c>
      <c r="R127" s="24">
        <f t="shared" si="21"/>
        <v>2646.4841373447421</v>
      </c>
      <c r="S127" s="7"/>
      <c r="T127" s="25">
        <f t="shared" si="22"/>
        <v>-0.761528347775422</v>
      </c>
      <c r="U127" s="24">
        <f t="shared" si="23"/>
        <v>0.64611634961582065</v>
      </c>
      <c r="V127" s="7"/>
      <c r="W127" s="25">
        <f t="shared" si="24"/>
        <v>-0.76087630947185214</v>
      </c>
      <c r="X127" s="24">
        <f t="shared" si="29"/>
        <v>123.81088005289132</v>
      </c>
      <c r="Y127" s="7"/>
      <c r="Z127" s="25">
        <f t="shared" si="30"/>
        <v>-610</v>
      </c>
      <c r="AA127" s="17">
        <f t="shared" si="31"/>
        <v>123.86699999999986</v>
      </c>
      <c r="AB127" s="24">
        <f t="shared" si="25"/>
        <v>2.1618869845678139</v>
      </c>
      <c r="AC127" s="17">
        <f t="shared" si="26"/>
        <v>-5.6119947108541623E-2</v>
      </c>
    </row>
    <row r="128" spans="1:29" s="17" customFormat="1" x14ac:dyDescent="0.25">
      <c r="A128" s="17">
        <v>43</v>
      </c>
      <c r="B128" s="17">
        <v>-611</v>
      </c>
      <c r="C128" s="17">
        <v>14883</v>
      </c>
      <c r="D128" s="17">
        <v>14391</v>
      </c>
      <c r="E128" s="17">
        <v>11507</v>
      </c>
      <c r="F128" s="17">
        <v>12018</v>
      </c>
      <c r="G128" s="24"/>
      <c r="H128" s="7"/>
      <c r="I128" s="25">
        <f t="shared" si="32"/>
        <v>3376</v>
      </c>
      <c r="J128" s="24">
        <f t="shared" si="32"/>
        <v>2373</v>
      </c>
      <c r="K128" s="7"/>
      <c r="L128" s="25">
        <f t="shared" si="27"/>
        <v>3368.5299290598277</v>
      </c>
      <c r="M128" s="17">
        <f t="shared" si="18"/>
        <v>55.801959851206121</v>
      </c>
      <c r="N128" s="17">
        <f t="shared" si="28"/>
        <v>2376.1724344174372</v>
      </c>
      <c r="O128" s="24">
        <f t="shared" si="19"/>
        <v>10.06434013294021</v>
      </c>
      <c r="P128" s="7"/>
      <c r="Q128" s="25">
        <f t="shared" si="20"/>
        <v>3379.9437557780984</v>
      </c>
      <c r="R128" s="24">
        <f t="shared" si="21"/>
        <v>2335.4841373447421</v>
      </c>
      <c r="S128" s="7"/>
      <c r="T128" s="25">
        <f t="shared" si="22"/>
        <v>-0.8215669301960673</v>
      </c>
      <c r="U128" s="24">
        <f t="shared" si="23"/>
        <v>0.570188373364231</v>
      </c>
      <c r="V128" s="7"/>
      <c r="W128" s="25">
        <f t="shared" si="24"/>
        <v>-0.82099159201565408</v>
      </c>
      <c r="X128" s="24">
        <f t="shared" si="29"/>
        <v>118.25426739840998</v>
      </c>
      <c r="Y128" s="7"/>
      <c r="Z128" s="25">
        <f t="shared" si="30"/>
        <v>-611</v>
      </c>
      <c r="AA128" s="17">
        <f t="shared" si="31"/>
        <v>118.36799999999987</v>
      </c>
      <c r="AB128" s="24">
        <f t="shared" si="25"/>
        <v>2.0659113290006457</v>
      </c>
      <c r="AC128" s="17">
        <f t="shared" si="26"/>
        <v>-0.11373260158988785</v>
      </c>
    </row>
    <row r="129" spans="1:29" s="17" customFormat="1" x14ac:dyDescent="0.25">
      <c r="A129" s="17">
        <v>44</v>
      </c>
      <c r="B129" s="17">
        <v>-606</v>
      </c>
      <c r="C129" s="17">
        <v>14981</v>
      </c>
      <c r="D129" s="17">
        <v>14219</v>
      </c>
      <c r="E129" s="17">
        <v>11400</v>
      </c>
      <c r="F129" s="17">
        <v>12179</v>
      </c>
      <c r="G129" s="24"/>
      <c r="H129" s="7"/>
      <c r="I129" s="25">
        <f t="shared" si="32"/>
        <v>3581</v>
      </c>
      <c r="J129" s="24">
        <f t="shared" si="32"/>
        <v>2040</v>
      </c>
      <c r="K129" s="7"/>
      <c r="L129" s="25">
        <f t="shared" si="27"/>
        <v>3576.3144766596488</v>
      </c>
      <c r="M129" s="17">
        <f t="shared" si="18"/>
        <v>21.954128972975962</v>
      </c>
      <c r="N129" s="17">
        <f t="shared" si="28"/>
        <v>2046.5688624301913</v>
      </c>
      <c r="O129" s="24">
        <f t="shared" si="19"/>
        <v>43.149953626778782</v>
      </c>
      <c r="P129" s="7"/>
      <c r="Q129" s="25">
        <f t="shared" si="20"/>
        <v>3584.9437557780984</v>
      </c>
      <c r="R129" s="24">
        <f t="shared" si="21"/>
        <v>2002.4841373447421</v>
      </c>
      <c r="S129" s="7"/>
      <c r="T129" s="25">
        <f t="shared" si="22"/>
        <v>-0.871396522893364</v>
      </c>
      <c r="U129" s="24">
        <f t="shared" si="23"/>
        <v>0.48888928625240036</v>
      </c>
      <c r="V129" s="7"/>
      <c r="W129" s="25">
        <f t="shared" si="24"/>
        <v>-0.8709033031983755</v>
      </c>
      <c r="X129" s="24">
        <f t="shared" si="29"/>
        <v>112.78189328252358</v>
      </c>
      <c r="Y129" s="7"/>
      <c r="Z129" s="25">
        <f t="shared" si="30"/>
        <v>-606</v>
      </c>
      <c r="AA129" s="17">
        <f t="shared" si="31"/>
        <v>112.91399999999987</v>
      </c>
      <c r="AB129" s="24">
        <f t="shared" si="25"/>
        <v>1.970721071596875</v>
      </c>
      <c r="AC129" s="17">
        <f t="shared" si="26"/>
        <v>-0.13210671747629021</v>
      </c>
    </row>
    <row r="130" spans="1:29" s="17" customFormat="1" x14ac:dyDescent="0.25">
      <c r="A130" s="17">
        <v>45</v>
      </c>
      <c r="B130" s="17">
        <v>-632</v>
      </c>
      <c r="C130" s="17">
        <v>15071</v>
      </c>
      <c r="D130" s="17">
        <v>14043</v>
      </c>
      <c r="E130" s="17">
        <v>11311</v>
      </c>
      <c r="F130" s="17">
        <v>12364</v>
      </c>
      <c r="G130" s="24"/>
      <c r="H130" s="7"/>
      <c r="I130" s="25">
        <f t="shared" si="32"/>
        <v>3760</v>
      </c>
      <c r="J130" s="24">
        <f t="shared" si="32"/>
        <v>1679</v>
      </c>
      <c r="K130" s="7"/>
      <c r="L130" s="25">
        <f t="shared" si="27"/>
        <v>3758.4205983144252</v>
      </c>
      <c r="M130" s="17">
        <f t="shared" si="18"/>
        <v>2.4945096843965007</v>
      </c>
      <c r="N130" s="17">
        <f t="shared" si="28"/>
        <v>1683.4698238011833</v>
      </c>
      <c r="O130" s="24">
        <f t="shared" si="19"/>
        <v>19.979324813625066</v>
      </c>
      <c r="P130" s="7"/>
      <c r="Q130" s="25">
        <f t="shared" si="20"/>
        <v>3763.9437557780984</v>
      </c>
      <c r="R130" s="24">
        <f t="shared" si="21"/>
        <v>1641.4841373447421</v>
      </c>
      <c r="S130" s="7"/>
      <c r="T130" s="25">
        <f t="shared" si="22"/>
        <v>-0.91490626480954007</v>
      </c>
      <c r="U130" s="24">
        <f t="shared" si="23"/>
        <v>0.40075423986389919</v>
      </c>
      <c r="V130" s="7"/>
      <c r="W130" s="25">
        <f t="shared" si="24"/>
        <v>-0.91450206309960491</v>
      </c>
      <c r="X130" s="24">
        <f t="shared" si="29"/>
        <v>107.13788557147586</v>
      </c>
      <c r="Y130" s="7"/>
      <c r="Z130" s="25">
        <f t="shared" si="30"/>
        <v>-632</v>
      </c>
      <c r="AA130" s="17">
        <f t="shared" si="31"/>
        <v>107.22599999999987</v>
      </c>
      <c r="AB130" s="24">
        <f t="shared" si="25"/>
        <v>1.8714467437434374</v>
      </c>
      <c r="AC130" s="17">
        <f t="shared" si="26"/>
        <v>-8.8114428524008304E-2</v>
      </c>
    </row>
    <row r="131" spans="1:29" s="17" customFormat="1" x14ac:dyDescent="0.25">
      <c r="A131" s="17">
        <v>46</v>
      </c>
      <c r="B131" s="17">
        <v>-625</v>
      </c>
      <c r="C131" s="17">
        <v>15152</v>
      </c>
      <c r="D131" s="17">
        <v>13858</v>
      </c>
      <c r="E131" s="17">
        <v>11242</v>
      </c>
      <c r="F131" s="17">
        <v>12556</v>
      </c>
      <c r="G131" s="24"/>
      <c r="H131" s="7"/>
      <c r="I131" s="25">
        <f t="shared" si="32"/>
        <v>3910</v>
      </c>
      <c r="J131" s="24">
        <f t="shared" si="32"/>
        <v>1302</v>
      </c>
      <c r="K131" s="7"/>
      <c r="L131" s="25">
        <f t="shared" si="27"/>
        <v>3902.0424994432215</v>
      </c>
      <c r="M131" s="17">
        <f t="shared" si="18"/>
        <v>63.321815111130789</v>
      </c>
      <c r="N131" s="17">
        <f t="shared" si="28"/>
        <v>1308.4185412036813</v>
      </c>
      <c r="O131" s="24">
        <f t="shared" si="19"/>
        <v>41.197671183355148</v>
      </c>
      <c r="P131" s="7"/>
      <c r="Q131" s="25">
        <f t="shared" si="20"/>
        <v>3913.9437557780984</v>
      </c>
      <c r="R131" s="24">
        <f t="shared" si="21"/>
        <v>1264.4841373447421</v>
      </c>
      <c r="S131" s="7"/>
      <c r="T131" s="25">
        <f t="shared" si="22"/>
        <v>-0.95136694239292785</v>
      </c>
      <c r="U131" s="24">
        <f t="shared" si="23"/>
        <v>0.30871293103158637</v>
      </c>
      <c r="V131" s="7"/>
      <c r="W131" s="25">
        <f t="shared" si="24"/>
        <v>-0.95105569948666457</v>
      </c>
      <c r="X131" s="24">
        <f t="shared" si="29"/>
        <v>101.45727535900329</v>
      </c>
      <c r="Y131" s="7"/>
      <c r="Z131" s="25">
        <f t="shared" si="30"/>
        <v>-625</v>
      </c>
      <c r="AA131" s="17">
        <f t="shared" si="31"/>
        <v>101.60099999999987</v>
      </c>
      <c r="AB131" s="24">
        <f t="shared" si="25"/>
        <v>1.7732719733187565</v>
      </c>
      <c r="AC131" s="17">
        <f t="shared" si="26"/>
        <v>-0.14372464099658089</v>
      </c>
    </row>
    <row r="132" spans="1:29" s="17" customFormat="1" x14ac:dyDescent="0.25">
      <c r="A132" s="17">
        <v>47</v>
      </c>
      <c r="B132" s="17">
        <v>-649</v>
      </c>
      <c r="C132" s="17">
        <v>15203</v>
      </c>
      <c r="D132" s="17">
        <v>13653</v>
      </c>
      <c r="E132" s="17">
        <v>11187</v>
      </c>
      <c r="F132" s="17">
        <v>12752</v>
      </c>
      <c r="G132" s="24"/>
      <c r="H132" s="7"/>
      <c r="I132" s="25">
        <f t="shared" si="32"/>
        <v>4016</v>
      </c>
      <c r="J132" s="24">
        <f t="shared" si="32"/>
        <v>901</v>
      </c>
      <c r="K132" s="7"/>
      <c r="L132" s="25">
        <f t="shared" si="27"/>
        <v>4011.3129251000846</v>
      </c>
      <c r="M132" s="17">
        <f t="shared" si="18"/>
        <v>21.968671117416839</v>
      </c>
      <c r="N132" s="17">
        <f t="shared" si="28"/>
        <v>906.04367569952353</v>
      </c>
      <c r="O132" s="24">
        <f t="shared" si="19"/>
        <v>25.438664561964199</v>
      </c>
      <c r="P132" s="7"/>
      <c r="Q132" s="25">
        <f t="shared" si="20"/>
        <v>4019.9437557780984</v>
      </c>
      <c r="R132" s="24">
        <f t="shared" si="21"/>
        <v>863.48413734474218</v>
      </c>
      <c r="S132" s="7"/>
      <c r="T132" s="25">
        <f t="shared" si="22"/>
        <v>-0.97713248788518858</v>
      </c>
      <c r="U132" s="24">
        <f t="shared" si="23"/>
        <v>0.21081222853355605</v>
      </c>
      <c r="V132" s="7"/>
      <c r="W132" s="25">
        <f t="shared" si="24"/>
        <v>-0.97692011494856412</v>
      </c>
      <c r="X132" s="24">
        <f t="shared" si="29"/>
        <v>95.651116050015503</v>
      </c>
      <c r="Y132" s="7"/>
      <c r="Z132" s="25">
        <f t="shared" si="30"/>
        <v>-649</v>
      </c>
      <c r="AA132" s="17">
        <f t="shared" si="31"/>
        <v>95.759999999999877</v>
      </c>
      <c r="AB132" s="24">
        <f t="shared" si="25"/>
        <v>1.6713272917097679</v>
      </c>
      <c r="AC132" s="17">
        <f t="shared" si="26"/>
        <v>-0.10888394998437434</v>
      </c>
    </row>
    <row r="133" spans="1:29" s="17" customFormat="1" x14ac:dyDescent="0.25">
      <c r="A133" s="17">
        <v>48</v>
      </c>
      <c r="B133" s="17">
        <v>-628</v>
      </c>
      <c r="C133" s="17">
        <v>15239</v>
      </c>
      <c r="D133" s="17">
        <v>13460</v>
      </c>
      <c r="E133" s="17">
        <v>11156</v>
      </c>
      <c r="F133" s="17">
        <v>12953</v>
      </c>
      <c r="G133" s="24"/>
      <c r="H133" s="7"/>
      <c r="I133" s="25">
        <f t="shared" si="32"/>
        <v>4083</v>
      </c>
      <c r="J133" s="24">
        <f t="shared" si="32"/>
        <v>507</v>
      </c>
      <c r="K133" s="7"/>
      <c r="L133" s="25">
        <f t="shared" si="27"/>
        <v>4077.3243860682496</v>
      </c>
      <c r="M133" s="17">
        <f t="shared" si="18"/>
        <v>32.21259350227897</v>
      </c>
      <c r="N133" s="17">
        <f t="shared" si="28"/>
        <v>508.04495657280137</v>
      </c>
      <c r="O133" s="24">
        <f t="shared" si="19"/>
        <v>1.0919342390407809</v>
      </c>
      <c r="P133" s="7"/>
      <c r="Q133" s="25">
        <f t="shared" si="20"/>
        <v>4086.9437557780984</v>
      </c>
      <c r="R133" s="24">
        <f t="shared" si="21"/>
        <v>469.48413734474212</v>
      </c>
      <c r="S133" s="7"/>
      <c r="T133" s="25">
        <f t="shared" si="22"/>
        <v>-0.99341825720576848</v>
      </c>
      <c r="U133" s="24">
        <f t="shared" si="23"/>
        <v>0.11462051585469331</v>
      </c>
      <c r="V133" s="7"/>
      <c r="W133" s="25">
        <f t="shared" si="24"/>
        <v>-0.9933030237254673</v>
      </c>
      <c r="X133" s="24">
        <f t="shared" si="29"/>
        <v>90.056267165556164</v>
      </c>
      <c r="Y133" s="7"/>
      <c r="Z133" s="25">
        <f t="shared" si="30"/>
        <v>-628</v>
      </c>
      <c r="AA133" s="17">
        <f t="shared" si="31"/>
        <v>90.107999999999876</v>
      </c>
      <c r="AB133" s="24">
        <f t="shared" si="25"/>
        <v>1.5726812823870482</v>
      </c>
      <c r="AC133" s="17">
        <f t="shared" si="26"/>
        <v>-5.1732834443711795E-2</v>
      </c>
    </row>
    <row r="134" spans="1:29" s="17" customFormat="1" x14ac:dyDescent="0.25">
      <c r="A134" s="17">
        <v>49</v>
      </c>
      <c r="B134" s="17">
        <v>-616</v>
      </c>
      <c r="C134" s="17">
        <v>15256</v>
      </c>
      <c r="D134" s="17">
        <v>13256</v>
      </c>
      <c r="E134" s="17">
        <v>11145</v>
      </c>
      <c r="F134" s="17">
        <v>13149</v>
      </c>
      <c r="G134" s="24"/>
      <c r="H134" s="7"/>
      <c r="I134" s="25">
        <f t="shared" si="32"/>
        <v>4111</v>
      </c>
      <c r="J134" s="24">
        <f t="shared" si="32"/>
        <v>107</v>
      </c>
      <c r="K134" s="7"/>
      <c r="L134" s="25">
        <f t="shared" si="27"/>
        <v>4103.4851034991716</v>
      </c>
      <c r="M134" s="17">
        <f t="shared" si="18"/>
        <v>56.47366941816292</v>
      </c>
      <c r="N134" s="17">
        <f t="shared" si="28"/>
        <v>113.17179845611068</v>
      </c>
      <c r="O134" s="24">
        <f t="shared" si="19"/>
        <v>38.091096182850158</v>
      </c>
      <c r="P134" s="7"/>
      <c r="Q134" s="25">
        <f t="shared" si="20"/>
        <v>4114.9437557780984</v>
      </c>
      <c r="R134" s="24">
        <f t="shared" si="21"/>
        <v>69.484137344742138</v>
      </c>
      <c r="S134" s="7"/>
      <c r="T134" s="25">
        <f t="shared" si="22"/>
        <v>-1.0002242503546674</v>
      </c>
      <c r="U134" s="24">
        <f t="shared" si="23"/>
        <v>1.6963954759401198E-2</v>
      </c>
      <c r="V134" s="7"/>
      <c r="W134" s="25">
        <f t="shared" si="24"/>
        <v>-1.000207630652391</v>
      </c>
      <c r="X134" s="24">
        <f t="shared" si="29"/>
        <v>84.44549942270794</v>
      </c>
      <c r="Y134" s="7"/>
      <c r="Z134" s="25">
        <f t="shared" si="30"/>
        <v>-616</v>
      </c>
      <c r="AA134" s="17">
        <f t="shared" si="31"/>
        <v>84.563999999999879</v>
      </c>
      <c r="AB134" s="24">
        <f t="shared" si="25"/>
        <v>1.4759202286564825</v>
      </c>
      <c r="AC134" s="17">
        <f t="shared" si="26"/>
        <v>-0.11850057729193963</v>
      </c>
    </row>
    <row r="135" spans="1:29" s="17" customFormat="1" x14ac:dyDescent="0.25">
      <c r="A135" s="17">
        <v>50</v>
      </c>
      <c r="B135" s="17">
        <v>-631</v>
      </c>
      <c r="C135" s="17">
        <v>15249</v>
      </c>
      <c r="D135" s="17">
        <v>13059</v>
      </c>
      <c r="E135" s="17">
        <v>11154</v>
      </c>
      <c r="F135" s="17">
        <v>13354</v>
      </c>
      <c r="G135" s="24"/>
      <c r="H135" s="7"/>
      <c r="I135" s="25">
        <f t="shared" si="32"/>
        <v>4095</v>
      </c>
      <c r="J135" s="24">
        <f t="shared" si="32"/>
        <v>-295</v>
      </c>
      <c r="K135" s="7"/>
      <c r="L135" s="25">
        <f t="shared" si="27"/>
        <v>4090.4012190731391</v>
      </c>
      <c r="M135" s="17">
        <f t="shared" si="18"/>
        <v>21.14878601325918</v>
      </c>
      <c r="N135" s="17">
        <f t="shared" si="28"/>
        <v>-292.0270220066576</v>
      </c>
      <c r="O135" s="24">
        <f t="shared" si="19"/>
        <v>8.8385981488981855</v>
      </c>
      <c r="P135" s="7"/>
      <c r="Q135" s="25">
        <f t="shared" si="20"/>
        <v>4098.9437557780984</v>
      </c>
      <c r="R135" s="24">
        <f t="shared" si="21"/>
        <v>-332.51586265525788</v>
      </c>
      <c r="S135" s="7"/>
      <c r="T135" s="25">
        <f t="shared" si="22"/>
        <v>-0.99633511141243947</v>
      </c>
      <c r="U135" s="24">
        <f t="shared" si="23"/>
        <v>-8.1180889141367382E-2</v>
      </c>
      <c r="V135" s="7"/>
      <c r="W135" s="25">
        <f t="shared" si="24"/>
        <v>-0.99641759308720235</v>
      </c>
      <c r="X135" s="24">
        <f t="shared" si="29"/>
        <v>78.816073769457375</v>
      </c>
      <c r="Y135" s="7"/>
      <c r="Z135" s="25">
        <f t="shared" si="30"/>
        <v>-631</v>
      </c>
      <c r="AA135" s="17">
        <f t="shared" si="31"/>
        <v>78.884999999999877</v>
      </c>
      <c r="AB135" s="24">
        <f t="shared" si="25"/>
        <v>1.3768029804357247</v>
      </c>
      <c r="AC135" s="17">
        <f t="shared" si="26"/>
        <v>-6.8926230542501798E-2</v>
      </c>
    </row>
    <row r="136" spans="1:29" s="17" customFormat="1" x14ac:dyDescent="0.25">
      <c r="A136" s="17">
        <v>51</v>
      </c>
      <c r="B136" s="17">
        <v>-606</v>
      </c>
      <c r="C136" s="17">
        <v>15212</v>
      </c>
      <c r="D136" s="17">
        <v>12860</v>
      </c>
      <c r="E136" s="17">
        <v>11173</v>
      </c>
      <c r="F136" s="17">
        <v>13537</v>
      </c>
      <c r="G136" s="24"/>
      <c r="H136" s="7"/>
      <c r="I136" s="25">
        <f t="shared" si="32"/>
        <v>4039</v>
      </c>
      <c r="J136" s="24">
        <f t="shared" si="32"/>
        <v>-677</v>
      </c>
      <c r="K136" s="7"/>
      <c r="L136" s="25">
        <f t="shared" si="27"/>
        <v>4039.9583497130793</v>
      </c>
      <c r="M136" s="17">
        <f t="shared" si="18"/>
        <v>0.91843417255920501</v>
      </c>
      <c r="N136" s="17">
        <f t="shared" si="28"/>
        <v>-678.18017142575638</v>
      </c>
      <c r="O136" s="24">
        <f t="shared" si="19"/>
        <v>1.3928045941718572</v>
      </c>
      <c r="P136" s="7"/>
      <c r="Q136" s="25">
        <f t="shared" si="20"/>
        <v>4042.9437557780984</v>
      </c>
      <c r="R136" s="24">
        <f t="shared" si="21"/>
        <v>-714.51586265525782</v>
      </c>
      <c r="S136" s="7"/>
      <c r="T136" s="25">
        <f t="shared" si="22"/>
        <v>-0.98272312511464133</v>
      </c>
      <c r="U136" s="24">
        <f t="shared" si="23"/>
        <v>-0.17444290498737133</v>
      </c>
      <c r="V136" s="7"/>
      <c r="W136" s="25">
        <f t="shared" si="24"/>
        <v>-0.98289977269418893</v>
      </c>
      <c r="X136" s="24">
        <f t="shared" si="29"/>
        <v>73.409894219882915</v>
      </c>
      <c r="Y136" s="7"/>
      <c r="Z136" s="25">
        <f t="shared" si="30"/>
        <v>-606</v>
      </c>
      <c r="AA136" s="17">
        <f t="shared" si="31"/>
        <v>73.430999999999884</v>
      </c>
      <c r="AB136" s="24">
        <f t="shared" si="25"/>
        <v>1.2816127230319541</v>
      </c>
      <c r="AC136" s="17">
        <f t="shared" si="26"/>
        <v>-2.1105780116968731E-2</v>
      </c>
    </row>
    <row r="137" spans="1:29" s="17" customFormat="1" x14ac:dyDescent="0.25">
      <c r="A137" s="17">
        <v>52</v>
      </c>
      <c r="B137" s="17">
        <v>-613</v>
      </c>
      <c r="C137" s="17">
        <v>15178</v>
      </c>
      <c r="D137" s="17">
        <v>12670</v>
      </c>
      <c r="E137" s="17">
        <v>11224</v>
      </c>
      <c r="F137" s="17">
        <v>13731</v>
      </c>
      <c r="G137" s="24"/>
      <c r="H137" s="7"/>
      <c r="I137" s="25">
        <f t="shared" si="32"/>
        <v>3954</v>
      </c>
      <c r="J137" s="24">
        <f t="shared" si="32"/>
        <v>-1061</v>
      </c>
      <c r="K137" s="7"/>
      <c r="L137" s="25">
        <f t="shared" si="27"/>
        <v>3951.6461780439204</v>
      </c>
      <c r="M137" s="17">
        <f t="shared" si="18"/>
        <v>5.5404778009225257</v>
      </c>
      <c r="N137" s="17">
        <f t="shared" si="28"/>
        <v>-1062.1884050513111</v>
      </c>
      <c r="O137" s="24">
        <f t="shared" si="19"/>
        <v>1.4123065659816554</v>
      </c>
      <c r="P137" s="7"/>
      <c r="Q137" s="25">
        <f t="shared" si="20"/>
        <v>3957.9437557780984</v>
      </c>
      <c r="R137" s="24">
        <f t="shared" si="21"/>
        <v>-1098.5158626552579</v>
      </c>
      <c r="S137" s="7"/>
      <c r="T137" s="25">
        <f t="shared" si="22"/>
        <v>-0.96206207448405501</v>
      </c>
      <c r="U137" s="24">
        <f t="shared" si="23"/>
        <v>-0.2681932036388518</v>
      </c>
      <c r="V137" s="7"/>
      <c r="W137" s="25">
        <f t="shared" si="24"/>
        <v>-0.9623333774262175</v>
      </c>
      <c r="X137" s="24">
        <f t="shared" si="29"/>
        <v>67.901180866141885</v>
      </c>
      <c r="Y137" s="7"/>
      <c r="Z137" s="25">
        <f t="shared" si="30"/>
        <v>-613</v>
      </c>
      <c r="AA137" s="17">
        <f t="shared" si="31"/>
        <v>67.913999999999888</v>
      </c>
      <c r="AB137" s="24">
        <f t="shared" si="25"/>
        <v>1.185322908199427</v>
      </c>
      <c r="AC137" s="17">
        <f t="shared" si="26"/>
        <v>-1.2819133858002374E-2</v>
      </c>
    </row>
    <row r="138" spans="1:29" s="17" customFormat="1" x14ac:dyDescent="0.25">
      <c r="A138" s="17">
        <v>53</v>
      </c>
      <c r="B138" s="17">
        <v>-626</v>
      </c>
      <c r="C138" s="17">
        <v>15114</v>
      </c>
      <c r="D138" s="17">
        <v>12485</v>
      </c>
      <c r="E138" s="17">
        <v>11289</v>
      </c>
      <c r="F138" s="17">
        <v>13924</v>
      </c>
      <c r="G138" s="24"/>
      <c r="H138" s="7"/>
      <c r="I138" s="25">
        <f t="shared" si="32"/>
        <v>3825</v>
      </c>
      <c r="J138" s="24">
        <f t="shared" si="32"/>
        <v>-1439</v>
      </c>
      <c r="K138" s="7"/>
      <c r="L138" s="25">
        <f t="shared" si="27"/>
        <v>3823.6099331520622</v>
      </c>
      <c r="M138" s="17">
        <f t="shared" si="18"/>
        <v>1.9322858417356197</v>
      </c>
      <c r="N138" s="17">
        <f t="shared" si="28"/>
        <v>-1443.7981066791538</v>
      </c>
      <c r="O138" s="24">
        <f t="shared" si="19"/>
        <v>23.021827704539938</v>
      </c>
      <c r="P138" s="7"/>
      <c r="Q138" s="25">
        <f t="shared" si="20"/>
        <v>3828.9437557780984</v>
      </c>
      <c r="R138" s="24">
        <f t="shared" si="21"/>
        <v>-1476.5158626552579</v>
      </c>
      <c r="S138" s="7"/>
      <c r="T138" s="25">
        <f t="shared" si="22"/>
        <v>-0.93070589176234142</v>
      </c>
      <c r="U138" s="24">
        <f t="shared" si="23"/>
        <v>-0.36047865387390288</v>
      </c>
      <c r="V138" s="7"/>
      <c r="W138" s="25">
        <f t="shared" si="24"/>
        <v>-0.93107036545996824</v>
      </c>
      <c r="X138" s="24">
        <f t="shared" si="29"/>
        <v>62.309129376060525</v>
      </c>
      <c r="Y138" s="7"/>
      <c r="Z138" s="25">
        <f t="shared" si="30"/>
        <v>-626</v>
      </c>
      <c r="AA138" s="17">
        <f t="shared" si="31"/>
        <v>62.279999999999887</v>
      </c>
      <c r="AB138" s="24">
        <f t="shared" si="25"/>
        <v>1.0869910581420663</v>
      </c>
      <c r="AC138" s="17">
        <f t="shared" si="26"/>
        <v>2.9129376060637924E-2</v>
      </c>
    </row>
    <row r="139" spans="1:29" s="17" customFormat="1" x14ac:dyDescent="0.25">
      <c r="A139" s="17">
        <v>54</v>
      </c>
      <c r="B139" s="17">
        <v>-637</v>
      </c>
      <c r="C139" s="17">
        <v>15030</v>
      </c>
      <c r="D139" s="17">
        <v>12299</v>
      </c>
      <c r="E139" s="17">
        <v>11376</v>
      </c>
      <c r="F139" s="17">
        <v>14108</v>
      </c>
      <c r="G139" s="24"/>
      <c r="H139" s="7"/>
      <c r="I139" s="25">
        <f t="shared" si="32"/>
        <v>3654</v>
      </c>
      <c r="J139" s="24">
        <f t="shared" si="32"/>
        <v>-1809</v>
      </c>
      <c r="K139" s="7"/>
      <c r="L139" s="25">
        <f t="shared" si="27"/>
        <v>3655.334723545935</v>
      </c>
      <c r="M139" s="17">
        <f t="shared" si="18"/>
        <v>1.7814869440734298</v>
      </c>
      <c r="N139" s="17">
        <f t="shared" si="28"/>
        <v>-1817.395472324255</v>
      </c>
      <c r="O139" s="24">
        <f t="shared" si="19"/>
        <v>70.483955547332059</v>
      </c>
      <c r="P139" s="7"/>
      <c r="Q139" s="25">
        <f t="shared" si="20"/>
        <v>3657.9437557780984</v>
      </c>
      <c r="R139" s="24">
        <f t="shared" si="21"/>
        <v>-1846.5158626552579</v>
      </c>
      <c r="S139" s="7"/>
      <c r="T139" s="25">
        <f t="shared" si="22"/>
        <v>-0.88914071931727934</v>
      </c>
      <c r="U139" s="24">
        <f t="shared" si="23"/>
        <v>-0.45081097288704808</v>
      </c>
      <c r="V139" s="7"/>
      <c r="W139" s="25">
        <f t="shared" si="24"/>
        <v>-0.88959638635952087</v>
      </c>
      <c r="X139" s="24">
        <f t="shared" si="29"/>
        <v>56.599808878556587</v>
      </c>
      <c r="Y139" s="7"/>
      <c r="Z139" s="25">
        <f t="shared" si="30"/>
        <v>-637</v>
      </c>
      <c r="AA139" s="17">
        <f t="shared" si="31"/>
        <v>56.54699999999989</v>
      </c>
      <c r="AB139" s="24">
        <f t="shared" si="25"/>
        <v>0.98693133212523165</v>
      </c>
      <c r="AC139" s="17">
        <f t="shared" si="26"/>
        <v>5.280887855669647E-2</v>
      </c>
    </row>
    <row r="140" spans="1:29" s="17" customFormat="1" x14ac:dyDescent="0.25">
      <c r="A140" s="17">
        <v>55</v>
      </c>
      <c r="B140" s="17">
        <v>-635</v>
      </c>
      <c r="C140" s="17">
        <v>14933</v>
      </c>
      <c r="D140" s="17">
        <v>12120</v>
      </c>
      <c r="E140" s="17">
        <v>11482</v>
      </c>
      <c r="F140" s="17">
        <v>14294</v>
      </c>
      <c r="G140" s="24"/>
      <c r="H140" s="7"/>
      <c r="I140" s="25">
        <f t="shared" si="32"/>
        <v>3451</v>
      </c>
      <c r="J140" s="24">
        <f t="shared" si="32"/>
        <v>-2174</v>
      </c>
      <c r="K140" s="7"/>
      <c r="L140" s="25">
        <f t="shared" si="27"/>
        <v>3451.1151723355201</v>
      </c>
      <c r="M140" s="17">
        <f t="shared" si="18"/>
        <v>1.3264666869161029E-2</v>
      </c>
      <c r="N140" s="17">
        <f t="shared" si="28"/>
        <v>-2171.3465181452843</v>
      </c>
      <c r="O140" s="24">
        <f t="shared" si="19"/>
        <v>7.0409659533052835</v>
      </c>
      <c r="P140" s="7"/>
      <c r="Q140" s="25">
        <f t="shared" si="20"/>
        <v>3454.9437557780984</v>
      </c>
      <c r="R140" s="24">
        <f t="shared" si="21"/>
        <v>-2211.5158626552579</v>
      </c>
      <c r="S140" s="7"/>
      <c r="T140" s="25">
        <f t="shared" si="22"/>
        <v>-0.83979726898776119</v>
      </c>
      <c r="U140" s="24">
        <f t="shared" si="23"/>
        <v>-0.53992258488650213</v>
      </c>
      <c r="V140" s="7"/>
      <c r="W140" s="25">
        <f t="shared" si="24"/>
        <v>-0.84034289278029051</v>
      </c>
      <c r="X140" s="24">
        <f t="shared" si="29"/>
        <v>50.752976646313982</v>
      </c>
      <c r="Y140" s="7"/>
      <c r="Z140" s="25">
        <f t="shared" si="30"/>
        <v>-635</v>
      </c>
      <c r="AA140" s="17">
        <f t="shared" si="31"/>
        <v>50.831999999999894</v>
      </c>
      <c r="AB140" s="24">
        <f t="shared" si="25"/>
        <v>0.88718576537375582</v>
      </c>
      <c r="AC140" s="17">
        <f t="shared" si="26"/>
        <v>-7.9023353685911957E-2</v>
      </c>
    </row>
    <row r="141" spans="1:29" s="17" customFormat="1" x14ac:dyDescent="0.25">
      <c r="A141" s="17">
        <v>56</v>
      </c>
      <c r="B141" s="17">
        <v>-631</v>
      </c>
      <c r="C141" s="17">
        <v>14813</v>
      </c>
      <c r="D141" s="17">
        <v>11954</v>
      </c>
      <c r="E141" s="17">
        <v>11600</v>
      </c>
      <c r="F141" s="17">
        <v>14456</v>
      </c>
      <c r="G141" s="24"/>
      <c r="H141" s="7"/>
      <c r="I141" s="25">
        <f t="shared" si="32"/>
        <v>3213</v>
      </c>
      <c r="J141" s="24">
        <f t="shared" si="32"/>
        <v>-2502</v>
      </c>
      <c r="K141" s="7"/>
      <c r="L141" s="25">
        <f t="shared" si="27"/>
        <v>3214.1201248444922</v>
      </c>
      <c r="M141" s="17">
        <f t="shared" si="18"/>
        <v>1.2546796672487615</v>
      </c>
      <c r="N141" s="17">
        <f t="shared" si="28"/>
        <v>-2501.3123635247198</v>
      </c>
      <c r="O141" s="24">
        <f t="shared" si="19"/>
        <v>0.47284392213579723</v>
      </c>
      <c r="P141" s="7"/>
      <c r="Q141" s="25">
        <f t="shared" si="20"/>
        <v>3216.9437557780984</v>
      </c>
      <c r="R141" s="24">
        <f t="shared" si="21"/>
        <v>-2539.5158626552579</v>
      </c>
      <c r="S141" s="7"/>
      <c r="T141" s="25">
        <f t="shared" si="22"/>
        <v>-0.78194632722211921</v>
      </c>
      <c r="U141" s="24">
        <f t="shared" si="23"/>
        <v>-0.62000096498464163</v>
      </c>
      <c r="V141" s="7"/>
      <c r="W141" s="25">
        <f t="shared" si="24"/>
        <v>-0.782572781974187</v>
      </c>
      <c r="X141" s="24">
        <f t="shared" si="29"/>
        <v>45.085460634654851</v>
      </c>
      <c r="Y141" s="7"/>
      <c r="Z141" s="25">
        <f t="shared" si="30"/>
        <v>-631</v>
      </c>
      <c r="AA141" s="17">
        <f t="shared" si="31"/>
        <v>45.152999999999892</v>
      </c>
      <c r="AB141" s="24">
        <f t="shared" si="25"/>
        <v>0.78806851715299775</v>
      </c>
      <c r="AC141" s="17">
        <f t="shared" si="26"/>
        <v>-6.7539365345041347E-2</v>
      </c>
    </row>
    <row r="142" spans="1:29" s="17" customFormat="1" x14ac:dyDescent="0.25">
      <c r="A142" s="17">
        <v>57</v>
      </c>
      <c r="B142" s="17">
        <v>-626</v>
      </c>
      <c r="C142" s="17">
        <v>14676</v>
      </c>
      <c r="D142" s="17">
        <v>11801</v>
      </c>
      <c r="E142" s="17">
        <v>11736</v>
      </c>
      <c r="F142" s="17">
        <v>14601</v>
      </c>
      <c r="G142" s="24"/>
      <c r="H142" s="7"/>
      <c r="I142" s="25">
        <f t="shared" si="32"/>
        <v>2940</v>
      </c>
      <c r="J142" s="24">
        <f t="shared" si="32"/>
        <v>-2800</v>
      </c>
      <c r="K142" s="7"/>
      <c r="L142" s="25">
        <f t="shared" si="27"/>
        <v>2947.7499650632471</v>
      </c>
      <c r="M142" s="17">
        <f t="shared" si="18"/>
        <v>60.061958481551336</v>
      </c>
      <c r="N142" s="17">
        <f t="shared" si="28"/>
        <v>-2804.0313614766869</v>
      </c>
      <c r="O142" s="24">
        <f t="shared" si="19"/>
        <v>16.251875355715384</v>
      </c>
      <c r="P142" s="7"/>
      <c r="Q142" s="25">
        <f t="shared" si="20"/>
        <v>2943.9437557780984</v>
      </c>
      <c r="R142" s="24">
        <f t="shared" si="21"/>
        <v>-2837.5158626552579</v>
      </c>
      <c r="S142" s="7"/>
      <c r="T142" s="25">
        <f t="shared" si="22"/>
        <v>-0.71558789402035339</v>
      </c>
      <c r="U142" s="24">
        <f t="shared" si="23"/>
        <v>-0.69275510300063425</v>
      </c>
      <c r="V142" s="7"/>
      <c r="W142" s="25">
        <f t="shared" si="24"/>
        <v>-0.71628777962160461</v>
      </c>
      <c r="X142" s="24">
        <f t="shared" si="29"/>
        <v>39.43064942315641</v>
      </c>
      <c r="Y142" s="7"/>
      <c r="Z142" s="25">
        <f t="shared" si="30"/>
        <v>-626</v>
      </c>
      <c r="AA142" s="17">
        <f t="shared" si="31"/>
        <v>39.518999999999892</v>
      </c>
      <c r="AB142" s="24">
        <f t="shared" si="25"/>
        <v>0.68973666709563719</v>
      </c>
      <c r="AC142" s="17">
        <f t="shared" si="26"/>
        <v>-8.8350576843481576E-2</v>
      </c>
    </row>
    <row r="143" spans="1:29" s="17" customFormat="1" x14ac:dyDescent="0.25">
      <c r="A143" s="17">
        <v>58</v>
      </c>
      <c r="B143" s="17">
        <v>-615</v>
      </c>
      <c r="C143" s="17">
        <v>14532</v>
      </c>
      <c r="D143" s="17">
        <v>11665</v>
      </c>
      <c r="E143" s="17">
        <v>11876</v>
      </c>
      <c r="F143" s="17">
        <v>14739</v>
      </c>
      <c r="G143" s="24"/>
      <c r="H143" s="7"/>
      <c r="I143" s="25">
        <f t="shared" si="32"/>
        <v>2656</v>
      </c>
      <c r="J143" s="24">
        <f t="shared" si="32"/>
        <v>-3074</v>
      </c>
      <c r="K143" s="7"/>
      <c r="L143" s="25">
        <f t="shared" si="27"/>
        <v>2658.2461444569672</v>
      </c>
      <c r="M143" s="17">
        <f t="shared" si="18"/>
        <v>5.0451649215642913</v>
      </c>
      <c r="N143" s="17">
        <f t="shared" si="28"/>
        <v>-3074.6967123936483</v>
      </c>
      <c r="O143" s="24">
        <f t="shared" si="19"/>
        <v>0.48540815946319998</v>
      </c>
      <c r="P143" s="7"/>
      <c r="Q143" s="25">
        <f t="shared" si="20"/>
        <v>2659.9437557780984</v>
      </c>
      <c r="R143" s="24">
        <f t="shared" si="21"/>
        <v>-3111.5158626552579</v>
      </c>
      <c r="S143" s="7"/>
      <c r="T143" s="25">
        <f t="shared" si="22"/>
        <v>-0.64655567779580581</v>
      </c>
      <c r="U143" s="24">
        <f t="shared" si="23"/>
        <v>-0.75964984735090935</v>
      </c>
      <c r="V143" s="7"/>
      <c r="W143" s="25">
        <f t="shared" si="24"/>
        <v>-0.64732307626461472</v>
      </c>
      <c r="X143" s="24">
        <f t="shared" si="29"/>
        <v>33.909259872722146</v>
      </c>
      <c r="Y143" s="7"/>
      <c r="Z143" s="25">
        <f t="shared" si="30"/>
        <v>-615</v>
      </c>
      <c r="AA143" s="17">
        <f t="shared" si="31"/>
        <v>33.983999999999895</v>
      </c>
      <c r="AB143" s="24">
        <f t="shared" si="25"/>
        <v>0.59313269299775107</v>
      </c>
      <c r="AC143" s="17">
        <f t="shared" si="26"/>
        <v>-7.474012727774948E-2</v>
      </c>
    </row>
    <row r="144" spans="1:29" s="17" customFormat="1" x14ac:dyDescent="0.25">
      <c r="A144" s="17">
        <v>59</v>
      </c>
      <c r="B144" s="17">
        <v>-617</v>
      </c>
      <c r="C144" s="17">
        <v>14370</v>
      </c>
      <c r="D144" s="17">
        <v>11537</v>
      </c>
      <c r="E144" s="17">
        <v>12031</v>
      </c>
      <c r="F144" s="17">
        <v>14854</v>
      </c>
      <c r="G144" s="24"/>
      <c r="H144" s="7"/>
      <c r="I144" s="25">
        <f t="shared" si="32"/>
        <v>2339</v>
      </c>
      <c r="J144" s="24">
        <f t="shared" si="32"/>
        <v>-3317</v>
      </c>
      <c r="K144" s="7"/>
      <c r="L144" s="25">
        <f t="shared" si="27"/>
        <v>2342.8321856534399</v>
      </c>
      <c r="M144" s="17">
        <f t="shared" si="18"/>
        <v>14.685646882430325</v>
      </c>
      <c r="N144" s="17">
        <f t="shared" si="28"/>
        <v>-3317.0582736852339</v>
      </c>
      <c r="O144" s="24">
        <f t="shared" si="19"/>
        <v>3.3958223907363007E-3</v>
      </c>
      <c r="P144" s="7"/>
      <c r="Q144" s="25">
        <f t="shared" si="20"/>
        <v>2342.9437557780984</v>
      </c>
      <c r="R144" s="24">
        <f t="shared" si="21"/>
        <v>-3354.5158626552579</v>
      </c>
      <c r="S144" s="7"/>
      <c r="T144" s="25">
        <f t="shared" si="22"/>
        <v>-0.56950211250291294</v>
      </c>
      <c r="U144" s="24">
        <f t="shared" si="23"/>
        <v>-0.81897620821629935</v>
      </c>
      <c r="V144" s="7"/>
      <c r="W144" s="25">
        <f t="shared" si="24"/>
        <v>-0.57032937745099599</v>
      </c>
      <c r="X144" s="24">
        <f t="shared" si="29"/>
        <v>28.326918158566855</v>
      </c>
      <c r="Y144" s="7"/>
      <c r="Z144" s="25">
        <f t="shared" si="30"/>
        <v>-617</v>
      </c>
      <c r="AA144" s="17">
        <f t="shared" si="31"/>
        <v>28.430999999999894</v>
      </c>
      <c r="AB144" s="24">
        <f t="shared" si="25"/>
        <v>0.496214559634506</v>
      </c>
      <c r="AC144" s="17">
        <f t="shared" si="26"/>
        <v>-0.10408184143303956</v>
      </c>
    </row>
    <row r="145" spans="1:29" s="17" customFormat="1" x14ac:dyDescent="0.25">
      <c r="A145" s="17">
        <v>60</v>
      </c>
      <c r="B145" s="17">
        <v>-618</v>
      </c>
      <c r="C145" s="17">
        <v>14209</v>
      </c>
      <c r="D145" s="17">
        <v>11445</v>
      </c>
      <c r="E145" s="17">
        <v>12212</v>
      </c>
      <c r="F145" s="17">
        <v>14975</v>
      </c>
      <c r="G145" s="24"/>
      <c r="H145" s="7"/>
      <c r="I145" s="25">
        <f t="shared" si="32"/>
        <v>1997</v>
      </c>
      <c r="J145" s="24">
        <f t="shared" si="32"/>
        <v>-3530</v>
      </c>
      <c r="K145" s="7"/>
      <c r="L145" s="25">
        <f t="shared" si="27"/>
        <v>2004.8062105848758</v>
      </c>
      <c r="M145" s="17">
        <f t="shared" si="18"/>
        <v>60.936923695426529</v>
      </c>
      <c r="N145" s="17">
        <f t="shared" si="28"/>
        <v>-3528.2295089505728</v>
      </c>
      <c r="O145" s="24">
        <f t="shared" si="19"/>
        <v>3.1346385561017018</v>
      </c>
      <c r="P145" s="7"/>
      <c r="Q145" s="25">
        <f t="shared" si="20"/>
        <v>2000.9437557780984</v>
      </c>
      <c r="R145" s="24">
        <f t="shared" si="21"/>
        <v>-3567.5158626552579</v>
      </c>
      <c r="S145" s="7"/>
      <c r="T145" s="25">
        <f t="shared" si="22"/>
        <v>-0.48637176761278877</v>
      </c>
      <c r="U145" s="24">
        <f t="shared" si="23"/>
        <v>-0.87097832699954236</v>
      </c>
      <c r="V145" s="7"/>
      <c r="W145" s="25">
        <f t="shared" si="24"/>
        <v>-0.48725150016900165</v>
      </c>
      <c r="X145" s="24">
        <f t="shared" si="29"/>
        <v>22.697794478161143</v>
      </c>
      <c r="Y145" s="7"/>
      <c r="Z145" s="25">
        <f t="shared" si="30"/>
        <v>-618</v>
      </c>
      <c r="AA145" s="17">
        <f t="shared" si="31"/>
        <v>22.868999999999893</v>
      </c>
      <c r="AB145" s="24">
        <f t="shared" si="25"/>
        <v>0.39913934663858136</v>
      </c>
      <c r="AC145" s="17">
        <f t="shared" si="26"/>
        <v>-0.17120552183875049</v>
      </c>
    </row>
    <row r="146" spans="1:29" s="17" customFormat="1" x14ac:dyDescent="0.25">
      <c r="A146" s="17">
        <v>61</v>
      </c>
      <c r="B146" s="17">
        <v>-620</v>
      </c>
      <c r="C146" s="17">
        <v>14036</v>
      </c>
      <c r="D146" s="17">
        <v>11350</v>
      </c>
      <c r="E146" s="17">
        <v>12390</v>
      </c>
      <c r="F146" s="17">
        <v>15064</v>
      </c>
      <c r="G146" s="24"/>
      <c r="H146" s="7"/>
      <c r="I146" s="25">
        <f t="shared" si="32"/>
        <v>1646</v>
      </c>
      <c r="J146" s="24">
        <f t="shared" si="32"/>
        <v>-3714</v>
      </c>
      <c r="K146" s="7"/>
      <c r="L146" s="25">
        <f t="shared" si="27"/>
        <v>1646.6636276136699</v>
      </c>
      <c r="M146" s="17">
        <f t="shared" si="18"/>
        <v>0.44040160962515268</v>
      </c>
      <c r="N146" s="17">
        <f t="shared" si="28"/>
        <v>-3706.3213364433782</v>
      </c>
      <c r="O146" s="24">
        <f t="shared" si="19"/>
        <v>58.961874015791963</v>
      </c>
      <c r="P146" s="7"/>
      <c r="Q146" s="25">
        <f t="shared" si="20"/>
        <v>1649.9437557780984</v>
      </c>
      <c r="R146" s="24">
        <f t="shared" si="21"/>
        <v>-3751.5158626552579</v>
      </c>
      <c r="S146" s="7"/>
      <c r="T146" s="25">
        <f t="shared" si="22"/>
        <v>-0.40105378206766129</v>
      </c>
      <c r="U146" s="24">
        <f t="shared" si="23"/>
        <v>-0.91590034510337681</v>
      </c>
      <c r="V146" s="7"/>
      <c r="W146" s="25">
        <f t="shared" si="24"/>
        <v>-0.40197883186936734</v>
      </c>
      <c r="X146" s="24">
        <f t="shared" si="29"/>
        <v>17.169986091701844</v>
      </c>
      <c r="Y146" s="7"/>
      <c r="Z146" s="25">
        <f t="shared" si="30"/>
        <v>-620</v>
      </c>
      <c r="AA146" s="17">
        <f t="shared" si="31"/>
        <v>17.288999999999895</v>
      </c>
      <c r="AB146" s="24">
        <f t="shared" si="25"/>
        <v>0.30174997437729778</v>
      </c>
      <c r="AC146" s="17">
        <f t="shared" si="26"/>
        <v>-0.11901390829805081</v>
      </c>
    </row>
    <row r="147" spans="1:29" s="17" customFormat="1" x14ac:dyDescent="0.25">
      <c r="A147" s="17">
        <v>62</v>
      </c>
      <c r="B147" s="17">
        <v>-632</v>
      </c>
      <c r="C147" s="17">
        <v>13845</v>
      </c>
      <c r="D147" s="17">
        <v>11278</v>
      </c>
      <c r="E147" s="17">
        <v>12582</v>
      </c>
      <c r="F147" s="17">
        <v>15133</v>
      </c>
      <c r="G147" s="24"/>
      <c r="H147" s="7"/>
      <c r="I147" s="25">
        <f t="shared" si="32"/>
        <v>1263</v>
      </c>
      <c r="J147" s="24">
        <f t="shared" si="32"/>
        <v>-3855</v>
      </c>
      <c r="K147" s="7"/>
      <c r="L147" s="25">
        <f t="shared" si="27"/>
        <v>1265.4956697033779</v>
      </c>
      <c r="M147" s="17">
        <f t="shared" si="18"/>
        <v>6.2283672683581903</v>
      </c>
      <c r="N147" s="17">
        <f t="shared" si="28"/>
        <v>-3851.308606683745</v>
      </c>
      <c r="O147" s="24">
        <f t="shared" si="19"/>
        <v>13.626384615292208</v>
      </c>
      <c r="P147" s="7"/>
      <c r="Q147" s="25">
        <f t="shared" si="20"/>
        <v>1266.9437557780984</v>
      </c>
      <c r="R147" s="24">
        <f t="shared" si="21"/>
        <v>-3892.5158626552579</v>
      </c>
      <c r="S147" s="7"/>
      <c r="T147" s="25">
        <f t="shared" si="22"/>
        <v>-0.30795751863807774</v>
      </c>
      <c r="U147" s="24">
        <f t="shared" si="23"/>
        <v>-0.95032428288946724</v>
      </c>
      <c r="V147" s="7"/>
      <c r="W147" s="25">
        <f t="shared" si="24"/>
        <v>-0.3089172811116675</v>
      </c>
      <c r="X147" s="24">
        <f t="shared" si="29"/>
        <v>11.481367756072473</v>
      </c>
      <c r="Y147" s="7"/>
      <c r="Z147" s="25">
        <f t="shared" si="30"/>
        <v>-632</v>
      </c>
      <c r="AA147" s="17">
        <f t="shared" si="31"/>
        <v>11.600999999999896</v>
      </c>
      <c r="AB147" s="24">
        <f t="shared" si="25"/>
        <v>0.20247564652386035</v>
      </c>
      <c r="AC147" s="17">
        <f t="shared" si="26"/>
        <v>-0.11963224392742333</v>
      </c>
    </row>
    <row r="148" spans="1:29" s="17" customFormat="1" x14ac:dyDescent="0.25">
      <c r="A148" s="17">
        <v>63</v>
      </c>
      <c r="B148" s="17">
        <v>-647</v>
      </c>
      <c r="C148" s="17">
        <v>13635</v>
      </c>
      <c r="D148" s="17">
        <v>11216</v>
      </c>
      <c r="E148" s="17">
        <v>12773</v>
      </c>
      <c r="F148" s="17">
        <v>15182</v>
      </c>
      <c r="G148" s="24"/>
      <c r="H148" s="7"/>
      <c r="I148" s="25">
        <f t="shared" si="32"/>
        <v>862</v>
      </c>
      <c r="J148" s="24">
        <f t="shared" si="32"/>
        <v>-3966</v>
      </c>
      <c r="K148" s="7"/>
      <c r="L148" s="25">
        <f t="shared" si="27"/>
        <v>862.34988548634499</v>
      </c>
      <c r="M148" s="17">
        <f t="shared" ref="M148:M149" si="33">(I148-L148)^2</f>
        <v>0.12241985355486867</v>
      </c>
      <c r="N148" s="17">
        <f t="shared" si="28"/>
        <v>-3960.032606203109</v>
      </c>
      <c r="O148" s="24">
        <f t="shared" ref="O148:O149" si="34">(J148-N148)^2</f>
        <v>35.609788727172877</v>
      </c>
      <c r="P148" s="7"/>
      <c r="Q148" s="25">
        <f t="shared" si="20"/>
        <v>865.94375577809831</v>
      </c>
      <c r="R148" s="24">
        <f t="shared" si="21"/>
        <v>-4003.5158626552579</v>
      </c>
      <c r="S148" s="7"/>
      <c r="T148" s="25">
        <f t="shared" si="22"/>
        <v>-0.21048597389848767</v>
      </c>
      <c r="U148" s="24">
        <f t="shared" si="23"/>
        <v>-0.97742397859341079</v>
      </c>
      <c r="V148" s="7"/>
      <c r="W148" s="25">
        <f t="shared" si="24"/>
        <v>-0.21147305104026426</v>
      </c>
      <c r="X148" s="24">
        <f t="shared" si="29"/>
        <v>5.682035657799247</v>
      </c>
      <c r="Y148" s="7"/>
      <c r="Z148" s="25">
        <f t="shared" si="30"/>
        <v>-647</v>
      </c>
      <c r="AA148" s="17">
        <f t="shared" si="31"/>
        <v>5.7779999999998966</v>
      </c>
      <c r="AB148" s="24">
        <f t="shared" si="25"/>
        <v>0.10084512418023055</v>
      </c>
      <c r="AC148" s="17">
        <f t="shared" si="26"/>
        <v>-9.5964342200649533E-2</v>
      </c>
    </row>
    <row r="149" spans="1:29" s="17" customFormat="1" x14ac:dyDescent="0.25">
      <c r="A149" s="17">
        <v>64</v>
      </c>
      <c r="B149" s="17">
        <v>-627</v>
      </c>
      <c r="C149" s="17">
        <v>13438</v>
      </c>
      <c r="D149" s="17">
        <v>11179</v>
      </c>
      <c r="E149" s="17">
        <v>12969</v>
      </c>
      <c r="F149" s="17">
        <v>15207</v>
      </c>
      <c r="G149" s="24"/>
      <c r="H149" s="7"/>
      <c r="I149" s="25">
        <f t="shared" si="32"/>
        <v>469</v>
      </c>
      <c r="J149" s="24">
        <f t="shared" si="32"/>
        <v>-4028</v>
      </c>
      <c r="K149" s="7"/>
      <c r="L149" s="25">
        <f t="shared" si="27"/>
        <v>463.0854387383647</v>
      </c>
      <c r="M149" s="17">
        <f t="shared" si="33"/>
        <v>34.982034917636945</v>
      </c>
      <c r="N149" s="17">
        <f t="shared" si="28"/>
        <v>-4026.0161463641248</v>
      </c>
      <c r="O149" s="24">
        <f t="shared" si="34"/>
        <v>3.935675248575333</v>
      </c>
      <c r="P149" s="7"/>
      <c r="Q149" s="25">
        <f t="shared" ref="Q149" si="35">I149-$J$4</f>
        <v>472.94375577809836</v>
      </c>
      <c r="R149" s="24">
        <f t="shared" ref="R149" si="36">J149-$J$3</f>
        <v>-4065.5158626552579</v>
      </c>
      <c r="S149" s="7"/>
      <c r="T149" s="25">
        <f t="shared" ref="T149" si="37">Q149/$J$7</f>
        <v>-0.11495899863001165</v>
      </c>
      <c r="U149" s="24">
        <f t="shared" ref="U149" si="38">R149/$J$6</f>
        <v>-0.99256074556318108</v>
      </c>
      <c r="V149" s="7"/>
      <c r="W149" s="25">
        <f t="shared" ref="W149" si="39">(T149-U149*SIN(-$J$11*PI()/180))/(COS(-$J$11*PI()/180))</f>
        <v>-0.11596131166858484</v>
      </c>
      <c r="X149" s="24">
        <f>IF(MOD(ATAN2(U149,W149)*180/PI()-$J$9+360,360)&gt;5,MOD(ATAN2(U149,W149)*180/PI()-$J$9+360,360)-360,MOD(ATAN2(U149,W149)*180/PI()-$J$9+360,360))</f>
        <v>0.13751390036782141</v>
      </c>
      <c r="Y149" s="7"/>
      <c r="Z149" s="25">
        <f t="shared" si="30"/>
        <v>-627</v>
      </c>
      <c r="AA149" s="17">
        <f t="shared" si="31"/>
        <v>0.13499999999989676</v>
      </c>
      <c r="AB149" s="24">
        <f t="shared" ref="AB149" si="40">AA149*PI()/180</f>
        <v>2.3561944901905429E-3</v>
      </c>
      <c r="AC149" s="17">
        <f t="shared" ref="AC149" si="41">X149-AA149</f>
        <v>2.5139003679246485E-3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-9975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78</v>
      </c>
      <c r="B156" s="31">
        <v>9980</v>
      </c>
      <c r="G156" s="2"/>
      <c r="I156" s="1"/>
      <c r="J156" s="3"/>
    </row>
    <row r="157" spans="1:29" x14ac:dyDescent="0.25">
      <c r="A157" t="s">
        <v>79</v>
      </c>
      <c r="B157">
        <v>9986</v>
      </c>
      <c r="G157" s="2"/>
      <c r="I157" s="43">
        <f>J155</f>
        <v>-9992</v>
      </c>
      <c r="J157" s="39">
        <f>I157+B157</f>
        <v>-6</v>
      </c>
    </row>
    <row r="158" spans="1:29" x14ac:dyDescent="0.25">
      <c r="A158" s="31" t="s">
        <v>80</v>
      </c>
      <c r="B158" s="31">
        <v>40016</v>
      </c>
      <c r="G158" s="2"/>
      <c r="I158" s="1"/>
      <c r="J158" s="3"/>
    </row>
    <row r="159" spans="1:29" x14ac:dyDescent="0.25">
      <c r="A159" t="s">
        <v>81</v>
      </c>
      <c r="B159">
        <v>40016</v>
      </c>
      <c r="G159" s="2"/>
      <c r="I159" s="43">
        <f>J157</f>
        <v>-6</v>
      </c>
      <c r="J159" s="39">
        <f>I159+B159</f>
        <v>40010</v>
      </c>
    </row>
    <row r="160" spans="1:29" x14ac:dyDescent="0.25">
      <c r="A160" s="31" t="s">
        <v>82</v>
      </c>
      <c r="B160" s="31">
        <v>9997</v>
      </c>
      <c r="G160" s="2"/>
      <c r="I160" s="1"/>
      <c r="J160" s="3"/>
    </row>
    <row r="161" spans="1:10" x14ac:dyDescent="0.25">
      <c r="A161" t="s">
        <v>83</v>
      </c>
      <c r="B161">
        <v>9997</v>
      </c>
      <c r="G161" s="2"/>
      <c r="I161" s="43">
        <f>J159</f>
        <v>40010</v>
      </c>
      <c r="J161" s="39">
        <f>I161+B161</f>
        <v>50007</v>
      </c>
    </row>
    <row r="162" spans="1:10" x14ac:dyDescent="0.25">
      <c r="A162" s="31" t="s">
        <v>84</v>
      </c>
      <c r="B162" s="31">
        <v>-9982</v>
      </c>
      <c r="G162" s="2"/>
      <c r="I162" s="1"/>
      <c r="J162" s="3"/>
    </row>
    <row r="163" spans="1:10" x14ac:dyDescent="0.25">
      <c r="A163" t="s">
        <v>85</v>
      </c>
      <c r="B163">
        <v>-9990</v>
      </c>
      <c r="G163" s="2"/>
      <c r="I163" s="43">
        <f>J161</f>
        <v>50007</v>
      </c>
      <c r="J163" s="39">
        <f>I163+B163</f>
        <v>40017</v>
      </c>
    </row>
    <row r="164" spans="1:10" x14ac:dyDescent="0.25">
      <c r="A164" s="31" t="s">
        <v>86</v>
      </c>
      <c r="B164" s="31">
        <v>-40002</v>
      </c>
      <c r="G164" s="2"/>
      <c r="I164" s="1"/>
      <c r="J164" s="3"/>
    </row>
    <row r="165" spans="1:10" ht="15.75" thickBot="1" x14ac:dyDescent="0.3">
      <c r="A165" t="s">
        <v>87</v>
      </c>
      <c r="B165">
        <v>-40002</v>
      </c>
      <c r="G165" s="2"/>
      <c r="I165" s="4">
        <f>J163</f>
        <v>40017</v>
      </c>
      <c r="J165" s="6">
        <f>I165+B165</f>
        <v>15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36.582490467780772</v>
      </c>
      <c r="L3" s="35" t="s">
        <v>1</v>
      </c>
      <c r="M3" s="11">
        <v>-4122.4026486389803</v>
      </c>
      <c r="N3" s="10" t="s">
        <v>2</v>
      </c>
      <c r="O3" s="35">
        <v>4105.0486357284772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-4.5485334615761968</v>
      </c>
      <c r="L4" s="9" t="s">
        <v>5</v>
      </c>
      <c r="M4" s="13">
        <v>359.85766509709271</v>
      </c>
      <c r="N4" s="12" t="s">
        <v>6</v>
      </c>
      <c r="O4" s="9">
        <v>359.87667287541967</v>
      </c>
      <c r="Q4" s="2" t="s">
        <v>7</v>
      </c>
      <c r="R4" s="2">
        <f>MAX(AC20:AC149)</f>
        <v>0.22848028275734578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-173.54509844653236</v>
      </c>
      <c r="N5" s="14" t="s">
        <v>9</v>
      </c>
      <c r="O5" s="9">
        <v>-173.50513944879359</v>
      </c>
      <c r="Q5" s="5" t="s">
        <v>10</v>
      </c>
      <c r="R5" s="5">
        <f>MIN(AC20:AC149)</f>
        <v>-0.18986452306488388</v>
      </c>
      <c r="T5" s="45" t="s">
        <v>55</v>
      </c>
      <c r="U5" s="47">
        <v>7</v>
      </c>
    </row>
    <row r="6" spans="1:21" ht="15.75" thickBot="1" x14ac:dyDescent="0.3">
      <c r="A6" t="s">
        <v>65</v>
      </c>
      <c r="I6" s="32" t="s">
        <v>11</v>
      </c>
      <c r="J6" s="32">
        <f>(O3+O9)/2</f>
        <v>4098.6493144193209</v>
      </c>
      <c r="L6" s="37" t="s">
        <v>12</v>
      </c>
      <c r="M6" s="13">
        <v>-4.3878779856034278</v>
      </c>
      <c r="N6" s="14" t="s">
        <v>13</v>
      </c>
      <c r="O6" s="9">
        <v>36.448399091353799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-4116.1832969565976</v>
      </c>
      <c r="L7" s="38" t="s">
        <v>15</v>
      </c>
      <c r="M7" s="16">
        <f>SUM(M20:M84)</f>
        <v>1079.8837793485991</v>
      </c>
      <c r="N7" s="15" t="s">
        <v>15</v>
      </c>
      <c r="O7" s="36">
        <f>SUM(O20:O84)</f>
        <v>2984.2427352852083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-173.48705119177171</v>
      </c>
      <c r="L9" s="35" t="s">
        <v>18</v>
      </c>
      <c r="M9" s="11">
        <v>-4109.9639452742149</v>
      </c>
      <c r="N9" s="10" t="s">
        <v>19</v>
      </c>
      <c r="O9" s="35">
        <v>4092.2499931101656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-173.52720221677262</v>
      </c>
      <c r="L10" s="9" t="s">
        <v>21</v>
      </c>
      <c r="M10" s="13">
        <v>359.82709702603199</v>
      </c>
      <c r="N10" s="12" t="s">
        <v>22</v>
      </c>
      <c r="O10" s="9">
        <v>359.86790451750448</v>
      </c>
      <c r="T10" s="48"/>
    </row>
    <row r="11" spans="1:21" ht="15.75" thickBot="1" x14ac:dyDescent="0.3">
      <c r="I11" s="33" t="s">
        <v>23</v>
      </c>
      <c r="J11" s="33">
        <f>J9-J10</f>
        <v>4.0151025000909613E-2</v>
      </c>
      <c r="L11" s="37" t="s">
        <v>24</v>
      </c>
      <c r="M11" s="13">
        <v>-173.50930598701288</v>
      </c>
      <c r="N11" s="14" t="s">
        <v>25</v>
      </c>
      <c r="O11" s="9">
        <v>-173.46896293474984</v>
      </c>
    </row>
    <row r="12" spans="1:21" x14ac:dyDescent="0.25">
      <c r="I12" s="9"/>
      <c r="J12" s="9"/>
      <c r="L12" s="37" t="s">
        <v>26</v>
      </c>
      <c r="M12" s="13">
        <v>-4.7091889375489666</v>
      </c>
      <c r="N12" s="14" t="s">
        <v>27</v>
      </c>
      <c r="O12" s="9">
        <v>36.716581844207745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1109.9803503330513</v>
      </c>
      <c r="N13" s="15" t="s">
        <v>15</v>
      </c>
      <c r="O13" s="36">
        <f>SUM(O85:O149)</f>
        <v>2950.6282784867794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13494</v>
      </c>
      <c r="D20" s="17">
        <v>11230</v>
      </c>
      <c r="E20" s="17">
        <v>13032</v>
      </c>
      <c r="F20" s="17">
        <v>15276</v>
      </c>
      <c r="G20" s="24"/>
      <c r="H20" s="7"/>
      <c r="I20" s="25">
        <f t="shared" ref="I20:J51" si="0">C20-E20</f>
        <v>462</v>
      </c>
      <c r="J20" s="24">
        <f t="shared" si="0"/>
        <v>-4046</v>
      </c>
      <c r="K20" s="7"/>
      <c r="L20" s="25">
        <f>$M$3*SIN(2*PI()/$M$4*(AA20+$M$5))+$M$6</f>
        <v>454.14943832848729</v>
      </c>
      <c r="M20" s="17">
        <f t="shared" ref="M20:M83" si="1">(I20-L20)^2</f>
        <v>61.6313185582244</v>
      </c>
      <c r="N20" s="17">
        <f>$O$3*COS(2*PI()/$O$4*(AA20+$O$5))+$O$6</f>
        <v>-4042.7337326764277</v>
      </c>
      <c r="O20" s="24">
        <f t="shared" ref="O20:O83" si="2">(J20-N20)^2</f>
        <v>10.668502229035928</v>
      </c>
      <c r="P20" s="7"/>
      <c r="Q20" s="25">
        <f>I20-$J$4</f>
        <v>466.5485334615762</v>
      </c>
      <c r="R20" s="24">
        <f>J20-$J$3</f>
        <v>-4082.5824904677806</v>
      </c>
      <c r="S20" s="7"/>
      <c r="T20" s="25">
        <f>Q20/$J$7</f>
        <v>-0.11334493626815173</v>
      </c>
      <c r="U20" s="24">
        <f>R20/$J$6</f>
        <v>-0.99607997105411872</v>
      </c>
      <c r="V20" s="7"/>
      <c r="W20" s="25">
        <f>(T20-U20*SIN(-$J$11*PI()/180))/(COS(-$J$11*PI()/180))</f>
        <v>-0.11404298476796325</v>
      </c>
      <c r="X20" s="24">
        <f>IF(MOD(ATAN2(U20,W20)*180/PI()-$J$9+360,360)&gt;5,MOD(ATAN2(U20,W20)*180/PI()-$J$9+360,360)-360,MOD(ATAN2(U20,W20)*180/PI()-$J$9+360,360))</f>
        <v>1.8508046837382608E-2</v>
      </c>
      <c r="Y20" s="7"/>
      <c r="Z20" s="25">
        <f>I159</f>
        <v>0</v>
      </c>
      <c r="AA20" s="17">
        <f>360/40000*Z20</f>
        <v>0</v>
      </c>
      <c r="AB20" s="24">
        <f>AA20*PI()/180</f>
        <v>0</v>
      </c>
      <c r="AC20" s="17">
        <f>X20-AA20</f>
        <v>1.8508046837382608E-2</v>
      </c>
      <c r="AD20" s="17">
        <f ca="1">INDIRECT("AC"&amp;AE20)-AC20</f>
        <v>-4.8196478953772548E-2</v>
      </c>
      <c r="AE20" s="17">
        <v>149</v>
      </c>
    </row>
    <row r="21" spans="1:31" s="17" customFormat="1" x14ac:dyDescent="0.25">
      <c r="A21" s="17">
        <v>1</v>
      </c>
      <c r="B21" s="17">
        <v>630</v>
      </c>
      <c r="C21" s="17">
        <v>13687</v>
      </c>
      <c r="D21" s="17">
        <v>11260</v>
      </c>
      <c r="E21" s="17">
        <v>12828</v>
      </c>
      <c r="F21" s="17">
        <v>15239</v>
      </c>
      <c r="G21" s="24"/>
      <c r="H21" s="7"/>
      <c r="I21" s="25">
        <f t="shared" si="0"/>
        <v>859</v>
      </c>
      <c r="J21" s="24">
        <f t="shared" si="0"/>
        <v>-3979</v>
      </c>
      <c r="K21" s="7"/>
      <c r="L21" s="25">
        <f t="shared" ref="L21:L84" si="3">$M$3*SIN(2*PI()/$M$4*(AA21+$M$5))+$M$6</f>
        <v>856.82456906785728</v>
      </c>
      <c r="M21" s="17">
        <f t="shared" si="1"/>
        <v>4.7324997405233313</v>
      </c>
      <c r="N21" s="17">
        <f t="shared" ref="N21:N84" si="4">$O$3*COS(2*PI()/$O$4*(AA21+$O$5))+$O$6</f>
        <v>-3977.2890044385608</v>
      </c>
      <c r="O21" s="24">
        <f t="shared" si="2"/>
        <v>2.9275058112645631</v>
      </c>
      <c r="P21" s="7"/>
      <c r="Q21" s="25">
        <f t="shared" ref="Q21:Q84" si="5">I21-$J$4</f>
        <v>863.5485334615762</v>
      </c>
      <c r="R21" s="24">
        <f t="shared" ref="R21:R84" si="6">J21-$J$3</f>
        <v>-4015.5824904677806</v>
      </c>
      <c r="S21" s="7"/>
      <c r="T21" s="25">
        <f t="shared" ref="T21:T84" si="7">Q21/$J$7</f>
        <v>-0.2097935080053559</v>
      </c>
      <c r="U21" s="24">
        <f t="shared" ref="U21:U84" si="8">R21/$J$6</f>
        <v>-0.97973312240710475</v>
      </c>
      <c r="V21" s="7"/>
      <c r="W21" s="25">
        <f t="shared" ref="W21:W84" si="9">(T21-U21*SIN(-$J$11*PI()/180))/(COS(-$J$11*PI()/180))</f>
        <v>-0.21048012484341075</v>
      </c>
      <c r="X21" s="24">
        <f t="shared" ref="X21:X83" si="10">MOD(ATAN2(U21,W21)*180/PI()-$J$9+360,360)</f>
        <v>5.6118479613612635</v>
      </c>
      <c r="Y21" s="7"/>
      <c r="Z21" s="25">
        <f t="shared" ref="Z21:Z84" si="11">B21</f>
        <v>630</v>
      </c>
      <c r="AA21" s="17">
        <f>360/40000*Z21+AA20</f>
        <v>5.67</v>
      </c>
      <c r="AB21" s="24">
        <f t="shared" ref="AB21:AB84" si="12">AA21*PI()/180</f>
        <v>9.896016858807849E-2</v>
      </c>
      <c r="AC21" s="17">
        <f t="shared" ref="AC21:AC84" si="13">X21-AA21</f>
        <v>-5.8152038638736414E-2</v>
      </c>
      <c r="AD21" s="17">
        <f t="shared" ref="AD21:AD83" ca="1" si="14">INDIRECT("AC"&amp;AE21)-AC21</f>
        <v>3.9994263292281396E-2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13891</v>
      </c>
      <c r="D22" s="17">
        <v>11318</v>
      </c>
      <c r="E22" s="17">
        <v>12631</v>
      </c>
      <c r="F22" s="17">
        <v>15191</v>
      </c>
      <c r="G22" s="24"/>
      <c r="H22" s="7"/>
      <c r="I22" s="25">
        <f t="shared" si="0"/>
        <v>1260</v>
      </c>
      <c r="J22" s="24">
        <f t="shared" si="0"/>
        <v>-3873</v>
      </c>
      <c r="K22" s="7"/>
      <c r="L22" s="25">
        <f t="shared" si="3"/>
        <v>1261.5509814413576</v>
      </c>
      <c r="M22" s="17">
        <f t="shared" si="1"/>
        <v>2.4055434314358073</v>
      </c>
      <c r="N22" s="17">
        <f>$O$3*COS(2*PI()/$O$4*(AA22+$O$5))+$O$6</f>
        <v>-3869.1801233023498</v>
      </c>
      <c r="O22" s="24">
        <f>(J22-N22)^2</f>
        <v>14.591457985251116</v>
      </c>
      <c r="P22" s="7"/>
      <c r="Q22" s="25">
        <f t="shared" si="5"/>
        <v>1264.5485334615762</v>
      </c>
      <c r="R22" s="24">
        <f t="shared" si="6"/>
        <v>-3909.5824904677806</v>
      </c>
      <c r="S22" s="7"/>
      <c r="T22" s="25">
        <f t="shared" si="7"/>
        <v>-0.30721385376510119</v>
      </c>
      <c r="U22" s="24">
        <f t="shared" si="8"/>
        <v>-0.95387094395063499</v>
      </c>
      <c r="V22" s="7"/>
      <c r="W22" s="25">
        <f t="shared" si="9"/>
        <v>-0.30788237114423039</v>
      </c>
      <c r="X22" s="24">
        <f t="shared" si="10"/>
        <v>11.375652621123095</v>
      </c>
      <c r="Y22" s="7"/>
      <c r="Z22" s="25">
        <f t="shared" si="11"/>
        <v>647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-0.11734737887690372</v>
      </c>
      <c r="AD22" s="17">
        <f t="shared" ca="1" si="14"/>
        <v>7.4554006122653504E-3</v>
      </c>
      <c r="AE22" s="17">
        <v>147</v>
      </c>
    </row>
    <row r="23" spans="1:31" s="17" customFormat="1" x14ac:dyDescent="0.25">
      <c r="A23" s="17">
        <v>3</v>
      </c>
      <c r="B23" s="17">
        <v>626</v>
      </c>
      <c r="C23" s="17">
        <v>14061</v>
      </c>
      <c r="D23" s="17">
        <v>11376</v>
      </c>
      <c r="E23" s="17">
        <v>12427</v>
      </c>
      <c r="F23" s="17">
        <v>15106</v>
      </c>
      <c r="G23" s="24"/>
      <c r="H23" s="7"/>
      <c r="I23" s="25">
        <f t="shared" si="0"/>
        <v>1634</v>
      </c>
      <c r="J23" s="24">
        <f t="shared" si="0"/>
        <v>-3730</v>
      </c>
      <c r="K23" s="7"/>
      <c r="L23" s="25">
        <f t="shared" si="3"/>
        <v>1640.7380787551961</v>
      </c>
      <c r="M23" s="17">
        <f t="shared" si="1"/>
        <v>45.40170531122444</v>
      </c>
      <c r="N23" s="17">
        <f t="shared" si="4"/>
        <v>-3726.1747034453897</v>
      </c>
      <c r="O23" s="24">
        <f t="shared" si="2"/>
        <v>14.632893730713464</v>
      </c>
      <c r="P23" s="7"/>
      <c r="Q23" s="25">
        <f t="shared" si="5"/>
        <v>1638.5485334615762</v>
      </c>
      <c r="R23" s="24">
        <f t="shared" si="6"/>
        <v>-3766.5824904677806</v>
      </c>
      <c r="S23" s="7"/>
      <c r="T23" s="25">
        <f t="shared" si="7"/>
        <v>-0.39807472487269402</v>
      </c>
      <c r="U23" s="24">
        <f t="shared" si="8"/>
        <v>-0.91898140131596351</v>
      </c>
      <c r="V23" s="7"/>
      <c r="W23" s="25">
        <f t="shared" si="9"/>
        <v>-0.39871881509707618</v>
      </c>
      <c r="X23" s="24">
        <f t="shared" si="10"/>
        <v>16.941645148218981</v>
      </c>
      <c r="Y23" s="7"/>
      <c r="Z23" s="25">
        <f t="shared" si="11"/>
        <v>626</v>
      </c>
      <c r="AA23" s="17">
        <f t="shared" si="15"/>
        <v>17.126999999999999</v>
      </c>
      <c r="AB23" s="24">
        <f t="shared" si="12"/>
        <v>0.29892254098906879</v>
      </c>
      <c r="AC23" s="17">
        <f t="shared" si="13"/>
        <v>-0.18535485178101752</v>
      </c>
      <c r="AD23" s="17">
        <f t="shared" ca="1" si="14"/>
        <v>8.0328489827419247E-2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14257</v>
      </c>
      <c r="D24" s="17">
        <v>11473</v>
      </c>
      <c r="E24" s="17">
        <v>12262</v>
      </c>
      <c r="F24" s="17">
        <v>15029</v>
      </c>
      <c r="G24" s="24"/>
      <c r="H24" s="7"/>
      <c r="I24" s="25">
        <f t="shared" si="0"/>
        <v>1995</v>
      </c>
      <c r="J24" s="24">
        <f t="shared" si="0"/>
        <v>-3556</v>
      </c>
      <c r="K24" s="7"/>
      <c r="L24" s="25">
        <f t="shared" si="3"/>
        <v>1999.4910921970234</v>
      </c>
      <c r="M24" s="17">
        <f t="shared" si="1"/>
        <v>20.169909122164139</v>
      </c>
      <c r="N24" s="17">
        <f t="shared" si="4"/>
        <v>-3549.3073245201294</v>
      </c>
      <c r="O24" s="24">
        <f t="shared" si="2"/>
        <v>44.791905078860616</v>
      </c>
      <c r="P24" s="7"/>
      <c r="Q24" s="25">
        <f t="shared" si="5"/>
        <v>1999.5485334615762</v>
      </c>
      <c r="R24" s="24">
        <f t="shared" si="6"/>
        <v>-3592.5824904677806</v>
      </c>
      <c r="S24" s="7"/>
      <c r="T24" s="25">
        <f t="shared" si="7"/>
        <v>-0.48577733040702831</v>
      </c>
      <c r="U24" s="24">
        <f t="shared" si="8"/>
        <v>-0.87652839139685268</v>
      </c>
      <c r="V24" s="7"/>
      <c r="W24" s="25">
        <f t="shared" si="9"/>
        <v>-0.48639169246762476</v>
      </c>
      <c r="X24" s="24">
        <f t="shared" si="10"/>
        <v>22.513249629090978</v>
      </c>
      <c r="Y24" s="7"/>
      <c r="Z24" s="25">
        <f t="shared" si="11"/>
        <v>618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-0.17575037090902157</v>
      </c>
      <c r="AD24" s="17">
        <f t="shared" ca="1" si="14"/>
        <v>2.0919528734239634E-2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14422</v>
      </c>
      <c r="D25" s="17">
        <v>11583</v>
      </c>
      <c r="E25" s="17">
        <v>12087</v>
      </c>
      <c r="F25" s="17">
        <v>14921</v>
      </c>
      <c r="G25" s="24"/>
      <c r="H25" s="7"/>
      <c r="I25" s="25">
        <f t="shared" si="0"/>
        <v>2335</v>
      </c>
      <c r="J25" s="24">
        <f t="shared" si="0"/>
        <v>-3338</v>
      </c>
      <c r="K25" s="7"/>
      <c r="L25" s="25">
        <f t="shared" si="3"/>
        <v>2339.8931538571278</v>
      </c>
      <c r="M25" s="17">
        <f t="shared" si="1"/>
        <v>23.942954669524664</v>
      </c>
      <c r="N25" s="17">
        <f t="shared" si="4"/>
        <v>-3338.2854152790792</v>
      </c>
      <c r="O25" s="24">
        <f t="shared" si="2"/>
        <v>8.1461881531851132E-2</v>
      </c>
      <c r="P25" s="7"/>
      <c r="Q25" s="25">
        <f t="shared" si="5"/>
        <v>2339.548533461576</v>
      </c>
      <c r="R25" s="24">
        <f t="shared" si="6"/>
        <v>-3374.5824904677806</v>
      </c>
      <c r="S25" s="7"/>
      <c r="T25" s="25">
        <f t="shared" si="7"/>
        <v>-0.56837812232302176</v>
      </c>
      <c r="U25" s="24">
        <f t="shared" si="8"/>
        <v>-0.82334013759015068</v>
      </c>
      <c r="V25" s="7"/>
      <c r="W25" s="25">
        <f t="shared" si="9"/>
        <v>-0.56895523205498755</v>
      </c>
      <c r="X25" s="24">
        <f t="shared" si="10"/>
        <v>28.132805210226138</v>
      </c>
      <c r="Y25" s="7"/>
      <c r="Z25" s="25">
        <f t="shared" si="11"/>
        <v>619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-0.1271947897738599</v>
      </c>
      <c r="AD25" s="17">
        <f t="shared" ca="1" si="14"/>
        <v>2.3033156622691564E-2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14580</v>
      </c>
      <c r="D26" s="17">
        <v>11703</v>
      </c>
      <c r="E26" s="17">
        <v>11928</v>
      </c>
      <c r="F26" s="17">
        <v>14799</v>
      </c>
      <c r="G26" s="24"/>
      <c r="H26" s="7"/>
      <c r="I26" s="25">
        <f t="shared" si="0"/>
        <v>2652</v>
      </c>
      <c r="J26" s="24">
        <f t="shared" si="0"/>
        <v>-3096</v>
      </c>
      <c r="K26" s="7"/>
      <c r="L26" s="25">
        <f t="shared" si="3"/>
        <v>2656.648061931126</v>
      </c>
      <c r="M26" s="17">
        <f t="shared" si="1"/>
        <v>21.604479715582709</v>
      </c>
      <c r="N26" s="17">
        <f t="shared" si="4"/>
        <v>-3096.6123654933353</v>
      </c>
      <c r="O26" s="24">
        <f t="shared" si="2"/>
        <v>0.37499149742784216</v>
      </c>
      <c r="P26" s="7"/>
      <c r="Q26" s="25">
        <f t="shared" si="5"/>
        <v>2656.548533461576</v>
      </c>
      <c r="R26" s="24">
        <f t="shared" si="6"/>
        <v>-3132.5824904677806</v>
      </c>
      <c r="S26" s="7"/>
      <c r="T26" s="25">
        <f t="shared" si="7"/>
        <v>-0.64539121360940388</v>
      </c>
      <c r="U26" s="24">
        <f t="shared" si="8"/>
        <v>-0.76429629620839901</v>
      </c>
      <c r="V26" s="7"/>
      <c r="W26" s="25">
        <f t="shared" si="9"/>
        <v>-0.6459269662341165</v>
      </c>
      <c r="X26" s="24">
        <f t="shared" si="10"/>
        <v>33.689085603814306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-0.11491439618568933</v>
      </c>
      <c r="AD26" s="17">
        <f t="shared" ca="1" si="14"/>
        <v>7.0304311673524467E-2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14727</v>
      </c>
      <c r="D27" s="17">
        <v>11837</v>
      </c>
      <c r="E27" s="17">
        <v>11776</v>
      </c>
      <c r="F27" s="17">
        <v>14657</v>
      </c>
      <c r="G27" s="24"/>
      <c r="H27" s="7"/>
      <c r="I27" s="25">
        <f t="shared" si="0"/>
        <v>2951</v>
      </c>
      <c r="J27" s="24">
        <f t="shared" si="0"/>
        <v>-2820</v>
      </c>
      <c r="K27" s="7"/>
      <c r="L27" s="25">
        <f t="shared" si="3"/>
        <v>2951.1991100188807</v>
      </c>
      <c r="M27" s="17">
        <f t="shared" si="1"/>
        <v>3.9644799618662373E-2</v>
      </c>
      <c r="N27" s="17">
        <f t="shared" si="4"/>
        <v>-2822.8324625072719</v>
      </c>
      <c r="O27" s="24">
        <f t="shared" si="2"/>
        <v>8.0228438551009305</v>
      </c>
      <c r="P27" s="7"/>
      <c r="Q27" s="25">
        <f t="shared" si="5"/>
        <v>2955.548533461576</v>
      </c>
      <c r="R27" s="24">
        <f t="shared" si="6"/>
        <v>-2856.5824904677806</v>
      </c>
      <c r="S27" s="7"/>
      <c r="T27" s="25">
        <f t="shared" si="7"/>
        <v>-0.71803132179435114</v>
      </c>
      <c r="U27" s="24">
        <f t="shared" si="8"/>
        <v>-0.69695703909532669</v>
      </c>
      <c r="V27" s="7"/>
      <c r="W27" s="25">
        <f t="shared" si="9"/>
        <v>-0.7185199030786843</v>
      </c>
      <c r="X27" s="24">
        <f t="shared" si="10"/>
        <v>39.359806874597211</v>
      </c>
      <c r="Y27" s="7"/>
      <c r="Z27" s="25">
        <f t="shared" si="11"/>
        <v>622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-4.2193125402782528E-2</v>
      </c>
      <c r="AD27" s="17">
        <f t="shared" ca="1" si="14"/>
        <v>-7.6126940036722601E-2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14863</v>
      </c>
      <c r="D28" s="17">
        <v>11996</v>
      </c>
      <c r="E28" s="17">
        <v>11648</v>
      </c>
      <c r="F28" s="17">
        <v>14515</v>
      </c>
      <c r="G28" s="24"/>
      <c r="H28" s="7"/>
      <c r="I28" s="25">
        <f t="shared" si="0"/>
        <v>3215</v>
      </c>
      <c r="J28" s="24">
        <f t="shared" si="0"/>
        <v>-2519</v>
      </c>
      <c r="K28" s="7"/>
      <c r="L28" s="25">
        <f t="shared" si="3"/>
        <v>3217.5363327353075</v>
      </c>
      <c r="M28" s="17">
        <f t="shared" si="1"/>
        <v>6.4329837441924074</v>
      </c>
      <c r="N28" s="17">
        <f t="shared" si="4"/>
        <v>-2521.760946535484</v>
      </c>
      <c r="O28" s="24">
        <f t="shared" si="2"/>
        <v>7.6228257718009989</v>
      </c>
      <c r="P28" s="7"/>
      <c r="Q28" s="25">
        <f t="shared" si="5"/>
        <v>3219.548533461576</v>
      </c>
      <c r="R28" s="24">
        <f t="shared" si="6"/>
        <v>-2555.5824904677806</v>
      </c>
      <c r="S28" s="7"/>
      <c r="T28" s="25">
        <f t="shared" si="7"/>
        <v>-0.78216840728206372</v>
      </c>
      <c r="U28" s="24">
        <f t="shared" si="8"/>
        <v>-0.62351821159157761</v>
      </c>
      <c r="V28" s="7"/>
      <c r="W28" s="25">
        <f t="shared" si="9"/>
        <v>-0.7826055407562974</v>
      </c>
      <c r="X28" s="24">
        <f t="shared" si="10"/>
        <v>44.941985507785148</v>
      </c>
      <c r="Y28" s="7"/>
      <c r="Z28" s="25">
        <f t="shared" si="11"/>
        <v>622</v>
      </c>
      <c r="AA28" s="17">
        <f t="shared" si="15"/>
        <v>44.999999999999993</v>
      </c>
      <c r="AB28" s="24">
        <f t="shared" si="12"/>
        <v>0.78539816339744817</v>
      </c>
      <c r="AC28" s="17">
        <f t="shared" si="13"/>
        <v>-5.8014492214844893E-2</v>
      </c>
      <c r="AD28" s="17">
        <f t="shared" ca="1" si="14"/>
        <v>3.8845621407141095E-2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14986</v>
      </c>
      <c r="D29" s="17">
        <v>12163</v>
      </c>
      <c r="E29" s="17">
        <v>11532</v>
      </c>
      <c r="F29" s="17">
        <v>14347</v>
      </c>
      <c r="G29" s="24"/>
      <c r="H29" s="7"/>
      <c r="I29" s="25">
        <f t="shared" si="0"/>
        <v>3454</v>
      </c>
      <c r="J29" s="24">
        <f t="shared" si="0"/>
        <v>-2184</v>
      </c>
      <c r="K29" s="7"/>
      <c r="L29" s="25">
        <f t="shared" si="3"/>
        <v>3458.0478081984315</v>
      </c>
      <c r="M29" s="17">
        <f t="shared" si="1"/>
        <v>16.384751211289586</v>
      </c>
      <c r="N29" s="17">
        <f t="shared" si="4"/>
        <v>-2188.6881017114288</v>
      </c>
      <c r="O29" s="24">
        <f t="shared" si="2"/>
        <v>21.978297656701375</v>
      </c>
      <c r="P29" s="7"/>
      <c r="Q29" s="25">
        <f t="shared" si="5"/>
        <v>3458.548533461576</v>
      </c>
      <c r="R29" s="24">
        <f t="shared" si="6"/>
        <v>-2220.5824904677806</v>
      </c>
      <c r="S29" s="7"/>
      <c r="T29" s="25">
        <f t="shared" si="7"/>
        <v>-0.84023190512889445</v>
      </c>
      <c r="U29" s="24">
        <f t="shared" si="8"/>
        <v>-0.54178396835650799</v>
      </c>
      <c r="V29" s="7"/>
      <c r="W29" s="25">
        <f t="shared" si="9"/>
        <v>-0.84061177614233973</v>
      </c>
      <c r="X29" s="24">
        <f t="shared" si="10"/>
        <v>50.684804841092784</v>
      </c>
      <c r="Y29" s="7"/>
      <c r="Z29" s="25">
        <f t="shared" si="11"/>
        <v>636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-3.9195158907205041E-2</v>
      </c>
      <c r="AD29" s="17">
        <f t="shared" ca="1" si="14"/>
        <v>5.198655615566139E-2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15082</v>
      </c>
      <c r="D30" s="17">
        <v>12335</v>
      </c>
      <c r="E30" s="17">
        <v>11418</v>
      </c>
      <c r="F30" s="17">
        <v>14167</v>
      </c>
      <c r="G30" s="24"/>
      <c r="H30" s="7"/>
      <c r="I30" s="25">
        <f t="shared" si="0"/>
        <v>3664</v>
      </c>
      <c r="J30" s="24">
        <f t="shared" si="0"/>
        <v>-1832</v>
      </c>
      <c r="K30" s="7"/>
      <c r="L30" s="25">
        <f t="shared" si="3"/>
        <v>3663.4124849683294</v>
      </c>
      <c r="M30" s="17">
        <f t="shared" si="1"/>
        <v>0.34517391243889584</v>
      </c>
      <c r="N30" s="17">
        <f t="shared" si="4"/>
        <v>-1834.5588444381262</v>
      </c>
      <c r="O30" s="24">
        <f t="shared" si="2"/>
        <v>6.5476848585296104</v>
      </c>
      <c r="P30" s="7"/>
      <c r="Q30" s="25">
        <f t="shared" si="5"/>
        <v>3668.548533461576</v>
      </c>
      <c r="R30" s="24">
        <f t="shared" si="6"/>
        <v>-1868.5824904677809</v>
      </c>
      <c r="S30" s="7"/>
      <c r="T30" s="25">
        <f t="shared" si="7"/>
        <v>-0.89125004131230223</v>
      </c>
      <c r="U30" s="24">
        <f t="shared" si="8"/>
        <v>-0.45590201725577822</v>
      </c>
      <c r="V30" s="7"/>
      <c r="W30" s="25">
        <f t="shared" si="9"/>
        <v>-0.89156974155536028</v>
      </c>
      <c r="X30" s="24">
        <f t="shared" si="10"/>
        <v>56.404230232904069</v>
      </c>
      <c r="Y30" s="7"/>
      <c r="Z30" s="25">
        <f t="shared" si="11"/>
        <v>634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-2.5769767095923157E-2</v>
      </c>
      <c r="AD30" s="17">
        <f t="shared" ca="1" si="14"/>
        <v>2.4725125873544584E-2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15169</v>
      </c>
      <c r="D31" s="17">
        <v>12524</v>
      </c>
      <c r="E31" s="17">
        <v>11336</v>
      </c>
      <c r="F31" s="17">
        <v>13979</v>
      </c>
      <c r="G31" s="24"/>
      <c r="H31" s="7"/>
      <c r="I31" s="25">
        <f t="shared" si="0"/>
        <v>3833</v>
      </c>
      <c r="J31" s="24">
        <f t="shared" si="0"/>
        <v>-1455</v>
      </c>
      <c r="K31" s="7"/>
      <c r="L31" s="25">
        <f t="shared" si="3"/>
        <v>3832.4017270618747</v>
      </c>
      <c r="M31" s="17">
        <f t="shared" si="1"/>
        <v>0.35793050849310221</v>
      </c>
      <c r="N31" s="17">
        <f t="shared" si="4"/>
        <v>-1461.8758187503706</v>
      </c>
      <c r="O31" s="24">
        <f t="shared" si="2"/>
        <v>47.27688348794829</v>
      </c>
      <c r="P31" s="7"/>
      <c r="Q31" s="25">
        <f t="shared" si="5"/>
        <v>3837.548533461576</v>
      </c>
      <c r="R31" s="24">
        <f t="shared" si="6"/>
        <v>-1491.5824904677809</v>
      </c>
      <c r="S31" s="7"/>
      <c r="T31" s="25">
        <f t="shared" si="7"/>
        <v>-0.93230749376466371</v>
      </c>
      <c r="U31" s="24">
        <f t="shared" si="8"/>
        <v>-0.36392049576437158</v>
      </c>
      <c r="V31" s="7"/>
      <c r="W31" s="25">
        <f t="shared" si="9"/>
        <v>-0.93256274640970371</v>
      </c>
      <c r="X31" s="24">
        <f t="shared" si="10"/>
        <v>62.169481740881679</v>
      </c>
      <c r="Y31" s="7"/>
      <c r="Z31" s="25">
        <f t="shared" si="11"/>
        <v>634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3.3481740881683208E-2</v>
      </c>
      <c r="AD31" s="17">
        <f t="shared" ca="1" si="14"/>
        <v>3.1000726285569158E-2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15228</v>
      </c>
      <c r="D32" s="17">
        <v>12713</v>
      </c>
      <c r="E32" s="17">
        <v>11266</v>
      </c>
      <c r="F32" s="17">
        <v>13790</v>
      </c>
      <c r="G32" s="24"/>
      <c r="H32" s="7"/>
      <c r="I32" s="25">
        <f t="shared" si="0"/>
        <v>3962</v>
      </c>
      <c r="J32" s="24">
        <f t="shared" si="0"/>
        <v>-1077</v>
      </c>
      <c r="K32" s="7"/>
      <c r="L32" s="25">
        <f t="shared" si="3"/>
        <v>3961.9301744827426</v>
      </c>
      <c r="M32" s="17">
        <f t="shared" si="1"/>
        <v>4.8756028602653639E-3</v>
      </c>
      <c r="N32" s="17">
        <f t="shared" si="4"/>
        <v>-1079.301659232254</v>
      </c>
      <c r="O32" s="24">
        <f t="shared" si="2"/>
        <v>5.2976352214200562</v>
      </c>
      <c r="P32" s="7"/>
      <c r="Q32" s="25">
        <f t="shared" si="5"/>
        <v>3966.548533461576</v>
      </c>
      <c r="R32" s="24">
        <f t="shared" si="6"/>
        <v>-1113.5824904677809</v>
      </c>
      <c r="S32" s="7"/>
      <c r="T32" s="25">
        <f t="shared" si="7"/>
        <v>-0.96364720599161413</v>
      </c>
      <c r="U32" s="24">
        <f t="shared" si="8"/>
        <v>-0.27169499145733783</v>
      </c>
      <c r="V32" s="7"/>
      <c r="W32" s="25">
        <f t="shared" si="9"/>
        <v>-0.96383783767728881</v>
      </c>
      <c r="X32" s="24">
        <f t="shared" si="10"/>
        <v>67.744506911618998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-2.5493088380997619E-2</v>
      </c>
      <c r="AD32" s="17">
        <f t="shared" ca="1" si="14"/>
        <v>7.6497609970516578E-2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15278</v>
      </c>
      <c r="D33" s="17">
        <v>12903</v>
      </c>
      <c r="E33" s="17">
        <v>11223</v>
      </c>
      <c r="F33" s="17">
        <v>13603</v>
      </c>
      <c r="G33" s="24"/>
      <c r="H33" s="7"/>
      <c r="I33" s="25">
        <f t="shared" si="0"/>
        <v>4055</v>
      </c>
      <c r="J33" s="24">
        <f t="shared" si="0"/>
        <v>-700</v>
      </c>
      <c r="K33" s="7"/>
      <c r="L33" s="25">
        <f t="shared" si="3"/>
        <v>4050.7982266852728</v>
      </c>
      <c r="M33" s="17">
        <f t="shared" si="1"/>
        <v>17.654898988353885</v>
      </c>
      <c r="N33" s="17">
        <f t="shared" si="4"/>
        <v>-698.63634697607483</v>
      </c>
      <c r="O33" s="24">
        <f t="shared" si="2"/>
        <v>1.859549569660252</v>
      </c>
      <c r="P33" s="7"/>
      <c r="Q33" s="25">
        <f t="shared" si="5"/>
        <v>4059.548533461576</v>
      </c>
      <c r="R33" s="24">
        <f t="shared" si="6"/>
        <v>-736.58249046778076</v>
      </c>
      <c r="S33" s="7"/>
      <c r="T33" s="25">
        <f t="shared" si="7"/>
        <v>-0.98624095201569473</v>
      </c>
      <c r="U33" s="24">
        <f t="shared" si="8"/>
        <v>-0.1797134699659311</v>
      </c>
      <c r="V33" s="7"/>
      <c r="W33" s="25">
        <f t="shared" si="9"/>
        <v>-0.98636713156981626</v>
      </c>
      <c r="X33" s="24">
        <f t="shared" si="10"/>
        <v>73.161177005785248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-6.2822994214741357E-2</v>
      </c>
      <c r="AD33" s="17">
        <f t="shared" ca="1" si="14"/>
        <v>9.4417659398686737E-3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15302</v>
      </c>
      <c r="D34" s="17">
        <v>13097</v>
      </c>
      <c r="E34" s="17">
        <v>11197</v>
      </c>
      <c r="F34" s="17">
        <v>13407</v>
      </c>
      <c r="G34" s="24"/>
      <c r="H34" s="7"/>
      <c r="I34" s="25">
        <f t="shared" si="0"/>
        <v>4105</v>
      </c>
      <c r="J34" s="24">
        <f t="shared" si="0"/>
        <v>-310</v>
      </c>
      <c r="K34" s="7"/>
      <c r="L34" s="25">
        <f t="shared" si="3"/>
        <v>4103.2506812653801</v>
      </c>
      <c r="M34" s="17">
        <f t="shared" si="1"/>
        <v>3.0601160352922356</v>
      </c>
      <c r="N34" s="17">
        <f t="shared" si="4"/>
        <v>-307.45428033476844</v>
      </c>
      <c r="O34" s="24">
        <f t="shared" si="2"/>
        <v>6.4806886139466799</v>
      </c>
      <c r="P34" s="7"/>
      <c r="Q34" s="25">
        <f t="shared" si="5"/>
        <v>4109.548533461576</v>
      </c>
      <c r="R34" s="24">
        <f t="shared" si="6"/>
        <v>-346.58249046778076</v>
      </c>
      <c r="S34" s="7"/>
      <c r="T34" s="25">
        <f t="shared" si="7"/>
        <v>-0.99838812729745852</v>
      </c>
      <c r="U34" s="24">
        <f t="shared" si="8"/>
        <v>-8.4560171871372478E-2</v>
      </c>
      <c r="V34" s="7"/>
      <c r="W34" s="25">
        <f t="shared" si="9"/>
        <v>-0.99844762947640853</v>
      </c>
      <c r="X34" s="24">
        <f t="shared" si="10"/>
        <v>78.646129455088101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-8.5870544911884394E-2</v>
      </c>
      <c r="AD34" s="17">
        <f t="shared" ca="1" si="14"/>
        <v>2.721893606734227E-2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15311</v>
      </c>
      <c r="D35" s="17">
        <v>13306</v>
      </c>
      <c r="E35" s="17">
        <v>11188</v>
      </c>
      <c r="F35" s="17">
        <v>13207</v>
      </c>
      <c r="G35" s="24"/>
      <c r="H35" s="7"/>
      <c r="I35" s="25">
        <f t="shared" si="0"/>
        <v>4123</v>
      </c>
      <c r="J35" s="24">
        <f t="shared" si="0"/>
        <v>99</v>
      </c>
      <c r="K35" s="7"/>
      <c r="L35" s="25">
        <f t="shared" si="3"/>
        <v>4117.5908996663766</v>
      </c>
      <c r="M35" s="17">
        <f t="shared" si="1"/>
        <v>29.258366419205082</v>
      </c>
      <c r="N35" s="17">
        <f t="shared" si="4"/>
        <v>98.515327028538081</v>
      </c>
      <c r="O35" s="24">
        <f t="shared" si="2"/>
        <v>0.23490788926572584</v>
      </c>
      <c r="P35" s="7"/>
      <c r="Q35" s="25">
        <f t="shared" si="5"/>
        <v>4127.548533461576</v>
      </c>
      <c r="R35" s="24">
        <f t="shared" si="6"/>
        <v>62.417509532219228</v>
      </c>
      <c r="S35" s="7"/>
      <c r="T35" s="25">
        <f t="shared" si="7"/>
        <v>-1.0027611103988934</v>
      </c>
      <c r="U35" s="24">
        <f t="shared" si="8"/>
        <v>1.5228799720100541E-2</v>
      </c>
      <c r="V35" s="7"/>
      <c r="W35" s="25">
        <f t="shared" si="9"/>
        <v>-1.0027506847635652</v>
      </c>
      <c r="X35" s="24">
        <f t="shared" si="10"/>
        <v>84.357136738011548</v>
      </c>
      <c r="Y35" s="7"/>
      <c r="Z35" s="25">
        <f t="shared" si="11"/>
        <v>630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-4.4863261988439262E-2</v>
      </c>
      <c r="AD35" s="17">
        <f t="shared" ca="1" si="14"/>
        <v>1.3900749015220981E-2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15286</v>
      </c>
      <c r="D36" s="17">
        <v>13489</v>
      </c>
      <c r="E36" s="17">
        <v>11190</v>
      </c>
      <c r="F36" s="17">
        <v>12997</v>
      </c>
      <c r="G36" s="24"/>
      <c r="H36" s="7"/>
      <c r="I36" s="25">
        <f t="shared" si="0"/>
        <v>4096</v>
      </c>
      <c r="J36" s="24">
        <f t="shared" si="0"/>
        <v>492</v>
      </c>
      <c r="K36" s="7"/>
      <c r="L36" s="25">
        <f t="shared" si="3"/>
        <v>4092.2204357618471</v>
      </c>
      <c r="M36" s="17">
        <f t="shared" si="1"/>
        <v>14.285105830324639</v>
      </c>
      <c r="N36" s="17">
        <f t="shared" si="4"/>
        <v>498.10911361714199</v>
      </c>
      <c r="O36" s="24">
        <f t="shared" si="2"/>
        <v>37.321269187149639</v>
      </c>
      <c r="P36" s="7"/>
      <c r="Q36" s="25">
        <f t="shared" si="5"/>
        <v>4100.548533461576</v>
      </c>
      <c r="R36" s="24">
        <f t="shared" si="6"/>
        <v>455.41750953221924</v>
      </c>
      <c r="S36" s="7"/>
      <c r="T36" s="25">
        <f t="shared" si="7"/>
        <v>-0.99620163574674103</v>
      </c>
      <c r="U36" s="24">
        <f t="shared" si="8"/>
        <v>0.11111404626154039</v>
      </c>
      <c r="V36" s="7"/>
      <c r="W36" s="25">
        <f t="shared" si="9"/>
        <v>-0.99612401521722527</v>
      </c>
      <c r="X36" s="24">
        <f t="shared" si="10"/>
        <v>89.851877736139215</v>
      </c>
      <c r="Y36" s="7"/>
      <c r="Z36" s="25">
        <f t="shared" si="11"/>
        <v>621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-0.13912226386077009</v>
      </c>
      <c r="AD36" s="17">
        <f t="shared" ca="1" si="14"/>
        <v>-4.6492512477414039E-4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15258</v>
      </c>
      <c r="D37" s="17">
        <v>13695</v>
      </c>
      <c r="E37" s="17">
        <v>11226</v>
      </c>
      <c r="F37" s="17">
        <v>12804</v>
      </c>
      <c r="G37" s="24"/>
      <c r="H37" s="7"/>
      <c r="I37" s="25">
        <f t="shared" si="0"/>
        <v>4032</v>
      </c>
      <c r="J37" s="24">
        <f t="shared" si="0"/>
        <v>891</v>
      </c>
      <c r="K37" s="7"/>
      <c r="L37" s="25">
        <f t="shared" si="3"/>
        <v>4026.5172962596594</v>
      </c>
      <c r="M37" s="17">
        <f t="shared" si="1"/>
        <v>30.060040304345236</v>
      </c>
      <c r="N37" s="17">
        <f t="shared" si="4"/>
        <v>899.61778929605236</v>
      </c>
      <c r="O37" s="24">
        <f t="shared" si="2"/>
        <v>74.266292351154718</v>
      </c>
      <c r="P37" s="7"/>
      <c r="Q37" s="25">
        <f t="shared" si="5"/>
        <v>4036.548533461576</v>
      </c>
      <c r="R37" s="24">
        <f t="shared" si="6"/>
        <v>854.41750953221924</v>
      </c>
      <c r="S37" s="7"/>
      <c r="T37" s="25">
        <f t="shared" si="7"/>
        <v>-0.98065325138608339</v>
      </c>
      <c r="U37" s="24">
        <f t="shared" si="8"/>
        <v>0.20846318969674268</v>
      </c>
      <c r="V37" s="7"/>
      <c r="W37" s="25">
        <f t="shared" si="9"/>
        <v>-0.98050740790360658</v>
      </c>
      <c r="X37" s="24">
        <f t="shared" si="10"/>
        <v>95.489841371128307</v>
      </c>
      <c r="Y37" s="7"/>
      <c r="Z37" s="25">
        <f t="shared" si="11"/>
        <v>631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-0.18015862887168055</v>
      </c>
      <c r="AD37" s="17">
        <f t="shared" ca="1" si="14"/>
        <v>0.13787186109406946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15206</v>
      </c>
      <c r="D38" s="17">
        <v>13897</v>
      </c>
      <c r="E38" s="17">
        <v>11281</v>
      </c>
      <c r="F38" s="17">
        <v>12610</v>
      </c>
      <c r="G38" s="24"/>
      <c r="H38" s="7"/>
      <c r="I38" s="25">
        <f t="shared" si="0"/>
        <v>3925</v>
      </c>
      <c r="J38" s="24">
        <f t="shared" si="0"/>
        <v>1287</v>
      </c>
      <c r="K38" s="7"/>
      <c r="L38" s="25">
        <f t="shared" si="3"/>
        <v>3920.2247160000729</v>
      </c>
      <c r="M38" s="17">
        <f t="shared" si="1"/>
        <v>22.803337279959468</v>
      </c>
      <c r="N38" s="17">
        <f t="shared" si="4"/>
        <v>1295.7177206370507</v>
      </c>
      <c r="O38" s="24">
        <f t="shared" si="2"/>
        <v>75.998653105658988</v>
      </c>
      <c r="P38" s="7"/>
      <c r="Q38" s="25">
        <f t="shared" si="5"/>
        <v>3929.548533461576</v>
      </c>
      <c r="R38" s="24">
        <f t="shared" si="6"/>
        <v>1250.4175095322191</v>
      </c>
      <c r="S38" s="7"/>
      <c r="T38" s="25">
        <f t="shared" si="7"/>
        <v>-0.95465829628310905</v>
      </c>
      <c r="U38" s="24">
        <f t="shared" si="8"/>
        <v>0.30508038468506371</v>
      </c>
      <c r="V38" s="7"/>
      <c r="W38" s="25">
        <f t="shared" si="9"/>
        <v>-0.95444474020847359</v>
      </c>
      <c r="X38" s="24">
        <f t="shared" si="10"/>
        <v>101.21310118369513</v>
      </c>
      <c r="Y38" s="7"/>
      <c r="Z38" s="25">
        <f t="shared" si="11"/>
        <v>636</v>
      </c>
      <c r="AA38" s="17">
        <f t="shared" si="15"/>
        <v>101.39399999999999</v>
      </c>
      <c r="AB38" s="24">
        <f t="shared" si="12"/>
        <v>1.7696591417671304</v>
      </c>
      <c r="AC38" s="17">
        <f t="shared" si="13"/>
        <v>-0.18089881630486104</v>
      </c>
      <c r="AD38" s="17">
        <f t="shared" ca="1" si="14"/>
        <v>2.780061591879246E-2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15133</v>
      </c>
      <c r="D39" s="17">
        <v>14088</v>
      </c>
      <c r="E39" s="17">
        <v>11354</v>
      </c>
      <c r="F39" s="17">
        <v>12418</v>
      </c>
      <c r="G39" s="24"/>
      <c r="H39" s="7"/>
      <c r="I39" s="25">
        <f t="shared" si="0"/>
        <v>3779</v>
      </c>
      <c r="J39" s="24">
        <f t="shared" si="0"/>
        <v>1670</v>
      </c>
      <c r="K39" s="7"/>
      <c r="L39" s="25">
        <f t="shared" si="3"/>
        <v>3775.0227614613746</v>
      </c>
      <c r="M39" s="17">
        <f t="shared" si="1"/>
        <v>15.818426393127448</v>
      </c>
      <c r="N39" s="17">
        <f t="shared" si="4"/>
        <v>1678.6601582168437</v>
      </c>
      <c r="O39" s="24">
        <f t="shared" si="2"/>
        <v>74.998340340765168</v>
      </c>
      <c r="P39" s="7"/>
      <c r="Q39" s="25">
        <f t="shared" si="5"/>
        <v>3783.548533461576</v>
      </c>
      <c r="R39" s="24">
        <f t="shared" si="6"/>
        <v>1633.4175095322191</v>
      </c>
      <c r="S39" s="7"/>
      <c r="T39" s="25">
        <f t="shared" si="7"/>
        <v>-0.9191885444603588</v>
      </c>
      <c r="U39" s="24">
        <f t="shared" si="8"/>
        <v>0.39852580307023283</v>
      </c>
      <c r="V39" s="7"/>
      <c r="W39" s="25">
        <f t="shared" si="9"/>
        <v>-0.91890949614573736</v>
      </c>
      <c r="X39" s="24">
        <f t="shared" si="10"/>
        <v>106.93315354277553</v>
      </c>
      <c r="Y39" s="7"/>
      <c r="Z39" s="25">
        <f t="shared" si="11"/>
        <v>635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-0.17584645722446623</v>
      </c>
      <c r="AD39" s="17">
        <f t="shared" ca="1" si="14"/>
        <v>4.5856671124752779E-2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15045</v>
      </c>
      <c r="D40" s="17">
        <v>14267</v>
      </c>
      <c r="E40" s="17">
        <v>11437</v>
      </c>
      <c r="F40" s="17">
        <v>12237</v>
      </c>
      <c r="G40" s="24"/>
      <c r="H40" s="7"/>
      <c r="I40" s="25">
        <f t="shared" si="0"/>
        <v>3608</v>
      </c>
      <c r="J40" s="24">
        <f t="shared" si="0"/>
        <v>2030</v>
      </c>
      <c r="K40" s="7"/>
      <c r="L40" s="25">
        <f t="shared" si="3"/>
        <v>3597.2741123719375</v>
      </c>
      <c r="M40" s="17">
        <f t="shared" si="1"/>
        <v>115.044665409825</v>
      </c>
      <c r="N40" s="17">
        <f t="shared" si="4"/>
        <v>2036.259468913458</v>
      </c>
      <c r="O40" s="24">
        <f t="shared" si="2"/>
        <v>39.180951078547352</v>
      </c>
      <c r="P40" s="7"/>
      <c r="Q40" s="25">
        <f t="shared" si="5"/>
        <v>3612.548533461576</v>
      </c>
      <c r="R40" s="24">
        <f t="shared" si="6"/>
        <v>1993.4175095322191</v>
      </c>
      <c r="S40" s="7"/>
      <c r="T40" s="25">
        <f t="shared" si="7"/>
        <v>-0.87764520499672682</v>
      </c>
      <c r="U40" s="24">
        <f t="shared" si="8"/>
        <v>0.48635961669597927</v>
      </c>
      <c r="V40" s="7"/>
      <c r="W40" s="25">
        <f t="shared" si="9"/>
        <v>-0.87730459538217997</v>
      </c>
      <c r="X40" s="24">
        <f t="shared" si="10"/>
        <v>112.49013547693511</v>
      </c>
      <c r="Y40" s="7"/>
      <c r="Z40" s="25">
        <f t="shared" si="11"/>
        <v>619</v>
      </c>
      <c r="AA40" s="17">
        <f t="shared" si="15"/>
        <v>112.67999999999999</v>
      </c>
      <c r="AB40" s="24">
        <f t="shared" si="12"/>
        <v>1.9666370011472105</v>
      </c>
      <c r="AC40" s="17">
        <f t="shared" si="13"/>
        <v>-0.18986452306488388</v>
      </c>
      <c r="AD40" s="17">
        <f t="shared" ca="1" si="14"/>
        <v>0.11828620510414112</v>
      </c>
      <c r="AE40" s="17">
        <v>129</v>
      </c>
    </row>
    <row r="41" spans="1:31" s="17" customFormat="1" x14ac:dyDescent="0.25">
      <c r="A41" s="17">
        <v>21</v>
      </c>
      <c r="B41" s="17">
        <v>613</v>
      </c>
      <c r="C41" s="17">
        <v>14939</v>
      </c>
      <c r="D41" s="17">
        <v>14448</v>
      </c>
      <c r="E41" s="17">
        <v>11553</v>
      </c>
      <c r="F41" s="17">
        <v>12076</v>
      </c>
      <c r="G41" s="24"/>
      <c r="H41" s="7"/>
      <c r="I41" s="25">
        <f t="shared" si="0"/>
        <v>3386</v>
      </c>
      <c r="J41" s="24">
        <f t="shared" si="0"/>
        <v>2372</v>
      </c>
      <c r="K41" s="7"/>
      <c r="L41" s="25">
        <f t="shared" si="3"/>
        <v>3387.685125660736</v>
      </c>
      <c r="M41" s="17">
        <f t="shared" si="1"/>
        <v>2.8396484924711034</v>
      </c>
      <c r="N41" s="17">
        <f t="shared" si="4"/>
        <v>2371.7723785747426</v>
      </c>
      <c r="O41" s="24">
        <f t="shared" si="2"/>
        <v>5.1811513236227943E-2</v>
      </c>
      <c r="P41" s="7"/>
      <c r="Q41" s="25">
        <f t="shared" si="5"/>
        <v>3390.548533461576</v>
      </c>
      <c r="R41" s="24">
        <f t="shared" si="6"/>
        <v>2335.4175095322194</v>
      </c>
      <c r="S41" s="7"/>
      <c r="T41" s="25">
        <f t="shared" si="7"/>
        <v>-0.82371174674569581</v>
      </c>
      <c r="U41" s="24">
        <f t="shared" si="8"/>
        <v>0.56980173964043845</v>
      </c>
      <c r="V41" s="7"/>
      <c r="W41" s="25">
        <f t="shared" si="9"/>
        <v>-0.82331265034395651</v>
      </c>
      <c r="X41" s="24">
        <f t="shared" si="10"/>
        <v>118.17355047457954</v>
      </c>
      <c r="Y41" s="7"/>
      <c r="Z41" s="25">
        <f t="shared" si="11"/>
        <v>613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-2.3449525420446093E-2</v>
      </c>
      <c r="AD41" s="17">
        <f t="shared" ca="1" si="14"/>
        <v>-0.12560671020250425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14811</v>
      </c>
      <c r="D42" s="17">
        <v>14587</v>
      </c>
      <c r="E42" s="17">
        <v>11663</v>
      </c>
      <c r="F42" s="17">
        <v>11910</v>
      </c>
      <c r="G42" s="24"/>
      <c r="H42" s="7"/>
      <c r="I42" s="25">
        <f t="shared" si="0"/>
        <v>3148</v>
      </c>
      <c r="J42" s="24">
        <f t="shared" si="0"/>
        <v>2677</v>
      </c>
      <c r="K42" s="7"/>
      <c r="L42" s="25">
        <f t="shared" si="3"/>
        <v>3146.227477461784</v>
      </c>
      <c r="M42" s="17">
        <f t="shared" si="1"/>
        <v>3.1418361484836224</v>
      </c>
      <c r="N42" s="17">
        <f t="shared" si="4"/>
        <v>2686.1274093332131</v>
      </c>
      <c r="O42" s="24">
        <f t="shared" si="2"/>
        <v>83.309601136025762</v>
      </c>
      <c r="P42" s="7"/>
      <c r="Q42" s="25">
        <f t="shared" si="5"/>
        <v>3152.548533461576</v>
      </c>
      <c r="R42" s="24">
        <f t="shared" si="6"/>
        <v>2640.4175095322194</v>
      </c>
      <c r="S42" s="7"/>
      <c r="T42" s="25">
        <f t="shared" si="7"/>
        <v>-0.76589119240450032</v>
      </c>
      <c r="U42" s="24">
        <f t="shared" si="8"/>
        <v>0.64421649840669581</v>
      </c>
      <c r="V42" s="7"/>
      <c r="W42" s="25">
        <f t="shared" si="9"/>
        <v>-0.76543993434636348</v>
      </c>
      <c r="X42" s="24">
        <f t="shared" si="10"/>
        <v>123.57199142943387</v>
      </c>
      <c r="Y42" s="7"/>
      <c r="Z42" s="25">
        <f t="shared" si="11"/>
        <v>614</v>
      </c>
      <c r="AA42" s="17">
        <f t="shared" si="15"/>
        <v>123.72299999999998</v>
      </c>
      <c r="AB42" s="24">
        <f t="shared" si="12"/>
        <v>2.1593737104449438</v>
      </c>
      <c r="AC42" s="17">
        <f t="shared" si="13"/>
        <v>-0.15100857056611972</v>
      </c>
      <c r="AD42" s="17">
        <f t="shared" ca="1" si="14"/>
        <v>0.11563363329881327</v>
      </c>
      <c r="AE42" s="17">
        <v>127</v>
      </c>
    </row>
    <row r="43" spans="1:31" s="17" customFormat="1" x14ac:dyDescent="0.25">
      <c r="A43" s="17">
        <v>23</v>
      </c>
      <c r="B43" s="17">
        <v>611</v>
      </c>
      <c r="C43" s="17">
        <v>14678</v>
      </c>
      <c r="D43" s="17">
        <v>14735</v>
      </c>
      <c r="E43" s="17">
        <v>11797</v>
      </c>
      <c r="F43" s="17">
        <v>11764</v>
      </c>
      <c r="G43" s="24"/>
      <c r="H43" s="7"/>
      <c r="I43" s="25">
        <f t="shared" si="0"/>
        <v>2881</v>
      </c>
      <c r="J43" s="24">
        <f t="shared" si="0"/>
        <v>2971</v>
      </c>
      <c r="K43" s="7"/>
      <c r="L43" s="25">
        <f t="shared" si="3"/>
        <v>2876.8525908327038</v>
      </c>
      <c r="M43" s="17">
        <f t="shared" si="1"/>
        <v>17.20100280097294</v>
      </c>
      <c r="N43" s="17">
        <f t="shared" si="4"/>
        <v>2974.4861958131937</v>
      </c>
      <c r="O43" s="24">
        <f t="shared" si="2"/>
        <v>12.153561247929403</v>
      </c>
      <c r="P43" s="7"/>
      <c r="Q43" s="25">
        <f t="shared" si="5"/>
        <v>2885.548533461576</v>
      </c>
      <c r="R43" s="24">
        <f t="shared" si="6"/>
        <v>2934.4175095322194</v>
      </c>
      <c r="S43" s="7"/>
      <c r="T43" s="25">
        <f t="shared" si="7"/>
        <v>-0.70102527639988188</v>
      </c>
      <c r="U43" s="24">
        <f t="shared" si="8"/>
        <v>0.71594744620105544</v>
      </c>
      <c r="V43" s="7"/>
      <c r="W43" s="25">
        <f t="shared" si="9"/>
        <v>-0.70052373568348547</v>
      </c>
      <c r="X43" s="24">
        <f t="shared" si="10"/>
        <v>129.11091040230963</v>
      </c>
      <c r="Y43" s="7"/>
      <c r="Z43" s="25">
        <f t="shared" si="11"/>
        <v>611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-0.11108959769035209</v>
      </c>
      <c r="AD43" s="17">
        <f t="shared" ca="1" si="14"/>
        <v>9.2095679827394861E-2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14517</v>
      </c>
      <c r="D44" s="17">
        <v>14868</v>
      </c>
      <c r="E44" s="17">
        <v>11949</v>
      </c>
      <c r="F44" s="17">
        <v>11623</v>
      </c>
      <c r="G44" s="24"/>
      <c r="H44" s="7"/>
      <c r="I44" s="25">
        <f t="shared" si="0"/>
        <v>2568</v>
      </c>
      <c r="J44" s="24">
        <f t="shared" si="0"/>
        <v>3245</v>
      </c>
      <c r="K44" s="7"/>
      <c r="L44" s="25">
        <f t="shared" si="3"/>
        <v>2569.8209410488039</v>
      </c>
      <c r="M44" s="17">
        <f t="shared" si="1"/>
        <v>3.315826303219005</v>
      </c>
      <c r="N44" s="17">
        <f t="shared" si="4"/>
        <v>3244.6564373090018</v>
      </c>
      <c r="O44" s="24">
        <f t="shared" si="2"/>
        <v>0.11803532264590354</v>
      </c>
      <c r="P44" s="7"/>
      <c r="Q44" s="25">
        <f t="shared" si="5"/>
        <v>2572.548533461576</v>
      </c>
      <c r="R44" s="24">
        <f t="shared" si="6"/>
        <v>3208.4175095322194</v>
      </c>
      <c r="S44" s="7"/>
      <c r="T44" s="25">
        <f t="shared" si="7"/>
        <v>-0.62498395913604077</v>
      </c>
      <c r="U44" s="24">
        <f t="shared" si="8"/>
        <v>0.78279873768287356</v>
      </c>
      <c r="V44" s="7"/>
      <c r="W44" s="25">
        <f t="shared" si="9"/>
        <v>-0.62443555252292904</v>
      </c>
      <c r="X44" s="24">
        <f t="shared" si="10"/>
        <v>134.90782119133007</v>
      </c>
      <c r="Y44" s="7"/>
      <c r="Z44" s="25">
        <f t="shared" si="11"/>
        <v>633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-1.1178808669910723E-2</v>
      </c>
      <c r="AD44" s="17">
        <f t="shared" ca="1" si="14"/>
        <v>-3.2917686747140351E-2</v>
      </c>
      <c r="AE44" s="17">
        <v>125</v>
      </c>
    </row>
    <row r="45" spans="1:31" s="17" customFormat="1" x14ac:dyDescent="0.25">
      <c r="A45" s="17">
        <v>25</v>
      </c>
      <c r="B45" s="17">
        <v>631</v>
      </c>
      <c r="C45" s="17">
        <v>14354</v>
      </c>
      <c r="D45" s="17">
        <v>14995</v>
      </c>
      <c r="E45" s="17">
        <v>12116</v>
      </c>
      <c r="F45" s="17">
        <v>11505</v>
      </c>
      <c r="G45" s="24"/>
      <c r="H45" s="7"/>
      <c r="I45" s="25">
        <f t="shared" si="0"/>
        <v>2238</v>
      </c>
      <c r="J45" s="24">
        <f t="shared" si="0"/>
        <v>3490</v>
      </c>
      <c r="K45" s="7"/>
      <c r="L45" s="25">
        <f t="shared" si="3"/>
        <v>2238.4271494248433</v>
      </c>
      <c r="M45" s="17">
        <f t="shared" si="1"/>
        <v>0.18245663114393174</v>
      </c>
      <c r="N45" s="17">
        <f t="shared" si="4"/>
        <v>3482.4118932520723</v>
      </c>
      <c r="O45" s="24">
        <f t="shared" si="2"/>
        <v>57.579364017945409</v>
      </c>
      <c r="P45" s="7"/>
      <c r="Q45" s="25">
        <f t="shared" si="5"/>
        <v>2242.548533461576</v>
      </c>
      <c r="R45" s="24">
        <f t="shared" si="6"/>
        <v>3453.4175095322194</v>
      </c>
      <c r="S45" s="7"/>
      <c r="T45" s="25">
        <f t="shared" si="7"/>
        <v>-0.54481260227640005</v>
      </c>
      <c r="U45" s="24">
        <f t="shared" si="8"/>
        <v>0.84257452751150652</v>
      </c>
      <c r="V45" s="7"/>
      <c r="W45" s="25">
        <f t="shared" si="9"/>
        <v>-0.54422228703550579</v>
      </c>
      <c r="X45" s="24">
        <f t="shared" si="10"/>
        <v>140.62847074887497</v>
      </c>
      <c r="Y45" s="7"/>
      <c r="Z45" s="25">
        <f t="shared" si="11"/>
        <v>631</v>
      </c>
      <c r="AA45" s="17">
        <f t="shared" si="15"/>
        <v>140.59799999999998</v>
      </c>
      <c r="AB45" s="24">
        <f t="shared" si="12"/>
        <v>2.4538980217189872</v>
      </c>
      <c r="AC45" s="17">
        <f t="shared" si="13"/>
        <v>3.0470748874989795E-2</v>
      </c>
      <c r="AD45" s="17">
        <f t="shared" ca="1" si="14"/>
        <v>6.9711772909670344E-2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14183</v>
      </c>
      <c r="D46" s="17">
        <v>15101</v>
      </c>
      <c r="E46" s="17">
        <v>12301</v>
      </c>
      <c r="F46" s="17">
        <v>11408</v>
      </c>
      <c r="G46" s="24"/>
      <c r="H46" s="7"/>
      <c r="I46" s="25">
        <f t="shared" si="0"/>
        <v>1882</v>
      </c>
      <c r="J46" s="24">
        <f t="shared" si="0"/>
        <v>3693</v>
      </c>
      <c r="K46" s="7"/>
      <c r="L46" s="25">
        <f t="shared" si="3"/>
        <v>1882.6966557828282</v>
      </c>
      <c r="M46" s="17">
        <f t="shared" si="1"/>
        <v>0.48532927974797502</v>
      </c>
      <c r="N46" s="17">
        <f t="shared" si="4"/>
        <v>3687.49811896046</v>
      </c>
      <c r="O46" s="24">
        <f t="shared" si="2"/>
        <v>30.270694973249388</v>
      </c>
      <c r="P46" s="7"/>
      <c r="Q46" s="25">
        <f t="shared" si="5"/>
        <v>1886.5485334615762</v>
      </c>
      <c r="R46" s="24">
        <f t="shared" si="6"/>
        <v>3656.4175095322194</v>
      </c>
      <c r="S46" s="7"/>
      <c r="T46" s="25">
        <f t="shared" si="7"/>
        <v>-0.45832471427024224</v>
      </c>
      <c r="U46" s="24">
        <f t="shared" si="8"/>
        <v>0.8921030390838024</v>
      </c>
      <c r="V46" s="7"/>
      <c r="W46" s="25">
        <f t="shared" si="9"/>
        <v>-0.45769966981222415</v>
      </c>
      <c r="X46" s="24">
        <f t="shared" si="10"/>
        <v>146.32664418368</v>
      </c>
      <c r="Y46" s="7"/>
      <c r="Z46" s="25">
        <f t="shared" si="11"/>
        <v>635</v>
      </c>
      <c r="AA46" s="17">
        <f t="shared" si="15"/>
        <v>146.31299999999999</v>
      </c>
      <c r="AB46" s="24">
        <f t="shared" si="12"/>
        <v>2.5536435884704631</v>
      </c>
      <c r="AC46" s="17">
        <f t="shared" si="13"/>
        <v>1.3644183680014521E-2</v>
      </c>
      <c r="AD46" s="17">
        <f t="shared" ca="1" si="14"/>
        <v>2.476240484187997E-2</v>
      </c>
      <c r="AE46" s="17">
        <v>123</v>
      </c>
    </row>
    <row r="47" spans="1:31" s="17" customFormat="1" x14ac:dyDescent="0.25">
      <c r="A47" s="17">
        <v>27</v>
      </c>
      <c r="B47" s="17">
        <v>628</v>
      </c>
      <c r="C47" s="17">
        <v>13997</v>
      </c>
      <c r="D47" s="17">
        <v>15186</v>
      </c>
      <c r="E47" s="17">
        <v>12484</v>
      </c>
      <c r="F47" s="17">
        <v>11322</v>
      </c>
      <c r="G47" s="24"/>
      <c r="H47" s="7"/>
      <c r="I47" s="25">
        <f t="shared" si="0"/>
        <v>1513</v>
      </c>
      <c r="J47" s="24">
        <f t="shared" si="0"/>
        <v>3864</v>
      </c>
      <c r="K47" s="7"/>
      <c r="L47" s="25">
        <f t="shared" si="3"/>
        <v>1512.409375549903</v>
      </c>
      <c r="M47" s="17">
        <f t="shared" si="1"/>
        <v>0.34883724105242947</v>
      </c>
      <c r="N47" s="17">
        <f t="shared" si="4"/>
        <v>3854.6086174553652</v>
      </c>
      <c r="O47" s="24">
        <f t="shared" si="2"/>
        <v>88.198066099670839</v>
      </c>
      <c r="P47" s="7"/>
      <c r="Q47" s="25">
        <f t="shared" si="5"/>
        <v>1517.5485334615762</v>
      </c>
      <c r="R47" s="24">
        <f t="shared" si="6"/>
        <v>3827.4175095322194</v>
      </c>
      <c r="S47" s="7"/>
      <c r="T47" s="25">
        <f t="shared" si="7"/>
        <v>-0.36867856069082577</v>
      </c>
      <c r="U47" s="24">
        <f t="shared" si="8"/>
        <v>0.93382410055603193</v>
      </c>
      <c r="V47" s="7"/>
      <c r="W47" s="25">
        <f t="shared" si="9"/>
        <v>-0.36802425744905265</v>
      </c>
      <c r="X47" s="24">
        <f t="shared" si="10"/>
        <v>151.97742950107141</v>
      </c>
      <c r="Y47" s="7"/>
      <c r="Z47" s="25">
        <f t="shared" si="11"/>
        <v>628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1.2429501071437699E-2</v>
      </c>
      <c r="AD47" s="17">
        <f t="shared" ca="1" si="14"/>
        <v>5.0543351836580541E-2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13799</v>
      </c>
      <c r="D48" s="17">
        <v>15249</v>
      </c>
      <c r="E48" s="17">
        <v>12679</v>
      </c>
      <c r="F48" s="17">
        <v>11255</v>
      </c>
      <c r="G48" s="24"/>
      <c r="H48" s="7"/>
      <c r="I48" s="25">
        <f t="shared" si="0"/>
        <v>1120</v>
      </c>
      <c r="J48" s="24">
        <f t="shared" si="0"/>
        <v>3994</v>
      </c>
      <c r="K48" s="7"/>
      <c r="L48" s="25">
        <f t="shared" si="3"/>
        <v>1129.2310006811592</v>
      </c>
      <c r="M48" s="17">
        <f t="shared" si="1"/>
        <v>85.211373575562178</v>
      </c>
      <c r="N48" s="17">
        <f t="shared" si="4"/>
        <v>3984.0387813491461</v>
      </c>
      <c r="O48" s="24">
        <f t="shared" si="2"/>
        <v>99.225877010119191</v>
      </c>
      <c r="P48" s="7"/>
      <c r="Q48" s="25">
        <f t="shared" si="5"/>
        <v>1124.5485334615762</v>
      </c>
      <c r="R48" s="24">
        <f t="shared" si="6"/>
        <v>3957.4175095322194</v>
      </c>
      <c r="S48" s="7"/>
      <c r="T48" s="25">
        <f t="shared" si="7"/>
        <v>-0.27320176297616267</v>
      </c>
      <c r="U48" s="24">
        <f t="shared" si="8"/>
        <v>0.96554186658755148</v>
      </c>
      <c r="V48" s="7"/>
      <c r="W48" s="25">
        <f t="shared" si="9"/>
        <v>-0.27252520950532044</v>
      </c>
      <c r="X48" s="24">
        <f t="shared" si="10"/>
        <v>157.72527546282936</v>
      </c>
      <c r="Y48" s="7"/>
      <c r="Z48" s="25">
        <f t="shared" si="11"/>
        <v>625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0.13527546282938374</v>
      </c>
      <c r="AD48" s="17">
        <f t="shared" ca="1" si="14"/>
        <v>1.9926282858705235E-2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13607</v>
      </c>
      <c r="D49" s="17">
        <v>15286</v>
      </c>
      <c r="E49" s="17">
        <v>12861</v>
      </c>
      <c r="F49" s="17">
        <v>11201</v>
      </c>
      <c r="G49" s="24"/>
      <c r="H49" s="7"/>
      <c r="I49" s="25">
        <f t="shared" si="0"/>
        <v>746</v>
      </c>
      <c r="J49" s="24">
        <f t="shared" si="0"/>
        <v>4085</v>
      </c>
      <c r="K49" s="7"/>
      <c r="L49" s="25">
        <f t="shared" si="3"/>
        <v>745.32096664604774</v>
      </c>
      <c r="M49" s="17">
        <f t="shared" si="1"/>
        <v>0.46108629577965998</v>
      </c>
      <c r="N49" s="17">
        <f t="shared" si="4"/>
        <v>4073.5684566301838</v>
      </c>
      <c r="O49" s="24">
        <f t="shared" si="2"/>
        <v>130.68018381598768</v>
      </c>
      <c r="P49" s="7"/>
      <c r="Q49" s="25">
        <f t="shared" si="5"/>
        <v>750.5485334615762</v>
      </c>
      <c r="R49" s="24">
        <f t="shared" si="6"/>
        <v>4048.4175095322194</v>
      </c>
      <c r="S49" s="7"/>
      <c r="T49" s="25">
        <f t="shared" si="7"/>
        <v>-0.18234089186856983</v>
      </c>
      <c r="U49" s="24">
        <f t="shared" si="8"/>
        <v>0.98774430280961512</v>
      </c>
      <c r="V49" s="7"/>
      <c r="W49" s="25">
        <f t="shared" si="9"/>
        <v>-0.18164875733781838</v>
      </c>
      <c r="X49" s="24">
        <f t="shared" si="10"/>
        <v>163.06663994986036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-4.3600501396099389E-3</v>
      </c>
      <c r="AD49" s="17">
        <f t="shared" ca="1" si="14"/>
        <v>7.8623096962559202E-2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13405</v>
      </c>
      <c r="D50" s="17">
        <v>15313</v>
      </c>
      <c r="E50" s="17">
        <v>13057</v>
      </c>
      <c r="F50" s="17">
        <v>11175</v>
      </c>
      <c r="G50" s="24"/>
      <c r="H50" s="7"/>
      <c r="I50" s="25">
        <f t="shared" si="0"/>
        <v>348</v>
      </c>
      <c r="J50" s="24">
        <f t="shared" si="0"/>
        <v>4138</v>
      </c>
      <c r="K50" s="7"/>
      <c r="L50" s="25">
        <f t="shared" si="3"/>
        <v>352.61400191481101</v>
      </c>
      <c r="M50" s="17">
        <f t="shared" si="1"/>
        <v>21.289013669879694</v>
      </c>
      <c r="N50" s="17">
        <f t="shared" si="4"/>
        <v>4126.3235152625539</v>
      </c>
      <c r="O50" s="24">
        <f t="shared" si="2"/>
        <v>136.34029582381211</v>
      </c>
      <c r="P50" s="7"/>
      <c r="Q50" s="25">
        <f t="shared" si="5"/>
        <v>352.5485334615762</v>
      </c>
      <c r="R50" s="24">
        <f t="shared" si="6"/>
        <v>4101.4175095322189</v>
      </c>
      <c r="S50" s="7"/>
      <c r="T50" s="25">
        <f t="shared" si="7"/>
        <v>-8.564937662573037E-2</v>
      </c>
      <c r="U50" s="24">
        <f t="shared" si="8"/>
        <v>1.0006753920378499</v>
      </c>
      <c r="V50" s="7"/>
      <c r="W50" s="25">
        <f t="shared" si="9"/>
        <v>-8.4948156663926744E-2</v>
      </c>
      <c r="X50" s="24">
        <f t="shared" si="10"/>
        <v>168.63479889273049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5.5798892730507532E-2</v>
      </c>
      <c r="AD50" s="17">
        <f t="shared" ca="1" si="14"/>
        <v>9.7884589020793555E-3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13206</v>
      </c>
      <c r="D51" s="17">
        <v>15322</v>
      </c>
      <c r="E51" s="17">
        <v>13261</v>
      </c>
      <c r="F51" s="17">
        <v>11169</v>
      </c>
      <c r="G51" s="24"/>
      <c r="H51" s="7"/>
      <c r="I51" s="25">
        <f t="shared" si="0"/>
        <v>-55</v>
      </c>
      <c r="J51" s="24">
        <f t="shared" si="0"/>
        <v>4153</v>
      </c>
      <c r="K51" s="7"/>
      <c r="L51" s="25">
        <f t="shared" si="3"/>
        <v>-51.813219871577246</v>
      </c>
      <c r="M51" s="17">
        <f t="shared" si="1"/>
        <v>10.155567586910143</v>
      </c>
      <c r="N51" s="17">
        <f t="shared" si="4"/>
        <v>4141.1914608760562</v>
      </c>
      <c r="O51" s="24">
        <f t="shared" si="2"/>
        <v>139.44159624171078</v>
      </c>
      <c r="P51" s="7"/>
      <c r="Q51" s="25">
        <f t="shared" si="5"/>
        <v>-50.451466538423801</v>
      </c>
      <c r="R51" s="24">
        <f t="shared" si="6"/>
        <v>4116.4175095322189</v>
      </c>
      <c r="S51" s="7"/>
      <c r="T51" s="25">
        <f t="shared" si="7"/>
        <v>1.225685614528545E-2</v>
      </c>
      <c r="U51" s="24">
        <f t="shared" si="8"/>
        <v>1.004335134272256</v>
      </c>
      <c r="V51" s="7"/>
      <c r="W51" s="25">
        <f t="shared" si="9"/>
        <v>1.2960664775900408E-2</v>
      </c>
      <c r="X51" s="24">
        <f t="shared" si="10"/>
        <v>174.22639620562427</v>
      </c>
      <c r="Y51" s="7"/>
      <c r="Z51" s="25">
        <f t="shared" si="11"/>
        <v>625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2.2396205624289678E-2</v>
      </c>
      <c r="AD51" s="17">
        <f t="shared" ca="1" si="14"/>
        <v>8.3746682471996792E-2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13008</v>
      </c>
      <c r="D52" s="17">
        <v>15303</v>
      </c>
      <c r="E52" s="17">
        <v>13460</v>
      </c>
      <c r="F52" s="17">
        <v>11181</v>
      </c>
      <c r="G52" s="24"/>
      <c r="H52" s="7"/>
      <c r="I52" s="25">
        <f t="shared" ref="I52:J83" si="16">C52-E52</f>
        <v>-452</v>
      </c>
      <c r="J52" s="24">
        <f t="shared" si="16"/>
        <v>4122</v>
      </c>
      <c r="K52" s="7"/>
      <c r="L52" s="25">
        <f t="shared" si="3"/>
        <v>-451.27573171821444</v>
      </c>
      <c r="M52" s="17">
        <f t="shared" si="1"/>
        <v>0.52456454400060049</v>
      </c>
      <c r="N52" s="17">
        <f t="shared" si="4"/>
        <v>4116.9964621537165</v>
      </c>
      <c r="O52" s="24">
        <f t="shared" si="2"/>
        <v>25.035390979191394</v>
      </c>
      <c r="P52" s="7"/>
      <c r="Q52" s="25">
        <f t="shared" si="5"/>
        <v>-447.4514665384238</v>
      </c>
      <c r="R52" s="24">
        <f t="shared" si="6"/>
        <v>4085.4175095322194</v>
      </c>
      <c r="S52" s="7"/>
      <c r="T52" s="25">
        <f t="shared" si="7"/>
        <v>0.10870542788248963</v>
      </c>
      <c r="U52" s="24">
        <f t="shared" si="8"/>
        <v>0.99677166698781683</v>
      </c>
      <c r="V52" s="7"/>
      <c r="W52" s="25">
        <f t="shared" si="9"/>
        <v>0.10940395996129502</v>
      </c>
      <c r="X52" s="24">
        <f t="shared" si="10"/>
        <v>179.75066628459945</v>
      </c>
      <c r="Y52" s="7"/>
      <c r="Z52" s="25">
        <f t="shared" si="11"/>
        <v>618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-1.5333715400544179E-2</v>
      </c>
      <c r="AD52" s="17">
        <f t="shared" ca="1" si="14"/>
        <v>6.825155385860171E-2</v>
      </c>
      <c r="AE52" s="17">
        <v>117</v>
      </c>
    </row>
    <row r="53" spans="1:31" s="17" customFormat="1" x14ac:dyDescent="0.25">
      <c r="A53" s="17">
        <v>33</v>
      </c>
      <c r="B53" s="17">
        <v>629</v>
      </c>
      <c r="C53" s="17">
        <v>12801</v>
      </c>
      <c r="D53" s="17">
        <v>15270</v>
      </c>
      <c r="E53" s="17">
        <v>13657</v>
      </c>
      <c r="F53" s="17">
        <v>11212</v>
      </c>
      <c r="G53" s="24"/>
      <c r="H53" s="7"/>
      <c r="I53" s="25">
        <f t="shared" si="16"/>
        <v>-856</v>
      </c>
      <c r="J53" s="24">
        <f t="shared" si="16"/>
        <v>4058</v>
      </c>
      <c r="K53" s="7"/>
      <c r="L53" s="25">
        <f t="shared" si="3"/>
        <v>-853.50121704255878</v>
      </c>
      <c r="M53" s="17">
        <f t="shared" si="1"/>
        <v>6.2439162683986984</v>
      </c>
      <c r="N53" s="17">
        <f t="shared" si="4"/>
        <v>4052.8916384673812</v>
      </c>
      <c r="O53" s="24">
        <f t="shared" si="2"/>
        <v>26.095357547939507</v>
      </c>
      <c r="P53" s="7"/>
      <c r="Q53" s="25">
        <f t="shared" si="5"/>
        <v>-851.4514665384238</v>
      </c>
      <c r="R53" s="24">
        <f t="shared" si="6"/>
        <v>4021.4175095322194</v>
      </c>
      <c r="S53" s="7"/>
      <c r="T53" s="25">
        <f t="shared" si="7"/>
        <v>0.20685460415914073</v>
      </c>
      <c r="U53" s="24">
        <f t="shared" si="8"/>
        <v>0.98115676678768415</v>
      </c>
      <c r="V53" s="7"/>
      <c r="W53" s="25">
        <f t="shared" si="9"/>
        <v>0.20754221791958086</v>
      </c>
      <c r="X53" s="24">
        <f t="shared" si="10"/>
        <v>185.43065964498942</v>
      </c>
      <c r="Y53" s="7"/>
      <c r="Z53" s="25">
        <f t="shared" si="11"/>
        <v>629</v>
      </c>
      <c r="AA53" s="17">
        <f t="shared" si="15"/>
        <v>185.42699999999999</v>
      </c>
      <c r="AB53" s="24">
        <f t="shared" si="12"/>
        <v>3.2363116720955252</v>
      </c>
      <c r="AC53" s="17">
        <f t="shared" si="13"/>
        <v>3.6596449894261696E-3</v>
      </c>
      <c r="AD53" s="17">
        <f t="shared" ca="1" si="14"/>
        <v>9.5969709380824497E-2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12605</v>
      </c>
      <c r="D54" s="17">
        <v>15217</v>
      </c>
      <c r="E54" s="17">
        <v>13865</v>
      </c>
      <c r="F54" s="17">
        <v>11266</v>
      </c>
      <c r="G54" s="24"/>
      <c r="H54" s="7"/>
      <c r="I54" s="25">
        <f t="shared" si="16"/>
        <v>-1260</v>
      </c>
      <c r="J54" s="24">
        <f t="shared" si="16"/>
        <v>3951</v>
      </c>
      <c r="K54" s="7"/>
      <c r="L54" s="25">
        <f t="shared" si="3"/>
        <v>-1254.2300946220273</v>
      </c>
      <c r="M54" s="17">
        <f t="shared" si="1"/>
        <v>33.291808070758179</v>
      </c>
      <c r="N54" s="17">
        <f t="shared" si="4"/>
        <v>3947.4331640869395</v>
      </c>
      <c r="O54" s="24">
        <f t="shared" si="2"/>
        <v>12.722318430697834</v>
      </c>
      <c r="P54" s="7"/>
      <c r="Q54" s="25">
        <f t="shared" si="5"/>
        <v>-1255.4514665384238</v>
      </c>
      <c r="R54" s="24">
        <f t="shared" si="6"/>
        <v>3914.4175095322194</v>
      </c>
      <c r="S54" s="7"/>
      <c r="T54" s="25">
        <f t="shared" si="7"/>
        <v>0.30500378043579185</v>
      </c>
      <c r="U54" s="24">
        <f t="shared" si="8"/>
        <v>0.95505060551558729</v>
      </c>
      <c r="V54" s="7"/>
      <c r="W54" s="25">
        <f t="shared" si="9"/>
        <v>0.30567312394098534</v>
      </c>
      <c r="X54" s="24">
        <f t="shared" si="10"/>
        <v>191.23482089273989</v>
      </c>
      <c r="Y54" s="7"/>
      <c r="Z54" s="25">
        <f t="shared" si="11"/>
        <v>640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4.782089273990664E-2</v>
      </c>
      <c r="AD54" s="17">
        <f t="shared" ca="1" si="14"/>
        <v>-1.3424196996226101E-2</v>
      </c>
      <c r="AE54" s="17">
        <v>115</v>
      </c>
    </row>
    <row r="55" spans="1:31" s="17" customFormat="1" x14ac:dyDescent="0.25">
      <c r="A55" s="17">
        <v>35</v>
      </c>
      <c r="B55" s="17">
        <v>639</v>
      </c>
      <c r="C55" s="17">
        <v>12422</v>
      </c>
      <c r="D55" s="17">
        <v>15153</v>
      </c>
      <c r="E55" s="17">
        <v>14064</v>
      </c>
      <c r="F55" s="17">
        <v>11346</v>
      </c>
      <c r="G55" s="24"/>
      <c r="H55" s="7"/>
      <c r="I55" s="25">
        <f t="shared" si="16"/>
        <v>-1642</v>
      </c>
      <c r="J55" s="24">
        <f t="shared" si="16"/>
        <v>3807</v>
      </c>
      <c r="K55" s="7"/>
      <c r="L55" s="25">
        <f t="shared" si="3"/>
        <v>-1641.7336374605445</v>
      </c>
      <c r="M55" s="17">
        <f t="shared" si="1"/>
        <v>7.0949002425175128E-2</v>
      </c>
      <c r="N55" s="17">
        <f t="shared" si="4"/>
        <v>3802.7112940327142</v>
      </c>
      <c r="O55" s="24">
        <f t="shared" si="2"/>
        <v>18.392998873832404</v>
      </c>
      <c r="P55" s="7"/>
      <c r="Q55" s="25">
        <f t="shared" si="5"/>
        <v>-1637.4514665384238</v>
      </c>
      <c r="R55" s="24">
        <f t="shared" si="6"/>
        <v>3770.4175095322194</v>
      </c>
      <c r="S55" s="7"/>
      <c r="T55" s="25">
        <f t="shared" si="7"/>
        <v>0.39780819958846686</v>
      </c>
      <c r="U55" s="24">
        <f t="shared" si="8"/>
        <v>0.91991708006528872</v>
      </c>
      <c r="V55" s="7"/>
      <c r="W55" s="25">
        <f t="shared" si="9"/>
        <v>0.39845294544085125</v>
      </c>
      <c r="X55" s="24">
        <f t="shared" si="10"/>
        <v>196.90642058841195</v>
      </c>
      <c r="Y55" s="7"/>
      <c r="Z55" s="25">
        <f t="shared" si="11"/>
        <v>639</v>
      </c>
      <c r="AA55" s="17">
        <f t="shared" si="15"/>
        <v>196.93799999999999</v>
      </c>
      <c r="AB55" s="24">
        <f t="shared" si="12"/>
        <v>3.4372165222925926</v>
      </c>
      <c r="AC55" s="17">
        <f t="shared" si="13"/>
        <v>-3.1579411588040784E-2</v>
      </c>
      <c r="AD55" s="17">
        <f t="shared" ca="1" si="14"/>
        <v>8.1825207930648958E-2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12239</v>
      </c>
      <c r="D56" s="17">
        <v>15062</v>
      </c>
      <c r="E56" s="17">
        <v>14241</v>
      </c>
      <c r="F56" s="17">
        <v>11431</v>
      </c>
      <c r="G56" s="24"/>
      <c r="H56" s="7"/>
      <c r="I56" s="25">
        <f t="shared" si="16"/>
        <v>-2002</v>
      </c>
      <c r="J56" s="24">
        <f t="shared" si="16"/>
        <v>3631</v>
      </c>
      <c r="K56" s="7"/>
      <c r="L56" s="25">
        <f t="shared" si="3"/>
        <v>-1997.4492396599528</v>
      </c>
      <c r="M56" s="17">
        <f t="shared" si="1"/>
        <v>20.709419672546424</v>
      </c>
      <c r="N56" s="17">
        <f t="shared" si="4"/>
        <v>3628.5132211836199</v>
      </c>
      <c r="O56" s="24">
        <f t="shared" si="2"/>
        <v>6.1840688815969997</v>
      </c>
      <c r="P56" s="7"/>
      <c r="Q56" s="25">
        <f t="shared" si="5"/>
        <v>-1997.4514665384238</v>
      </c>
      <c r="R56" s="24">
        <f t="shared" si="6"/>
        <v>3594.4175095322194</v>
      </c>
      <c r="S56" s="7"/>
      <c r="T56" s="25">
        <f t="shared" si="7"/>
        <v>0.4852678616171659</v>
      </c>
      <c r="U56" s="24">
        <f t="shared" si="8"/>
        <v>0.8769761045149238</v>
      </c>
      <c r="V56" s="7"/>
      <c r="W56" s="25">
        <f t="shared" si="9"/>
        <v>0.48588253729556014</v>
      </c>
      <c r="X56" s="24">
        <f t="shared" si="10"/>
        <v>202.47539238859486</v>
      </c>
      <c r="Y56" s="7"/>
      <c r="Z56" s="25">
        <f t="shared" si="11"/>
        <v>612</v>
      </c>
      <c r="AA56" s="17">
        <f t="shared" si="15"/>
        <v>202.446</v>
      </c>
      <c r="AB56" s="24">
        <f t="shared" si="12"/>
        <v>3.5333492574924401</v>
      </c>
      <c r="AC56" s="17">
        <f t="shared" si="13"/>
        <v>2.9392388594857266E-2</v>
      </c>
      <c r="AD56" s="17">
        <f t="shared" ca="1" si="14"/>
        <v>1.9319215567264791E-2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12072</v>
      </c>
      <c r="D57" s="17">
        <v>14957</v>
      </c>
      <c r="E57" s="17">
        <v>14411</v>
      </c>
      <c r="F57" s="17">
        <v>11539</v>
      </c>
      <c r="G57" s="24"/>
      <c r="H57" s="7"/>
      <c r="I57" s="25">
        <f t="shared" si="16"/>
        <v>-2339</v>
      </c>
      <c r="J57" s="24">
        <f t="shared" si="16"/>
        <v>3418</v>
      </c>
      <c r="K57" s="7"/>
      <c r="L57" s="25">
        <f t="shared" si="3"/>
        <v>-2335.8142062483753</v>
      </c>
      <c r="M57" s="17">
        <f t="shared" si="1"/>
        <v>10.149281827891075</v>
      </c>
      <c r="N57" s="17">
        <f t="shared" si="4"/>
        <v>3420.391760606014</v>
      </c>
      <c r="O57" s="24">
        <f t="shared" si="2"/>
        <v>5.720518796480607</v>
      </c>
      <c r="P57" s="7"/>
      <c r="Q57" s="25">
        <f t="shared" si="5"/>
        <v>-2334.451466538424</v>
      </c>
      <c r="R57" s="24">
        <f t="shared" si="6"/>
        <v>3381.4175095322194</v>
      </c>
      <c r="S57" s="7"/>
      <c r="T57" s="25">
        <f t="shared" si="7"/>
        <v>0.56713982301625365</v>
      </c>
      <c r="U57" s="24">
        <f t="shared" si="8"/>
        <v>0.82500776478635718</v>
      </c>
      <c r="V57" s="7"/>
      <c r="W57" s="25">
        <f t="shared" si="9"/>
        <v>0.56771810106344345</v>
      </c>
      <c r="X57" s="24">
        <f t="shared" si="10"/>
        <v>208.0203376061371</v>
      </c>
      <c r="Y57" s="7"/>
      <c r="Z57" s="25">
        <f t="shared" si="11"/>
        <v>614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4.8337606137096145E-2</v>
      </c>
      <c r="AD57" s="17">
        <f t="shared" ca="1" si="14"/>
        <v>4.7783652588009318E-3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11910</v>
      </c>
      <c r="D58" s="17">
        <v>14824</v>
      </c>
      <c r="E58" s="17">
        <v>14561</v>
      </c>
      <c r="F58" s="17">
        <v>11655</v>
      </c>
      <c r="G58" s="24"/>
      <c r="H58" s="7"/>
      <c r="I58" s="25">
        <f t="shared" si="16"/>
        <v>-2651</v>
      </c>
      <c r="J58" s="24">
        <f t="shared" si="16"/>
        <v>3169</v>
      </c>
      <c r="K58" s="7"/>
      <c r="L58" s="25">
        <f t="shared" si="3"/>
        <v>-2652.9883498611994</v>
      </c>
      <c r="M58" s="17">
        <f t="shared" si="1"/>
        <v>3.9535351705315431</v>
      </c>
      <c r="N58" s="17">
        <f t="shared" si="4"/>
        <v>3180.380975993512</v>
      </c>
      <c r="O58" s="24">
        <f t="shared" si="2"/>
        <v>129.52661456489733</v>
      </c>
      <c r="P58" s="7"/>
      <c r="Q58" s="25">
        <f t="shared" si="5"/>
        <v>-2646.451466538424</v>
      </c>
      <c r="R58" s="24">
        <f t="shared" si="6"/>
        <v>3132.4175095322194</v>
      </c>
      <c r="S58" s="7"/>
      <c r="T58" s="25">
        <f t="shared" si="7"/>
        <v>0.6429381967744594</v>
      </c>
      <c r="U58" s="24">
        <f t="shared" si="8"/>
        <v>0.76425604369521594</v>
      </c>
      <c r="V58" s="7"/>
      <c r="W58" s="25">
        <f t="shared" si="9"/>
        <v>0.64347392058920305</v>
      </c>
      <c r="X58" s="24">
        <f t="shared" si="10"/>
        <v>213.58312828497083</v>
      </c>
      <c r="Y58" s="7"/>
      <c r="Z58" s="25">
        <f t="shared" si="11"/>
        <v>615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7.6128284970820914E-2</v>
      </c>
      <c r="AD58" s="17">
        <f t="shared" ca="1" si="14"/>
        <v>7.1141429166118542E-2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11765</v>
      </c>
      <c r="D59" s="17">
        <v>14691</v>
      </c>
      <c r="E59" s="17">
        <v>14713</v>
      </c>
      <c r="F59" s="17">
        <v>11788</v>
      </c>
      <c r="G59" s="24"/>
      <c r="H59" s="7"/>
      <c r="I59" s="25">
        <f t="shared" si="16"/>
        <v>-2948</v>
      </c>
      <c r="J59" s="24">
        <f t="shared" si="16"/>
        <v>2903</v>
      </c>
      <c r="K59" s="7"/>
      <c r="L59" s="25">
        <f t="shared" si="3"/>
        <v>-2945.444575768699</v>
      </c>
      <c r="M59" s="17">
        <f t="shared" si="1"/>
        <v>6.5301930019203249</v>
      </c>
      <c r="N59" s="17">
        <f t="shared" si="4"/>
        <v>2911.0327110434596</v>
      </c>
      <c r="O59" s="24">
        <f t="shared" si="2"/>
        <v>64.524446707717573</v>
      </c>
      <c r="P59" s="7"/>
      <c r="Q59" s="25">
        <f t="shared" si="5"/>
        <v>-2943.451466538424</v>
      </c>
      <c r="R59" s="24">
        <f t="shared" si="6"/>
        <v>2866.4175095322194</v>
      </c>
      <c r="S59" s="7"/>
      <c r="T59" s="25">
        <f t="shared" si="7"/>
        <v>0.71509241794813605</v>
      </c>
      <c r="U59" s="24">
        <f t="shared" si="8"/>
        <v>0.69935661473841437</v>
      </c>
      <c r="V59" s="7"/>
      <c r="W59" s="25">
        <f t="shared" si="9"/>
        <v>0.71558268005595971</v>
      </c>
      <c r="X59" s="24">
        <f t="shared" si="10"/>
        <v>219.14407182430818</v>
      </c>
      <c r="Y59" s="7"/>
      <c r="Z59" s="25">
        <f t="shared" si="11"/>
        <v>615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0.10207182430818307</v>
      </c>
      <c r="AD59" s="17">
        <f t="shared" ca="1" si="14"/>
        <v>4.2053984612209661E-2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11638</v>
      </c>
      <c r="D60" s="17">
        <v>14550</v>
      </c>
      <c r="E60" s="17">
        <v>14855</v>
      </c>
      <c r="F60" s="17">
        <v>11948</v>
      </c>
      <c r="G60" s="24"/>
      <c r="H60" s="7"/>
      <c r="I60" s="25">
        <f t="shared" si="16"/>
        <v>-3217</v>
      </c>
      <c r="J60" s="24">
        <f t="shared" si="16"/>
        <v>2602</v>
      </c>
      <c r="K60" s="7"/>
      <c r="L60" s="25">
        <f t="shared" si="3"/>
        <v>-3215.3344525606367</v>
      </c>
      <c r="M60" s="17">
        <f t="shared" si="1"/>
        <v>2.774048272769674</v>
      </c>
      <c r="N60" s="17">
        <f t="shared" si="4"/>
        <v>2608.8327203455428</v>
      </c>
      <c r="O60" s="24">
        <f t="shared" si="2"/>
        <v>46.686067320395054</v>
      </c>
      <c r="P60" s="7"/>
      <c r="Q60" s="25">
        <f t="shared" si="5"/>
        <v>-3212.451466538424</v>
      </c>
      <c r="R60" s="24">
        <f t="shared" si="6"/>
        <v>2565.4175095322194</v>
      </c>
      <c r="S60" s="7"/>
      <c r="T60" s="25">
        <f t="shared" si="7"/>
        <v>0.7804442209640251</v>
      </c>
      <c r="U60" s="24">
        <f t="shared" si="8"/>
        <v>0.62591778723466529</v>
      </c>
      <c r="V60" s="7"/>
      <c r="W60" s="25">
        <f t="shared" si="9"/>
        <v>0.78088303556000815</v>
      </c>
      <c r="X60" s="24">
        <f t="shared" si="10"/>
        <v>224.77308813877244</v>
      </c>
      <c r="Y60" s="7"/>
      <c r="Z60" s="25">
        <f t="shared" si="11"/>
        <v>627</v>
      </c>
      <c r="AA60" s="17">
        <f t="shared" si="15"/>
        <v>224.685</v>
      </c>
      <c r="AB60" s="24">
        <f t="shared" si="12"/>
        <v>3.9214930298434592</v>
      </c>
      <c r="AC60" s="17">
        <f t="shared" si="13"/>
        <v>8.8088138772434377E-2</v>
      </c>
      <c r="AD60" s="17">
        <f t="shared" ca="1" si="14"/>
        <v>0.10669707318476185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11517</v>
      </c>
      <c r="D61" s="17">
        <v>14374</v>
      </c>
      <c r="E61" s="17">
        <v>14973</v>
      </c>
      <c r="F61" s="17">
        <v>12110</v>
      </c>
      <c r="G61" s="24"/>
      <c r="H61" s="7"/>
      <c r="I61" s="25">
        <f t="shared" si="16"/>
        <v>-3456</v>
      </c>
      <c r="J61" s="24">
        <f t="shared" si="16"/>
        <v>2264</v>
      </c>
      <c r="K61" s="7"/>
      <c r="L61" s="25">
        <f t="shared" si="3"/>
        <v>-3456.9130564004681</v>
      </c>
      <c r="M61" s="17">
        <f t="shared" si="1"/>
        <v>0.83367199043580331</v>
      </c>
      <c r="N61" s="17">
        <f t="shared" si="4"/>
        <v>2277.361675319105</v>
      </c>
      <c r="O61" s="24">
        <f t="shared" si="2"/>
        <v>178.53436733317866</v>
      </c>
      <c r="P61" s="7"/>
      <c r="Q61" s="25">
        <f t="shared" si="5"/>
        <v>-3451.451466538424</v>
      </c>
      <c r="R61" s="24">
        <f t="shared" si="6"/>
        <v>2227.4175095322194</v>
      </c>
      <c r="S61" s="7"/>
      <c r="T61" s="25">
        <f t="shared" si="7"/>
        <v>0.83850771881085584</v>
      </c>
      <c r="U61" s="24">
        <f t="shared" si="8"/>
        <v>0.54345159555271449</v>
      </c>
      <c r="V61" s="7"/>
      <c r="W61" s="25">
        <f t="shared" si="9"/>
        <v>0.83888875802022156</v>
      </c>
      <c r="X61" s="24">
        <f t="shared" si="10"/>
        <v>230.55094870942276</v>
      </c>
      <c r="Y61" s="7"/>
      <c r="Z61" s="25">
        <f t="shared" si="11"/>
        <v>635</v>
      </c>
      <c r="AA61" s="17">
        <f t="shared" si="15"/>
        <v>230.4</v>
      </c>
      <c r="AB61" s="24">
        <f t="shared" si="12"/>
        <v>4.0212385965949355</v>
      </c>
      <c r="AC61" s="17">
        <f t="shared" si="13"/>
        <v>0.15094870942274952</v>
      </c>
      <c r="AD61" s="17">
        <f t="shared" ca="1" si="14"/>
        <v>3.6079195976157052E-2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11410</v>
      </c>
      <c r="D62" s="17">
        <v>14195</v>
      </c>
      <c r="E62" s="17">
        <v>15073</v>
      </c>
      <c r="F62" s="17">
        <v>12284</v>
      </c>
      <c r="G62" s="24"/>
      <c r="H62" s="7"/>
      <c r="I62" s="25">
        <f t="shared" si="16"/>
        <v>-3663</v>
      </c>
      <c r="J62" s="24">
        <f t="shared" si="16"/>
        <v>1911</v>
      </c>
      <c r="K62" s="7"/>
      <c r="L62" s="25">
        <f t="shared" si="3"/>
        <v>-3664.1432091637307</v>
      </c>
      <c r="M62" s="17">
        <f t="shared" si="1"/>
        <v>1.3069271920378847</v>
      </c>
      <c r="N62" s="17">
        <f t="shared" si="4"/>
        <v>1923.5986057319665</v>
      </c>
      <c r="O62" s="24">
        <f t="shared" si="2"/>
        <v>158.72486638953845</v>
      </c>
      <c r="P62" s="7"/>
      <c r="Q62" s="25">
        <f t="shared" si="5"/>
        <v>-3658.451466538424</v>
      </c>
      <c r="R62" s="24">
        <f t="shared" si="6"/>
        <v>1874.4175095322191</v>
      </c>
      <c r="S62" s="7"/>
      <c r="T62" s="25">
        <f t="shared" si="7"/>
        <v>0.88879702447735776</v>
      </c>
      <c r="U62" s="24">
        <f t="shared" si="8"/>
        <v>0.45732566163635752</v>
      </c>
      <c r="V62" s="7"/>
      <c r="W62" s="25">
        <f t="shared" si="9"/>
        <v>0.88911772176210457</v>
      </c>
      <c r="X62" s="24">
        <f t="shared" si="10"/>
        <v>236.26762112601182</v>
      </c>
      <c r="Y62" s="7"/>
      <c r="Z62" s="25">
        <f t="shared" si="11"/>
        <v>635</v>
      </c>
      <c r="AA62" s="17">
        <f t="shared" si="15"/>
        <v>236.11500000000001</v>
      </c>
      <c r="AB62" s="24">
        <f t="shared" si="12"/>
        <v>4.120984163346411</v>
      </c>
      <c r="AC62" s="17">
        <f t="shared" si="13"/>
        <v>0.15262112601180888</v>
      </c>
      <c r="AD62" s="17">
        <f t="shared" ca="1" si="14"/>
        <v>4.9664576121898563E-2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11324</v>
      </c>
      <c r="D63" s="17">
        <v>14013</v>
      </c>
      <c r="E63" s="17">
        <v>15160</v>
      </c>
      <c r="F63" s="17">
        <v>12471</v>
      </c>
      <c r="G63" s="24"/>
      <c r="H63" s="7"/>
      <c r="I63" s="25">
        <f t="shared" si="16"/>
        <v>-3836</v>
      </c>
      <c r="J63" s="24">
        <f t="shared" si="16"/>
        <v>1542</v>
      </c>
      <c r="K63" s="7"/>
      <c r="L63" s="25">
        <f t="shared" si="3"/>
        <v>-3833.7650520155498</v>
      </c>
      <c r="M63" s="17">
        <f t="shared" si="1"/>
        <v>4.9949924931978904</v>
      </c>
      <c r="N63" s="17">
        <f t="shared" si="4"/>
        <v>1554.059831569378</v>
      </c>
      <c r="O63" s="24">
        <f t="shared" si="2"/>
        <v>145.43953748176739</v>
      </c>
      <c r="P63" s="7"/>
      <c r="Q63" s="25">
        <f t="shared" si="5"/>
        <v>-3831.451466538424</v>
      </c>
      <c r="R63" s="24">
        <f t="shared" si="6"/>
        <v>1505.4175095322191</v>
      </c>
      <c r="S63" s="7"/>
      <c r="T63" s="25">
        <f t="shared" si="7"/>
        <v>0.93082625095226024</v>
      </c>
      <c r="U63" s="24">
        <f t="shared" si="8"/>
        <v>0.36729600266996743</v>
      </c>
      <c r="V63" s="7"/>
      <c r="W63" s="25">
        <f t="shared" si="9"/>
        <v>0.93108386867980664</v>
      </c>
      <c r="X63" s="24">
        <f t="shared" si="10"/>
        <v>241.95869994835584</v>
      </c>
      <c r="Y63" s="7"/>
      <c r="Z63" s="25">
        <f t="shared" si="11"/>
        <v>630</v>
      </c>
      <c r="AA63" s="17">
        <f t="shared" si="15"/>
        <v>241.785</v>
      </c>
      <c r="AB63" s="24">
        <f t="shared" si="12"/>
        <v>4.2199443319344896</v>
      </c>
      <c r="AC63" s="17">
        <f t="shared" si="13"/>
        <v>0.17369994835584635</v>
      </c>
      <c r="AD63" s="17">
        <f t="shared" ca="1" si="14"/>
        <v>1.4401847051914274E-2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11265</v>
      </c>
      <c r="D64" s="17">
        <v>13819</v>
      </c>
      <c r="E64" s="17">
        <v>15233</v>
      </c>
      <c r="F64" s="17">
        <v>12665</v>
      </c>
      <c r="G64" s="24"/>
      <c r="H64" s="7"/>
      <c r="I64" s="25">
        <f t="shared" si="16"/>
        <v>-3968</v>
      </c>
      <c r="J64" s="24">
        <f t="shared" si="16"/>
        <v>1154</v>
      </c>
      <c r="K64" s="7"/>
      <c r="L64" s="25">
        <f t="shared" si="3"/>
        <v>-3966.7812109248307</v>
      </c>
      <c r="M64" s="17">
        <f t="shared" si="1"/>
        <v>1.4854468097520317</v>
      </c>
      <c r="N64" s="17">
        <f t="shared" si="4"/>
        <v>1166.560639638458</v>
      </c>
      <c r="O64" s="24">
        <f t="shared" si="2"/>
        <v>157.76966812720337</v>
      </c>
      <c r="P64" s="7"/>
      <c r="Q64" s="25">
        <f t="shared" si="5"/>
        <v>-3963.451466538424</v>
      </c>
      <c r="R64" s="24">
        <f t="shared" si="6"/>
        <v>1117.4175095322191</v>
      </c>
      <c r="S64" s="7"/>
      <c r="T64" s="25">
        <f t="shared" si="7"/>
        <v>0.96289479369611664</v>
      </c>
      <c r="U64" s="24">
        <f t="shared" si="8"/>
        <v>0.27263067020666298</v>
      </c>
      <c r="V64" s="7"/>
      <c r="W64" s="25">
        <f t="shared" si="9"/>
        <v>0.96308608089048997</v>
      </c>
      <c r="X64" s="24">
        <f t="shared" si="10"/>
        <v>247.68127997768397</v>
      </c>
      <c r="Y64" s="7"/>
      <c r="Z64" s="25">
        <f t="shared" si="11"/>
        <v>635</v>
      </c>
      <c r="AA64" s="17">
        <f t="shared" si="15"/>
        <v>247.5</v>
      </c>
      <c r="AB64" s="24">
        <f t="shared" si="12"/>
        <v>4.319689898685966</v>
      </c>
      <c r="AC64" s="17">
        <f t="shared" si="13"/>
        <v>0.18127997768397108</v>
      </c>
      <c r="AD64" s="17">
        <f t="shared" ca="1" si="14"/>
        <v>4.7200305073374693E-2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11226</v>
      </c>
      <c r="D65" s="17">
        <v>13634</v>
      </c>
      <c r="E65" s="17">
        <v>15281</v>
      </c>
      <c r="F65" s="17">
        <v>12856</v>
      </c>
      <c r="G65" s="24"/>
      <c r="H65" s="7"/>
      <c r="I65" s="25">
        <f t="shared" si="16"/>
        <v>-4055</v>
      </c>
      <c r="J65" s="24">
        <f t="shared" si="16"/>
        <v>778</v>
      </c>
      <c r="K65" s="7"/>
      <c r="L65" s="25">
        <f t="shared" si="3"/>
        <v>-4056.9756763342461</v>
      </c>
      <c r="M65" s="17">
        <f t="shared" si="1"/>
        <v>3.9032969777002871</v>
      </c>
      <c r="N65" s="17">
        <f t="shared" si="4"/>
        <v>786.21861857170973</v>
      </c>
      <c r="O65" s="24">
        <f t="shared" si="2"/>
        <v>67.545691227252021</v>
      </c>
      <c r="P65" s="7"/>
      <c r="Q65" s="25">
        <f t="shared" si="5"/>
        <v>-4050.451466538424</v>
      </c>
      <c r="R65" s="24">
        <f t="shared" si="6"/>
        <v>741.41750953221924</v>
      </c>
      <c r="S65" s="7"/>
      <c r="T65" s="25">
        <f t="shared" si="7"/>
        <v>0.9840308786863855</v>
      </c>
      <c r="U65" s="24">
        <f t="shared" si="8"/>
        <v>0.18089313153088338</v>
      </c>
      <c r="V65" s="7"/>
      <c r="W65" s="25">
        <f t="shared" si="9"/>
        <v>0.98415788436657137</v>
      </c>
      <c r="X65" s="24">
        <f t="shared" si="10"/>
        <v>253.07205031607964</v>
      </c>
      <c r="Y65" s="7"/>
      <c r="Z65" s="25">
        <f t="shared" si="11"/>
        <v>606</v>
      </c>
      <c r="AA65" s="17">
        <f t="shared" si="15"/>
        <v>252.95400000000001</v>
      </c>
      <c r="AB65" s="24">
        <f t="shared" si="12"/>
        <v>4.4148801560897359</v>
      </c>
      <c r="AC65" s="17">
        <f t="shared" si="13"/>
        <v>0.11805031607963201</v>
      </c>
      <c r="AD65" s="17">
        <f t="shared" ca="1" si="14"/>
        <v>3.8217503535946662E-2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11188</v>
      </c>
      <c r="D66" s="17">
        <v>13432</v>
      </c>
      <c r="E66" s="17">
        <v>15298</v>
      </c>
      <c r="F66" s="17">
        <v>13041</v>
      </c>
      <c r="G66" s="24"/>
      <c r="H66" s="7"/>
      <c r="I66" s="25">
        <f t="shared" si="16"/>
        <v>-4110</v>
      </c>
      <c r="J66" s="24">
        <f t="shared" si="16"/>
        <v>391</v>
      </c>
      <c r="K66" s="7"/>
      <c r="L66" s="25">
        <f t="shared" si="3"/>
        <v>-4110.8484980271969</v>
      </c>
      <c r="M66" s="17">
        <f t="shared" si="1"/>
        <v>0.71994890215704943</v>
      </c>
      <c r="N66" s="17">
        <f t="shared" si="4"/>
        <v>394.5854196000904</v>
      </c>
      <c r="O66" s="24">
        <f t="shared" si="2"/>
        <v>12.855233708712433</v>
      </c>
      <c r="P66" s="7"/>
      <c r="Q66" s="25">
        <f t="shared" si="5"/>
        <v>-4105.451466538424</v>
      </c>
      <c r="R66" s="24">
        <f t="shared" si="6"/>
        <v>354.41750953221924</v>
      </c>
      <c r="S66" s="7"/>
      <c r="T66" s="25">
        <f t="shared" si="7"/>
        <v>0.99739277149632566</v>
      </c>
      <c r="U66" s="24">
        <f t="shared" si="8"/>
        <v>8.6471781883205978E-2</v>
      </c>
      <c r="V66" s="7"/>
      <c r="W66" s="25">
        <f t="shared" si="9"/>
        <v>0.99745361302542779</v>
      </c>
      <c r="X66" s="24">
        <f t="shared" si="10"/>
        <v>258.53232264182475</v>
      </c>
      <c r="Y66" s="7"/>
      <c r="Z66" s="25">
        <f t="shared" si="11"/>
        <v>613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6.1322641824745006E-2</v>
      </c>
      <c r="AD66" s="17">
        <f t="shared" ca="1" si="14"/>
        <v>-3.7344765262332658E-2</v>
      </c>
      <c r="AE66" s="17">
        <v>103</v>
      </c>
    </row>
    <row r="67" spans="1:31" s="17" customFormat="1" x14ac:dyDescent="0.25">
      <c r="A67" s="17">
        <v>47</v>
      </c>
      <c r="B67" s="17">
        <v>634</v>
      </c>
      <c r="C67" s="17">
        <v>11185</v>
      </c>
      <c r="D67" s="17">
        <v>13226</v>
      </c>
      <c r="E67" s="17">
        <v>15307</v>
      </c>
      <c r="F67" s="17">
        <v>13244</v>
      </c>
      <c r="G67" s="24"/>
      <c r="H67" s="7"/>
      <c r="I67" s="25">
        <f t="shared" si="16"/>
        <v>-4122</v>
      </c>
      <c r="J67" s="24">
        <f t="shared" si="16"/>
        <v>-18</v>
      </c>
      <c r="K67" s="7"/>
      <c r="L67" s="25">
        <f t="shared" si="3"/>
        <v>-4126.5105659040046</v>
      </c>
      <c r="M67" s="17">
        <f t="shared" si="1"/>
        <v>20.345204774368646</v>
      </c>
      <c r="N67" s="17">
        <f t="shared" si="4"/>
        <v>-13.913117315941889</v>
      </c>
      <c r="O67" s="24">
        <f t="shared" si="2"/>
        <v>16.702610073254029</v>
      </c>
      <c r="P67" s="7"/>
      <c r="Q67" s="25">
        <f t="shared" si="5"/>
        <v>-4117.451466538424</v>
      </c>
      <c r="R67" s="24">
        <f t="shared" si="6"/>
        <v>-54.582490467780772</v>
      </c>
      <c r="S67" s="7"/>
      <c r="T67" s="25">
        <f t="shared" si="7"/>
        <v>1.000308093563949</v>
      </c>
      <c r="U67" s="24">
        <f t="shared" si="8"/>
        <v>-1.3317189708267048E-2</v>
      </c>
      <c r="V67" s="7"/>
      <c r="W67" s="25">
        <f t="shared" si="9"/>
        <v>1.0002990069208622</v>
      </c>
      <c r="X67" s="24">
        <f t="shared" si="10"/>
        <v>264.24979681606476</v>
      </c>
      <c r="Y67" s="7"/>
      <c r="Z67" s="25">
        <f t="shared" si="11"/>
        <v>634</v>
      </c>
      <c r="AA67" s="17">
        <f t="shared" si="15"/>
        <v>264.17700000000002</v>
      </c>
      <c r="AB67" s="24">
        <f t="shared" si="12"/>
        <v>4.6107584580410608</v>
      </c>
      <c r="AC67" s="17">
        <f t="shared" si="13"/>
        <v>7.2796816064737868E-2</v>
      </c>
      <c r="AD67" s="17">
        <f t="shared" ca="1" si="14"/>
        <v>8.3373672618051842E-2</v>
      </c>
      <c r="AE67" s="17">
        <v>102</v>
      </c>
    </row>
    <row r="68" spans="1:31" s="17" customFormat="1" x14ac:dyDescent="0.25">
      <c r="A68" s="17">
        <v>48</v>
      </c>
      <c r="B68" s="17">
        <v>621</v>
      </c>
      <c r="C68" s="17">
        <v>11200</v>
      </c>
      <c r="D68" s="17">
        <v>13033</v>
      </c>
      <c r="E68" s="17">
        <v>15300</v>
      </c>
      <c r="F68" s="17">
        <v>13448</v>
      </c>
      <c r="G68" s="24"/>
      <c r="H68" s="7"/>
      <c r="I68" s="25">
        <f t="shared" si="16"/>
        <v>-4100</v>
      </c>
      <c r="J68" s="24">
        <f t="shared" si="16"/>
        <v>-415</v>
      </c>
      <c r="K68" s="7"/>
      <c r="L68" s="25">
        <f t="shared" si="3"/>
        <v>-4102.2181272012622</v>
      </c>
      <c r="M68" s="17">
        <f t="shared" si="1"/>
        <v>4.9200882809791811</v>
      </c>
      <c r="N68" s="17">
        <f t="shared" si="4"/>
        <v>-413.57820622849158</v>
      </c>
      <c r="O68" s="24">
        <f t="shared" si="2"/>
        <v>2.0214975287001344</v>
      </c>
      <c r="P68" s="7"/>
      <c r="Q68" s="25">
        <f t="shared" si="5"/>
        <v>-4095.451466538424</v>
      </c>
      <c r="R68" s="24">
        <f t="shared" si="6"/>
        <v>-451.58249046778076</v>
      </c>
      <c r="S68" s="7"/>
      <c r="T68" s="25">
        <f t="shared" si="7"/>
        <v>0.99496333643997292</v>
      </c>
      <c r="U68" s="24">
        <f t="shared" si="8"/>
        <v>-0.11017836751221519</v>
      </c>
      <c r="V68" s="7"/>
      <c r="W68" s="25">
        <f t="shared" si="9"/>
        <v>0.99488637129985225</v>
      </c>
      <c r="X68" s="24">
        <f t="shared" si="10"/>
        <v>269.80650288206402</v>
      </c>
      <c r="Y68" s="7"/>
      <c r="Z68" s="25">
        <f t="shared" si="11"/>
        <v>621</v>
      </c>
      <c r="AA68" s="17">
        <f t="shared" si="15"/>
        <v>269.76600000000002</v>
      </c>
      <c r="AB68" s="24">
        <f t="shared" si="12"/>
        <v>4.7083049099350234</v>
      </c>
      <c r="AC68" s="17">
        <f t="shared" si="13"/>
        <v>4.0502882064004098E-2</v>
      </c>
      <c r="AD68" s="17">
        <f t="shared" ca="1" si="14"/>
        <v>-3.8816872118502488E-2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11232</v>
      </c>
      <c r="D69" s="17">
        <v>12837</v>
      </c>
      <c r="E69" s="17">
        <v>15270</v>
      </c>
      <c r="F69" s="17">
        <v>13644</v>
      </c>
      <c r="G69" s="24"/>
      <c r="H69" s="7"/>
      <c r="I69" s="25">
        <f t="shared" si="16"/>
        <v>-4038</v>
      </c>
      <c r="J69" s="24">
        <f t="shared" si="16"/>
        <v>-807</v>
      </c>
      <c r="K69" s="7"/>
      <c r="L69" s="25">
        <f t="shared" si="3"/>
        <v>-4037.7323813556627</v>
      </c>
      <c r="M69" s="17">
        <f t="shared" si="1"/>
        <v>7.1619738796928858E-2</v>
      </c>
      <c r="N69" s="17">
        <f t="shared" si="4"/>
        <v>-814.6416882368344</v>
      </c>
      <c r="O69" s="24">
        <f t="shared" si="2"/>
        <v>58.395399108973209</v>
      </c>
      <c r="P69" s="7"/>
      <c r="Q69" s="25">
        <f t="shared" si="5"/>
        <v>-4033.451466538424</v>
      </c>
      <c r="R69" s="24">
        <f t="shared" si="6"/>
        <v>-843.58249046778076</v>
      </c>
      <c r="S69" s="7"/>
      <c r="T69" s="25">
        <f t="shared" si="7"/>
        <v>0.97990083909058578</v>
      </c>
      <c r="U69" s="24">
        <f t="shared" si="8"/>
        <v>-0.20581963123802796</v>
      </c>
      <c r="V69" s="7"/>
      <c r="W69" s="25">
        <f t="shared" si="9"/>
        <v>0.97975684794374174</v>
      </c>
      <c r="X69" s="24">
        <f t="shared" si="10"/>
        <v>275.35078974921123</v>
      </c>
      <c r="Y69" s="7"/>
      <c r="Z69" s="25">
        <f t="shared" si="11"/>
        <v>630</v>
      </c>
      <c r="AA69" s="17">
        <f t="shared" si="15"/>
        <v>275.43600000000004</v>
      </c>
      <c r="AB69" s="24">
        <f t="shared" si="12"/>
        <v>4.8072650785231019</v>
      </c>
      <c r="AC69" s="17">
        <f t="shared" si="13"/>
        <v>-8.5210250788804842E-2</v>
      </c>
      <c r="AD69" s="17">
        <f t="shared" ca="1" si="14"/>
        <v>7.7230976795647166E-2</v>
      </c>
      <c r="AE69" s="17">
        <v>100</v>
      </c>
    </row>
    <row r="70" spans="1:31" s="17" customFormat="1" x14ac:dyDescent="0.25">
      <c r="A70" s="17">
        <v>50</v>
      </c>
      <c r="B70" s="17">
        <v>647</v>
      </c>
      <c r="C70" s="17">
        <v>11286</v>
      </c>
      <c r="D70" s="17">
        <v>12627</v>
      </c>
      <c r="E70" s="17">
        <v>15210</v>
      </c>
      <c r="F70" s="17">
        <v>13839</v>
      </c>
      <c r="G70" s="24"/>
      <c r="H70" s="7"/>
      <c r="I70" s="25">
        <f t="shared" si="16"/>
        <v>-3924</v>
      </c>
      <c r="J70" s="24">
        <f t="shared" si="16"/>
        <v>-1212</v>
      </c>
      <c r="K70" s="7"/>
      <c r="L70" s="25">
        <f t="shared" si="3"/>
        <v>-3930.4041170711894</v>
      </c>
      <c r="M70" s="17">
        <f t="shared" si="1"/>
        <v>41.012715461499184</v>
      </c>
      <c r="N70" s="17">
        <f t="shared" si="4"/>
        <v>-1217.8171986428454</v>
      </c>
      <c r="O70" s="24">
        <f t="shared" si="2"/>
        <v>33.839800050322005</v>
      </c>
      <c r="P70" s="7"/>
      <c r="Q70" s="25">
        <f t="shared" si="5"/>
        <v>-3919.451466538424</v>
      </c>
      <c r="R70" s="24">
        <f t="shared" si="6"/>
        <v>-1248.5824904677809</v>
      </c>
      <c r="S70" s="7"/>
      <c r="T70" s="25">
        <f t="shared" si="7"/>
        <v>0.95220527944816447</v>
      </c>
      <c r="U70" s="24">
        <f t="shared" si="8"/>
        <v>-0.3046326715669927</v>
      </c>
      <c r="V70" s="7"/>
      <c r="W70" s="25">
        <f t="shared" si="9"/>
        <v>0.95199203651411246</v>
      </c>
      <c r="X70" s="24">
        <f t="shared" si="10"/>
        <v>281.23146184758934</v>
      </c>
      <c r="Y70" s="7"/>
      <c r="Z70" s="25">
        <f t="shared" si="11"/>
        <v>647</v>
      </c>
      <c r="AA70" s="17">
        <f t="shared" si="15"/>
        <v>281.25900000000001</v>
      </c>
      <c r="AB70" s="24">
        <f t="shared" si="12"/>
        <v>4.9088956008667317</v>
      </c>
      <c r="AC70" s="17">
        <f t="shared" si="13"/>
        <v>-2.7538152410670591E-2</v>
      </c>
      <c r="AD70" s="17">
        <f t="shared" ca="1" si="14"/>
        <v>3.3906167636473583E-2</v>
      </c>
      <c r="AE70" s="17">
        <v>99</v>
      </c>
    </row>
    <row r="71" spans="1:31" s="17" customFormat="1" x14ac:dyDescent="0.25">
      <c r="A71" s="17">
        <v>51</v>
      </c>
      <c r="B71" s="17">
        <v>623</v>
      </c>
      <c r="C71" s="17">
        <v>11362</v>
      </c>
      <c r="D71" s="17">
        <v>12446</v>
      </c>
      <c r="E71" s="17">
        <v>15144</v>
      </c>
      <c r="F71" s="17">
        <v>14032</v>
      </c>
      <c r="G71" s="24"/>
      <c r="H71" s="7"/>
      <c r="I71" s="25">
        <f t="shared" si="16"/>
        <v>-3782</v>
      </c>
      <c r="J71" s="24">
        <f t="shared" si="16"/>
        <v>-1586</v>
      </c>
      <c r="K71" s="7"/>
      <c r="L71" s="25">
        <f t="shared" si="3"/>
        <v>-3788.7207377561576</v>
      </c>
      <c r="M71" s="17">
        <f t="shared" si="1"/>
        <v>45.168315987042725</v>
      </c>
      <c r="N71" s="17">
        <f t="shared" si="4"/>
        <v>-1593.8438399356194</v>
      </c>
      <c r="O71" s="24">
        <f t="shared" si="2"/>
        <v>61.525824935617301</v>
      </c>
      <c r="P71" s="7"/>
      <c r="Q71" s="25">
        <f t="shared" si="5"/>
        <v>-3777.451466538424</v>
      </c>
      <c r="R71" s="24">
        <f t="shared" si="6"/>
        <v>-1622.5824904677809</v>
      </c>
      <c r="S71" s="7"/>
      <c r="T71" s="25">
        <f t="shared" si="7"/>
        <v>0.91770730164795544</v>
      </c>
      <c r="U71" s="24">
        <f t="shared" si="8"/>
        <v>-0.39588224461151816</v>
      </c>
      <c r="V71" s="7"/>
      <c r="W71" s="25">
        <f t="shared" si="9"/>
        <v>0.91743010549001136</v>
      </c>
      <c r="X71" s="24">
        <f t="shared" si="10"/>
        <v>286.82783618090275</v>
      </c>
      <c r="Y71" s="7"/>
      <c r="Z71" s="25">
        <f t="shared" si="11"/>
        <v>623</v>
      </c>
      <c r="AA71" s="17">
        <f t="shared" si="15"/>
        <v>286.86599999999999</v>
      </c>
      <c r="AB71" s="24">
        <f t="shared" si="12"/>
        <v>5.0067562120260529</v>
      </c>
      <c r="AC71" s="17">
        <f t="shared" si="13"/>
        <v>-3.8163819097235319E-2</v>
      </c>
      <c r="AD71" s="17">
        <f t="shared" ca="1" si="14"/>
        <v>1.5926725872077441E-2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11444</v>
      </c>
      <c r="D72" s="17">
        <v>12261</v>
      </c>
      <c r="E72" s="17">
        <v>15050</v>
      </c>
      <c r="F72" s="17">
        <v>14206</v>
      </c>
      <c r="G72" s="24"/>
      <c r="H72" s="7"/>
      <c r="I72" s="25">
        <f t="shared" si="16"/>
        <v>-3606</v>
      </c>
      <c r="J72" s="24">
        <f t="shared" si="16"/>
        <v>-1945</v>
      </c>
      <c r="K72" s="7"/>
      <c r="L72" s="25">
        <f t="shared" si="3"/>
        <v>-3610.4823681637354</v>
      </c>
      <c r="M72" s="17">
        <f t="shared" si="1"/>
        <v>20.091624355268419</v>
      </c>
      <c r="N72" s="17">
        <f t="shared" si="4"/>
        <v>-1954.8235266814895</v>
      </c>
      <c r="O72" s="24">
        <f t="shared" si="2"/>
        <v>96.501676461936327</v>
      </c>
      <c r="P72" s="7"/>
      <c r="Q72" s="25">
        <f t="shared" si="5"/>
        <v>-3601.451466538424</v>
      </c>
      <c r="R72" s="24">
        <f t="shared" si="6"/>
        <v>-1981.5824904677809</v>
      </c>
      <c r="S72" s="7"/>
      <c r="T72" s="25">
        <f t="shared" si="7"/>
        <v>0.87494924465614698</v>
      </c>
      <c r="U72" s="24">
        <f t="shared" si="8"/>
        <v>-0.4834720754216375</v>
      </c>
      <c r="V72" s="7"/>
      <c r="W72" s="25">
        <f t="shared" si="9"/>
        <v>0.87461065787529513</v>
      </c>
      <c r="X72" s="24">
        <f t="shared" si="10"/>
        <v>292.42023165990497</v>
      </c>
      <c r="Y72" s="7"/>
      <c r="Z72" s="25">
        <f t="shared" si="11"/>
        <v>624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-6.1768340094999985E-2</v>
      </c>
      <c r="AD72" s="17">
        <f t="shared" ca="1" si="14"/>
        <v>1.4324937556409623E-2</v>
      </c>
      <c r="AE72" s="17">
        <v>97</v>
      </c>
    </row>
    <row r="73" spans="1:31" s="17" customFormat="1" x14ac:dyDescent="0.25">
      <c r="A73" s="17">
        <v>53</v>
      </c>
      <c r="B73" s="17">
        <v>623</v>
      </c>
      <c r="C73" s="17">
        <v>11552</v>
      </c>
      <c r="D73" s="17">
        <v>12094</v>
      </c>
      <c r="E73" s="17">
        <v>14950</v>
      </c>
      <c r="F73" s="17">
        <v>14385</v>
      </c>
      <c r="G73" s="24"/>
      <c r="H73" s="7"/>
      <c r="I73" s="25">
        <f t="shared" si="16"/>
        <v>-3398</v>
      </c>
      <c r="J73" s="24">
        <f t="shared" si="16"/>
        <v>-2291</v>
      </c>
      <c r="K73" s="7"/>
      <c r="L73" s="25">
        <f t="shared" si="3"/>
        <v>-3397.9667513646177</v>
      </c>
      <c r="M73" s="17">
        <f t="shared" si="1"/>
        <v>1.1054717547837173E-3</v>
      </c>
      <c r="N73" s="17">
        <f t="shared" si="4"/>
        <v>-2296.1435934670581</v>
      </c>
      <c r="O73" s="24">
        <f t="shared" si="2"/>
        <v>26.45655375436229</v>
      </c>
      <c r="P73" s="7"/>
      <c r="Q73" s="25">
        <f t="shared" si="5"/>
        <v>-3393.451466538424</v>
      </c>
      <c r="R73" s="24">
        <f t="shared" si="6"/>
        <v>-2327.5824904677806</v>
      </c>
      <c r="S73" s="7"/>
      <c r="T73" s="25">
        <f t="shared" si="7"/>
        <v>0.82441699548400982</v>
      </c>
      <c r="U73" s="24">
        <f t="shared" si="8"/>
        <v>-0.56789012962860486</v>
      </c>
      <c r="V73" s="7"/>
      <c r="W73" s="25">
        <f t="shared" si="9"/>
        <v>0.82401923884998507</v>
      </c>
      <c r="X73" s="24">
        <f t="shared" si="10"/>
        <v>298.06053453295476</v>
      </c>
      <c r="Y73" s="7"/>
      <c r="Z73" s="25">
        <f t="shared" si="11"/>
        <v>623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-2.8465467045180048E-2</v>
      </c>
      <c r="AD73" s="17">
        <f t="shared" ca="1" si="14"/>
        <v>2.2498319611372608E-3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11682</v>
      </c>
      <c r="D74" s="17">
        <v>11943</v>
      </c>
      <c r="E74" s="17">
        <v>14837</v>
      </c>
      <c r="F74" s="17">
        <v>14543</v>
      </c>
      <c r="G74" s="24"/>
      <c r="H74" s="7"/>
      <c r="I74" s="25">
        <f t="shared" si="16"/>
        <v>-3155</v>
      </c>
      <c r="J74" s="24">
        <f t="shared" si="16"/>
        <v>-2600</v>
      </c>
      <c r="K74" s="7"/>
      <c r="L74" s="25">
        <f t="shared" si="3"/>
        <v>-3157.1297071880213</v>
      </c>
      <c r="M74" s="17">
        <f t="shared" si="1"/>
        <v>4.5356527067094099</v>
      </c>
      <c r="N74" s="17">
        <f t="shared" si="4"/>
        <v>-2610.2001750236859</v>
      </c>
      <c r="O74" s="24">
        <f t="shared" si="2"/>
        <v>104.04357051382596</v>
      </c>
      <c r="P74" s="7"/>
      <c r="Q74" s="25">
        <f t="shared" si="5"/>
        <v>-3150.451466538424</v>
      </c>
      <c r="R74" s="24">
        <f t="shared" si="6"/>
        <v>-2636.5824904677806</v>
      </c>
      <c r="S74" s="7"/>
      <c r="T74" s="25">
        <f t="shared" si="7"/>
        <v>0.76538172361463797</v>
      </c>
      <c r="U74" s="24">
        <f t="shared" si="8"/>
        <v>-0.64328081965737061</v>
      </c>
      <c r="V74" s="7"/>
      <c r="W74" s="25">
        <f t="shared" si="9"/>
        <v>0.76493112112485162</v>
      </c>
      <c r="X74" s="24">
        <f t="shared" si="10"/>
        <v>303.54973484387426</v>
      </c>
      <c r="Y74" s="7"/>
      <c r="Z74" s="25">
        <f t="shared" si="11"/>
        <v>613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-5.626515612567573E-2</v>
      </c>
      <c r="AD74" s="17">
        <f t="shared" ca="1" si="14"/>
        <v>1.7812143084370291E-2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11821</v>
      </c>
      <c r="D75" s="17">
        <v>11798</v>
      </c>
      <c r="E75" s="17">
        <v>14699</v>
      </c>
      <c r="F75" s="17">
        <v>14696</v>
      </c>
      <c r="G75" s="24"/>
      <c r="H75" s="7"/>
      <c r="I75" s="25">
        <f t="shared" si="16"/>
        <v>-2878</v>
      </c>
      <c r="J75" s="24">
        <f t="shared" si="16"/>
        <v>-2898</v>
      </c>
      <c r="K75" s="7"/>
      <c r="L75" s="25">
        <f t="shared" si="3"/>
        <v>-2881.0346554319026</v>
      </c>
      <c r="M75" s="17">
        <f t="shared" si="1"/>
        <v>9.2091335903759113</v>
      </c>
      <c r="N75" s="17">
        <f t="shared" si="4"/>
        <v>-2905.5740926321546</v>
      </c>
      <c r="O75" s="24">
        <f t="shared" si="2"/>
        <v>57.36687920045842</v>
      </c>
      <c r="P75" s="7"/>
      <c r="Q75" s="25">
        <f t="shared" si="5"/>
        <v>-2873.451466538424</v>
      </c>
      <c r="R75" s="24">
        <f t="shared" si="6"/>
        <v>-2934.5824904677806</v>
      </c>
      <c r="S75" s="7"/>
      <c r="T75" s="25">
        <f t="shared" si="7"/>
        <v>0.69808637255366679</v>
      </c>
      <c r="U75" s="24">
        <f t="shared" si="8"/>
        <v>-0.7159876987142384</v>
      </c>
      <c r="V75" s="7"/>
      <c r="W75" s="25">
        <f t="shared" si="9"/>
        <v>0.69758480290799785</v>
      </c>
      <c r="X75" s="24">
        <f t="shared" si="10"/>
        <v>309.23292640927775</v>
      </c>
      <c r="Y75" s="7"/>
      <c r="Z75" s="25">
        <f t="shared" si="11"/>
        <v>626</v>
      </c>
      <c r="AA75" s="17">
        <f t="shared" si="15"/>
        <v>309.23999999999995</v>
      </c>
      <c r="AB75" s="24">
        <f t="shared" si="12"/>
        <v>5.3972561788672637</v>
      </c>
      <c r="AC75" s="17">
        <f t="shared" si="13"/>
        <v>-7.0735907222001515E-3</v>
      </c>
      <c r="AD75" s="17">
        <f t="shared" ca="1" si="14"/>
        <v>1.5264153543967041E-2</v>
      </c>
      <c r="AE75" s="17">
        <v>94</v>
      </c>
    </row>
    <row r="76" spans="1:31" s="17" customFormat="1" x14ac:dyDescent="0.25">
      <c r="A76" s="17">
        <v>56</v>
      </c>
      <c r="B76" s="17">
        <v>626</v>
      </c>
      <c r="C76" s="17">
        <v>11970</v>
      </c>
      <c r="D76" s="17">
        <v>11663</v>
      </c>
      <c r="E76" s="17">
        <v>14547</v>
      </c>
      <c r="F76" s="17">
        <v>14829</v>
      </c>
      <c r="G76" s="24"/>
      <c r="H76" s="7"/>
      <c r="I76" s="25">
        <f t="shared" si="16"/>
        <v>-2577</v>
      </c>
      <c r="J76" s="24">
        <f t="shared" si="16"/>
        <v>-3166</v>
      </c>
      <c r="K76" s="7"/>
      <c r="L76" s="25">
        <f t="shared" si="3"/>
        <v>-2577.1252993973994</v>
      </c>
      <c r="M76" s="17">
        <f t="shared" si="1"/>
        <v>1.5699938988660473E-2</v>
      </c>
      <c r="N76" s="17">
        <f t="shared" si="4"/>
        <v>-3172.5045904651502</v>
      </c>
      <c r="O76" s="24">
        <f t="shared" si="2"/>
        <v>42.309697119322358</v>
      </c>
      <c r="P76" s="7"/>
      <c r="Q76" s="25">
        <f t="shared" si="5"/>
        <v>-2572.451466538424</v>
      </c>
      <c r="R76" s="24">
        <f t="shared" si="6"/>
        <v>-3202.5824904677806</v>
      </c>
      <c r="S76" s="7"/>
      <c r="T76" s="25">
        <f t="shared" si="7"/>
        <v>0.62496037735744903</v>
      </c>
      <c r="U76" s="24">
        <f t="shared" si="8"/>
        <v>-0.78137509330229404</v>
      </c>
      <c r="V76" s="7"/>
      <c r="W76" s="25">
        <f t="shared" si="9"/>
        <v>0.6244129683825439</v>
      </c>
      <c r="X76" s="24">
        <f t="shared" si="10"/>
        <v>314.85797766865244</v>
      </c>
      <c r="Y76" s="7"/>
      <c r="Z76" s="25">
        <f t="shared" si="11"/>
        <v>626</v>
      </c>
      <c r="AA76" s="17">
        <f t="shared" si="15"/>
        <v>314.87399999999997</v>
      </c>
      <c r="AB76" s="24">
        <f t="shared" si="12"/>
        <v>5.4955880289246242</v>
      </c>
      <c r="AC76" s="17">
        <f t="shared" si="13"/>
        <v>-1.6022331347528507E-2</v>
      </c>
      <c r="AD76" s="17">
        <f t="shared" ca="1" si="14"/>
        <v>8.9053436407198205E-2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12135</v>
      </c>
      <c r="D77" s="17">
        <v>11533</v>
      </c>
      <c r="E77" s="17">
        <v>14370</v>
      </c>
      <c r="F77" s="17">
        <v>14941</v>
      </c>
      <c r="G77" s="24"/>
      <c r="H77" s="7"/>
      <c r="I77" s="25">
        <f t="shared" si="16"/>
        <v>-2235</v>
      </c>
      <c r="J77" s="24">
        <f t="shared" si="16"/>
        <v>-3408</v>
      </c>
      <c r="K77" s="7"/>
      <c r="L77" s="25">
        <f t="shared" si="3"/>
        <v>-2238.0051423302166</v>
      </c>
      <c r="M77" s="17">
        <f t="shared" si="1"/>
        <v>9.0308804248595713</v>
      </c>
      <c r="N77" s="17">
        <f t="shared" si="4"/>
        <v>-3415.0610438714825</v>
      </c>
      <c r="O77" s="24">
        <f t="shared" si="2"/>
        <v>49.858340555000922</v>
      </c>
      <c r="P77" s="7"/>
      <c r="Q77" s="25">
        <f t="shared" si="5"/>
        <v>-2230.451466538424</v>
      </c>
      <c r="R77" s="24">
        <f t="shared" si="6"/>
        <v>-3444.5824904677806</v>
      </c>
      <c r="S77" s="7"/>
      <c r="T77" s="25">
        <f t="shared" si="7"/>
        <v>0.54187369843018496</v>
      </c>
      <c r="U77" s="24">
        <f t="shared" si="8"/>
        <v>-0.84041893468404583</v>
      </c>
      <c r="V77" s="7"/>
      <c r="W77" s="25">
        <f t="shared" si="9"/>
        <v>0.54128489303750482</v>
      </c>
      <c r="X77" s="24">
        <f t="shared" si="10"/>
        <v>320.70286084194947</v>
      </c>
      <c r="Y77" s="7"/>
      <c r="Z77" s="25">
        <f t="shared" si="11"/>
        <v>645</v>
      </c>
      <c r="AA77" s="17">
        <f t="shared" si="15"/>
        <v>320.67899999999997</v>
      </c>
      <c r="AB77" s="24">
        <f t="shared" si="12"/>
        <v>5.5969043920028954</v>
      </c>
      <c r="AC77" s="17">
        <f t="shared" si="13"/>
        <v>2.3860841949499445E-2</v>
      </c>
      <c r="AD77" s="17">
        <f t="shared" ca="1" si="14"/>
        <v>-2.2924162675565185E-2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12306</v>
      </c>
      <c r="D78" s="17">
        <v>11427</v>
      </c>
      <c r="E78" s="17">
        <v>14185</v>
      </c>
      <c r="F78" s="17">
        <v>15041</v>
      </c>
      <c r="G78" s="24"/>
      <c r="H78" s="7"/>
      <c r="I78" s="25">
        <f t="shared" si="16"/>
        <v>-1879</v>
      </c>
      <c r="J78" s="24">
        <f t="shared" si="16"/>
        <v>-3614</v>
      </c>
      <c r="K78" s="7"/>
      <c r="L78" s="25">
        <f t="shared" si="3"/>
        <v>-1881.1512459281457</v>
      </c>
      <c r="M78" s="17">
        <f t="shared" si="1"/>
        <v>4.6278590433635696</v>
      </c>
      <c r="N78" s="17">
        <f t="shared" si="4"/>
        <v>-3619.5573720551397</v>
      </c>
      <c r="O78" s="24">
        <f t="shared" si="2"/>
        <v>30.884384159247592</v>
      </c>
      <c r="P78" s="7"/>
      <c r="Q78" s="25">
        <f t="shared" si="5"/>
        <v>-1874.4514665384238</v>
      </c>
      <c r="R78" s="24">
        <f t="shared" si="6"/>
        <v>-3650.5824904677806</v>
      </c>
      <c r="S78" s="7"/>
      <c r="T78" s="25">
        <f t="shared" si="7"/>
        <v>0.45538581042402704</v>
      </c>
      <c r="U78" s="24">
        <f t="shared" si="8"/>
        <v>-0.89067939470322299</v>
      </c>
      <c r="V78" s="7"/>
      <c r="W78" s="25">
        <f t="shared" si="9"/>
        <v>0.45476176288839421</v>
      </c>
      <c r="X78" s="24">
        <f t="shared" si="10"/>
        <v>326.43917111696021</v>
      </c>
      <c r="Y78" s="7"/>
      <c r="Z78" s="25">
        <f t="shared" si="11"/>
        <v>636</v>
      </c>
      <c r="AA78" s="17">
        <f t="shared" si="15"/>
        <v>326.40299999999996</v>
      </c>
      <c r="AB78" s="24">
        <f t="shared" si="12"/>
        <v>5.6968070383870506</v>
      </c>
      <c r="AC78" s="17">
        <f t="shared" si="13"/>
        <v>3.6171116960247218E-2</v>
      </c>
      <c r="AD78" s="17">
        <f t="shared" ca="1" si="14"/>
        <v>3.9709562427162837E-2</v>
      </c>
      <c r="AE78" s="17">
        <v>91</v>
      </c>
    </row>
    <row r="79" spans="1:31" s="17" customFormat="1" x14ac:dyDescent="0.25">
      <c r="A79" s="17">
        <v>59</v>
      </c>
      <c r="B79" s="17">
        <v>617</v>
      </c>
      <c r="C79" s="17">
        <v>12497</v>
      </c>
      <c r="D79" s="17">
        <v>11352</v>
      </c>
      <c r="E79" s="17">
        <v>14016</v>
      </c>
      <c r="F79" s="17">
        <v>15134</v>
      </c>
      <c r="G79" s="24"/>
      <c r="H79" s="7"/>
      <c r="I79" s="25">
        <f t="shared" si="16"/>
        <v>-1519</v>
      </c>
      <c r="J79" s="24">
        <f t="shared" si="16"/>
        <v>-3782</v>
      </c>
      <c r="K79" s="7"/>
      <c r="L79" s="25">
        <f t="shared" si="3"/>
        <v>-1517.0234541000045</v>
      </c>
      <c r="M79" s="17">
        <f t="shared" si="1"/>
        <v>3.9067336947889091</v>
      </c>
      <c r="N79" s="17">
        <f t="shared" si="4"/>
        <v>-3783.0964611804256</v>
      </c>
      <c r="O79" s="24">
        <f t="shared" si="2"/>
        <v>1.202227120180408</v>
      </c>
      <c r="P79" s="7"/>
      <c r="Q79" s="25">
        <f t="shared" si="5"/>
        <v>-1514.4514665384238</v>
      </c>
      <c r="R79" s="24">
        <f t="shared" si="6"/>
        <v>-3818.5824904677806</v>
      </c>
      <c r="S79" s="7"/>
      <c r="T79" s="25">
        <f t="shared" si="7"/>
        <v>0.36792614839532806</v>
      </c>
      <c r="U79" s="24">
        <f t="shared" si="8"/>
        <v>-0.93166850772857135</v>
      </c>
      <c r="V79" s="7"/>
      <c r="W79" s="25">
        <f t="shared" si="9"/>
        <v>0.3672733555386351</v>
      </c>
      <c r="X79" s="24">
        <f t="shared" si="10"/>
        <v>331.9721797450693</v>
      </c>
      <c r="Y79" s="7"/>
      <c r="Z79" s="25">
        <f t="shared" si="11"/>
        <v>617</v>
      </c>
      <c r="AA79" s="17">
        <f t="shared" si="15"/>
        <v>331.95599999999996</v>
      </c>
      <c r="AB79" s="24">
        <f t="shared" si="12"/>
        <v>5.793725171750296</v>
      </c>
      <c r="AC79" s="17">
        <f t="shared" si="13"/>
        <v>1.6179745069337059E-2</v>
      </c>
      <c r="AD79" s="17">
        <f t="shared" ca="1" si="14"/>
        <v>0.11564126747634873</v>
      </c>
      <c r="AE79" s="17">
        <v>90</v>
      </c>
    </row>
    <row r="80" spans="1:31" s="17" customFormat="1" x14ac:dyDescent="0.25">
      <c r="A80" s="17">
        <v>60</v>
      </c>
      <c r="B80" s="17">
        <v>638</v>
      </c>
      <c r="C80" s="17">
        <v>12696</v>
      </c>
      <c r="D80" s="17">
        <v>11287</v>
      </c>
      <c r="E80" s="17">
        <v>13818</v>
      </c>
      <c r="F80" s="17">
        <v>15203</v>
      </c>
      <c r="G80" s="24"/>
      <c r="H80" s="7"/>
      <c r="I80" s="25">
        <f t="shared" si="16"/>
        <v>-1122</v>
      </c>
      <c r="J80" s="24">
        <f t="shared" si="16"/>
        <v>-3916</v>
      </c>
      <c r="K80" s="7"/>
      <c r="L80" s="25">
        <f t="shared" si="3"/>
        <v>-1125.6023046672531</v>
      </c>
      <c r="M80" s="17">
        <f t="shared" si="1"/>
        <v>12.976598915713218</v>
      </c>
      <c r="N80" s="17">
        <f t="shared" si="4"/>
        <v>-3914.4602022561849</v>
      </c>
      <c r="O80" s="24">
        <f t="shared" si="2"/>
        <v>2.3709770918582045</v>
      </c>
      <c r="P80" s="7"/>
      <c r="Q80" s="25">
        <f t="shared" si="5"/>
        <v>-1117.4514665384238</v>
      </c>
      <c r="R80" s="24">
        <f t="shared" si="6"/>
        <v>-3952.5824904677806</v>
      </c>
      <c r="S80" s="7"/>
      <c r="T80" s="25">
        <f t="shared" si="7"/>
        <v>0.27147757665812389</v>
      </c>
      <c r="U80" s="24">
        <f t="shared" si="8"/>
        <v>-0.96436220502259917</v>
      </c>
      <c r="V80" s="7"/>
      <c r="W80" s="25">
        <f t="shared" si="9"/>
        <v>0.27080184943264951</v>
      </c>
      <c r="X80" s="24">
        <f t="shared" si="10"/>
        <v>337.80181682486204</v>
      </c>
      <c r="Y80" s="7"/>
      <c r="Z80" s="25">
        <f t="shared" si="11"/>
        <v>638</v>
      </c>
      <c r="AA80" s="17">
        <f t="shared" si="15"/>
        <v>337.69799999999998</v>
      </c>
      <c r="AB80" s="24">
        <f t="shared" si="12"/>
        <v>5.8939419773998107</v>
      </c>
      <c r="AC80" s="17">
        <f t="shared" si="13"/>
        <v>0.103816824862065</v>
      </c>
      <c r="AD80" s="17">
        <f t="shared" ca="1" si="14"/>
        <v>-4.9641199854363549E-2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12884</v>
      </c>
      <c r="D81" s="17">
        <v>11245</v>
      </c>
      <c r="E81" s="17">
        <v>13628</v>
      </c>
      <c r="F81" s="17">
        <v>15248</v>
      </c>
      <c r="G81" s="24"/>
      <c r="H81" s="7"/>
      <c r="I81" s="25">
        <f t="shared" si="16"/>
        <v>-744</v>
      </c>
      <c r="J81" s="24">
        <f t="shared" si="16"/>
        <v>-4003</v>
      </c>
      <c r="K81" s="7"/>
      <c r="L81" s="25">
        <f t="shared" si="3"/>
        <v>-741.41202259704437</v>
      </c>
      <c r="M81" s="17">
        <f t="shared" si="1"/>
        <v>6.6976270382089682</v>
      </c>
      <c r="N81" s="17">
        <f t="shared" si="4"/>
        <v>-4002.8569256742053</v>
      </c>
      <c r="O81" s="24">
        <f t="shared" si="2"/>
        <v>2.0470262701612032E-2</v>
      </c>
      <c r="P81" s="7"/>
      <c r="Q81" s="25">
        <f t="shared" si="5"/>
        <v>-739.4514665384238</v>
      </c>
      <c r="R81" s="24">
        <f t="shared" si="6"/>
        <v>-4039.5824904677806</v>
      </c>
      <c r="S81" s="7"/>
      <c r="T81" s="25">
        <f t="shared" si="7"/>
        <v>0.17964493152798994</v>
      </c>
      <c r="U81" s="24">
        <f t="shared" si="8"/>
        <v>-0.98558870998215453</v>
      </c>
      <c r="V81" s="7"/>
      <c r="W81" s="25">
        <f t="shared" si="9"/>
        <v>0.17895430690510444</v>
      </c>
      <c r="X81" s="24">
        <f t="shared" si="10"/>
        <v>343.19591576299126</v>
      </c>
      <c r="Y81" s="7"/>
      <c r="Z81" s="25">
        <f t="shared" si="11"/>
        <v>609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1.691576299128883E-2</v>
      </c>
      <c r="AD81" s="17">
        <f t="shared" ca="1" si="14"/>
        <v>8.2255986646032397E-2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13076</v>
      </c>
      <c r="D82" s="17">
        <v>11215</v>
      </c>
      <c r="E82" s="17">
        <v>13429</v>
      </c>
      <c r="F82" s="17">
        <v>15274</v>
      </c>
      <c r="G82" s="24"/>
      <c r="H82" s="7"/>
      <c r="I82" s="25">
        <f t="shared" si="16"/>
        <v>-353</v>
      </c>
      <c r="J82" s="24">
        <f t="shared" si="16"/>
        <v>-4059</v>
      </c>
      <c r="K82" s="7"/>
      <c r="L82" s="25">
        <f t="shared" si="3"/>
        <v>-345.95814502422246</v>
      </c>
      <c r="M82" s="17">
        <f t="shared" si="1"/>
        <v>49.587721499882889</v>
      </c>
      <c r="N82" s="17">
        <f t="shared" si="4"/>
        <v>-4054.6665389990098</v>
      </c>
      <c r="O82" s="24">
        <f t="shared" si="2"/>
        <v>18.778884247102599</v>
      </c>
      <c r="P82" s="7"/>
      <c r="Q82" s="25">
        <f t="shared" si="5"/>
        <v>-348.4514665384238</v>
      </c>
      <c r="R82" s="24">
        <f t="shared" si="6"/>
        <v>-4095.5824904677806</v>
      </c>
      <c r="S82" s="7"/>
      <c r="T82" s="25">
        <f t="shared" si="7"/>
        <v>8.4654020824597401E-2</v>
      </c>
      <c r="U82" s="24">
        <f t="shared" si="8"/>
        <v>-0.99925174765727065</v>
      </c>
      <c r="V82" s="7"/>
      <c r="W82" s="25">
        <f t="shared" si="9"/>
        <v>8.3953798262393256E-2</v>
      </c>
      <c r="X82" s="24">
        <f t="shared" si="10"/>
        <v>348.6845297601451</v>
      </c>
      <c r="Y82" s="7"/>
      <c r="Z82" s="25">
        <f t="shared" si="11"/>
        <v>616</v>
      </c>
      <c r="AA82" s="17">
        <f t="shared" si="15"/>
        <v>348.72299999999996</v>
      </c>
      <c r="AB82" s="24">
        <f t="shared" si="12"/>
        <v>6.0863645274321847</v>
      </c>
      <c r="AC82" s="17">
        <f t="shared" si="13"/>
        <v>-3.8470239854859756E-2</v>
      </c>
      <c r="AD82" s="17">
        <f t="shared" ca="1" si="14"/>
        <v>0.12949477715693547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13284</v>
      </c>
      <c r="D83" s="17">
        <v>11212</v>
      </c>
      <c r="E83" s="17">
        <v>13232</v>
      </c>
      <c r="F83" s="17">
        <v>15287</v>
      </c>
      <c r="G83" s="24"/>
      <c r="H83" s="7"/>
      <c r="I83" s="25">
        <f t="shared" si="16"/>
        <v>52</v>
      </c>
      <c r="J83" s="24">
        <f t="shared" si="16"/>
        <v>-4075</v>
      </c>
      <c r="K83" s="7"/>
      <c r="L83" s="25">
        <f t="shared" si="3"/>
        <v>57.227926140025971</v>
      </c>
      <c r="M83" s="17">
        <f t="shared" si="1"/>
        <v>27.331211725566853</v>
      </c>
      <c r="N83" s="17">
        <f t="shared" si="4"/>
        <v>-4068.108522052406</v>
      </c>
      <c r="O83" s="24">
        <f t="shared" si="2"/>
        <v>47.492468302174579</v>
      </c>
      <c r="P83" s="7"/>
      <c r="Q83" s="25">
        <f t="shared" si="5"/>
        <v>56.548533461576199</v>
      </c>
      <c r="R83" s="24">
        <f t="shared" si="6"/>
        <v>-4111.5824904677811</v>
      </c>
      <c r="S83" s="7"/>
      <c r="T83" s="25">
        <f t="shared" si="7"/>
        <v>-1.3738098957688974E-2</v>
      </c>
      <c r="U83" s="24">
        <f t="shared" si="8"/>
        <v>-1.003155472707304</v>
      </c>
      <c r="V83" s="7"/>
      <c r="W83" s="25">
        <f t="shared" si="9"/>
        <v>-1.4441081283284316E-2</v>
      </c>
      <c r="X83" s="24">
        <f t="shared" si="10"/>
        <v>354.31180456496702</v>
      </c>
      <c r="Y83" s="7"/>
      <c r="Z83" s="25">
        <f t="shared" si="11"/>
        <v>623</v>
      </c>
      <c r="AA83" s="17">
        <f t="shared" si="15"/>
        <v>354.32999999999993</v>
      </c>
      <c r="AB83" s="24">
        <f t="shared" si="12"/>
        <v>6.1842251385915068</v>
      </c>
      <c r="AC83" s="17">
        <f t="shared" si="13"/>
        <v>-1.8195435032907881E-2</v>
      </c>
      <c r="AD83" s="17">
        <f t="shared" ca="1" si="14"/>
        <v>-5.4028475541144871E-2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13485</v>
      </c>
      <c r="D84" s="17">
        <v>11227</v>
      </c>
      <c r="E84" s="17">
        <v>13030</v>
      </c>
      <c r="F84" s="17">
        <v>15271</v>
      </c>
      <c r="G84" s="24"/>
      <c r="H84" s="7"/>
      <c r="I84" s="25">
        <f t="shared" ref="I84:J115" si="17">C84-E84</f>
        <v>455</v>
      </c>
      <c r="J84" s="24">
        <f t="shared" si="17"/>
        <v>-4044</v>
      </c>
      <c r="K84" s="7"/>
      <c r="L84" s="25">
        <f t="shared" si="3"/>
        <v>466.2601634753089</v>
      </c>
      <c r="M84" s="17">
        <f t="shared" ref="M84:M147" si="18">(I84-L84)^2</f>
        <v>126.7912814906806</v>
      </c>
      <c r="N84" s="17">
        <f t="shared" si="4"/>
        <v>-4041.5120892247305</v>
      </c>
      <c r="O84" s="24">
        <f t="shared" ref="O84:O147" si="19">(J84-N84)^2</f>
        <v>6.1897000257020025</v>
      </c>
      <c r="P84" s="7"/>
      <c r="Q84" s="25">
        <f t="shared" si="5"/>
        <v>459.5485334615762</v>
      </c>
      <c r="R84" s="24">
        <f t="shared" si="6"/>
        <v>-4080.5824904677806</v>
      </c>
      <c r="S84" s="7"/>
      <c r="T84" s="25">
        <f t="shared" si="7"/>
        <v>-0.1116443317287048</v>
      </c>
      <c r="U84" s="24">
        <f t="shared" si="8"/>
        <v>-0.99559200542286452</v>
      </c>
      <c r="V84" s="7"/>
      <c r="W84" s="25">
        <f t="shared" si="9"/>
        <v>-0.11234203786040127</v>
      </c>
      <c r="X84" s="24">
        <f>IF(MOD(ATAN2(U84,W84)*180/PI()-$J$9+360,360)&lt;355,MOD(ATAN2(U84,W84)*180/PI()-$J$9+360,360)+360,MOD(ATAN2(U84,W84)*180/PI()-$J$9+360,360))</f>
        <v>359.92504223863574</v>
      </c>
      <c r="Y84" s="7"/>
      <c r="Z84" s="25">
        <f t="shared" si="11"/>
        <v>633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-0.10195776136418999</v>
      </c>
    </row>
    <row r="85" spans="1:31" s="17" customFormat="1" x14ac:dyDescent="0.25">
      <c r="A85" s="17">
        <v>0</v>
      </c>
      <c r="B85" s="17">
        <v>0</v>
      </c>
      <c r="C85" s="17">
        <v>13443</v>
      </c>
      <c r="D85" s="17">
        <v>11183</v>
      </c>
      <c r="E85" s="17">
        <v>12978</v>
      </c>
      <c r="F85" s="17">
        <v>15216</v>
      </c>
      <c r="G85" s="24"/>
      <c r="H85" s="7"/>
      <c r="I85" s="25">
        <f t="shared" si="17"/>
        <v>465</v>
      </c>
      <c r="J85" s="24">
        <f t="shared" si="17"/>
        <v>-4033</v>
      </c>
      <c r="K85" s="7"/>
      <c r="L85" s="25">
        <f>$M$9*SIN(2*PI()/$M$10*(AA85+$M$11))+$M$12</f>
        <v>472.69087052173774</v>
      </c>
      <c r="M85" s="17">
        <f t="shared" si="18"/>
        <v>59.149489382134476</v>
      </c>
      <c r="N85" s="17">
        <f>$O$9*COS(2*PI()/$O$10*(AA85+$O$11))+$O$12</f>
        <v>-4027.6731022475665</v>
      </c>
      <c r="O85" s="24">
        <f t="shared" si="19"/>
        <v>28.37583966488133</v>
      </c>
      <c r="P85" s="7"/>
      <c r="Q85" s="25">
        <f t="shared" ref="Q85:Q148" si="20">I85-$J$4</f>
        <v>469.5485334615762</v>
      </c>
      <c r="R85" s="24">
        <f t="shared" ref="R85:R148" si="21">J85-$J$3</f>
        <v>-4069.5824904677806</v>
      </c>
      <c r="S85" s="7"/>
      <c r="T85" s="25">
        <f t="shared" ref="T85:T148" si="22">Q85/$J$7</f>
        <v>-0.11407376678505755</v>
      </c>
      <c r="U85" s="24">
        <f t="shared" ref="U85:U148" si="23">R85/$J$6</f>
        <v>-0.99290819445096679</v>
      </c>
      <c r="V85" s="7"/>
      <c r="W85" s="25">
        <f t="shared" ref="W85:W148" si="24">(T85-U85*SIN(-$J$11*PI()/180))/(COS(-$J$11*PI()/180))</f>
        <v>-0.1147695927852324</v>
      </c>
      <c r="X85" s="24">
        <f>IF(MOD(ATAN2(U85,W85)*180/PI()-$J$9+360,360)&lt;355,MOD(ATAN2(U85,W85)*180/PI()-$J$9+360,360)+360,MOD(ATAN2(U85,W85)*180/PI()-$J$9+360,360))</f>
        <v>360.08057074379258</v>
      </c>
      <c r="Y85" s="7"/>
      <c r="Z85" s="25">
        <f>I165-J159</f>
        <v>7</v>
      </c>
      <c r="AA85" s="17">
        <f t="shared" si="15"/>
        <v>360.08999999999992</v>
      </c>
      <c r="AB85" s="24">
        <f t="shared" ref="AB85:AB148" si="25">AA85*PI()/180</f>
        <v>6.2847561035063793</v>
      </c>
      <c r="AC85" s="17">
        <f t="shared" ref="AC85:AC148" si="26">X85-AA85</f>
        <v>-9.4292562073405861E-3</v>
      </c>
    </row>
    <row r="86" spans="1:31" s="17" customFormat="1" x14ac:dyDescent="0.25">
      <c r="A86" s="17">
        <v>1</v>
      </c>
      <c r="B86" s="17">
        <v>-632</v>
      </c>
      <c r="C86" s="17">
        <v>13235</v>
      </c>
      <c r="D86" s="17">
        <v>11173</v>
      </c>
      <c r="E86" s="17">
        <v>13182</v>
      </c>
      <c r="F86" s="17">
        <v>15227</v>
      </c>
      <c r="G86" s="24"/>
      <c r="H86" s="7"/>
      <c r="I86" s="25">
        <f t="shared" si="17"/>
        <v>53</v>
      </c>
      <c r="J86" s="24">
        <f t="shared" si="17"/>
        <v>-4054</v>
      </c>
      <c r="K86" s="7"/>
      <c r="L86" s="25">
        <f t="shared" ref="L86:L149" si="27">$M$9*SIN(2*PI()/$M$10*(AA86+$M$11))+$M$12</f>
        <v>65.557596868999951</v>
      </c>
      <c r="M86" s="17">
        <f t="shared" si="18"/>
        <v>157.69323912431739</v>
      </c>
      <c r="N86" s="17">
        <f t="shared" ref="N86:N149" si="28">$O$9*COS(2*PI()/$O$10*(AA86+$O$11))+$O$12</f>
        <v>-4054.9108252462647</v>
      </c>
      <c r="O86" s="24">
        <f t="shared" si="19"/>
        <v>0.82960262923319061</v>
      </c>
      <c r="P86" s="7"/>
      <c r="Q86" s="25">
        <f t="shared" si="20"/>
        <v>57.548533461576199</v>
      </c>
      <c r="R86" s="24">
        <f t="shared" si="21"/>
        <v>-4090.5824904677806</v>
      </c>
      <c r="S86" s="7"/>
      <c r="T86" s="25">
        <f t="shared" si="22"/>
        <v>-1.398104246332425E-2</v>
      </c>
      <c r="U86" s="24">
        <f t="shared" si="23"/>
        <v>-0.99803183357913527</v>
      </c>
      <c r="V86" s="7"/>
      <c r="W86" s="25">
        <f t="shared" si="24"/>
        <v>-1.4680434367768882E-2</v>
      </c>
      <c r="X86" s="24">
        <f t="shared" ref="X86:X148" si="29">MOD(ATAN2(U86,W86)*180/PI()-$J$9+360,360)</f>
        <v>354.32977608942588</v>
      </c>
      <c r="Y86" s="7"/>
      <c r="Z86" s="25">
        <f t="shared" ref="Z86:Z149" si="30">B86</f>
        <v>-632</v>
      </c>
      <c r="AA86" s="17">
        <f t="shared" ref="AA86:AA149" si="31">360/40000*Z86+AA85</f>
        <v>354.40199999999993</v>
      </c>
      <c r="AB86" s="24">
        <f t="shared" si="25"/>
        <v>6.185481775652943</v>
      </c>
      <c r="AC86" s="17">
        <f t="shared" si="26"/>
        <v>-7.2223910574052752E-2</v>
      </c>
    </row>
    <row r="87" spans="1:31" s="17" customFormat="1" x14ac:dyDescent="0.25">
      <c r="A87" s="17">
        <v>2</v>
      </c>
      <c r="B87" s="17">
        <v>-621</v>
      </c>
      <c r="C87" s="17">
        <v>13044</v>
      </c>
      <c r="D87" s="17">
        <v>11179</v>
      </c>
      <c r="E87" s="17">
        <v>13380</v>
      </c>
      <c r="F87" s="17">
        <v>15224</v>
      </c>
      <c r="G87" s="24"/>
      <c r="H87" s="7"/>
      <c r="I87" s="25">
        <f t="shared" si="17"/>
        <v>-336</v>
      </c>
      <c r="J87" s="24">
        <f t="shared" si="17"/>
        <v>-4045</v>
      </c>
      <c r="K87" s="7"/>
      <c r="L87" s="25">
        <f t="shared" si="27"/>
        <v>-335.18686258926732</v>
      </c>
      <c r="M87" s="17">
        <f t="shared" si="18"/>
        <v>0.66119244873304583</v>
      </c>
      <c r="N87" s="17">
        <f t="shared" si="28"/>
        <v>-4042.3998485850789</v>
      </c>
      <c r="O87" s="24">
        <f t="shared" si="19"/>
        <v>6.7607873805163488</v>
      </c>
      <c r="P87" s="7"/>
      <c r="Q87" s="25">
        <f t="shared" si="20"/>
        <v>-331.4514665384238</v>
      </c>
      <c r="R87" s="24">
        <f t="shared" si="21"/>
        <v>-4081.5824904677806</v>
      </c>
      <c r="S87" s="7"/>
      <c r="T87" s="25">
        <f t="shared" si="22"/>
        <v>8.0523981228797725E-2</v>
      </c>
      <c r="U87" s="24">
        <f t="shared" si="23"/>
        <v>-0.99583598823849162</v>
      </c>
      <c r="V87" s="7"/>
      <c r="W87" s="25">
        <f t="shared" si="24"/>
        <v>7.9826151306381682E-2</v>
      </c>
      <c r="X87" s="24">
        <f t="shared" si="29"/>
        <v>348.90402453730201</v>
      </c>
      <c r="Y87" s="7"/>
      <c r="Z87" s="25">
        <f t="shared" si="30"/>
        <v>-621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9.1024537302075714E-2</v>
      </c>
    </row>
    <row r="88" spans="1:31" s="17" customFormat="1" x14ac:dyDescent="0.25">
      <c r="A88" s="17">
        <v>3</v>
      </c>
      <c r="B88" s="17">
        <v>-613</v>
      </c>
      <c r="C88" s="17">
        <v>12847</v>
      </c>
      <c r="D88" s="17">
        <v>11202</v>
      </c>
      <c r="E88" s="17">
        <v>13575</v>
      </c>
      <c r="F88" s="17">
        <v>15197</v>
      </c>
      <c r="G88" s="24"/>
      <c r="H88" s="7"/>
      <c r="I88" s="25">
        <f t="shared" si="17"/>
        <v>-728</v>
      </c>
      <c r="J88" s="24">
        <f t="shared" si="17"/>
        <v>-3995</v>
      </c>
      <c r="K88" s="7"/>
      <c r="L88" s="25">
        <f t="shared" si="27"/>
        <v>-727.70013497678451</v>
      </c>
      <c r="M88" s="17">
        <f t="shared" si="18"/>
        <v>8.9919032148025574E-2</v>
      </c>
      <c r="N88" s="17">
        <f t="shared" si="28"/>
        <v>-3991.9833981650531</v>
      </c>
      <c r="O88" s="24">
        <f t="shared" si="19"/>
        <v>9.0998866306048143</v>
      </c>
      <c r="P88" s="7"/>
      <c r="Q88" s="25">
        <f t="shared" si="20"/>
        <v>-723.4514665384238</v>
      </c>
      <c r="R88" s="24">
        <f t="shared" si="21"/>
        <v>-4031.5824904677806</v>
      </c>
      <c r="S88" s="7"/>
      <c r="T88" s="25">
        <f t="shared" si="22"/>
        <v>0.17575783543782553</v>
      </c>
      <c r="U88" s="24">
        <f t="shared" si="23"/>
        <v>-0.98363684745713797</v>
      </c>
      <c r="V88" s="7"/>
      <c r="W88" s="25">
        <f t="shared" si="24"/>
        <v>0.17506857766272205</v>
      </c>
      <c r="X88" s="24">
        <f t="shared" si="29"/>
        <v>343.39517174963726</v>
      </c>
      <c r="Y88" s="7"/>
      <c r="Z88" s="25">
        <f t="shared" si="30"/>
        <v>-613</v>
      </c>
      <c r="AA88" s="17">
        <f t="shared" si="31"/>
        <v>343.29599999999994</v>
      </c>
      <c r="AB88" s="24">
        <f t="shared" si="25"/>
        <v>5.9916455089264522</v>
      </c>
      <c r="AC88" s="17">
        <f t="shared" si="26"/>
        <v>9.9171749637321227E-2</v>
      </c>
    </row>
    <row r="89" spans="1:31" s="17" customFormat="1" x14ac:dyDescent="0.25">
      <c r="A89" s="17">
        <v>4</v>
      </c>
      <c r="B89" s="17">
        <v>-616</v>
      </c>
      <c r="C89" s="17">
        <v>12655</v>
      </c>
      <c r="D89" s="17">
        <v>11252</v>
      </c>
      <c r="E89" s="17">
        <v>13773</v>
      </c>
      <c r="F89" s="17">
        <v>15155</v>
      </c>
      <c r="G89" s="24"/>
      <c r="H89" s="7"/>
      <c r="I89" s="25">
        <f t="shared" si="17"/>
        <v>-1118</v>
      </c>
      <c r="J89" s="24">
        <f t="shared" si="17"/>
        <v>-3903</v>
      </c>
      <c r="K89" s="7"/>
      <c r="L89" s="25">
        <f t="shared" si="27"/>
        <v>-1115.3745097858584</v>
      </c>
      <c r="M89" s="17">
        <f t="shared" si="18"/>
        <v>6.8931988645531161</v>
      </c>
      <c r="N89" s="17">
        <f t="shared" si="28"/>
        <v>-3903.6952204382123</v>
      </c>
      <c r="O89" s="24">
        <f t="shared" si="19"/>
        <v>0.48333145770816566</v>
      </c>
      <c r="P89" s="7"/>
      <c r="Q89" s="25">
        <f t="shared" si="20"/>
        <v>-1113.4514665384238</v>
      </c>
      <c r="R89" s="24">
        <f t="shared" si="21"/>
        <v>-3939.5824904677806</v>
      </c>
      <c r="S89" s="7"/>
      <c r="T89" s="25">
        <f t="shared" si="22"/>
        <v>0.27050580263558277</v>
      </c>
      <c r="U89" s="24">
        <f t="shared" si="23"/>
        <v>-0.96119042841944724</v>
      </c>
      <c r="V89" s="7"/>
      <c r="W89" s="25">
        <f t="shared" si="24"/>
        <v>0.26983229785009327</v>
      </c>
      <c r="X89" s="24">
        <f t="shared" si="29"/>
        <v>337.80617562500765</v>
      </c>
      <c r="Y89" s="7"/>
      <c r="Z89" s="25">
        <f t="shared" si="30"/>
        <v>-616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5.4175625007701456E-2</v>
      </c>
    </row>
    <row r="90" spans="1:31" s="17" customFormat="1" x14ac:dyDescent="0.25">
      <c r="A90" s="17">
        <v>5</v>
      </c>
      <c r="B90" s="17">
        <v>-628</v>
      </c>
      <c r="C90" s="17">
        <v>12463</v>
      </c>
      <c r="D90" s="17">
        <v>11309</v>
      </c>
      <c r="E90" s="17">
        <v>13960</v>
      </c>
      <c r="F90" s="17">
        <v>15086</v>
      </c>
      <c r="G90" s="24"/>
      <c r="H90" s="7"/>
      <c r="I90" s="25">
        <f t="shared" si="17"/>
        <v>-1497</v>
      </c>
      <c r="J90" s="24">
        <f t="shared" si="17"/>
        <v>-3777</v>
      </c>
      <c r="K90" s="7"/>
      <c r="L90" s="25">
        <f t="shared" si="27"/>
        <v>-1499.8705868841791</v>
      </c>
      <c r="M90" s="17">
        <f t="shared" si="18"/>
        <v>8.2402690596213439</v>
      </c>
      <c r="N90" s="17">
        <f t="shared" si="28"/>
        <v>-3775.7182615180172</v>
      </c>
      <c r="O90" s="24">
        <f t="shared" si="19"/>
        <v>1.6428535361954613</v>
      </c>
      <c r="P90" s="7"/>
      <c r="Q90" s="25">
        <f t="shared" si="20"/>
        <v>-1492.4514665384238</v>
      </c>
      <c r="R90" s="24">
        <f t="shared" si="21"/>
        <v>-3813.5824904677806</v>
      </c>
      <c r="S90" s="7"/>
      <c r="T90" s="25">
        <f t="shared" si="22"/>
        <v>0.36258139127135203</v>
      </c>
      <c r="U90" s="24">
        <f t="shared" si="23"/>
        <v>-0.93044859365043597</v>
      </c>
      <c r="V90" s="7"/>
      <c r="W90" s="25">
        <f t="shared" si="24"/>
        <v>0.36192945197870152</v>
      </c>
      <c r="X90" s="24">
        <f t="shared" si="29"/>
        <v>332.23182101254565</v>
      </c>
      <c r="Y90" s="7"/>
      <c r="Z90" s="25">
        <f t="shared" si="30"/>
        <v>-628</v>
      </c>
      <c r="AA90" s="17">
        <f t="shared" si="31"/>
        <v>332.09999999999997</v>
      </c>
      <c r="AB90" s="24">
        <f t="shared" si="25"/>
        <v>5.7962384458731675</v>
      </c>
      <c r="AC90" s="17">
        <f t="shared" si="26"/>
        <v>0.13182101254568579</v>
      </c>
    </row>
    <row r="91" spans="1:31" s="17" customFormat="1" x14ac:dyDescent="0.25">
      <c r="A91" s="17">
        <v>6</v>
      </c>
      <c r="B91" s="17">
        <v>-637</v>
      </c>
      <c r="C91" s="17">
        <v>12262</v>
      </c>
      <c r="D91" s="17">
        <v>11382</v>
      </c>
      <c r="E91" s="17">
        <v>14133</v>
      </c>
      <c r="F91" s="17">
        <v>14981</v>
      </c>
      <c r="G91" s="24"/>
      <c r="H91" s="7"/>
      <c r="I91" s="25">
        <f t="shared" si="17"/>
        <v>-1871</v>
      </c>
      <c r="J91" s="24">
        <f t="shared" si="17"/>
        <v>-3599</v>
      </c>
      <c r="K91" s="7"/>
      <c r="L91" s="25">
        <f t="shared" si="27"/>
        <v>-1874.9932458491824</v>
      </c>
      <c r="M91" s="17">
        <f t="shared" si="18"/>
        <v>15.946012412012132</v>
      </c>
      <c r="N91" s="17">
        <f t="shared" si="28"/>
        <v>-3608.0173370538596</v>
      </c>
      <c r="O91" s="24">
        <f t="shared" si="19"/>
        <v>81.312367542909186</v>
      </c>
      <c r="P91" s="7"/>
      <c r="Q91" s="25">
        <f t="shared" si="20"/>
        <v>-1866.4514665384238</v>
      </c>
      <c r="R91" s="24">
        <f t="shared" si="21"/>
        <v>-3635.5824904677806</v>
      </c>
      <c r="S91" s="7"/>
      <c r="T91" s="25">
        <f t="shared" si="22"/>
        <v>0.45344226237894486</v>
      </c>
      <c r="U91" s="24">
        <f t="shared" si="23"/>
        <v>-0.88701965246881687</v>
      </c>
      <c r="V91" s="7"/>
      <c r="W91" s="25">
        <f t="shared" si="24"/>
        <v>0.45282077899524248</v>
      </c>
      <c r="X91" s="24">
        <f t="shared" si="29"/>
        <v>326.44288067938737</v>
      </c>
      <c r="Y91" s="7"/>
      <c r="Z91" s="25">
        <f t="shared" si="30"/>
        <v>-637</v>
      </c>
      <c r="AA91" s="17">
        <f t="shared" si="31"/>
        <v>326.36699999999996</v>
      </c>
      <c r="AB91" s="24">
        <f t="shared" si="25"/>
        <v>5.6961787198563334</v>
      </c>
      <c r="AC91" s="17">
        <f t="shared" si="26"/>
        <v>7.5880679387410055E-2</v>
      </c>
    </row>
    <row r="92" spans="1:31" s="17" customFormat="1" x14ac:dyDescent="0.25">
      <c r="A92" s="17">
        <v>7</v>
      </c>
      <c r="B92" s="17">
        <v>-628</v>
      </c>
      <c r="C92" s="17">
        <v>12093</v>
      </c>
      <c r="D92" s="17">
        <v>11494</v>
      </c>
      <c r="E92" s="17">
        <v>14323</v>
      </c>
      <c r="F92" s="17">
        <v>14896</v>
      </c>
      <c r="G92" s="24"/>
      <c r="H92" s="7"/>
      <c r="I92" s="25">
        <f t="shared" si="17"/>
        <v>-2230</v>
      </c>
      <c r="J92" s="24">
        <f t="shared" si="17"/>
        <v>-3402</v>
      </c>
      <c r="K92" s="7"/>
      <c r="L92" s="25">
        <f t="shared" si="27"/>
        <v>-2226.5000806701814</v>
      </c>
      <c r="M92" s="17">
        <f t="shared" si="18"/>
        <v>12.249435315237649</v>
      </c>
      <c r="N92" s="17">
        <f t="shared" si="28"/>
        <v>-3406.9592345122624</v>
      </c>
      <c r="O92" s="24">
        <f t="shared" si="19"/>
        <v>24.594006947614044</v>
      </c>
      <c r="P92" s="7"/>
      <c r="Q92" s="25">
        <f t="shared" si="20"/>
        <v>-2225.451466538424</v>
      </c>
      <c r="R92" s="24">
        <f t="shared" si="21"/>
        <v>-3438.5824904677806</v>
      </c>
      <c r="S92" s="7"/>
      <c r="T92" s="25">
        <f t="shared" si="22"/>
        <v>0.54065898090200859</v>
      </c>
      <c r="U92" s="24">
        <f t="shared" si="23"/>
        <v>-0.83895503779028346</v>
      </c>
      <c r="V92" s="7"/>
      <c r="W92" s="25">
        <f t="shared" si="24"/>
        <v>0.54007120106272744</v>
      </c>
      <c r="X92" s="24">
        <f t="shared" si="29"/>
        <v>320.71593667927391</v>
      </c>
      <c r="Y92" s="7"/>
      <c r="Z92" s="25">
        <f t="shared" si="30"/>
        <v>-628</v>
      </c>
      <c r="AA92" s="17">
        <f t="shared" si="31"/>
        <v>320.71499999999997</v>
      </c>
      <c r="AB92" s="24">
        <f t="shared" si="25"/>
        <v>5.5975327105336135</v>
      </c>
      <c r="AC92" s="17">
        <f t="shared" si="26"/>
        <v>9.3667927393425998E-4</v>
      </c>
    </row>
    <row r="93" spans="1:31" s="17" customFormat="1" x14ac:dyDescent="0.25">
      <c r="A93" s="17">
        <v>8</v>
      </c>
      <c r="B93" s="17">
        <v>-640</v>
      </c>
      <c r="C93" s="17">
        <v>11930</v>
      </c>
      <c r="D93" s="17">
        <v>11613</v>
      </c>
      <c r="E93" s="17">
        <v>14489</v>
      </c>
      <c r="F93" s="17">
        <v>14776</v>
      </c>
      <c r="G93" s="24"/>
      <c r="H93" s="7"/>
      <c r="I93" s="25">
        <f t="shared" si="17"/>
        <v>-2559</v>
      </c>
      <c r="J93" s="24">
        <f t="shared" si="17"/>
        <v>-3163</v>
      </c>
      <c r="K93" s="7"/>
      <c r="L93" s="25">
        <f t="shared" si="27"/>
        <v>-2562.4549192868844</v>
      </c>
      <c r="M93" s="17">
        <f t="shared" si="18"/>
        <v>11.936467278886038</v>
      </c>
      <c r="N93" s="17">
        <f t="shared" si="28"/>
        <v>-3167.5992444833446</v>
      </c>
      <c r="O93" s="24">
        <f t="shared" si="19"/>
        <v>21.15304981757566</v>
      </c>
      <c r="P93" s="7"/>
      <c r="Q93" s="25">
        <f t="shared" si="20"/>
        <v>-2554.451466538424</v>
      </c>
      <c r="R93" s="24">
        <f t="shared" si="21"/>
        <v>-3199.5824904677806</v>
      </c>
      <c r="S93" s="7"/>
      <c r="T93" s="25">
        <f t="shared" si="22"/>
        <v>0.62058739425601406</v>
      </c>
      <c r="U93" s="24">
        <f t="shared" si="23"/>
        <v>-0.78064314485541286</v>
      </c>
      <c r="V93" s="7"/>
      <c r="W93" s="25">
        <f t="shared" si="24"/>
        <v>0.62004049713320586</v>
      </c>
      <c r="X93" s="24">
        <f t="shared" si="29"/>
        <v>315.02803110505965</v>
      </c>
      <c r="Y93" s="7"/>
      <c r="Z93" s="25">
        <f t="shared" si="30"/>
        <v>-640</v>
      </c>
      <c r="AA93" s="17">
        <f t="shared" si="31"/>
        <v>314.95499999999998</v>
      </c>
      <c r="AB93" s="24">
        <f t="shared" si="25"/>
        <v>5.4970017456187401</v>
      </c>
      <c r="AC93" s="17">
        <f t="shared" si="26"/>
        <v>7.3031105059669699E-2</v>
      </c>
    </row>
    <row r="94" spans="1:31" s="17" customFormat="1" x14ac:dyDescent="0.25">
      <c r="A94" s="17">
        <v>9</v>
      </c>
      <c r="B94" s="17">
        <v>-631</v>
      </c>
      <c r="C94" s="17">
        <v>11777</v>
      </c>
      <c r="D94" s="17">
        <v>11749</v>
      </c>
      <c r="E94" s="17">
        <v>14644</v>
      </c>
      <c r="F94" s="17">
        <v>14641</v>
      </c>
      <c r="G94" s="24"/>
      <c r="H94" s="7"/>
      <c r="I94" s="25">
        <f t="shared" si="17"/>
        <v>-2867</v>
      </c>
      <c r="J94" s="24">
        <f t="shared" si="17"/>
        <v>-2892</v>
      </c>
      <c r="K94" s="7"/>
      <c r="L94" s="25">
        <f t="shared" si="27"/>
        <v>-2868.3900445936538</v>
      </c>
      <c r="M94" s="17">
        <f t="shared" si="18"/>
        <v>1.9322239723461121</v>
      </c>
      <c r="N94" s="17">
        <f t="shared" si="28"/>
        <v>-2899.8920345321549</v>
      </c>
      <c r="O94" s="24">
        <f t="shared" si="19"/>
        <v>62.284209056724883</v>
      </c>
      <c r="P94" s="7"/>
      <c r="Q94" s="25">
        <f t="shared" si="20"/>
        <v>-2862.451466538424</v>
      </c>
      <c r="R94" s="24">
        <f t="shared" si="21"/>
        <v>-2928.5824904677806</v>
      </c>
      <c r="S94" s="7"/>
      <c r="T94" s="25">
        <f t="shared" si="22"/>
        <v>0.6954139939916788</v>
      </c>
      <c r="U94" s="24">
        <f t="shared" si="23"/>
        <v>-0.71452380182047603</v>
      </c>
      <c r="V94" s="7"/>
      <c r="W94" s="25">
        <f t="shared" si="24"/>
        <v>0.69491344954149803</v>
      </c>
      <c r="X94" s="24">
        <f t="shared" si="29"/>
        <v>309.28419056282178</v>
      </c>
      <c r="Y94" s="7"/>
      <c r="Z94" s="25">
        <f t="shared" si="30"/>
        <v>-631</v>
      </c>
      <c r="AA94" s="17">
        <f t="shared" si="31"/>
        <v>309.27600000000001</v>
      </c>
      <c r="AB94" s="24">
        <f t="shared" si="25"/>
        <v>5.3978844973979827</v>
      </c>
      <c r="AC94" s="17">
        <f t="shared" si="26"/>
        <v>8.1905628217668891E-3</v>
      </c>
    </row>
    <row r="95" spans="1:31" s="17" customFormat="1" x14ac:dyDescent="0.25">
      <c r="A95" s="17">
        <v>10</v>
      </c>
      <c r="B95" s="17">
        <v>-619</v>
      </c>
      <c r="C95" s="17">
        <v>11643</v>
      </c>
      <c r="D95" s="17">
        <v>11901</v>
      </c>
      <c r="E95" s="17">
        <v>14785</v>
      </c>
      <c r="F95" s="17">
        <v>14501</v>
      </c>
      <c r="G95" s="24"/>
      <c r="H95" s="7"/>
      <c r="I95" s="25">
        <f t="shared" si="17"/>
        <v>-3142</v>
      </c>
      <c r="J95" s="24">
        <f t="shared" si="17"/>
        <v>-2600</v>
      </c>
      <c r="K95" s="7"/>
      <c r="L95" s="25">
        <f t="shared" si="27"/>
        <v>-3141.1844752314219</v>
      </c>
      <c r="M95" s="17">
        <f t="shared" si="18"/>
        <v>0.66508064816443413</v>
      </c>
      <c r="N95" s="17">
        <f t="shared" si="28"/>
        <v>-2609.2286409563067</v>
      </c>
      <c r="O95" s="24">
        <f t="shared" si="19"/>
        <v>85.167813900420754</v>
      </c>
      <c r="P95" s="7"/>
      <c r="Q95" s="25">
        <f t="shared" si="20"/>
        <v>-3137.451466538424</v>
      </c>
      <c r="R95" s="24">
        <f t="shared" si="21"/>
        <v>-2636.5824904677806</v>
      </c>
      <c r="S95" s="7"/>
      <c r="T95" s="25">
        <f t="shared" si="22"/>
        <v>0.76222345804137948</v>
      </c>
      <c r="U95" s="24">
        <f t="shared" si="23"/>
        <v>-0.64328081965737061</v>
      </c>
      <c r="V95" s="7"/>
      <c r="W95" s="25">
        <f t="shared" si="24"/>
        <v>0.76177285477612</v>
      </c>
      <c r="X95" s="24">
        <f t="shared" si="29"/>
        <v>303.66654698695868</v>
      </c>
      <c r="Y95" s="7"/>
      <c r="Z95" s="25">
        <f t="shared" si="30"/>
        <v>-619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-3.8453013041305439E-2</v>
      </c>
    </row>
    <row r="96" spans="1:31" s="17" customFormat="1" x14ac:dyDescent="0.25">
      <c r="A96" s="17">
        <v>11</v>
      </c>
      <c r="B96" s="17">
        <v>-610</v>
      </c>
      <c r="C96" s="17">
        <v>11510</v>
      </c>
      <c r="D96" s="17">
        <v>12038</v>
      </c>
      <c r="E96" s="17">
        <v>14886</v>
      </c>
      <c r="F96" s="17">
        <v>14325</v>
      </c>
      <c r="G96" s="24"/>
      <c r="H96" s="7"/>
      <c r="I96" s="25">
        <f t="shared" si="17"/>
        <v>-3376</v>
      </c>
      <c r="J96" s="24">
        <f t="shared" si="17"/>
        <v>-2287</v>
      </c>
      <c r="K96" s="7"/>
      <c r="L96" s="25">
        <f t="shared" si="27"/>
        <v>-3381.0098101430531</v>
      </c>
      <c r="M96" s="17">
        <f t="shared" si="18"/>
        <v>25.098197669437454</v>
      </c>
      <c r="N96" s="17">
        <f t="shared" si="28"/>
        <v>-2298.306658243177</v>
      </c>
      <c r="O96" s="24">
        <f t="shared" si="19"/>
        <v>127.84052062800299</v>
      </c>
      <c r="P96" s="7"/>
      <c r="Q96" s="25">
        <f t="shared" si="20"/>
        <v>-3371.451466538424</v>
      </c>
      <c r="R96" s="24">
        <f t="shared" si="21"/>
        <v>-2323.5824904677806</v>
      </c>
      <c r="S96" s="7"/>
      <c r="T96" s="25">
        <f t="shared" si="22"/>
        <v>0.81907223836003373</v>
      </c>
      <c r="U96" s="24">
        <f t="shared" si="23"/>
        <v>-0.56691419836609658</v>
      </c>
      <c r="V96" s="7"/>
      <c r="W96" s="25">
        <f t="shared" si="24"/>
        <v>0.81867516431477516</v>
      </c>
      <c r="X96" s="24">
        <f t="shared" si="29"/>
        <v>298.18878436491593</v>
      </c>
      <c r="Y96" s="7"/>
      <c r="Z96" s="25">
        <f t="shared" si="30"/>
        <v>-610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-2.6215635084042788E-2</v>
      </c>
    </row>
    <row r="97" spans="1:29" s="17" customFormat="1" x14ac:dyDescent="0.25">
      <c r="A97" s="17">
        <v>12</v>
      </c>
      <c r="B97" s="17">
        <v>-619</v>
      </c>
      <c r="C97" s="17">
        <v>11407</v>
      </c>
      <c r="D97" s="17">
        <v>12212</v>
      </c>
      <c r="E97" s="17">
        <v>14996</v>
      </c>
      <c r="F97" s="17">
        <v>14162</v>
      </c>
      <c r="G97" s="24"/>
      <c r="H97" s="7"/>
      <c r="I97" s="25">
        <f t="shared" si="17"/>
        <v>-3589</v>
      </c>
      <c r="J97" s="24">
        <f t="shared" si="17"/>
        <v>-1950</v>
      </c>
      <c r="K97" s="7"/>
      <c r="L97" s="25">
        <f t="shared" si="27"/>
        <v>-3592.6694722166103</v>
      </c>
      <c r="M97" s="17">
        <f t="shared" si="18"/>
        <v>13.465026348474924</v>
      </c>
      <c r="N97" s="17">
        <f t="shared" si="28"/>
        <v>-1960.8980123634092</v>
      </c>
      <c r="O97" s="24">
        <f t="shared" si="19"/>
        <v>118.76667347301934</v>
      </c>
      <c r="P97" s="7"/>
      <c r="Q97" s="25">
        <f t="shared" si="20"/>
        <v>-3584.451466538424</v>
      </c>
      <c r="R97" s="24">
        <f t="shared" si="21"/>
        <v>-1986.5824904677809</v>
      </c>
      <c r="S97" s="7"/>
      <c r="T97" s="25">
        <f t="shared" si="22"/>
        <v>0.87081920506034738</v>
      </c>
      <c r="U97" s="24">
        <f t="shared" si="23"/>
        <v>-0.48469198949977288</v>
      </c>
      <c r="V97" s="7"/>
      <c r="W97" s="25">
        <f t="shared" si="24"/>
        <v>0.87047976238903368</v>
      </c>
      <c r="X97" s="24">
        <f t="shared" si="29"/>
        <v>292.59655659746136</v>
      </c>
      <c r="Y97" s="7"/>
      <c r="Z97" s="25">
        <f t="shared" si="30"/>
        <v>-619</v>
      </c>
      <c r="AA97" s="17">
        <f t="shared" si="31"/>
        <v>292.64399999999995</v>
      </c>
      <c r="AB97" s="24">
        <f t="shared" si="25"/>
        <v>5.1076013362062849</v>
      </c>
      <c r="AC97" s="17">
        <f t="shared" si="26"/>
        <v>-4.7443402538590362E-2</v>
      </c>
    </row>
    <row r="98" spans="1:29" s="17" customFormat="1" x14ac:dyDescent="0.25">
      <c r="A98" s="17">
        <v>13</v>
      </c>
      <c r="B98" s="17">
        <v>-627</v>
      </c>
      <c r="C98" s="17">
        <v>11322</v>
      </c>
      <c r="D98" s="17">
        <v>12400</v>
      </c>
      <c r="E98" s="17">
        <v>15093</v>
      </c>
      <c r="F98" s="17">
        <v>13993</v>
      </c>
      <c r="G98" s="24"/>
      <c r="H98" s="7"/>
      <c r="I98" s="25">
        <f t="shared" si="17"/>
        <v>-3771</v>
      </c>
      <c r="J98" s="24">
        <f t="shared" si="17"/>
        <v>-1593</v>
      </c>
      <c r="K98" s="7"/>
      <c r="L98" s="25">
        <f t="shared" si="27"/>
        <v>-3772.4695140714457</v>
      </c>
      <c r="M98" s="17">
        <f t="shared" si="18"/>
        <v>2.159471606176921</v>
      </c>
      <c r="N98" s="17">
        <f t="shared" si="28"/>
        <v>-1599.8909594640784</v>
      </c>
      <c r="O98" s="24">
        <f t="shared" si="19"/>
        <v>47.485322335571368</v>
      </c>
      <c r="P98" s="7"/>
      <c r="Q98" s="25">
        <f t="shared" si="20"/>
        <v>-3766.451466538424</v>
      </c>
      <c r="R98" s="24">
        <f t="shared" si="21"/>
        <v>-1629.5824904677809</v>
      </c>
      <c r="S98" s="7"/>
      <c r="T98" s="25">
        <f t="shared" si="22"/>
        <v>0.91503492308596746</v>
      </c>
      <c r="U98" s="24">
        <f t="shared" si="23"/>
        <v>-0.39759012432090768</v>
      </c>
      <c r="V98" s="7"/>
      <c r="W98" s="25">
        <f t="shared" si="24"/>
        <v>0.91475652944491981</v>
      </c>
      <c r="X98" s="24">
        <f t="shared" si="29"/>
        <v>286.97876290677482</v>
      </c>
      <c r="Y98" s="7"/>
      <c r="Z98" s="25">
        <f t="shared" si="30"/>
        <v>-627</v>
      </c>
      <c r="AA98" s="17">
        <f t="shared" si="31"/>
        <v>287.00099999999998</v>
      </c>
      <c r="AB98" s="24">
        <f t="shared" si="25"/>
        <v>5.0091124065162456</v>
      </c>
      <c r="AC98" s="17">
        <f t="shared" si="26"/>
        <v>-2.2237093225157878E-2</v>
      </c>
    </row>
    <row r="99" spans="1:29" s="17" customFormat="1" x14ac:dyDescent="0.25">
      <c r="A99" s="17">
        <v>14</v>
      </c>
      <c r="B99" s="17">
        <v>-632</v>
      </c>
      <c r="C99" s="17">
        <v>11255</v>
      </c>
      <c r="D99" s="17">
        <v>12590</v>
      </c>
      <c r="E99" s="17">
        <v>15174</v>
      </c>
      <c r="F99" s="17">
        <v>13807</v>
      </c>
      <c r="G99" s="24"/>
      <c r="H99" s="7"/>
      <c r="I99" s="25">
        <f t="shared" si="17"/>
        <v>-3919</v>
      </c>
      <c r="J99" s="24">
        <f t="shared" si="17"/>
        <v>-1217</v>
      </c>
      <c r="K99" s="7"/>
      <c r="L99" s="25">
        <f t="shared" si="27"/>
        <v>-3916.7079092263994</v>
      </c>
      <c r="M99" s="17">
        <f t="shared" si="18"/>
        <v>5.2536801144252188</v>
      </c>
      <c r="N99" s="17">
        <f t="shared" si="28"/>
        <v>-1219.9504059847595</v>
      </c>
      <c r="O99" s="24">
        <f t="shared" si="19"/>
        <v>8.704895474904836</v>
      </c>
      <c r="P99" s="7"/>
      <c r="Q99" s="25">
        <f t="shared" si="20"/>
        <v>-3914.451466538424</v>
      </c>
      <c r="R99" s="24">
        <f t="shared" si="21"/>
        <v>-1253.5824904677809</v>
      </c>
      <c r="S99" s="7"/>
      <c r="T99" s="25">
        <f t="shared" si="22"/>
        <v>0.9509905619199881</v>
      </c>
      <c r="U99" s="24">
        <f t="shared" si="23"/>
        <v>-0.30585258564512807</v>
      </c>
      <c r="V99" s="7"/>
      <c r="W99" s="25">
        <f t="shared" si="24"/>
        <v>0.95077646381129577</v>
      </c>
      <c r="X99" s="24">
        <f t="shared" si="29"/>
        <v>281.31936801522579</v>
      </c>
      <c r="Y99" s="7"/>
      <c r="Z99" s="25">
        <f t="shared" si="30"/>
        <v>-632</v>
      </c>
      <c r="AA99" s="17">
        <f t="shared" si="31"/>
        <v>281.31299999999999</v>
      </c>
      <c r="AB99" s="24">
        <f t="shared" si="25"/>
        <v>4.9098380786628084</v>
      </c>
      <c r="AC99" s="17">
        <f t="shared" si="26"/>
        <v>6.3680152258029921E-3</v>
      </c>
    </row>
    <row r="100" spans="1:29" s="17" customFormat="1" x14ac:dyDescent="0.25">
      <c r="A100" s="17">
        <v>15</v>
      </c>
      <c r="B100" s="17">
        <v>-643</v>
      </c>
      <c r="C100" s="17">
        <v>11194</v>
      </c>
      <c r="D100" s="17">
        <v>12784</v>
      </c>
      <c r="E100" s="17">
        <v>15212</v>
      </c>
      <c r="F100" s="17">
        <v>13599</v>
      </c>
      <c r="G100" s="24"/>
      <c r="H100" s="7"/>
      <c r="I100" s="25">
        <f t="shared" si="17"/>
        <v>-4018</v>
      </c>
      <c r="J100" s="24">
        <f t="shared" si="17"/>
        <v>-815</v>
      </c>
      <c r="K100" s="7"/>
      <c r="L100" s="25">
        <f t="shared" si="27"/>
        <v>-4023.8778469989411</v>
      </c>
      <c r="M100" s="17">
        <f t="shared" si="18"/>
        <v>34.549085342960836</v>
      </c>
      <c r="N100" s="17">
        <f t="shared" si="28"/>
        <v>-820.71079208902438</v>
      </c>
      <c r="O100" s="24">
        <f t="shared" si="19"/>
        <v>32.613146284063447</v>
      </c>
      <c r="P100" s="7"/>
      <c r="Q100" s="25">
        <f t="shared" si="20"/>
        <v>-4013.451466538424</v>
      </c>
      <c r="R100" s="24">
        <f t="shared" si="21"/>
        <v>-851.58249046778076</v>
      </c>
      <c r="S100" s="7"/>
      <c r="T100" s="25">
        <f t="shared" si="22"/>
        <v>0.97504196897788031</v>
      </c>
      <c r="U100" s="24">
        <f t="shared" si="23"/>
        <v>-0.20777149376304455</v>
      </c>
      <c r="V100" s="7"/>
      <c r="W100" s="25">
        <f t="shared" si="24"/>
        <v>0.97489660883579021</v>
      </c>
      <c r="X100" s="24">
        <f t="shared" si="29"/>
        <v>275.51802072600685</v>
      </c>
      <c r="Y100" s="7"/>
      <c r="Z100" s="25">
        <f t="shared" si="30"/>
        <v>-643</v>
      </c>
      <c r="AA100" s="17">
        <f t="shared" si="31"/>
        <v>275.52600000000001</v>
      </c>
      <c r="AB100" s="24">
        <f t="shared" si="25"/>
        <v>4.8088358748498967</v>
      </c>
      <c r="AC100" s="17">
        <f t="shared" si="26"/>
        <v>-7.9792739931576762E-3</v>
      </c>
    </row>
    <row r="101" spans="1:29" s="17" customFormat="1" x14ac:dyDescent="0.25">
      <c r="A101" s="17">
        <v>16</v>
      </c>
      <c r="B101" s="17">
        <v>-629</v>
      </c>
      <c r="C101" s="17">
        <v>11161</v>
      </c>
      <c r="D101" s="17">
        <v>12986</v>
      </c>
      <c r="E101" s="17">
        <v>15249</v>
      </c>
      <c r="F101" s="17">
        <v>13404</v>
      </c>
      <c r="G101" s="24"/>
      <c r="H101" s="7"/>
      <c r="I101" s="25">
        <f t="shared" si="17"/>
        <v>-4088</v>
      </c>
      <c r="J101" s="24">
        <f t="shared" si="17"/>
        <v>-418</v>
      </c>
      <c r="K101" s="7"/>
      <c r="L101" s="25">
        <f t="shared" si="27"/>
        <v>-4089.0435559314656</v>
      </c>
      <c r="M101" s="17">
        <f t="shared" si="18"/>
        <v>1.0890089820969568</v>
      </c>
      <c r="N101" s="17">
        <f t="shared" si="28"/>
        <v>-421.67227792386382</v>
      </c>
      <c r="O101" s="24">
        <f t="shared" si="19"/>
        <v>13.485625150097544</v>
      </c>
      <c r="P101" s="7"/>
      <c r="Q101" s="25">
        <f t="shared" si="20"/>
        <v>-4083.451466538424</v>
      </c>
      <c r="R101" s="24">
        <f t="shared" si="21"/>
        <v>-454.58249046778076</v>
      </c>
      <c r="S101" s="7"/>
      <c r="T101" s="25">
        <f t="shared" si="22"/>
        <v>0.99204801437234957</v>
      </c>
      <c r="U101" s="24">
        <f t="shared" si="23"/>
        <v>-0.11091031595909641</v>
      </c>
      <c r="V101" s="7"/>
      <c r="W101" s="25">
        <f t="shared" si="24"/>
        <v>0.99197053559057857</v>
      </c>
      <c r="X101" s="24">
        <f t="shared" si="29"/>
        <v>269.86668600994551</v>
      </c>
      <c r="Y101" s="7"/>
      <c r="Z101" s="25">
        <f t="shared" si="30"/>
        <v>-629</v>
      </c>
      <c r="AA101" s="17">
        <f t="shared" si="31"/>
        <v>269.86500000000001</v>
      </c>
      <c r="AB101" s="24">
        <f t="shared" si="25"/>
        <v>4.710032785894497</v>
      </c>
      <c r="AC101" s="17">
        <f t="shared" si="26"/>
        <v>1.6860099455016098E-3</v>
      </c>
    </row>
    <row r="102" spans="1:29" s="17" customFormat="1" x14ac:dyDescent="0.25">
      <c r="A102" s="17">
        <v>17</v>
      </c>
      <c r="B102" s="17">
        <v>-630</v>
      </c>
      <c r="C102" s="17">
        <v>11141</v>
      </c>
      <c r="D102" s="17">
        <v>13170</v>
      </c>
      <c r="E102" s="17">
        <v>15246</v>
      </c>
      <c r="F102" s="17">
        <v>13195</v>
      </c>
      <c r="G102" s="24"/>
      <c r="H102" s="7"/>
      <c r="I102" s="25">
        <f t="shared" si="17"/>
        <v>-4105</v>
      </c>
      <c r="J102" s="24">
        <f t="shared" si="17"/>
        <v>-25</v>
      </c>
      <c r="K102" s="7"/>
      <c r="L102" s="25">
        <f t="shared" si="27"/>
        <v>-4114.3402190284569</v>
      </c>
      <c r="M102" s="17">
        <f t="shared" si="18"/>
        <v>87.239691499548101</v>
      </c>
      <c r="N102" s="17">
        <f t="shared" si="28"/>
        <v>-17.516319405936322</v>
      </c>
      <c r="O102" s="24">
        <f t="shared" si="19"/>
        <v>56.005475233965285</v>
      </c>
      <c r="P102" s="7"/>
      <c r="Q102" s="25">
        <f t="shared" si="20"/>
        <v>-4100.451466538424</v>
      </c>
      <c r="R102" s="24">
        <f t="shared" si="21"/>
        <v>-61.582490467780772</v>
      </c>
      <c r="S102" s="7"/>
      <c r="T102" s="25">
        <f t="shared" si="22"/>
        <v>0.99617805396814929</v>
      </c>
      <c r="U102" s="24">
        <f t="shared" si="23"/>
        <v>-1.5025069417656562E-2</v>
      </c>
      <c r="V102" s="7"/>
      <c r="W102" s="25">
        <f t="shared" si="24"/>
        <v>0.99616776948404795</v>
      </c>
      <c r="X102" s="24">
        <f t="shared" si="29"/>
        <v>264.35117048868278</v>
      </c>
      <c r="Y102" s="7"/>
      <c r="Z102" s="25">
        <f t="shared" si="30"/>
        <v>-630</v>
      </c>
      <c r="AA102" s="17">
        <f t="shared" si="31"/>
        <v>264.19499999999999</v>
      </c>
      <c r="AB102" s="24">
        <f t="shared" si="25"/>
        <v>4.6110726173064185</v>
      </c>
      <c r="AC102" s="17">
        <f t="shared" si="26"/>
        <v>0.15617048868278971</v>
      </c>
    </row>
    <row r="103" spans="1:29" s="17" customFormat="1" x14ac:dyDescent="0.25">
      <c r="A103" s="17">
        <v>18</v>
      </c>
      <c r="B103" s="17">
        <v>-623</v>
      </c>
      <c r="C103" s="17">
        <v>11157</v>
      </c>
      <c r="D103" s="17">
        <v>13390</v>
      </c>
      <c r="E103" s="17">
        <v>15252</v>
      </c>
      <c r="F103" s="17">
        <v>13006</v>
      </c>
      <c r="G103" s="24"/>
      <c r="H103" s="7"/>
      <c r="I103" s="25">
        <f t="shared" si="17"/>
        <v>-4095</v>
      </c>
      <c r="J103" s="24">
        <f t="shared" si="17"/>
        <v>384</v>
      </c>
      <c r="K103" s="7"/>
      <c r="L103" s="25">
        <f t="shared" si="27"/>
        <v>-4099.7721381337851</v>
      </c>
      <c r="M103" s="17">
        <f t="shared" si="18"/>
        <v>22.773302367926128</v>
      </c>
      <c r="N103" s="17">
        <f t="shared" si="28"/>
        <v>382.68571412449677</v>
      </c>
      <c r="O103" s="24">
        <f t="shared" si="19"/>
        <v>1.7273473625472937</v>
      </c>
      <c r="P103" s="7"/>
      <c r="Q103" s="25">
        <f t="shared" si="20"/>
        <v>-4090.451466538424</v>
      </c>
      <c r="R103" s="24">
        <f t="shared" si="21"/>
        <v>347.41750953221924</v>
      </c>
      <c r="S103" s="7"/>
      <c r="T103" s="25">
        <f t="shared" si="22"/>
        <v>0.99374861891179656</v>
      </c>
      <c r="U103" s="24">
        <f t="shared" si="23"/>
        <v>8.4763902173816463E-2</v>
      </c>
      <c r="V103" s="7"/>
      <c r="W103" s="25">
        <f t="shared" si="24"/>
        <v>0.99380826271918776</v>
      </c>
      <c r="X103" s="24">
        <f t="shared" si="29"/>
        <v>258.61197787656238</v>
      </c>
      <c r="Y103" s="7"/>
      <c r="Z103" s="25">
        <f t="shared" si="30"/>
        <v>-623</v>
      </c>
      <c r="AA103" s="17">
        <f t="shared" si="31"/>
        <v>258.58799999999997</v>
      </c>
      <c r="AB103" s="24">
        <f t="shared" si="25"/>
        <v>4.5132120061470964</v>
      </c>
      <c r="AC103" s="17">
        <f t="shared" si="26"/>
        <v>2.3977876562412348E-2</v>
      </c>
    </row>
    <row r="104" spans="1:29" s="17" customFormat="1" x14ac:dyDescent="0.25">
      <c r="A104" s="17">
        <v>19</v>
      </c>
      <c r="B104" s="17">
        <v>-608</v>
      </c>
      <c r="C104" s="17">
        <v>11175</v>
      </c>
      <c r="D104" s="17">
        <v>13574</v>
      </c>
      <c r="E104" s="17">
        <v>15222</v>
      </c>
      <c r="F104" s="17">
        <v>12812</v>
      </c>
      <c r="G104" s="24"/>
      <c r="H104" s="7"/>
      <c r="I104" s="25">
        <f t="shared" si="17"/>
        <v>-4047</v>
      </c>
      <c r="J104" s="24">
        <f t="shared" si="17"/>
        <v>762</v>
      </c>
      <c r="K104" s="7"/>
      <c r="L104" s="25">
        <f t="shared" si="27"/>
        <v>-4047.7332414691141</v>
      </c>
      <c r="M104" s="17">
        <f t="shared" si="18"/>
        <v>0.53764305202859075</v>
      </c>
      <c r="N104" s="17">
        <f t="shared" si="28"/>
        <v>770.08724426070444</v>
      </c>
      <c r="O104" s="24">
        <f t="shared" si="19"/>
        <v>65.403519732296871</v>
      </c>
      <c r="P104" s="7"/>
      <c r="Q104" s="25">
        <f t="shared" si="20"/>
        <v>-4042.451466538424</v>
      </c>
      <c r="R104" s="24">
        <f t="shared" si="21"/>
        <v>725.41750953221924</v>
      </c>
      <c r="S104" s="7"/>
      <c r="T104" s="25">
        <f t="shared" si="22"/>
        <v>0.98208733064130327</v>
      </c>
      <c r="U104" s="24">
        <f t="shared" si="23"/>
        <v>0.17698940648085021</v>
      </c>
      <c r="V104" s="7"/>
      <c r="W104" s="25">
        <f t="shared" si="24"/>
        <v>0.98221160023985399</v>
      </c>
      <c r="X104" s="24">
        <f t="shared" si="29"/>
        <v>253.27226781961554</v>
      </c>
      <c r="Y104" s="7"/>
      <c r="Z104" s="25">
        <f t="shared" si="30"/>
        <v>-608</v>
      </c>
      <c r="AA104" s="17">
        <f t="shared" si="31"/>
        <v>253.11599999999996</v>
      </c>
      <c r="AB104" s="24">
        <f t="shared" si="25"/>
        <v>4.417707589477966</v>
      </c>
      <c r="AC104" s="17">
        <f t="shared" si="26"/>
        <v>0.15626781961557867</v>
      </c>
    </row>
    <row r="105" spans="1:29" s="17" customFormat="1" x14ac:dyDescent="0.25">
      <c r="A105" s="17">
        <v>20</v>
      </c>
      <c r="B105" s="17">
        <v>-611</v>
      </c>
      <c r="C105" s="17">
        <v>11223</v>
      </c>
      <c r="D105" s="17">
        <v>13766</v>
      </c>
      <c r="E105" s="17">
        <v>15181</v>
      </c>
      <c r="F105" s="17">
        <v>12627</v>
      </c>
      <c r="G105" s="24"/>
      <c r="H105" s="7"/>
      <c r="I105" s="25">
        <f t="shared" si="17"/>
        <v>-3958</v>
      </c>
      <c r="J105" s="24">
        <f t="shared" si="17"/>
        <v>1139</v>
      </c>
      <c r="K105" s="7"/>
      <c r="L105" s="25">
        <f t="shared" si="27"/>
        <v>-3958.2811664765031</v>
      </c>
      <c r="M105" s="17">
        <f t="shared" si="18"/>
        <v>7.9054587509185703E-2</v>
      </c>
      <c r="N105" s="17">
        <f t="shared" si="28"/>
        <v>1152.6559561296983</v>
      </c>
      <c r="O105" s="24">
        <f t="shared" si="19"/>
        <v>186.48513781624524</v>
      </c>
      <c r="P105" s="7"/>
      <c r="Q105" s="25">
        <f t="shared" si="20"/>
        <v>-3953.451466538424</v>
      </c>
      <c r="R105" s="24">
        <f t="shared" si="21"/>
        <v>1102.4175095322191</v>
      </c>
      <c r="S105" s="7"/>
      <c r="T105" s="25">
        <f t="shared" si="22"/>
        <v>0.96046535863976379</v>
      </c>
      <c r="U105" s="24">
        <f t="shared" si="23"/>
        <v>0.26897092797225686</v>
      </c>
      <c r="V105" s="7"/>
      <c r="W105" s="25">
        <f t="shared" si="24"/>
        <v>0.96065408060847468</v>
      </c>
      <c r="X105" s="24">
        <f t="shared" si="29"/>
        <v>247.84548028275731</v>
      </c>
      <c r="Y105" s="7"/>
      <c r="Z105" s="25">
        <f t="shared" si="30"/>
        <v>-611</v>
      </c>
      <c r="AA105" s="17">
        <f t="shared" si="31"/>
        <v>247.61699999999996</v>
      </c>
      <c r="AB105" s="24">
        <f t="shared" si="25"/>
        <v>4.3217319339107982</v>
      </c>
      <c r="AC105" s="17">
        <f t="shared" si="26"/>
        <v>0.22848028275734578</v>
      </c>
    </row>
    <row r="106" spans="1:29" s="17" customFormat="1" x14ac:dyDescent="0.25">
      <c r="A106" s="17">
        <v>21</v>
      </c>
      <c r="B106" s="17">
        <v>-633</v>
      </c>
      <c r="C106" s="17">
        <v>11285</v>
      </c>
      <c r="D106" s="17">
        <v>13957</v>
      </c>
      <c r="E106" s="17">
        <v>15112</v>
      </c>
      <c r="F106" s="17">
        <v>12430</v>
      </c>
      <c r="G106" s="24"/>
      <c r="H106" s="7"/>
      <c r="I106" s="25">
        <f t="shared" si="17"/>
        <v>-3827</v>
      </c>
      <c r="J106" s="24">
        <f t="shared" si="17"/>
        <v>1527</v>
      </c>
      <c r="K106" s="7"/>
      <c r="L106" s="25">
        <f t="shared" si="27"/>
        <v>-3827.2063553348712</v>
      </c>
      <c r="M106" s="17">
        <f t="shared" si="18"/>
        <v>4.2582524229807087E-2</v>
      </c>
      <c r="N106" s="17">
        <f t="shared" si="28"/>
        <v>1538.1151348316064</v>
      </c>
      <c r="O106" s="24">
        <f t="shared" si="19"/>
        <v>123.54622232478945</v>
      </c>
      <c r="P106" s="7"/>
      <c r="Q106" s="25">
        <f t="shared" si="20"/>
        <v>-3822.451466538424</v>
      </c>
      <c r="R106" s="24">
        <f t="shared" si="21"/>
        <v>1490.4175095322191</v>
      </c>
      <c r="S106" s="7"/>
      <c r="T106" s="25">
        <f t="shared" si="22"/>
        <v>0.92863975940154286</v>
      </c>
      <c r="U106" s="24">
        <f t="shared" si="23"/>
        <v>0.36363626043556135</v>
      </c>
      <c r="V106" s="7"/>
      <c r="W106" s="25">
        <f t="shared" si="24"/>
        <v>0.92889481196307866</v>
      </c>
      <c r="X106" s="24">
        <f t="shared" si="29"/>
        <v>242.10810179540772</v>
      </c>
      <c r="Y106" s="7"/>
      <c r="Z106" s="25">
        <f t="shared" si="30"/>
        <v>-633</v>
      </c>
      <c r="AA106" s="17">
        <f t="shared" si="31"/>
        <v>241.91999999999996</v>
      </c>
      <c r="AB106" s="24">
        <f t="shared" si="25"/>
        <v>4.2223005264246813</v>
      </c>
      <c r="AC106" s="17">
        <f t="shared" si="26"/>
        <v>0.18810179540776062</v>
      </c>
    </row>
    <row r="107" spans="1:29" s="17" customFormat="1" x14ac:dyDescent="0.25">
      <c r="A107" s="17">
        <v>22</v>
      </c>
      <c r="B107" s="17">
        <v>-634</v>
      </c>
      <c r="C107" s="17">
        <v>11369</v>
      </c>
      <c r="D107" s="17">
        <v>14143</v>
      </c>
      <c r="E107" s="17">
        <v>15026</v>
      </c>
      <c r="F107" s="17">
        <v>12247</v>
      </c>
      <c r="G107" s="24"/>
      <c r="H107" s="7"/>
      <c r="I107" s="25">
        <f t="shared" si="17"/>
        <v>-3657</v>
      </c>
      <c r="J107" s="24">
        <f t="shared" si="17"/>
        <v>1896</v>
      </c>
      <c r="K107" s="7"/>
      <c r="L107" s="25">
        <f t="shared" si="27"/>
        <v>-3658.039034583102</v>
      </c>
      <c r="M107" s="17">
        <f t="shared" si="18"/>
        <v>1.079592864881876</v>
      </c>
      <c r="N107" s="17">
        <f t="shared" si="28"/>
        <v>1909.3037176006098</v>
      </c>
      <c r="O107" s="24">
        <f t="shared" si="19"/>
        <v>176.98890199677612</v>
      </c>
      <c r="P107" s="7"/>
      <c r="Q107" s="25">
        <f t="shared" si="20"/>
        <v>-3652.451466538424</v>
      </c>
      <c r="R107" s="24">
        <f t="shared" si="21"/>
        <v>1859.4175095322191</v>
      </c>
      <c r="S107" s="7"/>
      <c r="T107" s="25">
        <f t="shared" si="22"/>
        <v>0.88733936344354603</v>
      </c>
      <c r="U107" s="24">
        <f t="shared" si="23"/>
        <v>0.45366591940195145</v>
      </c>
      <c r="V107" s="7"/>
      <c r="W107" s="25">
        <f t="shared" si="24"/>
        <v>0.88765749574123742</v>
      </c>
      <c r="X107" s="24">
        <f t="shared" si="29"/>
        <v>236.41628570213368</v>
      </c>
      <c r="Y107" s="7"/>
      <c r="Z107" s="25">
        <f t="shared" si="30"/>
        <v>-634</v>
      </c>
      <c r="AA107" s="17">
        <f t="shared" si="31"/>
        <v>236.21399999999997</v>
      </c>
      <c r="AB107" s="24">
        <f t="shared" si="25"/>
        <v>4.1227120393058856</v>
      </c>
      <c r="AC107" s="17">
        <f t="shared" si="26"/>
        <v>0.20228570213370745</v>
      </c>
    </row>
    <row r="108" spans="1:29" s="17" customFormat="1" x14ac:dyDescent="0.25">
      <c r="A108" s="17">
        <v>23</v>
      </c>
      <c r="B108" s="17">
        <v>-642</v>
      </c>
      <c r="C108" s="17">
        <v>11473</v>
      </c>
      <c r="D108" s="17">
        <v>14321</v>
      </c>
      <c r="E108" s="17">
        <v>14923</v>
      </c>
      <c r="F108" s="17">
        <v>12067</v>
      </c>
      <c r="G108" s="24"/>
      <c r="H108" s="7"/>
      <c r="I108" s="25">
        <f t="shared" si="17"/>
        <v>-3450</v>
      </c>
      <c r="J108" s="24">
        <f t="shared" si="17"/>
        <v>2254</v>
      </c>
      <c r="K108" s="7"/>
      <c r="L108" s="25">
        <f t="shared" si="27"/>
        <v>-3449.8186214556254</v>
      </c>
      <c r="M108" s="17">
        <f t="shared" si="18"/>
        <v>3.2898176359462634E-2</v>
      </c>
      <c r="N108" s="17">
        <f t="shared" si="28"/>
        <v>2266.2375557578662</v>
      </c>
      <c r="O108" s="24">
        <f t="shared" si="19"/>
        <v>149.75777092688358</v>
      </c>
      <c r="P108" s="7"/>
      <c r="Q108" s="25">
        <f t="shared" si="20"/>
        <v>-3445.451466538424</v>
      </c>
      <c r="R108" s="24">
        <f t="shared" si="21"/>
        <v>2217.4175095322194</v>
      </c>
      <c r="S108" s="7"/>
      <c r="T108" s="25">
        <f t="shared" si="22"/>
        <v>0.83705005777704411</v>
      </c>
      <c r="U108" s="24">
        <f t="shared" si="23"/>
        <v>0.54101176739644374</v>
      </c>
      <c r="V108" s="7"/>
      <c r="W108" s="25">
        <f t="shared" si="24"/>
        <v>0.83742938687573609</v>
      </c>
      <c r="X108" s="24">
        <f t="shared" si="29"/>
        <v>230.62302790539889</v>
      </c>
      <c r="Y108" s="7"/>
      <c r="Z108" s="25">
        <f t="shared" si="30"/>
        <v>-642</v>
      </c>
      <c r="AA108" s="17">
        <f t="shared" si="31"/>
        <v>230.43599999999998</v>
      </c>
      <c r="AB108" s="24">
        <f t="shared" si="25"/>
        <v>4.0218669151256528</v>
      </c>
      <c r="AC108" s="17">
        <f t="shared" si="26"/>
        <v>0.18702790539890657</v>
      </c>
    </row>
    <row r="109" spans="1:29" s="17" customFormat="1" x14ac:dyDescent="0.25">
      <c r="A109" s="17">
        <v>24</v>
      </c>
      <c r="B109" s="17">
        <v>-628</v>
      </c>
      <c r="C109" s="17">
        <v>11587</v>
      </c>
      <c r="D109" s="17">
        <v>14484</v>
      </c>
      <c r="E109" s="17">
        <v>14800</v>
      </c>
      <c r="F109" s="17">
        <v>11904</v>
      </c>
      <c r="G109" s="24"/>
      <c r="H109" s="7"/>
      <c r="I109" s="25">
        <f t="shared" si="17"/>
        <v>-3213</v>
      </c>
      <c r="J109" s="24">
        <f t="shared" si="17"/>
        <v>2580</v>
      </c>
      <c r="K109" s="7"/>
      <c r="L109" s="25">
        <f t="shared" si="27"/>
        <v>-3212.2200811909711</v>
      </c>
      <c r="M109" s="17">
        <f t="shared" si="18"/>
        <v>0.60827334867707894</v>
      </c>
      <c r="N109" s="17">
        <f t="shared" si="28"/>
        <v>2593.477274954349</v>
      </c>
      <c r="O109" s="24">
        <f t="shared" si="19"/>
        <v>181.6369401951232</v>
      </c>
      <c r="P109" s="7"/>
      <c r="Q109" s="25">
        <f t="shared" si="20"/>
        <v>-3208.451466538424</v>
      </c>
      <c r="R109" s="24">
        <f t="shared" si="21"/>
        <v>2543.4175095322194</v>
      </c>
      <c r="S109" s="7"/>
      <c r="T109" s="25">
        <f t="shared" si="22"/>
        <v>0.77947244694148399</v>
      </c>
      <c r="U109" s="24">
        <f t="shared" si="23"/>
        <v>0.6205501652908697</v>
      </c>
      <c r="V109" s="7"/>
      <c r="W109" s="25">
        <f t="shared" si="24"/>
        <v>0.77990749984278107</v>
      </c>
      <c r="X109" s="24">
        <f t="shared" si="29"/>
        <v>224.97878521195719</v>
      </c>
      <c r="Y109" s="7"/>
      <c r="Z109" s="25">
        <f t="shared" si="30"/>
        <v>-628</v>
      </c>
      <c r="AA109" s="17">
        <f t="shared" si="31"/>
        <v>224.78399999999999</v>
      </c>
      <c r="AB109" s="24">
        <f t="shared" si="25"/>
        <v>3.9232209058029337</v>
      </c>
      <c r="AC109" s="17">
        <f t="shared" si="26"/>
        <v>0.19478521195719622</v>
      </c>
    </row>
    <row r="110" spans="1:29" s="17" customFormat="1" x14ac:dyDescent="0.25">
      <c r="A110" s="17">
        <v>25</v>
      </c>
      <c r="B110" s="17">
        <v>-627</v>
      </c>
      <c r="C110" s="17">
        <v>11720</v>
      </c>
      <c r="D110" s="17">
        <v>14640</v>
      </c>
      <c r="E110" s="17">
        <v>14665</v>
      </c>
      <c r="F110" s="17">
        <v>11754</v>
      </c>
      <c r="G110" s="24"/>
      <c r="H110" s="7"/>
      <c r="I110" s="25">
        <f t="shared" si="17"/>
        <v>-2945</v>
      </c>
      <c r="J110" s="24">
        <f t="shared" si="17"/>
        <v>2886</v>
      </c>
      <c r="K110" s="7"/>
      <c r="L110" s="25">
        <f t="shared" si="27"/>
        <v>-2943.8560055554999</v>
      </c>
      <c r="M110" s="17">
        <f t="shared" si="18"/>
        <v>1.3087232890470801</v>
      </c>
      <c r="N110" s="17">
        <f t="shared" si="28"/>
        <v>2895.3788965234362</v>
      </c>
      <c r="O110" s="24">
        <f t="shared" si="19"/>
        <v>87.963699997323573</v>
      </c>
      <c r="P110" s="7"/>
      <c r="Q110" s="25">
        <f t="shared" si="20"/>
        <v>-2940.451466538424</v>
      </c>
      <c r="R110" s="24">
        <f t="shared" si="21"/>
        <v>2849.4175095322194</v>
      </c>
      <c r="S110" s="7"/>
      <c r="T110" s="25">
        <f t="shared" si="22"/>
        <v>0.7143635874312303</v>
      </c>
      <c r="U110" s="24">
        <f t="shared" si="23"/>
        <v>0.69520890687275416</v>
      </c>
      <c r="V110" s="7"/>
      <c r="W110" s="25">
        <f t="shared" si="24"/>
        <v>0.7148509427804014</v>
      </c>
      <c r="X110" s="24">
        <f t="shared" si="29"/>
        <v>219.28512580892038</v>
      </c>
      <c r="Y110" s="7"/>
      <c r="Z110" s="25">
        <f t="shared" si="30"/>
        <v>-627</v>
      </c>
      <c r="AA110" s="17">
        <f t="shared" si="31"/>
        <v>219.14099999999999</v>
      </c>
      <c r="AB110" s="24">
        <f t="shared" si="25"/>
        <v>3.8247319761128935</v>
      </c>
      <c r="AC110" s="17">
        <f t="shared" si="26"/>
        <v>0.14412580892039273</v>
      </c>
    </row>
    <row r="111" spans="1:29" s="17" customFormat="1" x14ac:dyDescent="0.25">
      <c r="A111" s="17">
        <v>26</v>
      </c>
      <c r="B111" s="17">
        <v>-604</v>
      </c>
      <c r="C111" s="17">
        <v>11865</v>
      </c>
      <c r="D111" s="17">
        <v>14774</v>
      </c>
      <c r="E111" s="17">
        <v>14526</v>
      </c>
      <c r="F111" s="17">
        <v>11623</v>
      </c>
      <c r="G111" s="24"/>
      <c r="H111" s="7"/>
      <c r="I111" s="25">
        <f t="shared" si="17"/>
        <v>-2661</v>
      </c>
      <c r="J111" s="24">
        <f t="shared" si="17"/>
        <v>3151</v>
      </c>
      <c r="K111" s="7"/>
      <c r="L111" s="25">
        <f t="shared" si="27"/>
        <v>-2658.3392342972534</v>
      </c>
      <c r="M111" s="17">
        <f t="shared" si="18"/>
        <v>7.0796741249127688</v>
      </c>
      <c r="N111" s="17">
        <f t="shared" si="28"/>
        <v>3160.0174381697343</v>
      </c>
      <c r="O111" s="24">
        <f t="shared" si="19"/>
        <v>81.31419114498118</v>
      </c>
      <c r="P111" s="7"/>
      <c r="Q111" s="25">
        <f t="shared" si="20"/>
        <v>-2656.451466538424</v>
      </c>
      <c r="R111" s="24">
        <f t="shared" si="21"/>
        <v>3114.4175095322194</v>
      </c>
      <c r="S111" s="7"/>
      <c r="T111" s="25">
        <f t="shared" si="22"/>
        <v>0.64536763183081214</v>
      </c>
      <c r="U111" s="24">
        <f t="shared" si="23"/>
        <v>0.75986435301392863</v>
      </c>
      <c r="V111" s="7"/>
      <c r="W111" s="25">
        <f t="shared" si="24"/>
        <v>0.64590027868709998</v>
      </c>
      <c r="X111" s="24">
        <f t="shared" si="29"/>
        <v>213.85226971413692</v>
      </c>
      <c r="Y111" s="7"/>
      <c r="Z111" s="25">
        <f t="shared" si="30"/>
        <v>-604</v>
      </c>
      <c r="AA111" s="17">
        <f t="shared" si="31"/>
        <v>213.70499999999998</v>
      </c>
      <c r="AB111" s="24">
        <f t="shared" si="25"/>
        <v>3.7298558779744817</v>
      </c>
      <c r="AC111" s="17">
        <f t="shared" si="26"/>
        <v>0.14726971413693946</v>
      </c>
    </row>
    <row r="112" spans="1:29" s="17" customFormat="1" x14ac:dyDescent="0.25">
      <c r="A112" s="17">
        <v>27</v>
      </c>
      <c r="B112" s="17">
        <v>-620</v>
      </c>
      <c r="C112" s="17">
        <v>12022</v>
      </c>
      <c r="D112" s="17">
        <v>14897</v>
      </c>
      <c r="E112" s="17">
        <v>14363</v>
      </c>
      <c r="F112" s="17">
        <v>11496</v>
      </c>
      <c r="G112" s="24"/>
      <c r="H112" s="7"/>
      <c r="I112" s="25">
        <f t="shared" si="17"/>
        <v>-2341</v>
      </c>
      <c r="J112" s="24">
        <f t="shared" si="17"/>
        <v>3401</v>
      </c>
      <c r="K112" s="7"/>
      <c r="L112" s="25">
        <f t="shared" si="27"/>
        <v>-2340.4349273245011</v>
      </c>
      <c r="M112" s="17">
        <f t="shared" si="18"/>
        <v>0.31930712859544919</v>
      </c>
      <c r="N112" s="17">
        <f t="shared" si="28"/>
        <v>3402.4053152678848</v>
      </c>
      <c r="O112" s="24">
        <f t="shared" si="19"/>
        <v>1.9749110021501732</v>
      </c>
      <c r="P112" s="7"/>
      <c r="Q112" s="25">
        <f t="shared" si="20"/>
        <v>-2336.451466538424</v>
      </c>
      <c r="R112" s="24">
        <f t="shared" si="21"/>
        <v>3364.4175095322194</v>
      </c>
      <c r="S112" s="7"/>
      <c r="T112" s="25">
        <f t="shared" si="22"/>
        <v>0.56762571002752416</v>
      </c>
      <c r="U112" s="24">
        <f t="shared" si="23"/>
        <v>0.82086005692069697</v>
      </c>
      <c r="V112" s="7"/>
      <c r="W112" s="25">
        <f t="shared" si="24"/>
        <v>0.56820108161432015</v>
      </c>
      <c r="X112" s="24">
        <f t="shared" si="29"/>
        <v>208.17811597139587</v>
      </c>
      <c r="Y112" s="7"/>
      <c r="Z112" s="25">
        <f t="shared" si="30"/>
        <v>-620</v>
      </c>
      <c r="AA112" s="17">
        <f t="shared" si="31"/>
        <v>208.12499999999997</v>
      </c>
      <c r="AB112" s="24">
        <f t="shared" si="25"/>
        <v>3.6324665057131975</v>
      </c>
      <c r="AC112" s="17">
        <f t="shared" si="26"/>
        <v>5.3115971395897077E-2</v>
      </c>
    </row>
    <row r="113" spans="1:29" s="17" customFormat="1" x14ac:dyDescent="0.25">
      <c r="A113" s="17">
        <v>28</v>
      </c>
      <c r="B113" s="17">
        <v>-619</v>
      </c>
      <c r="C113" s="17">
        <v>12190</v>
      </c>
      <c r="D113" s="17">
        <v>15007</v>
      </c>
      <c r="E113" s="17">
        <v>14193</v>
      </c>
      <c r="F113" s="17">
        <v>11393</v>
      </c>
      <c r="G113" s="24"/>
      <c r="H113" s="7"/>
      <c r="I113" s="25">
        <f t="shared" si="17"/>
        <v>-2003</v>
      </c>
      <c r="J113" s="24">
        <f t="shared" si="17"/>
        <v>3614</v>
      </c>
      <c r="K113" s="7"/>
      <c r="L113" s="25">
        <f t="shared" si="27"/>
        <v>-2000.9378511429643</v>
      </c>
      <c r="M113" s="17">
        <f t="shared" si="18"/>
        <v>4.25245790857368</v>
      </c>
      <c r="N113" s="17">
        <f t="shared" si="28"/>
        <v>3612.5598499399352</v>
      </c>
      <c r="O113" s="24">
        <f t="shared" si="19"/>
        <v>2.0740321955045098</v>
      </c>
      <c r="P113" s="7"/>
      <c r="Q113" s="25">
        <f t="shared" si="20"/>
        <v>-1998.4514665384238</v>
      </c>
      <c r="R113" s="24">
        <f t="shared" si="21"/>
        <v>3577.4175095322194</v>
      </c>
      <c r="S113" s="7"/>
      <c r="T113" s="25">
        <f t="shared" si="22"/>
        <v>0.48551080512280115</v>
      </c>
      <c r="U113" s="24">
        <f t="shared" si="23"/>
        <v>0.87282839664926359</v>
      </c>
      <c r="V113" s="7"/>
      <c r="W113" s="25">
        <f t="shared" si="24"/>
        <v>0.48612257428114991</v>
      </c>
      <c r="X113" s="24">
        <f t="shared" si="29"/>
        <v>202.6027116041621</v>
      </c>
      <c r="Y113" s="7"/>
      <c r="Z113" s="25">
        <f t="shared" si="30"/>
        <v>-619</v>
      </c>
      <c r="AA113" s="17">
        <f t="shared" si="31"/>
        <v>202.55399999999997</v>
      </c>
      <c r="AB113" s="24">
        <f t="shared" si="25"/>
        <v>3.5352342130845935</v>
      </c>
      <c r="AC113" s="17">
        <f t="shared" si="26"/>
        <v>4.8711604162122057E-2</v>
      </c>
    </row>
    <row r="114" spans="1:29" s="17" customFormat="1" x14ac:dyDescent="0.25">
      <c r="A114" s="17">
        <v>29</v>
      </c>
      <c r="B114" s="17">
        <v>-621</v>
      </c>
      <c r="C114" s="17">
        <v>12371</v>
      </c>
      <c r="D114" s="17">
        <v>15096</v>
      </c>
      <c r="E114" s="17">
        <v>14015</v>
      </c>
      <c r="F114" s="17">
        <v>11304</v>
      </c>
      <c r="G114" s="24"/>
      <c r="H114" s="7"/>
      <c r="I114" s="25">
        <f t="shared" si="17"/>
        <v>-1644</v>
      </c>
      <c r="J114" s="24">
        <f t="shared" si="17"/>
        <v>3792</v>
      </c>
      <c r="K114" s="7"/>
      <c r="L114" s="25">
        <f t="shared" si="27"/>
        <v>-1641.380065647759</v>
      </c>
      <c r="M114" s="17">
        <f t="shared" si="18"/>
        <v>6.8640560100524111</v>
      </c>
      <c r="N114" s="17">
        <f t="shared" si="28"/>
        <v>3789.4228882321063</v>
      </c>
      <c r="O114" s="24">
        <f t="shared" si="19"/>
        <v>6.6415050642162523</v>
      </c>
      <c r="P114" s="7"/>
      <c r="Q114" s="25">
        <f t="shared" si="20"/>
        <v>-1639.4514665384238</v>
      </c>
      <c r="R114" s="24">
        <f t="shared" si="21"/>
        <v>3755.4175095322194</v>
      </c>
      <c r="S114" s="7"/>
      <c r="T114" s="25">
        <f t="shared" si="22"/>
        <v>0.39829408659973742</v>
      </c>
      <c r="U114" s="24">
        <f t="shared" si="23"/>
        <v>0.9162573378308827</v>
      </c>
      <c r="V114" s="7"/>
      <c r="W114" s="25">
        <f t="shared" si="24"/>
        <v>0.39893626794228076</v>
      </c>
      <c r="X114" s="24">
        <f t="shared" si="29"/>
        <v>197.01524579634258</v>
      </c>
      <c r="Y114" s="7"/>
      <c r="Z114" s="25">
        <f t="shared" si="30"/>
        <v>-621</v>
      </c>
      <c r="AA114" s="17">
        <f t="shared" si="31"/>
        <v>196.96499999999997</v>
      </c>
      <c r="AB114" s="24">
        <f t="shared" si="25"/>
        <v>3.4376877611906309</v>
      </c>
      <c r="AC114" s="17">
        <f t="shared" si="26"/>
        <v>5.0245796342608173E-2</v>
      </c>
    </row>
    <row r="115" spans="1:29" s="17" customFormat="1" x14ac:dyDescent="0.25">
      <c r="A115" s="17">
        <v>30</v>
      </c>
      <c r="B115" s="17">
        <v>-628</v>
      </c>
      <c r="C115" s="17">
        <v>12559</v>
      </c>
      <c r="D115" s="17">
        <v>15167</v>
      </c>
      <c r="E115" s="17">
        <v>13823</v>
      </c>
      <c r="F115" s="17">
        <v>11230</v>
      </c>
      <c r="G115" s="24"/>
      <c r="H115" s="7"/>
      <c r="I115" s="25">
        <f t="shared" si="17"/>
        <v>-1264</v>
      </c>
      <c r="J115" s="24">
        <f t="shared" si="17"/>
        <v>3937</v>
      </c>
      <c r="K115" s="7"/>
      <c r="L115" s="25">
        <f t="shared" si="27"/>
        <v>-1261.9424296891689</v>
      </c>
      <c r="M115" s="17">
        <f t="shared" si="18"/>
        <v>4.2335955840136901</v>
      </c>
      <c r="N115" s="17">
        <f t="shared" si="28"/>
        <v>3931.9620600796006</v>
      </c>
      <c r="O115" s="24">
        <f t="shared" si="19"/>
        <v>25.380838641553581</v>
      </c>
      <c r="P115" s="7"/>
      <c r="Q115" s="25">
        <f t="shared" si="20"/>
        <v>-1259.4514665384238</v>
      </c>
      <c r="R115" s="24">
        <f t="shared" si="21"/>
        <v>3900.4175095322194</v>
      </c>
      <c r="S115" s="7"/>
      <c r="T115" s="25">
        <f t="shared" si="22"/>
        <v>0.30597555445833291</v>
      </c>
      <c r="U115" s="24">
        <f t="shared" si="23"/>
        <v>0.95163484609680826</v>
      </c>
      <c r="V115" s="7"/>
      <c r="W115" s="25">
        <f t="shared" si="24"/>
        <v>0.30664250454826519</v>
      </c>
      <c r="X115" s="24">
        <f t="shared" si="29"/>
        <v>191.34739669574367</v>
      </c>
      <c r="Y115" s="7"/>
      <c r="Z115" s="25">
        <f t="shared" si="30"/>
        <v>-628</v>
      </c>
      <c r="AA115" s="17">
        <f t="shared" si="31"/>
        <v>191.31299999999999</v>
      </c>
      <c r="AB115" s="24">
        <f t="shared" si="25"/>
        <v>3.3390417518679114</v>
      </c>
      <c r="AC115" s="17">
        <f t="shared" si="26"/>
        <v>3.4396695743680539E-2</v>
      </c>
    </row>
    <row r="116" spans="1:29" s="17" customFormat="1" x14ac:dyDescent="0.25">
      <c r="A116" s="17">
        <v>31</v>
      </c>
      <c r="B116" s="17">
        <v>-639</v>
      </c>
      <c r="C116" s="17">
        <v>12751</v>
      </c>
      <c r="D116" s="17">
        <v>15217</v>
      </c>
      <c r="E116" s="17">
        <v>13621</v>
      </c>
      <c r="F116" s="17">
        <v>11173</v>
      </c>
      <c r="G116" s="24"/>
      <c r="H116" s="7"/>
      <c r="I116" s="25">
        <f t="shared" ref="I116:J149" si="32">C116-E116</f>
        <v>-870</v>
      </c>
      <c r="J116" s="24">
        <f t="shared" si="32"/>
        <v>4044</v>
      </c>
      <c r="K116" s="7"/>
      <c r="L116" s="25">
        <f t="shared" si="27"/>
        <v>-863.32192654127539</v>
      </c>
      <c r="M116" s="17">
        <f t="shared" si="18"/>
        <v>44.596665120122097</v>
      </c>
      <c r="N116" s="17">
        <f t="shared" si="28"/>
        <v>4038.0878100345444</v>
      </c>
      <c r="O116" s="24">
        <f t="shared" si="19"/>
        <v>34.953990187633671</v>
      </c>
      <c r="P116" s="7"/>
      <c r="Q116" s="25">
        <f t="shared" si="20"/>
        <v>-865.4514665384238</v>
      </c>
      <c r="R116" s="24">
        <f t="shared" si="21"/>
        <v>4007.4175095322194</v>
      </c>
      <c r="S116" s="7"/>
      <c r="T116" s="25">
        <f t="shared" si="22"/>
        <v>0.21025581323803458</v>
      </c>
      <c r="U116" s="24">
        <f t="shared" si="23"/>
        <v>0.97774100736890512</v>
      </c>
      <c r="V116" s="7"/>
      <c r="W116" s="25">
        <f t="shared" si="24"/>
        <v>0.21094103417973126</v>
      </c>
      <c r="X116" s="24">
        <f t="shared" si="29"/>
        <v>185.66162935437023</v>
      </c>
      <c r="Y116" s="7"/>
      <c r="Z116" s="25">
        <f t="shared" si="30"/>
        <v>-639</v>
      </c>
      <c r="AA116" s="17">
        <f t="shared" si="31"/>
        <v>185.56199999999998</v>
      </c>
      <c r="AB116" s="24">
        <f t="shared" si="25"/>
        <v>3.2386678665857174</v>
      </c>
      <c r="AC116" s="17">
        <f t="shared" si="26"/>
        <v>9.9629354370250667E-2</v>
      </c>
    </row>
    <row r="117" spans="1:29" s="17" customFormat="1" x14ac:dyDescent="0.25">
      <c r="A117" s="17">
        <v>32</v>
      </c>
      <c r="B117" s="17">
        <v>-633</v>
      </c>
      <c r="C117" s="17">
        <v>12958</v>
      </c>
      <c r="D117" s="17">
        <v>15255</v>
      </c>
      <c r="E117" s="17">
        <v>13421</v>
      </c>
      <c r="F117" s="17">
        <v>11143</v>
      </c>
      <c r="G117" s="24"/>
      <c r="H117" s="7"/>
      <c r="I117" s="25">
        <f t="shared" si="32"/>
        <v>-463</v>
      </c>
      <c r="J117" s="24">
        <f t="shared" si="32"/>
        <v>4112</v>
      </c>
      <c r="K117" s="7"/>
      <c r="L117" s="25">
        <f t="shared" si="27"/>
        <v>-459.9017013316905</v>
      </c>
      <c r="M117" s="17">
        <f t="shared" si="18"/>
        <v>9.5994546380483996</v>
      </c>
      <c r="N117" s="17">
        <f t="shared" si="28"/>
        <v>4103.4761996433535</v>
      </c>
      <c r="O117" s="24">
        <f t="shared" si="19"/>
        <v>72.655172519966342</v>
      </c>
      <c r="P117" s="7"/>
      <c r="Q117" s="25">
        <f t="shared" si="20"/>
        <v>-458.4514665384238</v>
      </c>
      <c r="R117" s="24">
        <f t="shared" si="21"/>
        <v>4075.4175095322194</v>
      </c>
      <c r="S117" s="7"/>
      <c r="T117" s="25">
        <f t="shared" si="22"/>
        <v>0.11137780644447764</v>
      </c>
      <c r="U117" s="24">
        <f t="shared" si="23"/>
        <v>0.99433183883154619</v>
      </c>
      <c r="V117" s="7"/>
      <c r="W117" s="25">
        <f t="shared" si="24"/>
        <v>0.11207462942668953</v>
      </c>
      <c r="X117" s="24">
        <f t="shared" si="29"/>
        <v>179.91791783845804</v>
      </c>
      <c r="Y117" s="7"/>
      <c r="Z117" s="25">
        <f t="shared" si="30"/>
        <v>-633</v>
      </c>
      <c r="AA117" s="17">
        <f t="shared" si="31"/>
        <v>179.86499999999998</v>
      </c>
      <c r="AB117" s="24">
        <f t="shared" si="25"/>
        <v>3.1392364590996005</v>
      </c>
      <c r="AC117" s="17">
        <f t="shared" si="26"/>
        <v>5.2917838458057531E-2</v>
      </c>
    </row>
    <row r="118" spans="1:29" s="17" customFormat="1" x14ac:dyDescent="0.25">
      <c r="A118" s="17">
        <v>33</v>
      </c>
      <c r="B118" s="17">
        <v>-621</v>
      </c>
      <c r="C118" s="17">
        <v>13155</v>
      </c>
      <c r="D118" s="17">
        <v>15268</v>
      </c>
      <c r="E118" s="17">
        <v>13221</v>
      </c>
      <c r="F118" s="17">
        <v>11131</v>
      </c>
      <c r="G118" s="24"/>
      <c r="H118" s="7"/>
      <c r="I118" s="25">
        <f t="shared" si="32"/>
        <v>-66</v>
      </c>
      <c r="J118" s="24">
        <f t="shared" si="32"/>
        <v>4137</v>
      </c>
      <c r="K118" s="7"/>
      <c r="L118" s="25">
        <f t="shared" si="27"/>
        <v>-59.730776090087389</v>
      </c>
      <c r="M118" s="17">
        <f t="shared" si="18"/>
        <v>39.30316843261997</v>
      </c>
      <c r="N118" s="17">
        <f t="shared" si="28"/>
        <v>4128.5603323716905</v>
      </c>
      <c r="O118" s="24">
        <f t="shared" si="19"/>
        <v>71.227989676335426</v>
      </c>
      <c r="P118" s="7"/>
      <c r="Q118" s="25">
        <f t="shared" si="20"/>
        <v>-61.451466538423801</v>
      </c>
      <c r="R118" s="24">
        <f t="shared" si="21"/>
        <v>4100.4175095322189</v>
      </c>
      <c r="S118" s="7"/>
      <c r="T118" s="25">
        <f t="shared" si="22"/>
        <v>1.4929234707273475E-2</v>
      </c>
      <c r="U118" s="24">
        <f t="shared" si="23"/>
        <v>1.0004314092222228</v>
      </c>
      <c r="V118" s="7"/>
      <c r="W118" s="25">
        <f t="shared" si="24"/>
        <v>1.5630308389637051E-2</v>
      </c>
      <c r="X118" s="24">
        <f t="shared" si="29"/>
        <v>174.38214288809627</v>
      </c>
      <c r="Y118" s="7"/>
      <c r="Z118" s="25">
        <f t="shared" si="30"/>
        <v>-621</v>
      </c>
      <c r="AA118" s="17">
        <f t="shared" si="31"/>
        <v>174.27599999999998</v>
      </c>
      <c r="AB118" s="24">
        <f t="shared" si="25"/>
        <v>3.041690007205637</v>
      </c>
      <c r="AC118" s="17">
        <f t="shared" si="26"/>
        <v>0.10614288809628647</v>
      </c>
    </row>
    <row r="119" spans="1:29" s="17" customFormat="1" x14ac:dyDescent="0.25">
      <c r="A119" s="17">
        <v>34</v>
      </c>
      <c r="B119" s="17">
        <v>-619</v>
      </c>
      <c r="C119" s="17">
        <v>13361</v>
      </c>
      <c r="D119" s="17">
        <v>15263</v>
      </c>
      <c r="E119" s="17">
        <v>13024</v>
      </c>
      <c r="F119" s="17">
        <v>11139</v>
      </c>
      <c r="G119" s="24"/>
      <c r="H119" s="7"/>
      <c r="I119" s="25">
        <f t="shared" si="32"/>
        <v>337</v>
      </c>
      <c r="J119" s="24">
        <f t="shared" si="32"/>
        <v>4124</v>
      </c>
      <c r="K119" s="7"/>
      <c r="L119" s="25">
        <f t="shared" si="27"/>
        <v>339.67654045166614</v>
      </c>
      <c r="M119" s="17">
        <f t="shared" si="18"/>
        <v>7.1638687894051953</v>
      </c>
      <c r="N119" s="17">
        <f t="shared" si="28"/>
        <v>4114.8186739260582</v>
      </c>
      <c r="O119" s="24">
        <f t="shared" si="19"/>
        <v>84.296748476043888</v>
      </c>
      <c r="P119" s="7"/>
      <c r="Q119" s="25">
        <f t="shared" si="20"/>
        <v>341.5485334615762</v>
      </c>
      <c r="R119" s="24">
        <f t="shared" si="21"/>
        <v>4087.4175095322194</v>
      </c>
      <c r="S119" s="7"/>
      <c r="T119" s="25">
        <f t="shared" si="22"/>
        <v>-8.2976998063742355E-2</v>
      </c>
      <c r="U119" s="24">
        <f t="shared" si="23"/>
        <v>0.99725963261907102</v>
      </c>
      <c r="V119" s="7"/>
      <c r="W119" s="25">
        <f t="shared" si="24"/>
        <v>-8.227817109963749E-2</v>
      </c>
      <c r="X119" s="24">
        <f t="shared" si="29"/>
        <v>168.77058735163257</v>
      </c>
      <c r="Y119" s="7"/>
      <c r="Z119" s="25">
        <f t="shared" si="30"/>
        <v>-619</v>
      </c>
      <c r="AA119" s="17">
        <f t="shared" si="31"/>
        <v>168.70499999999998</v>
      </c>
      <c r="AB119" s="24">
        <f t="shared" si="25"/>
        <v>2.944457714577033</v>
      </c>
      <c r="AC119" s="17">
        <f t="shared" si="26"/>
        <v>6.5587351632586888E-2</v>
      </c>
    </row>
    <row r="120" spans="1:29" s="17" customFormat="1" x14ac:dyDescent="0.25">
      <c r="A120" s="17">
        <v>35</v>
      </c>
      <c r="B120" s="17">
        <v>-612</v>
      </c>
      <c r="C120" s="17">
        <v>13558</v>
      </c>
      <c r="D120" s="17">
        <v>15242</v>
      </c>
      <c r="E120" s="17">
        <v>12829</v>
      </c>
      <c r="F120" s="17">
        <v>11168</v>
      </c>
      <c r="G120" s="24"/>
      <c r="H120" s="7"/>
      <c r="I120" s="25">
        <f t="shared" si="32"/>
        <v>729</v>
      </c>
      <c r="J120" s="24">
        <f t="shared" si="32"/>
        <v>4074</v>
      </c>
      <c r="K120" s="7"/>
      <c r="L120" s="25">
        <f t="shared" si="27"/>
        <v>731.3796708319943</v>
      </c>
      <c r="M120" s="17">
        <f t="shared" si="18"/>
        <v>5.6628332686444613</v>
      </c>
      <c r="N120" s="17">
        <f t="shared" si="28"/>
        <v>4063.3296598898955</v>
      </c>
      <c r="O120" s="24">
        <f t="shared" si="19"/>
        <v>113.8561580653041</v>
      </c>
      <c r="P120" s="7"/>
      <c r="Q120" s="25">
        <f t="shared" si="20"/>
        <v>733.5485334615762</v>
      </c>
      <c r="R120" s="24">
        <f t="shared" si="21"/>
        <v>4037.4175095322194</v>
      </c>
      <c r="S120" s="7"/>
      <c r="T120" s="25">
        <f t="shared" si="22"/>
        <v>-0.17821085227277014</v>
      </c>
      <c r="U120" s="24">
        <f t="shared" si="23"/>
        <v>0.98506049183771738</v>
      </c>
      <c r="V120" s="7"/>
      <c r="W120" s="25">
        <f t="shared" si="24"/>
        <v>-0.17752059745597784</v>
      </c>
      <c r="X120" s="24">
        <f t="shared" si="29"/>
        <v>163.27126304682292</v>
      </c>
      <c r="Y120" s="7"/>
      <c r="Z120" s="25">
        <f t="shared" si="30"/>
        <v>-612</v>
      </c>
      <c r="AA120" s="17">
        <f t="shared" si="31"/>
        <v>163.19699999999997</v>
      </c>
      <c r="AB120" s="24">
        <f t="shared" si="25"/>
        <v>2.8483249793771854</v>
      </c>
      <c r="AC120" s="17">
        <f t="shared" si="26"/>
        <v>7.4263046822949264E-2</v>
      </c>
    </row>
    <row r="121" spans="1:29" s="17" customFormat="1" x14ac:dyDescent="0.25">
      <c r="A121" s="17">
        <v>36</v>
      </c>
      <c r="B121" s="17">
        <v>-608</v>
      </c>
      <c r="C121" s="17">
        <v>13745</v>
      </c>
      <c r="D121" s="17">
        <v>15201</v>
      </c>
      <c r="E121" s="17">
        <v>12638</v>
      </c>
      <c r="F121" s="17">
        <v>11212</v>
      </c>
      <c r="G121" s="24"/>
      <c r="H121" s="7"/>
      <c r="I121" s="25">
        <f t="shared" si="32"/>
        <v>1107</v>
      </c>
      <c r="J121" s="24">
        <f t="shared" si="32"/>
        <v>3989</v>
      </c>
      <c r="K121" s="7"/>
      <c r="L121" s="25">
        <f t="shared" si="27"/>
        <v>1113.7930703027853</v>
      </c>
      <c r="M121" s="17">
        <f t="shared" si="18"/>
        <v>46.145804138583316</v>
      </c>
      <c r="N121" s="17">
        <f t="shared" si="28"/>
        <v>3975.329018098399</v>
      </c>
      <c r="O121" s="24">
        <f t="shared" si="19"/>
        <v>186.89574615390083</v>
      </c>
      <c r="P121" s="7"/>
      <c r="Q121" s="25">
        <f t="shared" si="20"/>
        <v>1111.5485334615762</v>
      </c>
      <c r="R121" s="24">
        <f t="shared" si="21"/>
        <v>3952.4175095322194</v>
      </c>
      <c r="S121" s="7"/>
      <c r="T121" s="25">
        <f t="shared" si="22"/>
        <v>-0.27004349740290412</v>
      </c>
      <c r="U121" s="24">
        <f t="shared" si="23"/>
        <v>0.9643219525094161</v>
      </c>
      <c r="V121" s="7"/>
      <c r="W121" s="25">
        <f t="shared" si="24"/>
        <v>-0.26936779803297034</v>
      </c>
      <c r="X121" s="24">
        <f t="shared" si="29"/>
        <v>157.88020174568805</v>
      </c>
      <c r="Y121" s="7"/>
      <c r="Z121" s="25">
        <f t="shared" si="30"/>
        <v>-608</v>
      </c>
      <c r="AA121" s="17">
        <f t="shared" si="31"/>
        <v>157.72499999999997</v>
      </c>
      <c r="AB121" s="24">
        <f t="shared" si="25"/>
        <v>2.7528205627080555</v>
      </c>
      <c r="AC121" s="17">
        <f t="shared" si="26"/>
        <v>0.15520174568808898</v>
      </c>
    </row>
    <row r="122" spans="1:29" s="17" customFormat="1" x14ac:dyDescent="0.25">
      <c r="A122" s="17">
        <v>37</v>
      </c>
      <c r="B122" s="17">
        <v>-630</v>
      </c>
      <c r="C122" s="17">
        <v>13934</v>
      </c>
      <c r="D122" s="17">
        <v>15120</v>
      </c>
      <c r="E122" s="17">
        <v>12437</v>
      </c>
      <c r="F122" s="17">
        <v>11269</v>
      </c>
      <c r="G122" s="24"/>
      <c r="H122" s="7"/>
      <c r="I122" s="25">
        <f t="shared" si="32"/>
        <v>1497</v>
      </c>
      <c r="J122" s="24">
        <f t="shared" si="32"/>
        <v>3851</v>
      </c>
      <c r="K122" s="7"/>
      <c r="L122" s="25">
        <f t="shared" si="27"/>
        <v>1499.2357277700235</v>
      </c>
      <c r="M122" s="17">
        <f t="shared" si="18"/>
        <v>4.9984786616540688</v>
      </c>
      <c r="N122" s="17">
        <f t="shared" si="28"/>
        <v>3846.2607318661949</v>
      </c>
      <c r="O122" s="24">
        <f t="shared" si="19"/>
        <v>22.460662444100723</v>
      </c>
      <c r="P122" s="7"/>
      <c r="Q122" s="25">
        <f t="shared" si="20"/>
        <v>1501.5485334615762</v>
      </c>
      <c r="R122" s="24">
        <f t="shared" si="21"/>
        <v>3814.4175095322194</v>
      </c>
      <c r="S122" s="7"/>
      <c r="T122" s="25">
        <f t="shared" si="22"/>
        <v>-0.36479146460066136</v>
      </c>
      <c r="U122" s="24">
        <f t="shared" si="23"/>
        <v>0.93065232395288</v>
      </c>
      <c r="V122" s="7"/>
      <c r="W122" s="25">
        <f t="shared" si="24"/>
        <v>-0.36413938308305177</v>
      </c>
      <c r="X122" s="24">
        <f t="shared" si="29"/>
        <v>152.117972852908</v>
      </c>
      <c r="Y122" s="7"/>
      <c r="Z122" s="25">
        <f t="shared" si="30"/>
        <v>-630</v>
      </c>
      <c r="AA122" s="17">
        <f t="shared" si="31"/>
        <v>152.05499999999998</v>
      </c>
      <c r="AB122" s="24">
        <f t="shared" si="25"/>
        <v>2.6538603941199774</v>
      </c>
      <c r="AC122" s="17">
        <f t="shared" si="26"/>
        <v>6.297285290801824E-2</v>
      </c>
    </row>
    <row r="123" spans="1:29" s="17" customFormat="1" x14ac:dyDescent="0.25">
      <c r="A123" s="17">
        <v>38</v>
      </c>
      <c r="B123" s="17">
        <v>-632</v>
      </c>
      <c r="C123" s="17">
        <v>14127</v>
      </c>
      <c r="D123" s="17">
        <v>15047</v>
      </c>
      <c r="E123" s="17">
        <v>12256</v>
      </c>
      <c r="F123" s="17">
        <v>11363</v>
      </c>
      <c r="G123" s="24"/>
      <c r="H123" s="7"/>
      <c r="I123" s="25">
        <f t="shared" si="32"/>
        <v>1871</v>
      </c>
      <c r="J123" s="24">
        <f t="shared" si="32"/>
        <v>3684</v>
      </c>
      <c r="K123" s="7"/>
      <c r="L123" s="25">
        <f t="shared" si="27"/>
        <v>1871.0974646300597</v>
      </c>
      <c r="M123" s="17">
        <f t="shared" si="18"/>
        <v>9.499354112669495E-3</v>
      </c>
      <c r="N123" s="17">
        <f t="shared" si="28"/>
        <v>3679.3022993160143</v>
      </c>
      <c r="O123" s="24">
        <f t="shared" si="19"/>
        <v>22.068391716319326</v>
      </c>
      <c r="P123" s="7"/>
      <c r="Q123" s="25">
        <f t="shared" si="20"/>
        <v>1875.5485334615762</v>
      </c>
      <c r="R123" s="24">
        <f t="shared" si="21"/>
        <v>3647.4175095322194</v>
      </c>
      <c r="S123" s="7"/>
      <c r="T123" s="25">
        <f t="shared" si="22"/>
        <v>-0.4556523357082542</v>
      </c>
      <c r="U123" s="24">
        <f t="shared" si="23"/>
        <v>0.88990719374315874</v>
      </c>
      <c r="V123" s="7"/>
      <c r="W123" s="25">
        <f t="shared" si="24"/>
        <v>-0.45502882937155337</v>
      </c>
      <c r="X123" s="24">
        <f t="shared" si="29"/>
        <v>146.40540658852188</v>
      </c>
      <c r="Y123" s="7"/>
      <c r="Z123" s="25">
        <f t="shared" si="30"/>
        <v>-632</v>
      </c>
      <c r="AA123" s="17">
        <f t="shared" si="31"/>
        <v>146.36699999999999</v>
      </c>
      <c r="AB123" s="24">
        <f t="shared" si="25"/>
        <v>2.5545860662665403</v>
      </c>
      <c r="AC123" s="17">
        <f t="shared" si="26"/>
        <v>3.8406588521894491E-2</v>
      </c>
    </row>
    <row r="124" spans="1:29" s="17" customFormat="1" x14ac:dyDescent="0.25">
      <c r="A124" s="17">
        <v>39</v>
      </c>
      <c r="B124" s="17">
        <v>-636</v>
      </c>
      <c r="C124" s="17">
        <v>14299</v>
      </c>
      <c r="D124" s="17">
        <v>14943</v>
      </c>
      <c r="E124" s="17">
        <v>12076</v>
      </c>
      <c r="F124" s="17">
        <v>11461</v>
      </c>
      <c r="G124" s="24"/>
      <c r="H124" s="7"/>
      <c r="I124" s="25">
        <f t="shared" si="32"/>
        <v>2223</v>
      </c>
      <c r="J124" s="24">
        <f t="shared" si="32"/>
        <v>3482</v>
      </c>
      <c r="K124" s="7"/>
      <c r="L124" s="25">
        <f t="shared" si="27"/>
        <v>2226.6399548241066</v>
      </c>
      <c r="M124" s="17">
        <f t="shared" si="18"/>
        <v>13.249271121536568</v>
      </c>
      <c r="N124" s="17">
        <f t="shared" si="28"/>
        <v>3475.0537873525354</v>
      </c>
      <c r="O124" s="24">
        <f t="shared" si="19"/>
        <v>48.249870143796649</v>
      </c>
      <c r="P124" s="7"/>
      <c r="Q124" s="25">
        <f t="shared" si="20"/>
        <v>2227.548533461576</v>
      </c>
      <c r="R124" s="24">
        <f t="shared" si="21"/>
        <v>3445.4175095322194</v>
      </c>
      <c r="S124" s="7"/>
      <c r="T124" s="25">
        <f t="shared" si="22"/>
        <v>-0.54116844969187095</v>
      </c>
      <c r="U124" s="24">
        <f t="shared" si="23"/>
        <v>0.84062266498648985</v>
      </c>
      <c r="V124" s="7"/>
      <c r="W124" s="25">
        <f t="shared" si="24"/>
        <v>-0.54057950135841049</v>
      </c>
      <c r="X124" s="24">
        <f t="shared" si="29"/>
        <v>140.74318252178466</v>
      </c>
      <c r="Y124" s="7"/>
      <c r="Z124" s="25">
        <f t="shared" si="30"/>
        <v>-636</v>
      </c>
      <c r="AA124" s="17">
        <f t="shared" si="31"/>
        <v>140.643</v>
      </c>
      <c r="AB124" s="24">
        <f t="shared" si="25"/>
        <v>2.454683419882385</v>
      </c>
      <c r="AC124" s="17">
        <f t="shared" si="26"/>
        <v>0.10018252178466014</v>
      </c>
    </row>
    <row r="125" spans="1:29" s="17" customFormat="1" x14ac:dyDescent="0.25">
      <c r="A125" s="17">
        <v>40</v>
      </c>
      <c r="B125" s="17">
        <v>-628</v>
      </c>
      <c r="C125" s="17">
        <v>14464</v>
      </c>
      <c r="D125" s="17">
        <v>14816</v>
      </c>
      <c r="E125" s="17">
        <v>11906</v>
      </c>
      <c r="F125" s="17">
        <v>11579</v>
      </c>
      <c r="G125" s="24"/>
      <c r="H125" s="7"/>
      <c r="I125" s="25">
        <f t="shared" si="32"/>
        <v>2558</v>
      </c>
      <c r="J125" s="24">
        <f t="shared" si="32"/>
        <v>3237</v>
      </c>
      <c r="K125" s="7"/>
      <c r="L125" s="25">
        <f t="shared" si="27"/>
        <v>2555.8697107155126</v>
      </c>
      <c r="M125" s="17">
        <f t="shared" si="18"/>
        <v>4.5381324356017938</v>
      </c>
      <c r="N125" s="17">
        <f t="shared" si="28"/>
        <v>3239.6966077093862</v>
      </c>
      <c r="O125" s="24">
        <f t="shared" si="19"/>
        <v>7.2716931383209342</v>
      </c>
      <c r="P125" s="7"/>
      <c r="Q125" s="25">
        <f t="shared" si="20"/>
        <v>2562.548533461576</v>
      </c>
      <c r="R125" s="24">
        <f t="shared" si="21"/>
        <v>3200.4175095322194</v>
      </c>
      <c r="S125" s="7"/>
      <c r="T125" s="25">
        <f t="shared" si="22"/>
        <v>-0.62255452407968803</v>
      </c>
      <c r="U125" s="24">
        <f t="shared" si="23"/>
        <v>0.78084687515785689</v>
      </c>
      <c r="V125" s="7"/>
      <c r="W125" s="25">
        <f t="shared" si="24"/>
        <v>-0.62200748467226907</v>
      </c>
      <c r="X125" s="24">
        <f t="shared" si="29"/>
        <v>134.94690350458296</v>
      </c>
      <c r="Y125" s="7"/>
      <c r="Z125" s="25">
        <f t="shared" si="30"/>
        <v>-628</v>
      </c>
      <c r="AA125" s="17">
        <f t="shared" si="31"/>
        <v>134.99100000000001</v>
      </c>
      <c r="AB125" s="24">
        <f t="shared" si="25"/>
        <v>2.3560374105596655</v>
      </c>
      <c r="AC125" s="17">
        <f t="shared" si="26"/>
        <v>-4.4096495417051074E-2</v>
      </c>
    </row>
    <row r="126" spans="1:29" s="17" customFormat="1" x14ac:dyDescent="0.25">
      <c r="A126" s="17">
        <v>41</v>
      </c>
      <c r="B126" s="17">
        <v>-628</v>
      </c>
      <c r="C126" s="17">
        <v>14616</v>
      </c>
      <c r="D126" s="17">
        <v>14686</v>
      </c>
      <c r="E126" s="17">
        <v>11755</v>
      </c>
      <c r="F126" s="17">
        <v>11714</v>
      </c>
      <c r="G126" s="24"/>
      <c r="H126" s="7"/>
      <c r="I126" s="25">
        <f t="shared" si="32"/>
        <v>2861</v>
      </c>
      <c r="J126" s="24">
        <f t="shared" si="32"/>
        <v>2972</v>
      </c>
      <c r="K126" s="7"/>
      <c r="L126" s="25">
        <f t="shared" si="27"/>
        <v>2860.1786694518132</v>
      </c>
      <c r="M126" s="17">
        <f t="shared" si="18"/>
        <v>0.6745838693847952</v>
      </c>
      <c r="N126" s="17">
        <f t="shared" si="28"/>
        <v>2973.1735348523744</v>
      </c>
      <c r="O126" s="24">
        <f t="shared" si="19"/>
        <v>1.37718404973731</v>
      </c>
      <c r="P126" s="7"/>
      <c r="Q126" s="25">
        <f t="shared" si="20"/>
        <v>2865.548533461576</v>
      </c>
      <c r="R126" s="24">
        <f t="shared" si="21"/>
        <v>2935.4175095322194</v>
      </c>
      <c r="S126" s="7"/>
      <c r="T126" s="25">
        <f t="shared" si="22"/>
        <v>-0.69616640628717641</v>
      </c>
      <c r="U126" s="24">
        <f t="shared" si="23"/>
        <v>0.71619142901668242</v>
      </c>
      <c r="V126" s="7"/>
      <c r="W126" s="25">
        <f t="shared" si="24"/>
        <v>-0.69566469340246817</v>
      </c>
      <c r="X126" s="24">
        <f t="shared" si="29"/>
        <v>129.32000608213707</v>
      </c>
      <c r="Y126" s="7"/>
      <c r="Z126" s="25">
        <f t="shared" si="30"/>
        <v>-628</v>
      </c>
      <c r="AA126" s="17">
        <f t="shared" si="31"/>
        <v>129.33900000000003</v>
      </c>
      <c r="AB126" s="24">
        <f t="shared" si="25"/>
        <v>2.2573914012369465</v>
      </c>
      <c r="AC126" s="17">
        <f t="shared" si="26"/>
        <v>-1.8993917862957233E-2</v>
      </c>
    </row>
    <row r="127" spans="1:29" s="17" customFormat="1" x14ac:dyDescent="0.25">
      <c r="A127" s="17">
        <v>42</v>
      </c>
      <c r="B127" s="17">
        <v>-611</v>
      </c>
      <c r="C127" s="17">
        <v>14762</v>
      </c>
      <c r="D127" s="17">
        <v>14551</v>
      </c>
      <c r="E127" s="17">
        <v>11628</v>
      </c>
      <c r="F127" s="17">
        <v>11864</v>
      </c>
      <c r="G127" s="24"/>
      <c r="H127" s="7"/>
      <c r="I127" s="25">
        <f t="shared" si="32"/>
        <v>3134</v>
      </c>
      <c r="J127" s="24">
        <f t="shared" si="32"/>
        <v>2687</v>
      </c>
      <c r="K127" s="7"/>
      <c r="L127" s="25">
        <f t="shared" si="27"/>
        <v>3129.5133785209337</v>
      </c>
      <c r="M127" s="17">
        <f t="shared" si="18"/>
        <v>20.129772296419464</v>
      </c>
      <c r="N127" s="17">
        <f t="shared" si="28"/>
        <v>2686.4181474490374</v>
      </c>
      <c r="O127" s="24">
        <f t="shared" si="19"/>
        <v>0.33855239106167834</v>
      </c>
      <c r="P127" s="7"/>
      <c r="Q127" s="25">
        <f t="shared" si="20"/>
        <v>3138.548533461576</v>
      </c>
      <c r="R127" s="24">
        <f t="shared" si="21"/>
        <v>2650.4175095322194</v>
      </c>
      <c r="S127" s="7"/>
      <c r="T127" s="25">
        <f t="shared" si="22"/>
        <v>-0.76248998332560647</v>
      </c>
      <c r="U127" s="24">
        <f t="shared" si="23"/>
        <v>0.64665632656296657</v>
      </c>
      <c r="V127" s="7"/>
      <c r="W127" s="25">
        <f t="shared" si="24"/>
        <v>-0.76203701467958174</v>
      </c>
      <c r="X127" s="24">
        <f t="shared" si="29"/>
        <v>123.80462506273273</v>
      </c>
      <c r="Y127" s="7"/>
      <c r="Z127" s="25">
        <f t="shared" si="30"/>
        <v>-611</v>
      </c>
      <c r="AA127" s="17">
        <f t="shared" si="31"/>
        <v>123.84000000000003</v>
      </c>
      <c r="AB127" s="24">
        <f t="shared" si="25"/>
        <v>2.1614157456697782</v>
      </c>
      <c r="AC127" s="17">
        <f t="shared" si="26"/>
        <v>-3.537493726730645E-2</v>
      </c>
    </row>
    <row r="128" spans="1:29" s="17" customFormat="1" x14ac:dyDescent="0.25">
      <c r="A128" s="17">
        <v>43</v>
      </c>
      <c r="B128" s="17">
        <v>-606</v>
      </c>
      <c r="C128" s="17">
        <v>14881</v>
      </c>
      <c r="D128" s="17">
        <v>14387</v>
      </c>
      <c r="E128" s="17">
        <v>11503</v>
      </c>
      <c r="F128" s="17">
        <v>12015</v>
      </c>
      <c r="G128" s="24"/>
      <c r="H128" s="7"/>
      <c r="I128" s="25">
        <f t="shared" si="32"/>
        <v>3378</v>
      </c>
      <c r="J128" s="24">
        <f t="shared" si="32"/>
        <v>2372</v>
      </c>
      <c r="K128" s="7"/>
      <c r="L128" s="25">
        <f t="shared" si="27"/>
        <v>3368.1277789205319</v>
      </c>
      <c r="M128" s="17">
        <f t="shared" si="18"/>
        <v>97.460749041894104</v>
      </c>
      <c r="N128" s="17">
        <f t="shared" si="28"/>
        <v>2377.894127099968</v>
      </c>
      <c r="O128" s="24">
        <f t="shared" si="19"/>
        <v>34.740734270577725</v>
      </c>
      <c r="P128" s="7"/>
      <c r="Q128" s="25">
        <f t="shared" si="20"/>
        <v>3382.548533461576</v>
      </c>
      <c r="R128" s="24">
        <f t="shared" si="21"/>
        <v>2335.4175095322194</v>
      </c>
      <c r="S128" s="7"/>
      <c r="T128" s="25">
        <f t="shared" si="22"/>
        <v>-0.82176819870061357</v>
      </c>
      <c r="U128" s="24">
        <f t="shared" si="23"/>
        <v>0.56980173964043845</v>
      </c>
      <c r="V128" s="7"/>
      <c r="W128" s="25">
        <f t="shared" si="24"/>
        <v>-0.82136910182166001</v>
      </c>
      <c r="X128" s="24">
        <f t="shared" si="29"/>
        <v>118.23694376437709</v>
      </c>
      <c r="Y128" s="7"/>
      <c r="Z128" s="25">
        <f t="shared" si="30"/>
        <v>-606</v>
      </c>
      <c r="AA128" s="17">
        <f t="shared" si="31"/>
        <v>118.38600000000004</v>
      </c>
      <c r="AB128" s="24">
        <f t="shared" si="25"/>
        <v>2.0662254882660074</v>
      </c>
      <c r="AC128" s="17">
        <f t="shared" si="26"/>
        <v>-0.14905623562295034</v>
      </c>
    </row>
    <row r="129" spans="1:29" s="17" customFormat="1" x14ac:dyDescent="0.25">
      <c r="A129" s="17">
        <v>44</v>
      </c>
      <c r="B129" s="17">
        <v>-619</v>
      </c>
      <c r="C129" s="17">
        <v>14982</v>
      </c>
      <c r="D129" s="17">
        <v>14219</v>
      </c>
      <c r="E129" s="17">
        <v>11397</v>
      </c>
      <c r="F129" s="17">
        <v>12181</v>
      </c>
      <c r="G129" s="24"/>
      <c r="H129" s="7"/>
      <c r="I129" s="25">
        <f t="shared" si="32"/>
        <v>3585</v>
      </c>
      <c r="J129" s="24">
        <f t="shared" si="32"/>
        <v>2038</v>
      </c>
      <c r="K129" s="7"/>
      <c r="L129" s="25">
        <f t="shared" si="27"/>
        <v>3580.2877041126876</v>
      </c>
      <c r="M129" s="17">
        <f t="shared" si="18"/>
        <v>22.205732529581297</v>
      </c>
      <c r="N129" s="17">
        <f t="shared" si="28"/>
        <v>2040.8724709052242</v>
      </c>
      <c r="O129" s="24">
        <f t="shared" si="19"/>
        <v>8.2510891013594811</v>
      </c>
      <c r="P129" s="7"/>
      <c r="Q129" s="25">
        <f t="shared" si="20"/>
        <v>3589.548533461576</v>
      </c>
      <c r="R129" s="24">
        <f t="shared" si="21"/>
        <v>2001.4175095322191</v>
      </c>
      <c r="S129" s="7"/>
      <c r="T129" s="25">
        <f t="shared" si="22"/>
        <v>-0.87205750436711549</v>
      </c>
      <c r="U129" s="24">
        <f t="shared" si="23"/>
        <v>0.48831147922099583</v>
      </c>
      <c r="V129" s="7"/>
      <c r="W129" s="25">
        <f t="shared" si="24"/>
        <v>-0.87171552557836729</v>
      </c>
      <c r="X129" s="24">
        <f t="shared" si="29"/>
        <v>112.7434216820393</v>
      </c>
      <c r="Y129" s="7"/>
      <c r="Z129" s="25">
        <f t="shared" si="30"/>
        <v>-619</v>
      </c>
      <c r="AA129" s="17">
        <f t="shared" si="31"/>
        <v>112.81500000000004</v>
      </c>
      <c r="AB129" s="24">
        <f t="shared" si="25"/>
        <v>1.9689931956374036</v>
      </c>
      <c r="AC129" s="17">
        <f t="shared" si="26"/>
        <v>-7.1578317960742766E-2</v>
      </c>
    </row>
    <row r="130" spans="1:29" s="17" customFormat="1" x14ac:dyDescent="0.25">
      <c r="A130" s="17">
        <v>45</v>
      </c>
      <c r="B130" s="17">
        <v>-626</v>
      </c>
      <c r="C130" s="17">
        <v>15081</v>
      </c>
      <c r="D130" s="17">
        <v>14044</v>
      </c>
      <c r="E130" s="17">
        <v>11314</v>
      </c>
      <c r="F130" s="17">
        <v>12370</v>
      </c>
      <c r="G130" s="24"/>
      <c r="H130" s="7"/>
      <c r="I130" s="25">
        <f t="shared" si="32"/>
        <v>3767</v>
      </c>
      <c r="J130" s="24">
        <f t="shared" si="32"/>
        <v>1674</v>
      </c>
      <c r="K130" s="7"/>
      <c r="L130" s="25">
        <f t="shared" si="27"/>
        <v>3760.3640684720499</v>
      </c>
      <c r="M130" s="17">
        <f t="shared" si="18"/>
        <v>44.035587243642233</v>
      </c>
      <c r="N130" s="17">
        <f t="shared" si="28"/>
        <v>1680.7832403040245</v>
      </c>
      <c r="O130" s="24">
        <f t="shared" si="19"/>
        <v>46.012349022142423</v>
      </c>
      <c r="P130" s="7"/>
      <c r="Q130" s="25">
        <f t="shared" si="20"/>
        <v>3771.548533461576</v>
      </c>
      <c r="R130" s="24">
        <f t="shared" si="21"/>
        <v>1637.4175095322191</v>
      </c>
      <c r="S130" s="7"/>
      <c r="T130" s="25">
        <f t="shared" si="22"/>
        <v>-0.91627322239273556</v>
      </c>
      <c r="U130" s="24">
        <f t="shared" si="23"/>
        <v>0.39950173433274111</v>
      </c>
      <c r="V130" s="7"/>
      <c r="W130" s="25">
        <f t="shared" si="24"/>
        <v>-0.91599348946118753</v>
      </c>
      <c r="X130" s="24">
        <f t="shared" si="29"/>
        <v>107.05101021390033</v>
      </c>
      <c r="Y130" s="7"/>
      <c r="Z130" s="25">
        <f t="shared" si="30"/>
        <v>-626</v>
      </c>
      <c r="AA130" s="17">
        <f t="shared" si="31"/>
        <v>107.18100000000004</v>
      </c>
      <c r="AB130" s="24">
        <f t="shared" si="25"/>
        <v>1.8706613455800429</v>
      </c>
      <c r="AC130" s="17">
        <f t="shared" si="26"/>
        <v>-0.12998978609971346</v>
      </c>
    </row>
    <row r="131" spans="1:29" s="17" customFormat="1" x14ac:dyDescent="0.25">
      <c r="A131" s="17">
        <v>46</v>
      </c>
      <c r="B131" s="17">
        <v>-637</v>
      </c>
      <c r="C131" s="17">
        <v>15154</v>
      </c>
      <c r="D131" s="17">
        <v>13852</v>
      </c>
      <c r="E131" s="17">
        <v>11242</v>
      </c>
      <c r="F131" s="17">
        <v>12563</v>
      </c>
      <c r="G131" s="24"/>
      <c r="H131" s="7"/>
      <c r="I131" s="25">
        <f t="shared" si="32"/>
        <v>3912</v>
      </c>
      <c r="J131" s="24">
        <f t="shared" si="32"/>
        <v>1289</v>
      </c>
      <c r="K131" s="7"/>
      <c r="L131" s="25">
        <f t="shared" si="27"/>
        <v>3906.2198172204094</v>
      </c>
      <c r="M131" s="17">
        <f t="shared" si="18"/>
        <v>33.410512965476087</v>
      </c>
      <c r="N131" s="17">
        <f t="shared" si="28"/>
        <v>1298.0712166167409</v>
      </c>
      <c r="O131" s="24">
        <f t="shared" si="19"/>
        <v>82.286970907836448</v>
      </c>
      <c r="P131" s="7"/>
      <c r="Q131" s="25">
        <f t="shared" si="20"/>
        <v>3916.548533461576</v>
      </c>
      <c r="R131" s="24">
        <f t="shared" si="21"/>
        <v>1252.4175095322191</v>
      </c>
      <c r="S131" s="7"/>
      <c r="T131" s="25">
        <f t="shared" si="22"/>
        <v>-0.95150003070985045</v>
      </c>
      <c r="U131" s="24">
        <f t="shared" si="23"/>
        <v>0.30556835031631785</v>
      </c>
      <c r="V131" s="7"/>
      <c r="W131" s="25">
        <f t="shared" si="24"/>
        <v>-0.95128613190918931</v>
      </c>
      <c r="X131" s="24">
        <f t="shared" si="29"/>
        <v>101.29490179961397</v>
      </c>
      <c r="Y131" s="7"/>
      <c r="Z131" s="25">
        <f t="shared" si="30"/>
        <v>-637</v>
      </c>
      <c r="AA131" s="17">
        <f t="shared" si="31"/>
        <v>101.44800000000004</v>
      </c>
      <c r="AB131" s="24">
        <f t="shared" si="25"/>
        <v>1.7706016195632079</v>
      </c>
      <c r="AC131" s="17">
        <f t="shared" si="26"/>
        <v>-0.15309820038606858</v>
      </c>
    </row>
    <row r="132" spans="1:29" s="17" customFormat="1" x14ac:dyDescent="0.25">
      <c r="A132" s="17">
        <v>47</v>
      </c>
      <c r="B132" s="17">
        <v>-640</v>
      </c>
      <c r="C132" s="17">
        <v>15204</v>
      </c>
      <c r="D132" s="17">
        <v>13654</v>
      </c>
      <c r="E132" s="17">
        <v>11188</v>
      </c>
      <c r="F132" s="17">
        <v>12755</v>
      </c>
      <c r="G132" s="24"/>
      <c r="H132" s="7"/>
      <c r="I132" s="25">
        <f t="shared" si="32"/>
        <v>4016</v>
      </c>
      <c r="J132" s="24">
        <f t="shared" si="32"/>
        <v>899</v>
      </c>
      <c r="K132" s="7"/>
      <c r="L132" s="25">
        <f t="shared" si="27"/>
        <v>4013.3226179157041</v>
      </c>
      <c r="M132" s="17">
        <f t="shared" si="18"/>
        <v>7.1683748253087325</v>
      </c>
      <c r="N132" s="17">
        <f t="shared" si="28"/>
        <v>900.84631151037888</v>
      </c>
      <c r="O132" s="24">
        <f t="shared" si="19"/>
        <v>3.4088661933575497</v>
      </c>
      <c r="P132" s="7"/>
      <c r="Q132" s="25">
        <f t="shared" si="20"/>
        <v>4020.548533461576</v>
      </c>
      <c r="R132" s="24">
        <f t="shared" si="21"/>
        <v>862.41750953221924</v>
      </c>
      <c r="S132" s="7"/>
      <c r="T132" s="25">
        <f t="shared" si="22"/>
        <v>-0.97676615529591904</v>
      </c>
      <c r="U132" s="24">
        <f t="shared" si="23"/>
        <v>0.21041505222175927</v>
      </c>
      <c r="V132" s="7"/>
      <c r="W132" s="25">
        <f t="shared" si="24"/>
        <v>-0.97661894305680319</v>
      </c>
      <c r="X132" s="24">
        <f t="shared" si="29"/>
        <v>95.64571323222242</v>
      </c>
      <c r="Y132" s="7"/>
      <c r="Z132" s="25">
        <f t="shared" si="30"/>
        <v>-640</v>
      </c>
      <c r="AA132" s="17">
        <f t="shared" si="31"/>
        <v>95.688000000000031</v>
      </c>
      <c r="AB132" s="24">
        <f t="shared" si="25"/>
        <v>1.6700706546483344</v>
      </c>
      <c r="AC132" s="17">
        <f t="shared" si="26"/>
        <v>-4.228676777761109E-2</v>
      </c>
    </row>
    <row r="133" spans="1:29" s="17" customFormat="1" x14ac:dyDescent="0.25">
      <c r="A133" s="17">
        <v>48</v>
      </c>
      <c r="B133" s="17">
        <v>-629</v>
      </c>
      <c r="C133" s="17">
        <v>15232</v>
      </c>
      <c r="D133" s="17">
        <v>13443</v>
      </c>
      <c r="E133" s="17">
        <v>11150</v>
      </c>
      <c r="F133" s="17">
        <v>12950</v>
      </c>
      <c r="G133" s="24"/>
      <c r="H133" s="7"/>
      <c r="I133" s="25">
        <f t="shared" si="32"/>
        <v>4082</v>
      </c>
      <c r="J133" s="24">
        <f t="shared" si="32"/>
        <v>493</v>
      </c>
      <c r="K133" s="7"/>
      <c r="L133" s="25">
        <f t="shared" si="27"/>
        <v>4079.0170654618883</v>
      </c>
      <c r="M133" s="17">
        <f t="shared" si="18"/>
        <v>8.8978984586599541</v>
      </c>
      <c r="N133" s="17">
        <f t="shared" si="28"/>
        <v>501.91738597831358</v>
      </c>
      <c r="O133" s="24">
        <f t="shared" si="19"/>
        <v>79.519772686223561</v>
      </c>
      <c r="P133" s="7"/>
      <c r="Q133" s="25">
        <f t="shared" si="20"/>
        <v>4086.548533461576</v>
      </c>
      <c r="R133" s="24">
        <f t="shared" si="21"/>
        <v>456.41750953221924</v>
      </c>
      <c r="S133" s="7"/>
      <c r="T133" s="25">
        <f t="shared" si="22"/>
        <v>-0.99280042666784718</v>
      </c>
      <c r="U133" s="24">
        <f t="shared" si="23"/>
        <v>0.11135802907716746</v>
      </c>
      <c r="V133" s="7"/>
      <c r="W133" s="25">
        <f t="shared" si="24"/>
        <v>-0.99272263432793018</v>
      </c>
      <c r="X133" s="24">
        <f t="shared" si="29"/>
        <v>89.887412811014485</v>
      </c>
      <c r="Y133" s="7"/>
      <c r="Z133" s="25">
        <f t="shared" si="30"/>
        <v>-629</v>
      </c>
      <c r="AA133" s="17">
        <f t="shared" si="31"/>
        <v>90.027000000000029</v>
      </c>
      <c r="AB133" s="24">
        <f t="shared" si="25"/>
        <v>1.5712675656929356</v>
      </c>
      <c r="AC133" s="17">
        <f t="shared" si="26"/>
        <v>-0.13958718898554423</v>
      </c>
    </row>
    <row r="134" spans="1:29" s="17" customFormat="1" x14ac:dyDescent="0.25">
      <c r="A134" s="17">
        <v>49</v>
      </c>
      <c r="B134" s="17">
        <v>-620</v>
      </c>
      <c r="C134" s="17">
        <v>15253</v>
      </c>
      <c r="D134" s="17">
        <v>13255</v>
      </c>
      <c r="E134" s="17">
        <v>11144</v>
      </c>
      <c r="F134" s="17">
        <v>13152</v>
      </c>
      <c r="G134" s="24"/>
      <c r="H134" s="7"/>
      <c r="I134" s="25">
        <f t="shared" si="32"/>
        <v>4109</v>
      </c>
      <c r="J134" s="24">
        <f t="shared" si="32"/>
        <v>103</v>
      </c>
      <c r="K134" s="7"/>
      <c r="L134" s="25">
        <f t="shared" si="27"/>
        <v>4104.7534524498033</v>
      </c>
      <c r="M134" s="17">
        <f t="shared" si="18"/>
        <v>18.033166096081914</v>
      </c>
      <c r="N134" s="17">
        <f t="shared" si="28"/>
        <v>104.23419436309536</v>
      </c>
      <c r="O134" s="24">
        <f t="shared" si="19"/>
        <v>1.5232357258963494</v>
      </c>
      <c r="P134" s="7"/>
      <c r="Q134" s="25">
        <f t="shared" si="20"/>
        <v>4113.548533461576</v>
      </c>
      <c r="R134" s="24">
        <f t="shared" si="21"/>
        <v>66.417509532219228</v>
      </c>
      <c r="S134" s="7"/>
      <c r="T134" s="25">
        <f t="shared" si="22"/>
        <v>-0.99935990131999963</v>
      </c>
      <c r="U134" s="24">
        <f t="shared" si="23"/>
        <v>1.6204730982608835E-2</v>
      </c>
      <c r="V134" s="7"/>
      <c r="W134" s="25">
        <f t="shared" si="24"/>
        <v>-0.99934879094844109</v>
      </c>
      <c r="X134" s="24">
        <f t="shared" si="29"/>
        <v>84.416037487026813</v>
      </c>
      <c r="Y134" s="7"/>
      <c r="Z134" s="25">
        <f t="shared" si="30"/>
        <v>-620</v>
      </c>
      <c r="AA134" s="17">
        <f t="shared" si="31"/>
        <v>84.447000000000031</v>
      </c>
      <c r="AB134" s="24">
        <f t="shared" si="25"/>
        <v>1.4738781934316518</v>
      </c>
      <c r="AC134" s="17">
        <f t="shared" si="26"/>
        <v>-3.0962512973218281E-2</v>
      </c>
    </row>
    <row r="135" spans="1:29" s="17" customFormat="1" x14ac:dyDescent="0.25">
      <c r="A135" s="17">
        <v>50</v>
      </c>
      <c r="B135" s="17">
        <v>-621</v>
      </c>
      <c r="C135" s="17">
        <v>15244</v>
      </c>
      <c r="D135" s="17">
        <v>13053</v>
      </c>
      <c r="E135" s="17">
        <v>11151</v>
      </c>
      <c r="F135" s="17">
        <v>13351</v>
      </c>
      <c r="G135" s="24"/>
      <c r="H135" s="7"/>
      <c r="I135" s="25">
        <f t="shared" si="32"/>
        <v>4093</v>
      </c>
      <c r="J135" s="24">
        <f t="shared" si="32"/>
        <v>-298</v>
      </c>
      <c r="K135" s="7"/>
      <c r="L135" s="25">
        <f t="shared" si="27"/>
        <v>4091.4534127086636</v>
      </c>
      <c r="M135" s="17">
        <f t="shared" si="18"/>
        <v>2.3919322497233755</v>
      </c>
      <c r="N135" s="17">
        <f t="shared" si="28"/>
        <v>-294.73028085366963</v>
      </c>
      <c r="O135" s="24">
        <f t="shared" si="19"/>
        <v>10.691063295879429</v>
      </c>
      <c r="P135" s="7"/>
      <c r="Q135" s="25">
        <f t="shared" si="20"/>
        <v>4097.548533461576</v>
      </c>
      <c r="R135" s="24">
        <f t="shared" si="21"/>
        <v>-334.58249046778076</v>
      </c>
      <c r="S135" s="7"/>
      <c r="T135" s="25">
        <f t="shared" si="22"/>
        <v>-0.99547280522983517</v>
      </c>
      <c r="U135" s="24">
        <f t="shared" si="23"/>
        <v>-8.1632378083847601E-2</v>
      </c>
      <c r="V135" s="7"/>
      <c r="W135" s="25">
        <f t="shared" si="24"/>
        <v>-0.99553025498964809</v>
      </c>
      <c r="X135" s="24">
        <f t="shared" si="29"/>
        <v>78.79934839115549</v>
      </c>
      <c r="Y135" s="7"/>
      <c r="Z135" s="25">
        <f t="shared" si="30"/>
        <v>-621</v>
      </c>
      <c r="AA135" s="17">
        <f t="shared" si="31"/>
        <v>78.858000000000033</v>
      </c>
      <c r="AB135" s="24">
        <f t="shared" si="25"/>
        <v>1.376331741537689</v>
      </c>
      <c r="AC135" s="17">
        <f t="shared" si="26"/>
        <v>-5.8651608844542125E-2</v>
      </c>
    </row>
    <row r="136" spans="1:29" s="17" customFormat="1" x14ac:dyDescent="0.25">
      <c r="A136" s="17">
        <v>51</v>
      </c>
      <c r="B136" s="17">
        <v>-607</v>
      </c>
      <c r="C136" s="17">
        <v>15212</v>
      </c>
      <c r="D136" s="17">
        <v>12856</v>
      </c>
      <c r="E136" s="17">
        <v>11173</v>
      </c>
      <c r="F136" s="17">
        <v>13540</v>
      </c>
      <c r="G136" s="24"/>
      <c r="H136" s="7"/>
      <c r="I136" s="25">
        <f t="shared" si="32"/>
        <v>4039</v>
      </c>
      <c r="J136" s="24">
        <f t="shared" si="32"/>
        <v>-684</v>
      </c>
      <c r="K136" s="7"/>
      <c r="L136" s="25">
        <f t="shared" si="27"/>
        <v>4040.7758665080755</v>
      </c>
      <c r="M136" s="17">
        <f t="shared" si="18"/>
        <v>3.1537018545043538</v>
      </c>
      <c r="N136" s="17">
        <f t="shared" si="28"/>
        <v>-681.68004574449401</v>
      </c>
      <c r="O136" s="24">
        <f t="shared" si="19"/>
        <v>5.382187747640355</v>
      </c>
      <c r="P136" s="7"/>
      <c r="Q136" s="25">
        <f t="shared" si="20"/>
        <v>4043.548533461576</v>
      </c>
      <c r="R136" s="24">
        <f t="shared" si="21"/>
        <v>-720.58249046778076</v>
      </c>
      <c r="S136" s="7"/>
      <c r="T136" s="25">
        <f t="shared" si="22"/>
        <v>-0.98235385592553037</v>
      </c>
      <c r="U136" s="24">
        <f t="shared" si="23"/>
        <v>-0.17580974491589793</v>
      </c>
      <c r="V136" s="7"/>
      <c r="W136" s="25">
        <f t="shared" si="24"/>
        <v>-0.9824772989208026</v>
      </c>
      <c r="X136" s="24">
        <f t="shared" si="29"/>
        <v>73.341618771725166</v>
      </c>
      <c r="Y136" s="7"/>
      <c r="Z136" s="25">
        <f t="shared" si="30"/>
        <v>-607</v>
      </c>
      <c r="AA136" s="17">
        <f t="shared" si="31"/>
        <v>73.395000000000039</v>
      </c>
      <c r="AB136" s="24">
        <f t="shared" si="25"/>
        <v>1.2809844045012388</v>
      </c>
      <c r="AC136" s="17">
        <f t="shared" si="26"/>
        <v>-5.3381228274872683E-2</v>
      </c>
    </row>
    <row r="137" spans="1:29" s="17" customFormat="1" x14ac:dyDescent="0.25">
      <c r="A137" s="17">
        <v>52</v>
      </c>
      <c r="B137" s="17">
        <v>-608</v>
      </c>
      <c r="C137" s="17">
        <v>15176</v>
      </c>
      <c r="D137" s="17">
        <v>12670</v>
      </c>
      <c r="E137" s="17">
        <v>11221</v>
      </c>
      <c r="F137" s="17">
        <v>13728</v>
      </c>
      <c r="G137" s="24"/>
      <c r="H137" s="7"/>
      <c r="I137" s="25">
        <f t="shared" si="32"/>
        <v>3955</v>
      </c>
      <c r="J137" s="24">
        <f t="shared" si="32"/>
        <v>-1058</v>
      </c>
      <c r="K137" s="7"/>
      <c r="L137" s="25">
        <f t="shared" si="27"/>
        <v>3953.1388571367634</v>
      </c>
      <c r="M137" s="17">
        <f t="shared" si="18"/>
        <v>3.4638527573766669</v>
      </c>
      <c r="N137" s="17">
        <f t="shared" si="28"/>
        <v>-1062.7183592707365</v>
      </c>
      <c r="O137" s="24">
        <f t="shared" si="19"/>
        <v>22.262914207745339</v>
      </c>
      <c r="P137" s="7"/>
      <c r="Q137" s="25">
        <f t="shared" si="20"/>
        <v>3959.548533461576</v>
      </c>
      <c r="R137" s="24">
        <f t="shared" si="21"/>
        <v>-1094.5824904677809</v>
      </c>
      <c r="S137" s="7"/>
      <c r="T137" s="25">
        <f t="shared" si="22"/>
        <v>-0.96194660145216726</v>
      </c>
      <c r="U137" s="24">
        <f t="shared" si="23"/>
        <v>-0.26705931796042343</v>
      </c>
      <c r="V137" s="7"/>
      <c r="W137" s="25">
        <f t="shared" si="24"/>
        <v>-0.9621339841900296</v>
      </c>
      <c r="X137" s="24">
        <f t="shared" si="29"/>
        <v>67.974004521589563</v>
      </c>
      <c r="Y137" s="7"/>
      <c r="Z137" s="25">
        <f t="shared" si="30"/>
        <v>-608</v>
      </c>
      <c r="AA137" s="17">
        <f t="shared" si="31"/>
        <v>67.923000000000044</v>
      </c>
      <c r="AB137" s="24">
        <f t="shared" si="25"/>
        <v>1.1854799878321092</v>
      </c>
      <c r="AC137" s="17">
        <f t="shared" si="26"/>
        <v>5.1004521589518959E-2</v>
      </c>
    </row>
    <row r="138" spans="1:29" s="17" customFormat="1" x14ac:dyDescent="0.25">
      <c r="A138" s="17">
        <v>53</v>
      </c>
      <c r="B138" s="17">
        <v>-633</v>
      </c>
      <c r="C138" s="17">
        <v>15115</v>
      </c>
      <c r="D138" s="17">
        <v>12481</v>
      </c>
      <c r="E138" s="17">
        <v>11289</v>
      </c>
      <c r="F138" s="17">
        <v>13924</v>
      </c>
      <c r="G138" s="24"/>
      <c r="H138" s="7"/>
      <c r="I138" s="25">
        <f t="shared" si="32"/>
        <v>3826</v>
      </c>
      <c r="J138" s="24">
        <f t="shared" si="32"/>
        <v>-1443</v>
      </c>
      <c r="K138" s="7"/>
      <c r="L138" s="25">
        <f t="shared" si="27"/>
        <v>3823.5490168548899</v>
      </c>
      <c r="M138" s="17">
        <f t="shared" si="18"/>
        <v>6.0073183776135926</v>
      </c>
      <c r="N138" s="17">
        <f t="shared" si="28"/>
        <v>-1448.7199525090596</v>
      </c>
      <c r="O138" s="24">
        <f t="shared" si="19"/>
        <v>32.717856705896835</v>
      </c>
      <c r="P138" s="7"/>
      <c r="Q138" s="25">
        <f t="shared" si="20"/>
        <v>3830.548533461576</v>
      </c>
      <c r="R138" s="24">
        <f t="shared" si="21"/>
        <v>-1479.5824904677809</v>
      </c>
      <c r="S138" s="7"/>
      <c r="T138" s="25">
        <f t="shared" si="22"/>
        <v>-0.93060688922521673</v>
      </c>
      <c r="U138" s="24">
        <f t="shared" si="23"/>
        <v>-0.36099270197684669</v>
      </c>
      <c r="V138" s="7"/>
      <c r="W138" s="25">
        <f t="shared" si="24"/>
        <v>-0.93086008974937862</v>
      </c>
      <c r="X138" s="24">
        <f t="shared" si="29"/>
        <v>62.290482467167294</v>
      </c>
      <c r="Y138" s="7"/>
      <c r="Z138" s="25">
        <f t="shared" si="30"/>
        <v>-633</v>
      </c>
      <c r="AA138" s="17">
        <f t="shared" si="31"/>
        <v>62.226000000000042</v>
      </c>
      <c r="AB138" s="24">
        <f t="shared" si="25"/>
        <v>1.0860485803459921</v>
      </c>
      <c r="AC138" s="17">
        <f t="shared" si="26"/>
        <v>6.4482467167252366E-2</v>
      </c>
    </row>
    <row r="139" spans="1:29" s="17" customFormat="1" x14ac:dyDescent="0.25">
      <c r="A139" s="17">
        <v>54</v>
      </c>
      <c r="B139" s="17">
        <v>-633</v>
      </c>
      <c r="C139" s="17">
        <v>15032</v>
      </c>
      <c r="D139" s="17">
        <v>12297</v>
      </c>
      <c r="E139" s="17">
        <v>11376</v>
      </c>
      <c r="F139" s="17">
        <v>14115</v>
      </c>
      <c r="G139" s="24"/>
      <c r="H139" s="7"/>
      <c r="I139" s="25">
        <f t="shared" si="32"/>
        <v>3656</v>
      </c>
      <c r="J139" s="24">
        <f t="shared" si="32"/>
        <v>-1818</v>
      </c>
      <c r="K139" s="7"/>
      <c r="L139" s="25">
        <f t="shared" si="27"/>
        <v>3656.1055506603511</v>
      </c>
      <c r="M139" s="17">
        <f t="shared" si="18"/>
        <v>1.1140941900559097E-2</v>
      </c>
      <c r="N139" s="17">
        <f t="shared" si="28"/>
        <v>-1820.036951655431</v>
      </c>
      <c r="O139" s="24">
        <f t="shared" si="19"/>
        <v>4.149172046563252</v>
      </c>
      <c r="P139" s="7"/>
      <c r="Q139" s="25">
        <f t="shared" si="20"/>
        <v>3660.548533461576</v>
      </c>
      <c r="R139" s="24">
        <f t="shared" si="21"/>
        <v>-1854.5824904677809</v>
      </c>
      <c r="S139" s="7"/>
      <c r="T139" s="25">
        <f t="shared" si="22"/>
        <v>-0.88930649326722</v>
      </c>
      <c r="U139" s="24">
        <f t="shared" si="23"/>
        <v>-0.4524862578369992</v>
      </c>
      <c r="V139" s="7"/>
      <c r="W139" s="25">
        <f t="shared" si="24"/>
        <v>-0.88962379937919533</v>
      </c>
      <c r="X139" s="24">
        <f t="shared" si="29"/>
        <v>56.52795535877766</v>
      </c>
      <c r="Y139" s="7"/>
      <c r="Z139" s="25">
        <f t="shared" si="30"/>
        <v>-633</v>
      </c>
      <c r="AA139" s="17">
        <f t="shared" si="31"/>
        <v>56.529000000000039</v>
      </c>
      <c r="AB139" s="24">
        <f t="shared" si="25"/>
        <v>0.98661717285987516</v>
      </c>
      <c r="AC139" s="17">
        <f t="shared" si="26"/>
        <v>-1.0446412223785728E-3</v>
      </c>
    </row>
    <row r="140" spans="1:29" s="17" customFormat="1" x14ac:dyDescent="0.25">
      <c r="A140" s="17">
        <v>55</v>
      </c>
      <c r="B140" s="17">
        <v>-642</v>
      </c>
      <c r="C140" s="17">
        <v>14933</v>
      </c>
      <c r="D140" s="17">
        <v>12116</v>
      </c>
      <c r="E140" s="17">
        <v>11481</v>
      </c>
      <c r="F140" s="17">
        <v>14292</v>
      </c>
      <c r="G140" s="24"/>
      <c r="H140" s="7"/>
      <c r="I140" s="25">
        <f t="shared" si="32"/>
        <v>3452</v>
      </c>
      <c r="J140" s="24">
        <f t="shared" si="32"/>
        <v>-2176</v>
      </c>
      <c r="K140" s="7"/>
      <c r="L140" s="25">
        <f t="shared" si="27"/>
        <v>3449.3170994827401</v>
      </c>
      <c r="M140" s="17">
        <f t="shared" si="18"/>
        <v>7.1979551855134147</v>
      </c>
      <c r="N140" s="17">
        <f t="shared" si="28"/>
        <v>-2177.8675607768164</v>
      </c>
      <c r="O140" s="24">
        <f t="shared" si="19"/>
        <v>3.4877832551030381</v>
      </c>
      <c r="P140" s="7"/>
      <c r="Q140" s="25">
        <f t="shared" si="20"/>
        <v>3456.548533461576</v>
      </c>
      <c r="R140" s="24">
        <f t="shared" si="21"/>
        <v>-2212.5824904677806</v>
      </c>
      <c r="S140" s="7"/>
      <c r="T140" s="25">
        <f t="shared" si="22"/>
        <v>-0.83974601811762395</v>
      </c>
      <c r="U140" s="24">
        <f t="shared" si="23"/>
        <v>-0.53983210583149144</v>
      </c>
      <c r="V140" s="7"/>
      <c r="W140" s="25">
        <f t="shared" si="24"/>
        <v>-0.84012452120955516</v>
      </c>
      <c r="X140" s="24">
        <f t="shared" si="29"/>
        <v>50.763791397248497</v>
      </c>
      <c r="Y140" s="7"/>
      <c r="Z140" s="25">
        <f t="shared" si="30"/>
        <v>-642</v>
      </c>
      <c r="AA140" s="17">
        <f t="shared" si="31"/>
        <v>50.75100000000004</v>
      </c>
      <c r="AB140" s="24">
        <f t="shared" si="25"/>
        <v>0.88577204867964288</v>
      </c>
      <c r="AC140" s="17">
        <f t="shared" si="26"/>
        <v>1.2791397248456349E-2</v>
      </c>
    </row>
    <row r="141" spans="1:29" s="17" customFormat="1" x14ac:dyDescent="0.25">
      <c r="A141" s="17">
        <v>56</v>
      </c>
      <c r="B141" s="17">
        <v>-634</v>
      </c>
      <c r="C141" s="17">
        <v>14810</v>
      </c>
      <c r="D141" s="17">
        <v>11953</v>
      </c>
      <c r="E141" s="17">
        <v>11603</v>
      </c>
      <c r="F141" s="17">
        <v>14458</v>
      </c>
      <c r="G141" s="24"/>
      <c r="H141" s="7"/>
      <c r="I141" s="25">
        <f t="shared" si="32"/>
        <v>3207</v>
      </c>
      <c r="J141" s="24">
        <f t="shared" si="32"/>
        <v>-2505</v>
      </c>
      <c r="K141" s="7"/>
      <c r="L141" s="25">
        <f t="shared" si="27"/>
        <v>3210.6191967800669</v>
      </c>
      <c r="M141" s="17">
        <f t="shared" si="18"/>
        <v>13.098585332846518</v>
      </c>
      <c r="N141" s="17">
        <f t="shared" si="28"/>
        <v>-2509.1533777204741</v>
      </c>
      <c r="O141" s="24">
        <f t="shared" si="19"/>
        <v>17.250546488930254</v>
      </c>
      <c r="P141" s="7"/>
      <c r="Q141" s="25">
        <f t="shared" si="20"/>
        <v>3211.548533461576</v>
      </c>
      <c r="R141" s="24">
        <f t="shared" si="21"/>
        <v>-2541.5824904677806</v>
      </c>
      <c r="S141" s="7"/>
      <c r="T141" s="25">
        <f t="shared" si="22"/>
        <v>-0.78022485923698159</v>
      </c>
      <c r="U141" s="24">
        <f t="shared" si="23"/>
        <v>-0.62010245217279858</v>
      </c>
      <c r="V141" s="7"/>
      <c r="W141" s="25">
        <f t="shared" si="24"/>
        <v>-0.78065959858013279</v>
      </c>
      <c r="X141" s="24">
        <f t="shared" si="29"/>
        <v>45.025831129192341</v>
      </c>
      <c r="Y141" s="7"/>
      <c r="Z141" s="25">
        <f t="shared" si="30"/>
        <v>-634</v>
      </c>
      <c r="AA141" s="17">
        <f t="shared" si="31"/>
        <v>45.045000000000044</v>
      </c>
      <c r="AB141" s="24">
        <f t="shared" si="25"/>
        <v>0.78618356156084657</v>
      </c>
      <c r="AC141" s="17">
        <f t="shared" si="26"/>
        <v>-1.9168870807703797E-2</v>
      </c>
    </row>
    <row r="142" spans="1:29" s="17" customFormat="1" x14ac:dyDescent="0.25">
      <c r="A142" s="17">
        <v>57</v>
      </c>
      <c r="B142" s="17">
        <v>-628</v>
      </c>
      <c r="C142" s="17">
        <v>14678</v>
      </c>
      <c r="D142" s="17">
        <v>11801</v>
      </c>
      <c r="E142" s="17">
        <v>11743</v>
      </c>
      <c r="F142" s="17">
        <v>14614</v>
      </c>
      <c r="G142" s="24"/>
      <c r="H142" s="7"/>
      <c r="I142" s="25">
        <f t="shared" si="32"/>
        <v>2935</v>
      </c>
      <c r="J142" s="24">
        <f t="shared" si="32"/>
        <v>-2813</v>
      </c>
      <c r="K142" s="7"/>
      <c r="L142" s="25">
        <f t="shared" si="27"/>
        <v>2942.7300173258091</v>
      </c>
      <c r="M142" s="17">
        <f t="shared" si="18"/>
        <v>59.75316785730822</v>
      </c>
      <c r="N142" s="17">
        <f t="shared" si="28"/>
        <v>-2812.4236692860813</v>
      </c>
      <c r="O142" s="24">
        <f t="shared" si="19"/>
        <v>0.3321570918059818</v>
      </c>
      <c r="P142" s="7"/>
      <c r="Q142" s="25">
        <f t="shared" si="20"/>
        <v>2939.548533461576</v>
      </c>
      <c r="R142" s="24">
        <f t="shared" si="21"/>
        <v>-2849.5824904677806</v>
      </c>
      <c r="S142" s="7"/>
      <c r="T142" s="25">
        <f t="shared" si="22"/>
        <v>-0.71414422570418679</v>
      </c>
      <c r="U142" s="24">
        <f t="shared" si="23"/>
        <v>-0.69524915938593723</v>
      </c>
      <c r="V142" s="7"/>
      <c r="W142" s="25">
        <f t="shared" si="24"/>
        <v>-0.71463160920715729</v>
      </c>
      <c r="X142" s="24">
        <f t="shared" si="29"/>
        <v>39.274679934560538</v>
      </c>
      <c r="Y142" s="7"/>
      <c r="Z142" s="25">
        <f t="shared" si="30"/>
        <v>-628</v>
      </c>
      <c r="AA142" s="17">
        <f t="shared" si="31"/>
        <v>39.393000000000043</v>
      </c>
      <c r="AB142" s="24">
        <f t="shared" si="25"/>
        <v>0.68753755223812696</v>
      </c>
      <c r="AC142" s="17">
        <f t="shared" si="26"/>
        <v>-0.11832006543950513</v>
      </c>
    </row>
    <row r="143" spans="1:29" s="17" customFormat="1" x14ac:dyDescent="0.25">
      <c r="A143" s="17">
        <v>58</v>
      </c>
      <c r="B143" s="17">
        <v>-605</v>
      </c>
      <c r="C143" s="17">
        <v>14534</v>
      </c>
      <c r="D143" s="17">
        <v>11665</v>
      </c>
      <c r="E143" s="17">
        <v>11878</v>
      </c>
      <c r="F143" s="17">
        <v>14742</v>
      </c>
      <c r="G143" s="24"/>
      <c r="H143" s="7"/>
      <c r="I143" s="25">
        <f t="shared" si="32"/>
        <v>2656</v>
      </c>
      <c r="J143" s="24">
        <f t="shared" si="32"/>
        <v>-3077</v>
      </c>
      <c r="K143" s="7"/>
      <c r="L143" s="25">
        <f t="shared" si="27"/>
        <v>2657.4902772511932</v>
      </c>
      <c r="M143" s="17">
        <f t="shared" si="18"/>
        <v>2.2209262854240195</v>
      </c>
      <c r="N143" s="17">
        <f t="shared" si="28"/>
        <v>-3078.4002080757327</v>
      </c>
      <c r="O143" s="24">
        <f t="shared" si="19"/>
        <v>1.9605826553471681</v>
      </c>
      <c r="P143" s="7"/>
      <c r="Q143" s="25">
        <f t="shared" si="20"/>
        <v>2660.548533461576</v>
      </c>
      <c r="R143" s="24">
        <f t="shared" si="21"/>
        <v>-3113.5824904677806</v>
      </c>
      <c r="S143" s="7"/>
      <c r="T143" s="25">
        <f t="shared" si="22"/>
        <v>-0.646362987631945</v>
      </c>
      <c r="U143" s="24">
        <f t="shared" si="23"/>
        <v>-0.7596606227114846</v>
      </c>
      <c r="V143" s="7"/>
      <c r="W143" s="25">
        <f t="shared" si="24"/>
        <v>-0.64689549196501495</v>
      </c>
      <c r="X143" s="24">
        <f t="shared" si="29"/>
        <v>33.903389915487878</v>
      </c>
      <c r="Y143" s="7"/>
      <c r="Z143" s="25">
        <f t="shared" si="30"/>
        <v>-605</v>
      </c>
      <c r="AA143" s="17">
        <f t="shared" si="31"/>
        <v>33.948000000000043</v>
      </c>
      <c r="AB143" s="24">
        <f t="shared" si="25"/>
        <v>0.59250437446703574</v>
      </c>
      <c r="AC143" s="17">
        <f t="shared" si="26"/>
        <v>-4.461008451216486E-2</v>
      </c>
    </row>
    <row r="144" spans="1:29" s="17" customFormat="1" x14ac:dyDescent="0.25">
      <c r="A144" s="17">
        <v>59</v>
      </c>
      <c r="B144" s="17">
        <v>-611</v>
      </c>
      <c r="C144" s="17">
        <v>14379</v>
      </c>
      <c r="D144" s="17">
        <v>11545</v>
      </c>
      <c r="E144" s="17">
        <v>12038</v>
      </c>
      <c r="F144" s="17">
        <v>14865</v>
      </c>
      <c r="G144" s="24"/>
      <c r="H144" s="7"/>
      <c r="I144" s="25">
        <f t="shared" si="32"/>
        <v>2341</v>
      </c>
      <c r="J144" s="24">
        <f t="shared" si="32"/>
        <v>-3320</v>
      </c>
      <c r="K144" s="7"/>
      <c r="L144" s="25">
        <f t="shared" si="27"/>
        <v>2345.0238732433791</v>
      </c>
      <c r="M144" s="17">
        <f t="shared" si="18"/>
        <v>16.191555878781895</v>
      </c>
      <c r="N144" s="17">
        <f t="shared" si="28"/>
        <v>-3318.4541827235366</v>
      </c>
      <c r="O144" s="24">
        <f t="shared" si="19"/>
        <v>2.3895510522126227</v>
      </c>
      <c r="P144" s="7"/>
      <c r="Q144" s="25">
        <f t="shared" si="20"/>
        <v>2345.548533461576</v>
      </c>
      <c r="R144" s="24">
        <f t="shared" si="21"/>
        <v>-3356.5824904677806</v>
      </c>
      <c r="S144" s="7"/>
      <c r="T144" s="25">
        <f t="shared" si="22"/>
        <v>-0.56983578335683338</v>
      </c>
      <c r="U144" s="24">
        <f t="shared" si="23"/>
        <v>-0.81894844690886337</v>
      </c>
      <c r="V144" s="7"/>
      <c r="W144" s="25">
        <f t="shared" si="24"/>
        <v>-0.57040981589173623</v>
      </c>
      <c r="X144" s="24">
        <f t="shared" si="29"/>
        <v>28.344838366848876</v>
      </c>
      <c r="Y144" s="7"/>
      <c r="Z144" s="25">
        <f t="shared" si="30"/>
        <v>-611</v>
      </c>
      <c r="AA144" s="17">
        <f t="shared" si="31"/>
        <v>28.449000000000044</v>
      </c>
      <c r="AB144" s="24">
        <f t="shared" si="25"/>
        <v>0.4965287188998676</v>
      </c>
      <c r="AC144" s="17">
        <f t="shared" si="26"/>
        <v>-0.10416163315116833</v>
      </c>
    </row>
    <row r="145" spans="1:29" s="17" customFormat="1" x14ac:dyDescent="0.25">
      <c r="A145" s="17">
        <v>60</v>
      </c>
      <c r="B145" s="17">
        <v>-628</v>
      </c>
      <c r="C145" s="17">
        <v>14206</v>
      </c>
      <c r="D145" s="17">
        <v>11434</v>
      </c>
      <c r="E145" s="17">
        <v>12211</v>
      </c>
      <c r="F145" s="17">
        <v>14971</v>
      </c>
      <c r="G145" s="24"/>
      <c r="H145" s="7"/>
      <c r="I145" s="25">
        <f t="shared" si="32"/>
        <v>1995</v>
      </c>
      <c r="J145" s="24">
        <f t="shared" si="32"/>
        <v>-3537</v>
      </c>
      <c r="K145" s="7"/>
      <c r="L145" s="25">
        <f t="shared" si="27"/>
        <v>2001.3327716131753</v>
      </c>
      <c r="M145" s="17">
        <f t="shared" si="18"/>
        <v>40.10399630463867</v>
      </c>
      <c r="N145" s="17">
        <f t="shared" si="28"/>
        <v>-3532.961649159533</v>
      </c>
      <c r="O145" s="24">
        <f t="shared" si="19"/>
        <v>16.308277510700901</v>
      </c>
      <c r="P145" s="7"/>
      <c r="Q145" s="25">
        <f t="shared" si="20"/>
        <v>1999.5485334615762</v>
      </c>
      <c r="R145" s="24">
        <f t="shared" si="21"/>
        <v>-3573.5824904677806</v>
      </c>
      <c r="S145" s="7"/>
      <c r="T145" s="25">
        <f t="shared" si="22"/>
        <v>-0.48577733040702831</v>
      </c>
      <c r="U145" s="24">
        <f t="shared" si="23"/>
        <v>-0.87189271789993839</v>
      </c>
      <c r="V145" s="7"/>
      <c r="W145" s="25">
        <f t="shared" si="24"/>
        <v>-0.48638844393737485</v>
      </c>
      <c r="X145" s="24">
        <f t="shared" si="29"/>
        <v>22.642169157825265</v>
      </c>
      <c r="Y145" s="7"/>
      <c r="Z145" s="25">
        <f t="shared" si="30"/>
        <v>-628</v>
      </c>
      <c r="AA145" s="17">
        <f t="shared" si="31"/>
        <v>22.797000000000047</v>
      </c>
      <c r="AB145" s="24">
        <f t="shared" si="25"/>
        <v>0.39788270957714811</v>
      </c>
      <c r="AC145" s="17">
        <f t="shared" si="26"/>
        <v>-0.15483084217478194</v>
      </c>
    </row>
    <row r="146" spans="1:29" s="17" customFormat="1" x14ac:dyDescent="0.25">
      <c r="A146" s="17">
        <v>61</v>
      </c>
      <c r="B146" s="17">
        <v>-623</v>
      </c>
      <c r="C146" s="17">
        <v>14025</v>
      </c>
      <c r="D146" s="17">
        <v>11340</v>
      </c>
      <c r="E146" s="17">
        <v>12385</v>
      </c>
      <c r="F146" s="17">
        <v>15058</v>
      </c>
      <c r="G146" s="24"/>
      <c r="H146" s="7"/>
      <c r="I146" s="25">
        <f t="shared" si="32"/>
        <v>1640</v>
      </c>
      <c r="J146" s="24">
        <f t="shared" si="32"/>
        <v>-3718</v>
      </c>
      <c r="K146" s="7"/>
      <c r="L146" s="25">
        <f t="shared" si="27"/>
        <v>1641.0776793186469</v>
      </c>
      <c r="M146" s="17">
        <f t="shared" si="18"/>
        <v>1.1613927138392788</v>
      </c>
      <c r="N146" s="17">
        <f t="shared" si="28"/>
        <v>-3711.4458173034554</v>
      </c>
      <c r="O146" s="24">
        <f t="shared" si="19"/>
        <v>42.957310819684096</v>
      </c>
      <c r="P146" s="7"/>
      <c r="Q146" s="25">
        <f t="shared" si="20"/>
        <v>1644.5485334615762</v>
      </c>
      <c r="R146" s="24">
        <f t="shared" si="21"/>
        <v>-3754.5824904677806</v>
      </c>
      <c r="S146" s="7"/>
      <c r="T146" s="25">
        <f t="shared" si="22"/>
        <v>-0.39953238590650569</v>
      </c>
      <c r="U146" s="24">
        <f t="shared" si="23"/>
        <v>-0.91605360752843867</v>
      </c>
      <c r="V146" s="7"/>
      <c r="W146" s="25">
        <f t="shared" si="24"/>
        <v>-0.40017442478548287</v>
      </c>
      <c r="X146" s="24">
        <f t="shared" si="29"/>
        <v>17.084973638046449</v>
      </c>
      <c r="Y146" s="7"/>
      <c r="Z146" s="25">
        <f t="shared" si="30"/>
        <v>-623</v>
      </c>
      <c r="AA146" s="17">
        <f t="shared" si="31"/>
        <v>17.190000000000047</v>
      </c>
      <c r="AB146" s="24">
        <f t="shared" si="25"/>
        <v>0.30002209841782607</v>
      </c>
      <c r="AC146" s="17">
        <f t="shared" si="26"/>
        <v>-0.10502636195359827</v>
      </c>
    </row>
    <row r="147" spans="1:29" s="17" customFormat="1" x14ac:dyDescent="0.25">
      <c r="A147" s="17">
        <v>62</v>
      </c>
      <c r="B147" s="17">
        <v>-635</v>
      </c>
      <c r="C147" s="17">
        <v>13836</v>
      </c>
      <c r="D147" s="17">
        <v>11275</v>
      </c>
      <c r="E147" s="17">
        <v>12581</v>
      </c>
      <c r="F147" s="17">
        <v>15135</v>
      </c>
      <c r="G147" s="24"/>
      <c r="H147" s="7"/>
      <c r="I147" s="25">
        <f t="shared" si="32"/>
        <v>1255</v>
      </c>
      <c r="J147" s="24">
        <f t="shared" si="32"/>
        <v>-3860</v>
      </c>
      <c r="K147" s="7"/>
      <c r="L147" s="25">
        <f t="shared" si="27"/>
        <v>1257.6849336064911</v>
      </c>
      <c r="M147" s="17">
        <f t="shared" si="18"/>
        <v>7.2088684712652285</v>
      </c>
      <c r="N147" s="17">
        <f t="shared" si="28"/>
        <v>-3856.4219022767907</v>
      </c>
      <c r="O147" s="24">
        <f t="shared" si="19"/>
        <v>12.802783316835857</v>
      </c>
      <c r="P147" s="7"/>
      <c r="Q147" s="25">
        <f t="shared" si="20"/>
        <v>1259.5485334615762</v>
      </c>
      <c r="R147" s="24">
        <f t="shared" si="21"/>
        <v>-3896.5824904677806</v>
      </c>
      <c r="S147" s="7"/>
      <c r="T147" s="25">
        <f t="shared" si="22"/>
        <v>-0.30599913623692482</v>
      </c>
      <c r="U147" s="24">
        <f t="shared" si="23"/>
        <v>-0.95069916734748305</v>
      </c>
      <c r="V147" s="7"/>
      <c r="W147" s="25">
        <f t="shared" si="24"/>
        <v>-0.30666543063920315</v>
      </c>
      <c r="X147" s="24">
        <f t="shared" si="29"/>
        <v>11.365108021735409</v>
      </c>
      <c r="Y147" s="7"/>
      <c r="Z147" s="25">
        <f t="shared" si="30"/>
        <v>-635</v>
      </c>
      <c r="AA147" s="17">
        <f t="shared" si="31"/>
        <v>11.475000000000048</v>
      </c>
      <c r="AB147" s="24">
        <f t="shared" si="25"/>
        <v>0.20027653166635015</v>
      </c>
      <c r="AC147" s="17">
        <f t="shared" si="26"/>
        <v>-0.10989197826463837</v>
      </c>
    </row>
    <row r="148" spans="1:29" s="17" customFormat="1" x14ac:dyDescent="0.25">
      <c r="A148" s="17">
        <v>63</v>
      </c>
      <c r="B148" s="17">
        <v>-641</v>
      </c>
      <c r="C148" s="17">
        <v>13640</v>
      </c>
      <c r="D148" s="17">
        <v>11215</v>
      </c>
      <c r="E148" s="17">
        <v>12778</v>
      </c>
      <c r="F148" s="17">
        <v>15182</v>
      </c>
      <c r="G148" s="24"/>
      <c r="H148" s="7"/>
      <c r="I148" s="25">
        <f t="shared" si="32"/>
        <v>862</v>
      </c>
      <c r="J148" s="24">
        <f t="shared" si="32"/>
        <v>-3967</v>
      </c>
      <c r="K148" s="7"/>
      <c r="L148" s="25">
        <f t="shared" si="27"/>
        <v>857.94206050034893</v>
      </c>
      <c r="M148" s="17">
        <f t="shared" ref="M148:M149" si="33">(I148-L148)^2</f>
        <v>16.466872982828377</v>
      </c>
      <c r="N148" s="17">
        <f t="shared" si="28"/>
        <v>-3963.4836793264258</v>
      </c>
      <c r="O148" s="24">
        <f t="shared" ref="O148:O149" si="34">(J148-N148)^2</f>
        <v>12.364511079405512</v>
      </c>
      <c r="P148" s="7"/>
      <c r="Q148" s="25">
        <f t="shared" si="20"/>
        <v>866.5485334615762</v>
      </c>
      <c r="R148" s="24">
        <f t="shared" si="21"/>
        <v>-4003.5824904677806</v>
      </c>
      <c r="S148" s="7"/>
      <c r="T148" s="25">
        <f t="shared" si="22"/>
        <v>-0.21052233852226174</v>
      </c>
      <c r="U148" s="24">
        <f t="shared" si="23"/>
        <v>-0.97680532861957992</v>
      </c>
      <c r="V148" s="7"/>
      <c r="W148" s="25">
        <f t="shared" si="24"/>
        <v>-0.21120690383595619</v>
      </c>
      <c r="X148" s="24">
        <f t="shared" si="29"/>
        <v>5.6878422246535933</v>
      </c>
      <c r="Y148" s="7"/>
      <c r="Z148" s="25">
        <f t="shared" si="30"/>
        <v>-641</v>
      </c>
      <c r="AA148" s="17">
        <f t="shared" si="31"/>
        <v>5.7060000000000484</v>
      </c>
      <c r="AB148" s="24">
        <f t="shared" si="25"/>
        <v>9.9588487118797295E-2</v>
      </c>
      <c r="AC148" s="17">
        <f t="shared" si="26"/>
        <v>-1.8157775346455018E-2</v>
      </c>
    </row>
    <row r="149" spans="1:29" s="17" customFormat="1" x14ac:dyDescent="0.25">
      <c r="A149" s="17">
        <v>64</v>
      </c>
      <c r="B149" s="17">
        <v>-625</v>
      </c>
      <c r="C149" s="17">
        <v>13444</v>
      </c>
      <c r="D149" s="17">
        <v>11187</v>
      </c>
      <c r="E149" s="17">
        <v>12981</v>
      </c>
      <c r="F149" s="17">
        <v>15221</v>
      </c>
      <c r="G149" s="24"/>
      <c r="H149" s="7"/>
      <c r="I149" s="25">
        <f t="shared" si="32"/>
        <v>463</v>
      </c>
      <c r="J149" s="24">
        <f t="shared" si="32"/>
        <v>-4034</v>
      </c>
      <c r="K149" s="7"/>
      <c r="L149" s="25">
        <f t="shared" si="27"/>
        <v>459.72224470336351</v>
      </c>
      <c r="M149" s="17">
        <f t="shared" si="33"/>
        <v>10.743679784628533</v>
      </c>
      <c r="N149" s="17">
        <f t="shared" si="28"/>
        <v>-4028.8351206404491</v>
      </c>
      <c r="O149" s="24">
        <f t="shared" si="34"/>
        <v>26.675978798715157</v>
      </c>
      <c r="P149" s="7"/>
      <c r="Q149" s="25">
        <f t="shared" ref="Q149" si="35">I149-$J$4</f>
        <v>467.5485334615762</v>
      </c>
      <c r="R149" s="24">
        <f t="shared" ref="R149" si="36">J149-$J$3</f>
        <v>-4070.5824904677806</v>
      </c>
      <c r="S149" s="7"/>
      <c r="T149" s="25">
        <f t="shared" ref="T149" si="37">Q149/$J$7</f>
        <v>-0.113587879773787</v>
      </c>
      <c r="U149" s="24">
        <f t="shared" ref="U149" si="38">R149/$J$6</f>
        <v>-0.99315217726659377</v>
      </c>
      <c r="V149" s="7"/>
      <c r="W149" s="25">
        <f t="shared" ref="W149" si="39">(T149-U149*SIN(-$J$11*PI()/180))/(COS(-$J$11*PI()/180))</f>
        <v>-0.11428387662993458</v>
      </c>
      <c r="X149" s="24">
        <f>IF(MOD(ATAN2(U149,W149)*180/PI()-$J$9+360,360)&gt;5,MOD(ATAN2(U149,W149)*180/PI()-$J$9+360,360)-360,MOD(ATAN2(U149,W149)*180/PI()-$J$9+360,360))</f>
        <v>5.1311567883658427E-2</v>
      </c>
      <c r="Y149" s="7"/>
      <c r="Z149" s="25">
        <f t="shared" si="30"/>
        <v>-625</v>
      </c>
      <c r="AA149" s="17">
        <f t="shared" si="31"/>
        <v>8.1000000000048367E-2</v>
      </c>
      <c r="AB149" s="24">
        <f t="shared" ref="AB149" si="40">AA149*PI()/180</f>
        <v>1.413716694116251E-3</v>
      </c>
      <c r="AC149" s="17">
        <f t="shared" ref="AC149" si="41">X149-AA149</f>
        <v>-2.968843211638994E-2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-9979</v>
      </c>
      <c r="G154" s="2"/>
      <c r="I154" s="1"/>
      <c r="J154" s="3"/>
    </row>
    <row r="155" spans="1:29" x14ac:dyDescent="0.25">
      <c r="A155" t="s">
        <v>77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78</v>
      </c>
      <c r="B156" s="31">
        <v>9989</v>
      </c>
      <c r="G156" s="2"/>
      <c r="I156" s="1"/>
      <c r="J156" s="3"/>
    </row>
    <row r="157" spans="1:29" x14ac:dyDescent="0.25">
      <c r="A157" t="s">
        <v>79</v>
      </c>
      <c r="B157">
        <v>9989</v>
      </c>
      <c r="G157" s="2"/>
      <c r="I157" s="43">
        <f>J155</f>
        <v>-9989</v>
      </c>
      <c r="J157" s="39">
        <f>I157+B157</f>
        <v>0</v>
      </c>
    </row>
    <row r="158" spans="1:29" x14ac:dyDescent="0.25">
      <c r="A158" s="31" t="s">
        <v>80</v>
      </c>
      <c r="B158" s="31">
        <v>40003</v>
      </c>
      <c r="G158" s="2"/>
      <c r="I158" s="1"/>
      <c r="J158" s="3"/>
    </row>
    <row r="159" spans="1:29" x14ac:dyDescent="0.25">
      <c r="A159" t="s">
        <v>81</v>
      </c>
      <c r="B159">
        <v>40003</v>
      </c>
      <c r="G159" s="2"/>
      <c r="I159" s="43">
        <f>J157</f>
        <v>0</v>
      </c>
      <c r="J159" s="39">
        <f>I159+B159</f>
        <v>40003</v>
      </c>
    </row>
    <row r="160" spans="1:29" x14ac:dyDescent="0.25">
      <c r="A160" s="31" t="s">
        <v>82</v>
      </c>
      <c r="B160" s="31">
        <v>10001</v>
      </c>
      <c r="G160" s="2"/>
      <c r="I160" s="1"/>
      <c r="J160" s="3"/>
    </row>
    <row r="161" spans="1:10" x14ac:dyDescent="0.25">
      <c r="A161" t="s">
        <v>83</v>
      </c>
      <c r="B161">
        <v>10001</v>
      </c>
      <c r="G161" s="2"/>
      <c r="I161" s="43">
        <f>J159</f>
        <v>40003</v>
      </c>
      <c r="J161" s="39">
        <f>I161+B161</f>
        <v>50004</v>
      </c>
    </row>
    <row r="162" spans="1:10" x14ac:dyDescent="0.25">
      <c r="A162" s="31" t="s">
        <v>84</v>
      </c>
      <c r="B162" s="31">
        <v>-9986</v>
      </c>
      <c r="G162" s="2"/>
      <c r="I162" s="1"/>
      <c r="J162" s="3"/>
    </row>
    <row r="163" spans="1:10" x14ac:dyDescent="0.25">
      <c r="A163" t="s">
        <v>85</v>
      </c>
      <c r="B163">
        <v>-9994</v>
      </c>
      <c r="G163" s="2"/>
      <c r="I163" s="43">
        <f>J161</f>
        <v>50004</v>
      </c>
      <c r="J163" s="39">
        <f>I163+B163</f>
        <v>40010</v>
      </c>
    </row>
    <row r="164" spans="1:10" x14ac:dyDescent="0.25">
      <c r="A164" s="31" t="s">
        <v>86</v>
      </c>
      <c r="B164" s="31">
        <v>-40001</v>
      </c>
      <c r="G164" s="2"/>
      <c r="I164" s="1"/>
      <c r="J164" s="3"/>
    </row>
    <row r="165" spans="1:10" ht="15.75" thickBot="1" x14ac:dyDescent="0.3">
      <c r="A165" t="s">
        <v>87</v>
      </c>
      <c r="B165">
        <v>-40001</v>
      </c>
      <c r="G165" s="2"/>
      <c r="I165" s="4">
        <f>J163</f>
        <v>40010</v>
      </c>
      <c r="J165" s="6">
        <f>I165+B165</f>
        <v>9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36.762492162769789</v>
      </c>
      <c r="L3" s="35" t="s">
        <v>1</v>
      </c>
      <c r="M3" s="11">
        <v>-4124.0849760439469</v>
      </c>
      <c r="N3" s="10" t="s">
        <v>2</v>
      </c>
      <c r="O3" s="35">
        <v>4105.8674783593215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-4.2280491166635148</v>
      </c>
      <c r="L4" s="9" t="s">
        <v>5</v>
      </c>
      <c r="M4" s="13">
        <v>359.85865509087273</v>
      </c>
      <c r="N4" s="12" t="s">
        <v>6</v>
      </c>
      <c r="O4" s="9">
        <v>359.85897339241768</v>
      </c>
      <c r="Q4" s="2" t="s">
        <v>7</v>
      </c>
      <c r="R4" s="2">
        <f>MAX(AC20:AC149)</f>
        <v>0.28440389759811069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-173.54882774155928</v>
      </c>
      <c r="N5" s="14" t="s">
        <v>9</v>
      </c>
      <c r="O5" s="9">
        <v>-173.49167326192847</v>
      </c>
      <c r="Q5" s="5" t="s">
        <v>10</v>
      </c>
      <c r="R5" s="5">
        <f>MIN(AC20:AC149)</f>
        <v>-0.2069616453409111</v>
      </c>
      <c r="T5" s="45" t="s">
        <v>55</v>
      </c>
      <c r="U5" s="47">
        <v>7</v>
      </c>
    </row>
    <row r="6" spans="1:21" ht="15.75" thickBot="1" x14ac:dyDescent="0.3">
      <c r="A6" t="s">
        <v>65</v>
      </c>
      <c r="I6" s="32" t="s">
        <v>11</v>
      </c>
      <c r="J6" s="32">
        <f>(O3+O9)/2</f>
        <v>4098.9550423479977</v>
      </c>
      <c r="L6" s="37" t="s">
        <v>12</v>
      </c>
      <c r="M6" s="13">
        <v>-3.9001769656126495</v>
      </c>
      <c r="N6" s="14" t="s">
        <v>13</v>
      </c>
      <c r="O6" s="9">
        <v>37.131807418256884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-4117.2777465146264</v>
      </c>
      <c r="L7" s="38" t="s">
        <v>15</v>
      </c>
      <c r="M7" s="16">
        <f>SUM(M20:M84)</f>
        <v>1273.8345981035538</v>
      </c>
      <c r="N7" s="15" t="s">
        <v>15</v>
      </c>
      <c r="O7" s="36">
        <f>SUM(O20:O84)</f>
        <v>2859.1822222338155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-173.47151710005897</v>
      </c>
      <c r="L9" s="35" t="s">
        <v>18</v>
      </c>
      <c r="M9" s="11">
        <v>-4110.4705169853059</v>
      </c>
      <c r="N9" s="10" t="s">
        <v>19</v>
      </c>
      <c r="O9" s="35">
        <v>4092.0426063366735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-173.53308439587016</v>
      </c>
      <c r="L10" s="9" t="s">
        <v>21</v>
      </c>
      <c r="M10" s="13">
        <v>359.86143624419037</v>
      </c>
      <c r="N10" s="12" t="s">
        <v>22</v>
      </c>
      <c r="O10" s="9">
        <v>359.88230273436727</v>
      </c>
      <c r="T10" s="48"/>
    </row>
    <row r="11" spans="1:21" ht="15.75" thickBot="1" x14ac:dyDescent="0.3">
      <c r="I11" s="33" t="s">
        <v>23</v>
      </c>
      <c r="J11" s="33">
        <f>J9-J10</f>
        <v>6.156729581118725E-2</v>
      </c>
      <c r="L11" s="37" t="s">
        <v>24</v>
      </c>
      <c r="M11" s="13">
        <v>-173.51734105018105</v>
      </c>
      <c r="N11" s="14" t="s">
        <v>25</v>
      </c>
      <c r="O11" s="9">
        <v>-173.45136093818951</v>
      </c>
    </row>
    <row r="12" spans="1:21" x14ac:dyDescent="0.25">
      <c r="I12" s="9"/>
      <c r="J12" s="9"/>
      <c r="L12" s="37" t="s">
        <v>26</v>
      </c>
      <c r="M12" s="13">
        <v>-4.555921267714381</v>
      </c>
      <c r="N12" s="14" t="s">
        <v>27</v>
      </c>
      <c r="O12" s="9">
        <v>36.393176907282701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1186.5055449117979</v>
      </c>
      <c r="N13" s="15" t="s">
        <v>15</v>
      </c>
      <c r="O13" s="36">
        <f>SUM(O85:O149)</f>
        <v>2928.3758365684043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11228</v>
      </c>
      <c r="E20" s="17">
        <v>13030</v>
      </c>
      <c r="F20" s="17">
        <v>15276</v>
      </c>
      <c r="G20" s="24"/>
      <c r="H20" s="7"/>
      <c r="I20" s="25">
        <f t="shared" ref="I20:J51" si="0">C20-E20</f>
        <v>466</v>
      </c>
      <c r="J20" s="24">
        <f t="shared" si="0"/>
        <v>-4048</v>
      </c>
      <c r="K20" s="7"/>
      <c r="L20" s="25">
        <f>$M$3*SIN(2*PI()/$M$4*(AA20+$M$5))+$M$6</f>
        <v>457.16765728530839</v>
      </c>
      <c r="M20" s="17">
        <f t="shared" ref="M20:M83" si="1">(I20-L20)^2</f>
        <v>78.010277829765883</v>
      </c>
      <c r="N20" s="17">
        <f>$O$3*COS(2*PI()/$O$4*(AA20+$O$5))+$O$6</f>
        <v>-4042.5340653656335</v>
      </c>
      <c r="O20" s="24">
        <f t="shared" ref="O20:O83" si="2">(J20-N20)^2</f>
        <v>29.876441427166988</v>
      </c>
      <c r="P20" s="7"/>
      <c r="Q20" s="25">
        <f>I20-$J$4</f>
        <v>470.2280491166635</v>
      </c>
      <c r="R20" s="24">
        <f>J20-$J$3</f>
        <v>-4084.7624921627698</v>
      </c>
      <c r="S20" s="7"/>
      <c r="T20" s="25">
        <f>Q20/$J$7</f>
        <v>-0.11420848387377382</v>
      </c>
      <c r="U20" s="24">
        <f>R20/$J$6</f>
        <v>-0.99653751991944317</v>
      </c>
      <c r="V20" s="7"/>
      <c r="W20" s="25">
        <f>(T20-U20*SIN(-$J$11*PI()/180))/(COS(-$J$11*PI()/180))</f>
        <v>-0.11527938163053411</v>
      </c>
      <c r="X20" s="24">
        <f>IF(MOD(ATAN2(U20,W20)*180/PI()-$J$9+360,360)&gt;5,MOD(ATAN2(U20,W20)*180/PI()-$J$9+360,360)-360,MOD(ATAN2(U20,W20)*180/PI()-$J$9+360,360))</f>
        <v>7.015865824530465E-2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3.4158658245304653E-2</v>
      </c>
      <c r="AD20" s="17">
        <f ca="1">INDIRECT("AC"&amp;AE20)-AC20</f>
        <v>-6.6849274526132457E-2</v>
      </c>
      <c r="AE20" s="17">
        <v>149</v>
      </c>
    </row>
    <row r="21" spans="1:31" s="17" customFormat="1" x14ac:dyDescent="0.25">
      <c r="A21" s="17">
        <v>1</v>
      </c>
      <c r="B21" s="17">
        <v>627</v>
      </c>
      <c r="C21" s="17">
        <v>13682</v>
      </c>
      <c r="D21" s="17">
        <v>11255</v>
      </c>
      <c r="E21" s="17">
        <v>12825</v>
      </c>
      <c r="F21" s="17">
        <v>15236</v>
      </c>
      <c r="G21" s="24"/>
      <c r="H21" s="7"/>
      <c r="I21" s="25">
        <f t="shared" si="0"/>
        <v>857</v>
      </c>
      <c r="J21" s="24">
        <f t="shared" si="0"/>
        <v>-3981</v>
      </c>
      <c r="K21" s="7"/>
      <c r="L21" s="25">
        <f t="shared" ref="L21:L84" si="3">$M$3*SIN(2*PI()/$M$4*(AA21+$M$5))+$M$6</f>
        <v>858.06739702452091</v>
      </c>
      <c r="M21" s="17">
        <f t="shared" si="1"/>
        <v>1.1393364079561024</v>
      </c>
      <c r="N21" s="17">
        <f t="shared" ref="N21:N84" si="4">$O$3*COS(2*PI()/$O$4*(AA21+$O$5))+$O$6</f>
        <v>-3977.1924092346385</v>
      </c>
      <c r="O21" s="24">
        <f t="shared" si="2"/>
        <v>14.497747436466252</v>
      </c>
      <c r="P21" s="7"/>
      <c r="Q21" s="25">
        <f t="shared" ref="Q21:Q84" si="5">I21-$J$4</f>
        <v>861.22804911666356</v>
      </c>
      <c r="R21" s="24">
        <f t="shared" ref="R21:R84" si="6">J21-$J$3</f>
        <v>-4017.7624921627698</v>
      </c>
      <c r="S21" s="7"/>
      <c r="T21" s="25">
        <f t="shared" ref="T21:T84" si="7">Q21/$J$7</f>
        <v>-0.20917414421354341</v>
      </c>
      <c r="U21" s="24">
        <f t="shared" ref="U21:U84" si="8">R21/$J$6</f>
        <v>-0.9801918905315149</v>
      </c>
      <c r="V21" s="7"/>
      <c r="W21" s="25">
        <f t="shared" ref="W21:W84" si="9">(T21-U21*SIN(-$J$11*PI()/180))/(COS(-$J$11*PI()/180))</f>
        <v>-0.21022753256105847</v>
      </c>
      <c r="X21" s="24">
        <f t="shared" ref="X21:X83" si="10">MOD(ATAN2(U21,W21)*180/PI()-$J$9+360,360)</f>
        <v>5.5766919139261972</v>
      </c>
      <c r="Y21" s="7"/>
      <c r="Z21" s="25">
        <f t="shared" ref="Z21:Z84" si="11">B21</f>
        <v>627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-0.10230808607380215</v>
      </c>
      <c r="AD21" s="17">
        <f t="shared" ref="AD21:AD83" ca="1" si="14">INDIRECT("AC"&amp;AE21)-AC21</f>
        <v>8.0439281826844677E-2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13892</v>
      </c>
      <c r="D22" s="17">
        <v>11319</v>
      </c>
      <c r="E22" s="17">
        <v>12632</v>
      </c>
      <c r="F22" s="17">
        <v>15194</v>
      </c>
      <c r="G22" s="24"/>
      <c r="H22" s="7"/>
      <c r="I22" s="25">
        <f t="shared" si="0"/>
        <v>1260</v>
      </c>
      <c r="J22" s="24">
        <f t="shared" si="0"/>
        <v>-3875</v>
      </c>
      <c r="K22" s="7"/>
      <c r="L22" s="25">
        <f t="shared" si="3"/>
        <v>1259.8629948665487</v>
      </c>
      <c r="M22" s="17">
        <f t="shared" si="1"/>
        <v>1.8770406592019246E-2</v>
      </c>
      <c r="N22" s="17">
        <f>$O$3*COS(2*PI()/$O$4*(AA22+$O$5))+$O$6</f>
        <v>-3869.9484808550028</v>
      </c>
      <c r="O22" s="24">
        <f>(J22-N22)^2</f>
        <v>25.51784567227325</v>
      </c>
      <c r="P22" s="7"/>
      <c r="Q22" s="25">
        <f t="shared" si="5"/>
        <v>1264.2280491166634</v>
      </c>
      <c r="R22" s="24">
        <f t="shared" si="6"/>
        <v>-3911.7624921627698</v>
      </c>
      <c r="S22" s="7"/>
      <c r="T22" s="25">
        <f t="shared" si="7"/>
        <v>-0.30705435167371514</v>
      </c>
      <c r="U22" s="24">
        <f t="shared" si="8"/>
        <v>-0.95433164105210611</v>
      </c>
      <c r="V22" s="7"/>
      <c r="W22" s="25">
        <f t="shared" si="9"/>
        <v>-0.30808000833643745</v>
      </c>
      <c r="X22" s="24">
        <f t="shared" si="10"/>
        <v>11.362779354139548</v>
      </c>
      <c r="Y22" s="7"/>
      <c r="Z22" s="25">
        <f t="shared" si="11"/>
        <v>642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-9.4220645860451313E-2</v>
      </c>
      <c r="AD22" s="17">
        <f t="shared" ca="1" si="14"/>
        <v>6.7754871883968448E-2</v>
      </c>
      <c r="AE22" s="17">
        <v>147</v>
      </c>
    </row>
    <row r="23" spans="1:31" s="17" customFormat="1" x14ac:dyDescent="0.25">
      <c r="A23" s="17">
        <v>3</v>
      </c>
      <c r="B23" s="17">
        <v>627</v>
      </c>
      <c r="C23" s="17">
        <v>14073</v>
      </c>
      <c r="D23" s="17">
        <v>11383</v>
      </c>
      <c r="E23" s="17">
        <v>12434</v>
      </c>
      <c r="F23" s="17">
        <v>15113</v>
      </c>
      <c r="G23" s="24"/>
      <c r="H23" s="7"/>
      <c r="I23" s="25">
        <f t="shared" si="0"/>
        <v>1639</v>
      </c>
      <c r="J23" s="24">
        <f t="shared" si="0"/>
        <v>-3730</v>
      </c>
      <c r="K23" s="7"/>
      <c r="L23" s="25">
        <f t="shared" si="3"/>
        <v>1639.8964307807585</v>
      </c>
      <c r="M23" s="17">
        <f t="shared" si="1"/>
        <v>0.80358814469123041</v>
      </c>
      <c r="N23" s="17">
        <f t="shared" si="4"/>
        <v>-3726.8499680422578</v>
      </c>
      <c r="O23" s="24">
        <f t="shared" si="2"/>
        <v>9.9227013347968924</v>
      </c>
      <c r="P23" s="7"/>
      <c r="Q23" s="25">
        <f t="shared" si="5"/>
        <v>1643.2280491166634</v>
      </c>
      <c r="R23" s="24">
        <f t="shared" si="6"/>
        <v>-3766.7624921627698</v>
      </c>
      <c r="S23" s="7"/>
      <c r="T23" s="25">
        <f t="shared" si="7"/>
        <v>-0.39910546489308257</v>
      </c>
      <c r="U23" s="24">
        <f t="shared" si="8"/>
        <v>-0.91895677148121668</v>
      </c>
      <c r="V23" s="7"/>
      <c r="W23" s="25">
        <f t="shared" si="9"/>
        <v>-0.40009316254748684</v>
      </c>
      <c r="X23" s="24">
        <f t="shared" si="10"/>
        <v>16.99874560470721</v>
      </c>
      <c r="Y23" s="7"/>
      <c r="Z23" s="25">
        <f t="shared" si="11"/>
        <v>627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-0.10125439529278779</v>
      </c>
      <c r="AD23" s="17">
        <f t="shared" ca="1" si="14"/>
        <v>2.116726354774201E-2</v>
      </c>
      <c r="AE23" s="17">
        <v>146</v>
      </c>
    </row>
    <row r="24" spans="1:31" s="17" customFormat="1" x14ac:dyDescent="0.25">
      <c r="A24" s="17">
        <v>4</v>
      </c>
      <c r="B24" s="17">
        <v>623</v>
      </c>
      <c r="C24" s="17">
        <v>14253</v>
      </c>
      <c r="D24" s="17">
        <v>11471</v>
      </c>
      <c r="E24" s="17">
        <v>12253</v>
      </c>
      <c r="F24" s="17">
        <v>15023</v>
      </c>
      <c r="G24" s="24"/>
      <c r="H24" s="7"/>
      <c r="I24" s="25">
        <f t="shared" si="0"/>
        <v>2000</v>
      </c>
      <c r="J24" s="24">
        <f t="shared" si="0"/>
        <v>-3552</v>
      </c>
      <c r="K24" s="7"/>
      <c r="L24" s="25">
        <f t="shared" si="3"/>
        <v>2001.7206333128534</v>
      </c>
      <c r="M24" s="17">
        <f t="shared" si="1"/>
        <v>2.9605789973006993</v>
      </c>
      <c r="N24" s="17">
        <f t="shared" si="4"/>
        <v>-3548.4995558120604</v>
      </c>
      <c r="O24" s="24">
        <f t="shared" si="2"/>
        <v>12.253109512880075</v>
      </c>
      <c r="P24" s="7"/>
      <c r="Q24" s="25">
        <f t="shared" si="5"/>
        <v>2004.2280491166634</v>
      </c>
      <c r="R24" s="24">
        <f t="shared" si="6"/>
        <v>-3588.7624921627698</v>
      </c>
      <c r="S24" s="7"/>
      <c r="T24" s="25">
        <f t="shared" si="7"/>
        <v>-0.48678475743184685</v>
      </c>
      <c r="U24" s="24">
        <f t="shared" si="8"/>
        <v>-0.8755310695252283</v>
      </c>
      <c r="V24" s="7"/>
      <c r="W24" s="25">
        <f t="shared" si="9"/>
        <v>-0.48772584251238454</v>
      </c>
      <c r="X24" s="24">
        <f t="shared" si="10"/>
        <v>22.592072756886523</v>
      </c>
      <c r="Y24" s="7"/>
      <c r="Z24" s="25">
        <f t="shared" si="11"/>
        <v>623</v>
      </c>
      <c r="AA24" s="17">
        <f t="shared" si="15"/>
        <v>22.706999999999997</v>
      </c>
      <c r="AB24" s="24">
        <f t="shared" si="12"/>
        <v>0.39631191325035231</v>
      </c>
      <c r="AC24" s="17">
        <f t="shared" si="13"/>
        <v>-0.11492724311347402</v>
      </c>
      <c r="AD24" s="17">
        <f t="shared" ca="1" si="14"/>
        <v>-6.5756082521684078E-2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14422</v>
      </c>
      <c r="D25" s="17">
        <v>11581</v>
      </c>
      <c r="E25" s="17">
        <v>12088</v>
      </c>
      <c r="F25" s="17">
        <v>14922</v>
      </c>
      <c r="G25" s="24"/>
      <c r="H25" s="7"/>
      <c r="I25" s="25">
        <f t="shared" si="0"/>
        <v>2334</v>
      </c>
      <c r="J25" s="24">
        <f t="shared" si="0"/>
        <v>-3341</v>
      </c>
      <c r="K25" s="7"/>
      <c r="L25" s="25">
        <f t="shared" si="3"/>
        <v>2341.1403229533475</v>
      </c>
      <c r="M25" s="17">
        <f t="shared" si="1"/>
        <v>50.984211878101874</v>
      </c>
      <c r="N25" s="17">
        <f t="shared" si="4"/>
        <v>-3338.0170811552434</v>
      </c>
      <c r="O25" s="24">
        <f t="shared" si="2"/>
        <v>8.8978048344038605</v>
      </c>
      <c r="P25" s="7"/>
      <c r="Q25" s="25">
        <f t="shared" si="5"/>
        <v>2338.2280491166634</v>
      </c>
      <c r="R25" s="24">
        <f t="shared" si="6"/>
        <v>-3377.7624921627698</v>
      </c>
      <c r="S25" s="7"/>
      <c r="T25" s="25">
        <f t="shared" si="7"/>
        <v>-0.56790631894970633</v>
      </c>
      <c r="U25" s="24">
        <f t="shared" si="8"/>
        <v>-0.82405453518414085</v>
      </c>
      <c r="V25" s="7"/>
      <c r="W25" s="25">
        <f t="shared" si="9"/>
        <v>-0.56879213662883454</v>
      </c>
      <c r="X25" s="24">
        <f t="shared" si="10"/>
        <v>28.0863535697938</v>
      </c>
      <c r="Y25" s="7"/>
      <c r="Z25" s="25">
        <f t="shared" si="11"/>
        <v>617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-0.17364643020619752</v>
      </c>
      <c r="AD25" s="17">
        <f t="shared" ca="1" si="14"/>
        <v>9.724431791901722E-2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14581</v>
      </c>
      <c r="D26" s="17">
        <v>11701</v>
      </c>
      <c r="E26" s="17">
        <v>11926</v>
      </c>
      <c r="F26" s="17">
        <v>14797</v>
      </c>
      <c r="G26" s="24"/>
      <c r="H26" s="7"/>
      <c r="I26" s="25">
        <f t="shared" si="0"/>
        <v>2655</v>
      </c>
      <c r="J26" s="24">
        <f t="shared" si="0"/>
        <v>-3096</v>
      </c>
      <c r="K26" s="7"/>
      <c r="L26" s="25">
        <f t="shared" si="3"/>
        <v>2657.5427381391892</v>
      </c>
      <c r="M26" s="17">
        <f t="shared" si="1"/>
        <v>6.465517244487196</v>
      </c>
      <c r="N26" s="17">
        <f t="shared" si="4"/>
        <v>-3096.6652961206792</v>
      </c>
      <c r="O26" s="24">
        <f t="shared" si="2"/>
        <v>0.44261892819073778</v>
      </c>
      <c r="P26" s="7"/>
      <c r="Q26" s="25">
        <f t="shared" si="5"/>
        <v>2659.2280491166634</v>
      </c>
      <c r="R26" s="24">
        <f t="shared" si="6"/>
        <v>-3132.7624921627698</v>
      </c>
      <c r="S26" s="7"/>
      <c r="T26" s="25">
        <f t="shared" si="7"/>
        <v>-0.64587045442046342</v>
      </c>
      <c r="U26" s="24">
        <f t="shared" si="8"/>
        <v>-0.7642832038402243</v>
      </c>
      <c r="V26" s="7"/>
      <c r="W26" s="25">
        <f t="shared" si="9"/>
        <v>-0.64669208968096692</v>
      </c>
      <c r="X26" s="24">
        <f t="shared" si="10"/>
        <v>33.707478602371225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-8.7521397628769648E-2</v>
      </c>
      <c r="AD26" s="17">
        <f t="shared" ca="1" si="14"/>
        <v>-2.9762048022639931E-2</v>
      </c>
      <c r="AE26" s="17">
        <v>143</v>
      </c>
    </row>
    <row r="27" spans="1:31" s="17" customFormat="1" x14ac:dyDescent="0.25">
      <c r="A27" s="17">
        <v>7</v>
      </c>
      <c r="B27" s="17">
        <v>617</v>
      </c>
      <c r="C27" s="17">
        <v>14730</v>
      </c>
      <c r="D27" s="17">
        <v>11838</v>
      </c>
      <c r="E27" s="17">
        <v>11782</v>
      </c>
      <c r="F27" s="17">
        <v>14662</v>
      </c>
      <c r="G27" s="24"/>
      <c r="H27" s="7"/>
      <c r="I27" s="25">
        <f t="shared" si="0"/>
        <v>2948</v>
      </c>
      <c r="J27" s="24">
        <f t="shared" si="0"/>
        <v>-2824</v>
      </c>
      <c r="K27" s="7"/>
      <c r="L27" s="25">
        <f t="shared" si="3"/>
        <v>2950.0121500258374</v>
      </c>
      <c r="M27" s="17">
        <f t="shared" si="1"/>
        <v>4.0487477264774494</v>
      </c>
      <c r="N27" s="17">
        <f t="shared" si="4"/>
        <v>-2825.1427147272384</v>
      </c>
      <c r="O27" s="24">
        <f t="shared" si="2"/>
        <v>1.3057969478475289</v>
      </c>
      <c r="P27" s="7"/>
      <c r="Q27" s="25">
        <f t="shared" si="5"/>
        <v>2952.2280491166634</v>
      </c>
      <c r="R27" s="24">
        <f t="shared" si="6"/>
        <v>-2860.7624921627698</v>
      </c>
      <c r="S27" s="7"/>
      <c r="T27" s="25">
        <f t="shared" si="7"/>
        <v>-0.71703397994361562</v>
      </c>
      <c r="U27" s="24">
        <f t="shared" si="8"/>
        <v>-0.69792482781759024</v>
      </c>
      <c r="V27" s="7"/>
      <c r="W27" s="25">
        <f t="shared" si="9"/>
        <v>-0.71778435073437719</v>
      </c>
      <c r="X27" s="24">
        <f t="shared" si="10"/>
        <v>39.275207741026634</v>
      </c>
      <c r="Y27" s="7"/>
      <c r="Z27" s="25">
        <f t="shared" si="11"/>
        <v>617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-7.2792258973358059E-2</v>
      </c>
      <c r="AD27" s="17">
        <f t="shared" ca="1" si="14"/>
        <v>4.3008784895505414E-2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14855</v>
      </c>
      <c r="D28" s="17">
        <v>11990</v>
      </c>
      <c r="E28" s="17">
        <v>11640</v>
      </c>
      <c r="F28" s="17">
        <v>14504</v>
      </c>
      <c r="G28" s="24"/>
      <c r="H28" s="7"/>
      <c r="I28" s="25">
        <f t="shared" si="0"/>
        <v>3215</v>
      </c>
      <c r="J28" s="24">
        <f t="shared" si="0"/>
        <v>-2514</v>
      </c>
      <c r="K28" s="7"/>
      <c r="L28" s="25">
        <f t="shared" si="3"/>
        <v>3220.3998077515998</v>
      </c>
      <c r="M28" s="17">
        <f t="shared" si="1"/>
        <v>29.157923754237693</v>
      </c>
      <c r="N28" s="17">
        <f t="shared" si="4"/>
        <v>-2519.6729410685311</v>
      </c>
      <c r="O28" s="24">
        <f t="shared" si="2"/>
        <v>32.18226036702729</v>
      </c>
      <c r="P28" s="7"/>
      <c r="Q28" s="25">
        <f t="shared" si="5"/>
        <v>3219.2280491166634</v>
      </c>
      <c r="R28" s="24">
        <f t="shared" si="6"/>
        <v>-2550.7624921627698</v>
      </c>
      <c r="S28" s="7"/>
      <c r="T28" s="25">
        <f t="shared" si="7"/>
        <v>-0.78188265337256313</v>
      </c>
      <c r="U28" s="24">
        <f t="shared" si="8"/>
        <v>-0.62229579632120602</v>
      </c>
      <c r="V28" s="7"/>
      <c r="W28" s="25">
        <f t="shared" si="9"/>
        <v>-0.78255179424238885</v>
      </c>
      <c r="X28" s="24">
        <f t="shared" si="10"/>
        <v>44.979321027552942</v>
      </c>
      <c r="Y28" s="7"/>
      <c r="Z28" s="25">
        <f t="shared" si="11"/>
        <v>631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-4.7678972447052104E-2</v>
      </c>
      <c r="AD28" s="17">
        <f t="shared" ca="1" si="14"/>
        <v>5.2561898350589331E-2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14980</v>
      </c>
      <c r="D29" s="17">
        <v>12164</v>
      </c>
      <c r="E29" s="17">
        <v>11524</v>
      </c>
      <c r="F29" s="17">
        <v>14344</v>
      </c>
      <c r="G29" s="24"/>
      <c r="H29" s="7"/>
      <c r="I29" s="25">
        <f t="shared" si="0"/>
        <v>3456</v>
      </c>
      <c r="J29" s="24">
        <f t="shared" si="0"/>
        <v>-2180</v>
      </c>
      <c r="K29" s="7"/>
      <c r="L29" s="25">
        <f t="shared" si="3"/>
        <v>3459.8159644550765</v>
      </c>
      <c r="M29" s="17">
        <f t="shared" si="1"/>
        <v>14.561584722407156</v>
      </c>
      <c r="N29" s="17">
        <f t="shared" si="4"/>
        <v>-2188.0010644126728</v>
      </c>
      <c r="O29" s="24">
        <f t="shared" si="2"/>
        <v>64.017031735739195</v>
      </c>
      <c r="P29" s="7"/>
      <c r="Q29" s="25">
        <f t="shared" si="5"/>
        <v>3460.2280491166634</v>
      </c>
      <c r="R29" s="24">
        <f t="shared" si="6"/>
        <v>-2216.7624921627698</v>
      </c>
      <c r="S29" s="7"/>
      <c r="T29" s="25">
        <f t="shared" si="7"/>
        <v>-0.84041647470730607</v>
      </c>
      <c r="U29" s="24">
        <f t="shared" si="8"/>
        <v>-0.54081161399929512</v>
      </c>
      <c r="V29" s="7"/>
      <c r="W29" s="25">
        <f t="shared" si="9"/>
        <v>-0.84099809034384521</v>
      </c>
      <c r="X29" s="24">
        <f t="shared" si="10"/>
        <v>50.728097255507294</v>
      </c>
      <c r="Y29" s="7"/>
      <c r="Z29" s="25">
        <f t="shared" si="11"/>
        <v>633</v>
      </c>
      <c r="AA29" s="17">
        <f t="shared" si="15"/>
        <v>50.72399999999999</v>
      </c>
      <c r="AB29" s="24">
        <f t="shared" si="12"/>
        <v>0.88530080978160341</v>
      </c>
      <c r="AC29" s="17">
        <f t="shared" si="13"/>
        <v>4.0972555073039985E-3</v>
      </c>
      <c r="AD29" s="17">
        <f t="shared" ca="1" si="14"/>
        <v>-5.8014284906647617E-2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15082</v>
      </c>
      <c r="D30" s="17">
        <v>12334</v>
      </c>
      <c r="E30" s="17">
        <v>11419</v>
      </c>
      <c r="F30" s="17">
        <v>14165</v>
      </c>
      <c r="G30" s="24"/>
      <c r="H30" s="7"/>
      <c r="I30" s="25">
        <f t="shared" si="0"/>
        <v>3663</v>
      </c>
      <c r="J30" s="24">
        <f t="shared" si="0"/>
        <v>-1831</v>
      </c>
      <c r="K30" s="7"/>
      <c r="L30" s="25">
        <f t="shared" si="3"/>
        <v>3665.284990973516</v>
      </c>
      <c r="M30" s="17">
        <f t="shared" si="1"/>
        <v>5.2211837490494144</v>
      </c>
      <c r="N30" s="17">
        <f t="shared" si="4"/>
        <v>-1833.7567752865396</v>
      </c>
      <c r="O30" s="24">
        <f t="shared" si="2"/>
        <v>7.5998099804752206</v>
      </c>
      <c r="P30" s="7"/>
      <c r="Q30" s="25">
        <f t="shared" si="5"/>
        <v>3667.2280491166634</v>
      </c>
      <c r="R30" s="24">
        <f t="shared" si="6"/>
        <v>-1867.7624921627698</v>
      </c>
      <c r="S30" s="7"/>
      <c r="T30" s="25">
        <f t="shared" si="7"/>
        <v>-0.89069241253424292</v>
      </c>
      <c r="U30" s="24">
        <f t="shared" si="8"/>
        <v>-0.45566796241143021</v>
      </c>
      <c r="V30" s="7"/>
      <c r="W30" s="25">
        <f t="shared" si="9"/>
        <v>-0.89118256587834277</v>
      </c>
      <c r="X30" s="24">
        <f t="shared" si="10"/>
        <v>56.390534677887103</v>
      </c>
      <c r="Y30" s="7"/>
      <c r="Z30" s="25">
        <f t="shared" si="11"/>
        <v>634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-3.9465322112889112E-2</v>
      </c>
      <c r="AD30" s="17">
        <f t="shared" ca="1" si="14"/>
        <v>-1.121344121750667E-2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15165</v>
      </c>
      <c r="D31" s="17">
        <v>12524</v>
      </c>
      <c r="E31" s="17">
        <v>11334</v>
      </c>
      <c r="F31" s="17">
        <v>13981</v>
      </c>
      <c r="G31" s="24"/>
      <c r="H31" s="7"/>
      <c r="I31" s="25">
        <f t="shared" si="0"/>
        <v>3831</v>
      </c>
      <c r="J31" s="24">
        <f t="shared" si="0"/>
        <v>-1457</v>
      </c>
      <c r="K31" s="7"/>
      <c r="L31" s="25">
        <f t="shared" si="3"/>
        <v>3833.4160532800561</v>
      </c>
      <c r="M31" s="17">
        <f t="shared" si="1"/>
        <v>5.837313452069723</v>
      </c>
      <c r="N31" s="17">
        <f t="shared" si="4"/>
        <v>-1463.3606583242633</v>
      </c>
      <c r="O31" s="24">
        <f t="shared" si="2"/>
        <v>40.457974318020526</v>
      </c>
      <c r="P31" s="7"/>
      <c r="Q31" s="25">
        <f t="shared" si="5"/>
        <v>3835.2280491166634</v>
      </c>
      <c r="R31" s="24">
        <f t="shared" si="6"/>
        <v>-1493.7624921627698</v>
      </c>
      <c r="S31" s="7"/>
      <c r="T31" s="25">
        <f t="shared" si="7"/>
        <v>-0.93149607221987274</v>
      </c>
      <c r="U31" s="24">
        <f t="shared" si="8"/>
        <v>-0.36442519538030849</v>
      </c>
      <c r="V31" s="7"/>
      <c r="W31" s="25">
        <f t="shared" si="9"/>
        <v>-0.93188820398352745</v>
      </c>
      <c r="X31" s="24">
        <f t="shared" si="10"/>
        <v>62.112983881132664</v>
      </c>
      <c r="Y31" s="7"/>
      <c r="Z31" s="25">
        <f t="shared" si="11"/>
        <v>630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1.2983881132669239E-2</v>
      </c>
      <c r="AD31" s="17">
        <f t="shared" ca="1" si="14"/>
        <v>2.6545499415789209E-2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15227</v>
      </c>
      <c r="D32" s="17">
        <v>12710</v>
      </c>
      <c r="E32" s="17">
        <v>11267</v>
      </c>
      <c r="F32" s="17">
        <v>13787</v>
      </c>
      <c r="G32" s="24"/>
      <c r="H32" s="7"/>
      <c r="I32" s="25">
        <f t="shared" si="0"/>
        <v>3960</v>
      </c>
      <c r="J32" s="24">
        <f t="shared" si="0"/>
        <v>-1077</v>
      </c>
      <c r="K32" s="7"/>
      <c r="L32" s="25">
        <f t="shared" si="3"/>
        <v>3963.2615253468371</v>
      </c>
      <c r="M32" s="17">
        <f t="shared" si="1"/>
        <v>10.637547588060611</v>
      </c>
      <c r="N32" s="17">
        <f t="shared" si="4"/>
        <v>-1080.7540606316052</v>
      </c>
      <c r="O32" s="24">
        <f t="shared" si="2"/>
        <v>14.092971225767814</v>
      </c>
      <c r="P32" s="7"/>
      <c r="Q32" s="25">
        <f t="shared" si="5"/>
        <v>3964.2280491166634</v>
      </c>
      <c r="R32" s="24">
        <f t="shared" si="6"/>
        <v>-1113.7624921627698</v>
      </c>
      <c r="S32" s="7"/>
      <c r="T32" s="25">
        <f t="shared" si="7"/>
        <v>-0.96282745376419576</v>
      </c>
      <c r="U32" s="24">
        <f t="shared" si="8"/>
        <v>-0.27171864064280515</v>
      </c>
      <c r="V32" s="7"/>
      <c r="W32" s="25">
        <f t="shared" si="9"/>
        <v>-0.96311998556211542</v>
      </c>
      <c r="X32" s="24">
        <f t="shared" si="10"/>
        <v>67.716518388928989</v>
      </c>
      <c r="Y32" s="7"/>
      <c r="Z32" s="25">
        <f t="shared" si="11"/>
        <v>626</v>
      </c>
      <c r="AA32" s="17">
        <f t="shared" si="15"/>
        <v>67.733999999999995</v>
      </c>
      <c r="AB32" s="24">
        <f t="shared" si="12"/>
        <v>1.1821813155458392</v>
      </c>
      <c r="AC32" s="17">
        <f t="shared" si="13"/>
        <v>-1.7481611071005432E-2</v>
      </c>
      <c r="AD32" s="17">
        <f t="shared" ca="1" si="14"/>
        <v>2.6200577287056603E-3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15281</v>
      </c>
      <c r="D33" s="17">
        <v>12906</v>
      </c>
      <c r="E33" s="17">
        <v>11225</v>
      </c>
      <c r="F33" s="17">
        <v>13606</v>
      </c>
      <c r="G33" s="24"/>
      <c r="H33" s="7"/>
      <c r="I33" s="25">
        <f t="shared" si="0"/>
        <v>4056</v>
      </c>
      <c r="J33" s="24">
        <f t="shared" si="0"/>
        <v>-700</v>
      </c>
      <c r="K33" s="7"/>
      <c r="L33" s="25">
        <f t="shared" si="3"/>
        <v>4052.6627156740506</v>
      </c>
      <c r="M33" s="17">
        <f t="shared" si="1"/>
        <v>11.137466672227809</v>
      </c>
      <c r="N33" s="17">
        <f t="shared" si="4"/>
        <v>-698.76718615358516</v>
      </c>
      <c r="O33" s="24">
        <f t="shared" si="2"/>
        <v>1.5198299799121586</v>
      </c>
      <c r="P33" s="7"/>
      <c r="Q33" s="25">
        <f t="shared" si="5"/>
        <v>4060.2280491166634</v>
      </c>
      <c r="R33" s="24">
        <f t="shared" si="6"/>
        <v>-736.76249216276983</v>
      </c>
      <c r="S33" s="7"/>
      <c r="T33" s="25">
        <f t="shared" si="7"/>
        <v>-0.98614383072741285</v>
      </c>
      <c r="U33" s="24">
        <f t="shared" si="8"/>
        <v>-0.17974397975849263</v>
      </c>
      <c r="V33" s="7"/>
      <c r="W33" s="25">
        <f t="shared" si="9"/>
        <v>-0.98633754439060795</v>
      </c>
      <c r="X33" s="24">
        <f t="shared" si="10"/>
        <v>73.143624491516846</v>
      </c>
      <c r="Y33" s="7"/>
      <c r="Z33" s="25">
        <f t="shared" si="11"/>
        <v>608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-6.2375508483142994E-2</v>
      </c>
      <c r="AD33" s="17">
        <f t="shared" ca="1" si="14"/>
        <v>0.12366532337907188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15303</v>
      </c>
      <c r="D34" s="17">
        <v>13100</v>
      </c>
      <c r="E34" s="17">
        <v>11196</v>
      </c>
      <c r="F34" s="17">
        <v>13408</v>
      </c>
      <c r="G34" s="24"/>
      <c r="H34" s="7"/>
      <c r="I34" s="25">
        <f t="shared" si="0"/>
        <v>4107</v>
      </c>
      <c r="J34" s="24">
        <f t="shared" si="0"/>
        <v>-308</v>
      </c>
      <c r="K34" s="7"/>
      <c r="L34" s="25">
        <f t="shared" si="3"/>
        <v>4105.4483456702492</v>
      </c>
      <c r="M34" s="17">
        <f t="shared" si="1"/>
        <v>2.4076311590344597</v>
      </c>
      <c r="N34" s="17">
        <f t="shared" si="4"/>
        <v>-305.56751565899151</v>
      </c>
      <c r="O34" s="24">
        <f t="shared" si="2"/>
        <v>5.9169800692515055</v>
      </c>
      <c r="P34" s="7"/>
      <c r="Q34" s="25">
        <f t="shared" si="5"/>
        <v>4111.2280491166639</v>
      </c>
      <c r="R34" s="24">
        <f t="shared" si="6"/>
        <v>-344.76249216276977</v>
      </c>
      <c r="S34" s="7"/>
      <c r="T34" s="25">
        <f t="shared" si="7"/>
        <v>-0.99853065598912205</v>
      </c>
      <c r="U34" s="24">
        <f t="shared" si="8"/>
        <v>-8.4109849608226012E-2</v>
      </c>
      <c r="V34" s="7"/>
      <c r="W34" s="25">
        <f t="shared" si="9"/>
        <v>-0.99862161291600238</v>
      </c>
      <c r="X34" s="24">
        <f t="shared" si="10"/>
        <v>78.657088970502855</v>
      </c>
      <c r="Y34" s="7"/>
      <c r="Z34" s="25">
        <f t="shared" si="11"/>
        <v>615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-8.3911029497130585E-2</v>
      </c>
      <c r="AD34" s="17">
        <f t="shared" ca="1" si="14"/>
        <v>8.2824116622532529E-2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15303</v>
      </c>
      <c r="D35" s="17">
        <v>13299</v>
      </c>
      <c r="E35" s="17">
        <v>11183</v>
      </c>
      <c r="F35" s="17">
        <v>13202</v>
      </c>
      <c r="G35" s="24"/>
      <c r="H35" s="7"/>
      <c r="I35" s="25">
        <f t="shared" si="0"/>
        <v>4120</v>
      </c>
      <c r="J35" s="24">
        <f t="shared" si="0"/>
        <v>97</v>
      </c>
      <c r="K35" s="7"/>
      <c r="L35" s="25">
        <f t="shared" si="3"/>
        <v>4119.7643450264222</v>
      </c>
      <c r="M35" s="17">
        <f t="shared" si="1"/>
        <v>5.5533266571937689E-2</v>
      </c>
      <c r="N35" s="17">
        <f t="shared" si="4"/>
        <v>99.862257025327196</v>
      </c>
      <c r="O35" s="24">
        <f t="shared" si="2"/>
        <v>8.1925152790348879</v>
      </c>
      <c r="P35" s="7"/>
      <c r="Q35" s="25">
        <f t="shared" si="5"/>
        <v>4124.2280491166639</v>
      </c>
      <c r="R35" s="24">
        <f t="shared" si="6"/>
        <v>60.237507837230211</v>
      </c>
      <c r="S35" s="7"/>
      <c r="T35" s="25">
        <f t="shared" si="7"/>
        <v>-1.0016880820362244</v>
      </c>
      <c r="U35" s="24">
        <f t="shared" si="8"/>
        <v>1.469582057253413E-2</v>
      </c>
      <c r="V35" s="7"/>
      <c r="W35" s="25">
        <f t="shared" si="9"/>
        <v>-1.0016728689123</v>
      </c>
      <c r="X35" s="24">
        <f t="shared" si="10"/>
        <v>84.312059073516764</v>
      </c>
      <c r="Y35" s="7"/>
      <c r="Z35" s="25">
        <f t="shared" si="11"/>
        <v>629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-8.9940926483222938E-2</v>
      </c>
      <c r="AD35" s="17">
        <f t="shared" ca="1" si="14"/>
        <v>-3.3408540321119062E-2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15305</v>
      </c>
      <c r="D36" s="17">
        <v>13508</v>
      </c>
      <c r="E36" s="17">
        <v>11201</v>
      </c>
      <c r="F36" s="17">
        <v>13013</v>
      </c>
      <c r="G36" s="24"/>
      <c r="H36" s="7"/>
      <c r="I36" s="25">
        <f t="shared" si="0"/>
        <v>4104</v>
      </c>
      <c r="J36" s="24">
        <f t="shared" si="0"/>
        <v>495</v>
      </c>
      <c r="K36" s="7"/>
      <c r="L36" s="25">
        <f t="shared" si="3"/>
        <v>4094.2631838968018</v>
      </c>
      <c r="M36" s="17">
        <f t="shared" si="1"/>
        <v>94.805587827499394</v>
      </c>
      <c r="N36" s="17">
        <f t="shared" si="4"/>
        <v>500.83343895477896</v>
      </c>
      <c r="O36" s="24">
        <f t="shared" si="2"/>
        <v>34.029010039132594</v>
      </c>
      <c r="P36" s="7"/>
      <c r="Q36" s="25">
        <f t="shared" si="5"/>
        <v>4108.2280491166639</v>
      </c>
      <c r="R36" s="24">
        <f t="shared" si="6"/>
        <v>458.23750783723023</v>
      </c>
      <c r="S36" s="7"/>
      <c r="T36" s="25">
        <f t="shared" si="7"/>
        <v>-0.99780201920902145</v>
      </c>
      <c r="U36" s="24">
        <f t="shared" si="8"/>
        <v>0.11179373842918237</v>
      </c>
      <c r="V36" s="7"/>
      <c r="W36" s="25">
        <f t="shared" si="9"/>
        <v>-0.99768246703728725</v>
      </c>
      <c r="X36" s="24">
        <f t="shared" si="10"/>
        <v>89.865035555069028</v>
      </c>
      <c r="Y36" s="7"/>
      <c r="Z36" s="25">
        <f t="shared" si="11"/>
        <v>623</v>
      </c>
      <c r="AA36" s="17">
        <f t="shared" si="15"/>
        <v>90.008999999999986</v>
      </c>
      <c r="AB36" s="24">
        <f t="shared" si="12"/>
        <v>1.5709534064275759</v>
      </c>
      <c r="AC36" s="17">
        <f t="shared" si="13"/>
        <v>-0.14396444493095828</v>
      </c>
      <c r="AD36" s="17">
        <f t="shared" ca="1" si="14"/>
        <v>9.126068868751247E-2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15264</v>
      </c>
      <c r="D37" s="17">
        <v>13698</v>
      </c>
      <c r="E37" s="17">
        <v>11229</v>
      </c>
      <c r="F37" s="17">
        <v>12803</v>
      </c>
      <c r="G37" s="24"/>
      <c r="H37" s="7"/>
      <c r="I37" s="25">
        <f t="shared" si="0"/>
        <v>4035</v>
      </c>
      <c r="J37" s="24">
        <f t="shared" si="0"/>
        <v>895</v>
      </c>
      <c r="K37" s="7"/>
      <c r="L37" s="25">
        <f t="shared" si="3"/>
        <v>4028.4313249674819</v>
      </c>
      <c r="M37" s="17">
        <f t="shared" si="1"/>
        <v>43.147491682826114</v>
      </c>
      <c r="N37" s="17">
        <f t="shared" si="4"/>
        <v>902.41032582379796</v>
      </c>
      <c r="O37" s="24">
        <f t="shared" si="2"/>
        <v>54.912928814846943</v>
      </c>
      <c r="P37" s="7"/>
      <c r="Q37" s="25">
        <f t="shared" si="5"/>
        <v>4039.2280491166634</v>
      </c>
      <c r="R37" s="24">
        <f t="shared" si="6"/>
        <v>858.23750783723017</v>
      </c>
      <c r="S37" s="7"/>
      <c r="T37" s="25">
        <f t="shared" si="7"/>
        <v>-0.9810433732667091</v>
      </c>
      <c r="U37" s="24">
        <f t="shared" si="8"/>
        <v>0.20937958552129116</v>
      </c>
      <c r="V37" s="7"/>
      <c r="W37" s="25">
        <f t="shared" si="9"/>
        <v>-0.98081895030987098</v>
      </c>
      <c r="X37" s="24">
        <f t="shared" si="10"/>
        <v>95.521814253606863</v>
      </c>
      <c r="Y37" s="7"/>
      <c r="Z37" s="25">
        <f t="shared" si="11"/>
        <v>631</v>
      </c>
      <c r="AA37" s="17">
        <f t="shared" si="15"/>
        <v>95.687999999999988</v>
      </c>
      <c r="AB37" s="24">
        <f t="shared" si="12"/>
        <v>1.6700706546483337</v>
      </c>
      <c r="AC37" s="17">
        <f t="shared" si="13"/>
        <v>-0.16618574639312556</v>
      </c>
      <c r="AD37" s="17">
        <f t="shared" ca="1" si="14"/>
        <v>5.9388798300361145E-2</v>
      </c>
      <c r="AE37" s="17">
        <v>132</v>
      </c>
    </row>
    <row r="38" spans="1:31" s="17" customFormat="1" x14ac:dyDescent="0.25">
      <c r="A38" s="17">
        <v>18</v>
      </c>
      <c r="B38" s="17">
        <v>630</v>
      </c>
      <c r="C38" s="17">
        <v>15205</v>
      </c>
      <c r="D38" s="17">
        <v>13896</v>
      </c>
      <c r="E38" s="17">
        <v>11277</v>
      </c>
      <c r="F38" s="17">
        <v>12607</v>
      </c>
      <c r="G38" s="24"/>
      <c r="H38" s="7"/>
      <c r="I38" s="25">
        <f t="shared" si="0"/>
        <v>3928</v>
      </c>
      <c r="J38" s="24">
        <f t="shared" si="0"/>
        <v>1289</v>
      </c>
      <c r="K38" s="7"/>
      <c r="L38" s="25">
        <f t="shared" si="3"/>
        <v>3923.1842170262817</v>
      </c>
      <c r="M38" s="17">
        <f t="shared" si="1"/>
        <v>23.191765649955478</v>
      </c>
      <c r="N38" s="17">
        <f t="shared" si="4"/>
        <v>1294.8726543800128</v>
      </c>
      <c r="O38" s="24">
        <f t="shared" si="2"/>
        <v>34.48806946708374</v>
      </c>
      <c r="P38" s="7"/>
      <c r="Q38" s="25">
        <f t="shared" si="5"/>
        <v>3932.2280491166634</v>
      </c>
      <c r="R38" s="24">
        <f t="shared" si="6"/>
        <v>1252.2375078372302</v>
      </c>
      <c r="S38" s="7"/>
      <c r="T38" s="25">
        <f t="shared" si="7"/>
        <v>-0.95505532810978999</v>
      </c>
      <c r="U38" s="24">
        <f t="shared" si="8"/>
        <v>0.30550164490701831</v>
      </c>
      <c r="V38" s="7"/>
      <c r="W38" s="25">
        <f t="shared" si="9"/>
        <v>-0.95472760195607398</v>
      </c>
      <c r="X38" s="24">
        <f t="shared" si="10"/>
        <v>101.21557968349396</v>
      </c>
      <c r="Y38" s="7"/>
      <c r="Z38" s="25">
        <f t="shared" si="11"/>
        <v>630</v>
      </c>
      <c r="AA38" s="17">
        <f t="shared" si="15"/>
        <v>101.35799999999999</v>
      </c>
      <c r="AB38" s="24">
        <f t="shared" si="12"/>
        <v>1.7690308232364123</v>
      </c>
      <c r="AC38" s="17">
        <f t="shared" si="13"/>
        <v>-0.14242031650603337</v>
      </c>
      <c r="AD38" s="17">
        <f t="shared" ca="1" si="14"/>
        <v>1.3595448281762401E-3</v>
      </c>
      <c r="AE38" s="17">
        <v>131</v>
      </c>
    </row>
    <row r="39" spans="1:31" s="17" customFormat="1" x14ac:dyDescent="0.25">
      <c r="A39" s="17">
        <v>19</v>
      </c>
      <c r="B39" s="17">
        <v>637</v>
      </c>
      <c r="C39" s="17">
        <v>15130</v>
      </c>
      <c r="D39" s="17">
        <v>14081</v>
      </c>
      <c r="E39" s="17">
        <v>11346</v>
      </c>
      <c r="F39" s="17">
        <v>12412</v>
      </c>
      <c r="G39" s="24"/>
      <c r="H39" s="7"/>
      <c r="I39" s="25">
        <f t="shared" si="0"/>
        <v>3784</v>
      </c>
      <c r="J39" s="24">
        <f t="shared" si="0"/>
        <v>1669</v>
      </c>
      <c r="K39" s="7"/>
      <c r="L39" s="25">
        <f t="shared" si="3"/>
        <v>3777.6721441074728</v>
      </c>
      <c r="M39" s="17">
        <f t="shared" si="1"/>
        <v>40.041760196590808</v>
      </c>
      <c r="N39" s="17">
        <f t="shared" si="4"/>
        <v>1679.1586917317595</v>
      </c>
      <c r="O39" s="24">
        <f t="shared" si="2"/>
        <v>103.1990177009192</v>
      </c>
      <c r="P39" s="7"/>
      <c r="Q39" s="25">
        <f t="shared" si="5"/>
        <v>3788.2280491166634</v>
      </c>
      <c r="R39" s="24">
        <f t="shared" si="6"/>
        <v>1632.2375078372302</v>
      </c>
      <c r="S39" s="7"/>
      <c r="T39" s="25">
        <f t="shared" si="7"/>
        <v>-0.92008076266496441</v>
      </c>
      <c r="U39" s="24">
        <f t="shared" si="8"/>
        <v>0.39820819964452164</v>
      </c>
      <c r="V39" s="7"/>
      <c r="W39" s="25">
        <f t="shared" si="9"/>
        <v>-0.91965339826501458</v>
      </c>
      <c r="X39" s="24">
        <f t="shared" si="10"/>
        <v>106.88403835465908</v>
      </c>
      <c r="Y39" s="7"/>
      <c r="Z39" s="25">
        <f t="shared" si="11"/>
        <v>637</v>
      </c>
      <c r="AA39" s="17">
        <f t="shared" si="15"/>
        <v>107.09099999999999</v>
      </c>
      <c r="AB39" s="24">
        <f t="shared" si="12"/>
        <v>1.8690905492532472</v>
      </c>
      <c r="AC39" s="17">
        <f t="shared" si="13"/>
        <v>-0.2069616453409111</v>
      </c>
      <c r="AD39" s="17">
        <f t="shared" ca="1" si="14"/>
        <v>0.16217909536942443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15042</v>
      </c>
      <c r="D40" s="17">
        <v>14265</v>
      </c>
      <c r="E40" s="17">
        <v>11438</v>
      </c>
      <c r="F40" s="17">
        <v>12235</v>
      </c>
      <c r="G40" s="24"/>
      <c r="H40" s="7"/>
      <c r="I40" s="25">
        <f t="shared" si="0"/>
        <v>3604</v>
      </c>
      <c r="J40" s="24">
        <f t="shared" si="0"/>
        <v>2030</v>
      </c>
      <c r="K40" s="7"/>
      <c r="L40" s="25">
        <f t="shared" si="3"/>
        <v>3598.4102543586482</v>
      </c>
      <c r="M40" s="17">
        <f t="shared" si="1"/>
        <v>31.245256335011256</v>
      </c>
      <c r="N40" s="17">
        <f t="shared" si="4"/>
        <v>2039.687530844313</v>
      </c>
      <c r="O40" s="24">
        <f t="shared" si="2"/>
        <v>93.848253859514969</v>
      </c>
      <c r="P40" s="7"/>
      <c r="Q40" s="25">
        <f t="shared" si="5"/>
        <v>3608.2280491166634</v>
      </c>
      <c r="R40" s="24">
        <f t="shared" si="6"/>
        <v>1993.2375078372302</v>
      </c>
      <c r="S40" s="7"/>
      <c r="T40" s="25">
        <f t="shared" si="7"/>
        <v>-0.87636255585893241</v>
      </c>
      <c r="U40" s="24">
        <f t="shared" si="8"/>
        <v>0.48627942664514984</v>
      </c>
      <c r="V40" s="7"/>
      <c r="W40" s="25">
        <f t="shared" si="9"/>
        <v>-0.87584052906748688</v>
      </c>
      <c r="X40" s="24">
        <f t="shared" si="10"/>
        <v>112.51118999120968</v>
      </c>
      <c r="Y40" s="7"/>
      <c r="Z40" s="25">
        <f t="shared" si="11"/>
        <v>624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-0.19581000879031762</v>
      </c>
      <c r="AD40" s="17">
        <f t="shared" ca="1" si="14"/>
        <v>6.494644457794152E-2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14938</v>
      </c>
      <c r="D41" s="17">
        <v>14439</v>
      </c>
      <c r="E41" s="17">
        <v>11543</v>
      </c>
      <c r="F41" s="17">
        <v>12069</v>
      </c>
      <c r="G41" s="24"/>
      <c r="H41" s="7"/>
      <c r="I41" s="25">
        <f t="shared" si="0"/>
        <v>3395</v>
      </c>
      <c r="J41" s="24">
        <f t="shared" si="0"/>
        <v>2370</v>
      </c>
      <c r="K41" s="7"/>
      <c r="L41" s="25">
        <f t="shared" si="3"/>
        <v>3390.0716791660816</v>
      </c>
      <c r="M41" s="17">
        <f t="shared" si="1"/>
        <v>24.288346242034208</v>
      </c>
      <c r="N41" s="17">
        <f t="shared" si="4"/>
        <v>2373.0245594179869</v>
      </c>
      <c r="O41" s="24">
        <f t="shared" si="2"/>
        <v>9.1479596729332133</v>
      </c>
      <c r="P41" s="7"/>
      <c r="Q41" s="25">
        <f t="shared" si="5"/>
        <v>3399.2280491166634</v>
      </c>
      <c r="R41" s="24">
        <f t="shared" si="6"/>
        <v>2333.2375078372302</v>
      </c>
      <c r="S41" s="7"/>
      <c r="T41" s="25">
        <f t="shared" si="7"/>
        <v>-0.82560086017859513</v>
      </c>
      <c r="U41" s="24">
        <f t="shared" si="8"/>
        <v>0.56922739667344224</v>
      </c>
      <c r="V41" s="7"/>
      <c r="W41" s="25">
        <f t="shared" si="9"/>
        <v>-0.82498967213749252</v>
      </c>
      <c r="X41" s="24">
        <f t="shared" si="10"/>
        <v>118.07646444984795</v>
      </c>
      <c r="Y41" s="7"/>
      <c r="Z41" s="25">
        <f t="shared" si="11"/>
        <v>609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-0.1115355501520412</v>
      </c>
      <c r="AD41" s="17">
        <f t="shared" ca="1" si="14"/>
        <v>-2.7489967139004534E-2</v>
      </c>
      <c r="AE41" s="17">
        <v>128</v>
      </c>
    </row>
    <row r="42" spans="1:31" s="17" customFormat="1" x14ac:dyDescent="0.25">
      <c r="A42" s="17">
        <v>22</v>
      </c>
      <c r="B42" s="17">
        <v>613</v>
      </c>
      <c r="C42" s="17">
        <v>14828</v>
      </c>
      <c r="D42" s="17">
        <v>14597</v>
      </c>
      <c r="E42" s="17">
        <v>11669</v>
      </c>
      <c r="F42" s="17">
        <v>11917</v>
      </c>
      <c r="G42" s="24"/>
      <c r="H42" s="7"/>
      <c r="I42" s="25">
        <f t="shared" si="0"/>
        <v>3159</v>
      </c>
      <c r="J42" s="24">
        <f t="shared" si="0"/>
        <v>2680</v>
      </c>
      <c r="K42" s="7"/>
      <c r="L42" s="25">
        <f t="shared" si="3"/>
        <v>3149.003388821558</v>
      </c>
      <c r="M42" s="17">
        <f t="shared" si="1"/>
        <v>99.932235052951171</v>
      </c>
      <c r="N42" s="17">
        <f t="shared" si="4"/>
        <v>2686.9570236615655</v>
      </c>
      <c r="O42" s="24">
        <f t="shared" si="2"/>
        <v>48.400178227581847</v>
      </c>
      <c r="P42" s="7"/>
      <c r="Q42" s="25">
        <f t="shared" si="5"/>
        <v>3163.2280491166634</v>
      </c>
      <c r="R42" s="24">
        <f t="shared" si="6"/>
        <v>2643.2375078372302</v>
      </c>
      <c r="S42" s="7"/>
      <c r="T42" s="25">
        <f t="shared" si="7"/>
        <v>-0.76828143347735312</v>
      </c>
      <c r="U42" s="24">
        <f t="shared" si="8"/>
        <v>0.64485642816982658</v>
      </c>
      <c r="V42" s="7"/>
      <c r="W42" s="25">
        <f t="shared" si="9"/>
        <v>-0.76758894498384611</v>
      </c>
      <c r="X42" s="24">
        <f t="shared" si="10"/>
        <v>123.5053523304656</v>
      </c>
      <c r="Y42" s="7"/>
      <c r="Z42" s="25">
        <f t="shared" si="11"/>
        <v>613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-0.19964766953438584</v>
      </c>
      <c r="AD42" s="17">
        <f t="shared" ca="1" si="14"/>
        <v>0.13034427713871821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14679</v>
      </c>
      <c r="D43" s="17">
        <v>14742</v>
      </c>
      <c r="E43" s="17">
        <v>11800</v>
      </c>
      <c r="F43" s="17">
        <v>11765</v>
      </c>
      <c r="G43" s="24"/>
      <c r="H43" s="7"/>
      <c r="I43" s="25">
        <f t="shared" si="0"/>
        <v>2879</v>
      </c>
      <c r="J43" s="24">
        <f t="shared" si="0"/>
        <v>2977</v>
      </c>
      <c r="K43" s="7"/>
      <c r="L43" s="25">
        <f t="shared" si="3"/>
        <v>2875.4558794021227</v>
      </c>
      <c r="M43" s="17">
        <f t="shared" si="1"/>
        <v>12.560790812298018</v>
      </c>
      <c r="N43" s="17">
        <f t="shared" si="4"/>
        <v>2979.4725906098779</v>
      </c>
      <c r="O43" s="24">
        <f t="shared" si="2"/>
        <v>6.1137043240563544</v>
      </c>
      <c r="P43" s="7"/>
      <c r="Q43" s="25">
        <f t="shared" si="5"/>
        <v>2883.2280491166634</v>
      </c>
      <c r="R43" s="24">
        <f t="shared" si="6"/>
        <v>2940.2375078372302</v>
      </c>
      <c r="S43" s="7"/>
      <c r="T43" s="25">
        <f t="shared" si="7"/>
        <v>-0.70027533400130326</v>
      </c>
      <c r="U43" s="24">
        <f t="shared" si="8"/>
        <v>0.71731391963571733</v>
      </c>
      <c r="V43" s="7"/>
      <c r="W43" s="25">
        <f t="shared" si="9"/>
        <v>-0.69950494687170994</v>
      </c>
      <c r="X43" s="24">
        <f t="shared" si="10"/>
        <v>129.19166931364555</v>
      </c>
      <c r="Y43" s="7"/>
      <c r="Z43" s="25">
        <f t="shared" si="11"/>
        <v>620</v>
      </c>
      <c r="AA43" s="17">
        <f t="shared" si="15"/>
        <v>129.285</v>
      </c>
      <c r="AB43" s="24">
        <f t="shared" si="12"/>
        <v>2.2564489234408689</v>
      </c>
      <c r="AC43" s="17">
        <f t="shared" si="13"/>
        <v>-9.3330686354448744E-2</v>
      </c>
      <c r="AD43" s="17">
        <f t="shared" ca="1" si="14"/>
        <v>3.8048313755211893E-2</v>
      </c>
      <c r="AE43" s="17">
        <v>126</v>
      </c>
    </row>
    <row r="44" spans="1:31" s="17" customFormat="1" x14ac:dyDescent="0.25">
      <c r="A44" s="17">
        <v>24</v>
      </c>
      <c r="B44" s="17">
        <v>625</v>
      </c>
      <c r="C44" s="17">
        <v>14522</v>
      </c>
      <c r="D44" s="17">
        <v>14872</v>
      </c>
      <c r="E44" s="17">
        <v>11949</v>
      </c>
      <c r="F44" s="17">
        <v>11622</v>
      </c>
      <c r="G44" s="24"/>
      <c r="H44" s="7"/>
      <c r="I44" s="25">
        <f t="shared" si="0"/>
        <v>2573</v>
      </c>
      <c r="J44" s="24">
        <f t="shared" si="0"/>
        <v>3250</v>
      </c>
      <c r="K44" s="7"/>
      <c r="L44" s="25">
        <f t="shared" si="3"/>
        <v>2572.0690504879908</v>
      </c>
      <c r="M44" s="17">
        <f t="shared" si="1"/>
        <v>0.86666699391015345</v>
      </c>
      <c r="N44" s="17">
        <f t="shared" si="4"/>
        <v>3246.0946630286508</v>
      </c>
      <c r="O44" s="24">
        <f t="shared" si="2"/>
        <v>15.251656859787278</v>
      </c>
      <c r="P44" s="7"/>
      <c r="Q44" s="25">
        <f t="shared" si="5"/>
        <v>2577.2280491166634</v>
      </c>
      <c r="R44" s="24">
        <f t="shared" si="6"/>
        <v>3213.2375078372302</v>
      </c>
      <c r="S44" s="7"/>
      <c r="T44" s="25">
        <f t="shared" si="7"/>
        <v>-0.62595438243104884</v>
      </c>
      <c r="U44" s="24">
        <f t="shared" si="8"/>
        <v>0.78391626027608163</v>
      </c>
      <c r="V44" s="7"/>
      <c r="W44" s="25">
        <f t="shared" si="9"/>
        <v>-0.62511238468619623</v>
      </c>
      <c r="X44" s="24">
        <f t="shared" si="10"/>
        <v>134.90187438242356</v>
      </c>
      <c r="Y44" s="7"/>
      <c r="Z44" s="25">
        <f t="shared" si="11"/>
        <v>625</v>
      </c>
      <c r="AA44" s="17">
        <f t="shared" si="15"/>
        <v>134.91</v>
      </c>
      <c r="AB44" s="24">
        <f t="shared" si="12"/>
        <v>2.35462369386555</v>
      </c>
      <c r="AC44" s="17">
        <f t="shared" si="13"/>
        <v>-8.1256175764394811E-3</v>
      </c>
      <c r="AD44" s="17">
        <f t="shared" ca="1" si="14"/>
        <v>-6.2848420186867315E-3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14352</v>
      </c>
      <c r="D45" s="17">
        <v>14989</v>
      </c>
      <c r="E45" s="17">
        <v>12115</v>
      </c>
      <c r="F45" s="17">
        <v>11502</v>
      </c>
      <c r="G45" s="24"/>
      <c r="H45" s="7"/>
      <c r="I45" s="25">
        <f t="shared" si="0"/>
        <v>2237</v>
      </c>
      <c r="J45" s="24">
        <f t="shared" si="0"/>
        <v>3487</v>
      </c>
      <c r="K45" s="7"/>
      <c r="L45" s="25">
        <f t="shared" si="3"/>
        <v>2237.3305940578603</v>
      </c>
      <c r="M45" s="17">
        <f t="shared" si="1"/>
        <v>0.10929243109250837</v>
      </c>
      <c r="N45" s="17">
        <f t="shared" si="4"/>
        <v>3485.9957067079222</v>
      </c>
      <c r="O45" s="24">
        <f t="shared" si="2"/>
        <v>1.0086050165125025</v>
      </c>
      <c r="P45" s="7"/>
      <c r="Q45" s="25">
        <f t="shared" si="5"/>
        <v>2241.2280491166634</v>
      </c>
      <c r="R45" s="24">
        <f t="shared" si="6"/>
        <v>3450.2375078372302</v>
      </c>
      <c r="S45" s="7"/>
      <c r="T45" s="25">
        <f t="shared" si="7"/>
        <v>-0.54434706305978908</v>
      </c>
      <c r="U45" s="24">
        <f t="shared" si="8"/>
        <v>0.84173587467815603</v>
      </c>
      <c r="V45" s="7"/>
      <c r="W45" s="25">
        <f t="shared" si="9"/>
        <v>-0.54344288799291218</v>
      </c>
      <c r="X45" s="24">
        <f t="shared" si="10"/>
        <v>140.62435547295513</v>
      </c>
      <c r="Y45" s="7"/>
      <c r="Z45" s="25">
        <f t="shared" si="11"/>
        <v>637</v>
      </c>
      <c r="AA45" s="17">
        <f t="shared" si="15"/>
        <v>140.643</v>
      </c>
      <c r="AB45" s="24">
        <f t="shared" si="12"/>
        <v>2.454683419882385</v>
      </c>
      <c r="AC45" s="17">
        <f t="shared" si="13"/>
        <v>-1.8644527044870074E-2</v>
      </c>
      <c r="AD45" s="17">
        <f t="shared" ca="1" si="14"/>
        <v>6.1297371412223356E-2</v>
      </c>
      <c r="AE45" s="17">
        <v>124</v>
      </c>
    </row>
    <row r="46" spans="1:31" s="17" customFormat="1" x14ac:dyDescent="0.25">
      <c r="A46" s="17">
        <v>26</v>
      </c>
      <c r="B46" s="17">
        <v>630</v>
      </c>
      <c r="C46" s="17">
        <v>14189</v>
      </c>
      <c r="D46" s="17">
        <v>15107</v>
      </c>
      <c r="E46" s="17">
        <v>12303</v>
      </c>
      <c r="F46" s="17">
        <v>11409</v>
      </c>
      <c r="G46" s="24"/>
      <c r="H46" s="7"/>
      <c r="I46" s="25">
        <f t="shared" si="0"/>
        <v>1886</v>
      </c>
      <c r="J46" s="24">
        <f t="shared" si="0"/>
        <v>3698</v>
      </c>
      <c r="K46" s="7"/>
      <c r="L46" s="25">
        <f t="shared" si="3"/>
        <v>1884.1884127398521</v>
      </c>
      <c r="M46" s="17">
        <f t="shared" si="1"/>
        <v>3.2818484011302362</v>
      </c>
      <c r="N46" s="17">
        <f t="shared" si="4"/>
        <v>3689.3071955771547</v>
      </c>
      <c r="O46" s="24">
        <f t="shared" si="2"/>
        <v>75.564848733838048</v>
      </c>
      <c r="P46" s="7"/>
      <c r="Q46" s="25">
        <f t="shared" si="5"/>
        <v>1890.2280491166634</v>
      </c>
      <c r="R46" s="24">
        <f t="shared" si="6"/>
        <v>3661.2375078372302</v>
      </c>
      <c r="S46" s="7"/>
      <c r="T46" s="25">
        <f t="shared" si="7"/>
        <v>-0.45909655978802655</v>
      </c>
      <c r="U46" s="24">
        <f t="shared" si="8"/>
        <v>0.89321240901924348</v>
      </c>
      <c r="V46" s="7"/>
      <c r="W46" s="25">
        <f t="shared" si="9"/>
        <v>-0.45813702126793915</v>
      </c>
      <c r="X46" s="24">
        <f t="shared" si="10"/>
        <v>146.31780413886156</v>
      </c>
      <c r="Y46" s="7"/>
      <c r="Z46" s="25">
        <f t="shared" si="11"/>
        <v>630</v>
      </c>
      <c r="AA46" s="17">
        <f t="shared" si="15"/>
        <v>146.31299999999999</v>
      </c>
      <c r="AB46" s="24">
        <f t="shared" si="12"/>
        <v>2.5536435884704631</v>
      </c>
      <c r="AC46" s="17">
        <f t="shared" si="13"/>
        <v>4.8041388615729375E-3</v>
      </c>
      <c r="AD46" s="17">
        <f t="shared" ca="1" si="14"/>
        <v>7.0718749252648649E-2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13997</v>
      </c>
      <c r="D47" s="17">
        <v>15184</v>
      </c>
      <c r="E47" s="17">
        <v>12485</v>
      </c>
      <c r="F47" s="17">
        <v>11320</v>
      </c>
      <c r="G47" s="24"/>
      <c r="H47" s="7"/>
      <c r="I47" s="25">
        <f t="shared" si="0"/>
        <v>1512</v>
      </c>
      <c r="J47" s="24">
        <f t="shared" si="0"/>
        <v>3864</v>
      </c>
      <c r="K47" s="7"/>
      <c r="L47" s="25">
        <f t="shared" si="3"/>
        <v>1515.5693839857536</v>
      </c>
      <c r="M47" s="17">
        <f t="shared" si="1"/>
        <v>12.740502037754077</v>
      </c>
      <c r="N47" s="17">
        <f t="shared" si="4"/>
        <v>3855.6692877448236</v>
      </c>
      <c r="O47" s="24">
        <f t="shared" si="2"/>
        <v>69.400766678546631</v>
      </c>
      <c r="P47" s="7"/>
      <c r="Q47" s="25">
        <f t="shared" si="5"/>
        <v>1516.2280491166634</v>
      </c>
      <c r="R47" s="24">
        <f t="shared" si="6"/>
        <v>3827.2375078372302</v>
      </c>
      <c r="S47" s="7"/>
      <c r="T47" s="25">
        <f t="shared" si="7"/>
        <v>-0.36825984120215999</v>
      </c>
      <c r="U47" s="24">
        <f t="shared" si="8"/>
        <v>0.93371053556246864</v>
      </c>
      <c r="V47" s="7"/>
      <c r="W47" s="25">
        <f t="shared" si="9"/>
        <v>-0.36725673287861904</v>
      </c>
      <c r="X47" s="24">
        <f t="shared" si="10"/>
        <v>152.00029462116902</v>
      </c>
      <c r="Y47" s="7"/>
      <c r="Z47" s="25">
        <f t="shared" si="11"/>
        <v>625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6.2294621169030506E-2</v>
      </c>
      <c r="AD47" s="17">
        <f t="shared" ca="1" si="14"/>
        <v>5.9482559284987246E-2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13795</v>
      </c>
      <c r="D48" s="17">
        <v>15245</v>
      </c>
      <c r="E48" s="17">
        <v>12674</v>
      </c>
      <c r="F48" s="17">
        <v>11250</v>
      </c>
      <c r="G48" s="24"/>
      <c r="H48" s="7"/>
      <c r="I48" s="25">
        <f t="shared" si="0"/>
        <v>1121</v>
      </c>
      <c r="J48" s="24">
        <f t="shared" si="0"/>
        <v>3995</v>
      </c>
      <c r="K48" s="7"/>
      <c r="L48" s="25">
        <f t="shared" si="3"/>
        <v>1129.1902745354187</v>
      </c>
      <c r="M48" s="17">
        <f t="shared" si="1"/>
        <v>67.080596965527448</v>
      </c>
      <c r="N48" s="17">
        <f t="shared" si="4"/>
        <v>3986.1124360507592</v>
      </c>
      <c r="O48" s="24">
        <f t="shared" si="2"/>
        <v>78.988792951843962</v>
      </c>
      <c r="P48" s="7"/>
      <c r="Q48" s="25">
        <f t="shared" si="5"/>
        <v>1125.2280491166634</v>
      </c>
      <c r="R48" s="24">
        <f t="shared" si="6"/>
        <v>3958.2375078372302</v>
      </c>
      <c r="S48" s="7"/>
      <c r="T48" s="25">
        <f t="shared" si="7"/>
        <v>-0.27329418086239038</v>
      </c>
      <c r="U48" s="24">
        <f t="shared" si="8"/>
        <v>0.96566990048513424</v>
      </c>
      <c r="V48" s="7"/>
      <c r="W48" s="25">
        <f t="shared" si="9"/>
        <v>-0.27225667569873724</v>
      </c>
      <c r="X48" s="24">
        <f t="shared" si="10"/>
        <v>157.72648587574201</v>
      </c>
      <c r="Y48" s="7"/>
      <c r="Z48" s="25">
        <f t="shared" si="11"/>
        <v>630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0.11848587574203862</v>
      </c>
      <c r="AD48" s="17">
        <f t="shared" ca="1" si="14"/>
        <v>8.0697782409515639E-3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13605</v>
      </c>
      <c r="D49" s="17">
        <v>15290</v>
      </c>
      <c r="E49" s="17">
        <v>12864</v>
      </c>
      <c r="F49" s="17">
        <v>11206</v>
      </c>
      <c r="G49" s="24"/>
      <c r="H49" s="7"/>
      <c r="I49" s="25">
        <f t="shared" si="0"/>
        <v>741</v>
      </c>
      <c r="J49" s="24">
        <f t="shared" si="0"/>
        <v>4084</v>
      </c>
      <c r="K49" s="7"/>
      <c r="L49" s="25">
        <f t="shared" si="3"/>
        <v>747.01387540621056</v>
      </c>
      <c r="M49" s="17">
        <f t="shared" si="1"/>
        <v>36.166697401424216</v>
      </c>
      <c r="N49" s="17">
        <f t="shared" si="4"/>
        <v>4075.1084884659008</v>
      </c>
      <c r="O49" s="24">
        <f t="shared" si="2"/>
        <v>79.058977361019259</v>
      </c>
      <c r="P49" s="7"/>
      <c r="Q49" s="25">
        <f t="shared" si="5"/>
        <v>745.22804911666356</v>
      </c>
      <c r="R49" s="24">
        <f t="shared" si="6"/>
        <v>4047.2375078372302</v>
      </c>
      <c r="S49" s="7"/>
      <c r="T49" s="25">
        <f t="shared" si="7"/>
        <v>-0.18100018871632279</v>
      </c>
      <c r="U49" s="24">
        <f t="shared" si="8"/>
        <v>0.98738275146312848</v>
      </c>
      <c r="V49" s="7"/>
      <c r="W49" s="25">
        <f t="shared" si="9"/>
        <v>-0.17993929867152542</v>
      </c>
      <c r="X49" s="24">
        <f t="shared" si="10"/>
        <v>163.14335227514403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8.1352275144041641E-2</v>
      </c>
      <c r="AD49" s="17">
        <f t="shared" ca="1" si="14"/>
        <v>3.6308046140902661E-2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13416</v>
      </c>
      <c r="D50" s="17">
        <v>15326</v>
      </c>
      <c r="E50" s="17">
        <v>13069</v>
      </c>
      <c r="F50" s="17">
        <v>11183</v>
      </c>
      <c r="G50" s="24"/>
      <c r="H50" s="7"/>
      <c r="I50" s="25">
        <f t="shared" si="0"/>
        <v>347</v>
      </c>
      <c r="J50" s="24">
        <f t="shared" si="0"/>
        <v>4143</v>
      </c>
      <c r="K50" s="7"/>
      <c r="L50" s="25">
        <f t="shared" si="3"/>
        <v>352.86830912080671</v>
      </c>
      <c r="M50" s="17">
        <f t="shared" si="1"/>
        <v>34.43705193734327</v>
      </c>
      <c r="N50" s="17">
        <f t="shared" si="4"/>
        <v>4127.9592895693831</v>
      </c>
      <c r="O50" s="24">
        <f t="shared" si="2"/>
        <v>226.22297025766665</v>
      </c>
      <c r="P50" s="7"/>
      <c r="Q50" s="25">
        <f t="shared" si="5"/>
        <v>351.2280491166635</v>
      </c>
      <c r="R50" s="24">
        <f t="shared" si="6"/>
        <v>4106.2375078372306</v>
      </c>
      <c r="S50" s="7"/>
      <c r="T50" s="25">
        <f t="shared" si="7"/>
        <v>-8.5305891596452632E-2</v>
      </c>
      <c r="U50" s="24">
        <f t="shared" si="8"/>
        <v>1.0017766639092145</v>
      </c>
      <c r="V50" s="7"/>
      <c r="W50" s="25">
        <f t="shared" si="9"/>
        <v>-8.422947929064456E-2</v>
      </c>
      <c r="X50" s="24">
        <f t="shared" si="10"/>
        <v>168.66538670292834</v>
      </c>
      <c r="Y50" s="7"/>
      <c r="Z50" s="25">
        <f t="shared" si="11"/>
        <v>614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7.7386702928350815E-2</v>
      </c>
      <c r="AD50" s="17">
        <f t="shared" ca="1" si="14"/>
        <v>6.6042923275887233E-2</v>
      </c>
      <c r="AE50" s="17">
        <v>119</v>
      </c>
    </row>
    <row r="51" spans="1:31" s="17" customFormat="1" x14ac:dyDescent="0.25">
      <c r="A51" s="17">
        <v>31</v>
      </c>
      <c r="B51" s="17">
        <v>620</v>
      </c>
      <c r="C51" s="17">
        <v>13209</v>
      </c>
      <c r="D51" s="17">
        <v>15326</v>
      </c>
      <c r="E51" s="17">
        <v>13262</v>
      </c>
      <c r="F51" s="17">
        <v>11171</v>
      </c>
      <c r="G51" s="24"/>
      <c r="H51" s="7"/>
      <c r="I51" s="25">
        <f t="shared" si="0"/>
        <v>-53</v>
      </c>
      <c r="J51" s="24">
        <f t="shared" si="0"/>
        <v>4155</v>
      </c>
      <c r="K51" s="7"/>
      <c r="L51" s="25">
        <f t="shared" si="3"/>
        <v>-48.484127817271442</v>
      </c>
      <c r="M51" s="17">
        <f t="shared" si="1"/>
        <v>20.393101570741585</v>
      </c>
      <c r="N51" s="17">
        <f t="shared" si="4"/>
        <v>4142.7130143106697</v>
      </c>
      <c r="O51" s="24">
        <f t="shared" si="2"/>
        <v>150.97001732980814</v>
      </c>
      <c r="P51" s="7"/>
      <c r="Q51" s="25">
        <f t="shared" si="5"/>
        <v>-48.771950883336487</v>
      </c>
      <c r="R51" s="24">
        <f t="shared" si="6"/>
        <v>4118.2375078372306</v>
      </c>
      <c r="S51" s="7"/>
      <c r="T51" s="25">
        <f t="shared" si="7"/>
        <v>1.1845679083618565E-2</v>
      </c>
      <c r="U51" s="24">
        <f t="shared" si="8"/>
        <v>1.0047042393219778</v>
      </c>
      <c r="V51" s="7"/>
      <c r="W51" s="25">
        <f t="shared" si="9"/>
        <v>1.2925293311363944E-2</v>
      </c>
      <c r="X51" s="24">
        <f t="shared" si="10"/>
        <v>174.20857371403326</v>
      </c>
      <c r="Y51" s="7"/>
      <c r="Z51" s="25">
        <f t="shared" si="11"/>
        <v>620</v>
      </c>
      <c r="AA51" s="17">
        <f t="shared" si="15"/>
        <v>174.16800000000001</v>
      </c>
      <c r="AB51" s="24">
        <f t="shared" si="12"/>
        <v>3.039805051613484</v>
      </c>
      <c r="AC51" s="17">
        <f t="shared" si="13"/>
        <v>4.0573714033257602E-2</v>
      </c>
      <c r="AD51" s="17">
        <f t="shared" ca="1" si="14"/>
        <v>5.4382969654739099E-2</v>
      </c>
      <c r="AE51" s="17">
        <v>118</v>
      </c>
    </row>
    <row r="52" spans="1:31" s="17" customFormat="1" x14ac:dyDescent="0.25">
      <c r="A52" s="17">
        <v>32</v>
      </c>
      <c r="B52" s="17">
        <v>621</v>
      </c>
      <c r="C52" s="17">
        <v>13009</v>
      </c>
      <c r="D52" s="17">
        <v>15310</v>
      </c>
      <c r="E52" s="17">
        <v>13465</v>
      </c>
      <c r="F52" s="17">
        <v>11184</v>
      </c>
      <c r="G52" s="24"/>
      <c r="H52" s="7"/>
      <c r="I52" s="25">
        <f t="shared" ref="I52:J83" si="16">C52-E52</f>
        <v>-456</v>
      </c>
      <c r="J52" s="24">
        <f t="shared" si="16"/>
        <v>4126</v>
      </c>
      <c r="K52" s="7"/>
      <c r="L52" s="25">
        <f t="shared" si="3"/>
        <v>-450.05796838968382</v>
      </c>
      <c r="M52" s="17">
        <f t="shared" si="1"/>
        <v>35.30773965799667</v>
      </c>
      <c r="N52" s="17">
        <f t="shared" si="4"/>
        <v>4118.4564747214163</v>
      </c>
      <c r="O52" s="24">
        <f t="shared" si="2"/>
        <v>56.90477362863173</v>
      </c>
      <c r="P52" s="7"/>
      <c r="Q52" s="25">
        <f t="shared" si="5"/>
        <v>-451.7719508833365</v>
      </c>
      <c r="R52" s="24">
        <f t="shared" si="6"/>
        <v>4089.2375078372302</v>
      </c>
      <c r="S52" s="7"/>
      <c r="T52" s="25">
        <f t="shared" si="7"/>
        <v>0.1097258865437903</v>
      </c>
      <c r="U52" s="24">
        <f t="shared" si="8"/>
        <v>0.99762926540779984</v>
      </c>
      <c r="V52" s="7"/>
      <c r="W52" s="25">
        <f t="shared" si="9"/>
        <v>0.11079795485038198</v>
      </c>
      <c r="X52" s="24">
        <f t="shared" si="10"/>
        <v>179.80888692934013</v>
      </c>
      <c r="Y52" s="7"/>
      <c r="Z52" s="25">
        <f t="shared" si="11"/>
        <v>621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5.1886929340128063E-2</v>
      </c>
      <c r="AD52" s="17">
        <f t="shared" ca="1" si="14"/>
        <v>9.7455283899705591E-3</v>
      </c>
      <c r="AE52" s="17">
        <v>117</v>
      </c>
    </row>
    <row r="53" spans="1:31" s="17" customFormat="1" x14ac:dyDescent="0.25">
      <c r="A53" s="17">
        <v>33</v>
      </c>
      <c r="B53" s="17">
        <v>638</v>
      </c>
      <c r="C53" s="17">
        <v>12806</v>
      </c>
      <c r="D53" s="17">
        <v>15273</v>
      </c>
      <c r="E53" s="17">
        <v>13666</v>
      </c>
      <c r="F53" s="17">
        <v>11215</v>
      </c>
      <c r="G53" s="24"/>
      <c r="H53" s="7"/>
      <c r="I53" s="25">
        <f t="shared" si="16"/>
        <v>-860</v>
      </c>
      <c r="J53" s="24">
        <f t="shared" si="16"/>
        <v>4058</v>
      </c>
      <c r="K53" s="7"/>
      <c r="L53" s="25">
        <f t="shared" si="3"/>
        <v>-858.16769197170242</v>
      </c>
      <c r="M53" s="17">
        <f t="shared" si="1"/>
        <v>3.3573527105637475</v>
      </c>
      <c r="N53" s="17">
        <f t="shared" si="4"/>
        <v>4053.0968702499267</v>
      </c>
      <c r="O53" s="24">
        <f t="shared" si="2"/>
        <v>24.040681346053628</v>
      </c>
      <c r="P53" s="7"/>
      <c r="Q53" s="25">
        <f t="shared" si="5"/>
        <v>-855.77195088333644</v>
      </c>
      <c r="R53" s="24">
        <f t="shared" si="6"/>
        <v>4021.2375078372302</v>
      </c>
      <c r="S53" s="7"/>
      <c r="T53" s="25">
        <f t="shared" si="7"/>
        <v>0.20784897293066221</v>
      </c>
      <c r="U53" s="24">
        <f t="shared" si="8"/>
        <v>0.98103967140214132</v>
      </c>
      <c r="V53" s="7"/>
      <c r="W53" s="25">
        <f t="shared" si="9"/>
        <v>0.208903271498115</v>
      </c>
      <c r="X53" s="24">
        <f t="shared" si="10"/>
        <v>185.49257338868415</v>
      </c>
      <c r="Y53" s="7"/>
      <c r="Z53" s="25">
        <f t="shared" si="11"/>
        <v>638</v>
      </c>
      <c r="AA53" s="17">
        <f t="shared" si="15"/>
        <v>185.499</v>
      </c>
      <c r="AB53" s="24">
        <f t="shared" si="12"/>
        <v>3.2375683091569614</v>
      </c>
      <c r="AC53" s="17">
        <f t="shared" si="13"/>
        <v>-6.4266113158453209E-3</v>
      </c>
      <c r="AD53" s="17">
        <f t="shared" ca="1" si="14"/>
        <v>3.4471976272982374E-2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12606</v>
      </c>
      <c r="D54" s="17">
        <v>15221</v>
      </c>
      <c r="E54" s="17">
        <v>13865</v>
      </c>
      <c r="F54" s="17">
        <v>11268</v>
      </c>
      <c r="G54" s="24"/>
      <c r="H54" s="7"/>
      <c r="I54" s="25">
        <f t="shared" si="16"/>
        <v>-1259</v>
      </c>
      <c r="J54" s="24">
        <f t="shared" si="16"/>
        <v>3953</v>
      </c>
      <c r="K54" s="7"/>
      <c r="L54" s="25">
        <f t="shared" si="3"/>
        <v>-1253.3756273262643</v>
      </c>
      <c r="M54" s="17">
        <f t="shared" si="1"/>
        <v>31.633567973064938</v>
      </c>
      <c r="N54" s="17">
        <f t="shared" si="4"/>
        <v>3948.7804660421871</v>
      </c>
      <c r="O54" s="24">
        <f t="shared" si="2"/>
        <v>17.80446682113643</v>
      </c>
      <c r="P54" s="7"/>
      <c r="Q54" s="25">
        <f t="shared" si="5"/>
        <v>-1254.7719508833366</v>
      </c>
      <c r="R54" s="24">
        <f t="shared" si="6"/>
        <v>3916.2375078372302</v>
      </c>
      <c r="S54" s="7"/>
      <c r="T54" s="25">
        <f t="shared" si="7"/>
        <v>0.30475766468403326</v>
      </c>
      <c r="U54" s="24">
        <f t="shared" si="8"/>
        <v>0.95542338654046277</v>
      </c>
      <c r="V54" s="7"/>
      <c r="W54" s="25">
        <f t="shared" si="9"/>
        <v>0.30578449315858142</v>
      </c>
      <c r="X54" s="24">
        <f t="shared" si="10"/>
        <v>191.2188547307361</v>
      </c>
      <c r="Y54" s="7"/>
      <c r="Z54" s="25">
        <f t="shared" si="11"/>
        <v>631</v>
      </c>
      <c r="AA54" s="17">
        <f t="shared" si="15"/>
        <v>191.178</v>
      </c>
      <c r="AB54" s="24">
        <f t="shared" si="12"/>
        <v>3.3366855573777192</v>
      </c>
      <c r="AC54" s="17">
        <f t="shared" si="13"/>
        <v>4.0854730736100464E-2</v>
      </c>
      <c r="AD54" s="17">
        <f t="shared" ca="1" si="14"/>
        <v>-2.5610757807612572E-3</v>
      </c>
      <c r="AE54" s="17">
        <v>115</v>
      </c>
    </row>
    <row r="55" spans="1:31" s="17" customFormat="1" x14ac:dyDescent="0.25">
      <c r="A55" s="17">
        <v>35</v>
      </c>
      <c r="B55" s="17">
        <v>632</v>
      </c>
      <c r="C55" s="17">
        <v>12419</v>
      </c>
      <c r="D55" s="17">
        <v>15147</v>
      </c>
      <c r="E55" s="17">
        <v>14057</v>
      </c>
      <c r="F55" s="17">
        <v>11340</v>
      </c>
      <c r="G55" s="24"/>
      <c r="H55" s="7"/>
      <c r="I55" s="25">
        <f t="shared" si="16"/>
        <v>-1638</v>
      </c>
      <c r="J55" s="24">
        <f t="shared" si="16"/>
        <v>3807</v>
      </c>
      <c r="K55" s="7"/>
      <c r="L55" s="25">
        <f t="shared" si="3"/>
        <v>-1636.9039616255347</v>
      </c>
      <c r="M55" s="17">
        <f t="shared" si="1"/>
        <v>1.2013001183004315</v>
      </c>
      <c r="N55" s="17">
        <f t="shared" si="4"/>
        <v>3805.7804812712047</v>
      </c>
      <c r="O55" s="24">
        <f t="shared" si="2"/>
        <v>1.4872259298824189</v>
      </c>
      <c r="P55" s="7"/>
      <c r="Q55" s="25">
        <f t="shared" si="5"/>
        <v>-1633.7719508833366</v>
      </c>
      <c r="R55" s="24">
        <f t="shared" si="6"/>
        <v>3770.2375078372302</v>
      </c>
      <c r="S55" s="7"/>
      <c r="T55" s="25">
        <f t="shared" si="7"/>
        <v>0.39680877790340069</v>
      </c>
      <c r="U55" s="24">
        <f t="shared" si="8"/>
        <v>0.91980455235184311</v>
      </c>
      <c r="V55" s="7"/>
      <c r="W55" s="25">
        <f t="shared" si="9"/>
        <v>0.39779738521685631</v>
      </c>
      <c r="X55" s="24">
        <f t="shared" si="10"/>
        <v>196.8590505741148</v>
      </c>
      <c r="Y55" s="7"/>
      <c r="Z55" s="25">
        <f t="shared" si="11"/>
        <v>632</v>
      </c>
      <c r="AA55" s="17">
        <f t="shared" si="15"/>
        <v>196.86599999999999</v>
      </c>
      <c r="AB55" s="24">
        <f t="shared" si="12"/>
        <v>3.4359598852311568</v>
      </c>
      <c r="AC55" s="17">
        <f t="shared" si="13"/>
        <v>-6.9494258851818813E-3</v>
      </c>
      <c r="AD55" s="17">
        <f t="shared" ca="1" si="14"/>
        <v>5.8249039221180965E-2</v>
      </c>
      <c r="AE55" s="17">
        <v>114</v>
      </c>
    </row>
    <row r="56" spans="1:31" s="17" customFormat="1" x14ac:dyDescent="0.25">
      <c r="A56" s="17">
        <v>36</v>
      </c>
      <c r="B56" s="17">
        <v>623</v>
      </c>
      <c r="C56" s="17">
        <v>12240</v>
      </c>
      <c r="D56" s="17">
        <v>15061</v>
      </c>
      <c r="E56" s="17">
        <v>14241</v>
      </c>
      <c r="F56" s="17">
        <v>11434</v>
      </c>
      <c r="G56" s="24"/>
      <c r="H56" s="7"/>
      <c r="I56" s="25">
        <f t="shared" si="16"/>
        <v>-2001</v>
      </c>
      <c r="J56" s="24">
        <f t="shared" si="16"/>
        <v>3627</v>
      </c>
      <c r="K56" s="7"/>
      <c r="L56" s="25">
        <f t="shared" si="3"/>
        <v>-1999.2365234519937</v>
      </c>
      <c r="M56" s="17">
        <f t="shared" si="1"/>
        <v>3.1098495353683497</v>
      </c>
      <c r="N56" s="17">
        <f t="shared" si="4"/>
        <v>3628.4585492140309</v>
      </c>
      <c r="O56" s="24">
        <f t="shared" si="2"/>
        <v>2.1273658097501023</v>
      </c>
      <c r="P56" s="7"/>
      <c r="Q56" s="25">
        <f t="shared" si="5"/>
        <v>-1996.7719508833366</v>
      </c>
      <c r="R56" s="24">
        <f t="shared" si="6"/>
        <v>3590.2375078372302</v>
      </c>
      <c r="S56" s="7"/>
      <c r="T56" s="25">
        <f t="shared" si="7"/>
        <v>0.48497382829556535</v>
      </c>
      <c r="U56" s="24">
        <f t="shared" si="8"/>
        <v>0.87589092116039413</v>
      </c>
      <c r="V56" s="7"/>
      <c r="W56" s="25">
        <f t="shared" si="9"/>
        <v>0.48591529901004848</v>
      </c>
      <c r="X56" s="24">
        <f t="shared" si="10"/>
        <v>202.49158062629078</v>
      </c>
      <c r="Y56" s="7"/>
      <c r="Z56" s="25">
        <f t="shared" si="11"/>
        <v>623</v>
      </c>
      <c r="AA56" s="17">
        <f t="shared" si="15"/>
        <v>202.47299999999998</v>
      </c>
      <c r="AB56" s="24">
        <f t="shared" si="12"/>
        <v>3.5338204963904785</v>
      </c>
      <c r="AC56" s="17">
        <f t="shared" si="13"/>
        <v>1.8580626290798818E-2</v>
      </c>
      <c r="AD56" s="17">
        <f t="shared" ca="1" si="14"/>
        <v>-8.9329673342888327E-3</v>
      </c>
      <c r="AE56" s="17">
        <v>113</v>
      </c>
    </row>
    <row r="57" spans="1:31" s="17" customFormat="1" x14ac:dyDescent="0.25">
      <c r="A57" s="17">
        <v>37</v>
      </c>
      <c r="B57" s="17">
        <v>613</v>
      </c>
      <c r="C57" s="17">
        <v>12068</v>
      </c>
      <c r="D57" s="17">
        <v>14951</v>
      </c>
      <c r="E57" s="17">
        <v>14405</v>
      </c>
      <c r="F57" s="17">
        <v>11532</v>
      </c>
      <c r="G57" s="24"/>
      <c r="H57" s="7"/>
      <c r="I57" s="25">
        <f t="shared" si="16"/>
        <v>-2337</v>
      </c>
      <c r="J57" s="24">
        <f t="shared" si="16"/>
        <v>3419</v>
      </c>
      <c r="K57" s="7"/>
      <c r="L57" s="25">
        <f t="shared" si="3"/>
        <v>-2337.1197199440653</v>
      </c>
      <c r="M57" s="17">
        <f t="shared" si="1"/>
        <v>1.433286500700081E-2</v>
      </c>
      <c r="N57" s="17">
        <f t="shared" si="4"/>
        <v>3420.4038141462911</v>
      </c>
      <c r="O57" s="24">
        <f t="shared" si="2"/>
        <v>1.9706941573270018</v>
      </c>
      <c r="P57" s="7"/>
      <c r="Q57" s="25">
        <f t="shared" si="5"/>
        <v>-2332.7719508833366</v>
      </c>
      <c r="R57" s="24">
        <f t="shared" si="6"/>
        <v>3382.2375078372302</v>
      </c>
      <c r="S57" s="7"/>
      <c r="T57" s="25">
        <f t="shared" si="7"/>
        <v>0.5665811476668251</v>
      </c>
      <c r="U57" s="24">
        <f t="shared" si="8"/>
        <v>0.82514628067249762</v>
      </c>
      <c r="V57" s="7"/>
      <c r="W57" s="25">
        <f t="shared" si="9"/>
        <v>0.56746813771866544</v>
      </c>
      <c r="X57" s="24">
        <f t="shared" si="10"/>
        <v>207.98852967997834</v>
      </c>
      <c r="Y57" s="7"/>
      <c r="Z57" s="25">
        <f t="shared" si="11"/>
        <v>613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-1.4703200216388268E-3</v>
      </c>
      <c r="AD57" s="17">
        <f t="shared" ca="1" si="14"/>
        <v>5.3449991325265955E-2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11914</v>
      </c>
      <c r="D58" s="17">
        <v>14830</v>
      </c>
      <c r="E58" s="17">
        <v>14566</v>
      </c>
      <c r="F58" s="17">
        <v>11657</v>
      </c>
      <c r="G58" s="24"/>
      <c r="H58" s="7"/>
      <c r="I58" s="25">
        <f t="shared" si="16"/>
        <v>-2652</v>
      </c>
      <c r="J58" s="24">
        <f t="shared" si="16"/>
        <v>3173</v>
      </c>
      <c r="K58" s="7"/>
      <c r="L58" s="25">
        <f t="shared" si="3"/>
        <v>-2653.8662800494276</v>
      </c>
      <c r="M58" s="17">
        <f t="shared" si="1"/>
        <v>3.4830012228914367</v>
      </c>
      <c r="N58" s="17">
        <f t="shared" si="4"/>
        <v>3180.5649425121633</v>
      </c>
      <c r="O58" s="24">
        <f t="shared" si="2"/>
        <v>57.228355212335131</v>
      </c>
      <c r="P58" s="7"/>
      <c r="Q58" s="25">
        <f t="shared" si="5"/>
        <v>-2647.7719508833366</v>
      </c>
      <c r="R58" s="24">
        <f t="shared" si="6"/>
        <v>3136.2375078372302</v>
      </c>
      <c r="S58" s="7"/>
      <c r="T58" s="25">
        <f t="shared" si="7"/>
        <v>0.64308800957738121</v>
      </c>
      <c r="U58" s="24">
        <f t="shared" si="8"/>
        <v>0.76513098471085073</v>
      </c>
      <c r="V58" s="7"/>
      <c r="W58" s="25">
        <f t="shared" si="9"/>
        <v>0.6439105542164929</v>
      </c>
      <c r="X58" s="24">
        <f t="shared" si="10"/>
        <v>213.55444427357202</v>
      </c>
      <c r="Y58" s="7"/>
      <c r="Z58" s="25">
        <f t="shared" si="11"/>
        <v>614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3.8444273572025622E-2</v>
      </c>
      <c r="AD58" s="17">
        <f t="shared" ca="1" si="14"/>
        <v>4.8602469006027604E-2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11770</v>
      </c>
      <c r="D59" s="17">
        <v>14699</v>
      </c>
      <c r="E59" s="17">
        <v>14718</v>
      </c>
      <c r="F59" s="17">
        <v>11794</v>
      </c>
      <c r="G59" s="24"/>
      <c r="H59" s="7"/>
      <c r="I59" s="25">
        <f t="shared" si="16"/>
        <v>-2948</v>
      </c>
      <c r="J59" s="24">
        <f t="shared" si="16"/>
        <v>2905</v>
      </c>
      <c r="K59" s="7"/>
      <c r="L59" s="25">
        <f t="shared" si="3"/>
        <v>-2945.9626104766789</v>
      </c>
      <c r="M59" s="17">
        <f t="shared" si="1"/>
        <v>4.1509560697383883</v>
      </c>
      <c r="N59" s="17">
        <f t="shared" si="4"/>
        <v>2911.4856169348568</v>
      </c>
      <c r="O59" s="24">
        <f t="shared" si="2"/>
        <v>42.063227025701408</v>
      </c>
      <c r="P59" s="7"/>
      <c r="Q59" s="25">
        <f t="shared" si="5"/>
        <v>-2943.7719508833366</v>
      </c>
      <c r="R59" s="24">
        <f t="shared" si="6"/>
        <v>2868.2375078372302</v>
      </c>
      <c r="S59" s="7"/>
      <c r="T59" s="25">
        <f t="shared" si="7"/>
        <v>0.7149801718806339</v>
      </c>
      <c r="U59" s="24">
        <f t="shared" si="8"/>
        <v>0.69974846715913774</v>
      </c>
      <c r="V59" s="7"/>
      <c r="W59" s="25">
        <f t="shared" si="9"/>
        <v>0.71573250108176656</v>
      </c>
      <c r="X59" s="24">
        <f t="shared" si="10"/>
        <v>219.1184906586916</v>
      </c>
      <c r="Y59" s="7"/>
      <c r="Z59" s="25">
        <f t="shared" si="11"/>
        <v>614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7.6490658691596991E-2</v>
      </c>
      <c r="AD59" s="17">
        <f t="shared" ca="1" si="14"/>
        <v>-2.9164625982105008E-2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11637</v>
      </c>
      <c r="D60" s="17">
        <v>14551</v>
      </c>
      <c r="E60" s="17">
        <v>14860</v>
      </c>
      <c r="F60" s="17">
        <v>11949</v>
      </c>
      <c r="G60" s="24"/>
      <c r="H60" s="7"/>
      <c r="I60" s="25">
        <f t="shared" si="16"/>
        <v>-3223</v>
      </c>
      <c r="J60" s="24">
        <f t="shared" si="16"/>
        <v>2602</v>
      </c>
      <c r="K60" s="7"/>
      <c r="L60" s="25">
        <f t="shared" si="3"/>
        <v>-3216.3887726795965</v>
      </c>
      <c r="M60" s="17">
        <f t="shared" si="1"/>
        <v>43.70832668204946</v>
      </c>
      <c r="N60" s="17">
        <f t="shared" si="4"/>
        <v>2608.6332369391625</v>
      </c>
      <c r="O60" s="24">
        <f t="shared" si="2"/>
        <v>43.999832291070469</v>
      </c>
      <c r="P60" s="7"/>
      <c r="Q60" s="25">
        <f t="shared" si="5"/>
        <v>-3218.7719508833366</v>
      </c>
      <c r="R60" s="24">
        <f t="shared" si="6"/>
        <v>2565.2375078372302</v>
      </c>
      <c r="S60" s="7"/>
      <c r="T60" s="25">
        <f t="shared" si="7"/>
        <v>0.78177187672318282</v>
      </c>
      <c r="U60" s="24">
        <f t="shared" si="8"/>
        <v>0.62582718798686543</v>
      </c>
      <c r="V60" s="7"/>
      <c r="W60" s="25">
        <f t="shared" si="9"/>
        <v>0.78244481219457407</v>
      </c>
      <c r="X60" s="24">
        <f t="shared" si="10"/>
        <v>224.81745410246344</v>
      </c>
      <c r="Y60" s="7"/>
      <c r="Z60" s="25">
        <f t="shared" si="11"/>
        <v>628</v>
      </c>
      <c r="AA60" s="17">
        <f t="shared" si="15"/>
        <v>224.69399999999999</v>
      </c>
      <c r="AB60" s="24">
        <f t="shared" si="12"/>
        <v>3.9216501094761385</v>
      </c>
      <c r="AC60" s="17">
        <f t="shared" si="13"/>
        <v>0.12345410246345523</v>
      </c>
      <c r="AD60" s="17">
        <f t="shared" ca="1" si="14"/>
        <v>0.16094979513465546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11516</v>
      </c>
      <c r="D61" s="17">
        <v>14374</v>
      </c>
      <c r="E61" s="17">
        <v>14973</v>
      </c>
      <c r="F61" s="17">
        <v>12112</v>
      </c>
      <c r="G61" s="24"/>
      <c r="H61" s="7"/>
      <c r="I61" s="25">
        <f t="shared" si="16"/>
        <v>-3457</v>
      </c>
      <c r="J61" s="24">
        <f t="shared" si="16"/>
        <v>2262</v>
      </c>
      <c r="K61" s="7"/>
      <c r="L61" s="25">
        <f t="shared" si="3"/>
        <v>-3459.0973691558411</v>
      </c>
      <c r="M61" s="17">
        <f t="shared" si="1"/>
        <v>4.398957375873521</v>
      </c>
      <c r="N61" s="17">
        <f t="shared" si="4"/>
        <v>2275.3518887605182</v>
      </c>
      <c r="O61" s="24">
        <f t="shared" si="2"/>
        <v>178.27293347325357</v>
      </c>
      <c r="P61" s="7"/>
      <c r="Q61" s="25">
        <f t="shared" si="5"/>
        <v>-3452.7719508833366</v>
      </c>
      <c r="R61" s="24">
        <f t="shared" si="6"/>
        <v>2225.2375078372302</v>
      </c>
      <c r="S61" s="7"/>
      <c r="T61" s="25">
        <f t="shared" si="7"/>
        <v>0.83860554557102451</v>
      </c>
      <c r="U61" s="24">
        <f t="shared" si="8"/>
        <v>0.54287921795857297</v>
      </c>
      <c r="V61" s="7"/>
      <c r="W61" s="25">
        <f t="shared" si="9"/>
        <v>0.83918938191093084</v>
      </c>
      <c r="X61" s="24">
        <f t="shared" si="10"/>
        <v>230.57232284035183</v>
      </c>
      <c r="Y61" s="7"/>
      <c r="Z61" s="25">
        <f t="shared" si="11"/>
        <v>638</v>
      </c>
      <c r="AA61" s="17">
        <f t="shared" si="15"/>
        <v>230.43599999999998</v>
      </c>
      <c r="AB61" s="24">
        <f t="shared" si="12"/>
        <v>4.0218669151256528</v>
      </c>
      <c r="AC61" s="17">
        <f t="shared" si="13"/>
        <v>0.13632284035185194</v>
      </c>
      <c r="AD61" s="17">
        <f t="shared" ca="1" si="14"/>
        <v>0.11800000924046117</v>
      </c>
      <c r="AE61" s="17">
        <v>108</v>
      </c>
    </row>
    <row r="62" spans="1:31" s="17" customFormat="1" x14ac:dyDescent="0.25">
      <c r="A62" s="17">
        <v>42</v>
      </c>
      <c r="B62" s="17">
        <v>640</v>
      </c>
      <c r="C62" s="17">
        <v>11413</v>
      </c>
      <c r="D62" s="17">
        <v>14194</v>
      </c>
      <c r="E62" s="17">
        <v>15079</v>
      </c>
      <c r="F62" s="17">
        <v>12288</v>
      </c>
      <c r="G62" s="24"/>
      <c r="H62" s="7"/>
      <c r="I62" s="25">
        <f t="shared" si="16"/>
        <v>-3666</v>
      </c>
      <c r="J62" s="24">
        <f t="shared" si="16"/>
        <v>1906</v>
      </c>
      <c r="K62" s="7"/>
      <c r="L62" s="25">
        <f t="shared" si="3"/>
        <v>-3667.7010409130658</v>
      </c>
      <c r="M62" s="17">
        <f t="shared" si="1"/>
        <v>2.8935401879235725</v>
      </c>
      <c r="N62" s="17">
        <f t="shared" si="4"/>
        <v>1918.4455188745035</v>
      </c>
      <c r="O62" s="24">
        <f t="shared" si="2"/>
        <v>154.89094005562231</v>
      </c>
      <c r="P62" s="7"/>
      <c r="Q62" s="25">
        <f t="shared" si="5"/>
        <v>-3661.7719508833366</v>
      </c>
      <c r="R62" s="24">
        <f t="shared" si="6"/>
        <v>1869.2375078372302</v>
      </c>
      <c r="S62" s="7"/>
      <c r="T62" s="25">
        <f t="shared" si="7"/>
        <v>0.88936724125136168</v>
      </c>
      <c r="U62" s="24">
        <f t="shared" si="8"/>
        <v>0.45602781404659609</v>
      </c>
      <c r="V62" s="7"/>
      <c r="W62" s="25">
        <f t="shared" si="9"/>
        <v>0.8898577805098502</v>
      </c>
      <c r="X62" s="24">
        <f t="shared" si="10"/>
        <v>236.33761656139836</v>
      </c>
      <c r="Y62" s="7"/>
      <c r="Z62" s="25">
        <f t="shared" si="11"/>
        <v>640</v>
      </c>
      <c r="AA62" s="17">
        <f t="shared" si="15"/>
        <v>236.19599999999997</v>
      </c>
      <c r="AB62" s="24">
        <f t="shared" si="12"/>
        <v>4.1223978800405261</v>
      </c>
      <c r="AC62" s="17">
        <f t="shared" si="13"/>
        <v>0.14161656139839351</v>
      </c>
      <c r="AD62" s="17">
        <f t="shared" ca="1" si="14"/>
        <v>1.3634646588656096E-2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11330</v>
      </c>
      <c r="D63" s="17">
        <v>14018</v>
      </c>
      <c r="E63" s="17">
        <v>15169</v>
      </c>
      <c r="F63" s="17">
        <v>12477</v>
      </c>
      <c r="G63" s="24"/>
      <c r="H63" s="7"/>
      <c r="I63" s="25">
        <f t="shared" si="16"/>
        <v>-3839</v>
      </c>
      <c r="J63" s="24">
        <f t="shared" si="16"/>
        <v>1541</v>
      </c>
      <c r="K63" s="7"/>
      <c r="L63" s="25">
        <f t="shared" si="3"/>
        <v>-3834.7356475865167</v>
      </c>
      <c r="M63" s="17">
        <f t="shared" si="1"/>
        <v>18.184701506380556</v>
      </c>
      <c r="N63" s="17">
        <f t="shared" si="4"/>
        <v>1553.9252253664899</v>
      </c>
      <c r="O63" s="24">
        <f t="shared" si="2"/>
        <v>167.061450774555</v>
      </c>
      <c r="P63" s="7"/>
      <c r="Q63" s="25">
        <f t="shared" si="5"/>
        <v>-3834.7719508833366</v>
      </c>
      <c r="R63" s="24">
        <f t="shared" si="6"/>
        <v>1504.2375078372302</v>
      </c>
      <c r="S63" s="7"/>
      <c r="T63" s="25">
        <f t="shared" si="7"/>
        <v>0.93138529557049243</v>
      </c>
      <c r="U63" s="24">
        <f t="shared" si="8"/>
        <v>0.36698072857504682</v>
      </c>
      <c r="V63" s="7"/>
      <c r="W63" s="25">
        <f t="shared" si="9"/>
        <v>0.93178017332461471</v>
      </c>
      <c r="X63" s="24">
        <f t="shared" si="10"/>
        <v>241.97456425077212</v>
      </c>
      <c r="Y63" s="7"/>
      <c r="Z63" s="25">
        <f t="shared" si="11"/>
        <v>621</v>
      </c>
      <c r="AA63" s="17">
        <f t="shared" si="15"/>
        <v>241.78499999999997</v>
      </c>
      <c r="AB63" s="24">
        <f t="shared" si="12"/>
        <v>4.2199443319344896</v>
      </c>
      <c r="AC63" s="17">
        <f t="shared" si="13"/>
        <v>0.18956425077215044</v>
      </c>
      <c r="AD63" s="17">
        <f t="shared" ca="1" si="14"/>
        <v>6.8031735123156523E-2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11264</v>
      </c>
      <c r="D64" s="17">
        <v>13816</v>
      </c>
      <c r="E64" s="17">
        <v>15230</v>
      </c>
      <c r="F64" s="17">
        <v>12660</v>
      </c>
      <c r="G64" s="24"/>
      <c r="H64" s="7"/>
      <c r="I64" s="25">
        <f t="shared" si="16"/>
        <v>-3966</v>
      </c>
      <c r="J64" s="24">
        <f t="shared" si="16"/>
        <v>1156</v>
      </c>
      <c r="K64" s="7"/>
      <c r="L64" s="25">
        <f t="shared" si="3"/>
        <v>-3967.6535024842919</v>
      </c>
      <c r="M64" s="17">
        <f t="shared" si="1"/>
        <v>2.7340704655596451</v>
      </c>
      <c r="N64" s="17">
        <f t="shared" si="4"/>
        <v>1166.9108471176078</v>
      </c>
      <c r="O64" s="24">
        <f t="shared" si="2"/>
        <v>119.04658482380984</v>
      </c>
      <c r="P64" s="7"/>
      <c r="Q64" s="25">
        <f t="shared" si="5"/>
        <v>-3961.7719508833366</v>
      </c>
      <c r="R64" s="24">
        <f t="shared" si="6"/>
        <v>1119.2375078372302</v>
      </c>
      <c r="S64" s="7"/>
      <c r="T64" s="25">
        <f t="shared" si="7"/>
        <v>0.96223091926141513</v>
      </c>
      <c r="U64" s="24">
        <f t="shared" si="8"/>
        <v>0.27305435074889212</v>
      </c>
      <c r="V64" s="7"/>
      <c r="W64" s="25">
        <f t="shared" si="9"/>
        <v>0.96252488600548647</v>
      </c>
      <c r="X64" s="24">
        <f t="shared" si="10"/>
        <v>247.63364681468511</v>
      </c>
      <c r="Y64" s="7"/>
      <c r="Z64" s="25">
        <f t="shared" si="11"/>
        <v>634</v>
      </c>
      <c r="AA64" s="17">
        <f t="shared" si="15"/>
        <v>247.49099999999996</v>
      </c>
      <c r="AB64" s="24">
        <f t="shared" si="12"/>
        <v>4.3195328190532853</v>
      </c>
      <c r="AC64" s="17">
        <f t="shared" si="13"/>
        <v>0.1426468146851505</v>
      </c>
      <c r="AD64" s="17">
        <f t="shared" ca="1" si="14"/>
        <v>3.7956274958958147E-2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11225</v>
      </c>
      <c r="D65" s="17">
        <v>13633</v>
      </c>
      <c r="E65" s="17">
        <v>15279</v>
      </c>
      <c r="F65" s="17">
        <v>12853</v>
      </c>
      <c r="G65" s="24"/>
      <c r="H65" s="7"/>
      <c r="I65" s="25">
        <f t="shared" si="16"/>
        <v>-4054</v>
      </c>
      <c r="J65" s="24">
        <f t="shared" si="16"/>
        <v>780</v>
      </c>
      <c r="K65" s="7"/>
      <c r="L65" s="25">
        <f t="shared" si="3"/>
        <v>-4057.970849402991</v>
      </c>
      <c r="M65" s="17">
        <f t="shared" si="1"/>
        <v>15.767644981234037</v>
      </c>
      <c r="N65" s="17">
        <f t="shared" si="4"/>
        <v>786.46137658357418</v>
      </c>
      <c r="O65" s="24">
        <f t="shared" si="2"/>
        <v>41.749387354760728</v>
      </c>
      <c r="P65" s="7"/>
      <c r="Q65" s="25">
        <f t="shared" si="5"/>
        <v>-4049.7719508833366</v>
      </c>
      <c r="R65" s="24">
        <f t="shared" si="6"/>
        <v>743.23750783723017</v>
      </c>
      <c r="S65" s="7"/>
      <c r="T65" s="25">
        <f t="shared" si="7"/>
        <v>0.9836042648110308</v>
      </c>
      <c r="U65" s="24">
        <f t="shared" si="8"/>
        <v>0.18132365448230986</v>
      </c>
      <c r="V65" s="7"/>
      <c r="W65" s="25">
        <f t="shared" si="9"/>
        <v>0.98379967445137928</v>
      </c>
      <c r="X65" s="24">
        <f t="shared" si="10"/>
        <v>253.02855558635542</v>
      </c>
      <c r="Y65" s="7"/>
      <c r="Z65" s="25">
        <f t="shared" si="11"/>
        <v>606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8.35555863554589E-2</v>
      </c>
      <c r="AD65" s="17">
        <f t="shared" ca="1" si="14"/>
        <v>3.5692681369397405E-2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11189</v>
      </c>
      <c r="D66" s="17">
        <v>13432</v>
      </c>
      <c r="E66" s="17">
        <v>15297</v>
      </c>
      <c r="F66" s="17">
        <v>13041</v>
      </c>
      <c r="G66" s="24"/>
      <c r="H66" s="7"/>
      <c r="I66" s="25">
        <f t="shared" si="16"/>
        <v>-4108</v>
      </c>
      <c r="J66" s="24">
        <f t="shared" si="16"/>
        <v>391</v>
      </c>
      <c r="K66" s="7"/>
      <c r="L66" s="25">
        <f t="shared" si="3"/>
        <v>-4112.0115370514213</v>
      </c>
      <c r="M66" s="17">
        <f t="shared" si="1"/>
        <v>16.092429514926124</v>
      </c>
      <c r="N66" s="17">
        <f t="shared" si="4"/>
        <v>394.08012136270327</v>
      </c>
      <c r="O66" s="24">
        <f t="shared" si="2"/>
        <v>9.4871476089810276</v>
      </c>
      <c r="P66" s="7"/>
      <c r="Q66" s="25">
        <f t="shared" si="5"/>
        <v>-4103.7719508833361</v>
      </c>
      <c r="R66" s="24">
        <f t="shared" si="6"/>
        <v>354.23750783723023</v>
      </c>
      <c r="S66" s="7"/>
      <c r="T66" s="25">
        <f t="shared" si="7"/>
        <v>0.99671972685284027</v>
      </c>
      <c r="U66" s="24">
        <f t="shared" si="8"/>
        <v>8.6421418185234092E-2</v>
      </c>
      <c r="V66" s="7"/>
      <c r="W66" s="25">
        <f t="shared" si="9"/>
        <v>0.99681316663586228</v>
      </c>
      <c r="X66" s="24">
        <f t="shared" si="10"/>
        <v>258.51649427265443</v>
      </c>
      <c r="Y66" s="7"/>
      <c r="Z66" s="25">
        <f t="shared" si="11"/>
        <v>614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4.5494272654480028E-2</v>
      </c>
      <c r="AD66" s="17">
        <f t="shared" ca="1" si="14"/>
        <v>0.10116082107435886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11178</v>
      </c>
      <c r="D67" s="17">
        <v>13223</v>
      </c>
      <c r="E67" s="17">
        <v>15300</v>
      </c>
      <c r="F67" s="17">
        <v>13235</v>
      </c>
      <c r="G67" s="24"/>
      <c r="H67" s="7"/>
      <c r="I67" s="25">
        <f t="shared" si="16"/>
        <v>-4122</v>
      </c>
      <c r="J67" s="24">
        <f t="shared" si="16"/>
        <v>-12</v>
      </c>
      <c r="K67" s="7"/>
      <c r="L67" s="25">
        <f t="shared" si="3"/>
        <v>-4127.7783915883565</v>
      </c>
      <c r="M67" s="17">
        <f t="shared" si="1"/>
        <v>33.389809348389143</v>
      </c>
      <c r="N67" s="17">
        <f t="shared" si="4"/>
        <v>-8.0731653721760068</v>
      </c>
      <c r="O67" s="24">
        <f t="shared" si="2"/>
        <v>15.420030194277599</v>
      </c>
      <c r="P67" s="7"/>
      <c r="Q67" s="25">
        <f t="shared" si="5"/>
        <v>-4117.7719508833361</v>
      </c>
      <c r="R67" s="24">
        <f t="shared" si="6"/>
        <v>-48.762492162769789</v>
      </c>
      <c r="S67" s="7"/>
      <c r="T67" s="25">
        <f t="shared" si="7"/>
        <v>1.0001200318266428</v>
      </c>
      <c r="U67" s="24">
        <f t="shared" si="8"/>
        <v>-1.1896322760065515E-2</v>
      </c>
      <c r="V67" s="7"/>
      <c r="W67" s="25">
        <f t="shared" si="9"/>
        <v>1.0001078260046306</v>
      </c>
      <c r="X67" s="24">
        <f t="shared" si="10"/>
        <v>264.15302055746361</v>
      </c>
      <c r="Y67" s="7"/>
      <c r="Z67" s="25">
        <f t="shared" si="11"/>
        <v>624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6.6020557463673413E-2</v>
      </c>
      <c r="AD67" s="17">
        <f t="shared" ca="1" si="14"/>
        <v>4.1271282773834628E-2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11201</v>
      </c>
      <c r="D68" s="17">
        <v>13033</v>
      </c>
      <c r="E68" s="17">
        <v>15301</v>
      </c>
      <c r="F68" s="17">
        <v>13450</v>
      </c>
      <c r="G68" s="24"/>
      <c r="H68" s="7"/>
      <c r="I68" s="25">
        <f t="shared" si="16"/>
        <v>-4100</v>
      </c>
      <c r="J68" s="24">
        <f t="shared" si="16"/>
        <v>-417</v>
      </c>
      <c r="K68" s="7"/>
      <c r="L68" s="25">
        <f t="shared" si="3"/>
        <v>-4103.5750848693315</v>
      </c>
      <c r="M68" s="17">
        <f t="shared" si="1"/>
        <v>12.781231822922861</v>
      </c>
      <c r="N68" s="17">
        <f t="shared" si="4"/>
        <v>-412.99885237888503</v>
      </c>
      <c r="O68" s="24">
        <f t="shared" si="2"/>
        <v>16.009182285953958</v>
      </c>
      <c r="P68" s="7"/>
      <c r="Q68" s="25">
        <f t="shared" si="5"/>
        <v>-4095.7719508833366</v>
      </c>
      <c r="R68" s="24">
        <f t="shared" si="6"/>
        <v>-453.76249216276977</v>
      </c>
      <c r="S68" s="7"/>
      <c r="T68" s="25">
        <f t="shared" si="7"/>
        <v>0.99477669543923897</v>
      </c>
      <c r="U68" s="24">
        <f t="shared" si="8"/>
        <v>-0.11070199294082565</v>
      </c>
      <c r="V68" s="7"/>
      <c r="W68" s="25">
        <f t="shared" si="9"/>
        <v>0.99465831465866583</v>
      </c>
      <c r="X68" s="24">
        <f t="shared" si="10"/>
        <v>269.82220131421286</v>
      </c>
      <c r="Y68" s="7"/>
      <c r="Z68" s="25">
        <f t="shared" si="11"/>
        <v>629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7.4201314212928082E-2</v>
      </c>
      <c r="AD68" s="17">
        <f t="shared" ca="1" si="14"/>
        <v>-7.6925381038904561E-2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11233</v>
      </c>
      <c r="D69" s="17">
        <v>12835</v>
      </c>
      <c r="E69" s="17">
        <v>15271</v>
      </c>
      <c r="F69" s="17">
        <v>13647</v>
      </c>
      <c r="G69" s="24"/>
      <c r="H69" s="7"/>
      <c r="I69" s="25">
        <f t="shared" si="16"/>
        <v>-4038</v>
      </c>
      <c r="J69" s="24">
        <f t="shared" si="16"/>
        <v>-812</v>
      </c>
      <c r="K69" s="7"/>
      <c r="L69" s="25">
        <f t="shared" si="3"/>
        <v>-4038.8163586010342</v>
      </c>
      <c r="M69" s="17">
        <f t="shared" si="1"/>
        <v>0.66644136548243982</v>
      </c>
      <c r="N69" s="17">
        <f t="shared" si="4"/>
        <v>-816.05511370238924</v>
      </c>
      <c r="O69" s="24">
        <f t="shared" si="2"/>
        <v>16.443947139304932</v>
      </c>
      <c r="P69" s="7"/>
      <c r="Q69" s="25">
        <f t="shared" si="5"/>
        <v>-4033.7719508833366</v>
      </c>
      <c r="R69" s="24">
        <f t="shared" si="6"/>
        <v>-848.76249216276983</v>
      </c>
      <c r="S69" s="7"/>
      <c r="T69" s="25">
        <f t="shared" si="7"/>
        <v>0.97971820198382786</v>
      </c>
      <c r="U69" s="24">
        <f t="shared" si="8"/>
        <v>-0.20706801694428309</v>
      </c>
      <c r="V69" s="7"/>
      <c r="W69" s="25">
        <f t="shared" si="9"/>
        <v>0.97949626216357466</v>
      </c>
      <c r="X69" s="24">
        <f t="shared" si="10"/>
        <v>275.40824099106158</v>
      </c>
      <c r="Y69" s="7"/>
      <c r="Z69" s="25">
        <f t="shared" si="11"/>
        <v>633</v>
      </c>
      <c r="AA69" s="17">
        <f t="shared" si="15"/>
        <v>275.44499999999994</v>
      </c>
      <c r="AB69" s="24">
        <f t="shared" si="12"/>
        <v>4.8074221581557799</v>
      </c>
      <c r="AC69" s="17">
        <f t="shared" si="13"/>
        <v>-3.6759008938361148E-2</v>
      </c>
      <c r="AD69" s="17">
        <f t="shared" ca="1" si="14"/>
        <v>2.3887179581436158E-2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11285</v>
      </c>
      <c r="D70" s="17">
        <v>12635</v>
      </c>
      <c r="E70" s="17">
        <v>15218</v>
      </c>
      <c r="F70" s="17">
        <v>13840</v>
      </c>
      <c r="G70" s="24"/>
      <c r="H70" s="7"/>
      <c r="I70" s="25">
        <f t="shared" si="16"/>
        <v>-3933</v>
      </c>
      <c r="J70" s="24">
        <f t="shared" si="16"/>
        <v>-1205</v>
      </c>
      <c r="K70" s="7"/>
      <c r="L70" s="25">
        <f t="shared" si="3"/>
        <v>-3933.3814495337961</v>
      </c>
      <c r="M70" s="17">
        <f t="shared" si="1"/>
        <v>0.14550374683322995</v>
      </c>
      <c r="N70" s="17">
        <f t="shared" si="4"/>
        <v>-1213.1350866787132</v>
      </c>
      <c r="O70" s="24">
        <f t="shared" si="2"/>
        <v>66.179635270176163</v>
      </c>
      <c r="P70" s="7"/>
      <c r="Q70" s="25">
        <f t="shared" si="5"/>
        <v>-3928.7719508833366</v>
      </c>
      <c r="R70" s="24">
        <f t="shared" si="6"/>
        <v>-1241.7624921627698</v>
      </c>
      <c r="S70" s="7"/>
      <c r="T70" s="25">
        <f t="shared" si="7"/>
        <v>0.9542159146803092</v>
      </c>
      <c r="U70" s="24">
        <f t="shared" si="8"/>
        <v>-0.30294611171227998</v>
      </c>
      <c r="V70" s="7"/>
      <c r="W70" s="25">
        <f t="shared" si="9"/>
        <v>0.9538909340963958</v>
      </c>
      <c r="X70" s="24">
        <f t="shared" si="10"/>
        <v>281.09083867710206</v>
      </c>
      <c r="Y70" s="7"/>
      <c r="Z70" s="25">
        <f t="shared" si="11"/>
        <v>637</v>
      </c>
      <c r="AA70" s="17">
        <f t="shared" si="15"/>
        <v>281.17799999999994</v>
      </c>
      <c r="AB70" s="24">
        <f t="shared" si="12"/>
        <v>4.9074818841726149</v>
      </c>
      <c r="AC70" s="17">
        <f t="shared" si="13"/>
        <v>-8.7161322897884475E-2</v>
      </c>
      <c r="AD70" s="17">
        <f t="shared" ca="1" si="14"/>
        <v>9.9455835780474899E-2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11366</v>
      </c>
      <c r="D71" s="17">
        <v>12451</v>
      </c>
      <c r="E71" s="17">
        <v>15149</v>
      </c>
      <c r="F71" s="17">
        <v>14041</v>
      </c>
      <c r="G71" s="24"/>
      <c r="H71" s="7"/>
      <c r="I71" s="25">
        <f t="shared" si="16"/>
        <v>-3783</v>
      </c>
      <c r="J71" s="24">
        <f t="shared" si="16"/>
        <v>-1590</v>
      </c>
      <c r="K71" s="7"/>
      <c r="L71" s="25">
        <f t="shared" si="3"/>
        <v>-3789.1214353687392</v>
      </c>
      <c r="M71" s="17">
        <f t="shared" si="1"/>
        <v>37.47197097365104</v>
      </c>
      <c r="N71" s="17">
        <f t="shared" si="4"/>
        <v>-1596.5143133935658</v>
      </c>
      <c r="O71" s="24">
        <f t="shared" si="2"/>
        <v>42.436278989590399</v>
      </c>
      <c r="P71" s="7"/>
      <c r="Q71" s="25">
        <f t="shared" si="5"/>
        <v>-3778.7719508833366</v>
      </c>
      <c r="R71" s="24">
        <f t="shared" si="6"/>
        <v>-1626.7624921627698</v>
      </c>
      <c r="S71" s="7"/>
      <c r="T71" s="25">
        <f t="shared" si="7"/>
        <v>0.91778407567528253</v>
      </c>
      <c r="U71" s="24">
        <f t="shared" si="8"/>
        <v>-0.39687248953843468</v>
      </c>
      <c r="V71" s="7"/>
      <c r="W71" s="25">
        <f t="shared" si="9"/>
        <v>0.91735814523993298</v>
      </c>
      <c r="X71" s="24">
        <f t="shared" si="10"/>
        <v>286.86605484276049</v>
      </c>
      <c r="Y71" s="7"/>
      <c r="Z71" s="25">
        <f t="shared" si="11"/>
        <v>635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-2.6945157239424589E-2</v>
      </c>
      <c r="AD71" s="17">
        <f t="shared" ca="1" si="14"/>
        <v>-4.5227217823651245E-2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11446</v>
      </c>
      <c r="D72" s="17">
        <v>12265</v>
      </c>
      <c r="E72" s="17">
        <v>15055</v>
      </c>
      <c r="F72" s="17">
        <v>14209</v>
      </c>
      <c r="G72" s="24"/>
      <c r="H72" s="7"/>
      <c r="I72" s="25">
        <f t="shared" si="16"/>
        <v>-3609</v>
      </c>
      <c r="J72" s="24">
        <f t="shared" si="16"/>
        <v>-1944</v>
      </c>
      <c r="K72" s="7"/>
      <c r="L72" s="25">
        <f t="shared" si="3"/>
        <v>-3613.176653134009</v>
      </c>
      <c r="M72" s="17">
        <f t="shared" si="1"/>
        <v>17.444431401827448</v>
      </c>
      <c r="N72" s="17">
        <f t="shared" si="4"/>
        <v>-1952.9271014389533</v>
      </c>
      <c r="O72" s="24">
        <f t="shared" si="2"/>
        <v>79.693140101361834</v>
      </c>
      <c r="P72" s="7"/>
      <c r="Q72" s="25">
        <f t="shared" si="5"/>
        <v>-3604.7719508833366</v>
      </c>
      <c r="R72" s="24">
        <f t="shared" si="6"/>
        <v>-1980.7624921627698</v>
      </c>
      <c r="S72" s="7"/>
      <c r="T72" s="25">
        <f t="shared" si="7"/>
        <v>0.87552314242945151</v>
      </c>
      <c r="U72" s="24">
        <f t="shared" si="8"/>
        <v>-0.48323596421495096</v>
      </c>
      <c r="V72" s="7"/>
      <c r="W72" s="25">
        <f t="shared" si="9"/>
        <v>0.87500438551335769</v>
      </c>
      <c r="X72" s="24">
        <f t="shared" si="10"/>
        <v>292.38193446806099</v>
      </c>
      <c r="Y72" s="7"/>
      <c r="Z72" s="25">
        <f t="shared" si="11"/>
        <v>616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-5.5065531938907952E-2</v>
      </c>
      <c r="AD72" s="17">
        <f t="shared" ca="1" si="14"/>
        <v>5.8042343889610493E-2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11549</v>
      </c>
      <c r="D73" s="17">
        <v>12093</v>
      </c>
      <c r="E73" s="17">
        <v>14948</v>
      </c>
      <c r="F73" s="17">
        <v>14381</v>
      </c>
      <c r="G73" s="24"/>
      <c r="H73" s="7"/>
      <c r="I73" s="25">
        <f t="shared" si="16"/>
        <v>-3399</v>
      </c>
      <c r="J73" s="24">
        <f t="shared" si="16"/>
        <v>-2288</v>
      </c>
      <c r="K73" s="7"/>
      <c r="L73" s="25">
        <f t="shared" si="3"/>
        <v>-3399.3982636035398</v>
      </c>
      <c r="M73" s="17">
        <f t="shared" si="1"/>
        <v>0.15861389790452074</v>
      </c>
      <c r="N73" s="17">
        <f t="shared" si="4"/>
        <v>-2296.5503515955893</v>
      </c>
      <c r="O73" s="24">
        <f t="shared" si="2"/>
        <v>73.108512408196333</v>
      </c>
      <c r="P73" s="7"/>
      <c r="Q73" s="25">
        <f t="shared" si="5"/>
        <v>-3394.7719508833366</v>
      </c>
      <c r="R73" s="24">
        <f t="shared" si="6"/>
        <v>-2324.7624921627698</v>
      </c>
      <c r="S73" s="7"/>
      <c r="T73" s="25">
        <f t="shared" si="7"/>
        <v>0.82451856782241417</v>
      </c>
      <c r="U73" s="24">
        <f t="shared" si="8"/>
        <v>-0.5671597927141645</v>
      </c>
      <c r="V73" s="7"/>
      <c r="W73" s="25">
        <f t="shared" si="9"/>
        <v>0.8239096009053436</v>
      </c>
      <c r="X73" s="24">
        <f t="shared" si="10"/>
        <v>298.01411748183955</v>
      </c>
      <c r="Y73" s="7"/>
      <c r="Z73" s="25">
        <f t="shared" si="11"/>
        <v>627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-6.5882518160321979E-2</v>
      </c>
      <c r="AD73" s="17">
        <f t="shared" ca="1" si="14"/>
        <v>3.3903098752489313E-2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11685</v>
      </c>
      <c r="D74" s="17">
        <v>11947</v>
      </c>
      <c r="E74" s="17">
        <v>14847</v>
      </c>
      <c r="F74" s="17">
        <v>14551</v>
      </c>
      <c r="G74" s="24"/>
      <c r="H74" s="7"/>
      <c r="I74" s="25">
        <f t="shared" si="16"/>
        <v>-3162</v>
      </c>
      <c r="J74" s="24">
        <f t="shared" si="16"/>
        <v>-2604</v>
      </c>
      <c r="K74" s="7"/>
      <c r="L74" s="25">
        <f t="shared" si="3"/>
        <v>-3160.2047778908523</v>
      </c>
      <c r="M74" s="17">
        <f t="shared" si="1"/>
        <v>3.2228224211728747</v>
      </c>
      <c r="N74" s="17">
        <f t="shared" si="4"/>
        <v>-2608.6670413908755</v>
      </c>
      <c r="O74" s="24">
        <f t="shared" si="2"/>
        <v>21.781275344145222</v>
      </c>
      <c r="P74" s="7"/>
      <c r="Q74" s="25">
        <f t="shared" si="5"/>
        <v>-3157.7719508833366</v>
      </c>
      <c r="R74" s="24">
        <f t="shared" si="6"/>
        <v>-2640.7624921627698</v>
      </c>
      <c r="S74" s="7"/>
      <c r="T74" s="25">
        <f t="shared" si="7"/>
        <v>0.76695626219447199</v>
      </c>
      <c r="U74" s="24">
        <f t="shared" si="8"/>
        <v>-0.64425261191693051</v>
      </c>
      <c r="V74" s="7"/>
      <c r="W74" s="25">
        <f t="shared" si="9"/>
        <v>0.76626442176812815</v>
      </c>
      <c r="X74" s="24">
        <f t="shared" si="10"/>
        <v>303.52765374099306</v>
      </c>
      <c r="Y74" s="7"/>
      <c r="Z74" s="25">
        <f t="shared" si="11"/>
        <v>609</v>
      </c>
      <c r="AA74" s="17">
        <f t="shared" si="15"/>
        <v>303.56099999999986</v>
      </c>
      <c r="AB74" s="24">
        <f t="shared" si="12"/>
        <v>5.2981389306465045</v>
      </c>
      <c r="AC74" s="17">
        <f t="shared" si="13"/>
        <v>-3.3346259006805212E-2</v>
      </c>
      <c r="AD74" s="17">
        <f t="shared" ca="1" si="14"/>
        <v>2.1463741093498356E-2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11820</v>
      </c>
      <c r="D75" s="17">
        <v>11799</v>
      </c>
      <c r="E75" s="17">
        <v>14703</v>
      </c>
      <c r="F75" s="17">
        <v>14692</v>
      </c>
      <c r="G75" s="24"/>
      <c r="H75" s="7"/>
      <c r="I75" s="25">
        <f t="shared" si="16"/>
        <v>-2883</v>
      </c>
      <c r="J75" s="24">
        <f t="shared" si="16"/>
        <v>-2893</v>
      </c>
      <c r="K75" s="7"/>
      <c r="L75" s="25">
        <f t="shared" si="3"/>
        <v>-2887.0340150638922</v>
      </c>
      <c r="M75" s="17">
        <f t="shared" si="1"/>
        <v>16.273277535709063</v>
      </c>
      <c r="N75" s="17">
        <f t="shared" si="4"/>
        <v>-2901.5321770910837</v>
      </c>
      <c r="O75" s="24">
        <f t="shared" si="2"/>
        <v>72.798045913612953</v>
      </c>
      <c r="P75" s="7"/>
      <c r="Q75" s="25">
        <f t="shared" si="5"/>
        <v>-2878.7719508833366</v>
      </c>
      <c r="R75" s="24">
        <f t="shared" si="6"/>
        <v>-2929.7624921627698</v>
      </c>
      <c r="S75" s="7"/>
      <c r="T75" s="25">
        <f t="shared" si="7"/>
        <v>0.6991930416451223</v>
      </c>
      <c r="U75" s="24">
        <f t="shared" si="8"/>
        <v>-0.71475838644097911</v>
      </c>
      <c r="V75" s="7"/>
      <c r="W75" s="25">
        <f t="shared" si="9"/>
        <v>0.6984253999451101</v>
      </c>
      <c r="X75" s="24">
        <f t="shared" si="10"/>
        <v>309.13368824692634</v>
      </c>
      <c r="Y75" s="7"/>
      <c r="Z75" s="25">
        <f t="shared" si="11"/>
        <v>620</v>
      </c>
      <c r="AA75" s="17">
        <f t="shared" si="15"/>
        <v>309.14099999999985</v>
      </c>
      <c r="AB75" s="24">
        <f t="shared" si="12"/>
        <v>5.3955283029077874</v>
      </c>
      <c r="AC75" s="17">
        <f t="shared" si="13"/>
        <v>-7.3117530735089531E-3</v>
      </c>
      <c r="AD75" s="17">
        <f t="shared" ca="1" si="14"/>
        <v>-1.0209329289750713E-2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11971</v>
      </c>
      <c r="D76" s="17">
        <v>11665</v>
      </c>
      <c r="E76" s="17">
        <v>14548</v>
      </c>
      <c r="F76" s="17">
        <v>14830</v>
      </c>
      <c r="G76" s="24"/>
      <c r="H76" s="7"/>
      <c r="I76" s="25">
        <f t="shared" si="16"/>
        <v>-2577</v>
      </c>
      <c r="J76" s="24">
        <f t="shared" si="16"/>
        <v>-3165</v>
      </c>
      <c r="K76" s="7"/>
      <c r="L76" s="25">
        <f t="shared" si="3"/>
        <v>-2578.4255147385784</v>
      </c>
      <c r="M76" s="17">
        <f t="shared" si="1"/>
        <v>2.0320922699042034</v>
      </c>
      <c r="N76" s="17">
        <f t="shared" si="4"/>
        <v>-3172.971739869738</v>
      </c>
      <c r="O76" s="24">
        <f t="shared" si="2"/>
        <v>63.548636550770908</v>
      </c>
      <c r="P76" s="7"/>
      <c r="Q76" s="25">
        <f t="shared" si="5"/>
        <v>-2572.7719508833366</v>
      </c>
      <c r="R76" s="24">
        <f t="shared" si="6"/>
        <v>-3201.7624921627698</v>
      </c>
      <c r="S76" s="7"/>
      <c r="T76" s="25">
        <f t="shared" si="7"/>
        <v>0.62487209007486788</v>
      </c>
      <c r="U76" s="24">
        <f t="shared" si="8"/>
        <v>-0.78111676246361306</v>
      </c>
      <c r="V76" s="7"/>
      <c r="W76" s="25">
        <f t="shared" si="9"/>
        <v>0.62403309991237099</v>
      </c>
      <c r="X76" s="24">
        <f t="shared" si="10"/>
        <v>314.85020799711469</v>
      </c>
      <c r="Y76" s="7"/>
      <c r="Z76" s="25">
        <f t="shared" si="11"/>
        <v>636</v>
      </c>
      <c r="AA76" s="17">
        <f t="shared" si="15"/>
        <v>314.86499999999984</v>
      </c>
      <c r="AB76" s="24">
        <f t="shared" si="12"/>
        <v>5.4954309492919426</v>
      </c>
      <c r="AC76" s="17">
        <f t="shared" si="13"/>
        <v>-1.4792002885144484E-2</v>
      </c>
      <c r="AD76" s="17">
        <f t="shared" ca="1" si="14"/>
        <v>7.0186946371052272E-2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12138</v>
      </c>
      <c r="D77" s="17">
        <v>11540</v>
      </c>
      <c r="E77" s="17">
        <v>14379</v>
      </c>
      <c r="F77" s="17">
        <v>14947</v>
      </c>
      <c r="G77" s="24"/>
      <c r="H77" s="7"/>
      <c r="I77" s="25">
        <f t="shared" si="16"/>
        <v>-2241</v>
      </c>
      <c r="J77" s="24">
        <f t="shared" si="16"/>
        <v>-3407</v>
      </c>
      <c r="K77" s="7"/>
      <c r="L77" s="25">
        <f t="shared" si="3"/>
        <v>-2243.5789304432051</v>
      </c>
      <c r="M77" s="17">
        <f t="shared" si="1"/>
        <v>6.6508822308899571</v>
      </c>
      <c r="N77" s="17">
        <f t="shared" si="4"/>
        <v>-3412.7241973052173</v>
      </c>
      <c r="O77" s="24">
        <f t="shared" si="2"/>
        <v>32.76643478905735</v>
      </c>
      <c r="P77" s="7"/>
      <c r="Q77" s="25">
        <f t="shared" si="5"/>
        <v>-2236.7719508833366</v>
      </c>
      <c r="R77" s="24">
        <f t="shared" si="6"/>
        <v>-3443.7624921627698</v>
      </c>
      <c r="S77" s="7"/>
      <c r="T77" s="25">
        <f t="shared" si="7"/>
        <v>0.54326477070360801</v>
      </c>
      <c r="U77" s="24">
        <f t="shared" si="8"/>
        <v>-0.84015619995433888</v>
      </c>
      <c r="V77" s="7"/>
      <c r="W77" s="25">
        <f t="shared" si="9"/>
        <v>0.54236229245521417</v>
      </c>
      <c r="X77" s="24">
        <f t="shared" si="10"/>
        <v>320.62727838554076</v>
      </c>
      <c r="Y77" s="7"/>
      <c r="Z77" s="25">
        <f t="shared" si="11"/>
        <v>637</v>
      </c>
      <c r="AA77" s="17">
        <f t="shared" si="15"/>
        <v>320.59799999999984</v>
      </c>
      <c r="AB77" s="24">
        <f t="shared" si="12"/>
        <v>5.5954906753087776</v>
      </c>
      <c r="AC77" s="17">
        <f t="shared" si="13"/>
        <v>2.9278385540919771E-2</v>
      </c>
      <c r="AD77" s="17">
        <f t="shared" ca="1" si="14"/>
        <v>1.0751293447697208E-2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12313</v>
      </c>
      <c r="D78" s="17">
        <v>11432</v>
      </c>
      <c r="E78" s="17">
        <v>14193</v>
      </c>
      <c r="F78" s="17">
        <v>15049</v>
      </c>
      <c r="G78" s="24"/>
      <c r="H78" s="7"/>
      <c r="I78" s="25">
        <f t="shared" si="16"/>
        <v>-1880</v>
      </c>
      <c r="J78" s="24">
        <f t="shared" si="16"/>
        <v>-3617</v>
      </c>
      <c r="K78" s="7"/>
      <c r="L78" s="25">
        <f t="shared" si="3"/>
        <v>-1882.8493732931031</v>
      </c>
      <c r="M78" s="17">
        <f t="shared" si="1"/>
        <v>8.1189281634491994</v>
      </c>
      <c r="N78" s="17">
        <f t="shared" si="4"/>
        <v>-3619.7005788387141</v>
      </c>
      <c r="O78" s="24">
        <f t="shared" si="2"/>
        <v>7.2931260641105942</v>
      </c>
      <c r="P78" s="7"/>
      <c r="Q78" s="25">
        <f t="shared" si="5"/>
        <v>-1875.7719508833366</v>
      </c>
      <c r="R78" s="24">
        <f t="shared" si="6"/>
        <v>-3653.7624921627698</v>
      </c>
      <c r="S78" s="7"/>
      <c r="T78" s="25">
        <f t="shared" si="7"/>
        <v>0.45558547816484379</v>
      </c>
      <c r="U78" s="24">
        <f t="shared" si="8"/>
        <v>-0.89138876967769598</v>
      </c>
      <c r="V78" s="7"/>
      <c r="W78" s="25">
        <f t="shared" si="9"/>
        <v>0.45462789721379782</v>
      </c>
      <c r="X78" s="24">
        <f t="shared" si="10"/>
        <v>326.44893447417257</v>
      </c>
      <c r="Y78" s="7"/>
      <c r="Z78" s="25">
        <f t="shared" si="11"/>
        <v>643</v>
      </c>
      <c r="AA78" s="17">
        <f t="shared" si="15"/>
        <v>326.38499999999982</v>
      </c>
      <c r="AB78" s="24">
        <f t="shared" si="12"/>
        <v>5.6964928791216902</v>
      </c>
      <c r="AC78" s="17">
        <f t="shared" si="13"/>
        <v>6.3934474172754108E-2</v>
      </c>
      <c r="AD78" s="17">
        <f t="shared" ca="1" si="14"/>
        <v>-5.9164297724464632E-2</v>
      </c>
      <c r="AE78" s="17">
        <v>91</v>
      </c>
    </row>
    <row r="79" spans="1:31" s="17" customFormat="1" x14ac:dyDescent="0.25">
      <c r="A79" s="17">
        <v>59</v>
      </c>
      <c r="B79" s="17">
        <v>630</v>
      </c>
      <c r="C79" s="17">
        <v>12493</v>
      </c>
      <c r="D79" s="17">
        <v>11347</v>
      </c>
      <c r="E79" s="17">
        <v>14006</v>
      </c>
      <c r="F79" s="17">
        <v>15129</v>
      </c>
      <c r="G79" s="24"/>
      <c r="H79" s="7"/>
      <c r="I79" s="25">
        <f t="shared" si="16"/>
        <v>-1513</v>
      </c>
      <c r="J79" s="24">
        <f t="shared" si="16"/>
        <v>-3782</v>
      </c>
      <c r="K79" s="7"/>
      <c r="L79" s="25">
        <f t="shared" si="3"/>
        <v>-1510.7985086665308</v>
      </c>
      <c r="M79" s="17">
        <f t="shared" si="1"/>
        <v>4.8465640913400891</v>
      </c>
      <c r="N79" s="17">
        <f t="shared" si="4"/>
        <v>-3786.3254996731512</v>
      </c>
      <c r="O79" s="24">
        <f t="shared" si="2"/>
        <v>18.709947422430886</v>
      </c>
      <c r="P79" s="7"/>
      <c r="Q79" s="25">
        <f t="shared" si="5"/>
        <v>-1508.7719508833366</v>
      </c>
      <c r="R79" s="24">
        <f t="shared" si="6"/>
        <v>-3818.7624921627698</v>
      </c>
      <c r="S79" s="7"/>
      <c r="T79" s="25">
        <f t="shared" si="7"/>
        <v>0.36644891206587848</v>
      </c>
      <c r="U79" s="24">
        <f t="shared" si="8"/>
        <v>-0.93164293160319078</v>
      </c>
      <c r="V79" s="7"/>
      <c r="W79" s="25">
        <f t="shared" si="9"/>
        <v>0.36544802444570473</v>
      </c>
      <c r="X79" s="24">
        <f t="shared" si="10"/>
        <v>332.05333188615896</v>
      </c>
      <c r="Y79" s="7"/>
      <c r="Z79" s="25">
        <f t="shared" si="11"/>
        <v>630</v>
      </c>
      <c r="AA79" s="17">
        <f t="shared" si="15"/>
        <v>332.05499999999984</v>
      </c>
      <c r="AB79" s="24">
        <f t="shared" si="12"/>
        <v>5.7954530477097679</v>
      </c>
      <c r="AC79" s="17">
        <f t="shared" si="13"/>
        <v>-1.6681138408785046E-3</v>
      </c>
      <c r="AD79" s="17">
        <f t="shared" ca="1" si="14"/>
        <v>0.10032631968704209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12696</v>
      </c>
      <c r="D80" s="17">
        <v>11288</v>
      </c>
      <c r="E80" s="17">
        <v>13823</v>
      </c>
      <c r="F80" s="17">
        <v>15201</v>
      </c>
      <c r="G80" s="24"/>
      <c r="H80" s="7"/>
      <c r="I80" s="25">
        <f t="shared" si="16"/>
        <v>-1127</v>
      </c>
      <c r="J80" s="24">
        <f t="shared" si="16"/>
        <v>-3913</v>
      </c>
      <c r="K80" s="7"/>
      <c r="L80" s="25">
        <f t="shared" si="3"/>
        <v>-1125.8618664956743</v>
      </c>
      <c r="M80" s="17">
        <f t="shared" si="1"/>
        <v>1.2953478736685873</v>
      </c>
      <c r="N80" s="17">
        <f t="shared" si="4"/>
        <v>-3914.9838159909841</v>
      </c>
      <c r="O80" s="24">
        <f t="shared" si="2"/>
        <v>3.9355258860842759</v>
      </c>
      <c r="P80" s="7"/>
      <c r="Q80" s="25">
        <f t="shared" si="5"/>
        <v>-1122.7719508833366</v>
      </c>
      <c r="R80" s="24">
        <f t="shared" si="6"/>
        <v>-3949.7624921627698</v>
      </c>
      <c r="S80" s="7"/>
      <c r="T80" s="25">
        <f t="shared" si="7"/>
        <v>0.27269764635960975</v>
      </c>
      <c r="U80" s="24">
        <f t="shared" si="8"/>
        <v>-0.96360229652585649</v>
      </c>
      <c r="V80" s="7"/>
      <c r="W80" s="25">
        <f t="shared" si="9"/>
        <v>0.27166236260043181</v>
      </c>
      <c r="X80" s="24">
        <f t="shared" si="10"/>
        <v>337.72711281928355</v>
      </c>
      <c r="Y80" s="7"/>
      <c r="Z80" s="25">
        <f t="shared" si="11"/>
        <v>627</v>
      </c>
      <c r="AA80" s="17">
        <f t="shared" si="15"/>
        <v>337.69799999999981</v>
      </c>
      <c r="AB80" s="24">
        <f t="shared" si="12"/>
        <v>5.8939419773998072</v>
      </c>
      <c r="AC80" s="17">
        <f t="shared" si="13"/>
        <v>2.91128192837391E-2</v>
      </c>
      <c r="AD80" s="17">
        <f t="shared" ca="1" si="14"/>
        <v>2.0248812965462548E-2</v>
      </c>
      <c r="AE80" s="17">
        <v>89</v>
      </c>
    </row>
    <row r="81" spans="1:31" s="17" customFormat="1" x14ac:dyDescent="0.25">
      <c r="A81" s="17">
        <v>61</v>
      </c>
      <c r="B81" s="17">
        <v>607</v>
      </c>
      <c r="C81" s="17">
        <v>12894</v>
      </c>
      <c r="D81" s="17">
        <v>11251</v>
      </c>
      <c r="E81" s="17">
        <v>13636</v>
      </c>
      <c r="F81" s="17">
        <v>15256</v>
      </c>
      <c r="G81" s="24"/>
      <c r="H81" s="7"/>
      <c r="I81" s="25">
        <f t="shared" si="16"/>
        <v>-742</v>
      </c>
      <c r="J81" s="24">
        <f t="shared" si="16"/>
        <v>-4005</v>
      </c>
      <c r="K81" s="7"/>
      <c r="L81" s="25">
        <f t="shared" si="3"/>
        <v>-742.79755833048307</v>
      </c>
      <c r="M81" s="17">
        <f t="shared" si="1"/>
        <v>0.63609929052294301</v>
      </c>
      <c r="N81" s="17">
        <f t="shared" si="4"/>
        <v>-4003.027938160435</v>
      </c>
      <c r="O81" s="24">
        <f t="shared" si="2"/>
        <v>3.8890278990683265</v>
      </c>
      <c r="P81" s="7"/>
      <c r="Q81" s="25">
        <f t="shared" si="5"/>
        <v>-737.77195088333644</v>
      </c>
      <c r="R81" s="24">
        <f t="shared" si="6"/>
        <v>-4041.7624921627698</v>
      </c>
      <c r="S81" s="7"/>
      <c r="T81" s="25">
        <f t="shared" si="7"/>
        <v>0.1791892595800412</v>
      </c>
      <c r="U81" s="24">
        <f t="shared" si="8"/>
        <v>-0.98604704135704146</v>
      </c>
      <c r="V81" s="7"/>
      <c r="W81" s="25">
        <f t="shared" si="9"/>
        <v>0.17812980378028742</v>
      </c>
      <c r="X81" s="24">
        <f t="shared" si="10"/>
        <v>343.23145116256751</v>
      </c>
      <c r="Y81" s="7"/>
      <c r="Z81" s="25">
        <f t="shared" si="11"/>
        <v>607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7.0451162567678693E-2</v>
      </c>
      <c r="AD81" s="17">
        <f t="shared" ca="1" si="14"/>
        <v>-4.9718144601797576E-2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13075</v>
      </c>
      <c r="D82" s="17">
        <v>11214</v>
      </c>
      <c r="E82" s="17">
        <v>13425</v>
      </c>
      <c r="F82" s="17">
        <v>15270</v>
      </c>
      <c r="G82" s="24"/>
      <c r="H82" s="7"/>
      <c r="I82" s="25">
        <f t="shared" si="16"/>
        <v>-350</v>
      </c>
      <c r="J82" s="24">
        <f t="shared" si="16"/>
        <v>-4056</v>
      </c>
      <c r="K82" s="7"/>
      <c r="L82" s="25">
        <f t="shared" si="3"/>
        <v>-345.91203113028246</v>
      </c>
      <c r="M82" s="17">
        <f t="shared" si="1"/>
        <v>16.711489479779722</v>
      </c>
      <c r="N82" s="17">
        <f t="shared" si="4"/>
        <v>-4054.9292201452458</v>
      </c>
      <c r="O82" s="24">
        <f t="shared" si="2"/>
        <v>1.146569497347349</v>
      </c>
      <c r="P82" s="7"/>
      <c r="Q82" s="25">
        <f t="shared" si="5"/>
        <v>-345.7719508833365</v>
      </c>
      <c r="R82" s="24">
        <f t="shared" si="6"/>
        <v>-4092.7624921627698</v>
      </c>
      <c r="S82" s="7"/>
      <c r="T82" s="25">
        <f t="shared" si="7"/>
        <v>8.3980720313571428E-2</v>
      </c>
      <c r="U82" s="24">
        <f t="shared" si="8"/>
        <v>-0.99848923686128532</v>
      </c>
      <c r="V82" s="7"/>
      <c r="W82" s="25">
        <f t="shared" si="9"/>
        <v>8.2907839755446425E-2</v>
      </c>
      <c r="X82" s="24">
        <f t="shared" si="10"/>
        <v>348.72494886607103</v>
      </c>
      <c r="Y82" s="7"/>
      <c r="Z82" s="25">
        <f t="shared" si="11"/>
        <v>618</v>
      </c>
      <c r="AA82" s="17">
        <f t="shared" si="15"/>
        <v>348.72299999999984</v>
      </c>
      <c r="AB82" s="24">
        <f t="shared" si="12"/>
        <v>6.086364527432182</v>
      </c>
      <c r="AC82" s="17">
        <f t="shared" si="13"/>
        <v>1.9488660711886041E-3</v>
      </c>
      <c r="AD82" s="17">
        <f t="shared" ca="1" si="14"/>
        <v>-1.1313770834249226E-3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13275</v>
      </c>
      <c r="D83" s="17">
        <v>11205</v>
      </c>
      <c r="E83" s="17">
        <v>13226</v>
      </c>
      <c r="F83" s="17">
        <v>15278</v>
      </c>
      <c r="G83" s="24"/>
      <c r="H83" s="7"/>
      <c r="I83" s="25">
        <f t="shared" si="16"/>
        <v>49</v>
      </c>
      <c r="J83" s="24">
        <f t="shared" si="16"/>
        <v>-4073</v>
      </c>
      <c r="K83" s="7"/>
      <c r="L83" s="25">
        <f t="shared" si="3"/>
        <v>55.492472986972786</v>
      </c>
      <c r="M83" s="17">
        <f t="shared" si="1"/>
        <v>42.152205486571326</v>
      </c>
      <c r="N83" s="17">
        <f t="shared" si="4"/>
        <v>-4068.2489936905472</v>
      </c>
      <c r="O83" s="24">
        <f t="shared" si="2"/>
        <v>22.572060952460362</v>
      </c>
      <c r="P83" s="7"/>
      <c r="Q83" s="25">
        <f t="shared" si="5"/>
        <v>53.228049116663513</v>
      </c>
      <c r="R83" s="24">
        <f t="shared" si="6"/>
        <v>-4109.7624921627694</v>
      </c>
      <c r="S83" s="7"/>
      <c r="T83" s="25">
        <f t="shared" si="7"/>
        <v>-1.2927971439799592E-2</v>
      </c>
      <c r="U83" s="24">
        <f t="shared" si="8"/>
        <v>-1.0026366353626999</v>
      </c>
      <c r="V83" s="7"/>
      <c r="W83" s="25">
        <f t="shared" si="9"/>
        <v>-1.4005364543512961E-2</v>
      </c>
      <c r="X83" s="24">
        <f t="shared" si="10"/>
        <v>354.27180313137814</v>
      </c>
      <c r="Y83" s="7"/>
      <c r="Z83" s="25">
        <f t="shared" si="11"/>
        <v>620</v>
      </c>
      <c r="AA83" s="17">
        <f t="shared" si="15"/>
        <v>354.30299999999983</v>
      </c>
      <c r="AB83" s="24">
        <f t="shared" si="12"/>
        <v>6.1837538996934667</v>
      </c>
      <c r="AC83" s="17">
        <f t="shared" si="13"/>
        <v>-3.1196868621691465E-2</v>
      </c>
      <c r="AD83" s="17">
        <f t="shared" ca="1" si="14"/>
        <v>-9.5123138040094091E-3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13485</v>
      </c>
      <c r="D84" s="17">
        <v>11228</v>
      </c>
      <c r="E84" s="17">
        <v>13033</v>
      </c>
      <c r="F84" s="17">
        <v>15275</v>
      </c>
      <c r="G84" s="24"/>
      <c r="H84" s="7"/>
      <c r="I84" s="25">
        <f t="shared" ref="I84:J115" si="17">C84-E84</f>
        <v>452</v>
      </c>
      <c r="J84" s="24">
        <f t="shared" si="17"/>
        <v>-4047</v>
      </c>
      <c r="K84" s="7"/>
      <c r="L84" s="25">
        <f t="shared" si="3"/>
        <v>462.77324980215053</v>
      </c>
      <c r="M84" s="17">
        <f t="shared" ref="M84:M147" si="18">(I84-L84)^2</f>
        <v>116.06291129953645</v>
      </c>
      <c r="N84" s="17">
        <f t="shared" si="4"/>
        <v>-4041.8993546615502</v>
      </c>
      <c r="O84" s="24">
        <f t="shared" ref="O84:O147" si="19">(J84-N84)^2</f>
        <v>26.016582868649618</v>
      </c>
      <c r="P84" s="7"/>
      <c r="Q84" s="25">
        <f t="shared" si="5"/>
        <v>456.2280491166635</v>
      </c>
      <c r="R84" s="24">
        <f t="shared" si="6"/>
        <v>-4083.7624921627698</v>
      </c>
      <c r="S84" s="7"/>
      <c r="T84" s="25">
        <f t="shared" si="7"/>
        <v>-0.11080817889997133</v>
      </c>
      <c r="U84" s="24">
        <f t="shared" si="8"/>
        <v>-0.99629355530171293</v>
      </c>
      <c r="V84" s="7"/>
      <c r="W84" s="25">
        <f t="shared" si="9"/>
        <v>-0.11187881254085459</v>
      </c>
      <c r="X84" s="24">
        <f>IF(MOD(ATAN2(U84,W84)*180/PI()-$J$9+360,360)&lt;355,MOD(ATAN2(U84,W84)*180/PI()-$J$9+360,360)+360,MOD(ATAN2(U84,W84)*180/PI()-$J$9+360,360))</f>
        <v>359.87870630517591</v>
      </c>
      <c r="Y84" s="7"/>
      <c r="Z84" s="25">
        <f t="shared" si="11"/>
        <v>630</v>
      </c>
      <c r="AA84" s="17">
        <f t="shared" si="15"/>
        <v>359.97299999999984</v>
      </c>
      <c r="AB84" s="24">
        <f t="shared" si="12"/>
        <v>6.2827140682815452</v>
      </c>
      <c r="AC84" s="17">
        <f t="shared" si="13"/>
        <v>-9.4293694823932128E-2</v>
      </c>
    </row>
    <row r="85" spans="1:31" s="17" customFormat="1" x14ac:dyDescent="0.25">
      <c r="A85" s="17">
        <v>0</v>
      </c>
      <c r="B85" s="17">
        <v>0</v>
      </c>
      <c r="C85" s="17">
        <v>13441</v>
      </c>
      <c r="D85" s="17">
        <v>11180</v>
      </c>
      <c r="E85" s="17">
        <v>12973</v>
      </c>
      <c r="F85" s="17">
        <v>15209</v>
      </c>
      <c r="G85" s="24"/>
      <c r="H85" s="7"/>
      <c r="I85" s="25">
        <f t="shared" si="17"/>
        <v>468</v>
      </c>
      <c r="J85" s="24">
        <f t="shared" si="17"/>
        <v>-4029</v>
      </c>
      <c r="K85" s="7"/>
      <c r="L85" s="25">
        <f>$M$9*SIN(2*PI()/$M$10*(AA85+$M$11))+$M$12</f>
        <v>467.21121191397322</v>
      </c>
      <c r="M85" s="17">
        <f t="shared" si="18"/>
        <v>0.62218664465779749</v>
      </c>
      <c r="N85" s="17">
        <f>$O$9*COS(2*PI()/$O$10*(AA85+$O$11))+$O$12</f>
        <v>-4028.1543975072459</v>
      </c>
      <c r="O85" s="24">
        <f t="shared" si="19"/>
        <v>0.715043575751942</v>
      </c>
      <c r="P85" s="7"/>
      <c r="Q85" s="25">
        <f t="shared" ref="Q85:Q148" si="20">I85-$J$4</f>
        <v>472.2280491166635</v>
      </c>
      <c r="R85" s="24">
        <f t="shared" ref="R85:R148" si="21">J85-$J$3</f>
        <v>-4065.7624921627698</v>
      </c>
      <c r="S85" s="7"/>
      <c r="T85" s="25">
        <f t="shared" ref="T85:T148" si="22">Q85/$J$7</f>
        <v>-0.11469424172717417</v>
      </c>
      <c r="U85" s="24">
        <f t="shared" ref="U85:U148" si="23">R85/$J$6</f>
        <v>-0.99190219218256803</v>
      </c>
      <c r="V85" s="7"/>
      <c r="W85" s="25">
        <f t="shared" ref="W85:W148" si="24">(T85-U85*SIN(-$J$11*PI()/180))/(COS(-$J$11*PI()/180))</f>
        <v>-0.11576015886166155</v>
      </c>
      <c r="X85" s="24">
        <f>IF(MOD(ATAN2(U85,W85)*180/PI()-$J$9+360,360)&lt;355,MOD(ATAN2(U85,W85)*180/PI()-$J$9+360,360)+360,MOD(ATAN2(U85,W85)*180/PI()-$J$9+360,360))</f>
        <v>360.12812114966295</v>
      </c>
      <c r="Y85" s="7"/>
      <c r="Z85" s="25">
        <f>I165-J159</f>
        <v>7</v>
      </c>
      <c r="AA85" s="17">
        <f t="shared" si="15"/>
        <v>360.03599999999983</v>
      </c>
      <c r="AB85" s="24">
        <f t="shared" ref="AB85:AB148" si="25">AA85*PI()/180</f>
        <v>6.2838136257103008</v>
      </c>
      <c r="AC85" s="17">
        <f t="shared" ref="AC85:AC148" si="26">X85-AA85</f>
        <v>9.2121149663114466E-2</v>
      </c>
    </row>
    <row r="86" spans="1:31" s="17" customFormat="1" x14ac:dyDescent="0.25">
      <c r="A86" s="17">
        <v>1</v>
      </c>
      <c r="B86" s="17">
        <v>-631</v>
      </c>
      <c r="C86" s="17">
        <v>13238</v>
      </c>
      <c r="D86" s="17">
        <v>11173</v>
      </c>
      <c r="E86" s="17">
        <v>13186</v>
      </c>
      <c r="F86" s="17">
        <v>15231</v>
      </c>
      <c r="G86" s="24"/>
      <c r="H86" s="7"/>
      <c r="I86" s="25">
        <f t="shared" si="17"/>
        <v>52</v>
      </c>
      <c r="J86" s="24">
        <f t="shared" si="17"/>
        <v>-4058</v>
      </c>
      <c r="K86" s="7"/>
      <c r="L86" s="25">
        <f t="shared" ref="L86:L149" si="27">$M$9*SIN(2*PI()/$M$10*(AA86+$M$11))+$M$12</f>
        <v>60.674994858527299</v>
      </c>
      <c r="M86" s="17">
        <f t="shared" si="18"/>
        <v>75.255535795475069</v>
      </c>
      <c r="N86" s="17">
        <f t="shared" ref="N86:N149" si="28">$O$9*COS(2*PI()/$O$10*(AA86+$O$11))+$O$12</f>
        <v>-4055.0692904765597</v>
      </c>
      <c r="O86" s="24">
        <f t="shared" si="19"/>
        <v>8.5890583107838339</v>
      </c>
      <c r="P86" s="7"/>
      <c r="Q86" s="25">
        <f t="shared" si="20"/>
        <v>56.228049116663513</v>
      </c>
      <c r="R86" s="24">
        <f t="shared" si="21"/>
        <v>-4094.7624921627698</v>
      </c>
      <c r="S86" s="7"/>
      <c r="T86" s="25">
        <f t="shared" si="22"/>
        <v>-1.3656608219900125E-2</v>
      </c>
      <c r="U86" s="24">
        <f t="shared" si="23"/>
        <v>-0.99897716609674592</v>
      </c>
      <c r="V86" s="7"/>
      <c r="W86" s="25">
        <f t="shared" si="24"/>
        <v>-1.4730069452660326E-2</v>
      </c>
      <c r="X86" s="24">
        <f t="shared" ref="X86:X148" si="29">MOD(ATAN2(U86,W86)*180/PI()-$J$9+360,360)</f>
        <v>354.31629081757416</v>
      </c>
      <c r="Y86" s="7"/>
      <c r="Z86" s="25">
        <f t="shared" ref="Z86:Z149" si="30">B86</f>
        <v>-631</v>
      </c>
      <c r="AA86" s="17">
        <f t="shared" ref="AA86:AA149" si="31">360/40000*Z86+AA85</f>
        <v>354.35699999999986</v>
      </c>
      <c r="AB86" s="24">
        <f t="shared" si="25"/>
        <v>6.1846963774895434</v>
      </c>
      <c r="AC86" s="17">
        <f t="shared" si="26"/>
        <v>-4.0709182425700874E-2</v>
      </c>
    </row>
    <row r="87" spans="1:31" s="17" customFormat="1" x14ac:dyDescent="0.25">
      <c r="A87" s="17">
        <v>2</v>
      </c>
      <c r="B87" s="17">
        <v>-616</v>
      </c>
      <c r="C87" s="17">
        <v>13039</v>
      </c>
      <c r="D87" s="17">
        <v>11177</v>
      </c>
      <c r="E87" s="17">
        <v>13382</v>
      </c>
      <c r="F87" s="17">
        <v>15226</v>
      </c>
      <c r="G87" s="24"/>
      <c r="H87" s="7"/>
      <c r="I87" s="25">
        <f t="shared" si="17"/>
        <v>-343</v>
      </c>
      <c r="J87" s="24">
        <f t="shared" si="17"/>
        <v>-4049</v>
      </c>
      <c r="K87" s="7"/>
      <c r="L87" s="25">
        <f t="shared" si="27"/>
        <v>-336.84587926124715</v>
      </c>
      <c r="M87" s="17">
        <f t="shared" si="18"/>
        <v>37.873202067147943</v>
      </c>
      <c r="N87" s="17">
        <f t="shared" si="28"/>
        <v>-4042.5770092344778</v>
      </c>
      <c r="O87" s="24">
        <f t="shared" si="19"/>
        <v>41.254810373983098</v>
      </c>
      <c r="P87" s="7"/>
      <c r="Q87" s="25">
        <f t="shared" si="20"/>
        <v>-338.7719508833365</v>
      </c>
      <c r="R87" s="24">
        <f t="shared" si="21"/>
        <v>-4085.7624921627698</v>
      </c>
      <c r="S87" s="7"/>
      <c r="T87" s="25">
        <f t="shared" si="22"/>
        <v>8.228056782667019E-2</v>
      </c>
      <c r="U87" s="24">
        <f t="shared" si="23"/>
        <v>-0.99678148453717341</v>
      </c>
      <c r="V87" s="7"/>
      <c r="W87" s="25">
        <f t="shared" si="24"/>
        <v>8.1209521356415668E-2</v>
      </c>
      <c r="X87" s="24">
        <f t="shared" si="29"/>
        <v>348.81381748898764</v>
      </c>
      <c r="Y87" s="7"/>
      <c r="Z87" s="25">
        <f t="shared" si="30"/>
        <v>-616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8.1748898776368151E-4</v>
      </c>
    </row>
    <row r="88" spans="1:31" s="17" customFormat="1" x14ac:dyDescent="0.25">
      <c r="A88" s="17">
        <v>3</v>
      </c>
      <c r="B88" s="17">
        <v>-611</v>
      </c>
      <c r="C88" s="17">
        <v>12846</v>
      </c>
      <c r="D88" s="17">
        <v>11203</v>
      </c>
      <c r="E88" s="17">
        <v>13579</v>
      </c>
      <c r="F88" s="17">
        <v>15200</v>
      </c>
      <c r="G88" s="24"/>
      <c r="H88" s="7"/>
      <c r="I88" s="25">
        <f t="shared" si="17"/>
        <v>-733</v>
      </c>
      <c r="J88" s="24">
        <f t="shared" si="17"/>
        <v>-3997</v>
      </c>
      <c r="K88" s="7"/>
      <c r="L88" s="25">
        <f t="shared" si="27"/>
        <v>-728.07670476603164</v>
      </c>
      <c r="M88" s="17">
        <f t="shared" si="18"/>
        <v>24.238835960815575</v>
      </c>
      <c r="N88" s="17">
        <f t="shared" si="28"/>
        <v>-3992.4634212640412</v>
      </c>
      <c r="O88" s="24">
        <f t="shared" si="19"/>
        <v>20.58054662755314</v>
      </c>
      <c r="P88" s="7"/>
      <c r="Q88" s="25">
        <f t="shared" si="20"/>
        <v>-728.77195088333644</v>
      </c>
      <c r="R88" s="24">
        <f t="shared" si="21"/>
        <v>-4033.7624921627698</v>
      </c>
      <c r="S88" s="7"/>
      <c r="T88" s="25">
        <f t="shared" si="22"/>
        <v>0.17700334923973959</v>
      </c>
      <c r="U88" s="24">
        <f t="shared" si="23"/>
        <v>-0.98409532441519931</v>
      </c>
      <c r="V88" s="7"/>
      <c r="W88" s="25">
        <f t="shared" si="24"/>
        <v>0.17594598940018763</v>
      </c>
      <c r="X88" s="24">
        <f t="shared" si="29"/>
        <v>343.33473301796573</v>
      </c>
      <c r="Y88" s="7"/>
      <c r="Z88" s="25">
        <f t="shared" si="30"/>
        <v>-611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2.0733017965881118E-2</v>
      </c>
    </row>
    <row r="89" spans="1:31" s="17" customFormat="1" x14ac:dyDescent="0.25">
      <c r="A89" s="17">
        <v>4</v>
      </c>
      <c r="B89" s="17">
        <v>-616</v>
      </c>
      <c r="C89" s="17">
        <v>12650</v>
      </c>
      <c r="D89" s="17">
        <v>11245</v>
      </c>
      <c r="E89" s="17">
        <v>13767</v>
      </c>
      <c r="F89" s="17">
        <v>15147</v>
      </c>
      <c r="G89" s="24"/>
      <c r="H89" s="7"/>
      <c r="I89" s="25">
        <f t="shared" si="17"/>
        <v>-1117</v>
      </c>
      <c r="J89" s="24">
        <f t="shared" si="17"/>
        <v>-3902</v>
      </c>
      <c r="K89" s="7"/>
      <c r="L89" s="25">
        <f t="shared" si="27"/>
        <v>-1115.7526263890056</v>
      </c>
      <c r="M89" s="17">
        <f t="shared" si="18"/>
        <v>1.5559409254051413</v>
      </c>
      <c r="N89" s="17">
        <f t="shared" si="28"/>
        <v>-3904.3781216231951</v>
      </c>
      <c r="O89" s="24">
        <f t="shared" si="19"/>
        <v>5.6554624547078909</v>
      </c>
      <c r="P89" s="7"/>
      <c r="Q89" s="25">
        <f t="shared" si="20"/>
        <v>-1112.7719508833366</v>
      </c>
      <c r="R89" s="24">
        <f t="shared" si="21"/>
        <v>-3938.7624921627698</v>
      </c>
      <c r="S89" s="7"/>
      <c r="T89" s="25">
        <f t="shared" si="22"/>
        <v>0.27026885709260795</v>
      </c>
      <c r="U89" s="24">
        <f t="shared" si="23"/>
        <v>-0.96091868573082351</v>
      </c>
      <c r="V89" s="7"/>
      <c r="W89" s="25">
        <f t="shared" si="24"/>
        <v>0.26923645561173382</v>
      </c>
      <c r="X89" s="24">
        <f t="shared" si="29"/>
        <v>337.81936163224907</v>
      </c>
      <c r="Y89" s="7"/>
      <c r="Z89" s="25">
        <f t="shared" si="30"/>
        <v>-616</v>
      </c>
      <c r="AA89" s="17">
        <f t="shared" si="31"/>
        <v>337.76999999999987</v>
      </c>
      <c r="AB89" s="24">
        <f t="shared" si="25"/>
        <v>5.8951986144612443</v>
      </c>
      <c r="AC89" s="17">
        <f t="shared" si="26"/>
        <v>4.9361632249201648E-2</v>
      </c>
    </row>
    <row r="90" spans="1:31" s="17" customFormat="1" x14ac:dyDescent="0.25">
      <c r="A90" s="17">
        <v>5</v>
      </c>
      <c r="B90" s="17">
        <v>-640</v>
      </c>
      <c r="C90" s="17">
        <v>12454</v>
      </c>
      <c r="D90" s="17">
        <v>11306</v>
      </c>
      <c r="E90" s="17">
        <v>13958</v>
      </c>
      <c r="F90" s="17">
        <v>15076</v>
      </c>
      <c r="G90" s="24"/>
      <c r="H90" s="7"/>
      <c r="I90" s="25">
        <f t="shared" si="17"/>
        <v>-1504</v>
      </c>
      <c r="J90" s="24">
        <f t="shared" si="17"/>
        <v>-3770</v>
      </c>
      <c r="K90" s="7"/>
      <c r="L90" s="25">
        <f t="shared" si="27"/>
        <v>-1507.4642332612425</v>
      </c>
      <c r="M90" s="17">
        <f t="shared" si="18"/>
        <v>12.000912088298833</v>
      </c>
      <c r="N90" s="17">
        <f t="shared" si="28"/>
        <v>-3773.80031113732</v>
      </c>
      <c r="O90" s="24">
        <f t="shared" si="19"/>
        <v>14.442364740438604</v>
      </c>
      <c r="P90" s="7"/>
      <c r="Q90" s="25">
        <f t="shared" si="20"/>
        <v>-1499.7719508833366</v>
      </c>
      <c r="R90" s="24">
        <f t="shared" si="21"/>
        <v>-3806.7624921627698</v>
      </c>
      <c r="S90" s="7"/>
      <c r="T90" s="25">
        <f t="shared" si="22"/>
        <v>0.36426300172557685</v>
      </c>
      <c r="U90" s="24">
        <f t="shared" si="23"/>
        <v>-0.92871535619042755</v>
      </c>
      <c r="V90" s="7"/>
      <c r="W90" s="25">
        <f t="shared" si="24"/>
        <v>0.36326525867670301</v>
      </c>
      <c r="X90" s="24">
        <f t="shared" si="29"/>
        <v>332.10865820584604</v>
      </c>
      <c r="Y90" s="7"/>
      <c r="Z90" s="25">
        <f t="shared" si="30"/>
        <v>-640</v>
      </c>
      <c r="AA90" s="17">
        <f t="shared" si="31"/>
        <v>332.00999999999988</v>
      </c>
      <c r="AB90" s="24">
        <f t="shared" si="25"/>
        <v>5.7946676495463709</v>
      </c>
      <c r="AC90" s="17">
        <f t="shared" si="26"/>
        <v>9.8658205846163582E-2</v>
      </c>
    </row>
    <row r="91" spans="1:31" s="17" customFormat="1" x14ac:dyDescent="0.25">
      <c r="A91" s="17">
        <v>6</v>
      </c>
      <c r="B91" s="17">
        <v>-638</v>
      </c>
      <c r="C91" s="17">
        <v>12260</v>
      </c>
      <c r="D91" s="17">
        <v>11387</v>
      </c>
      <c r="E91" s="17">
        <v>14147</v>
      </c>
      <c r="F91" s="17">
        <v>14990</v>
      </c>
      <c r="G91" s="24"/>
      <c r="H91" s="7"/>
      <c r="I91" s="25">
        <f t="shared" si="17"/>
        <v>-1887</v>
      </c>
      <c r="J91" s="24">
        <f t="shared" si="17"/>
        <v>-3603</v>
      </c>
      <c r="K91" s="7"/>
      <c r="L91" s="25">
        <f t="shared" si="27"/>
        <v>-1882.8388552668118</v>
      </c>
      <c r="M91" s="17">
        <f t="shared" si="18"/>
        <v>17.315125490539618</v>
      </c>
      <c r="N91" s="17">
        <f t="shared" si="28"/>
        <v>-3605.3088125826625</v>
      </c>
      <c r="O91" s="24">
        <f t="shared" si="19"/>
        <v>5.3306155418608681</v>
      </c>
      <c r="P91" s="7"/>
      <c r="Q91" s="25">
        <f t="shared" si="20"/>
        <v>-1882.7719508833366</v>
      </c>
      <c r="R91" s="24">
        <f t="shared" si="21"/>
        <v>-3639.7624921627698</v>
      </c>
      <c r="S91" s="7"/>
      <c r="T91" s="25">
        <f t="shared" si="22"/>
        <v>0.45728563065174505</v>
      </c>
      <c r="U91" s="24">
        <f t="shared" si="23"/>
        <v>-0.88797326502947216</v>
      </c>
      <c r="V91" s="7"/>
      <c r="W91" s="25">
        <f t="shared" si="24"/>
        <v>0.4563317208210938</v>
      </c>
      <c r="X91" s="24">
        <f t="shared" si="29"/>
        <v>326.27277017644815</v>
      </c>
      <c r="Y91" s="7"/>
      <c r="Z91" s="25">
        <f t="shared" si="30"/>
        <v>-638</v>
      </c>
      <c r="AA91" s="17">
        <f t="shared" si="31"/>
        <v>326.26799999999986</v>
      </c>
      <c r="AB91" s="24">
        <f t="shared" si="25"/>
        <v>5.6944508438968571</v>
      </c>
      <c r="AC91" s="17">
        <f t="shared" si="26"/>
        <v>4.770176448289476E-3</v>
      </c>
    </row>
    <row r="92" spans="1:31" s="17" customFormat="1" x14ac:dyDescent="0.25">
      <c r="A92" s="17">
        <v>7</v>
      </c>
      <c r="B92" s="17">
        <v>-628</v>
      </c>
      <c r="C92" s="17">
        <v>12096</v>
      </c>
      <c r="D92" s="17">
        <v>11499</v>
      </c>
      <c r="E92" s="17">
        <v>14330</v>
      </c>
      <c r="F92" s="17">
        <v>14899</v>
      </c>
      <c r="G92" s="24"/>
      <c r="H92" s="7"/>
      <c r="I92" s="25">
        <f t="shared" si="17"/>
        <v>-2234</v>
      </c>
      <c r="J92" s="24">
        <f t="shared" si="17"/>
        <v>-3400</v>
      </c>
      <c r="K92" s="7"/>
      <c r="L92" s="25">
        <f t="shared" si="27"/>
        <v>-2233.9264925991515</v>
      </c>
      <c r="M92" s="17">
        <f t="shared" si="18"/>
        <v>5.4033379794997645E-3</v>
      </c>
      <c r="N92" s="17">
        <f t="shared" si="28"/>
        <v>-3403.7350817691604</v>
      </c>
      <c r="O92" s="24">
        <f t="shared" si="19"/>
        <v>13.950835822314293</v>
      </c>
      <c r="P92" s="7"/>
      <c r="Q92" s="25">
        <f t="shared" si="20"/>
        <v>-2229.7719508833366</v>
      </c>
      <c r="R92" s="24">
        <f t="shared" si="21"/>
        <v>-3436.7624921627698</v>
      </c>
      <c r="S92" s="7"/>
      <c r="T92" s="25">
        <f t="shared" si="22"/>
        <v>0.54156461821670676</v>
      </c>
      <c r="U92" s="24">
        <f t="shared" si="23"/>
        <v>-0.83844844763022697</v>
      </c>
      <c r="V92" s="7"/>
      <c r="W92" s="25">
        <f t="shared" si="24"/>
        <v>0.54066397405618338</v>
      </c>
      <c r="X92" s="24">
        <f t="shared" si="29"/>
        <v>320.65602967898849</v>
      </c>
      <c r="Y92" s="7"/>
      <c r="Z92" s="25">
        <f t="shared" si="30"/>
        <v>-628</v>
      </c>
      <c r="AA92" s="17">
        <f t="shared" si="31"/>
        <v>320.61599999999987</v>
      </c>
      <c r="AB92" s="24">
        <f t="shared" si="25"/>
        <v>5.5958048345741371</v>
      </c>
      <c r="AC92" s="17">
        <f t="shared" si="26"/>
        <v>4.0029678988616979E-2</v>
      </c>
    </row>
    <row r="93" spans="1:31" s="17" customFormat="1" x14ac:dyDescent="0.25">
      <c r="A93" s="17">
        <v>8</v>
      </c>
      <c r="B93" s="17">
        <v>-633</v>
      </c>
      <c r="C93" s="17">
        <v>11925</v>
      </c>
      <c r="D93" s="17">
        <v>11613</v>
      </c>
      <c r="E93" s="17">
        <v>14489</v>
      </c>
      <c r="F93" s="17">
        <v>14776</v>
      </c>
      <c r="G93" s="24"/>
      <c r="H93" s="7"/>
      <c r="I93" s="25">
        <f t="shared" si="17"/>
        <v>-2564</v>
      </c>
      <c r="J93" s="24">
        <f t="shared" si="17"/>
        <v>-3163</v>
      </c>
      <c r="K93" s="7"/>
      <c r="L93" s="25">
        <f t="shared" si="27"/>
        <v>-2565.8477102633028</v>
      </c>
      <c r="M93" s="17">
        <f t="shared" si="18"/>
        <v>3.4140332171145591</v>
      </c>
      <c r="N93" s="17">
        <f t="shared" si="28"/>
        <v>-3166.6908712485988</v>
      </c>
      <c r="O93" s="24">
        <f t="shared" si="19"/>
        <v>13.622530573733236</v>
      </c>
      <c r="P93" s="7"/>
      <c r="Q93" s="25">
        <f t="shared" si="20"/>
        <v>-2559.7719508833366</v>
      </c>
      <c r="R93" s="24">
        <f t="shared" si="21"/>
        <v>-3199.7624921627698</v>
      </c>
      <c r="S93" s="7"/>
      <c r="T93" s="25">
        <f t="shared" si="22"/>
        <v>0.62171466402776554</v>
      </c>
      <c r="U93" s="24">
        <f t="shared" si="23"/>
        <v>-0.78062883322815246</v>
      </c>
      <c r="V93" s="7"/>
      <c r="W93" s="25">
        <f t="shared" si="24"/>
        <v>0.62087619634793678</v>
      </c>
      <c r="X93" s="24">
        <f t="shared" si="29"/>
        <v>314.97439494348578</v>
      </c>
      <c r="Y93" s="7"/>
      <c r="Z93" s="25">
        <f t="shared" si="30"/>
        <v>-633</v>
      </c>
      <c r="AA93" s="17">
        <f t="shared" si="31"/>
        <v>314.91899999999987</v>
      </c>
      <c r="AB93" s="24">
        <f t="shared" si="25"/>
        <v>5.4963734270880202</v>
      </c>
      <c r="AC93" s="17">
        <f t="shared" si="26"/>
        <v>5.5394943485907788E-2</v>
      </c>
    </row>
    <row r="94" spans="1:31" s="17" customFormat="1" x14ac:dyDescent="0.25">
      <c r="A94" s="17">
        <v>9</v>
      </c>
      <c r="B94" s="17">
        <v>-633</v>
      </c>
      <c r="C94" s="17">
        <v>11776</v>
      </c>
      <c r="D94" s="17">
        <v>11750</v>
      </c>
      <c r="E94" s="17">
        <v>14647</v>
      </c>
      <c r="F94" s="17">
        <v>14638</v>
      </c>
      <c r="G94" s="24"/>
      <c r="H94" s="7"/>
      <c r="I94" s="25">
        <f t="shared" si="17"/>
        <v>-2871</v>
      </c>
      <c r="J94" s="24">
        <f t="shared" si="17"/>
        <v>-2888</v>
      </c>
      <c r="K94" s="7"/>
      <c r="L94" s="25">
        <f t="shared" si="27"/>
        <v>-2872.4478318153633</v>
      </c>
      <c r="M94" s="17">
        <f t="shared" si="18"/>
        <v>2.0962169655782334</v>
      </c>
      <c r="N94" s="17">
        <f t="shared" si="28"/>
        <v>-2897.9844338090152</v>
      </c>
      <c r="O94" s="24">
        <f t="shared" si="19"/>
        <v>99.688918486605218</v>
      </c>
      <c r="P94" s="7"/>
      <c r="Q94" s="25">
        <f t="shared" si="20"/>
        <v>-2866.7719508833366</v>
      </c>
      <c r="R94" s="24">
        <f t="shared" si="21"/>
        <v>-2924.7624921627698</v>
      </c>
      <c r="S94" s="7"/>
      <c r="T94" s="25">
        <f t="shared" si="22"/>
        <v>0.69627849452472024</v>
      </c>
      <c r="U94" s="24">
        <f t="shared" si="23"/>
        <v>-0.71353856335232768</v>
      </c>
      <c r="V94" s="7"/>
      <c r="W94" s="25">
        <f t="shared" si="24"/>
        <v>0.69551216190592147</v>
      </c>
      <c r="X94" s="24">
        <f t="shared" si="29"/>
        <v>309.20447891763661</v>
      </c>
      <c r="Y94" s="7"/>
      <c r="Z94" s="25">
        <f t="shared" si="30"/>
        <v>-633</v>
      </c>
      <c r="AA94" s="17">
        <f t="shared" si="31"/>
        <v>309.22199999999987</v>
      </c>
      <c r="AB94" s="24">
        <f t="shared" si="25"/>
        <v>5.3969420196019033</v>
      </c>
      <c r="AC94" s="17">
        <f t="shared" si="26"/>
        <v>-1.7521082363259666E-2</v>
      </c>
    </row>
    <row r="95" spans="1:31" s="17" customFormat="1" x14ac:dyDescent="0.25">
      <c r="A95" s="17">
        <v>10</v>
      </c>
      <c r="B95" s="17">
        <v>-613</v>
      </c>
      <c r="C95" s="17">
        <v>11644</v>
      </c>
      <c r="D95" s="17">
        <v>11900</v>
      </c>
      <c r="E95" s="17">
        <v>14784</v>
      </c>
      <c r="F95" s="17">
        <v>14501</v>
      </c>
      <c r="G95" s="24"/>
      <c r="H95" s="7"/>
      <c r="I95" s="25">
        <f t="shared" si="17"/>
        <v>-3140</v>
      </c>
      <c r="J95" s="24">
        <f t="shared" si="17"/>
        <v>-2601</v>
      </c>
      <c r="K95" s="7"/>
      <c r="L95" s="25">
        <f t="shared" si="27"/>
        <v>-3142.3665149635654</v>
      </c>
      <c r="M95" s="17">
        <f t="shared" si="18"/>
        <v>5.6003930727787132</v>
      </c>
      <c r="N95" s="17">
        <f t="shared" si="28"/>
        <v>-2610.0932221374728</v>
      </c>
      <c r="O95" s="24">
        <f t="shared" si="19"/>
        <v>82.686688841425791</v>
      </c>
      <c r="P95" s="7"/>
      <c r="Q95" s="25">
        <f t="shared" si="20"/>
        <v>-3135.7719508833366</v>
      </c>
      <c r="R95" s="24">
        <f t="shared" si="21"/>
        <v>-2637.7624921627698</v>
      </c>
      <c r="S95" s="7"/>
      <c r="T95" s="25">
        <f t="shared" si="22"/>
        <v>0.76161292580706808</v>
      </c>
      <c r="U95" s="24">
        <f t="shared" si="23"/>
        <v>-0.64352071806373967</v>
      </c>
      <c r="V95" s="7"/>
      <c r="W95" s="25">
        <f t="shared" si="24"/>
        <v>0.76092186875417245</v>
      </c>
      <c r="X95" s="24">
        <f t="shared" si="29"/>
        <v>303.69311748208656</v>
      </c>
      <c r="Y95" s="7"/>
      <c r="Z95" s="25">
        <f t="shared" si="30"/>
        <v>-613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-1.1882517913306856E-2</v>
      </c>
    </row>
    <row r="96" spans="1:31" s="17" customFormat="1" x14ac:dyDescent="0.25">
      <c r="A96" s="17">
        <v>11</v>
      </c>
      <c r="B96" s="17">
        <v>-609</v>
      </c>
      <c r="C96" s="17">
        <v>11513</v>
      </c>
      <c r="D96" s="17">
        <v>12042</v>
      </c>
      <c r="E96" s="17">
        <v>14891</v>
      </c>
      <c r="F96" s="17">
        <v>14331</v>
      </c>
      <c r="G96" s="24"/>
      <c r="H96" s="7"/>
      <c r="I96" s="25">
        <f t="shared" si="17"/>
        <v>-3378</v>
      </c>
      <c r="J96" s="24">
        <f t="shared" si="17"/>
        <v>-2289</v>
      </c>
      <c r="K96" s="7"/>
      <c r="L96" s="25">
        <f t="shared" si="27"/>
        <v>-3381.7201730581546</v>
      </c>
      <c r="M96" s="17">
        <f t="shared" si="18"/>
        <v>13.839687582619456</v>
      </c>
      <c r="N96" s="17">
        <f t="shared" si="28"/>
        <v>-2299.77950174639</v>
      </c>
      <c r="O96" s="24">
        <f t="shared" si="19"/>
        <v>116.19765790042499</v>
      </c>
      <c r="P96" s="7"/>
      <c r="Q96" s="25">
        <f t="shared" si="20"/>
        <v>-3373.7719508833366</v>
      </c>
      <c r="R96" s="24">
        <f t="shared" si="21"/>
        <v>-2325.7624921627698</v>
      </c>
      <c r="S96" s="7"/>
      <c r="T96" s="25">
        <f t="shared" si="22"/>
        <v>0.81941811036171042</v>
      </c>
      <c r="U96" s="24">
        <f t="shared" si="23"/>
        <v>-0.56740375733189474</v>
      </c>
      <c r="V96" s="7"/>
      <c r="W96" s="25">
        <f t="shared" si="24"/>
        <v>0.81880887834721161</v>
      </c>
      <c r="X96" s="24">
        <f t="shared" si="29"/>
        <v>298.19202058059204</v>
      </c>
      <c r="Y96" s="7"/>
      <c r="Z96" s="25">
        <f t="shared" si="30"/>
        <v>-609</v>
      </c>
      <c r="AA96" s="17">
        <f t="shared" si="31"/>
        <v>298.22399999999988</v>
      </c>
      <c r="AB96" s="24">
        <f t="shared" si="25"/>
        <v>5.2049907084675668</v>
      </c>
      <c r="AC96" s="17">
        <f t="shared" si="26"/>
        <v>-3.1979419407832665E-2</v>
      </c>
    </row>
    <row r="97" spans="1:29" s="17" customFormat="1" x14ac:dyDescent="0.25">
      <c r="A97" s="17">
        <v>12</v>
      </c>
      <c r="B97" s="17">
        <v>-627</v>
      </c>
      <c r="C97" s="17">
        <v>11409</v>
      </c>
      <c r="D97" s="17">
        <v>12213</v>
      </c>
      <c r="E97" s="17">
        <v>14999</v>
      </c>
      <c r="F97" s="17">
        <v>14163</v>
      </c>
      <c r="G97" s="24"/>
      <c r="H97" s="7"/>
      <c r="I97" s="25">
        <f t="shared" si="17"/>
        <v>-3590</v>
      </c>
      <c r="J97" s="24">
        <f t="shared" si="17"/>
        <v>-1950</v>
      </c>
      <c r="K97" s="7"/>
      <c r="L97" s="25">
        <f t="shared" si="27"/>
        <v>-3595.8392316547402</v>
      </c>
      <c r="M97" s="17">
        <f t="shared" si="18"/>
        <v>34.096626317719512</v>
      </c>
      <c r="N97" s="17">
        <f t="shared" si="28"/>
        <v>-1957.9914197542905</v>
      </c>
      <c r="O97" s="24">
        <f t="shared" si="19"/>
        <v>63.86278968926473</v>
      </c>
      <c r="P97" s="7"/>
      <c r="Q97" s="25">
        <f t="shared" si="20"/>
        <v>-3585.7719508833366</v>
      </c>
      <c r="R97" s="24">
        <f t="shared" si="21"/>
        <v>-1986.7624921627698</v>
      </c>
      <c r="S97" s="7"/>
      <c r="T97" s="25">
        <f t="shared" si="22"/>
        <v>0.87090844282214819</v>
      </c>
      <c r="U97" s="24">
        <f t="shared" si="23"/>
        <v>-0.48469975192133258</v>
      </c>
      <c r="V97" s="7"/>
      <c r="W97" s="25">
        <f t="shared" si="24"/>
        <v>0.87038811032519658</v>
      </c>
      <c r="X97" s="24">
        <f t="shared" si="29"/>
        <v>292.58397681195061</v>
      </c>
      <c r="Y97" s="7"/>
      <c r="Z97" s="25">
        <f t="shared" si="30"/>
        <v>-627</v>
      </c>
      <c r="AA97" s="17">
        <f t="shared" si="31"/>
        <v>292.5809999999999</v>
      </c>
      <c r="AB97" s="24">
        <f t="shared" si="25"/>
        <v>5.1065017787775275</v>
      </c>
      <c r="AC97" s="17">
        <f t="shared" si="26"/>
        <v>2.9768119507025403E-3</v>
      </c>
    </row>
    <row r="98" spans="1:29" s="17" customFormat="1" x14ac:dyDescent="0.25">
      <c r="A98" s="17">
        <v>13</v>
      </c>
      <c r="B98" s="17">
        <v>-629</v>
      </c>
      <c r="C98" s="17">
        <v>11318</v>
      </c>
      <c r="D98" s="17">
        <v>12403</v>
      </c>
      <c r="E98" s="17">
        <v>15095</v>
      </c>
      <c r="F98" s="17">
        <v>13989</v>
      </c>
      <c r="G98" s="24"/>
      <c r="H98" s="7"/>
      <c r="I98" s="25">
        <f t="shared" si="17"/>
        <v>-3777</v>
      </c>
      <c r="J98" s="24">
        <f t="shared" si="17"/>
        <v>-1586</v>
      </c>
      <c r="K98" s="7"/>
      <c r="L98" s="25">
        <f t="shared" si="27"/>
        <v>-3775.6381507425886</v>
      </c>
      <c r="M98" s="17">
        <f t="shared" si="18"/>
        <v>1.8546333999121172</v>
      </c>
      <c r="N98" s="17">
        <f t="shared" si="28"/>
        <v>-1595.6814835337575</v>
      </c>
      <c r="O98" s="24">
        <f t="shared" si="19"/>
        <v>93.731123414417624</v>
      </c>
      <c r="P98" s="7"/>
      <c r="Q98" s="25">
        <f t="shared" si="20"/>
        <v>-3772.7719508833366</v>
      </c>
      <c r="R98" s="24">
        <f t="shared" si="21"/>
        <v>-1622.7624921627698</v>
      </c>
      <c r="S98" s="7"/>
      <c r="T98" s="25">
        <f t="shared" si="22"/>
        <v>0.91632680211508144</v>
      </c>
      <c r="U98" s="24">
        <f t="shared" si="23"/>
        <v>-0.3958966310675136</v>
      </c>
      <c r="V98" s="7"/>
      <c r="W98" s="25">
        <f t="shared" si="24"/>
        <v>0.91590191944950039</v>
      </c>
      <c r="X98" s="24">
        <f t="shared" si="29"/>
        <v>286.84782762493683</v>
      </c>
      <c r="Y98" s="7"/>
      <c r="Z98" s="25">
        <f t="shared" si="30"/>
        <v>-629</v>
      </c>
      <c r="AA98" s="17">
        <f t="shared" si="31"/>
        <v>286.9199999999999</v>
      </c>
      <c r="AB98" s="24">
        <f t="shared" si="25"/>
        <v>5.0076986898221287</v>
      </c>
      <c r="AC98" s="17">
        <f t="shared" si="26"/>
        <v>-7.2172375063075833E-2</v>
      </c>
    </row>
    <row r="99" spans="1:29" s="17" customFormat="1" x14ac:dyDescent="0.25">
      <c r="A99" s="17">
        <v>14</v>
      </c>
      <c r="B99" s="17">
        <v>-635</v>
      </c>
      <c r="C99" s="17">
        <v>11250</v>
      </c>
      <c r="D99" s="17">
        <v>12592</v>
      </c>
      <c r="E99" s="17">
        <v>15172</v>
      </c>
      <c r="F99" s="17">
        <v>13803</v>
      </c>
      <c r="G99" s="24"/>
      <c r="H99" s="7"/>
      <c r="I99" s="25">
        <f t="shared" si="17"/>
        <v>-3922</v>
      </c>
      <c r="J99" s="24">
        <f t="shared" si="17"/>
        <v>-1211</v>
      </c>
      <c r="K99" s="7"/>
      <c r="L99" s="25">
        <f t="shared" si="27"/>
        <v>-3919.8071065281247</v>
      </c>
      <c r="M99" s="17">
        <f t="shared" si="18"/>
        <v>4.8087817789934064</v>
      </c>
      <c r="N99" s="17">
        <f t="shared" si="28"/>
        <v>-1213.768790883194</v>
      </c>
      <c r="O99" s="24">
        <f t="shared" si="19"/>
        <v>7.6662029548582931</v>
      </c>
      <c r="P99" s="7"/>
      <c r="Q99" s="25">
        <f t="shared" si="20"/>
        <v>-3917.7719508833366</v>
      </c>
      <c r="R99" s="24">
        <f t="shared" si="21"/>
        <v>-1247.7624921627698</v>
      </c>
      <c r="S99" s="7"/>
      <c r="T99" s="25">
        <f t="shared" si="22"/>
        <v>0.95154424648660729</v>
      </c>
      <c r="U99" s="24">
        <f t="shared" si="23"/>
        <v>-0.30440989941866159</v>
      </c>
      <c r="V99" s="7"/>
      <c r="W99" s="25">
        <f t="shared" si="24"/>
        <v>0.95121769144360901</v>
      </c>
      <c r="X99" s="24">
        <f t="shared" si="29"/>
        <v>281.21729451288252</v>
      </c>
      <c r="Y99" s="7"/>
      <c r="Z99" s="25">
        <f t="shared" si="30"/>
        <v>-635</v>
      </c>
      <c r="AA99" s="17">
        <f t="shared" si="31"/>
        <v>281.20499999999993</v>
      </c>
      <c r="AB99" s="24">
        <f t="shared" si="25"/>
        <v>4.9079531230706532</v>
      </c>
      <c r="AC99" s="17">
        <f t="shared" si="26"/>
        <v>1.2294512882590425E-2</v>
      </c>
    </row>
    <row r="100" spans="1:29" s="17" customFormat="1" x14ac:dyDescent="0.25">
      <c r="A100" s="17">
        <v>15</v>
      </c>
      <c r="B100" s="17">
        <v>-636</v>
      </c>
      <c r="C100" s="17">
        <v>11194</v>
      </c>
      <c r="D100" s="17">
        <v>12785</v>
      </c>
      <c r="E100" s="17">
        <v>15216</v>
      </c>
      <c r="F100" s="17">
        <v>13598</v>
      </c>
      <c r="G100" s="24"/>
      <c r="H100" s="7"/>
      <c r="I100" s="25">
        <f t="shared" si="17"/>
        <v>-4022</v>
      </c>
      <c r="J100" s="24">
        <f t="shared" si="17"/>
        <v>-813</v>
      </c>
      <c r="K100" s="7"/>
      <c r="L100" s="25">
        <f t="shared" si="27"/>
        <v>-4025.1592387771152</v>
      </c>
      <c r="M100" s="17">
        <f t="shared" si="18"/>
        <v>9.9807896508283829</v>
      </c>
      <c r="N100" s="17">
        <f t="shared" si="28"/>
        <v>-818.79142170424109</v>
      </c>
      <c r="O100" s="24">
        <f t="shared" si="19"/>
        <v>33.540565356354755</v>
      </c>
      <c r="P100" s="7"/>
      <c r="Q100" s="25">
        <f t="shared" si="20"/>
        <v>-4017.7719508833366</v>
      </c>
      <c r="R100" s="24">
        <f t="shared" si="21"/>
        <v>-849.76249216276983</v>
      </c>
      <c r="S100" s="7"/>
      <c r="T100" s="25">
        <f t="shared" si="22"/>
        <v>0.97583213915662503</v>
      </c>
      <c r="U100" s="24">
        <f t="shared" si="23"/>
        <v>-0.20731198156201336</v>
      </c>
      <c r="V100" s="7"/>
      <c r="W100" s="25">
        <f t="shared" si="24"/>
        <v>0.97560993494005155</v>
      </c>
      <c r="X100" s="24">
        <f t="shared" si="29"/>
        <v>275.46812817064301</v>
      </c>
      <c r="Y100" s="7"/>
      <c r="Z100" s="25">
        <f t="shared" si="30"/>
        <v>-636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-1.2871829356924991E-2</v>
      </c>
    </row>
    <row r="101" spans="1:29" s="17" customFormat="1" x14ac:dyDescent="0.25">
      <c r="A101" s="17">
        <v>16</v>
      </c>
      <c r="B101" s="17">
        <v>-635</v>
      </c>
      <c r="C101" s="17">
        <v>11158</v>
      </c>
      <c r="D101" s="17">
        <v>12986</v>
      </c>
      <c r="E101" s="17">
        <v>15242</v>
      </c>
      <c r="F101" s="17">
        <v>13397</v>
      </c>
      <c r="G101" s="24"/>
      <c r="H101" s="7"/>
      <c r="I101" s="25">
        <f t="shared" si="17"/>
        <v>-4084</v>
      </c>
      <c r="J101" s="24">
        <f t="shared" si="17"/>
        <v>-411</v>
      </c>
      <c r="K101" s="7"/>
      <c r="L101" s="25">
        <f t="shared" si="27"/>
        <v>-4090.3154215923182</v>
      </c>
      <c r="M101" s="17">
        <f t="shared" si="18"/>
        <v>39.884549888719157</v>
      </c>
      <c r="N101" s="17">
        <f t="shared" si="28"/>
        <v>-415.91942386224355</v>
      </c>
      <c r="O101" s="24">
        <f t="shared" si="19"/>
        <v>24.200731136411225</v>
      </c>
      <c r="P101" s="7"/>
      <c r="Q101" s="25">
        <f t="shared" si="20"/>
        <v>-4079.7719508833366</v>
      </c>
      <c r="R101" s="24">
        <f t="shared" si="21"/>
        <v>-447.76249216276977</v>
      </c>
      <c r="S101" s="7"/>
      <c r="T101" s="25">
        <f t="shared" si="22"/>
        <v>0.99089063261203614</v>
      </c>
      <c r="U101" s="24">
        <f t="shared" si="23"/>
        <v>-0.10923820523444402</v>
      </c>
      <c r="V101" s="7"/>
      <c r="W101" s="25">
        <f t="shared" si="24"/>
        <v>0.99077382250456447</v>
      </c>
      <c r="X101" s="24">
        <f t="shared" si="29"/>
        <v>269.76327593317399</v>
      </c>
      <c r="Y101" s="7"/>
      <c r="Z101" s="25">
        <f t="shared" si="30"/>
        <v>-635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-2.7240668259764789E-3</v>
      </c>
    </row>
    <row r="102" spans="1:29" s="17" customFormat="1" x14ac:dyDescent="0.25">
      <c r="A102" s="17">
        <v>17</v>
      </c>
      <c r="B102" s="17">
        <v>-626</v>
      </c>
      <c r="C102" s="17">
        <v>11141</v>
      </c>
      <c r="D102" s="17">
        <v>13174</v>
      </c>
      <c r="E102" s="17">
        <v>15250</v>
      </c>
      <c r="F102" s="17">
        <v>13192</v>
      </c>
      <c r="G102" s="24"/>
      <c r="H102" s="7"/>
      <c r="I102" s="25">
        <f t="shared" si="17"/>
        <v>-4109</v>
      </c>
      <c r="J102" s="24">
        <f t="shared" si="17"/>
        <v>-18</v>
      </c>
      <c r="K102" s="7"/>
      <c r="L102" s="25">
        <f t="shared" si="27"/>
        <v>-4114.7622967369243</v>
      </c>
      <c r="M102" s="17">
        <f t="shared" si="18"/>
        <v>33.204063684368748</v>
      </c>
      <c r="N102" s="17">
        <f t="shared" si="28"/>
        <v>-14.334563151366453</v>
      </c>
      <c r="O102" s="24">
        <f t="shared" si="19"/>
        <v>13.435427291320629</v>
      </c>
      <c r="P102" s="7"/>
      <c r="Q102" s="25">
        <f t="shared" si="20"/>
        <v>-4104.7719508833361</v>
      </c>
      <c r="R102" s="24">
        <f t="shared" si="21"/>
        <v>-54.762492162769789</v>
      </c>
      <c r="S102" s="7"/>
      <c r="T102" s="25">
        <f t="shared" si="22"/>
        <v>0.99696260577954043</v>
      </c>
      <c r="U102" s="24">
        <f t="shared" si="23"/>
        <v>-1.3360110466447146E-2</v>
      </c>
      <c r="V102" s="7"/>
      <c r="W102" s="25">
        <f t="shared" si="24"/>
        <v>0.99694882521800021</v>
      </c>
      <c r="X102" s="24">
        <f t="shared" si="29"/>
        <v>264.23929184023746</v>
      </c>
      <c r="Y102" s="7"/>
      <c r="Z102" s="25">
        <f t="shared" si="30"/>
        <v>-626</v>
      </c>
      <c r="AA102" s="17">
        <f t="shared" si="31"/>
        <v>264.13199999999995</v>
      </c>
      <c r="AB102" s="24">
        <f t="shared" si="25"/>
        <v>4.6099730598776612</v>
      </c>
      <c r="AC102" s="17">
        <f t="shared" si="26"/>
        <v>0.10729184023750804</v>
      </c>
    </row>
    <row r="103" spans="1:29" s="17" customFormat="1" x14ac:dyDescent="0.25">
      <c r="A103" s="17">
        <v>18</v>
      </c>
      <c r="B103" s="17">
        <v>-620</v>
      </c>
      <c r="C103" s="17">
        <v>11154</v>
      </c>
      <c r="D103" s="17">
        <v>13384</v>
      </c>
      <c r="E103" s="17">
        <v>15251</v>
      </c>
      <c r="F103" s="17">
        <v>13007</v>
      </c>
      <c r="G103" s="24"/>
      <c r="H103" s="7"/>
      <c r="I103" s="25">
        <f t="shared" si="17"/>
        <v>-4097</v>
      </c>
      <c r="J103" s="24">
        <f t="shared" si="17"/>
        <v>377</v>
      </c>
      <c r="K103" s="7"/>
      <c r="L103" s="25">
        <f t="shared" si="27"/>
        <v>-4099.8034612491683</v>
      </c>
      <c r="M103" s="17">
        <f t="shared" si="18"/>
        <v>7.8593949755884083</v>
      </c>
      <c r="N103" s="17">
        <f t="shared" si="28"/>
        <v>383.8968877924907</v>
      </c>
      <c r="O103" s="24">
        <f t="shared" si="19"/>
        <v>47.567061222207265</v>
      </c>
      <c r="P103" s="7"/>
      <c r="Q103" s="25">
        <f t="shared" si="20"/>
        <v>-4092.7719508833366</v>
      </c>
      <c r="R103" s="24">
        <f t="shared" si="21"/>
        <v>340.23750783723023</v>
      </c>
      <c r="S103" s="7"/>
      <c r="T103" s="25">
        <f t="shared" si="22"/>
        <v>0.99404805865913837</v>
      </c>
      <c r="U103" s="24">
        <f t="shared" si="23"/>
        <v>8.3005913537010284E-2</v>
      </c>
      <c r="V103" s="7"/>
      <c r="W103" s="25">
        <f t="shared" si="24"/>
        <v>0.99413782676087925</v>
      </c>
      <c r="X103" s="24">
        <f t="shared" si="29"/>
        <v>258.6986550937288</v>
      </c>
      <c r="Y103" s="7"/>
      <c r="Z103" s="25">
        <f t="shared" si="30"/>
        <v>-620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0.14665509372883889</v>
      </c>
    </row>
    <row r="104" spans="1:29" s="17" customFormat="1" x14ac:dyDescent="0.25">
      <c r="A104" s="17">
        <v>19</v>
      </c>
      <c r="B104" s="17">
        <v>-605</v>
      </c>
      <c r="C104" s="17">
        <v>11169</v>
      </c>
      <c r="D104" s="17">
        <v>13567</v>
      </c>
      <c r="E104" s="17">
        <v>15214</v>
      </c>
      <c r="F104" s="17">
        <v>12803</v>
      </c>
      <c r="G104" s="24"/>
      <c r="H104" s="7"/>
      <c r="I104" s="25">
        <f t="shared" si="17"/>
        <v>-4045</v>
      </c>
      <c r="J104" s="24">
        <f t="shared" si="17"/>
        <v>764</v>
      </c>
      <c r="K104" s="7"/>
      <c r="L104" s="25">
        <f t="shared" si="27"/>
        <v>-4047.7601596075028</v>
      </c>
      <c r="M104" s="17">
        <f t="shared" si="18"/>
        <v>7.6184810588901675</v>
      </c>
      <c r="N104" s="17">
        <f t="shared" si="28"/>
        <v>769.34604568670477</v>
      </c>
      <c r="O104" s="24">
        <f t="shared" si="19"/>
        <v>28.580204484334672</v>
      </c>
      <c r="P104" s="7"/>
      <c r="Q104" s="25">
        <f t="shared" si="20"/>
        <v>-4040.7719508833366</v>
      </c>
      <c r="R104" s="24">
        <f t="shared" si="21"/>
        <v>727.23750783723017</v>
      </c>
      <c r="S104" s="7"/>
      <c r="T104" s="25">
        <f t="shared" si="22"/>
        <v>0.98141835447072912</v>
      </c>
      <c r="U104" s="24">
        <f t="shared" si="23"/>
        <v>0.17742022059862553</v>
      </c>
      <c r="V104" s="7"/>
      <c r="W104" s="25">
        <f t="shared" si="24"/>
        <v>0.98160956840469049</v>
      </c>
      <c r="X104" s="24">
        <f t="shared" si="29"/>
        <v>253.22624826772483</v>
      </c>
      <c r="Y104" s="7"/>
      <c r="Z104" s="25">
        <f t="shared" si="30"/>
        <v>-605</v>
      </c>
      <c r="AA104" s="17">
        <f t="shared" si="31"/>
        <v>253.10699999999997</v>
      </c>
      <c r="AB104" s="24">
        <f t="shared" si="25"/>
        <v>4.4175505098452872</v>
      </c>
      <c r="AC104" s="17">
        <f t="shared" si="26"/>
        <v>0.1192482677248563</v>
      </c>
    </row>
    <row r="105" spans="1:29" s="17" customFormat="1" x14ac:dyDescent="0.25">
      <c r="A105" s="17">
        <v>20</v>
      </c>
      <c r="B105" s="17">
        <v>-620</v>
      </c>
      <c r="C105" s="17">
        <v>11220</v>
      </c>
      <c r="D105" s="17">
        <v>13761</v>
      </c>
      <c r="E105" s="17">
        <v>15170</v>
      </c>
      <c r="F105" s="17">
        <v>12615</v>
      </c>
      <c r="G105" s="24"/>
      <c r="H105" s="7"/>
      <c r="I105" s="25">
        <f t="shared" si="17"/>
        <v>-3950</v>
      </c>
      <c r="J105" s="24">
        <f t="shared" si="17"/>
        <v>1146</v>
      </c>
      <c r="K105" s="7"/>
      <c r="L105" s="25">
        <f t="shared" si="27"/>
        <v>-3956.5474273554537</v>
      </c>
      <c r="M105" s="17">
        <f t="shared" si="18"/>
        <v>42.86880497494333</v>
      </c>
      <c r="N105" s="17">
        <f t="shared" si="28"/>
        <v>1157.4552423401531</v>
      </c>
      <c r="O105" s="24">
        <f t="shared" si="19"/>
        <v>131.22257707163544</v>
      </c>
      <c r="P105" s="7"/>
      <c r="Q105" s="25">
        <f t="shared" si="20"/>
        <v>-3945.7719508833366</v>
      </c>
      <c r="R105" s="24">
        <f t="shared" si="21"/>
        <v>1109.2375078372302</v>
      </c>
      <c r="S105" s="7"/>
      <c r="T105" s="25">
        <f t="shared" si="22"/>
        <v>0.95834485643421219</v>
      </c>
      <c r="U105" s="24">
        <f t="shared" si="23"/>
        <v>0.27061470457158943</v>
      </c>
      <c r="V105" s="7"/>
      <c r="W105" s="25">
        <f t="shared" si="24"/>
        <v>0.95863619940699241</v>
      </c>
      <c r="X105" s="24">
        <f t="shared" si="29"/>
        <v>247.70760308964407</v>
      </c>
      <c r="Y105" s="7"/>
      <c r="Z105" s="25">
        <f t="shared" si="30"/>
        <v>-620</v>
      </c>
      <c r="AA105" s="17">
        <f t="shared" si="31"/>
        <v>247.52699999999996</v>
      </c>
      <c r="AB105" s="24">
        <f t="shared" si="25"/>
        <v>4.3201611375840034</v>
      </c>
      <c r="AC105" s="17">
        <f t="shared" si="26"/>
        <v>0.18060308964410865</v>
      </c>
    </row>
    <row r="106" spans="1:29" s="17" customFormat="1" x14ac:dyDescent="0.25">
      <c r="A106" s="17">
        <v>21</v>
      </c>
      <c r="B106" s="17">
        <v>-635</v>
      </c>
      <c r="C106" s="17">
        <v>11286</v>
      </c>
      <c r="D106" s="17">
        <v>13960</v>
      </c>
      <c r="E106" s="17">
        <v>15113</v>
      </c>
      <c r="F106" s="17">
        <v>12431</v>
      </c>
      <c r="G106" s="24"/>
      <c r="H106" s="7"/>
      <c r="I106" s="25">
        <f t="shared" si="17"/>
        <v>-3827</v>
      </c>
      <c r="J106" s="24">
        <f t="shared" si="17"/>
        <v>1529</v>
      </c>
      <c r="K106" s="7"/>
      <c r="L106" s="25">
        <f t="shared" si="27"/>
        <v>-3824.2835786982855</v>
      </c>
      <c r="M106" s="17">
        <f t="shared" si="18"/>
        <v>7.3789446884082457</v>
      </c>
      <c r="N106" s="17">
        <f t="shared" si="28"/>
        <v>1543.903604082936</v>
      </c>
      <c r="O106" s="24">
        <f t="shared" si="19"/>
        <v>222.11741466090658</v>
      </c>
      <c r="P106" s="7"/>
      <c r="Q106" s="25">
        <f t="shared" si="20"/>
        <v>-3822.7719508833366</v>
      </c>
      <c r="R106" s="24">
        <f t="shared" si="21"/>
        <v>1492.2375078372302</v>
      </c>
      <c r="S106" s="7"/>
      <c r="T106" s="25">
        <f t="shared" si="22"/>
        <v>0.92847074845009037</v>
      </c>
      <c r="U106" s="24">
        <f t="shared" si="23"/>
        <v>0.36405315316228359</v>
      </c>
      <c r="V106" s="7"/>
      <c r="W106" s="25">
        <f t="shared" si="24"/>
        <v>0.928862478688259</v>
      </c>
      <c r="X106" s="24">
        <f t="shared" si="29"/>
        <v>242.06959598589526</v>
      </c>
      <c r="Y106" s="7"/>
      <c r="Z106" s="25">
        <f t="shared" si="30"/>
        <v>-635</v>
      </c>
      <c r="AA106" s="17">
        <f t="shared" si="31"/>
        <v>241.81199999999995</v>
      </c>
      <c r="AB106" s="24">
        <f t="shared" si="25"/>
        <v>4.2204155708325279</v>
      </c>
      <c r="AC106" s="17">
        <f t="shared" si="26"/>
        <v>0.25759598589530697</v>
      </c>
    </row>
    <row r="107" spans="1:29" s="17" customFormat="1" x14ac:dyDescent="0.25">
      <c r="A107" s="17">
        <v>22</v>
      </c>
      <c r="B107" s="17">
        <v>-634</v>
      </c>
      <c r="C107" s="17">
        <v>11372</v>
      </c>
      <c r="D107" s="17">
        <v>14147</v>
      </c>
      <c r="E107" s="17">
        <v>15026</v>
      </c>
      <c r="F107" s="17">
        <v>12241</v>
      </c>
      <c r="G107" s="24"/>
      <c r="H107" s="7"/>
      <c r="I107" s="25">
        <f t="shared" si="17"/>
        <v>-3654</v>
      </c>
      <c r="J107" s="24">
        <f t="shared" si="17"/>
        <v>1906</v>
      </c>
      <c r="K107" s="7"/>
      <c r="L107" s="25">
        <f t="shared" si="27"/>
        <v>-3654.3160236056942</v>
      </c>
      <c r="M107" s="17">
        <f t="shared" si="18"/>
        <v>9.9870919355980081E-2</v>
      </c>
      <c r="N107" s="17">
        <f t="shared" si="28"/>
        <v>1914.7848936865594</v>
      </c>
      <c r="O107" s="24">
        <f t="shared" si="19"/>
        <v>77.174357084150699</v>
      </c>
      <c r="P107" s="7"/>
      <c r="Q107" s="25">
        <f t="shared" si="20"/>
        <v>-3649.7719508833366</v>
      </c>
      <c r="R107" s="24">
        <f t="shared" si="21"/>
        <v>1869.2375078372302</v>
      </c>
      <c r="S107" s="7"/>
      <c r="T107" s="25">
        <f t="shared" si="22"/>
        <v>0.88645269413095951</v>
      </c>
      <c r="U107" s="24">
        <f t="shared" si="23"/>
        <v>0.45602781404659609</v>
      </c>
      <c r="V107" s="7"/>
      <c r="W107" s="25">
        <f t="shared" si="24"/>
        <v>0.88694323170678879</v>
      </c>
      <c r="X107" s="24">
        <f t="shared" si="29"/>
        <v>236.26125120798702</v>
      </c>
      <c r="Y107" s="7"/>
      <c r="Z107" s="25">
        <f t="shared" si="30"/>
        <v>-634</v>
      </c>
      <c r="AA107" s="17">
        <f t="shared" si="31"/>
        <v>236.10599999999997</v>
      </c>
      <c r="AB107" s="24">
        <f t="shared" si="25"/>
        <v>4.1208270837137304</v>
      </c>
      <c r="AC107" s="17">
        <f t="shared" si="26"/>
        <v>0.15525120798704961</v>
      </c>
    </row>
    <row r="108" spans="1:29" s="17" customFormat="1" x14ac:dyDescent="0.25">
      <c r="A108" s="17">
        <v>23</v>
      </c>
      <c r="B108" s="17">
        <v>-635</v>
      </c>
      <c r="C108" s="17">
        <v>11467</v>
      </c>
      <c r="D108" s="17">
        <v>14315</v>
      </c>
      <c r="E108" s="17">
        <v>14915</v>
      </c>
      <c r="F108" s="17">
        <v>12065</v>
      </c>
      <c r="G108" s="24"/>
      <c r="H108" s="7"/>
      <c r="I108" s="25">
        <f t="shared" si="17"/>
        <v>-3448</v>
      </c>
      <c r="J108" s="24">
        <f t="shared" si="17"/>
        <v>2250</v>
      </c>
      <c r="K108" s="7"/>
      <c r="L108" s="25">
        <f t="shared" si="27"/>
        <v>-3447.799968737429</v>
      </c>
      <c r="M108" s="17">
        <f t="shared" si="18"/>
        <v>4.0012506005737913E-2</v>
      </c>
      <c r="N108" s="17">
        <f t="shared" si="28"/>
        <v>2267.5787957048151</v>
      </c>
      <c r="O108" s="24">
        <f t="shared" si="19"/>
        <v>309.01405843162559</v>
      </c>
      <c r="P108" s="7"/>
      <c r="Q108" s="25">
        <f t="shared" si="20"/>
        <v>-3443.7719508833366</v>
      </c>
      <c r="R108" s="24">
        <f t="shared" si="21"/>
        <v>2213.2375078372302</v>
      </c>
      <c r="S108" s="7"/>
      <c r="T108" s="25">
        <f t="shared" si="22"/>
        <v>0.83641963523072294</v>
      </c>
      <c r="U108" s="24">
        <f t="shared" si="23"/>
        <v>0.53995164254580963</v>
      </c>
      <c r="V108" s="7"/>
      <c r="W108" s="25">
        <f t="shared" si="24"/>
        <v>0.83700032447534045</v>
      </c>
      <c r="X108" s="24">
        <f t="shared" si="29"/>
        <v>230.64532284959228</v>
      </c>
      <c r="Y108" s="7"/>
      <c r="Z108" s="25">
        <f t="shared" si="30"/>
        <v>-635</v>
      </c>
      <c r="AA108" s="17">
        <f t="shared" si="31"/>
        <v>230.39099999999996</v>
      </c>
      <c r="AB108" s="24">
        <f t="shared" si="25"/>
        <v>4.0210815169622549</v>
      </c>
      <c r="AC108" s="17">
        <f t="shared" si="26"/>
        <v>0.2543228495923131</v>
      </c>
    </row>
    <row r="109" spans="1:29" s="17" customFormat="1" x14ac:dyDescent="0.25">
      <c r="A109" s="17">
        <v>24</v>
      </c>
      <c r="B109" s="17">
        <v>-629</v>
      </c>
      <c r="C109" s="17">
        <v>11590</v>
      </c>
      <c r="D109" s="17">
        <v>14487</v>
      </c>
      <c r="E109" s="17">
        <v>14808</v>
      </c>
      <c r="F109" s="17">
        <v>11907</v>
      </c>
      <c r="G109" s="24"/>
      <c r="H109" s="7"/>
      <c r="I109" s="25">
        <f t="shared" si="17"/>
        <v>-3218</v>
      </c>
      <c r="J109" s="24">
        <f t="shared" si="17"/>
        <v>2580</v>
      </c>
      <c r="K109" s="7"/>
      <c r="L109" s="25">
        <f t="shared" si="27"/>
        <v>-3209.4566480275475</v>
      </c>
      <c r="M109" s="17">
        <f t="shared" si="18"/>
        <v>72.988862925207272</v>
      </c>
      <c r="N109" s="17">
        <f t="shared" si="28"/>
        <v>2595.16862757939</v>
      </c>
      <c r="O109" s="24">
        <f t="shared" si="19"/>
        <v>230.08726264223023</v>
      </c>
      <c r="P109" s="7"/>
      <c r="Q109" s="25">
        <f t="shared" si="20"/>
        <v>-3213.7719508833366</v>
      </c>
      <c r="R109" s="24">
        <f t="shared" si="21"/>
        <v>2543.2375078372302</v>
      </c>
      <c r="S109" s="7"/>
      <c r="T109" s="25">
        <f t="shared" si="22"/>
        <v>0.7805574820896819</v>
      </c>
      <c r="U109" s="24">
        <f t="shared" si="23"/>
        <v>0.62045996639679946</v>
      </c>
      <c r="V109" s="7"/>
      <c r="W109" s="25">
        <f t="shared" si="24"/>
        <v>0.78122464949892545</v>
      </c>
      <c r="X109" s="24">
        <f t="shared" si="29"/>
        <v>225.01440389759807</v>
      </c>
      <c r="Y109" s="7"/>
      <c r="Z109" s="25">
        <f t="shared" si="30"/>
        <v>-629</v>
      </c>
      <c r="AA109" s="17">
        <f t="shared" si="31"/>
        <v>224.72999999999996</v>
      </c>
      <c r="AB109" s="24">
        <f t="shared" si="25"/>
        <v>3.9222784280068561</v>
      </c>
      <c r="AC109" s="17">
        <f t="shared" si="26"/>
        <v>0.28440389759811069</v>
      </c>
    </row>
    <row r="110" spans="1:29" s="17" customFormat="1" x14ac:dyDescent="0.25">
      <c r="A110" s="17">
        <v>25</v>
      </c>
      <c r="B110" s="17">
        <v>-623</v>
      </c>
      <c r="C110" s="17">
        <v>11718</v>
      </c>
      <c r="D110" s="17">
        <v>14640</v>
      </c>
      <c r="E110" s="17">
        <v>14659</v>
      </c>
      <c r="F110" s="17">
        <v>11747</v>
      </c>
      <c r="G110" s="24"/>
      <c r="H110" s="7"/>
      <c r="I110" s="25">
        <f t="shared" si="17"/>
        <v>-2941</v>
      </c>
      <c r="J110" s="24">
        <f t="shared" si="17"/>
        <v>2893</v>
      </c>
      <c r="K110" s="7"/>
      <c r="L110" s="25">
        <f t="shared" si="27"/>
        <v>-2942.5400509300143</v>
      </c>
      <c r="M110" s="17">
        <f t="shared" si="18"/>
        <v>2.3717568670380067</v>
      </c>
      <c r="N110" s="17">
        <f t="shared" si="28"/>
        <v>2895.0243804173265</v>
      </c>
      <c r="O110" s="24">
        <f t="shared" si="19"/>
        <v>4.0981160740549472</v>
      </c>
      <c r="P110" s="7"/>
      <c r="Q110" s="25">
        <f t="shared" si="20"/>
        <v>-2936.7719508833366</v>
      </c>
      <c r="R110" s="24">
        <f t="shared" si="21"/>
        <v>2856.2375078372302</v>
      </c>
      <c r="S110" s="7"/>
      <c r="T110" s="25">
        <f t="shared" si="22"/>
        <v>0.71328001939373264</v>
      </c>
      <c r="U110" s="24">
        <f t="shared" si="23"/>
        <v>0.69682089174637452</v>
      </c>
      <c r="V110" s="7"/>
      <c r="W110" s="25">
        <f t="shared" si="24"/>
        <v>0.71402920178001961</v>
      </c>
      <c r="X110" s="24">
        <f t="shared" si="29"/>
        <v>219.17032603270945</v>
      </c>
      <c r="Y110" s="7"/>
      <c r="Z110" s="25">
        <f t="shared" si="30"/>
        <v>-623</v>
      </c>
      <c r="AA110" s="17">
        <f t="shared" si="31"/>
        <v>219.12299999999996</v>
      </c>
      <c r="AB110" s="24">
        <f t="shared" si="25"/>
        <v>3.8244178168475336</v>
      </c>
      <c r="AC110" s="17">
        <f t="shared" si="26"/>
        <v>4.7326032709491983E-2</v>
      </c>
    </row>
    <row r="111" spans="1:29" s="17" customFormat="1" x14ac:dyDescent="0.25">
      <c r="A111" s="17">
        <v>26</v>
      </c>
      <c r="B111" s="17">
        <v>-609</v>
      </c>
      <c r="C111" s="17">
        <v>11865</v>
      </c>
      <c r="D111" s="17">
        <v>14772</v>
      </c>
      <c r="E111" s="17">
        <v>14519</v>
      </c>
      <c r="F111" s="17">
        <v>11616</v>
      </c>
      <c r="G111" s="24"/>
      <c r="H111" s="7"/>
      <c r="I111" s="25">
        <f t="shared" si="17"/>
        <v>-2654</v>
      </c>
      <c r="J111" s="24">
        <f t="shared" si="17"/>
        <v>3156</v>
      </c>
      <c r="K111" s="7"/>
      <c r="L111" s="25">
        <f t="shared" si="27"/>
        <v>-2654.4074916317313</v>
      </c>
      <c r="M111" s="17">
        <f t="shared" si="18"/>
        <v>0.16604942993105226</v>
      </c>
      <c r="N111" s="17">
        <f t="shared" si="28"/>
        <v>3161.7046644199736</v>
      </c>
      <c r="O111" s="24">
        <f t="shared" si="19"/>
        <v>32.543196144512692</v>
      </c>
      <c r="P111" s="7"/>
      <c r="Q111" s="25">
        <f t="shared" si="20"/>
        <v>-2649.7719508833366</v>
      </c>
      <c r="R111" s="24">
        <f t="shared" si="21"/>
        <v>3119.2375078372302</v>
      </c>
      <c r="S111" s="7"/>
      <c r="T111" s="25">
        <f t="shared" si="22"/>
        <v>0.64357376743078154</v>
      </c>
      <c r="U111" s="24">
        <f t="shared" si="23"/>
        <v>0.76098358620943607</v>
      </c>
      <c r="V111" s="7"/>
      <c r="W111" s="25">
        <f t="shared" si="24"/>
        <v>0.64439185575316937</v>
      </c>
      <c r="X111" s="24">
        <f t="shared" si="29"/>
        <v>213.72904674257802</v>
      </c>
      <c r="Y111" s="7"/>
      <c r="Z111" s="25">
        <f t="shared" si="30"/>
        <v>-609</v>
      </c>
      <c r="AA111" s="17">
        <f t="shared" si="31"/>
        <v>213.64199999999997</v>
      </c>
      <c r="AB111" s="24">
        <f t="shared" si="25"/>
        <v>3.7287563205457248</v>
      </c>
      <c r="AC111" s="17">
        <f t="shared" si="26"/>
        <v>8.7046742578053227E-2</v>
      </c>
    </row>
    <row r="112" spans="1:29" s="17" customFormat="1" x14ac:dyDescent="0.25">
      <c r="A112" s="17">
        <v>27</v>
      </c>
      <c r="B112" s="17">
        <v>-612</v>
      </c>
      <c r="C112" s="17">
        <v>12019</v>
      </c>
      <c r="D112" s="17">
        <v>14891</v>
      </c>
      <c r="E112" s="17">
        <v>14358</v>
      </c>
      <c r="F112" s="17">
        <v>11494</v>
      </c>
      <c r="G112" s="24"/>
      <c r="H112" s="7"/>
      <c r="I112" s="25">
        <f t="shared" si="17"/>
        <v>-2339</v>
      </c>
      <c r="J112" s="24">
        <f t="shared" si="17"/>
        <v>3397</v>
      </c>
      <c r="K112" s="7"/>
      <c r="L112" s="25">
        <f t="shared" si="27"/>
        <v>-2340.4314504843642</v>
      </c>
      <c r="M112" s="17">
        <f t="shared" si="18"/>
        <v>2.0490504891864374</v>
      </c>
      <c r="N112" s="17">
        <f t="shared" si="28"/>
        <v>3400.8862889963593</v>
      </c>
      <c r="O112" s="24">
        <f t="shared" si="19"/>
        <v>15.103242163223578</v>
      </c>
      <c r="P112" s="7"/>
      <c r="Q112" s="25">
        <f t="shared" si="20"/>
        <v>-2334.7719508833366</v>
      </c>
      <c r="R112" s="24">
        <f t="shared" si="21"/>
        <v>3360.2375078372302</v>
      </c>
      <c r="S112" s="7"/>
      <c r="T112" s="25">
        <f t="shared" si="22"/>
        <v>0.56706690552022554</v>
      </c>
      <c r="U112" s="24">
        <f t="shared" si="23"/>
        <v>0.81977905908243165</v>
      </c>
      <c r="V112" s="7"/>
      <c r="W112" s="25">
        <f t="shared" si="24"/>
        <v>0.56794812849146947</v>
      </c>
      <c r="X112" s="24">
        <f t="shared" si="29"/>
        <v>208.18597967130358</v>
      </c>
      <c r="Y112" s="7"/>
      <c r="Z112" s="25">
        <f t="shared" si="30"/>
        <v>-612</v>
      </c>
      <c r="AA112" s="17">
        <f t="shared" si="31"/>
        <v>208.13399999999996</v>
      </c>
      <c r="AB112" s="24">
        <f t="shared" si="25"/>
        <v>3.6326235853458773</v>
      </c>
      <c r="AC112" s="17">
        <f t="shared" si="26"/>
        <v>5.1979671303627129E-2</v>
      </c>
    </row>
    <row r="113" spans="1:29" s="17" customFormat="1" x14ac:dyDescent="0.25">
      <c r="A113" s="17">
        <v>28</v>
      </c>
      <c r="B113" s="17">
        <v>-628</v>
      </c>
      <c r="C113" s="17">
        <v>12192</v>
      </c>
      <c r="D113" s="17">
        <v>15011</v>
      </c>
      <c r="E113" s="17">
        <v>14188</v>
      </c>
      <c r="F113" s="17">
        <v>11393</v>
      </c>
      <c r="G113" s="24"/>
      <c r="H113" s="7"/>
      <c r="I113" s="25">
        <f t="shared" si="17"/>
        <v>-1996</v>
      </c>
      <c r="J113" s="24">
        <f t="shared" si="17"/>
        <v>3618</v>
      </c>
      <c r="K113" s="7"/>
      <c r="L113" s="25">
        <f t="shared" si="27"/>
        <v>-1995.8336688898034</v>
      </c>
      <c r="M113" s="17">
        <f t="shared" si="18"/>
        <v>2.7666038219217488E-2</v>
      </c>
      <c r="N113" s="17">
        <f t="shared" si="28"/>
        <v>3613.9837910030296</v>
      </c>
      <c r="O113" s="24">
        <f t="shared" si="19"/>
        <v>16.12993470734569</v>
      </c>
      <c r="P113" s="7"/>
      <c r="Q113" s="25">
        <f t="shared" si="20"/>
        <v>-1991.7719508833366</v>
      </c>
      <c r="R113" s="24">
        <f t="shared" si="21"/>
        <v>3581.2375078372302</v>
      </c>
      <c r="S113" s="7"/>
      <c r="T113" s="25">
        <f t="shared" si="22"/>
        <v>0.48375943366206442</v>
      </c>
      <c r="U113" s="24">
        <f t="shared" si="23"/>
        <v>0.87369523960082174</v>
      </c>
      <c r="V113" s="7"/>
      <c r="W113" s="25">
        <f t="shared" si="24"/>
        <v>0.48469854430046877</v>
      </c>
      <c r="X113" s="24">
        <f t="shared" si="29"/>
        <v>202.49164765895648</v>
      </c>
      <c r="Y113" s="7"/>
      <c r="Z113" s="25">
        <f t="shared" si="30"/>
        <v>-628</v>
      </c>
      <c r="AA113" s="17">
        <f t="shared" si="31"/>
        <v>202.48199999999997</v>
      </c>
      <c r="AB113" s="24">
        <f t="shared" si="25"/>
        <v>3.5339775760231578</v>
      </c>
      <c r="AC113" s="17">
        <f t="shared" si="26"/>
        <v>9.6476589565099857E-3</v>
      </c>
    </row>
    <row r="114" spans="1:29" s="17" customFormat="1" x14ac:dyDescent="0.25">
      <c r="A114" s="17">
        <v>29</v>
      </c>
      <c r="B114" s="17">
        <v>-620</v>
      </c>
      <c r="C114" s="17">
        <v>12371</v>
      </c>
      <c r="D114" s="17">
        <v>15090</v>
      </c>
      <c r="E114" s="17">
        <v>14009</v>
      </c>
      <c r="F114" s="17">
        <v>11300</v>
      </c>
      <c r="G114" s="24"/>
      <c r="H114" s="7"/>
      <c r="I114" s="25">
        <f t="shared" si="17"/>
        <v>-1638</v>
      </c>
      <c r="J114" s="24">
        <f t="shared" si="17"/>
        <v>3790</v>
      </c>
      <c r="K114" s="7"/>
      <c r="L114" s="25">
        <f t="shared" si="27"/>
        <v>-1636.603383297765</v>
      </c>
      <c r="M114" s="17">
        <f t="shared" si="18"/>
        <v>1.9505382129616295</v>
      </c>
      <c r="N114" s="17">
        <f t="shared" si="28"/>
        <v>3790.2283933968897</v>
      </c>
      <c r="O114" s="24">
        <f t="shared" si="19"/>
        <v>5.2163543742822643E-2</v>
      </c>
      <c r="P114" s="7"/>
      <c r="Q114" s="25">
        <f t="shared" si="20"/>
        <v>-1633.7719508833366</v>
      </c>
      <c r="R114" s="24">
        <f t="shared" si="21"/>
        <v>3753.2375078372302</v>
      </c>
      <c r="S114" s="7"/>
      <c r="T114" s="25">
        <f t="shared" si="22"/>
        <v>0.39680877790340069</v>
      </c>
      <c r="U114" s="24">
        <f t="shared" si="23"/>
        <v>0.91565715385042845</v>
      </c>
      <c r="V114" s="7"/>
      <c r="W114" s="25">
        <f t="shared" si="24"/>
        <v>0.39779292861968923</v>
      </c>
      <c r="X114" s="24">
        <f t="shared" si="29"/>
        <v>196.95329961333596</v>
      </c>
      <c r="Y114" s="7"/>
      <c r="Z114" s="25">
        <f t="shared" si="30"/>
        <v>-620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5.1299613335999084E-2</v>
      </c>
    </row>
    <row r="115" spans="1:29" s="17" customFormat="1" x14ac:dyDescent="0.25">
      <c r="A115" s="17">
        <v>30</v>
      </c>
      <c r="B115" s="17">
        <v>-635</v>
      </c>
      <c r="C115" s="17">
        <v>12556</v>
      </c>
      <c r="D115" s="17">
        <v>15162</v>
      </c>
      <c r="E115" s="17">
        <v>13811</v>
      </c>
      <c r="F115" s="17">
        <v>11223</v>
      </c>
      <c r="G115" s="24"/>
      <c r="H115" s="7"/>
      <c r="I115" s="25">
        <f t="shared" si="17"/>
        <v>-1255</v>
      </c>
      <c r="J115" s="24">
        <f t="shared" si="17"/>
        <v>3939</v>
      </c>
      <c r="K115" s="7"/>
      <c r="L115" s="25">
        <f t="shared" si="27"/>
        <v>-1252.6660831210456</v>
      </c>
      <c r="M115" s="17">
        <f t="shared" si="18"/>
        <v>5.4471679978681031</v>
      </c>
      <c r="N115" s="17">
        <f t="shared" si="28"/>
        <v>3933.8237162526889</v>
      </c>
      <c r="O115" s="24">
        <f t="shared" si="19"/>
        <v>26.793913432677225</v>
      </c>
      <c r="P115" s="7"/>
      <c r="Q115" s="25">
        <f t="shared" si="20"/>
        <v>-1250.7719508833366</v>
      </c>
      <c r="R115" s="24">
        <f t="shared" si="21"/>
        <v>3902.2375078372302</v>
      </c>
      <c r="S115" s="7"/>
      <c r="T115" s="25">
        <f t="shared" si="22"/>
        <v>0.30378614897723255</v>
      </c>
      <c r="U115" s="24">
        <f t="shared" si="23"/>
        <v>0.95200788189223906</v>
      </c>
      <c r="V115" s="7"/>
      <c r="W115" s="25">
        <f t="shared" si="24"/>
        <v>0.30480930675205081</v>
      </c>
      <c r="X115" s="24">
        <f t="shared" si="29"/>
        <v>191.22529365495529</v>
      </c>
      <c r="Y115" s="7"/>
      <c r="Z115" s="25">
        <f t="shared" si="30"/>
        <v>-635</v>
      </c>
      <c r="AA115" s="17">
        <f t="shared" si="31"/>
        <v>191.18699999999995</v>
      </c>
      <c r="AB115" s="24">
        <f t="shared" si="25"/>
        <v>3.3368426370103981</v>
      </c>
      <c r="AC115" s="17">
        <f t="shared" si="26"/>
        <v>3.8293654955339207E-2</v>
      </c>
    </row>
    <row r="116" spans="1:29" s="17" customFormat="1" x14ac:dyDescent="0.25">
      <c r="A116" s="17">
        <v>31</v>
      </c>
      <c r="B116" s="17">
        <v>-631</v>
      </c>
      <c r="C116" s="17">
        <v>12760</v>
      </c>
      <c r="D116" s="17">
        <v>15220</v>
      </c>
      <c r="E116" s="17">
        <v>13620</v>
      </c>
      <c r="F116" s="17">
        <v>11177</v>
      </c>
      <c r="G116" s="24"/>
      <c r="H116" s="7"/>
      <c r="I116" s="25">
        <f t="shared" ref="I116:J149" si="32">C116-E116</f>
        <v>-860</v>
      </c>
      <c r="J116" s="24">
        <f t="shared" si="32"/>
        <v>4043</v>
      </c>
      <c r="K116" s="7"/>
      <c r="L116" s="25">
        <f t="shared" si="27"/>
        <v>-858.83928849296433</v>
      </c>
      <c r="M116" s="17">
        <f t="shared" si="18"/>
        <v>1.3472512025650192</v>
      </c>
      <c r="N116" s="17">
        <f t="shared" si="28"/>
        <v>4038.1130149509995</v>
      </c>
      <c r="O116" s="24">
        <f t="shared" si="19"/>
        <v>23.882622869154286</v>
      </c>
      <c r="P116" s="7"/>
      <c r="Q116" s="25">
        <f t="shared" si="20"/>
        <v>-855.77195088333644</v>
      </c>
      <c r="R116" s="24">
        <f t="shared" si="21"/>
        <v>4006.2375078372302</v>
      </c>
      <c r="S116" s="7"/>
      <c r="T116" s="25">
        <f t="shared" si="22"/>
        <v>0.20784897293066221</v>
      </c>
      <c r="U116" s="24">
        <f t="shared" si="23"/>
        <v>0.97738020213618726</v>
      </c>
      <c r="V116" s="7"/>
      <c r="W116" s="25">
        <f t="shared" si="24"/>
        <v>0.208899339206497</v>
      </c>
      <c r="X116" s="24">
        <f t="shared" si="29"/>
        <v>185.53604536495709</v>
      </c>
      <c r="Y116" s="7"/>
      <c r="Z116" s="25">
        <f t="shared" si="30"/>
        <v>-631</v>
      </c>
      <c r="AA116" s="17">
        <f t="shared" si="31"/>
        <v>185.50799999999995</v>
      </c>
      <c r="AB116" s="24">
        <f t="shared" si="25"/>
        <v>3.2377253887896398</v>
      </c>
      <c r="AC116" s="17">
        <f t="shared" si="26"/>
        <v>2.8045364957137053E-2</v>
      </c>
    </row>
    <row r="117" spans="1:29" s="17" customFormat="1" x14ac:dyDescent="0.25">
      <c r="A117" s="17">
        <v>32</v>
      </c>
      <c r="B117" s="17">
        <v>-636</v>
      </c>
      <c r="C117" s="17">
        <v>12958</v>
      </c>
      <c r="D117" s="17">
        <v>15251</v>
      </c>
      <c r="E117" s="17">
        <v>13415</v>
      </c>
      <c r="F117" s="17">
        <v>11140</v>
      </c>
      <c r="G117" s="24"/>
      <c r="H117" s="7"/>
      <c r="I117" s="25">
        <f t="shared" si="32"/>
        <v>-457</v>
      </c>
      <c r="J117" s="24">
        <f t="shared" si="32"/>
        <v>4111</v>
      </c>
      <c r="K117" s="7"/>
      <c r="L117" s="25">
        <f t="shared" si="27"/>
        <v>-453.41008608662167</v>
      </c>
      <c r="M117" s="17">
        <f t="shared" si="18"/>
        <v>12.887481905467281</v>
      </c>
      <c r="N117" s="17">
        <f t="shared" si="28"/>
        <v>4103.450979845672</v>
      </c>
      <c r="O117" s="24">
        <f t="shared" si="19"/>
        <v>56.987705290450201</v>
      </c>
      <c r="P117" s="7"/>
      <c r="Q117" s="25">
        <f t="shared" si="20"/>
        <v>-452.7719508833365</v>
      </c>
      <c r="R117" s="24">
        <f t="shared" si="21"/>
        <v>4074.2375078372302</v>
      </c>
      <c r="S117" s="7"/>
      <c r="T117" s="25">
        <f t="shared" si="22"/>
        <v>0.10996876547049048</v>
      </c>
      <c r="U117" s="24">
        <f t="shared" si="23"/>
        <v>0.99396979614184577</v>
      </c>
      <c r="V117" s="7"/>
      <c r="W117" s="25">
        <f t="shared" si="24"/>
        <v>0.11103690162568576</v>
      </c>
      <c r="X117" s="24">
        <f t="shared" si="29"/>
        <v>179.84563245773006</v>
      </c>
      <c r="Y117" s="7"/>
      <c r="Z117" s="25">
        <f t="shared" si="30"/>
        <v>-636</v>
      </c>
      <c r="AA117" s="17">
        <f t="shared" si="31"/>
        <v>179.78399999999996</v>
      </c>
      <c r="AB117" s="24">
        <f t="shared" si="25"/>
        <v>3.137822742405485</v>
      </c>
      <c r="AC117" s="17">
        <f t="shared" si="26"/>
        <v>6.1632457730098622E-2</v>
      </c>
    </row>
    <row r="118" spans="1:29" s="17" customFormat="1" x14ac:dyDescent="0.25">
      <c r="A118" s="17">
        <v>33</v>
      </c>
      <c r="B118" s="17">
        <v>-619</v>
      </c>
      <c r="C118" s="17">
        <v>13157</v>
      </c>
      <c r="D118" s="17">
        <v>15272</v>
      </c>
      <c r="E118" s="17">
        <v>13217</v>
      </c>
      <c r="F118" s="17">
        <v>11130</v>
      </c>
      <c r="G118" s="24"/>
      <c r="H118" s="7"/>
      <c r="I118" s="25">
        <f t="shared" si="32"/>
        <v>-60</v>
      </c>
      <c r="J118" s="24">
        <f t="shared" si="32"/>
        <v>4142</v>
      </c>
      <c r="K118" s="7"/>
      <c r="L118" s="25">
        <f t="shared" si="27"/>
        <v>-54.481349082610073</v>
      </c>
      <c r="M118" s="17">
        <f t="shared" si="18"/>
        <v>30.45550794800868</v>
      </c>
      <c r="N118" s="17">
        <f t="shared" si="28"/>
        <v>4128.0740062665345</v>
      </c>
      <c r="O118" s="24">
        <f t="shared" si="19"/>
        <v>193.93330146451967</v>
      </c>
      <c r="P118" s="7"/>
      <c r="Q118" s="25">
        <f t="shared" si="20"/>
        <v>-55.771950883336487</v>
      </c>
      <c r="R118" s="24">
        <f t="shared" si="21"/>
        <v>4105.2375078372306</v>
      </c>
      <c r="S118" s="7"/>
      <c r="T118" s="25">
        <f t="shared" si="22"/>
        <v>1.354583157051981E-2</v>
      </c>
      <c r="U118" s="24">
        <f t="shared" si="23"/>
        <v>1.0015326992914844</v>
      </c>
      <c r="V118" s="7"/>
      <c r="W118" s="25">
        <f t="shared" si="24"/>
        <v>1.4622038793747518E-2</v>
      </c>
      <c r="X118" s="24">
        <f t="shared" si="29"/>
        <v>174.30795668368796</v>
      </c>
      <c r="Y118" s="7"/>
      <c r="Z118" s="25">
        <f t="shared" si="30"/>
        <v>-619</v>
      </c>
      <c r="AA118" s="17">
        <f t="shared" si="31"/>
        <v>174.21299999999997</v>
      </c>
      <c r="AB118" s="24">
        <f t="shared" si="25"/>
        <v>3.040590449776881</v>
      </c>
      <c r="AC118" s="17">
        <f t="shared" si="26"/>
        <v>9.4956683687996701E-2</v>
      </c>
    </row>
    <row r="119" spans="1:29" s="17" customFormat="1" x14ac:dyDescent="0.25">
      <c r="A119" s="17">
        <v>34</v>
      </c>
      <c r="B119" s="17">
        <v>-617</v>
      </c>
      <c r="C119" s="17">
        <v>13355</v>
      </c>
      <c r="D119" s="17">
        <v>15257</v>
      </c>
      <c r="E119" s="17">
        <v>13020</v>
      </c>
      <c r="F119" s="17">
        <v>11138</v>
      </c>
      <c r="G119" s="24"/>
      <c r="H119" s="7"/>
      <c r="I119" s="25">
        <f t="shared" si="32"/>
        <v>335</v>
      </c>
      <c r="J119" s="24">
        <f t="shared" si="32"/>
        <v>4119</v>
      </c>
      <c r="K119" s="7"/>
      <c r="L119" s="25">
        <f t="shared" si="27"/>
        <v>343.63220073473127</v>
      </c>
      <c r="M119" s="17">
        <f t="shared" si="18"/>
        <v>74.514889524695093</v>
      </c>
      <c r="N119" s="17">
        <f t="shared" si="28"/>
        <v>4114.1266472303296</v>
      </c>
      <c r="O119" s="24">
        <f t="shared" si="19"/>
        <v>23.749567217654342</v>
      </c>
      <c r="P119" s="7"/>
      <c r="Q119" s="25">
        <f t="shared" si="20"/>
        <v>339.2280491166635</v>
      </c>
      <c r="R119" s="24">
        <f t="shared" si="21"/>
        <v>4082.2375078372302</v>
      </c>
      <c r="S119" s="7"/>
      <c r="T119" s="25">
        <f t="shared" si="22"/>
        <v>-8.2391344476050496E-2</v>
      </c>
      <c r="U119" s="24">
        <f t="shared" si="23"/>
        <v>0.99592151308368793</v>
      </c>
      <c r="V119" s="7"/>
      <c r="W119" s="25">
        <f t="shared" si="24"/>
        <v>-8.1321222154171938E-2</v>
      </c>
      <c r="X119" s="24">
        <f t="shared" si="29"/>
        <v>168.80342962620421</v>
      </c>
      <c r="Y119" s="7"/>
      <c r="Z119" s="25">
        <f t="shared" si="30"/>
        <v>-617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0.14342962620423805</v>
      </c>
    </row>
    <row r="120" spans="1:29" s="17" customFormat="1" x14ac:dyDescent="0.25">
      <c r="A120" s="17">
        <v>35</v>
      </c>
      <c r="B120" s="17">
        <v>-607</v>
      </c>
      <c r="C120" s="17">
        <v>13556</v>
      </c>
      <c r="D120" s="17">
        <v>15243</v>
      </c>
      <c r="E120" s="17">
        <v>12829</v>
      </c>
      <c r="F120" s="17">
        <v>11167</v>
      </c>
      <c r="G120" s="24"/>
      <c r="H120" s="7"/>
      <c r="I120" s="25">
        <f t="shared" si="32"/>
        <v>727</v>
      </c>
      <c r="J120" s="24">
        <f t="shared" si="32"/>
        <v>4076</v>
      </c>
      <c r="K120" s="7"/>
      <c r="L120" s="25">
        <f t="shared" si="27"/>
        <v>732.12151467400281</v>
      </c>
      <c r="M120" s="17">
        <f t="shared" si="18"/>
        <v>26.229912556026111</v>
      </c>
      <c r="N120" s="17">
        <f t="shared" si="28"/>
        <v>4063.0315597873241</v>
      </c>
      <c r="O120" s="24">
        <f t="shared" si="19"/>
        <v>168.18044154974899</v>
      </c>
      <c r="P120" s="7"/>
      <c r="Q120" s="25">
        <f t="shared" si="20"/>
        <v>731.22804911666356</v>
      </c>
      <c r="R120" s="24">
        <f t="shared" si="21"/>
        <v>4039.2375078372302</v>
      </c>
      <c r="S120" s="7"/>
      <c r="T120" s="25">
        <f t="shared" si="22"/>
        <v>-0.17759988374252028</v>
      </c>
      <c r="U120" s="24">
        <f t="shared" si="23"/>
        <v>0.98543103452128622</v>
      </c>
      <c r="V120" s="7"/>
      <c r="W120" s="25">
        <f t="shared" si="24"/>
        <v>-0.17654108895681667</v>
      </c>
      <c r="X120" s="24">
        <f t="shared" si="29"/>
        <v>163.31466032128492</v>
      </c>
      <c r="Y120" s="7"/>
      <c r="Z120" s="25">
        <f t="shared" si="30"/>
        <v>-607</v>
      </c>
      <c r="AA120" s="17">
        <f t="shared" si="31"/>
        <v>163.19699999999997</v>
      </c>
      <c r="AB120" s="24">
        <f t="shared" si="25"/>
        <v>2.8483249793771854</v>
      </c>
      <c r="AC120" s="17">
        <f t="shared" si="26"/>
        <v>0.1176603212849443</v>
      </c>
    </row>
    <row r="121" spans="1:29" s="17" customFormat="1" x14ac:dyDescent="0.25">
      <c r="A121" s="17">
        <v>36</v>
      </c>
      <c r="B121" s="17">
        <v>-614</v>
      </c>
      <c r="C121" s="17">
        <v>13736</v>
      </c>
      <c r="D121" s="17">
        <v>15186</v>
      </c>
      <c r="E121" s="17">
        <v>12624</v>
      </c>
      <c r="F121" s="17">
        <v>11204</v>
      </c>
      <c r="G121" s="24"/>
      <c r="H121" s="7"/>
      <c r="I121" s="25">
        <f t="shared" si="32"/>
        <v>1112</v>
      </c>
      <c r="J121" s="24">
        <f t="shared" si="32"/>
        <v>3982</v>
      </c>
      <c r="K121" s="7"/>
      <c r="L121" s="25">
        <f t="shared" si="27"/>
        <v>1118.2636905442546</v>
      </c>
      <c r="M121" s="17">
        <f t="shared" si="18"/>
        <v>39.233819234184324</v>
      </c>
      <c r="N121" s="17">
        <f t="shared" si="28"/>
        <v>3974.111622426884</v>
      </c>
      <c r="O121" s="24">
        <f t="shared" si="19"/>
        <v>62.226500736039966</v>
      </c>
      <c r="P121" s="7"/>
      <c r="Q121" s="25">
        <f t="shared" si="20"/>
        <v>1116.2280491166634</v>
      </c>
      <c r="R121" s="24">
        <f t="shared" si="21"/>
        <v>3945.2375078372302</v>
      </c>
      <c r="S121" s="7"/>
      <c r="T121" s="25">
        <f t="shared" si="22"/>
        <v>-0.2711082705220888</v>
      </c>
      <c r="U121" s="24">
        <f t="shared" si="23"/>
        <v>0.96249836045464066</v>
      </c>
      <c r="V121" s="7"/>
      <c r="W121" s="25">
        <f t="shared" si="24"/>
        <v>-0.27007417208251011</v>
      </c>
      <c r="X121" s="24">
        <f t="shared" si="29"/>
        <v>157.79755565398295</v>
      </c>
      <c r="Y121" s="7"/>
      <c r="Z121" s="25">
        <f t="shared" si="30"/>
        <v>-614</v>
      </c>
      <c r="AA121" s="17">
        <f t="shared" si="31"/>
        <v>157.67099999999996</v>
      </c>
      <c r="AB121" s="24">
        <f t="shared" si="25"/>
        <v>2.7518780849119788</v>
      </c>
      <c r="AC121" s="17">
        <f t="shared" si="26"/>
        <v>0.12655565398299018</v>
      </c>
    </row>
    <row r="122" spans="1:29" s="17" customFormat="1" x14ac:dyDescent="0.25">
      <c r="A122" s="17">
        <v>37</v>
      </c>
      <c r="B122" s="17">
        <v>-632</v>
      </c>
      <c r="C122" s="17">
        <v>13933</v>
      </c>
      <c r="D122" s="17">
        <v>15121</v>
      </c>
      <c r="E122" s="17">
        <v>12435</v>
      </c>
      <c r="F122" s="17">
        <v>11272</v>
      </c>
      <c r="G122" s="24"/>
      <c r="H122" s="7"/>
      <c r="I122" s="25">
        <f t="shared" si="32"/>
        <v>1498</v>
      </c>
      <c r="J122" s="24">
        <f t="shared" si="32"/>
        <v>3849</v>
      </c>
      <c r="K122" s="7"/>
      <c r="L122" s="25">
        <f t="shared" si="27"/>
        <v>1504.7818581359456</v>
      </c>
      <c r="M122" s="17">
        <f t="shared" si="18"/>
        <v>45.993599776092076</v>
      </c>
      <c r="N122" s="17">
        <f t="shared" si="28"/>
        <v>3844.3455399151871</v>
      </c>
      <c r="O122" s="24">
        <f t="shared" si="19"/>
        <v>21.66399868111608</v>
      </c>
      <c r="P122" s="7"/>
      <c r="Q122" s="25">
        <f t="shared" si="20"/>
        <v>1502.2280491166634</v>
      </c>
      <c r="R122" s="24">
        <f t="shared" si="21"/>
        <v>3812.2375078372302</v>
      </c>
      <c r="S122" s="7"/>
      <c r="T122" s="25">
        <f t="shared" si="22"/>
        <v>-0.36485953622835748</v>
      </c>
      <c r="U122" s="24">
        <f t="shared" si="23"/>
        <v>0.93005106629651457</v>
      </c>
      <c r="V122" s="7"/>
      <c r="W122" s="25">
        <f t="shared" si="24"/>
        <v>-0.36386035823333202</v>
      </c>
      <c r="X122" s="24">
        <f t="shared" si="29"/>
        <v>152.10477718045399</v>
      </c>
      <c r="Y122" s="7"/>
      <c r="Z122" s="25">
        <f t="shared" si="30"/>
        <v>-632</v>
      </c>
      <c r="AA122" s="17">
        <f t="shared" si="31"/>
        <v>151.98299999999998</v>
      </c>
      <c r="AB122" s="24">
        <f t="shared" si="25"/>
        <v>2.6526037570585412</v>
      </c>
      <c r="AC122" s="17">
        <f t="shared" si="26"/>
        <v>0.12177718045401775</v>
      </c>
    </row>
    <row r="123" spans="1:29" s="17" customFormat="1" x14ac:dyDescent="0.25">
      <c r="A123" s="17">
        <v>38</v>
      </c>
      <c r="B123" s="17">
        <v>-634</v>
      </c>
      <c r="C123" s="17">
        <v>14138</v>
      </c>
      <c r="D123" s="17">
        <v>15056</v>
      </c>
      <c r="E123" s="17">
        <v>12261</v>
      </c>
      <c r="F123" s="17">
        <v>11370</v>
      </c>
      <c r="G123" s="24"/>
      <c r="H123" s="7"/>
      <c r="I123" s="25">
        <f t="shared" si="32"/>
        <v>1877</v>
      </c>
      <c r="J123" s="24">
        <f t="shared" si="32"/>
        <v>3686</v>
      </c>
      <c r="K123" s="7"/>
      <c r="L123" s="25">
        <f t="shared" si="27"/>
        <v>1877.5742359511692</v>
      </c>
      <c r="M123" s="17">
        <f t="shared" si="18"/>
        <v>0.32974692761514701</v>
      </c>
      <c r="N123" s="17">
        <f t="shared" si="28"/>
        <v>3676.4695926808545</v>
      </c>
      <c r="O123" s="24">
        <f t="shared" si="19"/>
        <v>90.828663668822585</v>
      </c>
      <c r="P123" s="7"/>
      <c r="Q123" s="25">
        <f t="shared" si="20"/>
        <v>1881.2280491166634</v>
      </c>
      <c r="R123" s="24">
        <f t="shared" si="21"/>
        <v>3649.2375078372302</v>
      </c>
      <c r="S123" s="7"/>
      <c r="T123" s="25">
        <f t="shared" si="22"/>
        <v>-0.45691064944772497</v>
      </c>
      <c r="U123" s="24">
        <f t="shared" si="23"/>
        <v>0.89028483360648025</v>
      </c>
      <c r="V123" s="7"/>
      <c r="W123" s="25">
        <f t="shared" si="24"/>
        <v>-0.45595425549893753</v>
      </c>
      <c r="X123" s="24">
        <f t="shared" si="29"/>
        <v>146.35252288811421</v>
      </c>
      <c r="Y123" s="7"/>
      <c r="Z123" s="25">
        <f t="shared" si="30"/>
        <v>-634</v>
      </c>
      <c r="AA123" s="17">
        <f t="shared" si="31"/>
        <v>146.27699999999999</v>
      </c>
      <c r="AB123" s="24">
        <f t="shared" si="25"/>
        <v>2.553015269939745</v>
      </c>
      <c r="AC123" s="17">
        <f t="shared" si="26"/>
        <v>7.5522888114221587E-2</v>
      </c>
    </row>
    <row r="124" spans="1:29" s="17" customFormat="1" x14ac:dyDescent="0.25">
      <c r="A124" s="17">
        <v>39</v>
      </c>
      <c r="B124" s="17">
        <v>-633</v>
      </c>
      <c r="C124" s="17">
        <v>14305</v>
      </c>
      <c r="D124" s="17">
        <v>14944</v>
      </c>
      <c r="E124" s="17">
        <v>12075</v>
      </c>
      <c r="F124" s="17">
        <v>11468</v>
      </c>
      <c r="G124" s="24"/>
      <c r="H124" s="7"/>
      <c r="I124" s="25">
        <f t="shared" si="32"/>
        <v>2230</v>
      </c>
      <c r="J124" s="24">
        <f t="shared" si="32"/>
        <v>3476</v>
      </c>
      <c r="K124" s="7"/>
      <c r="L124" s="25">
        <f t="shared" si="27"/>
        <v>2231.1589732362436</v>
      </c>
      <c r="M124" s="17">
        <f t="shared" si="18"/>
        <v>1.3432189623289228</v>
      </c>
      <c r="N124" s="17">
        <f t="shared" si="28"/>
        <v>3472.8472296744549</v>
      </c>
      <c r="O124" s="24">
        <f t="shared" si="19"/>
        <v>9.9399607256379721</v>
      </c>
      <c r="P124" s="7"/>
      <c r="Q124" s="25">
        <f t="shared" si="20"/>
        <v>2234.2280491166634</v>
      </c>
      <c r="R124" s="24">
        <f t="shared" si="21"/>
        <v>3439.2375078372302</v>
      </c>
      <c r="S124" s="7"/>
      <c r="T124" s="25">
        <f t="shared" si="22"/>
        <v>-0.54264691057288783</v>
      </c>
      <c r="U124" s="24">
        <f t="shared" si="23"/>
        <v>0.83905226388312304</v>
      </c>
      <c r="V124" s="7"/>
      <c r="W124" s="25">
        <f t="shared" si="24"/>
        <v>-0.54174561820497957</v>
      </c>
      <c r="X124" s="24">
        <f t="shared" si="29"/>
        <v>140.62265284436734</v>
      </c>
      <c r="Y124" s="7"/>
      <c r="Z124" s="25">
        <f t="shared" si="30"/>
        <v>-633</v>
      </c>
      <c r="AA124" s="17">
        <f t="shared" si="31"/>
        <v>140.57999999999998</v>
      </c>
      <c r="AB124" s="24">
        <f t="shared" si="25"/>
        <v>2.4535838624536281</v>
      </c>
      <c r="AC124" s="17">
        <f t="shared" si="26"/>
        <v>4.2652844367353282E-2</v>
      </c>
    </row>
    <row r="125" spans="1:29" s="17" customFormat="1" x14ac:dyDescent="0.25">
      <c r="A125" s="17">
        <v>40</v>
      </c>
      <c r="B125" s="17">
        <v>-632</v>
      </c>
      <c r="C125" s="17">
        <v>14472</v>
      </c>
      <c r="D125" s="17">
        <v>14819</v>
      </c>
      <c r="E125" s="17">
        <v>11908</v>
      </c>
      <c r="F125" s="17">
        <v>11583</v>
      </c>
      <c r="G125" s="24"/>
      <c r="H125" s="7"/>
      <c r="I125" s="25">
        <f t="shared" si="32"/>
        <v>2564</v>
      </c>
      <c r="J125" s="24">
        <f t="shared" si="32"/>
        <v>3236</v>
      </c>
      <c r="K125" s="7"/>
      <c r="L125" s="25">
        <f t="shared" si="27"/>
        <v>2562.1368037155221</v>
      </c>
      <c r="M125" s="17">
        <f t="shared" si="18"/>
        <v>3.4715003944922822</v>
      </c>
      <c r="N125" s="17">
        <f t="shared" si="28"/>
        <v>3235.6567360646218</v>
      </c>
      <c r="O125" s="24">
        <f t="shared" si="19"/>
        <v>0.11783012933134134</v>
      </c>
      <c r="P125" s="7"/>
      <c r="Q125" s="25">
        <f t="shared" si="20"/>
        <v>2568.2280491166634</v>
      </c>
      <c r="R125" s="24">
        <f t="shared" si="21"/>
        <v>3199.2375078372302</v>
      </c>
      <c r="S125" s="7"/>
      <c r="T125" s="25">
        <f t="shared" si="22"/>
        <v>-0.62376847209074726</v>
      </c>
      <c r="U125" s="24">
        <f t="shared" si="23"/>
        <v>0.78050075562785781</v>
      </c>
      <c r="V125" s="7"/>
      <c r="W125" s="25">
        <f t="shared" si="24"/>
        <v>-0.62293014322274376</v>
      </c>
      <c r="X125" s="24">
        <f t="shared" si="29"/>
        <v>134.87758954040487</v>
      </c>
      <c r="Y125" s="7"/>
      <c r="Z125" s="25">
        <f t="shared" si="30"/>
        <v>-632</v>
      </c>
      <c r="AA125" s="17">
        <f t="shared" si="31"/>
        <v>134.892</v>
      </c>
      <c r="AB125" s="24">
        <f t="shared" si="25"/>
        <v>2.354309534600191</v>
      </c>
      <c r="AC125" s="17">
        <f t="shared" si="26"/>
        <v>-1.4410459595126213E-2</v>
      </c>
    </row>
    <row r="126" spans="1:29" s="17" customFormat="1" x14ac:dyDescent="0.25">
      <c r="A126" s="17">
        <v>41</v>
      </c>
      <c r="B126" s="17">
        <v>-615</v>
      </c>
      <c r="C126" s="17">
        <v>14626</v>
      </c>
      <c r="D126" s="17">
        <v>14693</v>
      </c>
      <c r="E126" s="17">
        <v>11760</v>
      </c>
      <c r="F126" s="17">
        <v>11718</v>
      </c>
      <c r="G126" s="24"/>
      <c r="H126" s="7"/>
      <c r="I126" s="25">
        <f t="shared" si="32"/>
        <v>2866</v>
      </c>
      <c r="J126" s="24">
        <f t="shared" si="32"/>
        <v>2975</v>
      </c>
      <c r="K126" s="7"/>
      <c r="L126" s="25">
        <f t="shared" si="27"/>
        <v>2859.9552560418801</v>
      </c>
      <c r="M126" s="17">
        <f t="shared" si="18"/>
        <v>36.538929519226457</v>
      </c>
      <c r="N126" s="17">
        <f t="shared" si="28"/>
        <v>2974.5600818449675</v>
      </c>
      <c r="O126" s="24">
        <f t="shared" si="19"/>
        <v>0.19352798312719965</v>
      </c>
      <c r="P126" s="7"/>
      <c r="Q126" s="25">
        <f t="shared" si="20"/>
        <v>2870.2280491166634</v>
      </c>
      <c r="R126" s="24">
        <f t="shared" si="21"/>
        <v>2938.2375078372302</v>
      </c>
      <c r="S126" s="7"/>
      <c r="T126" s="25">
        <f t="shared" si="22"/>
        <v>-0.69711790795420103</v>
      </c>
      <c r="U126" s="24">
        <f t="shared" si="23"/>
        <v>0.71682599040025685</v>
      </c>
      <c r="V126" s="7"/>
      <c r="W126" s="25">
        <f t="shared" si="24"/>
        <v>-0.69634804330727595</v>
      </c>
      <c r="X126" s="24">
        <f t="shared" si="29"/>
        <v>129.30171762740076</v>
      </c>
      <c r="Y126" s="7"/>
      <c r="Z126" s="25">
        <f t="shared" si="30"/>
        <v>-615</v>
      </c>
      <c r="AA126" s="17">
        <f t="shared" si="31"/>
        <v>129.357</v>
      </c>
      <c r="AB126" s="24">
        <f t="shared" si="25"/>
        <v>2.2577055605023046</v>
      </c>
      <c r="AC126" s="17">
        <f t="shared" si="26"/>
        <v>-5.5282372599236851E-2</v>
      </c>
    </row>
    <row r="127" spans="1:29" s="17" customFormat="1" x14ac:dyDescent="0.25">
      <c r="A127" s="17">
        <v>42</v>
      </c>
      <c r="B127" s="17">
        <v>-614</v>
      </c>
      <c r="C127" s="17">
        <v>14757</v>
      </c>
      <c r="D127" s="17">
        <v>14542</v>
      </c>
      <c r="E127" s="17">
        <v>11623</v>
      </c>
      <c r="F127" s="17">
        <v>11859</v>
      </c>
      <c r="G127" s="24"/>
      <c r="H127" s="7"/>
      <c r="I127" s="25">
        <f t="shared" si="32"/>
        <v>3134</v>
      </c>
      <c r="J127" s="24">
        <f t="shared" si="32"/>
        <v>2683</v>
      </c>
      <c r="K127" s="7"/>
      <c r="L127" s="25">
        <f t="shared" si="27"/>
        <v>3130.6236872068284</v>
      </c>
      <c r="M127" s="17">
        <f t="shared" si="18"/>
        <v>11.39948807733397</v>
      </c>
      <c r="N127" s="17">
        <f t="shared" si="28"/>
        <v>2686.5368563078482</v>
      </c>
      <c r="O127" s="24">
        <f t="shared" si="19"/>
        <v>12.509352542365679</v>
      </c>
      <c r="P127" s="7"/>
      <c r="Q127" s="25">
        <f t="shared" si="20"/>
        <v>3138.2280491166634</v>
      </c>
      <c r="R127" s="24">
        <f t="shared" si="21"/>
        <v>2646.2375078372302</v>
      </c>
      <c r="S127" s="7"/>
      <c r="T127" s="25">
        <f t="shared" si="22"/>
        <v>-0.76220946030984871</v>
      </c>
      <c r="U127" s="24">
        <f t="shared" si="23"/>
        <v>0.64558832202301741</v>
      </c>
      <c r="V127" s="7"/>
      <c r="W127" s="25">
        <f t="shared" si="24"/>
        <v>-0.76151618185247794</v>
      </c>
      <c r="X127" s="24">
        <f t="shared" si="29"/>
        <v>123.76169660760434</v>
      </c>
      <c r="Y127" s="7"/>
      <c r="Z127" s="25">
        <f t="shared" si="30"/>
        <v>-614</v>
      </c>
      <c r="AA127" s="17">
        <f t="shared" si="31"/>
        <v>123.831</v>
      </c>
      <c r="AB127" s="24">
        <f t="shared" si="25"/>
        <v>2.161258666037098</v>
      </c>
      <c r="AC127" s="17">
        <f t="shared" si="26"/>
        <v>-6.9303392395667629E-2</v>
      </c>
    </row>
    <row r="128" spans="1:29" s="17" customFormat="1" x14ac:dyDescent="0.25">
      <c r="A128" s="17">
        <v>43</v>
      </c>
      <c r="B128" s="17">
        <v>-615</v>
      </c>
      <c r="C128" s="17">
        <v>14882</v>
      </c>
      <c r="D128" s="17">
        <v>14386</v>
      </c>
      <c r="E128" s="17">
        <v>11503</v>
      </c>
      <c r="F128" s="17">
        <v>12020</v>
      </c>
      <c r="G128" s="24"/>
      <c r="H128" s="7"/>
      <c r="I128" s="25">
        <f t="shared" si="32"/>
        <v>3379</v>
      </c>
      <c r="J128" s="24">
        <f t="shared" si="32"/>
        <v>2366</v>
      </c>
      <c r="K128" s="7"/>
      <c r="L128" s="25">
        <f t="shared" si="27"/>
        <v>3372.4971206364876</v>
      </c>
      <c r="M128" s="17">
        <f t="shared" si="18"/>
        <v>42.287440016395699</v>
      </c>
      <c r="N128" s="17">
        <f t="shared" si="28"/>
        <v>2373.337197566103</v>
      </c>
      <c r="O128" s="24">
        <f t="shared" si="19"/>
        <v>53.834468124027588</v>
      </c>
      <c r="P128" s="7"/>
      <c r="Q128" s="25">
        <f t="shared" si="20"/>
        <v>3383.2280491166634</v>
      </c>
      <c r="R128" s="24">
        <f t="shared" si="21"/>
        <v>2329.2375078372302</v>
      </c>
      <c r="S128" s="7"/>
      <c r="T128" s="25">
        <f t="shared" si="22"/>
        <v>-0.8217147973513923</v>
      </c>
      <c r="U128" s="24">
        <f t="shared" si="23"/>
        <v>0.56825153820252117</v>
      </c>
      <c r="V128" s="7"/>
      <c r="W128" s="25">
        <f t="shared" si="24"/>
        <v>-0.82110465567784219</v>
      </c>
      <c r="X128" s="24">
        <f t="shared" si="29"/>
        <v>118.15697448270896</v>
      </c>
      <c r="Y128" s="7"/>
      <c r="Z128" s="25">
        <f t="shared" si="30"/>
        <v>-615</v>
      </c>
      <c r="AA128" s="17">
        <f t="shared" si="31"/>
        <v>118.29600000000001</v>
      </c>
      <c r="AB128" s="24">
        <f t="shared" si="25"/>
        <v>2.0646546919392121</v>
      </c>
      <c r="AC128" s="17">
        <f t="shared" si="26"/>
        <v>-0.13902551729104573</v>
      </c>
    </row>
    <row r="129" spans="1:29" s="17" customFormat="1" x14ac:dyDescent="0.25">
      <c r="A129" s="17">
        <v>44</v>
      </c>
      <c r="B129" s="17">
        <v>-626</v>
      </c>
      <c r="C129" s="17">
        <v>14985</v>
      </c>
      <c r="D129" s="17">
        <v>14214</v>
      </c>
      <c r="E129" s="17">
        <v>11393</v>
      </c>
      <c r="F129" s="17">
        <v>12189</v>
      </c>
      <c r="G129" s="24"/>
      <c r="H129" s="7"/>
      <c r="I129" s="25">
        <f t="shared" si="32"/>
        <v>3592</v>
      </c>
      <c r="J129" s="24">
        <f t="shared" si="32"/>
        <v>2025</v>
      </c>
      <c r="K129" s="7"/>
      <c r="L129" s="25">
        <f t="shared" si="27"/>
        <v>3586.3181857831405</v>
      </c>
      <c r="M129" s="17">
        <f t="shared" si="18"/>
        <v>32.283012794906654</v>
      </c>
      <c r="N129" s="17">
        <f t="shared" si="28"/>
        <v>2032.1594984701085</v>
      </c>
      <c r="O129" s="24">
        <f t="shared" si="19"/>
        <v>51.25841834348558</v>
      </c>
      <c r="P129" s="7"/>
      <c r="Q129" s="25">
        <f t="shared" si="20"/>
        <v>3596.2280491166634</v>
      </c>
      <c r="R129" s="24">
        <f t="shared" si="21"/>
        <v>1988.2375078372302</v>
      </c>
      <c r="S129" s="7"/>
      <c r="T129" s="25">
        <f t="shared" si="22"/>
        <v>-0.87344800873853023</v>
      </c>
      <c r="U129" s="24">
        <f t="shared" si="23"/>
        <v>0.48505960355649846</v>
      </c>
      <c r="V129" s="7"/>
      <c r="W129" s="25">
        <f t="shared" si="24"/>
        <v>-0.87292729102829802</v>
      </c>
      <c r="X129" s="24">
        <f t="shared" si="29"/>
        <v>112.53113643578763</v>
      </c>
      <c r="Y129" s="7"/>
      <c r="Z129" s="25">
        <f t="shared" si="30"/>
        <v>-626</v>
      </c>
      <c r="AA129" s="17">
        <f t="shared" si="31"/>
        <v>112.66200000000001</v>
      </c>
      <c r="AB129" s="24">
        <f t="shared" si="25"/>
        <v>1.9663228418818515</v>
      </c>
      <c r="AC129" s="17">
        <f t="shared" si="26"/>
        <v>-0.1308635642123761</v>
      </c>
    </row>
    <row r="130" spans="1:29" s="17" customFormat="1" x14ac:dyDescent="0.25">
      <c r="A130" s="17">
        <v>45</v>
      </c>
      <c r="B130" s="17">
        <v>-618</v>
      </c>
      <c r="C130" s="17">
        <v>15077</v>
      </c>
      <c r="D130" s="17">
        <v>14042</v>
      </c>
      <c r="E130" s="17">
        <v>11310</v>
      </c>
      <c r="F130" s="17">
        <v>12367</v>
      </c>
      <c r="G130" s="24"/>
      <c r="H130" s="7"/>
      <c r="I130" s="25">
        <f t="shared" si="32"/>
        <v>3767</v>
      </c>
      <c r="J130" s="24">
        <f t="shared" si="32"/>
        <v>1675</v>
      </c>
      <c r="K130" s="7"/>
      <c r="L130" s="25">
        <f t="shared" si="27"/>
        <v>3763.3575862077764</v>
      </c>
      <c r="M130" s="17">
        <f t="shared" si="18"/>
        <v>13.267178233780552</v>
      </c>
      <c r="N130" s="17">
        <f t="shared" si="28"/>
        <v>1676.4013687644251</v>
      </c>
      <c r="O130" s="24">
        <f t="shared" si="19"/>
        <v>1.9638344139063733</v>
      </c>
      <c r="P130" s="7"/>
      <c r="Q130" s="25">
        <f t="shared" si="20"/>
        <v>3771.2280491166634</v>
      </c>
      <c r="R130" s="24">
        <f t="shared" si="21"/>
        <v>1638.2375078372302</v>
      </c>
      <c r="S130" s="7"/>
      <c r="T130" s="25">
        <f t="shared" si="22"/>
        <v>-0.91595182091106142</v>
      </c>
      <c r="U130" s="24">
        <f t="shared" si="23"/>
        <v>0.39967198735090326</v>
      </c>
      <c r="V130" s="7"/>
      <c r="W130" s="25">
        <f t="shared" si="24"/>
        <v>-0.91552288121069703</v>
      </c>
      <c r="X130" s="24">
        <f t="shared" si="29"/>
        <v>107.05521745002852</v>
      </c>
      <c r="Y130" s="7"/>
      <c r="Z130" s="25">
        <f t="shared" si="30"/>
        <v>-618</v>
      </c>
      <c r="AA130" s="17">
        <f t="shared" si="31"/>
        <v>107.10000000000001</v>
      </c>
      <c r="AB130" s="24">
        <f t="shared" si="25"/>
        <v>1.8692476288859272</v>
      </c>
      <c r="AC130" s="17">
        <f t="shared" si="26"/>
        <v>-4.4782549971486674E-2</v>
      </c>
    </row>
    <row r="131" spans="1:29" s="17" customFormat="1" x14ac:dyDescent="0.25">
      <c r="A131" s="17">
        <v>46</v>
      </c>
      <c r="B131" s="17">
        <v>-637</v>
      </c>
      <c r="C131" s="17">
        <v>15147</v>
      </c>
      <c r="D131" s="17">
        <v>13841</v>
      </c>
      <c r="E131" s="17">
        <v>11234</v>
      </c>
      <c r="F131" s="17">
        <v>12556</v>
      </c>
      <c r="G131" s="24"/>
      <c r="H131" s="7"/>
      <c r="I131" s="25">
        <f t="shared" si="32"/>
        <v>3913</v>
      </c>
      <c r="J131" s="24">
        <f t="shared" si="32"/>
        <v>1285</v>
      </c>
      <c r="K131" s="7"/>
      <c r="L131" s="25">
        <f t="shared" si="27"/>
        <v>3908.6637929875865</v>
      </c>
      <c r="M131" s="17">
        <f t="shared" si="18"/>
        <v>18.802691254504222</v>
      </c>
      <c r="N131" s="17">
        <f t="shared" si="28"/>
        <v>1293.5702115465303</v>
      </c>
      <c r="O131" s="24">
        <f t="shared" si="19"/>
        <v>73.448525952282054</v>
      </c>
      <c r="P131" s="7"/>
      <c r="Q131" s="25">
        <f t="shared" si="20"/>
        <v>3917.2280491166634</v>
      </c>
      <c r="R131" s="24">
        <f t="shared" si="21"/>
        <v>1248.2375078372302</v>
      </c>
      <c r="S131" s="7"/>
      <c r="T131" s="25">
        <f t="shared" si="22"/>
        <v>-0.95141214420928732</v>
      </c>
      <c r="U131" s="24">
        <f t="shared" si="23"/>
        <v>0.30452578643609723</v>
      </c>
      <c r="V131" s="7"/>
      <c r="W131" s="25">
        <f t="shared" si="24"/>
        <v>-0.95108546456334531</v>
      </c>
      <c r="X131" s="24">
        <f t="shared" si="29"/>
        <v>101.22593922832215</v>
      </c>
      <c r="Y131" s="7"/>
      <c r="Z131" s="25">
        <f t="shared" si="30"/>
        <v>-637</v>
      </c>
      <c r="AA131" s="17">
        <f t="shared" si="31"/>
        <v>101.367</v>
      </c>
      <c r="AB131" s="24">
        <f t="shared" si="25"/>
        <v>1.769187902869092</v>
      </c>
      <c r="AC131" s="17">
        <f t="shared" si="26"/>
        <v>-0.14106077167785713</v>
      </c>
    </row>
    <row r="132" spans="1:29" s="17" customFormat="1" x14ac:dyDescent="0.25">
      <c r="A132" s="17">
        <v>47</v>
      </c>
      <c r="B132" s="17">
        <v>-641</v>
      </c>
      <c r="C132" s="17">
        <v>15205</v>
      </c>
      <c r="D132" s="17">
        <v>13644</v>
      </c>
      <c r="E132" s="17">
        <v>11183</v>
      </c>
      <c r="F132" s="17">
        <v>12754</v>
      </c>
      <c r="G132" s="24"/>
      <c r="H132" s="7"/>
      <c r="I132" s="25">
        <f t="shared" si="32"/>
        <v>4022</v>
      </c>
      <c r="J132" s="24">
        <f t="shared" si="32"/>
        <v>890</v>
      </c>
      <c r="K132" s="7"/>
      <c r="L132" s="25">
        <f t="shared" si="27"/>
        <v>4015.3338000609256</v>
      </c>
      <c r="M132" s="17">
        <f t="shared" si="18"/>
        <v>44.438221627715954</v>
      </c>
      <c r="N132" s="17">
        <f t="shared" si="28"/>
        <v>895.640102417555</v>
      </c>
      <c r="O132" s="24">
        <f t="shared" si="19"/>
        <v>31.810755280509746</v>
      </c>
      <c r="P132" s="7"/>
      <c r="Q132" s="25">
        <f t="shared" si="20"/>
        <v>4026.2280491166634</v>
      </c>
      <c r="R132" s="24">
        <f t="shared" si="21"/>
        <v>853.23750783723017</v>
      </c>
      <c r="S132" s="7"/>
      <c r="T132" s="25">
        <f t="shared" si="22"/>
        <v>-0.97788594721960675</v>
      </c>
      <c r="U132" s="24">
        <f t="shared" si="23"/>
        <v>0.20815976243263978</v>
      </c>
      <c r="V132" s="7"/>
      <c r="W132" s="25">
        <f t="shared" si="24"/>
        <v>-0.97766283320376024</v>
      </c>
      <c r="X132" s="24">
        <f t="shared" si="29"/>
        <v>95.491203051907235</v>
      </c>
      <c r="Y132" s="7"/>
      <c r="Z132" s="25">
        <f t="shared" si="30"/>
        <v>-641</v>
      </c>
      <c r="AA132" s="17">
        <f t="shared" si="31"/>
        <v>95.597999999999999</v>
      </c>
      <c r="AB132" s="24">
        <f t="shared" si="25"/>
        <v>1.6684998583215391</v>
      </c>
      <c r="AC132" s="17">
        <f t="shared" si="26"/>
        <v>-0.10679694809276441</v>
      </c>
    </row>
    <row r="133" spans="1:29" s="17" customFormat="1" x14ac:dyDescent="0.25">
      <c r="A133" s="17">
        <v>48</v>
      </c>
      <c r="B133" s="17">
        <v>-627</v>
      </c>
      <c r="C133" s="17">
        <v>15230</v>
      </c>
      <c r="D133" s="17">
        <v>13446</v>
      </c>
      <c r="E133" s="17">
        <v>11150</v>
      </c>
      <c r="F133" s="17">
        <v>12951</v>
      </c>
      <c r="G133" s="24"/>
      <c r="H133" s="7"/>
      <c r="I133" s="25">
        <f t="shared" si="32"/>
        <v>4080</v>
      </c>
      <c r="J133" s="24">
        <f t="shared" si="32"/>
        <v>495</v>
      </c>
      <c r="K133" s="7"/>
      <c r="L133" s="25">
        <f t="shared" si="27"/>
        <v>4080.2539415331853</v>
      </c>
      <c r="M133" s="17">
        <f t="shared" si="18"/>
        <v>6.4486302276499749E-2</v>
      </c>
      <c r="N133" s="17">
        <f t="shared" si="28"/>
        <v>497.94602461787434</v>
      </c>
      <c r="O133" s="24">
        <f t="shared" si="19"/>
        <v>8.6790610491216693</v>
      </c>
      <c r="P133" s="7"/>
      <c r="Q133" s="25">
        <f t="shared" si="20"/>
        <v>4084.2280491166634</v>
      </c>
      <c r="R133" s="24">
        <f t="shared" si="21"/>
        <v>458.23750783723023</v>
      </c>
      <c r="S133" s="7"/>
      <c r="T133" s="25">
        <f t="shared" si="22"/>
        <v>-0.9919729249682171</v>
      </c>
      <c r="U133" s="24">
        <f t="shared" si="23"/>
        <v>0.11179373842918237</v>
      </c>
      <c r="V133" s="7"/>
      <c r="W133" s="25">
        <f t="shared" si="24"/>
        <v>-0.99185336943116431</v>
      </c>
      <c r="X133" s="24">
        <f t="shared" si="29"/>
        <v>89.902296243756552</v>
      </c>
      <c r="Y133" s="7"/>
      <c r="Z133" s="25">
        <f t="shared" si="30"/>
        <v>-627</v>
      </c>
      <c r="AA133" s="17">
        <f t="shared" si="31"/>
        <v>89.954999999999998</v>
      </c>
      <c r="AB133" s="24">
        <f t="shared" si="25"/>
        <v>1.5700109286314989</v>
      </c>
      <c r="AC133" s="17">
        <f t="shared" si="26"/>
        <v>-5.270375624344581E-2</v>
      </c>
    </row>
    <row r="134" spans="1:29" s="17" customFormat="1" x14ac:dyDescent="0.25">
      <c r="A134" s="17">
        <v>49</v>
      </c>
      <c r="B134" s="17">
        <v>-610</v>
      </c>
      <c r="C134" s="17">
        <v>15259</v>
      </c>
      <c r="D134" s="17">
        <v>13256</v>
      </c>
      <c r="E134" s="17">
        <v>11147</v>
      </c>
      <c r="F134" s="17">
        <v>13157</v>
      </c>
      <c r="G134" s="24"/>
      <c r="H134" s="7"/>
      <c r="I134" s="25">
        <f t="shared" si="32"/>
        <v>4112</v>
      </c>
      <c r="J134" s="24">
        <f t="shared" si="32"/>
        <v>99</v>
      </c>
      <c r="K134" s="7"/>
      <c r="L134" s="25">
        <f t="shared" si="27"/>
        <v>4105.3923196166443</v>
      </c>
      <c r="M134" s="17">
        <f t="shared" si="18"/>
        <v>43.661440048584097</v>
      </c>
      <c r="N134" s="17">
        <f t="shared" si="28"/>
        <v>106.70494505561521</v>
      </c>
      <c r="O134" s="24">
        <f t="shared" si="19"/>
        <v>59.366178310049307</v>
      </c>
      <c r="P134" s="7"/>
      <c r="Q134" s="25">
        <f t="shared" si="20"/>
        <v>4116.2280491166639</v>
      </c>
      <c r="R134" s="24">
        <f t="shared" si="21"/>
        <v>62.237507837230211</v>
      </c>
      <c r="S134" s="7"/>
      <c r="T134" s="25">
        <f t="shared" si="22"/>
        <v>-0.99974505062262287</v>
      </c>
      <c r="U134" s="24">
        <f t="shared" si="23"/>
        <v>1.5183749807994674E-2</v>
      </c>
      <c r="V134" s="7"/>
      <c r="W134" s="25">
        <f t="shared" si="24"/>
        <v>-0.99972931207137639</v>
      </c>
      <c r="X134" s="24">
        <f t="shared" si="29"/>
        <v>84.341650533195661</v>
      </c>
      <c r="Y134" s="7"/>
      <c r="Z134" s="25">
        <f t="shared" si="30"/>
        <v>-610</v>
      </c>
      <c r="AA134" s="17">
        <f t="shared" si="31"/>
        <v>84.465000000000003</v>
      </c>
      <c r="AB134" s="24">
        <f t="shared" si="25"/>
        <v>1.4741923526970107</v>
      </c>
      <c r="AC134" s="17">
        <f t="shared" si="26"/>
        <v>-0.123349466804342</v>
      </c>
    </row>
    <row r="135" spans="1:29" s="17" customFormat="1" x14ac:dyDescent="0.25">
      <c r="A135" s="17">
        <v>50</v>
      </c>
      <c r="B135" s="17">
        <v>-627</v>
      </c>
      <c r="C135" s="17">
        <v>15249</v>
      </c>
      <c r="D135" s="17">
        <v>13063</v>
      </c>
      <c r="E135" s="17">
        <v>11157</v>
      </c>
      <c r="F135" s="17">
        <v>13358</v>
      </c>
      <c r="G135" s="24"/>
      <c r="H135" s="7"/>
      <c r="I135" s="25">
        <f t="shared" si="32"/>
        <v>4092</v>
      </c>
      <c r="J135" s="24">
        <f t="shared" si="32"/>
        <v>-295</v>
      </c>
      <c r="K135" s="7"/>
      <c r="L135" s="25">
        <f t="shared" si="27"/>
        <v>4091.9050909550624</v>
      </c>
      <c r="M135" s="17">
        <f t="shared" si="18"/>
        <v>9.0077268109663225E-3</v>
      </c>
      <c r="N135" s="17">
        <f t="shared" si="28"/>
        <v>-296.07741888131562</v>
      </c>
      <c r="O135" s="24">
        <f t="shared" si="19"/>
        <v>1.1608314458154083</v>
      </c>
      <c r="P135" s="7"/>
      <c r="Q135" s="25">
        <f t="shared" si="20"/>
        <v>4096.2280491166639</v>
      </c>
      <c r="R135" s="24">
        <f t="shared" si="21"/>
        <v>-331.76249216276977</v>
      </c>
      <c r="S135" s="7"/>
      <c r="T135" s="25">
        <f t="shared" si="22"/>
        <v>-0.99488747208861938</v>
      </c>
      <c r="U135" s="24">
        <f t="shared" si="23"/>
        <v>-8.0938309577732473E-2</v>
      </c>
      <c r="V135" s="7"/>
      <c r="W135" s="25">
        <f t="shared" si="24"/>
        <v>-0.99497501892610674</v>
      </c>
      <c r="X135" s="24">
        <f t="shared" si="29"/>
        <v>78.820913087125405</v>
      </c>
      <c r="Y135" s="7"/>
      <c r="Z135" s="25">
        <f t="shared" si="30"/>
        <v>-627</v>
      </c>
      <c r="AA135" s="17">
        <f t="shared" si="31"/>
        <v>78.822000000000003</v>
      </c>
      <c r="AB135" s="24">
        <f t="shared" si="25"/>
        <v>1.3757034230069705</v>
      </c>
      <c r="AC135" s="17">
        <f t="shared" si="26"/>
        <v>-1.0869128745980561E-3</v>
      </c>
    </row>
    <row r="136" spans="1:29" s="17" customFormat="1" x14ac:dyDescent="0.25">
      <c r="A136" s="17">
        <v>51</v>
      </c>
      <c r="B136" s="17">
        <v>-613</v>
      </c>
      <c r="C136" s="17">
        <v>15228</v>
      </c>
      <c r="D136" s="17">
        <v>12869</v>
      </c>
      <c r="E136" s="17">
        <v>11182</v>
      </c>
      <c r="F136" s="17">
        <v>13551</v>
      </c>
      <c r="G136" s="24"/>
      <c r="H136" s="7"/>
      <c r="I136" s="25">
        <f t="shared" si="32"/>
        <v>4046</v>
      </c>
      <c r="J136" s="24">
        <f t="shared" si="32"/>
        <v>-682</v>
      </c>
      <c r="K136" s="7"/>
      <c r="L136" s="25">
        <f t="shared" si="27"/>
        <v>4040.3025122071522</v>
      </c>
      <c r="M136" s="17">
        <f t="shared" si="18"/>
        <v>32.461367149649966</v>
      </c>
      <c r="N136" s="17">
        <f t="shared" si="28"/>
        <v>-686.77692460941466</v>
      </c>
      <c r="O136" s="24">
        <f t="shared" si="19"/>
        <v>22.819008724031438</v>
      </c>
      <c r="P136" s="7"/>
      <c r="Q136" s="25">
        <f t="shared" si="20"/>
        <v>4050.2280491166634</v>
      </c>
      <c r="R136" s="24">
        <f t="shared" si="21"/>
        <v>-718.76249216276983</v>
      </c>
      <c r="S136" s="7"/>
      <c r="T136" s="25">
        <f t="shared" si="22"/>
        <v>-0.983715041460411</v>
      </c>
      <c r="U136" s="24">
        <f t="shared" si="23"/>
        <v>-0.17535261663934773</v>
      </c>
      <c r="V136" s="7"/>
      <c r="W136" s="25">
        <f t="shared" si="24"/>
        <v>-0.98390403497144852</v>
      </c>
      <c r="X136" s="24">
        <f t="shared" si="29"/>
        <v>73.366289814895936</v>
      </c>
      <c r="Y136" s="7"/>
      <c r="Z136" s="25">
        <f t="shared" si="30"/>
        <v>-613</v>
      </c>
      <c r="AA136" s="17">
        <f t="shared" si="31"/>
        <v>73.305000000000007</v>
      </c>
      <c r="AB136" s="24">
        <f t="shared" si="25"/>
        <v>1.2794136081744434</v>
      </c>
      <c r="AC136" s="17">
        <f t="shared" si="26"/>
        <v>6.1289814895928885E-2</v>
      </c>
    </row>
    <row r="137" spans="1:29" s="17" customFormat="1" x14ac:dyDescent="0.25">
      <c r="A137" s="17">
        <v>52</v>
      </c>
      <c r="B137" s="17">
        <v>-612</v>
      </c>
      <c r="C137" s="17">
        <v>15181</v>
      </c>
      <c r="D137" s="17">
        <v>12669</v>
      </c>
      <c r="E137" s="17">
        <v>11225</v>
      </c>
      <c r="F137" s="17">
        <v>13740</v>
      </c>
      <c r="G137" s="24"/>
      <c r="H137" s="7"/>
      <c r="I137" s="25">
        <f t="shared" si="32"/>
        <v>3956</v>
      </c>
      <c r="J137" s="24">
        <f t="shared" si="32"/>
        <v>-1071</v>
      </c>
      <c r="K137" s="7"/>
      <c r="L137" s="25">
        <f t="shared" si="27"/>
        <v>3951.3727276776576</v>
      </c>
      <c r="M137" s="17">
        <f t="shared" si="18"/>
        <v>21.411649145115828</v>
      </c>
      <c r="N137" s="17">
        <f t="shared" si="28"/>
        <v>-1070.1531748835152</v>
      </c>
      <c r="O137" s="24">
        <f t="shared" si="19"/>
        <v>0.71711277790941308</v>
      </c>
      <c r="P137" s="7"/>
      <c r="Q137" s="25">
        <f t="shared" si="20"/>
        <v>3960.2280491166634</v>
      </c>
      <c r="R137" s="24">
        <f t="shared" si="21"/>
        <v>-1107.7624921627698</v>
      </c>
      <c r="S137" s="7"/>
      <c r="T137" s="25">
        <f t="shared" si="22"/>
        <v>-0.961855938057395</v>
      </c>
      <c r="U137" s="24">
        <f t="shared" si="23"/>
        <v>-0.27025485293642354</v>
      </c>
      <c r="V137" s="7"/>
      <c r="W137" s="25">
        <f t="shared" si="24"/>
        <v>-0.96214689637778106</v>
      </c>
      <c r="X137" s="24">
        <f t="shared" si="29"/>
        <v>67.782138446657711</v>
      </c>
      <c r="Y137" s="7"/>
      <c r="Z137" s="25">
        <f t="shared" si="30"/>
        <v>-612</v>
      </c>
      <c r="AA137" s="17">
        <f t="shared" si="31"/>
        <v>67.797000000000011</v>
      </c>
      <c r="AB137" s="24">
        <f t="shared" si="25"/>
        <v>1.1832808729745958</v>
      </c>
      <c r="AC137" s="17">
        <f t="shared" si="26"/>
        <v>-1.4861553342299771E-2</v>
      </c>
    </row>
    <row r="138" spans="1:29" s="17" customFormat="1" x14ac:dyDescent="0.25">
      <c r="A138" s="17">
        <v>53</v>
      </c>
      <c r="B138" s="17">
        <v>-630</v>
      </c>
      <c r="C138" s="17">
        <v>15106</v>
      </c>
      <c r="D138" s="17">
        <v>12474</v>
      </c>
      <c r="E138" s="17">
        <v>11285</v>
      </c>
      <c r="F138" s="17">
        <v>13923</v>
      </c>
      <c r="G138" s="24"/>
      <c r="H138" s="7"/>
      <c r="I138" s="25">
        <f t="shared" si="32"/>
        <v>3821</v>
      </c>
      <c r="J138" s="24">
        <f t="shared" si="32"/>
        <v>-1449</v>
      </c>
      <c r="K138" s="7"/>
      <c r="L138" s="25">
        <f t="shared" si="27"/>
        <v>3821.651021061557</v>
      </c>
      <c r="M138" s="17">
        <f t="shared" si="18"/>
        <v>0.42382842259080727</v>
      </c>
      <c r="N138" s="17">
        <f t="shared" si="28"/>
        <v>-1454.089121868843</v>
      </c>
      <c r="O138" s="24">
        <f t="shared" si="19"/>
        <v>25.899161395936012</v>
      </c>
      <c r="P138" s="7"/>
      <c r="Q138" s="25">
        <f t="shared" si="20"/>
        <v>3825.2280491166634</v>
      </c>
      <c r="R138" s="24">
        <f t="shared" si="21"/>
        <v>-1485.7624921627698</v>
      </c>
      <c r="S138" s="7"/>
      <c r="T138" s="25">
        <f t="shared" si="22"/>
        <v>-0.929067282952871</v>
      </c>
      <c r="U138" s="24">
        <f t="shared" si="23"/>
        <v>-0.36247347843846633</v>
      </c>
      <c r="V138" s="7"/>
      <c r="W138" s="25">
        <f t="shared" si="24"/>
        <v>-0.92945731609211346</v>
      </c>
      <c r="X138" s="24">
        <f t="shared" si="29"/>
        <v>62.166529380548468</v>
      </c>
      <c r="Y138" s="7"/>
      <c r="Z138" s="25">
        <f t="shared" si="30"/>
        <v>-630</v>
      </c>
      <c r="AA138" s="17">
        <f t="shared" si="31"/>
        <v>62.12700000000001</v>
      </c>
      <c r="AB138" s="24">
        <f t="shared" si="25"/>
        <v>1.0843207043865173</v>
      </c>
      <c r="AC138" s="17">
        <f t="shared" si="26"/>
        <v>3.9529380548458448E-2</v>
      </c>
    </row>
    <row r="139" spans="1:29" s="17" customFormat="1" x14ac:dyDescent="0.25">
      <c r="A139" s="17">
        <v>54</v>
      </c>
      <c r="B139" s="17">
        <v>-634</v>
      </c>
      <c r="C139" s="17">
        <v>15029</v>
      </c>
      <c r="D139" s="17">
        <v>12293</v>
      </c>
      <c r="E139" s="17">
        <v>11379</v>
      </c>
      <c r="F139" s="17">
        <v>14119</v>
      </c>
      <c r="G139" s="24"/>
      <c r="H139" s="7"/>
      <c r="I139" s="25">
        <f t="shared" si="32"/>
        <v>3650</v>
      </c>
      <c r="J139" s="24">
        <f t="shared" si="32"/>
        <v>-1826</v>
      </c>
      <c r="K139" s="7"/>
      <c r="L139" s="25">
        <f t="shared" si="27"/>
        <v>3653.2826630724016</v>
      </c>
      <c r="M139" s="17">
        <f t="shared" si="18"/>
        <v>10.775876846909419</v>
      </c>
      <c r="N139" s="17">
        <f t="shared" si="28"/>
        <v>-1825.7215680875274</v>
      </c>
      <c r="O139" s="24">
        <f t="shared" si="19"/>
        <v>7.7524329883132778E-2</v>
      </c>
      <c r="P139" s="7"/>
      <c r="Q139" s="25">
        <f t="shared" si="20"/>
        <v>3654.2280491166634</v>
      </c>
      <c r="R139" s="24">
        <f t="shared" si="21"/>
        <v>-1862.7624921627698</v>
      </c>
      <c r="S139" s="7"/>
      <c r="T139" s="25">
        <f t="shared" si="22"/>
        <v>-0.88753498648714058</v>
      </c>
      <c r="U139" s="24">
        <f t="shared" si="23"/>
        <v>-0.45444813932277889</v>
      </c>
      <c r="V139" s="7"/>
      <c r="W139" s="25">
        <f t="shared" si="24"/>
        <v>-0.88802382724448703</v>
      </c>
      <c r="X139" s="24">
        <f t="shared" si="29"/>
        <v>56.370321236669611</v>
      </c>
      <c r="Y139" s="7"/>
      <c r="Z139" s="25">
        <f t="shared" si="30"/>
        <v>-634</v>
      </c>
      <c r="AA139" s="17">
        <f t="shared" si="31"/>
        <v>56.421000000000006</v>
      </c>
      <c r="AB139" s="24">
        <f t="shared" si="25"/>
        <v>0.98473221726772076</v>
      </c>
      <c r="AC139" s="17">
        <f t="shared" si="26"/>
        <v>-5.0678763330395782E-2</v>
      </c>
    </row>
    <row r="140" spans="1:29" s="17" customFormat="1" x14ac:dyDescent="0.25">
      <c r="A140" s="17">
        <v>55</v>
      </c>
      <c r="B140" s="17">
        <v>-634</v>
      </c>
      <c r="C140" s="17">
        <v>14921</v>
      </c>
      <c r="D140" s="17">
        <v>12107</v>
      </c>
      <c r="E140" s="17">
        <v>11477</v>
      </c>
      <c r="F140" s="17">
        <v>14285</v>
      </c>
      <c r="G140" s="24"/>
      <c r="H140" s="7"/>
      <c r="I140" s="25">
        <f t="shared" si="32"/>
        <v>3444</v>
      </c>
      <c r="J140" s="24">
        <f t="shared" si="32"/>
        <v>-2178</v>
      </c>
      <c r="K140" s="7"/>
      <c r="L140" s="25">
        <f t="shared" si="27"/>
        <v>3448.6384260979562</v>
      </c>
      <c r="M140" s="17">
        <f t="shared" si="18"/>
        <v>21.514996666201167</v>
      </c>
      <c r="N140" s="17">
        <f t="shared" si="28"/>
        <v>-2178.8890052519373</v>
      </c>
      <c r="O140" s="24">
        <f t="shared" si="19"/>
        <v>0.79033033797211238</v>
      </c>
      <c r="P140" s="7"/>
      <c r="Q140" s="25">
        <f t="shared" si="20"/>
        <v>3448.2280491166634</v>
      </c>
      <c r="R140" s="24">
        <f t="shared" si="21"/>
        <v>-2214.7624921627698</v>
      </c>
      <c r="S140" s="7"/>
      <c r="T140" s="25">
        <f t="shared" si="22"/>
        <v>-0.83750192758690389</v>
      </c>
      <c r="U140" s="24">
        <f t="shared" si="23"/>
        <v>-0.54032368476383463</v>
      </c>
      <c r="V140" s="7"/>
      <c r="W140" s="25">
        <f t="shared" si="24"/>
        <v>-0.8380830172352346</v>
      </c>
      <c r="X140" s="24">
        <f t="shared" si="29"/>
        <v>50.66108297060066</v>
      </c>
      <c r="Y140" s="7"/>
      <c r="Z140" s="25">
        <f t="shared" si="30"/>
        <v>-634</v>
      </c>
      <c r="AA140" s="17">
        <f t="shared" si="31"/>
        <v>50.715000000000003</v>
      </c>
      <c r="AB140" s="24">
        <f t="shared" si="25"/>
        <v>0.88514373014892433</v>
      </c>
      <c r="AC140" s="17">
        <f t="shared" si="26"/>
        <v>-5.3917029399343619E-2</v>
      </c>
    </row>
    <row r="141" spans="1:29" s="17" customFormat="1" x14ac:dyDescent="0.25">
      <c r="A141" s="17">
        <v>56</v>
      </c>
      <c r="B141" s="17">
        <v>-638</v>
      </c>
      <c r="C141" s="17">
        <v>14812</v>
      </c>
      <c r="D141" s="17">
        <v>11957</v>
      </c>
      <c r="E141" s="17">
        <v>11606</v>
      </c>
      <c r="F141" s="17">
        <v>14464</v>
      </c>
      <c r="G141" s="24"/>
      <c r="H141" s="7"/>
      <c r="I141" s="25">
        <f t="shared" si="32"/>
        <v>3206</v>
      </c>
      <c r="J141" s="24">
        <f t="shared" si="32"/>
        <v>-2507</v>
      </c>
      <c r="K141" s="7"/>
      <c r="L141" s="25">
        <f t="shared" si="27"/>
        <v>3208.1367754257121</v>
      </c>
      <c r="M141" s="17">
        <f t="shared" si="18"/>
        <v>4.5658092199272566</v>
      </c>
      <c r="N141" s="17">
        <f t="shared" si="28"/>
        <v>-2512.1021324952881</v>
      </c>
      <c r="O141" s="24">
        <f t="shared" si="19"/>
        <v>26.03175599947437</v>
      </c>
      <c r="P141" s="7"/>
      <c r="Q141" s="25">
        <f t="shared" si="20"/>
        <v>3210.2280491166634</v>
      </c>
      <c r="R141" s="24">
        <f t="shared" si="21"/>
        <v>-2543.7624921627698</v>
      </c>
      <c r="S141" s="7"/>
      <c r="T141" s="25">
        <f t="shared" si="22"/>
        <v>-0.77969674303226155</v>
      </c>
      <c r="U141" s="24">
        <f t="shared" si="23"/>
        <v>-0.62058804399709411</v>
      </c>
      <c r="V141" s="7"/>
      <c r="W141" s="25">
        <f t="shared" si="24"/>
        <v>-0.78036404757067102</v>
      </c>
      <c r="X141" s="24">
        <f t="shared" si="29"/>
        <v>44.977882925903543</v>
      </c>
      <c r="Y141" s="7"/>
      <c r="Z141" s="25">
        <f t="shared" si="30"/>
        <v>-638</v>
      </c>
      <c r="AA141" s="17">
        <f t="shared" si="31"/>
        <v>44.973000000000006</v>
      </c>
      <c r="AB141" s="24">
        <f t="shared" si="25"/>
        <v>0.78492692449941004</v>
      </c>
      <c r="AC141" s="17">
        <f t="shared" si="26"/>
        <v>4.8829259035372274E-3</v>
      </c>
    </row>
    <row r="142" spans="1:29" s="17" customFormat="1" x14ac:dyDescent="0.25">
      <c r="A142" s="17">
        <v>57</v>
      </c>
      <c r="B142" s="17">
        <v>-624</v>
      </c>
      <c r="C142" s="17">
        <v>14678</v>
      </c>
      <c r="D142" s="17">
        <v>11797</v>
      </c>
      <c r="E142" s="17">
        <v>11736</v>
      </c>
      <c r="F142" s="17">
        <v>14610</v>
      </c>
      <c r="G142" s="24"/>
      <c r="H142" s="7"/>
      <c r="I142" s="25">
        <f t="shared" si="32"/>
        <v>2942</v>
      </c>
      <c r="J142" s="24">
        <f t="shared" si="32"/>
        <v>-2813</v>
      </c>
      <c r="K142" s="7"/>
      <c r="L142" s="25">
        <f t="shared" si="27"/>
        <v>2941.6837864039321</v>
      </c>
      <c r="M142" s="17">
        <f t="shared" si="18"/>
        <v>9.9991038338181931E-2</v>
      </c>
      <c r="N142" s="17">
        <f t="shared" si="28"/>
        <v>-2813.2710200752554</v>
      </c>
      <c r="O142" s="24">
        <f t="shared" si="19"/>
        <v>7.3451881191423513E-2</v>
      </c>
      <c r="P142" s="7"/>
      <c r="Q142" s="25">
        <f t="shared" si="20"/>
        <v>2946.2280491166634</v>
      </c>
      <c r="R142" s="24">
        <f t="shared" si="21"/>
        <v>-2849.7624921627698</v>
      </c>
      <c r="S142" s="7"/>
      <c r="T142" s="25">
        <f t="shared" si="22"/>
        <v>-0.71557670638341453</v>
      </c>
      <c r="U142" s="24">
        <f t="shared" si="23"/>
        <v>-0.69524121702255726</v>
      </c>
      <c r="V142" s="7"/>
      <c r="W142" s="25">
        <f t="shared" si="24"/>
        <v>-0.71632419265232672</v>
      </c>
      <c r="X142" s="24">
        <f t="shared" si="29"/>
        <v>39.327216525922154</v>
      </c>
      <c r="Y142" s="7"/>
      <c r="Z142" s="25">
        <f t="shared" si="30"/>
        <v>-624</v>
      </c>
      <c r="AA142" s="17">
        <f t="shared" si="31"/>
        <v>39.357000000000006</v>
      </c>
      <c r="AB142" s="24">
        <f t="shared" si="25"/>
        <v>0.68690923370740842</v>
      </c>
      <c r="AC142" s="17">
        <f t="shared" si="26"/>
        <v>-2.9783474077852645E-2</v>
      </c>
    </row>
    <row r="143" spans="1:29" s="17" customFormat="1" x14ac:dyDescent="0.25">
      <c r="A143" s="17">
        <v>58</v>
      </c>
      <c r="B143" s="17">
        <v>-602</v>
      </c>
      <c r="C143" s="17">
        <v>14527</v>
      </c>
      <c r="D143" s="17">
        <v>11656</v>
      </c>
      <c r="E143" s="17">
        <v>11874</v>
      </c>
      <c r="F143" s="17">
        <v>14737</v>
      </c>
      <c r="G143" s="24"/>
      <c r="H143" s="7"/>
      <c r="I143" s="25">
        <f t="shared" si="32"/>
        <v>2653</v>
      </c>
      <c r="J143" s="24">
        <f t="shared" si="32"/>
        <v>-3081</v>
      </c>
      <c r="K143" s="7"/>
      <c r="L143" s="25">
        <f t="shared" si="27"/>
        <v>2657.768464590386</v>
      </c>
      <c r="M143" s="17">
        <f t="shared" si="18"/>
        <v>22.738254549764882</v>
      </c>
      <c r="N143" s="17">
        <f t="shared" si="28"/>
        <v>-3077.9084957925338</v>
      </c>
      <c r="O143" s="24">
        <f t="shared" si="19"/>
        <v>9.5573982647811366</v>
      </c>
      <c r="P143" s="7"/>
      <c r="Q143" s="25">
        <f t="shared" si="20"/>
        <v>2657.2280491166634</v>
      </c>
      <c r="R143" s="24">
        <f t="shared" si="21"/>
        <v>-3117.7624921627698</v>
      </c>
      <c r="S143" s="7"/>
      <c r="T143" s="25">
        <f t="shared" si="22"/>
        <v>-0.6453846965670631</v>
      </c>
      <c r="U143" s="24">
        <f t="shared" si="23"/>
        <v>-0.76062373457427024</v>
      </c>
      <c r="V143" s="7"/>
      <c r="W143" s="25">
        <f t="shared" si="24"/>
        <v>-0.64620239925550549</v>
      </c>
      <c r="X143" s="24">
        <f t="shared" si="29"/>
        <v>33.821716554348598</v>
      </c>
      <c r="Y143" s="7"/>
      <c r="Z143" s="25">
        <f t="shared" si="30"/>
        <v>-602</v>
      </c>
      <c r="AA143" s="17">
        <f t="shared" si="31"/>
        <v>33.939000000000007</v>
      </c>
      <c r="AB143" s="24">
        <f t="shared" si="25"/>
        <v>0.59234729483435566</v>
      </c>
      <c r="AC143" s="17">
        <f t="shared" si="26"/>
        <v>-0.11728344565140958</v>
      </c>
    </row>
    <row r="144" spans="1:29" s="17" customFormat="1" x14ac:dyDescent="0.25">
      <c r="A144" s="17">
        <v>59</v>
      </c>
      <c r="B144" s="17">
        <v>-616</v>
      </c>
      <c r="C144" s="17">
        <v>14369</v>
      </c>
      <c r="D144" s="17">
        <v>11538</v>
      </c>
      <c r="E144" s="17">
        <v>12030</v>
      </c>
      <c r="F144" s="17">
        <v>14857</v>
      </c>
      <c r="G144" s="24"/>
      <c r="H144" s="7"/>
      <c r="I144" s="25">
        <f t="shared" si="32"/>
        <v>2339</v>
      </c>
      <c r="J144" s="24">
        <f t="shared" si="32"/>
        <v>-3319</v>
      </c>
      <c r="K144" s="7"/>
      <c r="L144" s="25">
        <f t="shared" si="27"/>
        <v>2342.628265551311</v>
      </c>
      <c r="M144" s="17">
        <f t="shared" si="18"/>
        <v>13.164310910829826</v>
      </c>
      <c r="N144" s="17">
        <f t="shared" si="28"/>
        <v>-3319.8585420406789</v>
      </c>
      <c r="O144" s="24">
        <f t="shared" si="19"/>
        <v>0.73709443561311161</v>
      </c>
      <c r="P144" s="7"/>
      <c r="Q144" s="25">
        <f t="shared" si="20"/>
        <v>2343.2280491166634</v>
      </c>
      <c r="R144" s="24">
        <f t="shared" si="21"/>
        <v>-3355.7624921627698</v>
      </c>
      <c r="S144" s="7"/>
      <c r="T144" s="25">
        <f t="shared" si="22"/>
        <v>-0.56912071358320715</v>
      </c>
      <c r="U144" s="24">
        <f t="shared" si="23"/>
        <v>-0.81868731359407487</v>
      </c>
      <c r="V144" s="7"/>
      <c r="W144" s="25">
        <f t="shared" si="24"/>
        <v>-0.57000076460240356</v>
      </c>
      <c r="X144" s="24">
        <f t="shared" si="29"/>
        <v>28.318597887712826</v>
      </c>
      <c r="Y144" s="7"/>
      <c r="Z144" s="25">
        <f t="shared" si="30"/>
        <v>-616</v>
      </c>
      <c r="AA144" s="17">
        <f t="shared" si="31"/>
        <v>28.395000000000007</v>
      </c>
      <c r="AB144" s="24">
        <f t="shared" si="25"/>
        <v>0.49558624110379002</v>
      </c>
      <c r="AC144" s="17">
        <f t="shared" si="26"/>
        <v>-7.6402112287180302E-2</v>
      </c>
    </row>
    <row r="145" spans="1:29" s="17" customFormat="1" x14ac:dyDescent="0.25">
      <c r="A145" s="17">
        <v>60</v>
      </c>
      <c r="B145" s="17">
        <v>-629</v>
      </c>
      <c r="C145" s="17">
        <v>14198</v>
      </c>
      <c r="D145" s="17">
        <v>11429</v>
      </c>
      <c r="E145" s="17">
        <v>12209</v>
      </c>
      <c r="F145" s="17">
        <v>14967</v>
      </c>
      <c r="G145" s="24"/>
      <c r="H145" s="7"/>
      <c r="I145" s="25">
        <f t="shared" si="32"/>
        <v>1989</v>
      </c>
      <c r="J145" s="24">
        <f t="shared" si="32"/>
        <v>-3538</v>
      </c>
      <c r="K145" s="7"/>
      <c r="L145" s="25">
        <f t="shared" si="27"/>
        <v>1998.1836581806158</v>
      </c>
      <c r="M145" s="17">
        <f t="shared" si="18"/>
        <v>84.339577578391385</v>
      </c>
      <c r="N145" s="17">
        <f t="shared" si="28"/>
        <v>-3534.4786182222902</v>
      </c>
      <c r="O145" s="24">
        <f t="shared" si="19"/>
        <v>12.400129624386972</v>
      </c>
      <c r="P145" s="7"/>
      <c r="Q145" s="25">
        <f t="shared" si="20"/>
        <v>1993.2280491166634</v>
      </c>
      <c r="R145" s="24">
        <f t="shared" si="21"/>
        <v>-3574.7624921627698</v>
      </c>
      <c r="S145" s="7"/>
      <c r="T145" s="25">
        <f t="shared" si="22"/>
        <v>-0.48411308923814489</v>
      </c>
      <c r="U145" s="24">
        <f t="shared" si="23"/>
        <v>-0.87211556487700448</v>
      </c>
      <c r="V145" s="7"/>
      <c r="W145" s="25">
        <f t="shared" si="24"/>
        <v>-0.48505050263740146</v>
      </c>
      <c r="X145" s="24">
        <f t="shared" si="29"/>
        <v>22.553316674364851</v>
      </c>
      <c r="Y145" s="7"/>
      <c r="Z145" s="25">
        <f t="shared" si="30"/>
        <v>-629</v>
      </c>
      <c r="AA145" s="17">
        <f t="shared" si="31"/>
        <v>22.734000000000009</v>
      </c>
      <c r="AB145" s="24">
        <f t="shared" si="25"/>
        <v>0.39678315214839105</v>
      </c>
      <c r="AC145" s="17">
        <f t="shared" si="26"/>
        <v>-0.1806833256351581</v>
      </c>
    </row>
    <row r="146" spans="1:29" s="17" customFormat="1" x14ac:dyDescent="0.25">
      <c r="A146" s="17">
        <v>61</v>
      </c>
      <c r="B146" s="17">
        <v>-629</v>
      </c>
      <c r="C146" s="17">
        <v>14023</v>
      </c>
      <c r="D146" s="17">
        <v>11344</v>
      </c>
      <c r="E146" s="17">
        <v>12391</v>
      </c>
      <c r="F146" s="17">
        <v>15059</v>
      </c>
      <c r="G146" s="24"/>
      <c r="H146" s="7"/>
      <c r="I146" s="25">
        <f t="shared" si="32"/>
        <v>1632</v>
      </c>
      <c r="J146" s="24">
        <f t="shared" si="32"/>
        <v>-3715</v>
      </c>
      <c r="K146" s="7"/>
      <c r="L146" s="25">
        <f t="shared" si="27"/>
        <v>1634.1890712338163</v>
      </c>
      <c r="M146" s="17">
        <f t="shared" si="18"/>
        <v>4.7920328667221108</v>
      </c>
      <c r="N146" s="17">
        <f t="shared" si="28"/>
        <v>-3714.2452452666257</v>
      </c>
      <c r="O146" s="24">
        <f t="shared" si="19"/>
        <v>0.56965470755088665</v>
      </c>
      <c r="P146" s="7"/>
      <c r="Q146" s="25">
        <f t="shared" si="20"/>
        <v>1636.2280491166634</v>
      </c>
      <c r="R146" s="24">
        <f t="shared" si="21"/>
        <v>-3751.7624921627698</v>
      </c>
      <c r="S146" s="7"/>
      <c r="T146" s="25">
        <f t="shared" si="22"/>
        <v>-0.39740531240618132</v>
      </c>
      <c r="U146" s="24">
        <f t="shared" si="23"/>
        <v>-0.91529730221526262</v>
      </c>
      <c r="V146" s="7"/>
      <c r="W146" s="25">
        <f t="shared" si="24"/>
        <v>-0.39838907678741636</v>
      </c>
      <c r="X146" s="24">
        <f t="shared" si="29"/>
        <v>16.992912868254962</v>
      </c>
      <c r="Y146" s="7"/>
      <c r="Z146" s="25">
        <f t="shared" si="30"/>
        <v>-629</v>
      </c>
      <c r="AA146" s="17">
        <f t="shared" si="31"/>
        <v>17.073000000000008</v>
      </c>
      <c r="AB146" s="24">
        <f t="shared" si="25"/>
        <v>0.29798006319299203</v>
      </c>
      <c r="AC146" s="17">
        <f t="shared" si="26"/>
        <v>-8.0087131745045781E-2</v>
      </c>
    </row>
    <row r="147" spans="1:29" s="17" customFormat="1" x14ac:dyDescent="0.25">
      <c r="A147" s="17">
        <v>62</v>
      </c>
      <c r="B147" s="17">
        <v>-622</v>
      </c>
      <c r="C147" s="17">
        <v>13840</v>
      </c>
      <c r="D147" s="17">
        <v>11276</v>
      </c>
      <c r="E147" s="17">
        <v>12580</v>
      </c>
      <c r="F147" s="17">
        <v>15131</v>
      </c>
      <c r="G147" s="24"/>
      <c r="H147" s="7"/>
      <c r="I147" s="25">
        <f t="shared" si="32"/>
        <v>1260</v>
      </c>
      <c r="J147" s="24">
        <f t="shared" si="32"/>
        <v>-3855</v>
      </c>
      <c r="K147" s="7"/>
      <c r="L147" s="25">
        <f t="shared" si="27"/>
        <v>1258.5011348209055</v>
      </c>
      <c r="M147" s="17">
        <f t="shared" si="18"/>
        <v>2.246596825102098</v>
      </c>
      <c r="N147" s="17">
        <f t="shared" si="28"/>
        <v>-3856.0175030187347</v>
      </c>
      <c r="O147" s="24">
        <f t="shared" si="19"/>
        <v>1.0353123931342572</v>
      </c>
      <c r="P147" s="7"/>
      <c r="Q147" s="25">
        <f t="shared" si="20"/>
        <v>1264.2280491166634</v>
      </c>
      <c r="R147" s="24">
        <f t="shared" si="21"/>
        <v>-3891.7624921627698</v>
      </c>
      <c r="S147" s="7"/>
      <c r="T147" s="25">
        <f t="shared" si="22"/>
        <v>-0.30705435167371514</v>
      </c>
      <c r="U147" s="24">
        <f t="shared" si="23"/>
        <v>-0.94945234869750073</v>
      </c>
      <c r="V147" s="7"/>
      <c r="W147" s="25">
        <f t="shared" si="24"/>
        <v>-0.30807476528094685</v>
      </c>
      <c r="X147" s="24">
        <f t="shared" si="29"/>
        <v>11.448534226023526</v>
      </c>
      <c r="Y147" s="7"/>
      <c r="Z147" s="25">
        <f t="shared" si="30"/>
        <v>-622</v>
      </c>
      <c r="AA147" s="17">
        <f t="shared" si="31"/>
        <v>11.475000000000009</v>
      </c>
      <c r="AB147" s="24">
        <f t="shared" si="25"/>
        <v>0.20027653166634948</v>
      </c>
      <c r="AC147" s="17">
        <f t="shared" si="26"/>
        <v>-2.6465773976482865E-2</v>
      </c>
    </row>
    <row r="148" spans="1:29" s="17" customFormat="1" x14ac:dyDescent="0.25">
      <c r="A148" s="17">
        <v>63</v>
      </c>
      <c r="B148" s="17">
        <v>-647</v>
      </c>
      <c r="C148" s="17">
        <v>13640</v>
      </c>
      <c r="D148" s="17">
        <v>11217</v>
      </c>
      <c r="E148" s="17">
        <v>12781</v>
      </c>
      <c r="F148" s="17">
        <v>15189</v>
      </c>
      <c r="G148" s="24"/>
      <c r="H148" s="7"/>
      <c r="I148" s="25">
        <f t="shared" si="32"/>
        <v>859</v>
      </c>
      <c r="J148" s="24">
        <f t="shared" si="32"/>
        <v>-3972</v>
      </c>
      <c r="K148" s="7"/>
      <c r="L148" s="25">
        <f t="shared" si="27"/>
        <v>854.97206239195759</v>
      </c>
      <c r="M148" s="17">
        <f t="shared" ref="M148:M149" si="33">(I148-L148)^2</f>
        <v>16.224281374282388</v>
      </c>
      <c r="N148" s="17">
        <f t="shared" si="28"/>
        <v>-3964.0511243849032</v>
      </c>
      <c r="O148" s="24">
        <f t="shared" ref="O148:O149" si="34">(J148-N148)^2</f>
        <v>63.184623544280015</v>
      </c>
      <c r="P148" s="7"/>
      <c r="Q148" s="25">
        <f t="shared" si="20"/>
        <v>863.22804911666356</v>
      </c>
      <c r="R148" s="24">
        <f t="shared" si="21"/>
        <v>-4008.7624921627698</v>
      </c>
      <c r="S148" s="7"/>
      <c r="T148" s="25">
        <f t="shared" si="22"/>
        <v>-0.20965990206694379</v>
      </c>
      <c r="U148" s="24">
        <f t="shared" si="23"/>
        <v>-0.9779962089719425</v>
      </c>
      <c r="V148" s="7"/>
      <c r="W148" s="25">
        <f t="shared" si="24"/>
        <v>-0.21071093131993127</v>
      </c>
      <c r="X148" s="24">
        <f t="shared" si="29"/>
        <v>5.6301311957530515</v>
      </c>
      <c r="Y148" s="7"/>
      <c r="Z148" s="25">
        <f t="shared" si="30"/>
        <v>-647</v>
      </c>
      <c r="AA148" s="17">
        <f t="shared" si="31"/>
        <v>5.652000000000009</v>
      </c>
      <c r="AB148" s="24">
        <f t="shared" si="25"/>
        <v>9.8646009322719663E-2</v>
      </c>
      <c r="AC148" s="17">
        <f t="shared" si="26"/>
        <v>-2.1868804246957474E-2</v>
      </c>
    </row>
    <row r="149" spans="1:29" s="17" customFormat="1" x14ac:dyDescent="0.25">
      <c r="A149" s="17">
        <v>64</v>
      </c>
      <c r="B149" s="17">
        <v>-631</v>
      </c>
      <c r="C149" s="17">
        <v>13438</v>
      </c>
      <c r="D149" s="17">
        <v>11186</v>
      </c>
      <c r="E149" s="17">
        <v>12983</v>
      </c>
      <c r="F149" s="17">
        <v>15220</v>
      </c>
      <c r="G149" s="24"/>
      <c r="H149" s="7"/>
      <c r="I149" s="25">
        <f t="shared" si="32"/>
        <v>455</v>
      </c>
      <c r="J149" s="24">
        <f t="shared" si="32"/>
        <v>-4034</v>
      </c>
      <c r="K149" s="7"/>
      <c r="L149" s="25">
        <f t="shared" si="27"/>
        <v>452.83791088703367</v>
      </c>
      <c r="M149" s="17">
        <f t="shared" si="33"/>
        <v>4.6746293324075223</v>
      </c>
      <c r="N149" s="17">
        <f t="shared" si="28"/>
        <v>-4029.6281745665869</v>
      </c>
      <c r="O149" s="24">
        <f t="shared" si="34"/>
        <v>19.112857620237207</v>
      </c>
      <c r="P149" s="7"/>
      <c r="Q149" s="25">
        <f t="shared" ref="Q149" si="35">I149-$J$4</f>
        <v>459.2280491166635</v>
      </c>
      <c r="R149" s="24">
        <f t="shared" ref="R149" si="36">J149-$J$3</f>
        <v>-4070.7624921627698</v>
      </c>
      <c r="S149" s="7"/>
      <c r="T149" s="25">
        <f t="shared" ref="T149" si="37">Q149/$J$7</f>
        <v>-0.11153681568007186</v>
      </c>
      <c r="U149" s="24">
        <f t="shared" ref="U149" si="38">R149/$J$6</f>
        <v>-0.99312201527121935</v>
      </c>
      <c r="V149" s="7"/>
      <c r="W149" s="25">
        <f t="shared" ref="W149" si="39">(T149-U149*SIN(-$J$11*PI()/180))/(COS(-$J$11*PI()/180))</f>
        <v>-0.11260404175555101</v>
      </c>
      <c r="X149" s="24">
        <f>IF(MOD(ATAN2(U149,W149)*180/PI()-$J$9+360,360)&gt;5,MOD(ATAN2(U149,W149)*180/PI()-$J$9+360,360)-360,MOD(ATAN2(U149,W149)*180/PI()-$J$9+360,360))</f>
        <v>-5.9690616280818176E-2</v>
      </c>
      <c r="Y149" s="7"/>
      <c r="Z149" s="25">
        <f t="shared" si="30"/>
        <v>-631</v>
      </c>
      <c r="AA149" s="17">
        <f t="shared" si="31"/>
        <v>-2.6999999999990365E-2</v>
      </c>
      <c r="AB149" s="24">
        <f t="shared" ref="AB149" si="40">AA149*PI()/180</f>
        <v>-4.712388980383008E-4</v>
      </c>
      <c r="AC149" s="17">
        <f t="shared" ref="AC149" si="41">X149-AA149</f>
        <v>-3.2690616280827811E-2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-9982</v>
      </c>
      <c r="G154" s="2"/>
      <c r="I154" s="1"/>
      <c r="J154" s="3"/>
    </row>
    <row r="155" spans="1:29" x14ac:dyDescent="0.25">
      <c r="A155" t="s">
        <v>77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78</v>
      </c>
      <c r="B156" s="31">
        <v>9994</v>
      </c>
      <c r="G156" s="2"/>
      <c r="I156" s="1"/>
      <c r="J156" s="3"/>
    </row>
    <row r="157" spans="1:29" x14ac:dyDescent="0.25">
      <c r="A157" t="s">
        <v>79</v>
      </c>
      <c r="B157">
        <v>9994</v>
      </c>
      <c r="G157" s="2"/>
      <c r="I157" s="43">
        <f>J155</f>
        <v>-9990</v>
      </c>
      <c r="J157" s="39">
        <f>I157+B157</f>
        <v>4</v>
      </c>
    </row>
    <row r="158" spans="1:29" x14ac:dyDescent="0.25">
      <c r="A158" s="31" t="s">
        <v>80</v>
      </c>
      <c r="B158" s="31">
        <v>39993</v>
      </c>
      <c r="G158" s="2"/>
      <c r="I158" s="1"/>
      <c r="J158" s="3"/>
    </row>
    <row r="159" spans="1:29" x14ac:dyDescent="0.25">
      <c r="A159" t="s">
        <v>81</v>
      </c>
      <c r="B159">
        <v>39993</v>
      </c>
      <c r="G159" s="2"/>
      <c r="I159" s="43">
        <f>J157</f>
        <v>4</v>
      </c>
      <c r="J159" s="39">
        <f>I159+B159</f>
        <v>39997</v>
      </c>
    </row>
    <row r="160" spans="1:29" x14ac:dyDescent="0.25">
      <c r="A160" s="31" t="s">
        <v>82</v>
      </c>
      <c r="B160" s="31">
        <v>10007</v>
      </c>
      <c r="G160" s="2"/>
      <c r="I160" s="1"/>
      <c r="J160" s="3"/>
    </row>
    <row r="161" spans="1:10" x14ac:dyDescent="0.25">
      <c r="A161" t="s">
        <v>83</v>
      </c>
      <c r="B161">
        <v>10007</v>
      </c>
      <c r="G161" s="2"/>
      <c r="I161" s="43">
        <f>J159</f>
        <v>39997</v>
      </c>
      <c r="J161" s="39">
        <f>I161+B161</f>
        <v>50004</v>
      </c>
    </row>
    <row r="162" spans="1:10" x14ac:dyDescent="0.25">
      <c r="A162" s="31" t="s">
        <v>84</v>
      </c>
      <c r="B162" s="31">
        <v>-9985</v>
      </c>
      <c r="G162" s="2"/>
      <c r="I162" s="1"/>
      <c r="J162" s="3"/>
    </row>
    <row r="163" spans="1:10" x14ac:dyDescent="0.25">
      <c r="A163" t="s">
        <v>85</v>
      </c>
      <c r="B163">
        <v>-10000</v>
      </c>
      <c r="G163" s="2"/>
      <c r="I163" s="43">
        <f>J161</f>
        <v>50004</v>
      </c>
      <c r="J163" s="39">
        <f>I163+B163</f>
        <v>40004</v>
      </c>
    </row>
    <row r="164" spans="1:10" x14ac:dyDescent="0.25">
      <c r="A164" s="31" t="s">
        <v>86</v>
      </c>
      <c r="B164" s="31">
        <v>-40007</v>
      </c>
      <c r="G164" s="2"/>
      <c r="I164" s="1"/>
      <c r="J164" s="3"/>
    </row>
    <row r="165" spans="1:10" ht="15.75" thickBot="1" x14ac:dyDescent="0.3">
      <c r="A165" t="s">
        <v>87</v>
      </c>
      <c r="B165">
        <v>-40007</v>
      </c>
      <c r="G165" s="2"/>
      <c r="I165" s="4">
        <f>J163</f>
        <v>40004</v>
      </c>
      <c r="J165" s="6">
        <f>I165+B165</f>
        <v>-3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11.977778013726446</v>
      </c>
      <c r="L3" s="35" t="s">
        <v>1</v>
      </c>
      <c r="M3" s="11">
        <v>-3870.0367114027549</v>
      </c>
      <c r="N3" s="10" t="s">
        <v>2</v>
      </c>
      <c r="O3" s="35">
        <v>3866.7617839570735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-57.223996262390145</v>
      </c>
      <c r="L4" s="9" t="s">
        <v>5</v>
      </c>
      <c r="M4" s="13">
        <v>359.93962299631414</v>
      </c>
      <c r="N4" s="12" t="s">
        <v>6</v>
      </c>
      <c r="O4" s="9">
        <v>359.91903511221091</v>
      </c>
      <c r="Q4" s="2" t="s">
        <v>7</v>
      </c>
      <c r="R4" s="2">
        <f>MAX(AC20:AC149)</f>
        <v>0.18315088185298123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-172.00646024689789</v>
      </c>
      <c r="N5" s="14" t="s">
        <v>9</v>
      </c>
      <c r="O5" s="9">
        <v>-172.29216961902972</v>
      </c>
      <c r="Q5" s="5" t="s">
        <v>10</v>
      </c>
      <c r="R5" s="5">
        <f>MIN(AC20:AC149)</f>
        <v>-0.18900767341583347</v>
      </c>
      <c r="T5" s="45" t="s">
        <v>55</v>
      </c>
      <c r="U5" s="47">
        <v>11</v>
      </c>
    </row>
    <row r="6" spans="1:21" ht="15.75" thickBot="1" x14ac:dyDescent="0.3">
      <c r="A6" t="s">
        <v>65</v>
      </c>
      <c r="I6" s="32" t="s">
        <v>11</v>
      </c>
      <c r="J6" s="32">
        <f>(O3+O9)/2</f>
        <v>3860.0309342823912</v>
      </c>
      <c r="L6" s="37" t="s">
        <v>12</v>
      </c>
      <c r="M6" s="13">
        <v>-57.165571275806997</v>
      </c>
      <c r="N6" s="14" t="s">
        <v>13</v>
      </c>
      <c r="O6" s="9">
        <v>11.490608012445053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-3863.7157658830301</v>
      </c>
      <c r="L7" s="38" t="s">
        <v>15</v>
      </c>
      <c r="M7" s="16">
        <f>SUM(M20:M84)</f>
        <v>1377.6296426704516</v>
      </c>
      <c r="N7" s="15" t="s">
        <v>15</v>
      </c>
      <c r="O7" s="36">
        <f>SUM(O20:O84)</f>
        <v>2232.0284981319714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-172.27553130623636</v>
      </c>
      <c r="L9" s="35" t="s">
        <v>18</v>
      </c>
      <c r="M9" s="11">
        <v>-3857.3948203633049</v>
      </c>
      <c r="N9" s="10" t="s">
        <v>19</v>
      </c>
      <c r="O9" s="35">
        <v>3853.3000846077093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-171.98754531476163</v>
      </c>
      <c r="L10" s="9" t="s">
        <v>21</v>
      </c>
      <c r="M10" s="13">
        <v>359.91039966179238</v>
      </c>
      <c r="N10" s="12" t="s">
        <v>22</v>
      </c>
      <c r="O10" s="9">
        <v>359.77259250601918</v>
      </c>
      <c r="T10" s="48"/>
    </row>
    <row r="11" spans="1:21" ht="15.75" thickBot="1" x14ac:dyDescent="0.3">
      <c r="I11" s="33" t="s">
        <v>23</v>
      </c>
      <c r="J11" s="33">
        <f>J9-J10</f>
        <v>-0.28798599147472714</v>
      </c>
      <c r="L11" s="37" t="s">
        <v>24</v>
      </c>
      <c r="M11" s="13">
        <v>-171.96863038262541</v>
      </c>
      <c r="N11" s="14" t="s">
        <v>25</v>
      </c>
      <c r="O11" s="9">
        <v>-172.258892993443</v>
      </c>
    </row>
    <row r="12" spans="1:21" x14ac:dyDescent="0.25">
      <c r="I12" s="9"/>
      <c r="J12" s="9"/>
      <c r="L12" s="37" t="s">
        <v>26</v>
      </c>
      <c r="M12" s="13">
        <v>-57.282421248973286</v>
      </c>
      <c r="N12" s="14" t="s">
        <v>27</v>
      </c>
      <c r="O12" s="9">
        <v>12.464948015007838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1130.14493211023</v>
      </c>
      <c r="N13" s="15" t="s">
        <v>15</v>
      </c>
      <c r="O13" s="36">
        <f>SUM(O85:O149)</f>
        <v>2262.3526388524192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11350</v>
      </c>
      <c r="E20" s="17">
        <v>13013</v>
      </c>
      <c r="F20" s="17">
        <v>15172</v>
      </c>
      <c r="G20" s="24"/>
      <c r="H20" s="7"/>
      <c r="I20" s="25">
        <f t="shared" ref="I20:J51" si="0">C20-E20</f>
        <v>480</v>
      </c>
      <c r="J20" s="24">
        <f t="shared" si="0"/>
        <v>-3822</v>
      </c>
      <c r="K20" s="7"/>
      <c r="L20" s="25">
        <f>$M$3*SIN(2*PI()/$M$4*(AA20+$M$5))+$M$6</f>
        <v>477.27085734251455</v>
      </c>
      <c r="M20" s="17">
        <f t="shared" ref="M20:M83" si="1">(I20-L20)^2</f>
        <v>7.4482196449067661</v>
      </c>
      <c r="N20" s="17">
        <f>$O$3*COS(2*PI()/$O$4*(AA20+$O$5))+$O$6</f>
        <v>-3820.9272560568525</v>
      </c>
      <c r="O20" s="24">
        <f t="shared" ref="O20:O83" si="2">(J20-N20)^2</f>
        <v>1.1507795675597394</v>
      </c>
      <c r="P20" s="7"/>
      <c r="Q20" s="25">
        <f>I20-$J$4</f>
        <v>537.22399626239019</v>
      </c>
      <c r="R20" s="24">
        <f>J20-$J$3</f>
        <v>-3833.9777780137265</v>
      </c>
      <c r="S20" s="7"/>
      <c r="T20" s="25">
        <f>Q20/$J$7</f>
        <v>-0.13904335329377179</v>
      </c>
      <c r="U20" s="24">
        <f>R20/$J$6</f>
        <v>-0.99325053174126743</v>
      </c>
      <c r="V20" s="7"/>
      <c r="W20" s="25">
        <f>(T20-U20*SIN(-$J$11*PI()/180))/(COS(-$J$11*PI()/180))</f>
        <v>-0.13405268877339621</v>
      </c>
      <c r="X20" s="24">
        <f>IF(MOD(ATAN2(U20,W20)*180/PI()-$J$9+360,360)&gt;5,MOD(ATAN2(U20,W20)*180/PI()-$J$9+360,360)-360,MOD(ATAN2(U20,W20)*180/PI()-$J$9+360,360))</f>
        <v>-3.8067963847424835E-2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-1.1067963847424839E-2</v>
      </c>
      <c r="AD20" s="17">
        <f ca="1">INDIRECT("AC"&amp;AE20)-AC20</f>
        <v>-2.8769008281424785E-2</v>
      </c>
      <c r="AE20" s="17">
        <v>149</v>
      </c>
    </row>
    <row r="21" spans="1:31" s="17" customFormat="1" x14ac:dyDescent="0.25">
      <c r="A21" s="17">
        <v>1</v>
      </c>
      <c r="B21" s="17">
        <v>645</v>
      </c>
      <c r="C21" s="17">
        <v>13676</v>
      </c>
      <c r="D21" s="17">
        <v>11382</v>
      </c>
      <c r="E21" s="17">
        <v>12818</v>
      </c>
      <c r="F21" s="17">
        <v>15133</v>
      </c>
      <c r="G21" s="24"/>
      <c r="H21" s="7"/>
      <c r="I21" s="25">
        <f t="shared" si="0"/>
        <v>858</v>
      </c>
      <c r="J21" s="24">
        <f t="shared" si="0"/>
        <v>-3751</v>
      </c>
      <c r="K21" s="7"/>
      <c r="L21" s="25">
        <f t="shared" ref="L21:L84" si="3">$M$3*SIN(2*PI()/$M$4*(AA21+$M$5))+$M$6</f>
        <v>862.27134412198814</v>
      </c>
      <c r="M21" s="17">
        <f t="shared" si="1"/>
        <v>18.244380608442601</v>
      </c>
      <c r="N21" s="17">
        <f t="shared" ref="N21:N84" si="4">$O$3*COS(2*PI()/$O$4*(AA21+$O$5))+$O$6</f>
        <v>-3749.2440889935183</v>
      </c>
      <c r="O21" s="24">
        <f t="shared" si="2"/>
        <v>3.0832234626836135</v>
      </c>
      <c r="P21" s="7"/>
      <c r="Q21" s="25">
        <f t="shared" ref="Q21:Q84" si="5">I21-$J$4</f>
        <v>915.22399626239019</v>
      </c>
      <c r="R21" s="24">
        <f t="shared" ref="R21:R84" si="6">J21-$J$3</f>
        <v>-3762.9777780137265</v>
      </c>
      <c r="S21" s="7"/>
      <c r="T21" s="25">
        <f t="shared" ref="T21:T84" si="7">Q21/$J$7</f>
        <v>-0.23687663682300422</v>
      </c>
      <c r="U21" s="24">
        <f t="shared" ref="U21:U84" si="8">R21/$J$6</f>
        <v>-0.97485689676559351</v>
      </c>
      <c r="V21" s="7"/>
      <c r="W21" s="25">
        <f t="shared" ref="W21:W84" si="9">(T21-U21*SIN(-$J$11*PI()/180))/(COS(-$J$11*PI()/180))</f>
        <v>-0.23197966090747685</v>
      </c>
      <c r="X21" s="24">
        <f t="shared" ref="X21:X83" si="10">MOD(ATAN2(U21,W21)*180/PI()-$J$9+360,360)</f>
        <v>5.6608469096648832</v>
      </c>
      <c r="Y21" s="7"/>
      <c r="Z21" s="25">
        <f t="shared" ref="Z21:Z84" si="11">B21</f>
        <v>645</v>
      </c>
      <c r="AA21" s="17">
        <f>360/40000*Z21+AA20</f>
        <v>5.7779999999999996</v>
      </c>
      <c r="AB21" s="24">
        <f t="shared" ref="AB21:AB84" si="12">AA21*PI()/180</f>
        <v>0.10084512418023234</v>
      </c>
      <c r="AC21" s="17">
        <f t="shared" ref="AC21:AC84" si="13">X21-AA21</f>
        <v>-0.11715309033511634</v>
      </c>
      <c r="AD21" s="17">
        <f t="shared" ref="AD21:AD83" ca="1" si="14">INDIRECT("AC"&amp;AE21)-AC21</f>
        <v>2.7226704050590911E-2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13869</v>
      </c>
      <c r="D22" s="17">
        <v>11438</v>
      </c>
      <c r="E22" s="17">
        <v>12636</v>
      </c>
      <c r="F22" s="17">
        <v>15082</v>
      </c>
      <c r="G22" s="24"/>
      <c r="H22" s="7"/>
      <c r="I22" s="25">
        <f t="shared" si="0"/>
        <v>1233</v>
      </c>
      <c r="J22" s="24">
        <f t="shared" si="0"/>
        <v>-3644</v>
      </c>
      <c r="K22" s="7"/>
      <c r="L22" s="25">
        <f t="shared" si="3"/>
        <v>1237.2657439384611</v>
      </c>
      <c r="M22" s="17">
        <f t="shared" si="1"/>
        <v>18.196571348517857</v>
      </c>
      <c r="N22" s="17">
        <f>$O$3*COS(2*PI()/$O$4*(AA22+$O$5))+$O$6</f>
        <v>-3639.1729281090247</v>
      </c>
      <c r="O22" s="24">
        <f>(J22-N22)^2</f>
        <v>23.300623040643625</v>
      </c>
      <c r="P22" s="7"/>
      <c r="Q22" s="25">
        <f t="shared" si="5"/>
        <v>1290.2239962623901</v>
      </c>
      <c r="R22" s="24">
        <f t="shared" si="6"/>
        <v>-3655.9777780137265</v>
      </c>
      <c r="S22" s="7"/>
      <c r="T22" s="25">
        <f t="shared" si="7"/>
        <v>-0.33393346572105226</v>
      </c>
      <c r="U22" s="24">
        <f t="shared" si="8"/>
        <v>-0.94713691166140879</v>
      </c>
      <c r="V22" s="7"/>
      <c r="W22" s="25">
        <f t="shared" si="9"/>
        <v>-0.32917704606559989</v>
      </c>
      <c r="X22" s="24">
        <f t="shared" si="10"/>
        <v>11.440405823525793</v>
      </c>
      <c r="Y22" s="7"/>
      <c r="Z22" s="25">
        <f t="shared" si="11"/>
        <v>644</v>
      </c>
      <c r="AA22" s="17">
        <f t="shared" ref="AA22:AA85" si="15">360/40000*Z22+AA21</f>
        <v>11.573999999999998</v>
      </c>
      <c r="AB22" s="24">
        <f t="shared" si="12"/>
        <v>0.20200440762582367</v>
      </c>
      <c r="AC22" s="17">
        <f t="shared" si="13"/>
        <v>-0.13359417647420457</v>
      </c>
      <c r="AD22" s="17">
        <f t="shared" ca="1" si="14"/>
        <v>8.0306071172602245E-2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14037</v>
      </c>
      <c r="D23" s="17">
        <v>11506</v>
      </c>
      <c r="E23" s="17">
        <v>12450</v>
      </c>
      <c r="F23" s="17">
        <v>15001</v>
      </c>
      <c r="G23" s="24"/>
      <c r="H23" s="7"/>
      <c r="I23" s="25">
        <f t="shared" si="0"/>
        <v>1587</v>
      </c>
      <c r="J23" s="24">
        <f t="shared" si="0"/>
        <v>-3495</v>
      </c>
      <c r="K23" s="7"/>
      <c r="L23" s="25">
        <f t="shared" si="3"/>
        <v>1592.4236816172704</v>
      </c>
      <c r="M23" s="17">
        <f t="shared" si="1"/>
        <v>29.416322285516905</v>
      </c>
      <c r="N23" s="17">
        <f t="shared" si="4"/>
        <v>-3494.8386078619737</v>
      </c>
      <c r="O23" s="24">
        <f t="shared" si="2"/>
        <v>2.6047422216686773E-2</v>
      </c>
      <c r="P23" s="7"/>
      <c r="Q23" s="25">
        <f t="shared" si="5"/>
        <v>1644.2239962623901</v>
      </c>
      <c r="R23" s="24">
        <f t="shared" si="6"/>
        <v>-3506.9777780137265</v>
      </c>
      <c r="S23" s="7"/>
      <c r="T23" s="25">
        <f t="shared" si="7"/>
        <v>-0.42555511220080966</v>
      </c>
      <c r="U23" s="24">
        <f t="shared" si="8"/>
        <v>-0.90853618474062825</v>
      </c>
      <c r="V23" s="7"/>
      <c r="W23" s="25">
        <f t="shared" si="9"/>
        <v>-0.42099387052218717</v>
      </c>
      <c r="X23" s="24">
        <f t="shared" si="10"/>
        <v>17.137405992887807</v>
      </c>
      <c r="Y23" s="7"/>
      <c r="Z23" s="25">
        <f t="shared" si="11"/>
        <v>632</v>
      </c>
      <c r="AA23" s="17">
        <f t="shared" si="15"/>
        <v>17.261999999999997</v>
      </c>
      <c r="AB23" s="24">
        <f t="shared" si="12"/>
        <v>0.30127873547926109</v>
      </c>
      <c r="AC23" s="17">
        <f t="shared" si="13"/>
        <v>-0.12459400711219004</v>
      </c>
      <c r="AD23" s="17">
        <f t="shared" ca="1" si="14"/>
        <v>4.6310019261881052E-2</v>
      </c>
      <c r="AE23" s="17">
        <v>146</v>
      </c>
    </row>
    <row r="24" spans="1:31" s="17" customFormat="1" x14ac:dyDescent="0.25">
      <c r="A24" s="17">
        <v>4</v>
      </c>
      <c r="B24" s="17">
        <v>603</v>
      </c>
      <c r="C24" s="17">
        <v>14203</v>
      </c>
      <c r="D24" s="17">
        <v>11594</v>
      </c>
      <c r="E24" s="17">
        <v>12294</v>
      </c>
      <c r="F24" s="17">
        <v>14925</v>
      </c>
      <c r="G24" s="24"/>
      <c r="H24" s="7"/>
      <c r="I24" s="25">
        <f t="shared" si="0"/>
        <v>1909</v>
      </c>
      <c r="J24" s="24">
        <f t="shared" si="0"/>
        <v>-3331</v>
      </c>
      <c r="K24" s="7"/>
      <c r="L24" s="25">
        <f t="shared" si="3"/>
        <v>1916.1849687865904</v>
      </c>
      <c r="M24" s="17">
        <f t="shared" si="1"/>
        <v>51.623776464278166</v>
      </c>
      <c r="N24" s="17">
        <f t="shared" si="4"/>
        <v>-3324.9011526706436</v>
      </c>
      <c r="O24" s="24">
        <f t="shared" si="2"/>
        <v>37.19593874679807</v>
      </c>
      <c r="P24" s="7"/>
      <c r="Q24" s="25">
        <f t="shared" si="5"/>
        <v>1966.2239962623901</v>
      </c>
      <c r="R24" s="24">
        <f t="shared" si="6"/>
        <v>-3342.9777780137265</v>
      </c>
      <c r="S24" s="7"/>
      <c r="T24" s="25">
        <f t="shared" si="7"/>
        <v>-0.50889457594793364</v>
      </c>
      <c r="U24" s="24">
        <f t="shared" si="8"/>
        <v>-0.86604947859963488</v>
      </c>
      <c r="V24" s="7"/>
      <c r="W24" s="25">
        <f t="shared" si="9"/>
        <v>-0.50454793990204472</v>
      </c>
      <c r="X24" s="24">
        <f t="shared" si="10"/>
        <v>22.499992326584163</v>
      </c>
      <c r="Y24" s="7"/>
      <c r="Z24" s="25">
        <f t="shared" si="11"/>
        <v>603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-0.18900767341583347</v>
      </c>
      <c r="AD24" s="17">
        <f t="shared" ca="1" si="14"/>
        <v>0.13064893038434278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14364</v>
      </c>
      <c r="D25" s="17">
        <v>11700</v>
      </c>
      <c r="E25" s="17">
        <v>12138</v>
      </c>
      <c r="F25" s="17">
        <v>14821</v>
      </c>
      <c r="G25" s="24"/>
      <c r="H25" s="7"/>
      <c r="I25" s="25">
        <f t="shared" si="0"/>
        <v>2226</v>
      </c>
      <c r="J25" s="24">
        <f t="shared" si="0"/>
        <v>-3121</v>
      </c>
      <c r="K25" s="7"/>
      <c r="L25" s="25">
        <f t="shared" si="3"/>
        <v>2230.5941394115162</v>
      </c>
      <c r="M25" s="17">
        <f t="shared" si="1"/>
        <v>21.106116932445985</v>
      </c>
      <c r="N25" s="17">
        <f t="shared" si="4"/>
        <v>-3118.9882071646816</v>
      </c>
      <c r="O25" s="24">
        <f t="shared" si="2"/>
        <v>4.0473104122383434</v>
      </c>
      <c r="P25" s="7"/>
      <c r="Q25" s="25">
        <f t="shared" si="5"/>
        <v>2283.2239962623903</v>
      </c>
      <c r="R25" s="24">
        <f t="shared" si="6"/>
        <v>-3132.9777780137265</v>
      </c>
      <c r="S25" s="7"/>
      <c r="T25" s="25">
        <f t="shared" si="7"/>
        <v>-0.59093994864308363</v>
      </c>
      <c r="U25" s="24">
        <f t="shared" si="8"/>
        <v>-0.81164576951665557</v>
      </c>
      <c r="V25" s="7"/>
      <c r="W25" s="25">
        <f t="shared" si="9"/>
        <v>-0.58686780086398416</v>
      </c>
      <c r="X25" s="24">
        <f t="shared" si="10"/>
        <v>28.14468151373535</v>
      </c>
      <c r="Y25" s="7"/>
      <c r="Z25" s="25">
        <f t="shared" si="11"/>
        <v>620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-0.12431848626464514</v>
      </c>
      <c r="AD25" s="17">
        <f t="shared" ca="1" si="14"/>
        <v>-2.7555087844056914E-2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14514</v>
      </c>
      <c r="D26" s="17">
        <v>11813</v>
      </c>
      <c r="E26" s="17">
        <v>11984</v>
      </c>
      <c r="F26" s="17">
        <v>14694</v>
      </c>
      <c r="G26" s="24"/>
      <c r="H26" s="7"/>
      <c r="I26" s="25">
        <f t="shared" si="0"/>
        <v>2530</v>
      </c>
      <c r="J26" s="24">
        <f t="shared" si="0"/>
        <v>-2881</v>
      </c>
      <c r="K26" s="7"/>
      <c r="L26" s="25">
        <f t="shared" si="3"/>
        <v>2525.5792828612903</v>
      </c>
      <c r="M26" s="17">
        <f t="shared" si="1"/>
        <v>19.542740020481972</v>
      </c>
      <c r="N26" s="17">
        <f t="shared" si="4"/>
        <v>-2881.3790549537857</v>
      </c>
      <c r="O26" s="24">
        <f t="shared" si="2"/>
        <v>0.14368265798949884</v>
      </c>
      <c r="P26" s="7"/>
      <c r="Q26" s="25">
        <f t="shared" si="5"/>
        <v>2587.2239962623903</v>
      </c>
      <c r="R26" s="24">
        <f t="shared" si="6"/>
        <v>-2892.9777780137265</v>
      </c>
      <c r="S26" s="7"/>
      <c r="T26" s="25">
        <f t="shared" si="7"/>
        <v>-0.6696206846031012</v>
      </c>
      <c r="U26" s="24">
        <f t="shared" si="8"/>
        <v>-0.7494701019932507</v>
      </c>
      <c r="V26" s="7"/>
      <c r="W26" s="25">
        <f t="shared" si="9"/>
        <v>-0.66586204714154096</v>
      </c>
      <c r="X26" s="24">
        <f t="shared" si="10"/>
        <v>33.894820928277568</v>
      </c>
      <c r="Y26" s="7"/>
      <c r="Z26" s="25">
        <f t="shared" si="11"/>
        <v>625</v>
      </c>
      <c r="AA26" s="17">
        <f t="shared" si="15"/>
        <v>33.893999999999991</v>
      </c>
      <c r="AB26" s="24">
        <f t="shared" si="12"/>
        <v>0.59156189667095782</v>
      </c>
      <c r="AC26" s="17">
        <f t="shared" si="13"/>
        <v>8.209282775766269E-4</v>
      </c>
      <c r="AD26" s="17">
        <f t="shared" ca="1" si="14"/>
        <v>-4.7470739947982565E-2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14638</v>
      </c>
      <c r="D27" s="17">
        <v>11945</v>
      </c>
      <c r="E27" s="17">
        <v>11848</v>
      </c>
      <c r="F27" s="17">
        <v>14563</v>
      </c>
      <c r="G27" s="24"/>
      <c r="H27" s="7"/>
      <c r="I27" s="25">
        <f t="shared" si="0"/>
        <v>2790</v>
      </c>
      <c r="J27" s="24">
        <f t="shared" si="0"/>
        <v>-2618</v>
      </c>
      <c r="K27" s="7"/>
      <c r="L27" s="25">
        <f t="shared" si="3"/>
        <v>2791.1593604504815</v>
      </c>
      <c r="M27" s="17">
        <f t="shared" si="1"/>
        <v>1.3441166541406018</v>
      </c>
      <c r="N27" s="17">
        <f t="shared" si="4"/>
        <v>-2620.7966546981552</v>
      </c>
      <c r="O27" s="24">
        <f t="shared" si="2"/>
        <v>7.8212775007134416</v>
      </c>
      <c r="P27" s="7"/>
      <c r="Q27" s="25">
        <f t="shared" si="5"/>
        <v>2847.2239962623903</v>
      </c>
      <c r="R27" s="24">
        <f t="shared" si="6"/>
        <v>-2629.9777780137265</v>
      </c>
      <c r="S27" s="7"/>
      <c r="T27" s="25">
        <f t="shared" si="7"/>
        <v>-0.73691341930574794</v>
      </c>
      <c r="U27" s="24">
        <f t="shared" si="8"/>
        <v>-0.68133593299885287</v>
      </c>
      <c r="V27" s="7"/>
      <c r="W27" s="25">
        <f t="shared" si="9"/>
        <v>-0.73349809779902708</v>
      </c>
      <c r="X27" s="24">
        <f t="shared" si="10"/>
        <v>39.386958379244447</v>
      </c>
      <c r="Y27" s="7"/>
      <c r="Z27" s="25">
        <f t="shared" si="11"/>
        <v>614</v>
      </c>
      <c r="AA27" s="17">
        <f t="shared" si="15"/>
        <v>39.419999999999987</v>
      </c>
      <c r="AB27" s="24">
        <f t="shared" si="12"/>
        <v>0.68800879113616453</v>
      </c>
      <c r="AC27" s="17">
        <f t="shared" si="13"/>
        <v>-3.304162075554018E-2</v>
      </c>
      <c r="AD27" s="17">
        <f t="shared" ca="1" si="14"/>
        <v>5.3630465334499888E-2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14763</v>
      </c>
      <c r="D28" s="17">
        <v>12091</v>
      </c>
      <c r="E28" s="17">
        <v>11726</v>
      </c>
      <c r="F28" s="17">
        <v>14418</v>
      </c>
      <c r="G28" s="24"/>
      <c r="H28" s="7"/>
      <c r="I28" s="25">
        <f t="shared" si="0"/>
        <v>3037</v>
      </c>
      <c r="J28" s="24">
        <f t="shared" si="0"/>
        <v>-2327</v>
      </c>
      <c r="K28" s="7"/>
      <c r="L28" s="25">
        <f t="shared" si="3"/>
        <v>3036.8424072598846</v>
      </c>
      <c r="M28" s="17">
        <f t="shared" si="1"/>
        <v>2.4835471737090442E-2</v>
      </c>
      <c r="N28" s="17">
        <f t="shared" si="4"/>
        <v>-2327.0370920380642</v>
      </c>
      <c r="O28" s="24">
        <f t="shared" si="2"/>
        <v>1.3758192877562038E-3</v>
      </c>
      <c r="P28" s="7"/>
      <c r="Q28" s="25">
        <f t="shared" si="5"/>
        <v>3094.2239962623903</v>
      </c>
      <c r="R28" s="24">
        <f t="shared" si="6"/>
        <v>-2338.9777780137265</v>
      </c>
      <c r="S28" s="7"/>
      <c r="T28" s="25">
        <f t="shared" si="7"/>
        <v>-0.80084151727326225</v>
      </c>
      <c r="U28" s="24">
        <f t="shared" si="8"/>
        <v>-0.60594793612672437</v>
      </c>
      <c r="V28" s="7"/>
      <c r="W28" s="25">
        <f t="shared" si="9"/>
        <v>-0.7978059294686084</v>
      </c>
      <c r="X28" s="24">
        <f t="shared" si="10"/>
        <v>45.058208086068362</v>
      </c>
      <c r="Y28" s="7"/>
      <c r="Z28" s="25">
        <f t="shared" si="11"/>
        <v>632</v>
      </c>
      <c r="AA28" s="17">
        <f t="shared" si="15"/>
        <v>45.10799999999999</v>
      </c>
      <c r="AB28" s="24">
        <f t="shared" si="12"/>
        <v>0.78728311898960202</v>
      </c>
      <c r="AC28" s="17">
        <f t="shared" si="13"/>
        <v>-4.9791913931628073E-2</v>
      </c>
      <c r="AD28" s="17">
        <f t="shared" ca="1" si="14"/>
        <v>6.2513612673448904E-2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14875</v>
      </c>
      <c r="D29" s="17">
        <v>12252</v>
      </c>
      <c r="E29" s="17">
        <v>11624</v>
      </c>
      <c r="F29" s="17">
        <v>14263</v>
      </c>
      <c r="G29" s="24"/>
      <c r="H29" s="7"/>
      <c r="I29" s="25">
        <f t="shared" si="0"/>
        <v>3251</v>
      </c>
      <c r="J29" s="24">
        <f t="shared" si="0"/>
        <v>-2011</v>
      </c>
      <c r="K29" s="7"/>
      <c r="L29" s="25">
        <f t="shared" si="3"/>
        <v>3250.7859879651528</v>
      </c>
      <c r="M29" s="17">
        <f t="shared" si="1"/>
        <v>4.580115105943957E-2</v>
      </c>
      <c r="N29" s="17">
        <f t="shared" si="4"/>
        <v>-2012.3100750381216</v>
      </c>
      <c r="O29" s="24">
        <f t="shared" si="2"/>
        <v>1.7162966055092268</v>
      </c>
      <c r="P29" s="7"/>
      <c r="Q29" s="25">
        <f t="shared" si="5"/>
        <v>3308.2239962623903</v>
      </c>
      <c r="R29" s="24">
        <f t="shared" si="6"/>
        <v>-2022.9777780137265</v>
      </c>
      <c r="S29" s="7"/>
      <c r="T29" s="25">
        <f t="shared" si="7"/>
        <v>-0.85622861429774832</v>
      </c>
      <c r="U29" s="24">
        <f t="shared" si="8"/>
        <v>-0.5240833072209079</v>
      </c>
      <c r="V29" s="7"/>
      <c r="W29" s="25">
        <f t="shared" si="9"/>
        <v>-0.85360520609928514</v>
      </c>
      <c r="X29" s="24">
        <f t="shared" si="10"/>
        <v>50.727082795048773</v>
      </c>
      <c r="Y29" s="7"/>
      <c r="Z29" s="25">
        <f t="shared" si="11"/>
        <v>628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-3.2917204951218082E-2</v>
      </c>
      <c r="AD29" s="17">
        <f t="shared" ca="1" si="14"/>
        <v>4.8936696116896883E-4</v>
      </c>
      <c r="AE29" s="17">
        <v>140</v>
      </c>
    </row>
    <row r="30" spans="1:31" s="17" customFormat="1" x14ac:dyDescent="0.25">
      <c r="A30" s="17">
        <v>10</v>
      </c>
      <c r="B30" s="17">
        <v>643</v>
      </c>
      <c r="C30" s="17">
        <v>14958</v>
      </c>
      <c r="D30" s="17">
        <v>12423</v>
      </c>
      <c r="E30" s="17">
        <v>11527</v>
      </c>
      <c r="F30" s="17">
        <v>14086</v>
      </c>
      <c r="G30" s="24"/>
      <c r="H30" s="7"/>
      <c r="I30" s="25">
        <f t="shared" si="0"/>
        <v>3431</v>
      </c>
      <c r="J30" s="24">
        <f t="shared" si="0"/>
        <v>-1663</v>
      </c>
      <c r="K30" s="7"/>
      <c r="L30" s="25">
        <f t="shared" si="3"/>
        <v>3436.4880427769135</v>
      </c>
      <c r="M30" s="17">
        <f t="shared" si="1"/>
        <v>30.118613521232625</v>
      </c>
      <c r="N30" s="17">
        <f t="shared" si="4"/>
        <v>-1669.6946765450757</v>
      </c>
      <c r="O30" s="24">
        <f t="shared" si="2"/>
        <v>44.818694043186824</v>
      </c>
      <c r="P30" s="7"/>
      <c r="Q30" s="25">
        <f t="shared" si="5"/>
        <v>3488.2239962623903</v>
      </c>
      <c r="R30" s="24">
        <f t="shared" si="6"/>
        <v>-1674.9777780137265</v>
      </c>
      <c r="S30" s="7"/>
      <c r="T30" s="25">
        <f t="shared" si="7"/>
        <v>-0.90281589216881142</v>
      </c>
      <c r="U30" s="24">
        <f t="shared" si="8"/>
        <v>-0.43392858931197076</v>
      </c>
      <c r="V30" s="7"/>
      <c r="W30" s="25">
        <f t="shared" si="9"/>
        <v>-0.90064622127359939</v>
      </c>
      <c r="X30" s="24">
        <f t="shared" si="10"/>
        <v>56.55090664321574</v>
      </c>
      <c r="Y30" s="7"/>
      <c r="Z30" s="25">
        <f t="shared" si="11"/>
        <v>643</v>
      </c>
      <c r="AA30" s="17">
        <f t="shared" si="15"/>
        <v>56.54699999999999</v>
      </c>
      <c r="AB30" s="24">
        <f t="shared" si="12"/>
        <v>0.98693133212523332</v>
      </c>
      <c r="AC30" s="17">
        <f t="shared" si="13"/>
        <v>3.9066432157497388E-3</v>
      </c>
      <c r="AD30" s="17">
        <f t="shared" ca="1" si="14"/>
        <v>1.3349982516785985E-5</v>
      </c>
      <c r="AE30" s="17">
        <v>139</v>
      </c>
    </row>
    <row r="31" spans="1:31" s="17" customFormat="1" x14ac:dyDescent="0.25">
      <c r="A31" s="17">
        <v>11</v>
      </c>
      <c r="B31" s="17">
        <v>623</v>
      </c>
      <c r="C31" s="17">
        <v>15037</v>
      </c>
      <c r="D31" s="17">
        <v>12586</v>
      </c>
      <c r="E31" s="17">
        <v>11449</v>
      </c>
      <c r="F31" s="17">
        <v>13909</v>
      </c>
      <c r="G31" s="24"/>
      <c r="H31" s="7"/>
      <c r="I31" s="25">
        <f t="shared" si="0"/>
        <v>3588</v>
      </c>
      <c r="J31" s="24">
        <f t="shared" si="0"/>
        <v>-1323</v>
      </c>
      <c r="K31" s="7"/>
      <c r="L31" s="25">
        <f t="shared" si="3"/>
        <v>3582.4528609466429</v>
      </c>
      <c r="M31" s="17">
        <f t="shared" si="1"/>
        <v>30.770751677279659</v>
      </c>
      <c r="N31" s="17">
        <f t="shared" si="4"/>
        <v>-1321.3480833193753</v>
      </c>
      <c r="O31" s="24">
        <f t="shared" si="2"/>
        <v>2.7288287197261551</v>
      </c>
      <c r="P31" s="7"/>
      <c r="Q31" s="25">
        <f t="shared" si="5"/>
        <v>3645.2239962623903</v>
      </c>
      <c r="R31" s="24">
        <f t="shared" si="6"/>
        <v>-1334.9777780137265</v>
      </c>
      <c r="S31" s="7"/>
      <c r="T31" s="25">
        <f t="shared" si="7"/>
        <v>-0.94345035120079423</v>
      </c>
      <c r="U31" s="24">
        <f t="shared" si="8"/>
        <v>-0.34584639365381381</v>
      </c>
      <c r="V31" s="7"/>
      <c r="W31" s="25">
        <f t="shared" si="9"/>
        <v>-0.94172392519875081</v>
      </c>
      <c r="X31" s="24">
        <f t="shared" si="10"/>
        <v>62.1098639400617</v>
      </c>
      <c r="Y31" s="7"/>
      <c r="Z31" s="25">
        <f t="shared" si="11"/>
        <v>623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-4.4136059938288952E-2</v>
      </c>
      <c r="AD31" s="17">
        <f t="shared" ca="1" si="14"/>
        <v>4.8338267170883853E-2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15092</v>
      </c>
      <c r="D32" s="17">
        <v>12770</v>
      </c>
      <c r="E32" s="17">
        <v>11388</v>
      </c>
      <c r="F32" s="17">
        <v>13724</v>
      </c>
      <c r="G32" s="24"/>
      <c r="H32" s="7"/>
      <c r="I32" s="25">
        <f t="shared" si="0"/>
        <v>3704</v>
      </c>
      <c r="J32" s="24">
        <f t="shared" si="0"/>
        <v>-954</v>
      </c>
      <c r="K32" s="7"/>
      <c r="L32" s="25">
        <f t="shared" si="3"/>
        <v>3694.6245825420419</v>
      </c>
      <c r="M32" s="17">
        <f t="shared" si="1"/>
        <v>87.898452510984868</v>
      </c>
      <c r="N32" s="17">
        <f t="shared" si="4"/>
        <v>-956.12495016864978</v>
      </c>
      <c r="O32" s="24">
        <f t="shared" si="2"/>
        <v>4.5154132192447083</v>
      </c>
      <c r="P32" s="7"/>
      <c r="Q32" s="25">
        <f t="shared" si="5"/>
        <v>3761.2239962623903</v>
      </c>
      <c r="R32" s="24">
        <f t="shared" si="6"/>
        <v>-965.97777801372649</v>
      </c>
      <c r="S32" s="7"/>
      <c r="T32" s="25">
        <f t="shared" si="7"/>
        <v>-0.97347326360659037</v>
      </c>
      <c r="U32" s="24">
        <f t="shared" si="8"/>
        <v>-0.25025130483657876</v>
      </c>
      <c r="V32" s="7"/>
      <c r="W32" s="25">
        <f t="shared" si="9"/>
        <v>-0.97222771085375548</v>
      </c>
      <c r="X32" s="24">
        <f t="shared" si="10"/>
        <v>67.840945575640433</v>
      </c>
      <c r="Y32" s="7"/>
      <c r="Z32" s="25">
        <f t="shared" si="11"/>
        <v>630</v>
      </c>
      <c r="AA32" s="17">
        <f t="shared" si="15"/>
        <v>67.823999999999984</v>
      </c>
      <c r="AB32" s="24">
        <f t="shared" si="12"/>
        <v>1.1837521118726337</v>
      </c>
      <c r="AC32" s="17">
        <f t="shared" si="13"/>
        <v>1.6945575640448851E-2</v>
      </c>
      <c r="AD32" s="17">
        <f t="shared" ca="1" si="14"/>
        <v>-6.6947994676780809E-2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15124</v>
      </c>
      <c r="D33" s="17">
        <v>12951</v>
      </c>
      <c r="E33" s="17">
        <v>11355</v>
      </c>
      <c r="F33" s="17">
        <v>13548</v>
      </c>
      <c r="G33" s="24"/>
      <c r="H33" s="7"/>
      <c r="I33" s="25">
        <f t="shared" si="0"/>
        <v>3769</v>
      </c>
      <c r="J33" s="24">
        <f t="shared" si="0"/>
        <v>-597</v>
      </c>
      <c r="K33" s="7"/>
      <c r="L33" s="25">
        <f t="shared" si="3"/>
        <v>3767.4175237100053</v>
      </c>
      <c r="M33" s="17">
        <f t="shared" si="1"/>
        <v>2.5042312083953955</v>
      </c>
      <c r="N33" s="17">
        <f t="shared" si="4"/>
        <v>-598.83300830559131</v>
      </c>
      <c r="O33" s="24">
        <f t="shared" si="2"/>
        <v>3.3599194483667123</v>
      </c>
      <c r="P33" s="7"/>
      <c r="Q33" s="25">
        <f t="shared" si="5"/>
        <v>3826.2239962623903</v>
      </c>
      <c r="R33" s="24">
        <f t="shared" si="6"/>
        <v>-608.97777801372649</v>
      </c>
      <c r="S33" s="7"/>
      <c r="T33" s="25">
        <f t="shared" si="7"/>
        <v>-0.99029644728225208</v>
      </c>
      <c r="U33" s="24">
        <f t="shared" si="8"/>
        <v>-0.15776499939551392</v>
      </c>
      <c r="V33" s="7"/>
      <c r="W33" s="25">
        <f t="shared" si="9"/>
        <v>-0.98951597521854973</v>
      </c>
      <c r="X33" s="24">
        <f t="shared" si="10"/>
        <v>73.216735415626431</v>
      </c>
      <c r="Y33" s="7"/>
      <c r="Z33" s="25">
        <f t="shared" si="11"/>
        <v>601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-1.6264584373558932E-2</v>
      </c>
      <c r="AD33" s="17">
        <f t="shared" ca="1" si="14"/>
        <v>-2.1910936871847753E-2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15140</v>
      </c>
      <c r="D34" s="17">
        <v>13129</v>
      </c>
      <c r="E34" s="17">
        <v>11332</v>
      </c>
      <c r="F34" s="17">
        <v>13361</v>
      </c>
      <c r="G34" s="24"/>
      <c r="H34" s="7"/>
      <c r="I34" s="25">
        <f t="shared" si="0"/>
        <v>3808</v>
      </c>
      <c r="J34" s="24">
        <f t="shared" si="0"/>
        <v>-232</v>
      </c>
      <c r="K34" s="7"/>
      <c r="L34" s="25">
        <f t="shared" si="3"/>
        <v>3806.6311351055438</v>
      </c>
      <c r="M34" s="17">
        <f t="shared" si="1"/>
        <v>1.873791099274686</v>
      </c>
      <c r="N34" s="17">
        <f t="shared" si="4"/>
        <v>-227.6147834291794</v>
      </c>
      <c r="O34" s="24">
        <f t="shared" si="2"/>
        <v>19.230124372999608</v>
      </c>
      <c r="P34" s="7"/>
      <c r="Q34" s="25">
        <f t="shared" si="5"/>
        <v>3865.2239962623903</v>
      </c>
      <c r="R34" s="24">
        <f t="shared" si="6"/>
        <v>-243.97777801372644</v>
      </c>
      <c r="S34" s="7"/>
      <c r="T34" s="25">
        <f t="shared" si="7"/>
        <v>-1.0003903574876492</v>
      </c>
      <c r="U34" s="24">
        <f t="shared" si="8"/>
        <v>-6.3206171703668934E-2</v>
      </c>
      <c r="V34" s="7"/>
      <c r="W34" s="25">
        <f t="shared" si="9"/>
        <v>-1.0000852983230015</v>
      </c>
      <c r="X34" s="24">
        <f t="shared" si="10"/>
        <v>78.659203133978053</v>
      </c>
      <c r="Y34" s="7"/>
      <c r="Z34" s="25">
        <f t="shared" si="11"/>
        <v>615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-0.10879686602193317</v>
      </c>
      <c r="AD34" s="17">
        <f t="shared" ca="1" si="14"/>
        <v>0.10103931055421356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15142</v>
      </c>
      <c r="D35" s="17">
        <v>13319</v>
      </c>
      <c r="E35" s="17">
        <v>11329</v>
      </c>
      <c r="F35" s="17">
        <v>13169</v>
      </c>
      <c r="G35" s="24"/>
      <c r="H35" s="7"/>
      <c r="I35" s="25">
        <f t="shared" si="0"/>
        <v>3813</v>
      </c>
      <c r="J35" s="24">
        <f t="shared" si="0"/>
        <v>150</v>
      </c>
      <c r="K35" s="7"/>
      <c r="L35" s="25">
        <f t="shared" si="3"/>
        <v>3809.5304245267826</v>
      </c>
      <c r="M35" s="17">
        <f t="shared" si="1"/>
        <v>12.037953964352067</v>
      </c>
      <c r="N35" s="17">
        <f t="shared" si="4"/>
        <v>152.51266817613475</v>
      </c>
      <c r="O35" s="24">
        <f t="shared" si="2"/>
        <v>6.313501363360345</v>
      </c>
      <c r="P35" s="7"/>
      <c r="Q35" s="25">
        <f t="shared" si="5"/>
        <v>3870.2239962623903</v>
      </c>
      <c r="R35" s="24">
        <f t="shared" si="6"/>
        <v>138.02222198627356</v>
      </c>
      <c r="S35" s="7"/>
      <c r="T35" s="25">
        <f t="shared" si="7"/>
        <v>-1.001684448539623</v>
      </c>
      <c r="U35" s="24">
        <f t="shared" si="8"/>
        <v>3.5756765771083887E-2</v>
      </c>
      <c r="V35" s="7"/>
      <c r="W35" s="25">
        <f t="shared" si="9"/>
        <v>-1.0018768276946737</v>
      </c>
      <c r="X35" s="24">
        <f t="shared" si="10"/>
        <v>84.319537634382982</v>
      </c>
      <c r="Y35" s="7"/>
      <c r="Z35" s="25">
        <f t="shared" si="11"/>
        <v>626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-8.2462365617004707E-2</v>
      </c>
      <c r="AD35" s="17">
        <f t="shared" ca="1" si="14"/>
        <v>-3.9758837354909815E-2</v>
      </c>
      <c r="AE35" s="17">
        <v>134</v>
      </c>
    </row>
    <row r="36" spans="1:31" s="17" customFormat="1" x14ac:dyDescent="0.25">
      <c r="A36" s="17">
        <v>16</v>
      </c>
      <c r="B36" s="17">
        <v>636</v>
      </c>
      <c r="C36" s="17">
        <v>15125</v>
      </c>
      <c r="D36" s="17">
        <v>13513</v>
      </c>
      <c r="E36" s="17">
        <v>11347</v>
      </c>
      <c r="F36" s="17">
        <v>12980</v>
      </c>
      <c r="G36" s="24"/>
      <c r="H36" s="7"/>
      <c r="I36" s="25">
        <f t="shared" si="0"/>
        <v>3778</v>
      </c>
      <c r="J36" s="24">
        <f t="shared" si="0"/>
        <v>533</v>
      </c>
      <c r="K36" s="7"/>
      <c r="L36" s="25">
        <f t="shared" si="3"/>
        <v>3774.2070628790725</v>
      </c>
      <c r="M36" s="17">
        <f t="shared" si="1"/>
        <v>14.38637200330972</v>
      </c>
      <c r="N36" s="17">
        <f t="shared" si="4"/>
        <v>537.29651944010175</v>
      </c>
      <c r="O36" s="24">
        <f t="shared" si="2"/>
        <v>18.460079299172229</v>
      </c>
      <c r="P36" s="7"/>
      <c r="Q36" s="25">
        <f t="shared" si="5"/>
        <v>3835.2239962623903</v>
      </c>
      <c r="R36" s="24">
        <f t="shared" si="6"/>
        <v>521.02222198627351</v>
      </c>
      <c r="S36" s="7"/>
      <c r="T36" s="25">
        <f t="shared" si="7"/>
        <v>-0.99262581117580517</v>
      </c>
      <c r="U36" s="24">
        <f t="shared" si="8"/>
        <v>0.13497876852718421</v>
      </c>
      <c r="V36" s="7"/>
      <c r="W36" s="25">
        <f t="shared" si="9"/>
        <v>-0.99331680002667433</v>
      </c>
      <c r="X36" s="24">
        <f t="shared" si="10"/>
        <v>90.013880861726705</v>
      </c>
      <c r="Y36" s="7"/>
      <c r="Z36" s="25">
        <f t="shared" si="11"/>
        <v>636</v>
      </c>
      <c r="AA36" s="17">
        <f t="shared" si="15"/>
        <v>90.125999999999991</v>
      </c>
      <c r="AB36" s="24">
        <f t="shared" si="12"/>
        <v>1.5729954416524092</v>
      </c>
      <c r="AC36" s="17">
        <f t="shared" si="13"/>
        <v>-0.11211913827328601</v>
      </c>
      <c r="AD36" s="17">
        <f t="shared" ca="1" si="14"/>
        <v>-2.0019139256604035E-2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15092</v>
      </c>
      <c r="D37" s="17">
        <v>13701</v>
      </c>
      <c r="E37" s="17">
        <v>11383</v>
      </c>
      <c r="F37" s="17">
        <v>12798</v>
      </c>
      <c r="G37" s="24"/>
      <c r="H37" s="7"/>
      <c r="I37" s="25">
        <f t="shared" si="0"/>
        <v>3709</v>
      </c>
      <c r="J37" s="24">
        <f t="shared" si="0"/>
        <v>903</v>
      </c>
      <c r="K37" s="7"/>
      <c r="L37" s="25">
        <f t="shared" si="3"/>
        <v>3702.5451924634663</v>
      </c>
      <c r="M37" s="17">
        <f t="shared" si="1"/>
        <v>41.664540333692713</v>
      </c>
      <c r="N37" s="17">
        <f t="shared" si="4"/>
        <v>909.15435461439654</v>
      </c>
      <c r="O37" s="24">
        <f t="shared" si="2"/>
        <v>37.876080719743968</v>
      </c>
      <c r="P37" s="7"/>
      <c r="Q37" s="25">
        <f t="shared" si="5"/>
        <v>3766.2239962623903</v>
      </c>
      <c r="R37" s="24">
        <f t="shared" si="6"/>
        <v>891.02222198627351</v>
      </c>
      <c r="S37" s="7"/>
      <c r="T37" s="25">
        <f t="shared" si="7"/>
        <v>-0.97476735465856434</v>
      </c>
      <c r="U37" s="24">
        <f t="shared" si="8"/>
        <v>0.2308329226257668</v>
      </c>
      <c r="V37" s="7"/>
      <c r="W37" s="25">
        <f t="shared" si="9"/>
        <v>-0.97593991407306246</v>
      </c>
      <c r="X37" s="24">
        <f t="shared" si="10"/>
        <v>95.582787220857881</v>
      </c>
      <c r="Y37" s="7"/>
      <c r="Z37" s="25">
        <f t="shared" si="11"/>
        <v>623</v>
      </c>
      <c r="AA37" s="17">
        <f t="shared" si="15"/>
        <v>95.73299999999999</v>
      </c>
      <c r="AB37" s="24">
        <f t="shared" si="12"/>
        <v>1.6708560528117313</v>
      </c>
      <c r="AC37" s="17">
        <f t="shared" si="13"/>
        <v>-0.15021277914210884</v>
      </c>
      <c r="AD37" s="17">
        <f t="shared" ca="1" si="14"/>
        <v>-1.9161251156759818E-2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15047</v>
      </c>
      <c r="D38" s="17">
        <v>13896</v>
      </c>
      <c r="E38" s="17">
        <v>11448</v>
      </c>
      <c r="F38" s="17">
        <v>12620</v>
      </c>
      <c r="G38" s="24"/>
      <c r="H38" s="7"/>
      <c r="I38" s="25">
        <f t="shared" si="0"/>
        <v>3599</v>
      </c>
      <c r="J38" s="24">
        <f t="shared" si="0"/>
        <v>1276</v>
      </c>
      <c r="K38" s="7"/>
      <c r="L38" s="25">
        <f t="shared" si="3"/>
        <v>3592.2715176751767</v>
      </c>
      <c r="M38" s="17">
        <f t="shared" si="1"/>
        <v>45.272474395459419</v>
      </c>
      <c r="N38" s="17">
        <f t="shared" si="4"/>
        <v>1279.8820182970051</v>
      </c>
      <c r="O38" s="24">
        <f t="shared" si="2"/>
        <v>15.070066058282073</v>
      </c>
      <c r="P38" s="7"/>
      <c r="Q38" s="25">
        <f t="shared" si="5"/>
        <v>3656.2239962623903</v>
      </c>
      <c r="R38" s="24">
        <f t="shared" si="6"/>
        <v>1264.0222219862735</v>
      </c>
      <c r="S38" s="7"/>
      <c r="T38" s="25">
        <f t="shared" si="7"/>
        <v>-0.94629735151513694</v>
      </c>
      <c r="U38" s="24">
        <f t="shared" si="8"/>
        <v>0.32746427256839195</v>
      </c>
      <c r="V38" s="7"/>
      <c r="W38" s="25">
        <f t="shared" si="9"/>
        <v>-0.94795525390351509</v>
      </c>
      <c r="X38" s="24">
        <f t="shared" si="10"/>
        <v>101.33263218859207</v>
      </c>
      <c r="Y38" s="7"/>
      <c r="Z38" s="25">
        <f t="shared" si="11"/>
        <v>636</v>
      </c>
      <c r="AA38" s="17">
        <f t="shared" si="15"/>
        <v>101.45699999999999</v>
      </c>
      <c r="AB38" s="24">
        <f t="shared" si="12"/>
        <v>1.7707586991958868</v>
      </c>
      <c r="AC38" s="17">
        <f t="shared" si="13"/>
        <v>-0.12436781140792164</v>
      </c>
      <c r="AD38" s="17">
        <f t="shared" ca="1" si="14"/>
        <v>1.4715457008946942E-2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14974</v>
      </c>
      <c r="D39" s="17">
        <v>14070</v>
      </c>
      <c r="E39" s="17">
        <v>11518</v>
      </c>
      <c r="F39" s="17">
        <v>12440</v>
      </c>
      <c r="G39" s="24"/>
      <c r="H39" s="7"/>
      <c r="I39" s="25">
        <f t="shared" si="0"/>
        <v>3456</v>
      </c>
      <c r="J39" s="24">
        <f t="shared" si="0"/>
        <v>1630</v>
      </c>
      <c r="K39" s="7"/>
      <c r="L39" s="25">
        <f t="shared" si="3"/>
        <v>3446.1094599624257</v>
      </c>
      <c r="M39" s="17">
        <f t="shared" si="1"/>
        <v>97.822782234859901</v>
      </c>
      <c r="N39" s="17">
        <f t="shared" si="4"/>
        <v>1636.8528744422738</v>
      </c>
      <c r="O39" s="24">
        <f t="shared" si="2"/>
        <v>46.961888121569274</v>
      </c>
      <c r="P39" s="7"/>
      <c r="Q39" s="25">
        <f t="shared" si="5"/>
        <v>3513.2239962623903</v>
      </c>
      <c r="R39" s="24">
        <f t="shared" si="6"/>
        <v>1618.0222219862735</v>
      </c>
      <c r="S39" s="7"/>
      <c r="T39" s="25">
        <f t="shared" si="7"/>
        <v>-0.90928634742868131</v>
      </c>
      <c r="U39" s="24">
        <f t="shared" si="8"/>
        <v>0.41917338216541417</v>
      </c>
      <c r="V39" s="7"/>
      <c r="W39" s="25">
        <f t="shared" si="9"/>
        <v>-0.91140474401757443</v>
      </c>
      <c r="X39" s="24">
        <f t="shared" si="10"/>
        <v>106.97418409791578</v>
      </c>
      <c r="Y39" s="7"/>
      <c r="Z39" s="25">
        <f t="shared" si="11"/>
        <v>634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-0.18881590208421528</v>
      </c>
      <c r="AD39" s="17">
        <f t="shared" ca="1" si="14"/>
        <v>7.9086694936520985E-2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14877</v>
      </c>
      <c r="D40" s="17">
        <v>14234</v>
      </c>
      <c r="E40" s="17">
        <v>11602</v>
      </c>
      <c r="F40" s="17">
        <v>12273</v>
      </c>
      <c r="G40" s="24"/>
      <c r="H40" s="7"/>
      <c r="I40" s="25">
        <f t="shared" si="0"/>
        <v>3275</v>
      </c>
      <c r="J40" s="24">
        <f t="shared" si="0"/>
        <v>1961</v>
      </c>
      <c r="K40" s="7"/>
      <c r="L40" s="25">
        <f t="shared" si="3"/>
        <v>3271.1289327308796</v>
      </c>
      <c r="M40" s="17">
        <f t="shared" si="1"/>
        <v>14.98516180205551</v>
      </c>
      <c r="N40" s="17">
        <f t="shared" si="4"/>
        <v>1967.7616479155333</v>
      </c>
      <c r="O40" s="24">
        <f t="shared" si="2"/>
        <v>45.719882533636238</v>
      </c>
      <c r="P40" s="7"/>
      <c r="Q40" s="25">
        <f t="shared" si="5"/>
        <v>3332.2239962623903</v>
      </c>
      <c r="R40" s="24">
        <f t="shared" si="6"/>
        <v>1949.0222219862735</v>
      </c>
      <c r="S40" s="7"/>
      <c r="T40" s="25">
        <f t="shared" si="7"/>
        <v>-0.86244025134722335</v>
      </c>
      <c r="U40" s="24">
        <f t="shared" si="8"/>
        <v>0.50492399029144341</v>
      </c>
      <c r="V40" s="7"/>
      <c r="W40" s="25">
        <f t="shared" si="9"/>
        <v>-0.8649890684092667</v>
      </c>
      <c r="X40" s="24">
        <f t="shared" si="10"/>
        <v>112.54911645221972</v>
      </c>
      <c r="Y40" s="7"/>
      <c r="Z40" s="25">
        <f t="shared" si="11"/>
        <v>615</v>
      </c>
      <c r="AA40" s="17">
        <f t="shared" si="15"/>
        <v>112.69799999999999</v>
      </c>
      <c r="AB40" s="24">
        <f t="shared" si="12"/>
        <v>1.9669511604125693</v>
      </c>
      <c r="AC40" s="17">
        <f t="shared" si="13"/>
        <v>-0.14888354778027235</v>
      </c>
      <c r="AD40" s="17">
        <f t="shared" ca="1" si="14"/>
        <v>3.4759070660896896E-3</v>
      </c>
      <c r="AE40" s="17">
        <v>129</v>
      </c>
    </row>
    <row r="41" spans="1:31" s="17" customFormat="1" x14ac:dyDescent="0.25">
      <c r="A41" s="17">
        <v>21</v>
      </c>
      <c r="B41" s="17">
        <v>609</v>
      </c>
      <c r="C41" s="17">
        <v>14774</v>
      </c>
      <c r="D41" s="17">
        <v>14382</v>
      </c>
      <c r="E41" s="17">
        <v>11704</v>
      </c>
      <c r="F41" s="17">
        <v>12112</v>
      </c>
      <c r="G41" s="24"/>
      <c r="H41" s="7"/>
      <c r="I41" s="25">
        <f t="shared" si="0"/>
        <v>3070</v>
      </c>
      <c r="J41" s="24">
        <f t="shared" si="0"/>
        <v>2270</v>
      </c>
      <c r="K41" s="7"/>
      <c r="L41" s="25">
        <f t="shared" si="3"/>
        <v>3067.2554763228668</v>
      </c>
      <c r="M41" s="17">
        <f t="shared" si="1"/>
        <v>7.5324102143447522</v>
      </c>
      <c r="N41" s="17">
        <f t="shared" si="4"/>
        <v>2277.4671837403648</v>
      </c>
      <c r="O41" s="24">
        <f t="shared" si="2"/>
        <v>55.758833012368697</v>
      </c>
      <c r="P41" s="7"/>
      <c r="Q41" s="25">
        <f t="shared" si="5"/>
        <v>3127.2239962623903</v>
      </c>
      <c r="R41" s="24">
        <f t="shared" si="6"/>
        <v>2258.0222219862735</v>
      </c>
      <c r="S41" s="7"/>
      <c r="T41" s="25">
        <f t="shared" si="7"/>
        <v>-0.80938251821629048</v>
      </c>
      <c r="U41" s="24">
        <f t="shared" si="8"/>
        <v>0.58497516222782731</v>
      </c>
      <c r="V41" s="7"/>
      <c r="W41" s="25">
        <f t="shared" si="9"/>
        <v>-0.81233302994735512</v>
      </c>
      <c r="X41" s="24">
        <f t="shared" si="10"/>
        <v>118.03384891533642</v>
      </c>
      <c r="Y41" s="7"/>
      <c r="Z41" s="25">
        <f t="shared" si="11"/>
        <v>609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-0.14515108466356708</v>
      </c>
      <c r="AD41" s="17">
        <f t="shared" ca="1" si="14"/>
        <v>0.11035773102960889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14657</v>
      </c>
      <c r="D42" s="17">
        <v>14547</v>
      </c>
      <c r="E42" s="17">
        <v>11833</v>
      </c>
      <c r="F42" s="17">
        <v>11973</v>
      </c>
      <c r="G42" s="24"/>
      <c r="H42" s="7"/>
      <c r="I42" s="25">
        <f t="shared" si="0"/>
        <v>2824</v>
      </c>
      <c r="J42" s="24">
        <f t="shared" si="0"/>
        <v>2574</v>
      </c>
      <c r="K42" s="7"/>
      <c r="L42" s="25">
        <f t="shared" si="3"/>
        <v>2830.758399388912</v>
      </c>
      <c r="M42" s="17">
        <f t="shared" si="1"/>
        <v>45.675962300046628</v>
      </c>
      <c r="N42" s="17">
        <f t="shared" si="4"/>
        <v>2570.9999712655881</v>
      </c>
      <c r="O42" s="24">
        <f t="shared" si="2"/>
        <v>9.0001724072970593</v>
      </c>
      <c r="P42" s="7"/>
      <c r="Q42" s="25">
        <f t="shared" si="5"/>
        <v>2881.2239962623903</v>
      </c>
      <c r="R42" s="24">
        <f t="shared" si="6"/>
        <v>2562.0222219862735</v>
      </c>
      <c r="S42" s="7"/>
      <c r="T42" s="25">
        <f t="shared" si="7"/>
        <v>-0.74571323845917092</v>
      </c>
      <c r="U42" s="24">
        <f t="shared" si="8"/>
        <v>0.66373100775747351</v>
      </c>
      <c r="V42" s="7"/>
      <c r="W42" s="25">
        <f t="shared" si="9"/>
        <v>-0.74905880005541892</v>
      </c>
      <c r="X42" s="24">
        <f t="shared" si="10"/>
        <v>123.81925579392203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6.9255793922039288E-2</v>
      </c>
      <c r="AD42" s="17">
        <f t="shared" ca="1" si="14"/>
        <v>-0.14463592377698831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14528</v>
      </c>
      <c r="D43" s="17">
        <v>14677</v>
      </c>
      <c r="E43" s="17">
        <v>11957</v>
      </c>
      <c r="F43" s="17">
        <v>11834</v>
      </c>
      <c r="G43" s="24"/>
      <c r="H43" s="7"/>
      <c r="I43" s="25">
        <f t="shared" si="0"/>
        <v>2571</v>
      </c>
      <c r="J43" s="24">
        <f t="shared" si="0"/>
        <v>2843</v>
      </c>
      <c r="K43" s="7"/>
      <c r="L43" s="25">
        <f t="shared" si="3"/>
        <v>2568.3112689595455</v>
      </c>
      <c r="M43" s="17">
        <f t="shared" si="1"/>
        <v>7.2292746079036094</v>
      </c>
      <c r="N43" s="17">
        <f t="shared" si="4"/>
        <v>2839.1001768610245</v>
      </c>
      <c r="O43" s="24">
        <f t="shared" si="2"/>
        <v>15.208620515288992</v>
      </c>
      <c r="P43" s="7"/>
      <c r="Q43" s="25">
        <f t="shared" si="5"/>
        <v>2628.2239962623903</v>
      </c>
      <c r="R43" s="24">
        <f t="shared" si="6"/>
        <v>2831.0222219862735</v>
      </c>
      <c r="S43" s="7"/>
      <c r="T43" s="25">
        <f t="shared" si="7"/>
        <v>-0.68023223122928789</v>
      </c>
      <c r="U43" s="24">
        <f t="shared" si="8"/>
        <v>0.73341956843995648</v>
      </c>
      <c r="V43" s="7"/>
      <c r="W43" s="25">
        <f t="shared" si="9"/>
        <v>-0.6839272444933433</v>
      </c>
      <c r="X43" s="24">
        <f t="shared" si="10"/>
        <v>129.27542966520207</v>
      </c>
      <c r="Y43" s="7"/>
      <c r="Z43" s="25">
        <f t="shared" si="11"/>
        <v>616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-1.8570334797914256E-2</v>
      </c>
      <c r="AD43" s="17">
        <f t="shared" ca="1" si="14"/>
        <v>-1.9703800887754142E-2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14383</v>
      </c>
      <c r="D44" s="17">
        <v>14798</v>
      </c>
      <c r="E44" s="17">
        <v>12104</v>
      </c>
      <c r="F44" s="17">
        <v>11707</v>
      </c>
      <c r="G44" s="24"/>
      <c r="H44" s="7"/>
      <c r="I44" s="25">
        <f t="shared" si="0"/>
        <v>2279</v>
      </c>
      <c r="J44" s="24">
        <f t="shared" si="0"/>
        <v>3091</v>
      </c>
      <c r="K44" s="7"/>
      <c r="L44" s="25">
        <f t="shared" si="3"/>
        <v>2272.5639526296191</v>
      </c>
      <c r="M44" s="17">
        <f t="shared" si="1"/>
        <v>41.422705753787511</v>
      </c>
      <c r="N44" s="17">
        <f t="shared" si="4"/>
        <v>3087.3742185751412</v>
      </c>
      <c r="O44" s="24">
        <f t="shared" si="2"/>
        <v>13.146290940851216</v>
      </c>
      <c r="P44" s="7"/>
      <c r="Q44" s="25">
        <f t="shared" si="5"/>
        <v>2336.2239962623903</v>
      </c>
      <c r="R44" s="24">
        <f t="shared" si="6"/>
        <v>3079.0222219862735</v>
      </c>
      <c r="S44" s="7"/>
      <c r="T44" s="25">
        <f t="shared" si="7"/>
        <v>-0.60465731379400778</v>
      </c>
      <c r="U44" s="24">
        <f t="shared" si="8"/>
        <v>0.7976677582141416</v>
      </c>
      <c r="V44" s="7"/>
      <c r="W44" s="25">
        <f t="shared" si="9"/>
        <v>-0.60867430603263717</v>
      </c>
      <c r="X44" s="24">
        <f t="shared" si="10"/>
        <v>134.92945704693432</v>
      </c>
      <c r="Y44" s="7"/>
      <c r="Z44" s="25">
        <f t="shared" si="11"/>
        <v>634</v>
      </c>
      <c r="AA44" s="17">
        <f t="shared" si="15"/>
        <v>134.99999999999997</v>
      </c>
      <c r="AB44" s="24">
        <f t="shared" si="12"/>
        <v>2.3561944901923444</v>
      </c>
      <c r="AC44" s="17">
        <f t="shared" si="13"/>
        <v>-7.0542953065654501E-2</v>
      </c>
      <c r="AD44" s="17">
        <f t="shared" ca="1" si="14"/>
        <v>0.17472551230576983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14216</v>
      </c>
      <c r="D45" s="17">
        <v>14909</v>
      </c>
      <c r="E45" s="17">
        <v>12266</v>
      </c>
      <c r="F45" s="17">
        <v>11599</v>
      </c>
      <c r="G45" s="24"/>
      <c r="H45" s="7"/>
      <c r="I45" s="25">
        <f t="shared" si="0"/>
        <v>1950</v>
      </c>
      <c r="J45" s="24">
        <f t="shared" si="0"/>
        <v>3310</v>
      </c>
      <c r="K45" s="7"/>
      <c r="L45" s="25">
        <f t="shared" si="3"/>
        <v>1952.1633633511904</v>
      </c>
      <c r="M45" s="17">
        <f t="shared" si="1"/>
        <v>4.680140989273565</v>
      </c>
      <c r="N45" s="17">
        <f t="shared" si="4"/>
        <v>3306.1080146802974</v>
      </c>
      <c r="O45" s="24">
        <f t="shared" si="2"/>
        <v>15.14754972878054</v>
      </c>
      <c r="P45" s="7"/>
      <c r="Q45" s="25">
        <f t="shared" si="5"/>
        <v>2007.2239962623901</v>
      </c>
      <c r="R45" s="24">
        <f t="shared" si="6"/>
        <v>3298.0222219862735</v>
      </c>
      <c r="S45" s="7"/>
      <c r="T45" s="25">
        <f t="shared" si="7"/>
        <v>-0.51950612257412021</v>
      </c>
      <c r="U45" s="24">
        <f t="shared" si="8"/>
        <v>0.85440305482924861</v>
      </c>
      <c r="V45" s="7"/>
      <c r="W45" s="25">
        <f t="shared" si="9"/>
        <v>-0.5238072104187832</v>
      </c>
      <c r="X45" s="24">
        <f t="shared" si="10"/>
        <v>140.76440038099224</v>
      </c>
      <c r="Y45" s="7"/>
      <c r="Z45" s="25">
        <f t="shared" si="11"/>
        <v>637</v>
      </c>
      <c r="AA45" s="17">
        <f t="shared" si="15"/>
        <v>140.73299999999998</v>
      </c>
      <c r="AB45" s="24">
        <f t="shared" si="12"/>
        <v>2.4562542162091794</v>
      </c>
      <c r="AC45" s="17">
        <f t="shared" si="13"/>
        <v>3.1400380992266719E-2</v>
      </c>
      <c r="AD45" s="17">
        <f t="shared" ca="1" si="14"/>
        <v>2.8623493419956958E-3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14040</v>
      </c>
      <c r="D46" s="17">
        <v>14994</v>
      </c>
      <c r="E46" s="17">
        <v>12432</v>
      </c>
      <c r="F46" s="17">
        <v>11497</v>
      </c>
      <c r="G46" s="24"/>
      <c r="H46" s="7"/>
      <c r="I46" s="25">
        <f t="shared" si="0"/>
        <v>1608</v>
      </c>
      <c r="J46" s="24">
        <f t="shared" si="0"/>
        <v>3497</v>
      </c>
      <c r="K46" s="7"/>
      <c r="L46" s="25">
        <f t="shared" si="3"/>
        <v>1613.8494770042805</v>
      </c>
      <c r="M46" s="17">
        <f t="shared" si="1"/>
        <v>34.216381223606554</v>
      </c>
      <c r="N46" s="17">
        <f t="shared" si="4"/>
        <v>3490.8093990728539</v>
      </c>
      <c r="O46" s="24">
        <f t="shared" si="2"/>
        <v>38.32353983918189</v>
      </c>
      <c r="P46" s="7"/>
      <c r="Q46" s="25">
        <f t="shared" si="5"/>
        <v>1665.2239962623901</v>
      </c>
      <c r="R46" s="24">
        <f t="shared" si="6"/>
        <v>3485.0222219862735</v>
      </c>
      <c r="S46" s="7"/>
      <c r="T46" s="25">
        <f t="shared" si="7"/>
        <v>-0.43099029461910032</v>
      </c>
      <c r="U46" s="24">
        <f t="shared" si="8"/>
        <v>0.90284826244123495</v>
      </c>
      <c r="V46" s="7"/>
      <c r="W46" s="25">
        <f t="shared" si="9"/>
        <v>-0.43553376671135813</v>
      </c>
      <c r="X46" s="24">
        <f t="shared" si="10"/>
        <v>146.52288196897177</v>
      </c>
      <c r="Y46" s="7"/>
      <c r="Z46" s="25">
        <f t="shared" si="11"/>
        <v>633</v>
      </c>
      <c r="AA46" s="17">
        <f t="shared" si="15"/>
        <v>146.42999999999998</v>
      </c>
      <c r="AB46" s="24">
        <f t="shared" si="12"/>
        <v>2.5556856236952963</v>
      </c>
      <c r="AC46" s="17">
        <f t="shared" si="13"/>
        <v>9.2881968971795459E-2</v>
      </c>
      <c r="AD46" s="17">
        <f t="shared" ca="1" si="14"/>
        <v>-1.5848320786346903E-3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13865</v>
      </c>
      <c r="D47" s="17">
        <v>15067</v>
      </c>
      <c r="E47" s="17">
        <v>12602</v>
      </c>
      <c r="F47" s="17">
        <v>11422</v>
      </c>
      <c r="G47" s="24"/>
      <c r="H47" s="7"/>
      <c r="I47" s="25">
        <f t="shared" si="0"/>
        <v>1263</v>
      </c>
      <c r="J47" s="24">
        <f t="shared" si="0"/>
        <v>3645</v>
      </c>
      <c r="K47" s="7"/>
      <c r="L47" s="25">
        <f t="shared" si="3"/>
        <v>1265.8818094027474</v>
      </c>
      <c r="M47" s="17">
        <f t="shared" si="1"/>
        <v>8.3048254337634511</v>
      </c>
      <c r="N47" s="17">
        <f t="shared" si="4"/>
        <v>3638.6048484554517</v>
      </c>
      <c r="O47" s="24">
        <f t="shared" si="2"/>
        <v>40.897963277738484</v>
      </c>
      <c r="P47" s="7"/>
      <c r="Q47" s="25">
        <f t="shared" si="5"/>
        <v>1320.2239962623901</v>
      </c>
      <c r="R47" s="24">
        <f t="shared" si="6"/>
        <v>3633.0222219862735</v>
      </c>
      <c r="S47" s="7"/>
      <c r="T47" s="25">
        <f t="shared" si="7"/>
        <v>-0.34169801203289613</v>
      </c>
      <c r="U47" s="24">
        <f t="shared" si="8"/>
        <v>0.94118992408066793</v>
      </c>
      <c r="V47" s="7"/>
      <c r="W47" s="25">
        <f t="shared" si="9"/>
        <v>-0.3464330746458924</v>
      </c>
      <c r="X47" s="24">
        <f t="shared" si="10"/>
        <v>152.06788531889902</v>
      </c>
      <c r="Y47" s="7"/>
      <c r="Z47" s="25">
        <f t="shared" si="11"/>
        <v>621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4.8885318899039021E-2</v>
      </c>
      <c r="AD47" s="17">
        <f t="shared" ca="1" si="14"/>
        <v>8.229104627159245E-2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13685</v>
      </c>
      <c r="D48" s="17">
        <v>15124</v>
      </c>
      <c r="E48" s="17">
        <v>12787</v>
      </c>
      <c r="F48" s="17">
        <v>11365</v>
      </c>
      <c r="G48" s="24"/>
      <c r="H48" s="7"/>
      <c r="I48" s="25">
        <f t="shared" si="0"/>
        <v>898</v>
      </c>
      <c r="J48" s="24">
        <f t="shared" si="0"/>
        <v>3759</v>
      </c>
      <c r="K48" s="7"/>
      <c r="L48" s="25">
        <f t="shared" si="3"/>
        <v>903.56388489359904</v>
      </c>
      <c r="M48" s="17">
        <f t="shared" si="1"/>
        <v>30.95681510921958</v>
      </c>
      <c r="N48" s="17">
        <f t="shared" si="4"/>
        <v>3752.3607266783929</v>
      </c>
      <c r="O48" s="24">
        <f t="shared" si="2"/>
        <v>44.079950239003864</v>
      </c>
      <c r="P48" s="7"/>
      <c r="Q48" s="25">
        <f t="shared" si="5"/>
        <v>955.22399626239019</v>
      </c>
      <c r="R48" s="24">
        <f t="shared" si="6"/>
        <v>3747.0222219862735</v>
      </c>
      <c r="S48" s="7"/>
      <c r="T48" s="25">
        <f t="shared" si="7"/>
        <v>-0.24722936523879602</v>
      </c>
      <c r="U48" s="24">
        <f t="shared" si="8"/>
        <v>0.97072336615428523</v>
      </c>
      <c r="V48" s="7"/>
      <c r="W48" s="25">
        <f t="shared" si="9"/>
        <v>-0.25211167982483257</v>
      </c>
      <c r="X48" s="24">
        <f t="shared" si="10"/>
        <v>157.71659708237792</v>
      </c>
      <c r="Y48" s="7"/>
      <c r="Z48" s="25">
        <f t="shared" si="11"/>
        <v>624</v>
      </c>
      <c r="AA48" s="17">
        <f t="shared" si="15"/>
        <v>157.63499999999999</v>
      </c>
      <c r="AB48" s="24">
        <f t="shared" si="12"/>
        <v>2.7512497663812612</v>
      </c>
      <c r="AC48" s="17">
        <f t="shared" si="13"/>
        <v>8.159708237792529E-2</v>
      </c>
      <c r="AD48" s="17">
        <f t="shared" ca="1" si="14"/>
        <v>1.160252113425031E-2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13511</v>
      </c>
      <c r="D49" s="17">
        <v>15174</v>
      </c>
      <c r="E49" s="17">
        <v>12978</v>
      </c>
      <c r="F49" s="17">
        <v>11340</v>
      </c>
      <c r="G49" s="24"/>
      <c r="H49" s="7"/>
      <c r="I49" s="25">
        <f t="shared" si="0"/>
        <v>533</v>
      </c>
      <c r="J49" s="24">
        <f t="shared" si="0"/>
        <v>3834</v>
      </c>
      <c r="K49" s="7"/>
      <c r="L49" s="25">
        <f t="shared" si="3"/>
        <v>542.23357902172597</v>
      </c>
      <c r="M49" s="17">
        <f t="shared" si="1"/>
        <v>85.258981550457975</v>
      </c>
      <c r="N49" s="17">
        <f t="shared" si="4"/>
        <v>3828.5519785145952</v>
      </c>
      <c r="O49" s="24">
        <f t="shared" si="2"/>
        <v>29.680938105431796</v>
      </c>
      <c r="P49" s="7"/>
      <c r="Q49" s="25">
        <f t="shared" si="5"/>
        <v>590.22399626239019</v>
      </c>
      <c r="R49" s="24">
        <f t="shared" si="6"/>
        <v>3822.0222219862735</v>
      </c>
      <c r="S49" s="7"/>
      <c r="T49" s="25">
        <f t="shared" si="7"/>
        <v>-0.15276071844469591</v>
      </c>
      <c r="U49" s="24">
        <f t="shared" si="8"/>
        <v>0.99015326225534928</v>
      </c>
      <c r="V49" s="7"/>
      <c r="W49" s="25">
        <f t="shared" si="9"/>
        <v>-0.15773950108508944</v>
      </c>
      <c r="X49" s="24">
        <f t="shared" si="10"/>
        <v>163.22390824052218</v>
      </c>
      <c r="Y49" s="7"/>
      <c r="Z49" s="25">
        <f t="shared" si="11"/>
        <v>607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0.12590824052219318</v>
      </c>
      <c r="AD49" s="17">
        <f t="shared" ca="1" si="14"/>
        <v>-5.6249725193140421E-3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13330</v>
      </c>
      <c r="D50" s="17">
        <v>15193</v>
      </c>
      <c r="E50" s="17">
        <v>13155</v>
      </c>
      <c r="F50" s="17">
        <v>11311</v>
      </c>
      <c r="G50" s="24"/>
      <c r="H50" s="7"/>
      <c r="I50" s="25">
        <f t="shared" si="0"/>
        <v>175</v>
      </c>
      <c r="J50" s="24">
        <f t="shared" si="0"/>
        <v>3882</v>
      </c>
      <c r="K50" s="7"/>
      <c r="L50" s="25">
        <f t="shared" si="3"/>
        <v>173.0286962798335</v>
      </c>
      <c r="M50" s="17">
        <f t="shared" si="1"/>
        <v>3.886038357142295</v>
      </c>
      <c r="N50" s="17">
        <f t="shared" si="4"/>
        <v>3870.2099917764494</v>
      </c>
      <c r="O50" s="24">
        <f t="shared" si="2"/>
        <v>139.00429391138979</v>
      </c>
      <c r="P50" s="7"/>
      <c r="Q50" s="25">
        <f t="shared" si="5"/>
        <v>232.22399626239013</v>
      </c>
      <c r="R50" s="24">
        <f t="shared" si="6"/>
        <v>3870.0222219862735</v>
      </c>
      <c r="S50" s="7"/>
      <c r="T50" s="25">
        <f t="shared" si="7"/>
        <v>-6.0103799123359343E-2</v>
      </c>
      <c r="U50" s="24">
        <f t="shared" si="8"/>
        <v>1.0025883957600303</v>
      </c>
      <c r="V50" s="7"/>
      <c r="W50" s="25">
        <f t="shared" si="9"/>
        <v>-6.5143914606297135E-2</v>
      </c>
      <c r="X50" s="24">
        <f t="shared" si="10"/>
        <v>168.55792195651645</v>
      </c>
      <c r="Y50" s="7"/>
      <c r="Z50" s="25">
        <f t="shared" si="11"/>
        <v>611</v>
      </c>
      <c r="AA50" s="17">
        <f t="shared" si="15"/>
        <v>168.59699999999998</v>
      </c>
      <c r="AB50" s="24">
        <f t="shared" si="12"/>
        <v>2.9425727589848791</v>
      </c>
      <c r="AC50" s="17">
        <f t="shared" si="13"/>
        <v>-3.9078043483527836E-2</v>
      </c>
      <c r="AD50" s="17">
        <f t="shared" ca="1" si="14"/>
        <v>0.15935959285394574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13133</v>
      </c>
      <c r="D51" s="17">
        <v>15189</v>
      </c>
      <c r="E51" s="17">
        <v>13343</v>
      </c>
      <c r="F51" s="17">
        <v>11305</v>
      </c>
      <c r="G51" s="24"/>
      <c r="H51" s="7"/>
      <c r="I51" s="25">
        <f t="shared" si="0"/>
        <v>-210</v>
      </c>
      <c r="J51" s="24">
        <f t="shared" si="0"/>
        <v>3884</v>
      </c>
      <c r="K51" s="7"/>
      <c r="L51" s="25">
        <f t="shared" si="3"/>
        <v>-205.58662704178477</v>
      </c>
      <c r="M51" s="17">
        <f t="shared" si="1"/>
        <v>19.477860868305488</v>
      </c>
      <c r="N51" s="17">
        <f t="shared" si="4"/>
        <v>3876.0989859117672</v>
      </c>
      <c r="O51" s="24">
        <f t="shared" si="2"/>
        <v>62.42602362245384</v>
      </c>
      <c r="P51" s="7"/>
      <c r="Q51" s="25">
        <f t="shared" si="5"/>
        <v>-152.77600373760987</v>
      </c>
      <c r="R51" s="24">
        <f t="shared" si="6"/>
        <v>3872.0222219862735</v>
      </c>
      <c r="S51" s="7"/>
      <c r="T51" s="25">
        <f t="shared" si="7"/>
        <v>3.9541211878636677E-2</v>
      </c>
      <c r="U51" s="24">
        <f t="shared" si="8"/>
        <v>1.0031065263227252</v>
      </c>
      <c r="V51" s="7"/>
      <c r="W51" s="25">
        <f t="shared" si="9"/>
        <v>3.4499750807723412E-2</v>
      </c>
      <c r="X51" s="24">
        <f t="shared" si="10"/>
        <v>174.24532337299297</v>
      </c>
      <c r="Y51" s="7"/>
      <c r="Z51" s="25">
        <f t="shared" si="11"/>
        <v>623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4.1323372992991381E-2</v>
      </c>
      <c r="AD51" s="17">
        <f t="shared" ca="1" si="14"/>
        <v>6.426970899127582E-3</v>
      </c>
      <c r="AE51" s="17">
        <v>118</v>
      </c>
    </row>
    <row r="52" spans="1:31" s="17" customFormat="1" x14ac:dyDescent="0.25">
      <c r="A52" s="17">
        <v>32</v>
      </c>
      <c r="B52" s="17">
        <v>632</v>
      </c>
      <c r="C52" s="17">
        <v>12939</v>
      </c>
      <c r="D52" s="17">
        <v>15172</v>
      </c>
      <c r="E52" s="17">
        <v>13531</v>
      </c>
      <c r="F52" s="17">
        <v>11321</v>
      </c>
      <c r="G52" s="24"/>
      <c r="H52" s="7"/>
      <c r="I52" s="25">
        <f t="shared" ref="I52:J83" si="16">C52-E52</f>
        <v>-592</v>
      </c>
      <c r="J52" s="24">
        <f t="shared" si="16"/>
        <v>3851</v>
      </c>
      <c r="K52" s="7"/>
      <c r="L52" s="25">
        <f t="shared" si="3"/>
        <v>-588.20204627674775</v>
      </c>
      <c r="M52" s="17">
        <f t="shared" si="1"/>
        <v>14.42445248396562</v>
      </c>
      <c r="N52" s="17">
        <f t="shared" si="4"/>
        <v>3844.2712319099046</v>
      </c>
      <c r="O52" s="24">
        <f t="shared" si="2"/>
        <v>45.276320010286099</v>
      </c>
      <c r="P52" s="7"/>
      <c r="Q52" s="25">
        <f t="shared" si="5"/>
        <v>-534.77600373760981</v>
      </c>
      <c r="R52" s="24">
        <f t="shared" si="6"/>
        <v>3839.0222219862735</v>
      </c>
      <c r="S52" s="7"/>
      <c r="T52" s="25">
        <f t="shared" si="7"/>
        <v>0.13840976824944828</v>
      </c>
      <c r="U52" s="24">
        <f t="shared" si="8"/>
        <v>0.99455737203825711</v>
      </c>
      <c r="V52" s="7"/>
      <c r="W52" s="25">
        <f t="shared" si="9"/>
        <v>0.13341252709402521</v>
      </c>
      <c r="X52" s="24">
        <f t="shared" si="10"/>
        <v>179.91572835576324</v>
      </c>
      <c r="Y52" s="7"/>
      <c r="Z52" s="25">
        <f t="shared" si="11"/>
        <v>632</v>
      </c>
      <c r="AA52" s="17">
        <f t="shared" si="15"/>
        <v>179.89199999999997</v>
      </c>
      <c r="AB52" s="24">
        <f t="shared" si="12"/>
        <v>3.1397076979976388</v>
      </c>
      <c r="AC52" s="17">
        <f t="shared" si="13"/>
        <v>2.3728355763267928E-2</v>
      </c>
      <c r="AD52" s="17">
        <f t="shared" ca="1" si="14"/>
        <v>5.466959087365808E-2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12759</v>
      </c>
      <c r="D53" s="17">
        <v>15137</v>
      </c>
      <c r="E53" s="17">
        <v>13725</v>
      </c>
      <c r="F53" s="17">
        <v>11361</v>
      </c>
      <c r="G53" s="24"/>
      <c r="H53" s="7"/>
      <c r="I53" s="25">
        <f t="shared" si="16"/>
        <v>-966</v>
      </c>
      <c r="J53" s="24">
        <f t="shared" si="16"/>
        <v>3776</v>
      </c>
      <c r="K53" s="7"/>
      <c r="L53" s="25">
        <f t="shared" si="3"/>
        <v>-966.17744369663671</v>
      </c>
      <c r="M53" s="17">
        <f t="shared" si="1"/>
        <v>3.1486265476102462E-2</v>
      </c>
      <c r="N53" s="17">
        <f t="shared" si="4"/>
        <v>3774.5442528333133</v>
      </c>
      <c r="O53" s="24">
        <f t="shared" si="2"/>
        <v>2.1191998133163721</v>
      </c>
      <c r="P53" s="7"/>
      <c r="Q53" s="25">
        <f t="shared" si="5"/>
        <v>-908.77600373760981</v>
      </c>
      <c r="R53" s="24">
        <f t="shared" si="6"/>
        <v>3764.0222219862735</v>
      </c>
      <c r="S53" s="7"/>
      <c r="T53" s="25">
        <f t="shared" si="7"/>
        <v>0.23520777893710157</v>
      </c>
      <c r="U53" s="24">
        <f t="shared" si="8"/>
        <v>0.97512747593719318</v>
      </c>
      <c r="V53" s="7"/>
      <c r="W53" s="25">
        <f t="shared" si="9"/>
        <v>0.23030942191600701</v>
      </c>
      <c r="X53" s="24">
        <f t="shared" si="10"/>
        <v>185.56434864971959</v>
      </c>
      <c r="Y53" s="7"/>
      <c r="Z53" s="25">
        <f t="shared" si="11"/>
        <v>633</v>
      </c>
      <c r="AA53" s="17">
        <f t="shared" si="15"/>
        <v>185.58899999999997</v>
      </c>
      <c r="AB53" s="24">
        <f t="shared" si="12"/>
        <v>3.2391391054837557</v>
      </c>
      <c r="AC53" s="17">
        <f t="shared" si="13"/>
        <v>-2.4651350280379347E-2</v>
      </c>
      <c r="AD53" s="17">
        <f t="shared" ca="1" si="14"/>
        <v>9.9957855859372557E-2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12571</v>
      </c>
      <c r="D54" s="17">
        <v>15084</v>
      </c>
      <c r="E54" s="17">
        <v>13907</v>
      </c>
      <c r="F54" s="17">
        <v>11412</v>
      </c>
      <c r="G54" s="24"/>
      <c r="H54" s="7"/>
      <c r="I54" s="25">
        <f t="shared" si="16"/>
        <v>-1336</v>
      </c>
      <c r="J54" s="24">
        <f t="shared" si="16"/>
        <v>3672</v>
      </c>
      <c r="K54" s="7"/>
      <c r="L54" s="25">
        <f t="shared" si="3"/>
        <v>-1335.170191522438</v>
      </c>
      <c r="M54" s="17">
        <f t="shared" si="1"/>
        <v>0.68858210943373555</v>
      </c>
      <c r="N54" s="17">
        <f t="shared" si="4"/>
        <v>3667.6273785408603</v>
      </c>
      <c r="O54" s="24">
        <f t="shared" si="2"/>
        <v>19.119818424929317</v>
      </c>
      <c r="P54" s="7"/>
      <c r="Q54" s="25">
        <f t="shared" si="5"/>
        <v>-1278.7760037376099</v>
      </c>
      <c r="R54" s="24">
        <f t="shared" si="6"/>
        <v>3660.0222219862735</v>
      </c>
      <c r="S54" s="7"/>
      <c r="T54" s="25">
        <f t="shared" si="7"/>
        <v>0.33097051678317568</v>
      </c>
      <c r="U54" s="24">
        <f t="shared" si="8"/>
        <v>0.94818468667705103</v>
      </c>
      <c r="V54" s="7"/>
      <c r="W54" s="25">
        <f t="shared" si="9"/>
        <v>0.32620879321991769</v>
      </c>
      <c r="X54" s="24">
        <f t="shared" si="10"/>
        <v>191.26054553084828</v>
      </c>
      <c r="Y54" s="7"/>
      <c r="Z54" s="25">
        <f t="shared" si="11"/>
        <v>633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-2.5454469151696912E-2</v>
      </c>
      <c r="AD54" s="17">
        <f t="shared" ca="1" si="14"/>
        <v>0.10320062454485424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12391</v>
      </c>
      <c r="D55" s="17">
        <v>15017</v>
      </c>
      <c r="E55" s="17">
        <v>14088</v>
      </c>
      <c r="F55" s="17">
        <v>11488</v>
      </c>
      <c r="G55" s="24"/>
      <c r="H55" s="7"/>
      <c r="I55" s="25">
        <f t="shared" si="16"/>
        <v>-1697</v>
      </c>
      <c r="J55" s="24">
        <f t="shared" si="16"/>
        <v>3529</v>
      </c>
      <c r="K55" s="7"/>
      <c r="L55" s="25">
        <f t="shared" si="3"/>
        <v>-1694.2891168393683</v>
      </c>
      <c r="M55" s="17">
        <f t="shared" si="1"/>
        <v>7.3488875105967217</v>
      </c>
      <c r="N55" s="17">
        <f t="shared" si="4"/>
        <v>3523.3070225356373</v>
      </c>
      <c r="O55" s="24">
        <f t="shared" si="2"/>
        <v>32.409992409741378</v>
      </c>
      <c r="P55" s="7"/>
      <c r="Q55" s="25">
        <f t="shared" si="5"/>
        <v>-1639.7760037376099</v>
      </c>
      <c r="R55" s="24">
        <f t="shared" si="6"/>
        <v>3517.0222219862735</v>
      </c>
      <c r="S55" s="7"/>
      <c r="T55" s="25">
        <f t="shared" si="7"/>
        <v>0.42440389073569662</v>
      </c>
      <c r="U55" s="24">
        <f t="shared" si="8"/>
        <v>0.91113835144435562</v>
      </c>
      <c r="V55" s="7"/>
      <c r="W55" s="25">
        <f t="shared" si="9"/>
        <v>0.41982955512443909</v>
      </c>
      <c r="X55" s="24">
        <f t="shared" si="10"/>
        <v>197.01458864936137</v>
      </c>
      <c r="Y55" s="7"/>
      <c r="Z55" s="25">
        <f t="shared" si="11"/>
        <v>638</v>
      </c>
      <c r="AA55" s="17">
        <f t="shared" si="15"/>
        <v>197.02799999999996</v>
      </c>
      <c r="AB55" s="24">
        <f t="shared" si="12"/>
        <v>3.4387873186193874</v>
      </c>
      <c r="AC55" s="17">
        <f t="shared" si="13"/>
        <v>-1.3411350638591557E-2</v>
      </c>
      <c r="AD55" s="17">
        <f t="shared" ca="1" si="14"/>
        <v>0.12062917217068048</v>
      </c>
      <c r="AE55" s="17">
        <v>114</v>
      </c>
    </row>
    <row r="56" spans="1:31" s="17" customFormat="1" x14ac:dyDescent="0.25">
      <c r="A56" s="17">
        <v>36</v>
      </c>
      <c r="B56" s="17">
        <v>606</v>
      </c>
      <c r="C56" s="17">
        <v>12228</v>
      </c>
      <c r="D56" s="17">
        <v>14928</v>
      </c>
      <c r="E56" s="17">
        <v>14253</v>
      </c>
      <c r="F56" s="17">
        <v>11578</v>
      </c>
      <c r="G56" s="24"/>
      <c r="H56" s="7"/>
      <c r="I56" s="25">
        <f t="shared" si="16"/>
        <v>-2025</v>
      </c>
      <c r="J56" s="24">
        <f t="shared" si="16"/>
        <v>3350</v>
      </c>
      <c r="K56" s="7"/>
      <c r="L56" s="25">
        <f t="shared" si="3"/>
        <v>-2020.2315164244076</v>
      </c>
      <c r="M56" s="17">
        <f t="shared" si="1"/>
        <v>22.738435610694737</v>
      </c>
      <c r="N56" s="17">
        <f t="shared" si="4"/>
        <v>3353.5500634801579</v>
      </c>
      <c r="O56" s="24">
        <f t="shared" si="2"/>
        <v>12.602950713150536</v>
      </c>
      <c r="P56" s="7"/>
      <c r="Q56" s="25">
        <f t="shared" si="5"/>
        <v>-1967.7760037376099</v>
      </c>
      <c r="R56" s="24">
        <f t="shared" si="6"/>
        <v>3338.0222219862735</v>
      </c>
      <c r="S56" s="7"/>
      <c r="T56" s="25">
        <f t="shared" si="7"/>
        <v>0.50929626374518933</v>
      </c>
      <c r="U56" s="24">
        <f t="shared" si="8"/>
        <v>0.86476566608314942</v>
      </c>
      <c r="V56" s="7"/>
      <c r="W56" s="25">
        <f t="shared" si="9"/>
        <v>0.50495608565942818</v>
      </c>
      <c r="X56" s="24">
        <f t="shared" si="10"/>
        <v>202.55714623111976</v>
      </c>
      <c r="Y56" s="7"/>
      <c r="Z56" s="25">
        <f t="shared" si="11"/>
        <v>606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7.5146231119788354E-2</v>
      </c>
      <c r="AD56" s="17">
        <f t="shared" ca="1" si="14"/>
        <v>-1.9868085025336768E-2</v>
      </c>
      <c r="AE56" s="17">
        <v>113</v>
      </c>
    </row>
    <row r="57" spans="1:31" s="17" customFormat="1" x14ac:dyDescent="0.25">
      <c r="A57" s="17">
        <v>37</v>
      </c>
      <c r="B57" s="17">
        <v>607</v>
      </c>
      <c r="C57" s="17">
        <v>12080</v>
      </c>
      <c r="D57" s="17">
        <v>14835</v>
      </c>
      <c r="E57" s="17">
        <v>14412</v>
      </c>
      <c r="F57" s="17">
        <v>11683</v>
      </c>
      <c r="G57" s="24"/>
      <c r="H57" s="7"/>
      <c r="I57" s="25">
        <f t="shared" si="16"/>
        <v>-2332</v>
      </c>
      <c r="J57" s="24">
        <f t="shared" si="16"/>
        <v>3152</v>
      </c>
      <c r="K57" s="7"/>
      <c r="L57" s="25">
        <f t="shared" si="3"/>
        <v>-2328.8859412164343</v>
      </c>
      <c r="M57" s="17">
        <f t="shared" si="1"/>
        <v>9.6973621075028387</v>
      </c>
      <c r="N57" s="17">
        <f t="shared" si="4"/>
        <v>3153.1651987776877</v>
      </c>
      <c r="O57" s="24">
        <f t="shared" si="2"/>
        <v>1.357688191524892</v>
      </c>
      <c r="P57" s="7"/>
      <c r="Q57" s="25">
        <f t="shared" si="5"/>
        <v>-2274.7760037376097</v>
      </c>
      <c r="R57" s="24">
        <f t="shared" si="6"/>
        <v>3140.0222219862735</v>
      </c>
      <c r="S57" s="7"/>
      <c r="T57" s="25">
        <f t="shared" si="7"/>
        <v>0.58875345433639126</v>
      </c>
      <c r="U57" s="24">
        <f t="shared" si="8"/>
        <v>0.81347074037634037</v>
      </c>
      <c r="V57" s="7"/>
      <c r="W57" s="25">
        <f t="shared" si="9"/>
        <v>0.58467210600237596</v>
      </c>
      <c r="X57" s="24">
        <f t="shared" si="10"/>
        <v>207.98175881341035</v>
      </c>
      <c r="Y57" s="7"/>
      <c r="Z57" s="25">
        <f t="shared" si="11"/>
        <v>607</v>
      </c>
      <c r="AA57" s="17">
        <f t="shared" si="15"/>
        <v>207.94499999999996</v>
      </c>
      <c r="AB57" s="24">
        <f t="shared" si="12"/>
        <v>3.6293249130596079</v>
      </c>
      <c r="AC57" s="17">
        <f t="shared" si="13"/>
        <v>3.6758813410386892E-2</v>
      </c>
      <c r="AD57" s="17">
        <f t="shared" ca="1" si="14"/>
        <v>2.1675289981800461E-2</v>
      </c>
      <c r="AE57" s="17">
        <v>112</v>
      </c>
    </row>
    <row r="58" spans="1:31" s="17" customFormat="1" x14ac:dyDescent="0.25">
      <c r="A58" s="17">
        <v>38</v>
      </c>
      <c r="B58" s="17">
        <v>627</v>
      </c>
      <c r="C58" s="17">
        <v>11924</v>
      </c>
      <c r="D58" s="17">
        <v>14705</v>
      </c>
      <c r="E58" s="17">
        <v>14554</v>
      </c>
      <c r="F58" s="17">
        <v>11796</v>
      </c>
      <c r="G58" s="24"/>
      <c r="H58" s="7"/>
      <c r="I58" s="25">
        <f t="shared" si="16"/>
        <v>-2630</v>
      </c>
      <c r="J58" s="24">
        <f t="shared" si="16"/>
        <v>2909</v>
      </c>
      <c r="K58" s="7"/>
      <c r="L58" s="25">
        <f t="shared" si="3"/>
        <v>-2626.0042158003821</v>
      </c>
      <c r="M58" s="17">
        <f t="shared" si="1"/>
        <v>15.966291369916073</v>
      </c>
      <c r="N58" s="17">
        <f t="shared" si="4"/>
        <v>2916.2219822156467</v>
      </c>
      <c r="O58" s="24">
        <f t="shared" si="2"/>
        <v>52.157027123116876</v>
      </c>
      <c r="P58" s="7"/>
      <c r="Q58" s="25">
        <f t="shared" si="5"/>
        <v>-2572.7760037376097</v>
      </c>
      <c r="R58" s="24">
        <f t="shared" si="6"/>
        <v>2897.0222219862735</v>
      </c>
      <c r="S58" s="7"/>
      <c r="T58" s="25">
        <f t="shared" si="7"/>
        <v>0.66588128103404021</v>
      </c>
      <c r="U58" s="24">
        <f t="shared" si="8"/>
        <v>0.75051787700889283</v>
      </c>
      <c r="V58" s="7"/>
      <c r="W58" s="25">
        <f t="shared" si="9"/>
        <v>0.66211732985650118</v>
      </c>
      <c r="X58" s="24">
        <f t="shared" si="10"/>
        <v>213.69471855903441</v>
      </c>
      <c r="Y58" s="7"/>
      <c r="Z58" s="25">
        <f t="shared" si="11"/>
        <v>627</v>
      </c>
      <c r="AA58" s="17">
        <f t="shared" si="15"/>
        <v>213.58799999999997</v>
      </c>
      <c r="AB58" s="24">
        <f t="shared" si="12"/>
        <v>3.7278138427496477</v>
      </c>
      <c r="AC58" s="17">
        <f t="shared" si="13"/>
        <v>0.10671855903444794</v>
      </c>
      <c r="AD58" s="17">
        <f t="shared" ca="1" si="14"/>
        <v>-8.6271829070767581E-3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11788</v>
      </c>
      <c r="D59" s="17">
        <v>14573</v>
      </c>
      <c r="E59" s="17">
        <v>14687</v>
      </c>
      <c r="F59" s="17">
        <v>11927</v>
      </c>
      <c r="G59" s="24"/>
      <c r="H59" s="7"/>
      <c r="I59" s="25">
        <f t="shared" si="16"/>
        <v>-2899</v>
      </c>
      <c r="J59" s="24">
        <f t="shared" si="16"/>
        <v>2646</v>
      </c>
      <c r="K59" s="7"/>
      <c r="L59" s="25">
        <f t="shared" si="3"/>
        <v>-2895.3246883676056</v>
      </c>
      <c r="M59" s="17">
        <f t="shared" si="1"/>
        <v>13.507915595213358</v>
      </c>
      <c r="N59" s="17">
        <f t="shared" si="4"/>
        <v>2654.2188364070043</v>
      </c>
      <c r="O59" s="24">
        <f t="shared" si="2"/>
        <v>67.549271885100111</v>
      </c>
      <c r="P59" s="7"/>
      <c r="Q59" s="25">
        <f t="shared" si="5"/>
        <v>-2841.7760037376097</v>
      </c>
      <c r="R59" s="24">
        <f t="shared" si="6"/>
        <v>2634.0222219862735</v>
      </c>
      <c r="S59" s="7"/>
      <c r="T59" s="25">
        <f t="shared" si="7"/>
        <v>0.73550337963023993</v>
      </c>
      <c r="U59" s="24">
        <f t="shared" si="8"/>
        <v>0.68238370801449499</v>
      </c>
      <c r="V59" s="7"/>
      <c r="W59" s="25">
        <f t="shared" si="9"/>
        <v>0.73208277383205966</v>
      </c>
      <c r="X59" s="24">
        <f t="shared" si="10"/>
        <v>219.28786302376329</v>
      </c>
      <c r="Y59" s="7"/>
      <c r="Z59" s="25">
        <f t="shared" si="11"/>
        <v>620</v>
      </c>
      <c r="AA59" s="17">
        <f t="shared" si="15"/>
        <v>219.16799999999998</v>
      </c>
      <c r="AB59" s="24">
        <f t="shared" si="12"/>
        <v>3.8252032150109319</v>
      </c>
      <c r="AC59" s="17">
        <f t="shared" si="13"/>
        <v>0.11986302376331537</v>
      </c>
      <c r="AD59" s="17">
        <f t="shared" ca="1" si="14"/>
        <v>5.3121288288309643E-2</v>
      </c>
      <c r="AE59" s="17">
        <v>110</v>
      </c>
    </row>
    <row r="60" spans="1:31" s="17" customFormat="1" x14ac:dyDescent="0.25">
      <c r="A60" s="17">
        <v>40</v>
      </c>
      <c r="B60" s="17">
        <v>620</v>
      </c>
      <c r="C60" s="17">
        <v>11674</v>
      </c>
      <c r="D60" s="17">
        <v>14434</v>
      </c>
      <c r="E60" s="17">
        <v>14813</v>
      </c>
      <c r="F60" s="17">
        <v>12077</v>
      </c>
      <c r="G60" s="24"/>
      <c r="H60" s="7"/>
      <c r="I60" s="25">
        <f t="shared" si="16"/>
        <v>-3139</v>
      </c>
      <c r="J60" s="24">
        <f t="shared" si="16"/>
        <v>2357</v>
      </c>
      <c r="K60" s="7"/>
      <c r="L60" s="25">
        <f t="shared" si="3"/>
        <v>-3137.7383544740569</v>
      </c>
      <c r="M60" s="17">
        <f t="shared" si="1"/>
        <v>1.5917494331322288</v>
      </c>
      <c r="N60" s="17">
        <f t="shared" si="4"/>
        <v>2367.1587777466734</v>
      </c>
      <c r="O60" s="24">
        <f t="shared" si="2"/>
        <v>103.20076530630713</v>
      </c>
      <c r="P60" s="7"/>
      <c r="Q60" s="25">
        <f t="shared" si="5"/>
        <v>-3081.7760037376097</v>
      </c>
      <c r="R60" s="24">
        <f t="shared" si="6"/>
        <v>2345.0222219862735</v>
      </c>
      <c r="S60" s="7"/>
      <c r="T60" s="25">
        <f t="shared" si="7"/>
        <v>0.79761975012499076</v>
      </c>
      <c r="U60" s="24">
        <f t="shared" si="8"/>
        <v>0.60751384170506162</v>
      </c>
      <c r="V60" s="7"/>
      <c r="W60" s="25">
        <f t="shared" si="9"/>
        <v>0.79457625083961803</v>
      </c>
      <c r="X60" s="24">
        <f t="shared" si="10"/>
        <v>224.87487481012795</v>
      </c>
      <c r="Y60" s="7"/>
      <c r="Z60" s="25">
        <f t="shared" si="11"/>
        <v>620</v>
      </c>
      <c r="AA60" s="17">
        <f t="shared" si="15"/>
        <v>224.74799999999999</v>
      </c>
      <c r="AB60" s="24">
        <f t="shared" si="12"/>
        <v>3.9225925872722156</v>
      </c>
      <c r="AC60" s="17">
        <f t="shared" si="13"/>
        <v>0.12687481012795843</v>
      </c>
      <c r="AD60" s="17">
        <f t="shared" ca="1" si="14"/>
        <v>4.8952591654312982E-2</v>
      </c>
      <c r="AE60" s="17">
        <v>109</v>
      </c>
    </row>
    <row r="61" spans="1:31" s="17" customFormat="1" x14ac:dyDescent="0.25">
      <c r="A61" s="17">
        <v>41</v>
      </c>
      <c r="B61" s="17">
        <v>642</v>
      </c>
      <c r="C61" s="17">
        <v>11564</v>
      </c>
      <c r="D61" s="17">
        <v>14273</v>
      </c>
      <c r="E61" s="17">
        <v>14926</v>
      </c>
      <c r="F61" s="17">
        <v>12237</v>
      </c>
      <c r="G61" s="24"/>
      <c r="H61" s="7"/>
      <c r="I61" s="25">
        <f t="shared" si="16"/>
        <v>-3362</v>
      </c>
      <c r="J61" s="24">
        <f t="shared" si="16"/>
        <v>2036</v>
      </c>
      <c r="K61" s="7"/>
      <c r="L61" s="25">
        <f t="shared" si="3"/>
        <v>-3357.9499086704213</v>
      </c>
      <c r="M61" s="17">
        <f t="shared" si="1"/>
        <v>16.403239777928263</v>
      </c>
      <c r="N61" s="17">
        <f t="shared" si="4"/>
        <v>2046.4106625722145</v>
      </c>
      <c r="O61" s="24">
        <f t="shared" si="2"/>
        <v>108.38189519250794</v>
      </c>
      <c r="P61" s="7"/>
      <c r="Q61" s="25">
        <f t="shared" si="5"/>
        <v>-3304.7760037376097</v>
      </c>
      <c r="R61" s="24">
        <f t="shared" si="6"/>
        <v>2024.0222219862735</v>
      </c>
      <c r="S61" s="7"/>
      <c r="T61" s="25">
        <f t="shared" si="7"/>
        <v>0.85533621104303004</v>
      </c>
      <c r="U61" s="24">
        <f t="shared" si="8"/>
        <v>0.52435388639250746</v>
      </c>
      <c r="V61" s="7"/>
      <c r="W61" s="25">
        <f t="shared" si="9"/>
        <v>0.85271143154717288</v>
      </c>
      <c r="X61" s="24">
        <f t="shared" si="10"/>
        <v>230.68711853832497</v>
      </c>
      <c r="Y61" s="7"/>
      <c r="Z61" s="25">
        <f t="shared" si="11"/>
        <v>642</v>
      </c>
      <c r="AA61" s="17">
        <f t="shared" si="15"/>
        <v>230.52599999999998</v>
      </c>
      <c r="AB61" s="24">
        <f t="shared" si="12"/>
        <v>4.0234377114524476</v>
      </c>
      <c r="AC61" s="17">
        <f t="shared" si="13"/>
        <v>0.16111853832498468</v>
      </c>
      <c r="AD61" s="17">
        <f t="shared" ca="1" si="14"/>
        <v>-3.3586071665126838E-2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11461</v>
      </c>
      <c r="D62" s="17">
        <v>14096</v>
      </c>
      <c r="E62" s="17">
        <v>15002</v>
      </c>
      <c r="F62" s="17">
        <v>12399</v>
      </c>
      <c r="G62" s="24"/>
      <c r="H62" s="7"/>
      <c r="I62" s="25">
        <f t="shared" si="16"/>
        <v>-3541</v>
      </c>
      <c r="J62" s="24">
        <f t="shared" si="16"/>
        <v>1697</v>
      </c>
      <c r="K62" s="7"/>
      <c r="L62" s="25">
        <f t="shared" si="3"/>
        <v>-3543.291528354654</v>
      </c>
      <c r="M62" s="17">
        <f t="shared" si="1"/>
        <v>5.2511022001833574</v>
      </c>
      <c r="N62" s="17">
        <f t="shared" si="4"/>
        <v>1707.706468749097</v>
      </c>
      <c r="O62" s="24">
        <f t="shared" si="2"/>
        <v>114.62847307539035</v>
      </c>
      <c r="P62" s="7"/>
      <c r="Q62" s="25">
        <f t="shared" si="5"/>
        <v>-3483.7760037376097</v>
      </c>
      <c r="R62" s="24">
        <f t="shared" si="6"/>
        <v>1685.0222219862735</v>
      </c>
      <c r="S62" s="7"/>
      <c r="T62" s="25">
        <f t="shared" si="7"/>
        <v>0.90166467070369827</v>
      </c>
      <c r="U62" s="24">
        <f t="shared" si="8"/>
        <v>0.43653075601569807</v>
      </c>
      <c r="V62" s="7"/>
      <c r="W62" s="25">
        <f t="shared" si="9"/>
        <v>0.8994819058758512</v>
      </c>
      <c r="X62" s="24">
        <f t="shared" si="10"/>
        <v>236.38760393303664</v>
      </c>
      <c r="Y62" s="7"/>
      <c r="Z62" s="25">
        <f t="shared" si="11"/>
        <v>637</v>
      </c>
      <c r="AA62" s="17">
        <f t="shared" si="15"/>
        <v>236.25899999999999</v>
      </c>
      <c r="AB62" s="24">
        <f t="shared" si="12"/>
        <v>4.1234974374692825</v>
      </c>
      <c r="AC62" s="17">
        <f t="shared" si="13"/>
        <v>0.12860393303665774</v>
      </c>
      <c r="AD62" s="17">
        <f t="shared" ca="1" si="14"/>
        <v>4.6376834311132598E-2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11391</v>
      </c>
      <c r="D63" s="17">
        <v>13924</v>
      </c>
      <c r="E63" s="17">
        <v>15080</v>
      </c>
      <c r="F63" s="17">
        <v>12576</v>
      </c>
      <c r="G63" s="24"/>
      <c r="H63" s="7"/>
      <c r="I63" s="25">
        <f t="shared" si="16"/>
        <v>-3689</v>
      </c>
      <c r="J63" s="24">
        <f t="shared" si="16"/>
        <v>1348</v>
      </c>
      <c r="K63" s="7"/>
      <c r="L63" s="25">
        <f t="shared" si="3"/>
        <v>-3691.0363645510129</v>
      </c>
      <c r="M63" s="17">
        <f t="shared" si="1"/>
        <v>4.1467805846218324</v>
      </c>
      <c r="N63" s="17">
        <f t="shared" si="4"/>
        <v>1359.4316210504339</v>
      </c>
      <c r="O63" s="24">
        <f t="shared" si="2"/>
        <v>130.6819598407242</v>
      </c>
      <c r="P63" s="7"/>
      <c r="Q63" s="25">
        <f t="shared" si="5"/>
        <v>-3631.7760037376097</v>
      </c>
      <c r="R63" s="24">
        <f t="shared" si="6"/>
        <v>1336.0222219862735</v>
      </c>
      <c r="S63" s="7"/>
      <c r="T63" s="25">
        <f t="shared" si="7"/>
        <v>0.93996976584212788</v>
      </c>
      <c r="U63" s="24">
        <f t="shared" si="8"/>
        <v>0.34611697282541343</v>
      </c>
      <c r="V63" s="7"/>
      <c r="W63" s="25">
        <f t="shared" si="9"/>
        <v>0.93824193584878013</v>
      </c>
      <c r="X63" s="24">
        <f t="shared" si="10"/>
        <v>242.02653923683283</v>
      </c>
      <c r="Y63" s="7"/>
      <c r="Z63" s="25">
        <f t="shared" si="11"/>
        <v>624</v>
      </c>
      <c r="AA63" s="17">
        <f t="shared" si="15"/>
        <v>241.875</v>
      </c>
      <c r="AB63" s="24">
        <f t="shared" si="12"/>
        <v>4.2215151282612844</v>
      </c>
      <c r="AC63" s="17">
        <f t="shared" si="13"/>
        <v>0.1515392368328321</v>
      </c>
      <c r="AD63" s="17">
        <f t="shared" ca="1" si="14"/>
        <v>2.3736444177473004E-2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11333</v>
      </c>
      <c r="D64" s="17">
        <v>13738</v>
      </c>
      <c r="E64" s="17">
        <v>15135</v>
      </c>
      <c r="F64" s="17">
        <v>12756</v>
      </c>
      <c r="G64" s="24"/>
      <c r="H64" s="7"/>
      <c r="I64" s="25">
        <f t="shared" si="16"/>
        <v>-3802</v>
      </c>
      <c r="J64" s="24">
        <f t="shared" si="16"/>
        <v>982</v>
      </c>
      <c r="K64" s="7"/>
      <c r="L64" s="25">
        <f t="shared" si="3"/>
        <v>-3805.1002828844507</v>
      </c>
      <c r="M64" s="17">
        <f t="shared" si="1"/>
        <v>9.6117539636181686</v>
      </c>
      <c r="N64" s="17">
        <f t="shared" si="4"/>
        <v>993.51093763846791</v>
      </c>
      <c r="O64" s="24">
        <f t="shared" si="2"/>
        <v>132.50168531669715</v>
      </c>
      <c r="P64" s="7"/>
      <c r="Q64" s="25">
        <f t="shared" si="5"/>
        <v>-3744.7760037376097</v>
      </c>
      <c r="R64" s="24">
        <f t="shared" si="6"/>
        <v>970.02222198627351</v>
      </c>
      <c r="S64" s="7"/>
      <c r="T64" s="25">
        <f t="shared" si="7"/>
        <v>0.96921622361673976</v>
      </c>
      <c r="U64" s="24">
        <f t="shared" si="8"/>
        <v>0.25129907985222089</v>
      </c>
      <c r="V64" s="7"/>
      <c r="W64" s="25">
        <f t="shared" si="9"/>
        <v>0.96796535060914402</v>
      </c>
      <c r="X64" s="24">
        <f t="shared" si="10"/>
        <v>247.72193727321519</v>
      </c>
      <c r="Y64" s="7"/>
      <c r="Z64" s="25">
        <f t="shared" si="11"/>
        <v>632</v>
      </c>
      <c r="AA64" s="17">
        <f t="shared" si="15"/>
        <v>247.56299999999999</v>
      </c>
      <c r="AB64" s="24">
        <f t="shared" si="12"/>
        <v>4.3207894561147224</v>
      </c>
      <c r="AC64" s="17">
        <f t="shared" si="13"/>
        <v>0.15893727321520146</v>
      </c>
      <c r="AD64" s="17">
        <f t="shared" ca="1" si="14"/>
        <v>2.4213608637779771E-2</v>
      </c>
      <c r="AE64" s="17">
        <v>105</v>
      </c>
    </row>
    <row r="65" spans="1:31" s="17" customFormat="1" x14ac:dyDescent="0.25">
      <c r="A65" s="17">
        <v>45</v>
      </c>
      <c r="B65" s="17">
        <v>598</v>
      </c>
      <c r="C65" s="17">
        <v>11302</v>
      </c>
      <c r="D65" s="17">
        <v>13572</v>
      </c>
      <c r="E65" s="17">
        <v>15178</v>
      </c>
      <c r="F65" s="17">
        <v>12939</v>
      </c>
      <c r="G65" s="24"/>
      <c r="H65" s="7"/>
      <c r="I65" s="25">
        <f t="shared" si="16"/>
        <v>-3876</v>
      </c>
      <c r="J65" s="24">
        <f t="shared" si="16"/>
        <v>633</v>
      </c>
      <c r="K65" s="7"/>
      <c r="L65" s="25">
        <f t="shared" si="3"/>
        <v>-3879.0484208218791</v>
      </c>
      <c r="M65" s="17">
        <f t="shared" si="1"/>
        <v>9.2928695072658201</v>
      </c>
      <c r="N65" s="17">
        <f t="shared" si="4"/>
        <v>638.30719220615822</v>
      </c>
      <c r="O65" s="24">
        <f t="shared" si="2"/>
        <v>28.166289113106554</v>
      </c>
      <c r="P65" s="7"/>
      <c r="Q65" s="25">
        <f t="shared" si="5"/>
        <v>-3818.7760037376097</v>
      </c>
      <c r="R65" s="24">
        <f t="shared" si="6"/>
        <v>621.02222198627351</v>
      </c>
      <c r="S65" s="7"/>
      <c r="T65" s="25">
        <f t="shared" si="7"/>
        <v>0.98836877118595456</v>
      </c>
      <c r="U65" s="24">
        <f t="shared" si="8"/>
        <v>0.16088529666193627</v>
      </c>
      <c r="V65" s="7"/>
      <c r="W65" s="25">
        <f t="shared" si="9"/>
        <v>0.98757259107792184</v>
      </c>
      <c r="X65" s="24">
        <f t="shared" si="10"/>
        <v>253.02276834926522</v>
      </c>
      <c r="Y65" s="7"/>
      <c r="Z65" s="25">
        <f t="shared" si="11"/>
        <v>598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7.7768349265227243E-2</v>
      </c>
      <c r="AD65" s="17">
        <f t="shared" ca="1" si="14"/>
        <v>5.0704039268936185E-2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11286</v>
      </c>
      <c r="D66" s="17">
        <v>13384</v>
      </c>
      <c r="E66" s="17">
        <v>15200</v>
      </c>
      <c r="F66" s="17">
        <v>13122</v>
      </c>
      <c r="G66" s="24"/>
      <c r="H66" s="7"/>
      <c r="I66" s="25">
        <f t="shared" si="16"/>
        <v>-3914</v>
      </c>
      <c r="J66" s="24">
        <f t="shared" si="16"/>
        <v>262</v>
      </c>
      <c r="K66" s="7"/>
      <c r="L66" s="25">
        <f t="shared" si="3"/>
        <v>-3919.9345033728609</v>
      </c>
      <c r="M66" s="17">
        <f t="shared" si="1"/>
        <v>35.218330282497931</v>
      </c>
      <c r="N66" s="17">
        <f t="shared" si="4"/>
        <v>267.26989568421851</v>
      </c>
      <c r="O66" s="24">
        <f t="shared" si="2"/>
        <v>27.77180052254489</v>
      </c>
      <c r="P66" s="7"/>
      <c r="Q66" s="25">
        <f t="shared" si="5"/>
        <v>-3856.7760037376097</v>
      </c>
      <c r="R66" s="24">
        <f t="shared" si="6"/>
        <v>250.02222198627356</v>
      </c>
      <c r="S66" s="7"/>
      <c r="T66" s="25">
        <f t="shared" si="7"/>
        <v>0.99820386318095677</v>
      </c>
      <c r="U66" s="24">
        <f t="shared" si="8"/>
        <v>6.477207728200618E-2</v>
      </c>
      <c r="V66" s="7"/>
      <c r="W66" s="25">
        <f t="shared" si="9"/>
        <v>0.99789090561315441</v>
      </c>
      <c r="X66" s="24">
        <f t="shared" si="10"/>
        <v>258.56173068769908</v>
      </c>
      <c r="Y66" s="7"/>
      <c r="Z66" s="25">
        <f t="shared" si="11"/>
        <v>615</v>
      </c>
      <c r="AA66" s="17">
        <f t="shared" si="15"/>
        <v>258.48</v>
      </c>
      <c r="AB66" s="24">
        <f t="shared" si="12"/>
        <v>4.511327050554943</v>
      </c>
      <c r="AC66" s="17">
        <f t="shared" si="13"/>
        <v>8.1730687699064219E-2</v>
      </c>
      <c r="AD66" s="17">
        <f t="shared" ca="1" si="14"/>
        <v>4.1546820789108097E-2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11281</v>
      </c>
      <c r="D67" s="17">
        <v>13196</v>
      </c>
      <c r="E67" s="17">
        <v>15201</v>
      </c>
      <c r="F67" s="17">
        <v>13313</v>
      </c>
      <c r="G67" s="24"/>
      <c r="H67" s="7"/>
      <c r="I67" s="25">
        <f t="shared" si="16"/>
        <v>-3920</v>
      </c>
      <c r="J67" s="24">
        <f t="shared" si="16"/>
        <v>-117</v>
      </c>
      <c r="K67" s="7"/>
      <c r="L67" s="25">
        <f t="shared" si="3"/>
        <v>-3924.3859256690371</v>
      </c>
      <c r="M67" s="17">
        <f t="shared" si="1"/>
        <v>19.236343974318345</v>
      </c>
      <c r="N67" s="17">
        <f t="shared" si="4"/>
        <v>-117.08355697192258</v>
      </c>
      <c r="O67" s="24">
        <f t="shared" si="2"/>
        <v>6.9817675568701436E-3</v>
      </c>
      <c r="P67" s="7"/>
      <c r="Q67" s="25">
        <f t="shared" si="5"/>
        <v>-3862.7760037376097</v>
      </c>
      <c r="R67" s="24">
        <f t="shared" si="6"/>
        <v>-128.97777801372644</v>
      </c>
      <c r="S67" s="7"/>
      <c r="T67" s="25">
        <f t="shared" si="7"/>
        <v>0.9997567724433255</v>
      </c>
      <c r="U67" s="24">
        <f t="shared" si="8"/>
        <v>-3.3413664348704082E-2</v>
      </c>
      <c r="V67" s="7"/>
      <c r="W67" s="25">
        <f t="shared" si="9"/>
        <v>0.99993735000932926</v>
      </c>
      <c r="X67" s="24">
        <f t="shared" si="10"/>
        <v>264.18940106147465</v>
      </c>
      <c r="Y67" s="7"/>
      <c r="Z67" s="25">
        <f t="shared" si="11"/>
        <v>633</v>
      </c>
      <c r="AA67" s="17">
        <f t="shared" si="15"/>
        <v>264.17700000000002</v>
      </c>
      <c r="AB67" s="24">
        <f t="shared" si="12"/>
        <v>4.6107584580410608</v>
      </c>
      <c r="AC67" s="17">
        <f t="shared" si="13"/>
        <v>1.2401061474633934E-2</v>
      </c>
      <c r="AD67" s="17">
        <f t="shared" ca="1" si="14"/>
        <v>8.5497637519097225E-2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11300</v>
      </c>
      <c r="D68" s="17">
        <v>13008</v>
      </c>
      <c r="E68" s="17">
        <v>15186</v>
      </c>
      <c r="F68" s="17">
        <v>13504</v>
      </c>
      <c r="G68" s="24"/>
      <c r="H68" s="7"/>
      <c r="I68" s="25">
        <f t="shared" si="16"/>
        <v>-3886</v>
      </c>
      <c r="J68" s="24">
        <f t="shared" si="16"/>
        <v>-496</v>
      </c>
      <c r="K68" s="7"/>
      <c r="L68" s="25">
        <f t="shared" si="3"/>
        <v>-3891.038161175918</v>
      </c>
      <c r="M68" s="17">
        <f t="shared" si="1"/>
        <v>25.383068034527934</v>
      </c>
      <c r="N68" s="17">
        <f t="shared" si="4"/>
        <v>-497.15524571615259</v>
      </c>
      <c r="O68" s="24">
        <f t="shared" si="2"/>
        <v>1.3345926646889157</v>
      </c>
      <c r="P68" s="7"/>
      <c r="Q68" s="25">
        <f t="shared" si="5"/>
        <v>-3828.7760037376097</v>
      </c>
      <c r="R68" s="24">
        <f t="shared" si="6"/>
        <v>-507.97777801372644</v>
      </c>
      <c r="S68" s="7"/>
      <c r="T68" s="25">
        <f t="shared" si="7"/>
        <v>0.99095695328990252</v>
      </c>
      <c r="U68" s="24">
        <f t="shared" si="8"/>
        <v>-0.13159940597941433</v>
      </c>
      <c r="V68" s="7"/>
      <c r="W68" s="25">
        <f t="shared" si="9"/>
        <v>0.99163093521407131</v>
      </c>
      <c r="X68" s="24">
        <f t="shared" si="10"/>
        <v>269.83508494213811</v>
      </c>
      <c r="Y68" s="7"/>
      <c r="Z68" s="25">
        <f t="shared" si="11"/>
        <v>628</v>
      </c>
      <c r="AA68" s="17">
        <f t="shared" si="15"/>
        <v>269.82900000000001</v>
      </c>
      <c r="AB68" s="24">
        <f t="shared" si="12"/>
        <v>4.7094044673637789</v>
      </c>
      <c r="AC68" s="17">
        <f t="shared" si="13"/>
        <v>6.0849421381021784E-3</v>
      </c>
      <c r="AD68" s="17">
        <f t="shared" ca="1" si="14"/>
        <v>5.8045071412777816E-2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11333</v>
      </c>
      <c r="D69" s="17">
        <v>12813</v>
      </c>
      <c r="E69" s="17">
        <v>15147</v>
      </c>
      <c r="F69" s="17">
        <v>13687</v>
      </c>
      <c r="G69" s="24"/>
      <c r="H69" s="7"/>
      <c r="I69" s="25">
        <f t="shared" si="16"/>
        <v>-3814</v>
      </c>
      <c r="J69" s="24">
        <f t="shared" si="16"/>
        <v>-874</v>
      </c>
      <c r="K69" s="7"/>
      <c r="L69" s="25">
        <f t="shared" si="3"/>
        <v>-3819.9746188856338</v>
      </c>
      <c r="M69" s="17">
        <f t="shared" si="1"/>
        <v>35.696070828572608</v>
      </c>
      <c r="N69" s="17">
        <f t="shared" si="4"/>
        <v>-874.05331091220353</v>
      </c>
      <c r="O69" s="24">
        <f t="shared" si="2"/>
        <v>2.8420533599723195E-3</v>
      </c>
      <c r="P69" s="7"/>
      <c r="Q69" s="25">
        <f t="shared" si="5"/>
        <v>-3756.7760037376097</v>
      </c>
      <c r="R69" s="24">
        <f t="shared" si="6"/>
        <v>-885.97777801372649</v>
      </c>
      <c r="S69" s="7"/>
      <c r="T69" s="25">
        <f t="shared" si="7"/>
        <v>0.97232204214147722</v>
      </c>
      <c r="U69" s="24">
        <f t="shared" si="8"/>
        <v>-0.22952608232877711</v>
      </c>
      <c r="V69" s="7"/>
      <c r="W69" s="25">
        <f t="shared" si="9"/>
        <v>0.9734880020351907</v>
      </c>
      <c r="X69" s="24">
        <f t="shared" si="10"/>
        <v>275.5422642216954</v>
      </c>
      <c r="Y69" s="7"/>
      <c r="Z69" s="25">
        <f t="shared" si="11"/>
        <v>631</v>
      </c>
      <c r="AA69" s="17">
        <f t="shared" si="15"/>
        <v>275.50799999999998</v>
      </c>
      <c r="AB69" s="24">
        <f t="shared" si="12"/>
        <v>4.8085217155845372</v>
      </c>
      <c r="AC69" s="17">
        <f t="shared" si="13"/>
        <v>3.4264221695423203E-2</v>
      </c>
      <c r="AD69" s="17">
        <f t="shared" ca="1" si="14"/>
        <v>-1.548492822166736E-3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11388</v>
      </c>
      <c r="D70" s="17">
        <v>12632</v>
      </c>
      <c r="E70" s="17">
        <v>15095</v>
      </c>
      <c r="F70" s="17">
        <v>13873</v>
      </c>
      <c r="G70" s="24"/>
      <c r="H70" s="7"/>
      <c r="I70" s="25">
        <f t="shared" si="16"/>
        <v>-3707</v>
      </c>
      <c r="J70" s="24">
        <f t="shared" si="16"/>
        <v>-1241</v>
      </c>
      <c r="K70" s="7"/>
      <c r="L70" s="25">
        <f t="shared" si="3"/>
        <v>-3710.3598336367281</v>
      </c>
      <c r="M70" s="17">
        <f t="shared" si="1"/>
        <v>11.288482066489747</v>
      </c>
      <c r="N70" s="17">
        <f t="shared" si="4"/>
        <v>-1246.8514518240995</v>
      </c>
      <c r="O70" s="24">
        <f t="shared" si="2"/>
        <v>34.239488449757516</v>
      </c>
      <c r="P70" s="7"/>
      <c r="Q70" s="25">
        <f t="shared" si="5"/>
        <v>-3649.7760037376097</v>
      </c>
      <c r="R70" s="24">
        <f t="shared" si="6"/>
        <v>-1252.9777780137265</v>
      </c>
      <c r="S70" s="7"/>
      <c r="T70" s="25">
        <f t="shared" si="7"/>
        <v>0.94462849362923418</v>
      </c>
      <c r="U70" s="24">
        <f t="shared" si="8"/>
        <v>-0.32460304058331713</v>
      </c>
      <c r="V70" s="7"/>
      <c r="W70" s="25">
        <f t="shared" si="9"/>
        <v>0.94627199339443413</v>
      </c>
      <c r="X70" s="24">
        <f t="shared" si="10"/>
        <v>281.20921942822315</v>
      </c>
      <c r="Y70" s="7"/>
      <c r="Z70" s="25">
        <f t="shared" si="11"/>
        <v>639</v>
      </c>
      <c r="AA70" s="17">
        <f t="shared" si="15"/>
        <v>281.25899999999996</v>
      </c>
      <c r="AB70" s="24">
        <f t="shared" si="12"/>
        <v>4.9088956008667299</v>
      </c>
      <c r="AC70" s="17">
        <f t="shared" si="13"/>
        <v>-4.9780571776807392E-2</v>
      </c>
      <c r="AD70" s="17">
        <f t="shared" ca="1" si="14"/>
        <v>4.6260169296317599E-2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11467</v>
      </c>
      <c r="D71" s="17">
        <v>12458</v>
      </c>
      <c r="E71" s="17">
        <v>15029</v>
      </c>
      <c r="F71" s="17">
        <v>14050</v>
      </c>
      <c r="G71" s="24"/>
      <c r="H71" s="7"/>
      <c r="I71" s="25">
        <f t="shared" si="16"/>
        <v>-3562</v>
      </c>
      <c r="J71" s="24">
        <f t="shared" si="16"/>
        <v>-1592</v>
      </c>
      <c r="K71" s="7"/>
      <c r="L71" s="25">
        <f t="shared" si="3"/>
        <v>-3565.4994682304678</v>
      </c>
      <c r="M71" s="17">
        <f t="shared" si="1"/>
        <v>12.246277896053122</v>
      </c>
      <c r="N71" s="17">
        <f t="shared" si="4"/>
        <v>-1603.6656340976363</v>
      </c>
      <c r="O71" s="24">
        <f t="shared" si="2"/>
        <v>136.0870188999337</v>
      </c>
      <c r="P71" s="7"/>
      <c r="Q71" s="25">
        <f t="shared" si="5"/>
        <v>-3504.7760037376097</v>
      </c>
      <c r="R71" s="24">
        <f t="shared" si="6"/>
        <v>-1603.9777780137265</v>
      </c>
      <c r="S71" s="7"/>
      <c r="T71" s="25">
        <f t="shared" si="7"/>
        <v>0.90709985312198893</v>
      </c>
      <c r="U71" s="24">
        <f t="shared" si="8"/>
        <v>-0.41553495433629678</v>
      </c>
      <c r="V71" s="7"/>
      <c r="W71" s="25">
        <f t="shared" si="9"/>
        <v>0.90919993409363842</v>
      </c>
      <c r="X71" s="24">
        <f t="shared" si="10"/>
        <v>286.83752635692372</v>
      </c>
      <c r="Y71" s="7"/>
      <c r="Z71" s="25">
        <f t="shared" si="11"/>
        <v>633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-0.11847364307624275</v>
      </c>
      <c r="AD71" s="17">
        <f t="shared" ca="1" si="14"/>
        <v>0.10791631220996578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11550</v>
      </c>
      <c r="D72" s="17">
        <v>12288</v>
      </c>
      <c r="E72" s="17">
        <v>14933</v>
      </c>
      <c r="F72" s="17">
        <v>14218</v>
      </c>
      <c r="G72" s="24"/>
      <c r="H72" s="7"/>
      <c r="I72" s="25">
        <f t="shared" si="16"/>
        <v>-3383</v>
      </c>
      <c r="J72" s="24">
        <f t="shared" si="16"/>
        <v>-1930</v>
      </c>
      <c r="K72" s="7"/>
      <c r="L72" s="25">
        <f t="shared" si="3"/>
        <v>-3389.9950247112411</v>
      </c>
      <c r="M72" s="17">
        <f t="shared" si="1"/>
        <v>48.930370710873049</v>
      </c>
      <c r="N72" s="17">
        <f t="shared" si="4"/>
        <v>-1937.700469742987</v>
      </c>
      <c r="O72" s="24">
        <f t="shared" si="2"/>
        <v>59.297234262658655</v>
      </c>
      <c r="P72" s="7"/>
      <c r="Q72" s="25">
        <f t="shared" si="5"/>
        <v>-3325.7760037376097</v>
      </c>
      <c r="R72" s="24">
        <f t="shared" si="6"/>
        <v>-1941.9777780137265</v>
      </c>
      <c r="S72" s="7"/>
      <c r="T72" s="25">
        <f t="shared" si="7"/>
        <v>0.8607713934613207</v>
      </c>
      <c r="U72" s="24">
        <f t="shared" si="8"/>
        <v>-0.50309901943175872</v>
      </c>
      <c r="V72" s="7"/>
      <c r="W72" s="25">
        <f t="shared" si="9"/>
        <v>0.8633110165072303</v>
      </c>
      <c r="X72" s="24">
        <f t="shared" si="10"/>
        <v>292.50724927456599</v>
      </c>
      <c r="Y72" s="7"/>
      <c r="Z72" s="25">
        <f t="shared" si="11"/>
        <v>620</v>
      </c>
      <c r="AA72" s="17">
        <f t="shared" si="15"/>
        <v>292.53599999999994</v>
      </c>
      <c r="AB72" s="24">
        <f t="shared" si="12"/>
        <v>5.1057163806141306</v>
      </c>
      <c r="AC72" s="17">
        <f t="shared" si="13"/>
        <v>-2.8750725433951629E-2</v>
      </c>
      <c r="AD72" s="17">
        <f t="shared" ca="1" si="14"/>
        <v>1.6810661268038984E-2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11645</v>
      </c>
      <c r="D73" s="17">
        <v>12127</v>
      </c>
      <c r="E73" s="17">
        <v>14828</v>
      </c>
      <c r="F73" s="17">
        <v>14369</v>
      </c>
      <c r="G73" s="24"/>
      <c r="H73" s="7"/>
      <c r="I73" s="25">
        <f t="shared" si="16"/>
        <v>-3183</v>
      </c>
      <c r="J73" s="24">
        <f t="shared" si="16"/>
        <v>-2242</v>
      </c>
      <c r="K73" s="7"/>
      <c r="L73" s="25">
        <f t="shared" si="3"/>
        <v>-3184.3274902056783</v>
      </c>
      <c r="M73" s="17">
        <f t="shared" si="1"/>
        <v>1.7622302461717074</v>
      </c>
      <c r="N73" s="17">
        <f t="shared" si="4"/>
        <v>-2251.2840121250874</v>
      </c>
      <c r="O73" s="24">
        <f t="shared" si="2"/>
        <v>86.192881138770403</v>
      </c>
      <c r="P73" s="7"/>
      <c r="Q73" s="25">
        <f t="shared" si="5"/>
        <v>-3125.7760037376097</v>
      </c>
      <c r="R73" s="24">
        <f t="shared" si="6"/>
        <v>-2253.9777780137265</v>
      </c>
      <c r="S73" s="7"/>
      <c r="T73" s="25">
        <f t="shared" si="7"/>
        <v>0.8090077513823617</v>
      </c>
      <c r="U73" s="24">
        <f t="shared" si="8"/>
        <v>-0.58392738721218507</v>
      </c>
      <c r="V73" s="7"/>
      <c r="W73" s="25">
        <f t="shared" si="9"/>
        <v>0.81195299189953096</v>
      </c>
      <c r="X73" s="24">
        <f t="shared" si="10"/>
        <v>297.99786136608884</v>
      </c>
      <c r="Y73" s="7"/>
      <c r="Z73" s="25">
        <f t="shared" si="11"/>
        <v>616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-8.213863391108589E-2</v>
      </c>
      <c r="AD73" s="17">
        <f t="shared" ca="1" si="14"/>
        <v>6.3783958423300646E-2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11764</v>
      </c>
      <c r="D74" s="17">
        <v>11982</v>
      </c>
      <c r="E74" s="17">
        <v>14711</v>
      </c>
      <c r="F74" s="17">
        <v>14517</v>
      </c>
      <c r="G74" s="24"/>
      <c r="H74" s="7"/>
      <c r="I74" s="25">
        <f t="shared" si="16"/>
        <v>-2947</v>
      </c>
      <c r="J74" s="24">
        <f t="shared" si="16"/>
        <v>-2535</v>
      </c>
      <c r="K74" s="7"/>
      <c r="L74" s="25">
        <f t="shared" si="3"/>
        <v>-2949.7982505117202</v>
      </c>
      <c r="M74" s="17">
        <f t="shared" si="1"/>
        <v>7.8302059263423507</v>
      </c>
      <c r="N74" s="17">
        <f t="shared" si="4"/>
        <v>-2543.2328634331698</v>
      </c>
      <c r="O74" s="24">
        <f t="shared" si="2"/>
        <v>67.780040309223907</v>
      </c>
      <c r="P74" s="7"/>
      <c r="Q74" s="25">
        <f t="shared" si="5"/>
        <v>-2889.7760037376097</v>
      </c>
      <c r="R74" s="24">
        <f t="shared" si="6"/>
        <v>-2546.9777780137265</v>
      </c>
      <c r="S74" s="7"/>
      <c r="T74" s="25">
        <f t="shared" si="7"/>
        <v>0.74792665372919009</v>
      </c>
      <c r="U74" s="24">
        <f t="shared" si="8"/>
        <v>-0.65983351464700857</v>
      </c>
      <c r="V74" s="7"/>
      <c r="W74" s="25">
        <f t="shared" si="9"/>
        <v>0.75125265313608092</v>
      </c>
      <c r="X74" s="24">
        <f t="shared" si="10"/>
        <v>303.56872659037322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-4.6273409626735429E-2</v>
      </c>
      <c r="AD74" s="17">
        <f t="shared" ca="1" si="14"/>
        <v>4.6970674601482187E-2</v>
      </c>
      <c r="AE74" s="17">
        <v>95</v>
      </c>
    </row>
    <row r="75" spans="1:31" s="17" customFormat="1" x14ac:dyDescent="0.25">
      <c r="A75" s="17">
        <v>55</v>
      </c>
      <c r="B75" s="17">
        <v>629</v>
      </c>
      <c r="C75" s="17">
        <v>11899</v>
      </c>
      <c r="D75" s="17">
        <v>11846</v>
      </c>
      <c r="E75" s="17">
        <v>14580</v>
      </c>
      <c r="F75" s="17">
        <v>14656</v>
      </c>
      <c r="G75" s="24"/>
      <c r="H75" s="7"/>
      <c r="I75" s="25">
        <f t="shared" si="16"/>
        <v>-2681</v>
      </c>
      <c r="J75" s="24">
        <f t="shared" si="16"/>
        <v>-2810</v>
      </c>
      <c r="K75" s="7"/>
      <c r="L75" s="25">
        <f t="shared" si="3"/>
        <v>-2682.0374080780898</v>
      </c>
      <c r="M75" s="17">
        <f t="shared" si="1"/>
        <v>1.0762155204859958</v>
      </c>
      <c r="N75" s="17">
        <f t="shared" si="4"/>
        <v>-2817.1539163081902</v>
      </c>
      <c r="O75" s="24">
        <f t="shared" si="2"/>
        <v>51.17851854458997</v>
      </c>
      <c r="P75" s="7"/>
      <c r="Q75" s="25">
        <f t="shared" si="5"/>
        <v>-2623.7760037376097</v>
      </c>
      <c r="R75" s="24">
        <f t="shared" si="6"/>
        <v>-2821.9777780137265</v>
      </c>
      <c r="S75" s="7"/>
      <c r="T75" s="25">
        <f t="shared" si="7"/>
        <v>0.67908100976417474</v>
      </c>
      <c r="U75" s="24">
        <f t="shared" si="8"/>
        <v>-0.73107646701757678</v>
      </c>
      <c r="V75" s="7"/>
      <c r="W75" s="25">
        <f t="shared" si="9"/>
        <v>0.68276423124735619</v>
      </c>
      <c r="X75" s="24">
        <f t="shared" si="10"/>
        <v>309.23261924323572</v>
      </c>
      <c r="Y75" s="7"/>
      <c r="Z75" s="25">
        <f t="shared" si="11"/>
        <v>629</v>
      </c>
      <c r="AA75" s="17">
        <f t="shared" si="15"/>
        <v>309.27599999999995</v>
      </c>
      <c r="AB75" s="24">
        <f t="shared" si="12"/>
        <v>5.3978844973979818</v>
      </c>
      <c r="AC75" s="17">
        <f t="shared" si="13"/>
        <v>-4.3380756764236139E-2</v>
      </c>
      <c r="AD75" s="17">
        <f t="shared" ca="1" si="14"/>
        <v>3.9135871716155179E-2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12051</v>
      </c>
      <c r="D76" s="17">
        <v>11724</v>
      </c>
      <c r="E76" s="17">
        <v>14436</v>
      </c>
      <c r="F76" s="17">
        <v>14784</v>
      </c>
      <c r="G76" s="24"/>
      <c r="H76" s="7"/>
      <c r="I76" s="25">
        <f t="shared" si="16"/>
        <v>-2385</v>
      </c>
      <c r="J76" s="24">
        <f t="shared" si="16"/>
        <v>-3060</v>
      </c>
      <c r="K76" s="7"/>
      <c r="L76" s="25">
        <f t="shared" si="3"/>
        <v>-2387.6940058008831</v>
      </c>
      <c r="M76" s="17">
        <f t="shared" si="1"/>
        <v>7.2576672551919703</v>
      </c>
      <c r="N76" s="17">
        <f t="shared" si="4"/>
        <v>-3064.2081955691574</v>
      </c>
      <c r="O76" s="24">
        <f t="shared" si="2"/>
        <v>17.708909948275945</v>
      </c>
      <c r="P76" s="7"/>
      <c r="Q76" s="25">
        <f t="shared" si="5"/>
        <v>-2327.7760037376097</v>
      </c>
      <c r="R76" s="24">
        <f t="shared" si="6"/>
        <v>-3071.9777780137265</v>
      </c>
      <c r="S76" s="7"/>
      <c r="T76" s="25">
        <f t="shared" si="7"/>
        <v>0.6024708194873154</v>
      </c>
      <c r="U76" s="24">
        <f t="shared" si="8"/>
        <v>-0.7958427873544569</v>
      </c>
      <c r="V76" s="7"/>
      <c r="W76" s="25">
        <f t="shared" si="9"/>
        <v>0.60647861117102886</v>
      </c>
      <c r="X76" s="24">
        <f t="shared" si="10"/>
        <v>314.96601698642041</v>
      </c>
      <c r="Y76" s="7"/>
      <c r="Z76" s="25">
        <f t="shared" si="11"/>
        <v>631</v>
      </c>
      <c r="AA76" s="17">
        <f t="shared" si="15"/>
        <v>314.95499999999993</v>
      </c>
      <c r="AB76" s="24">
        <f t="shared" si="12"/>
        <v>5.4970017456187392</v>
      </c>
      <c r="AC76" s="17">
        <f t="shared" si="13"/>
        <v>1.1016986420486319E-2</v>
      </c>
      <c r="AD76" s="17">
        <f t="shared" ca="1" si="14"/>
        <v>-3.8214591323310287E-2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12215</v>
      </c>
      <c r="D77" s="17">
        <v>11621</v>
      </c>
      <c r="E77" s="17">
        <v>14281</v>
      </c>
      <c r="F77" s="17">
        <v>14902</v>
      </c>
      <c r="G77" s="24"/>
      <c r="H77" s="7"/>
      <c r="I77" s="25">
        <f t="shared" si="16"/>
        <v>-2066</v>
      </c>
      <c r="J77" s="24">
        <f t="shared" si="16"/>
        <v>-3281</v>
      </c>
      <c r="K77" s="7"/>
      <c r="L77" s="25">
        <f t="shared" si="3"/>
        <v>-2064.2314077380352</v>
      </c>
      <c r="M77" s="17">
        <f t="shared" si="1"/>
        <v>3.1279185890819123</v>
      </c>
      <c r="N77" s="17">
        <f t="shared" si="4"/>
        <v>-3284.8741163657228</v>
      </c>
      <c r="O77" s="24">
        <f t="shared" si="2"/>
        <v>15.008777615161115</v>
      </c>
      <c r="P77" s="7"/>
      <c r="Q77" s="25">
        <f t="shared" si="5"/>
        <v>-2008.7760037376099</v>
      </c>
      <c r="R77" s="24">
        <f t="shared" si="6"/>
        <v>-3292.9777780137265</v>
      </c>
      <c r="S77" s="7"/>
      <c r="T77" s="25">
        <f t="shared" si="7"/>
        <v>0.5199078103713759</v>
      </c>
      <c r="U77" s="24">
        <f t="shared" si="8"/>
        <v>-0.85309621453225892</v>
      </c>
      <c r="V77" s="7"/>
      <c r="W77" s="25">
        <f t="shared" si="9"/>
        <v>0.52420233465855548</v>
      </c>
      <c r="X77" s="24">
        <f t="shared" si="10"/>
        <v>320.70603924958175</v>
      </c>
      <c r="Y77" s="7"/>
      <c r="Z77" s="25">
        <f t="shared" si="11"/>
        <v>643</v>
      </c>
      <c r="AA77" s="17">
        <f t="shared" si="15"/>
        <v>320.7419999999999</v>
      </c>
      <c r="AB77" s="24">
        <f t="shared" si="12"/>
        <v>5.5980039494316509</v>
      </c>
      <c r="AC77" s="17">
        <f t="shared" si="13"/>
        <v>-3.5960750418155385E-2</v>
      </c>
      <c r="AD77" s="17">
        <f t="shared" ca="1" si="14"/>
        <v>6.3582754455183021E-2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12376</v>
      </c>
      <c r="D78" s="17">
        <v>11520</v>
      </c>
      <c r="E78" s="17">
        <v>14106</v>
      </c>
      <c r="F78" s="17">
        <v>14983</v>
      </c>
      <c r="G78" s="24"/>
      <c r="H78" s="7"/>
      <c r="I78" s="25">
        <f t="shared" si="16"/>
        <v>-1730</v>
      </c>
      <c r="J78" s="24">
        <f t="shared" si="16"/>
        <v>-3463</v>
      </c>
      <c r="K78" s="7"/>
      <c r="L78" s="25">
        <f t="shared" si="3"/>
        <v>-1726.8894010100241</v>
      </c>
      <c r="M78" s="17">
        <f t="shared" si="1"/>
        <v>9.6758260764389004</v>
      </c>
      <c r="N78" s="17">
        <f t="shared" si="4"/>
        <v>-3468.7548614061311</v>
      </c>
      <c r="O78" s="24">
        <f t="shared" si="2"/>
        <v>33.118429803777367</v>
      </c>
      <c r="P78" s="7"/>
      <c r="Q78" s="25">
        <f t="shared" si="5"/>
        <v>-1672.7760037376099</v>
      </c>
      <c r="R78" s="24">
        <f t="shared" si="6"/>
        <v>-3474.9777780137265</v>
      </c>
      <c r="S78" s="7"/>
      <c r="T78" s="25">
        <f t="shared" si="7"/>
        <v>0.43294489167872485</v>
      </c>
      <c r="U78" s="24">
        <f t="shared" si="8"/>
        <v>-0.90024609573750758</v>
      </c>
      <c r="V78" s="7"/>
      <c r="W78" s="25">
        <f t="shared" si="9"/>
        <v>0.43747530907103993</v>
      </c>
      <c r="X78" s="24">
        <f t="shared" si="10"/>
        <v>326.35805986025434</v>
      </c>
      <c r="Y78" s="7"/>
      <c r="Z78" s="25">
        <f t="shared" si="11"/>
        <v>631</v>
      </c>
      <c r="AA78" s="17">
        <f t="shared" si="15"/>
        <v>326.42099999999988</v>
      </c>
      <c r="AB78" s="24">
        <f t="shared" si="12"/>
        <v>5.6971211976524083</v>
      </c>
      <c r="AC78" s="17">
        <f t="shared" si="13"/>
        <v>-6.2940139745535362E-2</v>
      </c>
      <c r="AD78" s="17">
        <f t="shared" ca="1" si="14"/>
        <v>0.10379489849475476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12563</v>
      </c>
      <c r="D79" s="17">
        <v>11449</v>
      </c>
      <c r="E79" s="17">
        <v>13936</v>
      </c>
      <c r="F79" s="17">
        <v>15067</v>
      </c>
      <c r="G79" s="24"/>
      <c r="H79" s="7"/>
      <c r="I79" s="25">
        <f t="shared" si="16"/>
        <v>-1373</v>
      </c>
      <c r="J79" s="24">
        <f t="shared" si="16"/>
        <v>-3618</v>
      </c>
      <c r="K79" s="7"/>
      <c r="L79" s="25">
        <f t="shared" si="3"/>
        <v>-1374.8667525414025</v>
      </c>
      <c r="M79" s="17">
        <f t="shared" si="1"/>
        <v>3.4847650508328702</v>
      </c>
      <c r="N79" s="17">
        <f t="shared" si="4"/>
        <v>-3617.8290723703549</v>
      </c>
      <c r="O79" s="24">
        <f t="shared" si="2"/>
        <v>2.9216254576099564E-2</v>
      </c>
      <c r="P79" s="7"/>
      <c r="Q79" s="25">
        <f t="shared" si="5"/>
        <v>-1315.7760037376099</v>
      </c>
      <c r="R79" s="24">
        <f t="shared" si="6"/>
        <v>-3629.9777780137265</v>
      </c>
      <c r="S79" s="7"/>
      <c r="T79" s="25">
        <f t="shared" si="7"/>
        <v>0.34054679056778309</v>
      </c>
      <c r="U79" s="24">
        <f t="shared" si="8"/>
        <v>-0.94040121434637325</v>
      </c>
      <c r="V79" s="7"/>
      <c r="W79" s="25">
        <f t="shared" si="9"/>
        <v>0.34527787431047208</v>
      </c>
      <c r="X79" s="24">
        <f t="shared" si="10"/>
        <v>332.11430693432249</v>
      </c>
      <c r="Y79" s="7"/>
      <c r="Z79" s="25">
        <f t="shared" si="11"/>
        <v>628</v>
      </c>
      <c r="AA79" s="17">
        <f t="shared" si="15"/>
        <v>332.07299999999987</v>
      </c>
      <c r="AB79" s="24">
        <f t="shared" si="12"/>
        <v>5.7957672069751274</v>
      </c>
      <c r="AC79" s="17">
        <f t="shared" si="13"/>
        <v>4.1306934322619782E-2</v>
      </c>
      <c r="AD79" s="17">
        <f t="shared" ca="1" si="14"/>
        <v>1.8230690980090003E-2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12745</v>
      </c>
      <c r="D80" s="17">
        <v>11396</v>
      </c>
      <c r="E80" s="17">
        <v>13756</v>
      </c>
      <c r="F80" s="17">
        <v>15127</v>
      </c>
      <c r="G80" s="24"/>
      <c r="H80" s="7"/>
      <c r="I80" s="25">
        <f t="shared" si="16"/>
        <v>-1011</v>
      </c>
      <c r="J80" s="24">
        <f t="shared" si="16"/>
        <v>-3731</v>
      </c>
      <c r="K80" s="7"/>
      <c r="L80" s="25">
        <f t="shared" si="3"/>
        <v>-1010.0276071138485</v>
      </c>
      <c r="M80" s="17">
        <f t="shared" si="1"/>
        <v>0.94554792503806451</v>
      </c>
      <c r="N80" s="17">
        <f t="shared" si="4"/>
        <v>-3731.5990105524024</v>
      </c>
      <c r="O80" s="24">
        <f t="shared" si="2"/>
        <v>0.35881364188946785</v>
      </c>
      <c r="P80" s="7"/>
      <c r="Q80" s="25">
        <f t="shared" si="5"/>
        <v>-953.77600373760981</v>
      </c>
      <c r="R80" s="24">
        <f t="shared" si="6"/>
        <v>-3742.9777780137265</v>
      </c>
      <c r="S80" s="7"/>
      <c r="T80" s="25">
        <f t="shared" si="7"/>
        <v>0.24685459840486734</v>
      </c>
      <c r="U80" s="24">
        <f t="shared" si="8"/>
        <v>-0.9696755911386431</v>
      </c>
      <c r="V80" s="7"/>
      <c r="W80" s="25">
        <f t="shared" si="9"/>
        <v>0.25173164177700852</v>
      </c>
      <c r="X80" s="24">
        <f t="shared" si="10"/>
        <v>337.72257074770698</v>
      </c>
      <c r="Y80" s="7"/>
      <c r="Z80" s="25">
        <f t="shared" si="11"/>
        <v>628</v>
      </c>
      <c r="AA80" s="17">
        <f t="shared" si="15"/>
        <v>337.72499999999985</v>
      </c>
      <c r="AB80" s="24">
        <f t="shared" si="12"/>
        <v>5.8944132162978464</v>
      </c>
      <c r="AC80" s="17">
        <f t="shared" si="13"/>
        <v>-2.4292522928703875E-3</v>
      </c>
      <c r="AD80" s="17">
        <f t="shared" ca="1" si="14"/>
        <v>4.7725278271059324E-2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12925</v>
      </c>
      <c r="D81" s="17">
        <v>11358</v>
      </c>
      <c r="E81" s="17">
        <v>13577</v>
      </c>
      <c r="F81" s="17">
        <v>15166</v>
      </c>
      <c r="G81" s="24"/>
      <c r="H81" s="7"/>
      <c r="I81" s="25">
        <f t="shared" si="16"/>
        <v>-652</v>
      </c>
      <c r="J81" s="24">
        <f t="shared" si="16"/>
        <v>-3808</v>
      </c>
      <c r="K81" s="7"/>
      <c r="L81" s="25">
        <f t="shared" si="3"/>
        <v>-647.94103359586143</v>
      </c>
      <c r="M81" s="17">
        <f t="shared" si="1"/>
        <v>16.47520826992562</v>
      </c>
      <c r="N81" s="17">
        <f t="shared" si="4"/>
        <v>-3807.0641914200619</v>
      </c>
      <c r="O81" s="24">
        <f t="shared" si="2"/>
        <v>0.87573769828578485</v>
      </c>
      <c r="P81" s="7"/>
      <c r="Q81" s="25">
        <f t="shared" si="5"/>
        <v>-594.77600373760981</v>
      </c>
      <c r="R81" s="24">
        <f t="shared" si="6"/>
        <v>-3819.9777780137265</v>
      </c>
      <c r="S81" s="7"/>
      <c r="T81" s="25">
        <f t="shared" si="7"/>
        <v>0.15393886087313599</v>
      </c>
      <c r="U81" s="24">
        <f t="shared" si="8"/>
        <v>-0.98962361780240216</v>
      </c>
      <c r="V81" s="7"/>
      <c r="W81" s="25">
        <f t="shared" si="9"/>
        <v>0.15891499621950256</v>
      </c>
      <c r="X81" s="24">
        <f t="shared" si="10"/>
        <v>343.15278551828305</v>
      </c>
      <c r="Y81" s="7"/>
      <c r="Z81" s="25">
        <f t="shared" si="11"/>
        <v>608</v>
      </c>
      <c r="AA81" s="17">
        <f t="shared" si="15"/>
        <v>343.19699999999983</v>
      </c>
      <c r="AB81" s="24">
        <f t="shared" si="12"/>
        <v>5.9899176329669759</v>
      </c>
      <c r="AC81" s="17">
        <f t="shared" si="13"/>
        <v>-4.4214481716778664E-2</v>
      </c>
      <c r="AD81" s="17">
        <f t="shared" ca="1" si="14"/>
        <v>6.7500797889863406E-2</v>
      </c>
      <c r="AE81" s="17">
        <v>88</v>
      </c>
    </row>
    <row r="82" spans="1:31" s="17" customFormat="1" x14ac:dyDescent="0.25">
      <c r="A82" s="17">
        <v>62</v>
      </c>
      <c r="B82" s="17">
        <v>620</v>
      </c>
      <c r="C82" s="17">
        <v>13112</v>
      </c>
      <c r="D82" s="17">
        <v>11336</v>
      </c>
      <c r="E82" s="17">
        <v>13391</v>
      </c>
      <c r="F82" s="17">
        <v>15187</v>
      </c>
      <c r="G82" s="24"/>
      <c r="H82" s="7"/>
      <c r="I82" s="25">
        <f t="shared" si="16"/>
        <v>-279</v>
      </c>
      <c r="J82" s="24">
        <f t="shared" si="16"/>
        <v>-3851</v>
      </c>
      <c r="K82" s="7"/>
      <c r="L82" s="25">
        <f t="shared" si="3"/>
        <v>-273.18392328787638</v>
      </c>
      <c r="M82" s="17">
        <f t="shared" si="1"/>
        <v>33.826748321306674</v>
      </c>
      <c r="N82" s="17">
        <f t="shared" si="4"/>
        <v>-3848.1596011465213</v>
      </c>
      <c r="O82" s="24">
        <f t="shared" si="2"/>
        <v>8.0678656468433747</v>
      </c>
      <c r="P82" s="7"/>
      <c r="Q82" s="25">
        <f t="shared" si="5"/>
        <v>-221.77600373760987</v>
      </c>
      <c r="R82" s="24">
        <f t="shared" si="6"/>
        <v>-3862.9777780137265</v>
      </c>
      <c r="S82" s="7"/>
      <c r="T82" s="25">
        <f t="shared" si="7"/>
        <v>5.7399668395877519E-2</v>
      </c>
      <c r="U82" s="24">
        <f t="shared" si="8"/>
        <v>-1.0007634249003456</v>
      </c>
      <c r="V82" s="7"/>
      <c r="W82" s="25">
        <f t="shared" si="9"/>
        <v>6.2430576785117382E-2</v>
      </c>
      <c r="X82" s="24">
        <f t="shared" si="10"/>
        <v>348.7058772366006</v>
      </c>
      <c r="Y82" s="7"/>
      <c r="Z82" s="25">
        <f t="shared" si="11"/>
        <v>620</v>
      </c>
      <c r="AA82" s="17">
        <f t="shared" si="15"/>
        <v>348.77699999999982</v>
      </c>
      <c r="AB82" s="24">
        <f t="shared" si="12"/>
        <v>6.0873070052282587</v>
      </c>
      <c r="AC82" s="17">
        <f t="shared" si="13"/>
        <v>-7.1122763399216637E-2</v>
      </c>
      <c r="AD82" s="17">
        <f t="shared" ca="1" si="14"/>
        <v>4.7491444871013755E-2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13294</v>
      </c>
      <c r="D83" s="17">
        <v>11329</v>
      </c>
      <c r="E83" s="17">
        <v>13192</v>
      </c>
      <c r="F83" s="17">
        <v>15183</v>
      </c>
      <c r="G83" s="24"/>
      <c r="H83" s="7"/>
      <c r="I83" s="25">
        <f t="shared" si="16"/>
        <v>102</v>
      </c>
      <c r="J83" s="24">
        <f t="shared" si="16"/>
        <v>-3854</v>
      </c>
      <c r="K83" s="7"/>
      <c r="L83" s="25">
        <f t="shared" si="3"/>
        <v>107.26593522217627</v>
      </c>
      <c r="M83" s="17">
        <f t="shared" si="1"/>
        <v>27.730073764156614</v>
      </c>
      <c r="N83" s="17">
        <f t="shared" si="4"/>
        <v>-3852.5242482460662</v>
      </c>
      <c r="O83" s="24">
        <f t="shared" si="2"/>
        <v>2.1778432392385811</v>
      </c>
      <c r="P83" s="7"/>
      <c r="Q83" s="25">
        <f t="shared" si="5"/>
        <v>159.22399626239013</v>
      </c>
      <c r="R83" s="24">
        <f t="shared" si="6"/>
        <v>-3865.9777780137265</v>
      </c>
      <c r="S83" s="7"/>
      <c r="T83" s="25">
        <f t="shared" si="7"/>
        <v>-4.1210069764539316E-2</v>
      </c>
      <c r="U83" s="24">
        <f t="shared" si="8"/>
        <v>-1.0015406207443882</v>
      </c>
      <c r="V83" s="7"/>
      <c r="W83" s="25">
        <f t="shared" si="9"/>
        <v>-3.6176500557998745E-2</v>
      </c>
      <c r="X83" s="24">
        <f t="shared" si="10"/>
        <v>354.34420431554668</v>
      </c>
      <c r="Y83" s="7"/>
      <c r="Z83" s="25">
        <f t="shared" si="11"/>
        <v>626</v>
      </c>
      <c r="AA83" s="17">
        <f t="shared" si="15"/>
        <v>354.41099999999983</v>
      </c>
      <c r="AB83" s="24">
        <f t="shared" si="12"/>
        <v>6.1856388552856201</v>
      </c>
      <c r="AC83" s="17">
        <f t="shared" si="13"/>
        <v>-6.6795684453154536E-2</v>
      </c>
      <c r="AD83" s="17">
        <f t="shared" ca="1" si="14"/>
        <v>6.7664145613207438E-2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13493</v>
      </c>
      <c r="D84" s="17">
        <v>11352</v>
      </c>
      <c r="E84" s="17">
        <v>13018</v>
      </c>
      <c r="F84" s="17">
        <v>15179</v>
      </c>
      <c r="G84" s="24"/>
      <c r="H84" s="7"/>
      <c r="I84" s="25">
        <f t="shared" ref="I84:J115" si="17">C84-E84</f>
        <v>475</v>
      </c>
      <c r="J84" s="24">
        <f t="shared" si="17"/>
        <v>-3827</v>
      </c>
      <c r="K84" s="7"/>
      <c r="L84" s="25">
        <f t="shared" si="3"/>
        <v>485.52463689028377</v>
      </c>
      <c r="M84" s="17">
        <f t="shared" ref="M84:M147" si="18">(I84-L84)^2</f>
        <v>110.76798167232209</v>
      </c>
      <c r="N84" s="17">
        <f t="shared" si="4"/>
        <v>-3819.6228080870683</v>
      </c>
      <c r="O84" s="24">
        <f t="shared" ref="O84:O147" si="19">(J84-N84)^2</f>
        <v>54.422960520225189</v>
      </c>
      <c r="P84" s="7"/>
      <c r="Q84" s="25">
        <f t="shared" si="5"/>
        <v>532.22399626239019</v>
      </c>
      <c r="R84" s="24">
        <f t="shared" si="6"/>
        <v>-3838.9777780137265</v>
      </c>
      <c r="S84" s="7"/>
      <c r="T84" s="25">
        <f t="shared" si="7"/>
        <v>-0.13774926224179782</v>
      </c>
      <c r="U84" s="24">
        <f t="shared" si="8"/>
        <v>-0.99454585814800511</v>
      </c>
      <c r="V84" s="7"/>
      <c r="W84" s="25">
        <f t="shared" si="9"/>
        <v>-0.13275207061566152</v>
      </c>
      <c r="X84" s="24">
        <f>IF(MOD(ATAN2(U84,W84)*180/PI()-$J$9+360,360)&lt;355,MOD(ATAN2(U84,W84)*180/PI()-$J$9+360,360)+360,MOD(ATAN2(U84,W84)*180/PI()-$J$9+360,360))</f>
        <v>359.87843617732182</v>
      </c>
      <c r="Y84" s="7"/>
      <c r="Z84" s="25">
        <f t="shared" si="11"/>
        <v>625</v>
      </c>
      <c r="AA84" s="17">
        <f t="shared" si="15"/>
        <v>360.03599999999983</v>
      </c>
      <c r="AB84" s="24">
        <f t="shared" si="12"/>
        <v>6.2838136257103008</v>
      </c>
      <c r="AC84" s="17">
        <f t="shared" si="13"/>
        <v>-0.15756382267801428</v>
      </c>
    </row>
    <row r="85" spans="1:31" s="17" customFormat="1" x14ac:dyDescent="0.25">
      <c r="A85" s="17">
        <v>0</v>
      </c>
      <c r="B85" s="17">
        <v>0</v>
      </c>
      <c r="C85" s="17">
        <v>13446</v>
      </c>
      <c r="D85" s="17">
        <v>11306</v>
      </c>
      <c r="E85" s="17">
        <v>12959</v>
      </c>
      <c r="F85" s="17">
        <v>15118</v>
      </c>
      <c r="G85" s="24"/>
      <c r="H85" s="7"/>
      <c r="I85" s="25">
        <f t="shared" si="17"/>
        <v>487</v>
      </c>
      <c r="J85" s="24">
        <f t="shared" si="17"/>
        <v>-3812</v>
      </c>
      <c r="K85" s="7"/>
      <c r="L85" s="25">
        <f>$M$9*SIN(2*PI()/$M$10*(AA85+$M$11))+$M$12</f>
        <v>491.37467991524147</v>
      </c>
      <c r="M85" s="17">
        <f t="shared" si="18"/>
        <v>19.137824360817135</v>
      </c>
      <c r="N85" s="17">
        <f>$O$9*COS(2*PI()/$O$10*(AA85+$O$11))+$O$12</f>
        <v>-3803.7193651151015</v>
      </c>
      <c r="O85" s="24">
        <f t="shared" si="19"/>
        <v>68.568914096998299</v>
      </c>
      <c r="P85" s="7"/>
      <c r="Q85" s="25">
        <f t="shared" ref="Q85:Q148" si="20">I85-$J$4</f>
        <v>544.22399626239019</v>
      </c>
      <c r="R85" s="24">
        <f t="shared" ref="R85:R148" si="21">J85-$J$3</f>
        <v>-3823.9777780137265</v>
      </c>
      <c r="S85" s="7"/>
      <c r="T85" s="25">
        <f t="shared" ref="T85:T148" si="22">Q85/$J$7</f>
        <v>-0.14085508076653536</v>
      </c>
      <c r="U85" s="24">
        <f t="shared" ref="U85:U148" si="23">R85/$J$6</f>
        <v>-0.99065987892779228</v>
      </c>
      <c r="V85" s="7"/>
      <c r="W85" s="25">
        <f t="shared" ref="W85:W148" si="24">(T85-U85*SIN(-$J$11*PI()/180))/(COS(-$J$11*PI()/180))</f>
        <v>-0.13587746064950806</v>
      </c>
      <c r="X85" s="24">
        <f>IF(MOD(ATAN2(U85,W85)*180/PI()-$J$9+360,360)&lt;355,MOD(ATAN2(U85,W85)*180/PI()-$J$9+360,360)+360,MOD(ATAN2(U85,W85)*180/PI()-$J$9+360,360))</f>
        <v>360.08540562545227</v>
      </c>
      <c r="Y85" s="7"/>
      <c r="Z85" s="25">
        <f>I165-J159</f>
        <v>7</v>
      </c>
      <c r="AA85" s="17">
        <f t="shared" si="15"/>
        <v>360.09899999999982</v>
      </c>
      <c r="AB85" s="24">
        <f t="shared" ref="AB85:AB148" si="25">AA85*PI()/180</f>
        <v>6.2849131831390572</v>
      </c>
      <c r="AC85" s="17">
        <f t="shared" ref="AC85:AC148" si="26">X85-AA85</f>
        <v>-1.3594374547551524E-2</v>
      </c>
    </row>
    <row r="86" spans="1:31" s="17" customFormat="1" x14ac:dyDescent="0.25">
      <c r="A86" s="17">
        <v>1</v>
      </c>
      <c r="B86" s="17">
        <v>-642</v>
      </c>
      <c r="C86" s="17">
        <v>13246</v>
      </c>
      <c r="D86" s="17">
        <v>11282</v>
      </c>
      <c r="E86" s="17">
        <v>13146</v>
      </c>
      <c r="F86" s="17">
        <v>15124</v>
      </c>
      <c r="G86" s="24"/>
      <c r="H86" s="7"/>
      <c r="I86" s="25">
        <f t="shared" si="17"/>
        <v>100</v>
      </c>
      <c r="J86" s="24">
        <f t="shared" si="17"/>
        <v>-3842</v>
      </c>
      <c r="K86" s="7"/>
      <c r="L86" s="25">
        <f t="shared" ref="L86:L149" si="27">$M$9*SIN(2*PI()/$M$10*(AA86+$M$11))+$M$12</f>
        <v>104.09827608326589</v>
      </c>
      <c r="M86" s="17">
        <f t="shared" si="18"/>
        <v>16.795866854669178</v>
      </c>
      <c r="N86" s="17">
        <f t="shared" ref="N86:N149" si="28">$O$9*COS(2*PI()/$O$10*(AA86+$O$11))+$O$12</f>
        <v>-3838.0535255536824</v>
      </c>
      <c r="O86" s="24">
        <f t="shared" si="19"/>
        <v>15.574660555437429</v>
      </c>
      <c r="P86" s="7"/>
      <c r="Q86" s="25">
        <f t="shared" si="20"/>
        <v>157.22399626239013</v>
      </c>
      <c r="R86" s="24">
        <f t="shared" si="21"/>
        <v>-3853.9777780137265</v>
      </c>
      <c r="S86" s="7"/>
      <c r="T86" s="25">
        <f t="shared" si="22"/>
        <v>-4.069243334374973E-2</v>
      </c>
      <c r="U86" s="24">
        <f t="shared" si="23"/>
        <v>-0.99843183736821783</v>
      </c>
      <c r="V86" s="7"/>
      <c r="W86" s="25">
        <f t="shared" si="24"/>
        <v>-3.56744834195604E-2</v>
      </c>
      <c r="X86" s="24">
        <f t="shared" ref="X86:X148" si="29">MOD(ATAN2(U86,W86)*180/PI()-$J$9+360,360)</f>
        <v>354.32186846115985</v>
      </c>
      <c r="Y86" s="7"/>
      <c r="Z86" s="25">
        <f t="shared" ref="Z86:Z149" si="30">B86</f>
        <v>-642</v>
      </c>
      <c r="AA86" s="17">
        <f t="shared" ref="AA86:AA149" si="31">360/40000*Z86+AA85</f>
        <v>354.3209999999998</v>
      </c>
      <c r="AB86" s="24">
        <f t="shared" si="25"/>
        <v>6.1840680589588244</v>
      </c>
      <c r="AC86" s="17">
        <f t="shared" si="26"/>
        <v>8.6846116005290241E-4</v>
      </c>
    </row>
    <row r="87" spans="1:31" s="17" customFormat="1" x14ac:dyDescent="0.25">
      <c r="A87" s="17">
        <v>2</v>
      </c>
      <c r="B87" s="17">
        <v>-613</v>
      </c>
      <c r="C87" s="17">
        <v>13053</v>
      </c>
      <c r="D87" s="17">
        <v>11286</v>
      </c>
      <c r="E87" s="17">
        <v>13326</v>
      </c>
      <c r="F87" s="17">
        <v>15120</v>
      </c>
      <c r="G87" s="24"/>
      <c r="H87" s="7"/>
      <c r="I87" s="25">
        <f t="shared" si="17"/>
        <v>-273</v>
      </c>
      <c r="J87" s="24">
        <f t="shared" si="17"/>
        <v>-3834</v>
      </c>
      <c r="K87" s="7"/>
      <c r="L87" s="25">
        <f t="shared" si="27"/>
        <v>-267.27105462562207</v>
      </c>
      <c r="M87" s="17">
        <f t="shared" si="18"/>
        <v>32.820815102606268</v>
      </c>
      <c r="N87" s="17">
        <f t="shared" si="28"/>
        <v>-3834.2769262723359</v>
      </c>
      <c r="O87" s="24">
        <f t="shared" si="19"/>
        <v>7.6688160309864459E-2</v>
      </c>
      <c r="P87" s="7"/>
      <c r="Q87" s="25">
        <f t="shared" si="20"/>
        <v>-215.77600373760987</v>
      </c>
      <c r="R87" s="24">
        <f t="shared" si="21"/>
        <v>-3845.9777780137265</v>
      </c>
      <c r="S87" s="7"/>
      <c r="T87" s="25">
        <f t="shared" si="22"/>
        <v>5.5846759133508748E-2</v>
      </c>
      <c r="U87" s="24">
        <f t="shared" si="23"/>
        <v>-0.99635931511743769</v>
      </c>
      <c r="V87" s="7"/>
      <c r="W87" s="25">
        <f t="shared" si="24"/>
        <v>6.0855511326463586E-2</v>
      </c>
      <c r="X87" s="24">
        <f t="shared" si="29"/>
        <v>348.7803686814716</v>
      </c>
      <c r="Y87" s="7"/>
      <c r="Z87" s="25">
        <f t="shared" si="30"/>
        <v>-613</v>
      </c>
      <c r="AA87" s="17">
        <f t="shared" si="31"/>
        <v>348.8039999999998</v>
      </c>
      <c r="AB87" s="24">
        <f t="shared" si="25"/>
        <v>6.087778244126298</v>
      </c>
      <c r="AC87" s="17">
        <f t="shared" si="26"/>
        <v>-2.3631318528202883E-2</v>
      </c>
    </row>
    <row r="88" spans="1:31" s="17" customFormat="1" x14ac:dyDescent="0.25">
      <c r="A88" s="17">
        <v>3</v>
      </c>
      <c r="B88" s="17">
        <v>-613</v>
      </c>
      <c r="C88" s="17">
        <v>12874</v>
      </c>
      <c r="D88" s="17">
        <v>11304</v>
      </c>
      <c r="E88" s="17">
        <v>13514</v>
      </c>
      <c r="F88" s="17">
        <v>15104</v>
      </c>
      <c r="G88" s="24"/>
      <c r="H88" s="7"/>
      <c r="I88" s="25">
        <f t="shared" si="17"/>
        <v>-640</v>
      </c>
      <c r="J88" s="24">
        <f t="shared" si="17"/>
        <v>-3800</v>
      </c>
      <c r="K88" s="7"/>
      <c r="L88" s="25">
        <f t="shared" si="27"/>
        <v>-636.69396357062419</v>
      </c>
      <c r="M88" s="17">
        <f t="shared" si="18"/>
        <v>10.929876872359944</v>
      </c>
      <c r="N88" s="17">
        <f t="shared" si="28"/>
        <v>-3794.8168970301554</v>
      </c>
      <c r="O88" s="24">
        <f t="shared" si="19"/>
        <v>26.864556396012329</v>
      </c>
      <c r="P88" s="7"/>
      <c r="Q88" s="25">
        <f t="shared" si="20"/>
        <v>-582.77600373760981</v>
      </c>
      <c r="R88" s="24">
        <f t="shared" si="21"/>
        <v>-3811.9777780137265</v>
      </c>
      <c r="S88" s="7"/>
      <c r="T88" s="25">
        <f t="shared" si="22"/>
        <v>0.15083304234839845</v>
      </c>
      <c r="U88" s="24">
        <f t="shared" si="23"/>
        <v>-0.98755109555162202</v>
      </c>
      <c r="V88" s="7"/>
      <c r="W88" s="25">
        <f t="shared" si="24"/>
        <v>0.1557987212479838</v>
      </c>
      <c r="X88" s="24">
        <f t="shared" si="29"/>
        <v>343.31028631617289</v>
      </c>
      <c r="Y88" s="7"/>
      <c r="Z88" s="25">
        <f t="shared" si="30"/>
        <v>-613</v>
      </c>
      <c r="AA88" s="17">
        <f t="shared" si="31"/>
        <v>343.28699999999981</v>
      </c>
      <c r="AB88" s="24">
        <f t="shared" si="25"/>
        <v>5.9914884292937698</v>
      </c>
      <c r="AC88" s="17">
        <f t="shared" si="26"/>
        <v>2.3286316173084742E-2</v>
      </c>
    </row>
    <row r="89" spans="1:31" s="17" customFormat="1" x14ac:dyDescent="0.25">
      <c r="A89" s="17">
        <v>4</v>
      </c>
      <c r="B89" s="17">
        <v>-613</v>
      </c>
      <c r="C89" s="17">
        <v>12690</v>
      </c>
      <c r="D89" s="17">
        <v>11340</v>
      </c>
      <c r="E89" s="17">
        <v>13692</v>
      </c>
      <c r="F89" s="17">
        <v>15061</v>
      </c>
      <c r="G89" s="24"/>
      <c r="H89" s="7"/>
      <c r="I89" s="25">
        <f t="shared" si="17"/>
        <v>-1002</v>
      </c>
      <c r="J89" s="24">
        <f t="shared" si="17"/>
        <v>-3721</v>
      </c>
      <c r="K89" s="7"/>
      <c r="L89" s="25">
        <f t="shared" si="27"/>
        <v>-1000.7462045033379</v>
      </c>
      <c r="M89" s="17">
        <f t="shared" si="18"/>
        <v>1.5720031474500733</v>
      </c>
      <c r="N89" s="17">
        <f t="shared" si="28"/>
        <v>-3720.0394798532852</v>
      </c>
      <c r="O89" s="24">
        <f t="shared" si="19"/>
        <v>0.92259895224496491</v>
      </c>
      <c r="P89" s="7"/>
      <c r="Q89" s="25">
        <f t="shared" si="20"/>
        <v>-944.77600373760981</v>
      </c>
      <c r="R89" s="24">
        <f t="shared" si="21"/>
        <v>-3732.9777780137265</v>
      </c>
      <c r="S89" s="7"/>
      <c r="T89" s="25">
        <f t="shared" si="22"/>
        <v>0.24452523451131417</v>
      </c>
      <c r="U89" s="24">
        <f t="shared" si="23"/>
        <v>-0.96708493832516795</v>
      </c>
      <c r="V89" s="7"/>
      <c r="W89" s="25">
        <f t="shared" si="24"/>
        <v>0.24938922694132498</v>
      </c>
      <c r="X89" s="24">
        <f t="shared" si="29"/>
        <v>337.815296025978</v>
      </c>
      <c r="Y89" s="7"/>
      <c r="Z89" s="25">
        <f t="shared" si="30"/>
        <v>-613</v>
      </c>
      <c r="AA89" s="17">
        <f t="shared" si="31"/>
        <v>337.76999999999981</v>
      </c>
      <c r="AB89" s="24">
        <f t="shared" si="25"/>
        <v>5.8951986144612434</v>
      </c>
      <c r="AC89" s="17">
        <f t="shared" si="26"/>
        <v>4.5296025978188936E-2</v>
      </c>
    </row>
    <row r="90" spans="1:31" s="17" customFormat="1" x14ac:dyDescent="0.25">
      <c r="A90" s="17">
        <v>5</v>
      </c>
      <c r="B90" s="17">
        <v>-645</v>
      </c>
      <c r="C90" s="17">
        <v>12513</v>
      </c>
      <c r="D90" s="17">
        <v>11408</v>
      </c>
      <c r="E90" s="17">
        <v>13887</v>
      </c>
      <c r="F90" s="17">
        <v>15011</v>
      </c>
      <c r="G90" s="24"/>
      <c r="H90" s="7"/>
      <c r="I90" s="25">
        <f t="shared" si="17"/>
        <v>-1374</v>
      </c>
      <c r="J90" s="24">
        <f t="shared" si="17"/>
        <v>-3603</v>
      </c>
      <c r="K90" s="7"/>
      <c r="L90" s="25">
        <f t="shared" si="27"/>
        <v>-1374.2986640076265</v>
      </c>
      <c r="M90" s="17">
        <f t="shared" si="18"/>
        <v>8.9200189451512979E-2</v>
      </c>
      <c r="N90" s="17">
        <f t="shared" si="28"/>
        <v>-3603.9941044843331</v>
      </c>
      <c r="O90" s="24">
        <f t="shared" si="19"/>
        <v>0.98824372577116448</v>
      </c>
      <c r="P90" s="7"/>
      <c r="Q90" s="25">
        <f t="shared" si="20"/>
        <v>-1316.7760037376099</v>
      </c>
      <c r="R90" s="24">
        <f t="shared" si="21"/>
        <v>-3614.9777780137265</v>
      </c>
      <c r="S90" s="7"/>
      <c r="T90" s="25">
        <f t="shared" si="22"/>
        <v>0.34080560877817789</v>
      </c>
      <c r="U90" s="24">
        <f t="shared" si="23"/>
        <v>-0.93651523512616053</v>
      </c>
      <c r="V90" s="7"/>
      <c r="W90" s="25">
        <f t="shared" si="24"/>
        <v>0.34551716351384126</v>
      </c>
      <c r="X90" s="24">
        <f t="shared" si="29"/>
        <v>332.02453762530251</v>
      </c>
      <c r="Y90" s="7"/>
      <c r="Z90" s="25">
        <f t="shared" si="30"/>
        <v>-645</v>
      </c>
      <c r="AA90" s="17">
        <f t="shared" si="31"/>
        <v>331.9649999999998</v>
      </c>
      <c r="AB90" s="24">
        <f t="shared" si="25"/>
        <v>5.7938822513829731</v>
      </c>
      <c r="AC90" s="17">
        <f t="shared" si="26"/>
        <v>5.9537625302709785E-2</v>
      </c>
    </row>
    <row r="91" spans="1:31" s="17" customFormat="1" x14ac:dyDescent="0.25">
      <c r="A91" s="17">
        <v>6</v>
      </c>
      <c r="B91" s="17">
        <v>-625</v>
      </c>
      <c r="C91" s="17">
        <v>12327</v>
      </c>
      <c r="D91" s="17">
        <v>11472</v>
      </c>
      <c r="E91" s="17">
        <v>14050</v>
      </c>
      <c r="F91" s="17">
        <v>14924</v>
      </c>
      <c r="G91" s="24"/>
      <c r="H91" s="7"/>
      <c r="I91" s="25">
        <f t="shared" si="17"/>
        <v>-1723</v>
      </c>
      <c r="J91" s="24">
        <f t="shared" si="17"/>
        <v>-3452</v>
      </c>
      <c r="K91" s="7"/>
      <c r="L91" s="25">
        <f t="shared" si="27"/>
        <v>-1723.4126781604486</v>
      </c>
      <c r="M91" s="17">
        <f t="shared" si="18"/>
        <v>0.17030326411128135</v>
      </c>
      <c r="N91" s="17">
        <f t="shared" si="28"/>
        <v>-3456.1038793577268</v>
      </c>
      <c r="O91" s="24">
        <f t="shared" si="19"/>
        <v>16.841825782775988</v>
      </c>
      <c r="P91" s="7"/>
      <c r="Q91" s="25">
        <f t="shared" si="20"/>
        <v>-1665.7760037376099</v>
      </c>
      <c r="R91" s="24">
        <f t="shared" si="21"/>
        <v>-3463.9777780137265</v>
      </c>
      <c r="S91" s="7"/>
      <c r="T91" s="25">
        <f t="shared" si="22"/>
        <v>0.43113316420596132</v>
      </c>
      <c r="U91" s="24">
        <f t="shared" si="23"/>
        <v>-0.89739637764268487</v>
      </c>
      <c r="V91" s="7"/>
      <c r="W91" s="25">
        <f t="shared" si="24"/>
        <v>0.43564923504316705</v>
      </c>
      <c r="X91" s="24">
        <f t="shared" si="29"/>
        <v>326.38085475874902</v>
      </c>
      <c r="Y91" s="7"/>
      <c r="Z91" s="25">
        <f t="shared" si="30"/>
        <v>-625</v>
      </c>
      <c r="AA91" s="17">
        <f t="shared" si="31"/>
        <v>326.3399999999998</v>
      </c>
      <c r="AB91" s="24">
        <f t="shared" si="25"/>
        <v>5.6957074809582915</v>
      </c>
      <c r="AC91" s="17">
        <f t="shared" si="26"/>
        <v>4.08547587492194E-2</v>
      </c>
    </row>
    <row r="92" spans="1:31" s="17" customFormat="1" x14ac:dyDescent="0.25">
      <c r="A92" s="17">
        <v>7</v>
      </c>
      <c r="B92" s="17">
        <v>-636</v>
      </c>
      <c r="C92" s="17">
        <v>12171</v>
      </c>
      <c r="D92" s="17">
        <v>11580</v>
      </c>
      <c r="E92" s="17">
        <v>14234</v>
      </c>
      <c r="F92" s="17">
        <v>14848</v>
      </c>
      <c r="G92" s="24"/>
      <c r="H92" s="7"/>
      <c r="I92" s="25">
        <f t="shared" si="17"/>
        <v>-2063</v>
      </c>
      <c r="J92" s="24">
        <f t="shared" si="17"/>
        <v>-3268</v>
      </c>
      <c r="K92" s="7"/>
      <c r="L92" s="25">
        <f t="shared" si="27"/>
        <v>-2062.171481294065</v>
      </c>
      <c r="M92" s="17">
        <f t="shared" si="18"/>
        <v>0.68644324608427187</v>
      </c>
      <c r="N92" s="17">
        <f t="shared" si="28"/>
        <v>-3271.2862663883825</v>
      </c>
      <c r="O92" s="24">
        <f t="shared" si="19"/>
        <v>10.799546775412566</v>
      </c>
      <c r="P92" s="7"/>
      <c r="Q92" s="25">
        <f t="shared" si="20"/>
        <v>-2005.7760037376099</v>
      </c>
      <c r="R92" s="24">
        <f t="shared" si="21"/>
        <v>-3279.9777780137265</v>
      </c>
      <c r="S92" s="7"/>
      <c r="T92" s="25">
        <f t="shared" si="22"/>
        <v>0.51913135574019154</v>
      </c>
      <c r="U92" s="24">
        <f t="shared" si="23"/>
        <v>-0.8497283658747411</v>
      </c>
      <c r="V92" s="7"/>
      <c r="W92" s="25">
        <f t="shared" si="24"/>
        <v>0.52340894224630374</v>
      </c>
      <c r="X92" s="24">
        <f t="shared" si="29"/>
        <v>320.64362200403684</v>
      </c>
      <c r="Y92" s="7"/>
      <c r="Z92" s="25">
        <f t="shared" si="30"/>
        <v>-636</v>
      </c>
      <c r="AA92" s="17">
        <f t="shared" si="31"/>
        <v>320.61599999999981</v>
      </c>
      <c r="AB92" s="24">
        <f t="shared" si="25"/>
        <v>5.5958048345741362</v>
      </c>
      <c r="AC92" s="17">
        <f t="shared" si="26"/>
        <v>2.7622004037027637E-2</v>
      </c>
    </row>
    <row r="93" spans="1:31" s="17" customFormat="1" x14ac:dyDescent="0.25">
      <c r="A93" s="17">
        <v>8</v>
      </c>
      <c r="B93" s="17">
        <v>-640</v>
      </c>
      <c r="C93" s="17">
        <v>12007</v>
      </c>
      <c r="D93" s="17">
        <v>11687</v>
      </c>
      <c r="E93" s="17">
        <v>14393</v>
      </c>
      <c r="F93" s="17">
        <v>14733</v>
      </c>
      <c r="G93" s="24"/>
      <c r="H93" s="7"/>
      <c r="I93" s="25">
        <f t="shared" si="17"/>
        <v>-2386</v>
      </c>
      <c r="J93" s="24">
        <f t="shared" si="17"/>
        <v>-3046</v>
      </c>
      <c r="K93" s="7"/>
      <c r="L93" s="25">
        <f t="shared" si="27"/>
        <v>-2382.8617088415804</v>
      </c>
      <c r="M93" s="17">
        <f t="shared" si="18"/>
        <v>9.8488713950148448</v>
      </c>
      <c r="N93" s="17">
        <f t="shared" si="28"/>
        <v>-3052.2130115035584</v>
      </c>
      <c r="O93" s="24">
        <f t="shared" si="19"/>
        <v>38.601511943348903</v>
      </c>
      <c r="P93" s="7"/>
      <c r="Q93" s="25">
        <f t="shared" si="20"/>
        <v>-2328.7760037376097</v>
      </c>
      <c r="R93" s="24">
        <f t="shared" si="21"/>
        <v>-3057.9777780137265</v>
      </c>
      <c r="S93" s="7"/>
      <c r="T93" s="25">
        <f t="shared" si="22"/>
        <v>0.60272963769771026</v>
      </c>
      <c r="U93" s="24">
        <f t="shared" si="23"/>
        <v>-0.79221587341559163</v>
      </c>
      <c r="V93" s="7"/>
      <c r="W93" s="25">
        <f t="shared" si="24"/>
        <v>0.60671920252615918</v>
      </c>
      <c r="X93" s="24">
        <f t="shared" si="29"/>
        <v>314.828802395097</v>
      </c>
      <c r="Y93" s="7"/>
      <c r="Z93" s="25">
        <f t="shared" si="30"/>
        <v>-640</v>
      </c>
      <c r="AA93" s="17">
        <f t="shared" si="31"/>
        <v>314.85599999999982</v>
      </c>
      <c r="AB93" s="24">
        <f t="shared" si="25"/>
        <v>5.4952738696592629</v>
      </c>
      <c r="AC93" s="17">
        <f t="shared" si="26"/>
        <v>-2.7197604902823969E-2</v>
      </c>
    </row>
    <row r="94" spans="1:31" s="17" customFormat="1" x14ac:dyDescent="0.25">
      <c r="A94" s="17">
        <v>9</v>
      </c>
      <c r="B94" s="17">
        <v>-626</v>
      </c>
      <c r="C94" s="17">
        <v>11864</v>
      </c>
      <c r="D94" s="17">
        <v>11812</v>
      </c>
      <c r="E94" s="17">
        <v>14538</v>
      </c>
      <c r="F94" s="17">
        <v>14613</v>
      </c>
      <c r="G94" s="24"/>
      <c r="H94" s="7"/>
      <c r="I94" s="25">
        <f t="shared" si="17"/>
        <v>-2674</v>
      </c>
      <c r="J94" s="24">
        <f t="shared" si="17"/>
        <v>-2801</v>
      </c>
      <c r="K94" s="7"/>
      <c r="L94" s="25">
        <f t="shared" si="27"/>
        <v>-2673.8284928414755</v>
      </c>
      <c r="M94" s="17">
        <f t="shared" si="18"/>
        <v>2.9414705425145019E-2</v>
      </c>
      <c r="N94" s="17">
        <f t="shared" si="28"/>
        <v>-2807.9378899756662</v>
      </c>
      <c r="O94" s="24">
        <f t="shared" si="19"/>
        <v>48.134317314449085</v>
      </c>
      <c r="P94" s="7"/>
      <c r="Q94" s="25">
        <f t="shared" si="20"/>
        <v>-2616.7760037376097</v>
      </c>
      <c r="R94" s="24">
        <f t="shared" si="21"/>
        <v>-2812.9777780137265</v>
      </c>
      <c r="S94" s="7"/>
      <c r="T94" s="25">
        <f t="shared" si="22"/>
        <v>0.67726928229141115</v>
      </c>
      <c r="U94" s="24">
        <f t="shared" si="23"/>
        <v>-0.72874487948544908</v>
      </c>
      <c r="V94" s="7"/>
      <c r="W94" s="25">
        <f t="shared" si="24"/>
        <v>0.68094076152300542</v>
      </c>
      <c r="X94" s="24">
        <f t="shared" si="29"/>
        <v>309.21775511495173</v>
      </c>
      <c r="Y94" s="7"/>
      <c r="Z94" s="25">
        <f t="shared" si="30"/>
        <v>-626</v>
      </c>
      <c r="AA94" s="17">
        <f t="shared" si="31"/>
        <v>309.22199999999981</v>
      </c>
      <c r="AB94" s="24">
        <f t="shared" si="25"/>
        <v>5.3969420196019025</v>
      </c>
      <c r="AC94" s="17">
        <f t="shared" si="26"/>
        <v>-4.2448850480809597E-3</v>
      </c>
    </row>
    <row r="95" spans="1:31" s="17" customFormat="1" x14ac:dyDescent="0.25">
      <c r="A95" s="17">
        <v>10</v>
      </c>
      <c r="B95" s="17">
        <v>-612</v>
      </c>
      <c r="C95" s="17">
        <v>11740</v>
      </c>
      <c r="D95" s="17">
        <v>11948</v>
      </c>
      <c r="E95" s="17">
        <v>14671</v>
      </c>
      <c r="F95" s="17">
        <v>14482</v>
      </c>
      <c r="G95" s="24"/>
      <c r="H95" s="7"/>
      <c r="I95" s="25">
        <f t="shared" si="17"/>
        <v>-2931</v>
      </c>
      <c r="J95" s="24">
        <f t="shared" si="17"/>
        <v>-2534</v>
      </c>
      <c r="K95" s="7"/>
      <c r="L95" s="25">
        <f t="shared" si="27"/>
        <v>-2933.8571631271698</v>
      </c>
      <c r="M95" s="17">
        <f t="shared" si="18"/>
        <v>8.1633811352585379</v>
      </c>
      <c r="N95" s="17">
        <f t="shared" si="28"/>
        <v>-2542.732382693312</v>
      </c>
      <c r="O95" s="24">
        <f t="shared" si="19"/>
        <v>76.254507502455766</v>
      </c>
      <c r="P95" s="7"/>
      <c r="Q95" s="25">
        <f t="shared" si="20"/>
        <v>-2873.7760037376097</v>
      </c>
      <c r="R95" s="24">
        <f t="shared" si="21"/>
        <v>-2545.9777780137265</v>
      </c>
      <c r="S95" s="7"/>
      <c r="T95" s="25">
        <f t="shared" si="22"/>
        <v>0.74378556236287341</v>
      </c>
      <c r="U95" s="24">
        <f t="shared" si="23"/>
        <v>-0.65957444936566112</v>
      </c>
      <c r="V95" s="7"/>
      <c r="W95" s="25">
        <f t="shared" si="24"/>
        <v>0.74711020730774658</v>
      </c>
      <c r="X95" s="24">
        <f t="shared" si="29"/>
        <v>303.71469726497457</v>
      </c>
      <c r="Y95" s="7"/>
      <c r="Z95" s="25">
        <f t="shared" si="30"/>
        <v>-612</v>
      </c>
      <c r="AA95" s="17">
        <f t="shared" si="31"/>
        <v>303.71399999999983</v>
      </c>
      <c r="AB95" s="24">
        <f t="shared" si="25"/>
        <v>5.3008092844020549</v>
      </c>
      <c r="AC95" s="17">
        <f t="shared" si="26"/>
        <v>6.9726497474675853E-4</v>
      </c>
    </row>
    <row r="96" spans="1:31" s="17" customFormat="1" x14ac:dyDescent="0.25">
      <c r="A96" s="17">
        <v>11</v>
      </c>
      <c r="B96" s="17">
        <v>-610</v>
      </c>
      <c r="C96" s="17">
        <v>11616</v>
      </c>
      <c r="D96" s="17">
        <v>12086</v>
      </c>
      <c r="E96" s="17">
        <v>14782</v>
      </c>
      <c r="F96" s="17">
        <v>14333</v>
      </c>
      <c r="G96" s="24"/>
      <c r="H96" s="7"/>
      <c r="I96" s="25">
        <f t="shared" si="17"/>
        <v>-3166</v>
      </c>
      <c r="J96" s="24">
        <f t="shared" si="17"/>
        <v>-2247</v>
      </c>
      <c r="K96" s="7"/>
      <c r="L96" s="25">
        <f t="shared" si="27"/>
        <v>-3166.5919859952337</v>
      </c>
      <c r="M96" s="17">
        <f t="shared" si="18"/>
        <v>0.35044741855283335</v>
      </c>
      <c r="N96" s="17">
        <f t="shared" si="28"/>
        <v>-2254.8809071584542</v>
      </c>
      <c r="O96" s="24">
        <f t="shared" si="19"/>
        <v>62.108697640174533</v>
      </c>
      <c r="P96" s="7"/>
      <c r="Q96" s="25">
        <f t="shared" si="20"/>
        <v>-3108.7760037376097</v>
      </c>
      <c r="R96" s="24">
        <f t="shared" si="21"/>
        <v>-2258.9777780137265</v>
      </c>
      <c r="S96" s="7"/>
      <c r="T96" s="25">
        <f t="shared" si="22"/>
        <v>0.80460784180565015</v>
      </c>
      <c r="U96" s="24">
        <f t="shared" si="23"/>
        <v>-0.58522271361892275</v>
      </c>
      <c r="V96" s="7"/>
      <c r="W96" s="25">
        <f t="shared" si="24"/>
        <v>0.80755953750197751</v>
      </c>
      <c r="X96" s="24">
        <f t="shared" si="29"/>
        <v>298.20564532451203</v>
      </c>
      <c r="Y96" s="7"/>
      <c r="Z96" s="25">
        <f t="shared" si="30"/>
        <v>-610</v>
      </c>
      <c r="AA96" s="17">
        <f t="shared" si="31"/>
        <v>298.22399999999982</v>
      </c>
      <c r="AB96" s="24">
        <f t="shared" si="25"/>
        <v>5.204990708467566</v>
      </c>
      <c r="AC96" s="17">
        <f t="shared" si="26"/>
        <v>-1.8354675487785244E-2</v>
      </c>
    </row>
    <row r="97" spans="1:29" s="17" customFormat="1" x14ac:dyDescent="0.25">
      <c r="A97" s="17">
        <v>12</v>
      </c>
      <c r="B97" s="17">
        <v>-636</v>
      </c>
      <c r="C97" s="17">
        <v>11503</v>
      </c>
      <c r="D97" s="17">
        <v>12242</v>
      </c>
      <c r="E97" s="17">
        <v>14880</v>
      </c>
      <c r="F97" s="17">
        <v>14167</v>
      </c>
      <c r="G97" s="24"/>
      <c r="H97" s="7"/>
      <c r="I97" s="25">
        <f t="shared" si="17"/>
        <v>-3377</v>
      </c>
      <c r="J97" s="24">
        <f t="shared" si="17"/>
        <v>-1925</v>
      </c>
      <c r="K97" s="7"/>
      <c r="L97" s="25">
        <f t="shared" si="27"/>
        <v>-3378.8271757534335</v>
      </c>
      <c r="M97" s="17">
        <f t="shared" si="18"/>
        <v>3.3385712339352556</v>
      </c>
      <c r="N97" s="17">
        <f t="shared" si="28"/>
        <v>-1932.6247952068391</v>
      </c>
      <c r="O97" s="24">
        <f t="shared" si="19"/>
        <v>58.137501946235801</v>
      </c>
      <c r="P97" s="7"/>
      <c r="Q97" s="25">
        <f t="shared" si="20"/>
        <v>-3319.7760037376097</v>
      </c>
      <c r="R97" s="24">
        <f t="shared" si="21"/>
        <v>-1936.9777780137265</v>
      </c>
      <c r="S97" s="7"/>
      <c r="T97" s="25">
        <f t="shared" si="22"/>
        <v>0.85921848419895186</v>
      </c>
      <c r="U97" s="24">
        <f t="shared" si="23"/>
        <v>-0.50180369302502115</v>
      </c>
      <c r="V97" s="7"/>
      <c r="W97" s="25">
        <f t="shared" si="24"/>
        <v>0.86175157686970971</v>
      </c>
      <c r="X97" s="24">
        <f t="shared" si="29"/>
        <v>292.48805993583392</v>
      </c>
      <c r="Y97" s="7"/>
      <c r="Z97" s="25">
        <f t="shared" si="30"/>
        <v>-636</v>
      </c>
      <c r="AA97" s="17">
        <f t="shared" si="31"/>
        <v>292.49999999999983</v>
      </c>
      <c r="AB97" s="24">
        <f t="shared" si="25"/>
        <v>5.1050880620834107</v>
      </c>
      <c r="AC97" s="17">
        <f t="shared" si="26"/>
        <v>-1.1940064165912645E-2</v>
      </c>
    </row>
    <row r="98" spans="1:29" s="17" customFormat="1" x14ac:dyDescent="0.25">
      <c r="A98" s="17">
        <v>13</v>
      </c>
      <c r="B98" s="17">
        <v>-621</v>
      </c>
      <c r="C98" s="17">
        <v>11423</v>
      </c>
      <c r="D98" s="17">
        <v>12412</v>
      </c>
      <c r="E98" s="17">
        <v>14977</v>
      </c>
      <c r="F98" s="17">
        <v>14005</v>
      </c>
      <c r="G98" s="24"/>
      <c r="H98" s="7"/>
      <c r="I98" s="25">
        <f t="shared" si="17"/>
        <v>-3554</v>
      </c>
      <c r="J98" s="24">
        <f t="shared" si="17"/>
        <v>-1593</v>
      </c>
      <c r="K98" s="7"/>
      <c r="L98" s="25">
        <f t="shared" si="27"/>
        <v>-3554.0944920344637</v>
      </c>
      <c r="M98" s="17">
        <f t="shared" si="18"/>
        <v>8.9287445770807015E-3</v>
      </c>
      <c r="N98" s="17">
        <f t="shared" si="28"/>
        <v>-1599.2037870841789</v>
      </c>
      <c r="O98" s="24">
        <f t="shared" si="19"/>
        <v>38.486974185824742</v>
      </c>
      <c r="P98" s="7"/>
      <c r="Q98" s="25">
        <f t="shared" si="20"/>
        <v>-3496.7760037376097</v>
      </c>
      <c r="R98" s="24">
        <f t="shared" si="21"/>
        <v>-1604.9777780137265</v>
      </c>
      <c r="S98" s="7"/>
      <c r="T98" s="25">
        <f t="shared" si="22"/>
        <v>0.90502930743883059</v>
      </c>
      <c r="U98" s="24">
        <f t="shared" si="23"/>
        <v>-0.41579401961764434</v>
      </c>
      <c r="V98" s="7"/>
      <c r="W98" s="25">
        <f t="shared" si="24"/>
        <v>0.90713066440711299</v>
      </c>
      <c r="X98" s="24">
        <f t="shared" si="29"/>
        <v>286.90044266913355</v>
      </c>
      <c r="Y98" s="7"/>
      <c r="Z98" s="25">
        <f t="shared" si="30"/>
        <v>-621</v>
      </c>
      <c r="AA98" s="17">
        <f t="shared" si="31"/>
        <v>286.91099999999983</v>
      </c>
      <c r="AB98" s="24">
        <f t="shared" si="25"/>
        <v>5.0075416101894481</v>
      </c>
      <c r="AC98" s="17">
        <f t="shared" si="26"/>
        <v>-1.055733086627697E-2</v>
      </c>
    </row>
    <row r="99" spans="1:29" s="17" customFormat="1" x14ac:dyDescent="0.25">
      <c r="A99" s="17">
        <v>14</v>
      </c>
      <c r="B99" s="17">
        <v>-633</v>
      </c>
      <c r="C99" s="17">
        <v>11346</v>
      </c>
      <c r="D99" s="17">
        <v>12588</v>
      </c>
      <c r="E99" s="17">
        <v>15044</v>
      </c>
      <c r="F99" s="17">
        <v>13826</v>
      </c>
      <c r="G99" s="24"/>
      <c r="H99" s="7"/>
      <c r="I99" s="25">
        <f t="shared" si="17"/>
        <v>-3698</v>
      </c>
      <c r="J99" s="24">
        <f t="shared" si="17"/>
        <v>-1238</v>
      </c>
      <c r="K99" s="7"/>
      <c r="L99" s="25">
        <f t="shared" si="27"/>
        <v>-3698.505347267856</v>
      </c>
      <c r="M99" s="17">
        <f t="shared" si="18"/>
        <v>0.25537586112951938</v>
      </c>
      <c r="N99" s="17">
        <f t="shared" si="28"/>
        <v>-1243.5713485787439</v>
      </c>
      <c r="O99" s="24">
        <f t="shared" si="19"/>
        <v>31.039924985872084</v>
      </c>
      <c r="P99" s="7"/>
      <c r="Q99" s="25">
        <f t="shared" si="20"/>
        <v>-3640.7760037376097</v>
      </c>
      <c r="R99" s="24">
        <f t="shared" si="21"/>
        <v>-1249.9777780137265</v>
      </c>
      <c r="S99" s="7"/>
      <c r="T99" s="25">
        <f t="shared" si="22"/>
        <v>0.94229912973568108</v>
      </c>
      <c r="U99" s="24">
        <f t="shared" si="23"/>
        <v>-0.32382584473927456</v>
      </c>
      <c r="V99" s="7"/>
      <c r="W99" s="25">
        <f t="shared" si="24"/>
        <v>0.94393869362107841</v>
      </c>
      <c r="X99" s="24">
        <f t="shared" si="29"/>
        <v>281.21047959751934</v>
      </c>
      <c r="Y99" s="7"/>
      <c r="Z99" s="25">
        <f t="shared" si="30"/>
        <v>-633</v>
      </c>
      <c r="AA99" s="17">
        <f t="shared" si="31"/>
        <v>281.21399999999983</v>
      </c>
      <c r="AB99" s="24">
        <f t="shared" si="25"/>
        <v>4.9081102027033312</v>
      </c>
      <c r="AC99" s="17">
        <f t="shared" si="26"/>
        <v>-3.5204024804897927E-3</v>
      </c>
    </row>
    <row r="100" spans="1:29" s="17" customFormat="1" x14ac:dyDescent="0.25">
      <c r="A100" s="17">
        <v>15</v>
      </c>
      <c r="B100" s="17">
        <v>-643</v>
      </c>
      <c r="C100" s="17">
        <v>11285</v>
      </c>
      <c r="D100" s="17">
        <v>12765</v>
      </c>
      <c r="E100" s="17">
        <v>15085</v>
      </c>
      <c r="F100" s="17">
        <v>13630</v>
      </c>
      <c r="G100" s="24"/>
      <c r="H100" s="7"/>
      <c r="I100" s="25">
        <f t="shared" si="17"/>
        <v>-3800</v>
      </c>
      <c r="J100" s="24">
        <f t="shared" si="17"/>
        <v>-865</v>
      </c>
      <c r="K100" s="7"/>
      <c r="L100" s="25">
        <f t="shared" si="27"/>
        <v>-3808.3464596458875</v>
      </c>
      <c r="M100" s="17">
        <f t="shared" si="18"/>
        <v>69.663388620429075</v>
      </c>
      <c r="N100" s="17">
        <f t="shared" si="28"/>
        <v>-869.6208688210055</v>
      </c>
      <c r="O100" s="24">
        <f t="shared" si="19"/>
        <v>21.352428660940774</v>
      </c>
      <c r="P100" s="7"/>
      <c r="Q100" s="25">
        <f t="shared" si="20"/>
        <v>-3742.7760037376097</v>
      </c>
      <c r="R100" s="24">
        <f t="shared" si="21"/>
        <v>-876.97777801372649</v>
      </c>
      <c r="S100" s="7"/>
      <c r="T100" s="25">
        <f t="shared" si="22"/>
        <v>0.96869858719595014</v>
      </c>
      <c r="U100" s="24">
        <f t="shared" si="23"/>
        <v>-0.22719449479664941</v>
      </c>
      <c r="V100" s="7"/>
      <c r="W100" s="25">
        <f t="shared" si="24"/>
        <v>0.96985278195233915</v>
      </c>
      <c r="X100" s="24">
        <f t="shared" si="29"/>
        <v>275.45971572887311</v>
      </c>
      <c r="Y100" s="7"/>
      <c r="Z100" s="25">
        <f t="shared" si="30"/>
        <v>-643</v>
      </c>
      <c r="AA100" s="17">
        <f t="shared" si="31"/>
        <v>275.42699999999985</v>
      </c>
      <c r="AB100" s="24">
        <f t="shared" si="25"/>
        <v>4.8071079988904195</v>
      </c>
      <c r="AC100" s="17">
        <f t="shared" si="26"/>
        <v>3.2715728873256467E-2</v>
      </c>
    </row>
    <row r="101" spans="1:29" s="17" customFormat="1" x14ac:dyDescent="0.25">
      <c r="A101" s="17">
        <v>16</v>
      </c>
      <c r="B101" s="17">
        <v>-629</v>
      </c>
      <c r="C101" s="17">
        <v>11262</v>
      </c>
      <c r="D101" s="17">
        <v>12967</v>
      </c>
      <c r="E101" s="17">
        <v>15143</v>
      </c>
      <c r="F101" s="17">
        <v>13462</v>
      </c>
      <c r="G101" s="24"/>
      <c r="H101" s="7"/>
      <c r="I101" s="25">
        <f t="shared" si="17"/>
        <v>-3881</v>
      </c>
      <c r="J101" s="24">
        <f t="shared" si="17"/>
        <v>-495</v>
      </c>
      <c r="K101" s="7"/>
      <c r="L101" s="25">
        <f t="shared" si="27"/>
        <v>-3878.7893128156652</v>
      </c>
      <c r="M101" s="17">
        <f t="shared" si="18"/>
        <v>4.8871378269821335</v>
      </c>
      <c r="N101" s="17">
        <f t="shared" si="28"/>
        <v>-495.07467928922193</v>
      </c>
      <c r="O101" s="24">
        <f t="shared" si="19"/>
        <v>5.5769962386931528E-3</v>
      </c>
      <c r="P101" s="7"/>
      <c r="Q101" s="25">
        <f t="shared" si="20"/>
        <v>-3823.7760037376097</v>
      </c>
      <c r="R101" s="24">
        <f t="shared" si="21"/>
        <v>-506.97777801372644</v>
      </c>
      <c r="S101" s="7"/>
      <c r="T101" s="25">
        <f t="shared" si="22"/>
        <v>0.98966286223792854</v>
      </c>
      <c r="U101" s="24">
        <f t="shared" si="23"/>
        <v>-0.13134034069806683</v>
      </c>
      <c r="V101" s="7"/>
      <c r="W101" s="25">
        <f t="shared" si="24"/>
        <v>0.99033552566338101</v>
      </c>
      <c r="X101" s="24">
        <f t="shared" si="29"/>
        <v>269.83013001355073</v>
      </c>
      <c r="Y101" s="7"/>
      <c r="Z101" s="25">
        <f t="shared" si="30"/>
        <v>-629</v>
      </c>
      <c r="AA101" s="17">
        <f t="shared" si="31"/>
        <v>269.76599999999985</v>
      </c>
      <c r="AB101" s="24">
        <f t="shared" si="25"/>
        <v>4.7083049099350207</v>
      </c>
      <c r="AC101" s="17">
        <f t="shared" si="26"/>
        <v>6.4130013550879994E-2</v>
      </c>
    </row>
    <row r="102" spans="1:29" s="17" customFormat="1" x14ac:dyDescent="0.25">
      <c r="A102" s="17">
        <v>17</v>
      </c>
      <c r="B102" s="17">
        <v>-623</v>
      </c>
      <c r="C102" s="17">
        <v>11226</v>
      </c>
      <c r="D102" s="17">
        <v>13133</v>
      </c>
      <c r="E102" s="17">
        <v>15130</v>
      </c>
      <c r="F102" s="17">
        <v>13254</v>
      </c>
      <c r="G102" s="24"/>
      <c r="H102" s="7"/>
      <c r="I102" s="25">
        <f t="shared" si="17"/>
        <v>-3904</v>
      </c>
      <c r="J102" s="24">
        <f t="shared" si="17"/>
        <v>-121</v>
      </c>
      <c r="K102" s="7"/>
      <c r="L102" s="25">
        <f t="shared" si="27"/>
        <v>-3911.7994889278493</v>
      </c>
      <c r="M102" s="17">
        <f t="shared" si="18"/>
        <v>60.832027535644208</v>
      </c>
      <c r="N102" s="17">
        <f t="shared" si="28"/>
        <v>-119.20351751566831</v>
      </c>
      <c r="O102" s="24">
        <f t="shared" si="19"/>
        <v>3.2273493165105624</v>
      </c>
      <c r="P102" s="7"/>
      <c r="Q102" s="25">
        <f t="shared" si="20"/>
        <v>-3846.7760037376097</v>
      </c>
      <c r="R102" s="24">
        <f t="shared" si="21"/>
        <v>-132.97777801372644</v>
      </c>
      <c r="S102" s="7"/>
      <c r="T102" s="25">
        <f t="shared" si="22"/>
        <v>0.99561568107700882</v>
      </c>
      <c r="U102" s="24">
        <f t="shared" si="23"/>
        <v>-3.4449925474094159E-2</v>
      </c>
      <c r="V102" s="7"/>
      <c r="W102" s="25">
        <f t="shared" si="24"/>
        <v>0.99580141493980057</v>
      </c>
      <c r="X102" s="24">
        <f t="shared" si="29"/>
        <v>264.25689869899361</v>
      </c>
      <c r="Y102" s="7"/>
      <c r="Z102" s="25">
        <f t="shared" si="30"/>
        <v>-623</v>
      </c>
      <c r="AA102" s="17">
        <f t="shared" si="31"/>
        <v>264.15899999999988</v>
      </c>
      <c r="AB102" s="24">
        <f t="shared" si="25"/>
        <v>4.6104442987756986</v>
      </c>
      <c r="AC102" s="17">
        <f t="shared" si="26"/>
        <v>9.7898698993731159E-2</v>
      </c>
    </row>
    <row r="103" spans="1:29" s="17" customFormat="1" x14ac:dyDescent="0.25">
      <c r="A103" s="17">
        <v>18</v>
      </c>
      <c r="B103" s="17">
        <v>-624</v>
      </c>
      <c r="C103" s="17">
        <v>11241</v>
      </c>
      <c r="D103" s="17">
        <v>13329</v>
      </c>
      <c r="E103" s="17">
        <v>15140</v>
      </c>
      <c r="F103" s="17">
        <v>13075</v>
      </c>
      <c r="G103" s="24"/>
      <c r="H103" s="7"/>
      <c r="I103" s="25">
        <f t="shared" si="17"/>
        <v>-3899</v>
      </c>
      <c r="J103" s="24">
        <f t="shared" si="17"/>
        <v>254</v>
      </c>
      <c r="K103" s="7"/>
      <c r="L103" s="25">
        <f t="shared" si="27"/>
        <v>-3907.8712725935634</v>
      </c>
      <c r="M103" s="17">
        <f t="shared" si="18"/>
        <v>78.699477429308914</v>
      </c>
      <c r="N103" s="17">
        <f t="shared" si="28"/>
        <v>258.53360396454025</v>
      </c>
      <c r="O103" s="24">
        <f t="shared" si="19"/>
        <v>20.553564907295055</v>
      </c>
      <c r="P103" s="7"/>
      <c r="Q103" s="25">
        <f t="shared" si="20"/>
        <v>-3841.7760037376097</v>
      </c>
      <c r="R103" s="24">
        <f t="shared" si="21"/>
        <v>242.02222198627356</v>
      </c>
      <c r="S103" s="7"/>
      <c r="T103" s="25">
        <f t="shared" si="22"/>
        <v>0.99432159002503484</v>
      </c>
      <c r="U103" s="24">
        <f t="shared" si="23"/>
        <v>6.2699555031226012E-2</v>
      </c>
      <c r="V103" s="7"/>
      <c r="W103" s="25">
        <f t="shared" si="24"/>
        <v>0.99401900063045578</v>
      </c>
      <c r="X103" s="24">
        <f t="shared" si="29"/>
        <v>258.66627750848806</v>
      </c>
      <c r="Y103" s="7"/>
      <c r="Z103" s="25">
        <f t="shared" si="30"/>
        <v>-624</v>
      </c>
      <c r="AA103" s="17">
        <f t="shared" si="31"/>
        <v>258.54299999999989</v>
      </c>
      <c r="AB103" s="24">
        <f t="shared" si="25"/>
        <v>4.5124266079836977</v>
      </c>
      <c r="AC103" s="17">
        <f t="shared" si="26"/>
        <v>0.12327750848817232</v>
      </c>
    </row>
    <row r="104" spans="1:29" s="17" customFormat="1" x14ac:dyDescent="0.25">
      <c r="A104" s="17">
        <v>19</v>
      </c>
      <c r="B104" s="17">
        <v>-612</v>
      </c>
      <c r="C104" s="17">
        <v>11256</v>
      </c>
      <c r="D104" s="17">
        <v>13511</v>
      </c>
      <c r="E104" s="17">
        <v>15117</v>
      </c>
      <c r="F104" s="17">
        <v>12890</v>
      </c>
      <c r="G104" s="24"/>
      <c r="H104" s="7"/>
      <c r="I104" s="25">
        <f t="shared" si="17"/>
        <v>-3861</v>
      </c>
      <c r="J104" s="24">
        <f t="shared" si="17"/>
        <v>621</v>
      </c>
      <c r="K104" s="7"/>
      <c r="L104" s="25">
        <f t="shared" si="27"/>
        <v>-3868.0935061161645</v>
      </c>
      <c r="M104" s="17">
        <f t="shared" si="18"/>
        <v>50.317829020062639</v>
      </c>
      <c r="N104" s="17">
        <f t="shared" si="28"/>
        <v>626.73168456280962</v>
      </c>
      <c r="O104" s="24">
        <f t="shared" si="19"/>
        <v>32.85220792755009</v>
      </c>
      <c r="P104" s="7"/>
      <c r="Q104" s="25">
        <f t="shared" si="20"/>
        <v>-3803.7760037376097</v>
      </c>
      <c r="R104" s="24">
        <f t="shared" si="21"/>
        <v>609.02222198627351</v>
      </c>
      <c r="S104" s="7"/>
      <c r="T104" s="25">
        <f t="shared" si="22"/>
        <v>0.98448649803003263</v>
      </c>
      <c r="U104" s="24">
        <f t="shared" si="23"/>
        <v>0.15777651328576603</v>
      </c>
      <c r="V104" s="7"/>
      <c r="W104" s="25">
        <f t="shared" si="24"/>
        <v>0.98370589470226766</v>
      </c>
      <c r="X104" s="24">
        <f t="shared" si="29"/>
        <v>253.16347238853405</v>
      </c>
      <c r="Y104" s="7"/>
      <c r="Z104" s="25">
        <f t="shared" si="30"/>
        <v>-612</v>
      </c>
      <c r="AA104" s="17">
        <f t="shared" si="31"/>
        <v>253.03499999999988</v>
      </c>
      <c r="AB104" s="24">
        <f t="shared" si="25"/>
        <v>4.4162938727838501</v>
      </c>
      <c r="AC104" s="17">
        <f t="shared" si="26"/>
        <v>0.12847238853416343</v>
      </c>
    </row>
    <row r="105" spans="1:29" s="17" customFormat="1" x14ac:dyDescent="0.25">
      <c r="A105" s="17">
        <v>20</v>
      </c>
      <c r="B105" s="17">
        <v>-606</v>
      </c>
      <c r="C105" s="17">
        <v>11301</v>
      </c>
      <c r="D105" s="17">
        <v>13702</v>
      </c>
      <c r="E105" s="17">
        <v>15095</v>
      </c>
      <c r="F105" s="17">
        <v>12725</v>
      </c>
      <c r="G105" s="24"/>
      <c r="H105" s="7"/>
      <c r="I105" s="25">
        <f t="shared" si="17"/>
        <v>-3794</v>
      </c>
      <c r="J105" s="24">
        <f t="shared" si="17"/>
        <v>977</v>
      </c>
      <c r="K105" s="7"/>
      <c r="L105" s="25">
        <f t="shared" si="27"/>
        <v>-3794.0118038714431</v>
      </c>
      <c r="M105" s="17">
        <f t="shared" si="18"/>
        <v>1.3933138104605782E-4</v>
      </c>
      <c r="N105" s="17">
        <f t="shared" si="28"/>
        <v>985.73453604649399</v>
      </c>
      <c r="O105" s="24">
        <f t="shared" si="19"/>
        <v>76.292119947502783</v>
      </c>
      <c r="P105" s="7"/>
      <c r="Q105" s="25">
        <f t="shared" si="20"/>
        <v>-3736.7760037376097</v>
      </c>
      <c r="R105" s="24">
        <f t="shared" si="21"/>
        <v>965.02222198627351</v>
      </c>
      <c r="S105" s="7"/>
      <c r="T105" s="25">
        <f t="shared" si="22"/>
        <v>0.9671456779335813</v>
      </c>
      <c r="U105" s="24">
        <f t="shared" si="23"/>
        <v>0.25000375344548331</v>
      </c>
      <c r="V105" s="7"/>
      <c r="W105" s="25">
        <f t="shared" si="24"/>
        <v>0.96590128952966281</v>
      </c>
      <c r="X105" s="24">
        <f t="shared" si="29"/>
        <v>247.76415088185286</v>
      </c>
      <c r="Y105" s="7"/>
      <c r="Z105" s="25">
        <f t="shared" si="30"/>
        <v>-606</v>
      </c>
      <c r="AA105" s="17">
        <f t="shared" si="31"/>
        <v>247.58099999999988</v>
      </c>
      <c r="AB105" s="24">
        <f t="shared" si="25"/>
        <v>4.3211036153800784</v>
      </c>
      <c r="AC105" s="17">
        <f t="shared" si="26"/>
        <v>0.18315088185298123</v>
      </c>
    </row>
    <row r="106" spans="1:29" s="17" customFormat="1" x14ac:dyDescent="0.25">
      <c r="A106" s="17">
        <v>21</v>
      </c>
      <c r="B106" s="17">
        <v>-639</v>
      </c>
      <c r="C106" s="17">
        <v>11354</v>
      </c>
      <c r="D106" s="17">
        <v>13871</v>
      </c>
      <c r="E106" s="17">
        <v>15028</v>
      </c>
      <c r="F106" s="17">
        <v>12527</v>
      </c>
      <c r="G106" s="24"/>
      <c r="H106" s="7"/>
      <c r="I106" s="25">
        <f t="shared" si="17"/>
        <v>-3674</v>
      </c>
      <c r="J106" s="24">
        <f t="shared" si="17"/>
        <v>1344</v>
      </c>
      <c r="K106" s="7"/>
      <c r="L106" s="25">
        <f t="shared" si="27"/>
        <v>-3679.2480943174774</v>
      </c>
      <c r="M106" s="17">
        <f t="shared" si="18"/>
        <v>27.542493965138082</v>
      </c>
      <c r="N106" s="17">
        <f t="shared" si="28"/>
        <v>1354.6669109774643</v>
      </c>
      <c r="O106" s="24">
        <f t="shared" si="19"/>
        <v>113.78298980114924</v>
      </c>
      <c r="P106" s="7"/>
      <c r="Q106" s="25">
        <f t="shared" si="20"/>
        <v>-3616.7760037376097</v>
      </c>
      <c r="R106" s="24">
        <f t="shared" si="21"/>
        <v>1332.0222219862735</v>
      </c>
      <c r="S106" s="7"/>
      <c r="T106" s="25">
        <f t="shared" si="22"/>
        <v>0.93608749268620595</v>
      </c>
      <c r="U106" s="24">
        <f t="shared" si="23"/>
        <v>0.3450807117000233</v>
      </c>
      <c r="V106" s="7"/>
      <c r="W106" s="25">
        <f t="shared" si="24"/>
        <v>0.93436482225903705</v>
      </c>
      <c r="X106" s="24">
        <f t="shared" si="29"/>
        <v>242.00527568101018</v>
      </c>
      <c r="Y106" s="7"/>
      <c r="Z106" s="25">
        <f t="shared" si="30"/>
        <v>-639</v>
      </c>
      <c r="AA106" s="17">
        <f t="shared" si="31"/>
        <v>241.82999999999987</v>
      </c>
      <c r="AB106" s="24">
        <f t="shared" si="25"/>
        <v>4.2207297300978848</v>
      </c>
      <c r="AC106" s="17">
        <f t="shared" si="26"/>
        <v>0.17527568101030511</v>
      </c>
    </row>
    <row r="107" spans="1:29" s="17" customFormat="1" x14ac:dyDescent="0.25">
      <c r="A107" s="17">
        <v>22</v>
      </c>
      <c r="B107" s="17">
        <v>-632</v>
      </c>
      <c r="C107" s="17">
        <v>11425</v>
      </c>
      <c r="D107" s="17">
        <v>14050</v>
      </c>
      <c r="E107" s="17">
        <v>14951</v>
      </c>
      <c r="F107" s="17">
        <v>12355</v>
      </c>
      <c r="G107" s="24"/>
      <c r="H107" s="7"/>
      <c r="I107" s="25">
        <f t="shared" si="17"/>
        <v>-3526</v>
      </c>
      <c r="J107" s="24">
        <f t="shared" si="17"/>
        <v>1695</v>
      </c>
      <c r="K107" s="7"/>
      <c r="L107" s="25">
        <f t="shared" si="27"/>
        <v>-3529.855138403856</v>
      </c>
      <c r="M107" s="17">
        <f t="shared" si="18"/>
        <v>14.86209211288552</v>
      </c>
      <c r="N107" s="17">
        <f t="shared" si="28"/>
        <v>1706.2639720771188</v>
      </c>
      <c r="O107" s="24">
        <f t="shared" si="19"/>
        <v>126.87706695411092</v>
      </c>
      <c r="P107" s="7"/>
      <c r="Q107" s="25">
        <f t="shared" si="20"/>
        <v>-3468.7760037376097</v>
      </c>
      <c r="R107" s="24">
        <f t="shared" si="21"/>
        <v>1683.0222219862735</v>
      </c>
      <c r="S107" s="7"/>
      <c r="T107" s="25">
        <f t="shared" si="22"/>
        <v>0.89778239754777633</v>
      </c>
      <c r="U107" s="24">
        <f t="shared" si="23"/>
        <v>0.43601262545300301</v>
      </c>
      <c r="V107" s="7"/>
      <c r="W107" s="25">
        <f t="shared" si="24"/>
        <v>0.89560218798258595</v>
      </c>
      <c r="X107" s="24">
        <f t="shared" si="29"/>
        <v>236.31698076734767</v>
      </c>
      <c r="Y107" s="7"/>
      <c r="Z107" s="25">
        <f t="shared" si="30"/>
        <v>-632</v>
      </c>
      <c r="AA107" s="17">
        <f t="shared" si="31"/>
        <v>236.14199999999988</v>
      </c>
      <c r="AB107" s="24">
        <f t="shared" si="25"/>
        <v>4.1214554022444476</v>
      </c>
      <c r="AC107" s="17">
        <f t="shared" si="26"/>
        <v>0.17498076734779033</v>
      </c>
    </row>
    <row r="108" spans="1:29" s="17" customFormat="1" x14ac:dyDescent="0.25">
      <c r="A108" s="17">
        <v>23</v>
      </c>
      <c r="B108" s="17">
        <v>-639</v>
      </c>
      <c r="C108" s="17">
        <v>11521</v>
      </c>
      <c r="D108" s="17">
        <v>14224</v>
      </c>
      <c r="E108" s="17">
        <v>14863</v>
      </c>
      <c r="F108" s="17">
        <v>12187</v>
      </c>
      <c r="G108" s="24"/>
      <c r="H108" s="7"/>
      <c r="I108" s="25">
        <f t="shared" si="17"/>
        <v>-3342</v>
      </c>
      <c r="J108" s="24">
        <f t="shared" si="17"/>
        <v>2037</v>
      </c>
      <c r="K108" s="7"/>
      <c r="L108" s="25">
        <f t="shared" si="27"/>
        <v>-3344.0310158318184</v>
      </c>
      <c r="M108" s="17">
        <f t="shared" si="18"/>
        <v>4.1250253090970777</v>
      </c>
      <c r="N108" s="17">
        <f t="shared" si="28"/>
        <v>2044.7638316162424</v>
      </c>
      <c r="O108" s="24">
        <f t="shared" si="19"/>
        <v>60.277081365365724</v>
      </c>
      <c r="P108" s="7"/>
      <c r="Q108" s="25">
        <f t="shared" si="20"/>
        <v>-3284.7760037376097</v>
      </c>
      <c r="R108" s="24">
        <f t="shared" si="21"/>
        <v>2025.0222219862735</v>
      </c>
      <c r="S108" s="7"/>
      <c r="T108" s="25">
        <f t="shared" si="22"/>
        <v>0.85015984683513413</v>
      </c>
      <c r="U108" s="24">
        <f t="shared" si="23"/>
        <v>0.52461295167385502</v>
      </c>
      <c r="V108" s="7"/>
      <c r="W108" s="25">
        <f t="shared" si="24"/>
        <v>0.84753369979969517</v>
      </c>
      <c r="X108" s="24">
        <f t="shared" si="29"/>
        <v>230.51853246665974</v>
      </c>
      <c r="Y108" s="7"/>
      <c r="Z108" s="25">
        <f t="shared" si="30"/>
        <v>-639</v>
      </c>
      <c r="AA108" s="17">
        <f t="shared" si="31"/>
        <v>230.39099999999988</v>
      </c>
      <c r="AB108" s="24">
        <f t="shared" si="25"/>
        <v>4.021081516962254</v>
      </c>
      <c r="AC108" s="17">
        <f t="shared" si="26"/>
        <v>0.12753246665985785</v>
      </c>
    </row>
    <row r="109" spans="1:29" s="17" customFormat="1" x14ac:dyDescent="0.25">
      <c r="A109" s="17">
        <v>24</v>
      </c>
      <c r="B109" s="17">
        <v>-624</v>
      </c>
      <c r="C109" s="17">
        <v>11627</v>
      </c>
      <c r="D109" s="17">
        <v>14375</v>
      </c>
      <c r="E109" s="17">
        <v>14756</v>
      </c>
      <c r="F109" s="17">
        <v>12032</v>
      </c>
      <c r="G109" s="24"/>
      <c r="H109" s="7"/>
      <c r="I109" s="25">
        <f t="shared" si="17"/>
        <v>-3129</v>
      </c>
      <c r="J109" s="24">
        <f t="shared" si="17"/>
        <v>2343</v>
      </c>
      <c r="K109" s="7"/>
      <c r="L109" s="25">
        <f t="shared" si="27"/>
        <v>-3130.606999951428</v>
      </c>
      <c r="M109" s="17">
        <f t="shared" si="18"/>
        <v>2.5824488438894386</v>
      </c>
      <c r="N109" s="17">
        <f t="shared" si="28"/>
        <v>2355.5740408647252</v>
      </c>
      <c r="O109" s="24">
        <f t="shared" si="19"/>
        <v>158.10650366778046</v>
      </c>
      <c r="P109" s="7"/>
      <c r="Q109" s="25">
        <f t="shared" si="20"/>
        <v>-3071.7760037376097</v>
      </c>
      <c r="R109" s="24">
        <f t="shared" si="21"/>
        <v>2331.0222219862735</v>
      </c>
      <c r="S109" s="7"/>
      <c r="T109" s="25">
        <f t="shared" si="22"/>
        <v>0.7950315680210428</v>
      </c>
      <c r="U109" s="24">
        <f t="shared" si="23"/>
        <v>0.60388692776619624</v>
      </c>
      <c r="V109" s="7"/>
      <c r="W109" s="25">
        <f t="shared" si="24"/>
        <v>0.79200626616641523</v>
      </c>
      <c r="X109" s="24">
        <f t="shared" si="29"/>
        <v>224.95082740178213</v>
      </c>
      <c r="Y109" s="7"/>
      <c r="Z109" s="25">
        <f t="shared" si="30"/>
        <v>-624</v>
      </c>
      <c r="AA109" s="17">
        <f t="shared" si="31"/>
        <v>224.77499999999986</v>
      </c>
      <c r="AB109" s="24">
        <f t="shared" si="25"/>
        <v>3.9230638261702522</v>
      </c>
      <c r="AC109" s="17">
        <f t="shared" si="26"/>
        <v>0.17582740178227141</v>
      </c>
    </row>
    <row r="110" spans="1:29" s="17" customFormat="1" x14ac:dyDescent="0.25">
      <c r="A110" s="17">
        <v>25</v>
      </c>
      <c r="B110" s="17">
        <v>-634</v>
      </c>
      <c r="C110" s="17">
        <v>11756</v>
      </c>
      <c r="D110" s="17">
        <v>14534</v>
      </c>
      <c r="E110" s="17">
        <v>14644</v>
      </c>
      <c r="F110" s="17">
        <v>11894</v>
      </c>
      <c r="G110" s="24"/>
      <c r="H110" s="7"/>
      <c r="I110" s="25">
        <f t="shared" si="17"/>
        <v>-2888</v>
      </c>
      <c r="J110" s="24">
        <f t="shared" si="17"/>
        <v>2640</v>
      </c>
      <c r="K110" s="7"/>
      <c r="L110" s="25">
        <f t="shared" si="27"/>
        <v>-2883.5438592196333</v>
      </c>
      <c r="M110" s="17">
        <f t="shared" si="18"/>
        <v>19.857190654447098</v>
      </c>
      <c r="N110" s="17">
        <f t="shared" si="28"/>
        <v>2648.2836797855512</v>
      </c>
      <c r="O110" s="24">
        <f t="shared" si="19"/>
        <v>68.619350789548875</v>
      </c>
      <c r="P110" s="7"/>
      <c r="Q110" s="25">
        <f t="shared" si="20"/>
        <v>-2830.7760037376097</v>
      </c>
      <c r="R110" s="24">
        <f t="shared" si="21"/>
        <v>2628.0222219862735</v>
      </c>
      <c r="S110" s="7"/>
      <c r="T110" s="25">
        <f t="shared" si="22"/>
        <v>0.73265637931589722</v>
      </c>
      <c r="U110" s="24">
        <f t="shared" si="23"/>
        <v>0.68082931632640986</v>
      </c>
      <c r="V110" s="7"/>
      <c r="W110" s="25">
        <f t="shared" si="24"/>
        <v>0.72924355046498224</v>
      </c>
      <c r="X110" s="24">
        <f t="shared" si="29"/>
        <v>219.2419843120515</v>
      </c>
      <c r="Y110" s="7"/>
      <c r="Z110" s="25">
        <f t="shared" si="30"/>
        <v>-634</v>
      </c>
      <c r="AA110" s="17">
        <f t="shared" si="31"/>
        <v>219.06899999999987</v>
      </c>
      <c r="AB110" s="24">
        <f t="shared" si="25"/>
        <v>3.8234753390514551</v>
      </c>
      <c r="AC110" s="17">
        <f t="shared" si="26"/>
        <v>0.17298431205162501</v>
      </c>
    </row>
    <row r="111" spans="1:29" s="17" customFormat="1" x14ac:dyDescent="0.25">
      <c r="A111" s="17">
        <v>26</v>
      </c>
      <c r="B111" s="17">
        <v>-602</v>
      </c>
      <c r="C111" s="17">
        <v>11877</v>
      </c>
      <c r="D111" s="17">
        <v>14652</v>
      </c>
      <c r="E111" s="17">
        <v>14503</v>
      </c>
      <c r="F111" s="17">
        <v>11753</v>
      </c>
      <c r="G111" s="24"/>
      <c r="H111" s="7"/>
      <c r="I111" s="25">
        <f t="shared" si="17"/>
        <v>-2626</v>
      </c>
      <c r="J111" s="24">
        <f t="shared" si="17"/>
        <v>2899</v>
      </c>
      <c r="K111" s="7"/>
      <c r="L111" s="25">
        <f t="shared" si="27"/>
        <v>-2622.9739153948176</v>
      </c>
      <c r="M111" s="17">
        <f t="shared" si="18"/>
        <v>9.1571880377219497</v>
      </c>
      <c r="N111" s="17">
        <f t="shared" si="28"/>
        <v>2902.0552716390707</v>
      </c>
      <c r="O111" s="24">
        <f t="shared" si="19"/>
        <v>9.3346847885099127</v>
      </c>
      <c r="P111" s="7"/>
      <c r="Q111" s="25">
        <f t="shared" si="20"/>
        <v>-2568.7760037376097</v>
      </c>
      <c r="R111" s="24">
        <f t="shared" si="21"/>
        <v>2887.0222219862735</v>
      </c>
      <c r="S111" s="7"/>
      <c r="T111" s="25">
        <f t="shared" si="22"/>
        <v>0.66484600819246098</v>
      </c>
      <c r="U111" s="24">
        <f t="shared" si="23"/>
        <v>0.74792722419541768</v>
      </c>
      <c r="V111" s="7"/>
      <c r="W111" s="25">
        <f t="shared" si="24"/>
        <v>0.66109506545496899</v>
      </c>
      <c r="X111" s="24">
        <f t="shared" si="29"/>
        <v>213.74909137612724</v>
      </c>
      <c r="Y111" s="7"/>
      <c r="Z111" s="25">
        <f t="shared" si="30"/>
        <v>-602</v>
      </c>
      <c r="AA111" s="17">
        <f t="shared" si="31"/>
        <v>213.65099999999987</v>
      </c>
      <c r="AB111" s="24">
        <f t="shared" si="25"/>
        <v>3.7289134001784028</v>
      </c>
      <c r="AC111" s="17">
        <f t="shared" si="26"/>
        <v>9.8091376127371177E-2</v>
      </c>
    </row>
    <row r="112" spans="1:29" s="17" customFormat="1" x14ac:dyDescent="0.25">
      <c r="A112" s="17">
        <v>27</v>
      </c>
      <c r="B112" s="17">
        <v>-616</v>
      </c>
      <c r="C112" s="17">
        <v>12024</v>
      </c>
      <c r="D112" s="17">
        <v>14768</v>
      </c>
      <c r="E112" s="17">
        <v>14356</v>
      </c>
      <c r="F112" s="17">
        <v>11637</v>
      </c>
      <c r="G112" s="24"/>
      <c r="H112" s="7"/>
      <c r="I112" s="25">
        <f t="shared" si="17"/>
        <v>-2332</v>
      </c>
      <c r="J112" s="24">
        <f t="shared" si="17"/>
        <v>3131</v>
      </c>
      <c r="K112" s="7"/>
      <c r="L112" s="25">
        <f t="shared" si="27"/>
        <v>-2332.6212220043822</v>
      </c>
      <c r="M112" s="17">
        <f t="shared" si="18"/>
        <v>0.38591677872859054</v>
      </c>
      <c r="N112" s="17">
        <f t="shared" si="28"/>
        <v>3134.9509062672464</v>
      </c>
      <c r="O112" s="24">
        <f t="shared" si="19"/>
        <v>15.609660332566959</v>
      </c>
      <c r="P112" s="7"/>
      <c r="Q112" s="25">
        <f t="shared" si="20"/>
        <v>-2274.7760037376097</v>
      </c>
      <c r="R112" s="24">
        <f t="shared" si="21"/>
        <v>3119.0222219862735</v>
      </c>
      <c r="S112" s="7"/>
      <c r="T112" s="25">
        <f t="shared" si="22"/>
        <v>0.58875345433639126</v>
      </c>
      <c r="U112" s="24">
        <f t="shared" si="23"/>
        <v>0.80803036946804241</v>
      </c>
      <c r="V112" s="7"/>
      <c r="W112" s="25">
        <f t="shared" si="24"/>
        <v>0.58469945118935918</v>
      </c>
      <c r="X112" s="24">
        <f t="shared" si="29"/>
        <v>208.16543410339204</v>
      </c>
      <c r="Y112" s="7"/>
      <c r="Z112" s="25">
        <f t="shared" si="30"/>
        <v>-616</v>
      </c>
      <c r="AA112" s="17">
        <f t="shared" si="31"/>
        <v>208.10699999999986</v>
      </c>
      <c r="AB112" s="24">
        <f t="shared" si="25"/>
        <v>3.6321523464478371</v>
      </c>
      <c r="AC112" s="17">
        <f t="shared" si="26"/>
        <v>5.8434103392187353E-2</v>
      </c>
    </row>
    <row r="113" spans="1:29" s="17" customFormat="1" x14ac:dyDescent="0.25">
      <c r="A113" s="17">
        <v>28</v>
      </c>
      <c r="B113" s="17">
        <v>-632</v>
      </c>
      <c r="C113" s="17">
        <v>12187</v>
      </c>
      <c r="D113" s="17">
        <v>14876</v>
      </c>
      <c r="E113" s="17">
        <v>14202</v>
      </c>
      <c r="F113" s="17">
        <v>11532</v>
      </c>
      <c r="G113" s="24"/>
      <c r="H113" s="7"/>
      <c r="I113" s="25">
        <f t="shared" si="17"/>
        <v>-2015</v>
      </c>
      <c r="J113" s="24">
        <f t="shared" si="17"/>
        <v>3344</v>
      </c>
      <c r="K113" s="7"/>
      <c r="L113" s="25">
        <f t="shared" si="27"/>
        <v>-2012.6185049204396</v>
      </c>
      <c r="M113" s="17">
        <f t="shared" si="18"/>
        <v>5.6715188139704393</v>
      </c>
      <c r="N113" s="17">
        <f t="shared" si="28"/>
        <v>3343.4795361942388</v>
      </c>
      <c r="O113" s="24">
        <f t="shared" si="19"/>
        <v>0.27088257310744263</v>
      </c>
      <c r="P113" s="7"/>
      <c r="Q113" s="25">
        <f t="shared" si="20"/>
        <v>-1957.7760037376099</v>
      </c>
      <c r="R113" s="24">
        <f t="shared" si="21"/>
        <v>3332.0222219862735</v>
      </c>
      <c r="S113" s="7"/>
      <c r="T113" s="25">
        <f t="shared" si="22"/>
        <v>0.50670808164124137</v>
      </c>
      <c r="U113" s="24">
        <f t="shared" si="23"/>
        <v>0.86321127439506429</v>
      </c>
      <c r="V113" s="7"/>
      <c r="W113" s="25">
        <f t="shared" si="24"/>
        <v>0.50237568377213648</v>
      </c>
      <c r="X113" s="24">
        <f t="shared" si="29"/>
        <v>202.47427814609432</v>
      </c>
      <c r="Y113" s="7"/>
      <c r="Z113" s="25">
        <f t="shared" si="30"/>
        <v>-632</v>
      </c>
      <c r="AA113" s="17">
        <f t="shared" si="31"/>
        <v>202.41899999999987</v>
      </c>
      <c r="AB113" s="24">
        <f t="shared" si="25"/>
        <v>3.5328780185943995</v>
      </c>
      <c r="AC113" s="17">
        <f t="shared" si="26"/>
        <v>5.5278146094451586E-2</v>
      </c>
    </row>
    <row r="114" spans="1:29" s="17" customFormat="1" x14ac:dyDescent="0.25">
      <c r="A114" s="17">
        <v>29</v>
      </c>
      <c r="B114" s="17">
        <v>-619</v>
      </c>
      <c r="C114" s="17">
        <v>12349</v>
      </c>
      <c r="D114" s="17">
        <v>14964</v>
      </c>
      <c r="E114" s="17">
        <v>14036</v>
      </c>
      <c r="F114" s="17">
        <v>11447</v>
      </c>
      <c r="G114" s="24"/>
      <c r="H114" s="7"/>
      <c r="I114" s="25">
        <f t="shared" si="17"/>
        <v>-1687</v>
      </c>
      <c r="J114" s="24">
        <f t="shared" si="17"/>
        <v>3517</v>
      </c>
      <c r="K114" s="7"/>
      <c r="L114" s="25">
        <f t="shared" si="27"/>
        <v>-1680.502148088997</v>
      </c>
      <c r="M114" s="17">
        <f t="shared" si="18"/>
        <v>42.222079457324739</v>
      </c>
      <c r="N114" s="17">
        <f t="shared" si="28"/>
        <v>3515.8943460627211</v>
      </c>
      <c r="O114" s="24">
        <f t="shared" si="19"/>
        <v>1.2224706290204006</v>
      </c>
      <c r="P114" s="7"/>
      <c r="Q114" s="25">
        <f t="shared" si="20"/>
        <v>-1629.7760037376099</v>
      </c>
      <c r="R114" s="24">
        <f t="shared" si="21"/>
        <v>3505.0222219862735</v>
      </c>
      <c r="S114" s="7"/>
      <c r="T114" s="25">
        <f t="shared" si="22"/>
        <v>0.42181570863174866</v>
      </c>
      <c r="U114" s="24">
        <f t="shared" si="23"/>
        <v>0.90802956806818536</v>
      </c>
      <c r="V114" s="7"/>
      <c r="W114" s="25">
        <f t="shared" si="24"/>
        <v>0.41725696614771413</v>
      </c>
      <c r="X114" s="24">
        <f t="shared" si="29"/>
        <v>196.95521782153196</v>
      </c>
      <c r="Y114" s="7"/>
      <c r="Z114" s="25">
        <f t="shared" si="30"/>
        <v>-619</v>
      </c>
      <c r="AA114" s="17">
        <f t="shared" si="31"/>
        <v>196.84799999999987</v>
      </c>
      <c r="AB114" s="24">
        <f t="shared" si="25"/>
        <v>3.4356457259657955</v>
      </c>
      <c r="AC114" s="17">
        <f t="shared" si="26"/>
        <v>0.10721782153208892</v>
      </c>
    </row>
    <row r="115" spans="1:29" s="17" customFormat="1" x14ac:dyDescent="0.25">
      <c r="A115" s="17">
        <v>30</v>
      </c>
      <c r="B115" s="17">
        <v>-628</v>
      </c>
      <c r="C115" s="17">
        <v>12529</v>
      </c>
      <c r="D115" s="17">
        <v>15034</v>
      </c>
      <c r="E115" s="17">
        <v>13860</v>
      </c>
      <c r="F115" s="17">
        <v>11379</v>
      </c>
      <c r="G115" s="24"/>
      <c r="H115" s="7"/>
      <c r="I115" s="25">
        <f t="shared" si="17"/>
        <v>-1331</v>
      </c>
      <c r="J115" s="24">
        <f t="shared" si="17"/>
        <v>3655</v>
      </c>
      <c r="K115" s="7"/>
      <c r="L115" s="25">
        <f t="shared" si="27"/>
        <v>-1327.8952003728712</v>
      </c>
      <c r="M115" s="17">
        <f t="shared" si="18"/>
        <v>9.6397807246193903</v>
      </c>
      <c r="N115" s="17">
        <f t="shared" si="28"/>
        <v>3656.9452958837846</v>
      </c>
      <c r="O115" s="24">
        <f t="shared" si="19"/>
        <v>3.7841760754694564</v>
      </c>
      <c r="P115" s="7"/>
      <c r="Q115" s="25">
        <f t="shared" si="20"/>
        <v>-1273.7760037376099</v>
      </c>
      <c r="R115" s="24">
        <f t="shared" si="21"/>
        <v>3643.0222219862735</v>
      </c>
      <c r="S115" s="7"/>
      <c r="T115" s="25">
        <f t="shared" si="22"/>
        <v>0.32967642573120171</v>
      </c>
      <c r="U115" s="24">
        <f t="shared" si="23"/>
        <v>0.94378057689414319</v>
      </c>
      <c r="V115" s="7"/>
      <c r="W115" s="25">
        <f t="shared" si="24"/>
        <v>0.32493682240092736</v>
      </c>
      <c r="X115" s="24">
        <f t="shared" si="29"/>
        <v>191.27374615539304</v>
      </c>
      <c r="Y115" s="7"/>
      <c r="Z115" s="25">
        <f t="shared" si="30"/>
        <v>-628</v>
      </c>
      <c r="AA115" s="17">
        <f t="shared" si="31"/>
        <v>191.19599999999988</v>
      </c>
      <c r="AB115" s="24">
        <f t="shared" si="25"/>
        <v>3.336999716643076</v>
      </c>
      <c r="AC115" s="17">
        <f t="shared" si="26"/>
        <v>7.7746155393157323E-2</v>
      </c>
    </row>
    <row r="116" spans="1:29" s="17" customFormat="1" x14ac:dyDescent="0.25">
      <c r="A116" s="17">
        <v>31</v>
      </c>
      <c r="B116" s="17">
        <v>-633</v>
      </c>
      <c r="C116" s="17">
        <v>12708</v>
      </c>
      <c r="D116" s="17">
        <v>15084</v>
      </c>
      <c r="E116" s="17">
        <v>13673</v>
      </c>
      <c r="F116" s="17">
        <v>11315</v>
      </c>
      <c r="G116" s="24"/>
      <c r="H116" s="7"/>
      <c r="I116" s="25">
        <f t="shared" ref="I116:J149" si="32">C116-E116</f>
        <v>-965</v>
      </c>
      <c r="J116" s="24">
        <f t="shared" si="32"/>
        <v>3769</v>
      </c>
      <c r="K116" s="7"/>
      <c r="L116" s="25">
        <f t="shared" si="27"/>
        <v>-959.98183081742127</v>
      </c>
      <c r="M116" s="17">
        <f t="shared" si="18"/>
        <v>25.182021944982889</v>
      </c>
      <c r="N116" s="17">
        <f t="shared" si="28"/>
        <v>3763.2108186525779</v>
      </c>
      <c r="O116" s="24">
        <f t="shared" si="19"/>
        <v>33.514620673339643</v>
      </c>
      <c r="P116" s="7"/>
      <c r="Q116" s="25">
        <f t="shared" si="20"/>
        <v>-907.77600373760981</v>
      </c>
      <c r="R116" s="24">
        <f t="shared" si="21"/>
        <v>3757.0222219862735</v>
      </c>
      <c r="S116" s="7"/>
      <c r="T116" s="25">
        <f t="shared" si="22"/>
        <v>0.23494896072670676</v>
      </c>
      <c r="U116" s="24">
        <f t="shared" si="23"/>
        <v>0.97331401896776049</v>
      </c>
      <c r="V116" s="7"/>
      <c r="W116" s="25">
        <f t="shared" si="24"/>
        <v>0.23005971549854895</v>
      </c>
      <c r="X116" s="24">
        <f t="shared" si="29"/>
        <v>185.57430650557887</v>
      </c>
      <c r="Y116" s="7"/>
      <c r="Z116" s="25">
        <f t="shared" si="30"/>
        <v>-633</v>
      </c>
      <c r="AA116" s="17">
        <f t="shared" si="31"/>
        <v>185.49899999999988</v>
      </c>
      <c r="AB116" s="24">
        <f t="shared" si="25"/>
        <v>3.2375683091569596</v>
      </c>
      <c r="AC116" s="17">
        <f t="shared" si="26"/>
        <v>7.530650557899321E-2</v>
      </c>
    </row>
    <row r="117" spans="1:29" s="17" customFormat="1" x14ac:dyDescent="0.25">
      <c r="A117" s="17">
        <v>32</v>
      </c>
      <c r="B117" s="17">
        <v>-638</v>
      </c>
      <c r="C117" s="17">
        <v>12903</v>
      </c>
      <c r="D117" s="17">
        <v>15128</v>
      </c>
      <c r="E117" s="17">
        <v>13488</v>
      </c>
      <c r="F117" s="17">
        <v>11288</v>
      </c>
      <c r="G117" s="24"/>
      <c r="H117" s="7"/>
      <c r="I117" s="25">
        <f t="shared" si="32"/>
        <v>-585</v>
      </c>
      <c r="J117" s="24">
        <f t="shared" si="32"/>
        <v>3840</v>
      </c>
      <c r="K117" s="7"/>
      <c r="L117" s="25">
        <f t="shared" si="27"/>
        <v>-580.14452688697634</v>
      </c>
      <c r="M117" s="17">
        <f t="shared" si="18"/>
        <v>23.575619151295705</v>
      </c>
      <c r="N117" s="17">
        <f t="shared" si="28"/>
        <v>3832.7745245763881</v>
      </c>
      <c r="O117" s="24">
        <f t="shared" si="19"/>
        <v>52.207495097219521</v>
      </c>
      <c r="P117" s="7"/>
      <c r="Q117" s="25">
        <f t="shared" si="20"/>
        <v>-527.77600373760981</v>
      </c>
      <c r="R117" s="24">
        <f t="shared" si="21"/>
        <v>3828.0222219862735</v>
      </c>
      <c r="S117" s="7"/>
      <c r="T117" s="25">
        <f t="shared" si="22"/>
        <v>0.13659804077668472</v>
      </c>
      <c r="U117" s="24">
        <f t="shared" si="23"/>
        <v>0.99170765394343441</v>
      </c>
      <c r="V117" s="7"/>
      <c r="W117" s="25">
        <f t="shared" si="24"/>
        <v>0.13161510040489666</v>
      </c>
      <c r="X117" s="24">
        <f t="shared" si="29"/>
        <v>179.83539794663682</v>
      </c>
      <c r="Y117" s="7"/>
      <c r="Z117" s="25">
        <f t="shared" si="30"/>
        <v>-638</v>
      </c>
      <c r="AA117" s="17">
        <f t="shared" si="31"/>
        <v>179.75699999999989</v>
      </c>
      <c r="AB117" s="24">
        <f t="shared" si="25"/>
        <v>3.1373515035074453</v>
      </c>
      <c r="AC117" s="17">
        <f t="shared" si="26"/>
        <v>7.8397946636926008E-2</v>
      </c>
    </row>
    <row r="118" spans="1:29" s="17" customFormat="1" x14ac:dyDescent="0.25">
      <c r="A118" s="17">
        <v>33</v>
      </c>
      <c r="B118" s="17">
        <v>-617</v>
      </c>
      <c r="C118" s="17">
        <v>13089</v>
      </c>
      <c r="D118" s="17">
        <v>15139</v>
      </c>
      <c r="E118" s="17">
        <v>13299</v>
      </c>
      <c r="F118" s="17">
        <v>11266</v>
      </c>
      <c r="G118" s="24"/>
      <c r="H118" s="7"/>
      <c r="I118" s="25">
        <f t="shared" si="32"/>
        <v>-210</v>
      </c>
      <c r="J118" s="24">
        <f t="shared" si="32"/>
        <v>3873</v>
      </c>
      <c r="K118" s="7"/>
      <c r="L118" s="25">
        <f t="shared" si="27"/>
        <v>-207.77624364253822</v>
      </c>
      <c r="M118" s="17">
        <f t="shared" si="18"/>
        <v>4.9450923373516877</v>
      </c>
      <c r="N118" s="17">
        <f t="shared" si="28"/>
        <v>3863.541970215912</v>
      </c>
      <c r="O118" s="24">
        <f t="shared" si="19"/>
        <v>89.45432739669593</v>
      </c>
      <c r="P118" s="7"/>
      <c r="Q118" s="25">
        <f t="shared" si="20"/>
        <v>-152.77600373760987</v>
      </c>
      <c r="R118" s="24">
        <f t="shared" si="21"/>
        <v>3861.0222219862735</v>
      </c>
      <c r="S118" s="7"/>
      <c r="T118" s="25">
        <f t="shared" si="22"/>
        <v>3.9541211878636677E-2</v>
      </c>
      <c r="U118" s="24">
        <f t="shared" si="23"/>
        <v>1.0002568082279026</v>
      </c>
      <c r="V118" s="7"/>
      <c r="W118" s="25">
        <f t="shared" si="24"/>
        <v>3.4514074477095598E-2</v>
      </c>
      <c r="X118" s="24">
        <f t="shared" si="29"/>
        <v>174.25175034389201</v>
      </c>
      <c r="Y118" s="7"/>
      <c r="Z118" s="25">
        <f t="shared" si="30"/>
        <v>-617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4.7750343892118963E-2</v>
      </c>
    </row>
    <row r="119" spans="1:29" s="17" customFormat="1" x14ac:dyDescent="0.25">
      <c r="A119" s="17">
        <v>34</v>
      </c>
      <c r="B119" s="17">
        <v>-618</v>
      </c>
      <c r="C119" s="17">
        <v>13277</v>
      </c>
      <c r="D119" s="17">
        <v>15139</v>
      </c>
      <c r="E119" s="17">
        <v>13117</v>
      </c>
      <c r="F119" s="17">
        <v>11277</v>
      </c>
      <c r="G119" s="24"/>
      <c r="H119" s="7"/>
      <c r="I119" s="25">
        <f t="shared" si="32"/>
        <v>160</v>
      </c>
      <c r="J119" s="24">
        <f t="shared" si="32"/>
        <v>3862</v>
      </c>
      <c r="K119" s="7"/>
      <c r="L119" s="25">
        <f t="shared" si="27"/>
        <v>166.61029348417409</v>
      </c>
      <c r="M119" s="17">
        <f t="shared" si="18"/>
        <v>43.69597994691447</v>
      </c>
      <c r="N119" s="17">
        <f t="shared" si="28"/>
        <v>3858.0802190948248</v>
      </c>
      <c r="O119" s="24">
        <f t="shared" si="19"/>
        <v>15.364682344576346</v>
      </c>
      <c r="P119" s="7"/>
      <c r="Q119" s="25">
        <f t="shared" si="20"/>
        <v>217.22399626239013</v>
      </c>
      <c r="R119" s="24">
        <f t="shared" si="21"/>
        <v>3850.0222219862735</v>
      </c>
      <c r="S119" s="7"/>
      <c r="T119" s="25">
        <f t="shared" si="22"/>
        <v>-5.6221525967437416E-2</v>
      </c>
      <c r="U119" s="24">
        <f t="shared" si="23"/>
        <v>0.99740709013307993</v>
      </c>
      <c r="V119" s="7"/>
      <c r="W119" s="25">
        <f t="shared" si="24"/>
        <v>-6.1235549374287587E-2</v>
      </c>
      <c r="X119" s="24">
        <f t="shared" si="29"/>
        <v>168.7622815493703</v>
      </c>
      <c r="Y119" s="7"/>
      <c r="Z119" s="25">
        <f t="shared" si="30"/>
        <v>-618</v>
      </c>
      <c r="AA119" s="17">
        <f t="shared" si="31"/>
        <v>168.64199999999988</v>
      </c>
      <c r="AB119" s="24">
        <f t="shared" si="25"/>
        <v>2.9433581571482748</v>
      </c>
      <c r="AC119" s="17">
        <f t="shared" si="26"/>
        <v>0.12028154937041791</v>
      </c>
    </row>
    <row r="120" spans="1:29" s="17" customFormat="1" x14ac:dyDescent="0.25">
      <c r="A120" s="17">
        <v>35</v>
      </c>
      <c r="B120" s="17">
        <v>-602</v>
      </c>
      <c r="C120" s="17">
        <v>13461</v>
      </c>
      <c r="D120" s="17">
        <v>15126</v>
      </c>
      <c r="E120" s="17">
        <v>12937</v>
      </c>
      <c r="F120" s="17">
        <v>11297</v>
      </c>
      <c r="G120" s="24"/>
      <c r="H120" s="7"/>
      <c r="I120" s="25">
        <f t="shared" si="32"/>
        <v>524</v>
      </c>
      <c r="J120" s="24">
        <f t="shared" si="32"/>
        <v>3829</v>
      </c>
      <c r="K120" s="7"/>
      <c r="L120" s="25">
        <f t="shared" si="27"/>
        <v>529.30510025641888</v>
      </c>
      <c r="M120" s="17">
        <f t="shared" si="18"/>
        <v>28.144088730655689</v>
      </c>
      <c r="N120" s="17">
        <f t="shared" si="28"/>
        <v>3817.8963800060519</v>
      </c>
      <c r="O120" s="24">
        <f t="shared" si="19"/>
        <v>123.29037697000371</v>
      </c>
      <c r="P120" s="7"/>
      <c r="Q120" s="25">
        <f t="shared" si="20"/>
        <v>581.22399626239019</v>
      </c>
      <c r="R120" s="24">
        <f t="shared" si="21"/>
        <v>3817.0222219862735</v>
      </c>
      <c r="S120" s="7"/>
      <c r="T120" s="25">
        <f t="shared" si="22"/>
        <v>-0.15043135455114276</v>
      </c>
      <c r="U120" s="24">
        <f t="shared" si="23"/>
        <v>0.9888579358486117</v>
      </c>
      <c r="V120" s="7"/>
      <c r="W120" s="25">
        <f t="shared" si="24"/>
        <v>-0.15540359700821144</v>
      </c>
      <c r="X120" s="24">
        <f t="shared" si="29"/>
        <v>163.34428326800275</v>
      </c>
      <c r="Y120" s="7"/>
      <c r="Z120" s="25">
        <f t="shared" si="30"/>
        <v>-602</v>
      </c>
      <c r="AA120" s="17">
        <f t="shared" si="31"/>
        <v>163.22399999999988</v>
      </c>
      <c r="AB120" s="24">
        <f t="shared" si="25"/>
        <v>2.8487962182752224</v>
      </c>
      <c r="AC120" s="17">
        <f t="shared" si="26"/>
        <v>0.12028326800287914</v>
      </c>
    </row>
    <row r="121" spans="1:29" s="17" customFormat="1" x14ac:dyDescent="0.25">
      <c r="A121" s="17">
        <v>36</v>
      </c>
      <c r="B121" s="17">
        <v>-614</v>
      </c>
      <c r="C121" s="17">
        <v>13633</v>
      </c>
      <c r="D121" s="17">
        <v>15072</v>
      </c>
      <c r="E121" s="17">
        <v>12743</v>
      </c>
      <c r="F121" s="17">
        <v>11324</v>
      </c>
      <c r="G121" s="24"/>
      <c r="H121" s="7"/>
      <c r="I121" s="25">
        <f t="shared" si="32"/>
        <v>890</v>
      </c>
      <c r="J121" s="24">
        <f t="shared" si="32"/>
        <v>3748</v>
      </c>
      <c r="K121" s="7"/>
      <c r="L121" s="25">
        <f t="shared" si="27"/>
        <v>893.80594387764108</v>
      </c>
      <c r="M121" s="17">
        <f t="shared" si="18"/>
        <v>14.485208799753654</v>
      </c>
      <c r="N121" s="17">
        <f t="shared" si="28"/>
        <v>3741.845199543443</v>
      </c>
      <c r="O121" s="24">
        <f t="shared" si="19"/>
        <v>37.881568660034759</v>
      </c>
      <c r="P121" s="7"/>
      <c r="Q121" s="25">
        <f t="shared" si="20"/>
        <v>947.22399626239019</v>
      </c>
      <c r="R121" s="24">
        <f t="shared" si="21"/>
        <v>3736.0222219862735</v>
      </c>
      <c r="S121" s="7"/>
      <c r="T121" s="25">
        <f t="shared" si="22"/>
        <v>-0.24515881955563767</v>
      </c>
      <c r="U121" s="24">
        <f t="shared" si="23"/>
        <v>0.96787364805946252</v>
      </c>
      <c r="V121" s="7"/>
      <c r="W121" s="25">
        <f t="shared" si="24"/>
        <v>-0.25002678431717373</v>
      </c>
      <c r="X121" s="24">
        <f t="shared" si="29"/>
        <v>157.79119960351204</v>
      </c>
      <c r="Y121" s="7"/>
      <c r="Z121" s="25">
        <f t="shared" si="30"/>
        <v>-614</v>
      </c>
      <c r="AA121" s="17">
        <f t="shared" si="31"/>
        <v>157.69799999999987</v>
      </c>
      <c r="AB121" s="24">
        <f t="shared" si="25"/>
        <v>2.7523493238100154</v>
      </c>
      <c r="AC121" s="17">
        <f t="shared" si="26"/>
        <v>9.3199603512175599E-2</v>
      </c>
    </row>
    <row r="122" spans="1:29" s="17" customFormat="1" x14ac:dyDescent="0.25">
      <c r="A122" s="17">
        <v>37</v>
      </c>
      <c r="B122" s="17">
        <v>-640</v>
      </c>
      <c r="C122" s="17">
        <v>13818</v>
      </c>
      <c r="D122" s="17">
        <v>15020</v>
      </c>
      <c r="E122" s="17">
        <v>12558</v>
      </c>
      <c r="F122" s="17">
        <v>11383</v>
      </c>
      <c r="G122" s="24"/>
      <c r="H122" s="7"/>
      <c r="I122" s="25">
        <f t="shared" si="32"/>
        <v>1260</v>
      </c>
      <c r="J122" s="24">
        <f t="shared" si="32"/>
        <v>3637</v>
      </c>
      <c r="K122" s="7"/>
      <c r="L122" s="25">
        <f t="shared" si="27"/>
        <v>1264.2773329521767</v>
      </c>
      <c r="M122" s="17">
        <f t="shared" si="18"/>
        <v>18.295577183776825</v>
      </c>
      <c r="N122" s="17">
        <f t="shared" si="28"/>
        <v>3625.6446548765534</v>
      </c>
      <c r="O122" s="24">
        <f t="shared" si="19"/>
        <v>128.94386287258175</v>
      </c>
      <c r="P122" s="7"/>
      <c r="Q122" s="25">
        <f t="shared" si="20"/>
        <v>1317.2239962623901</v>
      </c>
      <c r="R122" s="24">
        <f t="shared" si="21"/>
        <v>3625.0222219862735</v>
      </c>
      <c r="S122" s="7"/>
      <c r="T122" s="25">
        <f t="shared" si="22"/>
        <v>-0.34092155740171171</v>
      </c>
      <c r="U122" s="24">
        <f t="shared" si="23"/>
        <v>0.93911740182988779</v>
      </c>
      <c r="V122" s="7"/>
      <c r="W122" s="25">
        <f t="shared" si="24"/>
        <v>-0.34564619299244609</v>
      </c>
      <c r="X122" s="24">
        <f t="shared" si="29"/>
        <v>152.06917636517051</v>
      </c>
      <c r="Y122" s="7"/>
      <c r="Z122" s="25">
        <f t="shared" si="30"/>
        <v>-640</v>
      </c>
      <c r="AA122" s="17">
        <f t="shared" si="31"/>
        <v>151.93799999999987</v>
      </c>
      <c r="AB122" s="24">
        <f t="shared" si="25"/>
        <v>2.6518183588951421</v>
      </c>
      <c r="AC122" s="17">
        <f t="shared" si="26"/>
        <v>0.13117636517063147</v>
      </c>
    </row>
    <row r="123" spans="1:29" s="17" customFormat="1" x14ac:dyDescent="0.25">
      <c r="A123" s="17">
        <v>38</v>
      </c>
      <c r="B123" s="17">
        <v>-622</v>
      </c>
      <c r="C123" s="17">
        <v>14001</v>
      </c>
      <c r="D123" s="17">
        <v>14954</v>
      </c>
      <c r="E123" s="17">
        <v>12389</v>
      </c>
      <c r="F123" s="17">
        <v>11463</v>
      </c>
      <c r="G123" s="24"/>
      <c r="H123" s="7"/>
      <c r="I123" s="25">
        <f t="shared" si="32"/>
        <v>1612</v>
      </c>
      <c r="J123" s="24">
        <f t="shared" si="32"/>
        <v>3491</v>
      </c>
      <c r="K123" s="7"/>
      <c r="L123" s="25">
        <f t="shared" si="27"/>
        <v>1611.5682766692207</v>
      </c>
      <c r="M123" s="17">
        <f t="shared" si="18"/>
        <v>0.18638503433915354</v>
      </c>
      <c r="N123" s="17">
        <f t="shared" si="28"/>
        <v>3477.6940849546495</v>
      </c>
      <c r="O123" s="24">
        <f t="shared" si="19"/>
        <v>177.04737519408488</v>
      </c>
      <c r="P123" s="7"/>
      <c r="Q123" s="25">
        <f t="shared" si="20"/>
        <v>1669.2239962623901</v>
      </c>
      <c r="R123" s="24">
        <f t="shared" si="21"/>
        <v>3479.0222219862735</v>
      </c>
      <c r="S123" s="7"/>
      <c r="T123" s="25">
        <f t="shared" si="22"/>
        <v>-0.43202556746067949</v>
      </c>
      <c r="U123" s="24">
        <f t="shared" si="23"/>
        <v>0.90129387075314982</v>
      </c>
      <c r="V123" s="7"/>
      <c r="W123" s="25">
        <f t="shared" si="24"/>
        <v>-0.43656123971993477</v>
      </c>
      <c r="X123" s="24">
        <f t="shared" si="29"/>
        <v>146.43129713689302</v>
      </c>
      <c r="Y123" s="7"/>
      <c r="Z123" s="25">
        <f t="shared" si="30"/>
        <v>-622</v>
      </c>
      <c r="AA123" s="17">
        <f t="shared" si="31"/>
        <v>146.33999999999986</v>
      </c>
      <c r="AB123" s="24">
        <f t="shared" si="25"/>
        <v>2.5541148273684993</v>
      </c>
      <c r="AC123" s="17">
        <f t="shared" si="26"/>
        <v>9.1297136893160769E-2</v>
      </c>
    </row>
    <row r="124" spans="1:29" s="17" customFormat="1" x14ac:dyDescent="0.25">
      <c r="A124" s="17">
        <v>39</v>
      </c>
      <c r="B124" s="17">
        <v>-641</v>
      </c>
      <c r="C124" s="17">
        <v>14159</v>
      </c>
      <c r="D124" s="17">
        <v>14840</v>
      </c>
      <c r="E124" s="17">
        <v>12208</v>
      </c>
      <c r="F124" s="17">
        <v>11549</v>
      </c>
      <c r="G124" s="24"/>
      <c r="H124" s="7"/>
      <c r="I124" s="25">
        <f t="shared" si="32"/>
        <v>1951</v>
      </c>
      <c r="J124" s="24">
        <f t="shared" si="32"/>
        <v>3291</v>
      </c>
      <c r="K124" s="7"/>
      <c r="L124" s="25">
        <f t="shared" si="27"/>
        <v>1952.7704279286193</v>
      </c>
      <c r="M124" s="17">
        <f t="shared" si="18"/>
        <v>3.1344150504350692</v>
      </c>
      <c r="N124" s="17">
        <f t="shared" si="28"/>
        <v>3290.6154603124883</v>
      </c>
      <c r="O124" s="24">
        <f t="shared" si="19"/>
        <v>0.14787077127162132</v>
      </c>
      <c r="P124" s="7"/>
      <c r="Q124" s="25">
        <f t="shared" si="20"/>
        <v>2008.2239962623901</v>
      </c>
      <c r="R124" s="24">
        <f t="shared" si="21"/>
        <v>3279.0222219862735</v>
      </c>
      <c r="S124" s="7"/>
      <c r="T124" s="25">
        <f t="shared" si="22"/>
        <v>-0.51976494078451496</v>
      </c>
      <c r="U124" s="24">
        <f t="shared" si="23"/>
        <v>0.84948081448364565</v>
      </c>
      <c r="V124" s="7"/>
      <c r="W124" s="25">
        <f t="shared" si="24"/>
        <v>-0.52404129101510799</v>
      </c>
      <c r="X124" s="24">
        <f t="shared" si="29"/>
        <v>140.60526273033412</v>
      </c>
      <c r="Y124" s="7"/>
      <c r="Z124" s="25">
        <f t="shared" si="30"/>
        <v>-641</v>
      </c>
      <c r="AA124" s="17">
        <f t="shared" si="31"/>
        <v>140.57099999999986</v>
      </c>
      <c r="AB124" s="24">
        <f t="shared" si="25"/>
        <v>2.4534267828209466</v>
      </c>
      <c r="AC124" s="17">
        <f t="shared" si="26"/>
        <v>3.4262730334262415E-2</v>
      </c>
    </row>
    <row r="125" spans="1:29" s="17" customFormat="1" x14ac:dyDescent="0.25">
      <c r="A125" s="17">
        <v>40</v>
      </c>
      <c r="B125" s="17">
        <v>-631</v>
      </c>
      <c r="C125" s="17">
        <v>14321</v>
      </c>
      <c r="D125" s="17">
        <v>14742</v>
      </c>
      <c r="E125" s="17">
        <v>12056</v>
      </c>
      <c r="F125" s="17">
        <v>11662</v>
      </c>
      <c r="G125" s="24"/>
      <c r="H125" s="7"/>
      <c r="I125" s="25">
        <f t="shared" si="32"/>
        <v>2265</v>
      </c>
      <c r="J125" s="24">
        <f t="shared" si="32"/>
        <v>3080</v>
      </c>
      <c r="K125" s="7"/>
      <c r="L125" s="25">
        <f t="shared" si="27"/>
        <v>2268.7696399541028</v>
      </c>
      <c r="M125" s="17">
        <f t="shared" si="18"/>
        <v>14.210185383568053</v>
      </c>
      <c r="N125" s="17">
        <f t="shared" si="28"/>
        <v>3073.9703890637184</v>
      </c>
      <c r="O125" s="24">
        <f t="shared" si="19"/>
        <v>36.356208042927186</v>
      </c>
      <c r="P125" s="7"/>
      <c r="Q125" s="25">
        <f t="shared" si="20"/>
        <v>2322.2239962623903</v>
      </c>
      <c r="R125" s="24">
        <f t="shared" si="21"/>
        <v>3068.0222219862735</v>
      </c>
      <c r="S125" s="7"/>
      <c r="T125" s="25">
        <f t="shared" si="22"/>
        <v>-0.6010338588484806</v>
      </c>
      <c r="U125" s="24">
        <f t="shared" si="23"/>
        <v>0.79481804011931889</v>
      </c>
      <c r="V125" s="7"/>
      <c r="W125" s="25">
        <f t="shared" si="24"/>
        <v>-0.60503648164626322</v>
      </c>
      <c r="X125" s="24">
        <f t="shared" si="29"/>
        <v>134.99618255923997</v>
      </c>
      <c r="Y125" s="7"/>
      <c r="Z125" s="25">
        <f t="shared" si="30"/>
        <v>-631</v>
      </c>
      <c r="AA125" s="17">
        <f t="shared" si="31"/>
        <v>134.89199999999985</v>
      </c>
      <c r="AB125" s="24">
        <f t="shared" si="25"/>
        <v>2.3543095346001883</v>
      </c>
      <c r="AC125" s="17">
        <f t="shared" si="26"/>
        <v>0.10418255924011532</v>
      </c>
    </row>
    <row r="126" spans="1:29" s="17" customFormat="1" x14ac:dyDescent="0.25">
      <c r="A126" s="17">
        <v>41</v>
      </c>
      <c r="B126" s="17">
        <v>-628</v>
      </c>
      <c r="C126" s="17">
        <v>14478</v>
      </c>
      <c r="D126" s="17">
        <v>14617</v>
      </c>
      <c r="E126" s="17">
        <v>11916</v>
      </c>
      <c r="F126" s="17">
        <v>11791</v>
      </c>
      <c r="G126" s="24"/>
      <c r="H126" s="7"/>
      <c r="I126" s="25">
        <f t="shared" si="32"/>
        <v>2562</v>
      </c>
      <c r="J126" s="24">
        <f t="shared" si="32"/>
        <v>2826</v>
      </c>
      <c r="K126" s="7"/>
      <c r="L126" s="25">
        <f t="shared" si="27"/>
        <v>2560.58943496855</v>
      </c>
      <c r="M126" s="17">
        <f t="shared" si="18"/>
        <v>1.9896937079495545</v>
      </c>
      <c r="N126" s="17">
        <f t="shared" si="28"/>
        <v>2828.4755847156707</v>
      </c>
      <c r="O126" s="24">
        <f t="shared" si="19"/>
        <v>6.1285196844624821</v>
      </c>
      <c r="P126" s="7"/>
      <c r="Q126" s="25">
        <f t="shared" si="20"/>
        <v>2619.2239962623903</v>
      </c>
      <c r="R126" s="24">
        <f t="shared" si="21"/>
        <v>2814.0222219862735</v>
      </c>
      <c r="S126" s="7"/>
      <c r="T126" s="25">
        <f t="shared" si="22"/>
        <v>-0.67790286733573468</v>
      </c>
      <c r="U126" s="24">
        <f t="shared" si="23"/>
        <v>0.72901545865704864</v>
      </c>
      <c r="V126" s="7"/>
      <c r="W126" s="25">
        <f t="shared" si="24"/>
        <v>-0.68157571459533195</v>
      </c>
      <c r="X126" s="24">
        <f t="shared" si="29"/>
        <v>129.2017258643142</v>
      </c>
      <c r="Y126" s="7"/>
      <c r="Z126" s="25">
        <f t="shared" si="30"/>
        <v>-628</v>
      </c>
      <c r="AA126" s="17">
        <f t="shared" si="31"/>
        <v>129.23999999999987</v>
      </c>
      <c r="AB126" s="24">
        <f t="shared" si="25"/>
        <v>2.2556635252774693</v>
      </c>
      <c r="AC126" s="17">
        <f t="shared" si="26"/>
        <v>-3.8274135685668398E-2</v>
      </c>
    </row>
    <row r="127" spans="1:29" s="17" customFormat="1" x14ac:dyDescent="0.25">
      <c r="A127" s="17">
        <v>42</v>
      </c>
      <c r="B127" s="17">
        <v>-602</v>
      </c>
      <c r="C127" s="17">
        <v>14598</v>
      </c>
      <c r="D127" s="17">
        <v>14484</v>
      </c>
      <c r="E127" s="17">
        <v>11779</v>
      </c>
      <c r="F127" s="17">
        <v>11921</v>
      </c>
      <c r="G127" s="24"/>
      <c r="H127" s="7"/>
      <c r="I127" s="25">
        <f t="shared" si="32"/>
        <v>2819</v>
      </c>
      <c r="J127" s="24">
        <f t="shared" si="32"/>
        <v>2563</v>
      </c>
      <c r="K127" s="7"/>
      <c r="L127" s="25">
        <f t="shared" si="27"/>
        <v>2816.4550573931092</v>
      </c>
      <c r="M127" s="17">
        <f t="shared" si="18"/>
        <v>6.4767328723681388</v>
      </c>
      <c r="N127" s="17">
        <f t="shared" si="28"/>
        <v>2567.3749600520873</v>
      </c>
      <c r="O127" s="24">
        <f t="shared" si="19"/>
        <v>19.140275457359863</v>
      </c>
      <c r="P127" s="7"/>
      <c r="Q127" s="25">
        <f t="shared" si="20"/>
        <v>2876.2239962623903</v>
      </c>
      <c r="R127" s="24">
        <f t="shared" si="21"/>
        <v>2551.0222219862735</v>
      </c>
      <c r="S127" s="7"/>
      <c r="T127" s="25">
        <f t="shared" si="22"/>
        <v>-0.74441914740719695</v>
      </c>
      <c r="U127" s="24">
        <f t="shared" si="23"/>
        <v>0.66088128966265081</v>
      </c>
      <c r="V127" s="7"/>
      <c r="W127" s="25">
        <f t="shared" si="24"/>
        <v>-0.74775036898711755</v>
      </c>
      <c r="X127" s="24">
        <f t="shared" si="29"/>
        <v>123.74661987014491</v>
      </c>
      <c r="Y127" s="7"/>
      <c r="Z127" s="25">
        <f t="shared" si="30"/>
        <v>-602</v>
      </c>
      <c r="AA127" s="17">
        <f t="shared" si="31"/>
        <v>123.82199999999986</v>
      </c>
      <c r="AB127" s="24">
        <f t="shared" si="25"/>
        <v>2.1611015864044161</v>
      </c>
      <c r="AC127" s="17">
        <f t="shared" si="26"/>
        <v>-7.5380129854949018E-2</v>
      </c>
    </row>
    <row r="128" spans="1:29" s="17" customFormat="1" x14ac:dyDescent="0.25">
      <c r="A128" s="17">
        <v>43</v>
      </c>
      <c r="B128" s="17">
        <v>-610</v>
      </c>
      <c r="C128" s="17">
        <v>14717</v>
      </c>
      <c r="D128" s="17">
        <v>14343</v>
      </c>
      <c r="E128" s="17">
        <v>11669</v>
      </c>
      <c r="F128" s="17">
        <v>12067</v>
      </c>
      <c r="G128" s="24"/>
      <c r="H128" s="7"/>
      <c r="I128" s="25">
        <f t="shared" si="32"/>
        <v>3048</v>
      </c>
      <c r="J128" s="24">
        <f t="shared" si="32"/>
        <v>2276</v>
      </c>
      <c r="K128" s="7"/>
      <c r="L128" s="25">
        <f t="shared" si="27"/>
        <v>3049.5064692342994</v>
      </c>
      <c r="M128" s="17">
        <f t="shared" si="18"/>
        <v>2.269449553890627</v>
      </c>
      <c r="N128" s="17">
        <f t="shared" si="28"/>
        <v>2279.5004389035771</v>
      </c>
      <c r="O128" s="24">
        <f t="shared" si="19"/>
        <v>12.253072517676088</v>
      </c>
      <c r="P128" s="7"/>
      <c r="Q128" s="25">
        <f t="shared" si="20"/>
        <v>3105.2239962623903</v>
      </c>
      <c r="R128" s="24">
        <f t="shared" si="21"/>
        <v>2264.0222219862735</v>
      </c>
      <c r="S128" s="7"/>
      <c r="T128" s="25">
        <f t="shared" si="22"/>
        <v>-0.80368851758760496</v>
      </c>
      <c r="U128" s="24">
        <f t="shared" si="23"/>
        <v>0.58652955391591244</v>
      </c>
      <c r="V128" s="7"/>
      <c r="W128" s="25">
        <f t="shared" si="24"/>
        <v>-0.80664677030263354</v>
      </c>
      <c r="X128" s="24">
        <f t="shared" si="29"/>
        <v>118.29720664636591</v>
      </c>
      <c r="Y128" s="7"/>
      <c r="Z128" s="25">
        <f t="shared" si="30"/>
        <v>-610</v>
      </c>
      <c r="AA128" s="17">
        <f t="shared" si="31"/>
        <v>118.33199999999987</v>
      </c>
      <c r="AB128" s="24">
        <f t="shared" si="25"/>
        <v>2.0652830104699276</v>
      </c>
      <c r="AC128" s="17">
        <f t="shared" si="26"/>
        <v>-3.4793353633958191E-2</v>
      </c>
    </row>
    <row r="129" spans="1:29" s="17" customFormat="1" x14ac:dyDescent="0.25">
      <c r="A129" s="17">
        <v>44</v>
      </c>
      <c r="B129" s="17">
        <v>-624</v>
      </c>
      <c r="C129" s="17">
        <v>14828</v>
      </c>
      <c r="D129" s="17">
        <v>14182</v>
      </c>
      <c r="E129" s="17">
        <v>11561</v>
      </c>
      <c r="F129" s="17">
        <v>12224</v>
      </c>
      <c r="G129" s="24"/>
      <c r="H129" s="7"/>
      <c r="I129" s="25">
        <f t="shared" si="32"/>
        <v>3267</v>
      </c>
      <c r="J129" s="24">
        <f t="shared" si="32"/>
        <v>1958</v>
      </c>
      <c r="K129" s="7"/>
      <c r="L129" s="25">
        <f t="shared" si="27"/>
        <v>3258.3855774058743</v>
      </c>
      <c r="M129" s="17">
        <f t="shared" si="18"/>
        <v>74.208276630183335</v>
      </c>
      <c r="N129" s="17">
        <f t="shared" si="28"/>
        <v>1963.4942092824147</v>
      </c>
      <c r="O129" s="24">
        <f t="shared" si="19"/>
        <v>30.186335638971396</v>
      </c>
      <c r="P129" s="7"/>
      <c r="Q129" s="25">
        <f t="shared" si="20"/>
        <v>3324.2239962623903</v>
      </c>
      <c r="R129" s="24">
        <f t="shared" si="21"/>
        <v>1946.0222219862735</v>
      </c>
      <c r="S129" s="7"/>
      <c r="T129" s="25">
        <f t="shared" si="22"/>
        <v>-0.86036970566406501</v>
      </c>
      <c r="U129" s="24">
        <f t="shared" si="23"/>
        <v>0.50414679444740085</v>
      </c>
      <c r="V129" s="7"/>
      <c r="W129" s="25">
        <f t="shared" si="24"/>
        <v>-0.86291459011569682</v>
      </c>
      <c r="X129" s="24">
        <f t="shared" si="29"/>
        <v>112.57059235928568</v>
      </c>
      <c r="Y129" s="7"/>
      <c r="Z129" s="25">
        <f t="shared" si="30"/>
        <v>-624</v>
      </c>
      <c r="AA129" s="17">
        <f t="shared" si="31"/>
        <v>112.71599999999987</v>
      </c>
      <c r="AB129" s="24">
        <f t="shared" si="25"/>
        <v>1.9672653196779262</v>
      </c>
      <c r="AC129" s="17">
        <f t="shared" si="26"/>
        <v>-0.14540764071418266</v>
      </c>
    </row>
    <row r="130" spans="1:29" s="17" customFormat="1" x14ac:dyDescent="0.25">
      <c r="A130" s="17">
        <v>45</v>
      </c>
      <c r="B130" s="17">
        <v>-625</v>
      </c>
      <c r="C130" s="17">
        <v>14912</v>
      </c>
      <c r="D130" s="17">
        <v>14014</v>
      </c>
      <c r="E130" s="17">
        <v>11468</v>
      </c>
      <c r="F130" s="17">
        <v>12389</v>
      </c>
      <c r="G130" s="24"/>
      <c r="H130" s="7"/>
      <c r="I130" s="25">
        <f t="shared" si="32"/>
        <v>3444</v>
      </c>
      <c r="J130" s="24">
        <f t="shared" si="32"/>
        <v>1625</v>
      </c>
      <c r="K130" s="7"/>
      <c r="L130" s="25">
        <f t="shared" si="27"/>
        <v>3435.6763675589996</v>
      </c>
      <c r="M130" s="17">
        <f t="shared" si="18"/>
        <v>69.282857012874729</v>
      </c>
      <c r="N130" s="17">
        <f t="shared" si="28"/>
        <v>1628.1850430944648</v>
      </c>
      <c r="O130" s="24">
        <f t="shared" si="19"/>
        <v>10.144499513598197</v>
      </c>
      <c r="P130" s="7"/>
      <c r="Q130" s="25">
        <f t="shared" si="20"/>
        <v>3501.2239962623903</v>
      </c>
      <c r="R130" s="24">
        <f t="shared" si="21"/>
        <v>1613.0222219862735</v>
      </c>
      <c r="S130" s="7"/>
      <c r="T130" s="25">
        <f t="shared" si="22"/>
        <v>-0.90618052890394374</v>
      </c>
      <c r="U130" s="24">
        <f t="shared" si="23"/>
        <v>0.41787805575867659</v>
      </c>
      <c r="V130" s="7"/>
      <c r="W130" s="25">
        <f t="shared" si="24"/>
        <v>-0.9082923755013389</v>
      </c>
      <c r="X130" s="24">
        <f t="shared" si="29"/>
        <v>106.98127079285217</v>
      </c>
      <c r="Y130" s="7"/>
      <c r="Z130" s="25">
        <f t="shared" si="30"/>
        <v>-625</v>
      </c>
      <c r="AA130" s="17">
        <f t="shared" si="31"/>
        <v>107.09099999999987</v>
      </c>
      <c r="AB130" s="24">
        <f t="shared" si="25"/>
        <v>1.869090549253245</v>
      </c>
      <c r="AC130" s="17">
        <f t="shared" si="26"/>
        <v>-0.1097292071476943</v>
      </c>
    </row>
    <row r="131" spans="1:29" s="17" customFormat="1" x14ac:dyDescent="0.25">
      <c r="A131" s="17">
        <v>46</v>
      </c>
      <c r="B131" s="17">
        <v>-631</v>
      </c>
      <c r="C131" s="17">
        <v>14988</v>
      </c>
      <c r="D131" s="17">
        <v>13841</v>
      </c>
      <c r="E131" s="17">
        <v>11403</v>
      </c>
      <c r="F131" s="17">
        <v>12572</v>
      </c>
      <c r="G131" s="24"/>
      <c r="H131" s="7"/>
      <c r="I131" s="25">
        <f t="shared" si="32"/>
        <v>3585</v>
      </c>
      <c r="J131" s="24">
        <f t="shared" si="32"/>
        <v>1269</v>
      </c>
      <c r="K131" s="7"/>
      <c r="L131" s="25">
        <f t="shared" si="27"/>
        <v>3580.5223538028777</v>
      </c>
      <c r="M131" s="17">
        <f t="shared" si="18"/>
        <v>20.049315466604153</v>
      </c>
      <c r="N131" s="17">
        <f t="shared" si="28"/>
        <v>1273.8627894996193</v>
      </c>
      <c r="O131" s="24">
        <f t="shared" si="19"/>
        <v>23.646721717608102</v>
      </c>
      <c r="P131" s="7"/>
      <c r="Q131" s="25">
        <f t="shared" si="20"/>
        <v>3642.2239962623903</v>
      </c>
      <c r="R131" s="24">
        <f t="shared" si="21"/>
        <v>1257.0222219862735</v>
      </c>
      <c r="S131" s="7"/>
      <c r="T131" s="25">
        <f t="shared" si="22"/>
        <v>-0.94267389656960976</v>
      </c>
      <c r="U131" s="24">
        <f t="shared" si="23"/>
        <v>0.32565081559895931</v>
      </c>
      <c r="V131" s="7"/>
      <c r="W131" s="25">
        <f t="shared" si="24"/>
        <v>-0.94432263812418571</v>
      </c>
      <c r="X131" s="24">
        <f t="shared" si="29"/>
        <v>101.30234764560089</v>
      </c>
      <c r="Y131" s="7"/>
      <c r="Z131" s="25">
        <f t="shared" si="30"/>
        <v>-631</v>
      </c>
      <c r="AA131" s="17">
        <f t="shared" si="31"/>
        <v>101.41199999999986</v>
      </c>
      <c r="AB131" s="24">
        <f t="shared" si="25"/>
        <v>1.7699733010324872</v>
      </c>
      <c r="AC131" s="17">
        <f t="shared" si="26"/>
        <v>-0.10965235439897469</v>
      </c>
    </row>
    <row r="132" spans="1:29" s="17" customFormat="1" x14ac:dyDescent="0.25">
      <c r="A132" s="17">
        <v>47</v>
      </c>
      <c r="B132" s="17">
        <v>-638</v>
      </c>
      <c r="C132" s="17">
        <v>15034</v>
      </c>
      <c r="D132" s="17">
        <v>13645</v>
      </c>
      <c r="E132" s="17">
        <v>11339</v>
      </c>
      <c r="F132" s="17">
        <v>12751</v>
      </c>
      <c r="G132" s="24"/>
      <c r="H132" s="7"/>
      <c r="I132" s="25">
        <f t="shared" si="32"/>
        <v>3695</v>
      </c>
      <c r="J132" s="24">
        <f t="shared" si="32"/>
        <v>894</v>
      </c>
      <c r="K132" s="7"/>
      <c r="L132" s="25">
        <f t="shared" si="27"/>
        <v>3690.6469753599008</v>
      </c>
      <c r="M132" s="17">
        <f t="shared" si="18"/>
        <v>18.948823517310707</v>
      </c>
      <c r="N132" s="17">
        <f t="shared" si="28"/>
        <v>903.01848924354067</v>
      </c>
      <c r="O132" s="24">
        <f t="shared" si="19"/>
        <v>81.333148235858786</v>
      </c>
      <c r="P132" s="7"/>
      <c r="Q132" s="25">
        <f t="shared" si="20"/>
        <v>3752.2239962623903</v>
      </c>
      <c r="R132" s="24">
        <f t="shared" si="21"/>
        <v>882.02222198627351</v>
      </c>
      <c r="S132" s="7"/>
      <c r="T132" s="25">
        <f t="shared" si="22"/>
        <v>-0.97114389971303727</v>
      </c>
      <c r="U132" s="24">
        <f t="shared" si="23"/>
        <v>0.2285013350936391</v>
      </c>
      <c r="V132" s="7"/>
      <c r="W132" s="25">
        <f t="shared" si="24"/>
        <v>-0.97230469399021102</v>
      </c>
      <c r="X132" s="24">
        <f t="shared" si="29"/>
        <v>95.500625969700991</v>
      </c>
      <c r="Y132" s="7"/>
      <c r="Z132" s="25">
        <f t="shared" si="30"/>
        <v>-638</v>
      </c>
      <c r="AA132" s="17">
        <f t="shared" si="31"/>
        <v>95.66999999999986</v>
      </c>
      <c r="AB132" s="24">
        <f t="shared" si="25"/>
        <v>1.6697564953829727</v>
      </c>
      <c r="AC132" s="17">
        <f t="shared" si="26"/>
        <v>-0.16937403029886866</v>
      </c>
    </row>
    <row r="133" spans="1:29" s="17" customFormat="1" x14ac:dyDescent="0.25">
      <c r="A133" s="17">
        <v>48</v>
      </c>
      <c r="B133" s="17">
        <v>-634</v>
      </c>
      <c r="C133" s="17">
        <v>15074</v>
      </c>
      <c r="D133" s="17">
        <v>13461</v>
      </c>
      <c r="E133" s="17">
        <v>11308</v>
      </c>
      <c r="F133" s="17">
        <v>12942</v>
      </c>
      <c r="G133" s="24"/>
      <c r="H133" s="7"/>
      <c r="I133" s="25">
        <f t="shared" si="32"/>
        <v>3766</v>
      </c>
      <c r="J133" s="24">
        <f t="shared" si="32"/>
        <v>519</v>
      </c>
      <c r="K133" s="7"/>
      <c r="L133" s="25">
        <f t="shared" si="27"/>
        <v>3762.806803101932</v>
      </c>
      <c r="M133" s="17">
        <f t="shared" si="18"/>
        <v>10.196506429830977</v>
      </c>
      <c r="N133" s="17">
        <f t="shared" si="28"/>
        <v>525.62734004239235</v>
      </c>
      <c r="O133" s="24">
        <f t="shared" si="19"/>
        <v>43.921636037497002</v>
      </c>
      <c r="P133" s="7"/>
      <c r="Q133" s="25">
        <f t="shared" si="20"/>
        <v>3823.2239962623903</v>
      </c>
      <c r="R133" s="24">
        <f t="shared" si="21"/>
        <v>507.02222198627356</v>
      </c>
      <c r="S133" s="7"/>
      <c r="T133" s="25">
        <f t="shared" si="22"/>
        <v>-0.98951999265106771</v>
      </c>
      <c r="U133" s="24">
        <f t="shared" si="23"/>
        <v>0.13135185458831894</v>
      </c>
      <c r="V133" s="7"/>
      <c r="W133" s="25">
        <f t="shared" si="24"/>
        <v>-0.99019271214458904</v>
      </c>
      <c r="X133" s="24">
        <f t="shared" si="29"/>
        <v>89.831861722469966</v>
      </c>
      <c r="Y133" s="7"/>
      <c r="Z133" s="25">
        <f t="shared" si="30"/>
        <v>-634</v>
      </c>
      <c r="AA133" s="17">
        <f t="shared" si="31"/>
        <v>89.963999999999857</v>
      </c>
      <c r="AB133" s="24">
        <f t="shared" si="25"/>
        <v>1.570168008264176</v>
      </c>
      <c r="AC133" s="17">
        <f t="shared" si="26"/>
        <v>-0.13213827752989005</v>
      </c>
    </row>
    <row r="134" spans="1:29" s="17" customFormat="1" x14ac:dyDescent="0.25">
      <c r="A134" s="17">
        <v>49</v>
      </c>
      <c r="B134" s="17">
        <v>-616</v>
      </c>
      <c r="C134" s="17">
        <v>15086</v>
      </c>
      <c r="D134" s="17">
        <v>13269</v>
      </c>
      <c r="E134" s="17">
        <v>11288</v>
      </c>
      <c r="F134" s="17">
        <v>13121</v>
      </c>
      <c r="G134" s="24"/>
      <c r="H134" s="7"/>
      <c r="I134" s="25">
        <f t="shared" si="32"/>
        <v>3798</v>
      </c>
      <c r="J134" s="24">
        <f t="shared" si="32"/>
        <v>148</v>
      </c>
      <c r="K134" s="7"/>
      <c r="L134" s="25">
        <f t="shared" si="27"/>
        <v>3796.6449180304849</v>
      </c>
      <c r="M134" s="17">
        <f t="shared" si="18"/>
        <v>1.8362471441050319</v>
      </c>
      <c r="N134" s="17">
        <f t="shared" si="28"/>
        <v>154.03952145281275</v>
      </c>
      <c r="O134" s="24">
        <f t="shared" si="19"/>
        <v>36.475819378985427</v>
      </c>
      <c r="P134" s="7"/>
      <c r="Q134" s="25">
        <f t="shared" si="20"/>
        <v>3855.2239962623903</v>
      </c>
      <c r="R134" s="24">
        <f t="shared" si="21"/>
        <v>136.02222198627356</v>
      </c>
      <c r="S134" s="7"/>
      <c r="T134" s="25">
        <f t="shared" si="22"/>
        <v>-0.99780217538370108</v>
      </c>
      <c r="U134" s="24">
        <f t="shared" si="23"/>
        <v>3.5238635208388845E-2</v>
      </c>
      <c r="V134" s="7"/>
      <c r="W134" s="25">
        <f t="shared" si="24"/>
        <v>-0.99799190119436432</v>
      </c>
      <c r="X134" s="24">
        <f t="shared" si="29"/>
        <v>84.297778797027945</v>
      </c>
      <c r="Y134" s="7"/>
      <c r="Z134" s="25">
        <f t="shared" si="30"/>
        <v>-616</v>
      </c>
      <c r="AA134" s="17">
        <f t="shared" si="31"/>
        <v>84.41999999999986</v>
      </c>
      <c r="AB134" s="24">
        <f t="shared" si="25"/>
        <v>1.4734069545336104</v>
      </c>
      <c r="AC134" s="17">
        <f t="shared" si="26"/>
        <v>-0.12222120297191452</v>
      </c>
    </row>
    <row r="135" spans="1:29" s="17" customFormat="1" x14ac:dyDescent="0.25">
      <c r="A135" s="17">
        <v>50</v>
      </c>
      <c r="B135" s="17">
        <v>-620</v>
      </c>
      <c r="C135" s="17">
        <v>15096</v>
      </c>
      <c r="D135" s="17">
        <v>13094</v>
      </c>
      <c r="E135" s="17">
        <v>11293</v>
      </c>
      <c r="F135" s="17">
        <v>13314</v>
      </c>
      <c r="G135" s="24"/>
      <c r="H135" s="7"/>
      <c r="I135" s="25">
        <f t="shared" si="32"/>
        <v>3803</v>
      </c>
      <c r="J135" s="24">
        <f t="shared" si="32"/>
        <v>-220</v>
      </c>
      <c r="K135" s="7"/>
      <c r="L135" s="25">
        <f t="shared" si="27"/>
        <v>3794.2775352481704</v>
      </c>
      <c r="M135" s="17">
        <f t="shared" si="18"/>
        <v>76.081391346910635</v>
      </c>
      <c r="N135" s="17">
        <f t="shared" si="28"/>
        <v>-221.29267163001379</v>
      </c>
      <c r="O135" s="24">
        <f t="shared" si="19"/>
        <v>1.6709999430424971</v>
      </c>
      <c r="P135" s="7"/>
      <c r="Q135" s="25">
        <f t="shared" si="20"/>
        <v>3860.2239962623903</v>
      </c>
      <c r="R135" s="24">
        <f t="shared" si="21"/>
        <v>-231.97777801372644</v>
      </c>
      <c r="S135" s="7"/>
      <c r="T135" s="25">
        <f t="shared" si="22"/>
        <v>-0.99909626643567506</v>
      </c>
      <c r="U135" s="24">
        <f t="shared" si="23"/>
        <v>-6.0097388327498689E-2</v>
      </c>
      <c r="V135" s="7"/>
      <c r="W135" s="25">
        <f t="shared" si="24"/>
        <v>-0.99880681674520555</v>
      </c>
      <c r="X135" s="24">
        <f t="shared" si="29"/>
        <v>78.832242444532142</v>
      </c>
      <c r="Y135" s="7"/>
      <c r="Z135" s="25">
        <f t="shared" si="30"/>
        <v>-620</v>
      </c>
      <c r="AA135" s="17">
        <f t="shared" si="31"/>
        <v>78.839999999999861</v>
      </c>
      <c r="AB135" s="24">
        <f t="shared" si="25"/>
        <v>1.3760175822723268</v>
      </c>
      <c r="AC135" s="17">
        <f t="shared" si="26"/>
        <v>-7.7575554677196124E-3</v>
      </c>
    </row>
    <row r="136" spans="1:29" s="17" customFormat="1" x14ac:dyDescent="0.25">
      <c r="A136" s="17">
        <v>51</v>
      </c>
      <c r="B136" s="17">
        <v>-612</v>
      </c>
      <c r="C136" s="17">
        <v>15067</v>
      </c>
      <c r="D136" s="17">
        <v>12902</v>
      </c>
      <c r="E136" s="17">
        <v>11309</v>
      </c>
      <c r="F136" s="17">
        <v>13492</v>
      </c>
      <c r="G136" s="24"/>
      <c r="H136" s="7"/>
      <c r="I136" s="25">
        <f t="shared" si="32"/>
        <v>3758</v>
      </c>
      <c r="J136" s="24">
        <f t="shared" si="32"/>
        <v>-590</v>
      </c>
      <c r="K136" s="7"/>
      <c r="L136" s="25">
        <f t="shared" si="27"/>
        <v>3756.1231643683368</v>
      </c>
      <c r="M136" s="17">
        <f t="shared" si="18"/>
        <v>3.5225119882805953</v>
      </c>
      <c r="N136" s="17">
        <f t="shared" si="28"/>
        <v>-589.62142897989099</v>
      </c>
      <c r="O136" s="24">
        <f t="shared" si="19"/>
        <v>0.14331601726637411</v>
      </c>
      <c r="P136" s="7"/>
      <c r="Q136" s="25">
        <f t="shared" si="20"/>
        <v>3815.2239962623903</v>
      </c>
      <c r="R136" s="24">
        <f t="shared" si="21"/>
        <v>-601.97777801372649</v>
      </c>
      <c r="S136" s="7"/>
      <c r="T136" s="25">
        <f t="shared" si="22"/>
        <v>-0.98744944696790926</v>
      </c>
      <c r="U136" s="24">
        <f t="shared" si="23"/>
        <v>-0.15595154242608128</v>
      </c>
      <c r="V136" s="7"/>
      <c r="W136" s="25">
        <f t="shared" si="24"/>
        <v>-0.98667805400323338</v>
      </c>
      <c r="X136" s="24">
        <f t="shared" si="29"/>
        <v>73.293824478754459</v>
      </c>
      <c r="Y136" s="7"/>
      <c r="Z136" s="25">
        <f t="shared" si="30"/>
        <v>-612</v>
      </c>
      <c r="AA136" s="17">
        <f t="shared" si="31"/>
        <v>73.331999999999866</v>
      </c>
      <c r="AB136" s="24">
        <f t="shared" si="25"/>
        <v>1.2798848470724793</v>
      </c>
      <c r="AC136" s="17">
        <f t="shared" si="26"/>
        <v>-3.8175521245406685E-2</v>
      </c>
    </row>
    <row r="137" spans="1:29" s="17" customFormat="1" x14ac:dyDescent="0.25">
      <c r="A137" s="17">
        <v>52</v>
      </c>
      <c r="B137" s="17">
        <v>-618</v>
      </c>
      <c r="C137" s="17">
        <v>15026</v>
      </c>
      <c r="D137" s="17">
        <v>12715</v>
      </c>
      <c r="E137" s="17">
        <v>11343</v>
      </c>
      <c r="F137" s="17">
        <v>13672</v>
      </c>
      <c r="G137" s="24"/>
      <c r="H137" s="7"/>
      <c r="I137" s="25">
        <f t="shared" si="32"/>
        <v>3683</v>
      </c>
      <c r="J137" s="24">
        <f t="shared" si="32"/>
        <v>-957</v>
      </c>
      <c r="K137" s="7"/>
      <c r="L137" s="25">
        <f t="shared" si="27"/>
        <v>3681.8449158756598</v>
      </c>
      <c r="M137" s="17">
        <f t="shared" si="18"/>
        <v>1.334219334302748</v>
      </c>
      <c r="N137" s="17">
        <f t="shared" si="28"/>
        <v>-955.90101332918061</v>
      </c>
      <c r="O137" s="24">
        <f t="shared" si="19"/>
        <v>1.2077717026386772</v>
      </c>
      <c r="P137" s="7"/>
      <c r="Q137" s="25">
        <f t="shared" si="20"/>
        <v>3740.2239962623903</v>
      </c>
      <c r="R137" s="24">
        <f t="shared" si="21"/>
        <v>-968.97777801372649</v>
      </c>
      <c r="S137" s="7"/>
      <c r="T137" s="25">
        <f t="shared" si="22"/>
        <v>-0.9680380811882997</v>
      </c>
      <c r="U137" s="24">
        <f t="shared" si="23"/>
        <v>-0.25102850068062127</v>
      </c>
      <c r="V137" s="7"/>
      <c r="W137" s="25">
        <f t="shared" si="24"/>
        <v>-0.96678855332296976</v>
      </c>
      <c r="X137" s="24">
        <f t="shared" si="29"/>
        <v>67.719997580963536</v>
      </c>
      <c r="Y137" s="7"/>
      <c r="Z137" s="25">
        <f t="shared" si="30"/>
        <v>-618</v>
      </c>
      <c r="AA137" s="17">
        <f t="shared" si="31"/>
        <v>67.769999999999868</v>
      </c>
      <c r="AB137" s="24">
        <f t="shared" si="25"/>
        <v>1.1828096340765548</v>
      </c>
      <c r="AC137" s="17">
        <f t="shared" si="26"/>
        <v>-5.0002419036331958E-2</v>
      </c>
    </row>
    <row r="138" spans="1:29" s="17" customFormat="1" x14ac:dyDescent="0.25">
      <c r="A138" s="17">
        <v>53</v>
      </c>
      <c r="B138" s="17">
        <v>-629</v>
      </c>
      <c r="C138" s="17">
        <v>14985</v>
      </c>
      <c r="D138" s="17">
        <v>12546</v>
      </c>
      <c r="E138" s="17">
        <v>11410</v>
      </c>
      <c r="F138" s="17">
        <v>13864</v>
      </c>
      <c r="G138" s="24"/>
      <c r="H138" s="7"/>
      <c r="I138" s="25">
        <f t="shared" si="32"/>
        <v>3575</v>
      </c>
      <c r="J138" s="24">
        <f t="shared" si="32"/>
        <v>-1318</v>
      </c>
      <c r="K138" s="7"/>
      <c r="L138" s="25">
        <f t="shared" si="27"/>
        <v>3570.0783964498646</v>
      </c>
      <c r="M138" s="17">
        <f t="shared" si="18"/>
        <v>24.222181504705247</v>
      </c>
      <c r="N138" s="17">
        <f t="shared" si="28"/>
        <v>-1319.3044120606321</v>
      </c>
      <c r="O138" s="24">
        <f t="shared" si="19"/>
        <v>1.7014908239224893</v>
      </c>
      <c r="P138" s="7"/>
      <c r="Q138" s="25">
        <f t="shared" si="20"/>
        <v>3632.2239962623903</v>
      </c>
      <c r="R138" s="24">
        <f t="shared" si="21"/>
        <v>-1329.9777780137265</v>
      </c>
      <c r="S138" s="7"/>
      <c r="T138" s="25">
        <f t="shared" si="22"/>
        <v>-0.94008571446566191</v>
      </c>
      <c r="U138" s="24">
        <f t="shared" si="23"/>
        <v>-0.34455106724707618</v>
      </c>
      <c r="V138" s="7"/>
      <c r="W138" s="25">
        <f t="shared" si="24"/>
        <v>-0.93836575672034062</v>
      </c>
      <c r="X138" s="24">
        <f t="shared" si="29"/>
        <v>62.113202207232462</v>
      </c>
      <c r="Y138" s="7"/>
      <c r="Z138" s="25">
        <f t="shared" si="30"/>
        <v>-629</v>
      </c>
      <c r="AA138" s="17">
        <f t="shared" si="31"/>
        <v>62.108999999999867</v>
      </c>
      <c r="AB138" s="24">
        <f t="shared" si="25"/>
        <v>1.0840065451211558</v>
      </c>
      <c r="AC138" s="17">
        <f t="shared" si="26"/>
        <v>4.2022072325949011E-3</v>
      </c>
    </row>
    <row r="139" spans="1:29" s="17" customFormat="1" x14ac:dyDescent="0.25">
      <c r="A139" s="17">
        <v>54</v>
      </c>
      <c r="B139" s="17">
        <v>-626</v>
      </c>
      <c r="C139" s="17">
        <v>14903</v>
      </c>
      <c r="D139" s="17">
        <v>12367</v>
      </c>
      <c r="E139" s="17">
        <v>11479</v>
      </c>
      <c r="F139" s="17">
        <v>14032</v>
      </c>
      <c r="G139" s="24"/>
      <c r="H139" s="7"/>
      <c r="I139" s="25">
        <f t="shared" si="32"/>
        <v>3424</v>
      </c>
      <c r="J139" s="24">
        <f t="shared" si="32"/>
        <v>-1665</v>
      </c>
      <c r="K139" s="7"/>
      <c r="L139" s="25">
        <f t="shared" si="27"/>
        <v>3423.6963766334966</v>
      </c>
      <c r="M139" s="17">
        <f t="shared" si="18"/>
        <v>9.2187148686867698E-2</v>
      </c>
      <c r="N139" s="17">
        <f t="shared" si="28"/>
        <v>-1668.0662911779541</v>
      </c>
      <c r="O139" s="24">
        <f t="shared" si="19"/>
        <v>9.4021415879991359</v>
      </c>
      <c r="P139" s="7"/>
      <c r="Q139" s="25">
        <f t="shared" si="20"/>
        <v>3481.2239962623903</v>
      </c>
      <c r="R139" s="24">
        <f t="shared" si="21"/>
        <v>-1676.9777780137265</v>
      </c>
      <c r="S139" s="7"/>
      <c r="T139" s="25">
        <f t="shared" si="22"/>
        <v>-0.90100416469604783</v>
      </c>
      <c r="U139" s="24">
        <f t="shared" si="23"/>
        <v>-0.43444671987466582</v>
      </c>
      <c r="V139" s="7"/>
      <c r="W139" s="25">
        <f t="shared" si="24"/>
        <v>-0.89883186661157644</v>
      </c>
      <c r="X139" s="24">
        <f t="shared" si="29"/>
        <v>56.478919993198133</v>
      </c>
      <c r="Y139" s="7"/>
      <c r="Z139" s="25">
        <f t="shared" si="30"/>
        <v>-626</v>
      </c>
      <c r="AA139" s="17">
        <f t="shared" si="31"/>
        <v>56.474999999999866</v>
      </c>
      <c r="AB139" s="24">
        <f t="shared" si="25"/>
        <v>0.98567469506379524</v>
      </c>
      <c r="AC139" s="17">
        <f t="shared" si="26"/>
        <v>3.9199931982665248E-3</v>
      </c>
    </row>
    <row r="140" spans="1:29" s="17" customFormat="1" x14ac:dyDescent="0.25">
      <c r="A140" s="17">
        <v>55</v>
      </c>
      <c r="B140" s="17">
        <v>-644</v>
      </c>
      <c r="C140" s="17">
        <v>14813</v>
      </c>
      <c r="D140" s="17">
        <v>12199</v>
      </c>
      <c r="E140" s="17">
        <v>11574</v>
      </c>
      <c r="F140" s="17">
        <v>14209</v>
      </c>
      <c r="G140" s="24"/>
      <c r="H140" s="7"/>
      <c r="I140" s="25">
        <f t="shared" si="32"/>
        <v>3239</v>
      </c>
      <c r="J140" s="24">
        <f t="shared" si="32"/>
        <v>-2010</v>
      </c>
      <c r="K140" s="7"/>
      <c r="L140" s="25">
        <f t="shared" si="27"/>
        <v>3238.0090204198505</v>
      </c>
      <c r="M140" s="17">
        <f t="shared" si="18"/>
        <v>0.98204052827336252</v>
      </c>
      <c r="N140" s="17">
        <f t="shared" si="28"/>
        <v>-2009.8592375517283</v>
      </c>
      <c r="O140" s="24">
        <f t="shared" si="19"/>
        <v>1.9814066843455342E-2</v>
      </c>
      <c r="P140" s="7"/>
      <c r="Q140" s="25">
        <f t="shared" si="20"/>
        <v>3296.2239962623903</v>
      </c>
      <c r="R140" s="24">
        <f t="shared" si="21"/>
        <v>-2021.9777780137265</v>
      </c>
      <c r="S140" s="7"/>
      <c r="T140" s="25">
        <f t="shared" si="22"/>
        <v>-0.85312279577301076</v>
      </c>
      <c r="U140" s="24">
        <f t="shared" si="23"/>
        <v>-0.52382424193956034</v>
      </c>
      <c r="V140" s="7"/>
      <c r="W140" s="25">
        <f t="shared" si="24"/>
        <v>-0.85050065049361645</v>
      </c>
      <c r="X140" s="24">
        <f t="shared" si="29"/>
        <v>50.646572162009818</v>
      </c>
      <c r="Y140" s="7"/>
      <c r="Z140" s="25">
        <f t="shared" si="30"/>
        <v>-644</v>
      </c>
      <c r="AA140" s="17">
        <f t="shared" si="31"/>
        <v>50.678999999999867</v>
      </c>
      <c r="AB140" s="24">
        <f t="shared" si="25"/>
        <v>0.88451541161820402</v>
      </c>
      <c r="AC140" s="17">
        <f t="shared" si="26"/>
        <v>-3.2427837990049113E-2</v>
      </c>
    </row>
    <row r="141" spans="1:29" s="17" customFormat="1" x14ac:dyDescent="0.25">
      <c r="A141" s="17">
        <v>56</v>
      </c>
      <c r="B141" s="17">
        <v>-632</v>
      </c>
      <c r="C141" s="17">
        <v>14696</v>
      </c>
      <c r="D141" s="17">
        <v>12032</v>
      </c>
      <c r="E141" s="17">
        <v>11673</v>
      </c>
      <c r="F141" s="17">
        <v>14353</v>
      </c>
      <c r="G141" s="24"/>
      <c r="H141" s="7"/>
      <c r="I141" s="25">
        <f t="shared" si="32"/>
        <v>3023</v>
      </c>
      <c r="J141" s="24">
        <f t="shared" si="32"/>
        <v>-2321</v>
      </c>
      <c r="K141" s="7"/>
      <c r="L141" s="25">
        <f t="shared" si="27"/>
        <v>3022.9955753094237</v>
      </c>
      <c r="M141" s="17">
        <f t="shared" si="18"/>
        <v>1.9577886696378393E-5</v>
      </c>
      <c r="N141" s="17">
        <f t="shared" si="28"/>
        <v>-2325.1753161867582</v>
      </c>
      <c r="O141" s="24">
        <f t="shared" si="19"/>
        <v>17.433265259405115</v>
      </c>
      <c r="P141" s="7"/>
      <c r="Q141" s="25">
        <f t="shared" si="20"/>
        <v>3080.2239962623903</v>
      </c>
      <c r="R141" s="24">
        <f t="shared" si="21"/>
        <v>-2332.9777780137265</v>
      </c>
      <c r="S141" s="7"/>
      <c r="T141" s="25">
        <f t="shared" si="22"/>
        <v>-0.79721806232773507</v>
      </c>
      <c r="U141" s="24">
        <f t="shared" si="23"/>
        <v>-0.60439354443863924</v>
      </c>
      <c r="V141" s="7"/>
      <c r="W141" s="25">
        <f t="shared" si="24"/>
        <v>-0.79419024166217345</v>
      </c>
      <c r="X141" s="24">
        <f t="shared" si="29"/>
        <v>45.003721698741685</v>
      </c>
      <c r="Y141" s="7"/>
      <c r="Z141" s="25">
        <f t="shared" si="30"/>
        <v>-632</v>
      </c>
      <c r="AA141" s="17">
        <f t="shared" si="31"/>
        <v>44.990999999999865</v>
      </c>
      <c r="AB141" s="24">
        <f t="shared" si="25"/>
        <v>0.78524108376476642</v>
      </c>
      <c r="AC141" s="17">
        <f t="shared" si="26"/>
        <v>1.272169874182083E-2</v>
      </c>
    </row>
    <row r="142" spans="1:29" s="17" customFormat="1" x14ac:dyDescent="0.25">
      <c r="A142" s="17">
        <v>57</v>
      </c>
      <c r="B142" s="17">
        <v>-623</v>
      </c>
      <c r="C142" s="17">
        <v>14582</v>
      </c>
      <c r="D142" s="17">
        <v>11895</v>
      </c>
      <c r="E142" s="17">
        <v>11800</v>
      </c>
      <c r="F142" s="17">
        <v>14504</v>
      </c>
      <c r="G142" s="24"/>
      <c r="H142" s="7"/>
      <c r="I142" s="25">
        <f t="shared" si="32"/>
        <v>2782</v>
      </c>
      <c r="J142" s="24">
        <f t="shared" si="32"/>
        <v>-2609</v>
      </c>
      <c r="K142" s="7"/>
      <c r="L142" s="25">
        <f t="shared" si="27"/>
        <v>2781.3307887654078</v>
      </c>
      <c r="M142" s="17">
        <f t="shared" si="18"/>
        <v>0.4478436765044696</v>
      </c>
      <c r="N142" s="17">
        <f t="shared" si="28"/>
        <v>-2613.4562750783298</v>
      </c>
      <c r="O142" s="24">
        <f t="shared" si="19"/>
        <v>19.858387573743101</v>
      </c>
      <c r="P142" s="7"/>
      <c r="Q142" s="25">
        <f t="shared" si="20"/>
        <v>2839.2239962623903</v>
      </c>
      <c r="R142" s="24">
        <f t="shared" si="21"/>
        <v>-2620.9777780137265</v>
      </c>
      <c r="S142" s="7"/>
      <c r="T142" s="25">
        <f t="shared" si="22"/>
        <v>-0.7348428736225896</v>
      </c>
      <c r="U142" s="24">
        <f t="shared" si="23"/>
        <v>-0.67900434546672517</v>
      </c>
      <c r="V142" s="7"/>
      <c r="W142" s="25">
        <f t="shared" si="24"/>
        <v>-0.73143924532659044</v>
      </c>
      <c r="X142" s="24">
        <f t="shared" si="29"/>
        <v>39.404588844578825</v>
      </c>
      <c r="Y142" s="7"/>
      <c r="Z142" s="25">
        <f t="shared" si="30"/>
        <v>-623</v>
      </c>
      <c r="AA142" s="17">
        <f t="shared" si="31"/>
        <v>39.383999999999865</v>
      </c>
      <c r="AB142" s="24">
        <f t="shared" si="25"/>
        <v>0.68738047260544444</v>
      </c>
      <c r="AC142" s="17">
        <f t="shared" si="26"/>
        <v>2.0588844578959709E-2</v>
      </c>
    </row>
    <row r="143" spans="1:29" s="17" customFormat="1" x14ac:dyDescent="0.25">
      <c r="A143" s="17">
        <v>58</v>
      </c>
      <c r="B143" s="17">
        <v>-607</v>
      </c>
      <c r="C143" s="17">
        <v>14457</v>
      </c>
      <c r="D143" s="17">
        <v>11768</v>
      </c>
      <c r="E143" s="17">
        <v>11936</v>
      </c>
      <c r="F143" s="17">
        <v>14641</v>
      </c>
      <c r="G143" s="24"/>
      <c r="H143" s="7"/>
      <c r="I143" s="25">
        <f t="shared" si="32"/>
        <v>2521</v>
      </c>
      <c r="J143" s="24">
        <f t="shared" si="32"/>
        <v>-2873</v>
      </c>
      <c r="K143" s="7"/>
      <c r="L143" s="25">
        <f t="shared" si="27"/>
        <v>2519.7133965890043</v>
      </c>
      <c r="M143" s="17">
        <f t="shared" si="18"/>
        <v>1.6553483371856859</v>
      </c>
      <c r="N143" s="17">
        <f t="shared" si="28"/>
        <v>-2870.1564253409724</v>
      </c>
      <c r="O143" s="24">
        <f t="shared" si="19"/>
        <v>8.0859168414638241</v>
      </c>
      <c r="P143" s="7"/>
      <c r="Q143" s="25">
        <f t="shared" si="20"/>
        <v>2578.2239962623903</v>
      </c>
      <c r="R143" s="24">
        <f t="shared" si="21"/>
        <v>-2884.9777780137265</v>
      </c>
      <c r="S143" s="7"/>
      <c r="T143" s="25">
        <f t="shared" si="22"/>
        <v>-0.66729132070954811</v>
      </c>
      <c r="U143" s="24">
        <f t="shared" si="23"/>
        <v>-0.74739757974247056</v>
      </c>
      <c r="V143" s="7"/>
      <c r="W143" s="25">
        <f t="shared" si="24"/>
        <v>-0.6635430710375575</v>
      </c>
      <c r="X143" s="24">
        <f t="shared" si="29"/>
        <v>33.874350188329458</v>
      </c>
      <c r="Y143" s="7"/>
      <c r="Z143" s="25">
        <f t="shared" si="30"/>
        <v>-607</v>
      </c>
      <c r="AA143" s="17">
        <f t="shared" si="31"/>
        <v>33.920999999999864</v>
      </c>
      <c r="AB143" s="24">
        <f t="shared" si="25"/>
        <v>0.59203313556899417</v>
      </c>
      <c r="AC143" s="17">
        <f t="shared" si="26"/>
        <v>-4.6649811670405938E-2</v>
      </c>
    </row>
    <row r="144" spans="1:29" s="17" customFormat="1" x14ac:dyDescent="0.25">
      <c r="A144" s="17">
        <v>59</v>
      </c>
      <c r="B144" s="17">
        <v>-617</v>
      </c>
      <c r="C144" s="17">
        <v>14304</v>
      </c>
      <c r="D144" s="17">
        <v>11649</v>
      </c>
      <c r="E144" s="17">
        <v>12083</v>
      </c>
      <c r="F144" s="17">
        <v>14755</v>
      </c>
      <c r="G144" s="24"/>
      <c r="H144" s="7"/>
      <c r="I144" s="25">
        <f t="shared" si="32"/>
        <v>2221</v>
      </c>
      <c r="J144" s="24">
        <f t="shared" si="32"/>
        <v>-3106</v>
      </c>
      <c r="K144" s="7"/>
      <c r="L144" s="25">
        <f t="shared" si="27"/>
        <v>2229.7966651974534</v>
      </c>
      <c r="M144" s="17">
        <f t="shared" si="18"/>
        <v>77.381318596088249</v>
      </c>
      <c r="N144" s="17">
        <f t="shared" si="28"/>
        <v>-3104.2024589158982</v>
      </c>
      <c r="O144" s="24">
        <f t="shared" si="19"/>
        <v>3.2311539490338554</v>
      </c>
      <c r="P144" s="7"/>
      <c r="Q144" s="25">
        <f t="shared" si="20"/>
        <v>2278.2239962623903</v>
      </c>
      <c r="R144" s="24">
        <f t="shared" si="21"/>
        <v>-3117.9777780137265</v>
      </c>
      <c r="S144" s="7"/>
      <c r="T144" s="25">
        <f t="shared" si="22"/>
        <v>-0.58964585759110966</v>
      </c>
      <c r="U144" s="24">
        <f t="shared" si="23"/>
        <v>-0.80775979029644285</v>
      </c>
      <c r="V144" s="7"/>
      <c r="W144" s="25">
        <f t="shared" si="24"/>
        <v>-0.58559322574147166</v>
      </c>
      <c r="X144" s="24">
        <f t="shared" si="29"/>
        <v>28.216126425891161</v>
      </c>
      <c r="Y144" s="7"/>
      <c r="Z144" s="25">
        <f t="shared" si="30"/>
        <v>-617</v>
      </c>
      <c r="AA144" s="17">
        <f t="shared" si="31"/>
        <v>28.367999999999864</v>
      </c>
      <c r="AB144" s="24">
        <f t="shared" si="25"/>
        <v>0.495115002205749</v>
      </c>
      <c r="AC144" s="17">
        <f t="shared" si="26"/>
        <v>-0.15187357410870206</v>
      </c>
    </row>
    <row r="145" spans="1:29" s="17" customFormat="1" x14ac:dyDescent="0.25">
      <c r="A145" s="17">
        <v>60</v>
      </c>
      <c r="B145" s="17">
        <v>-631</v>
      </c>
      <c r="C145" s="17">
        <v>14148</v>
      </c>
      <c r="D145" s="17">
        <v>11550</v>
      </c>
      <c r="E145" s="17">
        <v>12240</v>
      </c>
      <c r="F145" s="17">
        <v>14862</v>
      </c>
      <c r="G145" s="24"/>
      <c r="H145" s="7"/>
      <c r="I145" s="25">
        <f t="shared" si="32"/>
        <v>1908</v>
      </c>
      <c r="J145" s="24">
        <f t="shared" si="32"/>
        <v>-3312</v>
      </c>
      <c r="K145" s="7"/>
      <c r="L145" s="25">
        <f t="shared" si="27"/>
        <v>1911.1109258720969</v>
      </c>
      <c r="M145" s="17">
        <f t="shared" si="18"/>
        <v>9.6778597816819438</v>
      </c>
      <c r="N145" s="17">
        <f t="shared" si="28"/>
        <v>-3313.2497784091051</v>
      </c>
      <c r="O145" s="24">
        <f t="shared" si="19"/>
        <v>1.5619460718653926</v>
      </c>
      <c r="P145" s="7"/>
      <c r="Q145" s="25">
        <f t="shared" si="20"/>
        <v>1965.2239962623901</v>
      </c>
      <c r="R145" s="24">
        <f t="shared" si="21"/>
        <v>-3323.9777780137265</v>
      </c>
      <c r="S145" s="7"/>
      <c r="T145" s="25">
        <f t="shared" si="22"/>
        <v>-0.50863575773753877</v>
      </c>
      <c r="U145" s="24">
        <f t="shared" si="23"/>
        <v>-0.86112723825403203</v>
      </c>
      <c r="V145" s="7"/>
      <c r="W145" s="25">
        <f t="shared" si="24"/>
        <v>-0.50431385930571992</v>
      </c>
      <c r="X145" s="24">
        <f t="shared" si="29"/>
        <v>22.630641256968374</v>
      </c>
      <c r="Y145" s="7"/>
      <c r="Z145" s="25">
        <f t="shared" si="30"/>
        <v>-631</v>
      </c>
      <c r="AA145" s="17">
        <f t="shared" si="31"/>
        <v>22.688999999999865</v>
      </c>
      <c r="AB145" s="24">
        <f t="shared" si="25"/>
        <v>0.39599775398499104</v>
      </c>
      <c r="AC145" s="17">
        <f t="shared" si="26"/>
        <v>-5.835874303149069E-2</v>
      </c>
    </row>
    <row r="146" spans="1:29" s="17" customFormat="1" x14ac:dyDescent="0.25">
      <c r="A146" s="17">
        <v>61</v>
      </c>
      <c r="B146" s="17">
        <v>-614</v>
      </c>
      <c r="C146" s="17">
        <v>13973</v>
      </c>
      <c r="D146" s="17">
        <v>11451</v>
      </c>
      <c r="E146" s="17">
        <v>12396</v>
      </c>
      <c r="F146" s="17">
        <v>14933</v>
      </c>
      <c r="G146" s="24"/>
      <c r="H146" s="7"/>
      <c r="I146" s="25">
        <f t="shared" si="32"/>
        <v>1577</v>
      </c>
      <c r="J146" s="24">
        <f t="shared" si="32"/>
        <v>-3482</v>
      </c>
      <c r="K146" s="7"/>
      <c r="L146" s="25">
        <f t="shared" si="27"/>
        <v>1582.4252592593225</v>
      </c>
      <c r="M146" s="17">
        <f t="shared" si="18"/>
        <v>29.43343803086454</v>
      </c>
      <c r="N146" s="17">
        <f t="shared" si="28"/>
        <v>-3485.302753538303</v>
      </c>
      <c r="O146" s="24">
        <f t="shared" si="19"/>
        <v>10.908180934773135</v>
      </c>
      <c r="P146" s="7"/>
      <c r="Q146" s="25">
        <f t="shared" si="20"/>
        <v>1634.2239962623901</v>
      </c>
      <c r="R146" s="24">
        <f t="shared" si="21"/>
        <v>-3493.9777780137265</v>
      </c>
      <c r="S146" s="7"/>
      <c r="T146" s="25">
        <f t="shared" si="22"/>
        <v>-0.4229669300968617</v>
      </c>
      <c r="U146" s="24">
        <f t="shared" si="23"/>
        <v>-0.90516833608311054</v>
      </c>
      <c r="V146" s="7"/>
      <c r="W146" s="25">
        <f t="shared" si="24"/>
        <v>-0.41842258369722335</v>
      </c>
      <c r="X146" s="24">
        <f t="shared" si="29"/>
        <v>17.084716012149556</v>
      </c>
      <c r="Y146" s="7"/>
      <c r="Z146" s="25">
        <f t="shared" si="30"/>
        <v>-614</v>
      </c>
      <c r="AA146" s="17">
        <f t="shared" si="31"/>
        <v>17.162999999999865</v>
      </c>
      <c r="AB146" s="24">
        <f t="shared" si="25"/>
        <v>0.29955085951978444</v>
      </c>
      <c r="AC146" s="17">
        <f t="shared" si="26"/>
        <v>-7.8283987850308989E-2</v>
      </c>
    </row>
    <row r="147" spans="1:29" s="17" customFormat="1" x14ac:dyDescent="0.25">
      <c r="A147" s="17">
        <v>62</v>
      </c>
      <c r="B147" s="17">
        <v>-628</v>
      </c>
      <c r="C147" s="17">
        <v>13811</v>
      </c>
      <c r="D147" s="17">
        <v>11390</v>
      </c>
      <c r="E147" s="17">
        <v>12581</v>
      </c>
      <c r="F147" s="17">
        <v>15022</v>
      </c>
      <c r="G147" s="24"/>
      <c r="H147" s="7"/>
      <c r="I147" s="25">
        <f t="shared" si="32"/>
        <v>1230</v>
      </c>
      <c r="J147" s="24">
        <f t="shared" si="32"/>
        <v>-3632</v>
      </c>
      <c r="K147" s="7"/>
      <c r="L147" s="25">
        <f t="shared" si="27"/>
        <v>1230.4962229235005</v>
      </c>
      <c r="M147" s="17">
        <f t="shared" si="18"/>
        <v>0.24623718980733769</v>
      </c>
      <c r="N147" s="17">
        <f t="shared" si="28"/>
        <v>-3627.5940336282433</v>
      </c>
      <c r="O147" s="24">
        <f t="shared" si="19"/>
        <v>19.412539669050691</v>
      </c>
      <c r="P147" s="7"/>
      <c r="Q147" s="25">
        <f t="shared" si="20"/>
        <v>1287.2239962623901</v>
      </c>
      <c r="R147" s="24">
        <f t="shared" si="21"/>
        <v>-3643.9777780137265</v>
      </c>
      <c r="S147" s="7"/>
      <c r="T147" s="25">
        <f t="shared" si="22"/>
        <v>-0.33315701108986789</v>
      </c>
      <c r="U147" s="24">
        <f t="shared" si="23"/>
        <v>-0.94402812828523863</v>
      </c>
      <c r="V147" s="7"/>
      <c r="W147" s="25">
        <f t="shared" si="24"/>
        <v>-0.32841620744737571</v>
      </c>
      <c r="X147" s="24">
        <f t="shared" si="29"/>
        <v>11.457711894698264</v>
      </c>
      <c r="Y147" s="7"/>
      <c r="Z147" s="25">
        <f t="shared" si="30"/>
        <v>-628</v>
      </c>
      <c r="AA147" s="17">
        <f t="shared" si="31"/>
        <v>11.510999999999866</v>
      </c>
      <c r="AB147" s="24">
        <f t="shared" si="25"/>
        <v>0.20090485019706494</v>
      </c>
      <c r="AC147" s="17">
        <f t="shared" si="26"/>
        <v>-5.3288105301602329E-2</v>
      </c>
    </row>
    <row r="148" spans="1:29" s="17" customFormat="1" x14ac:dyDescent="0.25">
      <c r="A148" s="17">
        <v>63</v>
      </c>
      <c r="B148" s="17">
        <v>-653</v>
      </c>
      <c r="C148" s="17">
        <v>13611</v>
      </c>
      <c r="D148" s="17">
        <v>11332</v>
      </c>
      <c r="E148" s="17">
        <v>12764</v>
      </c>
      <c r="F148" s="17">
        <v>15071</v>
      </c>
      <c r="G148" s="24"/>
      <c r="H148" s="7"/>
      <c r="I148" s="25">
        <f t="shared" si="32"/>
        <v>847</v>
      </c>
      <c r="J148" s="24">
        <f t="shared" si="32"/>
        <v>-3739</v>
      </c>
      <c r="K148" s="7"/>
      <c r="L148" s="25">
        <f t="shared" si="27"/>
        <v>851.32134843273275</v>
      </c>
      <c r="M148" s="17">
        <f t="shared" ref="M148:M149" si="33">(I148-L148)^2</f>
        <v>18.674052277081778</v>
      </c>
      <c r="N148" s="17">
        <f t="shared" si="28"/>
        <v>-3737.9522246742745</v>
      </c>
      <c r="O148" s="24">
        <f t="shared" ref="O148:O149" si="34">(J148-N148)^2</f>
        <v>1.0978331331992288</v>
      </c>
      <c r="P148" s="7"/>
      <c r="Q148" s="25">
        <f t="shared" si="20"/>
        <v>904.22399626239019</v>
      </c>
      <c r="R148" s="24">
        <f t="shared" si="21"/>
        <v>-3750.9777780137265</v>
      </c>
      <c r="S148" s="7"/>
      <c r="T148" s="25">
        <f t="shared" si="22"/>
        <v>-0.23402963650866149</v>
      </c>
      <c r="U148" s="24">
        <f t="shared" si="23"/>
        <v>-0.97174811338942324</v>
      </c>
      <c r="V148" s="7"/>
      <c r="W148" s="25">
        <f t="shared" si="24"/>
        <v>-0.22914825045096607</v>
      </c>
      <c r="X148" s="24">
        <f t="shared" si="29"/>
        <v>5.5440736137153408</v>
      </c>
      <c r="Y148" s="7"/>
      <c r="Z148" s="25">
        <f t="shared" si="30"/>
        <v>-653</v>
      </c>
      <c r="AA148" s="17">
        <f t="shared" si="31"/>
        <v>5.6339999999998662</v>
      </c>
      <c r="AB148" s="24">
        <f t="shared" si="25"/>
        <v>9.83318500573582E-2</v>
      </c>
      <c r="AC148" s="17">
        <f t="shared" si="26"/>
        <v>-8.9926386284525428E-2</v>
      </c>
    </row>
    <row r="149" spans="1:29" s="17" customFormat="1" x14ac:dyDescent="0.25">
      <c r="A149" s="17">
        <v>64</v>
      </c>
      <c r="B149" s="17">
        <v>-631</v>
      </c>
      <c r="C149" s="17">
        <v>13427</v>
      </c>
      <c r="D149" s="17">
        <v>11294</v>
      </c>
      <c r="E149" s="17">
        <v>12952</v>
      </c>
      <c r="F149" s="17">
        <v>15103</v>
      </c>
      <c r="G149" s="24"/>
      <c r="H149" s="7"/>
      <c r="I149" s="25">
        <f t="shared" si="32"/>
        <v>475</v>
      </c>
      <c r="J149" s="24">
        <f t="shared" si="32"/>
        <v>-3809</v>
      </c>
      <c r="K149" s="7"/>
      <c r="L149" s="25">
        <f t="shared" si="27"/>
        <v>475.79921768042641</v>
      </c>
      <c r="M149" s="17">
        <f t="shared" si="33"/>
        <v>0.63874890070616974</v>
      </c>
      <c r="N149" s="17">
        <f t="shared" si="28"/>
        <v>-3807.0997683358528</v>
      </c>
      <c r="O149" s="24">
        <f t="shared" si="34"/>
        <v>3.6108803774276881</v>
      </c>
      <c r="P149" s="7"/>
      <c r="Q149" s="25">
        <f t="shared" ref="Q149" si="35">I149-$J$4</f>
        <v>532.22399626239019</v>
      </c>
      <c r="R149" s="24">
        <f t="shared" ref="R149" si="36">J149-$J$3</f>
        <v>-3820.9777780137265</v>
      </c>
      <c r="S149" s="7"/>
      <c r="T149" s="25">
        <f t="shared" ref="T149" si="37">Q149/$J$7</f>
        <v>-0.13774926224179782</v>
      </c>
      <c r="U149" s="24">
        <f t="shared" ref="U149" si="38">R149/$J$6</f>
        <v>-0.98988268308374971</v>
      </c>
      <c r="V149" s="7"/>
      <c r="W149" s="25">
        <f t="shared" ref="W149" si="39">(T149-U149*SIN(-$J$11*PI()/180))/(COS(-$J$11*PI()/180))</f>
        <v>-0.13277550934736149</v>
      </c>
      <c r="X149" s="24">
        <f>IF(MOD(ATAN2(U149,W149)*180/PI()-$J$9+360,360)&gt;5,MOD(ATAN2(U149,W149)*180/PI()-$J$9+360,360)-360,MOD(ATAN2(U149,W149)*180/PI()-$J$9+360,360))</f>
        <v>-8.4836972128982779E-2</v>
      </c>
      <c r="Y149" s="7"/>
      <c r="Z149" s="25">
        <f t="shared" si="30"/>
        <v>-631</v>
      </c>
      <c r="AA149" s="17">
        <f t="shared" si="31"/>
        <v>-4.5000000000133156E-2</v>
      </c>
      <c r="AB149" s="24">
        <f t="shared" ref="AB149" si="40">AA149*PI()/180</f>
        <v>-7.8539816339977221E-4</v>
      </c>
      <c r="AC149" s="17">
        <f t="shared" ref="AC149" si="41">X149-AA149</f>
        <v>-3.9836972128849624E-2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-9979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78</v>
      </c>
      <c r="B156" s="31">
        <v>9982</v>
      </c>
      <c r="G156" s="2"/>
      <c r="I156" s="1"/>
      <c r="J156" s="3"/>
    </row>
    <row r="157" spans="1:29" x14ac:dyDescent="0.25">
      <c r="A157" t="s">
        <v>79</v>
      </c>
      <c r="B157">
        <v>9985</v>
      </c>
      <c r="G157" s="2"/>
      <c r="I157" s="43">
        <f>J155</f>
        <v>-9988</v>
      </c>
      <c r="J157" s="39">
        <f>I157+B157</f>
        <v>-3</v>
      </c>
    </row>
    <row r="158" spans="1:29" x14ac:dyDescent="0.25">
      <c r="A158" s="31" t="s">
        <v>80</v>
      </c>
      <c r="B158" s="31">
        <v>40007</v>
      </c>
      <c r="G158" s="2"/>
      <c r="I158" s="1"/>
      <c r="J158" s="3"/>
    </row>
    <row r="159" spans="1:29" x14ac:dyDescent="0.25">
      <c r="A159" t="s">
        <v>81</v>
      </c>
      <c r="B159">
        <v>40007</v>
      </c>
      <c r="G159" s="2"/>
      <c r="I159" s="43">
        <f>J157</f>
        <v>-3</v>
      </c>
      <c r="J159" s="39">
        <f>I159+B159</f>
        <v>40004</v>
      </c>
    </row>
    <row r="160" spans="1:29" x14ac:dyDescent="0.25">
      <c r="A160" s="31" t="s">
        <v>82</v>
      </c>
      <c r="B160" s="31">
        <v>10009</v>
      </c>
      <c r="G160" s="2"/>
      <c r="I160" s="1"/>
      <c r="J160" s="3"/>
    </row>
    <row r="161" spans="1:10" x14ac:dyDescent="0.25">
      <c r="A161" t="s">
        <v>83</v>
      </c>
      <c r="B161">
        <v>10009</v>
      </c>
      <c r="G161" s="2"/>
      <c r="I161" s="43">
        <f>J159</f>
        <v>40004</v>
      </c>
      <c r="J161" s="39">
        <f>I161+B161</f>
        <v>50013</v>
      </c>
    </row>
    <row r="162" spans="1:10" x14ac:dyDescent="0.25">
      <c r="A162" s="31" t="s">
        <v>84</v>
      </c>
      <c r="B162" s="31">
        <v>-9983</v>
      </c>
      <c r="G162" s="2"/>
      <c r="I162" s="1"/>
      <c r="J162" s="3"/>
    </row>
    <row r="163" spans="1:10" x14ac:dyDescent="0.25">
      <c r="A163" t="s">
        <v>85</v>
      </c>
      <c r="B163">
        <v>-10002</v>
      </c>
      <c r="G163" s="2"/>
      <c r="I163" s="43">
        <f>J161</f>
        <v>50013</v>
      </c>
      <c r="J163" s="39">
        <f>I163+B163</f>
        <v>40011</v>
      </c>
    </row>
    <row r="164" spans="1:10" x14ac:dyDescent="0.25">
      <c r="A164" s="31" t="s">
        <v>86</v>
      </c>
      <c r="B164" s="31">
        <v>-40016</v>
      </c>
      <c r="G164" s="2"/>
      <c r="I164" s="1"/>
      <c r="J164" s="3"/>
    </row>
    <row r="165" spans="1:10" ht="15.75" thickBot="1" x14ac:dyDescent="0.3">
      <c r="A165" t="s">
        <v>87</v>
      </c>
      <c r="B165">
        <v>-40016</v>
      </c>
      <c r="G165" s="2"/>
      <c r="I165" s="4">
        <f>J163</f>
        <v>40011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12.135896955472198</v>
      </c>
      <c r="L3" s="35" t="s">
        <v>1</v>
      </c>
      <c r="M3" s="11">
        <v>-3871.8799680971047</v>
      </c>
      <c r="N3" s="10" t="s">
        <v>2</v>
      </c>
      <c r="O3" s="35">
        <v>3867.8086185078046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-56.843531934310356</v>
      </c>
      <c r="L4" s="9" t="s">
        <v>5</v>
      </c>
      <c r="M4" s="13">
        <v>359.9497480854663</v>
      </c>
      <c r="N4" s="12" t="s">
        <v>6</v>
      </c>
      <c r="O4" s="9">
        <v>359.83427640824857</v>
      </c>
      <c r="Q4" s="2" t="s">
        <v>7</v>
      </c>
      <c r="R4" s="2">
        <f>MAX(AC20:AC149)</f>
        <v>0.30311306245420155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-172.00070553556199</v>
      </c>
      <c r="N5" s="14" t="s">
        <v>9</v>
      </c>
      <c r="O5" s="9">
        <v>-172.2894275917329</v>
      </c>
      <c r="Q5" s="5" t="s">
        <v>10</v>
      </c>
      <c r="R5" s="5">
        <f>MIN(AC20:AC149)</f>
        <v>-0.20698337250536269</v>
      </c>
      <c r="T5" s="45" t="s">
        <v>55</v>
      </c>
      <c r="U5" s="47">
        <v>11</v>
      </c>
    </row>
    <row r="6" spans="1:21" ht="15.75" thickBot="1" x14ac:dyDescent="0.3">
      <c r="A6" t="s">
        <v>65</v>
      </c>
      <c r="I6" s="32" t="s">
        <v>11</v>
      </c>
      <c r="J6" s="32">
        <f>(O3+O9)/2</f>
        <v>3860.7547527895222</v>
      </c>
      <c r="L6" s="37" t="s">
        <v>12</v>
      </c>
      <c r="M6" s="13">
        <v>-56.470265054521896</v>
      </c>
      <c r="N6" s="14" t="s">
        <v>13</v>
      </c>
      <c r="O6" s="9">
        <v>12.086166290595575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-3865.1479949967361</v>
      </c>
      <c r="L7" s="38" t="s">
        <v>15</v>
      </c>
      <c r="M7" s="16">
        <f>SUM(M20:M84)</f>
        <v>1440.8374222151917</v>
      </c>
      <c r="N7" s="15" t="s">
        <v>15</v>
      </c>
      <c r="O7" s="36">
        <f>SUM(O20:O84)</f>
        <v>3032.5595122268528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-172.27411066714276</v>
      </c>
      <c r="L9" s="35" t="s">
        <v>18</v>
      </c>
      <c r="M9" s="11">
        <v>-3858.4160218963675</v>
      </c>
      <c r="N9" s="10" t="s">
        <v>19</v>
      </c>
      <c r="O9" s="35">
        <v>3853.7008870712398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-171.98464131093291</v>
      </c>
      <c r="L10" s="9" t="s">
        <v>21</v>
      </c>
      <c r="M10" s="13">
        <v>359.90492407723445</v>
      </c>
      <c r="N10" s="12" t="s">
        <v>22</v>
      </c>
      <c r="O10" s="9">
        <v>359.85182777461642</v>
      </c>
      <c r="T10" s="48"/>
    </row>
    <row r="11" spans="1:21" ht="15.75" thickBot="1" x14ac:dyDescent="0.3">
      <c r="I11" s="33" t="s">
        <v>23</v>
      </c>
      <c r="J11" s="33">
        <f>J9-J10</f>
        <v>-0.28946935620984959</v>
      </c>
      <c r="L11" s="37" t="s">
        <v>24</v>
      </c>
      <c r="M11" s="13">
        <v>-171.96857708630384</v>
      </c>
      <c r="N11" s="14" t="s">
        <v>25</v>
      </c>
      <c r="O11" s="9">
        <v>-172.25879374255263</v>
      </c>
    </row>
    <row r="12" spans="1:21" x14ac:dyDescent="0.25">
      <c r="I12" s="9"/>
      <c r="J12" s="9"/>
      <c r="L12" s="37" t="s">
        <v>26</v>
      </c>
      <c r="M12" s="13">
        <v>-57.216798814098816</v>
      </c>
      <c r="N12" s="14" t="s">
        <v>27</v>
      </c>
      <c r="O12" s="9">
        <v>12.185627620348823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1256.1503378917914</v>
      </c>
      <c r="N13" s="15" t="s">
        <v>15</v>
      </c>
      <c r="O13" s="36">
        <f>SUM(O85:O149)</f>
        <v>2721.8983270273343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11347</v>
      </c>
      <c r="E20" s="17">
        <v>13011</v>
      </c>
      <c r="F20" s="17">
        <v>15172</v>
      </c>
      <c r="G20" s="24"/>
      <c r="H20" s="7"/>
      <c r="I20" s="25">
        <f t="shared" ref="I20:J51" si="0">C20-E20</f>
        <v>485</v>
      </c>
      <c r="J20" s="24">
        <f t="shared" si="0"/>
        <v>-3825</v>
      </c>
      <c r="K20" s="7"/>
      <c r="L20" s="25">
        <f>$M$3*SIN(2*PI()/$M$4*(AA20+$M$5))+$M$6</f>
        <v>481.33948570829745</v>
      </c>
      <c r="M20" s="17">
        <f t="shared" ref="M20:M83" si="1">(I20-L20)^2</f>
        <v>13.399364879758656</v>
      </c>
      <c r="N20" s="17">
        <f>$O$3*COS(2*PI()/$O$4*(AA20+$O$5))+$O$6</f>
        <v>-3821.385740915764</v>
      </c>
      <c r="O20" s="24">
        <f t="shared" ref="O20:O83" si="2">(J20-N20)^2</f>
        <v>13.062868727982321</v>
      </c>
      <c r="P20" s="7"/>
      <c r="Q20" s="25">
        <f>I20-$J$4</f>
        <v>541.84353193431036</v>
      </c>
      <c r="R20" s="24">
        <f>J20-$J$3</f>
        <v>-3837.1358969554722</v>
      </c>
      <c r="S20" s="7"/>
      <c r="T20" s="25">
        <f>Q20/$J$7</f>
        <v>-0.1401870077512434</v>
      </c>
      <c r="U20" s="24">
        <f>R20/$J$6</f>
        <v>-0.99388232163232215</v>
      </c>
      <c r="V20" s="7"/>
      <c r="W20" s="25">
        <f>(T20-U20*SIN(-$J$11*PI()/180))/(COS(-$J$11*PI()/180))</f>
        <v>-0.1351674685047986</v>
      </c>
      <c r="X20" s="24">
        <f>IF(MOD(ATAN2(U20,W20)*180/PI()-$J$9+360,360)&gt;5,MOD(ATAN2(U20,W20)*180/PI()-$J$9+360,360)-360,MOD(ATAN2(U20,W20)*180/PI()-$J$9+360,360))</f>
        <v>1.8791371119959877E-2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9.7913711199598772E-3</v>
      </c>
      <c r="AD20" s="17">
        <f ca="1">INDIRECT("AC"&amp;AE20)-AC20</f>
        <v>-8.0346212910287554E-2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13669</v>
      </c>
      <c r="D21" s="17">
        <v>11375</v>
      </c>
      <c r="E21" s="17">
        <v>12814</v>
      </c>
      <c r="F21" s="17">
        <v>15128</v>
      </c>
      <c r="G21" s="24"/>
      <c r="H21" s="7"/>
      <c r="I21" s="25">
        <f t="shared" si="0"/>
        <v>855</v>
      </c>
      <c r="J21" s="24">
        <f t="shared" si="0"/>
        <v>-3753</v>
      </c>
      <c r="K21" s="7"/>
      <c r="L21" s="25">
        <f t="shared" ref="L21:L84" si="3">$M$3*SIN(2*PI()/$M$4*(AA21+$M$5))+$M$6</f>
        <v>859.9529352564906</v>
      </c>
      <c r="M21" s="17">
        <f t="shared" si="1"/>
        <v>24.531567654987654</v>
      </c>
      <c r="N21" s="17">
        <f t="shared" ref="N21:N84" si="4">$O$3*COS(2*PI()/$O$4*(AA21+$O$5))+$O$6</f>
        <v>-3751.2233812196205</v>
      </c>
      <c r="O21" s="24">
        <f t="shared" si="2"/>
        <v>3.1563742907972201</v>
      </c>
      <c r="P21" s="7"/>
      <c r="Q21" s="25">
        <f t="shared" ref="Q21:Q84" si="5">I21-$J$4</f>
        <v>911.84353193431036</v>
      </c>
      <c r="R21" s="24">
        <f t="shared" ref="R21:R84" si="6">J21-$J$3</f>
        <v>-3765.1358969554722</v>
      </c>
      <c r="S21" s="7"/>
      <c r="T21" s="25">
        <f t="shared" ref="T21:T84" si="7">Q21/$J$7</f>
        <v>-0.23591426075137398</v>
      </c>
      <c r="U21" s="24">
        <f t="shared" ref="U21:U84" si="8">R21/$J$6</f>
        <v>-0.97523311840386595</v>
      </c>
      <c r="V21" s="7"/>
      <c r="W21" s="25">
        <f t="shared" ref="W21:W84" si="9">(T21-U21*SIN(-$J$11*PI()/180))/(COS(-$J$11*PI()/180))</f>
        <v>-0.23099016340277373</v>
      </c>
      <c r="X21" s="24">
        <f t="shared" ref="X21:X83" si="10">MOD(ATAN2(U21,W21)*180/PI()-$J$9+360,360)</f>
        <v>5.5994151055156181</v>
      </c>
      <c r="Y21" s="7"/>
      <c r="Z21" s="25">
        <f t="shared" ref="Z21:Z84" si="11">B21</f>
        <v>634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-0.11558489448438181</v>
      </c>
      <c r="AD21" s="17">
        <f t="shared" ref="AD21:AD83" ca="1" si="14">INDIRECT("AC"&amp;AE21)-AC21</f>
        <v>5.2482969324542772E-2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13867</v>
      </c>
      <c r="D22" s="17">
        <v>11439</v>
      </c>
      <c r="E22" s="17">
        <v>12637</v>
      </c>
      <c r="F22" s="17">
        <v>15084</v>
      </c>
      <c r="G22" s="24"/>
      <c r="H22" s="7"/>
      <c r="I22" s="25">
        <f t="shared" si="0"/>
        <v>1230</v>
      </c>
      <c r="J22" s="24">
        <f t="shared" si="0"/>
        <v>-3645</v>
      </c>
      <c r="K22" s="7"/>
      <c r="L22" s="25">
        <f t="shared" si="3"/>
        <v>1236.365101434058</v>
      </c>
      <c r="M22" s="17">
        <f t="shared" si="1"/>
        <v>40.514516265847632</v>
      </c>
      <c r="N22" s="17">
        <f>$O$3*COS(2*PI()/$O$4*(AA22+$O$5))+$O$6</f>
        <v>-3641.3454128043777</v>
      </c>
      <c r="O22" s="24">
        <f>(J22-N22)^2</f>
        <v>13.356007570406454</v>
      </c>
      <c r="P22" s="7"/>
      <c r="Q22" s="25">
        <f t="shared" si="5"/>
        <v>1286.8435319343102</v>
      </c>
      <c r="R22" s="24">
        <f t="shared" si="6"/>
        <v>-3657.1358969554722</v>
      </c>
      <c r="S22" s="7"/>
      <c r="T22" s="25">
        <f t="shared" si="7"/>
        <v>-0.33293512527853331</v>
      </c>
      <c r="U22" s="24">
        <f t="shared" si="8"/>
        <v>-0.94725931356118165</v>
      </c>
      <c r="V22" s="7"/>
      <c r="W22" s="25">
        <f t="shared" si="9"/>
        <v>-0.32815359642853459</v>
      </c>
      <c r="X22" s="24">
        <f t="shared" si="10"/>
        <v>11.381436694116019</v>
      </c>
      <c r="Y22" s="7"/>
      <c r="Z22" s="25">
        <f t="shared" si="11"/>
        <v>646</v>
      </c>
      <c r="AA22" s="17">
        <f t="shared" ref="AA22:AA85" si="15">360/40000*Z22+AA21</f>
        <v>11.529</v>
      </c>
      <c r="AB22" s="24">
        <f t="shared" si="12"/>
        <v>0.20121900946242627</v>
      </c>
      <c r="AC22" s="17">
        <f t="shared" si="13"/>
        <v>-0.14756330588398114</v>
      </c>
      <c r="AD22" s="17">
        <f t="shared" ca="1" si="14"/>
        <v>5.587659519100896E-2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14040</v>
      </c>
      <c r="D23" s="17">
        <v>11507</v>
      </c>
      <c r="E23" s="17">
        <v>12449</v>
      </c>
      <c r="F23" s="17">
        <v>15005</v>
      </c>
      <c r="G23" s="24"/>
      <c r="H23" s="7"/>
      <c r="I23" s="25">
        <f t="shared" si="0"/>
        <v>1591</v>
      </c>
      <c r="J23" s="24">
        <f t="shared" si="0"/>
        <v>-3498</v>
      </c>
      <c r="K23" s="7"/>
      <c r="L23" s="25">
        <f t="shared" si="3"/>
        <v>1595.0728053965411</v>
      </c>
      <c r="M23" s="17">
        <f t="shared" si="1"/>
        <v>16.587743798094071</v>
      </c>
      <c r="N23" s="17">
        <f t="shared" si="4"/>
        <v>-3495.8971549646444</v>
      </c>
      <c r="O23" s="24">
        <f t="shared" si="2"/>
        <v>4.4219572427196336</v>
      </c>
      <c r="P23" s="7"/>
      <c r="Q23" s="25">
        <f t="shared" si="5"/>
        <v>1647.8435319343102</v>
      </c>
      <c r="R23" s="24">
        <f t="shared" si="6"/>
        <v>-3510.1358969554722</v>
      </c>
      <c r="S23" s="7"/>
      <c r="T23" s="25">
        <f t="shared" si="7"/>
        <v>-0.42633387753001206</v>
      </c>
      <c r="U23" s="24">
        <f t="shared" si="8"/>
        <v>-0.90918385696975024</v>
      </c>
      <c r="V23" s="7"/>
      <c r="W23" s="25">
        <f t="shared" si="9"/>
        <v>-0.42174590688354485</v>
      </c>
      <c r="X23" s="24">
        <f t="shared" si="10"/>
        <v>17.159426317062184</v>
      </c>
      <c r="Y23" s="7"/>
      <c r="Z23" s="25">
        <f t="shared" si="11"/>
        <v>638</v>
      </c>
      <c r="AA23" s="17">
        <f t="shared" si="15"/>
        <v>17.271000000000001</v>
      </c>
      <c r="AB23" s="24">
        <f t="shared" si="12"/>
        <v>0.30143581511194067</v>
      </c>
      <c r="AC23" s="17">
        <f t="shared" si="13"/>
        <v>-0.11157368293781644</v>
      </c>
      <c r="AD23" s="17">
        <f t="shared" ca="1" si="14"/>
        <v>-4.4430578637616236E-2</v>
      </c>
      <c r="AE23" s="17">
        <v>146</v>
      </c>
    </row>
    <row r="24" spans="1:31" s="17" customFormat="1" x14ac:dyDescent="0.25">
      <c r="A24" s="17">
        <v>4</v>
      </c>
      <c r="B24" s="17">
        <v>610</v>
      </c>
      <c r="C24" s="17">
        <v>14211</v>
      </c>
      <c r="D24" s="17">
        <v>11597</v>
      </c>
      <c r="E24" s="17">
        <v>12292</v>
      </c>
      <c r="F24" s="17">
        <v>14926</v>
      </c>
      <c r="G24" s="24"/>
      <c r="H24" s="7"/>
      <c r="I24" s="25">
        <f t="shared" si="0"/>
        <v>1919</v>
      </c>
      <c r="J24" s="24">
        <f t="shared" si="0"/>
        <v>-3329</v>
      </c>
      <c r="K24" s="7"/>
      <c r="L24" s="25">
        <f t="shared" si="3"/>
        <v>1922.5830009929966</v>
      </c>
      <c r="M24" s="17">
        <f t="shared" si="1"/>
        <v>12.837896115814843</v>
      </c>
      <c r="N24" s="17">
        <f t="shared" si="4"/>
        <v>-3323.8591854497772</v>
      </c>
      <c r="O24" s="24">
        <f t="shared" si="2"/>
        <v>26.427974239782298</v>
      </c>
      <c r="P24" s="7"/>
      <c r="Q24" s="25">
        <f t="shared" si="5"/>
        <v>1975.8435319343102</v>
      </c>
      <c r="R24" s="24">
        <f t="shared" si="6"/>
        <v>-3341.1358969554722</v>
      </c>
      <c r="S24" s="7"/>
      <c r="T24" s="25">
        <f t="shared" si="7"/>
        <v>-0.51119479370310084</v>
      </c>
      <c r="U24" s="24">
        <f t="shared" si="8"/>
        <v>-0.86541003272517936</v>
      </c>
      <c r="V24" s="7"/>
      <c r="W24" s="25">
        <f t="shared" si="9"/>
        <v>-0.50682906179644283</v>
      </c>
      <c r="X24" s="24">
        <f t="shared" si="10"/>
        <v>22.629566212573081</v>
      </c>
      <c r="Y24" s="7"/>
      <c r="Z24" s="25">
        <f t="shared" si="11"/>
        <v>610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-0.1314337874269178</v>
      </c>
      <c r="AD24" s="17">
        <f t="shared" ca="1" si="14"/>
        <v>-1.0596370426924295E-2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14358</v>
      </c>
      <c r="D25" s="17">
        <v>11696</v>
      </c>
      <c r="E25" s="17">
        <v>12132</v>
      </c>
      <c r="F25" s="17">
        <v>14816</v>
      </c>
      <c r="G25" s="24"/>
      <c r="H25" s="7"/>
      <c r="I25" s="25">
        <f t="shared" si="0"/>
        <v>2226</v>
      </c>
      <c r="J25" s="24">
        <f t="shared" si="0"/>
        <v>-3120</v>
      </c>
      <c r="K25" s="7"/>
      <c r="L25" s="25">
        <f t="shared" si="3"/>
        <v>2231.4412502741156</v>
      </c>
      <c r="M25" s="17">
        <f t="shared" si="1"/>
        <v>29.60720454556359</v>
      </c>
      <c r="N25" s="17">
        <f t="shared" si="4"/>
        <v>-3121.5448246556225</v>
      </c>
      <c r="O25" s="24">
        <f t="shared" si="2"/>
        <v>2.3864832166191938</v>
      </c>
      <c r="P25" s="7"/>
      <c r="Q25" s="25">
        <f t="shared" si="5"/>
        <v>2282.8435319343102</v>
      </c>
      <c r="R25" s="24">
        <f t="shared" si="6"/>
        <v>-3132.1358969554722</v>
      </c>
      <c r="S25" s="7"/>
      <c r="T25" s="25">
        <f t="shared" si="7"/>
        <v>-0.59062254146266857</v>
      </c>
      <c r="U25" s="24">
        <f t="shared" si="8"/>
        <v>-0.81127554002035507</v>
      </c>
      <c r="V25" s="7"/>
      <c r="W25" s="25">
        <f t="shared" si="9"/>
        <v>-0.58653132350085124</v>
      </c>
      <c r="X25" s="24">
        <f t="shared" si="10"/>
        <v>28.140070921440611</v>
      </c>
      <c r="Y25" s="7"/>
      <c r="Z25" s="25">
        <f t="shared" si="11"/>
        <v>609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-0.10192907855938671</v>
      </c>
      <c r="AD25" s="17">
        <f t="shared" ca="1" si="14"/>
        <v>2.8520030849666256E-2</v>
      </c>
      <c r="AE25" s="17">
        <v>144</v>
      </c>
    </row>
    <row r="26" spans="1:31" s="17" customFormat="1" x14ac:dyDescent="0.25">
      <c r="A26" s="17">
        <v>6</v>
      </c>
      <c r="B26" s="17">
        <v>630</v>
      </c>
      <c r="C26" s="17">
        <v>14509</v>
      </c>
      <c r="D26" s="17">
        <v>11819</v>
      </c>
      <c r="E26" s="17">
        <v>11984</v>
      </c>
      <c r="F26" s="17">
        <v>14697</v>
      </c>
      <c r="G26" s="24"/>
      <c r="H26" s="7"/>
      <c r="I26" s="25">
        <f t="shared" si="0"/>
        <v>2525</v>
      </c>
      <c r="J26" s="24">
        <f t="shared" si="0"/>
        <v>-2878</v>
      </c>
      <c r="K26" s="7"/>
      <c r="L26" s="25">
        <f t="shared" si="3"/>
        <v>2528.8956290456836</v>
      </c>
      <c r="M26" s="17">
        <f t="shared" si="1"/>
        <v>15.175925661573428</v>
      </c>
      <c r="N26" s="17">
        <f t="shared" si="4"/>
        <v>-2882.0976493905405</v>
      </c>
      <c r="O26" s="24">
        <f t="shared" si="2"/>
        <v>16.790730527796786</v>
      </c>
      <c r="P26" s="7"/>
      <c r="Q26" s="25">
        <f t="shared" si="5"/>
        <v>2581.8435319343102</v>
      </c>
      <c r="R26" s="24">
        <f t="shared" si="6"/>
        <v>-2890.1358969554722</v>
      </c>
      <c r="S26" s="7"/>
      <c r="T26" s="25">
        <f t="shared" si="7"/>
        <v>-0.66798051077899034</v>
      </c>
      <c r="U26" s="24">
        <f t="shared" si="8"/>
        <v>-0.74859349583582169</v>
      </c>
      <c r="V26" s="7"/>
      <c r="W26" s="25">
        <f t="shared" si="9"/>
        <v>-0.66420696459670148</v>
      </c>
      <c r="X26" s="24">
        <f t="shared" si="10"/>
        <v>33.855896548914188</v>
      </c>
      <c r="Y26" s="7"/>
      <c r="Z26" s="25">
        <f t="shared" si="11"/>
        <v>630</v>
      </c>
      <c r="AA26" s="17">
        <f t="shared" si="15"/>
        <v>33.911999999999999</v>
      </c>
      <c r="AB26" s="24">
        <f t="shared" si="12"/>
        <v>0.59187605593631698</v>
      </c>
      <c r="AC26" s="17">
        <f t="shared" si="13"/>
        <v>-5.6103451085810718E-2</v>
      </c>
      <c r="AD26" s="17">
        <f t="shared" ca="1" si="14"/>
        <v>3.1777587725528633E-2</v>
      </c>
      <c r="AE26" s="17">
        <v>143</v>
      </c>
    </row>
    <row r="27" spans="1:31" s="17" customFormat="1" x14ac:dyDescent="0.25">
      <c r="A27" s="17">
        <v>7</v>
      </c>
      <c r="B27" s="17">
        <v>611</v>
      </c>
      <c r="C27" s="17">
        <v>14638</v>
      </c>
      <c r="D27" s="17">
        <v>11938</v>
      </c>
      <c r="E27" s="17">
        <v>11844</v>
      </c>
      <c r="F27" s="17">
        <v>14557</v>
      </c>
      <c r="G27" s="24"/>
      <c r="H27" s="7"/>
      <c r="I27" s="25">
        <f t="shared" si="0"/>
        <v>2794</v>
      </c>
      <c r="J27" s="24">
        <f t="shared" si="0"/>
        <v>-2619</v>
      </c>
      <c r="K27" s="7"/>
      <c r="L27" s="25">
        <f t="shared" si="3"/>
        <v>2793.2334551544463</v>
      </c>
      <c r="M27" s="17">
        <f t="shared" si="1"/>
        <v>0.58759100024487443</v>
      </c>
      <c r="N27" s="17">
        <f t="shared" si="4"/>
        <v>-2622.7707677051558</v>
      </c>
      <c r="O27" s="24">
        <f t="shared" si="2"/>
        <v>14.218689086245762</v>
      </c>
      <c r="P27" s="7"/>
      <c r="Q27" s="25">
        <f t="shared" si="5"/>
        <v>2850.8435319343102</v>
      </c>
      <c r="R27" s="24">
        <f t="shared" si="6"/>
        <v>-2631.1358969554722</v>
      </c>
      <c r="S27" s="7"/>
      <c r="T27" s="25">
        <f t="shared" si="7"/>
        <v>-0.73757681093313932</v>
      </c>
      <c r="U27" s="24">
        <f t="shared" si="8"/>
        <v>-0.68150816755568067</v>
      </c>
      <c r="V27" s="7"/>
      <c r="W27" s="25">
        <f t="shared" si="9"/>
        <v>-0.73414308390425309</v>
      </c>
      <c r="X27" s="24">
        <f t="shared" si="10"/>
        <v>39.403427505278898</v>
      </c>
      <c r="Y27" s="7"/>
      <c r="Z27" s="25">
        <f t="shared" si="11"/>
        <v>611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-7.5724947211028848E-3</v>
      </c>
      <c r="AD27" s="17">
        <f t="shared" ca="1" si="14"/>
        <v>-4.5438829665741309E-2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14767</v>
      </c>
      <c r="D28" s="17">
        <v>12094</v>
      </c>
      <c r="E28" s="17">
        <v>11729</v>
      </c>
      <c r="F28" s="17">
        <v>14421</v>
      </c>
      <c r="G28" s="24"/>
      <c r="H28" s="7"/>
      <c r="I28" s="25">
        <f t="shared" si="0"/>
        <v>3038</v>
      </c>
      <c r="J28" s="24">
        <f t="shared" si="0"/>
        <v>-2327</v>
      </c>
      <c r="K28" s="7"/>
      <c r="L28" s="25">
        <f t="shared" si="3"/>
        <v>3038.2935968888455</v>
      </c>
      <c r="M28" s="17">
        <f t="shared" si="1"/>
        <v>8.6199133139764864E-2</v>
      </c>
      <c r="N28" s="17">
        <f t="shared" si="4"/>
        <v>-2329.9892857987661</v>
      </c>
      <c r="O28" s="24">
        <f t="shared" si="2"/>
        <v>8.9358295867047079</v>
      </c>
      <c r="P28" s="7"/>
      <c r="Q28" s="25">
        <f t="shared" si="5"/>
        <v>3094.8435319343102</v>
      </c>
      <c r="R28" s="24">
        <f t="shared" si="6"/>
        <v>-2339.1358969554722</v>
      </c>
      <c r="S28" s="7"/>
      <c r="T28" s="25">
        <f t="shared" si="7"/>
        <v>-0.80070505345214438</v>
      </c>
      <c r="U28" s="24">
        <f t="shared" si="8"/>
        <v>-0.60587528779583044</v>
      </c>
      <c r="V28" s="7"/>
      <c r="W28" s="25">
        <f t="shared" si="9"/>
        <v>-0.79765424727846634</v>
      </c>
      <c r="X28" s="24">
        <f t="shared" si="10"/>
        <v>45.054848915928346</v>
      </c>
      <c r="Y28" s="7"/>
      <c r="Z28" s="25">
        <f t="shared" si="11"/>
        <v>630</v>
      </c>
      <c r="AA28" s="17">
        <f t="shared" si="15"/>
        <v>45.081000000000003</v>
      </c>
      <c r="AB28" s="24">
        <f t="shared" si="12"/>
        <v>0.78681188009156366</v>
      </c>
      <c r="AC28" s="17">
        <f t="shared" si="13"/>
        <v>-2.6151084071656783E-2</v>
      </c>
      <c r="AD28" s="17">
        <f t="shared" ca="1" si="14"/>
        <v>4.9387322048630722E-3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14879</v>
      </c>
      <c r="D29" s="17">
        <v>12256</v>
      </c>
      <c r="E29" s="17">
        <v>11622</v>
      </c>
      <c r="F29" s="17">
        <v>14264</v>
      </c>
      <c r="G29" s="24"/>
      <c r="H29" s="7"/>
      <c r="I29" s="25">
        <f t="shared" si="0"/>
        <v>3257</v>
      </c>
      <c r="J29" s="24">
        <f t="shared" si="0"/>
        <v>-2008</v>
      </c>
      <c r="K29" s="7"/>
      <c r="L29" s="25">
        <f t="shared" si="3"/>
        <v>3255.9007133370519</v>
      </c>
      <c r="M29" s="17">
        <f t="shared" si="1"/>
        <v>1.2084311673355446</v>
      </c>
      <c r="N29" s="17">
        <f t="shared" si="4"/>
        <v>-2009.6075237529576</v>
      </c>
      <c r="O29" s="24">
        <f t="shared" si="2"/>
        <v>2.584132616322901</v>
      </c>
      <c r="P29" s="7"/>
      <c r="Q29" s="25">
        <f t="shared" si="5"/>
        <v>3313.8435319343102</v>
      </c>
      <c r="R29" s="24">
        <f t="shared" si="6"/>
        <v>-2020.1358969554722</v>
      </c>
      <c r="S29" s="7"/>
      <c r="T29" s="25">
        <f t="shared" si="7"/>
        <v>-0.85736523833600542</v>
      </c>
      <c r="U29" s="24">
        <f t="shared" si="8"/>
        <v>-0.52324895682530925</v>
      </c>
      <c r="V29" s="7"/>
      <c r="W29" s="25">
        <f t="shared" si="9"/>
        <v>-0.85473260303749354</v>
      </c>
      <c r="X29" s="24">
        <f t="shared" si="10"/>
        <v>50.800036836244772</v>
      </c>
      <c r="Y29" s="7"/>
      <c r="Z29" s="25">
        <f t="shared" si="11"/>
        <v>639</v>
      </c>
      <c r="AA29" s="17">
        <f t="shared" si="15"/>
        <v>50.832000000000001</v>
      </c>
      <c r="AB29" s="24">
        <f t="shared" si="12"/>
        <v>0.88718576537375771</v>
      </c>
      <c r="AC29" s="17">
        <f t="shared" si="13"/>
        <v>-3.1963163755229118E-2</v>
      </c>
      <c r="AD29" s="17">
        <f t="shared" ca="1" si="14"/>
        <v>2.5455185047881912E-2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14977</v>
      </c>
      <c r="D30" s="17">
        <v>12424</v>
      </c>
      <c r="E30" s="17">
        <v>11531</v>
      </c>
      <c r="F30" s="17">
        <v>14094</v>
      </c>
      <c r="G30" s="24"/>
      <c r="H30" s="7"/>
      <c r="I30" s="25">
        <f t="shared" si="0"/>
        <v>3446</v>
      </c>
      <c r="J30" s="24">
        <f t="shared" si="0"/>
        <v>-1670</v>
      </c>
      <c r="K30" s="7"/>
      <c r="L30" s="25">
        <f t="shared" si="3"/>
        <v>3439.6320283511709</v>
      </c>
      <c r="M30" s="17">
        <f t="shared" si="1"/>
        <v>40.55106292029118</v>
      </c>
      <c r="N30" s="17">
        <f t="shared" si="4"/>
        <v>-1669.9505035985851</v>
      </c>
      <c r="O30" s="24">
        <f t="shared" si="2"/>
        <v>2.4498937530248238E-3</v>
      </c>
      <c r="P30" s="7"/>
      <c r="Q30" s="25">
        <f t="shared" si="5"/>
        <v>3502.8435319343102</v>
      </c>
      <c r="R30" s="24">
        <f t="shared" si="6"/>
        <v>-1682.1358969554722</v>
      </c>
      <c r="S30" s="7"/>
      <c r="T30" s="25">
        <f t="shared" si="7"/>
        <v>-0.90626375405769377</v>
      </c>
      <c r="U30" s="24">
        <f t="shared" si="8"/>
        <v>-0.4357013083361676</v>
      </c>
      <c r="V30" s="7"/>
      <c r="W30" s="25">
        <f t="shared" si="9"/>
        <v>-0.90407405423550469</v>
      </c>
      <c r="X30" s="24">
        <f t="shared" si="10"/>
        <v>56.543252372320865</v>
      </c>
      <c r="Y30" s="7"/>
      <c r="Z30" s="25">
        <f t="shared" si="11"/>
        <v>637</v>
      </c>
      <c r="AA30" s="17">
        <f t="shared" si="15"/>
        <v>56.564999999999998</v>
      </c>
      <c r="AB30" s="24">
        <f t="shared" si="12"/>
        <v>0.98724549139059248</v>
      </c>
      <c r="AC30" s="17">
        <f t="shared" si="13"/>
        <v>-2.1747627679133075E-2</v>
      </c>
      <c r="AD30" s="17">
        <f t="shared" ca="1" si="14"/>
        <v>3.5831281781682378E-2</v>
      </c>
      <c r="AE30" s="17">
        <v>139</v>
      </c>
    </row>
    <row r="31" spans="1:31" s="17" customFormat="1" x14ac:dyDescent="0.25">
      <c r="A31" s="17">
        <v>11</v>
      </c>
      <c r="B31" s="17">
        <v>618</v>
      </c>
      <c r="C31" s="17">
        <v>15031</v>
      </c>
      <c r="D31" s="17">
        <v>12589</v>
      </c>
      <c r="E31" s="17">
        <v>11447</v>
      </c>
      <c r="F31" s="17">
        <v>13910</v>
      </c>
      <c r="G31" s="24"/>
      <c r="H31" s="7"/>
      <c r="I31" s="25">
        <f t="shared" si="0"/>
        <v>3584</v>
      </c>
      <c r="J31" s="24">
        <f t="shared" si="0"/>
        <v>-1321</v>
      </c>
      <c r="K31" s="7"/>
      <c r="L31" s="25">
        <f t="shared" si="3"/>
        <v>3584.4644214606888</v>
      </c>
      <c r="M31" s="17">
        <f t="shared" si="1"/>
        <v>0.21568729314827628</v>
      </c>
      <c r="N31" s="17">
        <f t="shared" si="4"/>
        <v>-1324.295106634826</v>
      </c>
      <c r="O31" s="24">
        <f t="shared" si="2"/>
        <v>10.857727734874128</v>
      </c>
      <c r="P31" s="7"/>
      <c r="Q31" s="25">
        <f t="shared" si="5"/>
        <v>3640.8435319343102</v>
      </c>
      <c r="R31" s="24">
        <f t="shared" si="6"/>
        <v>-1333.1358969554722</v>
      </c>
      <c r="S31" s="7"/>
      <c r="T31" s="25">
        <f t="shared" si="7"/>
        <v>-0.94196743220368839</v>
      </c>
      <c r="U31" s="24">
        <f t="shared" si="8"/>
        <v>-0.34530447602045627</v>
      </c>
      <c r="V31" s="7"/>
      <c r="W31" s="25">
        <f t="shared" si="9"/>
        <v>-0.94023489420922912</v>
      </c>
      <c r="X31" s="24">
        <f t="shared" si="10"/>
        <v>62.108178781187803</v>
      </c>
      <c r="Y31" s="7"/>
      <c r="Z31" s="25">
        <f t="shared" si="11"/>
        <v>618</v>
      </c>
      <c r="AA31" s="17">
        <f t="shared" si="15"/>
        <v>62.126999999999995</v>
      </c>
      <c r="AB31" s="24">
        <f t="shared" si="12"/>
        <v>1.0843207043865171</v>
      </c>
      <c r="AC31" s="17">
        <f t="shared" si="13"/>
        <v>-1.8821218812192342E-2</v>
      </c>
      <c r="AD31" s="17">
        <f t="shared" ca="1" si="14"/>
        <v>8.8809610177023046E-2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15089</v>
      </c>
      <c r="D32" s="17">
        <v>12771</v>
      </c>
      <c r="E32" s="17">
        <v>11393</v>
      </c>
      <c r="F32" s="17">
        <v>13728</v>
      </c>
      <c r="G32" s="24"/>
      <c r="H32" s="7"/>
      <c r="I32" s="25">
        <f t="shared" si="0"/>
        <v>3696</v>
      </c>
      <c r="J32" s="24">
        <f t="shared" si="0"/>
        <v>-957</v>
      </c>
      <c r="K32" s="7"/>
      <c r="L32" s="25">
        <f t="shared" si="3"/>
        <v>3696.3543625535126</v>
      </c>
      <c r="M32" s="17">
        <f t="shared" si="1"/>
        <v>0.12557281933197112</v>
      </c>
      <c r="N32" s="17">
        <f t="shared" si="4"/>
        <v>-960.75083147461112</v>
      </c>
      <c r="O32" s="24">
        <f t="shared" si="2"/>
        <v>14.068736750933416</v>
      </c>
      <c r="P32" s="7"/>
      <c r="Q32" s="25">
        <f t="shared" si="5"/>
        <v>3752.8435319343102</v>
      </c>
      <c r="R32" s="24">
        <f t="shared" si="6"/>
        <v>-969.13589695547216</v>
      </c>
      <c r="S32" s="7"/>
      <c r="T32" s="25">
        <f t="shared" si="7"/>
        <v>-0.9709443304091333</v>
      </c>
      <c r="U32" s="24">
        <f t="shared" si="8"/>
        <v>-0.2510223930321499</v>
      </c>
      <c r="V32" s="7"/>
      <c r="W32" s="25">
        <f t="shared" si="9"/>
        <v>-0.96968849759673248</v>
      </c>
      <c r="X32" s="24">
        <f t="shared" si="10"/>
        <v>67.760603877706956</v>
      </c>
      <c r="Y32" s="7"/>
      <c r="Z32" s="25">
        <f t="shared" si="11"/>
        <v>627</v>
      </c>
      <c r="AA32" s="17">
        <f t="shared" si="15"/>
        <v>67.77</v>
      </c>
      <c r="AB32" s="24">
        <f t="shared" si="12"/>
        <v>1.182809634076557</v>
      </c>
      <c r="AC32" s="17">
        <f t="shared" si="13"/>
        <v>-9.396122293040321E-3</v>
      </c>
      <c r="AD32" s="17">
        <f t="shared" ca="1" si="14"/>
        <v>6.7480317273520996E-2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15136</v>
      </c>
      <c r="D33" s="17">
        <v>12954</v>
      </c>
      <c r="E33" s="17">
        <v>11358</v>
      </c>
      <c r="F33" s="17">
        <v>13558</v>
      </c>
      <c r="G33" s="24"/>
      <c r="H33" s="7"/>
      <c r="I33" s="25">
        <f t="shared" si="0"/>
        <v>3778</v>
      </c>
      <c r="J33" s="24">
        <f t="shared" si="0"/>
        <v>-604</v>
      </c>
      <c r="K33" s="7"/>
      <c r="L33" s="25">
        <f t="shared" si="3"/>
        <v>3770.0225273478668</v>
      </c>
      <c r="M33" s="17">
        <f t="shared" si="1"/>
        <v>63.640069915533132</v>
      </c>
      <c r="N33" s="17">
        <f t="shared" si="4"/>
        <v>-599.7755182567347</v>
      </c>
      <c r="O33" s="24">
        <f t="shared" si="2"/>
        <v>17.846245999181836</v>
      </c>
      <c r="P33" s="7"/>
      <c r="Q33" s="25">
        <f t="shared" si="5"/>
        <v>3834.8435319343102</v>
      </c>
      <c r="R33" s="24">
        <f t="shared" si="6"/>
        <v>-616.13589695547216</v>
      </c>
      <c r="S33" s="7"/>
      <c r="T33" s="25">
        <f t="shared" si="7"/>
        <v>-0.99215955945240553</v>
      </c>
      <c r="U33" s="24">
        <f t="shared" si="8"/>
        <v>-0.15958949387041321</v>
      </c>
      <c r="V33" s="7"/>
      <c r="W33" s="25">
        <f t="shared" si="9"/>
        <v>-0.99136593801398165</v>
      </c>
      <c r="X33" s="24">
        <f t="shared" si="10"/>
        <v>73.12912733444108</v>
      </c>
      <c r="Y33" s="7"/>
      <c r="Z33" s="25">
        <f t="shared" si="11"/>
        <v>607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-0.10387266555891017</v>
      </c>
      <c r="AD33" s="17">
        <f t="shared" ca="1" si="14"/>
        <v>8.0354702690016211E-2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15148</v>
      </c>
      <c r="D34" s="17">
        <v>13134</v>
      </c>
      <c r="E34" s="17">
        <v>11337</v>
      </c>
      <c r="F34" s="17">
        <v>13367</v>
      </c>
      <c r="G34" s="24"/>
      <c r="H34" s="7"/>
      <c r="I34" s="25">
        <f t="shared" si="0"/>
        <v>3811</v>
      </c>
      <c r="J34" s="24">
        <f t="shared" si="0"/>
        <v>-233</v>
      </c>
      <c r="K34" s="7"/>
      <c r="L34" s="25">
        <f t="shared" si="3"/>
        <v>3809.1297547904146</v>
      </c>
      <c r="M34" s="17">
        <f t="shared" si="1"/>
        <v>3.4978171439771049</v>
      </c>
      <c r="N34" s="17">
        <f t="shared" si="4"/>
        <v>-229.59702818206563</v>
      </c>
      <c r="O34" s="24">
        <f t="shared" si="2"/>
        <v>11.580217193655564</v>
      </c>
      <c r="P34" s="7"/>
      <c r="Q34" s="25">
        <f t="shared" si="5"/>
        <v>3867.8435319343102</v>
      </c>
      <c r="R34" s="24">
        <f t="shared" si="6"/>
        <v>-245.13589695547219</v>
      </c>
      <c r="S34" s="7"/>
      <c r="T34" s="25">
        <f t="shared" si="7"/>
        <v>-1.0006973955307956</v>
      </c>
      <c r="U34" s="24">
        <f t="shared" si="8"/>
        <v>-6.3494293901562499E-2</v>
      </c>
      <c r="V34" s="7"/>
      <c r="W34" s="25">
        <f t="shared" si="9"/>
        <v>-1.0003893787171132</v>
      </c>
      <c r="X34" s="24">
        <f t="shared" si="10"/>
        <v>78.642442955159368</v>
      </c>
      <c r="Y34" s="7"/>
      <c r="Z34" s="25">
        <f t="shared" si="11"/>
        <v>613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-0.10755704484061823</v>
      </c>
      <c r="AD34" s="17">
        <f t="shared" ca="1" si="14"/>
        <v>4.7387977047222307E-2</v>
      </c>
      <c r="AE34" s="17">
        <v>135</v>
      </c>
    </row>
    <row r="35" spans="1:31" s="17" customFormat="1" x14ac:dyDescent="0.25">
      <c r="A35" s="17">
        <v>15</v>
      </c>
      <c r="B35" s="17">
        <v>635</v>
      </c>
      <c r="C35" s="17">
        <v>15153</v>
      </c>
      <c r="D35" s="17">
        <v>13334</v>
      </c>
      <c r="E35" s="17">
        <v>11335</v>
      </c>
      <c r="F35" s="17">
        <v>13179</v>
      </c>
      <c r="G35" s="24"/>
      <c r="H35" s="7"/>
      <c r="I35" s="25">
        <f t="shared" si="0"/>
        <v>3818</v>
      </c>
      <c r="J35" s="24">
        <f t="shared" si="0"/>
        <v>155</v>
      </c>
      <c r="K35" s="7"/>
      <c r="L35" s="25">
        <f t="shared" si="3"/>
        <v>3811.8644486824364</v>
      </c>
      <c r="M35" s="17">
        <f t="shared" si="1"/>
        <v>37.644989970456031</v>
      </c>
      <c r="N35" s="17">
        <f t="shared" si="4"/>
        <v>156.18650702559142</v>
      </c>
      <c r="O35" s="24">
        <f t="shared" si="2"/>
        <v>1.4077989217778097</v>
      </c>
      <c r="P35" s="7"/>
      <c r="Q35" s="25">
        <f t="shared" si="5"/>
        <v>3874.8435319343102</v>
      </c>
      <c r="R35" s="24">
        <f t="shared" si="6"/>
        <v>142.86410304452781</v>
      </c>
      <c r="S35" s="7"/>
      <c r="T35" s="25">
        <f t="shared" si="7"/>
        <v>-1.0025084516686358</v>
      </c>
      <c r="U35" s="24">
        <f t="shared" si="8"/>
        <v>3.7004190162895946E-2</v>
      </c>
      <c r="V35" s="7"/>
      <c r="W35" s="25">
        <f t="shared" si="9"/>
        <v>-1.0027082000613057</v>
      </c>
      <c r="X35" s="24">
        <f t="shared" si="10"/>
        <v>84.387609087628732</v>
      </c>
      <c r="Y35" s="7"/>
      <c r="Z35" s="25">
        <f t="shared" si="11"/>
        <v>635</v>
      </c>
      <c r="AA35" s="17">
        <f t="shared" si="15"/>
        <v>84.464999999999989</v>
      </c>
      <c r="AB35" s="24">
        <f t="shared" si="12"/>
        <v>1.4741923526970102</v>
      </c>
      <c r="AC35" s="17">
        <f t="shared" si="13"/>
        <v>-7.7390912371257059E-2</v>
      </c>
      <c r="AD35" s="17">
        <f t="shared" ca="1" si="14"/>
        <v>4.5411563854855785E-3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15134</v>
      </c>
      <c r="D36" s="17">
        <v>13516</v>
      </c>
      <c r="E36" s="17">
        <v>11352</v>
      </c>
      <c r="F36" s="17">
        <v>12988</v>
      </c>
      <c r="G36" s="24"/>
      <c r="H36" s="7"/>
      <c r="I36" s="25">
        <f t="shared" si="0"/>
        <v>3782</v>
      </c>
      <c r="J36" s="24">
        <f t="shared" si="0"/>
        <v>528</v>
      </c>
      <c r="K36" s="7"/>
      <c r="L36" s="25">
        <f t="shared" si="3"/>
        <v>3777.1637958047108</v>
      </c>
      <c r="M36" s="17">
        <f t="shared" si="1"/>
        <v>23.388871018532431</v>
      </c>
      <c r="N36" s="17">
        <f t="shared" si="4"/>
        <v>533.30969108340264</v>
      </c>
      <c r="O36" s="24">
        <f t="shared" si="2"/>
        <v>28.192819401165504</v>
      </c>
      <c r="P36" s="7"/>
      <c r="Q36" s="25">
        <f t="shared" si="5"/>
        <v>3838.8435319343102</v>
      </c>
      <c r="R36" s="24">
        <f t="shared" si="6"/>
        <v>515.86410304452784</v>
      </c>
      <c r="S36" s="7"/>
      <c r="T36" s="25">
        <f t="shared" si="7"/>
        <v>-0.99319444867402862</v>
      </c>
      <c r="U36" s="24">
        <f t="shared" si="8"/>
        <v>0.13361742355475936</v>
      </c>
      <c r="V36" s="7"/>
      <c r="W36" s="25">
        <f t="shared" si="9"/>
        <v>-0.9938821910852591</v>
      </c>
      <c r="X36" s="24">
        <f t="shared" si="10"/>
        <v>89.93103919670682</v>
      </c>
      <c r="Y36" s="7"/>
      <c r="Z36" s="25">
        <f t="shared" si="11"/>
        <v>623</v>
      </c>
      <c r="AA36" s="17">
        <f t="shared" si="15"/>
        <v>90.071999999999989</v>
      </c>
      <c r="AB36" s="24">
        <f t="shared" si="12"/>
        <v>1.5720529638563323</v>
      </c>
      <c r="AC36" s="17">
        <f t="shared" si="13"/>
        <v>-0.14096080329316862</v>
      </c>
      <c r="AD36" s="17">
        <f t="shared" ca="1" si="14"/>
        <v>1.9742186745659751E-2</v>
      </c>
      <c r="AE36" s="17">
        <v>133</v>
      </c>
    </row>
    <row r="37" spans="1:31" s="17" customFormat="1" x14ac:dyDescent="0.25">
      <c r="A37" s="17">
        <v>17</v>
      </c>
      <c r="B37" s="17">
        <v>626</v>
      </c>
      <c r="C37" s="17">
        <v>15103</v>
      </c>
      <c r="D37" s="17">
        <v>13706</v>
      </c>
      <c r="E37" s="17">
        <v>11391</v>
      </c>
      <c r="F37" s="17">
        <v>12804</v>
      </c>
      <c r="G37" s="24"/>
      <c r="H37" s="7"/>
      <c r="I37" s="25">
        <f t="shared" si="0"/>
        <v>3712</v>
      </c>
      <c r="J37" s="24">
        <f t="shared" si="0"/>
        <v>902</v>
      </c>
      <c r="K37" s="7"/>
      <c r="L37" s="25">
        <f t="shared" si="3"/>
        <v>3705.3370304464229</v>
      </c>
      <c r="M37" s="17">
        <f t="shared" si="1"/>
        <v>44.395163271895598</v>
      </c>
      <c r="N37" s="17">
        <f t="shared" si="4"/>
        <v>907.21476032097371</v>
      </c>
      <c r="O37" s="24">
        <f t="shared" si="2"/>
        <v>27.193725205201829</v>
      </c>
      <c r="P37" s="7"/>
      <c r="Q37" s="25">
        <f t="shared" si="5"/>
        <v>3768.8435319343102</v>
      </c>
      <c r="R37" s="24">
        <f t="shared" si="6"/>
        <v>889.86410304452784</v>
      </c>
      <c r="S37" s="7"/>
      <c r="T37" s="25">
        <f t="shared" si="7"/>
        <v>-0.97508388729562545</v>
      </c>
      <c r="U37" s="24">
        <f t="shared" si="8"/>
        <v>0.23048967365812909</v>
      </c>
      <c r="V37" s="7"/>
      <c r="W37" s="25">
        <f t="shared" si="9"/>
        <v>-0.97626082007329318</v>
      </c>
      <c r="X37" s="24">
        <f t="shared" si="10"/>
        <v>95.558068069238743</v>
      </c>
      <c r="Y37" s="7"/>
      <c r="Z37" s="25">
        <f t="shared" si="11"/>
        <v>626</v>
      </c>
      <c r="AA37" s="17">
        <f t="shared" si="15"/>
        <v>95.705999999999989</v>
      </c>
      <c r="AB37" s="24">
        <f t="shared" si="12"/>
        <v>1.6703848139136928</v>
      </c>
      <c r="AC37" s="17">
        <f t="shared" si="13"/>
        <v>-0.14793193076124567</v>
      </c>
      <c r="AD37" s="17">
        <f t="shared" ca="1" si="14"/>
        <v>9.7399342320585447E-2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15043</v>
      </c>
      <c r="D38" s="17">
        <v>13894</v>
      </c>
      <c r="E38" s="17">
        <v>11444</v>
      </c>
      <c r="F38" s="17">
        <v>12621</v>
      </c>
      <c r="G38" s="24"/>
      <c r="H38" s="7"/>
      <c r="I38" s="25">
        <f t="shared" si="0"/>
        <v>3599</v>
      </c>
      <c r="J38" s="24">
        <f t="shared" si="0"/>
        <v>1273</v>
      </c>
      <c r="K38" s="7"/>
      <c r="L38" s="25">
        <f t="shared" si="3"/>
        <v>3594.7333677730571</v>
      </c>
      <c r="M38" s="17">
        <f t="shared" si="1"/>
        <v>18.204150559987514</v>
      </c>
      <c r="N38" s="17">
        <f t="shared" si="4"/>
        <v>1279.3573350002303</v>
      </c>
      <c r="O38" s="24">
        <f t="shared" si="2"/>
        <v>40.415708305152556</v>
      </c>
      <c r="P38" s="7"/>
      <c r="Q38" s="25">
        <f t="shared" si="5"/>
        <v>3655.8435319343102</v>
      </c>
      <c r="R38" s="24">
        <f t="shared" si="6"/>
        <v>1260.8641030445278</v>
      </c>
      <c r="S38" s="7"/>
      <c r="T38" s="25">
        <f t="shared" si="7"/>
        <v>-0.94584826678477485</v>
      </c>
      <c r="U38" s="24">
        <f t="shared" si="8"/>
        <v>0.3265848736269798</v>
      </c>
      <c r="V38" s="7"/>
      <c r="W38" s="25">
        <f t="shared" si="9"/>
        <v>-0.94751032210478325</v>
      </c>
      <c r="X38" s="24">
        <f t="shared" si="10"/>
        <v>101.29199762800067</v>
      </c>
      <c r="Y38" s="7"/>
      <c r="Z38" s="25">
        <f t="shared" si="11"/>
        <v>638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-0.1560023719993211</v>
      </c>
      <c r="AD38" s="17">
        <f t="shared" ca="1" si="14"/>
        <v>2.8599596079331491E-2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14969</v>
      </c>
      <c r="D39" s="17">
        <v>14067</v>
      </c>
      <c r="E39" s="17">
        <v>11517</v>
      </c>
      <c r="F39" s="17">
        <v>12438</v>
      </c>
      <c r="G39" s="24"/>
      <c r="H39" s="7"/>
      <c r="I39" s="25">
        <f t="shared" si="0"/>
        <v>3452</v>
      </c>
      <c r="J39" s="24">
        <f t="shared" si="0"/>
        <v>1629</v>
      </c>
      <c r="K39" s="7"/>
      <c r="L39" s="25">
        <f t="shared" si="3"/>
        <v>3447.4796353940656</v>
      </c>
      <c r="M39" s="17">
        <f t="shared" si="1"/>
        <v>20.433696170584884</v>
      </c>
      <c r="N39" s="17">
        <f t="shared" si="4"/>
        <v>1638.7711303128908</v>
      </c>
      <c r="O39" s="24">
        <f t="shared" si="2"/>
        <v>95.474987591493829</v>
      </c>
      <c r="P39" s="7"/>
      <c r="Q39" s="25">
        <f t="shared" si="5"/>
        <v>3508.8435319343102</v>
      </c>
      <c r="R39" s="24">
        <f t="shared" si="6"/>
        <v>1616.8641030445278</v>
      </c>
      <c r="S39" s="7"/>
      <c r="T39" s="25">
        <f t="shared" si="7"/>
        <v>-0.90781608789012835</v>
      </c>
      <c r="U39" s="24">
        <f t="shared" si="8"/>
        <v>0.4187948229232355</v>
      </c>
      <c r="V39" s="7"/>
      <c r="W39" s="25">
        <f t="shared" si="9"/>
        <v>-0.9099435242820938</v>
      </c>
      <c r="X39" s="24">
        <f t="shared" si="10"/>
        <v>106.98801480475277</v>
      </c>
      <c r="Y39" s="7"/>
      <c r="Z39" s="25">
        <f t="shared" si="11"/>
        <v>638</v>
      </c>
      <c r="AA39" s="17">
        <f t="shared" si="15"/>
        <v>107.19</v>
      </c>
      <c r="AB39" s="24">
        <f t="shared" si="12"/>
        <v>1.8708184252127218</v>
      </c>
      <c r="AC39" s="17">
        <f t="shared" si="13"/>
        <v>-0.20198519524723224</v>
      </c>
      <c r="AD39" s="17">
        <f t="shared" ca="1" si="14"/>
        <v>0.13644303266227098</v>
      </c>
      <c r="AE39" s="17">
        <v>130</v>
      </c>
    </row>
    <row r="40" spans="1:31" s="17" customFormat="1" x14ac:dyDescent="0.25">
      <c r="A40" s="17">
        <v>20</v>
      </c>
      <c r="B40" s="17">
        <v>611</v>
      </c>
      <c r="C40" s="17">
        <v>14885</v>
      </c>
      <c r="D40" s="17">
        <v>14239</v>
      </c>
      <c r="E40" s="17">
        <v>11606</v>
      </c>
      <c r="F40" s="17">
        <v>12275</v>
      </c>
      <c r="G40" s="24"/>
      <c r="H40" s="7"/>
      <c r="I40" s="25">
        <f t="shared" si="0"/>
        <v>3279</v>
      </c>
      <c r="J40" s="24">
        <f t="shared" si="0"/>
        <v>1964</v>
      </c>
      <c r="K40" s="7"/>
      <c r="L40" s="25">
        <f t="shared" si="3"/>
        <v>3273.4638526837834</v>
      </c>
      <c r="M40" s="17">
        <f t="shared" si="1"/>
        <v>30.648927106851783</v>
      </c>
      <c r="N40" s="17">
        <f t="shared" si="4"/>
        <v>1967.7045614879937</v>
      </c>
      <c r="O40" s="24">
        <f t="shared" si="2"/>
        <v>13.723775818326207</v>
      </c>
      <c r="P40" s="7"/>
      <c r="Q40" s="25">
        <f t="shared" si="5"/>
        <v>3335.8435319343102</v>
      </c>
      <c r="R40" s="24">
        <f t="shared" si="6"/>
        <v>1951.8641030445278</v>
      </c>
      <c r="S40" s="7"/>
      <c r="T40" s="25">
        <f t="shared" si="7"/>
        <v>-0.86305712905493215</v>
      </c>
      <c r="U40" s="24">
        <f t="shared" si="8"/>
        <v>0.5055654212778582</v>
      </c>
      <c r="V40" s="7"/>
      <c r="W40" s="25">
        <f t="shared" si="9"/>
        <v>-0.86562237978209744</v>
      </c>
      <c r="X40" s="24">
        <f t="shared" si="10"/>
        <v>112.56110956508724</v>
      </c>
      <c r="Y40" s="7"/>
      <c r="Z40" s="25">
        <f t="shared" si="11"/>
        <v>611</v>
      </c>
      <c r="AA40" s="17">
        <f t="shared" si="15"/>
        <v>112.68899999999999</v>
      </c>
      <c r="AB40" s="24">
        <f t="shared" si="12"/>
        <v>1.9667940807798898</v>
      </c>
      <c r="AC40" s="17">
        <f t="shared" si="13"/>
        <v>-0.1278904349127572</v>
      </c>
      <c r="AD40" s="17">
        <f t="shared" ca="1" si="14"/>
        <v>-1.096191128065982E-2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14778</v>
      </c>
      <c r="D41" s="17">
        <v>14395</v>
      </c>
      <c r="E41" s="17">
        <v>11707</v>
      </c>
      <c r="F41" s="17">
        <v>12116</v>
      </c>
      <c r="G41" s="24"/>
      <c r="H41" s="7"/>
      <c r="I41" s="25">
        <f t="shared" si="0"/>
        <v>3071</v>
      </c>
      <c r="J41" s="24">
        <f t="shared" si="0"/>
        <v>2279</v>
      </c>
      <c r="K41" s="7"/>
      <c r="L41" s="25">
        <f t="shared" si="3"/>
        <v>3067.3530108998625</v>
      </c>
      <c r="M41" s="17">
        <f t="shared" si="1"/>
        <v>13.300529496521651</v>
      </c>
      <c r="N41" s="17">
        <f t="shared" si="4"/>
        <v>2280.5910955002837</v>
      </c>
      <c r="O41" s="24">
        <f t="shared" si="2"/>
        <v>2.5315848910230376</v>
      </c>
      <c r="P41" s="7"/>
      <c r="Q41" s="25">
        <f t="shared" si="5"/>
        <v>3127.8435319343102</v>
      </c>
      <c r="R41" s="24">
        <f t="shared" si="6"/>
        <v>2266.8641030445278</v>
      </c>
      <c r="S41" s="7"/>
      <c r="T41" s="25">
        <f t="shared" si="7"/>
        <v>-0.80924288953053436</v>
      </c>
      <c r="U41" s="24">
        <f t="shared" si="8"/>
        <v>0.58715568540235408</v>
      </c>
      <c r="V41" s="7"/>
      <c r="W41" s="25">
        <f t="shared" si="9"/>
        <v>-0.81221966675237534</v>
      </c>
      <c r="X41" s="24">
        <f t="shared" si="10"/>
        <v>118.13737377322457</v>
      </c>
      <c r="Y41" s="7"/>
      <c r="Z41" s="25">
        <f t="shared" si="11"/>
        <v>615</v>
      </c>
      <c r="AA41" s="17">
        <f t="shared" si="15"/>
        <v>118.22399999999999</v>
      </c>
      <c r="AB41" s="24">
        <f t="shared" si="12"/>
        <v>2.0633980548777759</v>
      </c>
      <c r="AC41" s="17">
        <f t="shared" si="13"/>
        <v>-8.662622677542231E-2</v>
      </c>
      <c r="AD41" s="17">
        <f t="shared" ca="1" si="14"/>
        <v>-2.0397304209780032E-2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14664</v>
      </c>
      <c r="D42" s="17">
        <v>14538</v>
      </c>
      <c r="E42" s="17">
        <v>11828</v>
      </c>
      <c r="F42" s="17">
        <v>11973</v>
      </c>
      <c r="G42" s="24"/>
      <c r="H42" s="7"/>
      <c r="I42" s="25">
        <f t="shared" si="0"/>
        <v>2836</v>
      </c>
      <c r="J42" s="24">
        <f t="shared" si="0"/>
        <v>2565</v>
      </c>
      <c r="K42" s="7"/>
      <c r="L42" s="25">
        <f t="shared" si="3"/>
        <v>2834.5332022695316</v>
      </c>
      <c r="M42" s="17">
        <f t="shared" si="1"/>
        <v>2.1514955821073745</v>
      </c>
      <c r="N42" s="17">
        <f t="shared" si="4"/>
        <v>2569.5693763209624</v>
      </c>
      <c r="O42" s="24">
        <f t="shared" si="2"/>
        <v>20.879199962572056</v>
      </c>
      <c r="P42" s="7"/>
      <c r="Q42" s="25">
        <f t="shared" si="5"/>
        <v>2892.8435319343102</v>
      </c>
      <c r="R42" s="24">
        <f t="shared" si="6"/>
        <v>2552.8641030445278</v>
      </c>
      <c r="S42" s="7"/>
      <c r="T42" s="25">
        <f t="shared" si="7"/>
        <v>-0.74844314776018117</v>
      </c>
      <c r="U42" s="24">
        <f t="shared" si="8"/>
        <v>0.66123446489316617</v>
      </c>
      <c r="V42" s="7"/>
      <c r="W42" s="25">
        <f t="shared" si="9"/>
        <v>-0.75179341252887621</v>
      </c>
      <c r="X42" s="24">
        <f t="shared" si="10"/>
        <v>123.60712066560302</v>
      </c>
      <c r="Y42" s="7"/>
      <c r="Z42" s="25">
        <f t="shared" si="11"/>
        <v>609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-9.7879334396964168E-2</v>
      </c>
      <c r="AD42" s="17">
        <f t="shared" ca="1" si="14"/>
        <v>3.6755721225318894E-2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14524</v>
      </c>
      <c r="D43" s="17">
        <v>14666</v>
      </c>
      <c r="E43" s="17">
        <v>11951</v>
      </c>
      <c r="F43" s="17">
        <v>11831</v>
      </c>
      <c r="G43" s="24"/>
      <c r="H43" s="7"/>
      <c r="I43" s="25">
        <f t="shared" si="0"/>
        <v>2573</v>
      </c>
      <c r="J43" s="24">
        <f t="shared" si="0"/>
        <v>2835</v>
      </c>
      <c r="K43" s="7"/>
      <c r="L43" s="25">
        <f t="shared" si="3"/>
        <v>2569.4646603680571</v>
      </c>
      <c r="M43" s="17">
        <f t="shared" si="1"/>
        <v>12.498626313185884</v>
      </c>
      <c r="N43" s="17">
        <f t="shared" si="4"/>
        <v>2840.5356971362671</v>
      </c>
      <c r="O43" s="24">
        <f t="shared" si="2"/>
        <v>30.643942784475964</v>
      </c>
      <c r="P43" s="7"/>
      <c r="Q43" s="25">
        <f t="shared" si="5"/>
        <v>2629.8435319343102</v>
      </c>
      <c r="R43" s="24">
        <f t="shared" si="6"/>
        <v>2822.8641030445278</v>
      </c>
      <c r="S43" s="7"/>
      <c r="T43" s="25">
        <f t="shared" si="7"/>
        <v>-0.68039918143846678</v>
      </c>
      <c r="U43" s="24">
        <f t="shared" si="8"/>
        <v>0.73116897699987693</v>
      </c>
      <c r="V43" s="7"/>
      <c r="W43" s="25">
        <f t="shared" si="9"/>
        <v>-0.68410190348159639</v>
      </c>
      <c r="X43" s="24">
        <f t="shared" si="10"/>
        <v>129.17887049997</v>
      </c>
      <c r="Y43" s="7"/>
      <c r="Z43" s="25">
        <f t="shared" si="11"/>
        <v>622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-0.12412950002999423</v>
      </c>
      <c r="AD43" s="17">
        <f t="shared" ca="1" si="14"/>
        <v>9.6370701547698445E-2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14380</v>
      </c>
      <c r="D44" s="17">
        <v>14803</v>
      </c>
      <c r="E44" s="17">
        <v>12108</v>
      </c>
      <c r="F44" s="17">
        <v>11711</v>
      </c>
      <c r="G44" s="24"/>
      <c r="H44" s="7"/>
      <c r="I44" s="25">
        <f t="shared" si="0"/>
        <v>2272</v>
      </c>
      <c r="J44" s="24">
        <f t="shared" si="0"/>
        <v>3092</v>
      </c>
      <c r="K44" s="7"/>
      <c r="L44" s="25">
        <f t="shared" si="3"/>
        <v>2273.0304917625049</v>
      </c>
      <c r="M44" s="17">
        <f t="shared" si="1"/>
        <v>1.0619132725904143</v>
      </c>
      <c r="N44" s="17">
        <f t="shared" si="4"/>
        <v>3089.291920225357</v>
      </c>
      <c r="O44" s="24">
        <f t="shared" si="2"/>
        <v>7.3336960658305399</v>
      </c>
      <c r="P44" s="7"/>
      <c r="Q44" s="25">
        <f t="shared" si="5"/>
        <v>2328.8435319343102</v>
      </c>
      <c r="R44" s="24">
        <f t="shared" si="6"/>
        <v>3079.8641030445278</v>
      </c>
      <c r="S44" s="7"/>
      <c r="T44" s="25">
        <f t="shared" si="7"/>
        <v>-0.60252376751133352</v>
      </c>
      <c r="U44" s="24">
        <f t="shared" si="8"/>
        <v>0.79773627185700535</v>
      </c>
      <c r="V44" s="7"/>
      <c r="W44" s="25">
        <f t="shared" si="9"/>
        <v>-0.6065618093780597</v>
      </c>
      <c r="X44" s="24">
        <f t="shared" si="10"/>
        <v>135.02642928714295</v>
      </c>
      <c r="Y44" s="7"/>
      <c r="Z44" s="25">
        <f t="shared" si="11"/>
        <v>635</v>
      </c>
      <c r="AA44" s="17">
        <f t="shared" si="15"/>
        <v>135.018</v>
      </c>
      <c r="AB44" s="24">
        <f t="shared" si="12"/>
        <v>2.3565086494577039</v>
      </c>
      <c r="AC44" s="17">
        <f t="shared" si="13"/>
        <v>8.4292871429454408E-3</v>
      </c>
      <c r="AD44" s="17">
        <f t="shared" ca="1" si="14"/>
        <v>-3.0702605373846836E-3</v>
      </c>
      <c r="AE44" s="17">
        <v>125</v>
      </c>
    </row>
    <row r="45" spans="1:31" s="17" customFormat="1" x14ac:dyDescent="0.25">
      <c r="A45" s="17">
        <v>25</v>
      </c>
      <c r="B45" s="17">
        <v>626</v>
      </c>
      <c r="C45" s="17">
        <v>14220</v>
      </c>
      <c r="D45" s="17">
        <v>14908</v>
      </c>
      <c r="E45" s="17">
        <v>12266</v>
      </c>
      <c r="F45" s="17">
        <v>11600</v>
      </c>
      <c r="G45" s="24"/>
      <c r="H45" s="7"/>
      <c r="I45" s="25">
        <f t="shared" si="0"/>
        <v>1954</v>
      </c>
      <c r="J45" s="24">
        <f t="shared" si="0"/>
        <v>3308</v>
      </c>
      <c r="K45" s="7"/>
      <c r="L45" s="25">
        <f t="shared" si="3"/>
        <v>1958.1095683858196</v>
      </c>
      <c r="M45" s="17">
        <f t="shared" si="1"/>
        <v>16.888552317727559</v>
      </c>
      <c r="N45" s="17">
        <f t="shared" si="4"/>
        <v>3304.5622898907145</v>
      </c>
      <c r="O45" s="24">
        <f t="shared" si="2"/>
        <v>11.817850795483656</v>
      </c>
      <c r="P45" s="7"/>
      <c r="Q45" s="25">
        <f t="shared" si="5"/>
        <v>2010.8435319343102</v>
      </c>
      <c r="R45" s="24">
        <f t="shared" si="6"/>
        <v>3295.8641030445278</v>
      </c>
      <c r="S45" s="7"/>
      <c r="T45" s="25">
        <f t="shared" si="7"/>
        <v>-0.52025007439230231</v>
      </c>
      <c r="U45" s="24">
        <f t="shared" si="8"/>
        <v>0.85368388154237396</v>
      </c>
      <c r="V45" s="7"/>
      <c r="W45" s="25">
        <f t="shared" si="9"/>
        <v>-0.52456972679045077</v>
      </c>
      <c r="X45" s="24">
        <f t="shared" si="10"/>
        <v>140.70431224921799</v>
      </c>
      <c r="Y45" s="7"/>
      <c r="Z45" s="25">
        <f t="shared" si="11"/>
        <v>626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5.2312249218005036E-2</v>
      </c>
      <c r="AD45" s="17">
        <f t="shared" ca="1" si="14"/>
        <v>4.3980186328695936E-2</v>
      </c>
      <c r="AE45" s="17">
        <v>124</v>
      </c>
    </row>
    <row r="46" spans="1:31" s="17" customFormat="1" x14ac:dyDescent="0.25">
      <c r="A46" s="17">
        <v>26</v>
      </c>
      <c r="B46" s="17">
        <v>641</v>
      </c>
      <c r="C46" s="17">
        <v>14062</v>
      </c>
      <c r="D46" s="17">
        <v>15015</v>
      </c>
      <c r="E46" s="17">
        <v>12447</v>
      </c>
      <c r="F46" s="17">
        <v>11513</v>
      </c>
      <c r="G46" s="24"/>
      <c r="H46" s="7"/>
      <c r="I46" s="25">
        <f t="shared" si="0"/>
        <v>1615</v>
      </c>
      <c r="J46" s="24">
        <f t="shared" si="0"/>
        <v>3502</v>
      </c>
      <c r="K46" s="7"/>
      <c r="L46" s="25">
        <f t="shared" si="3"/>
        <v>1615.4946460288356</v>
      </c>
      <c r="M46" s="17">
        <f t="shared" si="1"/>
        <v>0.24467469384286092</v>
      </c>
      <c r="N46" s="17">
        <f t="shared" si="4"/>
        <v>3491.9829587911763</v>
      </c>
      <c r="O46" s="24">
        <f t="shared" si="2"/>
        <v>100.34111457927186</v>
      </c>
      <c r="P46" s="7"/>
      <c r="Q46" s="25">
        <f t="shared" si="5"/>
        <v>1671.8435319343102</v>
      </c>
      <c r="R46" s="24">
        <f t="shared" si="6"/>
        <v>3489.8641030445278</v>
      </c>
      <c r="S46" s="7"/>
      <c r="T46" s="25">
        <f t="shared" si="7"/>
        <v>-0.43254321285975028</v>
      </c>
      <c r="U46" s="24">
        <f t="shared" si="8"/>
        <v>0.9039331235746032</v>
      </c>
      <c r="V46" s="7"/>
      <c r="W46" s="25">
        <f t="shared" si="9"/>
        <v>-0.43711561694859369</v>
      </c>
      <c r="X46" s="24">
        <f t="shared" si="10"/>
        <v>146.46705832497332</v>
      </c>
      <c r="Y46" s="7"/>
      <c r="Z46" s="25">
        <f t="shared" si="11"/>
        <v>641</v>
      </c>
      <c r="AA46" s="17">
        <f t="shared" si="15"/>
        <v>146.42099999999999</v>
      </c>
      <c r="AB46" s="24">
        <f t="shared" si="12"/>
        <v>2.555528544062617</v>
      </c>
      <c r="AC46" s="17">
        <f t="shared" si="13"/>
        <v>4.60583249733304E-2</v>
      </c>
      <c r="AD46" s="17">
        <f t="shared" ca="1" si="14"/>
        <v>3.3221353229748729E-2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13886</v>
      </c>
      <c r="D47" s="17">
        <v>15087</v>
      </c>
      <c r="E47" s="17">
        <v>12619</v>
      </c>
      <c r="F47" s="17">
        <v>11439</v>
      </c>
      <c r="G47" s="24"/>
      <c r="H47" s="7"/>
      <c r="I47" s="25">
        <f t="shared" si="0"/>
        <v>1267</v>
      </c>
      <c r="J47" s="24">
        <f t="shared" si="0"/>
        <v>3648</v>
      </c>
      <c r="K47" s="7"/>
      <c r="L47" s="25">
        <f t="shared" si="3"/>
        <v>1270.2353616259909</v>
      </c>
      <c r="M47" s="17">
        <f t="shared" si="1"/>
        <v>10.467564850934417</v>
      </c>
      <c r="N47" s="17">
        <f t="shared" si="4"/>
        <v>3638.8691144206018</v>
      </c>
      <c r="O47" s="24">
        <f t="shared" si="2"/>
        <v>83.373071464061681</v>
      </c>
      <c r="P47" s="7"/>
      <c r="Q47" s="25">
        <f t="shared" si="5"/>
        <v>1323.8435319343102</v>
      </c>
      <c r="R47" s="24">
        <f t="shared" si="6"/>
        <v>3635.8641030445278</v>
      </c>
      <c r="S47" s="7"/>
      <c r="T47" s="25">
        <f t="shared" si="7"/>
        <v>-0.34250785057854638</v>
      </c>
      <c r="U47" s="24">
        <f t="shared" si="8"/>
        <v>0.94174956345452832</v>
      </c>
      <c r="V47" s="7"/>
      <c r="W47" s="25">
        <f t="shared" si="9"/>
        <v>-0.3472701631858956</v>
      </c>
      <c r="X47" s="24">
        <f t="shared" si="10"/>
        <v>152.0326575682634</v>
      </c>
      <c r="Y47" s="7"/>
      <c r="Z47" s="25">
        <f t="shared" si="11"/>
        <v>616</v>
      </c>
      <c r="AA47" s="17">
        <f t="shared" si="15"/>
        <v>151.965</v>
      </c>
      <c r="AB47" s="24">
        <f t="shared" si="12"/>
        <v>2.6522895977931826</v>
      </c>
      <c r="AC47" s="17">
        <f t="shared" si="13"/>
        <v>6.7657568263399526E-2</v>
      </c>
      <c r="AD47" s="17">
        <f t="shared" ca="1" si="14"/>
        <v>-4.1591788790753981E-2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13690</v>
      </c>
      <c r="D48" s="17">
        <v>15131</v>
      </c>
      <c r="E48" s="17">
        <v>12793</v>
      </c>
      <c r="F48" s="17">
        <v>11373</v>
      </c>
      <c r="G48" s="24"/>
      <c r="H48" s="7"/>
      <c r="I48" s="25">
        <f t="shared" si="0"/>
        <v>897</v>
      </c>
      <c r="J48" s="24">
        <f t="shared" si="0"/>
        <v>3758</v>
      </c>
      <c r="K48" s="7"/>
      <c r="L48" s="25">
        <f t="shared" si="3"/>
        <v>904.31353732353409</v>
      </c>
      <c r="M48" s="17">
        <f t="shared" si="1"/>
        <v>53.487828182726211</v>
      </c>
      <c r="N48" s="17">
        <f t="shared" si="4"/>
        <v>3753.9569070568759</v>
      </c>
      <c r="O48" s="24">
        <f t="shared" si="2"/>
        <v>16.346600546739619</v>
      </c>
      <c r="P48" s="7"/>
      <c r="Q48" s="25">
        <f t="shared" si="5"/>
        <v>953.84353193431036</v>
      </c>
      <c r="R48" s="24">
        <f t="shared" si="6"/>
        <v>3745.8641030445278</v>
      </c>
      <c r="S48" s="7"/>
      <c r="T48" s="25">
        <f t="shared" si="7"/>
        <v>-0.24678059757841583</v>
      </c>
      <c r="U48" s="24">
        <f t="shared" si="8"/>
        <v>0.97024140172022533</v>
      </c>
      <c r="V48" s="7"/>
      <c r="W48" s="25">
        <f t="shared" si="9"/>
        <v>-0.25168563597063159</v>
      </c>
      <c r="X48" s="24">
        <f t="shared" si="10"/>
        <v>157.73182231665783</v>
      </c>
      <c r="Y48" s="7"/>
      <c r="Z48" s="25">
        <f t="shared" si="11"/>
        <v>630</v>
      </c>
      <c r="AA48" s="17">
        <f t="shared" si="15"/>
        <v>157.63499999999999</v>
      </c>
      <c r="AB48" s="24">
        <f t="shared" si="12"/>
        <v>2.7512497663812612</v>
      </c>
      <c r="AC48" s="17">
        <f t="shared" si="13"/>
        <v>9.6822316657835472E-2</v>
      </c>
      <c r="AD48" s="17">
        <f t="shared" ca="1" si="14"/>
        <v>1.351568267423886E-2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13514</v>
      </c>
      <c r="D49" s="17">
        <v>15173</v>
      </c>
      <c r="E49" s="17">
        <v>12975</v>
      </c>
      <c r="F49" s="17">
        <v>11335</v>
      </c>
      <c r="G49" s="24"/>
      <c r="H49" s="7"/>
      <c r="I49" s="25">
        <f t="shared" si="0"/>
        <v>539</v>
      </c>
      <c r="J49" s="24">
        <f t="shared" si="0"/>
        <v>3838</v>
      </c>
      <c r="K49" s="7"/>
      <c r="L49" s="25">
        <f t="shared" si="3"/>
        <v>542.8133894844733</v>
      </c>
      <c r="M49" s="17">
        <f t="shared" si="1"/>
        <v>14.541939360291579</v>
      </c>
      <c r="N49" s="17">
        <f t="shared" si="4"/>
        <v>3830.1871422626004</v>
      </c>
      <c r="O49" s="24">
        <f t="shared" si="2"/>
        <v>61.040746024844076</v>
      </c>
      <c r="P49" s="7"/>
      <c r="Q49" s="25">
        <f t="shared" si="5"/>
        <v>595.84353193431036</v>
      </c>
      <c r="R49" s="24">
        <f t="shared" si="6"/>
        <v>3825.8641030445278</v>
      </c>
      <c r="S49" s="7"/>
      <c r="T49" s="25">
        <f t="shared" si="7"/>
        <v>-0.15415801224315437</v>
      </c>
      <c r="U49" s="24">
        <f t="shared" si="8"/>
        <v>0.99096273864073214</v>
      </c>
      <c r="V49" s="7"/>
      <c r="W49" s="25">
        <f t="shared" si="9"/>
        <v>-0.15916655763420962</v>
      </c>
      <c r="X49" s="24">
        <f t="shared" si="10"/>
        <v>163.14930623696023</v>
      </c>
      <c r="Y49" s="7"/>
      <c r="Z49" s="25">
        <f t="shared" si="11"/>
        <v>607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5.1306236960243723E-2</v>
      </c>
      <c r="AD49" s="17">
        <f t="shared" ca="1" si="14"/>
        <v>8.9839385101754488E-2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13336</v>
      </c>
      <c r="D50" s="17">
        <v>15203</v>
      </c>
      <c r="E50" s="17">
        <v>13164</v>
      </c>
      <c r="F50" s="17">
        <v>11317</v>
      </c>
      <c r="G50" s="24"/>
      <c r="H50" s="7"/>
      <c r="I50" s="25">
        <f t="shared" si="0"/>
        <v>172</v>
      </c>
      <c r="J50" s="24">
        <f t="shared" si="0"/>
        <v>3886</v>
      </c>
      <c r="K50" s="7"/>
      <c r="L50" s="25">
        <f t="shared" si="3"/>
        <v>172.83170973752698</v>
      </c>
      <c r="M50" s="17">
        <f t="shared" si="1"/>
        <v>0.69174108749719498</v>
      </c>
      <c r="N50" s="17">
        <f t="shared" si="4"/>
        <v>3871.897469614566</v>
      </c>
      <c r="O50" s="24">
        <f t="shared" si="2"/>
        <v>198.88136327208827</v>
      </c>
      <c r="P50" s="7"/>
      <c r="Q50" s="25">
        <f t="shared" si="5"/>
        <v>228.84353193431036</v>
      </c>
      <c r="R50" s="24">
        <f t="shared" si="6"/>
        <v>3873.8641030445278</v>
      </c>
      <c r="S50" s="7"/>
      <c r="T50" s="25">
        <f t="shared" si="7"/>
        <v>-5.9206926159241051E-2</v>
      </c>
      <c r="U50" s="24">
        <f t="shared" si="8"/>
        <v>1.0033955407930364</v>
      </c>
      <c r="V50" s="7"/>
      <c r="W50" s="25">
        <f t="shared" si="9"/>
        <v>-6.4277073195206882E-2</v>
      </c>
      <c r="X50" s="24">
        <f t="shared" si="10"/>
        <v>168.60877669642707</v>
      </c>
      <c r="Y50" s="7"/>
      <c r="Z50" s="25">
        <f t="shared" si="11"/>
        <v>612</v>
      </c>
      <c r="AA50" s="17">
        <f t="shared" si="15"/>
        <v>168.60599999999999</v>
      </c>
      <c r="AB50" s="24">
        <f t="shared" si="12"/>
        <v>2.9427298386175589</v>
      </c>
      <c r="AC50" s="17">
        <f t="shared" si="13"/>
        <v>2.7766964270767858E-3</v>
      </c>
      <c r="AD50" s="17">
        <f t="shared" ca="1" si="14"/>
        <v>7.7365175828106203E-2</v>
      </c>
      <c r="AE50" s="17">
        <v>119</v>
      </c>
    </row>
    <row r="51" spans="1:31" s="17" customFormat="1" x14ac:dyDescent="0.25">
      <c r="A51" s="17">
        <v>31</v>
      </c>
      <c r="B51" s="17">
        <v>622</v>
      </c>
      <c r="C51" s="17">
        <v>13140</v>
      </c>
      <c r="D51" s="17">
        <v>15203</v>
      </c>
      <c r="E51" s="17">
        <v>13349</v>
      </c>
      <c r="F51" s="17">
        <v>11314</v>
      </c>
      <c r="G51" s="24"/>
      <c r="H51" s="7"/>
      <c r="I51" s="25">
        <f t="shared" si="0"/>
        <v>-209</v>
      </c>
      <c r="J51" s="24">
        <f t="shared" si="0"/>
        <v>3889</v>
      </c>
      <c r="K51" s="7"/>
      <c r="L51" s="25">
        <f t="shared" si="3"/>
        <v>-205.34649112320199</v>
      </c>
      <c r="M51" s="17">
        <f t="shared" si="1"/>
        <v>13.348127112841887</v>
      </c>
      <c r="N51" s="17">
        <f t="shared" si="4"/>
        <v>3877.7335955399194</v>
      </c>
      <c r="O51" s="24">
        <f t="shared" si="2"/>
        <v>126.9318694581239</v>
      </c>
      <c r="P51" s="7"/>
      <c r="Q51" s="25">
        <f t="shared" si="5"/>
        <v>-152.15646806568964</v>
      </c>
      <c r="R51" s="24">
        <f t="shared" si="6"/>
        <v>3876.8641030445278</v>
      </c>
      <c r="S51" s="7"/>
      <c r="T51" s="25">
        <f t="shared" si="7"/>
        <v>3.9366272200352867E-2</v>
      </c>
      <c r="U51" s="24">
        <f t="shared" si="8"/>
        <v>1.0041725909275554</v>
      </c>
      <c r="V51" s="7"/>
      <c r="W51" s="25">
        <f t="shared" si="9"/>
        <v>3.4293457360413122E-2</v>
      </c>
      <c r="X51" s="24">
        <f t="shared" si="10"/>
        <v>174.23005634344929</v>
      </c>
      <c r="Y51" s="7"/>
      <c r="Z51" s="25">
        <f t="shared" si="11"/>
        <v>622</v>
      </c>
      <c r="AA51" s="17">
        <f t="shared" si="15"/>
        <v>174.20400000000001</v>
      </c>
      <c r="AB51" s="24">
        <f t="shared" si="12"/>
        <v>3.0404333701442017</v>
      </c>
      <c r="AC51" s="17">
        <f t="shared" si="13"/>
        <v>2.6056343449283759E-2</v>
      </c>
      <c r="AD51" s="17">
        <f t="shared" ca="1" si="14"/>
        <v>0.13045542671710564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12951</v>
      </c>
      <c r="D52" s="17">
        <v>15182</v>
      </c>
      <c r="E52" s="17">
        <v>13543</v>
      </c>
      <c r="F52" s="17">
        <v>11329</v>
      </c>
      <c r="G52" s="24"/>
      <c r="H52" s="7"/>
      <c r="I52" s="25">
        <f t="shared" ref="I52:J83" si="16">C52-E52</f>
        <v>-592</v>
      </c>
      <c r="J52" s="24">
        <f t="shared" si="16"/>
        <v>3853</v>
      </c>
      <c r="K52" s="7"/>
      <c r="L52" s="25">
        <f t="shared" si="3"/>
        <v>-588.73258604359103</v>
      </c>
      <c r="M52" s="17">
        <f t="shared" si="1"/>
        <v>10.675993962536136</v>
      </c>
      <c r="N52" s="17">
        <f t="shared" si="4"/>
        <v>3845.7834254137247</v>
      </c>
      <c r="O52" s="24">
        <f t="shared" si="2"/>
        <v>52.07894875927493</v>
      </c>
      <c r="P52" s="7"/>
      <c r="Q52" s="25">
        <f t="shared" si="5"/>
        <v>-535.15646806568964</v>
      </c>
      <c r="R52" s="24">
        <f t="shared" si="6"/>
        <v>3840.8641030445278</v>
      </c>
      <c r="S52" s="7"/>
      <c r="T52" s="25">
        <f t="shared" si="7"/>
        <v>0.13845691517075831</v>
      </c>
      <c r="U52" s="24">
        <f t="shared" si="8"/>
        <v>0.99484798931332719</v>
      </c>
      <c r="V52" s="7"/>
      <c r="W52" s="25">
        <f t="shared" si="9"/>
        <v>0.13343247506272268</v>
      </c>
      <c r="X52" s="24">
        <f t="shared" si="10"/>
        <v>179.91323075121841</v>
      </c>
      <c r="Y52" s="7"/>
      <c r="Z52" s="25">
        <f t="shared" si="11"/>
        <v>633</v>
      </c>
      <c r="AA52" s="17">
        <f t="shared" si="15"/>
        <v>179.90100000000001</v>
      </c>
      <c r="AB52" s="24">
        <f t="shared" si="12"/>
        <v>3.139864777630319</v>
      </c>
      <c r="AC52" s="17">
        <f t="shared" si="13"/>
        <v>1.2230751218396563E-2</v>
      </c>
      <c r="AD52" s="17">
        <f t="shared" ca="1" si="14"/>
        <v>5.201642849090149E-2</v>
      </c>
      <c r="AE52" s="17">
        <v>117</v>
      </c>
    </row>
    <row r="53" spans="1:31" s="17" customFormat="1" x14ac:dyDescent="0.25">
      <c r="A53" s="17">
        <v>33</v>
      </c>
      <c r="B53" s="17">
        <v>622</v>
      </c>
      <c r="C53" s="17">
        <v>12756</v>
      </c>
      <c r="D53" s="17">
        <v>15141</v>
      </c>
      <c r="E53" s="17">
        <v>13721</v>
      </c>
      <c r="F53" s="17">
        <v>11358</v>
      </c>
      <c r="G53" s="24"/>
      <c r="H53" s="7"/>
      <c r="I53" s="25">
        <f t="shared" si="16"/>
        <v>-965</v>
      </c>
      <c r="J53" s="24">
        <f t="shared" si="16"/>
        <v>3783</v>
      </c>
      <c r="K53" s="7"/>
      <c r="L53" s="25">
        <f t="shared" si="3"/>
        <v>-960.35445088841527</v>
      </c>
      <c r="M53" s="17">
        <f t="shared" si="1"/>
        <v>21.581126548145654</v>
      </c>
      <c r="N53" s="17">
        <f t="shared" si="4"/>
        <v>3777.461556707055</v>
      </c>
      <c r="O53" s="24">
        <f t="shared" si="2"/>
        <v>30.674354109167187</v>
      </c>
      <c r="P53" s="7"/>
      <c r="Q53" s="25">
        <f t="shared" si="5"/>
        <v>-908.15646806568964</v>
      </c>
      <c r="R53" s="24">
        <f t="shared" si="6"/>
        <v>3770.8641030445278</v>
      </c>
      <c r="S53" s="7"/>
      <c r="T53" s="25">
        <f t="shared" si="7"/>
        <v>0.23496033508710615</v>
      </c>
      <c r="U53" s="24">
        <f t="shared" si="8"/>
        <v>0.97671681950788369</v>
      </c>
      <c r="V53" s="7"/>
      <c r="W53" s="25">
        <f t="shared" si="9"/>
        <v>0.23002872955543527</v>
      </c>
      <c r="X53" s="24">
        <f t="shared" si="10"/>
        <v>185.52646986451646</v>
      </c>
      <c r="Y53" s="7"/>
      <c r="Z53" s="25">
        <f t="shared" si="11"/>
        <v>622</v>
      </c>
      <c r="AA53" s="17">
        <f t="shared" si="15"/>
        <v>185.49900000000002</v>
      </c>
      <c r="AB53" s="24">
        <f t="shared" si="12"/>
        <v>3.2375683091569618</v>
      </c>
      <c r="AC53" s="17">
        <f t="shared" si="13"/>
        <v>2.7469864516433518E-2</v>
      </c>
      <c r="AD53" s="17">
        <f t="shared" ca="1" si="14"/>
        <v>0.10263156478669089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12577</v>
      </c>
      <c r="D54" s="17">
        <v>15099</v>
      </c>
      <c r="E54" s="17">
        <v>13920</v>
      </c>
      <c r="F54" s="17">
        <v>11422</v>
      </c>
      <c r="G54" s="24"/>
      <c r="H54" s="7"/>
      <c r="I54" s="25">
        <f t="shared" si="16"/>
        <v>-1343</v>
      </c>
      <c r="J54" s="24">
        <f t="shared" si="16"/>
        <v>3677</v>
      </c>
      <c r="K54" s="7"/>
      <c r="L54" s="25">
        <f t="shared" si="3"/>
        <v>-1334.8419513562683</v>
      </c>
      <c r="M54" s="17">
        <f t="shared" si="1"/>
        <v>66.553757673492925</v>
      </c>
      <c r="N54" s="17">
        <f t="shared" si="4"/>
        <v>3669.2519934610632</v>
      </c>
      <c r="O54" s="24">
        <f t="shared" si="2"/>
        <v>60.031605327407512</v>
      </c>
      <c r="P54" s="7"/>
      <c r="Q54" s="25">
        <f t="shared" si="5"/>
        <v>-1286.1564680656898</v>
      </c>
      <c r="R54" s="24">
        <f t="shared" si="6"/>
        <v>3664.8641030445278</v>
      </c>
      <c r="S54" s="7"/>
      <c r="T54" s="25">
        <f t="shared" si="7"/>
        <v>0.33275736653048282</v>
      </c>
      <c r="U54" s="24">
        <f t="shared" si="8"/>
        <v>0.9492610480882121</v>
      </c>
      <c r="V54" s="7"/>
      <c r="W54" s="25">
        <f t="shared" si="9"/>
        <v>0.32796572217593367</v>
      </c>
      <c r="X54" s="24">
        <f t="shared" si="10"/>
        <v>191.33392776791402</v>
      </c>
      <c r="Y54" s="7"/>
      <c r="Z54" s="25">
        <f t="shared" si="11"/>
        <v>642</v>
      </c>
      <c r="AA54" s="17">
        <f t="shared" si="15"/>
        <v>191.27700000000002</v>
      </c>
      <c r="AB54" s="24">
        <f t="shared" si="12"/>
        <v>3.3384134333371942</v>
      </c>
      <c r="AC54" s="17">
        <f t="shared" si="13"/>
        <v>5.6927767914004335E-2</v>
      </c>
      <c r="AD54" s="17">
        <f t="shared" ca="1" si="14"/>
        <v>-5.7144535091566695E-2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12398</v>
      </c>
      <c r="D55" s="17">
        <v>15014</v>
      </c>
      <c r="E55" s="17">
        <v>14085</v>
      </c>
      <c r="F55" s="17">
        <v>11485</v>
      </c>
      <c r="G55" s="24"/>
      <c r="H55" s="7"/>
      <c r="I55" s="25">
        <f t="shared" si="16"/>
        <v>-1687</v>
      </c>
      <c r="J55" s="24">
        <f t="shared" si="16"/>
        <v>3529</v>
      </c>
      <c r="K55" s="7"/>
      <c r="L55" s="25">
        <f t="shared" si="3"/>
        <v>-1687.5145181518519</v>
      </c>
      <c r="M55" s="17">
        <f t="shared" si="1"/>
        <v>0.26472892858511193</v>
      </c>
      <c r="N55" s="17">
        <f t="shared" si="4"/>
        <v>3527.9119699533389</v>
      </c>
      <c r="O55" s="24">
        <f t="shared" si="2"/>
        <v>1.1838093824372697</v>
      </c>
      <c r="P55" s="7"/>
      <c r="Q55" s="25">
        <f t="shared" si="5"/>
        <v>-1630.1564680656898</v>
      </c>
      <c r="R55" s="24">
        <f t="shared" si="6"/>
        <v>3516.8641030445278</v>
      </c>
      <c r="S55" s="7"/>
      <c r="T55" s="25">
        <f t="shared" si="7"/>
        <v>0.42175783959006369</v>
      </c>
      <c r="U55" s="24">
        <f t="shared" si="8"/>
        <v>0.91092657478527428</v>
      </c>
      <c r="V55" s="7"/>
      <c r="W55" s="25">
        <f t="shared" si="9"/>
        <v>0.41716100591980509</v>
      </c>
      <c r="X55" s="24">
        <f t="shared" si="10"/>
        <v>196.87963570351747</v>
      </c>
      <c r="Y55" s="7"/>
      <c r="Z55" s="25">
        <f t="shared" si="11"/>
        <v>626</v>
      </c>
      <c r="AA55" s="17">
        <f t="shared" si="15"/>
        <v>196.911</v>
      </c>
      <c r="AB55" s="24">
        <f t="shared" si="12"/>
        <v>3.4367452833945542</v>
      </c>
      <c r="AC55" s="17">
        <f t="shared" si="13"/>
        <v>-3.1364296482536247E-2</v>
      </c>
      <c r="AD55" s="17">
        <f t="shared" ca="1" si="14"/>
        <v>8.7453369812550363E-2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12233</v>
      </c>
      <c r="D56" s="17">
        <v>14933</v>
      </c>
      <c r="E56" s="17">
        <v>14253</v>
      </c>
      <c r="F56" s="17">
        <v>11576</v>
      </c>
      <c r="G56" s="24"/>
      <c r="H56" s="7"/>
      <c r="I56" s="25">
        <f t="shared" si="16"/>
        <v>-2020</v>
      </c>
      <c r="J56" s="24">
        <f t="shared" si="16"/>
        <v>3357</v>
      </c>
      <c r="K56" s="7"/>
      <c r="L56" s="25">
        <f t="shared" si="3"/>
        <v>-2017.6104448552344</v>
      </c>
      <c r="M56" s="17">
        <f t="shared" si="1"/>
        <v>5.7099737898757903</v>
      </c>
      <c r="N56" s="17">
        <f t="shared" si="4"/>
        <v>3356.5490935404141</v>
      </c>
      <c r="O56" s="24">
        <f t="shared" si="2"/>
        <v>0.20331663529628588</v>
      </c>
      <c r="P56" s="7"/>
      <c r="Q56" s="25">
        <f t="shared" si="5"/>
        <v>-1963.1564680656898</v>
      </c>
      <c r="R56" s="24">
        <f t="shared" si="6"/>
        <v>3344.8641030445278</v>
      </c>
      <c r="S56" s="7"/>
      <c r="T56" s="25">
        <f t="shared" si="7"/>
        <v>0.50791236729018119</v>
      </c>
      <c r="U56" s="24">
        <f t="shared" si="8"/>
        <v>0.8663757004061845</v>
      </c>
      <c r="V56" s="7"/>
      <c r="W56" s="25">
        <f t="shared" si="9"/>
        <v>0.50354171471032683</v>
      </c>
      <c r="X56" s="24">
        <f t="shared" si="10"/>
        <v>202.43947042436048</v>
      </c>
      <c r="Y56" s="7"/>
      <c r="Z56" s="25">
        <f t="shared" si="11"/>
        <v>613</v>
      </c>
      <c r="AA56" s="17">
        <f t="shared" si="15"/>
        <v>202.428</v>
      </c>
      <c r="AB56" s="24">
        <f t="shared" si="12"/>
        <v>3.5330350982270811</v>
      </c>
      <c r="AC56" s="17">
        <f t="shared" si="13"/>
        <v>1.1470424360481957E-2</v>
      </c>
      <c r="AD56" s="17">
        <f t="shared" ca="1" si="14"/>
        <v>9.8904809639492441E-2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12073</v>
      </c>
      <c r="D57" s="17">
        <v>14826</v>
      </c>
      <c r="E57" s="17">
        <v>14407</v>
      </c>
      <c r="F57" s="17">
        <v>11676</v>
      </c>
      <c r="G57" s="24"/>
      <c r="H57" s="7"/>
      <c r="I57" s="25">
        <f t="shared" si="16"/>
        <v>-2334</v>
      </c>
      <c r="J57" s="24">
        <f t="shared" si="16"/>
        <v>3150</v>
      </c>
      <c r="K57" s="7"/>
      <c r="L57" s="25">
        <f t="shared" si="3"/>
        <v>-2331.0092060809984</v>
      </c>
      <c r="M57" s="17">
        <f t="shared" si="1"/>
        <v>8.9448482659368871</v>
      </c>
      <c r="N57" s="17">
        <f t="shared" si="4"/>
        <v>3153.1089781007045</v>
      </c>
      <c r="O57" s="24">
        <f t="shared" si="2"/>
        <v>9.665744830659925</v>
      </c>
      <c r="P57" s="7"/>
      <c r="Q57" s="25">
        <f t="shared" si="5"/>
        <v>-2277.1564680656898</v>
      </c>
      <c r="R57" s="24">
        <f t="shared" si="6"/>
        <v>3137.8641030445278</v>
      </c>
      <c r="S57" s="7"/>
      <c r="T57" s="25">
        <f t="shared" si="7"/>
        <v>0.58915117118758931</v>
      </c>
      <c r="U57" s="24">
        <f t="shared" si="8"/>
        <v>0.81275924112437292</v>
      </c>
      <c r="V57" s="7"/>
      <c r="W57" s="25">
        <f t="shared" si="9"/>
        <v>0.5850524384388327</v>
      </c>
      <c r="X57" s="24">
        <f t="shared" si="10"/>
        <v>208.0217661699478</v>
      </c>
      <c r="Y57" s="7"/>
      <c r="Z57" s="25">
        <f t="shared" si="11"/>
        <v>616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4.9766169947787375E-2</v>
      </c>
      <c r="AD57" s="17">
        <f t="shared" ca="1" si="14"/>
        <v>1.5885106543009897E-3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11928</v>
      </c>
      <c r="D58" s="17">
        <v>14709</v>
      </c>
      <c r="E58" s="17">
        <v>14553</v>
      </c>
      <c r="F58" s="17">
        <v>11798</v>
      </c>
      <c r="G58" s="24"/>
      <c r="H58" s="7"/>
      <c r="I58" s="25">
        <f t="shared" si="16"/>
        <v>-2625</v>
      </c>
      <c r="J58" s="24">
        <f t="shared" si="16"/>
        <v>2911</v>
      </c>
      <c r="K58" s="7"/>
      <c r="L58" s="25">
        <f t="shared" si="3"/>
        <v>-2624.0335348479457</v>
      </c>
      <c r="M58" s="17">
        <f t="shared" si="1"/>
        <v>0.93405489013533638</v>
      </c>
      <c r="N58" s="17">
        <f t="shared" si="4"/>
        <v>2919.4546711670082</v>
      </c>
      <c r="O58" s="24">
        <f t="shared" si="2"/>
        <v>71.481464542239806</v>
      </c>
      <c r="P58" s="7"/>
      <c r="Q58" s="25">
        <f t="shared" si="5"/>
        <v>-2568.1564680656898</v>
      </c>
      <c r="R58" s="24">
        <f t="shared" si="6"/>
        <v>2898.8641030445278</v>
      </c>
      <c r="S58" s="7"/>
      <c r="T58" s="25">
        <f t="shared" si="7"/>
        <v>0.66443936206066501</v>
      </c>
      <c r="U58" s="24">
        <f t="shared" si="8"/>
        <v>0.75085424707435855</v>
      </c>
      <c r="V58" s="7"/>
      <c r="W58" s="25">
        <f t="shared" si="9"/>
        <v>0.66065434883503926</v>
      </c>
      <c r="X58" s="24">
        <f t="shared" si="10"/>
        <v>213.61769945474714</v>
      </c>
      <c r="Y58" s="7"/>
      <c r="Z58" s="25">
        <f t="shared" si="11"/>
        <v>618</v>
      </c>
      <c r="AA58" s="17">
        <f t="shared" si="15"/>
        <v>213.53400000000002</v>
      </c>
      <c r="AB58" s="24">
        <f t="shared" si="12"/>
        <v>3.7268713649535719</v>
      </c>
      <c r="AC58" s="17">
        <f t="shared" si="13"/>
        <v>8.3699454747119262E-2</v>
      </c>
      <c r="AD58" s="17">
        <f t="shared" ca="1" si="14"/>
        <v>4.3356577146170139E-2</v>
      </c>
      <c r="AE58" s="17">
        <v>111</v>
      </c>
    </row>
    <row r="59" spans="1:31" s="17" customFormat="1" x14ac:dyDescent="0.25">
      <c r="A59" s="17">
        <v>39</v>
      </c>
      <c r="B59" s="17">
        <v>625</v>
      </c>
      <c r="C59" s="17">
        <v>11784</v>
      </c>
      <c r="D59" s="17">
        <v>14567</v>
      </c>
      <c r="E59" s="17">
        <v>14680</v>
      </c>
      <c r="F59" s="17">
        <v>11920</v>
      </c>
      <c r="G59" s="24"/>
      <c r="H59" s="7"/>
      <c r="I59" s="25">
        <f t="shared" si="16"/>
        <v>-2896</v>
      </c>
      <c r="J59" s="24">
        <f t="shared" si="16"/>
        <v>2647</v>
      </c>
      <c r="K59" s="7"/>
      <c r="L59" s="25">
        <f t="shared" si="3"/>
        <v>-2895.7710884421253</v>
      </c>
      <c r="M59" s="17">
        <f t="shared" si="1"/>
        <v>5.2400501328600711E-2</v>
      </c>
      <c r="N59" s="17">
        <f t="shared" si="4"/>
        <v>2655.2941289170763</v>
      </c>
      <c r="O59" s="24">
        <f t="shared" si="2"/>
        <v>68.792574493080451</v>
      </c>
      <c r="P59" s="7"/>
      <c r="Q59" s="25">
        <f t="shared" si="5"/>
        <v>-2839.1564680656898</v>
      </c>
      <c r="R59" s="24">
        <f t="shared" si="6"/>
        <v>2634.8641030445278</v>
      </c>
      <c r="S59" s="7"/>
      <c r="T59" s="25">
        <f t="shared" si="7"/>
        <v>0.73455310682562547</v>
      </c>
      <c r="U59" s="24">
        <f t="shared" si="8"/>
        <v>0.68247383523668581</v>
      </c>
      <c r="V59" s="7"/>
      <c r="W59" s="25">
        <f t="shared" si="9"/>
        <v>0.73111446242547706</v>
      </c>
      <c r="X59" s="24">
        <f t="shared" si="10"/>
        <v>219.24484255324501</v>
      </c>
      <c r="Y59" s="7"/>
      <c r="Z59" s="25">
        <f t="shared" si="11"/>
        <v>625</v>
      </c>
      <c r="AA59" s="17">
        <f t="shared" si="15"/>
        <v>219.15900000000002</v>
      </c>
      <c r="AB59" s="24">
        <f t="shared" si="12"/>
        <v>3.825046135378253</v>
      </c>
      <c r="AC59" s="17">
        <f t="shared" si="13"/>
        <v>8.584255324498713E-2</v>
      </c>
      <c r="AD59" s="17">
        <f t="shared" ca="1" si="14"/>
        <v>0.12230722586949128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11670</v>
      </c>
      <c r="D60" s="17">
        <v>14433</v>
      </c>
      <c r="E60" s="17">
        <v>14811</v>
      </c>
      <c r="F60" s="17">
        <v>12076</v>
      </c>
      <c r="G60" s="24"/>
      <c r="H60" s="7"/>
      <c r="I60" s="25">
        <f t="shared" si="16"/>
        <v>-3141</v>
      </c>
      <c r="J60" s="24">
        <f t="shared" si="16"/>
        <v>2357</v>
      </c>
      <c r="K60" s="7"/>
      <c r="L60" s="25">
        <f t="shared" si="3"/>
        <v>-3140.1569936945889</v>
      </c>
      <c r="M60" s="17">
        <f t="shared" si="1"/>
        <v>0.71065963096288765</v>
      </c>
      <c r="N60" s="17">
        <f t="shared" si="4"/>
        <v>2365.654615153876</v>
      </c>
      <c r="O60" s="24">
        <f t="shared" si="2"/>
        <v>74.902363461699508</v>
      </c>
      <c r="P60" s="7"/>
      <c r="Q60" s="25">
        <f t="shared" si="5"/>
        <v>-3084.1564680656898</v>
      </c>
      <c r="R60" s="24">
        <f t="shared" si="6"/>
        <v>2344.8641030445278</v>
      </c>
      <c r="S60" s="7"/>
      <c r="T60" s="25">
        <f t="shared" si="7"/>
        <v>0.79794007165003633</v>
      </c>
      <c r="U60" s="24">
        <f t="shared" si="8"/>
        <v>0.6073589888998483</v>
      </c>
      <c r="V60" s="7"/>
      <c r="W60" s="25">
        <f t="shared" si="9"/>
        <v>0.79488173417974795</v>
      </c>
      <c r="X60" s="24">
        <f t="shared" si="10"/>
        <v>224.89112710712789</v>
      </c>
      <c r="Y60" s="7"/>
      <c r="Z60" s="25">
        <f t="shared" si="11"/>
        <v>625</v>
      </c>
      <c r="AA60" s="17">
        <f t="shared" si="15"/>
        <v>224.78400000000002</v>
      </c>
      <c r="AB60" s="24">
        <f t="shared" si="12"/>
        <v>3.9232209058029341</v>
      </c>
      <c r="AC60" s="17">
        <f t="shared" si="13"/>
        <v>0.10712710712786588</v>
      </c>
      <c r="AD60" s="17">
        <f t="shared" ca="1" si="14"/>
        <v>0.10307315468818956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11570</v>
      </c>
      <c r="D61" s="17">
        <v>14281</v>
      </c>
      <c r="E61" s="17">
        <v>14931</v>
      </c>
      <c r="F61" s="17">
        <v>12244</v>
      </c>
      <c r="G61" s="24"/>
      <c r="H61" s="7"/>
      <c r="I61" s="25">
        <f t="shared" si="16"/>
        <v>-3361</v>
      </c>
      <c r="J61" s="24">
        <f t="shared" si="16"/>
        <v>2037</v>
      </c>
      <c r="K61" s="7"/>
      <c r="L61" s="25">
        <f t="shared" si="3"/>
        <v>-3358.9716895622182</v>
      </c>
      <c r="M61" s="17">
        <f t="shared" si="1"/>
        <v>4.1140432320145308</v>
      </c>
      <c r="N61" s="17">
        <f t="shared" si="4"/>
        <v>2046.6120168736682</v>
      </c>
      <c r="O61" s="24">
        <f t="shared" si="2"/>
        <v>92.390868379681308</v>
      </c>
      <c r="P61" s="7"/>
      <c r="Q61" s="25">
        <f t="shared" si="5"/>
        <v>-3304.1564680656898</v>
      </c>
      <c r="R61" s="24">
        <f t="shared" si="6"/>
        <v>2024.8641030445278</v>
      </c>
      <c r="S61" s="7"/>
      <c r="T61" s="25">
        <f t="shared" si="7"/>
        <v>0.85485897883930317</v>
      </c>
      <c r="U61" s="24">
        <f t="shared" si="8"/>
        <v>0.5244736412178207</v>
      </c>
      <c r="V61" s="7"/>
      <c r="W61" s="25">
        <f t="shared" si="9"/>
        <v>0.85222012415975645</v>
      </c>
      <c r="X61" s="24">
        <f t="shared" si="10"/>
        <v>230.66512172532612</v>
      </c>
      <c r="Y61" s="7"/>
      <c r="Z61" s="25">
        <f t="shared" si="11"/>
        <v>638</v>
      </c>
      <c r="AA61" s="17">
        <f t="shared" si="15"/>
        <v>230.52600000000001</v>
      </c>
      <c r="AB61" s="24">
        <f t="shared" si="12"/>
        <v>4.0234377114524484</v>
      </c>
      <c r="AC61" s="17">
        <f t="shared" si="13"/>
        <v>0.13912172532610612</v>
      </c>
      <c r="AD61" s="17">
        <f t="shared" ca="1" si="14"/>
        <v>1.0863762471274185E-2</v>
      </c>
      <c r="AE61" s="17">
        <v>108</v>
      </c>
    </row>
    <row r="62" spans="1:31" s="17" customFormat="1" x14ac:dyDescent="0.25">
      <c r="A62" s="17">
        <v>42</v>
      </c>
      <c r="B62" s="17">
        <v>631</v>
      </c>
      <c r="C62" s="17">
        <v>11475</v>
      </c>
      <c r="D62" s="17">
        <v>14112</v>
      </c>
      <c r="E62" s="17">
        <v>15020</v>
      </c>
      <c r="F62" s="17">
        <v>12409</v>
      </c>
      <c r="G62" s="24"/>
      <c r="H62" s="7"/>
      <c r="I62" s="25">
        <f t="shared" si="16"/>
        <v>-3545</v>
      </c>
      <c r="J62" s="24">
        <f t="shared" si="16"/>
        <v>1703</v>
      </c>
      <c r="K62" s="7"/>
      <c r="L62" s="25">
        <f t="shared" si="3"/>
        <v>-3542.7863243333045</v>
      </c>
      <c r="M62" s="17">
        <f t="shared" si="1"/>
        <v>4.900359957319802</v>
      </c>
      <c r="N62" s="17">
        <f t="shared" si="4"/>
        <v>1710.9576037288025</v>
      </c>
      <c r="O62" s="24">
        <f t="shared" si="2"/>
        <v>63.323457104651396</v>
      </c>
      <c r="P62" s="7"/>
      <c r="Q62" s="25">
        <f t="shared" si="5"/>
        <v>-3488.1564680656898</v>
      </c>
      <c r="R62" s="24">
        <f t="shared" si="6"/>
        <v>1690.8641030445278</v>
      </c>
      <c r="S62" s="7"/>
      <c r="T62" s="25">
        <f t="shared" si="7"/>
        <v>0.90246388303396263</v>
      </c>
      <c r="U62" s="24">
        <f t="shared" si="8"/>
        <v>0.43796205957470441</v>
      </c>
      <c r="V62" s="7"/>
      <c r="W62" s="25">
        <f t="shared" si="9"/>
        <v>0.90026271286650239</v>
      </c>
      <c r="X62" s="24">
        <f t="shared" si="10"/>
        <v>236.33199964986397</v>
      </c>
      <c r="Y62" s="7"/>
      <c r="Z62" s="25">
        <f t="shared" si="11"/>
        <v>631</v>
      </c>
      <c r="AA62" s="17">
        <f t="shared" si="15"/>
        <v>236.20500000000001</v>
      </c>
      <c r="AB62" s="24">
        <f t="shared" si="12"/>
        <v>4.1225549596732058</v>
      </c>
      <c r="AC62" s="17">
        <f t="shared" si="13"/>
        <v>0.12699964986396139</v>
      </c>
      <c r="AD62" s="17">
        <f t="shared" ca="1" si="14"/>
        <v>2.5284300319469821E-2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11386</v>
      </c>
      <c r="D63" s="17">
        <v>13920</v>
      </c>
      <c r="E63" s="17">
        <v>15077</v>
      </c>
      <c r="F63" s="17">
        <v>12570</v>
      </c>
      <c r="G63" s="24"/>
      <c r="H63" s="7"/>
      <c r="I63" s="25">
        <f t="shared" si="16"/>
        <v>-3691</v>
      </c>
      <c r="J63" s="24">
        <f t="shared" si="16"/>
        <v>1350</v>
      </c>
      <c r="K63" s="7"/>
      <c r="L63" s="25">
        <f t="shared" si="3"/>
        <v>-3691.322403123057</v>
      </c>
      <c r="M63" s="17">
        <f t="shared" si="1"/>
        <v>0.10394377375692579</v>
      </c>
      <c r="N63" s="17">
        <f t="shared" si="4"/>
        <v>1361.4600306120478</v>
      </c>
      <c r="O63" s="24">
        <f t="shared" si="2"/>
        <v>131.33230162907338</v>
      </c>
      <c r="P63" s="7"/>
      <c r="Q63" s="25">
        <f t="shared" si="5"/>
        <v>-3634.1564680656898</v>
      </c>
      <c r="R63" s="24">
        <f t="shared" si="6"/>
        <v>1337.8641030445278</v>
      </c>
      <c r="S63" s="7"/>
      <c r="T63" s="25">
        <f t="shared" si="7"/>
        <v>0.94023733962320333</v>
      </c>
      <c r="U63" s="24">
        <f t="shared" si="8"/>
        <v>0.34652916041296772</v>
      </c>
      <c r="V63" s="7"/>
      <c r="W63" s="25">
        <f t="shared" si="9"/>
        <v>0.93849859215351206</v>
      </c>
      <c r="X63" s="24">
        <f t="shared" si="10"/>
        <v>242.00805842796933</v>
      </c>
      <c r="Y63" s="7"/>
      <c r="Z63" s="25">
        <f t="shared" si="11"/>
        <v>626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0.16905842796933257</v>
      </c>
      <c r="AD63" s="17">
        <f t="shared" ca="1" si="14"/>
        <v>6.2264360283677433E-2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11336</v>
      </c>
      <c r="D64" s="17">
        <v>13742</v>
      </c>
      <c r="E64" s="17">
        <v>15144</v>
      </c>
      <c r="F64" s="17">
        <v>12766</v>
      </c>
      <c r="G64" s="24"/>
      <c r="H64" s="7"/>
      <c r="I64" s="25">
        <f t="shared" si="16"/>
        <v>-3808</v>
      </c>
      <c r="J64" s="24">
        <f t="shared" si="16"/>
        <v>976</v>
      </c>
      <c r="K64" s="7"/>
      <c r="L64" s="25">
        <f t="shared" si="3"/>
        <v>-3805.6442513086376</v>
      </c>
      <c r="M64" s="17">
        <f t="shared" si="1"/>
        <v>5.5495518968554274</v>
      </c>
      <c r="N64" s="17">
        <f t="shared" si="4"/>
        <v>995.38692242457012</v>
      </c>
      <c r="O64" s="24">
        <f t="shared" si="2"/>
        <v>375.85276109629962</v>
      </c>
      <c r="P64" s="7"/>
      <c r="Q64" s="25">
        <f t="shared" si="5"/>
        <v>-3751.1564680656898</v>
      </c>
      <c r="R64" s="24">
        <f t="shared" si="6"/>
        <v>963.86410304452784</v>
      </c>
      <c r="S64" s="7"/>
      <c r="T64" s="25">
        <f t="shared" si="7"/>
        <v>0.97050784935567713</v>
      </c>
      <c r="U64" s="24">
        <f t="shared" si="8"/>
        <v>0.24965691030959797</v>
      </c>
      <c r="V64" s="7"/>
      <c r="W64" s="25">
        <f t="shared" si="9"/>
        <v>0.96925890971412809</v>
      </c>
      <c r="X64" s="24">
        <f t="shared" si="10"/>
        <v>247.83011306245419</v>
      </c>
      <c r="Y64" s="7"/>
      <c r="Z64" s="25">
        <f t="shared" si="11"/>
        <v>632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0.30311306245420155</v>
      </c>
      <c r="AD64" s="17">
        <f t="shared" ca="1" si="14"/>
        <v>-0.11347510754674772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11306</v>
      </c>
      <c r="D65" s="17">
        <v>13570</v>
      </c>
      <c r="E65" s="17">
        <v>15183</v>
      </c>
      <c r="F65" s="17">
        <v>12943</v>
      </c>
      <c r="G65" s="24"/>
      <c r="H65" s="7"/>
      <c r="I65" s="25">
        <f t="shared" si="16"/>
        <v>-3877</v>
      </c>
      <c r="J65" s="24">
        <f t="shared" si="16"/>
        <v>627</v>
      </c>
      <c r="K65" s="7"/>
      <c r="L65" s="25">
        <f t="shared" si="3"/>
        <v>-3880.4968337710434</v>
      </c>
      <c r="M65" s="17">
        <f t="shared" si="1"/>
        <v>12.227846422309495</v>
      </c>
      <c r="N65" s="17">
        <f t="shared" si="4"/>
        <v>635.8243150854106</v>
      </c>
      <c r="O65" s="24">
        <f t="shared" si="2"/>
        <v>77.868536726605143</v>
      </c>
      <c r="P65" s="7"/>
      <c r="Q65" s="25">
        <f t="shared" si="5"/>
        <v>-3820.1564680656898</v>
      </c>
      <c r="R65" s="24">
        <f t="shared" si="6"/>
        <v>614.86410304452784</v>
      </c>
      <c r="S65" s="7"/>
      <c r="T65" s="25">
        <f t="shared" si="7"/>
        <v>0.98835968842867439</v>
      </c>
      <c r="U65" s="24">
        <f t="shared" si="8"/>
        <v>0.15926007799388664</v>
      </c>
      <c r="V65" s="7"/>
      <c r="W65" s="25">
        <f t="shared" si="9"/>
        <v>0.98756768278139195</v>
      </c>
      <c r="X65" s="24">
        <f t="shared" si="10"/>
        <v>253.11317909513502</v>
      </c>
      <c r="Y65" s="7"/>
      <c r="Z65" s="25">
        <f t="shared" si="11"/>
        <v>605</v>
      </c>
      <c r="AA65" s="17">
        <f t="shared" si="15"/>
        <v>252.97199999999998</v>
      </c>
      <c r="AB65" s="24">
        <f t="shared" si="12"/>
        <v>4.4151943153550945</v>
      </c>
      <c r="AC65" s="17">
        <f t="shared" si="13"/>
        <v>0.14117909513504401</v>
      </c>
      <c r="AD65" s="17">
        <f t="shared" ca="1" si="14"/>
        <v>-6.2712177929995505E-3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11278</v>
      </c>
      <c r="D66" s="17">
        <v>13381</v>
      </c>
      <c r="E66" s="17">
        <v>15199</v>
      </c>
      <c r="F66" s="17">
        <v>13124</v>
      </c>
      <c r="G66" s="24"/>
      <c r="H66" s="7"/>
      <c r="I66" s="25">
        <f t="shared" si="16"/>
        <v>-3921</v>
      </c>
      <c r="J66" s="24">
        <f t="shared" si="16"/>
        <v>257</v>
      </c>
      <c r="K66" s="7"/>
      <c r="L66" s="25">
        <f t="shared" si="3"/>
        <v>-3921.3143791557454</v>
      </c>
      <c r="M66" s="17">
        <f t="shared" si="1"/>
        <v>9.8834253567207986E-2</v>
      </c>
      <c r="N66" s="17">
        <f t="shared" si="4"/>
        <v>262.74289461265687</v>
      </c>
      <c r="O66" s="24">
        <f t="shared" si="2"/>
        <v>32.98083853208329</v>
      </c>
      <c r="P66" s="7"/>
      <c r="Q66" s="25">
        <f t="shared" si="5"/>
        <v>-3864.1564680656898</v>
      </c>
      <c r="R66" s="24">
        <f t="shared" si="6"/>
        <v>244.86410304452781</v>
      </c>
      <c r="S66" s="7"/>
      <c r="T66" s="25">
        <f t="shared" si="7"/>
        <v>0.99974346986652785</v>
      </c>
      <c r="U66" s="24">
        <f t="shared" si="8"/>
        <v>6.3423894736542238E-2</v>
      </c>
      <c r="V66" s="7"/>
      <c r="W66" s="25">
        <f t="shared" si="9"/>
        <v>0.99943579655162229</v>
      </c>
      <c r="X66" s="24">
        <f t="shared" si="10"/>
        <v>258.64300683962779</v>
      </c>
      <c r="Y66" s="7"/>
      <c r="Z66" s="25">
        <f t="shared" si="11"/>
        <v>618</v>
      </c>
      <c r="AA66" s="17">
        <f t="shared" si="15"/>
        <v>258.53399999999999</v>
      </c>
      <c r="AB66" s="24">
        <f t="shared" si="12"/>
        <v>4.5122695283510197</v>
      </c>
      <c r="AC66" s="17">
        <f t="shared" si="13"/>
        <v>0.10900683962779567</v>
      </c>
      <c r="AD66" s="17">
        <f t="shared" ca="1" si="14"/>
        <v>-2.3633381227284644E-2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11270</v>
      </c>
      <c r="D67" s="17">
        <v>13180</v>
      </c>
      <c r="E67" s="17">
        <v>15190</v>
      </c>
      <c r="F67" s="17">
        <v>13303</v>
      </c>
      <c r="G67" s="24"/>
      <c r="H67" s="7"/>
      <c r="I67" s="25">
        <f t="shared" si="16"/>
        <v>-3920</v>
      </c>
      <c r="J67" s="24">
        <f t="shared" si="16"/>
        <v>-123</v>
      </c>
      <c r="K67" s="7"/>
      <c r="L67" s="25">
        <f t="shared" si="3"/>
        <v>-3925.5706573701104</v>
      </c>
      <c r="M67" s="17">
        <f t="shared" si="1"/>
        <v>31.032223535165752</v>
      </c>
      <c r="N67" s="17">
        <f t="shared" si="4"/>
        <v>-116.95347732464742</v>
      </c>
      <c r="O67" s="24">
        <f t="shared" si="2"/>
        <v>36.560436463552882</v>
      </c>
      <c r="P67" s="7"/>
      <c r="Q67" s="25">
        <f t="shared" si="5"/>
        <v>-3863.1564680656898</v>
      </c>
      <c r="R67" s="24">
        <f t="shared" si="6"/>
        <v>-135.13589695547219</v>
      </c>
      <c r="S67" s="7"/>
      <c r="T67" s="25">
        <f t="shared" si="7"/>
        <v>0.99948474756112204</v>
      </c>
      <c r="U67" s="24">
        <f t="shared" si="8"/>
        <v>-3.5002455635865515E-2</v>
      </c>
      <c r="V67" s="7"/>
      <c r="W67" s="25">
        <f t="shared" si="9"/>
        <v>0.99967434412796485</v>
      </c>
      <c r="X67" s="24">
        <f t="shared" si="10"/>
        <v>264.27943773828304</v>
      </c>
      <c r="Y67" s="7"/>
      <c r="Z67" s="25">
        <f t="shared" si="11"/>
        <v>625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0.12043773828304438</v>
      </c>
      <c r="AD67" s="17">
        <f t="shared" ca="1" si="14"/>
        <v>-2.6136666245974993E-3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11299</v>
      </c>
      <c r="D68" s="17">
        <v>13006</v>
      </c>
      <c r="E68" s="17">
        <v>15183</v>
      </c>
      <c r="F68" s="17">
        <v>13503</v>
      </c>
      <c r="G68" s="24"/>
      <c r="H68" s="7"/>
      <c r="I68" s="25">
        <f t="shared" si="16"/>
        <v>-3884</v>
      </c>
      <c r="J68" s="24">
        <f t="shared" si="16"/>
        <v>-497</v>
      </c>
      <c r="K68" s="7"/>
      <c r="L68" s="25">
        <f t="shared" si="3"/>
        <v>-3892.2241470398567</v>
      </c>
      <c r="M68" s="17">
        <f t="shared" si="1"/>
        <v>67.636594533183541</v>
      </c>
      <c r="N68" s="17">
        <f t="shared" si="4"/>
        <v>-497.81619795542429</v>
      </c>
      <c r="O68" s="24">
        <f t="shared" si="2"/>
        <v>0.66617910243878509</v>
      </c>
      <c r="P68" s="7"/>
      <c r="Q68" s="25">
        <f t="shared" si="5"/>
        <v>-3827.1564680656898</v>
      </c>
      <c r="R68" s="24">
        <f t="shared" si="6"/>
        <v>-509.13589695547222</v>
      </c>
      <c r="S68" s="7"/>
      <c r="T68" s="25">
        <f t="shared" si="7"/>
        <v>0.99017074456651477</v>
      </c>
      <c r="U68" s="24">
        <f t="shared" si="8"/>
        <v>-0.13187470573923527</v>
      </c>
      <c r="V68" s="7"/>
      <c r="W68" s="25">
        <f t="shared" si="9"/>
        <v>0.9908496437655594</v>
      </c>
      <c r="X68" s="24">
        <f t="shared" si="10"/>
        <v>269.85519871458371</v>
      </c>
      <c r="Y68" s="7"/>
      <c r="Z68" s="25">
        <f t="shared" si="11"/>
        <v>629</v>
      </c>
      <c r="AA68" s="17">
        <f t="shared" si="15"/>
        <v>269.82</v>
      </c>
      <c r="AB68" s="24">
        <f t="shared" si="12"/>
        <v>4.7092473877311001</v>
      </c>
      <c r="AC68" s="17">
        <f t="shared" si="13"/>
        <v>3.5198714583714263E-2</v>
      </c>
      <c r="AD68" s="17">
        <f t="shared" ca="1" si="14"/>
        <v>2.9083953318718159E-3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11330</v>
      </c>
      <c r="D69" s="17">
        <v>12814</v>
      </c>
      <c r="E69" s="17">
        <v>15145</v>
      </c>
      <c r="F69" s="17">
        <v>13686</v>
      </c>
      <c r="G69" s="24"/>
      <c r="H69" s="7"/>
      <c r="I69" s="25">
        <f t="shared" si="16"/>
        <v>-3815</v>
      </c>
      <c r="J69" s="24">
        <f t="shared" si="16"/>
        <v>-872</v>
      </c>
      <c r="K69" s="7"/>
      <c r="L69" s="25">
        <f t="shared" si="3"/>
        <v>-3820.7419378455788</v>
      </c>
      <c r="M69" s="17">
        <f t="shared" si="1"/>
        <v>32.969850222490479</v>
      </c>
      <c r="N69" s="17">
        <f t="shared" si="4"/>
        <v>-876.65881812366831</v>
      </c>
      <c r="O69" s="24">
        <f t="shared" si="2"/>
        <v>21.704586309420325</v>
      </c>
      <c r="P69" s="7"/>
      <c r="Q69" s="25">
        <f t="shared" si="5"/>
        <v>-3758.1564680656898</v>
      </c>
      <c r="R69" s="24">
        <f t="shared" si="6"/>
        <v>-884.13589695547216</v>
      </c>
      <c r="S69" s="7"/>
      <c r="T69" s="25">
        <f t="shared" si="7"/>
        <v>0.9723189054935174</v>
      </c>
      <c r="U69" s="24">
        <f t="shared" si="8"/>
        <v>-0.22900597255411131</v>
      </c>
      <c r="V69" s="7"/>
      <c r="W69" s="25">
        <f t="shared" si="9"/>
        <v>0.97348830697457478</v>
      </c>
      <c r="X69" s="24">
        <f t="shared" si="10"/>
        <v>275.51183656053513</v>
      </c>
      <c r="Y69" s="7"/>
      <c r="Z69" s="25">
        <f t="shared" si="11"/>
        <v>634</v>
      </c>
      <c r="AA69" s="17">
        <f t="shared" si="15"/>
        <v>275.52600000000001</v>
      </c>
      <c r="AB69" s="24">
        <f t="shared" si="12"/>
        <v>4.8088358748498967</v>
      </c>
      <c r="AC69" s="17">
        <f t="shared" si="13"/>
        <v>-1.4163439464880412E-2</v>
      </c>
      <c r="AD69" s="17">
        <f t="shared" ca="1" si="14"/>
        <v>3.9369861365457837E-2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11394</v>
      </c>
      <c r="D70" s="17">
        <v>12630</v>
      </c>
      <c r="E70" s="17">
        <v>15094</v>
      </c>
      <c r="F70" s="17">
        <v>13874</v>
      </c>
      <c r="G70" s="24"/>
      <c r="H70" s="7"/>
      <c r="I70" s="25">
        <f t="shared" si="16"/>
        <v>-3700</v>
      </c>
      <c r="J70" s="24">
        <f t="shared" si="16"/>
        <v>-1244</v>
      </c>
      <c r="K70" s="7"/>
      <c r="L70" s="25">
        <f t="shared" si="3"/>
        <v>-3710.3396625696823</v>
      </c>
      <c r="M70" s="17">
        <f t="shared" si="1"/>
        <v>106.90862205488985</v>
      </c>
      <c r="N70" s="17">
        <f t="shared" si="4"/>
        <v>-1251.2831083815377</v>
      </c>
      <c r="O70" s="24">
        <f t="shared" si="2"/>
        <v>53.043667697224095</v>
      </c>
      <c r="P70" s="7"/>
      <c r="Q70" s="25">
        <f t="shared" si="5"/>
        <v>-3643.1564680656898</v>
      </c>
      <c r="R70" s="24">
        <f t="shared" si="6"/>
        <v>-1256.1358969554722</v>
      </c>
      <c r="S70" s="7"/>
      <c r="T70" s="25">
        <f t="shared" si="7"/>
        <v>0.9425658403718552</v>
      </c>
      <c r="U70" s="24">
        <f t="shared" si="8"/>
        <v>-0.32536018923446841</v>
      </c>
      <c r="V70" s="7"/>
      <c r="W70" s="25">
        <f t="shared" si="9"/>
        <v>0.94422166640502603</v>
      </c>
      <c r="X70" s="24">
        <f t="shared" si="10"/>
        <v>281.28705319013648</v>
      </c>
      <c r="Y70" s="7"/>
      <c r="Z70" s="25">
        <f t="shared" si="11"/>
        <v>642</v>
      </c>
      <c r="AA70" s="17">
        <f t="shared" si="15"/>
        <v>281.30400000000003</v>
      </c>
      <c r="AB70" s="24">
        <f t="shared" si="12"/>
        <v>4.9096809990301296</v>
      </c>
      <c r="AC70" s="17">
        <f t="shared" si="13"/>
        <v>-1.694680986355479E-2</v>
      </c>
      <c r="AD70" s="17">
        <f t="shared" ca="1" si="14"/>
        <v>7.5667285173778964E-2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11469</v>
      </c>
      <c r="D71" s="17">
        <v>12465</v>
      </c>
      <c r="E71" s="17">
        <v>15035</v>
      </c>
      <c r="F71" s="17">
        <v>14066</v>
      </c>
      <c r="G71" s="24"/>
      <c r="H71" s="7"/>
      <c r="I71" s="25">
        <f t="shared" si="16"/>
        <v>-3566</v>
      </c>
      <c r="J71" s="24">
        <f t="shared" si="16"/>
        <v>-1601</v>
      </c>
      <c r="K71" s="7"/>
      <c r="L71" s="25">
        <f t="shared" si="3"/>
        <v>-3565.8894500537463</v>
      </c>
      <c r="M71" s="17">
        <f t="shared" si="1"/>
        <v>1.2221290616705007E-2</v>
      </c>
      <c r="N71" s="17">
        <f t="shared" si="4"/>
        <v>-1606.4365393757407</v>
      </c>
      <c r="O71" s="24">
        <f t="shared" si="2"/>
        <v>29.555960383979318</v>
      </c>
      <c r="P71" s="7"/>
      <c r="Q71" s="25">
        <f t="shared" si="5"/>
        <v>-3509.1564680656898</v>
      </c>
      <c r="R71" s="24">
        <f t="shared" si="6"/>
        <v>-1613.1358969554722</v>
      </c>
      <c r="S71" s="7"/>
      <c r="T71" s="25">
        <f t="shared" si="7"/>
        <v>0.90789705144748356</v>
      </c>
      <c r="U71" s="24">
        <f t="shared" si="8"/>
        <v>-0.41782915524223041</v>
      </c>
      <c r="V71" s="7"/>
      <c r="W71" s="25">
        <f t="shared" si="9"/>
        <v>0.91001961009139787</v>
      </c>
      <c r="X71" s="24">
        <f t="shared" si="10"/>
        <v>286.93600184905165</v>
      </c>
      <c r="Y71" s="7"/>
      <c r="Z71" s="25">
        <f t="shared" si="11"/>
        <v>630</v>
      </c>
      <c r="AA71" s="17">
        <f t="shared" si="15"/>
        <v>286.97400000000005</v>
      </c>
      <c r="AB71" s="24">
        <f t="shared" si="12"/>
        <v>5.0086411676182081</v>
      </c>
      <c r="AC71" s="17">
        <f t="shared" si="13"/>
        <v>-3.7998150948396869E-2</v>
      </c>
      <c r="AD71" s="17">
        <f t="shared" ca="1" si="14"/>
        <v>-1.9416703843319283E-2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11543</v>
      </c>
      <c r="D72" s="17">
        <v>12279</v>
      </c>
      <c r="E72" s="17">
        <v>14922</v>
      </c>
      <c r="F72" s="17">
        <v>14206</v>
      </c>
      <c r="G72" s="24"/>
      <c r="H72" s="7"/>
      <c r="I72" s="25">
        <f t="shared" si="16"/>
        <v>-3379</v>
      </c>
      <c r="J72" s="24">
        <f t="shared" si="16"/>
        <v>-1927</v>
      </c>
      <c r="K72" s="7"/>
      <c r="L72" s="25">
        <f t="shared" si="3"/>
        <v>-3389.8779134764313</v>
      </c>
      <c r="M72" s="17">
        <f t="shared" si="1"/>
        <v>118.32900160072637</v>
      </c>
      <c r="N72" s="17">
        <f t="shared" si="4"/>
        <v>-1941.0180853649731</v>
      </c>
      <c r="O72" s="24">
        <f t="shared" si="2"/>
        <v>196.50671729967311</v>
      </c>
      <c r="P72" s="7"/>
      <c r="Q72" s="25">
        <f t="shared" si="5"/>
        <v>-3322.1564680656898</v>
      </c>
      <c r="R72" s="24">
        <f t="shared" si="6"/>
        <v>-1939.1358969554722</v>
      </c>
      <c r="S72" s="7"/>
      <c r="T72" s="25">
        <f t="shared" si="7"/>
        <v>0.85951598033660681</v>
      </c>
      <c r="U72" s="24">
        <f t="shared" si="8"/>
        <v>-0.50226860319329603</v>
      </c>
      <c r="V72" s="7"/>
      <c r="W72" s="25">
        <f t="shared" si="9"/>
        <v>0.8620645295658701</v>
      </c>
      <c r="X72" s="24">
        <f t="shared" si="10"/>
        <v>292.50066751689246</v>
      </c>
      <c r="Y72" s="7"/>
      <c r="Z72" s="25">
        <f t="shared" si="11"/>
        <v>621</v>
      </c>
      <c r="AA72" s="17">
        <f t="shared" si="15"/>
        <v>292.56300000000005</v>
      </c>
      <c r="AB72" s="24">
        <f t="shared" si="12"/>
        <v>5.1061876195121707</v>
      </c>
      <c r="AC72" s="17">
        <f t="shared" si="13"/>
        <v>-6.2332483107581993E-2</v>
      </c>
      <c r="AD72" s="17">
        <f t="shared" ca="1" si="14"/>
        <v>3.0236452463782371E-2</v>
      </c>
      <c r="AE72" s="17">
        <v>97</v>
      </c>
    </row>
    <row r="73" spans="1:31" s="17" customFormat="1" x14ac:dyDescent="0.25">
      <c r="A73" s="17">
        <v>53</v>
      </c>
      <c r="B73" s="17">
        <v>610</v>
      </c>
      <c r="C73" s="17">
        <v>11645</v>
      </c>
      <c r="D73" s="17">
        <v>12126</v>
      </c>
      <c r="E73" s="17">
        <v>14829</v>
      </c>
      <c r="F73" s="17">
        <v>14370</v>
      </c>
      <c r="G73" s="24"/>
      <c r="H73" s="7"/>
      <c r="I73" s="25">
        <f t="shared" si="16"/>
        <v>-3184</v>
      </c>
      <c r="J73" s="24">
        <f t="shared" si="16"/>
        <v>-2244</v>
      </c>
      <c r="K73" s="7"/>
      <c r="L73" s="25">
        <f t="shared" si="3"/>
        <v>-3186.1084481717198</v>
      </c>
      <c r="M73" s="17">
        <f t="shared" si="1"/>
        <v>4.4455536928286881</v>
      </c>
      <c r="N73" s="17">
        <f t="shared" si="4"/>
        <v>-2251.5948158035089</v>
      </c>
      <c r="O73" s="24">
        <f t="shared" si="2"/>
        <v>57.68122708922909</v>
      </c>
      <c r="P73" s="7"/>
      <c r="Q73" s="25">
        <f t="shared" si="5"/>
        <v>-3127.1564680656898</v>
      </c>
      <c r="R73" s="24">
        <f t="shared" si="6"/>
        <v>-2256.1358969554722</v>
      </c>
      <c r="S73" s="7"/>
      <c r="T73" s="25">
        <f t="shared" si="7"/>
        <v>0.80906513078248388</v>
      </c>
      <c r="U73" s="24">
        <f t="shared" si="8"/>
        <v>-0.58437690074080462</v>
      </c>
      <c r="V73" s="7"/>
      <c r="W73" s="25">
        <f t="shared" si="9"/>
        <v>0.81202786665885063</v>
      </c>
      <c r="X73" s="24">
        <f t="shared" si="10"/>
        <v>298.01483736647435</v>
      </c>
      <c r="Y73" s="7"/>
      <c r="Z73" s="25">
        <f t="shared" si="11"/>
        <v>610</v>
      </c>
      <c r="AA73" s="17">
        <f t="shared" si="15"/>
        <v>298.05300000000005</v>
      </c>
      <c r="AB73" s="24">
        <f t="shared" si="12"/>
        <v>5.2020061954466597</v>
      </c>
      <c r="AC73" s="17">
        <f t="shared" si="13"/>
        <v>-3.816263352570104E-2</v>
      </c>
      <c r="AD73" s="17">
        <f t="shared" ca="1" si="14"/>
        <v>2.9294242393689274E-2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11772</v>
      </c>
      <c r="D74" s="17">
        <v>11987</v>
      </c>
      <c r="E74" s="17">
        <v>14718</v>
      </c>
      <c r="F74" s="17">
        <v>14522</v>
      </c>
      <c r="G74" s="24"/>
      <c r="H74" s="7"/>
      <c r="I74" s="25">
        <f t="shared" si="16"/>
        <v>-2946</v>
      </c>
      <c r="J74" s="24">
        <f t="shared" si="16"/>
        <v>-2535</v>
      </c>
      <c r="K74" s="7"/>
      <c r="L74" s="25">
        <f t="shared" si="3"/>
        <v>-2951.6005253270441</v>
      </c>
      <c r="M74" s="17">
        <f t="shared" si="1"/>
        <v>31.365883938862698</v>
      </c>
      <c r="N74" s="17">
        <f t="shared" si="4"/>
        <v>-2543.6669562380353</v>
      </c>
      <c r="O74" s="24">
        <f t="shared" si="2"/>
        <v>75.11613043201821</v>
      </c>
      <c r="P74" s="7"/>
      <c r="Q74" s="25">
        <f t="shared" si="5"/>
        <v>-2889.1564680656898</v>
      </c>
      <c r="R74" s="24">
        <f t="shared" si="6"/>
        <v>-2547.1358969554722</v>
      </c>
      <c r="S74" s="7"/>
      <c r="T74" s="25">
        <f t="shared" si="7"/>
        <v>0.7474892220959134</v>
      </c>
      <c r="U74" s="24">
        <f t="shared" si="8"/>
        <v>-0.65975076378914843</v>
      </c>
      <c r="V74" s="7"/>
      <c r="W74" s="25">
        <f t="shared" si="9"/>
        <v>0.75083197868153773</v>
      </c>
      <c r="X74" s="24">
        <f t="shared" si="10"/>
        <v>303.57965546865171</v>
      </c>
      <c r="Y74" s="7"/>
      <c r="Z74" s="25">
        <f t="shared" si="11"/>
        <v>615</v>
      </c>
      <c r="AA74" s="17">
        <f t="shared" si="15"/>
        <v>303.58800000000008</v>
      </c>
      <c r="AB74" s="24">
        <f t="shared" si="12"/>
        <v>5.2986101695445464</v>
      </c>
      <c r="AC74" s="17">
        <f t="shared" si="13"/>
        <v>-8.344531348370765E-3</v>
      </c>
      <c r="AD74" s="17">
        <f t="shared" ca="1" si="14"/>
        <v>-5.8778571073332841E-2</v>
      </c>
      <c r="AE74" s="17">
        <v>95</v>
      </c>
    </row>
    <row r="75" spans="1:31" s="17" customFormat="1" x14ac:dyDescent="0.25">
      <c r="A75" s="17">
        <v>55</v>
      </c>
      <c r="B75" s="17">
        <v>634</v>
      </c>
      <c r="C75" s="17">
        <v>11900</v>
      </c>
      <c r="D75" s="17">
        <v>11846</v>
      </c>
      <c r="E75" s="17">
        <v>14580</v>
      </c>
      <c r="F75" s="17">
        <v>14656</v>
      </c>
      <c r="G75" s="24"/>
      <c r="H75" s="7"/>
      <c r="I75" s="25">
        <f t="shared" si="16"/>
        <v>-2680</v>
      </c>
      <c r="J75" s="24">
        <f t="shared" si="16"/>
        <v>-2810</v>
      </c>
      <c r="K75" s="7"/>
      <c r="L75" s="25">
        <f t="shared" si="3"/>
        <v>-2681.6041526739809</v>
      </c>
      <c r="M75" s="17">
        <f t="shared" si="1"/>
        <v>2.5733058014401813</v>
      </c>
      <c r="N75" s="17">
        <f t="shared" si="4"/>
        <v>-2819.763495298836</v>
      </c>
      <c r="O75" s="24">
        <f t="shared" si="2"/>
        <v>95.325840450392775</v>
      </c>
      <c r="P75" s="7"/>
      <c r="Q75" s="25">
        <f t="shared" si="5"/>
        <v>-2623.1564680656898</v>
      </c>
      <c r="R75" s="24">
        <f t="shared" si="6"/>
        <v>-2822.1358969554722</v>
      </c>
      <c r="S75" s="7"/>
      <c r="T75" s="25">
        <f t="shared" si="7"/>
        <v>0.67866908885798172</v>
      </c>
      <c r="U75" s="24">
        <f t="shared" si="8"/>
        <v>-0.7309803594533909</v>
      </c>
      <c r="V75" s="7"/>
      <c r="W75" s="25">
        <f t="shared" si="9"/>
        <v>0.68237083588044434</v>
      </c>
      <c r="X75" s="24">
        <f t="shared" si="10"/>
        <v>309.2439134830588</v>
      </c>
      <c r="Y75" s="7"/>
      <c r="Z75" s="25">
        <f t="shared" si="11"/>
        <v>634</v>
      </c>
      <c r="AA75" s="17">
        <f t="shared" si="15"/>
        <v>309.2940000000001</v>
      </c>
      <c r="AB75" s="24">
        <f t="shared" si="12"/>
        <v>5.3981986566633431</v>
      </c>
      <c r="AC75" s="17">
        <f t="shared" si="13"/>
        <v>-5.0086516941291848E-2</v>
      </c>
      <c r="AD75" s="17">
        <f t="shared" ca="1" si="14"/>
        <v>-1.417279593516696E-2</v>
      </c>
      <c r="AE75" s="17">
        <v>94</v>
      </c>
    </row>
    <row r="76" spans="1:31" s="17" customFormat="1" x14ac:dyDescent="0.25">
      <c r="A76" s="17">
        <v>56</v>
      </c>
      <c r="B76" s="17">
        <v>630</v>
      </c>
      <c r="C76" s="17">
        <v>12047</v>
      </c>
      <c r="D76" s="17">
        <v>11723</v>
      </c>
      <c r="E76" s="17">
        <v>14434</v>
      </c>
      <c r="F76" s="17">
        <v>14782</v>
      </c>
      <c r="G76" s="24"/>
      <c r="H76" s="7"/>
      <c r="I76" s="25">
        <f t="shared" si="16"/>
        <v>-2387</v>
      </c>
      <c r="J76" s="24">
        <f t="shared" si="16"/>
        <v>-3059</v>
      </c>
      <c r="K76" s="7"/>
      <c r="L76" s="25">
        <f t="shared" si="3"/>
        <v>-2387.5295078702384</v>
      </c>
      <c r="M76" s="17">
        <f t="shared" si="1"/>
        <v>0.28037858464438103</v>
      </c>
      <c r="N76" s="17">
        <f t="shared" si="4"/>
        <v>-3066.3001058799687</v>
      </c>
      <c r="O76" s="24">
        <f t="shared" si="2"/>
        <v>53.291545858753132</v>
      </c>
      <c r="P76" s="7"/>
      <c r="Q76" s="25">
        <f t="shared" si="5"/>
        <v>-2330.1564680656898</v>
      </c>
      <c r="R76" s="24">
        <f t="shared" si="6"/>
        <v>-3071.1358969554722</v>
      </c>
      <c r="S76" s="7"/>
      <c r="T76" s="25">
        <f t="shared" si="7"/>
        <v>0.60286345337409453</v>
      </c>
      <c r="U76" s="24">
        <f t="shared" si="8"/>
        <v>-0.7954755206184686</v>
      </c>
      <c r="V76" s="7"/>
      <c r="W76" s="25">
        <f t="shared" si="9"/>
        <v>0.6068900777264975</v>
      </c>
      <c r="X76" s="24">
        <f t="shared" si="10"/>
        <v>314.93310796663161</v>
      </c>
      <c r="Y76" s="7"/>
      <c r="Z76" s="25">
        <f t="shared" si="11"/>
        <v>630</v>
      </c>
      <c r="AA76" s="17">
        <f t="shared" si="15"/>
        <v>314.96400000000011</v>
      </c>
      <c r="AB76" s="24">
        <f t="shared" si="12"/>
        <v>5.4971588252514225</v>
      </c>
      <c r="AC76" s="17">
        <f t="shared" si="13"/>
        <v>-3.0892033368502325E-2</v>
      </c>
      <c r="AD76" s="17">
        <f t="shared" ca="1" si="14"/>
        <v>2.5761498542010486E-2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12210</v>
      </c>
      <c r="D77" s="17">
        <v>11613</v>
      </c>
      <c r="E77" s="17">
        <v>14278</v>
      </c>
      <c r="F77" s="17">
        <v>14893</v>
      </c>
      <c r="G77" s="24"/>
      <c r="H77" s="7"/>
      <c r="I77" s="25">
        <f t="shared" si="16"/>
        <v>-2068</v>
      </c>
      <c r="J77" s="24">
        <f t="shared" si="16"/>
        <v>-3280</v>
      </c>
      <c r="K77" s="7"/>
      <c r="L77" s="25">
        <f t="shared" si="3"/>
        <v>-2069.0800824976859</v>
      </c>
      <c r="M77" s="17">
        <f t="shared" si="1"/>
        <v>1.1665782018074287</v>
      </c>
      <c r="N77" s="17">
        <f t="shared" si="4"/>
        <v>-3283.6413639839584</v>
      </c>
      <c r="O77" s="24">
        <f t="shared" si="2"/>
        <v>13.259531663669385</v>
      </c>
      <c r="P77" s="7"/>
      <c r="Q77" s="25">
        <f t="shared" si="5"/>
        <v>-2011.1564680656898</v>
      </c>
      <c r="R77" s="24">
        <f t="shared" si="6"/>
        <v>-3292.1358969554722</v>
      </c>
      <c r="S77" s="7"/>
      <c r="T77" s="25">
        <f t="shared" si="7"/>
        <v>0.52033103794965763</v>
      </c>
      <c r="U77" s="24">
        <f t="shared" si="8"/>
        <v>-0.85271821386136892</v>
      </c>
      <c r="V77" s="7"/>
      <c r="W77" s="25">
        <f t="shared" si="9"/>
        <v>0.52464581259975496</v>
      </c>
      <c r="X77" s="24">
        <f t="shared" si="10"/>
        <v>320.67167027029063</v>
      </c>
      <c r="Y77" s="7"/>
      <c r="Z77" s="25">
        <f t="shared" si="11"/>
        <v>633</v>
      </c>
      <c r="AA77" s="17">
        <f t="shared" si="15"/>
        <v>320.66100000000012</v>
      </c>
      <c r="AB77" s="24">
        <f t="shared" si="12"/>
        <v>5.5965902327375385</v>
      </c>
      <c r="AC77" s="17">
        <f t="shared" si="13"/>
        <v>1.0670270290518147E-2</v>
      </c>
      <c r="AD77" s="17">
        <f t="shared" ca="1" si="14"/>
        <v>-1.1920453720620117E-2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12371</v>
      </c>
      <c r="D78" s="17">
        <v>11518</v>
      </c>
      <c r="E78" s="17">
        <v>14102</v>
      </c>
      <c r="F78" s="17">
        <v>14978</v>
      </c>
      <c r="G78" s="24"/>
      <c r="H78" s="7"/>
      <c r="I78" s="25">
        <f t="shared" si="16"/>
        <v>-1731</v>
      </c>
      <c r="J78" s="24">
        <f t="shared" si="16"/>
        <v>-3460</v>
      </c>
      <c r="K78" s="7"/>
      <c r="L78" s="25">
        <f t="shared" si="3"/>
        <v>-1728.5494172899689</v>
      </c>
      <c r="M78" s="17">
        <f t="shared" si="1"/>
        <v>6.0053556187032981</v>
      </c>
      <c r="N78" s="17">
        <f t="shared" si="4"/>
        <v>-3469.4557467865266</v>
      </c>
      <c r="O78" s="24">
        <f t="shared" si="2"/>
        <v>89.41114729090738</v>
      </c>
      <c r="P78" s="7"/>
      <c r="Q78" s="25">
        <f t="shared" si="5"/>
        <v>-1674.1564680656898</v>
      </c>
      <c r="R78" s="24">
        <f t="shared" si="6"/>
        <v>-3472.1358969554722</v>
      </c>
      <c r="S78" s="7"/>
      <c r="T78" s="25">
        <f t="shared" si="7"/>
        <v>0.43314162102791709</v>
      </c>
      <c r="U78" s="24">
        <f t="shared" si="8"/>
        <v>-0.89934122193250943</v>
      </c>
      <c r="V78" s="7"/>
      <c r="W78" s="25">
        <f t="shared" si="9"/>
        <v>0.4376908333816002</v>
      </c>
      <c r="X78" s="24">
        <f t="shared" si="10"/>
        <v>326.32287869674815</v>
      </c>
      <c r="Y78" s="7"/>
      <c r="Z78" s="25">
        <f t="shared" si="11"/>
        <v>637</v>
      </c>
      <c r="AA78" s="17">
        <f t="shared" si="15"/>
        <v>326.39400000000012</v>
      </c>
      <c r="AB78" s="24">
        <f t="shared" si="12"/>
        <v>5.6966499587543744</v>
      </c>
      <c r="AC78" s="17">
        <f t="shared" si="13"/>
        <v>-7.1121303251970858E-2</v>
      </c>
      <c r="AD78" s="17">
        <f t="shared" ca="1" si="14"/>
        <v>7.7484049249051168E-2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12561</v>
      </c>
      <c r="D79" s="17">
        <v>11451</v>
      </c>
      <c r="E79" s="17">
        <v>13936</v>
      </c>
      <c r="F79" s="17">
        <v>15067</v>
      </c>
      <c r="G79" s="24"/>
      <c r="H79" s="7"/>
      <c r="I79" s="25">
        <f t="shared" si="16"/>
        <v>-1375</v>
      </c>
      <c r="J79" s="24">
        <f t="shared" si="16"/>
        <v>-3616</v>
      </c>
      <c r="K79" s="7"/>
      <c r="L79" s="25">
        <f t="shared" si="3"/>
        <v>-1374.7194877387865</v>
      </c>
      <c r="M79" s="17">
        <f t="shared" si="1"/>
        <v>7.8687128691120101E-2</v>
      </c>
      <c r="N79" s="17">
        <f t="shared" si="4"/>
        <v>-3619.15584813859</v>
      </c>
      <c r="O79" s="24">
        <f t="shared" si="2"/>
        <v>9.9593774738422525</v>
      </c>
      <c r="P79" s="7"/>
      <c r="Q79" s="25">
        <f t="shared" si="5"/>
        <v>-1318.1564680656898</v>
      </c>
      <c r="R79" s="24">
        <f t="shared" si="6"/>
        <v>-3628.1358969554722</v>
      </c>
      <c r="S79" s="7"/>
      <c r="T79" s="25">
        <f t="shared" si="7"/>
        <v>0.34103648030346712</v>
      </c>
      <c r="U79" s="24">
        <f t="shared" si="8"/>
        <v>-0.93974782892749786</v>
      </c>
      <c r="V79" s="7"/>
      <c r="W79" s="25">
        <f t="shared" si="9"/>
        <v>0.34578866089659466</v>
      </c>
      <c r="X79" s="24">
        <f t="shared" si="10"/>
        <v>332.0725650319813</v>
      </c>
      <c r="Y79" s="7"/>
      <c r="Z79" s="25">
        <f t="shared" si="11"/>
        <v>631</v>
      </c>
      <c r="AA79" s="17">
        <f t="shared" si="15"/>
        <v>332.07300000000009</v>
      </c>
      <c r="AB79" s="24">
        <f t="shared" si="12"/>
        <v>5.7957672069751309</v>
      </c>
      <c r="AC79" s="17">
        <f t="shared" si="13"/>
        <v>-4.3496801879427949E-4</v>
      </c>
      <c r="AD79" s="17">
        <f t="shared" ca="1" si="14"/>
        <v>4.7908688262850774E-2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12748</v>
      </c>
      <c r="D80" s="17">
        <v>11395</v>
      </c>
      <c r="E80" s="17">
        <v>13760</v>
      </c>
      <c r="F80" s="17">
        <v>15131</v>
      </c>
      <c r="G80" s="24"/>
      <c r="H80" s="7"/>
      <c r="I80" s="25">
        <f t="shared" si="16"/>
        <v>-1012</v>
      </c>
      <c r="J80" s="24">
        <f t="shared" si="16"/>
        <v>-3736</v>
      </c>
      <c r="K80" s="7"/>
      <c r="L80" s="25">
        <f t="shared" si="3"/>
        <v>-1009.7145371505319</v>
      </c>
      <c r="M80" s="17">
        <f t="shared" si="1"/>
        <v>5.223340436298864</v>
      </c>
      <c r="N80" s="17">
        <f t="shared" si="4"/>
        <v>-3732.7223899703254</v>
      </c>
      <c r="O80" s="24">
        <f t="shared" si="2"/>
        <v>10.742727506623753</v>
      </c>
      <c r="P80" s="7"/>
      <c r="Q80" s="25">
        <f t="shared" si="5"/>
        <v>-955.15646806568964</v>
      </c>
      <c r="R80" s="24">
        <f t="shared" si="6"/>
        <v>-3748.1358969554722</v>
      </c>
      <c r="S80" s="7"/>
      <c r="T80" s="25">
        <f t="shared" si="7"/>
        <v>0.24712028344117681</v>
      </c>
      <c r="U80" s="24">
        <f t="shared" si="8"/>
        <v>-0.9708298343082582</v>
      </c>
      <c r="V80" s="7"/>
      <c r="W80" s="25">
        <f t="shared" si="9"/>
        <v>0.25202829906912338</v>
      </c>
      <c r="X80" s="24">
        <f t="shared" si="10"/>
        <v>337.72131536407971</v>
      </c>
      <c r="Y80" s="7"/>
      <c r="Z80" s="25">
        <f t="shared" si="11"/>
        <v>628</v>
      </c>
      <c r="AA80" s="17">
        <f t="shared" si="15"/>
        <v>337.72500000000008</v>
      </c>
      <c r="AB80" s="24">
        <f t="shared" si="12"/>
        <v>5.8944132162978509</v>
      </c>
      <c r="AC80" s="17">
        <f t="shared" si="13"/>
        <v>-3.6846359203650536E-3</v>
      </c>
      <c r="AD80" s="17">
        <f t="shared" ca="1" si="14"/>
        <v>-1.1770499684018887E-2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12927</v>
      </c>
      <c r="D81" s="17">
        <v>11358</v>
      </c>
      <c r="E81" s="17">
        <v>13576</v>
      </c>
      <c r="F81" s="17">
        <v>15173</v>
      </c>
      <c r="G81" s="24"/>
      <c r="H81" s="7"/>
      <c r="I81" s="25">
        <f t="shared" si="16"/>
        <v>-649</v>
      </c>
      <c r="J81" s="24">
        <f t="shared" si="16"/>
        <v>-3815</v>
      </c>
      <c r="K81" s="7"/>
      <c r="L81" s="25">
        <f t="shared" si="3"/>
        <v>-647.46437885959597</v>
      </c>
      <c r="M81" s="17">
        <f t="shared" si="1"/>
        <v>2.3581322868557808</v>
      </c>
      <c r="N81" s="17">
        <f t="shared" si="4"/>
        <v>-3807.9583642854045</v>
      </c>
      <c r="O81" s="24">
        <f t="shared" si="2"/>
        <v>49.584633537066686</v>
      </c>
      <c r="P81" s="7"/>
      <c r="Q81" s="25">
        <f t="shared" si="5"/>
        <v>-592.15646806568964</v>
      </c>
      <c r="R81" s="24">
        <f t="shared" si="6"/>
        <v>-3827.1358969554722</v>
      </c>
      <c r="S81" s="7"/>
      <c r="T81" s="25">
        <f t="shared" si="7"/>
        <v>0.15320408657888654</v>
      </c>
      <c r="U81" s="24">
        <f t="shared" si="8"/>
        <v>-0.99129215451725872</v>
      </c>
      <c r="V81" s="7"/>
      <c r="W81" s="25">
        <f t="shared" si="9"/>
        <v>0.15821428408236005</v>
      </c>
      <c r="X81" s="24">
        <f t="shared" si="10"/>
        <v>343.20595276536142</v>
      </c>
      <c r="Y81" s="7"/>
      <c r="Z81" s="25">
        <f t="shared" si="11"/>
        <v>608</v>
      </c>
      <c r="AA81" s="17">
        <f t="shared" si="15"/>
        <v>343.19700000000006</v>
      </c>
      <c r="AB81" s="24">
        <f t="shared" si="12"/>
        <v>5.9899176329669794</v>
      </c>
      <c r="AC81" s="17">
        <f t="shared" si="13"/>
        <v>8.9527653613572511E-3</v>
      </c>
      <c r="AD81" s="17">
        <f t="shared" ca="1" si="14"/>
        <v>-1.3500134756441184E-2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13107</v>
      </c>
      <c r="D82" s="17">
        <v>11339</v>
      </c>
      <c r="E82" s="17">
        <v>13397</v>
      </c>
      <c r="F82" s="17">
        <v>15188</v>
      </c>
      <c r="G82" s="24"/>
      <c r="H82" s="7"/>
      <c r="I82" s="25">
        <f t="shared" si="16"/>
        <v>-290</v>
      </c>
      <c r="J82" s="24">
        <f t="shared" si="16"/>
        <v>-3849</v>
      </c>
      <c r="K82" s="7"/>
      <c r="L82" s="25">
        <f t="shared" si="3"/>
        <v>-274.96800233417531</v>
      </c>
      <c r="M82" s="17">
        <f t="shared" si="1"/>
        <v>225.96095382535893</v>
      </c>
      <c r="N82" s="17">
        <f t="shared" si="4"/>
        <v>-3848.6429059698612</v>
      </c>
      <c r="O82" s="24">
        <f t="shared" si="2"/>
        <v>0.12751614636076761</v>
      </c>
      <c r="P82" s="7"/>
      <c r="Q82" s="25">
        <f t="shared" si="5"/>
        <v>-233.15646806568964</v>
      </c>
      <c r="R82" s="24">
        <f t="shared" si="6"/>
        <v>-3861.1358969554722</v>
      </c>
      <c r="S82" s="7"/>
      <c r="T82" s="25">
        <f t="shared" si="7"/>
        <v>6.0322778938219294E-2</v>
      </c>
      <c r="U82" s="24">
        <f t="shared" si="8"/>
        <v>-1.0000987227084741</v>
      </c>
      <c r="V82" s="7"/>
      <c r="W82" s="25">
        <f t="shared" si="9"/>
        <v>6.537628391109962E-2</v>
      </c>
      <c r="X82" s="24">
        <f t="shared" si="10"/>
        <v>348.53401662749468</v>
      </c>
      <c r="Y82" s="7"/>
      <c r="Z82" s="25">
        <f t="shared" si="11"/>
        <v>616</v>
      </c>
      <c r="AA82" s="17">
        <f t="shared" si="15"/>
        <v>348.74100000000004</v>
      </c>
      <c r="AB82" s="24">
        <f t="shared" si="12"/>
        <v>6.0866786866975451</v>
      </c>
      <c r="AC82" s="17">
        <f t="shared" si="13"/>
        <v>-0.20698337250536269</v>
      </c>
      <c r="AD82" s="17">
        <f t="shared" ca="1" si="14"/>
        <v>0.14618168276905408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13299</v>
      </c>
      <c r="D83" s="17">
        <v>11330</v>
      </c>
      <c r="E83" s="17">
        <v>13200</v>
      </c>
      <c r="F83" s="17">
        <v>15188</v>
      </c>
      <c r="G83" s="24"/>
      <c r="H83" s="7"/>
      <c r="I83" s="25">
        <f t="shared" si="16"/>
        <v>99</v>
      </c>
      <c r="J83" s="24">
        <f t="shared" si="16"/>
        <v>-3858</v>
      </c>
      <c r="K83" s="7"/>
      <c r="L83" s="25">
        <f t="shared" si="3"/>
        <v>104.43522708580292</v>
      </c>
      <c r="M83" s="17">
        <f t="shared" si="1"/>
        <v>29.541693474245719</v>
      </c>
      <c r="N83" s="17">
        <f t="shared" si="4"/>
        <v>-3852.9960435915978</v>
      </c>
      <c r="O83" s="24">
        <f t="shared" si="2"/>
        <v>25.039579737189904</v>
      </c>
      <c r="P83" s="7"/>
      <c r="Q83" s="25">
        <f t="shared" si="5"/>
        <v>155.84353193431036</v>
      </c>
      <c r="R83" s="24">
        <f t="shared" si="6"/>
        <v>-3870.1358969554722</v>
      </c>
      <c r="S83" s="7"/>
      <c r="T83" s="25">
        <f t="shared" si="7"/>
        <v>-4.0320197864620697E-2</v>
      </c>
      <c r="U83" s="24">
        <f t="shared" si="8"/>
        <v>-1.0024298731120311</v>
      </c>
      <c r="V83" s="7"/>
      <c r="W83" s="25">
        <f t="shared" si="9"/>
        <v>-3.5256199821392845E-2</v>
      </c>
      <c r="X83" s="24">
        <f t="shared" si="10"/>
        <v>354.28841531805386</v>
      </c>
      <c r="Y83" s="7"/>
      <c r="Z83" s="25">
        <f t="shared" si="11"/>
        <v>624</v>
      </c>
      <c r="AA83" s="17">
        <f t="shared" si="15"/>
        <v>354.35700000000003</v>
      </c>
      <c r="AB83" s="24">
        <f t="shared" si="12"/>
        <v>6.1846963774895469</v>
      </c>
      <c r="AC83" s="17">
        <f t="shared" si="13"/>
        <v>-6.8584681946163073E-2</v>
      </c>
      <c r="AD83" s="17">
        <f t="shared" ca="1" si="14"/>
        <v>-7.9870791649909734E-3</v>
      </c>
      <c r="AE83" s="17">
        <v>86</v>
      </c>
    </row>
    <row r="84" spans="1:31" s="17" customFormat="1" x14ac:dyDescent="0.25">
      <c r="A84" s="17">
        <v>64</v>
      </c>
      <c r="B84" s="17">
        <v>636</v>
      </c>
      <c r="C84" s="17">
        <v>13496</v>
      </c>
      <c r="D84" s="17">
        <v>11352</v>
      </c>
      <c r="E84" s="17">
        <v>13014</v>
      </c>
      <c r="F84" s="17">
        <v>15178</v>
      </c>
      <c r="G84" s="24"/>
      <c r="H84" s="7"/>
      <c r="I84" s="25">
        <f t="shared" ref="I84:J115" si="17">C84-E84</f>
        <v>482</v>
      </c>
      <c r="J84" s="24">
        <f t="shared" si="17"/>
        <v>-3826</v>
      </c>
      <c r="K84" s="7"/>
      <c r="L84" s="25">
        <f t="shared" si="3"/>
        <v>489.52073677097809</v>
      </c>
      <c r="M84" s="17">
        <f t="shared" ref="M84:M147" si="18">(I84-L84)^2</f>
        <v>56.56148157834194</v>
      </c>
      <c r="N84" s="17">
        <f t="shared" si="4"/>
        <v>-3819.2181504728101</v>
      </c>
      <c r="O84" s="24">
        <f t="shared" ref="O84:O147" si="19">(J84-N84)^2</f>
        <v>45.993483009446329</v>
      </c>
      <c r="P84" s="7"/>
      <c r="Q84" s="25">
        <f t="shared" si="5"/>
        <v>538.84353193431036</v>
      </c>
      <c r="R84" s="24">
        <f t="shared" si="6"/>
        <v>-3838.1358969554722</v>
      </c>
      <c r="S84" s="7"/>
      <c r="T84" s="25">
        <f t="shared" si="7"/>
        <v>-0.13941084083502614</v>
      </c>
      <c r="U84" s="24">
        <f t="shared" si="8"/>
        <v>-0.99414133834382845</v>
      </c>
      <c r="V84" s="7"/>
      <c r="W84" s="25">
        <f t="shared" si="9"/>
        <v>-0.1343899830691373</v>
      </c>
      <c r="X84" s="24">
        <f>IF(MOD(ATAN2(U84,W84)*180/PI()-$J$9+360,360)&lt;355,MOD(ATAN2(U84,W84)*180/PI()-$J$9+360,360)+360,MOD(ATAN2(U84,W84)*180/PI()-$J$9+360,360))</f>
        <v>359.97279760277297</v>
      </c>
      <c r="Y84" s="7"/>
      <c r="Z84" s="25">
        <f t="shared" si="11"/>
        <v>636</v>
      </c>
      <c r="AA84" s="17">
        <f t="shared" si="15"/>
        <v>360.08100000000002</v>
      </c>
      <c r="AB84" s="24">
        <f t="shared" si="12"/>
        <v>6.2845990238737022</v>
      </c>
      <c r="AC84" s="17">
        <f t="shared" si="13"/>
        <v>-0.10820239722704628</v>
      </c>
    </row>
    <row r="85" spans="1:31" s="17" customFormat="1" x14ac:dyDescent="0.25">
      <c r="A85" s="17">
        <v>0</v>
      </c>
      <c r="B85" s="17">
        <v>0</v>
      </c>
      <c r="C85" s="17">
        <v>13451</v>
      </c>
      <c r="D85" s="17">
        <v>11308</v>
      </c>
      <c r="E85" s="17">
        <v>12958</v>
      </c>
      <c r="F85" s="17">
        <v>15118</v>
      </c>
      <c r="G85" s="24"/>
      <c r="H85" s="7"/>
      <c r="I85" s="25">
        <f t="shared" si="17"/>
        <v>493</v>
      </c>
      <c r="J85" s="24">
        <f t="shared" si="17"/>
        <v>-3810</v>
      </c>
      <c r="K85" s="7"/>
      <c r="L85" s="25">
        <f>$M$9*SIN(2*PI()/$M$10*(AA85+$M$11))+$M$12</f>
        <v>491.17986353962687</v>
      </c>
      <c r="M85" s="17">
        <f t="shared" si="18"/>
        <v>3.3128967343796445</v>
      </c>
      <c r="N85" s="17">
        <f>$O$9*COS(2*PI()/$O$10*(AA85+$O$11))+$O$12</f>
        <v>-3804.8625102794704</v>
      </c>
      <c r="O85" s="24">
        <f t="shared" si="19"/>
        <v>26.393800628547609</v>
      </c>
      <c r="P85" s="7"/>
      <c r="Q85" s="25">
        <f t="shared" ref="Q85:Q148" si="20">I85-$J$4</f>
        <v>549.84353193431036</v>
      </c>
      <c r="R85" s="24">
        <f t="shared" ref="R85:R148" si="21">J85-$J$3</f>
        <v>-3822.1358969554722</v>
      </c>
      <c r="S85" s="7"/>
      <c r="T85" s="25">
        <f t="shared" ref="T85:T148" si="22">Q85/$J$7</f>
        <v>-0.14225678619448948</v>
      </c>
      <c r="U85" s="24">
        <f t="shared" ref="U85:U148" si="23">R85/$J$6</f>
        <v>-0.98999707095972711</v>
      </c>
      <c r="V85" s="7"/>
      <c r="W85" s="25">
        <f t="shared" ref="W85:W148" si="24">(T85-U85*SIN(-$J$11*PI()/180))/(COS(-$J$11*PI()/180))</f>
        <v>-0.13725690256813775</v>
      </c>
      <c r="X85" s="24">
        <f>IF(MOD(ATAN2(U85,W85)*180/PI()-$J$9+360,360)&lt;355,MOD(ATAN2(U85,W85)*180/PI()-$J$9+360,360)+360,MOD(ATAN2(U85,W85)*180/PI()-$J$9+360,360))</f>
        <v>360.16749307881287</v>
      </c>
      <c r="Y85" s="7"/>
      <c r="Z85" s="25">
        <f>I165-J159</f>
        <v>1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7.7493078812835847E-2</v>
      </c>
    </row>
    <row r="86" spans="1:31" s="17" customFormat="1" x14ac:dyDescent="0.25">
      <c r="A86" s="17">
        <v>1</v>
      </c>
      <c r="B86" s="17">
        <v>-633</v>
      </c>
      <c r="C86" s="17">
        <v>13245</v>
      </c>
      <c r="D86" s="17">
        <v>11287</v>
      </c>
      <c r="E86" s="17">
        <v>13145</v>
      </c>
      <c r="F86" s="17">
        <v>15123</v>
      </c>
      <c r="G86" s="24"/>
      <c r="H86" s="7"/>
      <c r="I86" s="25">
        <f t="shared" si="17"/>
        <v>100</v>
      </c>
      <c r="J86" s="24">
        <f t="shared" si="17"/>
        <v>-3836</v>
      </c>
      <c r="K86" s="7"/>
      <c r="L86" s="25">
        <f t="shared" ref="L86:L149" si="27">$M$9*SIN(2*PI()/$M$10*(AA86+$M$11))+$M$12</f>
        <v>109.24244337939575</v>
      </c>
      <c r="M86" s="17">
        <f t="shared" si="18"/>
        <v>85.422759621336368</v>
      </c>
      <c r="N86" s="17">
        <f t="shared" ref="N86:N149" si="28">$O$9*COS(2*PI()/$O$10*(AA86+$O$11))+$O$12</f>
        <v>-3838.6509518488278</v>
      </c>
      <c r="O86" s="24">
        <f t="shared" si="19"/>
        <v>7.0275457048037673</v>
      </c>
      <c r="P86" s="7"/>
      <c r="Q86" s="25">
        <f t="shared" si="20"/>
        <v>156.84353193431036</v>
      </c>
      <c r="R86" s="24">
        <f t="shared" si="21"/>
        <v>-3848.1358969554722</v>
      </c>
      <c r="S86" s="7"/>
      <c r="T86" s="25">
        <f t="shared" si="22"/>
        <v>-4.0578920170026456E-2</v>
      </c>
      <c r="U86" s="24">
        <f t="shared" si="23"/>
        <v>-0.99673150545889178</v>
      </c>
      <c r="V86" s="7"/>
      <c r="W86" s="25">
        <f t="shared" si="24"/>
        <v>-3.5543714928840786E-2</v>
      </c>
      <c r="X86" s="24">
        <f t="shared" ref="X86:X148" si="29">MOD(ATAN2(U86,W86)*180/PI()-$J$9+360,360)</f>
        <v>354.31642823888888</v>
      </c>
      <c r="Y86" s="7"/>
      <c r="Z86" s="25">
        <f t="shared" ref="Z86:Z149" si="30">B86</f>
        <v>-633</v>
      </c>
      <c r="AA86" s="17">
        <f t="shared" ref="AA86:AA149" si="31">360/40000*Z86+AA85</f>
        <v>354.39300000000003</v>
      </c>
      <c r="AB86" s="24">
        <f t="shared" si="25"/>
        <v>6.1853246960202641</v>
      </c>
      <c r="AC86" s="17">
        <f t="shared" si="26"/>
        <v>-7.6571761111154046E-2</v>
      </c>
    </row>
    <row r="87" spans="1:31" s="17" customFormat="1" x14ac:dyDescent="0.25">
      <c r="A87" s="17">
        <v>2</v>
      </c>
      <c r="B87" s="17">
        <v>-617</v>
      </c>
      <c r="C87" s="17">
        <v>13061</v>
      </c>
      <c r="D87" s="17">
        <v>11288</v>
      </c>
      <c r="E87" s="17">
        <v>13334</v>
      </c>
      <c r="F87" s="17">
        <v>15130</v>
      </c>
      <c r="G87" s="24"/>
      <c r="H87" s="7"/>
      <c r="I87" s="25">
        <f t="shared" si="17"/>
        <v>-273</v>
      </c>
      <c r="J87" s="24">
        <f t="shared" si="17"/>
        <v>-3842</v>
      </c>
      <c r="K87" s="7"/>
      <c r="L87" s="25">
        <f t="shared" si="27"/>
        <v>-264.65508148016505</v>
      </c>
      <c r="M87" s="17">
        <f t="shared" si="18"/>
        <v>69.637665102684309</v>
      </c>
      <c r="N87" s="17">
        <f t="shared" si="28"/>
        <v>-3834.9454434989148</v>
      </c>
      <c r="O87" s="24">
        <f t="shared" si="19"/>
        <v>49.766767427004083</v>
      </c>
      <c r="P87" s="7"/>
      <c r="Q87" s="25">
        <f t="shared" si="20"/>
        <v>-216.15646806568964</v>
      </c>
      <c r="R87" s="24">
        <f t="shared" si="21"/>
        <v>-3854.1358969554722</v>
      </c>
      <c r="S87" s="7"/>
      <c r="T87" s="25">
        <f t="shared" si="22"/>
        <v>5.5924499746321403E-2</v>
      </c>
      <c r="U87" s="24">
        <f t="shared" si="23"/>
        <v>-0.99828560572792979</v>
      </c>
      <c r="V87" s="7"/>
      <c r="W87" s="25">
        <f t="shared" si="24"/>
        <v>6.0968788290830571E-2</v>
      </c>
      <c r="X87" s="24">
        <f t="shared" si="29"/>
        <v>348.77919831026372</v>
      </c>
      <c r="Y87" s="7"/>
      <c r="Z87" s="25">
        <f t="shared" si="30"/>
        <v>-617</v>
      </c>
      <c r="AA87" s="17">
        <f t="shared" si="31"/>
        <v>348.84000000000003</v>
      </c>
      <c r="AB87" s="24">
        <f t="shared" si="25"/>
        <v>6.0884065626570187</v>
      </c>
      <c r="AC87" s="17">
        <f t="shared" si="26"/>
        <v>-6.0801689736308617E-2</v>
      </c>
    </row>
    <row r="88" spans="1:31" s="17" customFormat="1" x14ac:dyDescent="0.25">
      <c r="A88" s="17">
        <v>3</v>
      </c>
      <c r="B88" s="17">
        <v>-614</v>
      </c>
      <c r="C88" s="17">
        <v>12878</v>
      </c>
      <c r="D88" s="17">
        <v>11309</v>
      </c>
      <c r="E88" s="17">
        <v>13517</v>
      </c>
      <c r="F88" s="17">
        <v>15105</v>
      </c>
      <c r="G88" s="24"/>
      <c r="H88" s="7"/>
      <c r="I88" s="25">
        <f t="shared" si="17"/>
        <v>-639</v>
      </c>
      <c r="J88" s="24">
        <f t="shared" si="17"/>
        <v>-3796</v>
      </c>
      <c r="K88" s="7"/>
      <c r="L88" s="25">
        <f t="shared" si="27"/>
        <v>-634.80645081914054</v>
      </c>
      <c r="M88" s="17">
        <f t="shared" si="18"/>
        <v>17.585854732287075</v>
      </c>
      <c r="N88" s="17">
        <f t="shared" si="28"/>
        <v>-3795.382604258949</v>
      </c>
      <c r="O88" s="24">
        <f t="shared" si="19"/>
        <v>0.38117750106796422</v>
      </c>
      <c r="P88" s="7"/>
      <c r="Q88" s="25">
        <f t="shared" si="20"/>
        <v>-582.15646806568964</v>
      </c>
      <c r="R88" s="24">
        <f t="shared" si="21"/>
        <v>-3808.1358969554722</v>
      </c>
      <c r="S88" s="7"/>
      <c r="T88" s="25">
        <f t="shared" si="22"/>
        <v>0.15061686352482895</v>
      </c>
      <c r="U88" s="24">
        <f t="shared" si="23"/>
        <v>-0.98637083699863837</v>
      </c>
      <c r="V88" s="7"/>
      <c r="W88" s="25">
        <f t="shared" si="24"/>
        <v>0.15560216434977583</v>
      </c>
      <c r="X88" s="24">
        <f t="shared" si="29"/>
        <v>343.30945263060494</v>
      </c>
      <c r="Y88" s="7"/>
      <c r="Z88" s="25">
        <f t="shared" si="30"/>
        <v>-614</v>
      </c>
      <c r="AA88" s="17">
        <f t="shared" si="31"/>
        <v>343.31400000000002</v>
      </c>
      <c r="AB88" s="24">
        <f t="shared" si="25"/>
        <v>5.9919596681918126</v>
      </c>
      <c r="AC88" s="17">
        <f t="shared" si="26"/>
        <v>-4.5473693950839333E-3</v>
      </c>
    </row>
    <row r="89" spans="1:31" s="17" customFormat="1" x14ac:dyDescent="0.25">
      <c r="A89" s="17">
        <v>4</v>
      </c>
      <c r="B89" s="17">
        <v>-613</v>
      </c>
      <c r="C89" s="17">
        <v>12693</v>
      </c>
      <c r="D89" s="17">
        <v>11347</v>
      </c>
      <c r="E89" s="17">
        <v>13698</v>
      </c>
      <c r="F89" s="17">
        <v>15072</v>
      </c>
      <c r="G89" s="24"/>
      <c r="H89" s="7"/>
      <c r="I89" s="25">
        <f t="shared" si="17"/>
        <v>-1005</v>
      </c>
      <c r="J89" s="24">
        <f t="shared" si="17"/>
        <v>-3725</v>
      </c>
      <c r="K89" s="7"/>
      <c r="L89" s="25">
        <f t="shared" si="27"/>
        <v>-998.99851744715852</v>
      </c>
      <c r="M89" s="17">
        <f t="shared" si="18"/>
        <v>36.017792832060692</v>
      </c>
      <c r="N89" s="17">
        <f t="shared" si="28"/>
        <v>-3720.5506546946699</v>
      </c>
      <c r="O89" s="24">
        <f t="shared" si="19"/>
        <v>19.796673646062985</v>
      </c>
      <c r="P89" s="7"/>
      <c r="Q89" s="25">
        <f t="shared" si="20"/>
        <v>-948.15646806568964</v>
      </c>
      <c r="R89" s="24">
        <f t="shared" si="21"/>
        <v>-3737.1358969554722</v>
      </c>
      <c r="S89" s="7"/>
      <c r="T89" s="25">
        <f t="shared" si="22"/>
        <v>0.24530922730333649</v>
      </c>
      <c r="U89" s="24">
        <f t="shared" si="23"/>
        <v>-0.96798065048168846</v>
      </c>
      <c r="V89" s="7"/>
      <c r="W89" s="25">
        <f t="shared" si="24"/>
        <v>0.25020282506768932</v>
      </c>
      <c r="X89" s="24">
        <f t="shared" si="29"/>
        <v>337.78154486439564</v>
      </c>
      <c r="Y89" s="7"/>
      <c r="Z89" s="25">
        <f t="shared" si="30"/>
        <v>-613</v>
      </c>
      <c r="AA89" s="17">
        <f t="shared" si="31"/>
        <v>337.79700000000003</v>
      </c>
      <c r="AB89" s="24">
        <f t="shared" si="25"/>
        <v>5.8956698533592862</v>
      </c>
      <c r="AC89" s="17">
        <f t="shared" si="26"/>
        <v>-1.5455135604383941E-2</v>
      </c>
    </row>
    <row r="90" spans="1:31" s="17" customFormat="1" x14ac:dyDescent="0.25">
      <c r="A90" s="17">
        <v>5</v>
      </c>
      <c r="B90" s="17">
        <v>-634</v>
      </c>
      <c r="C90" s="17">
        <v>12508</v>
      </c>
      <c r="D90" s="17">
        <v>11397</v>
      </c>
      <c r="E90" s="17">
        <v>13875</v>
      </c>
      <c r="F90" s="17">
        <v>15004</v>
      </c>
      <c r="G90" s="24"/>
      <c r="H90" s="7"/>
      <c r="I90" s="25">
        <f t="shared" si="17"/>
        <v>-1367</v>
      </c>
      <c r="J90" s="24">
        <f t="shared" si="17"/>
        <v>-3607</v>
      </c>
      <c r="K90" s="7"/>
      <c r="L90" s="25">
        <f t="shared" si="27"/>
        <v>-1366.4435895485617</v>
      </c>
      <c r="M90" s="17">
        <f t="shared" si="18"/>
        <v>0.3095925904697685</v>
      </c>
      <c r="N90" s="17">
        <f t="shared" si="28"/>
        <v>-3606.7569236665418</v>
      </c>
      <c r="O90" s="24">
        <f t="shared" si="19"/>
        <v>5.9086103887505362E-2</v>
      </c>
      <c r="P90" s="7"/>
      <c r="Q90" s="25">
        <f t="shared" si="20"/>
        <v>-1310.1564680656898</v>
      </c>
      <c r="R90" s="24">
        <f t="shared" si="21"/>
        <v>-3619.1358969554722</v>
      </c>
      <c r="S90" s="7"/>
      <c r="T90" s="25">
        <f t="shared" si="22"/>
        <v>0.33896670186022104</v>
      </c>
      <c r="U90" s="24">
        <f t="shared" si="23"/>
        <v>-0.93741667852394084</v>
      </c>
      <c r="V90" s="7"/>
      <c r="W90" s="25">
        <f t="shared" si="24"/>
        <v>0.34370707851510318</v>
      </c>
      <c r="X90" s="24">
        <f t="shared" si="29"/>
        <v>332.13847372024406</v>
      </c>
      <c r="Y90" s="7"/>
      <c r="Z90" s="25">
        <f t="shared" si="30"/>
        <v>-634</v>
      </c>
      <c r="AA90" s="17">
        <f t="shared" si="31"/>
        <v>332.09100000000001</v>
      </c>
      <c r="AB90" s="24">
        <f t="shared" si="25"/>
        <v>5.7960813662404895</v>
      </c>
      <c r="AC90" s="17">
        <f t="shared" si="26"/>
        <v>4.7473720244056494E-2</v>
      </c>
    </row>
    <row r="91" spans="1:31" s="17" customFormat="1" x14ac:dyDescent="0.25">
      <c r="A91" s="17">
        <v>6</v>
      </c>
      <c r="B91" s="17">
        <v>-631</v>
      </c>
      <c r="C91" s="17">
        <v>12327</v>
      </c>
      <c r="D91" s="17">
        <v>11468</v>
      </c>
      <c r="E91" s="17">
        <v>14047</v>
      </c>
      <c r="F91" s="17">
        <v>14920</v>
      </c>
      <c r="G91" s="24"/>
      <c r="H91" s="7"/>
      <c r="I91" s="25">
        <f t="shared" si="17"/>
        <v>-1720</v>
      </c>
      <c r="J91" s="24">
        <f t="shared" si="17"/>
        <v>-3452</v>
      </c>
      <c r="K91" s="7"/>
      <c r="L91" s="25">
        <f t="shared" si="27"/>
        <v>-1719.266657098545</v>
      </c>
      <c r="M91" s="17">
        <f t="shared" si="18"/>
        <v>0.53779181111442209</v>
      </c>
      <c r="N91" s="17">
        <f t="shared" si="28"/>
        <v>-3457.8617626605669</v>
      </c>
      <c r="O91" s="24">
        <f t="shared" si="19"/>
        <v>34.360261488816462</v>
      </c>
      <c r="P91" s="7"/>
      <c r="Q91" s="25">
        <f t="shared" si="20"/>
        <v>-1663.1564680656898</v>
      </c>
      <c r="R91" s="24">
        <f t="shared" si="21"/>
        <v>-3464.1358969554722</v>
      </c>
      <c r="S91" s="7"/>
      <c r="T91" s="25">
        <f t="shared" si="22"/>
        <v>0.43029567566845373</v>
      </c>
      <c r="U91" s="24">
        <f t="shared" si="23"/>
        <v>-0.8972690882404587</v>
      </c>
      <c r="V91" s="7"/>
      <c r="W91" s="25">
        <f t="shared" si="24"/>
        <v>0.43483438279172987</v>
      </c>
      <c r="X91" s="24">
        <f t="shared" si="29"/>
        <v>326.41836274599711</v>
      </c>
      <c r="Y91" s="7"/>
      <c r="Z91" s="25">
        <f t="shared" si="30"/>
        <v>-631</v>
      </c>
      <c r="AA91" s="17">
        <f t="shared" si="31"/>
        <v>326.41200000000003</v>
      </c>
      <c r="AB91" s="24">
        <f t="shared" si="25"/>
        <v>5.6969641180197312</v>
      </c>
      <c r="AC91" s="17">
        <f t="shared" si="26"/>
        <v>6.3627459970803102E-3</v>
      </c>
    </row>
    <row r="92" spans="1:31" s="17" customFormat="1" x14ac:dyDescent="0.25">
      <c r="A92" s="17">
        <v>7</v>
      </c>
      <c r="B92" s="17">
        <v>-639</v>
      </c>
      <c r="C92" s="17">
        <v>12164</v>
      </c>
      <c r="D92" s="17">
        <v>11572</v>
      </c>
      <c r="E92" s="17">
        <v>14225</v>
      </c>
      <c r="F92" s="17">
        <v>14839</v>
      </c>
      <c r="G92" s="24"/>
      <c r="H92" s="7"/>
      <c r="I92" s="25">
        <f t="shared" si="17"/>
        <v>-2061</v>
      </c>
      <c r="J92" s="24">
        <f t="shared" si="17"/>
        <v>-3267</v>
      </c>
      <c r="K92" s="7"/>
      <c r="L92" s="25">
        <f t="shared" si="27"/>
        <v>-2059.9131383694007</v>
      </c>
      <c r="M92" s="17">
        <f t="shared" si="18"/>
        <v>1.1812682040689417</v>
      </c>
      <c r="N92" s="17">
        <f t="shared" si="28"/>
        <v>-3272.3445323564824</v>
      </c>
      <c r="O92" s="24">
        <f t="shared" si="19"/>
        <v>28.56402610948766</v>
      </c>
      <c r="P92" s="7"/>
      <c r="Q92" s="25">
        <f t="shared" si="20"/>
        <v>-2004.1564680656898</v>
      </c>
      <c r="R92" s="24">
        <f t="shared" si="21"/>
        <v>-3279.1358969554722</v>
      </c>
      <c r="S92" s="7"/>
      <c r="T92" s="25">
        <f t="shared" si="22"/>
        <v>0.51851998181181735</v>
      </c>
      <c r="U92" s="24">
        <f t="shared" si="23"/>
        <v>-0.84935099661178648</v>
      </c>
      <c r="V92" s="7"/>
      <c r="W92" s="25">
        <f t="shared" si="24"/>
        <v>0.52281772137103844</v>
      </c>
      <c r="X92" s="24">
        <f t="shared" si="29"/>
        <v>320.65974981656996</v>
      </c>
      <c r="Y92" s="7"/>
      <c r="Z92" s="25">
        <f t="shared" si="30"/>
        <v>-639</v>
      </c>
      <c r="AA92" s="17">
        <f t="shared" si="31"/>
        <v>320.66100000000006</v>
      </c>
      <c r="AB92" s="24">
        <f t="shared" si="25"/>
        <v>5.5965902327375385</v>
      </c>
      <c r="AC92" s="17">
        <f t="shared" si="26"/>
        <v>-1.2501834301019699E-3</v>
      </c>
    </row>
    <row r="93" spans="1:31" s="17" customFormat="1" x14ac:dyDescent="0.25">
      <c r="A93" s="17">
        <v>8</v>
      </c>
      <c r="B93" s="17">
        <v>-636</v>
      </c>
      <c r="C93" s="17">
        <v>12009</v>
      </c>
      <c r="D93" s="17">
        <v>11683</v>
      </c>
      <c r="E93" s="17">
        <v>14387</v>
      </c>
      <c r="F93" s="17">
        <v>14730</v>
      </c>
      <c r="G93" s="24"/>
      <c r="H93" s="7"/>
      <c r="I93" s="25">
        <f t="shared" si="17"/>
        <v>-2378</v>
      </c>
      <c r="J93" s="24">
        <f t="shared" si="17"/>
        <v>-3047</v>
      </c>
      <c r="K93" s="7"/>
      <c r="L93" s="25">
        <f t="shared" si="27"/>
        <v>-2378.9365596993243</v>
      </c>
      <c r="M93" s="17">
        <f t="shared" si="18"/>
        <v>0.87714407039848763</v>
      </c>
      <c r="N93" s="17">
        <f t="shared" si="28"/>
        <v>-3054.8368408567799</v>
      </c>
      <c r="O93" s="24">
        <f t="shared" si="19"/>
        <v>61.416074614494285</v>
      </c>
      <c r="P93" s="7"/>
      <c r="Q93" s="25">
        <f t="shared" si="20"/>
        <v>-2321.1564680656898</v>
      </c>
      <c r="R93" s="24">
        <f t="shared" si="21"/>
        <v>-3059.1358969554722</v>
      </c>
      <c r="S93" s="7"/>
      <c r="T93" s="25">
        <f t="shared" si="22"/>
        <v>0.60053495262544265</v>
      </c>
      <c r="U93" s="24">
        <f t="shared" si="23"/>
        <v>-0.79236732008039257</v>
      </c>
      <c r="V93" s="7"/>
      <c r="W93" s="25">
        <f t="shared" si="24"/>
        <v>0.60454584389674215</v>
      </c>
      <c r="X93" s="24">
        <f t="shared" si="29"/>
        <v>314.93186946517358</v>
      </c>
      <c r="Y93" s="7"/>
      <c r="Z93" s="25">
        <f t="shared" si="30"/>
        <v>-636</v>
      </c>
      <c r="AA93" s="17">
        <f t="shared" si="31"/>
        <v>314.93700000000007</v>
      </c>
      <c r="AB93" s="24">
        <f t="shared" si="25"/>
        <v>5.4966875863533824</v>
      </c>
      <c r="AC93" s="17">
        <f t="shared" si="26"/>
        <v>-5.1305348264918393E-3</v>
      </c>
    </row>
    <row r="94" spans="1:31" s="17" customFormat="1" x14ac:dyDescent="0.25">
      <c r="A94" s="17">
        <v>9</v>
      </c>
      <c r="B94" s="17">
        <v>-625</v>
      </c>
      <c r="C94" s="17">
        <v>11863</v>
      </c>
      <c r="D94" s="17">
        <v>11807</v>
      </c>
      <c r="E94" s="17">
        <v>14538</v>
      </c>
      <c r="F94" s="17">
        <v>14612</v>
      </c>
      <c r="G94" s="24"/>
      <c r="H94" s="7"/>
      <c r="I94" s="25">
        <f t="shared" si="17"/>
        <v>-2675</v>
      </c>
      <c r="J94" s="24">
        <f t="shared" si="17"/>
        <v>-2805</v>
      </c>
      <c r="K94" s="7"/>
      <c r="L94" s="25">
        <f t="shared" si="27"/>
        <v>-2669.8917571116162</v>
      </c>
      <c r="M94" s="17">
        <f t="shared" si="18"/>
        <v>26.094145406723225</v>
      </c>
      <c r="N94" s="17">
        <f t="shared" si="28"/>
        <v>-2811.2568808993892</v>
      </c>
      <c r="O94" s="24">
        <f t="shared" si="19"/>
        <v>39.148558589141608</v>
      </c>
      <c r="P94" s="7"/>
      <c r="Q94" s="25">
        <f t="shared" si="20"/>
        <v>-2618.1564680656898</v>
      </c>
      <c r="R94" s="24">
        <f t="shared" si="21"/>
        <v>-2817.1358969554722</v>
      </c>
      <c r="S94" s="7"/>
      <c r="T94" s="25">
        <f t="shared" si="22"/>
        <v>0.67737547733095294</v>
      </c>
      <c r="U94" s="24">
        <f t="shared" si="23"/>
        <v>-0.72968527589585919</v>
      </c>
      <c r="V94" s="7"/>
      <c r="W94" s="25">
        <f t="shared" si="24"/>
        <v>0.6810706647755379</v>
      </c>
      <c r="X94" s="24">
        <f t="shared" si="29"/>
        <v>309.24774068712361</v>
      </c>
      <c r="Y94" s="7"/>
      <c r="Z94" s="25">
        <f t="shared" si="30"/>
        <v>-625</v>
      </c>
      <c r="AA94" s="17">
        <f t="shared" si="31"/>
        <v>309.31200000000007</v>
      </c>
      <c r="AB94" s="24">
        <f t="shared" si="25"/>
        <v>5.3985128159287017</v>
      </c>
      <c r="AC94" s="17">
        <f t="shared" si="26"/>
        <v>-6.4259312876458807E-2</v>
      </c>
    </row>
    <row r="95" spans="1:31" s="17" customFormat="1" x14ac:dyDescent="0.25">
      <c r="A95" s="17">
        <v>10</v>
      </c>
      <c r="B95" s="17">
        <v>-616</v>
      </c>
      <c r="C95" s="17">
        <v>11732</v>
      </c>
      <c r="D95" s="17">
        <v>11943</v>
      </c>
      <c r="E95" s="17">
        <v>14660</v>
      </c>
      <c r="F95" s="17">
        <v>14473</v>
      </c>
      <c r="G95" s="24"/>
      <c r="H95" s="7"/>
      <c r="I95" s="25">
        <f t="shared" si="17"/>
        <v>-2928</v>
      </c>
      <c r="J95" s="24">
        <f t="shared" si="17"/>
        <v>-2530</v>
      </c>
      <c r="K95" s="7"/>
      <c r="L95" s="25">
        <f t="shared" si="27"/>
        <v>-2932.0359271559187</v>
      </c>
      <c r="M95" s="17">
        <f t="shared" si="18"/>
        <v>16.288708007881773</v>
      </c>
      <c r="N95" s="17">
        <f t="shared" si="28"/>
        <v>-2544.5438285154019</v>
      </c>
      <c r="O95" s="24">
        <f t="shared" si="19"/>
        <v>211.52294788541616</v>
      </c>
      <c r="P95" s="7"/>
      <c r="Q95" s="25">
        <f t="shared" si="20"/>
        <v>-2871.1564680656898</v>
      </c>
      <c r="R95" s="24">
        <f t="shared" si="21"/>
        <v>-2542.1358969554722</v>
      </c>
      <c r="S95" s="7"/>
      <c r="T95" s="25">
        <f t="shared" si="22"/>
        <v>0.74283222059860976</v>
      </c>
      <c r="U95" s="24">
        <f t="shared" si="23"/>
        <v>-0.65845568023161671</v>
      </c>
      <c r="V95" s="7"/>
      <c r="W95" s="25">
        <f t="shared" si="24"/>
        <v>0.74616837468121122</v>
      </c>
      <c r="X95" s="24">
        <f t="shared" si="29"/>
        <v>303.70087689757838</v>
      </c>
      <c r="Y95" s="7"/>
      <c r="Z95" s="25">
        <f t="shared" si="30"/>
        <v>-616</v>
      </c>
      <c r="AA95" s="17">
        <f t="shared" si="31"/>
        <v>303.76800000000009</v>
      </c>
      <c r="AB95" s="24">
        <f t="shared" si="25"/>
        <v>5.301751762198136</v>
      </c>
      <c r="AC95" s="17">
        <f t="shared" si="26"/>
        <v>-6.7123102421703607E-2</v>
      </c>
    </row>
    <row r="96" spans="1:31" s="17" customFormat="1" x14ac:dyDescent="0.25">
      <c r="A96" s="17">
        <v>11</v>
      </c>
      <c r="B96" s="17">
        <v>-617</v>
      </c>
      <c r="C96" s="17">
        <v>11604</v>
      </c>
      <c r="D96" s="17">
        <v>12071</v>
      </c>
      <c r="E96" s="17">
        <v>14766</v>
      </c>
      <c r="F96" s="17">
        <v>14315</v>
      </c>
      <c r="G96" s="24"/>
      <c r="H96" s="7"/>
      <c r="I96" s="25">
        <f t="shared" si="17"/>
        <v>-3162</v>
      </c>
      <c r="J96" s="24">
        <f t="shared" si="17"/>
        <v>-2244</v>
      </c>
      <c r="K96" s="7"/>
      <c r="L96" s="25">
        <f t="shared" si="27"/>
        <v>-3167.629584497115</v>
      </c>
      <c r="M96" s="17">
        <f t="shared" si="18"/>
        <v>31.692221610158079</v>
      </c>
      <c r="N96" s="17">
        <f t="shared" si="28"/>
        <v>-2253.402013709122</v>
      </c>
      <c r="O96" s="24">
        <f t="shared" si="19"/>
        <v>88.397861786518064</v>
      </c>
      <c r="P96" s="7"/>
      <c r="Q96" s="25">
        <f t="shared" si="20"/>
        <v>-3105.1564680656898</v>
      </c>
      <c r="R96" s="24">
        <f t="shared" si="21"/>
        <v>-2256.1358969554722</v>
      </c>
      <c r="S96" s="7"/>
      <c r="T96" s="25">
        <f t="shared" si="22"/>
        <v>0.80337324006355726</v>
      </c>
      <c r="U96" s="24">
        <f t="shared" si="23"/>
        <v>-0.58437690074080462</v>
      </c>
      <c r="V96" s="7"/>
      <c r="W96" s="25">
        <f t="shared" si="24"/>
        <v>0.80633590329737048</v>
      </c>
      <c r="X96" s="24">
        <f t="shared" si="29"/>
        <v>298.20613160886808</v>
      </c>
      <c r="Y96" s="7"/>
      <c r="Z96" s="25">
        <f t="shared" si="30"/>
        <v>-617</v>
      </c>
      <c r="AA96" s="17">
        <f t="shared" si="31"/>
        <v>298.21500000000009</v>
      </c>
      <c r="AB96" s="24">
        <f t="shared" si="25"/>
        <v>5.2048336288348915</v>
      </c>
      <c r="AC96" s="17">
        <f t="shared" si="26"/>
        <v>-8.8683911320117659E-3</v>
      </c>
    </row>
    <row r="97" spans="1:29" s="17" customFormat="1" x14ac:dyDescent="0.25">
      <c r="A97" s="17">
        <v>12</v>
      </c>
      <c r="B97" s="17">
        <v>-619</v>
      </c>
      <c r="C97" s="17">
        <v>11502</v>
      </c>
      <c r="D97" s="17">
        <v>12233</v>
      </c>
      <c r="E97" s="17">
        <v>14873</v>
      </c>
      <c r="F97" s="17">
        <v>14164</v>
      </c>
      <c r="G97" s="24"/>
      <c r="H97" s="7"/>
      <c r="I97" s="25">
        <f t="shared" si="17"/>
        <v>-3371</v>
      </c>
      <c r="J97" s="24">
        <f t="shared" si="17"/>
        <v>-1931</v>
      </c>
      <c r="K97" s="7"/>
      <c r="L97" s="25">
        <f t="shared" si="27"/>
        <v>-3374.6335136961034</v>
      </c>
      <c r="M97" s="17">
        <f t="shared" si="18"/>
        <v>13.202421779770729</v>
      </c>
      <c r="N97" s="17">
        <f t="shared" si="28"/>
        <v>-1939.9342174025026</v>
      </c>
      <c r="O97" s="24">
        <f t="shared" si="19"/>
        <v>79.820240595179484</v>
      </c>
      <c r="P97" s="7"/>
      <c r="Q97" s="25">
        <f t="shared" si="20"/>
        <v>-3314.1564680656898</v>
      </c>
      <c r="R97" s="24">
        <f t="shared" si="21"/>
        <v>-1943.1358969554722</v>
      </c>
      <c r="S97" s="7"/>
      <c r="T97" s="25">
        <f t="shared" si="22"/>
        <v>0.85744620189336074</v>
      </c>
      <c r="U97" s="24">
        <f t="shared" si="23"/>
        <v>-0.50330467003932133</v>
      </c>
      <c r="V97" s="7"/>
      <c r="W97" s="25">
        <f t="shared" si="24"/>
        <v>0.85999995916171512</v>
      </c>
      <c r="X97" s="24">
        <f t="shared" si="29"/>
        <v>292.61190396935626</v>
      </c>
      <c r="Y97" s="7"/>
      <c r="Z97" s="25">
        <f t="shared" si="30"/>
        <v>-619</v>
      </c>
      <c r="AA97" s="17">
        <f t="shared" si="31"/>
        <v>292.64400000000006</v>
      </c>
      <c r="AB97" s="24">
        <f t="shared" si="25"/>
        <v>5.1076013362062866</v>
      </c>
      <c r="AC97" s="17">
        <f t="shared" si="26"/>
        <v>-3.2096030643799622E-2</v>
      </c>
    </row>
    <row r="98" spans="1:29" s="17" customFormat="1" x14ac:dyDescent="0.25">
      <c r="A98" s="17">
        <v>13</v>
      </c>
      <c r="B98" s="17">
        <v>-634</v>
      </c>
      <c r="C98" s="17">
        <v>11414</v>
      </c>
      <c r="D98" s="17">
        <v>12408</v>
      </c>
      <c r="E98" s="17">
        <v>14965</v>
      </c>
      <c r="F98" s="17">
        <v>13998</v>
      </c>
      <c r="G98" s="24"/>
      <c r="H98" s="7"/>
      <c r="I98" s="25">
        <f t="shared" si="17"/>
        <v>-3551</v>
      </c>
      <c r="J98" s="24">
        <f t="shared" si="17"/>
        <v>-1590</v>
      </c>
      <c r="K98" s="7"/>
      <c r="L98" s="25">
        <f t="shared" si="27"/>
        <v>-3554.1351382945163</v>
      </c>
      <c r="M98" s="17">
        <f t="shared" si="18"/>
        <v>9.8290921257426334</v>
      </c>
      <c r="N98" s="17">
        <f t="shared" si="28"/>
        <v>-1599.7637301002992</v>
      </c>
      <c r="O98" s="24">
        <f t="shared" si="19"/>
        <v>95.33042547148861</v>
      </c>
      <c r="P98" s="7"/>
      <c r="Q98" s="25">
        <f t="shared" si="20"/>
        <v>-3494.1564680656898</v>
      </c>
      <c r="R98" s="24">
        <f t="shared" si="21"/>
        <v>-1602.1358969554722</v>
      </c>
      <c r="S98" s="7"/>
      <c r="T98" s="25">
        <f t="shared" si="22"/>
        <v>0.90401621686639722</v>
      </c>
      <c r="U98" s="24">
        <f t="shared" si="23"/>
        <v>-0.41497997141566073</v>
      </c>
      <c r="V98" s="7"/>
      <c r="W98" s="25">
        <f t="shared" si="24"/>
        <v>0.90612433123124392</v>
      </c>
      <c r="X98" s="24">
        <f t="shared" si="29"/>
        <v>286.88058514520833</v>
      </c>
      <c r="Y98" s="7"/>
      <c r="Z98" s="25">
        <f t="shared" si="30"/>
        <v>-634</v>
      </c>
      <c r="AA98" s="17">
        <f t="shared" si="31"/>
        <v>286.93800000000005</v>
      </c>
      <c r="AB98" s="24">
        <f t="shared" si="25"/>
        <v>5.00801284908749</v>
      </c>
      <c r="AC98" s="17">
        <f t="shared" si="26"/>
        <v>-5.7414854791716152E-2</v>
      </c>
    </row>
    <row r="99" spans="1:29" s="17" customFormat="1" x14ac:dyDescent="0.25">
      <c r="A99" s="17">
        <v>14</v>
      </c>
      <c r="B99" s="17">
        <v>-628</v>
      </c>
      <c r="C99" s="17">
        <v>11345</v>
      </c>
      <c r="D99" s="17">
        <v>12577</v>
      </c>
      <c r="E99" s="17">
        <v>15036</v>
      </c>
      <c r="F99" s="17">
        <v>13822</v>
      </c>
      <c r="G99" s="24"/>
      <c r="H99" s="7"/>
      <c r="I99" s="25">
        <f t="shared" si="17"/>
        <v>-3691</v>
      </c>
      <c r="J99" s="24">
        <f t="shared" si="17"/>
        <v>-1245</v>
      </c>
      <c r="K99" s="7"/>
      <c r="L99" s="25">
        <f t="shared" si="27"/>
        <v>-3697.7617719288137</v>
      </c>
      <c r="M99" s="17">
        <f t="shared" si="18"/>
        <v>45.721559617292769</v>
      </c>
      <c r="N99" s="17">
        <f t="shared" si="28"/>
        <v>-1247.0408374418555</v>
      </c>
      <c r="O99" s="24">
        <f t="shared" si="19"/>
        <v>4.1650174640793063</v>
      </c>
      <c r="P99" s="7"/>
      <c r="Q99" s="25">
        <f t="shared" si="20"/>
        <v>-3634.1564680656898</v>
      </c>
      <c r="R99" s="24">
        <f t="shared" si="21"/>
        <v>-1257.1358969554722</v>
      </c>
      <c r="S99" s="7"/>
      <c r="T99" s="25">
        <f t="shared" si="22"/>
        <v>0.94023733962320333</v>
      </c>
      <c r="U99" s="24">
        <f t="shared" si="23"/>
        <v>-0.32561920594597471</v>
      </c>
      <c r="V99" s="7"/>
      <c r="W99" s="25">
        <f t="shared" si="24"/>
        <v>0.94189444455260707</v>
      </c>
      <c r="X99" s="24">
        <f t="shared" si="29"/>
        <v>281.34472047531028</v>
      </c>
      <c r="Y99" s="7"/>
      <c r="Z99" s="25">
        <f t="shared" si="30"/>
        <v>-628</v>
      </c>
      <c r="AA99" s="17">
        <f t="shared" si="31"/>
        <v>281.28600000000006</v>
      </c>
      <c r="AB99" s="24">
        <f t="shared" si="25"/>
        <v>4.909366839764771</v>
      </c>
      <c r="AC99" s="17">
        <f t="shared" si="26"/>
        <v>5.8720475310224174E-2</v>
      </c>
    </row>
    <row r="100" spans="1:29" s="17" customFormat="1" x14ac:dyDescent="0.25">
      <c r="A100" s="17">
        <v>15</v>
      </c>
      <c r="B100" s="17">
        <v>-637</v>
      </c>
      <c r="C100" s="17">
        <v>11294</v>
      </c>
      <c r="D100" s="17">
        <v>12772</v>
      </c>
      <c r="E100" s="17">
        <v>15098</v>
      </c>
      <c r="F100" s="17">
        <v>13646</v>
      </c>
      <c r="G100" s="24"/>
      <c r="H100" s="7"/>
      <c r="I100" s="25">
        <f t="shared" si="17"/>
        <v>-3804</v>
      </c>
      <c r="J100" s="24">
        <f t="shared" si="17"/>
        <v>-874</v>
      </c>
      <c r="K100" s="7"/>
      <c r="L100" s="25">
        <f t="shared" si="27"/>
        <v>-3807.2599738671429</v>
      </c>
      <c r="M100" s="17">
        <f t="shared" si="18"/>
        <v>10.627429614454567</v>
      </c>
      <c r="N100" s="17">
        <f t="shared" si="28"/>
        <v>-876.76181857775623</v>
      </c>
      <c r="O100" s="24">
        <f t="shared" si="19"/>
        <v>7.627641856439447</v>
      </c>
      <c r="P100" s="7"/>
      <c r="Q100" s="25">
        <f t="shared" si="20"/>
        <v>-3747.1564680656898</v>
      </c>
      <c r="R100" s="24">
        <f t="shared" si="21"/>
        <v>-886.13589695547216</v>
      </c>
      <c r="S100" s="7"/>
      <c r="T100" s="25">
        <f t="shared" si="22"/>
        <v>0.96947296013405404</v>
      </c>
      <c r="U100" s="24">
        <f t="shared" si="23"/>
        <v>-0.229524005977124</v>
      </c>
      <c r="V100" s="7"/>
      <c r="W100" s="25">
        <f t="shared" si="24"/>
        <v>0.97064494252111722</v>
      </c>
      <c r="X100" s="24">
        <f t="shared" si="29"/>
        <v>275.57820642190063</v>
      </c>
      <c r="Y100" s="7"/>
      <c r="Z100" s="25">
        <f t="shared" si="30"/>
        <v>-637</v>
      </c>
      <c r="AA100" s="17">
        <f t="shared" si="31"/>
        <v>275.55300000000005</v>
      </c>
      <c r="AB100" s="24">
        <f t="shared" si="25"/>
        <v>4.8093071137479351</v>
      </c>
      <c r="AC100" s="17">
        <f t="shared" si="26"/>
        <v>2.5206421900577425E-2</v>
      </c>
    </row>
    <row r="101" spans="1:29" s="17" customFormat="1" x14ac:dyDescent="0.25">
      <c r="A101" s="17">
        <v>16</v>
      </c>
      <c r="B101" s="17">
        <v>-637</v>
      </c>
      <c r="C101" s="17">
        <v>11259</v>
      </c>
      <c r="D101" s="17">
        <v>12966</v>
      </c>
      <c r="E101" s="17">
        <v>15134</v>
      </c>
      <c r="F101" s="17">
        <v>13462</v>
      </c>
      <c r="G101" s="24"/>
      <c r="H101" s="7"/>
      <c r="I101" s="25">
        <f t="shared" si="17"/>
        <v>-3875</v>
      </c>
      <c r="J101" s="24">
        <f t="shared" si="17"/>
        <v>-496</v>
      </c>
      <c r="K101" s="7"/>
      <c r="L101" s="25">
        <f t="shared" si="27"/>
        <v>-3879.2244441405933</v>
      </c>
      <c r="M101" s="17">
        <f t="shared" si="18"/>
        <v>17.845928296992874</v>
      </c>
      <c r="N101" s="17">
        <f t="shared" si="28"/>
        <v>-497.58280788726188</v>
      </c>
      <c r="O101" s="24">
        <f t="shared" si="19"/>
        <v>2.505280807978413</v>
      </c>
      <c r="P101" s="7"/>
      <c r="Q101" s="25">
        <f t="shared" si="20"/>
        <v>-3818.1564680656898</v>
      </c>
      <c r="R101" s="24">
        <f t="shared" si="21"/>
        <v>-508.13589695547222</v>
      </c>
      <c r="S101" s="7"/>
      <c r="T101" s="25">
        <f t="shared" si="22"/>
        <v>0.9878422438178629</v>
      </c>
      <c r="U101" s="24">
        <f t="shared" si="23"/>
        <v>-0.13161568902772894</v>
      </c>
      <c r="V101" s="7"/>
      <c r="W101" s="25">
        <f t="shared" si="24"/>
        <v>0.98851980468585798</v>
      </c>
      <c r="X101" s="24">
        <f t="shared" si="29"/>
        <v>269.85810710991564</v>
      </c>
      <c r="Y101" s="7"/>
      <c r="Z101" s="25">
        <f t="shared" si="30"/>
        <v>-637</v>
      </c>
      <c r="AA101" s="17">
        <f t="shared" si="31"/>
        <v>269.82000000000005</v>
      </c>
      <c r="AB101" s="24">
        <f t="shared" si="25"/>
        <v>4.709247387731101</v>
      </c>
      <c r="AC101" s="17">
        <f t="shared" si="26"/>
        <v>3.8107109915586079E-2</v>
      </c>
    </row>
    <row r="102" spans="1:29" s="17" customFormat="1" x14ac:dyDescent="0.25">
      <c r="A102" s="17">
        <v>17</v>
      </c>
      <c r="B102" s="17">
        <v>-623</v>
      </c>
      <c r="C102" s="17">
        <v>11240</v>
      </c>
      <c r="D102" s="17">
        <v>13141</v>
      </c>
      <c r="E102" s="17">
        <v>15147</v>
      </c>
      <c r="F102" s="17">
        <v>13267</v>
      </c>
      <c r="G102" s="24"/>
      <c r="H102" s="7"/>
      <c r="I102" s="25">
        <f t="shared" si="17"/>
        <v>-3907</v>
      </c>
      <c r="J102" s="24">
        <f t="shared" si="17"/>
        <v>-126</v>
      </c>
      <c r="K102" s="7"/>
      <c r="L102" s="25">
        <f t="shared" si="27"/>
        <v>-3912.6082338840706</v>
      </c>
      <c r="M102" s="17">
        <f t="shared" si="18"/>
        <v>31.452287298437767</v>
      </c>
      <c r="N102" s="17">
        <f t="shared" si="28"/>
        <v>-121.77349558865801</v>
      </c>
      <c r="O102" s="24">
        <f t="shared" si="19"/>
        <v>17.863339539093317</v>
      </c>
      <c r="P102" s="7"/>
      <c r="Q102" s="25">
        <f t="shared" si="20"/>
        <v>-3850.1564680656898</v>
      </c>
      <c r="R102" s="24">
        <f t="shared" si="21"/>
        <v>-138.13589695547219</v>
      </c>
      <c r="S102" s="7"/>
      <c r="T102" s="25">
        <f t="shared" si="22"/>
        <v>0.99612135759084719</v>
      </c>
      <c r="U102" s="24">
        <f t="shared" si="23"/>
        <v>-3.5779505770384523E-2</v>
      </c>
      <c r="V102" s="7"/>
      <c r="W102" s="25">
        <f t="shared" si="24"/>
        <v>0.99631483707346846</v>
      </c>
      <c r="X102" s="24">
        <f t="shared" si="29"/>
        <v>264.33082407165853</v>
      </c>
      <c r="Y102" s="7"/>
      <c r="Z102" s="25">
        <f t="shared" si="30"/>
        <v>-623</v>
      </c>
      <c r="AA102" s="17">
        <f t="shared" si="31"/>
        <v>264.21300000000008</v>
      </c>
      <c r="AB102" s="24">
        <f t="shared" si="25"/>
        <v>4.6113867765717789</v>
      </c>
      <c r="AC102" s="17">
        <f t="shared" si="26"/>
        <v>0.11782407165844688</v>
      </c>
    </row>
    <row r="103" spans="1:29" s="17" customFormat="1" x14ac:dyDescent="0.25">
      <c r="A103" s="17">
        <v>18</v>
      </c>
      <c r="B103" s="17">
        <v>-622</v>
      </c>
      <c r="C103" s="17">
        <v>11237</v>
      </c>
      <c r="D103" s="17">
        <v>13327</v>
      </c>
      <c r="E103" s="17">
        <v>15140</v>
      </c>
      <c r="F103" s="17">
        <v>13075</v>
      </c>
      <c r="G103" s="24"/>
      <c r="H103" s="7"/>
      <c r="I103" s="25">
        <f t="shared" si="17"/>
        <v>-3903</v>
      </c>
      <c r="J103" s="24">
        <f t="shared" si="17"/>
        <v>252</v>
      </c>
      <c r="K103" s="7"/>
      <c r="L103" s="25">
        <f t="shared" si="27"/>
        <v>-3909.1153464395106</v>
      </c>
      <c r="M103" s="17">
        <f t="shared" si="18"/>
        <v>37.397462075235353</v>
      </c>
      <c r="N103" s="17">
        <f t="shared" si="28"/>
        <v>254.71435074381876</v>
      </c>
      <c r="O103" s="24">
        <f t="shared" si="19"/>
        <v>7.3676999604694311</v>
      </c>
      <c r="P103" s="7"/>
      <c r="Q103" s="25">
        <f t="shared" si="20"/>
        <v>-3846.1564680656898</v>
      </c>
      <c r="R103" s="24">
        <f t="shared" si="21"/>
        <v>239.86410304452781</v>
      </c>
      <c r="S103" s="7"/>
      <c r="T103" s="25">
        <f t="shared" si="22"/>
        <v>0.9950864683692241</v>
      </c>
      <c r="U103" s="24">
        <f t="shared" si="23"/>
        <v>6.2128811179010555E-2</v>
      </c>
      <c r="V103" s="7"/>
      <c r="W103" s="25">
        <f t="shared" si="24"/>
        <v>0.99478527868770827</v>
      </c>
      <c r="X103" s="24">
        <f t="shared" si="29"/>
        <v>258.70037345840058</v>
      </c>
      <c r="Y103" s="7"/>
      <c r="Z103" s="25">
        <f t="shared" si="30"/>
        <v>-622</v>
      </c>
      <c r="AA103" s="17">
        <f t="shared" si="31"/>
        <v>258.61500000000007</v>
      </c>
      <c r="AB103" s="24">
        <f t="shared" si="25"/>
        <v>4.5136832450451365</v>
      </c>
      <c r="AC103" s="17">
        <f t="shared" si="26"/>
        <v>8.5373458400511026E-2</v>
      </c>
    </row>
    <row r="104" spans="1:29" s="17" customFormat="1" x14ac:dyDescent="0.25">
      <c r="A104" s="17">
        <v>19</v>
      </c>
      <c r="B104" s="17">
        <v>-612</v>
      </c>
      <c r="C104" s="17">
        <v>11256</v>
      </c>
      <c r="D104" s="17">
        <v>13508</v>
      </c>
      <c r="E104" s="17">
        <v>15119</v>
      </c>
      <c r="F104" s="17">
        <v>12892</v>
      </c>
      <c r="G104" s="24"/>
      <c r="H104" s="7"/>
      <c r="I104" s="25">
        <f t="shared" si="17"/>
        <v>-3863</v>
      </c>
      <c r="J104" s="24">
        <f t="shared" si="17"/>
        <v>616</v>
      </c>
      <c r="K104" s="7"/>
      <c r="L104" s="25">
        <f t="shared" si="27"/>
        <v>-3869.7985169583194</v>
      </c>
      <c r="M104" s="17">
        <f t="shared" si="18"/>
        <v>46.21983283255642</v>
      </c>
      <c r="N104" s="17">
        <f t="shared" si="28"/>
        <v>622.90837470431813</v>
      </c>
      <c r="O104" s="24">
        <f t="shared" si="19"/>
        <v>47.725641055262678</v>
      </c>
      <c r="P104" s="7"/>
      <c r="Q104" s="25">
        <f t="shared" si="20"/>
        <v>-3806.1564680656898</v>
      </c>
      <c r="R104" s="24">
        <f t="shared" si="21"/>
        <v>603.86410304452784</v>
      </c>
      <c r="S104" s="7"/>
      <c r="T104" s="25">
        <f t="shared" si="22"/>
        <v>0.98473757615299384</v>
      </c>
      <c r="U104" s="24">
        <f t="shared" si="23"/>
        <v>0.15641089416731693</v>
      </c>
      <c r="V104" s="7"/>
      <c r="W104" s="25">
        <f t="shared" si="24"/>
        <v>0.98395991902868585</v>
      </c>
      <c r="X104" s="24">
        <f t="shared" si="29"/>
        <v>253.2419078773421</v>
      </c>
      <c r="Y104" s="7"/>
      <c r="Z104" s="25">
        <f t="shared" si="30"/>
        <v>-612</v>
      </c>
      <c r="AA104" s="17">
        <f t="shared" si="31"/>
        <v>253.10700000000006</v>
      </c>
      <c r="AB104" s="24">
        <f t="shared" si="25"/>
        <v>4.4175505098452881</v>
      </c>
      <c r="AC104" s="17">
        <f t="shared" si="26"/>
        <v>0.13490787734204446</v>
      </c>
    </row>
    <row r="105" spans="1:29" s="17" customFormat="1" x14ac:dyDescent="0.25">
      <c r="A105" s="17">
        <v>20</v>
      </c>
      <c r="B105" s="17">
        <v>-610</v>
      </c>
      <c r="C105" s="17">
        <v>11298</v>
      </c>
      <c r="D105" s="17">
        <v>13695</v>
      </c>
      <c r="E105" s="17">
        <v>15088</v>
      </c>
      <c r="F105" s="17">
        <v>12722</v>
      </c>
      <c r="G105" s="24"/>
      <c r="H105" s="7"/>
      <c r="I105" s="25">
        <f t="shared" si="17"/>
        <v>-3790</v>
      </c>
      <c r="J105" s="24">
        <f t="shared" si="17"/>
        <v>973</v>
      </c>
      <c r="K105" s="7"/>
      <c r="L105" s="25">
        <f t="shared" si="27"/>
        <v>-3795.5565529702862</v>
      </c>
      <c r="M105" s="17">
        <f t="shared" si="18"/>
        <v>30.875280911596921</v>
      </c>
      <c r="N105" s="17">
        <f t="shared" si="28"/>
        <v>984.28614710401598</v>
      </c>
      <c r="O105" s="24">
        <f t="shared" si="19"/>
        <v>127.37711645348833</v>
      </c>
      <c r="P105" s="7"/>
      <c r="Q105" s="25">
        <f t="shared" si="20"/>
        <v>-3733.1564680656898</v>
      </c>
      <c r="R105" s="24">
        <f t="shared" si="21"/>
        <v>960.86410304452784</v>
      </c>
      <c r="S105" s="7"/>
      <c r="T105" s="25">
        <f t="shared" si="22"/>
        <v>0.9658508478583735</v>
      </c>
      <c r="U105" s="24">
        <f t="shared" si="23"/>
        <v>0.24887986017507896</v>
      </c>
      <c r="V105" s="7"/>
      <c r="W105" s="25">
        <f t="shared" si="24"/>
        <v>0.96460577462293184</v>
      </c>
      <c r="X105" s="24">
        <f t="shared" si="29"/>
        <v>247.8066379549075</v>
      </c>
      <c r="Y105" s="7"/>
      <c r="Z105" s="25">
        <f t="shared" si="30"/>
        <v>-610</v>
      </c>
      <c r="AA105" s="17">
        <f t="shared" si="31"/>
        <v>247.61700000000005</v>
      </c>
      <c r="AB105" s="24">
        <f t="shared" si="25"/>
        <v>4.3217319339108</v>
      </c>
      <c r="AC105" s="17">
        <f t="shared" si="26"/>
        <v>0.18963795490745383</v>
      </c>
    </row>
    <row r="106" spans="1:29" s="17" customFormat="1" x14ac:dyDescent="0.25">
      <c r="A106" s="17">
        <v>21</v>
      </c>
      <c r="B106" s="17">
        <v>-635</v>
      </c>
      <c r="C106" s="17">
        <v>11346</v>
      </c>
      <c r="D106" s="17">
        <v>13866</v>
      </c>
      <c r="E106" s="17">
        <v>15026</v>
      </c>
      <c r="F106" s="17">
        <v>12529</v>
      </c>
      <c r="G106" s="24"/>
      <c r="H106" s="7"/>
      <c r="I106" s="25">
        <f t="shared" si="17"/>
        <v>-3680</v>
      </c>
      <c r="J106" s="24">
        <f t="shared" si="17"/>
        <v>1337</v>
      </c>
      <c r="K106" s="7"/>
      <c r="L106" s="25">
        <f t="shared" si="27"/>
        <v>-3681.8326645777584</v>
      </c>
      <c r="M106" s="17">
        <f t="shared" si="18"/>
        <v>3.3586594545701942</v>
      </c>
      <c r="N106" s="17">
        <f t="shared" si="28"/>
        <v>1350.9454099969669</v>
      </c>
      <c r="O106" s="24">
        <f t="shared" si="19"/>
        <v>194.47445998350361</v>
      </c>
      <c r="P106" s="7"/>
      <c r="Q106" s="25">
        <f t="shared" si="20"/>
        <v>-3623.1564680656898</v>
      </c>
      <c r="R106" s="24">
        <f t="shared" si="21"/>
        <v>1324.8641030445278</v>
      </c>
      <c r="S106" s="7"/>
      <c r="T106" s="25">
        <f t="shared" si="22"/>
        <v>0.93739139426374007</v>
      </c>
      <c r="U106" s="24">
        <f t="shared" si="23"/>
        <v>0.34316194316338533</v>
      </c>
      <c r="V106" s="7"/>
      <c r="W106" s="25">
        <f t="shared" si="24"/>
        <v>0.93566962245010843</v>
      </c>
      <c r="X106" s="24">
        <f t="shared" si="29"/>
        <v>242.13332278825305</v>
      </c>
      <c r="Y106" s="7"/>
      <c r="Z106" s="25">
        <f t="shared" si="30"/>
        <v>-635</v>
      </c>
      <c r="AA106" s="17">
        <f t="shared" si="31"/>
        <v>241.90200000000004</v>
      </c>
      <c r="AB106" s="24">
        <f t="shared" si="25"/>
        <v>4.2219863671593236</v>
      </c>
      <c r="AC106" s="17">
        <f t="shared" si="26"/>
        <v>0.23132278825301</v>
      </c>
    </row>
    <row r="107" spans="1:29" s="17" customFormat="1" x14ac:dyDescent="0.25">
      <c r="A107" s="17">
        <v>22</v>
      </c>
      <c r="B107" s="17">
        <v>-634</v>
      </c>
      <c r="C107" s="17">
        <v>11429</v>
      </c>
      <c r="D107" s="17">
        <v>14056</v>
      </c>
      <c r="E107" s="17">
        <v>14960</v>
      </c>
      <c r="F107" s="17">
        <v>12361</v>
      </c>
      <c r="G107" s="24"/>
      <c r="H107" s="7"/>
      <c r="I107" s="25">
        <f t="shared" si="17"/>
        <v>-3531</v>
      </c>
      <c r="J107" s="24">
        <f t="shared" si="17"/>
        <v>1695</v>
      </c>
      <c r="K107" s="7"/>
      <c r="L107" s="25">
        <f t="shared" si="27"/>
        <v>-3532.3211664365917</v>
      </c>
      <c r="M107" s="17">
        <f t="shared" si="18"/>
        <v>1.7454807531765124</v>
      </c>
      <c r="N107" s="17">
        <f t="shared" si="28"/>
        <v>1703.741091813893</v>
      </c>
      <c r="O107" s="24">
        <f t="shared" si="19"/>
        <v>76.406686098907841</v>
      </c>
      <c r="P107" s="7"/>
      <c r="Q107" s="25">
        <f t="shared" si="20"/>
        <v>-3474.1564680656898</v>
      </c>
      <c r="R107" s="24">
        <f t="shared" si="21"/>
        <v>1682.8641030445278</v>
      </c>
      <c r="S107" s="7"/>
      <c r="T107" s="25">
        <f t="shared" si="22"/>
        <v>0.89884177075828209</v>
      </c>
      <c r="U107" s="24">
        <f t="shared" si="23"/>
        <v>0.43588992588265368</v>
      </c>
      <c r="V107" s="7"/>
      <c r="W107" s="25">
        <f t="shared" si="24"/>
        <v>0.89665102327287249</v>
      </c>
      <c r="X107" s="24">
        <f t="shared" si="29"/>
        <v>236.34828395018349</v>
      </c>
      <c r="Y107" s="7"/>
      <c r="Z107" s="25">
        <f t="shared" si="30"/>
        <v>-634</v>
      </c>
      <c r="AA107" s="17">
        <f t="shared" si="31"/>
        <v>236.19600000000005</v>
      </c>
      <c r="AB107" s="24">
        <f t="shared" si="25"/>
        <v>4.122397880040527</v>
      </c>
      <c r="AC107" s="17">
        <f t="shared" si="26"/>
        <v>0.15228395018343122</v>
      </c>
    </row>
    <row r="108" spans="1:29" s="17" customFormat="1" x14ac:dyDescent="0.25">
      <c r="A108" s="17">
        <v>23</v>
      </c>
      <c r="B108" s="17">
        <v>-638</v>
      </c>
      <c r="C108" s="17">
        <v>11521</v>
      </c>
      <c r="D108" s="17">
        <v>14223</v>
      </c>
      <c r="E108" s="17">
        <v>14866</v>
      </c>
      <c r="F108" s="17">
        <v>12191</v>
      </c>
      <c r="G108" s="24"/>
      <c r="H108" s="7"/>
      <c r="I108" s="25">
        <f t="shared" si="17"/>
        <v>-3345</v>
      </c>
      <c r="J108" s="24">
        <f t="shared" si="17"/>
        <v>2032</v>
      </c>
      <c r="K108" s="7"/>
      <c r="L108" s="25">
        <f t="shared" si="27"/>
        <v>-3347.0879863373216</v>
      </c>
      <c r="M108" s="17">
        <f t="shared" si="18"/>
        <v>4.3596869448415916</v>
      </c>
      <c r="N108" s="17">
        <f t="shared" si="28"/>
        <v>2041.8197813807603</v>
      </c>
      <c r="O108" s="24">
        <f t="shared" si="19"/>
        <v>96.428106365927306</v>
      </c>
      <c r="P108" s="7"/>
      <c r="Q108" s="25">
        <f t="shared" si="20"/>
        <v>-3288.1564680656898</v>
      </c>
      <c r="R108" s="24">
        <f t="shared" si="21"/>
        <v>2019.8641030445278</v>
      </c>
      <c r="S108" s="7"/>
      <c r="T108" s="25">
        <f t="shared" si="22"/>
        <v>0.85071942195281103</v>
      </c>
      <c r="U108" s="24">
        <f t="shared" si="23"/>
        <v>0.52317855766028898</v>
      </c>
      <c r="V108" s="7"/>
      <c r="W108" s="25">
        <f t="shared" si="24"/>
        <v>0.8480870575105226</v>
      </c>
      <c r="X108" s="24">
        <f t="shared" si="29"/>
        <v>230.60398548779744</v>
      </c>
      <c r="Y108" s="7"/>
      <c r="Z108" s="25">
        <f t="shared" si="30"/>
        <v>-638</v>
      </c>
      <c r="AA108" s="17">
        <f t="shared" si="31"/>
        <v>230.45400000000006</v>
      </c>
      <c r="AB108" s="24">
        <f t="shared" si="25"/>
        <v>4.0221810743910131</v>
      </c>
      <c r="AC108" s="17">
        <f t="shared" si="26"/>
        <v>0.1499854877973803</v>
      </c>
    </row>
    <row r="109" spans="1:29" s="17" customFormat="1" x14ac:dyDescent="0.25">
      <c r="A109" s="17">
        <v>24</v>
      </c>
      <c r="B109" s="17">
        <v>-628</v>
      </c>
      <c r="C109" s="17">
        <v>11623</v>
      </c>
      <c r="D109" s="17">
        <v>14375</v>
      </c>
      <c r="E109" s="17">
        <v>14759</v>
      </c>
      <c r="F109" s="17">
        <v>12032</v>
      </c>
      <c r="G109" s="24"/>
      <c r="H109" s="7"/>
      <c r="I109" s="25">
        <f t="shared" si="17"/>
        <v>-3136</v>
      </c>
      <c r="J109" s="24">
        <f t="shared" si="17"/>
        <v>2343</v>
      </c>
      <c r="K109" s="7"/>
      <c r="L109" s="25">
        <f t="shared" si="27"/>
        <v>-3132.4886155745789</v>
      </c>
      <c r="M109" s="17">
        <f t="shared" si="18"/>
        <v>12.32982058308956</v>
      </c>
      <c r="N109" s="17">
        <f t="shared" si="28"/>
        <v>2354.7085987852406</v>
      </c>
      <c r="O109" s="24">
        <f t="shared" si="19"/>
        <v>137.09128551373792</v>
      </c>
      <c r="P109" s="7"/>
      <c r="Q109" s="25">
        <f t="shared" si="20"/>
        <v>-3079.1564680656898</v>
      </c>
      <c r="R109" s="24">
        <f t="shared" si="21"/>
        <v>2330.8641030445278</v>
      </c>
      <c r="S109" s="7"/>
      <c r="T109" s="25">
        <f t="shared" si="22"/>
        <v>0.79664646012300755</v>
      </c>
      <c r="U109" s="24">
        <f t="shared" si="23"/>
        <v>0.60373275493875955</v>
      </c>
      <c r="V109" s="7"/>
      <c r="W109" s="25">
        <f t="shared" si="24"/>
        <v>0.79360642673402571</v>
      </c>
      <c r="X109" s="24">
        <f t="shared" si="29"/>
        <v>225.01220026181613</v>
      </c>
      <c r="Y109" s="7"/>
      <c r="Z109" s="25">
        <f t="shared" si="30"/>
        <v>-628</v>
      </c>
      <c r="AA109" s="17">
        <f t="shared" si="31"/>
        <v>224.80200000000008</v>
      </c>
      <c r="AB109" s="24">
        <f t="shared" si="25"/>
        <v>3.9235350650682941</v>
      </c>
      <c r="AC109" s="17">
        <f t="shared" si="26"/>
        <v>0.21020026181605544</v>
      </c>
    </row>
    <row r="110" spans="1:29" s="17" customFormat="1" x14ac:dyDescent="0.25">
      <c r="A110" s="17">
        <v>25</v>
      </c>
      <c r="B110" s="17">
        <v>-628</v>
      </c>
      <c r="C110" s="17">
        <v>11741</v>
      </c>
      <c r="D110" s="17">
        <v>14515</v>
      </c>
      <c r="E110" s="17">
        <v>14632</v>
      </c>
      <c r="F110" s="17">
        <v>11883</v>
      </c>
      <c r="G110" s="24"/>
      <c r="H110" s="7"/>
      <c r="I110" s="25">
        <f t="shared" si="17"/>
        <v>-2891</v>
      </c>
      <c r="J110" s="24">
        <f t="shared" si="17"/>
        <v>2632</v>
      </c>
      <c r="K110" s="7"/>
      <c r="L110" s="25">
        <f t="shared" si="27"/>
        <v>-2887.9721387172413</v>
      </c>
      <c r="M110" s="17">
        <f t="shared" si="18"/>
        <v>9.1679439476294604</v>
      </c>
      <c r="N110" s="17">
        <f t="shared" si="28"/>
        <v>2644.8019762126492</v>
      </c>
      <c r="O110" s="24">
        <f t="shared" si="19"/>
        <v>163.89059494923472</v>
      </c>
      <c r="P110" s="7"/>
      <c r="Q110" s="25">
        <f t="shared" si="20"/>
        <v>-2834.1564680656898</v>
      </c>
      <c r="R110" s="24">
        <f t="shared" si="21"/>
        <v>2619.8641030445278</v>
      </c>
      <c r="S110" s="7"/>
      <c r="T110" s="25">
        <f t="shared" si="22"/>
        <v>0.73325949529859669</v>
      </c>
      <c r="U110" s="24">
        <f t="shared" si="23"/>
        <v>0.67858858456409077</v>
      </c>
      <c r="V110" s="7"/>
      <c r="W110" s="25">
        <f t="shared" si="24"/>
        <v>0.72984046359339616</v>
      </c>
      <c r="X110" s="24">
        <f t="shared" si="29"/>
        <v>219.35814977911457</v>
      </c>
      <c r="Y110" s="7"/>
      <c r="Z110" s="25">
        <f t="shared" si="30"/>
        <v>-628</v>
      </c>
      <c r="AA110" s="17">
        <f t="shared" si="31"/>
        <v>219.15000000000009</v>
      </c>
      <c r="AB110" s="24">
        <f t="shared" si="25"/>
        <v>3.8248890557455746</v>
      </c>
      <c r="AC110" s="17">
        <f t="shared" si="26"/>
        <v>0.20814977911447841</v>
      </c>
    </row>
    <row r="111" spans="1:29" s="17" customFormat="1" x14ac:dyDescent="0.25">
      <c r="A111" s="17">
        <v>26</v>
      </c>
      <c r="B111" s="17">
        <v>-610</v>
      </c>
      <c r="C111" s="17">
        <v>11879</v>
      </c>
      <c r="D111" s="17">
        <v>14650</v>
      </c>
      <c r="E111" s="17">
        <v>14505</v>
      </c>
      <c r="F111" s="17">
        <v>11755</v>
      </c>
      <c r="G111" s="24"/>
      <c r="H111" s="7"/>
      <c r="I111" s="25">
        <f t="shared" si="17"/>
        <v>-2626</v>
      </c>
      <c r="J111" s="24">
        <f t="shared" si="17"/>
        <v>2895</v>
      </c>
      <c r="K111" s="7"/>
      <c r="L111" s="25">
        <f t="shared" si="27"/>
        <v>-2624.074763660009</v>
      </c>
      <c r="M111" s="17">
        <f t="shared" si="18"/>
        <v>3.7065349648218957</v>
      </c>
      <c r="N111" s="17">
        <f t="shared" si="28"/>
        <v>2902.0772620795456</v>
      </c>
      <c r="O111" s="24">
        <f t="shared" si="19"/>
        <v>50.087638542573579</v>
      </c>
      <c r="P111" s="7"/>
      <c r="Q111" s="25">
        <f t="shared" si="20"/>
        <v>-2569.1564680656898</v>
      </c>
      <c r="R111" s="24">
        <f t="shared" si="21"/>
        <v>2882.8641030445278</v>
      </c>
      <c r="S111" s="7"/>
      <c r="T111" s="25">
        <f t="shared" si="22"/>
        <v>0.66469808436607081</v>
      </c>
      <c r="U111" s="24">
        <f t="shared" si="23"/>
        <v>0.7467099796902571</v>
      </c>
      <c r="V111" s="7"/>
      <c r="W111" s="25">
        <f t="shared" si="24"/>
        <v>0.66093401226063964</v>
      </c>
      <c r="X111" s="24">
        <f t="shared" si="29"/>
        <v>213.78705603189337</v>
      </c>
      <c r="Y111" s="7"/>
      <c r="Z111" s="25">
        <f t="shared" si="30"/>
        <v>-610</v>
      </c>
      <c r="AA111" s="17">
        <f t="shared" si="31"/>
        <v>213.66000000000008</v>
      </c>
      <c r="AB111" s="24">
        <f t="shared" si="25"/>
        <v>3.7290704798110861</v>
      </c>
      <c r="AC111" s="17">
        <f t="shared" si="26"/>
        <v>0.1270560318932894</v>
      </c>
    </row>
    <row r="112" spans="1:29" s="17" customFormat="1" x14ac:dyDescent="0.25">
      <c r="A112" s="17">
        <v>27</v>
      </c>
      <c r="B112" s="17">
        <v>-612</v>
      </c>
      <c r="C112" s="17">
        <v>12023</v>
      </c>
      <c r="D112" s="17">
        <v>14769</v>
      </c>
      <c r="E112" s="17">
        <v>14359</v>
      </c>
      <c r="F112" s="17">
        <v>11637</v>
      </c>
      <c r="G112" s="24"/>
      <c r="H112" s="7"/>
      <c r="I112" s="25">
        <f t="shared" si="17"/>
        <v>-2336</v>
      </c>
      <c r="J112" s="24">
        <f t="shared" si="17"/>
        <v>3132</v>
      </c>
      <c r="K112" s="7"/>
      <c r="L112" s="25">
        <f t="shared" si="27"/>
        <v>-2335.6377488402941</v>
      </c>
      <c r="M112" s="17">
        <f t="shared" si="18"/>
        <v>0.13122590270828408</v>
      </c>
      <c r="N112" s="17">
        <f t="shared" si="28"/>
        <v>3133.5288391155204</v>
      </c>
      <c r="O112" s="24">
        <f t="shared" si="19"/>
        <v>2.3373490411453237</v>
      </c>
      <c r="P112" s="7"/>
      <c r="Q112" s="25">
        <f t="shared" si="20"/>
        <v>-2279.1564680656898</v>
      </c>
      <c r="R112" s="24">
        <f t="shared" si="21"/>
        <v>3119.8641030445278</v>
      </c>
      <c r="S112" s="7"/>
      <c r="T112" s="25">
        <f t="shared" si="22"/>
        <v>0.5896686157984008</v>
      </c>
      <c r="U112" s="24">
        <f t="shared" si="23"/>
        <v>0.80809694031725887</v>
      </c>
      <c r="V112" s="7"/>
      <c r="W112" s="25">
        <f t="shared" si="24"/>
        <v>0.58559344469905572</v>
      </c>
      <c r="X112" s="24">
        <f t="shared" si="29"/>
        <v>208.20335468060216</v>
      </c>
      <c r="Y112" s="7"/>
      <c r="Z112" s="25">
        <f t="shared" si="30"/>
        <v>-612</v>
      </c>
      <c r="AA112" s="17">
        <f t="shared" si="31"/>
        <v>208.15200000000007</v>
      </c>
      <c r="AB112" s="24">
        <f t="shared" si="25"/>
        <v>3.6329377446112376</v>
      </c>
      <c r="AC112" s="17">
        <f t="shared" si="26"/>
        <v>5.1354680602088365E-2</v>
      </c>
    </row>
    <row r="113" spans="1:29" s="17" customFormat="1" x14ac:dyDescent="0.25">
      <c r="A113" s="17">
        <v>28</v>
      </c>
      <c r="B113" s="17">
        <v>-618</v>
      </c>
      <c r="C113" s="17">
        <v>12173</v>
      </c>
      <c r="D113" s="17">
        <v>14866</v>
      </c>
      <c r="E113" s="17">
        <v>14201</v>
      </c>
      <c r="F113" s="17">
        <v>11530</v>
      </c>
      <c r="G113" s="24"/>
      <c r="H113" s="7"/>
      <c r="I113" s="25">
        <f t="shared" si="17"/>
        <v>-2028</v>
      </c>
      <c r="J113" s="24">
        <f t="shared" si="17"/>
        <v>3336</v>
      </c>
      <c r="K113" s="7"/>
      <c r="L113" s="25">
        <f t="shared" si="27"/>
        <v>-2023.0207397032768</v>
      </c>
      <c r="M113" s="17">
        <f t="shared" si="18"/>
        <v>24.793033102523697</v>
      </c>
      <c r="N113" s="17">
        <f t="shared" si="28"/>
        <v>3337.9700816321019</v>
      </c>
      <c r="O113" s="24">
        <f t="shared" si="19"/>
        <v>3.8812216371454333</v>
      </c>
      <c r="P113" s="7"/>
      <c r="Q113" s="25">
        <f t="shared" si="20"/>
        <v>-1971.1564680656898</v>
      </c>
      <c r="R113" s="24">
        <f t="shared" si="21"/>
        <v>3323.8641030445278</v>
      </c>
      <c r="S113" s="7"/>
      <c r="T113" s="25">
        <f t="shared" si="22"/>
        <v>0.50998214573342726</v>
      </c>
      <c r="U113" s="24">
        <f t="shared" si="23"/>
        <v>0.86093634946455144</v>
      </c>
      <c r="V113" s="7"/>
      <c r="W113" s="25">
        <f t="shared" si="24"/>
        <v>0.50563900045551358</v>
      </c>
      <c r="X113" s="24">
        <f t="shared" si="29"/>
        <v>202.70037523400003</v>
      </c>
      <c r="Y113" s="7"/>
      <c r="Z113" s="25">
        <f t="shared" si="30"/>
        <v>-618</v>
      </c>
      <c r="AA113" s="17">
        <f t="shared" si="31"/>
        <v>202.59000000000006</v>
      </c>
      <c r="AB113" s="24">
        <f t="shared" si="25"/>
        <v>3.5358625316153134</v>
      </c>
      <c r="AC113" s="17">
        <f t="shared" si="26"/>
        <v>0.1103752339999744</v>
      </c>
    </row>
    <row r="114" spans="1:29" s="17" customFormat="1" x14ac:dyDescent="0.25">
      <c r="A114" s="17">
        <v>29</v>
      </c>
      <c r="B114" s="17">
        <v>-622</v>
      </c>
      <c r="C114" s="17">
        <v>12351</v>
      </c>
      <c r="D114" s="17">
        <v>14965</v>
      </c>
      <c r="E114" s="17">
        <v>14044</v>
      </c>
      <c r="F114" s="17">
        <v>11450</v>
      </c>
      <c r="G114" s="24"/>
      <c r="H114" s="7"/>
      <c r="I114" s="25">
        <f t="shared" si="17"/>
        <v>-1693</v>
      </c>
      <c r="J114" s="24">
        <f t="shared" si="17"/>
        <v>3515</v>
      </c>
      <c r="K114" s="7"/>
      <c r="L114" s="25">
        <f t="shared" si="27"/>
        <v>-1689.6866608874734</v>
      </c>
      <c r="M114" s="17">
        <f t="shared" si="18"/>
        <v>10.978216074598501</v>
      </c>
      <c r="N114" s="17">
        <f t="shared" si="28"/>
        <v>3512.0838789677164</v>
      </c>
      <c r="O114" s="24">
        <f t="shared" si="19"/>
        <v>8.5037618749269246</v>
      </c>
      <c r="P114" s="7"/>
      <c r="Q114" s="25">
        <f t="shared" si="20"/>
        <v>-1636.1564680656898</v>
      </c>
      <c r="R114" s="24">
        <f t="shared" si="21"/>
        <v>3502.8641030445278</v>
      </c>
      <c r="S114" s="7"/>
      <c r="T114" s="25">
        <f t="shared" si="22"/>
        <v>0.42331017342249827</v>
      </c>
      <c r="U114" s="24">
        <f t="shared" si="23"/>
        <v>0.90730034082418554</v>
      </c>
      <c r="V114" s="7"/>
      <c r="W114" s="25">
        <f t="shared" si="24"/>
        <v>0.41873168015482298</v>
      </c>
      <c r="X114" s="24">
        <f t="shared" si="29"/>
        <v>197.04808907333006</v>
      </c>
      <c r="Y114" s="7"/>
      <c r="Z114" s="25">
        <f t="shared" si="30"/>
        <v>-622</v>
      </c>
      <c r="AA114" s="17">
        <f t="shared" si="31"/>
        <v>196.99200000000005</v>
      </c>
      <c r="AB114" s="24">
        <f t="shared" si="25"/>
        <v>3.4381590000886706</v>
      </c>
      <c r="AC114" s="17">
        <f t="shared" si="26"/>
        <v>5.6089073330014116E-2</v>
      </c>
    </row>
    <row r="115" spans="1:29" s="17" customFormat="1" x14ac:dyDescent="0.25">
      <c r="A115" s="17">
        <v>30</v>
      </c>
      <c r="B115" s="17">
        <v>-634</v>
      </c>
      <c r="C115" s="17">
        <v>12526</v>
      </c>
      <c r="D115" s="17">
        <v>15037</v>
      </c>
      <c r="E115" s="17">
        <v>13861</v>
      </c>
      <c r="F115" s="17">
        <v>11373</v>
      </c>
      <c r="G115" s="24"/>
      <c r="H115" s="7"/>
      <c r="I115" s="25">
        <f t="shared" si="17"/>
        <v>-1335</v>
      </c>
      <c r="J115" s="24">
        <f t="shared" si="17"/>
        <v>3664</v>
      </c>
      <c r="K115" s="7"/>
      <c r="L115" s="25">
        <f t="shared" si="27"/>
        <v>-1333.9104241370505</v>
      </c>
      <c r="M115" s="17">
        <f t="shared" si="18"/>
        <v>1.1871755611220591</v>
      </c>
      <c r="N115" s="17">
        <f t="shared" si="28"/>
        <v>3655.1634072158745</v>
      </c>
      <c r="O115" s="24">
        <f t="shared" si="19"/>
        <v>78.085372032459105</v>
      </c>
      <c r="P115" s="7"/>
      <c r="Q115" s="25">
        <f t="shared" si="20"/>
        <v>-1278.1564680656898</v>
      </c>
      <c r="R115" s="24">
        <f t="shared" si="21"/>
        <v>3651.8641030445278</v>
      </c>
      <c r="S115" s="7"/>
      <c r="T115" s="25">
        <f t="shared" si="22"/>
        <v>0.33068758808723675</v>
      </c>
      <c r="U115" s="24">
        <f t="shared" si="23"/>
        <v>0.94589383083862966</v>
      </c>
      <c r="V115" s="7"/>
      <c r="W115" s="25">
        <f t="shared" si="24"/>
        <v>0.32591292929455012</v>
      </c>
      <c r="X115" s="24">
        <f t="shared" si="29"/>
        <v>191.2857832328225</v>
      </c>
      <c r="Y115" s="7"/>
      <c r="Z115" s="25">
        <f t="shared" si="30"/>
        <v>-634</v>
      </c>
      <c r="AA115" s="17">
        <f t="shared" si="31"/>
        <v>191.28600000000006</v>
      </c>
      <c r="AB115" s="24">
        <f t="shared" si="25"/>
        <v>3.3385705129698744</v>
      </c>
      <c r="AC115" s="17">
        <f t="shared" si="26"/>
        <v>-2.167671775623603E-4</v>
      </c>
    </row>
    <row r="116" spans="1:29" s="17" customFormat="1" x14ac:dyDescent="0.25">
      <c r="A116" s="17">
        <v>31</v>
      </c>
      <c r="B116" s="17">
        <v>-637</v>
      </c>
      <c r="C116" s="17">
        <v>12710</v>
      </c>
      <c r="D116" s="17">
        <v>15088</v>
      </c>
      <c r="E116" s="17">
        <v>13682</v>
      </c>
      <c r="F116" s="17">
        <v>11321</v>
      </c>
      <c r="G116" s="24"/>
      <c r="H116" s="7"/>
      <c r="I116" s="25">
        <f t="shared" ref="I116:J149" si="32">C116-E116</f>
        <v>-972</v>
      </c>
      <c r="J116" s="24">
        <f t="shared" si="32"/>
        <v>3767</v>
      </c>
      <c r="K116" s="7"/>
      <c r="L116" s="25">
        <f t="shared" si="27"/>
        <v>-963.70818228553878</v>
      </c>
      <c r="M116" s="17">
        <f t="shared" si="18"/>
        <v>68.754241009852848</v>
      </c>
      <c r="N116" s="17">
        <f t="shared" si="28"/>
        <v>3762.5308601295064</v>
      </c>
      <c r="O116" s="24">
        <f t="shared" si="19"/>
        <v>19.973211182035225</v>
      </c>
      <c r="P116" s="7"/>
      <c r="Q116" s="25">
        <f t="shared" si="20"/>
        <v>-915.15646806568964</v>
      </c>
      <c r="R116" s="24">
        <f t="shared" si="21"/>
        <v>3754.8641030445278</v>
      </c>
      <c r="S116" s="7"/>
      <c r="T116" s="25">
        <f t="shared" si="22"/>
        <v>0.23677139122494648</v>
      </c>
      <c r="U116" s="24">
        <f t="shared" si="23"/>
        <v>0.97257255212378235</v>
      </c>
      <c r="V116" s="7"/>
      <c r="W116" s="25">
        <f t="shared" si="24"/>
        <v>0.23186074662507569</v>
      </c>
      <c r="X116" s="24">
        <f t="shared" si="29"/>
        <v>185.68310142930318</v>
      </c>
      <c r="Y116" s="7"/>
      <c r="Z116" s="25">
        <f t="shared" si="30"/>
        <v>-637</v>
      </c>
      <c r="AA116" s="17">
        <f t="shared" si="31"/>
        <v>185.55300000000005</v>
      </c>
      <c r="AB116" s="24">
        <f t="shared" si="25"/>
        <v>3.238510786953039</v>
      </c>
      <c r="AC116" s="17">
        <f t="shared" si="26"/>
        <v>0.13010142930312441</v>
      </c>
    </row>
    <row r="117" spans="1:29" s="17" customFormat="1" x14ac:dyDescent="0.25">
      <c r="A117" s="17">
        <v>32</v>
      </c>
      <c r="B117" s="17">
        <v>-632</v>
      </c>
      <c r="C117" s="17">
        <v>12895</v>
      </c>
      <c r="D117" s="17">
        <v>15121</v>
      </c>
      <c r="E117" s="17">
        <v>13486</v>
      </c>
      <c r="F117" s="17">
        <v>11283</v>
      </c>
      <c r="G117" s="24"/>
      <c r="H117" s="7"/>
      <c r="I117" s="25">
        <f t="shared" si="32"/>
        <v>-591</v>
      </c>
      <c r="J117" s="24">
        <f t="shared" si="32"/>
        <v>3838</v>
      </c>
      <c r="K117" s="7"/>
      <c r="L117" s="25">
        <f t="shared" si="27"/>
        <v>-587.43557696329651</v>
      </c>
      <c r="M117" s="17">
        <f t="shared" si="18"/>
        <v>12.705111584582514</v>
      </c>
      <c r="N117" s="17">
        <f t="shared" si="28"/>
        <v>3831.9507155221859</v>
      </c>
      <c r="O117" s="24">
        <f t="shared" si="19"/>
        <v>36.593842693522923</v>
      </c>
      <c r="P117" s="7"/>
      <c r="Q117" s="25">
        <f t="shared" si="20"/>
        <v>-534.15646806568964</v>
      </c>
      <c r="R117" s="24">
        <f t="shared" si="21"/>
        <v>3825.8641030445278</v>
      </c>
      <c r="S117" s="7"/>
      <c r="T117" s="25">
        <f t="shared" si="22"/>
        <v>0.13819819286535254</v>
      </c>
      <c r="U117" s="24">
        <f t="shared" si="23"/>
        <v>0.99096273864073214</v>
      </c>
      <c r="V117" s="7"/>
      <c r="W117" s="25">
        <f t="shared" si="24"/>
        <v>0.13319337866000172</v>
      </c>
      <c r="X117" s="24">
        <f t="shared" si="29"/>
        <v>179.92924717970936</v>
      </c>
      <c r="Y117" s="7"/>
      <c r="Z117" s="25">
        <f t="shared" si="30"/>
        <v>-632</v>
      </c>
      <c r="AA117" s="17">
        <f t="shared" si="31"/>
        <v>179.86500000000007</v>
      </c>
      <c r="AB117" s="24">
        <f t="shared" si="25"/>
        <v>3.1392364590996018</v>
      </c>
      <c r="AC117" s="17">
        <f t="shared" si="26"/>
        <v>6.4247179709298052E-2</v>
      </c>
    </row>
    <row r="118" spans="1:29" s="17" customFormat="1" x14ac:dyDescent="0.25">
      <c r="A118" s="17">
        <v>33</v>
      </c>
      <c r="B118" s="17">
        <v>-628</v>
      </c>
      <c r="C118" s="17">
        <v>13085</v>
      </c>
      <c r="D118" s="17">
        <v>15148</v>
      </c>
      <c r="E118" s="17">
        <v>13303</v>
      </c>
      <c r="F118" s="17">
        <v>11270</v>
      </c>
      <c r="G118" s="24"/>
      <c r="H118" s="7"/>
      <c r="I118" s="25">
        <f t="shared" si="32"/>
        <v>-218</v>
      </c>
      <c r="J118" s="24">
        <f t="shared" si="32"/>
        <v>3878</v>
      </c>
      <c r="K118" s="7"/>
      <c r="L118" s="25">
        <f t="shared" si="27"/>
        <v>-208.36211431433156</v>
      </c>
      <c r="M118" s="17">
        <f t="shared" si="18"/>
        <v>92.888840490012555</v>
      </c>
      <c r="N118" s="17">
        <f t="shared" si="28"/>
        <v>3863.6433612582559</v>
      </c>
      <c r="O118" s="24">
        <f t="shared" si="19"/>
        <v>206.11307596094656</v>
      </c>
      <c r="P118" s="7"/>
      <c r="Q118" s="25">
        <f t="shared" si="20"/>
        <v>-161.15646806568964</v>
      </c>
      <c r="R118" s="24">
        <f t="shared" si="21"/>
        <v>3865.8641030445278</v>
      </c>
      <c r="S118" s="7"/>
      <c r="T118" s="25">
        <f t="shared" si="22"/>
        <v>4.1694772949004692E-2</v>
      </c>
      <c r="U118" s="24">
        <f t="shared" si="23"/>
        <v>1.0013234071009856</v>
      </c>
      <c r="V118" s="7"/>
      <c r="W118" s="25">
        <f t="shared" si="24"/>
        <v>3.6636382576527182E-2</v>
      </c>
      <c r="X118" s="24">
        <f t="shared" si="29"/>
        <v>174.36951177016647</v>
      </c>
      <c r="Y118" s="7"/>
      <c r="Z118" s="25">
        <f t="shared" si="30"/>
        <v>-628</v>
      </c>
      <c r="AA118" s="17">
        <f t="shared" si="31"/>
        <v>174.21300000000008</v>
      </c>
      <c r="AB118" s="24">
        <f t="shared" si="25"/>
        <v>3.0405904497768828</v>
      </c>
      <c r="AC118" s="17">
        <f t="shared" si="26"/>
        <v>0.1565117701663894</v>
      </c>
    </row>
    <row r="119" spans="1:29" s="17" customFormat="1" x14ac:dyDescent="0.25">
      <c r="A119" s="17">
        <v>34</v>
      </c>
      <c r="B119" s="17">
        <v>-614</v>
      </c>
      <c r="C119" s="17">
        <v>13270</v>
      </c>
      <c r="D119" s="17">
        <v>15130</v>
      </c>
      <c r="E119" s="17">
        <v>13110</v>
      </c>
      <c r="F119" s="17">
        <v>11266</v>
      </c>
      <c r="G119" s="24"/>
      <c r="H119" s="7"/>
      <c r="I119" s="25">
        <f t="shared" si="32"/>
        <v>160</v>
      </c>
      <c r="J119" s="24">
        <f t="shared" si="32"/>
        <v>3864</v>
      </c>
      <c r="K119" s="7"/>
      <c r="L119" s="25">
        <f t="shared" si="27"/>
        <v>163.70885640805406</v>
      </c>
      <c r="M119" s="17">
        <f t="shared" si="18"/>
        <v>13.755615855563669</v>
      </c>
      <c r="N119" s="17">
        <f t="shared" si="28"/>
        <v>3858.3946091187368</v>
      </c>
      <c r="O119" s="24">
        <f t="shared" si="19"/>
        <v>31.420406931749163</v>
      </c>
      <c r="P119" s="7"/>
      <c r="Q119" s="25">
        <f t="shared" si="20"/>
        <v>216.84353193431036</v>
      </c>
      <c r="R119" s="24">
        <f t="shared" si="21"/>
        <v>3851.8641030445278</v>
      </c>
      <c r="S119" s="7"/>
      <c r="T119" s="25">
        <f t="shared" si="22"/>
        <v>-5.6102258494371955E-2</v>
      </c>
      <c r="U119" s="24">
        <f t="shared" si="23"/>
        <v>0.99769717313989692</v>
      </c>
      <c r="V119" s="7"/>
      <c r="W119" s="25">
        <f t="shared" si="24"/>
        <v>-6.1143576407018826E-2</v>
      </c>
      <c r="X119" s="24">
        <f t="shared" si="29"/>
        <v>168.76714187225525</v>
      </c>
      <c r="Y119" s="7"/>
      <c r="Z119" s="25">
        <f t="shared" si="30"/>
        <v>-614</v>
      </c>
      <c r="AA119" s="17">
        <f t="shared" si="31"/>
        <v>168.68700000000007</v>
      </c>
      <c r="AB119" s="24">
        <f t="shared" si="25"/>
        <v>2.9441435553116757</v>
      </c>
      <c r="AC119" s="17">
        <f t="shared" si="26"/>
        <v>8.0141872255182989E-2</v>
      </c>
    </row>
    <row r="120" spans="1:29" s="17" customFormat="1" x14ac:dyDescent="0.25">
      <c r="A120" s="17">
        <v>35</v>
      </c>
      <c r="B120" s="17">
        <v>-608</v>
      </c>
      <c r="C120" s="17">
        <v>13447</v>
      </c>
      <c r="D120" s="17">
        <v>15109</v>
      </c>
      <c r="E120" s="17">
        <v>12924</v>
      </c>
      <c r="F120" s="17">
        <v>11283</v>
      </c>
      <c r="G120" s="24"/>
      <c r="H120" s="7"/>
      <c r="I120" s="25">
        <f t="shared" si="32"/>
        <v>523</v>
      </c>
      <c r="J120" s="24">
        <f t="shared" si="32"/>
        <v>3826</v>
      </c>
      <c r="K120" s="7"/>
      <c r="L120" s="25">
        <f t="shared" si="27"/>
        <v>530.13050478175103</v>
      </c>
      <c r="M120" s="17">
        <f t="shared" si="18"/>
        <v>50.844098442574285</v>
      </c>
      <c r="N120" s="17">
        <f t="shared" si="28"/>
        <v>3817.9397848245271</v>
      </c>
      <c r="O120" s="24">
        <f t="shared" si="19"/>
        <v>64.967068674923254</v>
      </c>
      <c r="P120" s="7"/>
      <c r="Q120" s="25">
        <f t="shared" si="20"/>
        <v>579.84353193431036</v>
      </c>
      <c r="R120" s="24">
        <f t="shared" si="21"/>
        <v>3813.8641030445278</v>
      </c>
      <c r="S120" s="7"/>
      <c r="T120" s="25">
        <f t="shared" si="22"/>
        <v>-0.15001845535666222</v>
      </c>
      <c r="U120" s="24">
        <f t="shared" si="23"/>
        <v>0.98785453810265611</v>
      </c>
      <c r="V120" s="7"/>
      <c r="W120" s="25">
        <f t="shared" si="24"/>
        <v>-0.15501124455307422</v>
      </c>
      <c r="X120" s="24">
        <f t="shared" si="29"/>
        <v>163.35614562206206</v>
      </c>
      <c r="Y120" s="7"/>
      <c r="Z120" s="25">
        <f t="shared" si="30"/>
        <v>-608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0.14114562206199821</v>
      </c>
    </row>
    <row r="121" spans="1:29" s="17" customFormat="1" x14ac:dyDescent="0.25">
      <c r="A121" s="17">
        <v>36</v>
      </c>
      <c r="B121" s="17">
        <v>-606</v>
      </c>
      <c r="C121" s="17">
        <v>13636</v>
      </c>
      <c r="D121" s="17">
        <v>15082</v>
      </c>
      <c r="E121" s="17">
        <v>12750</v>
      </c>
      <c r="F121" s="17">
        <v>11329</v>
      </c>
      <c r="G121" s="24"/>
      <c r="H121" s="7"/>
      <c r="I121" s="25">
        <f t="shared" si="32"/>
        <v>886</v>
      </c>
      <c r="J121" s="24">
        <f t="shared" si="32"/>
        <v>3753</v>
      </c>
      <c r="K121" s="7"/>
      <c r="L121" s="25">
        <f t="shared" si="27"/>
        <v>890.02082275789337</v>
      </c>
      <c r="M121" s="17">
        <f t="shared" si="18"/>
        <v>16.167015650393246</v>
      </c>
      <c r="N121" s="17">
        <f t="shared" si="28"/>
        <v>3743.0736635905032</v>
      </c>
      <c r="O121" s="24">
        <f t="shared" si="19"/>
        <v>98.532154514501784</v>
      </c>
      <c r="P121" s="7"/>
      <c r="Q121" s="25">
        <f t="shared" si="20"/>
        <v>942.84353193431036</v>
      </c>
      <c r="R121" s="24">
        <f t="shared" si="21"/>
        <v>3740.8641030445278</v>
      </c>
      <c r="S121" s="7"/>
      <c r="T121" s="25">
        <f t="shared" si="22"/>
        <v>-0.2439346522189525</v>
      </c>
      <c r="U121" s="24">
        <f t="shared" si="23"/>
        <v>0.96894631816269361</v>
      </c>
      <c r="V121" s="7"/>
      <c r="W121" s="25">
        <f t="shared" si="24"/>
        <v>-0.24883311122168514</v>
      </c>
      <c r="X121" s="24">
        <f t="shared" si="29"/>
        <v>157.87133799933213</v>
      </c>
      <c r="Y121" s="7"/>
      <c r="Z121" s="25">
        <f t="shared" si="30"/>
        <v>-606</v>
      </c>
      <c r="AA121" s="17">
        <f t="shared" si="31"/>
        <v>157.76100000000005</v>
      </c>
      <c r="AB121" s="24">
        <f t="shared" si="25"/>
        <v>2.753448881238775</v>
      </c>
      <c r="AC121" s="17">
        <f t="shared" si="26"/>
        <v>0.11033799933207433</v>
      </c>
    </row>
    <row r="122" spans="1:29" s="17" customFormat="1" x14ac:dyDescent="0.25">
      <c r="A122" s="17">
        <v>37</v>
      </c>
      <c r="B122" s="17">
        <v>-637</v>
      </c>
      <c r="C122" s="17">
        <v>13826</v>
      </c>
      <c r="D122" s="17">
        <v>15021</v>
      </c>
      <c r="E122" s="17">
        <v>12566</v>
      </c>
      <c r="F122" s="17">
        <v>11388</v>
      </c>
      <c r="G122" s="24"/>
      <c r="H122" s="7"/>
      <c r="I122" s="25">
        <f t="shared" si="32"/>
        <v>1260</v>
      </c>
      <c r="J122" s="24">
        <f t="shared" si="32"/>
        <v>3633</v>
      </c>
      <c r="K122" s="7"/>
      <c r="L122" s="25">
        <f t="shared" si="27"/>
        <v>1259.0116251966815</v>
      </c>
      <c r="M122" s="17">
        <f t="shared" si="18"/>
        <v>0.97688475183486956</v>
      </c>
      <c r="N122" s="17">
        <f t="shared" si="28"/>
        <v>3627.947537640403</v>
      </c>
      <c r="O122" s="24">
        <f t="shared" si="19"/>
        <v>25.527375895144786</v>
      </c>
      <c r="P122" s="7"/>
      <c r="Q122" s="25">
        <f t="shared" si="20"/>
        <v>1316.8435319343102</v>
      </c>
      <c r="R122" s="24">
        <f t="shared" si="21"/>
        <v>3620.8641030445278</v>
      </c>
      <c r="S122" s="7"/>
      <c r="T122" s="25">
        <f t="shared" si="22"/>
        <v>-0.34069679444070611</v>
      </c>
      <c r="U122" s="24">
        <f t="shared" si="23"/>
        <v>0.93786431278193327</v>
      </c>
      <c r="V122" s="7"/>
      <c r="W122" s="25">
        <f t="shared" si="24"/>
        <v>-0.34543945472989651</v>
      </c>
      <c r="X122" s="24">
        <f t="shared" si="29"/>
        <v>152.05406577947269</v>
      </c>
      <c r="Y122" s="7"/>
      <c r="Z122" s="25">
        <f t="shared" si="30"/>
        <v>-637</v>
      </c>
      <c r="AA122" s="17">
        <f t="shared" si="31"/>
        <v>152.02800000000005</v>
      </c>
      <c r="AB122" s="24">
        <f t="shared" si="25"/>
        <v>2.65338915522194</v>
      </c>
      <c r="AC122" s="17">
        <f t="shared" si="26"/>
        <v>2.6065779472645545E-2</v>
      </c>
    </row>
    <row r="123" spans="1:29" s="17" customFormat="1" x14ac:dyDescent="0.25">
      <c r="A123" s="17">
        <v>38</v>
      </c>
      <c r="B123" s="17">
        <v>-624</v>
      </c>
      <c r="C123" s="17">
        <v>13992</v>
      </c>
      <c r="D123" s="17">
        <v>14945</v>
      </c>
      <c r="E123" s="17">
        <v>12386</v>
      </c>
      <c r="F123" s="17">
        <v>11458</v>
      </c>
      <c r="G123" s="24"/>
      <c r="H123" s="7"/>
      <c r="I123" s="25">
        <f t="shared" si="32"/>
        <v>1606</v>
      </c>
      <c r="J123" s="24">
        <f t="shared" si="32"/>
        <v>3487</v>
      </c>
      <c r="K123" s="7"/>
      <c r="L123" s="25">
        <f t="shared" si="27"/>
        <v>1607.7223205936928</v>
      </c>
      <c r="M123" s="17">
        <f t="shared" si="18"/>
        <v>2.9663882274581712</v>
      </c>
      <c r="N123" s="17">
        <f t="shared" si="28"/>
        <v>3480.0617658898054</v>
      </c>
      <c r="O123" s="24">
        <f t="shared" si="19"/>
        <v>48.139092567867451</v>
      </c>
      <c r="P123" s="7"/>
      <c r="Q123" s="25">
        <f t="shared" si="20"/>
        <v>1662.8435319343102</v>
      </c>
      <c r="R123" s="24">
        <f t="shared" si="21"/>
        <v>3474.8641030445278</v>
      </c>
      <c r="S123" s="7"/>
      <c r="T123" s="25">
        <f t="shared" si="22"/>
        <v>-0.43021471211109846</v>
      </c>
      <c r="U123" s="24">
        <f t="shared" si="23"/>
        <v>0.90004787290200816</v>
      </c>
      <c r="V123" s="7"/>
      <c r="W123" s="25">
        <f t="shared" si="24"/>
        <v>-0.43476745727791455</v>
      </c>
      <c r="X123" s="24">
        <f t="shared" si="29"/>
        <v>146.49127967820311</v>
      </c>
      <c r="Y123" s="7"/>
      <c r="Z123" s="25">
        <f t="shared" si="30"/>
        <v>-624</v>
      </c>
      <c r="AA123" s="17">
        <f t="shared" si="31"/>
        <v>146.41200000000003</v>
      </c>
      <c r="AB123" s="24">
        <f t="shared" si="25"/>
        <v>2.5553714644299386</v>
      </c>
      <c r="AC123" s="17">
        <f t="shared" si="26"/>
        <v>7.9279678203079129E-2</v>
      </c>
    </row>
    <row r="124" spans="1:29" s="17" customFormat="1" x14ac:dyDescent="0.25">
      <c r="A124" s="17">
        <v>39</v>
      </c>
      <c r="B124" s="17">
        <v>-638</v>
      </c>
      <c r="C124" s="17">
        <v>14158</v>
      </c>
      <c r="D124" s="17">
        <v>14847</v>
      </c>
      <c r="E124" s="17">
        <v>12215</v>
      </c>
      <c r="F124" s="17">
        <v>11549</v>
      </c>
      <c r="G124" s="24"/>
      <c r="H124" s="7"/>
      <c r="I124" s="25">
        <f t="shared" si="32"/>
        <v>1943</v>
      </c>
      <c r="J124" s="24">
        <f t="shared" si="32"/>
        <v>3298</v>
      </c>
      <c r="K124" s="7"/>
      <c r="L124" s="25">
        <f t="shared" si="27"/>
        <v>1947.6979326337737</v>
      </c>
      <c r="M124" s="17">
        <f t="shared" si="18"/>
        <v>22.070571031475794</v>
      </c>
      <c r="N124" s="17">
        <f t="shared" si="28"/>
        <v>3294.4230048346803</v>
      </c>
      <c r="O124" s="24">
        <f t="shared" si="19"/>
        <v>12.794894412720211</v>
      </c>
      <c r="P124" s="7"/>
      <c r="Q124" s="25">
        <f t="shared" si="20"/>
        <v>1999.8435319343102</v>
      </c>
      <c r="R124" s="24">
        <f t="shared" si="21"/>
        <v>3285.8641030445278</v>
      </c>
      <c r="S124" s="7"/>
      <c r="T124" s="25">
        <f t="shared" si="22"/>
        <v>-0.51740412903283906</v>
      </c>
      <c r="U124" s="24">
        <f t="shared" si="23"/>
        <v>0.85109371442731063</v>
      </c>
      <c r="V124" s="7"/>
      <c r="W124" s="25">
        <f t="shared" si="24"/>
        <v>-0.52171065897329794</v>
      </c>
      <c r="X124" s="24">
        <f t="shared" si="29"/>
        <v>140.76629243554675</v>
      </c>
      <c r="Y124" s="7"/>
      <c r="Z124" s="25">
        <f t="shared" si="30"/>
        <v>-638</v>
      </c>
      <c r="AA124" s="17">
        <f t="shared" si="31"/>
        <v>140.67000000000004</v>
      </c>
      <c r="AB124" s="24">
        <f t="shared" si="25"/>
        <v>2.4551546587804243</v>
      </c>
      <c r="AC124" s="17">
        <f t="shared" si="26"/>
        <v>9.6292435546700972E-2</v>
      </c>
    </row>
    <row r="125" spans="1:29" s="17" customFormat="1" x14ac:dyDescent="0.25">
      <c r="A125" s="17">
        <v>40</v>
      </c>
      <c r="B125" s="17">
        <v>-634</v>
      </c>
      <c r="C125" s="17">
        <v>14331</v>
      </c>
      <c r="D125" s="17">
        <v>14749</v>
      </c>
      <c r="E125" s="17">
        <v>12064</v>
      </c>
      <c r="F125" s="17">
        <v>11670</v>
      </c>
      <c r="G125" s="24"/>
      <c r="H125" s="7"/>
      <c r="I125" s="25">
        <f t="shared" si="32"/>
        <v>2267</v>
      </c>
      <c r="J125" s="24">
        <f t="shared" si="32"/>
        <v>3079</v>
      </c>
      <c r="K125" s="7"/>
      <c r="L125" s="25">
        <f t="shared" si="27"/>
        <v>2265.6077623321553</v>
      </c>
      <c r="M125" s="17">
        <f t="shared" si="18"/>
        <v>1.9383257237656792</v>
      </c>
      <c r="N125" s="17">
        <f t="shared" si="28"/>
        <v>3077.2887296117469</v>
      </c>
      <c r="O125" s="24">
        <f t="shared" si="19"/>
        <v>2.9284463417118114</v>
      </c>
      <c r="P125" s="7"/>
      <c r="Q125" s="25">
        <f t="shared" si="20"/>
        <v>2323.8435319343102</v>
      </c>
      <c r="R125" s="24">
        <f t="shared" si="21"/>
        <v>3066.8641030445278</v>
      </c>
      <c r="S125" s="7"/>
      <c r="T125" s="25">
        <f t="shared" si="22"/>
        <v>-0.60123015598430474</v>
      </c>
      <c r="U125" s="24">
        <f t="shared" si="23"/>
        <v>0.79436905460742302</v>
      </c>
      <c r="V125" s="7"/>
      <c r="W125" s="25">
        <f t="shared" si="24"/>
        <v>-0.60525116936402312</v>
      </c>
      <c r="X125" s="24">
        <f t="shared" si="29"/>
        <v>134.96935902660562</v>
      </c>
      <c r="Y125" s="7"/>
      <c r="Z125" s="25">
        <f t="shared" si="30"/>
        <v>-634</v>
      </c>
      <c r="AA125" s="17">
        <f t="shared" si="31"/>
        <v>134.96400000000006</v>
      </c>
      <c r="AB125" s="24">
        <f t="shared" si="25"/>
        <v>2.3555661716616276</v>
      </c>
      <c r="AC125" s="17">
        <f t="shared" si="26"/>
        <v>5.3590266055607572E-3</v>
      </c>
    </row>
    <row r="126" spans="1:29" s="17" customFormat="1" x14ac:dyDescent="0.25">
      <c r="A126" s="17">
        <v>41</v>
      </c>
      <c r="B126" s="17">
        <v>-625</v>
      </c>
      <c r="C126" s="17">
        <v>14469</v>
      </c>
      <c r="D126" s="17">
        <v>14617</v>
      </c>
      <c r="E126" s="17">
        <v>11911</v>
      </c>
      <c r="F126" s="17">
        <v>11785</v>
      </c>
      <c r="G126" s="24"/>
      <c r="H126" s="7"/>
      <c r="I126" s="25">
        <f t="shared" si="32"/>
        <v>2558</v>
      </c>
      <c r="J126" s="24">
        <f t="shared" si="32"/>
        <v>2832</v>
      </c>
      <c r="K126" s="7"/>
      <c r="L126" s="25">
        <f t="shared" si="27"/>
        <v>2556.4760015490751</v>
      </c>
      <c r="M126" s="17">
        <f t="shared" si="18"/>
        <v>2.3225712784213859</v>
      </c>
      <c r="N126" s="17">
        <f t="shared" si="28"/>
        <v>2833.4708412574041</v>
      </c>
      <c r="O126" s="24">
        <f t="shared" si="19"/>
        <v>2.1633740044821259</v>
      </c>
      <c r="P126" s="7"/>
      <c r="Q126" s="25">
        <f t="shared" si="20"/>
        <v>2614.8435319343102</v>
      </c>
      <c r="R126" s="24">
        <f t="shared" si="21"/>
        <v>2819.8641030445278</v>
      </c>
      <c r="S126" s="7"/>
      <c r="T126" s="25">
        <f t="shared" si="22"/>
        <v>-0.67651834685738044</v>
      </c>
      <c r="U126" s="24">
        <f t="shared" si="23"/>
        <v>0.73039192686535792</v>
      </c>
      <c r="V126" s="7"/>
      <c r="W126" s="25">
        <f t="shared" si="24"/>
        <v>-0.68021709353057247</v>
      </c>
      <c r="X126" s="24">
        <f t="shared" si="29"/>
        <v>129.31124120151776</v>
      </c>
      <c r="Y126" s="7"/>
      <c r="Z126" s="25">
        <f t="shared" si="30"/>
        <v>-625</v>
      </c>
      <c r="AA126" s="17">
        <f t="shared" si="31"/>
        <v>129.33900000000006</v>
      </c>
      <c r="AB126" s="24">
        <f t="shared" si="25"/>
        <v>2.2573914012369469</v>
      </c>
      <c r="AC126" s="17">
        <f t="shared" si="26"/>
        <v>-2.7758798482295788E-2</v>
      </c>
    </row>
    <row r="127" spans="1:29" s="17" customFormat="1" x14ac:dyDescent="0.25">
      <c r="A127" s="17">
        <v>42</v>
      </c>
      <c r="B127" s="17">
        <v>-611</v>
      </c>
      <c r="C127" s="17">
        <v>14612</v>
      </c>
      <c r="D127" s="17">
        <v>14496</v>
      </c>
      <c r="E127" s="17">
        <v>11789</v>
      </c>
      <c r="F127" s="17">
        <v>11927</v>
      </c>
      <c r="G127" s="24"/>
      <c r="H127" s="7"/>
      <c r="I127" s="25">
        <f t="shared" si="32"/>
        <v>2823</v>
      </c>
      <c r="J127" s="24">
        <f t="shared" si="32"/>
        <v>2569</v>
      </c>
      <c r="K127" s="7"/>
      <c r="L127" s="25">
        <f t="shared" si="27"/>
        <v>2816.5030484317363</v>
      </c>
      <c r="M127" s="17">
        <f t="shared" si="18"/>
        <v>42.21037968036466</v>
      </c>
      <c r="N127" s="17">
        <f t="shared" si="28"/>
        <v>2568.8100546349347</v>
      </c>
      <c r="O127" s="24">
        <f t="shared" si="19"/>
        <v>3.6079241709805789E-2</v>
      </c>
      <c r="P127" s="7"/>
      <c r="Q127" s="25">
        <f t="shared" si="20"/>
        <v>2879.8435319343102</v>
      </c>
      <c r="R127" s="24">
        <f t="shared" si="21"/>
        <v>2556.8641030445278</v>
      </c>
      <c r="S127" s="7"/>
      <c r="T127" s="25">
        <f t="shared" si="22"/>
        <v>-0.74507975778990632</v>
      </c>
      <c r="U127" s="24">
        <f t="shared" si="23"/>
        <v>0.66227053173919159</v>
      </c>
      <c r="V127" s="7"/>
      <c r="W127" s="25">
        <f t="shared" si="24"/>
        <v>-0.74843521408802105</v>
      </c>
      <c r="X127" s="24">
        <f t="shared" si="29"/>
        <v>123.77887638682841</v>
      </c>
      <c r="Y127" s="7"/>
      <c r="Z127" s="25">
        <f t="shared" si="30"/>
        <v>-611</v>
      </c>
      <c r="AA127" s="17">
        <f t="shared" si="31"/>
        <v>123.84000000000006</v>
      </c>
      <c r="AB127" s="24">
        <f t="shared" si="25"/>
        <v>2.1614157456697787</v>
      </c>
      <c r="AC127" s="17">
        <f t="shared" si="26"/>
        <v>-6.1123613171645275E-2</v>
      </c>
    </row>
    <row r="128" spans="1:29" s="17" customFormat="1" x14ac:dyDescent="0.25">
      <c r="A128" s="17">
        <v>43</v>
      </c>
      <c r="B128" s="17">
        <v>-607</v>
      </c>
      <c r="C128" s="17">
        <v>14728</v>
      </c>
      <c r="D128" s="17">
        <v>14350</v>
      </c>
      <c r="E128" s="17">
        <v>11675</v>
      </c>
      <c r="F128" s="17">
        <v>12073</v>
      </c>
      <c r="G128" s="24"/>
      <c r="H128" s="7"/>
      <c r="I128" s="25">
        <f t="shared" si="32"/>
        <v>3053</v>
      </c>
      <c r="J128" s="24">
        <f t="shared" si="32"/>
        <v>2277</v>
      </c>
      <c r="K128" s="7"/>
      <c r="L128" s="25">
        <f t="shared" si="27"/>
        <v>3048.6274656392957</v>
      </c>
      <c r="M128" s="17">
        <f t="shared" si="18"/>
        <v>19.119056735539949</v>
      </c>
      <c r="N128" s="17">
        <f t="shared" si="28"/>
        <v>2282.555850167611</v>
      </c>
      <c r="O128" s="24">
        <f t="shared" si="19"/>
        <v>30.867471084942842</v>
      </c>
      <c r="P128" s="7"/>
      <c r="Q128" s="25">
        <f t="shared" si="20"/>
        <v>3109.8435319343102</v>
      </c>
      <c r="R128" s="24">
        <f t="shared" si="21"/>
        <v>2264.8641030445278</v>
      </c>
      <c r="S128" s="7"/>
      <c r="T128" s="25">
        <f t="shared" si="22"/>
        <v>-0.80458588803323072</v>
      </c>
      <c r="U128" s="24">
        <f t="shared" si="23"/>
        <v>0.58663765197934137</v>
      </c>
      <c r="V128" s="7"/>
      <c r="W128" s="25">
        <f t="shared" si="24"/>
        <v>-0.80755998859297262</v>
      </c>
      <c r="X128" s="24">
        <f t="shared" si="29"/>
        <v>118.26997646901486</v>
      </c>
      <c r="Y128" s="7"/>
      <c r="Z128" s="25">
        <f t="shared" si="30"/>
        <v>-607</v>
      </c>
      <c r="AA128" s="17">
        <f t="shared" si="31"/>
        <v>118.37700000000007</v>
      </c>
      <c r="AB128" s="24">
        <f t="shared" si="25"/>
        <v>2.0660684086333285</v>
      </c>
      <c r="AC128" s="17">
        <f t="shared" si="26"/>
        <v>-0.10702353098520234</v>
      </c>
    </row>
    <row r="129" spans="1:29" s="17" customFormat="1" x14ac:dyDescent="0.25">
      <c r="A129" s="17">
        <v>44</v>
      </c>
      <c r="B129" s="17">
        <v>-626</v>
      </c>
      <c r="C129" s="17">
        <v>14822</v>
      </c>
      <c r="D129" s="17">
        <v>14182</v>
      </c>
      <c r="E129" s="17">
        <v>11559</v>
      </c>
      <c r="F129" s="17">
        <v>12224</v>
      </c>
      <c r="G129" s="24"/>
      <c r="H129" s="7"/>
      <c r="I129" s="25">
        <f t="shared" si="32"/>
        <v>3263</v>
      </c>
      <c r="J129" s="24">
        <f t="shared" si="32"/>
        <v>1958</v>
      </c>
      <c r="K129" s="7"/>
      <c r="L129" s="25">
        <f t="shared" si="27"/>
        <v>3258.4284131827862</v>
      </c>
      <c r="M129" s="17">
        <f t="shared" si="18"/>
        <v>20.899406027322602</v>
      </c>
      <c r="N129" s="17">
        <f t="shared" si="28"/>
        <v>1965.7506840055839</v>
      </c>
      <c r="O129" s="24">
        <f t="shared" si="19"/>
        <v>60.073102554414625</v>
      </c>
      <c r="P129" s="7"/>
      <c r="Q129" s="25">
        <f t="shared" si="20"/>
        <v>3319.8435319343102</v>
      </c>
      <c r="R129" s="24">
        <f t="shared" si="21"/>
        <v>1945.8641030445278</v>
      </c>
      <c r="S129" s="7"/>
      <c r="T129" s="25">
        <f t="shared" si="22"/>
        <v>-0.85891757216844</v>
      </c>
      <c r="U129" s="24">
        <f t="shared" si="23"/>
        <v>0.50401132100882007</v>
      </c>
      <c r="V129" s="7"/>
      <c r="W129" s="25">
        <f t="shared" si="24"/>
        <v>-0.86147491838280965</v>
      </c>
      <c r="X129" s="24">
        <f t="shared" si="29"/>
        <v>112.60414765380665</v>
      </c>
      <c r="Y129" s="7"/>
      <c r="Z129" s="25">
        <f t="shared" si="30"/>
        <v>-626</v>
      </c>
      <c r="AA129" s="17">
        <f t="shared" si="31"/>
        <v>112.74300000000007</v>
      </c>
      <c r="AB129" s="24">
        <f t="shared" si="25"/>
        <v>1.9677365585759681</v>
      </c>
      <c r="AC129" s="17">
        <f t="shared" si="26"/>
        <v>-0.13885234619341702</v>
      </c>
    </row>
    <row r="130" spans="1:29" s="17" customFormat="1" x14ac:dyDescent="0.25">
      <c r="A130" s="17">
        <v>45</v>
      </c>
      <c r="B130" s="17">
        <v>-624</v>
      </c>
      <c r="C130" s="17">
        <v>14901</v>
      </c>
      <c r="D130" s="17">
        <v>14009</v>
      </c>
      <c r="E130" s="17">
        <v>11463</v>
      </c>
      <c r="F130" s="17">
        <v>12381</v>
      </c>
      <c r="G130" s="24"/>
      <c r="H130" s="7"/>
      <c r="I130" s="25">
        <f t="shared" si="32"/>
        <v>3438</v>
      </c>
      <c r="J130" s="24">
        <f t="shared" si="32"/>
        <v>1628</v>
      </c>
      <c r="K130" s="7"/>
      <c r="L130" s="25">
        <f t="shared" si="27"/>
        <v>3435.6638406198131</v>
      </c>
      <c r="M130" s="17">
        <f t="shared" si="18"/>
        <v>5.45764064963537</v>
      </c>
      <c r="N130" s="17">
        <f t="shared" si="28"/>
        <v>1631.1550699863358</v>
      </c>
      <c r="O130" s="24">
        <f t="shared" si="19"/>
        <v>9.9544666186768271</v>
      </c>
      <c r="P130" s="7"/>
      <c r="Q130" s="25">
        <f t="shared" si="20"/>
        <v>3494.8435319343102</v>
      </c>
      <c r="R130" s="24">
        <f t="shared" si="21"/>
        <v>1615.8641030445278</v>
      </c>
      <c r="S130" s="7"/>
      <c r="T130" s="25">
        <f t="shared" si="22"/>
        <v>-0.9041939756144477</v>
      </c>
      <c r="U130" s="24">
        <f t="shared" si="23"/>
        <v>0.4185358062117292</v>
      </c>
      <c r="V130" s="7"/>
      <c r="W130" s="25">
        <f t="shared" si="24"/>
        <v>-0.90632005716569231</v>
      </c>
      <c r="X130" s="24">
        <f t="shared" si="29"/>
        <v>107.06145783741511</v>
      </c>
      <c r="Y130" s="7"/>
      <c r="Z130" s="25">
        <f t="shared" si="30"/>
        <v>-624</v>
      </c>
      <c r="AA130" s="17">
        <f t="shared" si="31"/>
        <v>107.12700000000007</v>
      </c>
      <c r="AB130" s="24">
        <f t="shared" si="25"/>
        <v>1.8697188677839665</v>
      </c>
      <c r="AC130" s="17">
        <f t="shared" si="26"/>
        <v>-6.5542162584961261E-2</v>
      </c>
    </row>
    <row r="131" spans="1:29" s="17" customFormat="1" x14ac:dyDescent="0.25">
      <c r="A131" s="17">
        <v>46</v>
      </c>
      <c r="B131" s="17">
        <v>-623</v>
      </c>
      <c r="C131" s="17">
        <v>14979</v>
      </c>
      <c r="D131" s="17">
        <v>13837</v>
      </c>
      <c r="E131" s="17">
        <v>11395</v>
      </c>
      <c r="F131" s="17">
        <v>12562</v>
      </c>
      <c r="G131" s="24"/>
      <c r="H131" s="7"/>
      <c r="I131" s="25">
        <f t="shared" si="32"/>
        <v>3584</v>
      </c>
      <c r="J131" s="24">
        <f t="shared" si="32"/>
        <v>1275</v>
      </c>
      <c r="K131" s="7"/>
      <c r="L131" s="25">
        <f t="shared" si="27"/>
        <v>3579.148035775504</v>
      </c>
      <c r="M131" s="17">
        <f t="shared" si="18"/>
        <v>23.541556835788942</v>
      </c>
      <c r="N131" s="17">
        <f t="shared" si="28"/>
        <v>1281.5767233870909</v>
      </c>
      <c r="O131" s="24">
        <f t="shared" si="19"/>
        <v>43.253290510307757</v>
      </c>
      <c r="P131" s="7"/>
      <c r="Q131" s="25">
        <f t="shared" si="20"/>
        <v>3640.8435319343102</v>
      </c>
      <c r="R131" s="24">
        <f t="shared" si="21"/>
        <v>1262.8641030445278</v>
      </c>
      <c r="S131" s="7"/>
      <c r="T131" s="25">
        <f t="shared" si="22"/>
        <v>-0.94196743220368839</v>
      </c>
      <c r="U131" s="24">
        <f t="shared" si="23"/>
        <v>0.32710290704999251</v>
      </c>
      <c r="V131" s="7"/>
      <c r="W131" s="25">
        <f t="shared" si="24"/>
        <v>-0.94363205522196558</v>
      </c>
      <c r="X131" s="24">
        <f t="shared" si="29"/>
        <v>101.39259722408008</v>
      </c>
      <c r="Y131" s="7"/>
      <c r="Z131" s="25">
        <f t="shared" si="30"/>
        <v>-623</v>
      </c>
      <c r="AA131" s="17">
        <f t="shared" si="31"/>
        <v>101.52000000000007</v>
      </c>
      <c r="AB131" s="24">
        <f t="shared" si="25"/>
        <v>1.7718582566246444</v>
      </c>
      <c r="AC131" s="17">
        <f t="shared" si="26"/>
        <v>-0.12740277591998961</v>
      </c>
    </row>
    <row r="132" spans="1:29" s="17" customFormat="1" x14ac:dyDescent="0.25">
      <c r="A132" s="17">
        <v>47</v>
      </c>
      <c r="B132" s="17">
        <v>-650</v>
      </c>
      <c r="C132" s="17">
        <v>15033</v>
      </c>
      <c r="D132" s="17">
        <v>13648</v>
      </c>
      <c r="E132" s="17">
        <v>11339</v>
      </c>
      <c r="F132" s="17">
        <v>12746</v>
      </c>
      <c r="G132" s="24"/>
      <c r="H132" s="7"/>
      <c r="I132" s="25">
        <f t="shared" si="32"/>
        <v>3694</v>
      </c>
      <c r="J132" s="24">
        <f t="shared" si="32"/>
        <v>902</v>
      </c>
      <c r="K132" s="7"/>
      <c r="L132" s="25">
        <f t="shared" si="27"/>
        <v>3691.7224648369188</v>
      </c>
      <c r="M132" s="17">
        <f t="shared" si="18"/>
        <v>5.1871664190713584</v>
      </c>
      <c r="N132" s="17">
        <f t="shared" si="28"/>
        <v>903.9425163265804</v>
      </c>
      <c r="O132" s="24">
        <f t="shared" si="19"/>
        <v>3.7733696790314233</v>
      </c>
      <c r="P132" s="7"/>
      <c r="Q132" s="25">
        <f t="shared" si="20"/>
        <v>3750.8435319343102</v>
      </c>
      <c r="R132" s="24">
        <f t="shared" si="21"/>
        <v>889.86410304452784</v>
      </c>
      <c r="S132" s="7"/>
      <c r="T132" s="25">
        <f t="shared" si="22"/>
        <v>-0.97042688579832181</v>
      </c>
      <c r="U132" s="24">
        <f t="shared" si="23"/>
        <v>0.23048967365812909</v>
      </c>
      <c r="V132" s="7"/>
      <c r="W132" s="25">
        <f t="shared" si="24"/>
        <v>-0.97160375914117303</v>
      </c>
      <c r="X132" s="24">
        <f t="shared" si="29"/>
        <v>95.619467411559413</v>
      </c>
      <c r="Y132" s="7"/>
      <c r="Z132" s="25">
        <f t="shared" si="30"/>
        <v>-650</v>
      </c>
      <c r="AA132" s="17">
        <f t="shared" si="31"/>
        <v>95.670000000000073</v>
      </c>
      <c r="AB132" s="24">
        <f t="shared" si="25"/>
        <v>1.6697564953829764</v>
      </c>
      <c r="AC132" s="17">
        <f t="shared" si="26"/>
        <v>-5.053258844066022E-2</v>
      </c>
    </row>
    <row r="133" spans="1:29" s="17" customFormat="1" x14ac:dyDescent="0.25">
      <c r="A133" s="17">
        <v>48</v>
      </c>
      <c r="B133" s="17">
        <v>-627</v>
      </c>
      <c r="C133" s="17">
        <v>15063</v>
      </c>
      <c r="D133" s="17">
        <v>13455</v>
      </c>
      <c r="E133" s="17">
        <v>11298</v>
      </c>
      <c r="F133" s="17">
        <v>12931</v>
      </c>
      <c r="G133" s="24"/>
      <c r="H133" s="7"/>
      <c r="I133" s="25">
        <f t="shared" si="32"/>
        <v>3765</v>
      </c>
      <c r="J133" s="24">
        <f t="shared" si="32"/>
        <v>524</v>
      </c>
      <c r="K133" s="7"/>
      <c r="L133" s="25">
        <f t="shared" si="27"/>
        <v>3763.303920193779</v>
      </c>
      <c r="M133" s="17">
        <f t="shared" si="18"/>
        <v>2.8766867090704973</v>
      </c>
      <c r="N133" s="17">
        <f t="shared" si="28"/>
        <v>530.81752904796178</v>
      </c>
      <c r="O133" s="24">
        <f t="shared" si="19"/>
        <v>46.478702319802714</v>
      </c>
      <c r="P133" s="7"/>
      <c r="Q133" s="25">
        <f t="shared" si="20"/>
        <v>3821.8435319343102</v>
      </c>
      <c r="R133" s="24">
        <f t="shared" si="21"/>
        <v>511.86410304452778</v>
      </c>
      <c r="S133" s="7"/>
      <c r="T133" s="25">
        <f t="shared" si="22"/>
        <v>-0.98879616948213067</v>
      </c>
      <c r="U133" s="24">
        <f t="shared" si="23"/>
        <v>0.132581356708734</v>
      </c>
      <c r="V133" s="7"/>
      <c r="W133" s="25">
        <f t="shared" si="24"/>
        <v>-0.9894786213059138</v>
      </c>
      <c r="X133" s="24">
        <f t="shared" si="29"/>
        <v>89.905781383452563</v>
      </c>
      <c r="Y133" s="7"/>
      <c r="Z133" s="25">
        <f t="shared" si="30"/>
        <v>-627</v>
      </c>
      <c r="AA133" s="17">
        <f t="shared" si="31"/>
        <v>90.027000000000072</v>
      </c>
      <c r="AB133" s="24">
        <f t="shared" si="25"/>
        <v>1.5712675656929362</v>
      </c>
      <c r="AC133" s="17">
        <f t="shared" si="26"/>
        <v>-0.12121861654750887</v>
      </c>
    </row>
    <row r="134" spans="1:29" s="17" customFormat="1" x14ac:dyDescent="0.25">
      <c r="A134" s="17">
        <v>49</v>
      </c>
      <c r="B134" s="17">
        <v>-611</v>
      </c>
      <c r="C134" s="17">
        <v>15091</v>
      </c>
      <c r="D134" s="17">
        <v>13278</v>
      </c>
      <c r="E134" s="17">
        <v>11288</v>
      </c>
      <c r="F134" s="17">
        <v>13119</v>
      </c>
      <c r="G134" s="24"/>
      <c r="H134" s="7"/>
      <c r="I134" s="25">
        <f t="shared" si="32"/>
        <v>3803</v>
      </c>
      <c r="J134" s="24">
        <f t="shared" si="32"/>
        <v>159</v>
      </c>
      <c r="K134" s="7"/>
      <c r="L134" s="25">
        <f t="shared" si="27"/>
        <v>3797.4193931788836</v>
      </c>
      <c r="M134" s="17">
        <f t="shared" si="18"/>
        <v>31.143172491890468</v>
      </c>
      <c r="N134" s="17">
        <f t="shared" si="28"/>
        <v>162.34420549717484</v>
      </c>
      <c r="O134" s="24">
        <f t="shared" si="19"/>
        <v>11.183710407334422</v>
      </c>
      <c r="P134" s="7"/>
      <c r="Q134" s="25">
        <f t="shared" si="20"/>
        <v>3859.8435319343102</v>
      </c>
      <c r="R134" s="24">
        <f t="shared" si="21"/>
        <v>146.86410304452781</v>
      </c>
      <c r="S134" s="7"/>
      <c r="T134" s="25">
        <f t="shared" si="22"/>
        <v>-0.99862761708754955</v>
      </c>
      <c r="U134" s="24">
        <f t="shared" si="23"/>
        <v>3.8040257008921288E-2</v>
      </c>
      <c r="V134" s="7"/>
      <c r="W134" s="25">
        <f t="shared" si="24"/>
        <v>-0.99883255040577079</v>
      </c>
      <c r="X134" s="24">
        <f t="shared" si="29"/>
        <v>84.455150244014305</v>
      </c>
      <c r="Y134" s="7"/>
      <c r="Z134" s="25">
        <f t="shared" si="30"/>
        <v>-611</v>
      </c>
      <c r="AA134" s="17">
        <f t="shared" si="31"/>
        <v>84.528000000000077</v>
      </c>
      <c r="AB134" s="24">
        <f t="shared" si="25"/>
        <v>1.475291910125768</v>
      </c>
      <c r="AC134" s="17">
        <f t="shared" si="26"/>
        <v>-7.284975598577148E-2</v>
      </c>
    </row>
    <row r="135" spans="1:29" s="17" customFormat="1" x14ac:dyDescent="0.25">
      <c r="A135" s="17">
        <v>50</v>
      </c>
      <c r="B135" s="17">
        <v>-627</v>
      </c>
      <c r="C135" s="17">
        <v>15097</v>
      </c>
      <c r="D135" s="17">
        <v>13097</v>
      </c>
      <c r="E135" s="17">
        <v>11297</v>
      </c>
      <c r="F135" s="17">
        <v>13317</v>
      </c>
      <c r="G135" s="24"/>
      <c r="H135" s="7"/>
      <c r="I135" s="25">
        <f t="shared" si="32"/>
        <v>3800</v>
      </c>
      <c r="J135" s="24">
        <f t="shared" si="32"/>
        <v>-220</v>
      </c>
      <c r="K135" s="7"/>
      <c r="L135" s="25">
        <f t="shared" si="27"/>
        <v>3795.5233071194434</v>
      </c>
      <c r="M135" s="17">
        <f t="shared" si="18"/>
        <v>20.040779146826004</v>
      </c>
      <c r="N135" s="17">
        <f t="shared" si="28"/>
        <v>-217.18528547207771</v>
      </c>
      <c r="O135" s="24">
        <f t="shared" si="19"/>
        <v>7.9226178736968063</v>
      </c>
      <c r="P135" s="7"/>
      <c r="Q135" s="25">
        <f t="shared" si="20"/>
        <v>3856.8435319343102</v>
      </c>
      <c r="R135" s="24">
        <f t="shared" si="21"/>
        <v>-232.13589695547219</v>
      </c>
      <c r="S135" s="7"/>
      <c r="T135" s="25">
        <f t="shared" si="22"/>
        <v>-0.99785145017133225</v>
      </c>
      <c r="U135" s="24">
        <f t="shared" si="23"/>
        <v>-6.0127076651980131E-2</v>
      </c>
      <c r="V135" s="7"/>
      <c r="W135" s="25">
        <f t="shared" si="24"/>
        <v>-0.99756040901370946</v>
      </c>
      <c r="X135" s="24">
        <f t="shared" si="29"/>
        <v>78.82483093220668</v>
      </c>
      <c r="Y135" s="7"/>
      <c r="Z135" s="25">
        <f t="shared" si="30"/>
        <v>-627</v>
      </c>
      <c r="AA135" s="17">
        <f t="shared" si="31"/>
        <v>78.885000000000076</v>
      </c>
      <c r="AB135" s="24">
        <f t="shared" si="25"/>
        <v>1.3768029804357282</v>
      </c>
      <c r="AC135" s="17">
        <f t="shared" si="26"/>
        <v>-6.0169067793395925E-2</v>
      </c>
    </row>
    <row r="136" spans="1:29" s="17" customFormat="1" x14ac:dyDescent="0.25">
      <c r="A136" s="17">
        <v>51</v>
      </c>
      <c r="B136" s="17">
        <v>-608</v>
      </c>
      <c r="C136" s="17">
        <v>15074</v>
      </c>
      <c r="D136" s="17">
        <v>12908</v>
      </c>
      <c r="E136" s="17">
        <v>11310</v>
      </c>
      <c r="F136" s="17">
        <v>13492</v>
      </c>
      <c r="G136" s="24"/>
      <c r="H136" s="7"/>
      <c r="I136" s="25">
        <f t="shared" si="32"/>
        <v>3764</v>
      </c>
      <c r="J136" s="24">
        <f t="shared" si="32"/>
        <v>-584</v>
      </c>
      <c r="K136" s="7"/>
      <c r="L136" s="25">
        <f t="shared" si="27"/>
        <v>3758.0016298876412</v>
      </c>
      <c r="M136" s="17">
        <f t="shared" si="18"/>
        <v>35.980444004838972</v>
      </c>
      <c r="N136" s="17">
        <f t="shared" si="28"/>
        <v>-583.12446139489782</v>
      </c>
      <c r="O136" s="24">
        <f t="shared" si="19"/>
        <v>0.76656784902426889</v>
      </c>
      <c r="P136" s="7"/>
      <c r="Q136" s="25">
        <f t="shared" si="20"/>
        <v>3820.8435319343102</v>
      </c>
      <c r="R136" s="24">
        <f t="shared" si="21"/>
        <v>-596.13589695547216</v>
      </c>
      <c r="S136" s="7"/>
      <c r="T136" s="25">
        <f t="shared" si="22"/>
        <v>-0.98853744717672487</v>
      </c>
      <c r="U136" s="24">
        <f t="shared" si="23"/>
        <v>-0.15440915964028651</v>
      </c>
      <c r="V136" s="7"/>
      <c r="W136" s="25">
        <f t="shared" si="24"/>
        <v>-0.98776995178404681</v>
      </c>
      <c r="X136" s="24">
        <f t="shared" si="29"/>
        <v>73.389482037131188</v>
      </c>
      <c r="Y136" s="7"/>
      <c r="Z136" s="25">
        <f t="shared" si="30"/>
        <v>-608</v>
      </c>
      <c r="AA136" s="17">
        <f t="shared" si="31"/>
        <v>73.413000000000082</v>
      </c>
      <c r="AB136" s="24">
        <f t="shared" si="25"/>
        <v>1.2812985637665986</v>
      </c>
      <c r="AC136" s="17">
        <f t="shared" si="26"/>
        <v>-2.351796286889396E-2</v>
      </c>
    </row>
    <row r="137" spans="1:29" s="17" customFormat="1" x14ac:dyDescent="0.25">
      <c r="A137" s="17">
        <v>52</v>
      </c>
      <c r="B137" s="17">
        <v>-617</v>
      </c>
      <c r="C137" s="17">
        <v>15039</v>
      </c>
      <c r="D137" s="17">
        <v>12731</v>
      </c>
      <c r="E137" s="17">
        <v>11351</v>
      </c>
      <c r="F137" s="17">
        <v>13675</v>
      </c>
      <c r="G137" s="24"/>
      <c r="H137" s="7"/>
      <c r="I137" s="25">
        <f t="shared" si="32"/>
        <v>3688</v>
      </c>
      <c r="J137" s="24">
        <f t="shared" si="32"/>
        <v>-944</v>
      </c>
      <c r="K137" s="7"/>
      <c r="L137" s="25">
        <f t="shared" si="27"/>
        <v>3684.3602802573246</v>
      </c>
      <c r="M137" s="17">
        <f t="shared" si="18"/>
        <v>13.247559805221259</v>
      </c>
      <c r="N137" s="17">
        <f t="shared" si="28"/>
        <v>-948.91244199432867</v>
      </c>
      <c r="O137" s="24">
        <f t="shared" si="19"/>
        <v>24.132086347643877</v>
      </c>
      <c r="P137" s="7"/>
      <c r="Q137" s="25">
        <f t="shared" si="20"/>
        <v>3744.8435319343102</v>
      </c>
      <c r="R137" s="24">
        <f t="shared" si="21"/>
        <v>-956.13589695547216</v>
      </c>
      <c r="S137" s="7"/>
      <c r="T137" s="25">
        <f t="shared" si="22"/>
        <v>-0.96887455196588734</v>
      </c>
      <c r="U137" s="24">
        <f t="shared" si="23"/>
        <v>-0.24765517578256754</v>
      </c>
      <c r="V137" s="7"/>
      <c r="W137" s="25">
        <f t="shared" si="24"/>
        <v>-0.96763570471534899</v>
      </c>
      <c r="X137" s="24">
        <f t="shared" si="29"/>
        <v>67.918084194980565</v>
      </c>
      <c r="Y137" s="7"/>
      <c r="Z137" s="25">
        <f t="shared" si="30"/>
        <v>-617</v>
      </c>
      <c r="AA137" s="17">
        <f t="shared" si="31"/>
        <v>67.860000000000085</v>
      </c>
      <c r="AB137" s="24">
        <f t="shared" si="25"/>
        <v>1.1843804304033536</v>
      </c>
      <c r="AC137" s="17">
        <f t="shared" si="26"/>
        <v>5.8084194980480675E-2</v>
      </c>
    </row>
    <row r="138" spans="1:29" s="17" customFormat="1" x14ac:dyDescent="0.25">
      <c r="A138" s="17">
        <v>53</v>
      </c>
      <c r="B138" s="17">
        <v>-626</v>
      </c>
      <c r="C138" s="17">
        <v>14983</v>
      </c>
      <c r="D138" s="17">
        <v>12551</v>
      </c>
      <c r="E138" s="17">
        <v>11406</v>
      </c>
      <c r="F138" s="17">
        <v>13856</v>
      </c>
      <c r="G138" s="24"/>
      <c r="H138" s="7"/>
      <c r="I138" s="25">
        <f t="shared" si="32"/>
        <v>3577</v>
      </c>
      <c r="J138" s="24">
        <f t="shared" si="32"/>
        <v>-1305</v>
      </c>
      <c r="K138" s="7"/>
      <c r="L138" s="25">
        <f t="shared" si="27"/>
        <v>3573.7407650567379</v>
      </c>
      <c r="M138" s="17">
        <f t="shared" si="18"/>
        <v>10.622612415380523</v>
      </c>
      <c r="N138" s="17">
        <f t="shared" si="28"/>
        <v>-1310.7927165091198</v>
      </c>
      <c r="O138" s="24">
        <f t="shared" si="19"/>
        <v>33.555564555029399</v>
      </c>
      <c r="P138" s="7"/>
      <c r="Q138" s="25">
        <f t="shared" si="20"/>
        <v>3633.8435319343102</v>
      </c>
      <c r="R138" s="24">
        <f t="shared" si="21"/>
        <v>-1317.1358969554722</v>
      </c>
      <c r="S138" s="7"/>
      <c r="T138" s="25">
        <f t="shared" si="22"/>
        <v>-0.94015637606584812</v>
      </c>
      <c r="U138" s="24">
        <f t="shared" si="23"/>
        <v>-0.34116020863635488</v>
      </c>
      <c r="V138" s="7"/>
      <c r="W138" s="25">
        <f t="shared" si="24"/>
        <v>-0.93844475277610939</v>
      </c>
      <c r="X138" s="24">
        <f t="shared" si="29"/>
        <v>62.295988391364915</v>
      </c>
      <c r="Y138" s="7"/>
      <c r="Z138" s="25">
        <f t="shared" si="30"/>
        <v>-626</v>
      </c>
      <c r="AA138" s="17">
        <f t="shared" si="31"/>
        <v>62.226000000000084</v>
      </c>
      <c r="AB138" s="24">
        <f t="shared" si="25"/>
        <v>1.0860485803459929</v>
      </c>
      <c r="AC138" s="17">
        <f t="shared" si="26"/>
        <v>6.9988391364830704E-2</v>
      </c>
    </row>
    <row r="139" spans="1:29" s="17" customFormat="1" x14ac:dyDescent="0.25">
      <c r="A139" s="17">
        <v>54</v>
      </c>
      <c r="B139" s="17">
        <v>-634</v>
      </c>
      <c r="C139" s="17">
        <v>14913</v>
      </c>
      <c r="D139" s="17">
        <v>12374</v>
      </c>
      <c r="E139" s="17">
        <v>11483</v>
      </c>
      <c r="F139" s="17">
        <v>14037</v>
      </c>
      <c r="G139" s="24"/>
      <c r="H139" s="7"/>
      <c r="I139" s="25">
        <f t="shared" si="32"/>
        <v>3430</v>
      </c>
      <c r="J139" s="24">
        <f t="shared" si="32"/>
        <v>-1663</v>
      </c>
      <c r="K139" s="7"/>
      <c r="L139" s="25">
        <f t="shared" si="27"/>
        <v>3425.939135972405</v>
      </c>
      <c r="M139" s="17">
        <f t="shared" si="18"/>
        <v>16.49061665061522</v>
      </c>
      <c r="N139" s="17">
        <f t="shared" si="28"/>
        <v>-1664.2442898329853</v>
      </c>
      <c r="O139" s="24">
        <f t="shared" si="19"/>
        <v>1.5482571884704852</v>
      </c>
      <c r="P139" s="7"/>
      <c r="Q139" s="25">
        <f t="shared" si="20"/>
        <v>3486.8435319343102</v>
      </c>
      <c r="R139" s="24">
        <f t="shared" si="21"/>
        <v>-1675.1358969554722</v>
      </c>
      <c r="S139" s="7"/>
      <c r="T139" s="25">
        <f t="shared" si="22"/>
        <v>-0.90212419717120162</v>
      </c>
      <c r="U139" s="24">
        <f t="shared" si="23"/>
        <v>-0.43388819135562323</v>
      </c>
      <c r="V139" s="7"/>
      <c r="W139" s="25">
        <f t="shared" si="24"/>
        <v>-0.8999436048135534</v>
      </c>
      <c r="X139" s="24">
        <f t="shared" si="29"/>
        <v>56.534083654102631</v>
      </c>
      <c r="Y139" s="7"/>
      <c r="Z139" s="25">
        <f t="shared" si="30"/>
        <v>-634</v>
      </c>
      <c r="AA139" s="17">
        <f t="shared" si="31"/>
        <v>56.520000000000081</v>
      </c>
      <c r="AB139" s="24">
        <f t="shared" si="25"/>
        <v>0.98646009322719641</v>
      </c>
      <c r="AC139" s="17">
        <f t="shared" si="26"/>
        <v>1.4083654102549303E-2</v>
      </c>
    </row>
    <row r="140" spans="1:29" s="17" customFormat="1" x14ac:dyDescent="0.25">
      <c r="A140" s="17">
        <v>55</v>
      </c>
      <c r="B140" s="17">
        <v>-633</v>
      </c>
      <c r="C140" s="17">
        <v>14813</v>
      </c>
      <c r="D140" s="17">
        <v>12199</v>
      </c>
      <c r="E140" s="17">
        <v>11567</v>
      </c>
      <c r="F140" s="17">
        <v>14199</v>
      </c>
      <c r="G140" s="24"/>
      <c r="H140" s="7"/>
      <c r="I140" s="25">
        <f t="shared" si="32"/>
        <v>3246</v>
      </c>
      <c r="J140" s="24">
        <f t="shared" si="32"/>
        <v>-2000</v>
      </c>
      <c r="K140" s="7"/>
      <c r="L140" s="25">
        <f t="shared" si="27"/>
        <v>3243.916234265414</v>
      </c>
      <c r="M140" s="17">
        <f t="shared" si="18"/>
        <v>4.3420796366347121</v>
      </c>
      <c r="N140" s="17">
        <f t="shared" si="28"/>
        <v>-2000.552917743674</v>
      </c>
      <c r="O140" s="24">
        <f t="shared" si="19"/>
        <v>0.30571803126956437</v>
      </c>
      <c r="P140" s="7"/>
      <c r="Q140" s="25">
        <f t="shared" si="20"/>
        <v>3302.8435319343102</v>
      </c>
      <c r="R140" s="24">
        <f t="shared" si="21"/>
        <v>-2012.1358969554722</v>
      </c>
      <c r="S140" s="7"/>
      <c r="T140" s="25">
        <f t="shared" si="22"/>
        <v>-0.85451929297654217</v>
      </c>
      <c r="U140" s="24">
        <f t="shared" si="23"/>
        <v>-0.52117682313325853</v>
      </c>
      <c r="V140" s="7"/>
      <c r="W140" s="25">
        <f t="shared" si="24"/>
        <v>-0.85189709026588367</v>
      </c>
      <c r="X140" s="24">
        <f t="shared" si="29"/>
        <v>50.816492021292731</v>
      </c>
      <c r="Y140" s="7"/>
      <c r="Z140" s="25">
        <f t="shared" si="30"/>
        <v>-633</v>
      </c>
      <c r="AA140" s="17">
        <f t="shared" si="31"/>
        <v>50.823000000000079</v>
      </c>
      <c r="AB140" s="24">
        <f t="shared" si="25"/>
        <v>0.8870286857410794</v>
      </c>
      <c r="AC140" s="17">
        <f t="shared" si="26"/>
        <v>-6.5079787073472062E-3</v>
      </c>
    </row>
    <row r="141" spans="1:29" s="17" customFormat="1" x14ac:dyDescent="0.25">
      <c r="A141" s="17">
        <v>56</v>
      </c>
      <c r="B141" s="17">
        <v>-635</v>
      </c>
      <c r="C141" s="17">
        <v>14709</v>
      </c>
      <c r="D141" s="17">
        <v>12050</v>
      </c>
      <c r="E141" s="17">
        <v>11682</v>
      </c>
      <c r="F141" s="17">
        <v>14366</v>
      </c>
      <c r="G141" s="24"/>
      <c r="H141" s="7"/>
      <c r="I141" s="25">
        <f t="shared" si="32"/>
        <v>3027</v>
      </c>
      <c r="J141" s="24">
        <f t="shared" si="32"/>
        <v>-2316</v>
      </c>
      <c r="K141" s="7"/>
      <c r="L141" s="25">
        <f t="shared" si="27"/>
        <v>3028.5382543085261</v>
      </c>
      <c r="M141" s="17">
        <f t="shared" si="18"/>
        <v>2.3662263176991729</v>
      </c>
      <c r="N141" s="17">
        <f t="shared" si="28"/>
        <v>-2317.9272320271011</v>
      </c>
      <c r="O141" s="24">
        <f t="shared" si="19"/>
        <v>3.7142232862843181</v>
      </c>
      <c r="P141" s="7"/>
      <c r="Q141" s="25">
        <f t="shared" si="20"/>
        <v>3083.8435319343102</v>
      </c>
      <c r="R141" s="24">
        <f t="shared" si="21"/>
        <v>-2328.1358969554722</v>
      </c>
      <c r="S141" s="7"/>
      <c r="T141" s="25">
        <f t="shared" si="22"/>
        <v>-0.79785910809268101</v>
      </c>
      <c r="U141" s="24">
        <f t="shared" si="23"/>
        <v>-0.60302610396926082</v>
      </c>
      <c r="V141" s="7"/>
      <c r="W141" s="25">
        <f t="shared" si="24"/>
        <v>-0.79482266034778015</v>
      </c>
      <c r="X141" s="24">
        <f t="shared" si="29"/>
        <v>45.086787648133281</v>
      </c>
      <c r="Y141" s="7"/>
      <c r="Z141" s="25">
        <f t="shared" si="30"/>
        <v>-635</v>
      </c>
      <c r="AA141" s="17">
        <f t="shared" si="31"/>
        <v>45.108000000000075</v>
      </c>
      <c r="AB141" s="24">
        <f t="shared" si="25"/>
        <v>0.78728311898960346</v>
      </c>
      <c r="AC141" s="17">
        <f t="shared" si="26"/>
        <v>-2.1212351866793711E-2</v>
      </c>
    </row>
    <row r="142" spans="1:29" s="17" customFormat="1" x14ac:dyDescent="0.25">
      <c r="A142" s="17">
        <v>57</v>
      </c>
      <c r="B142" s="17">
        <v>-633</v>
      </c>
      <c r="C142" s="17">
        <v>14587</v>
      </c>
      <c r="D142" s="17">
        <v>11898</v>
      </c>
      <c r="E142" s="17">
        <v>11804</v>
      </c>
      <c r="F142" s="17">
        <v>14511</v>
      </c>
      <c r="G142" s="24"/>
      <c r="H142" s="7"/>
      <c r="I142" s="25">
        <f t="shared" si="32"/>
        <v>2783</v>
      </c>
      <c r="J142" s="24">
        <f t="shared" si="32"/>
        <v>-2613</v>
      </c>
      <c r="K142" s="7"/>
      <c r="L142" s="25">
        <f t="shared" si="27"/>
        <v>2783.2895192923197</v>
      </c>
      <c r="M142" s="17">
        <f t="shared" si="18"/>
        <v>8.3821420625305731E-2</v>
      </c>
      <c r="N142" s="17">
        <f t="shared" si="28"/>
        <v>-2611.2319175480093</v>
      </c>
      <c r="O142" s="24">
        <f t="shared" si="19"/>
        <v>3.1261155570375232</v>
      </c>
      <c r="P142" s="7"/>
      <c r="Q142" s="25">
        <f t="shared" si="20"/>
        <v>2839.8435319343102</v>
      </c>
      <c r="R142" s="24">
        <f t="shared" si="21"/>
        <v>-2625.1358969554722</v>
      </c>
      <c r="S142" s="7"/>
      <c r="T142" s="25">
        <f t="shared" si="22"/>
        <v>-0.73473086557367606</v>
      </c>
      <c r="U142" s="24">
        <f t="shared" si="23"/>
        <v>-0.67995406728664265</v>
      </c>
      <c r="V142" s="7"/>
      <c r="W142" s="25">
        <f t="shared" si="24"/>
        <v>-0.73130495390536066</v>
      </c>
      <c r="X142" s="24">
        <f t="shared" si="29"/>
        <v>39.357988675613228</v>
      </c>
      <c r="Y142" s="7"/>
      <c r="Z142" s="25">
        <f t="shared" si="30"/>
        <v>-633</v>
      </c>
      <c r="AA142" s="17">
        <f t="shared" si="31"/>
        <v>39.411000000000072</v>
      </c>
      <c r="AB142" s="24">
        <f t="shared" si="25"/>
        <v>0.68785171150348645</v>
      </c>
      <c r="AC142" s="17">
        <f t="shared" si="26"/>
        <v>-5.3011324386844194E-2</v>
      </c>
    </row>
    <row r="143" spans="1:29" s="17" customFormat="1" x14ac:dyDescent="0.25">
      <c r="A143" s="17">
        <v>58</v>
      </c>
      <c r="B143" s="17">
        <v>-605</v>
      </c>
      <c r="C143" s="17">
        <v>14459</v>
      </c>
      <c r="D143" s="17">
        <v>11775</v>
      </c>
      <c r="E143" s="17">
        <v>11937</v>
      </c>
      <c r="F143" s="17">
        <v>14641</v>
      </c>
      <c r="G143" s="24"/>
      <c r="H143" s="7"/>
      <c r="I143" s="25">
        <f t="shared" si="32"/>
        <v>2522</v>
      </c>
      <c r="J143" s="24">
        <f t="shared" si="32"/>
        <v>-2866</v>
      </c>
      <c r="K143" s="7"/>
      <c r="L143" s="25">
        <f t="shared" si="27"/>
        <v>2522.6134434438768</v>
      </c>
      <c r="M143" s="17">
        <f t="shared" si="18"/>
        <v>0.37631285883543353</v>
      </c>
      <c r="N143" s="17">
        <f t="shared" si="28"/>
        <v>-2867.3589098646576</v>
      </c>
      <c r="O143" s="24">
        <f t="shared" si="19"/>
        <v>1.8466360202636338</v>
      </c>
      <c r="P143" s="7"/>
      <c r="Q143" s="25">
        <f t="shared" si="20"/>
        <v>2578.8435319343102</v>
      </c>
      <c r="R143" s="24">
        <f t="shared" si="21"/>
        <v>-2878.1358969554722</v>
      </c>
      <c r="S143" s="7"/>
      <c r="T143" s="25">
        <f t="shared" si="22"/>
        <v>-0.66720434386277305</v>
      </c>
      <c r="U143" s="24">
        <f t="shared" si="23"/>
        <v>-0.74548529529774565</v>
      </c>
      <c r="V143" s="7"/>
      <c r="W143" s="25">
        <f t="shared" si="24"/>
        <v>-0.66344649113837662</v>
      </c>
      <c r="X143" s="24">
        <f t="shared" si="29"/>
        <v>33.94167413663979</v>
      </c>
      <c r="Y143" s="7"/>
      <c r="Z143" s="25">
        <f t="shared" si="30"/>
        <v>-605</v>
      </c>
      <c r="AA143" s="17">
        <f t="shared" si="31"/>
        <v>33.966000000000072</v>
      </c>
      <c r="AB143" s="24">
        <f t="shared" si="25"/>
        <v>0.59281853373239524</v>
      </c>
      <c r="AC143" s="17">
        <f t="shared" si="26"/>
        <v>-2.4325863360282085E-2</v>
      </c>
    </row>
    <row r="144" spans="1:29" s="17" customFormat="1" x14ac:dyDescent="0.25">
      <c r="A144" s="17">
        <v>59</v>
      </c>
      <c r="B144" s="17">
        <v>-616</v>
      </c>
      <c r="C144" s="17">
        <v>14307</v>
      </c>
      <c r="D144" s="17">
        <v>11656</v>
      </c>
      <c r="E144" s="17">
        <v>12079</v>
      </c>
      <c r="F144" s="17">
        <v>14755</v>
      </c>
      <c r="G144" s="24"/>
      <c r="H144" s="7"/>
      <c r="I144" s="25">
        <f t="shared" si="32"/>
        <v>2228</v>
      </c>
      <c r="J144" s="24">
        <f t="shared" si="32"/>
        <v>-3099</v>
      </c>
      <c r="K144" s="7"/>
      <c r="L144" s="25">
        <f t="shared" si="27"/>
        <v>2233.2803303881296</v>
      </c>
      <c r="M144" s="17">
        <f t="shared" si="18"/>
        <v>27.881889007805331</v>
      </c>
      <c r="N144" s="17">
        <f t="shared" si="28"/>
        <v>-3101.4079664136116</v>
      </c>
      <c r="O144" s="24">
        <f t="shared" si="19"/>
        <v>5.7983022490813916</v>
      </c>
      <c r="P144" s="7"/>
      <c r="Q144" s="25">
        <f t="shared" si="20"/>
        <v>2284.8435319343102</v>
      </c>
      <c r="R144" s="24">
        <f t="shared" si="21"/>
        <v>-3111.1358969554722</v>
      </c>
      <c r="S144" s="7"/>
      <c r="T144" s="25">
        <f t="shared" si="22"/>
        <v>-0.59113998607348017</v>
      </c>
      <c r="U144" s="24">
        <f t="shared" si="23"/>
        <v>-0.80583618907872201</v>
      </c>
      <c r="V144" s="7"/>
      <c r="W144" s="25">
        <f t="shared" si="24"/>
        <v>-0.58707625560199794</v>
      </c>
      <c r="X144" s="24">
        <f t="shared" si="29"/>
        <v>28.348590952290351</v>
      </c>
      <c r="Y144" s="7"/>
      <c r="Z144" s="25">
        <f t="shared" si="30"/>
        <v>-616</v>
      </c>
      <c r="AA144" s="17">
        <f t="shared" si="31"/>
        <v>28.422000000000072</v>
      </c>
      <c r="AB144" s="24">
        <f t="shared" si="25"/>
        <v>0.49605748000182959</v>
      </c>
      <c r="AC144" s="17">
        <f t="shared" si="26"/>
        <v>-7.3409047709720454E-2</v>
      </c>
    </row>
    <row r="145" spans="1:29" s="17" customFormat="1" x14ac:dyDescent="0.25">
      <c r="A145" s="17">
        <v>60</v>
      </c>
      <c r="B145" s="17">
        <v>-624</v>
      </c>
      <c r="C145" s="17">
        <v>14157</v>
      </c>
      <c r="D145" s="17">
        <v>11552</v>
      </c>
      <c r="E145" s="17">
        <v>12243</v>
      </c>
      <c r="F145" s="17">
        <v>14868</v>
      </c>
      <c r="G145" s="24"/>
      <c r="H145" s="7"/>
      <c r="I145" s="25">
        <f t="shared" si="32"/>
        <v>1914</v>
      </c>
      <c r="J145" s="24">
        <f t="shared" si="32"/>
        <v>-3316</v>
      </c>
      <c r="K145" s="7"/>
      <c r="L145" s="25">
        <f t="shared" si="27"/>
        <v>1918.3429872818917</v>
      </c>
      <c r="M145" s="17">
        <f t="shared" si="18"/>
        <v>18.861538530673382</v>
      </c>
      <c r="N145" s="17">
        <f t="shared" si="28"/>
        <v>-3308.7645880015543</v>
      </c>
      <c r="O145" s="24">
        <f t="shared" si="19"/>
        <v>52.351186787251564</v>
      </c>
      <c r="P145" s="7"/>
      <c r="Q145" s="25">
        <f t="shared" si="20"/>
        <v>1970.8435319343102</v>
      </c>
      <c r="R145" s="24">
        <f t="shared" si="21"/>
        <v>-3328.1358969554722</v>
      </c>
      <c r="S145" s="7"/>
      <c r="T145" s="25">
        <f t="shared" si="22"/>
        <v>-0.50990118217607205</v>
      </c>
      <c r="U145" s="24">
        <f t="shared" si="23"/>
        <v>-0.86204281547559702</v>
      </c>
      <c r="V145" s="7"/>
      <c r="W145" s="25">
        <f t="shared" si="24"/>
        <v>-0.50555244573707925</v>
      </c>
      <c r="X145" s="24">
        <f t="shared" si="29"/>
        <v>22.66396984214623</v>
      </c>
      <c r="Y145" s="7"/>
      <c r="Z145" s="25">
        <f t="shared" si="30"/>
        <v>-624</v>
      </c>
      <c r="AA145" s="17">
        <f t="shared" si="31"/>
        <v>22.806000000000072</v>
      </c>
      <c r="AB145" s="24">
        <f t="shared" si="25"/>
        <v>0.39803978920982808</v>
      </c>
      <c r="AC145" s="17">
        <f t="shared" si="26"/>
        <v>-0.1420301578538421</v>
      </c>
    </row>
    <row r="146" spans="1:29" s="17" customFormat="1" x14ac:dyDescent="0.25">
      <c r="A146" s="17">
        <v>61</v>
      </c>
      <c r="B146" s="17">
        <v>-618</v>
      </c>
      <c r="C146" s="17">
        <v>13984</v>
      </c>
      <c r="D146" s="17">
        <v>11462</v>
      </c>
      <c r="E146" s="17">
        <v>12403</v>
      </c>
      <c r="F146" s="17">
        <v>14950</v>
      </c>
      <c r="G146" s="24"/>
      <c r="H146" s="7"/>
      <c r="I146" s="25">
        <f t="shared" si="32"/>
        <v>1581</v>
      </c>
      <c r="J146" s="24">
        <f t="shared" si="32"/>
        <v>-3488</v>
      </c>
      <c r="K146" s="7"/>
      <c r="L146" s="25">
        <f t="shared" si="27"/>
        <v>1587.7217380796333</v>
      </c>
      <c r="M146" s="17">
        <f t="shared" si="18"/>
        <v>45.181762811191945</v>
      </c>
      <c r="N146" s="17">
        <f t="shared" si="28"/>
        <v>-3482.6850664061885</v>
      </c>
      <c r="O146" s="24">
        <f t="shared" si="19"/>
        <v>28.248519106625757</v>
      </c>
      <c r="P146" s="7"/>
      <c r="Q146" s="25">
        <f t="shared" si="20"/>
        <v>1637.8435319343102</v>
      </c>
      <c r="R146" s="24">
        <f t="shared" si="21"/>
        <v>-3500.1358969554722</v>
      </c>
      <c r="S146" s="7"/>
      <c r="T146" s="25">
        <f t="shared" si="22"/>
        <v>-0.4237466544759545</v>
      </c>
      <c r="U146" s="24">
        <f t="shared" si="23"/>
        <v>-0.9065936898546868</v>
      </c>
      <c r="V146" s="7"/>
      <c r="W146" s="25">
        <f t="shared" si="24"/>
        <v>-0.41917173694655746</v>
      </c>
      <c r="X146" s="24">
        <f t="shared" si="29"/>
        <v>17.087995738424638</v>
      </c>
      <c r="Y146" s="7"/>
      <c r="Z146" s="25">
        <f t="shared" si="30"/>
        <v>-618</v>
      </c>
      <c r="AA146" s="17">
        <f t="shared" si="31"/>
        <v>17.244000000000071</v>
      </c>
      <c r="AB146" s="24">
        <f t="shared" si="25"/>
        <v>0.30096457621390343</v>
      </c>
      <c r="AC146" s="17">
        <f t="shared" si="26"/>
        <v>-0.15600426157543268</v>
      </c>
    </row>
    <row r="147" spans="1:29" s="17" customFormat="1" x14ac:dyDescent="0.25">
      <c r="A147" s="17">
        <v>62</v>
      </c>
      <c r="B147" s="17">
        <v>-635</v>
      </c>
      <c r="C147" s="17">
        <v>13816</v>
      </c>
      <c r="D147" s="17">
        <v>11399</v>
      </c>
      <c r="E147" s="17">
        <v>12588</v>
      </c>
      <c r="F147" s="17">
        <v>15027</v>
      </c>
      <c r="G147" s="24"/>
      <c r="H147" s="7"/>
      <c r="I147" s="25">
        <f t="shared" si="32"/>
        <v>1228</v>
      </c>
      <c r="J147" s="24">
        <f t="shared" si="32"/>
        <v>-3628</v>
      </c>
      <c r="K147" s="7"/>
      <c r="L147" s="25">
        <f t="shared" si="27"/>
        <v>1231.8940185774411</v>
      </c>
      <c r="M147" s="17">
        <f t="shared" si="18"/>
        <v>15.163380681456424</v>
      </c>
      <c r="N147" s="17">
        <f t="shared" si="28"/>
        <v>-3627.0694031954781</v>
      </c>
      <c r="O147" s="24">
        <f t="shared" si="19"/>
        <v>0.86601041258634026</v>
      </c>
      <c r="P147" s="7"/>
      <c r="Q147" s="25">
        <f t="shared" si="20"/>
        <v>1284.8435319343102</v>
      </c>
      <c r="R147" s="24">
        <f t="shared" si="21"/>
        <v>-3640.1358969554722</v>
      </c>
      <c r="S147" s="7"/>
      <c r="T147" s="25">
        <f t="shared" si="22"/>
        <v>-0.33241768066772182</v>
      </c>
      <c r="U147" s="24">
        <f t="shared" si="23"/>
        <v>-0.9428560294655739</v>
      </c>
      <c r="V147" s="7"/>
      <c r="W147" s="25">
        <f t="shared" si="24"/>
        <v>-0.32765839164575616</v>
      </c>
      <c r="X147" s="24">
        <f t="shared" si="29"/>
        <v>11.437313289307099</v>
      </c>
      <c r="Y147" s="7"/>
      <c r="Z147" s="25">
        <f t="shared" si="30"/>
        <v>-635</v>
      </c>
      <c r="AA147" s="17">
        <f t="shared" si="31"/>
        <v>11.529000000000071</v>
      </c>
      <c r="AB147" s="24">
        <f t="shared" si="25"/>
        <v>0.20121900946242749</v>
      </c>
      <c r="AC147" s="17">
        <f t="shared" si="26"/>
        <v>-9.1686710692972184E-2</v>
      </c>
    </row>
    <row r="148" spans="1:29" s="17" customFormat="1" x14ac:dyDescent="0.25">
      <c r="A148" s="17">
        <v>63</v>
      </c>
      <c r="B148" s="17">
        <v>-646</v>
      </c>
      <c r="C148" s="17">
        <v>13621</v>
      </c>
      <c r="D148" s="17">
        <v>11332</v>
      </c>
      <c r="E148" s="17">
        <v>12766</v>
      </c>
      <c r="F148" s="17">
        <v>15070</v>
      </c>
      <c r="G148" s="24"/>
      <c r="H148" s="7"/>
      <c r="I148" s="25">
        <f t="shared" si="32"/>
        <v>855</v>
      </c>
      <c r="J148" s="24">
        <f t="shared" si="32"/>
        <v>-3738</v>
      </c>
      <c r="K148" s="7"/>
      <c r="L148" s="25">
        <f t="shared" si="27"/>
        <v>856.76711034690459</v>
      </c>
      <c r="M148" s="17">
        <f t="shared" ref="M148:M149" si="33">(I148-L148)^2</f>
        <v>3.1226789781372513</v>
      </c>
      <c r="N148" s="17">
        <f t="shared" si="28"/>
        <v>-3736.7943593187042</v>
      </c>
      <c r="O148" s="24">
        <f t="shared" ref="O148:O149" si="34">(J148-N148)^2</f>
        <v>1.4535694523953773</v>
      </c>
      <c r="P148" s="7"/>
      <c r="Q148" s="25">
        <f t="shared" si="20"/>
        <v>911.84353193431036</v>
      </c>
      <c r="R148" s="24">
        <f t="shared" si="21"/>
        <v>-3750.1358969554722</v>
      </c>
      <c r="S148" s="7"/>
      <c r="T148" s="25">
        <f t="shared" si="22"/>
        <v>-0.23591426075137398</v>
      </c>
      <c r="U148" s="24">
        <f t="shared" si="23"/>
        <v>-0.97134786773127091</v>
      </c>
      <c r="V148" s="7"/>
      <c r="W148" s="25">
        <f t="shared" si="24"/>
        <v>-0.23100979260739279</v>
      </c>
      <c r="X148" s="24">
        <f t="shared" si="29"/>
        <v>5.6518980748402328</v>
      </c>
      <c r="Y148" s="7"/>
      <c r="Z148" s="25">
        <f t="shared" si="30"/>
        <v>-646</v>
      </c>
      <c r="AA148" s="17">
        <f t="shared" si="31"/>
        <v>5.7150000000000718</v>
      </c>
      <c r="AB148" s="24">
        <f t="shared" si="25"/>
        <v>9.974556675147718E-2</v>
      </c>
      <c r="AC148" s="17">
        <f t="shared" si="26"/>
        <v>-6.3101925159839034E-2</v>
      </c>
    </row>
    <row r="149" spans="1:29" s="17" customFormat="1" x14ac:dyDescent="0.25">
      <c r="A149" s="17">
        <v>64</v>
      </c>
      <c r="B149" s="17">
        <v>-637</v>
      </c>
      <c r="C149" s="17">
        <v>13440</v>
      </c>
      <c r="D149" s="17">
        <v>11306</v>
      </c>
      <c r="E149" s="17">
        <v>12964</v>
      </c>
      <c r="F149" s="17">
        <v>15119</v>
      </c>
      <c r="G149" s="24"/>
      <c r="H149" s="7"/>
      <c r="I149" s="25">
        <f t="shared" si="32"/>
        <v>476</v>
      </c>
      <c r="J149" s="24">
        <f t="shared" si="32"/>
        <v>-3813</v>
      </c>
      <c r="K149" s="7"/>
      <c r="L149" s="25">
        <f t="shared" si="27"/>
        <v>477.6361520303771</v>
      </c>
      <c r="M149" s="17">
        <f t="shared" si="33"/>
        <v>2.6769934665071213</v>
      </c>
      <c r="N149" s="17">
        <f t="shared" si="28"/>
        <v>-3807.196022399547</v>
      </c>
      <c r="O149" s="24">
        <f t="shared" si="34"/>
        <v>33.686155986559946</v>
      </c>
      <c r="P149" s="7"/>
      <c r="Q149" s="25">
        <f t="shared" ref="Q149" si="35">I149-$J$4</f>
        <v>532.84353193431036</v>
      </c>
      <c r="R149" s="24">
        <f t="shared" ref="R149" si="36">J149-$J$3</f>
        <v>-3825.1358969554722</v>
      </c>
      <c r="S149" s="7"/>
      <c r="T149" s="25">
        <f t="shared" ref="T149" si="37">Q149/$J$7</f>
        <v>-0.13785850700259158</v>
      </c>
      <c r="U149" s="24">
        <f t="shared" ref="U149" si="38">R149/$J$6</f>
        <v>-0.99077412109424612</v>
      </c>
      <c r="V149" s="7"/>
      <c r="W149" s="25">
        <f t="shared" ref="W149" si="39">(T149-U149*SIN(-$J$11*PI()/180))/(COS(-$J$11*PI()/180))</f>
        <v>-0.13285464140243378</v>
      </c>
      <c r="X149" s="24">
        <f>IF(MOD(ATAN2(U149,W149)*180/PI()-$J$9+360,360)&gt;5,MOD(ATAN2(U149,W149)*180/PI()-$J$9+360,360)-360,MOD(ATAN2(U149,W149)*180/PI()-$J$9+360,360))</f>
        <v>-8.8554841790255523E-2</v>
      </c>
      <c r="Y149" s="7"/>
      <c r="Z149" s="25">
        <f t="shared" si="30"/>
        <v>-637</v>
      </c>
      <c r="AA149" s="17">
        <f t="shared" si="31"/>
        <v>-1.7999999999927851E-2</v>
      </c>
      <c r="AB149" s="24">
        <f t="shared" ref="AB149" si="40">AA149*PI()/180</f>
        <v>-3.1415926535772012E-4</v>
      </c>
      <c r="AC149" s="17">
        <f t="shared" ref="AC149" si="41">X149-AA149</f>
        <v>-7.0554841790327671E-2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-9981</v>
      </c>
      <c r="G154" s="2"/>
      <c r="I154" s="1"/>
      <c r="J154" s="3"/>
    </row>
    <row r="155" spans="1:29" x14ac:dyDescent="0.25">
      <c r="A155" t="s">
        <v>77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78</v>
      </c>
      <c r="B156" s="31">
        <v>9983</v>
      </c>
      <c r="G156" s="2"/>
      <c r="I156" s="1"/>
      <c r="J156" s="3"/>
    </row>
    <row r="157" spans="1:29" x14ac:dyDescent="0.25">
      <c r="A157" t="s">
        <v>79</v>
      </c>
      <c r="B157">
        <v>9990</v>
      </c>
      <c r="G157" s="2"/>
      <c r="I157" s="43">
        <f>J155</f>
        <v>-9989</v>
      </c>
      <c r="J157" s="39">
        <f>I157+B157</f>
        <v>1</v>
      </c>
    </row>
    <row r="158" spans="1:29" x14ac:dyDescent="0.25">
      <c r="A158" s="31" t="s">
        <v>80</v>
      </c>
      <c r="B158" s="31">
        <v>40008</v>
      </c>
      <c r="G158" s="2"/>
      <c r="I158" s="1"/>
      <c r="J158" s="3"/>
    </row>
    <row r="159" spans="1:29" x14ac:dyDescent="0.25">
      <c r="A159" t="s">
        <v>81</v>
      </c>
      <c r="B159">
        <v>40008</v>
      </c>
      <c r="G159" s="2"/>
      <c r="I159" s="43">
        <f>J157</f>
        <v>1</v>
      </c>
      <c r="J159" s="39">
        <f>I159+B159</f>
        <v>40009</v>
      </c>
    </row>
    <row r="160" spans="1:29" x14ac:dyDescent="0.25">
      <c r="A160" s="31" t="s">
        <v>82</v>
      </c>
      <c r="B160" s="31">
        <v>10003</v>
      </c>
      <c r="G160" s="2"/>
      <c r="I160" s="1"/>
      <c r="J160" s="3"/>
    </row>
    <row r="161" spans="1:10" x14ac:dyDescent="0.25">
      <c r="A161" t="s">
        <v>83</v>
      </c>
      <c r="B161">
        <v>10003</v>
      </c>
      <c r="G161" s="2"/>
      <c r="I161" s="43">
        <f>J159</f>
        <v>40009</v>
      </c>
      <c r="J161" s="39">
        <f>I161+B161</f>
        <v>50012</v>
      </c>
    </row>
    <row r="162" spans="1:10" x14ac:dyDescent="0.25">
      <c r="A162" s="31" t="s">
        <v>84</v>
      </c>
      <c r="B162" s="31">
        <v>-9984</v>
      </c>
      <c r="G162" s="2"/>
      <c r="I162" s="1"/>
      <c r="J162" s="3"/>
    </row>
    <row r="163" spans="1:10" x14ac:dyDescent="0.25">
      <c r="A163" t="s">
        <v>85</v>
      </c>
      <c r="B163">
        <v>-10002</v>
      </c>
      <c r="G163" s="2"/>
      <c r="I163" s="43">
        <f>J161</f>
        <v>50012</v>
      </c>
      <c r="J163" s="39">
        <f>I163+B163</f>
        <v>40010</v>
      </c>
    </row>
    <row r="164" spans="1:10" x14ac:dyDescent="0.25">
      <c r="A164" s="31" t="s">
        <v>86</v>
      </c>
      <c r="B164" s="31">
        <v>-40012</v>
      </c>
      <c r="G164" s="2"/>
      <c r="I164" s="1"/>
      <c r="J164" s="3"/>
    </row>
    <row r="165" spans="1:10" ht="15.75" thickBot="1" x14ac:dyDescent="0.3">
      <c r="A165" t="s">
        <v>87</v>
      </c>
      <c r="B165">
        <v>-40012</v>
      </c>
      <c r="G165" s="2"/>
      <c r="I165" s="4">
        <f>J163</f>
        <v>40010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11.750014133748255</v>
      </c>
      <c r="L3" s="35" t="s">
        <v>1</v>
      </c>
      <c r="M3" s="11">
        <v>-3871.7759130856098</v>
      </c>
      <c r="N3" s="10" t="s">
        <v>2</v>
      </c>
      <c r="O3" s="35">
        <v>3867.1742543889768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-57.752201086762526</v>
      </c>
      <c r="L4" s="9" t="s">
        <v>5</v>
      </c>
      <c r="M4" s="13">
        <v>359.9144618744283</v>
      </c>
      <c r="N4" s="12" t="s">
        <v>6</v>
      </c>
      <c r="O4" s="9">
        <v>359.86311524201574</v>
      </c>
      <c r="Q4" s="2" t="s">
        <v>7</v>
      </c>
      <c r="R4" s="2">
        <f>MAX(AC20:AC149)</f>
        <v>0.19304481830758391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-172.02481558716434</v>
      </c>
      <c r="N5" s="14" t="s">
        <v>9</v>
      </c>
      <c r="O5" s="9">
        <v>-172.28645036563387</v>
      </c>
      <c r="Q5" s="5" t="s">
        <v>10</v>
      </c>
      <c r="R5" s="5">
        <f>MIN(AC20:AC149)</f>
        <v>-0.2600026226741079</v>
      </c>
      <c r="T5" s="45" t="s">
        <v>55</v>
      </c>
      <c r="U5" s="47">
        <v>11</v>
      </c>
    </row>
    <row r="6" spans="1:21" ht="15.75" thickBot="1" x14ac:dyDescent="0.3">
      <c r="A6" t="s">
        <v>65</v>
      </c>
      <c r="I6" s="32" t="s">
        <v>11</v>
      </c>
      <c r="J6" s="32">
        <f>(O3+O9)/2</f>
        <v>3860.4085282761134</v>
      </c>
      <c r="L6" s="37" t="s">
        <v>12</v>
      </c>
      <c r="M6" s="13">
        <v>-57.259053697229476</v>
      </c>
      <c r="N6" s="14" t="s">
        <v>13</v>
      </c>
      <c r="O6" s="9">
        <v>12.0963032415066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-3865.2094848605725</v>
      </c>
      <c r="L7" s="38" t="s">
        <v>15</v>
      </c>
      <c r="M7" s="16">
        <f>SUM(M20:M84)</f>
        <v>1216.3953388279933</v>
      </c>
      <c r="N7" s="15" t="s">
        <v>15</v>
      </c>
      <c r="O7" s="36">
        <f>SUM(O20:O84)</f>
        <v>2588.8419061419522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-172.27026573022624</v>
      </c>
      <c r="L9" s="35" t="s">
        <v>18</v>
      </c>
      <c r="M9" s="11">
        <v>-3858.6430566355352</v>
      </c>
      <c r="N9" s="10" t="s">
        <v>19</v>
      </c>
      <c r="O9" s="35">
        <v>3853.6428021632496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-172.00542839787144</v>
      </c>
      <c r="L10" s="9" t="s">
        <v>21</v>
      </c>
      <c r="M10" s="13">
        <v>359.86126272990612</v>
      </c>
      <c r="N10" s="12" t="s">
        <v>22</v>
      </c>
      <c r="O10" s="9">
        <v>359.86527198903832</v>
      </c>
      <c r="T10" s="48"/>
    </row>
    <row r="11" spans="1:21" ht="15.75" thickBot="1" x14ac:dyDescent="0.3">
      <c r="I11" s="33" t="s">
        <v>23</v>
      </c>
      <c r="J11" s="33">
        <f>J9-J10</f>
        <v>-0.26483733235480145</v>
      </c>
      <c r="L11" s="37" t="s">
        <v>24</v>
      </c>
      <c r="M11" s="13">
        <v>-171.98604120857854</v>
      </c>
      <c r="N11" s="14" t="s">
        <v>25</v>
      </c>
      <c r="O11" s="9">
        <v>-172.25408109481862</v>
      </c>
    </row>
    <row r="12" spans="1:21" x14ac:dyDescent="0.25">
      <c r="I12" s="9"/>
      <c r="J12" s="9"/>
      <c r="L12" s="37" t="s">
        <v>26</v>
      </c>
      <c r="M12" s="13">
        <v>-58.245348476295568</v>
      </c>
      <c r="N12" s="14" t="s">
        <v>27</v>
      </c>
      <c r="O12" s="9">
        <v>11.403725025989909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1222.0546572442049</v>
      </c>
      <c r="N13" s="15" t="s">
        <v>15</v>
      </c>
      <c r="O13" s="36">
        <f>SUM(O85:O149)</f>
        <v>2305.0355763452067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11346</v>
      </c>
      <c r="E20" s="17">
        <v>13010</v>
      </c>
      <c r="F20" s="17">
        <v>15169</v>
      </c>
      <c r="G20" s="24"/>
      <c r="H20" s="7"/>
      <c r="I20" s="25">
        <f t="shared" ref="I20:J51" si="0">C20-E20</f>
        <v>483</v>
      </c>
      <c r="J20" s="24">
        <f t="shared" si="0"/>
        <v>-3823</v>
      </c>
      <c r="K20" s="7"/>
      <c r="L20" s="25">
        <f>$M$3*SIN(2*PI()/$M$4*(AA20+$M$5))+$M$6</f>
        <v>479.60109316659219</v>
      </c>
      <c r="M20" s="17">
        <f t="shared" ref="M20:M83" si="1">(I20-L20)^2</f>
        <v>11.552567662186286</v>
      </c>
      <c r="N20" s="17">
        <f>$O$3*COS(2*PI()/$O$4*(AA20+$O$5))+$O$6</f>
        <v>-3820.3526963211261</v>
      </c>
      <c r="O20" s="24">
        <f t="shared" ref="O20:O83" si="2">(J20-N20)^2</f>
        <v>7.0082167681791168</v>
      </c>
      <c r="P20" s="7"/>
      <c r="Q20" s="25">
        <f>I20-$J$4</f>
        <v>540.75220108676251</v>
      </c>
      <c r="R20" s="24">
        <f>J20-$J$3</f>
        <v>-3834.7500141337482</v>
      </c>
      <c r="S20" s="7"/>
      <c r="T20" s="25">
        <f>Q20/$J$7</f>
        <v>-0.13990243043871367</v>
      </c>
      <c r="U20" s="24">
        <f>R20/$J$6</f>
        <v>-0.99335341999313653</v>
      </c>
      <c r="V20" s="7"/>
      <c r="W20" s="25">
        <f>(T20-U20*SIN(-$J$11*PI()/180))/(COS(-$J$11*PI()/180))</f>
        <v>-0.1353123312392315</v>
      </c>
      <c r="X20" s="24">
        <f>IF(MOD(ATAN2(U20,W20)*180/PI()-$J$9+360,360)&gt;5,MOD(ATAN2(U20,W20)*180/PI()-$J$9+360,360)-360,MOD(ATAN2(U20,W20)*180/PI()-$J$9+360,360))</f>
        <v>2.722343605256583E-2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-8.776563947434167E-3</v>
      </c>
      <c r="AD20" s="17">
        <f ca="1">INDIRECT("AC"&amp;AE20)-AC20</f>
        <v>-7.2216372858945138E-2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13668</v>
      </c>
      <c r="D21" s="17">
        <v>11374</v>
      </c>
      <c r="E21" s="17">
        <v>12814</v>
      </c>
      <c r="F21" s="17">
        <v>15130</v>
      </c>
      <c r="G21" s="24"/>
      <c r="H21" s="7"/>
      <c r="I21" s="25">
        <f t="shared" si="0"/>
        <v>854</v>
      </c>
      <c r="J21" s="24">
        <f t="shared" si="0"/>
        <v>-3756</v>
      </c>
      <c r="K21" s="7"/>
      <c r="L21" s="25">
        <f t="shared" ref="L21:L84" si="3">$M$3*SIN(2*PI()/$M$4*(AA21+$M$5))+$M$6</f>
        <v>856.48545654763006</v>
      </c>
      <c r="M21" s="17">
        <f t="shared" si="1"/>
        <v>6.177494250157161</v>
      </c>
      <c r="N21" s="17">
        <f t="shared" ref="N21:N84" si="4">$O$3*COS(2*PI()/$O$4*(AA21+$O$5))+$O$6</f>
        <v>-3750.3413381297878</v>
      </c>
      <c r="O21" s="24">
        <f t="shared" si="2"/>
        <v>32.020454161393431</v>
      </c>
      <c r="P21" s="7"/>
      <c r="Q21" s="25">
        <f t="shared" ref="Q21:Q84" si="5">I21-$J$4</f>
        <v>911.75220108676251</v>
      </c>
      <c r="R21" s="24">
        <f t="shared" ref="R21:R84" si="6">J21-$J$3</f>
        <v>-3767.7500141337482</v>
      </c>
      <c r="S21" s="7"/>
      <c r="T21" s="25">
        <f t="shared" ref="T21:T84" si="7">Q21/$J$7</f>
        <v>-0.23588687874692299</v>
      </c>
      <c r="U21" s="24">
        <f t="shared" ref="U21:U84" si="8">R21/$J$6</f>
        <v>-0.97599774390102112</v>
      </c>
      <c r="V21" s="7"/>
      <c r="W21" s="25">
        <f t="shared" ref="W21:W84" si="9">(T21-U21*SIN(-$J$11*PI()/180))/(COS(-$J$11*PI()/180))</f>
        <v>-0.23137802836001911</v>
      </c>
      <c r="X21" s="24">
        <f t="shared" ref="X21:X83" si="10">MOD(ATAN2(U21,W21)*180/PI()-$J$9+360,360)</f>
        <v>5.6070625816311122</v>
      </c>
      <c r="Y21" s="7"/>
      <c r="Z21" s="25">
        <f t="shared" ref="Z21:Z84" si="11">B21</f>
        <v>631</v>
      </c>
      <c r="AA21" s="17">
        <f>360/40000*Z21+AA20</f>
        <v>5.714999999999999</v>
      </c>
      <c r="AB21" s="24">
        <f t="shared" ref="AB21:AB84" si="12">AA21*PI()/180</f>
        <v>9.9745566751475917E-2</v>
      </c>
      <c r="AC21" s="17">
        <f t="shared" ref="AC21:AC84" si="13">X21-AA21</f>
        <v>-0.10793741836888682</v>
      </c>
      <c r="AD21" s="17">
        <f t="shared" ref="AD21:AD83" ca="1" si="14">INDIRECT("AC"&amp;AE21)-AC21</f>
        <v>6.1034111188307705E-2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13859</v>
      </c>
      <c r="D22" s="17">
        <v>11437</v>
      </c>
      <c r="E22" s="17">
        <v>12635</v>
      </c>
      <c r="F22" s="17">
        <v>15080</v>
      </c>
      <c r="G22" s="24"/>
      <c r="H22" s="7"/>
      <c r="I22" s="25">
        <f t="shared" si="0"/>
        <v>1224</v>
      </c>
      <c r="J22" s="24">
        <f t="shared" si="0"/>
        <v>-3643</v>
      </c>
      <c r="K22" s="7"/>
      <c r="L22" s="25">
        <f t="shared" si="3"/>
        <v>1228.9872628890978</v>
      </c>
      <c r="M22" s="17">
        <f t="shared" si="1"/>
        <v>24.872791124972057</v>
      </c>
      <c r="N22" s="17">
        <f>$O$3*COS(2*PI()/$O$4*(AA22+$O$5))+$O$6</f>
        <v>-3641.7797532643299</v>
      </c>
      <c r="O22" s="24">
        <f>(J22-N22)^2</f>
        <v>1.4890020959135748</v>
      </c>
      <c r="P22" s="7"/>
      <c r="Q22" s="25">
        <f t="shared" si="5"/>
        <v>1281.7522010867626</v>
      </c>
      <c r="R22" s="24">
        <f t="shared" si="6"/>
        <v>-3654.7500141337482</v>
      </c>
      <c r="S22" s="7"/>
      <c r="T22" s="25">
        <f t="shared" si="7"/>
        <v>-0.33161260886562233</v>
      </c>
      <c r="U22" s="24">
        <f t="shared" si="8"/>
        <v>-0.94672623049193105</v>
      </c>
      <c r="V22" s="7"/>
      <c r="W22" s="25">
        <f t="shared" si="9"/>
        <v>-0.32724008329711846</v>
      </c>
      <c r="X22" s="24">
        <f t="shared" si="10"/>
        <v>11.338199387344162</v>
      </c>
      <c r="Y22" s="7"/>
      <c r="Z22" s="25">
        <f t="shared" si="11"/>
        <v>639</v>
      </c>
      <c r="AA22" s="17">
        <f t="shared" ref="AA22:AA85" si="15">360/40000*Z22+AA21</f>
        <v>11.465999999999998</v>
      </c>
      <c r="AB22" s="24">
        <f t="shared" si="12"/>
        <v>0.20011945203366979</v>
      </c>
      <c r="AC22" s="17">
        <f t="shared" si="13"/>
        <v>-0.12780061265583598</v>
      </c>
      <c r="AD22" s="17">
        <f t="shared" ca="1" si="14"/>
        <v>7.9568924166597554E-3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14034</v>
      </c>
      <c r="D23" s="17">
        <v>11506</v>
      </c>
      <c r="E23" s="17">
        <v>12453</v>
      </c>
      <c r="F23" s="17">
        <v>15002</v>
      </c>
      <c r="G23" s="24"/>
      <c r="H23" s="7"/>
      <c r="I23" s="25">
        <f t="shared" si="0"/>
        <v>1581</v>
      </c>
      <c r="J23" s="24">
        <f t="shared" si="0"/>
        <v>-3496</v>
      </c>
      <c r="K23" s="7"/>
      <c r="L23" s="25">
        <f t="shared" si="3"/>
        <v>1586.8829058203232</v>
      </c>
      <c r="M23" s="17">
        <f t="shared" si="1"/>
        <v>34.608580890792943</v>
      </c>
      <c r="N23" s="17">
        <f t="shared" si="4"/>
        <v>-3497.1749649765657</v>
      </c>
      <c r="O23" s="24">
        <f t="shared" si="2"/>
        <v>1.380542696155945</v>
      </c>
      <c r="P23" s="7"/>
      <c r="Q23" s="25">
        <f t="shared" si="5"/>
        <v>1638.7522010867626</v>
      </c>
      <c r="R23" s="24">
        <f t="shared" si="6"/>
        <v>-3507.7500141337482</v>
      </c>
      <c r="S23" s="7"/>
      <c r="T23" s="25">
        <f t="shared" si="7"/>
        <v>-0.4239750025206917</v>
      </c>
      <c r="U23" s="24">
        <f t="shared" si="8"/>
        <v>-0.90864735906594662</v>
      </c>
      <c r="V23" s="7"/>
      <c r="W23" s="25">
        <f t="shared" si="9"/>
        <v>-0.41977947623555084</v>
      </c>
      <c r="X23" s="24">
        <f t="shared" si="10"/>
        <v>17.066391972936117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-0.12360802706388085</v>
      </c>
      <c r="AD23" s="17">
        <f t="shared" ca="1" si="14"/>
        <v>-7.9077824084663462E-3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14190</v>
      </c>
      <c r="D24" s="17">
        <v>11580</v>
      </c>
      <c r="E24" s="17">
        <v>12280</v>
      </c>
      <c r="F24" s="17">
        <v>14909</v>
      </c>
      <c r="G24" s="24"/>
      <c r="H24" s="7"/>
      <c r="I24" s="25">
        <f t="shared" si="0"/>
        <v>1910</v>
      </c>
      <c r="J24" s="24">
        <f t="shared" si="0"/>
        <v>-3329</v>
      </c>
      <c r="K24" s="7"/>
      <c r="L24" s="25">
        <f t="shared" si="3"/>
        <v>1912.1623165796209</v>
      </c>
      <c r="M24" s="17">
        <f t="shared" si="1"/>
        <v>4.675612990503395</v>
      </c>
      <c r="N24" s="17">
        <f t="shared" si="4"/>
        <v>-3327.0898930988119</v>
      </c>
      <c r="O24" s="24">
        <f t="shared" si="2"/>
        <v>3.6485083739664095</v>
      </c>
      <c r="P24" s="7"/>
      <c r="Q24" s="25">
        <f t="shared" si="5"/>
        <v>1967.7522010867626</v>
      </c>
      <c r="R24" s="24">
        <f t="shared" si="6"/>
        <v>-3340.7500141337482</v>
      </c>
      <c r="S24" s="7"/>
      <c r="T24" s="25">
        <f t="shared" si="7"/>
        <v>-0.50909328686948108</v>
      </c>
      <c r="U24" s="24">
        <f t="shared" si="8"/>
        <v>-0.86538768880649486</v>
      </c>
      <c r="V24" s="7"/>
      <c r="W24" s="25">
        <f t="shared" si="9"/>
        <v>-0.50509862977115094</v>
      </c>
      <c r="X24" s="24">
        <f t="shared" si="10"/>
        <v>22.540984237751331</v>
      </c>
      <c r="Y24" s="7"/>
      <c r="Z24" s="25">
        <f t="shared" si="11"/>
        <v>605</v>
      </c>
      <c r="AA24" s="17">
        <f t="shared" si="15"/>
        <v>22.634999999999998</v>
      </c>
      <c r="AB24" s="24">
        <f t="shared" si="12"/>
        <v>0.39505527618891639</v>
      </c>
      <c r="AC24" s="17">
        <f t="shared" si="13"/>
        <v>-9.401576224866659E-2</v>
      </c>
      <c r="AD24" s="17">
        <f t="shared" ca="1" si="14"/>
        <v>-0.16598686042544131</v>
      </c>
      <c r="AE24" s="17">
        <v>145</v>
      </c>
    </row>
    <row r="25" spans="1:31" s="17" customFormat="1" x14ac:dyDescent="0.25">
      <c r="A25" s="17">
        <v>5</v>
      </c>
      <c r="B25" s="17">
        <v>626</v>
      </c>
      <c r="C25" s="17">
        <v>14363</v>
      </c>
      <c r="D25" s="17">
        <v>11696</v>
      </c>
      <c r="E25" s="17">
        <v>12135</v>
      </c>
      <c r="F25" s="17">
        <v>14822</v>
      </c>
      <c r="G25" s="24"/>
      <c r="H25" s="7"/>
      <c r="I25" s="25">
        <f t="shared" si="0"/>
        <v>2228</v>
      </c>
      <c r="J25" s="24">
        <f t="shared" si="0"/>
        <v>-3126</v>
      </c>
      <c r="K25" s="7"/>
      <c r="L25" s="25">
        <f t="shared" si="3"/>
        <v>2229.9800543002025</v>
      </c>
      <c r="M25" s="17">
        <f t="shared" si="1"/>
        <v>3.9206150317503425</v>
      </c>
      <c r="N25" s="17">
        <f t="shared" si="4"/>
        <v>-3119.3765167848169</v>
      </c>
      <c r="O25" s="24">
        <f t="shared" si="2"/>
        <v>43.870529901812446</v>
      </c>
      <c r="P25" s="7"/>
      <c r="Q25" s="25">
        <f t="shared" si="5"/>
        <v>2285.7522010867624</v>
      </c>
      <c r="R25" s="24">
        <f t="shared" si="6"/>
        <v>-3137.7500141337482</v>
      </c>
      <c r="S25" s="7"/>
      <c r="T25" s="25">
        <f t="shared" si="7"/>
        <v>-0.59136567113366045</v>
      </c>
      <c r="U25" s="24">
        <f t="shared" si="8"/>
        <v>-0.81280258064680211</v>
      </c>
      <c r="V25" s="7"/>
      <c r="W25" s="25">
        <f t="shared" si="9"/>
        <v>-0.58761495794391394</v>
      </c>
      <c r="X25" s="24">
        <f t="shared" si="10"/>
        <v>28.135282656865115</v>
      </c>
      <c r="Y25" s="7"/>
      <c r="Z25" s="25">
        <f t="shared" si="11"/>
        <v>626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-0.13371734313488304</v>
      </c>
      <c r="AD25" s="17">
        <f t="shared" ca="1" si="14"/>
        <v>4.1289466219360804E-2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14502</v>
      </c>
      <c r="D26" s="17">
        <v>11811</v>
      </c>
      <c r="E26" s="17">
        <v>11985</v>
      </c>
      <c r="F26" s="17">
        <v>14695</v>
      </c>
      <c r="G26" s="24"/>
      <c r="H26" s="7"/>
      <c r="I26" s="25">
        <f t="shared" si="0"/>
        <v>2517</v>
      </c>
      <c r="J26" s="24">
        <f t="shared" si="0"/>
        <v>-2884</v>
      </c>
      <c r="K26" s="7"/>
      <c r="L26" s="25">
        <f t="shared" si="3"/>
        <v>2520.2468409015337</v>
      </c>
      <c r="M26" s="17">
        <f t="shared" si="1"/>
        <v>10.541975839872087</v>
      </c>
      <c r="N26" s="17">
        <f t="shared" si="4"/>
        <v>-2886.2187551582765</v>
      </c>
      <c r="O26" s="24">
        <f t="shared" si="2"/>
        <v>4.922874452378613</v>
      </c>
      <c r="P26" s="7"/>
      <c r="Q26" s="25">
        <f t="shared" si="5"/>
        <v>2574.7522010867624</v>
      </c>
      <c r="R26" s="24">
        <f t="shared" si="6"/>
        <v>-2895.7500141337482</v>
      </c>
      <c r="S26" s="7"/>
      <c r="T26" s="25">
        <f t="shared" si="7"/>
        <v>-0.66613522790204993</v>
      </c>
      <c r="U26" s="24">
        <f t="shared" si="8"/>
        <v>-0.75011491476184811</v>
      </c>
      <c r="V26" s="7"/>
      <c r="W26" s="25">
        <f t="shared" si="9"/>
        <v>-0.66267507568709005</v>
      </c>
      <c r="X26" s="24">
        <f t="shared" si="10"/>
        <v>33.728655534805455</v>
      </c>
      <c r="Y26" s="7"/>
      <c r="Z26" s="25">
        <f t="shared" si="11"/>
        <v>614</v>
      </c>
      <c r="AA26" s="17">
        <f t="shared" si="15"/>
        <v>33.795000000000002</v>
      </c>
      <c r="AB26" s="24">
        <f t="shared" si="12"/>
        <v>0.58983402071148372</v>
      </c>
      <c r="AC26" s="17">
        <f t="shared" si="13"/>
        <v>-6.6344465194546842E-2</v>
      </c>
      <c r="AD26" s="17">
        <f t="shared" ca="1" si="14"/>
        <v>2.6190643235821653E-3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14632</v>
      </c>
      <c r="D27" s="17">
        <v>11937</v>
      </c>
      <c r="E27" s="17">
        <v>11848</v>
      </c>
      <c r="F27" s="17">
        <v>14561</v>
      </c>
      <c r="G27" s="24"/>
      <c r="H27" s="7"/>
      <c r="I27" s="25">
        <f t="shared" si="0"/>
        <v>2784</v>
      </c>
      <c r="J27" s="24">
        <f t="shared" si="0"/>
        <v>-2624</v>
      </c>
      <c r="K27" s="7"/>
      <c r="L27" s="25">
        <f t="shared" si="3"/>
        <v>2787.3703479371929</v>
      </c>
      <c r="M27" s="17">
        <f t="shared" si="1"/>
        <v>11.359245217740748</v>
      </c>
      <c r="N27" s="17">
        <f t="shared" si="4"/>
        <v>-2625.212502417171</v>
      </c>
      <c r="O27" s="24">
        <f t="shared" si="2"/>
        <v>1.4701621116454717</v>
      </c>
      <c r="P27" s="7"/>
      <c r="Q27" s="25">
        <f t="shared" si="5"/>
        <v>2841.7522010867624</v>
      </c>
      <c r="R27" s="24">
        <f t="shared" si="6"/>
        <v>-2635.7500141337482</v>
      </c>
      <c r="S27" s="7"/>
      <c r="T27" s="25">
        <f t="shared" si="7"/>
        <v>-0.73521298450121941</v>
      </c>
      <c r="U27" s="24">
        <f t="shared" si="8"/>
        <v>-0.6827645299267735</v>
      </c>
      <c r="V27" s="7"/>
      <c r="W27" s="25">
        <f t="shared" si="9"/>
        <v>-0.73206488501845901</v>
      </c>
      <c r="X27" s="24">
        <f t="shared" si="10"/>
        <v>39.265954978649688</v>
      </c>
      <c r="Y27" s="7"/>
      <c r="Z27" s="25">
        <f t="shared" si="11"/>
        <v>616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-7.3045021350310435E-2</v>
      </c>
      <c r="AD27" s="17">
        <f t="shared" ca="1" si="14"/>
        <v>8.4220006249388746E-2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14760</v>
      </c>
      <c r="D28" s="17">
        <v>12083</v>
      </c>
      <c r="E28" s="17">
        <v>11725</v>
      </c>
      <c r="F28" s="17">
        <v>14415</v>
      </c>
      <c r="G28" s="24"/>
      <c r="H28" s="7"/>
      <c r="I28" s="25">
        <f t="shared" si="0"/>
        <v>3035</v>
      </c>
      <c r="J28" s="24">
        <f t="shared" si="0"/>
        <v>-2332</v>
      </c>
      <c r="K28" s="7"/>
      <c r="L28" s="25">
        <f t="shared" si="3"/>
        <v>3032.2737354401243</v>
      </c>
      <c r="M28" s="17">
        <f t="shared" si="1"/>
        <v>7.432518450434487</v>
      </c>
      <c r="N28" s="17">
        <f t="shared" si="4"/>
        <v>-2333.7212029984662</v>
      </c>
      <c r="O28" s="24">
        <f t="shared" si="2"/>
        <v>2.9625397619290266</v>
      </c>
      <c r="P28" s="7"/>
      <c r="Q28" s="25">
        <f t="shared" si="5"/>
        <v>3092.7522010867624</v>
      </c>
      <c r="R28" s="24">
        <f t="shared" si="6"/>
        <v>-2343.7500141337482</v>
      </c>
      <c r="S28" s="7"/>
      <c r="T28" s="25">
        <f t="shared" si="7"/>
        <v>-0.80015125006822896</v>
      </c>
      <c r="U28" s="24">
        <f t="shared" si="8"/>
        <v>-0.60712486695815138</v>
      </c>
      <c r="V28" s="7"/>
      <c r="W28" s="25">
        <f t="shared" si="9"/>
        <v>-0.7973534747619746</v>
      </c>
      <c r="X28" s="24">
        <f t="shared" si="10"/>
        <v>44.983713778910726</v>
      </c>
      <c r="Y28" s="7"/>
      <c r="Z28" s="25">
        <f t="shared" si="11"/>
        <v>628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-7.2862210892736812E-3</v>
      </c>
      <c r="AD28" s="17">
        <f t="shared" ca="1" si="14"/>
        <v>-1.0143790209376391E-2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14870</v>
      </c>
      <c r="D29" s="17">
        <v>12250</v>
      </c>
      <c r="E29" s="17">
        <v>11618</v>
      </c>
      <c r="F29" s="17">
        <v>14262</v>
      </c>
      <c r="G29" s="24"/>
      <c r="H29" s="7"/>
      <c r="I29" s="25">
        <f t="shared" si="0"/>
        <v>3252</v>
      </c>
      <c r="J29" s="24">
        <f t="shared" si="0"/>
        <v>-2012</v>
      </c>
      <c r="K29" s="7"/>
      <c r="L29" s="25">
        <f t="shared" si="3"/>
        <v>3249.9729119494837</v>
      </c>
      <c r="M29" s="17">
        <f t="shared" si="1"/>
        <v>4.1090859645461375</v>
      </c>
      <c r="N29" s="17">
        <f t="shared" si="4"/>
        <v>-2014.7480600403887</v>
      </c>
      <c r="O29" s="24">
        <f t="shared" si="2"/>
        <v>7.5518339855813439</v>
      </c>
      <c r="P29" s="7"/>
      <c r="Q29" s="25">
        <f t="shared" si="5"/>
        <v>3309.7522010867624</v>
      </c>
      <c r="R29" s="24">
        <f t="shared" si="6"/>
        <v>-2023.7500141337482</v>
      </c>
      <c r="S29" s="7"/>
      <c r="T29" s="25">
        <f t="shared" si="7"/>
        <v>-0.85629309719189861</v>
      </c>
      <c r="U29" s="24">
        <f t="shared" si="8"/>
        <v>-0.52423208562267498</v>
      </c>
      <c r="V29" s="7"/>
      <c r="W29" s="25">
        <f t="shared" si="9"/>
        <v>-0.8538790782989808</v>
      </c>
      <c r="X29" s="24">
        <f t="shared" si="10"/>
        <v>50.722761123689395</v>
      </c>
      <c r="Y29" s="7"/>
      <c r="Z29" s="25">
        <f t="shared" si="11"/>
        <v>637</v>
      </c>
      <c r="AA29" s="17">
        <f t="shared" si="15"/>
        <v>50.723999999999997</v>
      </c>
      <c r="AB29" s="24">
        <f t="shared" si="12"/>
        <v>0.88530080978160364</v>
      </c>
      <c r="AC29" s="17">
        <f t="shared" si="13"/>
        <v>-1.2388763106017109E-3</v>
      </c>
      <c r="AD29" s="17">
        <f t="shared" ca="1" si="14"/>
        <v>4.3757904753483956E-2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14960</v>
      </c>
      <c r="D30" s="17">
        <v>12414</v>
      </c>
      <c r="E30" s="17">
        <v>11528</v>
      </c>
      <c r="F30" s="17">
        <v>14090</v>
      </c>
      <c r="G30" s="24"/>
      <c r="H30" s="7"/>
      <c r="I30" s="25">
        <f t="shared" si="0"/>
        <v>3432</v>
      </c>
      <c r="J30" s="24">
        <f t="shared" si="0"/>
        <v>-1676</v>
      </c>
      <c r="K30" s="7"/>
      <c r="L30" s="25">
        <f t="shared" si="3"/>
        <v>3434.8349127590786</v>
      </c>
      <c r="M30" s="17">
        <f t="shared" si="1"/>
        <v>8.0367303515868329</v>
      </c>
      <c r="N30" s="17">
        <f t="shared" si="4"/>
        <v>-1674.9369736322958</v>
      </c>
      <c r="O30" s="24">
        <f t="shared" si="2"/>
        <v>1.1300250584343781</v>
      </c>
      <c r="P30" s="7"/>
      <c r="Q30" s="25">
        <f t="shared" si="5"/>
        <v>3489.7522010867624</v>
      </c>
      <c r="R30" s="24">
        <f t="shared" si="6"/>
        <v>-1687.7500141337482</v>
      </c>
      <c r="S30" s="7"/>
      <c r="T30" s="25">
        <f t="shared" si="7"/>
        <v>-0.90286237130369829</v>
      </c>
      <c r="U30" s="24">
        <f t="shared" si="8"/>
        <v>-0.43719466522042477</v>
      </c>
      <c r="V30" s="7"/>
      <c r="W30" s="25">
        <f t="shared" si="9"/>
        <v>-0.9008511643947108</v>
      </c>
      <c r="X30" s="24">
        <f t="shared" si="10"/>
        <v>56.382369784323203</v>
      </c>
      <c r="Y30" s="7"/>
      <c r="Z30" s="25">
        <f t="shared" si="11"/>
        <v>638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-8.3630215676791408E-2</v>
      </c>
      <c r="AD30" s="17">
        <f t="shared" ca="1" si="14"/>
        <v>0.10615506154178433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15041</v>
      </c>
      <c r="D31" s="17">
        <v>12596</v>
      </c>
      <c r="E31" s="17">
        <v>11455</v>
      </c>
      <c r="F31" s="17">
        <v>13917</v>
      </c>
      <c r="G31" s="24"/>
      <c r="H31" s="7"/>
      <c r="I31" s="25">
        <f t="shared" si="0"/>
        <v>3586</v>
      </c>
      <c r="J31" s="24">
        <f t="shared" si="0"/>
        <v>-1321</v>
      </c>
      <c r="K31" s="7"/>
      <c r="L31" s="25">
        <f t="shared" si="3"/>
        <v>3582.3602569667664</v>
      </c>
      <c r="M31" s="17">
        <f t="shared" si="1"/>
        <v>13.247729347972321</v>
      </c>
      <c r="N31" s="17">
        <f t="shared" si="4"/>
        <v>-1324.4582354457982</v>
      </c>
      <c r="O31" s="24">
        <f t="shared" si="2"/>
        <v>11.959392398575138</v>
      </c>
      <c r="P31" s="7"/>
      <c r="Q31" s="25">
        <f t="shared" si="5"/>
        <v>3643.7522010867624</v>
      </c>
      <c r="R31" s="24">
        <f t="shared" si="6"/>
        <v>-1332.7500141337482</v>
      </c>
      <c r="S31" s="7"/>
      <c r="T31" s="25">
        <f t="shared" si="7"/>
        <v>-0.94270497248823792</v>
      </c>
      <c r="U31" s="24">
        <f t="shared" si="8"/>
        <v>-0.3452354859263807</v>
      </c>
      <c r="V31" s="7"/>
      <c r="W31" s="25">
        <f t="shared" si="9"/>
        <v>-0.94111925562976417</v>
      </c>
      <c r="X31" s="24">
        <f t="shared" si="10"/>
        <v>62.125460787986981</v>
      </c>
      <c r="Y31" s="7"/>
      <c r="Z31" s="25">
        <f t="shared" si="11"/>
        <v>627</v>
      </c>
      <c r="AA31" s="17">
        <f t="shared" si="15"/>
        <v>62.108999999999995</v>
      </c>
      <c r="AB31" s="24">
        <f t="shared" si="12"/>
        <v>1.084006545121158</v>
      </c>
      <c r="AC31" s="17">
        <f t="shared" si="13"/>
        <v>1.6460787986986247E-2</v>
      </c>
      <c r="AD31" s="17">
        <f t="shared" ca="1" si="14"/>
        <v>5.4579255459117348E-3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15085</v>
      </c>
      <c r="D32" s="17">
        <v>12769</v>
      </c>
      <c r="E32" s="17">
        <v>11391</v>
      </c>
      <c r="F32" s="17">
        <v>13727</v>
      </c>
      <c r="G32" s="24"/>
      <c r="H32" s="7"/>
      <c r="I32" s="25">
        <f t="shared" si="0"/>
        <v>3694</v>
      </c>
      <c r="J32" s="24">
        <f t="shared" si="0"/>
        <v>-958</v>
      </c>
      <c r="K32" s="7"/>
      <c r="L32" s="25">
        <f t="shared" si="3"/>
        <v>3694.4425381280703</v>
      </c>
      <c r="M32" s="17">
        <f t="shared" si="1"/>
        <v>0.19583999479594955</v>
      </c>
      <c r="N32" s="17">
        <f t="shared" si="4"/>
        <v>-961.60357275147487</v>
      </c>
      <c r="O32" s="24">
        <f t="shared" si="2"/>
        <v>12.985736575172176</v>
      </c>
      <c r="P32" s="7"/>
      <c r="Q32" s="25">
        <f t="shared" si="5"/>
        <v>3751.7522010867624</v>
      </c>
      <c r="R32" s="24">
        <f t="shared" si="6"/>
        <v>-969.75001413374821</v>
      </c>
      <c r="S32" s="7"/>
      <c r="T32" s="25">
        <f t="shared" si="7"/>
        <v>-0.97064653695531777</v>
      </c>
      <c r="U32" s="24">
        <f t="shared" si="8"/>
        <v>-0.2512039870989497</v>
      </c>
      <c r="V32" s="7"/>
      <c r="W32" s="25">
        <f t="shared" si="9"/>
        <v>-0.96949576192686548</v>
      </c>
      <c r="X32" s="24">
        <f t="shared" si="10"/>
        <v>67.743938319565132</v>
      </c>
      <c r="Y32" s="7"/>
      <c r="Z32" s="25">
        <f t="shared" si="11"/>
        <v>626</v>
      </c>
      <c r="AA32" s="17">
        <f t="shared" si="15"/>
        <v>67.742999999999995</v>
      </c>
      <c r="AB32" s="24">
        <f t="shared" si="12"/>
        <v>1.1823383951785187</v>
      </c>
      <c r="AC32" s="17">
        <f t="shared" si="13"/>
        <v>9.3831956513668047E-4</v>
      </c>
      <c r="AD32" s="17">
        <f t="shared" ca="1" si="14"/>
        <v>1.0754634897594428E-2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15129</v>
      </c>
      <c r="D33" s="17">
        <v>12953</v>
      </c>
      <c r="E33" s="17">
        <v>11358</v>
      </c>
      <c r="F33" s="17">
        <v>13554</v>
      </c>
      <c r="G33" s="24"/>
      <c r="H33" s="7"/>
      <c r="I33" s="25">
        <f t="shared" si="0"/>
        <v>3771</v>
      </c>
      <c r="J33" s="24">
        <f t="shared" si="0"/>
        <v>-601</v>
      </c>
      <c r="K33" s="7"/>
      <c r="L33" s="25">
        <f t="shared" si="3"/>
        <v>3768.5948975735332</v>
      </c>
      <c r="M33" s="17">
        <f t="shared" si="1"/>
        <v>5.7845176817964079</v>
      </c>
      <c r="N33" s="17">
        <f t="shared" si="4"/>
        <v>-600.13731210368769</v>
      </c>
      <c r="O33" s="24">
        <f t="shared" si="2"/>
        <v>0.74423040644375726</v>
      </c>
      <c r="P33" s="7"/>
      <c r="Q33" s="25">
        <f t="shared" si="5"/>
        <v>3828.7522010867624</v>
      </c>
      <c r="R33" s="24">
        <f t="shared" si="6"/>
        <v>-612.75001413374821</v>
      </c>
      <c r="S33" s="7"/>
      <c r="T33" s="25">
        <f t="shared" si="7"/>
        <v>-0.99056783754758759</v>
      </c>
      <c r="U33" s="24">
        <f t="shared" si="8"/>
        <v>-0.1587267279215589</v>
      </c>
      <c r="V33" s="7"/>
      <c r="W33" s="25">
        <f t="shared" si="9"/>
        <v>-0.9898447344825555</v>
      </c>
      <c r="X33" s="24">
        <f t="shared" si="10"/>
        <v>73.160147708277691</v>
      </c>
      <c r="Y33" s="7"/>
      <c r="Z33" s="25">
        <f t="shared" si="11"/>
        <v>608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-5.4852291722298219E-2</v>
      </c>
      <c r="AD33" s="17">
        <f t="shared" ca="1" si="14"/>
        <v>8.7790152050388315E-2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15152</v>
      </c>
      <c r="D34" s="17">
        <v>13140</v>
      </c>
      <c r="E34" s="17">
        <v>11338</v>
      </c>
      <c r="F34" s="17">
        <v>13372</v>
      </c>
      <c r="G34" s="24"/>
      <c r="H34" s="7"/>
      <c r="I34" s="25">
        <f t="shared" si="0"/>
        <v>3814</v>
      </c>
      <c r="J34" s="24">
        <f t="shared" si="0"/>
        <v>-232</v>
      </c>
      <c r="K34" s="7"/>
      <c r="L34" s="25">
        <f t="shared" si="3"/>
        <v>3808.073440243465</v>
      </c>
      <c r="M34" s="17">
        <f t="shared" si="1"/>
        <v>35.12411054777985</v>
      </c>
      <c r="N34" s="17">
        <f t="shared" si="4"/>
        <v>-229.44792679870741</v>
      </c>
      <c r="O34" s="24">
        <f t="shared" si="2"/>
        <v>6.5130776247557893</v>
      </c>
      <c r="P34" s="7"/>
      <c r="Q34" s="25">
        <f t="shared" si="5"/>
        <v>3871.7522010867624</v>
      </c>
      <c r="R34" s="24">
        <f t="shared" si="6"/>
        <v>-243.75001413374827</v>
      </c>
      <c r="S34" s="7"/>
      <c r="T34" s="25">
        <f t="shared" si="7"/>
        <v>-1.0016927196965175</v>
      </c>
      <c r="U34" s="24">
        <f t="shared" si="8"/>
        <v>-6.314098944408772E-2</v>
      </c>
      <c r="V34" s="7"/>
      <c r="W34" s="25">
        <f t="shared" si="9"/>
        <v>-1.0014115629988081</v>
      </c>
      <c r="X34" s="24">
        <f t="shared" si="10"/>
        <v>78.662428942194595</v>
      </c>
      <c r="Y34" s="7"/>
      <c r="Z34" s="25">
        <f t="shared" si="11"/>
        <v>614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-7.8571057805390865E-2</v>
      </c>
      <c r="AD34" s="17">
        <f t="shared" ca="1" si="14"/>
        <v>-5.2093149926690785E-3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15150</v>
      </c>
      <c r="D35" s="17">
        <v>13325</v>
      </c>
      <c r="E35" s="17">
        <v>11335</v>
      </c>
      <c r="F35" s="17">
        <v>13178</v>
      </c>
      <c r="G35" s="24"/>
      <c r="H35" s="7"/>
      <c r="I35" s="25">
        <f t="shared" si="0"/>
        <v>3815</v>
      </c>
      <c r="J35" s="24">
        <f t="shared" si="0"/>
        <v>147</v>
      </c>
      <c r="K35" s="7"/>
      <c r="L35" s="25">
        <f t="shared" si="3"/>
        <v>3811.3913698686156</v>
      </c>
      <c r="M35" s="17">
        <f t="shared" si="1"/>
        <v>13.022211425135508</v>
      </c>
      <c r="N35" s="17">
        <f t="shared" si="4"/>
        <v>148.95414709463648</v>
      </c>
      <c r="O35" s="24">
        <f t="shared" si="2"/>
        <v>3.8186908674762057</v>
      </c>
      <c r="P35" s="7"/>
      <c r="Q35" s="25">
        <f t="shared" si="5"/>
        <v>3872.7522010867624</v>
      </c>
      <c r="R35" s="24">
        <f t="shared" si="6"/>
        <v>135.24998586625173</v>
      </c>
      <c r="S35" s="7"/>
      <c r="T35" s="25">
        <f t="shared" si="7"/>
        <v>-1.0019514378860275</v>
      </c>
      <c r="U35" s="24">
        <f t="shared" si="8"/>
        <v>3.5035148450117105E-2</v>
      </c>
      <c r="V35" s="7"/>
      <c r="W35" s="25">
        <f t="shared" si="9"/>
        <v>-1.002124085119652</v>
      </c>
      <c r="X35" s="24">
        <f t="shared" si="10"/>
        <v>84.272561579854539</v>
      </c>
      <c r="Y35" s="7"/>
      <c r="Z35" s="25">
        <f t="shared" si="11"/>
        <v>623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-7.5438420145445662E-2</v>
      </c>
      <c r="AD35" s="17">
        <f t="shared" ca="1" si="14"/>
        <v>3.5488094979470475E-2</v>
      </c>
      <c r="AE35" s="17">
        <v>134</v>
      </c>
    </row>
    <row r="36" spans="1:31" s="17" customFormat="1" x14ac:dyDescent="0.25">
      <c r="A36" s="17">
        <v>16</v>
      </c>
      <c r="B36" s="17">
        <v>627</v>
      </c>
      <c r="C36" s="17">
        <v>15119</v>
      </c>
      <c r="D36" s="17">
        <v>13504</v>
      </c>
      <c r="E36" s="17">
        <v>11338</v>
      </c>
      <c r="F36" s="17">
        <v>12981</v>
      </c>
      <c r="G36" s="24"/>
      <c r="H36" s="7"/>
      <c r="I36" s="25">
        <f t="shared" si="0"/>
        <v>3781</v>
      </c>
      <c r="J36" s="24">
        <f t="shared" si="0"/>
        <v>523</v>
      </c>
      <c r="K36" s="7"/>
      <c r="L36" s="25">
        <f t="shared" si="3"/>
        <v>3777.3367229636915</v>
      </c>
      <c r="M36" s="17">
        <f t="shared" si="1"/>
        <v>13.419598644745188</v>
      </c>
      <c r="N36" s="17">
        <f t="shared" si="4"/>
        <v>528.45470218209937</v>
      </c>
      <c r="O36" s="24">
        <f t="shared" si="2"/>
        <v>29.753775895399603</v>
      </c>
      <c r="P36" s="7"/>
      <c r="Q36" s="25">
        <f t="shared" si="5"/>
        <v>3838.7522010867624</v>
      </c>
      <c r="R36" s="24">
        <f t="shared" si="6"/>
        <v>511.24998586625173</v>
      </c>
      <c r="S36" s="7"/>
      <c r="T36" s="25">
        <f t="shared" si="7"/>
        <v>-0.99315501944268758</v>
      </c>
      <c r="U36" s="24">
        <f t="shared" si="8"/>
        <v>0.13243416651930184</v>
      </c>
      <c r="V36" s="7"/>
      <c r="W36" s="25">
        <f t="shared" si="9"/>
        <v>-0.99377778177933118</v>
      </c>
      <c r="X36" s="24">
        <f t="shared" si="10"/>
        <v>89.860969928127531</v>
      </c>
      <c r="Y36" s="7"/>
      <c r="Z36" s="25">
        <f t="shared" si="11"/>
        <v>627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-0.1300300718724543</v>
      </c>
      <c r="AD36" s="17">
        <f t="shared" ca="1" si="14"/>
        <v>7.4873796903631273E-2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15097</v>
      </c>
      <c r="D37" s="17">
        <v>13698</v>
      </c>
      <c r="E37" s="17">
        <v>11385</v>
      </c>
      <c r="F37" s="17">
        <v>12799</v>
      </c>
      <c r="G37" s="24"/>
      <c r="H37" s="7"/>
      <c r="I37" s="25">
        <f t="shared" si="0"/>
        <v>3712</v>
      </c>
      <c r="J37" s="24">
        <f t="shared" si="0"/>
        <v>899</v>
      </c>
      <c r="K37" s="7"/>
      <c r="L37" s="25">
        <f t="shared" si="3"/>
        <v>3705.6693684593047</v>
      </c>
      <c r="M37" s="17">
        <f t="shared" si="1"/>
        <v>40.076895704046422</v>
      </c>
      <c r="N37" s="17">
        <f t="shared" si="4"/>
        <v>904.72071339574165</v>
      </c>
      <c r="O37" s="24">
        <f t="shared" si="2"/>
        <v>32.726561756218011</v>
      </c>
      <c r="P37" s="7"/>
      <c r="Q37" s="25">
        <f t="shared" si="5"/>
        <v>3769.7522010867624</v>
      </c>
      <c r="R37" s="24">
        <f t="shared" si="6"/>
        <v>887.24998586625179</v>
      </c>
      <c r="S37" s="7"/>
      <c r="T37" s="25">
        <f t="shared" si="7"/>
        <v>-0.97530346436649773</v>
      </c>
      <c r="U37" s="24">
        <f t="shared" si="8"/>
        <v>0.22983318458848659</v>
      </c>
      <c r="V37" s="7"/>
      <c r="W37" s="25">
        <f t="shared" si="9"/>
        <v>-0.97637624507151977</v>
      </c>
      <c r="X37" s="24">
        <f t="shared" si="10"/>
        <v>95.516212304030716</v>
      </c>
      <c r="Y37" s="7"/>
      <c r="Z37" s="25">
        <f t="shared" si="11"/>
        <v>630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-0.14478769596927066</v>
      </c>
      <c r="AD37" s="17">
        <f t="shared" ca="1" si="14"/>
        <v>2.4637902670562539E-2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15039</v>
      </c>
      <c r="D38" s="17">
        <v>13883</v>
      </c>
      <c r="E38" s="17">
        <v>11438</v>
      </c>
      <c r="F38" s="17">
        <v>12614</v>
      </c>
      <c r="G38" s="24"/>
      <c r="H38" s="7"/>
      <c r="I38" s="25">
        <f t="shared" si="0"/>
        <v>3601</v>
      </c>
      <c r="J38" s="24">
        <f t="shared" si="0"/>
        <v>1269</v>
      </c>
      <c r="K38" s="7"/>
      <c r="L38" s="25">
        <f t="shared" si="3"/>
        <v>3595.55328976192</v>
      </c>
      <c r="M38" s="17">
        <f t="shared" si="1"/>
        <v>29.666652417605043</v>
      </c>
      <c r="N38" s="17">
        <f t="shared" si="4"/>
        <v>1276.8407823513678</v>
      </c>
      <c r="O38" s="24">
        <f t="shared" si="2"/>
        <v>61.477867881520872</v>
      </c>
      <c r="P38" s="7"/>
      <c r="Q38" s="25">
        <f t="shared" si="5"/>
        <v>3658.7522010867624</v>
      </c>
      <c r="R38" s="24">
        <f t="shared" si="6"/>
        <v>1257.2499858662518</v>
      </c>
      <c r="S38" s="7"/>
      <c r="T38" s="25">
        <f t="shared" si="7"/>
        <v>-0.94658574533088791</v>
      </c>
      <c r="U38" s="24">
        <f t="shared" si="8"/>
        <v>0.32567796300763113</v>
      </c>
      <c r="V38" s="7"/>
      <c r="W38" s="25">
        <f t="shared" si="9"/>
        <v>-0.94810124413537145</v>
      </c>
      <c r="X38" s="24">
        <f t="shared" si="10"/>
        <v>101.22814262421775</v>
      </c>
      <c r="Y38" s="7"/>
      <c r="Z38" s="25">
        <f t="shared" si="11"/>
        <v>638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-0.17485737578223848</v>
      </c>
      <c r="AD38" s="17">
        <f t="shared" ca="1" si="14"/>
        <v>7.4236991722244738E-2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14972</v>
      </c>
      <c r="D39" s="17">
        <v>14074</v>
      </c>
      <c r="E39" s="17">
        <v>11519</v>
      </c>
      <c r="F39" s="17">
        <v>12443</v>
      </c>
      <c r="G39" s="24"/>
      <c r="H39" s="7"/>
      <c r="I39" s="25">
        <f t="shared" si="0"/>
        <v>3453</v>
      </c>
      <c r="J39" s="24">
        <f t="shared" si="0"/>
        <v>1631</v>
      </c>
      <c r="K39" s="7"/>
      <c r="L39" s="25">
        <f t="shared" si="3"/>
        <v>3449.5377066055903</v>
      </c>
      <c r="M39" s="17">
        <f t="shared" si="1"/>
        <v>11.987475548973032</v>
      </c>
      <c r="N39" s="17">
        <f t="shared" si="4"/>
        <v>1634.6048261981207</v>
      </c>
      <c r="O39" s="24">
        <f t="shared" si="2"/>
        <v>12.994771918657273</v>
      </c>
      <c r="P39" s="7"/>
      <c r="Q39" s="25">
        <f t="shared" si="5"/>
        <v>3510.7522010867624</v>
      </c>
      <c r="R39" s="24">
        <f t="shared" si="6"/>
        <v>1619.2499858662518</v>
      </c>
      <c r="S39" s="7"/>
      <c r="T39" s="25">
        <f t="shared" si="7"/>
        <v>-0.90829545328340822</v>
      </c>
      <c r="U39" s="24">
        <f t="shared" si="8"/>
        <v>0.41945042189338877</v>
      </c>
      <c r="V39" s="7"/>
      <c r="W39" s="25">
        <f t="shared" si="9"/>
        <v>-0.91024398900855474</v>
      </c>
      <c r="X39" s="24">
        <f t="shared" si="10"/>
        <v>107.0110347255943</v>
      </c>
      <c r="Y39" s="7"/>
      <c r="Z39" s="25">
        <f t="shared" si="11"/>
        <v>635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-0.10696527440569525</v>
      </c>
      <c r="AD39" s="17">
        <f t="shared" ca="1" si="14"/>
        <v>-5.2224970455696962E-2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14880</v>
      </c>
      <c r="D40" s="17">
        <v>14231</v>
      </c>
      <c r="E40" s="17">
        <v>11599</v>
      </c>
      <c r="F40" s="17">
        <v>12272</v>
      </c>
      <c r="G40" s="24"/>
      <c r="H40" s="7"/>
      <c r="I40" s="25">
        <f t="shared" si="0"/>
        <v>3281</v>
      </c>
      <c r="J40" s="24">
        <f t="shared" si="0"/>
        <v>1959</v>
      </c>
      <c r="K40" s="7"/>
      <c r="L40" s="25">
        <f t="shared" si="3"/>
        <v>3276.7142249874314</v>
      </c>
      <c r="M40" s="17">
        <f t="shared" si="1"/>
        <v>18.36786745835732</v>
      </c>
      <c r="N40" s="17">
        <f t="shared" si="4"/>
        <v>1962.6007711071804</v>
      </c>
      <c r="O40" s="24">
        <f t="shared" si="2"/>
        <v>12.965552566305417</v>
      </c>
      <c r="P40" s="7"/>
      <c r="Q40" s="25">
        <f t="shared" si="5"/>
        <v>3338.7522010867624</v>
      </c>
      <c r="R40" s="24">
        <f t="shared" si="6"/>
        <v>1947.2499858662518</v>
      </c>
      <c r="S40" s="7"/>
      <c r="T40" s="25">
        <f t="shared" si="7"/>
        <v>-0.86379592468768851</v>
      </c>
      <c r="U40" s="24">
        <f t="shared" si="8"/>
        <v>0.50441552276225199</v>
      </c>
      <c r="V40" s="7"/>
      <c r="W40" s="25">
        <f t="shared" si="9"/>
        <v>-0.86613672060620051</v>
      </c>
      <c r="X40" s="24">
        <f t="shared" si="10"/>
        <v>112.48567585639182</v>
      </c>
      <c r="Y40" s="7"/>
      <c r="Z40" s="25">
        <f t="shared" si="11"/>
        <v>609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-0.11332414360816756</v>
      </c>
      <c r="AD40" s="17">
        <f t="shared" ca="1" si="14"/>
        <v>-5.6960151700593542E-3</v>
      </c>
      <c r="AE40" s="17">
        <v>129</v>
      </c>
    </row>
    <row r="41" spans="1:31" s="17" customFormat="1" x14ac:dyDescent="0.25">
      <c r="A41" s="17">
        <v>21</v>
      </c>
      <c r="B41" s="17">
        <v>621</v>
      </c>
      <c r="C41" s="17">
        <v>14782</v>
      </c>
      <c r="D41" s="17">
        <v>14391</v>
      </c>
      <c r="E41" s="17">
        <v>11708</v>
      </c>
      <c r="F41" s="17">
        <v>12118</v>
      </c>
      <c r="G41" s="24"/>
      <c r="H41" s="7"/>
      <c r="I41" s="25">
        <f t="shared" si="0"/>
        <v>3074</v>
      </c>
      <c r="J41" s="24">
        <f t="shared" si="0"/>
        <v>2273</v>
      </c>
      <c r="K41" s="7"/>
      <c r="L41" s="25">
        <f t="shared" si="3"/>
        <v>3069.0892479608337</v>
      </c>
      <c r="M41" s="17">
        <f t="shared" si="1"/>
        <v>24.115485590175528</v>
      </c>
      <c r="N41" s="17">
        <f t="shared" si="4"/>
        <v>2278.6599100394169</v>
      </c>
      <c r="O41" s="24">
        <f t="shared" si="2"/>
        <v>32.034581654292211</v>
      </c>
      <c r="P41" s="7"/>
      <c r="Q41" s="25">
        <f t="shared" si="5"/>
        <v>3131.7522010867624</v>
      </c>
      <c r="R41" s="24">
        <f t="shared" si="6"/>
        <v>2261.2499858662518</v>
      </c>
      <c r="S41" s="7"/>
      <c r="T41" s="25">
        <f t="shared" si="7"/>
        <v>-0.81024125945911885</v>
      </c>
      <c r="U41" s="24">
        <f t="shared" si="8"/>
        <v>0.58575406444768818</v>
      </c>
      <c r="V41" s="7"/>
      <c r="W41" s="25">
        <f t="shared" si="9"/>
        <v>-0.81295745573254341</v>
      </c>
      <c r="X41" s="24">
        <f t="shared" si="10"/>
        <v>118.04386084749183</v>
      </c>
      <c r="Y41" s="7"/>
      <c r="Z41" s="25">
        <f t="shared" si="11"/>
        <v>621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-0.1441391525081599</v>
      </c>
      <c r="AD41" s="17">
        <f t="shared" ca="1" si="14"/>
        <v>9.2681548290812543E-2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14658</v>
      </c>
      <c r="D42" s="17">
        <v>14537</v>
      </c>
      <c r="E42" s="17">
        <v>11821</v>
      </c>
      <c r="F42" s="17">
        <v>11969</v>
      </c>
      <c r="G42" s="24"/>
      <c r="H42" s="7"/>
      <c r="I42" s="25">
        <f t="shared" si="0"/>
        <v>2837</v>
      </c>
      <c r="J42" s="24">
        <f t="shared" si="0"/>
        <v>2568</v>
      </c>
      <c r="K42" s="7"/>
      <c r="L42" s="25">
        <f t="shared" si="3"/>
        <v>2836.1762056873795</v>
      </c>
      <c r="M42" s="17">
        <f t="shared" si="1"/>
        <v>0.67863706950591662</v>
      </c>
      <c r="N42" s="17">
        <f t="shared" si="4"/>
        <v>2568.1403007990198</v>
      </c>
      <c r="O42" s="24">
        <f t="shared" si="2"/>
        <v>1.9684314205585706E-2</v>
      </c>
      <c r="P42" s="7"/>
      <c r="Q42" s="25">
        <f t="shared" si="5"/>
        <v>2894.7522010867624</v>
      </c>
      <c r="R42" s="24">
        <f t="shared" si="6"/>
        <v>2556.2499858662518</v>
      </c>
      <c r="S42" s="7"/>
      <c r="T42" s="25">
        <f t="shared" si="7"/>
        <v>-0.74892504854524933</v>
      </c>
      <c r="U42" s="24">
        <f t="shared" si="8"/>
        <v>0.66217084724133046</v>
      </c>
      <c r="V42" s="7"/>
      <c r="W42" s="25">
        <f t="shared" si="9"/>
        <v>-0.75199381233157792</v>
      </c>
      <c r="X42" s="24">
        <f t="shared" si="10"/>
        <v>123.63591342409916</v>
      </c>
      <c r="Y42" s="7"/>
      <c r="Z42" s="25">
        <f t="shared" si="11"/>
        <v>610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-4.2086575900825096E-2</v>
      </c>
      <c r="AD42" s="17">
        <f t="shared" ca="1" si="14"/>
        <v>-2.724747137007455E-2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14529</v>
      </c>
      <c r="D43" s="17">
        <v>14668</v>
      </c>
      <c r="E43" s="17">
        <v>11954</v>
      </c>
      <c r="F43" s="17">
        <v>11834</v>
      </c>
      <c r="G43" s="24"/>
      <c r="H43" s="7"/>
      <c r="I43" s="25">
        <f t="shared" si="0"/>
        <v>2575</v>
      </c>
      <c r="J43" s="24">
        <f t="shared" si="0"/>
        <v>2834</v>
      </c>
      <c r="K43" s="7"/>
      <c r="L43" s="25">
        <f t="shared" si="3"/>
        <v>2572.2438159028216</v>
      </c>
      <c r="M43" s="17">
        <f t="shared" si="1"/>
        <v>7.5965507775393748</v>
      </c>
      <c r="N43" s="17">
        <f t="shared" si="4"/>
        <v>2838.3046290558696</v>
      </c>
      <c r="O43" s="24">
        <f t="shared" si="2"/>
        <v>18.529831308636414</v>
      </c>
      <c r="P43" s="7"/>
      <c r="Q43" s="25">
        <f t="shared" si="5"/>
        <v>2632.7522010867624</v>
      </c>
      <c r="R43" s="24">
        <f t="shared" si="6"/>
        <v>2822.2499858662518</v>
      </c>
      <c r="S43" s="7"/>
      <c r="T43" s="25">
        <f t="shared" si="7"/>
        <v>-0.68114088289362984</v>
      </c>
      <c r="U43" s="24">
        <f t="shared" si="8"/>
        <v>0.73107547172644527</v>
      </c>
      <c r="V43" s="7"/>
      <c r="W43" s="25">
        <f t="shared" si="9"/>
        <v>-0.68452742152450829</v>
      </c>
      <c r="X43" s="24">
        <f t="shared" si="10"/>
        <v>129.15359490153025</v>
      </c>
      <c r="Y43" s="7"/>
      <c r="Z43" s="25">
        <f t="shared" si="11"/>
        <v>620</v>
      </c>
      <c r="AA43" s="17">
        <f t="shared" si="15"/>
        <v>129.25799999999998</v>
      </c>
      <c r="AB43" s="24">
        <f t="shared" si="12"/>
        <v>2.2559776845428301</v>
      </c>
      <c r="AC43" s="17">
        <f t="shared" si="13"/>
        <v>-0.10440509846972645</v>
      </c>
      <c r="AD43" s="17">
        <f t="shared" ca="1" si="14"/>
        <v>9.8658955940891246E-3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14380</v>
      </c>
      <c r="D44" s="17">
        <v>14797</v>
      </c>
      <c r="E44" s="17">
        <v>12107</v>
      </c>
      <c r="F44" s="17">
        <v>11712</v>
      </c>
      <c r="G44" s="24"/>
      <c r="H44" s="7"/>
      <c r="I44" s="25">
        <f t="shared" si="0"/>
        <v>2273</v>
      </c>
      <c r="J44" s="24">
        <f t="shared" si="0"/>
        <v>3085</v>
      </c>
      <c r="K44" s="7"/>
      <c r="L44" s="25">
        <f t="shared" si="3"/>
        <v>2278.530645653736</v>
      </c>
      <c r="M44" s="17">
        <f t="shared" si="1"/>
        <v>30.588041347188614</v>
      </c>
      <c r="N44" s="17">
        <f t="shared" si="4"/>
        <v>3085.3564869543038</v>
      </c>
      <c r="O44" s="24">
        <f t="shared" si="2"/>
        <v>0.12708294858881278</v>
      </c>
      <c r="P44" s="7"/>
      <c r="Q44" s="25">
        <f t="shared" si="5"/>
        <v>2330.7522010867624</v>
      </c>
      <c r="R44" s="24">
        <f t="shared" si="6"/>
        <v>3073.2499858662518</v>
      </c>
      <c r="S44" s="7"/>
      <c r="T44" s="25">
        <f t="shared" si="7"/>
        <v>-0.6030079896616104</v>
      </c>
      <c r="U44" s="24">
        <f t="shared" si="8"/>
        <v>0.79609449708645952</v>
      </c>
      <c r="V44" s="7"/>
      <c r="W44" s="25">
        <f t="shared" si="9"/>
        <v>-0.60669423211479334</v>
      </c>
      <c r="X44" s="24">
        <f t="shared" si="10"/>
        <v>134.95966765026066</v>
      </c>
      <c r="Y44" s="7"/>
      <c r="Z44" s="25">
        <f t="shared" si="11"/>
        <v>630</v>
      </c>
      <c r="AA44" s="17">
        <f t="shared" si="15"/>
        <v>134.92799999999997</v>
      </c>
      <c r="AB44" s="24">
        <f t="shared" si="12"/>
        <v>2.3549378531309086</v>
      </c>
      <c r="AC44" s="17">
        <f t="shared" si="13"/>
        <v>3.1667650260686742E-2</v>
      </c>
      <c r="AD44" s="17">
        <f t="shared" ca="1" si="14"/>
        <v>-2.9371135328545961E-2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14221</v>
      </c>
      <c r="D45" s="17">
        <v>14910</v>
      </c>
      <c r="E45" s="17">
        <v>12264</v>
      </c>
      <c r="F45" s="17">
        <v>11599</v>
      </c>
      <c r="G45" s="24"/>
      <c r="H45" s="7"/>
      <c r="I45" s="25">
        <f t="shared" si="0"/>
        <v>1957</v>
      </c>
      <c r="J45" s="24">
        <f t="shared" si="0"/>
        <v>3311</v>
      </c>
      <c r="K45" s="7"/>
      <c r="L45" s="25">
        <f t="shared" si="3"/>
        <v>1959.8740501845259</v>
      </c>
      <c r="M45" s="17">
        <f t="shared" si="1"/>
        <v>8.2601644631734352</v>
      </c>
      <c r="N45" s="17">
        <f t="shared" si="4"/>
        <v>3303.5898987927703</v>
      </c>
      <c r="O45" s="24">
        <f t="shared" si="2"/>
        <v>54.909599901386649</v>
      </c>
      <c r="P45" s="7"/>
      <c r="Q45" s="25">
        <f t="shared" si="5"/>
        <v>2014.7522010867626</v>
      </c>
      <c r="R45" s="24">
        <f t="shared" si="6"/>
        <v>3299.2499858662518</v>
      </c>
      <c r="S45" s="7"/>
      <c r="T45" s="25">
        <f t="shared" si="7"/>
        <v>-0.52125304177645104</v>
      </c>
      <c r="U45" s="24">
        <f t="shared" si="8"/>
        <v>0.85463752390463965</v>
      </c>
      <c r="V45" s="7"/>
      <c r="W45" s="25">
        <f t="shared" si="9"/>
        <v>-0.52520901524413177</v>
      </c>
      <c r="X45" s="24">
        <f t="shared" si="10"/>
        <v>140.69787367475658</v>
      </c>
      <c r="Y45" s="7"/>
      <c r="Z45" s="25">
        <f t="shared" si="11"/>
        <v>634</v>
      </c>
      <c r="AA45" s="17">
        <f t="shared" si="15"/>
        <v>140.63399999999996</v>
      </c>
      <c r="AB45" s="24">
        <f t="shared" si="12"/>
        <v>2.4545263402497048</v>
      </c>
      <c r="AC45" s="17">
        <f t="shared" si="13"/>
        <v>6.3873674756621313E-2</v>
      </c>
      <c r="AD45" s="17">
        <f t="shared" ca="1" si="14"/>
        <v>2.4775403286412256E-2</v>
      </c>
      <c r="AE45" s="17">
        <v>124</v>
      </c>
    </row>
    <row r="46" spans="1:31" s="17" customFormat="1" x14ac:dyDescent="0.25">
      <c r="A46" s="17">
        <v>26</v>
      </c>
      <c r="B46" s="17">
        <v>632</v>
      </c>
      <c r="C46" s="17">
        <v>14066</v>
      </c>
      <c r="D46" s="17">
        <v>15008</v>
      </c>
      <c r="E46" s="17">
        <v>12437</v>
      </c>
      <c r="F46" s="17">
        <v>11512</v>
      </c>
      <c r="G46" s="24"/>
      <c r="H46" s="7"/>
      <c r="I46" s="25">
        <f t="shared" si="0"/>
        <v>1629</v>
      </c>
      <c r="J46" s="24">
        <f t="shared" si="0"/>
        <v>3496</v>
      </c>
      <c r="K46" s="7"/>
      <c r="L46" s="25">
        <f t="shared" si="3"/>
        <v>1622.3151218177147</v>
      </c>
      <c r="M46" s="17">
        <f t="shared" si="1"/>
        <v>44.687596311993673</v>
      </c>
      <c r="N46" s="17">
        <f t="shared" si="4"/>
        <v>3488.6487665449345</v>
      </c>
      <c r="O46" s="24">
        <f t="shared" si="2"/>
        <v>54.040633310874831</v>
      </c>
      <c r="P46" s="7"/>
      <c r="Q46" s="25">
        <f t="shared" si="5"/>
        <v>1686.7522010867626</v>
      </c>
      <c r="R46" s="24">
        <f t="shared" si="6"/>
        <v>3484.2499858662518</v>
      </c>
      <c r="S46" s="7"/>
      <c r="T46" s="25">
        <f t="shared" si="7"/>
        <v>-0.43639347561717157</v>
      </c>
      <c r="U46" s="24">
        <f t="shared" si="8"/>
        <v>0.90255991311421191</v>
      </c>
      <c r="V46" s="7"/>
      <c r="W46" s="25">
        <f t="shared" si="9"/>
        <v>-0.44057005498630902</v>
      </c>
      <c r="X46" s="24">
        <f t="shared" si="10"/>
        <v>146.25169566468657</v>
      </c>
      <c r="Y46" s="7"/>
      <c r="Z46" s="25">
        <f t="shared" si="11"/>
        <v>632</v>
      </c>
      <c r="AA46" s="17">
        <f t="shared" si="15"/>
        <v>146.32199999999995</v>
      </c>
      <c r="AB46" s="24">
        <f t="shared" si="12"/>
        <v>2.553800668103142</v>
      </c>
      <c r="AC46" s="17">
        <f t="shared" si="13"/>
        <v>-7.0304335313380761E-2</v>
      </c>
      <c r="AD46" s="17">
        <f t="shared" ca="1" si="14"/>
        <v>0.16714154110275103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13881</v>
      </c>
      <c r="D47" s="17">
        <v>15081</v>
      </c>
      <c r="E47" s="17">
        <v>12610</v>
      </c>
      <c r="F47" s="17">
        <v>11435</v>
      </c>
      <c r="G47" s="24"/>
      <c r="H47" s="7"/>
      <c r="I47" s="25">
        <f t="shared" si="0"/>
        <v>1271</v>
      </c>
      <c r="J47" s="24">
        <f t="shared" si="0"/>
        <v>3646</v>
      </c>
      <c r="K47" s="7"/>
      <c r="L47" s="25">
        <f t="shared" si="3"/>
        <v>1271.6378616346462</v>
      </c>
      <c r="M47" s="17">
        <f t="shared" si="1"/>
        <v>0.40686746495357623</v>
      </c>
      <c r="N47" s="17">
        <f t="shared" si="4"/>
        <v>3638.1813155256723</v>
      </c>
      <c r="O47" s="24">
        <f t="shared" si="2"/>
        <v>61.131826909093192</v>
      </c>
      <c r="P47" s="7"/>
      <c r="Q47" s="25">
        <f t="shared" si="5"/>
        <v>1328.7522010867626</v>
      </c>
      <c r="R47" s="24">
        <f t="shared" si="6"/>
        <v>3634.2499858662518</v>
      </c>
      <c r="S47" s="7"/>
      <c r="T47" s="25">
        <f t="shared" si="7"/>
        <v>-0.34377236377259224</v>
      </c>
      <c r="U47" s="24">
        <f t="shared" si="8"/>
        <v>0.94141590436521649</v>
      </c>
      <c r="V47" s="7"/>
      <c r="W47" s="25">
        <f t="shared" si="9"/>
        <v>-0.34812755836824971</v>
      </c>
      <c r="X47" s="24">
        <f t="shared" si="10"/>
        <v>151.97630259999221</v>
      </c>
      <c r="Y47" s="7"/>
      <c r="Z47" s="25">
        <f t="shared" si="11"/>
        <v>626</v>
      </c>
      <c r="AA47" s="17">
        <f t="shared" si="15"/>
        <v>151.95599999999993</v>
      </c>
      <c r="AB47" s="24">
        <f t="shared" si="12"/>
        <v>2.652132518160502</v>
      </c>
      <c r="AC47" s="17">
        <f t="shared" si="13"/>
        <v>2.0302599992277237E-2</v>
      </c>
      <c r="AD47" s="17">
        <f t="shared" ca="1" si="14"/>
        <v>0.11680977344471444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13695</v>
      </c>
      <c r="D48" s="17">
        <v>15136</v>
      </c>
      <c r="E48" s="17">
        <v>12792</v>
      </c>
      <c r="F48" s="17">
        <v>11373</v>
      </c>
      <c r="G48" s="24"/>
      <c r="H48" s="7"/>
      <c r="I48" s="25">
        <f t="shared" si="0"/>
        <v>903</v>
      </c>
      <c r="J48" s="24">
        <f t="shared" si="0"/>
        <v>3763</v>
      </c>
      <c r="K48" s="7"/>
      <c r="L48" s="25">
        <f t="shared" si="3"/>
        <v>908.11554588546221</v>
      </c>
      <c r="M48" s="17">
        <f t="shared" si="1"/>
        <v>26.168809706269357</v>
      </c>
      <c r="N48" s="17">
        <f t="shared" si="4"/>
        <v>3752.6543013445225</v>
      </c>
      <c r="O48" s="24">
        <f t="shared" si="2"/>
        <v>107.03348066994819</v>
      </c>
      <c r="P48" s="7"/>
      <c r="Q48" s="25">
        <f t="shared" si="5"/>
        <v>960.75220108676251</v>
      </c>
      <c r="R48" s="24">
        <f t="shared" si="6"/>
        <v>3751.2499858662518</v>
      </c>
      <c r="S48" s="7"/>
      <c r="T48" s="25">
        <f t="shared" si="7"/>
        <v>-0.24856407003291289</v>
      </c>
      <c r="U48" s="24">
        <f t="shared" si="8"/>
        <v>0.97172357754100003</v>
      </c>
      <c r="V48" s="7"/>
      <c r="W48" s="25">
        <f t="shared" si="9"/>
        <v>-0.25305833918620718</v>
      </c>
      <c r="X48" s="24">
        <f t="shared" si="10"/>
        <v>157.6733962117014</v>
      </c>
      <c r="Y48" s="7"/>
      <c r="Z48" s="25">
        <f t="shared" si="11"/>
        <v>626</v>
      </c>
      <c r="AA48" s="17">
        <f t="shared" si="15"/>
        <v>157.58999999999992</v>
      </c>
      <c r="AB48" s="24">
        <f t="shared" si="12"/>
        <v>2.7504643682178624</v>
      </c>
      <c r="AC48" s="17">
        <f t="shared" si="13"/>
        <v>8.339621170148348E-2</v>
      </c>
      <c r="AD48" s="17">
        <f t="shared" ca="1" si="14"/>
        <v>9.2941767210845683E-3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13519</v>
      </c>
      <c r="D49" s="17">
        <v>15177</v>
      </c>
      <c r="E49" s="17">
        <v>12978</v>
      </c>
      <c r="F49" s="17">
        <v>11338</v>
      </c>
      <c r="G49" s="24"/>
      <c r="H49" s="7"/>
      <c r="I49" s="25">
        <f t="shared" si="0"/>
        <v>541</v>
      </c>
      <c r="J49" s="24">
        <f t="shared" si="0"/>
        <v>3839</v>
      </c>
      <c r="K49" s="7"/>
      <c r="L49" s="25">
        <f t="shared" si="3"/>
        <v>546.68127168808167</v>
      </c>
      <c r="M49" s="17">
        <f t="shared" si="1"/>
        <v>32.276847993798292</v>
      </c>
      <c r="N49" s="17">
        <f t="shared" si="4"/>
        <v>3829.1245892712777</v>
      </c>
      <c r="O49" s="24">
        <f t="shared" si="2"/>
        <v>97.523737060962958</v>
      </c>
      <c r="P49" s="7"/>
      <c r="Q49" s="25">
        <f t="shared" si="5"/>
        <v>598.75220108676251</v>
      </c>
      <c r="R49" s="24">
        <f t="shared" si="6"/>
        <v>3827.2499858662518</v>
      </c>
      <c r="S49" s="7"/>
      <c r="T49" s="25">
        <f t="shared" si="7"/>
        <v>-0.15490808543029355</v>
      </c>
      <c r="U49" s="24">
        <f t="shared" si="8"/>
        <v>0.99141061310817569</v>
      </c>
      <c r="V49" s="7"/>
      <c r="W49" s="25">
        <f t="shared" si="9"/>
        <v>-0.1594923537774274</v>
      </c>
      <c r="X49" s="24">
        <f t="shared" si="10"/>
        <v>163.13115975475898</v>
      </c>
      <c r="Y49" s="7"/>
      <c r="Z49" s="25">
        <f t="shared" si="11"/>
        <v>607</v>
      </c>
      <c r="AA49" s="17">
        <f t="shared" si="15"/>
        <v>163.05299999999991</v>
      </c>
      <c r="AB49" s="24">
        <f t="shared" si="12"/>
        <v>2.8458117052543122</v>
      </c>
      <c r="AC49" s="17">
        <f t="shared" si="13"/>
        <v>7.8159754759070665E-2</v>
      </c>
      <c r="AD49" s="17">
        <f t="shared" ca="1" si="14"/>
        <v>5.4773482365078507E-2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13334</v>
      </c>
      <c r="D50" s="17">
        <v>15200</v>
      </c>
      <c r="E50" s="17">
        <v>13162</v>
      </c>
      <c r="F50" s="17">
        <v>11316</v>
      </c>
      <c r="G50" s="24"/>
      <c r="H50" s="7"/>
      <c r="I50" s="25">
        <f t="shared" si="0"/>
        <v>172</v>
      </c>
      <c r="J50" s="24">
        <f t="shared" si="0"/>
        <v>3884</v>
      </c>
      <c r="K50" s="7"/>
      <c r="L50" s="25">
        <f t="shared" si="3"/>
        <v>176.72208221522379</v>
      </c>
      <c r="M50" s="17">
        <f t="shared" si="1"/>
        <v>22.298060447332844</v>
      </c>
      <c r="N50" s="17">
        <f t="shared" si="4"/>
        <v>3871.0924420249598</v>
      </c>
      <c r="O50" s="24">
        <f t="shared" si="2"/>
        <v>166.60505287902291</v>
      </c>
      <c r="P50" s="7"/>
      <c r="Q50" s="25">
        <f t="shared" si="5"/>
        <v>229.75220108676251</v>
      </c>
      <c r="R50" s="24">
        <f t="shared" si="6"/>
        <v>3872.2499858662518</v>
      </c>
      <c r="S50" s="7"/>
      <c r="T50" s="25">
        <f t="shared" si="7"/>
        <v>-5.9441073501104232E-2</v>
      </c>
      <c r="U50" s="24">
        <f t="shared" si="8"/>
        <v>1.0030674104834771</v>
      </c>
      <c r="V50" s="7"/>
      <c r="W50" s="25">
        <f t="shared" si="9"/>
        <v>-6.4078203393851035E-2</v>
      </c>
      <c r="X50" s="24">
        <f t="shared" si="10"/>
        <v>168.61504924422195</v>
      </c>
      <c r="Y50" s="7"/>
      <c r="Z50" s="25">
        <f t="shared" si="11"/>
        <v>612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5.4049244222028392E-2</v>
      </c>
      <c r="AD50" s="17">
        <f t="shared" ca="1" si="14"/>
        <v>5.6185028549151639E-2</v>
      </c>
      <c r="AE50" s="17">
        <v>119</v>
      </c>
    </row>
    <row r="51" spans="1:31" s="17" customFormat="1" x14ac:dyDescent="0.25">
      <c r="A51" s="17">
        <v>31</v>
      </c>
      <c r="B51" s="17">
        <v>617</v>
      </c>
      <c r="C51" s="17">
        <v>13147</v>
      </c>
      <c r="D51" s="17">
        <v>15199</v>
      </c>
      <c r="E51" s="17">
        <v>13346</v>
      </c>
      <c r="F51" s="17">
        <v>11311</v>
      </c>
      <c r="G51" s="24"/>
      <c r="H51" s="7"/>
      <c r="I51" s="25">
        <f t="shared" si="0"/>
        <v>-199</v>
      </c>
      <c r="J51" s="24">
        <f t="shared" si="0"/>
        <v>3888</v>
      </c>
      <c r="K51" s="7"/>
      <c r="L51" s="25">
        <f t="shared" si="3"/>
        <v>-198.43843507659022</v>
      </c>
      <c r="M51" s="17">
        <f t="shared" si="1"/>
        <v>0.31535516320422752</v>
      </c>
      <c r="N51" s="17">
        <f t="shared" si="4"/>
        <v>3877.3019900682825</v>
      </c>
      <c r="O51" s="24">
        <f t="shared" si="2"/>
        <v>114.44741649912582</v>
      </c>
      <c r="P51" s="7"/>
      <c r="Q51" s="25">
        <f t="shared" si="5"/>
        <v>-141.24779891323749</v>
      </c>
      <c r="R51" s="24">
        <f t="shared" si="6"/>
        <v>3876.2499858662518</v>
      </c>
      <c r="S51" s="7"/>
      <c r="T51" s="25">
        <f t="shared" si="7"/>
        <v>3.6543374807105088E-2</v>
      </c>
      <c r="U51" s="24">
        <f t="shared" si="8"/>
        <v>1.0041035702501706</v>
      </c>
      <c r="V51" s="7"/>
      <c r="W51" s="25">
        <f t="shared" si="9"/>
        <v>3.19024808433176E-2</v>
      </c>
      <c r="X51" s="24">
        <f t="shared" si="10"/>
        <v>174.09006089317336</v>
      </c>
      <c r="Y51" s="7"/>
      <c r="Z51" s="25">
        <f t="shared" si="11"/>
        <v>617</v>
      </c>
      <c r="AA51" s="17">
        <f t="shared" si="15"/>
        <v>174.11399999999992</v>
      </c>
      <c r="AB51" s="24">
        <f t="shared" si="12"/>
        <v>3.0388625738174051</v>
      </c>
      <c r="AC51" s="17">
        <f t="shared" si="13"/>
        <v>-2.3939106826560419E-2</v>
      </c>
      <c r="AD51" s="17">
        <f t="shared" ca="1" si="14"/>
        <v>0.13011284313716942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12944</v>
      </c>
      <c r="D52" s="17">
        <v>15173</v>
      </c>
      <c r="E52" s="17">
        <v>13527</v>
      </c>
      <c r="F52" s="17">
        <v>11322</v>
      </c>
      <c r="G52" s="24"/>
      <c r="H52" s="7"/>
      <c r="I52" s="25">
        <f t="shared" ref="I52:J83" si="16">C52-E52</f>
        <v>-583</v>
      </c>
      <c r="J52" s="24">
        <f t="shared" si="16"/>
        <v>3851</v>
      </c>
      <c r="K52" s="7"/>
      <c r="L52" s="25">
        <f t="shared" si="3"/>
        <v>-577.69897187454353</v>
      </c>
      <c r="M52" s="17">
        <f t="shared" si="1"/>
        <v>28.100899186880525</v>
      </c>
      <c r="N52" s="17">
        <f t="shared" si="4"/>
        <v>3846.4993429829819</v>
      </c>
      <c r="O52" s="24">
        <f t="shared" si="2"/>
        <v>20.255913584833873</v>
      </c>
      <c r="P52" s="7"/>
      <c r="Q52" s="25">
        <f t="shared" si="5"/>
        <v>-525.24779891323749</v>
      </c>
      <c r="R52" s="24">
        <f t="shared" si="6"/>
        <v>3839.2499858662518</v>
      </c>
      <c r="S52" s="7"/>
      <c r="T52" s="25">
        <f t="shared" si="7"/>
        <v>0.13589115957894438</v>
      </c>
      <c r="U52" s="24">
        <f t="shared" si="8"/>
        <v>0.99451909240825609</v>
      </c>
      <c r="V52" s="7"/>
      <c r="W52" s="25">
        <f t="shared" si="9"/>
        <v>0.13129562942100415</v>
      </c>
      <c r="X52" s="24">
        <f t="shared" si="10"/>
        <v>179.79091811076887</v>
      </c>
      <c r="Y52" s="7"/>
      <c r="Z52" s="25">
        <f t="shared" si="11"/>
        <v>626</v>
      </c>
      <c r="AA52" s="17">
        <f t="shared" si="15"/>
        <v>179.74799999999991</v>
      </c>
      <c r="AB52" s="24">
        <f t="shared" si="12"/>
        <v>3.1371944238747655</v>
      </c>
      <c r="AC52" s="17">
        <f t="shared" si="13"/>
        <v>4.2918110768965789E-2</v>
      </c>
      <c r="AD52" s="17">
        <f t="shared" ca="1" si="14"/>
        <v>6.9647329625610155E-2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12760</v>
      </c>
      <c r="D53" s="17">
        <v>15140</v>
      </c>
      <c r="E53" s="17">
        <v>13722</v>
      </c>
      <c r="F53" s="17">
        <v>11359</v>
      </c>
      <c r="G53" s="24"/>
      <c r="H53" s="7"/>
      <c r="I53" s="25">
        <f t="shared" si="16"/>
        <v>-962</v>
      </c>
      <c r="J53" s="24">
        <f t="shared" si="16"/>
        <v>3781</v>
      </c>
      <c r="K53" s="7"/>
      <c r="L53" s="25">
        <f t="shared" si="3"/>
        <v>-956.663117138296</v>
      </c>
      <c r="M53" s="17">
        <f t="shared" si="1"/>
        <v>28.482318679549856</v>
      </c>
      <c r="N53" s="17">
        <f t="shared" si="4"/>
        <v>3777.518084956771</v>
      </c>
      <c r="O53" s="24">
        <f t="shared" si="2"/>
        <v>12.123732368264667</v>
      </c>
      <c r="P53" s="7"/>
      <c r="Q53" s="25">
        <f t="shared" si="5"/>
        <v>-904.24779891323749</v>
      </c>
      <c r="R53" s="24">
        <f t="shared" si="6"/>
        <v>3769.2499858662518</v>
      </c>
      <c r="S53" s="7"/>
      <c r="T53" s="25">
        <f t="shared" si="7"/>
        <v>0.23394535340323369</v>
      </c>
      <c r="U53" s="24">
        <f t="shared" si="8"/>
        <v>0.97638629649112063</v>
      </c>
      <c r="V53" s="7"/>
      <c r="W53" s="25">
        <f t="shared" si="9"/>
        <v>0.22943468626232078</v>
      </c>
      <c r="X53" s="24">
        <f t="shared" si="10"/>
        <v>185.49392195829103</v>
      </c>
      <c r="Y53" s="7"/>
      <c r="Z53" s="25">
        <f t="shared" si="11"/>
        <v>634</v>
      </c>
      <c r="AA53" s="17">
        <f t="shared" si="15"/>
        <v>185.45399999999989</v>
      </c>
      <c r="AB53" s="24">
        <f t="shared" si="12"/>
        <v>3.2367829109935617</v>
      </c>
      <c r="AC53" s="17">
        <f t="shared" si="13"/>
        <v>3.9921958291131432E-2</v>
      </c>
      <c r="AD53" s="17">
        <f t="shared" ca="1" si="14"/>
        <v>-8.5523946627574787E-3</v>
      </c>
      <c r="AE53" s="17">
        <v>116</v>
      </c>
    </row>
    <row r="54" spans="1:31" s="17" customFormat="1" x14ac:dyDescent="0.25">
      <c r="A54" s="17">
        <v>34</v>
      </c>
      <c r="B54" s="17">
        <v>643</v>
      </c>
      <c r="C54" s="17">
        <v>12574</v>
      </c>
      <c r="D54" s="17">
        <v>15091</v>
      </c>
      <c r="E54" s="17">
        <v>13907</v>
      </c>
      <c r="F54" s="17">
        <v>11415</v>
      </c>
      <c r="G54" s="24"/>
      <c r="H54" s="7"/>
      <c r="I54" s="25">
        <f t="shared" si="16"/>
        <v>-1333</v>
      </c>
      <c r="J54" s="24">
        <f t="shared" si="16"/>
        <v>3676</v>
      </c>
      <c r="K54" s="7"/>
      <c r="L54" s="25">
        <f t="shared" si="3"/>
        <v>-1331.8812109765558</v>
      </c>
      <c r="M54" s="17">
        <f t="shared" si="1"/>
        <v>1.2516888789791172</v>
      </c>
      <c r="N54" s="17">
        <f t="shared" si="4"/>
        <v>3669.4208842166904</v>
      </c>
      <c r="O54" s="24">
        <f t="shared" si="2"/>
        <v>43.284764490193353</v>
      </c>
      <c r="P54" s="7"/>
      <c r="Q54" s="25">
        <f t="shared" si="5"/>
        <v>-1275.2477989132374</v>
      </c>
      <c r="R54" s="24">
        <f t="shared" si="6"/>
        <v>3664.2499858662518</v>
      </c>
      <c r="S54" s="7"/>
      <c r="T54" s="25">
        <f t="shared" si="7"/>
        <v>0.32992980171144298</v>
      </c>
      <c r="U54" s="24">
        <f t="shared" si="8"/>
        <v>0.94918710261541739</v>
      </c>
      <c r="V54" s="7"/>
      <c r="W54" s="25">
        <f t="shared" si="9"/>
        <v>0.32554588323631284</v>
      </c>
      <c r="X54" s="24">
        <f t="shared" si="10"/>
        <v>191.20086791901917</v>
      </c>
      <c r="Y54" s="7"/>
      <c r="Z54" s="25">
        <f t="shared" si="11"/>
        <v>643</v>
      </c>
      <c r="AA54" s="17">
        <f t="shared" si="15"/>
        <v>191.2409999999999</v>
      </c>
      <c r="AB54" s="24">
        <f t="shared" si="12"/>
        <v>3.3377851148064743</v>
      </c>
      <c r="AC54" s="17">
        <f t="shared" si="13"/>
        <v>-4.0132080980725959E-2</v>
      </c>
      <c r="AD54" s="17">
        <f t="shared" ca="1" si="14"/>
        <v>0.11680116030302656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12392</v>
      </c>
      <c r="D55" s="17">
        <v>15011</v>
      </c>
      <c r="E55" s="17">
        <v>14090</v>
      </c>
      <c r="F55" s="17">
        <v>11491</v>
      </c>
      <c r="G55" s="24"/>
      <c r="H55" s="7"/>
      <c r="I55" s="25">
        <f t="shared" si="16"/>
        <v>-1698</v>
      </c>
      <c r="J55" s="24">
        <f t="shared" si="16"/>
        <v>3520</v>
      </c>
      <c r="K55" s="7"/>
      <c r="L55" s="25">
        <f t="shared" si="3"/>
        <v>-1686.3792425870097</v>
      </c>
      <c r="M55" s="17">
        <f t="shared" si="1"/>
        <v>135.04200285156935</v>
      </c>
      <c r="N55" s="17">
        <f t="shared" si="4"/>
        <v>3527.570469203773</v>
      </c>
      <c r="O55" s="24">
        <f t="shared" si="2"/>
        <v>57.31200396527499</v>
      </c>
      <c r="P55" s="7"/>
      <c r="Q55" s="25">
        <f t="shared" si="5"/>
        <v>-1640.2477989132374</v>
      </c>
      <c r="R55" s="24">
        <f t="shared" si="6"/>
        <v>3508.2499858662518</v>
      </c>
      <c r="S55" s="7"/>
      <c r="T55" s="25">
        <f t="shared" si="7"/>
        <v>0.42436194088259233</v>
      </c>
      <c r="U55" s="24">
        <f t="shared" si="8"/>
        <v>0.90877687171437271</v>
      </c>
      <c r="V55" s="7"/>
      <c r="W55" s="25">
        <f t="shared" si="9"/>
        <v>0.42016582008262232</v>
      </c>
      <c r="X55" s="24">
        <f t="shared" si="10"/>
        <v>197.08335447881109</v>
      </c>
      <c r="Y55" s="7"/>
      <c r="Z55" s="25">
        <f t="shared" si="11"/>
        <v>629</v>
      </c>
      <c r="AA55" s="17">
        <f t="shared" si="15"/>
        <v>196.9019999999999</v>
      </c>
      <c r="AB55" s="24">
        <f t="shared" si="12"/>
        <v>3.4365882037618727</v>
      </c>
      <c r="AC55" s="17">
        <f t="shared" si="13"/>
        <v>0.18135447881118694</v>
      </c>
      <c r="AD55" s="17">
        <f t="shared" ca="1" si="14"/>
        <v>-9.9540410609392893E-2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12236</v>
      </c>
      <c r="D56" s="17">
        <v>14931</v>
      </c>
      <c r="E56" s="17">
        <v>14252</v>
      </c>
      <c r="F56" s="17">
        <v>11576</v>
      </c>
      <c r="G56" s="24"/>
      <c r="H56" s="7"/>
      <c r="I56" s="25">
        <f t="shared" si="16"/>
        <v>-2016</v>
      </c>
      <c r="J56" s="24">
        <f t="shared" si="16"/>
        <v>3355</v>
      </c>
      <c r="K56" s="7"/>
      <c r="L56" s="25">
        <f t="shared" si="3"/>
        <v>-2016.0657525957367</v>
      </c>
      <c r="M56" s="17">
        <f t="shared" si="1"/>
        <v>4.3234038461191261E-3</v>
      </c>
      <c r="N56" s="17">
        <f t="shared" si="4"/>
        <v>3356.6019766706831</v>
      </c>
      <c r="O56" s="24">
        <f t="shared" si="2"/>
        <v>2.5663292534130484</v>
      </c>
      <c r="P56" s="7"/>
      <c r="Q56" s="25">
        <f t="shared" si="5"/>
        <v>-1958.2477989132374</v>
      </c>
      <c r="R56" s="24">
        <f t="shared" si="6"/>
        <v>3343.2499858662518</v>
      </c>
      <c r="S56" s="7"/>
      <c r="T56" s="25">
        <f t="shared" si="7"/>
        <v>0.50663432514677176</v>
      </c>
      <c r="U56" s="24">
        <f t="shared" si="8"/>
        <v>0.86603528133826768</v>
      </c>
      <c r="V56" s="7"/>
      <c r="W56" s="25">
        <f t="shared" si="9"/>
        <v>0.50263664840218092</v>
      </c>
      <c r="X56" s="24">
        <f t="shared" si="10"/>
        <v>202.40063898499511</v>
      </c>
      <c r="Y56" s="7"/>
      <c r="Z56" s="25">
        <f t="shared" si="11"/>
        <v>612</v>
      </c>
      <c r="AA56" s="17">
        <f t="shared" si="15"/>
        <v>202.40999999999991</v>
      </c>
      <c r="AB56" s="24">
        <f t="shared" si="12"/>
        <v>3.5327209389617211</v>
      </c>
      <c r="AC56" s="17">
        <f t="shared" si="13"/>
        <v>-9.3610150047993557E-3</v>
      </c>
      <c r="AD56" s="17">
        <f t="shared" ca="1" si="14"/>
        <v>5.1322466549208912E-2</v>
      </c>
      <c r="AE56" s="17">
        <v>113</v>
      </c>
    </row>
    <row r="57" spans="1:31" s="17" customFormat="1" x14ac:dyDescent="0.25">
      <c r="A57" s="17">
        <v>37</v>
      </c>
      <c r="B57" s="17">
        <v>618</v>
      </c>
      <c r="C57" s="17">
        <v>12076</v>
      </c>
      <c r="D57" s="17">
        <v>14832</v>
      </c>
      <c r="E57" s="17">
        <v>14412</v>
      </c>
      <c r="F57" s="17">
        <v>11683</v>
      </c>
      <c r="G57" s="24"/>
      <c r="H57" s="7"/>
      <c r="I57" s="25">
        <f t="shared" si="16"/>
        <v>-2336</v>
      </c>
      <c r="J57" s="24">
        <f t="shared" si="16"/>
        <v>3149</v>
      </c>
      <c r="K57" s="7"/>
      <c r="L57" s="25">
        <f t="shared" si="3"/>
        <v>-2330.6108115775878</v>
      </c>
      <c r="M57" s="17">
        <f t="shared" si="1"/>
        <v>29.043351852261583</v>
      </c>
      <c r="N57" s="17">
        <f t="shared" si="4"/>
        <v>3152.5993242467171</v>
      </c>
      <c r="O57" s="24">
        <f t="shared" si="2"/>
        <v>12.955135033005334</v>
      </c>
      <c r="P57" s="7"/>
      <c r="Q57" s="25">
        <f t="shared" si="5"/>
        <v>-2278.2477989132376</v>
      </c>
      <c r="R57" s="24">
        <f t="shared" si="6"/>
        <v>3137.2499858662518</v>
      </c>
      <c r="S57" s="7"/>
      <c r="T57" s="25">
        <f t="shared" si="7"/>
        <v>0.58942414578997115</v>
      </c>
      <c r="U57" s="24">
        <f t="shared" si="8"/>
        <v>0.81267305335355478</v>
      </c>
      <c r="V57" s="7"/>
      <c r="W57" s="25">
        <f t="shared" si="9"/>
        <v>0.58567401057533164</v>
      </c>
      <c r="X57" s="24">
        <f t="shared" si="10"/>
        <v>208.04965530024015</v>
      </c>
      <c r="Y57" s="7"/>
      <c r="Z57" s="25">
        <f t="shared" si="11"/>
        <v>618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7.7655300240223823E-2</v>
      </c>
      <c r="AD57" s="17">
        <f t="shared" ca="1" si="14"/>
        <v>7.2424263769619301E-3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11926</v>
      </c>
      <c r="D58" s="17">
        <v>14708</v>
      </c>
      <c r="E58" s="17">
        <v>14551</v>
      </c>
      <c r="F58" s="17">
        <v>11793</v>
      </c>
      <c r="G58" s="24"/>
      <c r="H58" s="7"/>
      <c r="I58" s="25">
        <f t="shared" si="16"/>
        <v>-2625</v>
      </c>
      <c r="J58" s="24">
        <f t="shared" si="16"/>
        <v>2915</v>
      </c>
      <c r="K58" s="7"/>
      <c r="L58" s="25">
        <f t="shared" si="3"/>
        <v>-2623.7393699423437</v>
      </c>
      <c r="M58" s="17">
        <f t="shared" si="1"/>
        <v>1.5891881422664549</v>
      </c>
      <c r="N58" s="17">
        <f t="shared" si="4"/>
        <v>2919.0025870731065</v>
      </c>
      <c r="O58" s="24">
        <f t="shared" si="2"/>
        <v>16.020703277799235</v>
      </c>
      <c r="P58" s="7"/>
      <c r="Q58" s="25">
        <f t="shared" si="5"/>
        <v>-2567.2477989132376</v>
      </c>
      <c r="R58" s="24">
        <f t="shared" si="6"/>
        <v>2903.2499858662518</v>
      </c>
      <c r="S58" s="7"/>
      <c r="T58" s="25">
        <f t="shared" si="7"/>
        <v>0.66419370255836063</v>
      </c>
      <c r="U58" s="24">
        <f t="shared" si="8"/>
        <v>0.75205770700198771</v>
      </c>
      <c r="V58" s="7"/>
      <c r="W58" s="25">
        <f t="shared" si="9"/>
        <v>0.66072454940204361</v>
      </c>
      <c r="X58" s="24">
        <f t="shared" si="10"/>
        <v>213.57137121553455</v>
      </c>
      <c r="Y58" s="7"/>
      <c r="Z58" s="25">
        <f t="shared" si="11"/>
        <v>618</v>
      </c>
      <c r="AA58" s="17">
        <f t="shared" si="15"/>
        <v>213.53399999999993</v>
      </c>
      <c r="AB58" s="24">
        <f t="shared" si="12"/>
        <v>3.7268713649535705</v>
      </c>
      <c r="AC58" s="17">
        <f t="shared" si="13"/>
        <v>3.7371215534619751E-2</v>
      </c>
      <c r="AD58" s="17">
        <f t="shared" ca="1" si="14"/>
        <v>0.11388502958664048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11788</v>
      </c>
      <c r="D59" s="17">
        <v>14568</v>
      </c>
      <c r="E59" s="17">
        <v>14679</v>
      </c>
      <c r="F59" s="17">
        <v>11922</v>
      </c>
      <c r="G59" s="24"/>
      <c r="H59" s="7"/>
      <c r="I59" s="25">
        <f t="shared" si="16"/>
        <v>-2891</v>
      </c>
      <c r="J59" s="24">
        <f t="shared" si="16"/>
        <v>2646</v>
      </c>
      <c r="K59" s="7"/>
      <c r="L59" s="25">
        <f t="shared" si="3"/>
        <v>-2893.9323477959219</v>
      </c>
      <c r="M59" s="17">
        <f t="shared" si="1"/>
        <v>8.5986635962482687</v>
      </c>
      <c r="N59" s="17">
        <f t="shared" si="4"/>
        <v>2656.6831905153663</v>
      </c>
      <c r="O59" s="24">
        <f t="shared" si="2"/>
        <v>114.13055958761198</v>
      </c>
      <c r="P59" s="7"/>
      <c r="Q59" s="25">
        <f t="shared" si="5"/>
        <v>-2833.2477989132376</v>
      </c>
      <c r="R59" s="24">
        <f t="shared" si="6"/>
        <v>2634.2499858662518</v>
      </c>
      <c r="S59" s="7"/>
      <c r="T59" s="25">
        <f t="shared" si="7"/>
        <v>0.73301274096802016</v>
      </c>
      <c r="U59" s="24">
        <f t="shared" si="8"/>
        <v>0.68237596269185286</v>
      </c>
      <c r="V59" s="7"/>
      <c r="W59" s="25">
        <f t="shared" si="9"/>
        <v>0.72986641406107799</v>
      </c>
      <c r="X59" s="24">
        <f t="shared" si="10"/>
        <v>219.19626477584586</v>
      </c>
      <c r="Y59" s="7"/>
      <c r="Z59" s="25">
        <f t="shared" si="11"/>
        <v>621</v>
      </c>
      <c r="AA59" s="17">
        <f t="shared" si="15"/>
        <v>219.12299999999993</v>
      </c>
      <c r="AB59" s="24">
        <f t="shared" si="12"/>
        <v>3.8244178168475336</v>
      </c>
      <c r="AC59" s="17">
        <f t="shared" si="13"/>
        <v>7.3264775845927943E-2</v>
      </c>
      <c r="AD59" s="17">
        <f t="shared" ca="1" si="14"/>
        <v>6.2454689856821233E-2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11670</v>
      </c>
      <c r="D60" s="17">
        <v>14435</v>
      </c>
      <c r="E60" s="17">
        <v>14814</v>
      </c>
      <c r="F60" s="17">
        <v>12075</v>
      </c>
      <c r="G60" s="24"/>
      <c r="H60" s="7"/>
      <c r="I60" s="25">
        <f t="shared" si="16"/>
        <v>-3144</v>
      </c>
      <c r="J60" s="24">
        <f t="shared" si="16"/>
        <v>2360</v>
      </c>
      <c r="K60" s="7"/>
      <c r="L60" s="25">
        <f t="shared" si="3"/>
        <v>-3138.2476571333955</v>
      </c>
      <c r="M60" s="17">
        <f t="shared" si="1"/>
        <v>33.08944845497593</v>
      </c>
      <c r="N60" s="17">
        <f t="shared" si="4"/>
        <v>2367.7550263518983</v>
      </c>
      <c r="O60" s="24">
        <f t="shared" si="2"/>
        <v>60.140433718637411</v>
      </c>
      <c r="P60" s="7"/>
      <c r="Q60" s="25">
        <f t="shared" si="5"/>
        <v>-3086.2477989132376</v>
      </c>
      <c r="R60" s="24">
        <f t="shared" si="6"/>
        <v>2348.2499858662518</v>
      </c>
      <c r="S60" s="7"/>
      <c r="T60" s="25">
        <f t="shared" si="7"/>
        <v>0.79846844291404973</v>
      </c>
      <c r="U60" s="24">
        <f t="shared" si="8"/>
        <v>0.60829053937327082</v>
      </c>
      <c r="V60" s="7"/>
      <c r="W60" s="25">
        <f t="shared" si="9"/>
        <v>0.79566526152395922</v>
      </c>
      <c r="X60" s="24">
        <f t="shared" si="10"/>
        <v>224.87215118356448</v>
      </c>
      <c r="Y60" s="7"/>
      <c r="Z60" s="25">
        <f t="shared" si="11"/>
        <v>624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0.13315118356456423</v>
      </c>
      <c r="AD60" s="17">
        <f t="shared" ca="1" si="14"/>
        <v>1.9190640489966881E-2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11568</v>
      </c>
      <c r="D61" s="17">
        <v>14281</v>
      </c>
      <c r="E61" s="17">
        <v>14926</v>
      </c>
      <c r="F61" s="17">
        <v>12240</v>
      </c>
      <c r="G61" s="24"/>
      <c r="H61" s="7"/>
      <c r="I61" s="25">
        <f t="shared" si="16"/>
        <v>-3358</v>
      </c>
      <c r="J61" s="24">
        <f t="shared" si="16"/>
        <v>2041</v>
      </c>
      <c r="K61" s="7"/>
      <c r="L61" s="25">
        <f t="shared" si="3"/>
        <v>-3356.4790222758011</v>
      </c>
      <c r="M61" s="17">
        <f t="shared" si="1"/>
        <v>2.3133732375093521</v>
      </c>
      <c r="N61" s="17">
        <f t="shared" si="4"/>
        <v>2050.5184096562152</v>
      </c>
      <c r="O61" s="24">
        <f t="shared" si="2"/>
        <v>90.600122383531257</v>
      </c>
      <c r="P61" s="7"/>
      <c r="Q61" s="25">
        <f t="shared" si="5"/>
        <v>-3300.2477989132376</v>
      </c>
      <c r="R61" s="24">
        <f t="shared" si="6"/>
        <v>2029.2499858662518</v>
      </c>
      <c r="S61" s="7"/>
      <c r="T61" s="25">
        <f t="shared" si="7"/>
        <v>0.85383413546918929</v>
      </c>
      <c r="U61" s="24">
        <f t="shared" si="8"/>
        <v>0.52565679797946785</v>
      </c>
      <c r="V61" s="7"/>
      <c r="W61" s="25">
        <f t="shared" si="9"/>
        <v>0.8514135048363366</v>
      </c>
      <c r="X61" s="24">
        <f t="shared" si="10"/>
        <v>230.57937116138396</v>
      </c>
      <c r="Y61" s="7"/>
      <c r="Z61" s="25">
        <f t="shared" si="11"/>
        <v>635</v>
      </c>
      <c r="AA61" s="17">
        <f t="shared" si="15"/>
        <v>230.45399999999992</v>
      </c>
      <c r="AB61" s="24">
        <f t="shared" si="12"/>
        <v>4.0221810743910105</v>
      </c>
      <c r="AC61" s="17">
        <f t="shared" si="13"/>
        <v>0.12537116138403803</v>
      </c>
      <c r="AD61" s="17">
        <f t="shared" ca="1" si="14"/>
        <v>6.4409104762802372E-2</v>
      </c>
      <c r="AE61" s="17">
        <v>108</v>
      </c>
    </row>
    <row r="62" spans="1:31" s="17" customFormat="1" x14ac:dyDescent="0.25">
      <c r="A62" s="17">
        <v>42</v>
      </c>
      <c r="B62" s="17">
        <v>633</v>
      </c>
      <c r="C62" s="17">
        <v>11465</v>
      </c>
      <c r="D62" s="17">
        <v>14098</v>
      </c>
      <c r="E62" s="17">
        <v>15003</v>
      </c>
      <c r="F62" s="17">
        <v>12396</v>
      </c>
      <c r="G62" s="24"/>
      <c r="H62" s="7"/>
      <c r="I62" s="25">
        <f t="shared" si="16"/>
        <v>-3538</v>
      </c>
      <c r="J62" s="24">
        <f t="shared" si="16"/>
        <v>1702</v>
      </c>
      <c r="K62" s="7"/>
      <c r="L62" s="25">
        <f t="shared" si="3"/>
        <v>-3541.3670192878067</v>
      </c>
      <c r="M62" s="17">
        <f t="shared" si="1"/>
        <v>11.336818884462135</v>
      </c>
      <c r="N62" s="17">
        <f t="shared" si="4"/>
        <v>1714.0939877621893</v>
      </c>
      <c r="O62" s="24">
        <f t="shared" si="2"/>
        <v>146.26453999198387</v>
      </c>
      <c r="P62" s="7"/>
      <c r="Q62" s="25">
        <f t="shared" si="5"/>
        <v>-3480.2477989132376</v>
      </c>
      <c r="R62" s="24">
        <f t="shared" si="6"/>
        <v>1690.2499858662518</v>
      </c>
      <c r="S62" s="7"/>
      <c r="T62" s="25">
        <f t="shared" si="7"/>
        <v>0.90040340958098897</v>
      </c>
      <c r="U62" s="24">
        <f t="shared" si="8"/>
        <v>0.43784225775219759</v>
      </c>
      <c r="V62" s="7"/>
      <c r="W62" s="25">
        <f t="shared" si="9"/>
        <v>0.89838918302574067</v>
      </c>
      <c r="X62" s="24">
        <f t="shared" si="10"/>
        <v>236.28734328143094</v>
      </c>
      <c r="Y62" s="7"/>
      <c r="Z62" s="25">
        <f t="shared" si="11"/>
        <v>633</v>
      </c>
      <c r="AA62" s="17">
        <f t="shared" si="15"/>
        <v>236.15099999999993</v>
      </c>
      <c r="AB62" s="24">
        <f t="shared" si="12"/>
        <v>4.1216124818771274</v>
      </c>
      <c r="AC62" s="17">
        <f t="shared" si="13"/>
        <v>0.13634328143101015</v>
      </c>
      <c r="AD62" s="17">
        <f t="shared" ca="1" si="14"/>
        <v>5.6701536876573755E-2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11390</v>
      </c>
      <c r="D63" s="17">
        <v>13925</v>
      </c>
      <c r="E63" s="17">
        <v>15079</v>
      </c>
      <c r="F63" s="17">
        <v>12574</v>
      </c>
      <c r="G63" s="24"/>
      <c r="H63" s="7"/>
      <c r="I63" s="25">
        <f t="shared" si="16"/>
        <v>-3689</v>
      </c>
      <c r="J63" s="24">
        <f t="shared" si="16"/>
        <v>1351</v>
      </c>
      <c r="K63" s="7"/>
      <c r="L63" s="25">
        <f t="shared" si="3"/>
        <v>-3691.8210399230034</v>
      </c>
      <c r="M63" s="17">
        <f t="shared" si="1"/>
        <v>7.9582662471787726</v>
      </c>
      <c r="N63" s="17">
        <f t="shared" si="4"/>
        <v>1360.843663671639</v>
      </c>
      <c r="O63" s="24">
        <f t="shared" si="2"/>
        <v>96.897714480344973</v>
      </c>
      <c r="P63" s="7"/>
      <c r="Q63" s="25">
        <f t="shared" si="5"/>
        <v>-3631.2477989132376</v>
      </c>
      <c r="R63" s="24">
        <f t="shared" si="6"/>
        <v>1339.2499858662518</v>
      </c>
      <c r="S63" s="7"/>
      <c r="T63" s="25">
        <f t="shared" si="7"/>
        <v>0.93946985619699874</v>
      </c>
      <c r="U63" s="24">
        <f t="shared" si="8"/>
        <v>0.34691923822484694</v>
      </c>
      <c r="V63" s="7"/>
      <c r="W63" s="25">
        <f t="shared" si="9"/>
        <v>0.93787632194249149</v>
      </c>
      <c r="X63" s="24">
        <f t="shared" si="10"/>
        <v>241.97089703267204</v>
      </c>
      <c r="Y63" s="7"/>
      <c r="Z63" s="25">
        <f t="shared" si="11"/>
        <v>633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0.12289703267211394</v>
      </c>
      <c r="AD63" s="17">
        <f t="shared" ca="1" si="14"/>
        <v>5.9668054976867779E-2</v>
      </c>
      <c r="AE63" s="17">
        <v>106</v>
      </c>
    </row>
    <row r="64" spans="1:31" s="17" customFormat="1" x14ac:dyDescent="0.25">
      <c r="A64" s="17">
        <v>44</v>
      </c>
      <c r="B64" s="17">
        <v>630</v>
      </c>
      <c r="C64" s="17">
        <v>11337</v>
      </c>
      <c r="D64" s="17">
        <v>13744</v>
      </c>
      <c r="E64" s="17">
        <v>15138</v>
      </c>
      <c r="F64" s="17">
        <v>12758</v>
      </c>
      <c r="G64" s="24"/>
      <c r="H64" s="7"/>
      <c r="I64" s="25">
        <f t="shared" si="16"/>
        <v>-3801</v>
      </c>
      <c r="J64" s="24">
        <f t="shared" si="16"/>
        <v>986</v>
      </c>
      <c r="K64" s="7"/>
      <c r="L64" s="25">
        <f t="shared" si="3"/>
        <v>-3805.8979486866265</v>
      </c>
      <c r="M64" s="17">
        <f t="shared" si="1"/>
        <v>23.989901336826041</v>
      </c>
      <c r="N64" s="17">
        <f t="shared" si="4"/>
        <v>996.02283096864346</v>
      </c>
      <c r="O64" s="24">
        <f t="shared" si="2"/>
        <v>100.45714062599842</v>
      </c>
      <c r="P64" s="7"/>
      <c r="Q64" s="25">
        <f t="shared" si="5"/>
        <v>-3743.2477989132376</v>
      </c>
      <c r="R64" s="24">
        <f t="shared" si="6"/>
        <v>974.24998586625179</v>
      </c>
      <c r="S64" s="7"/>
      <c r="T64" s="25">
        <f t="shared" si="7"/>
        <v>0.96844629342211852</v>
      </c>
      <c r="U64" s="24">
        <f t="shared" si="8"/>
        <v>0.2523696595140692</v>
      </c>
      <c r="V64" s="7"/>
      <c r="W64" s="25">
        <f t="shared" si="9"/>
        <v>0.96729010678213634</v>
      </c>
      <c r="X64" s="24">
        <f t="shared" si="10"/>
        <v>247.64755550941356</v>
      </c>
      <c r="Y64" s="7"/>
      <c r="Z64" s="25">
        <f t="shared" si="11"/>
        <v>630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0.12955550941364891</v>
      </c>
      <c r="AD64" s="17">
        <f t="shared" ca="1" si="14"/>
        <v>2.1832417369353152E-2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11304</v>
      </c>
      <c r="D65" s="17">
        <v>13565</v>
      </c>
      <c r="E65" s="17">
        <v>15178</v>
      </c>
      <c r="F65" s="17">
        <v>12938</v>
      </c>
      <c r="G65" s="24"/>
      <c r="H65" s="7"/>
      <c r="I65" s="25">
        <f t="shared" si="16"/>
        <v>-3874</v>
      </c>
      <c r="J65" s="24">
        <f t="shared" si="16"/>
        <v>627</v>
      </c>
      <c r="K65" s="7"/>
      <c r="L65" s="25">
        <f t="shared" si="3"/>
        <v>-3880.6285595548566</v>
      </c>
      <c r="M65" s="17">
        <f t="shared" si="1"/>
        <v>43.937801772280267</v>
      </c>
      <c r="N65" s="17">
        <f t="shared" si="4"/>
        <v>638.36342972297723</v>
      </c>
      <c r="O65" s="24">
        <f t="shared" si="2"/>
        <v>129.12753506904238</v>
      </c>
      <c r="P65" s="7"/>
      <c r="Q65" s="25">
        <f t="shared" si="5"/>
        <v>-3816.2477989132376</v>
      </c>
      <c r="R65" s="24">
        <f t="shared" si="6"/>
        <v>615.24998586625179</v>
      </c>
      <c r="S65" s="7"/>
      <c r="T65" s="25">
        <f t="shared" si="7"/>
        <v>0.98733272125634841</v>
      </c>
      <c r="U65" s="24">
        <f t="shared" si="8"/>
        <v>0.15937432045333166</v>
      </c>
      <c r="V65" s="7"/>
      <c r="W65" s="25">
        <f t="shared" si="9"/>
        <v>0.98660659025351494</v>
      </c>
      <c r="X65" s="24">
        <f t="shared" si="10"/>
        <v>253.09409579775524</v>
      </c>
      <c r="Y65" s="7"/>
      <c r="Z65" s="25">
        <f t="shared" si="11"/>
        <v>602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0.15809579775532256</v>
      </c>
      <c r="AD65" s="17">
        <f t="shared" ca="1" si="14"/>
        <v>-1.5795756399512584E-2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11284</v>
      </c>
      <c r="D66" s="17">
        <v>13384</v>
      </c>
      <c r="E66" s="17">
        <v>15203</v>
      </c>
      <c r="F66" s="17">
        <v>13125</v>
      </c>
      <c r="G66" s="24"/>
      <c r="H66" s="7"/>
      <c r="I66" s="25">
        <f t="shared" si="16"/>
        <v>-3919</v>
      </c>
      <c r="J66" s="24">
        <f t="shared" si="16"/>
        <v>259</v>
      </c>
      <c r="K66" s="7"/>
      <c r="L66" s="25">
        <f t="shared" si="3"/>
        <v>-3921.7128612840756</v>
      </c>
      <c r="M66" s="17">
        <f t="shared" si="1"/>
        <v>7.3596163466365478</v>
      </c>
      <c r="N66" s="17">
        <f t="shared" si="4"/>
        <v>266.61536311649417</v>
      </c>
      <c r="O66" s="24">
        <f t="shared" si="2"/>
        <v>57.993755396059733</v>
      </c>
      <c r="P66" s="7"/>
      <c r="Q66" s="25">
        <f t="shared" si="5"/>
        <v>-3861.2477989132376</v>
      </c>
      <c r="R66" s="24">
        <f t="shared" si="6"/>
        <v>247.24998586625173</v>
      </c>
      <c r="S66" s="7"/>
      <c r="T66" s="25">
        <f t="shared" si="7"/>
        <v>0.99897503978429836</v>
      </c>
      <c r="U66" s="24">
        <f t="shared" si="8"/>
        <v>6.404762191753384E-2</v>
      </c>
      <c r="V66" s="7"/>
      <c r="W66" s="25">
        <f t="shared" si="9"/>
        <v>0.99868966331192333</v>
      </c>
      <c r="X66" s="24">
        <f t="shared" si="10"/>
        <v>258.60081765728171</v>
      </c>
      <c r="Y66" s="7"/>
      <c r="Z66" s="25">
        <f t="shared" si="11"/>
        <v>616</v>
      </c>
      <c r="AA66" s="17">
        <f t="shared" si="15"/>
        <v>258.4799999999999</v>
      </c>
      <c r="AB66" s="24">
        <f t="shared" si="12"/>
        <v>4.5113270505549412</v>
      </c>
      <c r="AC66" s="17">
        <f t="shared" si="13"/>
        <v>0.12081765728180471</v>
      </c>
      <c r="AD66" s="17">
        <f t="shared" ca="1" si="14"/>
        <v>1.8659926529778659E-2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11279</v>
      </c>
      <c r="D67" s="17">
        <v>13196</v>
      </c>
      <c r="E67" s="17">
        <v>15197</v>
      </c>
      <c r="F67" s="17">
        <v>13307</v>
      </c>
      <c r="G67" s="24"/>
      <c r="H67" s="7"/>
      <c r="I67" s="25">
        <f t="shared" si="16"/>
        <v>-3918</v>
      </c>
      <c r="J67" s="24">
        <f t="shared" si="16"/>
        <v>-111</v>
      </c>
      <c r="K67" s="7"/>
      <c r="L67" s="25">
        <f t="shared" si="3"/>
        <v>-3926.3167742163519</v>
      </c>
      <c r="M67" s="17">
        <f t="shared" si="1"/>
        <v>69.168733365775083</v>
      </c>
      <c r="N67" s="17">
        <f t="shared" si="4"/>
        <v>-116.01886968163947</v>
      </c>
      <c r="O67" s="24">
        <f t="shared" si="2"/>
        <v>25.189052881279899</v>
      </c>
      <c r="P67" s="7"/>
      <c r="Q67" s="25">
        <f t="shared" si="5"/>
        <v>-3860.2477989132376</v>
      </c>
      <c r="R67" s="24">
        <f t="shared" si="6"/>
        <v>-122.75001413374825</v>
      </c>
      <c r="S67" s="7"/>
      <c r="T67" s="25">
        <f t="shared" si="7"/>
        <v>0.99871632159478829</v>
      </c>
      <c r="U67" s="24">
        <f t="shared" si="8"/>
        <v>-3.1797156501610711E-2</v>
      </c>
      <c r="V67" s="7"/>
      <c r="W67" s="25">
        <f t="shared" si="9"/>
        <v>0.99887396724503119</v>
      </c>
      <c r="X67" s="24">
        <f t="shared" si="10"/>
        <v>264.09354666414811</v>
      </c>
      <c r="Y67" s="7"/>
      <c r="Z67" s="25">
        <f t="shared" si="11"/>
        <v>630</v>
      </c>
      <c r="AA67" s="17">
        <f t="shared" si="15"/>
        <v>264.14999999999992</v>
      </c>
      <c r="AB67" s="24">
        <f t="shared" si="12"/>
        <v>4.6102872191430198</v>
      </c>
      <c r="AC67" s="17">
        <f t="shared" si="13"/>
        <v>-5.6453335851813335E-2</v>
      </c>
      <c r="AD67" s="17">
        <f t="shared" ca="1" si="14"/>
        <v>0.12562078326828896</v>
      </c>
      <c r="AE67" s="17">
        <v>102</v>
      </c>
    </row>
    <row r="68" spans="1:31" s="17" customFormat="1" x14ac:dyDescent="0.25">
      <c r="A68" s="17">
        <v>48</v>
      </c>
      <c r="B68" s="17">
        <v>620</v>
      </c>
      <c r="C68" s="17">
        <v>11304</v>
      </c>
      <c r="D68" s="17">
        <v>13016</v>
      </c>
      <c r="E68" s="17">
        <v>15196</v>
      </c>
      <c r="F68" s="17">
        <v>13506</v>
      </c>
      <c r="G68" s="24"/>
      <c r="H68" s="7"/>
      <c r="I68" s="25">
        <f t="shared" si="16"/>
        <v>-3892</v>
      </c>
      <c r="J68" s="24">
        <f t="shared" si="16"/>
        <v>-490</v>
      </c>
      <c r="K68" s="7"/>
      <c r="L68" s="25">
        <f t="shared" si="3"/>
        <v>-3893.8662796902877</v>
      </c>
      <c r="M68" s="17">
        <f t="shared" si="1"/>
        <v>3.4829998823802919</v>
      </c>
      <c r="N68" s="17">
        <f t="shared" si="4"/>
        <v>-491.37401697535319</v>
      </c>
      <c r="O68" s="24">
        <f t="shared" si="2"/>
        <v>1.8879226485587175</v>
      </c>
      <c r="P68" s="7"/>
      <c r="Q68" s="25">
        <f t="shared" si="5"/>
        <v>-3834.2477989132376</v>
      </c>
      <c r="R68" s="24">
        <f t="shared" si="6"/>
        <v>-501.75001413374827</v>
      </c>
      <c r="S68" s="7"/>
      <c r="T68" s="25">
        <f t="shared" si="7"/>
        <v>0.99198964866752837</v>
      </c>
      <c r="U68" s="24">
        <f t="shared" si="8"/>
        <v>-0.12997329439581554</v>
      </c>
      <c r="V68" s="7"/>
      <c r="W68" s="25">
        <f t="shared" si="9"/>
        <v>0.9926010236252395</v>
      </c>
      <c r="X68" s="24">
        <f t="shared" si="10"/>
        <v>269.73025454190133</v>
      </c>
      <c r="Y68" s="7"/>
      <c r="Z68" s="25">
        <f t="shared" si="11"/>
        <v>620</v>
      </c>
      <c r="AA68" s="17">
        <f t="shared" si="15"/>
        <v>269.7299999999999</v>
      </c>
      <c r="AB68" s="24">
        <f t="shared" si="12"/>
        <v>4.7076765914043035</v>
      </c>
      <c r="AC68" s="17">
        <f t="shared" si="13"/>
        <v>2.5454190142681909E-4</v>
      </c>
      <c r="AD68" s="17">
        <f t="shared" ca="1" si="14"/>
        <v>8.8455008380890376E-2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11328</v>
      </c>
      <c r="D69" s="17">
        <v>12813</v>
      </c>
      <c r="E69" s="17">
        <v>15144</v>
      </c>
      <c r="F69" s="17">
        <v>13682</v>
      </c>
      <c r="G69" s="24"/>
      <c r="H69" s="7"/>
      <c r="I69" s="25">
        <f t="shared" si="16"/>
        <v>-3816</v>
      </c>
      <c r="J69" s="24">
        <f t="shared" si="16"/>
        <v>-869</v>
      </c>
      <c r="K69" s="7"/>
      <c r="L69" s="25">
        <f t="shared" si="3"/>
        <v>-3822.6440381763568</v>
      </c>
      <c r="M69" s="17">
        <f t="shared" si="1"/>
        <v>44.143243288887177</v>
      </c>
      <c r="N69" s="17">
        <f t="shared" si="4"/>
        <v>-872.01424592377498</v>
      </c>
      <c r="O69" s="24">
        <f t="shared" si="2"/>
        <v>9.0856784889940769</v>
      </c>
      <c r="P69" s="7"/>
      <c r="Q69" s="25">
        <f t="shared" si="5"/>
        <v>-3758.2477989132376</v>
      </c>
      <c r="R69" s="24">
        <f t="shared" si="6"/>
        <v>-880.75001413374821</v>
      </c>
      <c r="S69" s="7"/>
      <c r="T69" s="25">
        <f t="shared" si="7"/>
        <v>0.9723270662647685</v>
      </c>
      <c r="U69" s="24">
        <f t="shared" si="8"/>
        <v>-0.22814943229002033</v>
      </c>
      <c r="V69" s="7"/>
      <c r="W69" s="25">
        <f t="shared" si="9"/>
        <v>0.97339203233760396</v>
      </c>
      <c r="X69" s="24">
        <f t="shared" si="10"/>
        <v>275.46147205738384</v>
      </c>
      <c r="Y69" s="7"/>
      <c r="Z69" s="25">
        <f t="shared" si="11"/>
        <v>637</v>
      </c>
      <c r="AA69" s="17">
        <f t="shared" si="15"/>
        <v>275.46299999999991</v>
      </c>
      <c r="AB69" s="24">
        <f t="shared" si="12"/>
        <v>4.8077363174211385</v>
      </c>
      <c r="AC69" s="17">
        <f t="shared" si="13"/>
        <v>-1.5279426160645926E-3</v>
      </c>
      <c r="AD69" s="17">
        <f t="shared" ca="1" si="14"/>
        <v>5.752108700721692E-2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11385</v>
      </c>
      <c r="D70" s="17">
        <v>12634</v>
      </c>
      <c r="E70" s="17">
        <v>15096</v>
      </c>
      <c r="F70" s="17">
        <v>13872</v>
      </c>
      <c r="G70" s="24"/>
      <c r="H70" s="7"/>
      <c r="I70" s="25">
        <f t="shared" si="16"/>
        <v>-3711</v>
      </c>
      <c r="J70" s="24">
        <f t="shared" si="16"/>
        <v>-1238</v>
      </c>
      <c r="K70" s="7"/>
      <c r="L70" s="25">
        <f t="shared" si="3"/>
        <v>-3713.7365064154524</v>
      </c>
      <c r="M70" s="17">
        <f t="shared" si="1"/>
        <v>7.4884673618119679</v>
      </c>
      <c r="N70" s="17">
        <f t="shared" si="4"/>
        <v>-1243.8034640467404</v>
      </c>
      <c r="O70" s="24">
        <f t="shared" si="2"/>
        <v>33.680194941808146</v>
      </c>
      <c r="P70" s="7"/>
      <c r="Q70" s="25">
        <f t="shared" si="5"/>
        <v>-3653.2477989132376</v>
      </c>
      <c r="R70" s="24">
        <f t="shared" si="6"/>
        <v>-1249.7500141337482</v>
      </c>
      <c r="S70" s="7"/>
      <c r="T70" s="25">
        <f t="shared" si="7"/>
        <v>0.94516165636621874</v>
      </c>
      <c r="U70" s="24">
        <f t="shared" si="8"/>
        <v>-0.32373517076749153</v>
      </c>
      <c r="V70" s="7"/>
      <c r="W70" s="25">
        <f t="shared" si="9"/>
        <v>0.94666815975703889</v>
      </c>
      <c r="X70" s="24">
        <f t="shared" si="10"/>
        <v>281.149580622607</v>
      </c>
      <c r="Y70" s="7"/>
      <c r="Z70" s="25">
        <f t="shared" si="11"/>
        <v>637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-4.6419377392908245E-2</v>
      </c>
      <c r="AD70" s="17">
        <f t="shared" ca="1" si="14"/>
        <v>-2.6299439559863913E-2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11454</v>
      </c>
      <c r="D71" s="17">
        <v>12452</v>
      </c>
      <c r="E71" s="17">
        <v>15020</v>
      </c>
      <c r="F71" s="17">
        <v>14045</v>
      </c>
      <c r="G71" s="24"/>
      <c r="H71" s="7"/>
      <c r="I71" s="25">
        <f t="shared" si="16"/>
        <v>-3566</v>
      </c>
      <c r="J71" s="24">
        <f t="shared" si="16"/>
        <v>-1593</v>
      </c>
      <c r="K71" s="7"/>
      <c r="L71" s="25">
        <f t="shared" si="3"/>
        <v>-3568.7463526541983</v>
      </c>
      <c r="M71" s="17">
        <f t="shared" si="1"/>
        <v>7.542452901221993</v>
      </c>
      <c r="N71" s="17">
        <f t="shared" si="4"/>
        <v>-1601.915237060455</v>
      </c>
      <c r="O71" s="24">
        <f t="shared" si="2"/>
        <v>79.481451844109529</v>
      </c>
      <c r="P71" s="7"/>
      <c r="Q71" s="25">
        <f t="shared" si="5"/>
        <v>-3508.2477989132376</v>
      </c>
      <c r="R71" s="24">
        <f t="shared" si="6"/>
        <v>-1604.7500141337482</v>
      </c>
      <c r="S71" s="7"/>
      <c r="T71" s="25">
        <f t="shared" si="7"/>
        <v>0.90764751888726891</v>
      </c>
      <c r="U71" s="24">
        <f t="shared" si="8"/>
        <v>-0.4156943500615356</v>
      </c>
      <c r="V71" s="7"/>
      <c r="W71" s="25">
        <f t="shared" si="9"/>
        <v>0.90957868593838664</v>
      </c>
      <c r="X71" s="24">
        <f t="shared" si="10"/>
        <v>286.83154656135162</v>
      </c>
      <c r="Y71" s="7"/>
      <c r="Z71" s="25">
        <f t="shared" si="11"/>
        <v>635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-7.9453438648272368E-2</v>
      </c>
      <c r="AD71" s="17">
        <f t="shared" ca="1" si="14"/>
        <v>6.4036626882341352E-2</v>
      </c>
      <c r="AE71" s="17">
        <v>98</v>
      </c>
    </row>
    <row r="72" spans="1:31" s="17" customFormat="1" x14ac:dyDescent="0.25">
      <c r="A72" s="17">
        <v>52</v>
      </c>
      <c r="B72" s="17">
        <v>619</v>
      </c>
      <c r="C72" s="17">
        <v>11544</v>
      </c>
      <c r="D72" s="17">
        <v>12286</v>
      </c>
      <c r="E72" s="17">
        <v>14934</v>
      </c>
      <c r="F72" s="17">
        <v>14212</v>
      </c>
      <c r="G72" s="24"/>
      <c r="H72" s="7"/>
      <c r="I72" s="25">
        <f t="shared" si="16"/>
        <v>-3390</v>
      </c>
      <c r="J72" s="24">
        <f t="shared" si="16"/>
        <v>-1926</v>
      </c>
      <c r="K72" s="7"/>
      <c r="L72" s="25">
        <f t="shared" si="3"/>
        <v>-3393.7805680492652</v>
      </c>
      <c r="M72" s="17">
        <f t="shared" si="1"/>
        <v>14.292694775124763</v>
      </c>
      <c r="N72" s="17">
        <f t="shared" si="4"/>
        <v>-1935.5764080329495</v>
      </c>
      <c r="O72" s="24">
        <f t="shared" si="2"/>
        <v>91.707590813540293</v>
      </c>
      <c r="P72" s="7"/>
      <c r="Q72" s="25">
        <f t="shared" si="5"/>
        <v>-3332.2477989132376</v>
      </c>
      <c r="R72" s="24">
        <f t="shared" si="6"/>
        <v>-1937.7500141337482</v>
      </c>
      <c r="S72" s="7"/>
      <c r="T72" s="25">
        <f t="shared" si="7"/>
        <v>0.86211311753350928</v>
      </c>
      <c r="U72" s="24">
        <f t="shared" si="8"/>
        <v>-0.50195465063876565</v>
      </c>
      <c r="V72" s="7"/>
      <c r="W72" s="25">
        <f t="shared" si="9"/>
        <v>0.86444252054539505</v>
      </c>
      <c r="X72" s="24">
        <f t="shared" si="10"/>
        <v>292.41265671539281</v>
      </c>
      <c r="Y72" s="7"/>
      <c r="Z72" s="25">
        <f t="shared" si="11"/>
        <v>619</v>
      </c>
      <c r="AA72" s="17">
        <f t="shared" si="15"/>
        <v>292.48199999999991</v>
      </c>
      <c r="AB72" s="24">
        <f t="shared" si="12"/>
        <v>5.104773902818053</v>
      </c>
      <c r="AC72" s="17">
        <f t="shared" si="13"/>
        <v>-6.9343284607100486E-2</v>
      </c>
      <c r="AD72" s="17">
        <f t="shared" ca="1" si="14"/>
        <v>2.8916568942918275E-2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11652</v>
      </c>
      <c r="D73" s="17">
        <v>12134</v>
      </c>
      <c r="E73" s="17">
        <v>14838</v>
      </c>
      <c r="F73" s="17">
        <v>14379</v>
      </c>
      <c r="G73" s="24"/>
      <c r="H73" s="7"/>
      <c r="I73" s="25">
        <f t="shared" si="16"/>
        <v>-3186</v>
      </c>
      <c r="J73" s="24">
        <f t="shared" si="16"/>
        <v>-2245</v>
      </c>
      <c r="K73" s="7"/>
      <c r="L73" s="25">
        <f t="shared" si="3"/>
        <v>-3186.2062522185656</v>
      </c>
      <c r="M73" s="17">
        <f t="shared" si="1"/>
        <v>4.2539977663241718E-2</v>
      </c>
      <c r="N73" s="17">
        <f t="shared" si="4"/>
        <v>-2252.302658983825</v>
      </c>
      <c r="O73" s="24">
        <f t="shared" si="2"/>
        <v>53.328828234040571</v>
      </c>
      <c r="P73" s="7"/>
      <c r="Q73" s="25">
        <f t="shared" si="5"/>
        <v>-3128.2477989132376</v>
      </c>
      <c r="R73" s="24">
        <f t="shared" si="6"/>
        <v>-2256.7500141337482</v>
      </c>
      <c r="S73" s="7"/>
      <c r="T73" s="25">
        <f t="shared" si="7"/>
        <v>0.8093346068734697</v>
      </c>
      <c r="U73" s="24">
        <f t="shared" si="8"/>
        <v>-0.58458839203256874</v>
      </c>
      <c r="V73" s="7"/>
      <c r="W73" s="25">
        <f t="shared" si="9"/>
        <v>0.81204540535459879</v>
      </c>
      <c r="X73" s="24">
        <f t="shared" si="10"/>
        <v>298.02023552833452</v>
      </c>
      <c r="Y73" s="7"/>
      <c r="Z73" s="25">
        <f t="shared" si="11"/>
        <v>622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-5.9764471665403107E-2</v>
      </c>
      <c r="AD73" s="17">
        <f t="shared" ca="1" si="14"/>
        <v>2.7984296644604001E-2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11780</v>
      </c>
      <c r="D74" s="17">
        <v>12001</v>
      </c>
      <c r="E74" s="17">
        <v>14736</v>
      </c>
      <c r="F74" s="17">
        <v>14533</v>
      </c>
      <c r="G74" s="24"/>
      <c r="H74" s="7"/>
      <c r="I74" s="25">
        <f t="shared" si="16"/>
        <v>-2956</v>
      </c>
      <c r="J74" s="24">
        <f t="shared" si="16"/>
        <v>-2532</v>
      </c>
      <c r="K74" s="7"/>
      <c r="L74" s="25">
        <f t="shared" si="3"/>
        <v>-2952.8145842106796</v>
      </c>
      <c r="M74" s="17">
        <f t="shared" si="1"/>
        <v>10.146873750851446</v>
      </c>
      <c r="N74" s="17">
        <f t="shared" si="4"/>
        <v>-2542.8552115417897</v>
      </c>
      <c r="O74" s="24">
        <f t="shared" si="2"/>
        <v>117.835617617004</v>
      </c>
      <c r="P74" s="7"/>
      <c r="Q74" s="25">
        <f t="shared" si="5"/>
        <v>-2898.2477989132376</v>
      </c>
      <c r="R74" s="24">
        <f t="shared" si="6"/>
        <v>-2543.7500141337482</v>
      </c>
      <c r="S74" s="7"/>
      <c r="T74" s="25">
        <f t="shared" si="7"/>
        <v>0.74982942328617008</v>
      </c>
      <c r="U74" s="24">
        <f t="shared" si="8"/>
        <v>-0.65893285529282408</v>
      </c>
      <c r="V74" s="7"/>
      <c r="W74" s="25">
        <f t="shared" si="9"/>
        <v>0.75288322971066723</v>
      </c>
      <c r="X74" s="24">
        <f t="shared" si="10"/>
        <v>303.46308773809915</v>
      </c>
      <c r="Y74" s="7"/>
      <c r="Z74" s="25">
        <f t="shared" si="11"/>
        <v>612</v>
      </c>
      <c r="AA74" s="17">
        <f t="shared" si="15"/>
        <v>303.58799999999991</v>
      </c>
      <c r="AB74" s="24">
        <f t="shared" si="12"/>
        <v>5.2986101695445438</v>
      </c>
      <c r="AC74" s="17">
        <f t="shared" si="13"/>
        <v>-0.12491226190076077</v>
      </c>
      <c r="AD74" s="17">
        <f t="shared" ca="1" si="14"/>
        <v>0.12000051715193649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11903</v>
      </c>
      <c r="D75" s="17">
        <v>11856</v>
      </c>
      <c r="E75" s="17">
        <v>14590</v>
      </c>
      <c r="F75" s="17">
        <v>14658</v>
      </c>
      <c r="G75" s="24"/>
      <c r="H75" s="7"/>
      <c r="I75" s="25">
        <f t="shared" si="16"/>
        <v>-2687</v>
      </c>
      <c r="J75" s="24">
        <f t="shared" si="16"/>
        <v>-2802</v>
      </c>
      <c r="K75" s="7"/>
      <c r="L75" s="25">
        <f t="shared" si="3"/>
        <v>-2689.9964680277158</v>
      </c>
      <c r="M75" s="17">
        <f t="shared" si="1"/>
        <v>8.9788206411228</v>
      </c>
      <c r="N75" s="17">
        <f t="shared" si="4"/>
        <v>-2812.2882348166709</v>
      </c>
      <c r="O75" s="24">
        <f t="shared" si="2"/>
        <v>105.8477756429586</v>
      </c>
      <c r="P75" s="7"/>
      <c r="Q75" s="25">
        <f t="shared" si="5"/>
        <v>-2629.2477989132376</v>
      </c>
      <c r="R75" s="24">
        <f t="shared" si="6"/>
        <v>-2813.7500141337482</v>
      </c>
      <c r="S75" s="7"/>
      <c r="T75" s="25">
        <f t="shared" si="7"/>
        <v>0.68023423030798058</v>
      </c>
      <c r="U75" s="24">
        <f t="shared" si="8"/>
        <v>-0.72887363954463225</v>
      </c>
      <c r="V75" s="7"/>
      <c r="W75" s="25">
        <f t="shared" si="9"/>
        <v>0.68361058168833144</v>
      </c>
      <c r="X75" s="24">
        <f t="shared" si="10"/>
        <v>309.10568094504174</v>
      </c>
      <c r="Y75" s="7"/>
      <c r="Z75" s="25">
        <f t="shared" si="11"/>
        <v>618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-4.4319054958180004E-2</v>
      </c>
      <c r="AD75" s="17">
        <f t="shared" ca="1" si="14"/>
        <v>4.5286372262808072E-2</v>
      </c>
      <c r="AE75" s="17">
        <v>94</v>
      </c>
    </row>
    <row r="76" spans="1:31" s="17" customFormat="1" x14ac:dyDescent="0.25">
      <c r="A76" s="17">
        <v>56</v>
      </c>
      <c r="B76" s="17">
        <v>642</v>
      </c>
      <c r="C76" s="17">
        <v>12056</v>
      </c>
      <c r="D76" s="17">
        <v>11728</v>
      </c>
      <c r="E76" s="17">
        <v>14446</v>
      </c>
      <c r="F76" s="17">
        <v>14789</v>
      </c>
      <c r="G76" s="24"/>
      <c r="H76" s="7"/>
      <c r="I76" s="25">
        <f t="shared" si="16"/>
        <v>-2390</v>
      </c>
      <c r="J76" s="24">
        <f t="shared" si="16"/>
        <v>-3061</v>
      </c>
      <c r="K76" s="7"/>
      <c r="L76" s="25">
        <f t="shared" si="3"/>
        <v>-2390.742604873481</v>
      </c>
      <c r="M76" s="17">
        <f t="shared" si="1"/>
        <v>0.55146199811775254</v>
      </c>
      <c r="N76" s="17">
        <f t="shared" si="4"/>
        <v>-3063.9667813224864</v>
      </c>
      <c r="O76" s="24">
        <f t="shared" si="2"/>
        <v>8.8017914154543924</v>
      </c>
      <c r="P76" s="7"/>
      <c r="Q76" s="25">
        <f t="shared" si="5"/>
        <v>-2332.2477989132376</v>
      </c>
      <c r="R76" s="24">
        <f t="shared" si="6"/>
        <v>-3072.7500141337482</v>
      </c>
      <c r="S76" s="7"/>
      <c r="T76" s="25">
        <f t="shared" si="7"/>
        <v>0.60339492802351113</v>
      </c>
      <c r="U76" s="24">
        <f t="shared" si="8"/>
        <v>-0.79596498443803343</v>
      </c>
      <c r="V76" s="7"/>
      <c r="W76" s="25">
        <f t="shared" si="9"/>
        <v>0.60708057596186482</v>
      </c>
      <c r="X76" s="24">
        <f t="shared" si="10"/>
        <v>314.93758703701315</v>
      </c>
      <c r="Y76" s="7"/>
      <c r="Z76" s="25">
        <f t="shared" si="11"/>
        <v>642</v>
      </c>
      <c r="AA76" s="17">
        <f t="shared" si="15"/>
        <v>314.92799999999994</v>
      </c>
      <c r="AB76" s="24">
        <f t="shared" si="12"/>
        <v>5.4965305067207009</v>
      </c>
      <c r="AC76" s="17">
        <f t="shared" si="13"/>
        <v>9.5870370132047356E-3</v>
      </c>
      <c r="AD76" s="17">
        <f t="shared" ca="1" si="14"/>
        <v>-2.2096167303914171E-2</v>
      </c>
      <c r="AE76" s="17">
        <v>93</v>
      </c>
    </row>
    <row r="77" spans="1:31" s="17" customFormat="1" x14ac:dyDescent="0.25">
      <c r="A77" s="17">
        <v>57</v>
      </c>
      <c r="B77" s="17">
        <v>629</v>
      </c>
      <c r="C77" s="17">
        <v>12215</v>
      </c>
      <c r="D77" s="17">
        <v>11629</v>
      </c>
      <c r="E77" s="17">
        <v>14296</v>
      </c>
      <c r="F77" s="17">
        <v>14907</v>
      </c>
      <c r="G77" s="24"/>
      <c r="H77" s="7"/>
      <c r="I77" s="25">
        <f t="shared" si="16"/>
        <v>-2081</v>
      </c>
      <c r="J77" s="24">
        <f t="shared" si="16"/>
        <v>-3278</v>
      </c>
      <c r="K77" s="7"/>
      <c r="L77" s="25">
        <f t="shared" si="3"/>
        <v>-2074.5208669947719</v>
      </c>
      <c r="M77" s="17">
        <f t="shared" si="1"/>
        <v>41.979164499435463</v>
      </c>
      <c r="N77" s="17">
        <f t="shared" si="4"/>
        <v>-3280.227921135669</v>
      </c>
      <c r="O77" s="24">
        <f t="shared" si="2"/>
        <v>4.9636325867607409</v>
      </c>
      <c r="P77" s="7"/>
      <c r="Q77" s="25">
        <f t="shared" si="5"/>
        <v>-2023.2477989132374</v>
      </c>
      <c r="R77" s="24">
        <f t="shared" si="6"/>
        <v>-3289.7500141337482</v>
      </c>
      <c r="S77" s="7"/>
      <c r="T77" s="25">
        <f t="shared" si="7"/>
        <v>0.52345100746492157</v>
      </c>
      <c r="U77" s="24">
        <f t="shared" si="8"/>
        <v>-0.85217665178115332</v>
      </c>
      <c r="V77" s="7"/>
      <c r="W77" s="25">
        <f t="shared" si="9"/>
        <v>0.52739562948367924</v>
      </c>
      <c r="X77" s="24">
        <f t="shared" si="10"/>
        <v>320.51770287873114</v>
      </c>
      <c r="Y77" s="7"/>
      <c r="Z77" s="25">
        <f t="shared" si="11"/>
        <v>629</v>
      </c>
      <c r="AA77" s="17">
        <f t="shared" si="15"/>
        <v>320.58899999999994</v>
      </c>
      <c r="AB77" s="24">
        <f t="shared" si="12"/>
        <v>5.5953335956761006</v>
      </c>
      <c r="AC77" s="17">
        <f t="shared" si="13"/>
        <v>-7.1297121268798946E-2</v>
      </c>
      <c r="AD77" s="17">
        <f t="shared" ca="1" si="14"/>
        <v>0.13665877464683263</v>
      </c>
      <c r="AE77" s="17">
        <v>92</v>
      </c>
    </row>
    <row r="78" spans="1:31" s="17" customFormat="1" x14ac:dyDescent="0.25">
      <c r="A78" s="17">
        <v>58</v>
      </c>
      <c r="B78" s="17">
        <v>643</v>
      </c>
      <c r="C78" s="17">
        <v>12377</v>
      </c>
      <c r="D78" s="17">
        <v>11522</v>
      </c>
      <c r="E78" s="17">
        <v>14103</v>
      </c>
      <c r="F78" s="17">
        <v>14985</v>
      </c>
      <c r="G78" s="24"/>
      <c r="H78" s="7"/>
      <c r="I78" s="25">
        <f t="shared" si="16"/>
        <v>-1726</v>
      </c>
      <c r="J78" s="24">
        <f t="shared" si="16"/>
        <v>-3463</v>
      </c>
      <c r="K78" s="7"/>
      <c r="L78" s="25">
        <f t="shared" si="3"/>
        <v>-1730.9375608406258</v>
      </c>
      <c r="M78" s="17">
        <f t="shared" si="1"/>
        <v>24.379507054881284</v>
      </c>
      <c r="N78" s="17">
        <f t="shared" si="4"/>
        <v>-3468.0690648392097</v>
      </c>
      <c r="O78" s="24">
        <f t="shared" si="2"/>
        <v>25.695418344111648</v>
      </c>
      <c r="P78" s="7"/>
      <c r="Q78" s="25">
        <f t="shared" si="5"/>
        <v>-1668.2477989132374</v>
      </c>
      <c r="R78" s="24">
        <f t="shared" si="6"/>
        <v>-3474.7500141337482</v>
      </c>
      <c r="S78" s="7"/>
      <c r="T78" s="25">
        <f t="shared" si="7"/>
        <v>0.43160605018887227</v>
      </c>
      <c r="U78" s="24">
        <f t="shared" si="8"/>
        <v>-0.90009904099072557</v>
      </c>
      <c r="V78" s="7"/>
      <c r="W78" s="25">
        <f t="shared" si="9"/>
        <v>0.43577120348522097</v>
      </c>
      <c r="X78" s="24">
        <f t="shared" si="10"/>
        <v>326.43692659705869</v>
      </c>
      <c r="Y78" s="7"/>
      <c r="Z78" s="25">
        <f t="shared" si="11"/>
        <v>643</v>
      </c>
      <c r="AA78" s="17">
        <f t="shared" si="15"/>
        <v>326.37599999999992</v>
      </c>
      <c r="AB78" s="24">
        <f t="shared" si="12"/>
        <v>5.6963357994890114</v>
      </c>
      <c r="AC78" s="17">
        <f t="shared" si="13"/>
        <v>6.0926597058767129E-2</v>
      </c>
      <c r="AD78" s="17">
        <f t="shared" ca="1" si="14"/>
        <v>-3.1593598792312605E-2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12556</v>
      </c>
      <c r="D79" s="17">
        <v>11447</v>
      </c>
      <c r="E79" s="17">
        <v>13936</v>
      </c>
      <c r="F79" s="17">
        <v>15065</v>
      </c>
      <c r="G79" s="24"/>
      <c r="H79" s="7"/>
      <c r="I79" s="25">
        <f t="shared" si="16"/>
        <v>-1380</v>
      </c>
      <c r="J79" s="24">
        <f t="shared" si="16"/>
        <v>-3618</v>
      </c>
      <c r="K79" s="7"/>
      <c r="L79" s="25">
        <f t="shared" si="3"/>
        <v>-1378.8671580751397</v>
      </c>
      <c r="M79" s="17">
        <f t="shared" si="1"/>
        <v>1.2833308267210957</v>
      </c>
      <c r="N79" s="17">
        <f t="shared" si="4"/>
        <v>-3617.2736357117415</v>
      </c>
      <c r="O79" s="24">
        <f t="shared" si="2"/>
        <v>0.52760507925733147</v>
      </c>
      <c r="P79" s="7"/>
      <c r="Q79" s="25">
        <f t="shared" si="5"/>
        <v>-1322.2477989132374</v>
      </c>
      <c r="R79" s="24">
        <f t="shared" si="6"/>
        <v>-3629.7500141337482</v>
      </c>
      <c r="S79" s="7"/>
      <c r="T79" s="25">
        <f t="shared" si="7"/>
        <v>0.34208955661841289</v>
      </c>
      <c r="U79" s="24">
        <f t="shared" si="8"/>
        <v>-0.94025023195009694</v>
      </c>
      <c r="V79" s="7"/>
      <c r="W79" s="25">
        <f t="shared" si="9"/>
        <v>0.34643934513023422</v>
      </c>
      <c r="X79" s="24">
        <f t="shared" si="10"/>
        <v>332.04372346123944</v>
      </c>
      <c r="Y79" s="7"/>
      <c r="Z79" s="25">
        <f t="shared" si="11"/>
        <v>628</v>
      </c>
      <c r="AA79" s="17">
        <f t="shared" si="15"/>
        <v>332.02799999999991</v>
      </c>
      <c r="AB79" s="24">
        <f t="shared" si="12"/>
        <v>5.7949818088117304</v>
      </c>
      <c r="AC79" s="17">
        <f t="shared" si="13"/>
        <v>1.5723461239531389E-2</v>
      </c>
      <c r="AD79" s="17">
        <f t="shared" ca="1" si="14"/>
        <v>5.5510288975597177E-2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12737</v>
      </c>
      <c r="D80" s="17">
        <v>11392</v>
      </c>
      <c r="E80" s="17">
        <v>13751</v>
      </c>
      <c r="F80" s="17">
        <v>15122</v>
      </c>
      <c r="G80" s="24"/>
      <c r="H80" s="7"/>
      <c r="I80" s="25">
        <f t="shared" si="16"/>
        <v>-1014</v>
      </c>
      <c r="J80" s="24">
        <f t="shared" si="16"/>
        <v>-3730</v>
      </c>
      <c r="K80" s="7"/>
      <c r="L80" s="25">
        <f t="shared" si="3"/>
        <v>-1012.1719789564387</v>
      </c>
      <c r="M80" s="17">
        <f t="shared" si="1"/>
        <v>3.3416609357029703</v>
      </c>
      <c r="N80" s="17">
        <f t="shared" si="4"/>
        <v>-3731.6198626949395</v>
      </c>
      <c r="O80" s="24">
        <f t="shared" si="2"/>
        <v>2.6239551504565188</v>
      </c>
      <c r="P80" s="7"/>
      <c r="Q80" s="25">
        <f t="shared" si="5"/>
        <v>-956.24779891323749</v>
      </c>
      <c r="R80" s="24">
        <f t="shared" si="6"/>
        <v>-3741.7500141337482</v>
      </c>
      <c r="S80" s="7"/>
      <c r="T80" s="25">
        <f t="shared" si="7"/>
        <v>0.2473986992577536</v>
      </c>
      <c r="U80" s="24">
        <f t="shared" si="8"/>
        <v>-0.96926270541751369</v>
      </c>
      <c r="V80" s="7"/>
      <c r="W80" s="25">
        <f t="shared" si="9"/>
        <v>0.25188158103211539</v>
      </c>
      <c r="X80" s="24">
        <f t="shared" si="10"/>
        <v>337.7030663419057</v>
      </c>
      <c r="Y80" s="7"/>
      <c r="Z80" s="25">
        <f t="shared" si="11"/>
        <v>631</v>
      </c>
      <c r="AA80" s="17">
        <f t="shared" si="15"/>
        <v>337.70699999999988</v>
      </c>
      <c r="AB80" s="24">
        <f t="shared" si="12"/>
        <v>5.8940990570324878</v>
      </c>
      <c r="AC80" s="17">
        <f t="shared" si="13"/>
        <v>-3.9336580941835564E-3</v>
      </c>
      <c r="AD80" s="17">
        <f t="shared" ca="1" si="14"/>
        <v>6.7535856153199347E-2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12930</v>
      </c>
      <c r="D81" s="17">
        <v>11356</v>
      </c>
      <c r="E81" s="17">
        <v>13580</v>
      </c>
      <c r="F81" s="17">
        <v>15168</v>
      </c>
      <c r="G81" s="24"/>
      <c r="H81" s="7"/>
      <c r="I81" s="25">
        <f t="shared" si="16"/>
        <v>-650</v>
      </c>
      <c r="J81" s="24">
        <f t="shared" si="16"/>
        <v>-3812</v>
      </c>
      <c r="K81" s="7"/>
      <c r="L81" s="25">
        <f t="shared" si="3"/>
        <v>-649.32792724764488</v>
      </c>
      <c r="M81" s="17">
        <f t="shared" si="1"/>
        <v>0.45168178445818702</v>
      </c>
      <c r="N81" s="17">
        <f t="shared" si="4"/>
        <v>-3807.1128611312383</v>
      </c>
      <c r="O81" s="24">
        <f t="shared" si="2"/>
        <v>23.88412632256107</v>
      </c>
      <c r="P81" s="7"/>
      <c r="Q81" s="25">
        <f t="shared" si="5"/>
        <v>-592.24779891323749</v>
      </c>
      <c r="R81" s="24">
        <f t="shared" si="6"/>
        <v>-3823.7500141337482</v>
      </c>
      <c r="S81" s="7"/>
      <c r="T81" s="25">
        <f t="shared" si="7"/>
        <v>0.15322527827611426</v>
      </c>
      <c r="U81" s="24">
        <f t="shared" si="8"/>
        <v>-0.99050398063472955</v>
      </c>
      <c r="V81" s="7"/>
      <c r="W81" s="25">
        <f t="shared" si="9"/>
        <v>0.15780533790396992</v>
      </c>
      <c r="X81" s="24">
        <f t="shared" si="10"/>
        <v>343.21808053354084</v>
      </c>
      <c r="Y81" s="7"/>
      <c r="Z81" s="25">
        <f t="shared" si="11"/>
        <v>609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3.0080533540967735E-2</v>
      </c>
      <c r="AD81" s="17">
        <f t="shared" ca="1" si="14"/>
        <v>-0.11722539362477846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13110</v>
      </c>
      <c r="D82" s="17">
        <v>11336</v>
      </c>
      <c r="E82" s="17">
        <v>13390</v>
      </c>
      <c r="F82" s="17">
        <v>15187</v>
      </c>
      <c r="G82" s="24"/>
      <c r="H82" s="7"/>
      <c r="I82" s="25">
        <f t="shared" si="16"/>
        <v>-280</v>
      </c>
      <c r="J82" s="24">
        <f t="shared" si="16"/>
        <v>-3851</v>
      </c>
      <c r="K82" s="7"/>
      <c r="L82" s="25">
        <f t="shared" si="3"/>
        <v>-276.81607394372759</v>
      </c>
      <c r="M82" s="17">
        <f t="shared" si="1"/>
        <v>10.137385131810396</v>
      </c>
      <c r="N82" s="17">
        <f t="shared" si="4"/>
        <v>-3847.9169871594327</v>
      </c>
      <c r="O82" s="24">
        <f t="shared" si="2"/>
        <v>9.5049681751030679</v>
      </c>
      <c r="P82" s="7"/>
      <c r="Q82" s="25">
        <f t="shared" si="5"/>
        <v>-222.24779891323749</v>
      </c>
      <c r="R82" s="24">
        <f t="shared" si="6"/>
        <v>-3862.7500141337482</v>
      </c>
      <c r="S82" s="7"/>
      <c r="T82" s="25">
        <f t="shared" si="7"/>
        <v>5.749954815741494E-2</v>
      </c>
      <c r="U82" s="24">
        <f t="shared" si="8"/>
        <v>-1.0006065383599907</v>
      </c>
      <c r="V82" s="7"/>
      <c r="W82" s="25">
        <f t="shared" si="9"/>
        <v>6.2125282379688611E-2</v>
      </c>
      <c r="X82" s="24">
        <f t="shared" si="10"/>
        <v>348.71746743542371</v>
      </c>
      <c r="Y82" s="7"/>
      <c r="Z82" s="25">
        <f t="shared" si="11"/>
        <v>616</v>
      </c>
      <c r="AA82" s="17">
        <f t="shared" si="15"/>
        <v>348.73199999999986</v>
      </c>
      <c r="AB82" s="24">
        <f t="shared" si="12"/>
        <v>6.0865216070648636</v>
      </c>
      <c r="AC82" s="17">
        <f t="shared" si="13"/>
        <v>-1.4532564576143159E-2</v>
      </c>
      <c r="AD82" s="17">
        <f t="shared" ca="1" si="14"/>
        <v>8.0205038199210321E-4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13284</v>
      </c>
      <c r="D83" s="17">
        <v>11324</v>
      </c>
      <c r="E83" s="17">
        <v>13188</v>
      </c>
      <c r="F83" s="17">
        <v>15176</v>
      </c>
      <c r="G83" s="24"/>
      <c r="H83" s="7"/>
      <c r="I83" s="25">
        <f t="shared" si="16"/>
        <v>96</v>
      </c>
      <c r="J83" s="24">
        <f t="shared" si="16"/>
        <v>-3852</v>
      </c>
      <c r="K83" s="7"/>
      <c r="L83" s="25">
        <f t="shared" si="3"/>
        <v>103.82894423831264</v>
      </c>
      <c r="M83" s="17">
        <f t="shared" si="1"/>
        <v>61.292367886608751</v>
      </c>
      <c r="N83" s="17">
        <f t="shared" si="4"/>
        <v>-3852.3586128935885</v>
      </c>
      <c r="O83" s="24">
        <f t="shared" si="2"/>
        <v>0.1286032074479474</v>
      </c>
      <c r="P83" s="7"/>
      <c r="Q83" s="25">
        <f t="shared" si="5"/>
        <v>153.75220108676251</v>
      </c>
      <c r="R83" s="24">
        <f t="shared" si="6"/>
        <v>-3863.7500141337482</v>
      </c>
      <c r="S83" s="7"/>
      <c r="T83" s="25">
        <f t="shared" si="7"/>
        <v>-3.9778491098344373E-2</v>
      </c>
      <c r="U83" s="24">
        <f t="shared" si="8"/>
        <v>-1.000865578301664</v>
      </c>
      <c r="V83" s="7"/>
      <c r="W83" s="25">
        <f t="shared" si="9"/>
        <v>-3.5152598717938445E-2</v>
      </c>
      <c r="X83" s="24">
        <f t="shared" si="10"/>
        <v>354.28179257899194</v>
      </c>
      <c r="Y83" s="7"/>
      <c r="Z83" s="25">
        <f t="shared" si="11"/>
        <v>626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-8.4207421007931771E-2</v>
      </c>
      <c r="AD83" s="17">
        <f t="shared" ca="1" si="14"/>
        <v>5.8718938123035969E-2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13480</v>
      </c>
      <c r="D84" s="17">
        <v>11338</v>
      </c>
      <c r="E84" s="17">
        <v>13001</v>
      </c>
      <c r="F84" s="17">
        <v>15163</v>
      </c>
      <c r="G84" s="24"/>
      <c r="H84" s="7"/>
      <c r="I84" s="25">
        <f t="shared" ref="I84:J115" si="17">C84-E84</f>
        <v>479</v>
      </c>
      <c r="J84" s="24">
        <f t="shared" si="17"/>
        <v>-3825</v>
      </c>
      <c r="K84" s="7"/>
      <c r="L84" s="25">
        <f t="shared" si="3"/>
        <v>485.32627512941571</v>
      </c>
      <c r="M84" s="17">
        <f t="shared" ref="M84:M147" si="18">(I84-L84)^2</f>
        <v>40.021757013063706</v>
      </c>
      <c r="N84" s="17">
        <f t="shared" si="4"/>
        <v>-3819.1059322358442</v>
      </c>
      <c r="O84" s="24">
        <f t="shared" ref="O84:O147" si="19">(J84-N84)^2</f>
        <v>34.740034808460628</v>
      </c>
      <c r="P84" s="7"/>
      <c r="Q84" s="25">
        <f t="shared" si="5"/>
        <v>536.75220108676251</v>
      </c>
      <c r="R84" s="24">
        <f t="shared" si="6"/>
        <v>-3836.7500141337482</v>
      </c>
      <c r="S84" s="7"/>
      <c r="T84" s="25">
        <f t="shared" si="7"/>
        <v>-0.13886755768067366</v>
      </c>
      <c r="U84" s="24">
        <f t="shared" si="8"/>
        <v>-0.99387149987648327</v>
      </c>
      <c r="V84" s="7"/>
      <c r="W84" s="25">
        <f t="shared" si="9"/>
        <v>-0.13427505269668796</v>
      </c>
      <c r="X84" s="24">
        <f>IF(MOD(ATAN2(U84,W84)*180/PI()-$J$9+360,360)&lt;355,MOD(ATAN2(U84,W84)*180/PI()-$J$9+360,360)+360,MOD(ATAN2(U84,W84)*180/PI()-$J$9+360,360))</f>
        <v>359.96451103763695</v>
      </c>
      <c r="Y84" s="7"/>
      <c r="Z84" s="25">
        <f t="shared" si="11"/>
        <v>630</v>
      </c>
      <c r="AA84" s="17">
        <f t="shared" si="15"/>
        <v>360.03599999999989</v>
      </c>
      <c r="AB84" s="24">
        <f t="shared" si="12"/>
        <v>6.2838136257103026</v>
      </c>
      <c r="AC84" s="17">
        <f t="shared" si="13"/>
        <v>-7.1488962362934672E-2</v>
      </c>
    </row>
    <row r="85" spans="1:31" s="17" customFormat="1" x14ac:dyDescent="0.25">
      <c r="A85" s="17">
        <v>0</v>
      </c>
      <c r="B85" s="17">
        <v>0</v>
      </c>
      <c r="C85" s="17">
        <v>13451</v>
      </c>
      <c r="D85" s="17">
        <v>11305</v>
      </c>
      <c r="E85" s="17">
        <v>12955</v>
      </c>
      <c r="F85" s="17">
        <v>15112</v>
      </c>
      <c r="G85" s="24"/>
      <c r="H85" s="7"/>
      <c r="I85" s="25">
        <f t="shared" si="17"/>
        <v>496</v>
      </c>
      <c r="J85" s="24">
        <f t="shared" si="17"/>
        <v>-3807</v>
      </c>
      <c r="K85" s="7"/>
      <c r="L85" s="25">
        <f>$M$9*SIN(2*PI()/$M$10*(AA85+$M$11))+$M$12</f>
        <v>491.74120613097716</v>
      </c>
      <c r="M85" s="17">
        <f t="shared" si="18"/>
        <v>18.137325218826518</v>
      </c>
      <c r="N85" s="17">
        <f>$O$9*COS(2*PI()/$O$10*(AA85+$O$11))+$O$12</f>
        <v>-3805.4414348674695</v>
      </c>
      <c r="O85" s="24">
        <f t="shared" si="19"/>
        <v>2.4291252723397379</v>
      </c>
      <c r="P85" s="7"/>
      <c r="Q85" s="25">
        <f t="shared" ref="Q85:Q148" si="20">I85-$J$4</f>
        <v>553.75220108676251</v>
      </c>
      <c r="R85" s="24">
        <f t="shared" ref="R85:R148" si="21">J85-$J$3</f>
        <v>-3818.7500141337482</v>
      </c>
      <c r="S85" s="7"/>
      <c r="T85" s="25">
        <f t="shared" ref="T85:T148" si="22">Q85/$J$7</f>
        <v>-0.14326576690234363</v>
      </c>
      <c r="U85" s="24">
        <f t="shared" ref="U85:U148" si="23">R85/$J$6</f>
        <v>-0.98920878092636277</v>
      </c>
      <c r="V85" s="7"/>
      <c r="W85" s="25">
        <f t="shared" ref="W85:W148" si="24">(T85-U85*SIN(-$J$11*PI()/180))/(COS(-$J$11*PI()/180))</f>
        <v>-0.1386948614657991</v>
      </c>
      <c r="X85" s="24">
        <f>IF(MOD(ATAN2(U85,W85)*180/PI()-$J$9+360,360)&lt;355,MOD(ATAN2(U85,W85)*180/PI()-$J$9+360,360)+360,MOD(ATAN2(U85,W85)*180/PI()-$J$9+360,360))</f>
        <v>360.25155721610111</v>
      </c>
      <c r="Y85" s="7"/>
      <c r="Z85" s="25">
        <f>I165-J159</f>
        <v>8</v>
      </c>
      <c r="AA85" s="17">
        <f t="shared" si="15"/>
        <v>360.10799999999989</v>
      </c>
      <c r="AB85" s="24">
        <f t="shared" ref="AB85:AB148" si="25">AA85*PI()/180</f>
        <v>6.2850702627717387</v>
      </c>
      <c r="AC85" s="17">
        <f t="shared" ref="AC85:AC148" si="26">X85-AA85</f>
        <v>0.14355721610121464</v>
      </c>
    </row>
    <row r="86" spans="1:31" s="17" customFormat="1" x14ac:dyDescent="0.25">
      <c r="A86" s="17">
        <v>1</v>
      </c>
      <c r="B86" s="17">
        <v>-644</v>
      </c>
      <c r="C86" s="17">
        <v>13249</v>
      </c>
      <c r="D86" s="17">
        <v>11286</v>
      </c>
      <c r="E86" s="17">
        <v>13153</v>
      </c>
      <c r="F86" s="17">
        <v>15130</v>
      </c>
      <c r="G86" s="24"/>
      <c r="H86" s="7"/>
      <c r="I86" s="25">
        <f t="shared" si="17"/>
        <v>96</v>
      </c>
      <c r="J86" s="24">
        <f t="shared" si="17"/>
        <v>-3844</v>
      </c>
      <c r="K86" s="7"/>
      <c r="L86" s="25">
        <f t="shared" ref="L86:L149" si="27">$M$9*SIN(2*PI()/$M$10*(AA86+$M$11))+$M$12</f>
        <v>103.0855859526574</v>
      </c>
      <c r="M86" s="17">
        <f t="shared" si="18"/>
        <v>50.205528292495828</v>
      </c>
      <c r="N86" s="17">
        <f t="shared" ref="N86:N149" si="28">$O$9*COS(2*PI()/$O$10*(AA86+$O$11))+$O$12</f>
        <v>-3839.5862742065365</v>
      </c>
      <c r="O86" s="24">
        <f t="shared" si="19"/>
        <v>19.480975379885244</v>
      </c>
      <c r="P86" s="7"/>
      <c r="Q86" s="25">
        <f t="shared" si="20"/>
        <v>153.75220108676251</v>
      </c>
      <c r="R86" s="24">
        <f t="shared" si="21"/>
        <v>-3855.7500141337482</v>
      </c>
      <c r="S86" s="7"/>
      <c r="T86" s="25">
        <f t="shared" si="22"/>
        <v>-3.9778491098344373E-2</v>
      </c>
      <c r="U86" s="24">
        <f t="shared" si="23"/>
        <v>-0.99879325876827718</v>
      </c>
      <c r="V86" s="7"/>
      <c r="W86" s="25">
        <f t="shared" si="24"/>
        <v>-3.5162177634402554E-2</v>
      </c>
      <c r="X86" s="24">
        <f t="shared" ref="X86:X148" si="29">MOD(ATAN2(U86,W86)*180/PI()-$J$9+360,360)</f>
        <v>354.286511517115</v>
      </c>
      <c r="Y86" s="7"/>
      <c r="Z86" s="25">
        <f t="shared" ref="Z86:Z149" si="30">B86</f>
        <v>-644</v>
      </c>
      <c r="AA86" s="17">
        <f t="shared" ref="AA86:AA149" si="31">360/40000*Z86+AA85</f>
        <v>354.3119999999999</v>
      </c>
      <c r="AB86" s="24">
        <f t="shared" si="25"/>
        <v>6.1839109793261473</v>
      </c>
      <c r="AC86" s="17">
        <f t="shared" si="26"/>
        <v>-2.5488482884895802E-2</v>
      </c>
    </row>
    <row r="87" spans="1:31" s="17" customFormat="1" x14ac:dyDescent="0.25">
      <c r="A87" s="17">
        <v>2</v>
      </c>
      <c r="B87" s="17">
        <v>-613</v>
      </c>
      <c r="C87" s="17">
        <v>13057</v>
      </c>
      <c r="D87" s="17">
        <v>11287</v>
      </c>
      <c r="E87" s="17">
        <v>13332</v>
      </c>
      <c r="F87" s="17">
        <v>15126</v>
      </c>
      <c r="G87" s="24"/>
      <c r="H87" s="7"/>
      <c r="I87" s="25">
        <f t="shared" si="17"/>
        <v>-275</v>
      </c>
      <c r="J87" s="24">
        <f t="shared" si="17"/>
        <v>-3839</v>
      </c>
      <c r="K87" s="7"/>
      <c r="L87" s="25">
        <f t="shared" si="27"/>
        <v>-268.45452612605214</v>
      </c>
      <c r="M87" s="17">
        <f t="shared" si="18"/>
        <v>42.843228234533953</v>
      </c>
      <c r="N87" s="17">
        <f t="shared" si="28"/>
        <v>-3835.4839482482789</v>
      </c>
      <c r="O87" s="24">
        <f t="shared" si="19"/>
        <v>12.362619920780869</v>
      </c>
      <c r="P87" s="7"/>
      <c r="Q87" s="25">
        <f t="shared" si="20"/>
        <v>-217.24779891323749</v>
      </c>
      <c r="R87" s="24">
        <f t="shared" si="21"/>
        <v>-3850.7500141337482</v>
      </c>
      <c r="S87" s="7"/>
      <c r="T87" s="25">
        <f t="shared" si="22"/>
        <v>5.6205957209864953E-2</v>
      </c>
      <c r="U87" s="24">
        <f t="shared" si="23"/>
        <v>-0.9974980590599104</v>
      </c>
      <c r="V87" s="7"/>
      <c r="W87" s="25">
        <f t="shared" si="24"/>
        <v>6.0817309238208085E-2</v>
      </c>
      <c r="X87" s="24">
        <f t="shared" si="29"/>
        <v>348.78126948580575</v>
      </c>
      <c r="Y87" s="7"/>
      <c r="Z87" s="25">
        <f t="shared" si="30"/>
        <v>-613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-1.3730514194151056E-2</v>
      </c>
    </row>
    <row r="88" spans="1:31" s="17" customFormat="1" x14ac:dyDescent="0.25">
      <c r="A88" s="17">
        <v>3</v>
      </c>
      <c r="B88" s="17">
        <v>-608</v>
      </c>
      <c r="C88" s="17">
        <v>12878</v>
      </c>
      <c r="D88" s="17">
        <v>11314</v>
      </c>
      <c r="E88" s="17">
        <v>13524</v>
      </c>
      <c r="F88" s="17">
        <v>15108</v>
      </c>
      <c r="G88" s="24"/>
      <c r="H88" s="7"/>
      <c r="I88" s="25">
        <f t="shared" si="17"/>
        <v>-646</v>
      </c>
      <c r="J88" s="24">
        <f t="shared" si="17"/>
        <v>-3794</v>
      </c>
      <c r="K88" s="7"/>
      <c r="L88" s="25">
        <f t="shared" si="27"/>
        <v>-635.04814312729286</v>
      </c>
      <c r="M88" s="17">
        <f t="shared" si="18"/>
        <v>119.94316896026261</v>
      </c>
      <c r="N88" s="17">
        <f t="shared" si="28"/>
        <v>-3796.1830864051744</v>
      </c>
      <c r="O88" s="24">
        <f t="shared" si="19"/>
        <v>4.7658662524574398</v>
      </c>
      <c r="P88" s="7"/>
      <c r="Q88" s="25">
        <f t="shared" si="20"/>
        <v>-588.24779891323749</v>
      </c>
      <c r="R88" s="24">
        <f t="shared" si="21"/>
        <v>-3805.7500141337482</v>
      </c>
      <c r="S88" s="7"/>
      <c r="T88" s="25">
        <f t="shared" si="22"/>
        <v>0.15219040551807428</v>
      </c>
      <c r="U88" s="24">
        <f t="shared" si="23"/>
        <v>-0.98584126168460895</v>
      </c>
      <c r="V88" s="7"/>
      <c r="W88" s="25">
        <f t="shared" si="24"/>
        <v>0.15674890152849819</v>
      </c>
      <c r="X88" s="24">
        <f t="shared" si="29"/>
        <v>343.23585513991611</v>
      </c>
      <c r="Y88" s="7"/>
      <c r="Z88" s="25">
        <f t="shared" si="30"/>
        <v>-608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-8.7144860083810727E-2</v>
      </c>
    </row>
    <row r="89" spans="1:31" s="17" customFormat="1" x14ac:dyDescent="0.25">
      <c r="A89" s="17">
        <v>4</v>
      </c>
      <c r="B89" s="17">
        <v>-622</v>
      </c>
      <c r="C89" s="17">
        <v>12702</v>
      </c>
      <c r="D89" s="17">
        <v>11353</v>
      </c>
      <c r="E89" s="17">
        <v>13708</v>
      </c>
      <c r="F89" s="17">
        <v>15075</v>
      </c>
      <c r="G89" s="24"/>
      <c r="H89" s="7"/>
      <c r="I89" s="25">
        <f t="shared" si="17"/>
        <v>-1006</v>
      </c>
      <c r="J89" s="24">
        <f t="shared" si="17"/>
        <v>-3722</v>
      </c>
      <c r="K89" s="7"/>
      <c r="L89" s="25">
        <f t="shared" si="27"/>
        <v>-1004.6125178491455</v>
      </c>
      <c r="M89" s="17">
        <f t="shared" si="18"/>
        <v>1.9251067189396986</v>
      </c>
      <c r="N89" s="17">
        <f t="shared" si="28"/>
        <v>-3720.0443632899091</v>
      </c>
      <c r="O89" s="24">
        <f t="shared" si="19"/>
        <v>3.824514941854992</v>
      </c>
      <c r="P89" s="7"/>
      <c r="Q89" s="25">
        <f t="shared" si="20"/>
        <v>-948.24779891323749</v>
      </c>
      <c r="R89" s="24">
        <f t="shared" si="21"/>
        <v>-3733.7500141337482</v>
      </c>
      <c r="S89" s="7"/>
      <c r="T89" s="25">
        <f t="shared" si="22"/>
        <v>0.2453289537416736</v>
      </c>
      <c r="U89" s="24">
        <f t="shared" si="23"/>
        <v>-0.96719038588412676</v>
      </c>
      <c r="V89" s="7"/>
      <c r="W89" s="25">
        <f t="shared" si="24"/>
        <v>0.24980223448879627</v>
      </c>
      <c r="X89" s="24">
        <f t="shared" si="29"/>
        <v>337.78860219805892</v>
      </c>
      <c r="Y89" s="7"/>
      <c r="Z89" s="25">
        <f t="shared" si="30"/>
        <v>-622</v>
      </c>
      <c r="AA89" s="17">
        <f t="shared" si="31"/>
        <v>337.72499999999991</v>
      </c>
      <c r="AB89" s="24">
        <f t="shared" si="25"/>
        <v>5.8944132162978473</v>
      </c>
      <c r="AC89" s="17">
        <f t="shared" si="26"/>
        <v>6.3602198059015791E-2</v>
      </c>
    </row>
    <row r="90" spans="1:31" s="17" customFormat="1" x14ac:dyDescent="0.25">
      <c r="A90" s="17">
        <v>5</v>
      </c>
      <c r="B90" s="17">
        <v>-642</v>
      </c>
      <c r="C90" s="17">
        <v>12506</v>
      </c>
      <c r="D90" s="17">
        <v>11404</v>
      </c>
      <c r="E90" s="17">
        <v>13882</v>
      </c>
      <c r="F90" s="17">
        <v>15006</v>
      </c>
      <c r="G90" s="24"/>
      <c r="H90" s="7"/>
      <c r="I90" s="25">
        <f t="shared" si="17"/>
        <v>-1376</v>
      </c>
      <c r="J90" s="24">
        <f t="shared" si="17"/>
        <v>-3602</v>
      </c>
      <c r="K90" s="7"/>
      <c r="L90" s="25">
        <f t="shared" si="27"/>
        <v>-1376.5468607855278</v>
      </c>
      <c r="M90" s="17">
        <f t="shared" si="18"/>
        <v>0.29905671874804923</v>
      </c>
      <c r="N90" s="17">
        <f t="shared" si="28"/>
        <v>-3604.1135414571449</v>
      </c>
      <c r="O90" s="24">
        <f t="shared" si="19"/>
        <v>4.4670574910703875</v>
      </c>
      <c r="P90" s="7"/>
      <c r="Q90" s="25">
        <f t="shared" si="20"/>
        <v>-1318.2477989132374</v>
      </c>
      <c r="R90" s="24">
        <f t="shared" si="21"/>
        <v>-3613.7500141337482</v>
      </c>
      <c r="S90" s="7"/>
      <c r="T90" s="25">
        <f t="shared" si="22"/>
        <v>0.34105468386037291</v>
      </c>
      <c r="U90" s="24">
        <f t="shared" si="23"/>
        <v>-0.93610559288332318</v>
      </c>
      <c r="V90" s="7"/>
      <c r="W90" s="25">
        <f t="shared" si="24"/>
        <v>0.34538530348387853</v>
      </c>
      <c r="X90" s="24">
        <f t="shared" si="29"/>
        <v>332.01823375021502</v>
      </c>
      <c r="Y90" s="7"/>
      <c r="Z90" s="25">
        <f t="shared" si="30"/>
        <v>-642</v>
      </c>
      <c r="AA90" s="17">
        <f t="shared" si="31"/>
        <v>331.94699999999989</v>
      </c>
      <c r="AB90" s="24">
        <f t="shared" si="25"/>
        <v>5.7935680921176145</v>
      </c>
      <c r="AC90" s="17">
        <f t="shared" si="26"/>
        <v>7.1233750215128566E-2</v>
      </c>
    </row>
    <row r="91" spans="1:31" s="17" customFormat="1" x14ac:dyDescent="0.25">
      <c r="A91" s="17">
        <v>6</v>
      </c>
      <c r="B91" s="17">
        <v>-624</v>
      </c>
      <c r="C91" s="17">
        <v>12329</v>
      </c>
      <c r="D91" s="17">
        <v>11477</v>
      </c>
      <c r="E91" s="17">
        <v>14054</v>
      </c>
      <c r="F91" s="17">
        <v>14926</v>
      </c>
      <c r="G91" s="24"/>
      <c r="H91" s="7"/>
      <c r="I91" s="25">
        <f t="shared" si="17"/>
        <v>-1725</v>
      </c>
      <c r="J91" s="24">
        <f t="shared" si="17"/>
        <v>-3449</v>
      </c>
      <c r="K91" s="7"/>
      <c r="L91" s="25">
        <f t="shared" si="27"/>
        <v>-1725.2389349353887</v>
      </c>
      <c r="M91" s="17">
        <f t="shared" si="18"/>
        <v>5.7089903349187933E-2</v>
      </c>
      <c r="N91" s="17">
        <f t="shared" si="28"/>
        <v>-3456.1865933199597</v>
      </c>
      <c r="O91" s="24">
        <f t="shared" si="19"/>
        <v>51.647123546489148</v>
      </c>
      <c r="P91" s="7"/>
      <c r="Q91" s="25">
        <f t="shared" si="20"/>
        <v>-1667.2477989132374</v>
      </c>
      <c r="R91" s="24">
        <f t="shared" si="21"/>
        <v>-3460.7500141337482</v>
      </c>
      <c r="S91" s="7"/>
      <c r="T91" s="25">
        <f t="shared" si="22"/>
        <v>0.43134733199936226</v>
      </c>
      <c r="U91" s="24">
        <f t="shared" si="23"/>
        <v>-0.89647248180729855</v>
      </c>
      <c r="V91" s="7"/>
      <c r="W91" s="25">
        <f t="shared" si="24"/>
        <v>0.43549571942805193</v>
      </c>
      <c r="X91" s="24">
        <f t="shared" si="29"/>
        <v>326.36033299826636</v>
      </c>
      <c r="Y91" s="7"/>
      <c r="Z91" s="25">
        <f t="shared" si="30"/>
        <v>-624</v>
      </c>
      <c r="AA91" s="17">
        <f t="shared" si="31"/>
        <v>326.3309999999999</v>
      </c>
      <c r="AB91" s="24">
        <f t="shared" si="25"/>
        <v>5.6955504013256135</v>
      </c>
      <c r="AC91" s="17">
        <f t="shared" si="26"/>
        <v>2.9332998266454524E-2</v>
      </c>
    </row>
    <row r="92" spans="1:31" s="17" customFormat="1" x14ac:dyDescent="0.25">
      <c r="A92" s="17">
        <v>7</v>
      </c>
      <c r="B92" s="17">
        <v>-636</v>
      </c>
      <c r="C92" s="17">
        <v>12164</v>
      </c>
      <c r="D92" s="17">
        <v>11573</v>
      </c>
      <c r="E92" s="17">
        <v>14226</v>
      </c>
      <c r="F92" s="17">
        <v>14840</v>
      </c>
      <c r="G92" s="24"/>
      <c r="H92" s="7"/>
      <c r="I92" s="25">
        <f t="shared" si="17"/>
        <v>-2062</v>
      </c>
      <c r="J92" s="24">
        <f t="shared" si="17"/>
        <v>-3267</v>
      </c>
      <c r="K92" s="7"/>
      <c r="L92" s="25">
        <f t="shared" si="27"/>
        <v>-2064.1352282939447</v>
      </c>
      <c r="M92" s="17">
        <f t="shared" si="18"/>
        <v>4.5591998672619614</v>
      </c>
      <c r="N92" s="17">
        <f t="shared" si="28"/>
        <v>-3271.1457593798527</v>
      </c>
      <c r="O92" s="24">
        <f t="shared" si="19"/>
        <v>17.187320835636928</v>
      </c>
      <c r="P92" s="7"/>
      <c r="Q92" s="25">
        <f t="shared" si="20"/>
        <v>-2004.2477989132374</v>
      </c>
      <c r="R92" s="24">
        <f t="shared" si="21"/>
        <v>-3278.7500141337482</v>
      </c>
      <c r="S92" s="7"/>
      <c r="T92" s="25">
        <f t="shared" si="22"/>
        <v>0.51853536186423166</v>
      </c>
      <c r="U92" s="24">
        <f t="shared" si="23"/>
        <v>-0.84932721242274634</v>
      </c>
      <c r="V92" s="7"/>
      <c r="W92" s="25">
        <f t="shared" si="24"/>
        <v>0.52246676035976047</v>
      </c>
      <c r="X92" s="24">
        <f t="shared" si="29"/>
        <v>320.67236165337795</v>
      </c>
      <c r="Y92" s="7"/>
      <c r="Z92" s="25">
        <f t="shared" si="30"/>
        <v>-636</v>
      </c>
      <c r="AA92" s="17">
        <f t="shared" si="31"/>
        <v>320.60699999999991</v>
      </c>
      <c r="AB92" s="24">
        <f t="shared" si="25"/>
        <v>5.5956477549414583</v>
      </c>
      <c r="AC92" s="17">
        <f t="shared" si="26"/>
        <v>6.5361653378033679E-2</v>
      </c>
    </row>
    <row r="93" spans="1:31" s="17" customFormat="1" x14ac:dyDescent="0.25">
      <c r="A93" s="17">
        <v>8</v>
      </c>
      <c r="B93" s="17">
        <v>-630</v>
      </c>
      <c r="C93" s="17">
        <v>12005</v>
      </c>
      <c r="D93" s="17">
        <v>11684</v>
      </c>
      <c r="E93" s="17">
        <v>14387</v>
      </c>
      <c r="F93" s="17">
        <v>14733</v>
      </c>
      <c r="G93" s="24"/>
      <c r="H93" s="7"/>
      <c r="I93" s="25">
        <f t="shared" si="17"/>
        <v>-2382</v>
      </c>
      <c r="J93" s="24">
        <f t="shared" si="17"/>
        <v>-3049</v>
      </c>
      <c r="K93" s="7"/>
      <c r="L93" s="25">
        <f t="shared" si="27"/>
        <v>-2380.1081860223544</v>
      </c>
      <c r="M93" s="17">
        <f t="shared" si="18"/>
        <v>3.5789601260152568</v>
      </c>
      <c r="N93" s="17">
        <f t="shared" si="28"/>
        <v>-3055.5473443383162</v>
      </c>
      <c r="O93" s="24">
        <f t="shared" si="19"/>
        <v>42.867717884480932</v>
      </c>
      <c r="P93" s="7"/>
      <c r="Q93" s="25">
        <f t="shared" si="20"/>
        <v>-2324.2477989132376</v>
      </c>
      <c r="R93" s="24">
        <f t="shared" si="21"/>
        <v>-3060.7500141337482</v>
      </c>
      <c r="S93" s="7"/>
      <c r="T93" s="25">
        <f t="shared" si="22"/>
        <v>0.60132518250743117</v>
      </c>
      <c r="U93" s="24">
        <f t="shared" si="23"/>
        <v>-0.79285650513795303</v>
      </c>
      <c r="V93" s="7"/>
      <c r="W93" s="25">
        <f t="shared" si="24"/>
        <v>0.60499643996031371</v>
      </c>
      <c r="X93" s="24">
        <f t="shared" si="29"/>
        <v>314.92449086970919</v>
      </c>
      <c r="Y93" s="7"/>
      <c r="Z93" s="25">
        <f t="shared" si="30"/>
        <v>-630</v>
      </c>
      <c r="AA93" s="17">
        <f t="shared" si="31"/>
        <v>314.9369999999999</v>
      </c>
      <c r="AB93" s="24">
        <f t="shared" si="25"/>
        <v>5.4966875863533797</v>
      </c>
      <c r="AC93" s="17">
        <f t="shared" si="26"/>
        <v>-1.2509130290709436E-2</v>
      </c>
    </row>
    <row r="94" spans="1:31" s="17" customFormat="1" x14ac:dyDescent="0.25">
      <c r="A94" s="17">
        <v>9</v>
      </c>
      <c r="B94" s="17">
        <v>-629</v>
      </c>
      <c r="C94" s="17">
        <v>11860</v>
      </c>
      <c r="D94" s="17">
        <v>11803</v>
      </c>
      <c r="E94" s="17">
        <v>14534</v>
      </c>
      <c r="F94" s="17">
        <v>14608</v>
      </c>
      <c r="G94" s="24"/>
      <c r="H94" s="7"/>
      <c r="I94" s="25">
        <f t="shared" si="17"/>
        <v>-2674</v>
      </c>
      <c r="J94" s="24">
        <f t="shared" si="17"/>
        <v>-2805</v>
      </c>
      <c r="K94" s="7"/>
      <c r="L94" s="25">
        <f t="shared" si="27"/>
        <v>-2672.8980278841282</v>
      </c>
      <c r="M94" s="17">
        <f t="shared" si="18"/>
        <v>1.2143425441590405</v>
      </c>
      <c r="N94" s="17">
        <f t="shared" si="28"/>
        <v>-2810.3284278017313</v>
      </c>
      <c r="O94" s="24">
        <f t="shared" si="19"/>
        <v>28.392142838263297</v>
      </c>
      <c r="P94" s="7"/>
      <c r="Q94" s="25">
        <f t="shared" si="20"/>
        <v>-2616.2477989132376</v>
      </c>
      <c r="R94" s="24">
        <f t="shared" si="21"/>
        <v>-2816.7500141337482</v>
      </c>
      <c r="S94" s="7"/>
      <c r="T94" s="25">
        <f t="shared" si="22"/>
        <v>0.67687089384435062</v>
      </c>
      <c r="U94" s="24">
        <f t="shared" si="23"/>
        <v>-0.7296507593696524</v>
      </c>
      <c r="V94" s="7"/>
      <c r="W94" s="25">
        <f t="shared" si="24"/>
        <v>0.68025080138836613</v>
      </c>
      <c r="X94" s="24">
        <f t="shared" si="29"/>
        <v>309.27696731730452</v>
      </c>
      <c r="Y94" s="7"/>
      <c r="Z94" s="25">
        <f t="shared" si="30"/>
        <v>-629</v>
      </c>
      <c r="AA94" s="17">
        <f t="shared" si="31"/>
        <v>309.2759999999999</v>
      </c>
      <c r="AB94" s="24">
        <f t="shared" si="25"/>
        <v>5.3978844973979809</v>
      </c>
      <c r="AC94" s="17">
        <f t="shared" si="26"/>
        <v>9.6731730462806809E-4</v>
      </c>
    </row>
    <row r="95" spans="1:31" s="17" customFormat="1" x14ac:dyDescent="0.25">
      <c r="A95" s="17">
        <v>10</v>
      </c>
      <c r="B95" s="17">
        <v>-620</v>
      </c>
      <c r="C95" s="17">
        <v>11732</v>
      </c>
      <c r="D95" s="17">
        <v>11943</v>
      </c>
      <c r="E95" s="17">
        <v>14667</v>
      </c>
      <c r="F95" s="17">
        <v>14477</v>
      </c>
      <c r="G95" s="24"/>
      <c r="H95" s="7"/>
      <c r="I95" s="25">
        <f t="shared" si="17"/>
        <v>-2935</v>
      </c>
      <c r="J95" s="24">
        <f t="shared" si="17"/>
        <v>-2534</v>
      </c>
      <c r="K95" s="7"/>
      <c r="L95" s="25">
        <f t="shared" si="27"/>
        <v>-2936.5329165964718</v>
      </c>
      <c r="M95" s="17">
        <f t="shared" si="18"/>
        <v>2.3498332917385354</v>
      </c>
      <c r="N95" s="17">
        <f t="shared" si="28"/>
        <v>-2541.6503440838155</v>
      </c>
      <c r="O95" s="24">
        <f t="shared" si="19"/>
        <v>58.527764600771214</v>
      </c>
      <c r="P95" s="7"/>
      <c r="Q95" s="25">
        <f t="shared" si="20"/>
        <v>-2877.2477989132376</v>
      </c>
      <c r="R95" s="24">
        <f t="shared" si="21"/>
        <v>-2545.7500141337482</v>
      </c>
      <c r="S95" s="7"/>
      <c r="T95" s="25">
        <f t="shared" si="22"/>
        <v>0.74439634130646015</v>
      </c>
      <c r="U95" s="24">
        <f t="shared" si="23"/>
        <v>-0.65945093517617082</v>
      </c>
      <c r="V95" s="7"/>
      <c r="W95" s="25">
        <f t="shared" si="24"/>
        <v>0.74745248441928891</v>
      </c>
      <c r="X95" s="24">
        <f t="shared" si="29"/>
        <v>303.69108825525109</v>
      </c>
      <c r="Y95" s="7"/>
      <c r="Z95" s="25">
        <f t="shared" si="30"/>
        <v>-620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-4.911744748824276E-3</v>
      </c>
    </row>
    <row r="96" spans="1:31" s="17" customFormat="1" x14ac:dyDescent="0.25">
      <c r="A96" s="17">
        <v>11</v>
      </c>
      <c r="B96" s="17">
        <v>-609</v>
      </c>
      <c r="C96" s="17">
        <v>11603</v>
      </c>
      <c r="D96" s="17">
        <v>12076</v>
      </c>
      <c r="E96" s="17">
        <v>14773</v>
      </c>
      <c r="F96" s="17">
        <v>14323</v>
      </c>
      <c r="G96" s="24"/>
      <c r="H96" s="7"/>
      <c r="I96" s="25">
        <f t="shared" si="17"/>
        <v>-3170</v>
      </c>
      <c r="J96" s="24">
        <f t="shared" si="17"/>
        <v>-2247</v>
      </c>
      <c r="K96" s="7"/>
      <c r="L96" s="25">
        <f t="shared" si="27"/>
        <v>-3168.926813832521</v>
      </c>
      <c r="M96" s="17">
        <f t="shared" si="18"/>
        <v>1.1517285500682208</v>
      </c>
      <c r="N96" s="17">
        <f t="shared" si="28"/>
        <v>-2254.1501422268798</v>
      </c>
      <c r="O96" s="24">
        <f t="shared" si="19"/>
        <v>51.124533864609333</v>
      </c>
      <c r="P96" s="7"/>
      <c r="Q96" s="25">
        <f t="shared" si="20"/>
        <v>-3112.2477989132376</v>
      </c>
      <c r="R96" s="24">
        <f t="shared" si="21"/>
        <v>-2258.7500141337482</v>
      </c>
      <c r="S96" s="7"/>
      <c r="T96" s="25">
        <f t="shared" si="22"/>
        <v>0.80519511584130965</v>
      </c>
      <c r="U96" s="24">
        <f t="shared" si="23"/>
        <v>-0.58510647191591547</v>
      </c>
      <c r="V96" s="7"/>
      <c r="W96" s="25">
        <f t="shared" si="24"/>
        <v>0.80790826483000466</v>
      </c>
      <c r="X96" s="24">
        <f t="shared" si="29"/>
        <v>298.18321982497912</v>
      </c>
      <c r="Y96" s="7"/>
      <c r="Z96" s="25">
        <f t="shared" si="30"/>
        <v>-609</v>
      </c>
      <c r="AA96" s="17">
        <f t="shared" si="31"/>
        <v>298.21499999999992</v>
      </c>
      <c r="AB96" s="24">
        <f t="shared" si="25"/>
        <v>5.2048336288348889</v>
      </c>
      <c r="AC96" s="17">
        <f t="shared" si="26"/>
        <v>-3.1780175020799106E-2</v>
      </c>
    </row>
    <row r="97" spans="1:29" s="17" customFormat="1" x14ac:dyDescent="0.25">
      <c r="A97" s="17">
        <v>12</v>
      </c>
      <c r="B97" s="17">
        <v>-628</v>
      </c>
      <c r="C97" s="17">
        <v>11506</v>
      </c>
      <c r="D97" s="17">
        <v>12241</v>
      </c>
      <c r="E97" s="17">
        <v>14883</v>
      </c>
      <c r="F97" s="17">
        <v>14168</v>
      </c>
      <c r="G97" s="24"/>
      <c r="H97" s="7"/>
      <c r="I97" s="25">
        <f t="shared" si="17"/>
        <v>-3377</v>
      </c>
      <c r="J97" s="24">
        <f t="shared" si="17"/>
        <v>-1927</v>
      </c>
      <c r="K97" s="7"/>
      <c r="L97" s="25">
        <f t="shared" si="27"/>
        <v>-3378.7375834112886</v>
      </c>
      <c r="M97" s="17">
        <f t="shared" si="18"/>
        <v>3.0191961111853169</v>
      </c>
      <c r="N97" s="17">
        <f t="shared" si="28"/>
        <v>-1935.998205790014</v>
      </c>
      <c r="O97" s="24">
        <f t="shared" si="19"/>
        <v>80.967707439441952</v>
      </c>
      <c r="P97" s="7"/>
      <c r="Q97" s="25">
        <f t="shared" si="20"/>
        <v>-3319.2477989132376</v>
      </c>
      <c r="R97" s="24">
        <f t="shared" si="21"/>
        <v>-1938.7500141337482</v>
      </c>
      <c r="S97" s="7"/>
      <c r="T97" s="25">
        <f t="shared" si="22"/>
        <v>0.85874978106987931</v>
      </c>
      <c r="U97" s="24">
        <f t="shared" si="23"/>
        <v>-0.50221369058043908</v>
      </c>
      <c r="V97" s="7"/>
      <c r="W97" s="25">
        <f t="shared" si="24"/>
        <v>0.86108034551631374</v>
      </c>
      <c r="X97" s="24">
        <f t="shared" si="29"/>
        <v>292.52257328433575</v>
      </c>
      <c r="Y97" s="7"/>
      <c r="Z97" s="25">
        <f t="shared" si="30"/>
        <v>-628</v>
      </c>
      <c r="AA97" s="17">
        <f t="shared" si="31"/>
        <v>292.56299999999993</v>
      </c>
      <c r="AB97" s="24">
        <f t="shared" si="25"/>
        <v>5.1061876195121689</v>
      </c>
      <c r="AC97" s="17">
        <f t="shared" si="26"/>
        <v>-4.0426715664182211E-2</v>
      </c>
    </row>
    <row r="98" spans="1:29" s="17" customFormat="1" x14ac:dyDescent="0.25">
      <c r="A98" s="17">
        <v>13</v>
      </c>
      <c r="B98" s="17">
        <v>-627</v>
      </c>
      <c r="C98" s="17">
        <v>11422</v>
      </c>
      <c r="D98" s="17">
        <v>12413</v>
      </c>
      <c r="E98" s="17">
        <v>14974</v>
      </c>
      <c r="F98" s="17">
        <v>14005</v>
      </c>
      <c r="G98" s="24"/>
      <c r="H98" s="7"/>
      <c r="I98" s="25">
        <f t="shared" si="17"/>
        <v>-3552</v>
      </c>
      <c r="J98" s="24">
        <f t="shared" si="17"/>
        <v>-1592</v>
      </c>
      <c r="K98" s="7"/>
      <c r="L98" s="25">
        <f t="shared" si="27"/>
        <v>-3555.9818393032233</v>
      </c>
      <c r="M98" s="17">
        <f t="shared" si="18"/>
        <v>15.855044236693784</v>
      </c>
      <c r="N98" s="17">
        <f t="shared" si="28"/>
        <v>-1599.4473586977876</v>
      </c>
      <c r="O98" s="24">
        <f t="shared" si="19"/>
        <v>55.46315157351335</v>
      </c>
      <c r="P98" s="7"/>
      <c r="Q98" s="25">
        <f t="shared" si="20"/>
        <v>-3494.2477989132376</v>
      </c>
      <c r="R98" s="24">
        <f t="shared" si="21"/>
        <v>-1603.7500141337482</v>
      </c>
      <c r="S98" s="7"/>
      <c r="T98" s="25">
        <f t="shared" si="22"/>
        <v>0.90402546423412899</v>
      </c>
      <c r="U98" s="24">
        <f t="shared" si="23"/>
        <v>-0.41543531011986223</v>
      </c>
      <c r="V98" s="7"/>
      <c r="W98" s="25">
        <f t="shared" si="24"/>
        <v>0.90595539522683244</v>
      </c>
      <c r="X98" s="24">
        <f t="shared" si="29"/>
        <v>286.90458318823403</v>
      </c>
      <c r="Y98" s="7"/>
      <c r="Z98" s="25">
        <f t="shared" si="30"/>
        <v>-627</v>
      </c>
      <c r="AA98" s="17">
        <f t="shared" si="31"/>
        <v>286.91999999999996</v>
      </c>
      <c r="AB98" s="24">
        <f t="shared" si="25"/>
        <v>5.0076986898221296</v>
      </c>
      <c r="AC98" s="17">
        <f t="shared" si="26"/>
        <v>-1.5416811765931016E-2</v>
      </c>
    </row>
    <row r="99" spans="1:29" s="17" customFormat="1" x14ac:dyDescent="0.25">
      <c r="A99" s="17">
        <v>14</v>
      </c>
      <c r="B99" s="17">
        <v>-636</v>
      </c>
      <c r="C99" s="17">
        <v>11348</v>
      </c>
      <c r="D99" s="17">
        <v>12590</v>
      </c>
      <c r="E99" s="17">
        <v>15044</v>
      </c>
      <c r="F99" s="17">
        <v>13821</v>
      </c>
      <c r="G99" s="24"/>
      <c r="H99" s="7"/>
      <c r="I99" s="25">
        <f t="shared" si="17"/>
        <v>-3696</v>
      </c>
      <c r="J99" s="24">
        <f t="shared" si="17"/>
        <v>-1231</v>
      </c>
      <c r="K99" s="7"/>
      <c r="L99" s="25">
        <f t="shared" si="27"/>
        <v>-3701.1020952161198</v>
      </c>
      <c r="M99" s="17">
        <f t="shared" si="18"/>
        <v>26.031375594352326</v>
      </c>
      <c r="N99" s="17">
        <f t="shared" si="28"/>
        <v>-1242.1197327963985</v>
      </c>
      <c r="O99" s="24">
        <f t="shared" si="19"/>
        <v>123.64845746329965</v>
      </c>
      <c r="P99" s="7"/>
      <c r="Q99" s="25">
        <f t="shared" si="20"/>
        <v>-3638.2477989132376</v>
      </c>
      <c r="R99" s="24">
        <f t="shared" si="21"/>
        <v>-1242.7500141337482</v>
      </c>
      <c r="S99" s="7"/>
      <c r="T99" s="25">
        <f t="shared" si="22"/>
        <v>0.94128088352356876</v>
      </c>
      <c r="U99" s="24">
        <f t="shared" si="23"/>
        <v>-0.32192189117577796</v>
      </c>
      <c r="V99" s="7"/>
      <c r="W99" s="25">
        <f t="shared" si="24"/>
        <v>0.94277896390477978</v>
      </c>
      <c r="X99" s="24">
        <f t="shared" si="29"/>
        <v>281.1232811830472</v>
      </c>
      <c r="Y99" s="7"/>
      <c r="Z99" s="25">
        <f t="shared" si="30"/>
        <v>-636</v>
      </c>
      <c r="AA99" s="17">
        <f t="shared" si="31"/>
        <v>281.19599999999997</v>
      </c>
      <c r="AB99" s="24">
        <f t="shared" si="25"/>
        <v>4.9077960434379744</v>
      </c>
      <c r="AC99" s="17">
        <f t="shared" si="26"/>
        <v>-7.2718816952772158E-2</v>
      </c>
    </row>
    <row r="100" spans="1:29" s="17" customFormat="1" x14ac:dyDescent="0.25">
      <c r="A100" s="17">
        <v>15</v>
      </c>
      <c r="B100" s="17">
        <v>-640</v>
      </c>
      <c r="C100" s="17">
        <v>11292</v>
      </c>
      <c r="D100" s="17">
        <v>12773</v>
      </c>
      <c r="E100" s="17">
        <v>15099</v>
      </c>
      <c r="F100" s="17">
        <v>13642</v>
      </c>
      <c r="G100" s="24"/>
      <c r="H100" s="7"/>
      <c r="I100" s="25">
        <f t="shared" si="17"/>
        <v>-3807</v>
      </c>
      <c r="J100" s="24">
        <f t="shared" si="17"/>
        <v>-869</v>
      </c>
      <c r="K100" s="7"/>
      <c r="L100" s="25">
        <f t="shared" si="27"/>
        <v>-3810.4334340086239</v>
      </c>
      <c r="M100" s="17">
        <f t="shared" si="18"/>
        <v>11.788469091574926</v>
      </c>
      <c r="N100" s="17">
        <f t="shared" si="28"/>
        <v>-869.92446433492535</v>
      </c>
      <c r="O100" s="24">
        <f t="shared" si="19"/>
        <v>0.85463430654896322</v>
      </c>
      <c r="P100" s="7"/>
      <c r="Q100" s="25">
        <f t="shared" si="20"/>
        <v>-3749.2477989132376</v>
      </c>
      <c r="R100" s="24">
        <f t="shared" si="21"/>
        <v>-880.75001413374821</v>
      </c>
      <c r="S100" s="7"/>
      <c r="T100" s="25">
        <f t="shared" si="22"/>
        <v>0.96999860255917847</v>
      </c>
      <c r="U100" s="24">
        <f t="shared" si="23"/>
        <v>-0.22814943229002033</v>
      </c>
      <c r="V100" s="7"/>
      <c r="W100" s="25">
        <f t="shared" si="24"/>
        <v>0.97106354375739201</v>
      </c>
      <c r="X100" s="24">
        <f t="shared" si="29"/>
        <v>275.49199314439113</v>
      </c>
      <c r="Y100" s="7"/>
      <c r="Z100" s="25">
        <f t="shared" si="30"/>
        <v>-640</v>
      </c>
      <c r="AA100" s="17">
        <f t="shared" si="31"/>
        <v>275.43599999999998</v>
      </c>
      <c r="AB100" s="24">
        <f t="shared" si="25"/>
        <v>4.807265078523101</v>
      </c>
      <c r="AC100" s="17">
        <f t="shared" si="26"/>
        <v>5.5993144391152327E-2</v>
      </c>
    </row>
    <row r="101" spans="1:29" s="17" customFormat="1" x14ac:dyDescent="0.25">
      <c r="A101" s="17">
        <v>16</v>
      </c>
      <c r="B101" s="17">
        <v>-631</v>
      </c>
      <c r="C101" s="17">
        <v>11264</v>
      </c>
      <c r="D101" s="17">
        <v>12966</v>
      </c>
      <c r="E101" s="17">
        <v>15142</v>
      </c>
      <c r="F101" s="17">
        <v>13462</v>
      </c>
      <c r="G101" s="24"/>
      <c r="H101" s="7"/>
      <c r="I101" s="25">
        <f t="shared" si="17"/>
        <v>-3878</v>
      </c>
      <c r="J101" s="24">
        <f t="shared" si="17"/>
        <v>-496</v>
      </c>
      <c r="K101" s="7"/>
      <c r="L101" s="25">
        <f t="shared" si="27"/>
        <v>-3881.108498126936</v>
      </c>
      <c r="M101" s="17">
        <f t="shared" si="18"/>
        <v>9.6627606051643458</v>
      </c>
      <c r="N101" s="17">
        <f t="shared" si="28"/>
        <v>-494.22630077211511</v>
      </c>
      <c r="O101" s="24">
        <f t="shared" si="19"/>
        <v>3.1460089509994558</v>
      </c>
      <c r="P101" s="7"/>
      <c r="Q101" s="25">
        <f t="shared" si="20"/>
        <v>-3820.2477989132376</v>
      </c>
      <c r="R101" s="24">
        <f t="shared" si="21"/>
        <v>-507.75001413374827</v>
      </c>
      <c r="S101" s="7"/>
      <c r="T101" s="25">
        <f t="shared" si="22"/>
        <v>0.98836759401438834</v>
      </c>
      <c r="U101" s="24">
        <f t="shared" si="23"/>
        <v>-0.13152753404585571</v>
      </c>
      <c r="V101" s="7"/>
      <c r="W101" s="25">
        <f t="shared" si="24"/>
        <v>0.98898611446559126</v>
      </c>
      <c r="X101" s="24">
        <f t="shared" si="29"/>
        <v>269.84570955028232</v>
      </c>
      <c r="Y101" s="7"/>
      <c r="Z101" s="25">
        <f t="shared" si="30"/>
        <v>-631</v>
      </c>
      <c r="AA101" s="17">
        <f t="shared" si="31"/>
        <v>269.75700000000001</v>
      </c>
      <c r="AB101" s="24">
        <f t="shared" si="25"/>
        <v>4.7081478303023436</v>
      </c>
      <c r="AC101" s="17">
        <f t="shared" si="26"/>
        <v>8.8709550282317196E-2</v>
      </c>
    </row>
    <row r="102" spans="1:29" s="17" customFormat="1" x14ac:dyDescent="0.25">
      <c r="A102" s="17">
        <v>17</v>
      </c>
      <c r="B102" s="17">
        <v>-615</v>
      </c>
      <c r="C102" s="17">
        <v>11239</v>
      </c>
      <c r="D102" s="17">
        <v>13145</v>
      </c>
      <c r="E102" s="17">
        <v>15148</v>
      </c>
      <c r="F102" s="17">
        <v>13269</v>
      </c>
      <c r="G102" s="24"/>
      <c r="H102" s="7"/>
      <c r="I102" s="25">
        <f t="shared" si="17"/>
        <v>-3909</v>
      </c>
      <c r="J102" s="24">
        <f t="shared" si="17"/>
        <v>-124</v>
      </c>
      <c r="K102" s="7"/>
      <c r="L102" s="25">
        <f t="shared" si="27"/>
        <v>-3913.8563644518858</v>
      </c>
      <c r="M102" s="17">
        <f t="shared" si="18"/>
        <v>23.584275689540437</v>
      </c>
      <c r="N102" s="17">
        <f t="shared" si="28"/>
        <v>-123.24444949961493</v>
      </c>
      <c r="O102" s="24">
        <f t="shared" si="19"/>
        <v>0.57085655863212936</v>
      </c>
      <c r="P102" s="7"/>
      <c r="Q102" s="25">
        <f t="shared" si="20"/>
        <v>-3851.2477989132376</v>
      </c>
      <c r="R102" s="24">
        <f t="shared" si="21"/>
        <v>-135.75001413374827</v>
      </c>
      <c r="S102" s="7"/>
      <c r="T102" s="25">
        <f t="shared" si="22"/>
        <v>0.99638785788919837</v>
      </c>
      <c r="U102" s="24">
        <f t="shared" si="23"/>
        <v>-3.5164675743364439E-2</v>
      </c>
      <c r="V102" s="7"/>
      <c r="W102" s="25">
        <f t="shared" si="24"/>
        <v>0.99656104440407356</v>
      </c>
      <c r="X102" s="24">
        <f t="shared" si="29"/>
        <v>264.29116744741646</v>
      </c>
      <c r="Y102" s="7"/>
      <c r="Z102" s="25">
        <f t="shared" si="30"/>
        <v>-615</v>
      </c>
      <c r="AA102" s="17">
        <f t="shared" si="31"/>
        <v>264.22199999999998</v>
      </c>
      <c r="AB102" s="24">
        <f t="shared" si="25"/>
        <v>4.6115438562044568</v>
      </c>
      <c r="AC102" s="17">
        <f t="shared" si="26"/>
        <v>6.9167447416475625E-2</v>
      </c>
    </row>
    <row r="103" spans="1:29" s="17" customFormat="1" x14ac:dyDescent="0.25">
      <c r="A103" s="17">
        <v>18</v>
      </c>
      <c r="B103" s="17">
        <v>-627</v>
      </c>
      <c r="C103" s="17">
        <v>11243</v>
      </c>
      <c r="D103" s="17">
        <v>13331</v>
      </c>
      <c r="E103" s="17">
        <v>15145</v>
      </c>
      <c r="F103" s="17">
        <v>13081</v>
      </c>
      <c r="G103" s="24"/>
      <c r="H103" s="7"/>
      <c r="I103" s="25">
        <f t="shared" si="17"/>
        <v>-3902</v>
      </c>
      <c r="J103" s="24">
        <f t="shared" si="17"/>
        <v>250</v>
      </c>
      <c r="K103" s="7"/>
      <c r="L103" s="25">
        <f t="shared" si="27"/>
        <v>-3910.2013373068862</v>
      </c>
      <c r="M103" s="17">
        <f t="shared" si="18"/>
        <v>67.261933621323664</v>
      </c>
      <c r="N103" s="17">
        <f t="shared" si="28"/>
        <v>256.24635974053928</v>
      </c>
      <c r="O103" s="24">
        <f t="shared" si="19"/>
        <v>39.017010008229896</v>
      </c>
      <c r="P103" s="7"/>
      <c r="Q103" s="25">
        <f t="shared" si="20"/>
        <v>-3844.2477989132376</v>
      </c>
      <c r="R103" s="24">
        <f t="shared" si="21"/>
        <v>238.24998586625173</v>
      </c>
      <c r="S103" s="7"/>
      <c r="T103" s="25">
        <f t="shared" si="22"/>
        <v>0.99457683056262836</v>
      </c>
      <c r="U103" s="24">
        <f t="shared" si="23"/>
        <v>6.1716262442473559E-2</v>
      </c>
      <c r="V103" s="7"/>
      <c r="W103" s="25">
        <f t="shared" si="24"/>
        <v>0.9943021833858785</v>
      </c>
      <c r="X103" s="24">
        <f t="shared" si="29"/>
        <v>258.71847758381159</v>
      </c>
      <c r="Y103" s="7"/>
      <c r="Z103" s="25">
        <f t="shared" si="30"/>
        <v>-627</v>
      </c>
      <c r="AA103" s="17">
        <f t="shared" si="31"/>
        <v>258.57900000000001</v>
      </c>
      <c r="AB103" s="24">
        <f t="shared" si="25"/>
        <v>4.5130549265144175</v>
      </c>
      <c r="AC103" s="17">
        <f t="shared" si="26"/>
        <v>0.13947758381158337</v>
      </c>
    </row>
    <row r="104" spans="1:29" s="17" customFormat="1" x14ac:dyDescent="0.25">
      <c r="A104" s="17">
        <v>19</v>
      </c>
      <c r="B104" s="17">
        <v>-608</v>
      </c>
      <c r="C104" s="17">
        <v>11260</v>
      </c>
      <c r="D104" s="17">
        <v>13511</v>
      </c>
      <c r="E104" s="17">
        <v>15125</v>
      </c>
      <c r="F104" s="17">
        <v>12896</v>
      </c>
      <c r="G104" s="24"/>
      <c r="H104" s="7"/>
      <c r="I104" s="25">
        <f t="shared" si="17"/>
        <v>-3865</v>
      </c>
      <c r="J104" s="24">
        <f t="shared" si="17"/>
        <v>615</v>
      </c>
      <c r="K104" s="7"/>
      <c r="L104" s="25">
        <f t="shared" si="27"/>
        <v>-3870.9724665407703</v>
      </c>
      <c r="M104" s="17">
        <f t="shared" si="18"/>
        <v>35.670356580620229</v>
      </c>
      <c r="N104" s="17">
        <f t="shared" si="28"/>
        <v>622.00485268862667</v>
      </c>
      <c r="O104" s="24">
        <f t="shared" si="19"/>
        <v>49.06796118936029</v>
      </c>
      <c r="P104" s="7"/>
      <c r="Q104" s="25">
        <f t="shared" si="20"/>
        <v>-3807.2477989132376</v>
      </c>
      <c r="R104" s="24">
        <f t="shared" si="21"/>
        <v>603.24998586625179</v>
      </c>
      <c r="S104" s="7"/>
      <c r="T104" s="25">
        <f t="shared" si="22"/>
        <v>0.98500425755075838</v>
      </c>
      <c r="U104" s="24">
        <f t="shared" si="23"/>
        <v>0.15626584115325132</v>
      </c>
      <c r="V104" s="7"/>
      <c r="W104" s="25">
        <f t="shared" si="24"/>
        <v>0.98429247004799925</v>
      </c>
      <c r="X104" s="24">
        <f t="shared" si="29"/>
        <v>253.24930004135581</v>
      </c>
      <c r="Y104" s="7"/>
      <c r="Z104" s="25">
        <f t="shared" si="30"/>
        <v>-608</v>
      </c>
      <c r="AA104" s="17">
        <f t="shared" si="31"/>
        <v>253.107</v>
      </c>
      <c r="AB104" s="24">
        <f t="shared" si="25"/>
        <v>4.4175505098452881</v>
      </c>
      <c r="AC104" s="17">
        <f t="shared" si="26"/>
        <v>0.14230004135580998</v>
      </c>
    </row>
    <row r="105" spans="1:29" s="17" customFormat="1" x14ac:dyDescent="0.25">
      <c r="A105" s="17">
        <v>20</v>
      </c>
      <c r="B105" s="17">
        <v>-620</v>
      </c>
      <c r="C105" s="17">
        <v>11299</v>
      </c>
      <c r="D105" s="17">
        <v>13699</v>
      </c>
      <c r="E105" s="17">
        <v>15089</v>
      </c>
      <c r="F105" s="17">
        <v>12718</v>
      </c>
      <c r="G105" s="24"/>
      <c r="H105" s="7"/>
      <c r="I105" s="25">
        <f t="shared" si="17"/>
        <v>-3790</v>
      </c>
      <c r="J105" s="24">
        <f t="shared" si="17"/>
        <v>981</v>
      </c>
      <c r="K105" s="7"/>
      <c r="L105" s="25">
        <f t="shared" si="27"/>
        <v>-3795.1604550149195</v>
      </c>
      <c r="M105" s="17">
        <f t="shared" si="18"/>
        <v>26.630295961008176</v>
      </c>
      <c r="N105" s="17">
        <f t="shared" si="28"/>
        <v>989.22464336781081</v>
      </c>
      <c r="O105" s="24">
        <f t="shared" si="19"/>
        <v>67.644758527674398</v>
      </c>
      <c r="P105" s="7"/>
      <c r="Q105" s="25">
        <f t="shared" si="20"/>
        <v>-3732.2477989132376</v>
      </c>
      <c r="R105" s="24">
        <f t="shared" si="21"/>
        <v>969.24998586625179</v>
      </c>
      <c r="S105" s="7"/>
      <c r="T105" s="25">
        <f t="shared" si="22"/>
        <v>0.96560039333750858</v>
      </c>
      <c r="U105" s="24">
        <f t="shared" si="23"/>
        <v>0.25107445980570242</v>
      </c>
      <c r="V105" s="7"/>
      <c r="W105" s="25">
        <f t="shared" si="24"/>
        <v>0.96445016311800069</v>
      </c>
      <c r="X105" s="24">
        <f t="shared" si="29"/>
        <v>247.67838792678299</v>
      </c>
      <c r="Y105" s="7"/>
      <c r="Z105" s="25">
        <f t="shared" si="30"/>
        <v>-620</v>
      </c>
      <c r="AA105" s="17">
        <f t="shared" si="31"/>
        <v>247.52699999999999</v>
      </c>
      <c r="AB105" s="24">
        <f t="shared" si="25"/>
        <v>4.3201611375840043</v>
      </c>
      <c r="AC105" s="17">
        <f t="shared" si="26"/>
        <v>0.15138792678300206</v>
      </c>
    </row>
    <row r="106" spans="1:29" s="17" customFormat="1" x14ac:dyDescent="0.25">
      <c r="A106" s="17">
        <v>21</v>
      </c>
      <c r="B106" s="17">
        <v>-636</v>
      </c>
      <c r="C106" s="17">
        <v>11353</v>
      </c>
      <c r="D106" s="17">
        <v>13879</v>
      </c>
      <c r="E106" s="17">
        <v>15034</v>
      </c>
      <c r="F106" s="17">
        <v>12532</v>
      </c>
      <c r="G106" s="24"/>
      <c r="H106" s="7"/>
      <c r="I106" s="25">
        <f t="shared" si="17"/>
        <v>-3681</v>
      </c>
      <c r="J106" s="24">
        <f t="shared" si="17"/>
        <v>1347</v>
      </c>
      <c r="K106" s="7"/>
      <c r="L106" s="25">
        <f t="shared" si="27"/>
        <v>-3680.5741694073126</v>
      </c>
      <c r="M106" s="17">
        <f t="shared" si="18"/>
        <v>0.18133169366846982</v>
      </c>
      <c r="N106" s="17">
        <f t="shared" si="28"/>
        <v>1356.2544823468436</v>
      </c>
      <c r="O106" s="24">
        <f t="shared" si="19"/>
        <v>85.645443508039605</v>
      </c>
      <c r="P106" s="7"/>
      <c r="Q106" s="25">
        <f t="shared" si="20"/>
        <v>-3623.2477989132376</v>
      </c>
      <c r="R106" s="24">
        <f t="shared" si="21"/>
        <v>1335.2499858662518</v>
      </c>
      <c r="S106" s="7"/>
      <c r="T106" s="25">
        <f t="shared" si="22"/>
        <v>0.93740011068091877</v>
      </c>
      <c r="U106" s="24">
        <f t="shared" si="23"/>
        <v>0.34588307845815347</v>
      </c>
      <c r="V106" s="7"/>
      <c r="W106" s="25">
        <f t="shared" si="24"/>
        <v>0.93581134377386854</v>
      </c>
      <c r="X106" s="24">
        <f t="shared" si="29"/>
        <v>241.98556508764898</v>
      </c>
      <c r="Y106" s="7"/>
      <c r="Z106" s="25">
        <f t="shared" si="30"/>
        <v>-636</v>
      </c>
      <c r="AA106" s="17">
        <f t="shared" si="31"/>
        <v>241.803</v>
      </c>
      <c r="AB106" s="24">
        <f t="shared" si="25"/>
        <v>4.2202584911998482</v>
      </c>
      <c r="AC106" s="17">
        <f t="shared" si="26"/>
        <v>0.18256508764898172</v>
      </c>
    </row>
    <row r="107" spans="1:29" s="17" customFormat="1" x14ac:dyDescent="0.25">
      <c r="A107" s="17">
        <v>22</v>
      </c>
      <c r="B107" s="17">
        <v>-626</v>
      </c>
      <c r="C107" s="17">
        <v>11434</v>
      </c>
      <c r="D107" s="17">
        <v>14060</v>
      </c>
      <c r="E107" s="17">
        <v>14967</v>
      </c>
      <c r="F107" s="17">
        <v>12366</v>
      </c>
      <c r="G107" s="24"/>
      <c r="H107" s="7"/>
      <c r="I107" s="25">
        <f t="shared" si="17"/>
        <v>-3533</v>
      </c>
      <c r="J107" s="24">
        <f t="shared" si="17"/>
        <v>1694</v>
      </c>
      <c r="K107" s="7"/>
      <c r="L107" s="25">
        <f t="shared" si="27"/>
        <v>-3532.479883427417</v>
      </c>
      <c r="M107" s="17">
        <f t="shared" si="18"/>
        <v>0.2705212490754792</v>
      </c>
      <c r="N107" s="17">
        <f t="shared" si="28"/>
        <v>1704.4253433942824</v>
      </c>
      <c r="O107" s="24">
        <f t="shared" si="19"/>
        <v>108.68778488870842</v>
      </c>
      <c r="P107" s="7"/>
      <c r="Q107" s="25">
        <f t="shared" si="20"/>
        <v>-3475.2477989132376</v>
      </c>
      <c r="R107" s="24">
        <f t="shared" si="21"/>
        <v>1682.2499858662518</v>
      </c>
      <c r="S107" s="7"/>
      <c r="T107" s="25">
        <f t="shared" si="22"/>
        <v>0.89910981863343897</v>
      </c>
      <c r="U107" s="24">
        <f t="shared" si="23"/>
        <v>0.43576993821881066</v>
      </c>
      <c r="V107" s="7"/>
      <c r="W107" s="25">
        <f t="shared" si="24"/>
        <v>0.89710515717542039</v>
      </c>
      <c r="X107" s="24">
        <f t="shared" si="29"/>
        <v>236.3620448183076</v>
      </c>
      <c r="Y107" s="7"/>
      <c r="Z107" s="25">
        <f t="shared" si="30"/>
        <v>-626</v>
      </c>
      <c r="AA107" s="17">
        <f t="shared" si="31"/>
        <v>236.16900000000001</v>
      </c>
      <c r="AB107" s="24">
        <f t="shared" si="25"/>
        <v>4.1219266411424886</v>
      </c>
      <c r="AC107" s="17">
        <f t="shared" si="26"/>
        <v>0.19304481830758391</v>
      </c>
    </row>
    <row r="108" spans="1:29" s="17" customFormat="1" x14ac:dyDescent="0.25">
      <c r="A108" s="17">
        <v>23</v>
      </c>
      <c r="B108" s="17">
        <v>-639</v>
      </c>
      <c r="C108" s="17">
        <v>11523</v>
      </c>
      <c r="D108" s="17">
        <v>14228</v>
      </c>
      <c r="E108" s="17">
        <v>14870</v>
      </c>
      <c r="F108" s="17">
        <v>12196</v>
      </c>
      <c r="G108" s="24"/>
      <c r="H108" s="7"/>
      <c r="I108" s="25">
        <f t="shared" si="17"/>
        <v>-3347</v>
      </c>
      <c r="J108" s="24">
        <f t="shared" si="17"/>
        <v>2032</v>
      </c>
      <c r="K108" s="7"/>
      <c r="L108" s="25">
        <f t="shared" si="27"/>
        <v>-3346.6768068025285</v>
      </c>
      <c r="M108" s="17">
        <f t="shared" si="18"/>
        <v>0.10445384289184072</v>
      </c>
      <c r="N108" s="17">
        <f t="shared" si="28"/>
        <v>2042.9208068843341</v>
      </c>
      <c r="O108" s="24">
        <f t="shared" si="19"/>
        <v>119.26402300491841</v>
      </c>
      <c r="P108" s="7"/>
      <c r="Q108" s="25">
        <f t="shared" si="20"/>
        <v>-3289.2477989132376</v>
      </c>
      <c r="R108" s="24">
        <f t="shared" si="21"/>
        <v>2020.2499858662518</v>
      </c>
      <c r="S108" s="7"/>
      <c r="T108" s="25">
        <f t="shared" si="22"/>
        <v>0.85098823538457935</v>
      </c>
      <c r="U108" s="24">
        <f t="shared" si="23"/>
        <v>0.5233254385044076</v>
      </c>
      <c r="V108" s="7"/>
      <c r="W108" s="25">
        <f t="shared" si="24"/>
        <v>0.84857835063043319</v>
      </c>
      <c r="X108" s="24">
        <f t="shared" si="29"/>
        <v>230.60778026614685</v>
      </c>
      <c r="Y108" s="7"/>
      <c r="Z108" s="25">
        <f t="shared" si="30"/>
        <v>-639</v>
      </c>
      <c r="AA108" s="17">
        <f t="shared" si="31"/>
        <v>230.41800000000001</v>
      </c>
      <c r="AB108" s="24">
        <f t="shared" si="25"/>
        <v>4.0215527558602941</v>
      </c>
      <c r="AC108" s="17">
        <f t="shared" si="26"/>
        <v>0.1897802661468404</v>
      </c>
    </row>
    <row r="109" spans="1:29" s="17" customFormat="1" x14ac:dyDescent="0.25">
      <c r="A109" s="17">
        <v>24</v>
      </c>
      <c r="B109" s="17">
        <v>-636</v>
      </c>
      <c r="C109" s="17">
        <v>11630</v>
      </c>
      <c r="D109" s="17">
        <v>14377</v>
      </c>
      <c r="E109" s="17">
        <v>14758</v>
      </c>
      <c r="F109" s="17">
        <v>12027</v>
      </c>
      <c r="G109" s="24"/>
      <c r="H109" s="7"/>
      <c r="I109" s="25">
        <f t="shared" si="17"/>
        <v>-3128</v>
      </c>
      <c r="J109" s="24">
        <f t="shared" si="17"/>
        <v>2350</v>
      </c>
      <c r="K109" s="7"/>
      <c r="L109" s="25">
        <f t="shared" si="27"/>
        <v>-3128.8473015490454</v>
      </c>
      <c r="M109" s="17">
        <f t="shared" si="18"/>
        <v>0.71791991501468189</v>
      </c>
      <c r="N109" s="17">
        <f t="shared" si="28"/>
        <v>2359.5105641892847</v>
      </c>
      <c r="O109" s="24">
        <f t="shared" si="19"/>
        <v>90.450831198503607</v>
      </c>
      <c r="P109" s="7"/>
      <c r="Q109" s="25">
        <f t="shared" si="20"/>
        <v>-3070.2477989132376</v>
      </c>
      <c r="R109" s="24">
        <f t="shared" si="21"/>
        <v>2338.2499858662518</v>
      </c>
      <c r="S109" s="7"/>
      <c r="T109" s="25">
        <f t="shared" si="22"/>
        <v>0.79432895188188979</v>
      </c>
      <c r="U109" s="24">
        <f t="shared" si="23"/>
        <v>0.60570013995653726</v>
      </c>
      <c r="V109" s="7"/>
      <c r="W109" s="25">
        <f t="shared" si="24"/>
        <v>0.79153769991582934</v>
      </c>
      <c r="X109" s="24">
        <f t="shared" si="29"/>
        <v>224.84634182405455</v>
      </c>
      <c r="Y109" s="7"/>
      <c r="Z109" s="25">
        <f t="shared" si="30"/>
        <v>-636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0.15234182405453112</v>
      </c>
    </row>
    <row r="110" spans="1:29" s="17" customFormat="1" x14ac:dyDescent="0.25">
      <c r="A110" s="17">
        <v>25</v>
      </c>
      <c r="B110" s="17">
        <v>-623</v>
      </c>
      <c r="C110" s="17">
        <v>11744</v>
      </c>
      <c r="D110" s="17">
        <v>14517</v>
      </c>
      <c r="E110" s="17">
        <v>14629</v>
      </c>
      <c r="F110" s="17">
        <v>11879</v>
      </c>
      <c r="G110" s="24"/>
      <c r="H110" s="7"/>
      <c r="I110" s="25">
        <f t="shared" si="17"/>
        <v>-2885</v>
      </c>
      <c r="J110" s="24">
        <f t="shared" si="17"/>
        <v>2638</v>
      </c>
      <c r="K110" s="7"/>
      <c r="L110" s="25">
        <f t="shared" si="27"/>
        <v>-2885.7431863517313</v>
      </c>
      <c r="M110" s="17">
        <f t="shared" si="18"/>
        <v>0.55232595339969504</v>
      </c>
      <c r="N110" s="17">
        <f t="shared" si="28"/>
        <v>2646.9290716579985</v>
      </c>
      <c r="O110" s="24">
        <f t="shared" si="19"/>
        <v>79.728320673672442</v>
      </c>
      <c r="P110" s="7"/>
      <c r="Q110" s="25">
        <f t="shared" si="20"/>
        <v>-2827.2477989132376</v>
      </c>
      <c r="R110" s="24">
        <f t="shared" si="21"/>
        <v>2626.2499858662518</v>
      </c>
      <c r="S110" s="7"/>
      <c r="T110" s="25">
        <f t="shared" si="22"/>
        <v>0.73146043183096021</v>
      </c>
      <c r="U110" s="24">
        <f t="shared" si="23"/>
        <v>0.68030364315846592</v>
      </c>
      <c r="V110" s="7"/>
      <c r="W110" s="25">
        <f t="shared" si="24"/>
        <v>0.72832366725740094</v>
      </c>
      <c r="X110" s="24">
        <f t="shared" si="29"/>
        <v>219.22271946570277</v>
      </c>
      <c r="Y110" s="7"/>
      <c r="Z110" s="25">
        <f t="shared" si="30"/>
        <v>-623</v>
      </c>
      <c r="AA110" s="17">
        <f t="shared" si="31"/>
        <v>219.08700000000002</v>
      </c>
      <c r="AB110" s="24">
        <f t="shared" si="25"/>
        <v>3.8237894983168172</v>
      </c>
      <c r="AC110" s="17">
        <f t="shared" si="26"/>
        <v>0.13571946570274918</v>
      </c>
    </row>
    <row r="111" spans="1:29" s="17" customFormat="1" x14ac:dyDescent="0.25">
      <c r="A111" s="17">
        <v>26</v>
      </c>
      <c r="B111" s="17">
        <v>-604</v>
      </c>
      <c r="C111" s="17">
        <v>11875</v>
      </c>
      <c r="D111" s="17">
        <v>14647</v>
      </c>
      <c r="E111" s="17">
        <v>14503</v>
      </c>
      <c r="F111" s="17">
        <v>11752</v>
      </c>
      <c r="G111" s="24"/>
      <c r="H111" s="7"/>
      <c r="I111" s="25">
        <f t="shared" si="17"/>
        <v>-2628</v>
      </c>
      <c r="J111" s="24">
        <f t="shared" si="17"/>
        <v>2895</v>
      </c>
      <c r="K111" s="7"/>
      <c r="L111" s="25">
        <f t="shared" si="27"/>
        <v>-2624.1774176553345</v>
      </c>
      <c r="M111" s="17">
        <f t="shared" si="18"/>
        <v>14.612135781748652</v>
      </c>
      <c r="N111" s="17">
        <f t="shared" si="28"/>
        <v>2901.5114733811238</v>
      </c>
      <c r="O111" s="24">
        <f t="shared" si="19"/>
        <v>42.399285593083533</v>
      </c>
      <c r="P111" s="7"/>
      <c r="Q111" s="25">
        <f t="shared" si="20"/>
        <v>-2570.2477989132376</v>
      </c>
      <c r="R111" s="24">
        <f t="shared" si="21"/>
        <v>2883.2499858662518</v>
      </c>
      <c r="S111" s="7"/>
      <c r="T111" s="25">
        <f t="shared" si="22"/>
        <v>0.66496985712689072</v>
      </c>
      <c r="U111" s="24">
        <f t="shared" si="23"/>
        <v>0.74687690816852037</v>
      </c>
      <c r="V111" s="7"/>
      <c r="W111" s="25">
        <f t="shared" si="24"/>
        <v>0.66152465955327466</v>
      </c>
      <c r="X111" s="24">
        <f t="shared" si="29"/>
        <v>213.80225624512127</v>
      </c>
      <c r="Y111" s="7"/>
      <c r="Z111" s="25">
        <f t="shared" si="30"/>
        <v>-604</v>
      </c>
      <c r="AA111" s="17">
        <f t="shared" si="31"/>
        <v>213.65100000000001</v>
      </c>
      <c r="AB111" s="24">
        <f t="shared" si="25"/>
        <v>3.7289134001784054</v>
      </c>
      <c r="AC111" s="17">
        <f t="shared" si="26"/>
        <v>0.15125624512126024</v>
      </c>
    </row>
    <row r="112" spans="1:29" s="17" customFormat="1" x14ac:dyDescent="0.25">
      <c r="A112" s="17">
        <v>27</v>
      </c>
      <c r="B112" s="17">
        <v>-616</v>
      </c>
      <c r="C112" s="17">
        <v>12024</v>
      </c>
      <c r="D112" s="17">
        <v>14764</v>
      </c>
      <c r="E112" s="17">
        <v>14358</v>
      </c>
      <c r="F112" s="17">
        <v>11634</v>
      </c>
      <c r="G112" s="24"/>
      <c r="H112" s="7"/>
      <c r="I112" s="25">
        <f t="shared" si="17"/>
        <v>-2334</v>
      </c>
      <c r="J112" s="24">
        <f t="shared" si="17"/>
        <v>3130</v>
      </c>
      <c r="K112" s="7"/>
      <c r="L112" s="25">
        <f t="shared" si="27"/>
        <v>-2333.6415971353968</v>
      </c>
      <c r="M112" s="17">
        <f t="shared" si="18"/>
        <v>0.12845261335581507</v>
      </c>
      <c r="N112" s="17">
        <f t="shared" si="28"/>
        <v>3134.3417628008924</v>
      </c>
      <c r="O112" s="24">
        <f t="shared" si="19"/>
        <v>18.850904219213117</v>
      </c>
      <c r="P112" s="7"/>
      <c r="Q112" s="25">
        <f t="shared" si="20"/>
        <v>-2276.2477989132376</v>
      </c>
      <c r="R112" s="24">
        <f t="shared" si="21"/>
        <v>3118.2499858662518</v>
      </c>
      <c r="S112" s="7"/>
      <c r="T112" s="25">
        <f t="shared" si="22"/>
        <v>0.58890670941095125</v>
      </c>
      <c r="U112" s="24">
        <f t="shared" si="23"/>
        <v>0.80775129446176086</v>
      </c>
      <c r="V112" s="7"/>
      <c r="W112" s="25">
        <f t="shared" si="24"/>
        <v>0.58517931859522021</v>
      </c>
      <c r="X112" s="24">
        <f t="shared" si="29"/>
        <v>208.19189772661719</v>
      </c>
      <c r="Y112" s="7"/>
      <c r="Z112" s="25">
        <f t="shared" si="30"/>
        <v>-616</v>
      </c>
      <c r="AA112" s="17">
        <f t="shared" si="31"/>
        <v>208.107</v>
      </c>
      <c r="AB112" s="24">
        <f t="shared" si="25"/>
        <v>3.6321523464478394</v>
      </c>
      <c r="AC112" s="17">
        <f t="shared" si="26"/>
        <v>8.4897726617185754E-2</v>
      </c>
    </row>
    <row r="113" spans="1:29" s="17" customFormat="1" x14ac:dyDescent="0.25">
      <c r="A113" s="17">
        <v>28</v>
      </c>
      <c r="B113" s="17">
        <v>-627</v>
      </c>
      <c r="C113" s="17">
        <v>12181</v>
      </c>
      <c r="D113" s="17">
        <v>14871</v>
      </c>
      <c r="E113" s="17">
        <v>14197</v>
      </c>
      <c r="F113" s="17">
        <v>11530</v>
      </c>
      <c r="G113" s="24"/>
      <c r="H113" s="7"/>
      <c r="I113" s="25">
        <f t="shared" si="17"/>
        <v>-2016</v>
      </c>
      <c r="J113" s="24">
        <f t="shared" si="17"/>
        <v>3341</v>
      </c>
      <c r="K113" s="7"/>
      <c r="L113" s="25">
        <f t="shared" si="27"/>
        <v>-2016.0575355661169</v>
      </c>
      <c r="M113" s="17">
        <f t="shared" si="18"/>
        <v>3.3103413683967355E-3</v>
      </c>
      <c r="N113" s="17">
        <f t="shared" si="28"/>
        <v>3341.2916348983399</v>
      </c>
      <c r="O113" s="24">
        <f t="shared" si="19"/>
        <v>8.5050913929728189E-2</v>
      </c>
      <c r="P113" s="7"/>
      <c r="Q113" s="25">
        <f t="shared" si="20"/>
        <v>-1958.2477989132374</v>
      </c>
      <c r="R113" s="24">
        <f t="shared" si="21"/>
        <v>3329.2499858662518</v>
      </c>
      <c r="S113" s="7"/>
      <c r="T113" s="25">
        <f t="shared" si="22"/>
        <v>0.50663432514677176</v>
      </c>
      <c r="U113" s="24">
        <f t="shared" si="23"/>
        <v>0.86240872215484055</v>
      </c>
      <c r="V113" s="7"/>
      <c r="W113" s="25">
        <f t="shared" si="24"/>
        <v>0.50265341150599308</v>
      </c>
      <c r="X113" s="24">
        <f t="shared" si="29"/>
        <v>202.50596145154441</v>
      </c>
      <c r="Y113" s="7"/>
      <c r="Z113" s="25">
        <f t="shared" si="30"/>
        <v>-627</v>
      </c>
      <c r="AA113" s="17">
        <f t="shared" si="31"/>
        <v>202.464</v>
      </c>
      <c r="AB113" s="24">
        <f t="shared" si="25"/>
        <v>3.5336634167577992</v>
      </c>
      <c r="AC113" s="17">
        <f t="shared" si="26"/>
        <v>4.1961451544409556E-2</v>
      </c>
    </row>
    <row r="114" spans="1:29" s="17" customFormat="1" x14ac:dyDescent="0.25">
      <c r="A114" s="17">
        <v>29</v>
      </c>
      <c r="B114" s="17">
        <v>-619</v>
      </c>
      <c r="C114" s="17">
        <v>12351</v>
      </c>
      <c r="D114" s="17">
        <v>14964</v>
      </c>
      <c r="E114" s="17">
        <v>14040</v>
      </c>
      <c r="F114" s="17">
        <v>11446</v>
      </c>
      <c r="G114" s="24"/>
      <c r="H114" s="7"/>
      <c r="I114" s="25">
        <f t="shared" si="17"/>
        <v>-1689</v>
      </c>
      <c r="J114" s="24">
        <f t="shared" si="17"/>
        <v>3518</v>
      </c>
      <c r="K114" s="7"/>
      <c r="L114" s="25">
        <f t="shared" si="27"/>
        <v>-1683.8838508166691</v>
      </c>
      <c r="M114" s="17">
        <f t="shared" si="18"/>
        <v>26.174982466097333</v>
      </c>
      <c r="N114" s="17">
        <f t="shared" si="28"/>
        <v>3513.9257327984133</v>
      </c>
      <c r="O114" s="24">
        <f t="shared" si="19"/>
        <v>16.599653229925408</v>
      </c>
      <c r="P114" s="7"/>
      <c r="Q114" s="25">
        <f t="shared" si="20"/>
        <v>-1631.2477989132374</v>
      </c>
      <c r="R114" s="24">
        <f t="shared" si="21"/>
        <v>3506.2499858662518</v>
      </c>
      <c r="S114" s="7"/>
      <c r="T114" s="25">
        <f t="shared" si="22"/>
        <v>0.42203347717700235</v>
      </c>
      <c r="U114" s="24">
        <f t="shared" si="23"/>
        <v>0.90825879183102598</v>
      </c>
      <c r="V114" s="7"/>
      <c r="W114" s="25">
        <f t="shared" si="24"/>
        <v>0.41783972623152643</v>
      </c>
      <c r="X114" s="24">
        <f t="shared" si="29"/>
        <v>196.97481406820179</v>
      </c>
      <c r="Y114" s="7"/>
      <c r="Z114" s="25">
        <f t="shared" si="30"/>
        <v>-619</v>
      </c>
      <c r="AA114" s="17">
        <f t="shared" si="31"/>
        <v>196.893</v>
      </c>
      <c r="AB114" s="24">
        <f t="shared" si="25"/>
        <v>3.4364311241291952</v>
      </c>
      <c r="AC114" s="17">
        <f t="shared" si="26"/>
        <v>8.1814068201794043E-2</v>
      </c>
    </row>
    <row r="115" spans="1:29" s="17" customFormat="1" x14ac:dyDescent="0.25">
      <c r="A115" s="17">
        <v>30</v>
      </c>
      <c r="B115" s="17">
        <v>-627</v>
      </c>
      <c r="C115" s="17">
        <v>12523</v>
      </c>
      <c r="D115" s="17">
        <v>15027</v>
      </c>
      <c r="E115" s="17">
        <v>13858</v>
      </c>
      <c r="F115" s="17">
        <v>11371</v>
      </c>
      <c r="G115" s="24"/>
      <c r="H115" s="7"/>
      <c r="I115" s="25">
        <f t="shared" si="17"/>
        <v>-1335</v>
      </c>
      <c r="J115" s="24">
        <f t="shared" si="17"/>
        <v>3656</v>
      </c>
      <c r="K115" s="7"/>
      <c r="L115" s="25">
        <f t="shared" si="27"/>
        <v>-1331.7634906979617</v>
      </c>
      <c r="M115" s="17">
        <f t="shared" si="18"/>
        <v>10.474992462180168</v>
      </c>
      <c r="N115" s="17">
        <f t="shared" si="28"/>
        <v>3655.0282092660409</v>
      </c>
      <c r="O115" s="24">
        <f t="shared" si="19"/>
        <v>0.94437723060875955</v>
      </c>
      <c r="P115" s="7"/>
      <c r="Q115" s="25">
        <f t="shared" si="20"/>
        <v>-1277.2477989132374</v>
      </c>
      <c r="R115" s="24">
        <f t="shared" si="21"/>
        <v>3644.2499858662518</v>
      </c>
      <c r="S115" s="7"/>
      <c r="T115" s="25">
        <f t="shared" si="22"/>
        <v>0.330447238090463</v>
      </c>
      <c r="U115" s="24">
        <f t="shared" si="23"/>
        <v>0.94400630378195016</v>
      </c>
      <c r="V115" s="7"/>
      <c r="W115" s="25">
        <f t="shared" si="24"/>
        <v>0.32608727243418684</v>
      </c>
      <c r="X115" s="24">
        <f t="shared" si="29"/>
        <v>191.3266690793223</v>
      </c>
      <c r="Y115" s="7"/>
      <c r="Z115" s="25">
        <f t="shared" si="30"/>
        <v>-627</v>
      </c>
      <c r="AA115" s="17">
        <f t="shared" si="31"/>
        <v>191.25</v>
      </c>
      <c r="AB115" s="24">
        <f t="shared" si="25"/>
        <v>3.337942194439155</v>
      </c>
      <c r="AC115" s="17">
        <f t="shared" si="26"/>
        <v>7.6669079322300604E-2</v>
      </c>
    </row>
    <row r="116" spans="1:29" s="17" customFormat="1" x14ac:dyDescent="0.25">
      <c r="A116" s="17">
        <v>31</v>
      </c>
      <c r="B116" s="17">
        <v>-646</v>
      </c>
      <c r="C116" s="17">
        <v>12710</v>
      </c>
      <c r="D116" s="17">
        <v>15086</v>
      </c>
      <c r="E116" s="17">
        <v>13668</v>
      </c>
      <c r="F116" s="17">
        <v>11314</v>
      </c>
      <c r="G116" s="24"/>
      <c r="H116" s="7"/>
      <c r="I116" s="25">
        <f t="shared" ref="I116:J149" si="32">C116-E116</f>
        <v>-958</v>
      </c>
      <c r="J116" s="24">
        <f t="shared" si="32"/>
        <v>3772</v>
      </c>
      <c r="K116" s="7"/>
      <c r="L116" s="25">
        <f t="shared" si="27"/>
        <v>-956.09000868756118</v>
      </c>
      <c r="M116" s="17">
        <f t="shared" si="18"/>
        <v>3.6480668135917642</v>
      </c>
      <c r="N116" s="17">
        <f t="shared" si="28"/>
        <v>3763.4308615676946</v>
      </c>
      <c r="O116" s="24">
        <f t="shared" si="19"/>
        <v>73.43013347201358</v>
      </c>
      <c r="P116" s="7"/>
      <c r="Q116" s="25">
        <f t="shared" si="20"/>
        <v>-900.24779891323749</v>
      </c>
      <c r="R116" s="24">
        <f t="shared" si="21"/>
        <v>3760.2499858662518</v>
      </c>
      <c r="S116" s="7"/>
      <c r="T116" s="25">
        <f t="shared" si="22"/>
        <v>0.23291048064519371</v>
      </c>
      <c r="U116" s="24">
        <f t="shared" si="23"/>
        <v>0.97405493701606027</v>
      </c>
      <c r="V116" s="7"/>
      <c r="W116" s="25">
        <f t="shared" si="24"/>
        <v>0.22841057872991538</v>
      </c>
      <c r="X116" s="24">
        <f t="shared" si="29"/>
        <v>185.46736956362838</v>
      </c>
      <c r="Y116" s="7"/>
      <c r="Z116" s="25">
        <f t="shared" si="30"/>
        <v>-646</v>
      </c>
      <c r="AA116" s="17">
        <f t="shared" si="31"/>
        <v>185.43600000000001</v>
      </c>
      <c r="AB116" s="24">
        <f t="shared" si="25"/>
        <v>3.2364687517282049</v>
      </c>
      <c r="AC116" s="17">
        <f t="shared" si="26"/>
        <v>3.1369563628373953E-2</v>
      </c>
    </row>
    <row r="117" spans="1:29" s="17" customFormat="1" x14ac:dyDescent="0.25">
      <c r="A117" s="17">
        <v>32</v>
      </c>
      <c r="B117" s="17">
        <v>-624</v>
      </c>
      <c r="C117" s="17">
        <v>12894</v>
      </c>
      <c r="D117" s="17">
        <v>15117</v>
      </c>
      <c r="E117" s="17">
        <v>13485</v>
      </c>
      <c r="F117" s="17">
        <v>11278</v>
      </c>
      <c r="G117" s="24"/>
      <c r="H117" s="7"/>
      <c r="I117" s="25">
        <f t="shared" si="32"/>
        <v>-591</v>
      </c>
      <c r="J117" s="24">
        <f t="shared" si="32"/>
        <v>3839</v>
      </c>
      <c r="K117" s="7"/>
      <c r="L117" s="25">
        <f t="shared" si="27"/>
        <v>-584.39053881871746</v>
      </c>
      <c r="M117" s="17">
        <f t="shared" si="18"/>
        <v>43.684977106880794</v>
      </c>
      <c r="N117" s="17">
        <f t="shared" si="28"/>
        <v>3831.4717571878627</v>
      </c>
      <c r="O117" s="24">
        <f t="shared" si="19"/>
        <v>56.674439838496177</v>
      </c>
      <c r="P117" s="7"/>
      <c r="Q117" s="25">
        <f t="shared" si="20"/>
        <v>-533.24779891323749</v>
      </c>
      <c r="R117" s="24">
        <f t="shared" si="21"/>
        <v>3827.2499858662518</v>
      </c>
      <c r="S117" s="7"/>
      <c r="T117" s="25">
        <f t="shared" si="22"/>
        <v>0.13796090509502437</v>
      </c>
      <c r="U117" s="24">
        <f t="shared" si="23"/>
        <v>0.99141061310817569</v>
      </c>
      <c r="V117" s="7"/>
      <c r="W117" s="25">
        <f t="shared" si="24"/>
        <v>0.13337976542255531</v>
      </c>
      <c r="X117" s="24">
        <f t="shared" si="29"/>
        <v>179.93256544039457</v>
      </c>
      <c r="Y117" s="7"/>
      <c r="Z117" s="25">
        <f t="shared" si="30"/>
        <v>-624</v>
      </c>
      <c r="AA117" s="17">
        <f t="shared" si="31"/>
        <v>179.82</v>
      </c>
      <c r="AB117" s="24">
        <f t="shared" si="25"/>
        <v>3.1384510609362035</v>
      </c>
      <c r="AC117" s="17">
        <f t="shared" si="26"/>
        <v>0.11256544039457594</v>
      </c>
    </row>
    <row r="118" spans="1:29" s="17" customFormat="1" x14ac:dyDescent="0.25">
      <c r="A118" s="17">
        <v>33</v>
      </c>
      <c r="B118" s="17">
        <v>-624</v>
      </c>
      <c r="C118" s="17">
        <v>13092</v>
      </c>
      <c r="D118" s="17">
        <v>15144</v>
      </c>
      <c r="E118" s="17">
        <v>13305</v>
      </c>
      <c r="F118" s="17">
        <v>11279</v>
      </c>
      <c r="G118" s="24"/>
      <c r="H118" s="7"/>
      <c r="I118" s="25">
        <f t="shared" si="32"/>
        <v>-213</v>
      </c>
      <c r="J118" s="24">
        <f t="shared" si="32"/>
        <v>3865</v>
      </c>
      <c r="K118" s="7"/>
      <c r="L118" s="25">
        <f t="shared" si="27"/>
        <v>-207.63629965474169</v>
      </c>
      <c r="M118" s="17">
        <f t="shared" si="18"/>
        <v>28.7692813937241</v>
      </c>
      <c r="N118" s="17">
        <f t="shared" si="28"/>
        <v>3862.8134050714507</v>
      </c>
      <c r="O118" s="24">
        <f t="shared" si="19"/>
        <v>4.7811973815575692</v>
      </c>
      <c r="P118" s="7"/>
      <c r="Q118" s="25">
        <f t="shared" si="20"/>
        <v>-155.24779891323749</v>
      </c>
      <c r="R118" s="24">
        <f t="shared" si="21"/>
        <v>3853.2499858662518</v>
      </c>
      <c r="S118" s="7"/>
      <c r="T118" s="25">
        <f t="shared" si="22"/>
        <v>4.0165429460245067E-2</v>
      </c>
      <c r="U118" s="24">
        <f t="shared" si="23"/>
        <v>0.99814565159168311</v>
      </c>
      <c r="V118" s="7"/>
      <c r="W118" s="25">
        <f t="shared" si="24"/>
        <v>3.5552113575148155E-2</v>
      </c>
      <c r="X118" s="24">
        <f t="shared" si="29"/>
        <v>174.31017373631062</v>
      </c>
      <c r="Y118" s="7"/>
      <c r="Z118" s="25">
        <f t="shared" si="30"/>
        <v>-624</v>
      </c>
      <c r="AA118" s="17">
        <f t="shared" si="31"/>
        <v>174.20400000000001</v>
      </c>
      <c r="AB118" s="24">
        <f t="shared" si="25"/>
        <v>3.0404333701442017</v>
      </c>
      <c r="AC118" s="17">
        <f t="shared" si="26"/>
        <v>0.106173736310609</v>
      </c>
    </row>
    <row r="119" spans="1:29" s="17" customFormat="1" x14ac:dyDescent="0.25">
      <c r="A119" s="17">
        <v>34</v>
      </c>
      <c r="B119" s="17">
        <v>-615</v>
      </c>
      <c r="C119" s="17">
        <v>13278</v>
      </c>
      <c r="D119" s="17">
        <v>15142</v>
      </c>
      <c r="E119" s="17">
        <v>13118</v>
      </c>
      <c r="F119" s="17">
        <v>11273</v>
      </c>
      <c r="G119" s="24"/>
      <c r="H119" s="7"/>
      <c r="I119" s="25">
        <f t="shared" si="32"/>
        <v>160</v>
      </c>
      <c r="J119" s="24">
        <f t="shared" si="32"/>
        <v>3869</v>
      </c>
      <c r="K119" s="7"/>
      <c r="L119" s="25">
        <f t="shared" si="27"/>
        <v>165.10540827293264</v>
      </c>
      <c r="M119" s="17">
        <f t="shared" si="18"/>
        <v>26.065193633328995</v>
      </c>
      <c r="N119" s="17">
        <f t="shared" si="28"/>
        <v>3857.4994727340195</v>
      </c>
      <c r="O119" s="24">
        <f t="shared" si="19"/>
        <v>132.26212739556112</v>
      </c>
      <c r="P119" s="7"/>
      <c r="Q119" s="25">
        <f t="shared" si="20"/>
        <v>217.75220108676251</v>
      </c>
      <c r="R119" s="24">
        <f t="shared" si="21"/>
        <v>3857.2499858662518</v>
      </c>
      <c r="S119" s="7"/>
      <c r="T119" s="25">
        <f t="shared" si="22"/>
        <v>-5.6336455226984251E-2</v>
      </c>
      <c r="U119" s="24">
        <f t="shared" si="23"/>
        <v>0.99918181135837658</v>
      </c>
      <c r="V119" s="7"/>
      <c r="W119" s="25">
        <f t="shared" si="24"/>
        <v>-6.0955591485198343E-2</v>
      </c>
      <c r="X119" s="24">
        <f t="shared" si="29"/>
        <v>168.77923427277119</v>
      </c>
      <c r="Y119" s="7"/>
      <c r="Z119" s="25">
        <f t="shared" si="30"/>
        <v>-615</v>
      </c>
      <c r="AA119" s="17">
        <f t="shared" si="31"/>
        <v>168.66900000000001</v>
      </c>
      <c r="AB119" s="24">
        <f t="shared" si="25"/>
        <v>2.9438293960463158</v>
      </c>
      <c r="AC119" s="17">
        <f t="shared" si="26"/>
        <v>0.11023427277118003</v>
      </c>
    </row>
    <row r="120" spans="1:29" s="17" customFormat="1" x14ac:dyDescent="0.25">
      <c r="A120" s="17">
        <v>35</v>
      </c>
      <c r="B120" s="17">
        <v>-606</v>
      </c>
      <c r="C120" s="17">
        <v>13449</v>
      </c>
      <c r="D120" s="17">
        <v>15109</v>
      </c>
      <c r="E120" s="17">
        <v>12925</v>
      </c>
      <c r="F120" s="17">
        <v>11284</v>
      </c>
      <c r="G120" s="24"/>
      <c r="H120" s="7"/>
      <c r="I120" s="25">
        <f t="shared" si="32"/>
        <v>524</v>
      </c>
      <c r="J120" s="24">
        <f t="shared" si="32"/>
        <v>3825</v>
      </c>
      <c r="K120" s="7"/>
      <c r="L120" s="25">
        <f t="shared" si="27"/>
        <v>530.37007562135636</v>
      </c>
      <c r="M120" s="17">
        <f t="shared" si="18"/>
        <v>40.577863421798661</v>
      </c>
      <c r="N120" s="17">
        <f t="shared" si="28"/>
        <v>3817.1539430025528</v>
      </c>
      <c r="O120" s="24">
        <f t="shared" si="19"/>
        <v>61.560610407190943</v>
      </c>
      <c r="P120" s="7"/>
      <c r="Q120" s="25">
        <f t="shared" si="20"/>
        <v>581.75220108676251</v>
      </c>
      <c r="R120" s="24">
        <f t="shared" si="21"/>
        <v>3813.2499858662518</v>
      </c>
      <c r="S120" s="7"/>
      <c r="T120" s="25">
        <f t="shared" si="22"/>
        <v>-0.15050987620862358</v>
      </c>
      <c r="U120" s="24">
        <f t="shared" si="23"/>
        <v>0.98778405392474855</v>
      </c>
      <c r="V120" s="7"/>
      <c r="W120" s="25">
        <f t="shared" si="24"/>
        <v>-0.15507733446654831</v>
      </c>
      <c r="X120" s="24">
        <f t="shared" si="29"/>
        <v>163.34793323712415</v>
      </c>
      <c r="Y120" s="7"/>
      <c r="Z120" s="25">
        <f t="shared" si="30"/>
        <v>-606</v>
      </c>
      <c r="AA120" s="17">
        <f t="shared" si="31"/>
        <v>163.215</v>
      </c>
      <c r="AB120" s="24">
        <f t="shared" si="25"/>
        <v>2.8486391386425454</v>
      </c>
      <c r="AC120" s="17">
        <f t="shared" si="26"/>
        <v>0.13293323712414917</v>
      </c>
    </row>
    <row r="121" spans="1:29" s="17" customFormat="1" x14ac:dyDescent="0.25">
      <c r="A121" s="17">
        <v>36</v>
      </c>
      <c r="B121" s="17">
        <v>-623</v>
      </c>
      <c r="C121" s="17">
        <v>13638</v>
      </c>
      <c r="D121" s="17">
        <v>15073</v>
      </c>
      <c r="E121" s="17">
        <v>12741</v>
      </c>
      <c r="F121" s="17">
        <v>11326</v>
      </c>
      <c r="G121" s="24"/>
      <c r="H121" s="7"/>
      <c r="I121" s="25">
        <f t="shared" si="32"/>
        <v>897</v>
      </c>
      <c r="J121" s="24">
        <f t="shared" si="32"/>
        <v>3747</v>
      </c>
      <c r="K121" s="7"/>
      <c r="L121" s="25">
        <f t="shared" si="27"/>
        <v>900.28932345284966</v>
      </c>
      <c r="M121" s="17">
        <f t="shared" si="18"/>
        <v>10.819648777466794</v>
      </c>
      <c r="N121" s="17">
        <f t="shared" si="28"/>
        <v>3739.7334787882146</v>
      </c>
      <c r="O121" s="24">
        <f t="shared" si="19"/>
        <v>52.802330521327193</v>
      </c>
      <c r="P121" s="7"/>
      <c r="Q121" s="25">
        <f t="shared" si="20"/>
        <v>954.75220108676251</v>
      </c>
      <c r="R121" s="24">
        <f t="shared" si="21"/>
        <v>3735.2499858662518</v>
      </c>
      <c r="S121" s="7"/>
      <c r="T121" s="25">
        <f t="shared" si="22"/>
        <v>-0.24701176089585292</v>
      </c>
      <c r="U121" s="24">
        <f t="shared" si="23"/>
        <v>0.96757893847422627</v>
      </c>
      <c r="V121" s="7"/>
      <c r="W121" s="25">
        <f t="shared" si="24"/>
        <v>-0.25148685563313777</v>
      </c>
      <c r="X121" s="24">
        <f t="shared" si="29"/>
        <v>157.70069038842257</v>
      </c>
      <c r="Y121" s="7"/>
      <c r="Z121" s="25">
        <f t="shared" si="30"/>
        <v>-623</v>
      </c>
      <c r="AA121" s="17">
        <f t="shared" si="31"/>
        <v>157.608</v>
      </c>
      <c r="AB121" s="24">
        <f t="shared" si="25"/>
        <v>2.7507785274832228</v>
      </c>
      <c r="AC121" s="17">
        <f t="shared" si="26"/>
        <v>9.2690388422568049E-2</v>
      </c>
    </row>
    <row r="122" spans="1:29" s="17" customFormat="1" x14ac:dyDescent="0.25">
      <c r="A122" s="17">
        <v>37</v>
      </c>
      <c r="B122" s="17">
        <v>-625</v>
      </c>
      <c r="C122" s="17">
        <v>13815</v>
      </c>
      <c r="D122" s="17">
        <v>15015</v>
      </c>
      <c r="E122" s="17">
        <v>12558</v>
      </c>
      <c r="F122" s="17">
        <v>11379</v>
      </c>
      <c r="G122" s="24"/>
      <c r="H122" s="7"/>
      <c r="I122" s="25">
        <f t="shared" si="32"/>
        <v>1257</v>
      </c>
      <c r="J122" s="24">
        <f t="shared" si="32"/>
        <v>3636</v>
      </c>
      <c r="K122" s="7"/>
      <c r="L122" s="25">
        <f t="shared" si="27"/>
        <v>1262.1687771157101</v>
      </c>
      <c r="M122" s="17">
        <f t="shared" si="18"/>
        <v>26.716256871888419</v>
      </c>
      <c r="N122" s="17">
        <f t="shared" si="28"/>
        <v>3626.1901342742099</v>
      </c>
      <c r="O122" s="24">
        <f t="shared" si="19"/>
        <v>96.233465558031952</v>
      </c>
      <c r="P122" s="7"/>
      <c r="Q122" s="25">
        <f t="shared" si="20"/>
        <v>1314.7522010867626</v>
      </c>
      <c r="R122" s="24">
        <f t="shared" si="21"/>
        <v>3624.2499858662518</v>
      </c>
      <c r="S122" s="7"/>
      <c r="T122" s="25">
        <f t="shared" si="22"/>
        <v>-0.34015030911945227</v>
      </c>
      <c r="U122" s="24">
        <f t="shared" si="23"/>
        <v>0.93882550494848283</v>
      </c>
      <c r="V122" s="7"/>
      <c r="W122" s="25">
        <f t="shared" si="24"/>
        <v>-0.34449349137567337</v>
      </c>
      <c r="X122" s="24">
        <f t="shared" si="29"/>
        <v>152.120112373437</v>
      </c>
      <c r="Y122" s="7"/>
      <c r="Z122" s="25">
        <f t="shared" si="30"/>
        <v>-625</v>
      </c>
      <c r="AA122" s="17">
        <f t="shared" si="31"/>
        <v>151.983</v>
      </c>
      <c r="AB122" s="24">
        <f t="shared" si="25"/>
        <v>2.6526037570585417</v>
      </c>
      <c r="AC122" s="17">
        <f t="shared" si="26"/>
        <v>0.13711237343699167</v>
      </c>
    </row>
    <row r="123" spans="1:29" s="17" customFormat="1" x14ac:dyDescent="0.25">
      <c r="A123" s="17">
        <v>38</v>
      </c>
      <c r="B123" s="17">
        <v>-636</v>
      </c>
      <c r="C123" s="17">
        <v>13994</v>
      </c>
      <c r="D123" s="17">
        <v>14938</v>
      </c>
      <c r="E123" s="17">
        <v>12382</v>
      </c>
      <c r="F123" s="17">
        <v>11461</v>
      </c>
      <c r="G123" s="24"/>
      <c r="H123" s="7"/>
      <c r="I123" s="25">
        <f t="shared" si="32"/>
        <v>1612</v>
      </c>
      <c r="J123" s="24">
        <f t="shared" si="32"/>
        <v>3477</v>
      </c>
      <c r="K123" s="7"/>
      <c r="L123" s="25">
        <f t="shared" si="27"/>
        <v>1617.3327828759298</v>
      </c>
      <c r="M123" s="17">
        <f t="shared" si="18"/>
        <v>28.438573201809593</v>
      </c>
      <c r="N123" s="17">
        <f t="shared" si="28"/>
        <v>3474.8930045832531</v>
      </c>
      <c r="O123" s="24">
        <f t="shared" si="19"/>
        <v>4.4394296861926135</v>
      </c>
      <c r="P123" s="7"/>
      <c r="Q123" s="25">
        <f t="shared" si="20"/>
        <v>1669.7522010867626</v>
      </c>
      <c r="R123" s="24">
        <f t="shared" si="21"/>
        <v>3465.2499858662518</v>
      </c>
      <c r="S123" s="7"/>
      <c r="T123" s="25">
        <f t="shared" si="22"/>
        <v>-0.43199526639550162</v>
      </c>
      <c r="U123" s="24">
        <f t="shared" si="23"/>
        <v>0.89763815422241799</v>
      </c>
      <c r="V123" s="7"/>
      <c r="W123" s="25">
        <f t="shared" si="24"/>
        <v>-0.43614904885263994</v>
      </c>
      <c r="X123" s="24">
        <f t="shared" si="29"/>
        <v>146.35583720578938</v>
      </c>
      <c r="Y123" s="7"/>
      <c r="Z123" s="25">
        <f t="shared" si="30"/>
        <v>-636</v>
      </c>
      <c r="AA123" s="17">
        <f t="shared" si="31"/>
        <v>146.25900000000001</v>
      </c>
      <c r="AB123" s="24">
        <f t="shared" si="25"/>
        <v>2.5527011106743864</v>
      </c>
      <c r="AC123" s="17">
        <f t="shared" si="26"/>
        <v>9.6837205789370273E-2</v>
      </c>
    </row>
    <row r="124" spans="1:29" s="17" customFormat="1" x14ac:dyDescent="0.25">
      <c r="A124" s="17">
        <v>39</v>
      </c>
      <c r="B124" s="17">
        <v>-624</v>
      </c>
      <c r="C124" s="17">
        <v>14170</v>
      </c>
      <c r="D124" s="17">
        <v>14856</v>
      </c>
      <c r="E124" s="17">
        <v>12223</v>
      </c>
      <c r="F124" s="17">
        <v>11557</v>
      </c>
      <c r="G124" s="24"/>
      <c r="H124" s="7"/>
      <c r="I124" s="25">
        <f t="shared" si="32"/>
        <v>1947</v>
      </c>
      <c r="J124" s="24">
        <f t="shared" si="32"/>
        <v>3299</v>
      </c>
      <c r="K124" s="7"/>
      <c r="L124" s="25">
        <f t="shared" si="27"/>
        <v>1949.5646660159671</v>
      </c>
      <c r="M124" s="17">
        <f t="shared" si="18"/>
        <v>6.5775117734564406</v>
      </c>
      <c r="N124" s="17">
        <f t="shared" si="28"/>
        <v>3292.8472185397877</v>
      </c>
      <c r="O124" s="24">
        <f t="shared" si="19"/>
        <v>37.856719697131979</v>
      </c>
      <c r="P124" s="7"/>
      <c r="Q124" s="25">
        <f t="shared" si="20"/>
        <v>2004.7522010867626</v>
      </c>
      <c r="R124" s="24">
        <f t="shared" si="21"/>
        <v>3287.2499858662518</v>
      </c>
      <c r="S124" s="7"/>
      <c r="T124" s="25">
        <f t="shared" si="22"/>
        <v>-0.51866585988135105</v>
      </c>
      <c r="U124" s="24">
        <f t="shared" si="23"/>
        <v>0.85152904460455936</v>
      </c>
      <c r="V124" s="7"/>
      <c r="W124" s="25">
        <f t="shared" si="24"/>
        <v>-0.5226074373358669</v>
      </c>
      <c r="X124" s="24">
        <f t="shared" si="29"/>
        <v>140.73164907804306</v>
      </c>
      <c r="Y124" s="7"/>
      <c r="Z124" s="25">
        <f t="shared" si="30"/>
        <v>-624</v>
      </c>
      <c r="AA124" s="17">
        <f t="shared" si="31"/>
        <v>140.64300000000003</v>
      </c>
      <c r="AB124" s="24">
        <f t="shared" si="25"/>
        <v>2.4546834198823855</v>
      </c>
      <c r="AC124" s="17">
        <f t="shared" si="26"/>
        <v>8.8649078043033569E-2</v>
      </c>
    </row>
    <row r="125" spans="1:29" s="17" customFormat="1" x14ac:dyDescent="0.25">
      <c r="A125" s="17">
        <v>40</v>
      </c>
      <c r="B125" s="17">
        <v>-641</v>
      </c>
      <c r="C125" s="17">
        <v>14331</v>
      </c>
      <c r="D125" s="17">
        <v>14741</v>
      </c>
      <c r="E125" s="17">
        <v>12057</v>
      </c>
      <c r="F125" s="17">
        <v>11664</v>
      </c>
      <c r="G125" s="24"/>
      <c r="H125" s="7"/>
      <c r="I125" s="25">
        <f t="shared" si="32"/>
        <v>2274</v>
      </c>
      <c r="J125" s="24">
        <f t="shared" si="32"/>
        <v>3077</v>
      </c>
      <c r="K125" s="7"/>
      <c r="L125" s="25">
        <f t="shared" si="27"/>
        <v>2270.7340325085597</v>
      </c>
      <c r="M125" s="17">
        <f t="shared" si="18"/>
        <v>10.666543655144705</v>
      </c>
      <c r="N125" s="17">
        <f t="shared" si="28"/>
        <v>3073.0359118568017</v>
      </c>
      <c r="O125" s="24">
        <f t="shared" si="19"/>
        <v>15.713994807045315</v>
      </c>
      <c r="P125" s="7"/>
      <c r="Q125" s="25">
        <f t="shared" si="20"/>
        <v>2331.7522010867624</v>
      </c>
      <c r="R125" s="24">
        <f t="shared" si="21"/>
        <v>3065.2499858662518</v>
      </c>
      <c r="S125" s="7"/>
      <c r="T125" s="25">
        <f t="shared" si="22"/>
        <v>-0.60326670785112035</v>
      </c>
      <c r="U125" s="24">
        <f t="shared" si="23"/>
        <v>0.79402217755307258</v>
      </c>
      <c r="V125" s="7"/>
      <c r="W125" s="25">
        <f t="shared" si="24"/>
        <v>-0.60694337415168598</v>
      </c>
      <c r="X125" s="24">
        <f t="shared" si="29"/>
        <v>134.87629651493216</v>
      </c>
      <c r="Y125" s="7"/>
      <c r="Z125" s="25">
        <f t="shared" si="30"/>
        <v>-641</v>
      </c>
      <c r="AA125" s="17">
        <f t="shared" si="31"/>
        <v>134.87400000000002</v>
      </c>
      <c r="AB125" s="24">
        <f t="shared" si="25"/>
        <v>2.3539953753348324</v>
      </c>
      <c r="AC125" s="17">
        <f t="shared" si="26"/>
        <v>2.2965149321407807E-3</v>
      </c>
    </row>
    <row r="126" spans="1:29" s="17" customFormat="1" x14ac:dyDescent="0.25">
      <c r="A126" s="17">
        <v>41</v>
      </c>
      <c r="B126" s="17">
        <v>-621</v>
      </c>
      <c r="C126" s="17">
        <v>14482</v>
      </c>
      <c r="D126" s="17">
        <v>14623</v>
      </c>
      <c r="E126" s="17">
        <v>11916</v>
      </c>
      <c r="F126" s="17">
        <v>11795</v>
      </c>
      <c r="G126" s="24"/>
      <c r="H126" s="7"/>
      <c r="I126" s="25">
        <f t="shared" si="32"/>
        <v>2566</v>
      </c>
      <c r="J126" s="24">
        <f t="shared" si="32"/>
        <v>2828</v>
      </c>
      <c r="K126" s="7"/>
      <c r="L126" s="25">
        <f t="shared" si="27"/>
        <v>2559.39695333701</v>
      </c>
      <c r="M126" s="17">
        <f t="shared" si="18"/>
        <v>43.600225233623135</v>
      </c>
      <c r="N126" s="17">
        <f t="shared" si="28"/>
        <v>2830.4599052658182</v>
      </c>
      <c r="O126" s="24">
        <f t="shared" si="19"/>
        <v>6.0511339168000058</v>
      </c>
      <c r="P126" s="7"/>
      <c r="Q126" s="25">
        <f t="shared" si="20"/>
        <v>2623.7522010867624</v>
      </c>
      <c r="R126" s="24">
        <f t="shared" si="21"/>
        <v>2816.2499858662518</v>
      </c>
      <c r="S126" s="7"/>
      <c r="T126" s="25">
        <f t="shared" si="22"/>
        <v>-0.67881241918803981</v>
      </c>
      <c r="U126" s="24">
        <f t="shared" si="23"/>
        <v>0.72952123207640507</v>
      </c>
      <c r="V126" s="7"/>
      <c r="W126" s="25">
        <f t="shared" si="24"/>
        <v>-0.68219174875694832</v>
      </c>
      <c r="X126" s="24">
        <f t="shared" si="29"/>
        <v>129.19046079712439</v>
      </c>
      <c r="Y126" s="7"/>
      <c r="Z126" s="25">
        <f t="shared" si="30"/>
        <v>-621</v>
      </c>
      <c r="AA126" s="17">
        <f t="shared" si="31"/>
        <v>129.28500000000003</v>
      </c>
      <c r="AB126" s="24">
        <f t="shared" si="25"/>
        <v>2.2564489234408693</v>
      </c>
      <c r="AC126" s="17">
        <f t="shared" si="26"/>
        <v>-9.4539202875637329E-2</v>
      </c>
    </row>
    <row r="127" spans="1:29" s="17" customFormat="1" x14ac:dyDescent="0.25">
      <c r="A127" s="17">
        <v>42</v>
      </c>
      <c r="B127" s="17">
        <v>-605</v>
      </c>
      <c r="C127" s="17">
        <v>14605</v>
      </c>
      <c r="D127" s="17">
        <v>14488</v>
      </c>
      <c r="E127" s="17">
        <v>11784</v>
      </c>
      <c r="F127" s="17">
        <v>11922</v>
      </c>
      <c r="G127" s="24"/>
      <c r="H127" s="7"/>
      <c r="I127" s="25">
        <f t="shared" si="32"/>
        <v>2821</v>
      </c>
      <c r="J127" s="24">
        <f t="shared" si="32"/>
        <v>2566</v>
      </c>
      <c r="K127" s="7"/>
      <c r="L127" s="25">
        <f t="shared" si="27"/>
        <v>2816.6909787118252</v>
      </c>
      <c r="M127" s="17">
        <f t="shared" si="18"/>
        <v>18.567664461943529</v>
      </c>
      <c r="N127" s="17">
        <f t="shared" si="28"/>
        <v>2568.31793029343</v>
      </c>
      <c r="O127" s="24">
        <f t="shared" si="19"/>
        <v>5.3728008452003992</v>
      </c>
      <c r="P127" s="7"/>
      <c r="Q127" s="25">
        <f t="shared" si="20"/>
        <v>2878.7522010867624</v>
      </c>
      <c r="R127" s="24">
        <f t="shared" si="21"/>
        <v>2554.2499858662518</v>
      </c>
      <c r="S127" s="7"/>
      <c r="T127" s="25">
        <f t="shared" si="22"/>
        <v>-0.74478555751308939</v>
      </c>
      <c r="U127" s="24">
        <f t="shared" si="23"/>
        <v>0.66165276735798373</v>
      </c>
      <c r="V127" s="7"/>
      <c r="W127" s="25">
        <f t="shared" si="24"/>
        <v>-0.747851882348752</v>
      </c>
      <c r="X127" s="24">
        <f t="shared" si="29"/>
        <v>123.77066595272913</v>
      </c>
      <c r="Y127" s="7"/>
      <c r="Z127" s="25">
        <f t="shared" si="30"/>
        <v>-605</v>
      </c>
      <c r="AA127" s="17">
        <f t="shared" si="31"/>
        <v>123.84000000000003</v>
      </c>
      <c r="AB127" s="24">
        <f t="shared" si="25"/>
        <v>2.1614157456697782</v>
      </c>
      <c r="AC127" s="17">
        <f t="shared" si="26"/>
        <v>-6.9334047270899646E-2</v>
      </c>
    </row>
    <row r="128" spans="1:29" s="17" customFormat="1" x14ac:dyDescent="0.25">
      <c r="A128" s="17">
        <v>43</v>
      </c>
      <c r="B128" s="17">
        <v>-615</v>
      </c>
      <c r="C128" s="17">
        <v>14723</v>
      </c>
      <c r="D128" s="17">
        <v>14347</v>
      </c>
      <c r="E128" s="17">
        <v>11669</v>
      </c>
      <c r="F128" s="17">
        <v>12071</v>
      </c>
      <c r="G128" s="24"/>
      <c r="H128" s="7"/>
      <c r="I128" s="25">
        <f t="shared" si="32"/>
        <v>3054</v>
      </c>
      <c r="J128" s="24">
        <f t="shared" si="32"/>
        <v>2276</v>
      </c>
      <c r="K128" s="7"/>
      <c r="L128" s="25">
        <f t="shared" si="27"/>
        <v>3051.6134684499602</v>
      </c>
      <c r="M128" s="17">
        <f t="shared" si="18"/>
        <v>5.6955328393351925</v>
      </c>
      <c r="N128" s="17">
        <f t="shared" si="28"/>
        <v>2278.1894533731734</v>
      </c>
      <c r="O128" s="24">
        <f t="shared" si="19"/>
        <v>4.7937060733002239</v>
      </c>
      <c r="P128" s="7"/>
      <c r="Q128" s="25">
        <f t="shared" si="20"/>
        <v>3111.7522010867624</v>
      </c>
      <c r="R128" s="24">
        <f t="shared" si="21"/>
        <v>2264.2499858662518</v>
      </c>
      <c r="S128" s="7"/>
      <c r="T128" s="25">
        <f t="shared" si="22"/>
        <v>-0.80506689566891898</v>
      </c>
      <c r="U128" s="24">
        <f t="shared" si="23"/>
        <v>0.58653118427270834</v>
      </c>
      <c r="V128" s="7"/>
      <c r="W128" s="25">
        <f t="shared" si="24"/>
        <v>-0.80778662875908003</v>
      </c>
      <c r="X128" s="24">
        <f t="shared" si="29"/>
        <v>118.25354239578269</v>
      </c>
      <c r="Y128" s="7"/>
      <c r="Z128" s="25">
        <f t="shared" si="30"/>
        <v>-615</v>
      </c>
      <c r="AA128" s="17">
        <f t="shared" si="31"/>
        <v>118.30500000000004</v>
      </c>
      <c r="AB128" s="24">
        <f t="shared" si="25"/>
        <v>2.0648117715718919</v>
      </c>
      <c r="AC128" s="17">
        <f t="shared" si="26"/>
        <v>-5.1457604217347352E-2</v>
      </c>
    </row>
    <row r="129" spans="1:29" s="17" customFormat="1" x14ac:dyDescent="0.25">
      <c r="A129" s="17">
        <v>44</v>
      </c>
      <c r="B129" s="17">
        <v>-617</v>
      </c>
      <c r="C129" s="17">
        <v>14821</v>
      </c>
      <c r="D129" s="17">
        <v>14177</v>
      </c>
      <c r="E129" s="17">
        <v>11558</v>
      </c>
      <c r="F129" s="17">
        <v>12217</v>
      </c>
      <c r="G129" s="24"/>
      <c r="H129" s="7"/>
      <c r="I129" s="25">
        <f t="shared" si="32"/>
        <v>3263</v>
      </c>
      <c r="J129" s="24">
        <f t="shared" si="32"/>
        <v>1960</v>
      </c>
      <c r="K129" s="7"/>
      <c r="L129" s="25">
        <f t="shared" si="27"/>
        <v>3258.1340339290646</v>
      </c>
      <c r="M129" s="17">
        <f t="shared" si="18"/>
        <v>23.67762580349477</v>
      </c>
      <c r="N129" s="17">
        <f t="shared" si="28"/>
        <v>1965.8635242980868</v>
      </c>
      <c r="O129" s="24">
        <f t="shared" si="19"/>
        <v>34.380917194253819</v>
      </c>
      <c r="P129" s="7"/>
      <c r="Q129" s="25">
        <f t="shared" si="20"/>
        <v>3320.7522010867624</v>
      </c>
      <c r="R129" s="24">
        <f t="shared" si="21"/>
        <v>1948.2499858662518</v>
      </c>
      <c r="S129" s="7"/>
      <c r="T129" s="25">
        <f t="shared" si="22"/>
        <v>-0.85913899727650855</v>
      </c>
      <c r="U129" s="24">
        <f t="shared" si="23"/>
        <v>0.50467456270392541</v>
      </c>
      <c r="V129" s="7"/>
      <c r="W129" s="25">
        <f t="shared" si="24"/>
        <v>-0.86148094081033488</v>
      </c>
      <c r="X129" s="24">
        <f t="shared" si="29"/>
        <v>112.63297984122181</v>
      </c>
      <c r="Y129" s="7"/>
      <c r="Z129" s="25">
        <f t="shared" si="30"/>
        <v>-617</v>
      </c>
      <c r="AA129" s="17">
        <f t="shared" si="31"/>
        <v>112.75200000000004</v>
      </c>
      <c r="AB129" s="24">
        <f t="shared" si="25"/>
        <v>1.9678936382086469</v>
      </c>
      <c r="AC129" s="17">
        <f t="shared" si="26"/>
        <v>-0.11902015877822691</v>
      </c>
    </row>
    <row r="130" spans="1:29" s="17" customFormat="1" x14ac:dyDescent="0.25">
      <c r="A130" s="17">
        <v>45</v>
      </c>
      <c r="B130" s="17">
        <v>-630</v>
      </c>
      <c r="C130" s="17">
        <v>14905</v>
      </c>
      <c r="D130" s="17">
        <v>14004</v>
      </c>
      <c r="E130" s="17">
        <v>11466</v>
      </c>
      <c r="F130" s="17">
        <v>12386</v>
      </c>
      <c r="G130" s="24"/>
      <c r="H130" s="7"/>
      <c r="I130" s="25">
        <f t="shared" si="32"/>
        <v>3439</v>
      </c>
      <c r="J130" s="24">
        <f t="shared" si="32"/>
        <v>1618</v>
      </c>
      <c r="K130" s="7"/>
      <c r="L130" s="25">
        <f t="shared" si="27"/>
        <v>3436.8512552914945</v>
      </c>
      <c r="M130" s="17">
        <f t="shared" si="18"/>
        <v>4.617103822330586</v>
      </c>
      <c r="N130" s="17">
        <f t="shared" si="28"/>
        <v>1628.0371058154528</v>
      </c>
      <c r="O130" s="24">
        <f t="shared" si="19"/>
        <v>100.74349315059708</v>
      </c>
      <c r="P130" s="7"/>
      <c r="Q130" s="25">
        <f t="shared" si="20"/>
        <v>3496.7522010867624</v>
      </c>
      <c r="R130" s="24">
        <f t="shared" si="21"/>
        <v>1606.2499858662518</v>
      </c>
      <c r="S130" s="7"/>
      <c r="T130" s="25">
        <f t="shared" si="22"/>
        <v>-0.90467339863026819</v>
      </c>
      <c r="U130" s="24">
        <f t="shared" si="23"/>
        <v>0.41608290265163506</v>
      </c>
      <c r="V130" s="7"/>
      <c r="W130" s="25">
        <f t="shared" si="24"/>
        <v>-0.90660632992230428</v>
      </c>
      <c r="X130" s="24">
        <f t="shared" si="29"/>
        <v>106.92280975513864</v>
      </c>
      <c r="Y130" s="7"/>
      <c r="Z130" s="25">
        <f t="shared" si="30"/>
        <v>-630</v>
      </c>
      <c r="AA130" s="17">
        <f t="shared" si="31"/>
        <v>107.08200000000004</v>
      </c>
      <c r="AB130" s="24">
        <f t="shared" si="25"/>
        <v>1.8689334696205684</v>
      </c>
      <c r="AC130" s="17">
        <f t="shared" si="26"/>
        <v>-0.15919024486139222</v>
      </c>
    </row>
    <row r="131" spans="1:29" s="17" customFormat="1" x14ac:dyDescent="0.25">
      <c r="A131" s="17">
        <v>46</v>
      </c>
      <c r="B131" s="17">
        <v>-626</v>
      </c>
      <c r="C131" s="17">
        <v>14981</v>
      </c>
      <c r="D131" s="17">
        <v>13837</v>
      </c>
      <c r="E131" s="17">
        <v>11396</v>
      </c>
      <c r="F131" s="17">
        <v>12565</v>
      </c>
      <c r="G131" s="24"/>
      <c r="H131" s="7"/>
      <c r="I131" s="25">
        <f t="shared" si="32"/>
        <v>3585</v>
      </c>
      <c r="J131" s="24">
        <f t="shared" si="32"/>
        <v>1272</v>
      </c>
      <c r="K131" s="7"/>
      <c r="L131" s="25">
        <f t="shared" si="27"/>
        <v>3580.5358741938853</v>
      </c>
      <c r="M131" s="17">
        <f t="shared" si="18"/>
        <v>19.92841921281904</v>
      </c>
      <c r="N131" s="17">
        <f t="shared" si="28"/>
        <v>1276.6680809927952</v>
      </c>
      <c r="O131" s="24">
        <f t="shared" si="19"/>
        <v>21.790980155296189</v>
      </c>
      <c r="P131" s="7"/>
      <c r="Q131" s="25">
        <f t="shared" si="20"/>
        <v>3642.7522010867624</v>
      </c>
      <c r="R131" s="24">
        <f t="shared" si="21"/>
        <v>1260.2499858662518</v>
      </c>
      <c r="S131" s="7"/>
      <c r="T131" s="25">
        <f t="shared" si="22"/>
        <v>-0.94244625429872797</v>
      </c>
      <c r="U131" s="24">
        <f t="shared" si="23"/>
        <v>0.32645508283265123</v>
      </c>
      <c r="V131" s="7"/>
      <c r="W131" s="25">
        <f t="shared" si="24"/>
        <v>-0.94396530097533549</v>
      </c>
      <c r="X131" s="24">
        <f t="shared" si="29"/>
        <v>101.34737961594004</v>
      </c>
      <c r="Y131" s="7"/>
      <c r="Z131" s="25">
        <f t="shared" si="30"/>
        <v>-626</v>
      </c>
      <c r="AA131" s="17">
        <f t="shared" si="31"/>
        <v>101.44800000000004</v>
      </c>
      <c r="AB131" s="24">
        <f t="shared" si="25"/>
        <v>1.7706016195632079</v>
      </c>
      <c r="AC131" s="17">
        <f t="shared" si="26"/>
        <v>-0.10062038405999374</v>
      </c>
    </row>
    <row r="132" spans="1:29" s="17" customFormat="1" x14ac:dyDescent="0.25">
      <c r="A132" s="17">
        <v>47</v>
      </c>
      <c r="B132" s="17">
        <v>-648</v>
      </c>
      <c r="C132" s="17">
        <v>15045</v>
      </c>
      <c r="D132" s="17">
        <v>13649</v>
      </c>
      <c r="E132" s="17">
        <v>11344</v>
      </c>
      <c r="F132" s="17">
        <v>12754</v>
      </c>
      <c r="G132" s="24"/>
      <c r="H132" s="7"/>
      <c r="I132" s="25">
        <f t="shared" si="32"/>
        <v>3701</v>
      </c>
      <c r="J132" s="24">
        <f t="shared" si="32"/>
        <v>895</v>
      </c>
      <c r="K132" s="7"/>
      <c r="L132" s="25">
        <f t="shared" si="27"/>
        <v>3692.1970484984317</v>
      </c>
      <c r="M132" s="17">
        <f t="shared" si="18"/>
        <v>77.491955138962865</v>
      </c>
      <c r="N132" s="17">
        <f t="shared" si="28"/>
        <v>900.10794249136757</v>
      </c>
      <c r="O132" s="24">
        <f t="shared" si="19"/>
        <v>26.091076495118305</v>
      </c>
      <c r="P132" s="7"/>
      <c r="Q132" s="25">
        <f t="shared" si="20"/>
        <v>3758.7522010867624</v>
      </c>
      <c r="R132" s="24">
        <f t="shared" si="21"/>
        <v>883.24998586625179</v>
      </c>
      <c r="S132" s="7"/>
      <c r="T132" s="25">
        <f t="shared" si="22"/>
        <v>-0.97245756428188779</v>
      </c>
      <c r="U132" s="24">
        <f t="shared" si="23"/>
        <v>0.22879702482179312</v>
      </c>
      <c r="V132" s="7"/>
      <c r="W132" s="25">
        <f t="shared" si="24"/>
        <v>-0.97352552512636215</v>
      </c>
      <c r="X132" s="24">
        <f t="shared" si="29"/>
        <v>95.495850206701334</v>
      </c>
      <c r="Y132" s="7"/>
      <c r="Z132" s="25">
        <f t="shared" si="30"/>
        <v>-648</v>
      </c>
      <c r="AA132" s="17">
        <f t="shared" si="31"/>
        <v>95.616000000000042</v>
      </c>
      <c r="AB132" s="24">
        <f t="shared" si="25"/>
        <v>1.6688140175868988</v>
      </c>
      <c r="AC132" s="17">
        <f t="shared" si="26"/>
        <v>-0.12014979329870812</v>
      </c>
    </row>
    <row r="133" spans="1:29" s="17" customFormat="1" x14ac:dyDescent="0.25">
      <c r="A133" s="17">
        <v>48</v>
      </c>
      <c r="B133" s="17">
        <v>-627</v>
      </c>
      <c r="C133" s="17">
        <v>15075</v>
      </c>
      <c r="D133" s="17">
        <v>13463</v>
      </c>
      <c r="E133" s="17">
        <v>11308</v>
      </c>
      <c r="F133" s="17">
        <v>12938</v>
      </c>
      <c r="G133" s="24"/>
      <c r="H133" s="7"/>
      <c r="I133" s="25">
        <f t="shared" si="32"/>
        <v>3767</v>
      </c>
      <c r="J133" s="24">
        <f t="shared" si="32"/>
        <v>525</v>
      </c>
      <c r="K133" s="7"/>
      <c r="L133" s="25">
        <f t="shared" si="27"/>
        <v>3763.2630826899408</v>
      </c>
      <c r="M133" s="17">
        <f t="shared" si="18"/>
        <v>13.964550982220072</v>
      </c>
      <c r="N133" s="17">
        <f t="shared" si="28"/>
        <v>526.94639286386598</v>
      </c>
      <c r="O133" s="24">
        <f t="shared" si="19"/>
        <v>3.7884451805084147</v>
      </c>
      <c r="P133" s="7"/>
      <c r="Q133" s="25">
        <f t="shared" si="20"/>
        <v>3824.7522010867624</v>
      </c>
      <c r="R133" s="24">
        <f t="shared" si="21"/>
        <v>513.24998586625179</v>
      </c>
      <c r="S133" s="7"/>
      <c r="T133" s="25">
        <f t="shared" si="22"/>
        <v>-0.98953296478954766</v>
      </c>
      <c r="U133" s="24">
        <f t="shared" si="23"/>
        <v>0.13295224640264858</v>
      </c>
      <c r="V133" s="7"/>
      <c r="W133" s="25">
        <f t="shared" si="24"/>
        <v>-0.99015808316145104</v>
      </c>
      <c r="X133" s="24">
        <f t="shared" si="29"/>
        <v>89.917843725031219</v>
      </c>
      <c r="Y133" s="7"/>
      <c r="Z133" s="25">
        <f t="shared" si="30"/>
        <v>-627</v>
      </c>
      <c r="AA133" s="17">
        <f t="shared" si="31"/>
        <v>89.973000000000042</v>
      </c>
      <c r="AB133" s="24">
        <f t="shared" si="25"/>
        <v>1.5703250878968589</v>
      </c>
      <c r="AC133" s="17">
        <f t="shared" si="26"/>
        <v>-5.5156274968823027E-2</v>
      </c>
    </row>
    <row r="134" spans="1:29" s="17" customFormat="1" x14ac:dyDescent="0.25">
      <c r="A134" s="17">
        <v>49</v>
      </c>
      <c r="B134" s="17">
        <v>-618</v>
      </c>
      <c r="C134" s="17">
        <v>15078</v>
      </c>
      <c r="D134" s="17">
        <v>13269</v>
      </c>
      <c r="E134" s="17">
        <v>11281</v>
      </c>
      <c r="F134" s="17">
        <v>13116</v>
      </c>
      <c r="G134" s="24"/>
      <c r="H134" s="7"/>
      <c r="I134" s="25">
        <f t="shared" si="32"/>
        <v>3797</v>
      </c>
      <c r="J134" s="24">
        <f t="shared" si="32"/>
        <v>153</v>
      </c>
      <c r="K134" s="7"/>
      <c r="L134" s="25">
        <f t="shared" si="27"/>
        <v>3797.0378057868247</v>
      </c>
      <c r="M134" s="17">
        <f t="shared" si="18"/>
        <v>1.4292775174361489E-3</v>
      </c>
      <c r="N134" s="17">
        <f t="shared" si="28"/>
        <v>154.23074090545921</v>
      </c>
      <c r="O134" s="24">
        <f t="shared" si="19"/>
        <v>1.5147231763705664</v>
      </c>
      <c r="P134" s="7"/>
      <c r="Q134" s="25">
        <f t="shared" si="20"/>
        <v>3854.7522010867624</v>
      </c>
      <c r="R134" s="24">
        <f t="shared" si="21"/>
        <v>141.24998586625173</v>
      </c>
      <c r="S134" s="7"/>
      <c r="T134" s="25">
        <f t="shared" si="22"/>
        <v>-0.99729451047484752</v>
      </c>
      <c r="U134" s="24">
        <f t="shared" si="23"/>
        <v>3.6589388100157286E-2</v>
      </c>
      <c r="V134" s="7"/>
      <c r="W134" s="25">
        <f t="shared" si="24"/>
        <v>-0.99747429214657624</v>
      </c>
      <c r="X134" s="24">
        <f t="shared" si="29"/>
        <v>84.371049674834069</v>
      </c>
      <c r="Y134" s="7"/>
      <c r="Z134" s="25">
        <f t="shared" si="30"/>
        <v>-618</v>
      </c>
      <c r="AA134" s="17">
        <f t="shared" si="31"/>
        <v>84.411000000000044</v>
      </c>
      <c r="AB134" s="24">
        <f t="shared" si="25"/>
        <v>1.4732498749009342</v>
      </c>
      <c r="AC134" s="17">
        <f t="shared" si="26"/>
        <v>-3.9950325165975187E-2</v>
      </c>
    </row>
    <row r="135" spans="1:29" s="17" customFormat="1" x14ac:dyDescent="0.25">
      <c r="A135" s="17">
        <v>50</v>
      </c>
      <c r="B135" s="17">
        <v>-618</v>
      </c>
      <c r="C135" s="17">
        <v>15098</v>
      </c>
      <c r="D135" s="17">
        <v>13095</v>
      </c>
      <c r="E135" s="17">
        <v>11301</v>
      </c>
      <c r="F135" s="17">
        <v>13319</v>
      </c>
      <c r="G135" s="24"/>
      <c r="H135" s="7"/>
      <c r="I135" s="25">
        <f t="shared" si="32"/>
        <v>3797</v>
      </c>
      <c r="J135" s="24">
        <f t="shared" si="32"/>
        <v>-224</v>
      </c>
      <c r="K135" s="7"/>
      <c r="L135" s="25">
        <f t="shared" si="27"/>
        <v>3794.4824411903865</v>
      </c>
      <c r="M135" s="17">
        <f t="shared" si="18"/>
        <v>6.3381023598627797</v>
      </c>
      <c r="N135" s="17">
        <f t="shared" si="28"/>
        <v>-219.8308050576949</v>
      </c>
      <c r="O135" s="24">
        <f t="shared" si="19"/>
        <v>17.382186466942404</v>
      </c>
      <c r="P135" s="7"/>
      <c r="Q135" s="25">
        <f t="shared" si="20"/>
        <v>3854.7522010867624</v>
      </c>
      <c r="R135" s="24">
        <f t="shared" si="21"/>
        <v>-235.75001413374827</v>
      </c>
      <c r="S135" s="7"/>
      <c r="T135" s="25">
        <f t="shared" si="22"/>
        <v>-0.99729451047484752</v>
      </c>
      <c r="U135" s="24">
        <f t="shared" si="23"/>
        <v>-6.1068669910700805E-2</v>
      </c>
      <c r="V135" s="7"/>
      <c r="W135" s="25">
        <f t="shared" si="24"/>
        <v>-0.9970228857082053</v>
      </c>
      <c r="X135" s="24">
        <f t="shared" si="29"/>
        <v>78.765219627201986</v>
      </c>
      <c r="Y135" s="7"/>
      <c r="Z135" s="25">
        <f t="shared" si="30"/>
        <v>-618</v>
      </c>
      <c r="AA135" s="17">
        <f t="shared" si="31"/>
        <v>78.849000000000046</v>
      </c>
      <c r="AB135" s="24">
        <f t="shared" si="25"/>
        <v>1.3761746619050097</v>
      </c>
      <c r="AC135" s="17">
        <f t="shared" si="26"/>
        <v>-8.3780372798059943E-2</v>
      </c>
    </row>
    <row r="136" spans="1:29" s="17" customFormat="1" x14ac:dyDescent="0.25">
      <c r="A136" s="17">
        <v>51</v>
      </c>
      <c r="B136" s="17">
        <v>-606</v>
      </c>
      <c r="C136" s="17">
        <v>15069</v>
      </c>
      <c r="D136" s="17">
        <v>12905</v>
      </c>
      <c r="E136" s="17">
        <v>11309</v>
      </c>
      <c r="F136" s="17">
        <v>13486</v>
      </c>
      <c r="G136" s="24"/>
      <c r="H136" s="7"/>
      <c r="I136" s="25">
        <f t="shared" si="32"/>
        <v>3760</v>
      </c>
      <c r="J136" s="24">
        <f t="shared" si="32"/>
        <v>-581</v>
      </c>
      <c r="K136" s="7"/>
      <c r="L136" s="25">
        <f t="shared" si="27"/>
        <v>3756.7195442099628</v>
      </c>
      <c r="M136" s="17">
        <f t="shared" si="18"/>
        <v>10.761390190388555</v>
      </c>
      <c r="N136" s="17">
        <f t="shared" si="28"/>
        <v>-584.53518498133576</v>
      </c>
      <c r="O136" s="24">
        <f t="shared" si="19"/>
        <v>12.497532852261919</v>
      </c>
      <c r="P136" s="7"/>
      <c r="Q136" s="25">
        <f t="shared" si="20"/>
        <v>3817.7522010867624</v>
      </c>
      <c r="R136" s="24">
        <f t="shared" si="21"/>
        <v>-592.75001413374821</v>
      </c>
      <c r="S136" s="7"/>
      <c r="T136" s="25">
        <f t="shared" si="22"/>
        <v>-0.98772193746297765</v>
      </c>
      <c r="U136" s="24">
        <f t="shared" si="23"/>
        <v>-0.15354592908809162</v>
      </c>
      <c r="V136" s="7"/>
      <c r="W136" s="25">
        <f t="shared" si="24"/>
        <v>-0.98702275128679029</v>
      </c>
      <c r="X136" s="24">
        <f t="shared" si="29"/>
        <v>73.427937860328143</v>
      </c>
      <c r="Y136" s="7"/>
      <c r="Z136" s="25">
        <f t="shared" si="30"/>
        <v>-606</v>
      </c>
      <c r="AA136" s="17">
        <f t="shared" si="31"/>
        <v>73.395000000000053</v>
      </c>
      <c r="AB136" s="24">
        <f t="shared" si="25"/>
        <v>1.2809844045012391</v>
      </c>
      <c r="AC136" s="17">
        <f t="shared" si="26"/>
        <v>3.2937860328090096E-2</v>
      </c>
    </row>
    <row r="137" spans="1:29" s="17" customFormat="1" x14ac:dyDescent="0.25">
      <c r="A137" s="17">
        <v>52</v>
      </c>
      <c r="B137" s="17">
        <v>-623</v>
      </c>
      <c r="C137" s="17">
        <v>15027</v>
      </c>
      <c r="D137" s="17">
        <v>12725</v>
      </c>
      <c r="E137" s="17">
        <v>11349</v>
      </c>
      <c r="F137" s="17">
        <v>13675</v>
      </c>
      <c r="G137" s="24"/>
      <c r="H137" s="7"/>
      <c r="I137" s="25">
        <f t="shared" si="32"/>
        <v>3678</v>
      </c>
      <c r="J137" s="24">
        <f t="shared" si="32"/>
        <v>-950</v>
      </c>
      <c r="K137" s="7"/>
      <c r="L137" s="25">
        <f t="shared" si="27"/>
        <v>3681.8660962705017</v>
      </c>
      <c r="M137" s="17">
        <f t="shared" si="18"/>
        <v>14.946700372786824</v>
      </c>
      <c r="N137" s="17">
        <f t="shared" si="28"/>
        <v>-953.80942881818748</v>
      </c>
      <c r="O137" s="24">
        <f t="shared" si="19"/>
        <v>14.511747920837294</v>
      </c>
      <c r="P137" s="7"/>
      <c r="Q137" s="25">
        <f t="shared" si="20"/>
        <v>3735.7522010867624</v>
      </c>
      <c r="R137" s="24">
        <f t="shared" si="21"/>
        <v>-961.75001413374821</v>
      </c>
      <c r="S137" s="7"/>
      <c r="T137" s="25">
        <f t="shared" si="22"/>
        <v>-0.96650704592315784</v>
      </c>
      <c r="U137" s="24">
        <f t="shared" si="23"/>
        <v>-0.24913166756556279</v>
      </c>
      <c r="V137" s="7"/>
      <c r="W137" s="25">
        <f t="shared" si="24"/>
        <v>-0.9653658055896196</v>
      </c>
      <c r="X137" s="24">
        <f t="shared" si="29"/>
        <v>67.799692954462785</v>
      </c>
      <c r="Y137" s="7"/>
      <c r="Z137" s="25">
        <f t="shared" si="30"/>
        <v>-623</v>
      </c>
      <c r="AA137" s="17">
        <f t="shared" si="31"/>
        <v>67.788000000000054</v>
      </c>
      <c r="AB137" s="24">
        <f t="shared" si="25"/>
        <v>1.183123793341917</v>
      </c>
      <c r="AC137" s="17">
        <f t="shared" si="26"/>
        <v>1.1692954462731109E-2</v>
      </c>
    </row>
    <row r="138" spans="1:29" s="17" customFormat="1" x14ac:dyDescent="0.25">
      <c r="A138" s="17">
        <v>53</v>
      </c>
      <c r="B138" s="17">
        <v>-626</v>
      </c>
      <c r="C138" s="17">
        <v>14976</v>
      </c>
      <c r="D138" s="17">
        <v>12540</v>
      </c>
      <c r="E138" s="17">
        <v>11402</v>
      </c>
      <c r="F138" s="17">
        <v>13853</v>
      </c>
      <c r="G138" s="24"/>
      <c r="H138" s="7"/>
      <c r="I138" s="25">
        <f t="shared" si="32"/>
        <v>3574</v>
      </c>
      <c r="J138" s="24">
        <f t="shared" si="32"/>
        <v>-1313</v>
      </c>
      <c r="K138" s="7"/>
      <c r="L138" s="25">
        <f t="shared" si="27"/>
        <v>3570.5777253671968</v>
      </c>
      <c r="M138" s="17">
        <f t="shared" si="18"/>
        <v>11.711963662328532</v>
      </c>
      <c r="N138" s="17">
        <f t="shared" si="28"/>
        <v>-1315.5462973631907</v>
      </c>
      <c r="O138" s="24">
        <f t="shared" si="19"/>
        <v>6.4836302617917116</v>
      </c>
      <c r="P138" s="7"/>
      <c r="Q138" s="25">
        <f t="shared" si="20"/>
        <v>3631.7522010867624</v>
      </c>
      <c r="R138" s="24">
        <f t="shared" si="21"/>
        <v>-1324.7500141337482</v>
      </c>
      <c r="S138" s="7"/>
      <c r="T138" s="25">
        <f t="shared" si="22"/>
        <v>-0.93960035421411803</v>
      </c>
      <c r="U138" s="24">
        <f t="shared" si="23"/>
        <v>-0.34316316639299382</v>
      </c>
      <c r="V138" s="7"/>
      <c r="W138" s="25">
        <f t="shared" si="24"/>
        <v>-0.93802418310594582</v>
      </c>
      <c r="X138" s="24">
        <f t="shared" si="29"/>
        <v>62.175918713532951</v>
      </c>
      <c r="Y138" s="7"/>
      <c r="Z138" s="25">
        <f t="shared" si="30"/>
        <v>-626</v>
      </c>
      <c r="AA138" s="17">
        <f t="shared" si="31"/>
        <v>62.154000000000053</v>
      </c>
      <c r="AB138" s="24">
        <f t="shared" si="25"/>
        <v>1.0847919432845565</v>
      </c>
      <c r="AC138" s="17">
        <f t="shared" si="26"/>
        <v>2.1918713532897982E-2</v>
      </c>
    </row>
    <row r="139" spans="1:29" s="17" customFormat="1" x14ac:dyDescent="0.25">
      <c r="A139" s="17">
        <v>54</v>
      </c>
      <c r="B139" s="17">
        <v>-634</v>
      </c>
      <c r="C139" s="17">
        <v>14907</v>
      </c>
      <c r="D139" s="17">
        <v>12373</v>
      </c>
      <c r="E139" s="17">
        <v>11480</v>
      </c>
      <c r="F139" s="17">
        <v>14040</v>
      </c>
      <c r="G139" s="24"/>
      <c r="H139" s="7"/>
      <c r="I139" s="25">
        <f t="shared" si="32"/>
        <v>3427</v>
      </c>
      <c r="J139" s="24">
        <f t="shared" si="32"/>
        <v>-1667</v>
      </c>
      <c r="K139" s="7"/>
      <c r="L139" s="25">
        <f t="shared" si="27"/>
        <v>3422.1110829450067</v>
      </c>
      <c r="M139" s="17">
        <f t="shared" si="18"/>
        <v>23.901509970604081</v>
      </c>
      <c r="N139" s="17">
        <f t="shared" si="28"/>
        <v>-1668.814473994019</v>
      </c>
      <c r="O139" s="24">
        <f t="shared" si="19"/>
        <v>3.2923158749710946</v>
      </c>
      <c r="P139" s="7"/>
      <c r="Q139" s="25">
        <f t="shared" si="20"/>
        <v>3484.7522010867624</v>
      </c>
      <c r="R139" s="24">
        <f t="shared" si="21"/>
        <v>-1678.7500141337482</v>
      </c>
      <c r="S139" s="7"/>
      <c r="T139" s="25">
        <f t="shared" si="22"/>
        <v>-0.90156878035614829</v>
      </c>
      <c r="U139" s="24">
        <f t="shared" si="23"/>
        <v>-0.43486330574536453</v>
      </c>
      <c r="V139" s="7"/>
      <c r="W139" s="25">
        <f t="shared" si="24"/>
        <v>-0.89956833590894847</v>
      </c>
      <c r="X139" s="24">
        <f t="shared" si="29"/>
        <v>56.470524845865043</v>
      </c>
      <c r="Y139" s="7"/>
      <c r="Z139" s="25">
        <f t="shared" si="30"/>
        <v>-634</v>
      </c>
      <c r="AA139" s="17">
        <f t="shared" si="31"/>
        <v>56.44800000000005</v>
      </c>
      <c r="AB139" s="24">
        <f t="shared" si="25"/>
        <v>0.98520345616576011</v>
      </c>
      <c r="AC139" s="17">
        <f t="shared" si="26"/>
        <v>2.2524845864992926E-2</v>
      </c>
    </row>
    <row r="140" spans="1:29" s="17" customFormat="1" x14ac:dyDescent="0.25">
      <c r="A140" s="17">
        <v>55</v>
      </c>
      <c r="B140" s="17">
        <v>-632</v>
      </c>
      <c r="C140" s="17">
        <v>14813</v>
      </c>
      <c r="D140" s="17">
        <v>12202</v>
      </c>
      <c r="E140" s="17">
        <v>11572</v>
      </c>
      <c r="F140" s="17">
        <v>14201</v>
      </c>
      <c r="G140" s="24"/>
      <c r="H140" s="7"/>
      <c r="I140" s="25">
        <f t="shared" si="32"/>
        <v>3241</v>
      </c>
      <c r="J140" s="24">
        <f t="shared" si="32"/>
        <v>-1999</v>
      </c>
      <c r="K140" s="7"/>
      <c r="L140" s="25">
        <f t="shared" si="27"/>
        <v>3239.758360987184</v>
      </c>
      <c r="M140" s="17">
        <f t="shared" si="18"/>
        <v>1.5416674381466777</v>
      </c>
      <c r="N140" s="17">
        <f t="shared" si="28"/>
        <v>-2004.38767432036</v>
      </c>
      <c r="O140" s="24">
        <f t="shared" si="19"/>
        <v>29.027034582266804</v>
      </c>
      <c r="P140" s="7"/>
      <c r="Q140" s="25">
        <f t="shared" si="20"/>
        <v>3298.7522010867624</v>
      </c>
      <c r="R140" s="24">
        <f t="shared" si="21"/>
        <v>-2010.7500141337482</v>
      </c>
      <c r="S140" s="7"/>
      <c r="T140" s="25">
        <f t="shared" si="22"/>
        <v>-0.85344719710728856</v>
      </c>
      <c r="U140" s="24">
        <f t="shared" si="23"/>
        <v>-0.52086456638092127</v>
      </c>
      <c r="V140" s="7"/>
      <c r="W140" s="25">
        <f t="shared" si="24"/>
        <v>-0.85104871355130929</v>
      </c>
      <c r="X140" s="24">
        <f t="shared" si="29"/>
        <v>50.80251902844293</v>
      </c>
      <c r="Y140" s="7"/>
      <c r="Z140" s="25">
        <f t="shared" si="30"/>
        <v>-632</v>
      </c>
      <c r="AA140" s="17">
        <f t="shared" si="31"/>
        <v>50.760000000000048</v>
      </c>
      <c r="AB140" s="24">
        <f t="shared" si="25"/>
        <v>0.88592912831232251</v>
      </c>
      <c r="AC140" s="17">
        <f t="shared" si="26"/>
        <v>4.2519028442882245E-2</v>
      </c>
    </row>
    <row r="141" spans="1:29" s="17" customFormat="1" x14ac:dyDescent="0.25">
      <c r="A141" s="17">
        <v>56</v>
      </c>
      <c r="B141" s="17">
        <v>-637</v>
      </c>
      <c r="C141" s="17">
        <v>14703</v>
      </c>
      <c r="D141" s="17">
        <v>12037</v>
      </c>
      <c r="E141" s="17">
        <v>11677</v>
      </c>
      <c r="F141" s="17">
        <v>14360</v>
      </c>
      <c r="G141" s="24"/>
      <c r="H141" s="7"/>
      <c r="I141" s="25">
        <f t="shared" si="32"/>
        <v>3026</v>
      </c>
      <c r="J141" s="24">
        <f t="shared" si="32"/>
        <v>-2323</v>
      </c>
      <c r="K141" s="7"/>
      <c r="L141" s="25">
        <f t="shared" si="27"/>
        <v>3023.0802464039107</v>
      </c>
      <c r="M141" s="17">
        <f t="shared" si="18"/>
        <v>8.5249610618765281</v>
      </c>
      <c r="N141" s="17">
        <f t="shared" si="28"/>
        <v>-2322.5059628091153</v>
      </c>
      <c r="O141" s="24">
        <f t="shared" si="19"/>
        <v>0.2440727459772285</v>
      </c>
      <c r="P141" s="7"/>
      <c r="Q141" s="25">
        <f t="shared" si="20"/>
        <v>3083.7522010867624</v>
      </c>
      <c r="R141" s="24">
        <f t="shared" si="21"/>
        <v>-2334.7500141337482</v>
      </c>
      <c r="S141" s="7"/>
      <c r="T141" s="25">
        <f t="shared" si="22"/>
        <v>-0.79782278636263892</v>
      </c>
      <c r="U141" s="24">
        <f t="shared" si="23"/>
        <v>-0.60479350748309102</v>
      </c>
      <c r="V141" s="7"/>
      <c r="W141" s="25">
        <f t="shared" si="24"/>
        <v>-0.79503576246278485</v>
      </c>
      <c r="X141" s="24">
        <f t="shared" si="29"/>
        <v>45.009569988701401</v>
      </c>
      <c r="Y141" s="7"/>
      <c r="Z141" s="25">
        <f t="shared" si="30"/>
        <v>-637</v>
      </c>
      <c r="AA141" s="17">
        <f t="shared" si="31"/>
        <v>45.027000000000051</v>
      </c>
      <c r="AB141" s="24">
        <f t="shared" si="25"/>
        <v>0.78586940229548752</v>
      </c>
      <c r="AC141" s="17">
        <f t="shared" si="26"/>
        <v>-1.7430011298650072E-2</v>
      </c>
    </row>
    <row r="142" spans="1:29" s="17" customFormat="1" x14ac:dyDescent="0.25">
      <c r="A142" s="17">
        <v>57</v>
      </c>
      <c r="B142" s="17">
        <v>-624</v>
      </c>
      <c r="C142" s="17">
        <v>14575</v>
      </c>
      <c r="D142" s="17">
        <v>11893</v>
      </c>
      <c r="E142" s="17">
        <v>11795</v>
      </c>
      <c r="F142" s="17">
        <v>14499</v>
      </c>
      <c r="G142" s="24"/>
      <c r="H142" s="7"/>
      <c r="I142" s="25">
        <f t="shared" si="32"/>
        <v>2780</v>
      </c>
      <c r="J142" s="24">
        <f t="shared" si="32"/>
        <v>-2606</v>
      </c>
      <c r="K142" s="7"/>
      <c r="L142" s="25">
        <f t="shared" si="27"/>
        <v>2780.8980947380887</v>
      </c>
      <c r="M142" s="17">
        <f t="shared" si="18"/>
        <v>0.80657415858266468</v>
      </c>
      <c r="N142" s="17">
        <f t="shared" si="28"/>
        <v>-2611.4973513735285</v>
      </c>
      <c r="O142" s="24">
        <f t="shared" si="19"/>
        <v>30.22087212403618</v>
      </c>
      <c r="P142" s="7"/>
      <c r="Q142" s="25">
        <f t="shared" si="20"/>
        <v>2837.7522010867624</v>
      </c>
      <c r="R142" s="24">
        <f t="shared" si="21"/>
        <v>-2617.7500141337482</v>
      </c>
      <c r="S142" s="7"/>
      <c r="T142" s="25">
        <f t="shared" si="22"/>
        <v>-0.73417811174317948</v>
      </c>
      <c r="U142" s="24">
        <f t="shared" si="23"/>
        <v>-0.67810181097665301</v>
      </c>
      <c r="V142" s="7"/>
      <c r="W142" s="25">
        <f t="shared" si="24"/>
        <v>-0.73105155376707587</v>
      </c>
      <c r="X142" s="24">
        <f t="shared" si="29"/>
        <v>39.422174984899129</v>
      </c>
      <c r="Y142" s="7"/>
      <c r="Z142" s="25">
        <f t="shared" si="30"/>
        <v>-624</v>
      </c>
      <c r="AA142" s="17">
        <f t="shared" si="31"/>
        <v>39.411000000000051</v>
      </c>
      <c r="AB142" s="24">
        <f t="shared" si="25"/>
        <v>0.68785171150348612</v>
      </c>
      <c r="AC142" s="17">
        <f t="shared" si="26"/>
        <v>1.1174984899078311E-2</v>
      </c>
    </row>
    <row r="143" spans="1:29" s="17" customFormat="1" x14ac:dyDescent="0.25">
      <c r="A143" s="17">
        <v>58</v>
      </c>
      <c r="B143" s="17">
        <v>-610</v>
      </c>
      <c r="C143" s="17">
        <v>14451</v>
      </c>
      <c r="D143" s="17">
        <v>11768</v>
      </c>
      <c r="E143" s="17">
        <v>11934</v>
      </c>
      <c r="F143" s="17">
        <v>14639</v>
      </c>
      <c r="G143" s="24"/>
      <c r="H143" s="7"/>
      <c r="I143" s="25">
        <f t="shared" si="32"/>
        <v>2517</v>
      </c>
      <c r="J143" s="24">
        <f t="shared" si="32"/>
        <v>-2871</v>
      </c>
      <c r="K143" s="7"/>
      <c r="L143" s="25">
        <f t="shared" si="27"/>
        <v>2517.7661936162162</v>
      </c>
      <c r="M143" s="17">
        <f t="shared" si="18"/>
        <v>0.58705265753052183</v>
      </c>
      <c r="N143" s="17">
        <f t="shared" si="28"/>
        <v>-2869.6673143178673</v>
      </c>
      <c r="O143" s="24">
        <f t="shared" si="19"/>
        <v>1.7760511273615147</v>
      </c>
      <c r="P143" s="7"/>
      <c r="Q143" s="25">
        <f t="shared" si="20"/>
        <v>2574.7522010867624</v>
      </c>
      <c r="R143" s="24">
        <f t="shared" si="21"/>
        <v>-2882.7500141337482</v>
      </c>
      <c r="S143" s="7"/>
      <c r="T143" s="25">
        <f t="shared" si="22"/>
        <v>-0.66613522790204993</v>
      </c>
      <c r="U143" s="24">
        <f t="shared" si="23"/>
        <v>-0.74674739552009439</v>
      </c>
      <c r="V143" s="7"/>
      <c r="W143" s="25">
        <f t="shared" si="24"/>
        <v>-0.66269064142634415</v>
      </c>
      <c r="X143" s="24">
        <f t="shared" si="29"/>
        <v>33.857274599129084</v>
      </c>
      <c r="Y143" s="7"/>
      <c r="Z143" s="25">
        <f t="shared" si="30"/>
        <v>-610</v>
      </c>
      <c r="AA143" s="17">
        <f t="shared" si="31"/>
        <v>33.921000000000049</v>
      </c>
      <c r="AB143" s="24">
        <f t="shared" si="25"/>
        <v>0.59203313556899739</v>
      </c>
      <c r="AC143" s="17">
        <f t="shared" si="26"/>
        <v>-6.3725400870964677E-2</v>
      </c>
    </row>
    <row r="144" spans="1:29" s="17" customFormat="1" x14ac:dyDescent="0.25">
      <c r="A144" s="17">
        <v>59</v>
      </c>
      <c r="B144" s="17">
        <v>-618</v>
      </c>
      <c r="C144" s="17">
        <v>14300</v>
      </c>
      <c r="D144" s="17">
        <v>11645</v>
      </c>
      <c r="E144" s="17">
        <v>12072</v>
      </c>
      <c r="F144" s="17">
        <v>14756</v>
      </c>
      <c r="G144" s="24"/>
      <c r="H144" s="7"/>
      <c r="I144" s="25">
        <f t="shared" si="32"/>
        <v>2228</v>
      </c>
      <c r="J144" s="24">
        <f t="shared" si="32"/>
        <v>-3111</v>
      </c>
      <c r="K144" s="7"/>
      <c r="L144" s="25">
        <f t="shared" si="27"/>
        <v>2227.0765995643183</v>
      </c>
      <c r="M144" s="17">
        <f t="shared" si="18"/>
        <v>0.85266836461723139</v>
      </c>
      <c r="N144" s="17">
        <f t="shared" si="28"/>
        <v>-3104.2394858090806</v>
      </c>
      <c r="O144" s="24">
        <f t="shared" si="19"/>
        <v>45.704552125622136</v>
      </c>
      <c r="P144" s="7"/>
      <c r="Q144" s="25">
        <f t="shared" si="20"/>
        <v>2285.7522010867624</v>
      </c>
      <c r="R144" s="24">
        <f t="shared" si="21"/>
        <v>-3122.7500141337482</v>
      </c>
      <c r="S144" s="7"/>
      <c r="T144" s="25">
        <f t="shared" si="22"/>
        <v>-0.59136567113366045</v>
      </c>
      <c r="U144" s="24">
        <f t="shared" si="23"/>
        <v>-0.80891698152170166</v>
      </c>
      <c r="V144" s="7"/>
      <c r="W144" s="25">
        <f t="shared" si="24"/>
        <v>-0.58763291841228404</v>
      </c>
      <c r="X144" s="24">
        <f t="shared" si="29"/>
        <v>28.266572123084529</v>
      </c>
      <c r="Y144" s="7"/>
      <c r="Z144" s="25">
        <f t="shared" si="30"/>
        <v>-618</v>
      </c>
      <c r="AA144" s="17">
        <f t="shared" si="31"/>
        <v>28.359000000000052</v>
      </c>
      <c r="AB144" s="24">
        <f t="shared" si="25"/>
        <v>0.49495792257307275</v>
      </c>
      <c r="AC144" s="17">
        <f t="shared" si="26"/>
        <v>-9.2427876915522234E-2</v>
      </c>
    </row>
    <row r="145" spans="1:29" s="17" customFormat="1" x14ac:dyDescent="0.25">
      <c r="A145" s="17">
        <v>60</v>
      </c>
      <c r="B145" s="17">
        <v>-624</v>
      </c>
      <c r="C145" s="17">
        <v>14137</v>
      </c>
      <c r="D145" s="17">
        <v>11538</v>
      </c>
      <c r="E145" s="17">
        <v>12238</v>
      </c>
      <c r="F145" s="17">
        <v>14856</v>
      </c>
      <c r="G145" s="24"/>
      <c r="H145" s="7"/>
      <c r="I145" s="25">
        <f t="shared" si="32"/>
        <v>1899</v>
      </c>
      <c r="J145" s="24">
        <f t="shared" si="32"/>
        <v>-3318</v>
      </c>
      <c r="K145" s="7"/>
      <c r="L145" s="25">
        <f t="shared" si="27"/>
        <v>1911.7240162886967</v>
      </c>
      <c r="M145" s="17">
        <f t="shared" si="18"/>
        <v>161.90059051501902</v>
      </c>
      <c r="N145" s="17">
        <f t="shared" si="28"/>
        <v>-3311.2940541585463</v>
      </c>
      <c r="O145" s="24">
        <f t="shared" si="19"/>
        <v>44.969709628510714</v>
      </c>
      <c r="P145" s="7"/>
      <c r="Q145" s="25">
        <f t="shared" si="20"/>
        <v>1956.7522010867626</v>
      </c>
      <c r="R145" s="24">
        <f t="shared" si="21"/>
        <v>-3329.7500141337482</v>
      </c>
      <c r="S145" s="7"/>
      <c r="T145" s="25">
        <f t="shared" si="22"/>
        <v>-0.50624738678487113</v>
      </c>
      <c r="U145" s="24">
        <f t="shared" si="23"/>
        <v>-0.86253824944808788</v>
      </c>
      <c r="V145" s="7"/>
      <c r="W145" s="25">
        <f t="shared" si="24"/>
        <v>-0.50226587029436354</v>
      </c>
      <c r="X145" s="24">
        <f t="shared" si="29"/>
        <v>22.482997377325944</v>
      </c>
      <c r="Y145" s="7"/>
      <c r="Z145" s="25">
        <f t="shared" si="30"/>
        <v>-624</v>
      </c>
      <c r="AA145" s="17">
        <f t="shared" si="31"/>
        <v>22.743000000000052</v>
      </c>
      <c r="AB145" s="24">
        <f t="shared" si="25"/>
        <v>0.39694023178107124</v>
      </c>
      <c r="AC145" s="17">
        <f t="shared" si="26"/>
        <v>-0.2600026226741079</v>
      </c>
    </row>
    <row r="146" spans="1:29" s="17" customFormat="1" x14ac:dyDescent="0.25">
      <c r="A146" s="17">
        <v>61</v>
      </c>
      <c r="B146" s="17">
        <v>-623</v>
      </c>
      <c r="C146" s="17">
        <v>13979</v>
      </c>
      <c r="D146" s="17">
        <v>11457</v>
      </c>
      <c r="E146" s="17">
        <v>12404</v>
      </c>
      <c r="F146" s="17">
        <v>14950</v>
      </c>
      <c r="G146" s="24"/>
      <c r="H146" s="7"/>
      <c r="I146" s="25">
        <f t="shared" si="32"/>
        <v>1575</v>
      </c>
      <c r="J146" s="24">
        <f t="shared" si="32"/>
        <v>-3493</v>
      </c>
      <c r="K146" s="7"/>
      <c r="L146" s="25">
        <f t="shared" si="27"/>
        <v>1577.9947448396749</v>
      </c>
      <c r="M146" s="17">
        <f t="shared" si="18"/>
        <v>8.9684966547595764</v>
      </c>
      <c r="N146" s="17">
        <f t="shared" si="28"/>
        <v>-3486.1734047492541</v>
      </c>
      <c r="O146" s="24">
        <f t="shared" si="19"/>
        <v>46.602402717506038</v>
      </c>
      <c r="P146" s="7"/>
      <c r="Q146" s="25">
        <f t="shared" si="20"/>
        <v>1632.7522010867626</v>
      </c>
      <c r="R146" s="24">
        <f t="shared" si="21"/>
        <v>-3504.7500141337482</v>
      </c>
      <c r="S146" s="7"/>
      <c r="T146" s="25">
        <f t="shared" si="22"/>
        <v>-0.4224226933836317</v>
      </c>
      <c r="U146" s="24">
        <f t="shared" si="23"/>
        <v>-0.90787023924092658</v>
      </c>
      <c r="V146" s="7"/>
      <c r="W146" s="25">
        <f t="shared" si="24"/>
        <v>-0.41823074260908361</v>
      </c>
      <c r="X146" s="24">
        <f t="shared" si="29"/>
        <v>17.004484190527705</v>
      </c>
      <c r="Y146" s="7"/>
      <c r="Z146" s="25">
        <f t="shared" si="30"/>
        <v>-623</v>
      </c>
      <c r="AA146" s="17">
        <f t="shared" si="31"/>
        <v>17.136000000000053</v>
      </c>
      <c r="AB146" s="24">
        <f t="shared" si="25"/>
        <v>0.2990796206217492</v>
      </c>
      <c r="AC146" s="17">
        <f t="shared" si="26"/>
        <v>-0.1315158094723472</v>
      </c>
    </row>
    <row r="147" spans="1:29" s="17" customFormat="1" x14ac:dyDescent="0.25">
      <c r="A147" s="17">
        <v>62</v>
      </c>
      <c r="B147" s="17">
        <v>-629</v>
      </c>
      <c r="C147" s="17">
        <v>13800</v>
      </c>
      <c r="D147" s="17">
        <v>11385</v>
      </c>
      <c r="E147" s="17">
        <v>12579</v>
      </c>
      <c r="F147" s="17">
        <v>15016</v>
      </c>
      <c r="G147" s="24"/>
      <c r="H147" s="7"/>
      <c r="I147" s="25">
        <f t="shared" si="32"/>
        <v>1221</v>
      </c>
      <c r="J147" s="24">
        <f t="shared" si="32"/>
        <v>-3631</v>
      </c>
      <c r="K147" s="7"/>
      <c r="L147" s="25">
        <f t="shared" si="27"/>
        <v>1225.1657460978736</v>
      </c>
      <c r="M147" s="17">
        <f t="shared" si="18"/>
        <v>17.353440551948957</v>
      </c>
      <c r="N147" s="17">
        <f t="shared" si="28"/>
        <v>-3628.7533362959784</v>
      </c>
      <c r="O147" s="24">
        <f t="shared" si="19"/>
        <v>5.0474977989678642</v>
      </c>
      <c r="P147" s="7"/>
      <c r="Q147" s="25">
        <f t="shared" si="20"/>
        <v>1278.7522010867626</v>
      </c>
      <c r="R147" s="24">
        <f t="shared" si="21"/>
        <v>-3642.7500141337482</v>
      </c>
      <c r="S147" s="7"/>
      <c r="T147" s="25">
        <f t="shared" si="22"/>
        <v>-0.33083645429709235</v>
      </c>
      <c r="U147" s="24">
        <f t="shared" si="23"/>
        <v>-0.94361775119185076</v>
      </c>
      <c r="V147" s="7"/>
      <c r="W147" s="25">
        <f t="shared" si="24"/>
        <v>-0.32647828881174401</v>
      </c>
      <c r="X147" s="24">
        <f t="shared" si="29"/>
        <v>11.355156279760877</v>
      </c>
      <c r="Y147" s="7"/>
      <c r="Z147" s="25">
        <f t="shared" si="30"/>
        <v>-629</v>
      </c>
      <c r="AA147" s="17">
        <f t="shared" si="31"/>
        <v>11.475000000000053</v>
      </c>
      <c r="AB147" s="24">
        <f t="shared" si="25"/>
        <v>0.20027653166635023</v>
      </c>
      <c r="AC147" s="17">
        <f t="shared" si="26"/>
        <v>-0.11984372023917622</v>
      </c>
    </row>
    <row r="148" spans="1:29" s="17" customFormat="1" x14ac:dyDescent="0.25">
      <c r="A148" s="17">
        <v>63</v>
      </c>
      <c r="B148" s="17">
        <v>-643</v>
      </c>
      <c r="C148" s="17">
        <v>13624</v>
      </c>
      <c r="D148" s="17">
        <v>11340</v>
      </c>
      <c r="E148" s="17">
        <v>12772</v>
      </c>
      <c r="F148" s="17">
        <v>15078</v>
      </c>
      <c r="G148" s="24"/>
      <c r="H148" s="7"/>
      <c r="I148" s="25">
        <f t="shared" si="32"/>
        <v>852</v>
      </c>
      <c r="J148" s="24">
        <f t="shared" si="32"/>
        <v>-3738</v>
      </c>
      <c r="K148" s="7"/>
      <c r="L148" s="25">
        <f t="shared" si="27"/>
        <v>851.56124321316429</v>
      </c>
      <c r="M148" s="17">
        <f t="shared" ref="M148:M149" si="33">(I148-L148)^2</f>
        <v>0.1925075179943975</v>
      </c>
      <c r="N148" s="17">
        <f t="shared" si="28"/>
        <v>-3737.7698842512141</v>
      </c>
      <c r="O148" s="24">
        <f t="shared" ref="O148:O149" si="34">(J148-N148)^2</f>
        <v>5.2953257839304643E-2</v>
      </c>
      <c r="P148" s="7"/>
      <c r="Q148" s="25">
        <f t="shared" si="20"/>
        <v>909.75220108676251</v>
      </c>
      <c r="R148" s="24">
        <f t="shared" si="21"/>
        <v>-3749.7500141337482</v>
      </c>
      <c r="S148" s="7"/>
      <c r="T148" s="25">
        <f t="shared" si="22"/>
        <v>-0.235369442367903</v>
      </c>
      <c r="U148" s="24">
        <f t="shared" si="23"/>
        <v>-0.97133502495090063</v>
      </c>
      <c r="V148" s="7"/>
      <c r="W148" s="25">
        <f t="shared" si="24"/>
        <v>-0.2308821390153496</v>
      </c>
      <c r="X148" s="24">
        <f t="shared" si="29"/>
        <v>5.6410966928194739</v>
      </c>
      <c r="Y148" s="7"/>
      <c r="Z148" s="25">
        <f t="shared" si="30"/>
        <v>-643</v>
      </c>
      <c r="AA148" s="17">
        <f t="shared" si="31"/>
        <v>5.688000000000053</v>
      </c>
      <c r="AB148" s="24">
        <f t="shared" si="25"/>
        <v>9.9274327853438399E-2</v>
      </c>
      <c r="AC148" s="17">
        <f t="shared" si="26"/>
        <v>-4.6903307180579112E-2</v>
      </c>
    </row>
    <row r="149" spans="1:29" s="17" customFormat="1" x14ac:dyDescent="0.25">
      <c r="A149" s="17">
        <v>64</v>
      </c>
      <c r="B149" s="17">
        <v>-634</v>
      </c>
      <c r="C149" s="17">
        <v>13434</v>
      </c>
      <c r="D149" s="17">
        <v>11303</v>
      </c>
      <c r="E149" s="17">
        <v>12961</v>
      </c>
      <c r="F149" s="17">
        <v>15116</v>
      </c>
      <c r="G149" s="24"/>
      <c r="H149" s="7"/>
      <c r="I149" s="25">
        <f t="shared" si="32"/>
        <v>473</v>
      </c>
      <c r="J149" s="24">
        <f t="shared" si="32"/>
        <v>-3813</v>
      </c>
      <c r="K149" s="7"/>
      <c r="L149" s="25">
        <f t="shared" si="27"/>
        <v>474.08162198098921</v>
      </c>
      <c r="M149" s="17">
        <f t="shared" si="33"/>
        <v>1.1699061097590269</v>
      </c>
      <c r="N149" s="17">
        <f t="shared" si="28"/>
        <v>-3807.8203949377025</v>
      </c>
      <c r="O149" s="24">
        <f t="shared" si="34"/>
        <v>26.828308601377568</v>
      </c>
      <c r="P149" s="7"/>
      <c r="Q149" s="25">
        <f t="shared" ref="Q149" si="35">I149-$J$4</f>
        <v>530.75220108676251</v>
      </c>
      <c r="R149" s="24">
        <f t="shared" ref="R149" si="36">J149-$J$3</f>
        <v>-3824.7500141337482</v>
      </c>
      <c r="S149" s="7"/>
      <c r="T149" s="25">
        <f t="shared" ref="T149" si="37">Q149/$J$7</f>
        <v>-0.13731524854361368</v>
      </c>
      <c r="U149" s="24">
        <f t="shared" ref="U149" si="38">R149/$J$6</f>
        <v>-0.99076302057640286</v>
      </c>
      <c r="V149" s="7"/>
      <c r="W149" s="25">
        <f t="shared" ref="W149" si="39">(T149-U149*SIN(-$J$11*PI()/180))/(COS(-$J$11*PI()/180))</f>
        <v>-0.1327370953512429</v>
      </c>
      <c r="X149" s="24">
        <f>IF(MOD(ATAN2(U149,W149)*180/PI()-$J$9+360,360)&gt;5,MOD(ATAN2(U149,W149)*180/PI()-$J$9+360,360)-360,MOD(ATAN2(U149,W149)*180/PI()-$J$9+360,360))</f>
        <v>-9.8992936806325815E-2</v>
      </c>
      <c r="Y149" s="7"/>
      <c r="Z149" s="25">
        <f t="shared" si="30"/>
        <v>-634</v>
      </c>
      <c r="AA149" s="17">
        <f t="shared" si="31"/>
        <v>-1.7999999999946503E-2</v>
      </c>
      <c r="AB149" s="24">
        <f t="shared" ref="AB149" si="40">AA149*PI()/180</f>
        <v>-3.1415926535804559E-4</v>
      </c>
      <c r="AC149" s="17">
        <f t="shared" ref="AC149" si="41">X149-AA149</f>
        <v>-8.0992936806379312E-2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-9977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78</v>
      </c>
      <c r="B156" s="31">
        <v>9990</v>
      </c>
      <c r="G156" s="2"/>
      <c r="I156" s="1"/>
      <c r="J156" s="3"/>
    </row>
    <row r="157" spans="1:29" x14ac:dyDescent="0.25">
      <c r="A157" t="s">
        <v>79</v>
      </c>
      <c r="B157">
        <v>9990</v>
      </c>
      <c r="G157" s="2"/>
      <c r="I157" s="43">
        <f>J155</f>
        <v>-9986</v>
      </c>
      <c r="J157" s="39">
        <f>I157+B157</f>
        <v>4</v>
      </c>
    </row>
    <row r="158" spans="1:29" x14ac:dyDescent="0.25">
      <c r="A158" s="31" t="s">
        <v>80</v>
      </c>
      <c r="B158" s="31">
        <v>40000</v>
      </c>
      <c r="G158" s="2"/>
      <c r="I158" s="1"/>
      <c r="J158" s="3"/>
    </row>
    <row r="159" spans="1:29" x14ac:dyDescent="0.25">
      <c r="A159" t="s">
        <v>81</v>
      </c>
      <c r="B159">
        <v>40000</v>
      </c>
      <c r="G159" s="2"/>
      <c r="I159" s="43">
        <f>J157</f>
        <v>4</v>
      </c>
      <c r="J159" s="39">
        <f>I159+B159</f>
        <v>40004</v>
      </c>
    </row>
    <row r="160" spans="1:29" x14ac:dyDescent="0.25">
      <c r="A160" s="31" t="s">
        <v>82</v>
      </c>
      <c r="B160" s="31">
        <v>9992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3">
        <f>J159</f>
        <v>40004</v>
      </c>
      <c r="J161" s="39">
        <f>I161+B161</f>
        <v>50004</v>
      </c>
    </row>
    <row r="162" spans="1:10" x14ac:dyDescent="0.25">
      <c r="A162" s="31" t="s">
        <v>84</v>
      </c>
      <c r="B162" s="31">
        <v>-9971</v>
      </c>
      <c r="G162" s="2"/>
      <c r="I162" s="1"/>
      <c r="J162" s="3"/>
    </row>
    <row r="163" spans="1:10" x14ac:dyDescent="0.25">
      <c r="A163" t="s">
        <v>85</v>
      </c>
      <c r="B163">
        <v>-9992</v>
      </c>
      <c r="G163" s="2"/>
      <c r="I163" s="43">
        <f>J161</f>
        <v>50004</v>
      </c>
      <c r="J163" s="39">
        <f>I163+B163</f>
        <v>40012</v>
      </c>
    </row>
    <row r="164" spans="1:10" x14ac:dyDescent="0.25">
      <c r="A164" s="31" t="s">
        <v>86</v>
      </c>
      <c r="B164" s="31">
        <v>-40014</v>
      </c>
      <c r="G164" s="2"/>
      <c r="I164" s="1"/>
      <c r="J164" s="3"/>
    </row>
    <row r="165" spans="1:10" ht="15.75" thickBot="1" x14ac:dyDescent="0.3">
      <c r="A165" t="s">
        <v>87</v>
      </c>
      <c r="B165">
        <v>-40014</v>
      </c>
      <c r="G165" s="2"/>
      <c r="I165" s="4">
        <f>J163</f>
        <v>40012</v>
      </c>
      <c r="J165" s="6">
        <f>I165+B165</f>
        <v>-2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36.568889081489559</v>
      </c>
      <c r="L3" s="35" t="s">
        <v>1</v>
      </c>
      <c r="M3" s="11">
        <v>-3881.3570105131357</v>
      </c>
      <c r="N3" s="10" t="s">
        <v>2</v>
      </c>
      <c r="O3" s="35">
        <v>3851.5918790789688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-42.69415173338858</v>
      </c>
      <c r="L4" s="9" t="s">
        <v>5</v>
      </c>
      <c r="M4" s="13">
        <v>359.9760501236857</v>
      </c>
      <c r="N4" s="12" t="s">
        <v>6</v>
      </c>
      <c r="O4" s="9">
        <v>360.10861145670651</v>
      </c>
      <c r="Q4" s="2" t="s">
        <v>7</v>
      </c>
      <c r="R4" s="2">
        <f>MAX(AC20:AC149)</f>
        <v>0.19266631120061106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-172.03556309998157</v>
      </c>
      <c r="N5" s="14" t="s">
        <v>9</v>
      </c>
      <c r="O5" s="9">
        <v>-172.45828172296916</v>
      </c>
      <c r="Q5" s="5" t="s">
        <v>10</v>
      </c>
      <c r="R5" s="5">
        <f>MIN(AC20:AC149)</f>
        <v>-0.20535410449045699</v>
      </c>
      <c r="T5" s="45" t="s">
        <v>55</v>
      </c>
      <c r="U5" s="47">
        <v>5</v>
      </c>
    </row>
    <row r="6" spans="1:21" ht="15.75" thickBot="1" x14ac:dyDescent="0.3">
      <c r="A6" t="s">
        <v>65</v>
      </c>
      <c r="I6" s="32" t="s">
        <v>11</v>
      </c>
      <c r="J6" s="32">
        <f>(O3+O9)/2</f>
        <v>3844.9892245608166</v>
      </c>
      <c r="L6" s="37" t="s">
        <v>12</v>
      </c>
      <c r="M6" s="13">
        <v>-42.216579559275722</v>
      </c>
      <c r="N6" s="14" t="s">
        <v>13</v>
      </c>
      <c r="O6" s="9">
        <v>36.148353284057585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-3875.7151880620586</v>
      </c>
      <c r="L7" s="38" t="s">
        <v>15</v>
      </c>
      <c r="M7" s="16">
        <f>SUM(M20:M84)</f>
        <v>1448.0643197308966</v>
      </c>
      <c r="N7" s="15" t="s">
        <v>15</v>
      </c>
      <c r="O7" s="36">
        <f>SUM(O20:O84)</f>
        <v>1808.0906342356764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-172.43862001181091</v>
      </c>
      <c r="L9" s="35" t="s">
        <v>18</v>
      </c>
      <c r="M9" s="11">
        <v>-3870.0733656109819</v>
      </c>
      <c r="N9" s="10" t="s">
        <v>19</v>
      </c>
      <c r="O9" s="35">
        <v>3838.3865700426645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-172.01272522456912</v>
      </c>
      <c r="L10" s="9" t="s">
        <v>21</v>
      </c>
      <c r="M10" s="13">
        <v>359.90115760737262</v>
      </c>
      <c r="N10" s="12" t="s">
        <v>22</v>
      </c>
      <c r="O10" s="9">
        <v>360.06171887836092</v>
      </c>
      <c r="T10" s="48"/>
    </row>
    <row r="11" spans="1:21" ht="15.75" thickBot="1" x14ac:dyDescent="0.3">
      <c r="I11" s="33" t="s">
        <v>23</v>
      </c>
      <c r="J11" s="33">
        <f>J9-J10</f>
        <v>-0.42589478724178775</v>
      </c>
      <c r="L11" s="37" t="s">
        <v>24</v>
      </c>
      <c r="M11" s="13">
        <v>-171.98988734915665</v>
      </c>
      <c r="N11" s="14" t="s">
        <v>25</v>
      </c>
      <c r="O11" s="9">
        <v>-172.41895830065266</v>
      </c>
    </row>
    <row r="12" spans="1:21" x14ac:dyDescent="0.25">
      <c r="I12" s="9"/>
      <c r="J12" s="9"/>
      <c r="L12" s="37" t="s">
        <v>26</v>
      </c>
      <c r="M12" s="13">
        <v>-43.171723907501431</v>
      </c>
      <c r="N12" s="14" t="s">
        <v>27</v>
      </c>
      <c r="O12" s="9">
        <v>36.98942487892154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1345.8442957290536</v>
      </c>
      <c r="N13" s="15" t="s">
        <v>15</v>
      </c>
      <c r="O13" s="36">
        <f>SUM(O85:O149)</f>
        <v>2099.0457750605569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11356</v>
      </c>
      <c r="E20" s="17">
        <v>13011</v>
      </c>
      <c r="F20" s="17">
        <v>15139</v>
      </c>
      <c r="G20" s="24"/>
      <c r="H20" s="7"/>
      <c r="I20" s="25">
        <f t="shared" ref="I20:J51" si="0">C20-E20</f>
        <v>498</v>
      </c>
      <c r="J20" s="24">
        <f t="shared" si="0"/>
        <v>-3783</v>
      </c>
      <c r="K20" s="7"/>
      <c r="L20" s="25">
        <f>$M$3*SIN(2*PI()/$M$4*(AA20+$M$5))+$M$6</f>
        <v>492.39468060097431</v>
      </c>
      <c r="M20" s="17">
        <f t="shared" ref="M20:M83" si="1">(I20-L20)^2</f>
        <v>31.419605565093708</v>
      </c>
      <c r="N20" s="17">
        <f>$O$3*COS(2*PI()/$O$4*(AA20+$O$5))+$O$6</f>
        <v>-3781.9840190113023</v>
      </c>
      <c r="O20" s="24">
        <f t="shared" ref="O20:O83" si="2">(J20-N20)^2</f>
        <v>1.0322173693951966</v>
      </c>
      <c r="P20" s="7"/>
      <c r="Q20" s="25">
        <f>I20-$J$4</f>
        <v>540.69415173338859</v>
      </c>
      <c r="R20" s="24">
        <f>J20-$J$3</f>
        <v>-3819.5688890814895</v>
      </c>
      <c r="S20" s="7"/>
      <c r="T20" s="25">
        <f>Q20/$J$7</f>
        <v>-0.13950822635234644</v>
      </c>
      <c r="U20" s="24">
        <f>R20/$J$6</f>
        <v>-0.99338871086635339</v>
      </c>
      <c r="V20" s="7"/>
      <c r="W20" s="25">
        <f>(T20-U20*SIN(-$J$11*PI()/180))/(COS(-$J$11*PI()/180))</f>
        <v>-0.13212782176221652</v>
      </c>
      <c r="X20" s="24">
        <f>IF(MOD(ATAN2(U20,W20)*180/PI()-$J$9+360,360)&gt;5,MOD(ATAN2(U20,W20)*180/PI()-$J$9+360,360)-360,MOD(ATAN2(U20,W20)*180/PI()-$J$9+360,360))</f>
        <v>1.4901273288160155E-2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5.0901273288160152E-2</v>
      </c>
      <c r="AD20" s="17">
        <f ca="1">INDIRECT("AC"&amp;AE20)-AC20</f>
        <v>-0.14249698829639665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13684</v>
      </c>
      <c r="D21" s="17">
        <v>11386</v>
      </c>
      <c r="E21" s="17">
        <v>12813</v>
      </c>
      <c r="F21" s="17">
        <v>15101</v>
      </c>
      <c r="G21" s="24"/>
      <c r="H21" s="7"/>
      <c r="I21" s="25">
        <f t="shared" si="0"/>
        <v>871</v>
      </c>
      <c r="J21" s="24">
        <f t="shared" si="0"/>
        <v>-3715</v>
      </c>
      <c r="K21" s="7"/>
      <c r="L21" s="25">
        <f t="shared" ref="L21:L84" si="3">$M$3*SIN(2*PI()/$M$4*(AA21+$M$5))+$M$6</f>
        <v>874.36256460164088</v>
      </c>
      <c r="M21" s="17">
        <f t="shared" si="1"/>
        <v>11.306840700208314</v>
      </c>
      <c r="N21" s="17">
        <f t="shared" ref="N21:N84" si="4">$O$3*COS(2*PI()/$O$4*(AA21+$O$5))+$O$6</f>
        <v>-3712.1702311766194</v>
      </c>
      <c r="O21" s="24">
        <f t="shared" si="2"/>
        <v>8.0075915937769295</v>
      </c>
      <c r="P21" s="7"/>
      <c r="Q21" s="25">
        <f t="shared" ref="Q21:Q84" si="5">I21-$J$4</f>
        <v>913.69415173338859</v>
      </c>
      <c r="R21" s="24">
        <f t="shared" ref="R21:R84" si="6">J21-$J$3</f>
        <v>-3751.5688890814895</v>
      </c>
      <c r="S21" s="7"/>
      <c r="T21" s="25">
        <f t="shared" ref="T21:T84" si="7">Q21/$J$7</f>
        <v>-0.23574852830975318</v>
      </c>
      <c r="U21" s="24">
        <f t="shared" ref="U21:U84" si="8">R21/$J$6</f>
        <v>-0.9757033557122653</v>
      </c>
      <c r="V21" s="7"/>
      <c r="W21" s="25">
        <f t="shared" ref="W21:W84" si="9">(T21-U21*SIN(-$J$11*PI()/180))/(COS(-$J$11*PI()/180))</f>
        <v>-0.22850224496090182</v>
      </c>
      <c r="X21" s="24">
        <f t="shared" ref="X21:X83" si="10">MOD(ATAN2(U21,W21)*180/PI()-$J$9+360,360)</f>
        <v>5.6193092410728127</v>
      </c>
      <c r="Y21" s="7"/>
      <c r="Z21" s="25">
        <f t="shared" ref="Z21:Z84" si="11">B21</f>
        <v>638</v>
      </c>
      <c r="AA21" s="17">
        <f>360/40000*Z21+AA20</f>
        <v>5.7060000000000004</v>
      </c>
      <c r="AB21" s="24">
        <f t="shared" ref="AB21:AB84" si="12">AA21*PI()/180</f>
        <v>9.9588487118796448E-2</v>
      </c>
      <c r="AC21" s="17">
        <f t="shared" ref="AC21:AC84" si="13">X21-AA21</f>
        <v>-8.6690758927187694E-2</v>
      </c>
      <c r="AD21" s="17">
        <f t="shared" ref="AD21:AD83" ca="1" si="14">INDIRECT("AC"&amp;AE21)-AC21</f>
        <v>7.354458571775524E-4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13872</v>
      </c>
      <c r="D22" s="17">
        <v>11440</v>
      </c>
      <c r="E22" s="17">
        <v>12631</v>
      </c>
      <c r="F22" s="17">
        <v>15047</v>
      </c>
      <c r="G22" s="24"/>
      <c r="H22" s="7"/>
      <c r="I22" s="25">
        <f t="shared" si="0"/>
        <v>1241</v>
      </c>
      <c r="J22" s="24">
        <f t="shared" si="0"/>
        <v>-3607</v>
      </c>
      <c r="K22" s="7"/>
      <c r="L22" s="25">
        <f t="shared" si="3"/>
        <v>1248.8565002443047</v>
      </c>
      <c r="M22" s="17">
        <f t="shared" si="1"/>
        <v>61.724596088759775</v>
      </c>
      <c r="N22" s="17">
        <f>$O$3*COS(2*PI()/$O$4*(AA22+$O$5))+$O$6</f>
        <v>-3604.1724298026661</v>
      </c>
      <c r="O22" s="24">
        <f>(J22-N22)^2</f>
        <v>7.9951532208508604</v>
      </c>
      <c r="P22" s="7"/>
      <c r="Q22" s="25">
        <f t="shared" si="5"/>
        <v>1283.6941517333885</v>
      </c>
      <c r="R22" s="24">
        <f t="shared" si="6"/>
        <v>-3643.5688890814895</v>
      </c>
      <c r="S22" s="7"/>
      <c r="T22" s="25">
        <f t="shared" si="7"/>
        <v>-0.3312147795811754</v>
      </c>
      <c r="U22" s="24">
        <f t="shared" si="8"/>
        <v>-0.94761485046753702</v>
      </c>
      <c r="V22" s="7"/>
      <c r="W22" s="25">
        <f t="shared" si="9"/>
        <v>-0.32417992689792435</v>
      </c>
      <c r="X22" s="24">
        <f t="shared" si="10"/>
        <v>11.324485407229304</v>
      </c>
      <c r="Y22" s="7"/>
      <c r="Z22" s="25">
        <f t="shared" si="11"/>
        <v>641</v>
      </c>
      <c r="AA22" s="17">
        <f t="shared" ref="AA22:AA85" si="15">360/40000*Z22+AA21</f>
        <v>11.475</v>
      </c>
      <c r="AB22" s="24">
        <f t="shared" si="12"/>
        <v>0.20027653166634932</v>
      </c>
      <c r="AC22" s="17">
        <f t="shared" si="13"/>
        <v>-0.1505145927706959</v>
      </c>
      <c r="AD22" s="17">
        <f t="shared" ca="1" si="14"/>
        <v>9.832927159084548E-2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14057</v>
      </c>
      <c r="D23" s="17">
        <v>11512</v>
      </c>
      <c r="E23" s="17">
        <v>12453</v>
      </c>
      <c r="F23" s="17">
        <v>14978</v>
      </c>
      <c r="G23" s="24"/>
      <c r="H23" s="7"/>
      <c r="I23" s="25">
        <f t="shared" si="0"/>
        <v>1604</v>
      </c>
      <c r="J23" s="24">
        <f t="shared" si="0"/>
        <v>-3466</v>
      </c>
      <c r="K23" s="7"/>
      <c r="L23" s="25">
        <f t="shared" si="3"/>
        <v>1609.1672607321777</v>
      </c>
      <c r="M23" s="17">
        <f t="shared" si="1"/>
        <v>26.700583474306011</v>
      </c>
      <c r="N23" s="17">
        <f t="shared" si="4"/>
        <v>-3459.8299874604932</v>
      </c>
      <c r="O23" s="24">
        <f t="shared" si="2"/>
        <v>38.069054737671678</v>
      </c>
      <c r="P23" s="7"/>
      <c r="Q23" s="25">
        <f t="shared" si="5"/>
        <v>1646.6941517333885</v>
      </c>
      <c r="R23" s="24">
        <f t="shared" si="6"/>
        <v>-3502.5688890814895</v>
      </c>
      <c r="S23" s="7"/>
      <c r="T23" s="25">
        <f t="shared" si="7"/>
        <v>-0.42487491258530047</v>
      </c>
      <c r="U23" s="24">
        <f t="shared" si="8"/>
        <v>-0.91094374639803077</v>
      </c>
      <c r="V23" s="7"/>
      <c r="W23" s="25">
        <f t="shared" si="9"/>
        <v>-0.41811523858704164</v>
      </c>
      <c r="X23" s="24">
        <f t="shared" si="10"/>
        <v>17.093330385145123</v>
      </c>
      <c r="Y23" s="7"/>
      <c r="Z23" s="25">
        <f t="shared" si="11"/>
        <v>639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-0.13266961485487627</v>
      </c>
      <c r="AD23" s="17">
        <f t="shared" ca="1" si="14"/>
        <v>3.5129834023283735E-2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14226</v>
      </c>
      <c r="D24" s="17">
        <v>11604</v>
      </c>
      <c r="E24" s="17">
        <v>12294</v>
      </c>
      <c r="F24" s="17">
        <v>14902</v>
      </c>
      <c r="G24" s="24"/>
      <c r="H24" s="7"/>
      <c r="I24" s="25">
        <f t="shared" si="0"/>
        <v>1932</v>
      </c>
      <c r="J24" s="24">
        <f t="shared" si="0"/>
        <v>-3298</v>
      </c>
      <c r="K24" s="7"/>
      <c r="L24" s="25">
        <f t="shared" si="3"/>
        <v>1940.2858470431086</v>
      </c>
      <c r="M24" s="17">
        <f t="shared" si="1"/>
        <v>68.65526122179088</v>
      </c>
      <c r="N24" s="17">
        <f t="shared" si="4"/>
        <v>-3287.6742906896525</v>
      </c>
      <c r="O24" s="24">
        <f t="shared" si="2"/>
        <v>106.62027276179745</v>
      </c>
      <c r="P24" s="7"/>
      <c r="Q24" s="25">
        <f t="shared" si="5"/>
        <v>1974.6941517333885</v>
      </c>
      <c r="R24" s="24">
        <f t="shared" si="6"/>
        <v>-3334.5688890814895</v>
      </c>
      <c r="S24" s="7"/>
      <c r="T24" s="25">
        <f t="shared" si="7"/>
        <v>-0.50950445425293966</v>
      </c>
      <c r="U24" s="24">
        <f t="shared" si="8"/>
        <v>-0.86725051601734238</v>
      </c>
      <c r="V24" s="7"/>
      <c r="W24" s="25">
        <f t="shared" si="9"/>
        <v>-0.50307190774455168</v>
      </c>
      <c r="X24" s="24">
        <f t="shared" si="10"/>
        <v>22.555645895509542</v>
      </c>
      <c r="Y24" s="7"/>
      <c r="Z24" s="25">
        <f t="shared" si="11"/>
        <v>615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-0.20535410449045699</v>
      </c>
      <c r="AD24" s="17">
        <f t="shared" ca="1" si="14"/>
        <v>0.15352277616782217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14387</v>
      </c>
      <c r="D25" s="17">
        <v>11706</v>
      </c>
      <c r="E25" s="17">
        <v>12136</v>
      </c>
      <c r="F25" s="17">
        <v>14794</v>
      </c>
      <c r="G25" s="24"/>
      <c r="H25" s="7"/>
      <c r="I25" s="25">
        <f t="shared" si="0"/>
        <v>2251</v>
      </c>
      <c r="J25" s="24">
        <f t="shared" si="0"/>
        <v>-3088</v>
      </c>
      <c r="K25" s="7"/>
      <c r="L25" s="25">
        <f t="shared" si="3"/>
        <v>2249.9637651013218</v>
      </c>
      <c r="M25" s="17">
        <f t="shared" si="1"/>
        <v>1.0737827652386833</v>
      </c>
      <c r="N25" s="17">
        <f t="shared" si="4"/>
        <v>-3086.6679492503267</v>
      </c>
      <c r="O25" s="24">
        <f t="shared" si="2"/>
        <v>1.7743591997051249</v>
      </c>
      <c r="P25" s="7"/>
      <c r="Q25" s="25">
        <f t="shared" si="5"/>
        <v>2293.6941517333885</v>
      </c>
      <c r="R25" s="24">
        <f t="shared" si="6"/>
        <v>-3124.5688890814895</v>
      </c>
      <c r="S25" s="7"/>
      <c r="T25" s="25">
        <f t="shared" si="7"/>
        <v>-0.59181184386262531</v>
      </c>
      <c r="U25" s="24">
        <f t="shared" si="8"/>
        <v>-0.81263397804148196</v>
      </c>
      <c r="V25" s="7"/>
      <c r="W25" s="25">
        <f t="shared" si="9"/>
        <v>-0.58578755803894078</v>
      </c>
      <c r="X25" s="24">
        <f t="shared" si="10"/>
        <v>28.22458497521427</v>
      </c>
      <c r="Y25" s="7"/>
      <c r="Z25" s="25">
        <f t="shared" si="11"/>
        <v>609</v>
      </c>
      <c r="AA25" s="17">
        <f t="shared" si="15"/>
        <v>28.241999999999997</v>
      </c>
      <c r="AB25" s="24">
        <f t="shared" si="12"/>
        <v>0.49291588734823844</v>
      </c>
      <c r="AC25" s="17">
        <f t="shared" si="13"/>
        <v>-1.7415024785726985E-2</v>
      </c>
      <c r="AD25" s="17">
        <f t="shared" ca="1" si="14"/>
        <v>-5.3748512025013184E-2</v>
      </c>
      <c r="AE25" s="17">
        <v>144</v>
      </c>
    </row>
    <row r="26" spans="1:31" s="17" customFormat="1" x14ac:dyDescent="0.25">
      <c r="A26" s="17">
        <v>6</v>
      </c>
      <c r="B26" s="17">
        <v>619</v>
      </c>
      <c r="C26" s="17">
        <v>14528</v>
      </c>
      <c r="D26" s="17">
        <v>11821</v>
      </c>
      <c r="E26" s="17">
        <v>11989</v>
      </c>
      <c r="F26" s="17">
        <v>14678</v>
      </c>
      <c r="G26" s="24"/>
      <c r="H26" s="7"/>
      <c r="I26" s="25">
        <f t="shared" si="0"/>
        <v>2539</v>
      </c>
      <c r="J26" s="24">
        <f t="shared" si="0"/>
        <v>-2857</v>
      </c>
      <c r="K26" s="7"/>
      <c r="L26" s="25">
        <f t="shared" si="3"/>
        <v>2543.2296423645839</v>
      </c>
      <c r="M26" s="17">
        <f t="shared" si="1"/>
        <v>17.889874532283088</v>
      </c>
      <c r="N26" s="17">
        <f t="shared" si="4"/>
        <v>-2853.1273952389179</v>
      </c>
      <c r="O26" s="24">
        <f t="shared" si="2"/>
        <v>14.997067635555979</v>
      </c>
      <c r="P26" s="7"/>
      <c r="Q26" s="25">
        <f t="shared" si="5"/>
        <v>2581.6941517333885</v>
      </c>
      <c r="R26" s="24">
        <f t="shared" si="6"/>
        <v>-2893.5688890814895</v>
      </c>
      <c r="S26" s="7"/>
      <c r="T26" s="25">
        <f t="shared" si="7"/>
        <v>-0.66612070971713777</v>
      </c>
      <c r="U26" s="24">
        <f t="shared" si="8"/>
        <v>-0.75255578626803554</v>
      </c>
      <c r="V26" s="7"/>
      <c r="W26" s="25">
        <f t="shared" si="9"/>
        <v>-0.66054506227494325</v>
      </c>
      <c r="X26" s="24">
        <f t="shared" si="10"/>
        <v>33.713199556238351</v>
      </c>
      <c r="Y26" s="7"/>
      <c r="Z26" s="25">
        <f t="shared" si="11"/>
        <v>619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-9.9800443761644431E-2</v>
      </c>
      <c r="AD26" s="17">
        <f t="shared" ca="1" si="14"/>
        <v>6.9857586120555482E-2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14660</v>
      </c>
      <c r="D27" s="17">
        <v>11947</v>
      </c>
      <c r="E27" s="17">
        <v>11848</v>
      </c>
      <c r="F27" s="17">
        <v>14541</v>
      </c>
      <c r="G27" s="24"/>
      <c r="H27" s="7"/>
      <c r="I27" s="25">
        <f t="shared" si="0"/>
        <v>2812</v>
      </c>
      <c r="J27" s="24">
        <f t="shared" si="0"/>
        <v>-2594</v>
      </c>
      <c r="K27" s="7"/>
      <c r="L27" s="25">
        <f t="shared" si="3"/>
        <v>2812.8946258985097</v>
      </c>
      <c r="M27" s="17">
        <f t="shared" si="1"/>
        <v>0.80035549828434205</v>
      </c>
      <c r="N27" s="17">
        <f t="shared" si="4"/>
        <v>-2591.4249289890081</v>
      </c>
      <c r="O27" s="24">
        <f t="shared" si="2"/>
        <v>6.6309907116508739</v>
      </c>
      <c r="P27" s="7"/>
      <c r="Q27" s="25">
        <f t="shared" si="5"/>
        <v>2854.6941517333885</v>
      </c>
      <c r="R27" s="24">
        <f t="shared" si="6"/>
        <v>-2630.5688890814895</v>
      </c>
      <c r="S27" s="7"/>
      <c r="T27" s="25">
        <f t="shared" si="7"/>
        <v>-0.7365593221417277</v>
      </c>
      <c r="U27" s="24">
        <f t="shared" si="8"/>
        <v>-0.68415507442207701</v>
      </c>
      <c r="V27" s="7"/>
      <c r="W27" s="25">
        <f t="shared" si="9"/>
        <v>-0.73149407080357731</v>
      </c>
      <c r="X27" s="24">
        <f t="shared" si="10"/>
        <v>39.353864615344378</v>
      </c>
      <c r="Y27" s="7"/>
      <c r="Z27" s="25">
        <f t="shared" si="11"/>
        <v>621</v>
      </c>
      <c r="AA27" s="17">
        <f t="shared" si="15"/>
        <v>39.401999999999994</v>
      </c>
      <c r="AB27" s="24">
        <f t="shared" si="12"/>
        <v>0.68769463187080559</v>
      </c>
      <c r="AC27" s="17">
        <f t="shared" si="13"/>
        <v>-4.8135384655616065E-2</v>
      </c>
      <c r="AD27" s="17">
        <f t="shared" ca="1" si="14"/>
        <v>3.0543056328568241E-2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14785</v>
      </c>
      <c r="D28" s="17">
        <v>12096</v>
      </c>
      <c r="E28" s="17">
        <v>11730</v>
      </c>
      <c r="F28" s="17">
        <v>14396</v>
      </c>
      <c r="G28" s="24"/>
      <c r="H28" s="7"/>
      <c r="I28" s="25">
        <f t="shared" si="0"/>
        <v>3055</v>
      </c>
      <c r="J28" s="24">
        <f t="shared" si="0"/>
        <v>-2300</v>
      </c>
      <c r="K28" s="7"/>
      <c r="L28" s="25">
        <f t="shared" si="3"/>
        <v>3057.9801278381065</v>
      </c>
      <c r="M28" s="17">
        <f t="shared" si="1"/>
        <v>8.8811619314570525</v>
      </c>
      <c r="N28" s="17">
        <f t="shared" si="4"/>
        <v>-2301.3916751590814</v>
      </c>
      <c r="O28" s="24">
        <f t="shared" si="2"/>
        <v>1.936759748404205</v>
      </c>
      <c r="P28" s="7"/>
      <c r="Q28" s="25">
        <f t="shared" si="5"/>
        <v>3097.6941517333885</v>
      </c>
      <c r="R28" s="24">
        <f t="shared" si="6"/>
        <v>-2336.5688890814895</v>
      </c>
      <c r="S28" s="7"/>
      <c r="T28" s="25">
        <f t="shared" si="7"/>
        <v>-0.79925742770647257</v>
      </c>
      <c r="U28" s="24">
        <f t="shared" si="8"/>
        <v>-0.60769192125587235</v>
      </c>
      <c r="V28" s="7"/>
      <c r="W28" s="25">
        <f t="shared" si="9"/>
        <v>-0.79476228999980303</v>
      </c>
      <c r="X28" s="24">
        <f t="shared" si="10"/>
        <v>45.036333046722461</v>
      </c>
      <c r="Y28" s="7"/>
      <c r="Z28" s="25">
        <f t="shared" si="11"/>
        <v>628</v>
      </c>
      <c r="AA28" s="17">
        <f t="shared" si="15"/>
        <v>45.053999999999995</v>
      </c>
      <c r="AB28" s="24">
        <f t="shared" si="12"/>
        <v>0.78634064119352509</v>
      </c>
      <c r="AC28" s="17">
        <f t="shared" si="13"/>
        <v>-1.7666953277533537E-2</v>
      </c>
      <c r="AD28" s="17">
        <f t="shared" ca="1" si="14"/>
        <v>3.5580482767002763E-2</v>
      </c>
      <c r="AE28" s="17">
        <v>141</v>
      </c>
    </row>
    <row r="29" spans="1:31" s="17" customFormat="1" x14ac:dyDescent="0.25">
      <c r="A29" s="17">
        <v>9</v>
      </c>
      <c r="B29" s="17">
        <v>642</v>
      </c>
      <c r="C29" s="17">
        <v>14892</v>
      </c>
      <c r="D29" s="17">
        <v>12258</v>
      </c>
      <c r="E29" s="17">
        <v>11617</v>
      </c>
      <c r="F29" s="17">
        <v>14236</v>
      </c>
      <c r="G29" s="24"/>
      <c r="H29" s="7"/>
      <c r="I29" s="25">
        <f t="shared" si="0"/>
        <v>3275</v>
      </c>
      <c r="J29" s="24">
        <f t="shared" si="0"/>
        <v>-1978</v>
      </c>
      <c r="K29" s="7"/>
      <c r="L29" s="25">
        <f t="shared" si="3"/>
        <v>3277.3494002438715</v>
      </c>
      <c r="M29" s="17">
        <f t="shared" si="1"/>
        <v>5.5196815059035309</v>
      </c>
      <c r="N29" s="17">
        <f t="shared" si="4"/>
        <v>-1981.4359194285521</v>
      </c>
      <c r="O29" s="24">
        <f t="shared" si="2"/>
        <v>11.80554231950177</v>
      </c>
      <c r="P29" s="7"/>
      <c r="Q29" s="25">
        <f t="shared" si="5"/>
        <v>3317.6941517333885</v>
      </c>
      <c r="R29" s="24">
        <f t="shared" si="6"/>
        <v>-2014.5688890814895</v>
      </c>
      <c r="S29" s="7"/>
      <c r="T29" s="25">
        <f t="shared" si="7"/>
        <v>-0.85602114467866952</v>
      </c>
      <c r="U29" s="24">
        <f t="shared" si="8"/>
        <v>-0.52394656302621967</v>
      </c>
      <c r="V29" s="7"/>
      <c r="W29" s="25">
        <f t="shared" si="9"/>
        <v>-0.85215008821849991</v>
      </c>
      <c r="X29" s="24">
        <f t="shared" si="10"/>
        <v>50.853239001997622</v>
      </c>
      <c r="Y29" s="7"/>
      <c r="Z29" s="25">
        <f t="shared" si="11"/>
        <v>642</v>
      </c>
      <c r="AA29" s="17">
        <f t="shared" si="15"/>
        <v>50.831999999999994</v>
      </c>
      <c r="AB29" s="24">
        <f t="shared" si="12"/>
        <v>0.88718576537375748</v>
      </c>
      <c r="AC29" s="17">
        <f t="shared" si="13"/>
        <v>2.1239001997628293E-2</v>
      </c>
      <c r="AD29" s="17">
        <f t="shared" ca="1" si="14"/>
        <v>1.3788162496176426E-2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14996</v>
      </c>
      <c r="D30" s="17">
        <v>12427</v>
      </c>
      <c r="E30" s="17">
        <v>11527</v>
      </c>
      <c r="F30" s="17">
        <v>14069</v>
      </c>
      <c r="G30" s="24"/>
      <c r="H30" s="7"/>
      <c r="I30" s="25">
        <f t="shared" si="0"/>
        <v>3469</v>
      </c>
      <c r="J30" s="24">
        <f t="shared" si="0"/>
        <v>-1642</v>
      </c>
      <c r="K30" s="7"/>
      <c r="L30" s="25">
        <f t="shared" si="3"/>
        <v>3461.4110058122251</v>
      </c>
      <c r="M30" s="17">
        <f t="shared" si="1"/>
        <v>57.592832782081445</v>
      </c>
      <c r="N30" s="17">
        <f t="shared" si="4"/>
        <v>-1644.2576896682929</v>
      </c>
      <c r="O30" s="24">
        <f t="shared" si="2"/>
        <v>5.0971626383163651</v>
      </c>
      <c r="P30" s="7"/>
      <c r="Q30" s="25">
        <f t="shared" si="5"/>
        <v>3511.6941517333885</v>
      </c>
      <c r="R30" s="24">
        <f t="shared" si="6"/>
        <v>-1678.5688890814895</v>
      </c>
      <c r="S30" s="7"/>
      <c r="T30" s="25">
        <f t="shared" si="7"/>
        <v>-0.90607642237233421</v>
      </c>
      <c r="U30" s="24">
        <f t="shared" si="8"/>
        <v>-0.43656010226484299</v>
      </c>
      <c r="V30" s="7"/>
      <c r="W30" s="25">
        <f t="shared" si="9"/>
        <v>-0.90285632760545176</v>
      </c>
      <c r="X30" s="24">
        <f t="shared" si="10"/>
        <v>56.63335797118441</v>
      </c>
      <c r="Y30" s="7"/>
      <c r="Z30" s="25">
        <f t="shared" si="11"/>
        <v>636</v>
      </c>
      <c r="AA30" s="17">
        <f t="shared" si="15"/>
        <v>56.55599999999999</v>
      </c>
      <c r="AB30" s="24">
        <f t="shared" si="12"/>
        <v>0.98708841175791284</v>
      </c>
      <c r="AC30" s="17">
        <f t="shared" si="13"/>
        <v>7.7357971184419227E-2</v>
      </c>
      <c r="AD30" s="17">
        <f t="shared" ca="1" si="14"/>
        <v>1.2482666467271031E-2</v>
      </c>
      <c r="AE30" s="17">
        <v>139</v>
      </c>
    </row>
    <row r="31" spans="1:31" s="17" customFormat="1" x14ac:dyDescent="0.25">
      <c r="A31" s="17">
        <v>11</v>
      </c>
      <c r="B31" s="17">
        <v>626</v>
      </c>
      <c r="C31" s="17">
        <v>15063</v>
      </c>
      <c r="D31" s="17">
        <v>12601</v>
      </c>
      <c r="E31" s="17">
        <v>11451</v>
      </c>
      <c r="F31" s="17">
        <v>13892</v>
      </c>
      <c r="G31" s="24"/>
      <c r="H31" s="7"/>
      <c r="I31" s="25">
        <f t="shared" si="0"/>
        <v>3612</v>
      </c>
      <c r="J31" s="24">
        <f t="shared" si="0"/>
        <v>-1291</v>
      </c>
      <c r="K31" s="7"/>
      <c r="L31" s="25">
        <f t="shared" si="3"/>
        <v>3608.4627992017995</v>
      </c>
      <c r="M31" s="17">
        <f t="shared" si="1"/>
        <v>12.511789486790265</v>
      </c>
      <c r="N31" s="17">
        <f t="shared" si="4"/>
        <v>-1296.0087399966685</v>
      </c>
      <c r="O31" s="24">
        <f t="shared" si="2"/>
        <v>25.087476354226862</v>
      </c>
      <c r="P31" s="7"/>
      <c r="Q31" s="25">
        <f t="shared" si="5"/>
        <v>3654.6941517333885</v>
      </c>
      <c r="R31" s="24">
        <f t="shared" si="6"/>
        <v>-1327.5688890814895</v>
      </c>
      <c r="S31" s="7"/>
      <c r="T31" s="25">
        <f t="shared" si="7"/>
        <v>-0.94297283840426227</v>
      </c>
      <c r="U31" s="24">
        <f t="shared" si="8"/>
        <v>-0.34527246021947627</v>
      </c>
      <c r="V31" s="7"/>
      <c r="W31" s="25">
        <f t="shared" si="9"/>
        <v>-0.94043234083954552</v>
      </c>
      <c r="X31" s="24">
        <f t="shared" si="10"/>
        <v>62.278299876930816</v>
      </c>
      <c r="Y31" s="7"/>
      <c r="Z31" s="25">
        <f t="shared" si="11"/>
        <v>626</v>
      </c>
      <c r="AA31" s="17">
        <f t="shared" si="15"/>
        <v>62.189999999999991</v>
      </c>
      <c r="AB31" s="24">
        <f t="shared" si="12"/>
        <v>1.0854202618152735</v>
      </c>
      <c r="AC31" s="17">
        <f t="shared" si="13"/>
        <v>8.829987693082586E-2</v>
      </c>
      <c r="AD31" s="17">
        <f t="shared" ca="1" si="14"/>
        <v>-1.3641648647244153E-2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15120</v>
      </c>
      <c r="D32" s="17">
        <v>12780</v>
      </c>
      <c r="E32" s="17">
        <v>11398</v>
      </c>
      <c r="F32" s="17">
        <v>13721</v>
      </c>
      <c r="G32" s="24"/>
      <c r="H32" s="7"/>
      <c r="I32" s="25">
        <f t="shared" si="0"/>
        <v>3722</v>
      </c>
      <c r="J32" s="24">
        <f t="shared" si="0"/>
        <v>-941</v>
      </c>
      <c r="K32" s="7"/>
      <c r="L32" s="25">
        <f t="shared" si="3"/>
        <v>3720.0895532046948</v>
      </c>
      <c r="M32" s="17">
        <f t="shared" si="1"/>
        <v>3.6498069576920367</v>
      </c>
      <c r="N32" s="17">
        <f t="shared" si="4"/>
        <v>-935.48236636645595</v>
      </c>
      <c r="O32" s="24">
        <f t="shared" si="2"/>
        <v>30.444280914016527</v>
      </c>
      <c r="P32" s="7"/>
      <c r="Q32" s="25">
        <f t="shared" si="5"/>
        <v>3764.6941517333885</v>
      </c>
      <c r="R32" s="24">
        <f t="shared" si="6"/>
        <v>-977.5688890814896</v>
      </c>
      <c r="S32" s="7"/>
      <c r="T32" s="25">
        <f t="shared" si="7"/>
        <v>-0.9713546968903608</v>
      </c>
      <c r="U32" s="24">
        <f t="shared" si="8"/>
        <v>-0.25424489692637559</v>
      </c>
      <c r="V32" s="7"/>
      <c r="W32" s="25">
        <f t="shared" si="9"/>
        <v>-0.96949162802283073</v>
      </c>
      <c r="X32" s="24">
        <f t="shared" si="10"/>
        <v>67.743954302863926</v>
      </c>
      <c r="Y32" s="7"/>
      <c r="Z32" s="25">
        <f t="shared" si="11"/>
        <v>625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-7.104569713607134E-2</v>
      </c>
      <c r="AD32" s="17">
        <f t="shared" ca="1" si="14"/>
        <v>0.13755129381522124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15159</v>
      </c>
      <c r="D33" s="17">
        <v>12960</v>
      </c>
      <c r="E33" s="17">
        <v>11363</v>
      </c>
      <c r="F33" s="17">
        <v>13537</v>
      </c>
      <c r="G33" s="24"/>
      <c r="H33" s="7"/>
      <c r="I33" s="25">
        <f t="shared" si="0"/>
        <v>3796</v>
      </c>
      <c r="J33" s="24">
        <f t="shared" si="0"/>
        <v>-577</v>
      </c>
      <c r="K33" s="7"/>
      <c r="L33" s="25">
        <f t="shared" si="3"/>
        <v>3793.4491670885359</v>
      </c>
      <c r="M33" s="17">
        <f t="shared" si="1"/>
        <v>6.5067485422084825</v>
      </c>
      <c r="N33" s="17">
        <f t="shared" si="4"/>
        <v>-578.7434113201233</v>
      </c>
      <c r="O33" s="24">
        <f t="shared" si="2"/>
        <v>3.0394830311340688</v>
      </c>
      <c r="P33" s="7"/>
      <c r="Q33" s="25">
        <f t="shared" si="5"/>
        <v>3838.6941517333885</v>
      </c>
      <c r="R33" s="24">
        <f t="shared" si="6"/>
        <v>-613.5688890814896</v>
      </c>
      <c r="S33" s="7"/>
      <c r="T33" s="25">
        <f t="shared" si="7"/>
        <v>-0.99044794714464524</v>
      </c>
      <c r="U33" s="24">
        <f t="shared" si="8"/>
        <v>-0.15957623110155084</v>
      </c>
      <c r="V33" s="7"/>
      <c r="W33" s="25">
        <f t="shared" si="9"/>
        <v>-0.98928911613783255</v>
      </c>
      <c r="X33" s="24">
        <f t="shared" si="10"/>
        <v>73.275512593350641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3.3512593350650377E-2</v>
      </c>
      <c r="AD33" s="17">
        <f t="shared" ca="1" si="14"/>
        <v>-0.13053574027924242</v>
      </c>
      <c r="AE33" s="17">
        <v>136</v>
      </c>
    </row>
    <row r="34" spans="1:31" s="17" customFormat="1" x14ac:dyDescent="0.25">
      <c r="A34" s="17">
        <v>14</v>
      </c>
      <c r="B34" s="17">
        <v>619</v>
      </c>
      <c r="C34" s="17">
        <v>15182</v>
      </c>
      <c r="D34" s="17">
        <v>13152</v>
      </c>
      <c r="E34" s="17">
        <v>11343</v>
      </c>
      <c r="F34" s="17">
        <v>13356</v>
      </c>
      <c r="G34" s="24"/>
      <c r="H34" s="7"/>
      <c r="I34" s="25">
        <f t="shared" si="0"/>
        <v>3839</v>
      </c>
      <c r="J34" s="24">
        <f t="shared" si="0"/>
        <v>-204</v>
      </c>
      <c r="K34" s="7"/>
      <c r="L34" s="25">
        <f t="shared" si="3"/>
        <v>3832.9792158440387</v>
      </c>
      <c r="M34" s="17">
        <f t="shared" si="1"/>
        <v>36.249841852675068</v>
      </c>
      <c r="N34" s="17">
        <f t="shared" si="4"/>
        <v>-206.83814925319177</v>
      </c>
      <c r="O34" s="24">
        <f t="shared" si="2"/>
        <v>8.055091183393019</v>
      </c>
      <c r="P34" s="7"/>
      <c r="Q34" s="25">
        <f t="shared" si="5"/>
        <v>3881.6941517333885</v>
      </c>
      <c r="R34" s="24">
        <f t="shared" si="6"/>
        <v>-240.56888908148954</v>
      </c>
      <c r="S34" s="7"/>
      <c r="T34" s="25">
        <f t="shared" si="7"/>
        <v>-1.0015426736437565</v>
      </c>
      <c r="U34" s="24">
        <f t="shared" si="8"/>
        <v>-6.256685650633205E-2</v>
      </c>
      <c r="V34" s="7"/>
      <c r="W34" s="25">
        <f t="shared" si="9"/>
        <v>-1.0011052589516578</v>
      </c>
      <c r="X34" s="24">
        <f t="shared" si="10"/>
        <v>78.862412322825264</v>
      </c>
      <c r="Y34" s="7"/>
      <c r="Z34" s="25">
        <f t="shared" si="11"/>
        <v>619</v>
      </c>
      <c r="AA34" s="17">
        <f t="shared" si="15"/>
        <v>78.812999999999988</v>
      </c>
      <c r="AB34" s="24">
        <f t="shared" si="12"/>
        <v>1.3755463433742907</v>
      </c>
      <c r="AC34" s="17">
        <f t="shared" si="13"/>
        <v>4.9412322825276078E-2</v>
      </c>
      <c r="AD34" s="17">
        <f t="shared" ca="1" si="14"/>
        <v>1.7776333573678471E-2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15177</v>
      </c>
      <c r="D35" s="17">
        <v>13332</v>
      </c>
      <c r="E35" s="17">
        <v>11337</v>
      </c>
      <c r="F35" s="17">
        <v>13158</v>
      </c>
      <c r="G35" s="24"/>
      <c r="H35" s="7"/>
      <c r="I35" s="25">
        <f t="shared" si="0"/>
        <v>3840</v>
      </c>
      <c r="J35" s="24">
        <f t="shared" si="0"/>
        <v>174</v>
      </c>
      <c r="K35" s="7"/>
      <c r="L35" s="25">
        <f t="shared" si="3"/>
        <v>3835.6167558229004</v>
      </c>
      <c r="M35" s="17">
        <f t="shared" si="1"/>
        <v>19.21282951607791</v>
      </c>
      <c r="N35" s="17">
        <f t="shared" si="4"/>
        <v>174.01014838226209</v>
      </c>
      <c r="O35" s="24">
        <f t="shared" si="2"/>
        <v>1.0298966253745843E-4</v>
      </c>
      <c r="P35" s="7"/>
      <c r="Q35" s="25">
        <f t="shared" si="5"/>
        <v>3882.6941517333885</v>
      </c>
      <c r="R35" s="24">
        <f t="shared" si="6"/>
        <v>137.43111091851046</v>
      </c>
      <c r="S35" s="7"/>
      <c r="T35" s="25">
        <f t="shared" si="7"/>
        <v>-1.0018006905390846</v>
      </c>
      <c r="U35" s="24">
        <f t="shared" si="8"/>
        <v>3.5742911850216733E-2</v>
      </c>
      <c r="V35" s="7"/>
      <c r="W35" s="25">
        <f t="shared" si="9"/>
        <v>-1.0020940591231848</v>
      </c>
      <c r="X35" s="24">
        <f t="shared" si="10"/>
        <v>84.481392515523453</v>
      </c>
      <c r="Y35" s="7"/>
      <c r="Z35" s="25">
        <f t="shared" si="11"/>
        <v>630</v>
      </c>
      <c r="AA35" s="17">
        <f t="shared" si="15"/>
        <v>84.48299999999999</v>
      </c>
      <c r="AB35" s="24">
        <f t="shared" si="12"/>
        <v>1.4745065119623693</v>
      </c>
      <c r="AC35" s="17">
        <f t="shared" si="13"/>
        <v>-1.6074844765370244E-3</v>
      </c>
      <c r="AD35" s="17">
        <f t="shared" ca="1" si="14"/>
        <v>2.9496928236270037E-2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15165</v>
      </c>
      <c r="D36" s="17">
        <v>13524</v>
      </c>
      <c r="E36" s="17">
        <v>11357</v>
      </c>
      <c r="F36" s="17">
        <v>12982</v>
      </c>
      <c r="G36" s="24"/>
      <c r="H36" s="7"/>
      <c r="I36" s="25">
        <f t="shared" si="0"/>
        <v>3808</v>
      </c>
      <c r="J36" s="24">
        <f t="shared" si="0"/>
        <v>542</v>
      </c>
      <c r="K36" s="7"/>
      <c r="L36" s="25">
        <f t="shared" si="3"/>
        <v>3800.9894262401181</v>
      </c>
      <c r="M36" s="17">
        <f t="shared" si="1"/>
        <v>49.148144442745142</v>
      </c>
      <c r="N36" s="17">
        <f t="shared" si="4"/>
        <v>548.71511374037448</v>
      </c>
      <c r="O36" s="24">
        <f t="shared" si="2"/>
        <v>45.092752546166096</v>
      </c>
      <c r="P36" s="7"/>
      <c r="Q36" s="25">
        <f t="shared" si="5"/>
        <v>3850.6941517333885</v>
      </c>
      <c r="R36" s="24">
        <f t="shared" si="6"/>
        <v>505.43111091851046</v>
      </c>
      <c r="S36" s="7"/>
      <c r="T36" s="25">
        <f t="shared" si="7"/>
        <v>-0.99354414988858319</v>
      </c>
      <c r="U36" s="24">
        <f t="shared" si="8"/>
        <v>0.13145189268410548</v>
      </c>
      <c r="V36" s="7"/>
      <c r="W36" s="25">
        <f t="shared" si="9"/>
        <v>-0.99454873381181097</v>
      </c>
      <c r="X36" s="24">
        <f t="shared" si="10"/>
        <v>89.96789872743193</v>
      </c>
      <c r="Y36" s="7"/>
      <c r="Z36" s="25">
        <f t="shared" si="11"/>
        <v>622</v>
      </c>
      <c r="AA36" s="17">
        <f t="shared" si="15"/>
        <v>90.080999999999989</v>
      </c>
      <c r="AB36" s="24">
        <f t="shared" si="12"/>
        <v>1.5722100434890118</v>
      </c>
      <c r="AC36" s="17">
        <f t="shared" si="13"/>
        <v>-0.11310127256805913</v>
      </c>
      <c r="AD36" s="17">
        <f t="shared" ca="1" si="14"/>
        <v>0.13821970630657177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15128</v>
      </c>
      <c r="D37" s="17">
        <v>13710</v>
      </c>
      <c r="E37" s="17">
        <v>11392</v>
      </c>
      <c r="F37" s="17">
        <v>12794</v>
      </c>
      <c r="G37" s="24"/>
      <c r="H37" s="7"/>
      <c r="I37" s="25">
        <f t="shared" si="0"/>
        <v>3736</v>
      </c>
      <c r="J37" s="24">
        <f t="shared" si="0"/>
        <v>916</v>
      </c>
      <c r="K37" s="7"/>
      <c r="L37" s="25">
        <f t="shared" si="3"/>
        <v>3728.9792255120633</v>
      </c>
      <c r="M37" s="17">
        <f t="shared" si="1"/>
        <v>49.291274410462911</v>
      </c>
      <c r="N37" s="17">
        <f t="shared" si="4"/>
        <v>921.47738274198002</v>
      </c>
      <c r="O37" s="24">
        <f t="shared" si="2"/>
        <v>30.001721702140593</v>
      </c>
      <c r="P37" s="7"/>
      <c r="Q37" s="25">
        <f t="shared" si="5"/>
        <v>3778.6941517333885</v>
      </c>
      <c r="R37" s="24">
        <f t="shared" si="6"/>
        <v>879.4311109185104</v>
      </c>
      <c r="S37" s="7"/>
      <c r="T37" s="25">
        <f t="shared" si="7"/>
        <v>-0.97496693342495511</v>
      </c>
      <c r="U37" s="24">
        <f t="shared" si="8"/>
        <v>0.22872134603159025</v>
      </c>
      <c r="V37" s="7"/>
      <c r="W37" s="25">
        <f t="shared" si="9"/>
        <v>-0.97669404717567887</v>
      </c>
      <c r="X37" s="24">
        <f t="shared" si="10"/>
        <v>95.618591206443966</v>
      </c>
      <c r="Y37" s="7"/>
      <c r="Z37" s="25">
        <f t="shared" si="11"/>
        <v>627</v>
      </c>
      <c r="AA37" s="17">
        <f t="shared" si="15"/>
        <v>95.72399999999999</v>
      </c>
      <c r="AB37" s="24">
        <f t="shared" si="12"/>
        <v>1.6706989731790518</v>
      </c>
      <c r="AC37" s="17">
        <f t="shared" si="13"/>
        <v>-0.10540879355602328</v>
      </c>
      <c r="AD37" s="17">
        <f t="shared" ca="1" si="14"/>
        <v>8.8117578225222815E-2</v>
      </c>
      <c r="AE37" s="17">
        <v>132</v>
      </c>
    </row>
    <row r="38" spans="1:31" s="17" customFormat="1" x14ac:dyDescent="0.25">
      <c r="A38" s="17">
        <v>18</v>
      </c>
      <c r="B38" s="17">
        <v>634</v>
      </c>
      <c r="C38" s="17">
        <v>15072</v>
      </c>
      <c r="D38" s="17">
        <v>13898</v>
      </c>
      <c r="E38" s="17">
        <v>11451</v>
      </c>
      <c r="F38" s="17">
        <v>12610</v>
      </c>
      <c r="G38" s="24"/>
      <c r="H38" s="7"/>
      <c r="I38" s="25">
        <f t="shared" si="0"/>
        <v>3621</v>
      </c>
      <c r="J38" s="24">
        <f t="shared" si="0"/>
        <v>1288</v>
      </c>
      <c r="K38" s="7"/>
      <c r="L38" s="25">
        <f t="shared" si="3"/>
        <v>3618.9981160600673</v>
      </c>
      <c r="M38" s="17">
        <f t="shared" si="1"/>
        <v>4.0075393089603422</v>
      </c>
      <c r="N38" s="17">
        <f t="shared" si="4"/>
        <v>1289.6680383709192</v>
      </c>
      <c r="O38" s="24">
        <f t="shared" si="2"/>
        <v>2.78235200685894</v>
      </c>
      <c r="P38" s="7"/>
      <c r="Q38" s="25">
        <f t="shared" si="5"/>
        <v>3663.6941517333885</v>
      </c>
      <c r="R38" s="24">
        <f t="shared" si="6"/>
        <v>1251.4311109185105</v>
      </c>
      <c r="S38" s="7"/>
      <c r="T38" s="25">
        <f t="shared" si="7"/>
        <v>-0.94529499046221577</v>
      </c>
      <c r="U38" s="24">
        <f t="shared" si="8"/>
        <v>0.32547064187454305</v>
      </c>
      <c r="V38" s="7"/>
      <c r="W38" s="25">
        <f t="shared" si="9"/>
        <v>-0.94774046098196707</v>
      </c>
      <c r="X38" s="24">
        <f t="shared" si="10"/>
        <v>101.39198749879608</v>
      </c>
      <c r="Y38" s="7"/>
      <c r="Z38" s="25">
        <f t="shared" si="11"/>
        <v>634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-3.8012501203908755E-2</v>
      </c>
      <c r="AD38" s="17">
        <f t="shared" ca="1" si="14"/>
        <v>-3.9793672720989548E-2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15006</v>
      </c>
      <c r="D39" s="17">
        <v>14081</v>
      </c>
      <c r="E39" s="17">
        <v>11527</v>
      </c>
      <c r="F39" s="17">
        <v>12436</v>
      </c>
      <c r="G39" s="24"/>
      <c r="H39" s="7"/>
      <c r="I39" s="25">
        <f t="shared" si="0"/>
        <v>3479</v>
      </c>
      <c r="J39" s="24">
        <f t="shared" si="0"/>
        <v>1645</v>
      </c>
      <c r="K39" s="7"/>
      <c r="L39" s="25">
        <f t="shared" si="3"/>
        <v>3471.6956239144097</v>
      </c>
      <c r="M39" s="17">
        <f t="shared" si="1"/>
        <v>53.35390999974377</v>
      </c>
      <c r="N39" s="17">
        <f t="shared" si="4"/>
        <v>1647.6418889836937</v>
      </c>
      <c r="O39" s="24">
        <f t="shared" si="2"/>
        <v>6.9795774021619277</v>
      </c>
      <c r="P39" s="7"/>
      <c r="Q39" s="25">
        <f t="shared" si="5"/>
        <v>3521.6941517333885</v>
      </c>
      <c r="R39" s="24">
        <f t="shared" si="6"/>
        <v>1608.4311109185105</v>
      </c>
      <c r="S39" s="7"/>
      <c r="T39" s="25">
        <f t="shared" si="7"/>
        <v>-0.90865659132561594</v>
      </c>
      <c r="U39" s="24">
        <f t="shared" si="8"/>
        <v>0.4183187564335058</v>
      </c>
      <c r="V39" s="7"/>
      <c r="W39" s="25">
        <f t="shared" si="9"/>
        <v>-0.91179122709611504</v>
      </c>
      <c r="X39" s="24">
        <f t="shared" si="10"/>
        <v>107.08370310087423</v>
      </c>
      <c r="Y39" s="7"/>
      <c r="Z39" s="25">
        <f t="shared" si="11"/>
        <v>638</v>
      </c>
      <c r="AA39" s="17">
        <f t="shared" si="15"/>
        <v>107.172</v>
      </c>
      <c r="AB39" s="24">
        <f t="shared" si="12"/>
        <v>1.8705042659473627</v>
      </c>
      <c r="AC39" s="17">
        <f t="shared" si="13"/>
        <v>-8.8296899125765549E-2</v>
      </c>
      <c r="AD39" s="17">
        <f t="shared" ca="1" si="14"/>
        <v>5.9664587956405057E-3</v>
      </c>
      <c r="AE39" s="17">
        <v>130</v>
      </c>
    </row>
    <row r="40" spans="1:31" s="17" customFormat="1" x14ac:dyDescent="0.25">
      <c r="A40" s="17">
        <v>20</v>
      </c>
      <c r="B40" s="17">
        <v>610</v>
      </c>
      <c r="C40" s="17">
        <v>14912</v>
      </c>
      <c r="D40" s="17">
        <v>14238</v>
      </c>
      <c r="E40" s="17">
        <v>11609</v>
      </c>
      <c r="F40" s="17">
        <v>12265</v>
      </c>
      <c r="G40" s="24"/>
      <c r="H40" s="7"/>
      <c r="I40" s="25">
        <f t="shared" si="0"/>
        <v>3303</v>
      </c>
      <c r="J40" s="24">
        <f t="shared" si="0"/>
        <v>1973</v>
      </c>
      <c r="K40" s="7"/>
      <c r="L40" s="25">
        <f t="shared" si="3"/>
        <v>3297.8548400714521</v>
      </c>
      <c r="M40" s="17">
        <f t="shared" si="1"/>
        <v>26.472670690334571</v>
      </c>
      <c r="N40" s="17">
        <f t="shared" si="4"/>
        <v>1974.8396015085325</v>
      </c>
      <c r="O40" s="24">
        <f t="shared" si="2"/>
        <v>3.3841337101950355</v>
      </c>
      <c r="P40" s="7"/>
      <c r="Q40" s="25">
        <f t="shared" si="5"/>
        <v>3345.6941517333885</v>
      </c>
      <c r="R40" s="24">
        <f t="shared" si="6"/>
        <v>1936.4311109185105</v>
      </c>
      <c r="S40" s="7"/>
      <c r="T40" s="25">
        <f t="shared" si="7"/>
        <v>-0.86324561774785824</v>
      </c>
      <c r="U40" s="24">
        <f t="shared" si="8"/>
        <v>0.5036245871767544</v>
      </c>
      <c r="V40" s="7"/>
      <c r="W40" s="25">
        <f t="shared" si="9"/>
        <v>-0.86701311156929128</v>
      </c>
      <c r="X40" s="24">
        <f t="shared" si="10"/>
        <v>112.58977126229956</v>
      </c>
      <c r="Y40" s="7"/>
      <c r="Z40" s="25">
        <f t="shared" si="11"/>
        <v>610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-7.2228737700427814E-2</v>
      </c>
      <c r="AD40" s="17">
        <f t="shared" ca="1" si="14"/>
        <v>4.3200298638723211E-2</v>
      </c>
      <c r="AE40" s="17">
        <v>129</v>
      </c>
    </row>
    <row r="41" spans="1:31" s="17" customFormat="1" x14ac:dyDescent="0.25">
      <c r="A41" s="17">
        <v>21</v>
      </c>
      <c r="B41" s="17">
        <v>613</v>
      </c>
      <c r="C41" s="17">
        <v>14804</v>
      </c>
      <c r="D41" s="17">
        <v>14394</v>
      </c>
      <c r="E41" s="17">
        <v>11712</v>
      </c>
      <c r="F41" s="17">
        <v>12109</v>
      </c>
      <c r="G41" s="24"/>
      <c r="H41" s="7"/>
      <c r="I41" s="25">
        <f t="shared" si="0"/>
        <v>3092</v>
      </c>
      <c r="J41" s="24">
        <f t="shared" si="0"/>
        <v>2285</v>
      </c>
      <c r="K41" s="7"/>
      <c r="L41" s="25">
        <f t="shared" si="3"/>
        <v>3092.2891562379627</v>
      </c>
      <c r="M41" s="17">
        <f t="shared" si="1"/>
        <v>8.3611329952766475E-2</v>
      </c>
      <c r="N41" s="17">
        <f t="shared" si="4"/>
        <v>2285.7352031389637</v>
      </c>
      <c r="O41" s="24">
        <f t="shared" si="2"/>
        <v>0.54052365554207416</v>
      </c>
      <c r="P41" s="7"/>
      <c r="Q41" s="25">
        <f t="shared" si="5"/>
        <v>3134.6941517333885</v>
      </c>
      <c r="R41" s="24">
        <f t="shared" si="6"/>
        <v>2248.4311109185105</v>
      </c>
      <c r="S41" s="7"/>
      <c r="T41" s="25">
        <f t="shared" si="7"/>
        <v>-0.80880405283361478</v>
      </c>
      <c r="U41" s="24">
        <f t="shared" si="8"/>
        <v>0.58476915788374706</v>
      </c>
      <c r="V41" s="7"/>
      <c r="W41" s="25">
        <f t="shared" si="9"/>
        <v>-0.81317322289086402</v>
      </c>
      <c r="X41" s="24">
        <f t="shared" si="10"/>
        <v>118.15928859897377</v>
      </c>
      <c r="Y41" s="7"/>
      <c r="Z41" s="25">
        <f t="shared" si="11"/>
        <v>613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-1.9711401026214048E-2</v>
      </c>
      <c r="AD41" s="17">
        <f t="shared" ca="1" si="14"/>
        <v>-9.570672925590884E-3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14694</v>
      </c>
      <c r="D42" s="17">
        <v>14543</v>
      </c>
      <c r="E42" s="17">
        <v>11833</v>
      </c>
      <c r="F42" s="17">
        <v>11967</v>
      </c>
      <c r="G42" s="24"/>
      <c r="H42" s="7"/>
      <c r="I42" s="25">
        <f t="shared" si="0"/>
        <v>2861</v>
      </c>
      <c r="J42" s="24">
        <f t="shared" si="0"/>
        <v>2576</v>
      </c>
      <c r="K42" s="7"/>
      <c r="L42" s="25">
        <f t="shared" si="3"/>
        <v>2855.2468890616515</v>
      </c>
      <c r="M42" s="17">
        <f t="shared" si="1"/>
        <v>33.09828546894547</v>
      </c>
      <c r="N42" s="17">
        <f t="shared" si="4"/>
        <v>2578.5290734940559</v>
      </c>
      <c r="O42" s="24">
        <f t="shared" si="2"/>
        <v>6.3962127383359411</v>
      </c>
      <c r="P42" s="7"/>
      <c r="Q42" s="25">
        <f t="shared" si="5"/>
        <v>2903.6941517333885</v>
      </c>
      <c r="R42" s="24">
        <f t="shared" si="6"/>
        <v>2539.4311109185105</v>
      </c>
      <c r="S42" s="7"/>
      <c r="T42" s="25">
        <f t="shared" si="7"/>
        <v>-0.74920215001280788</v>
      </c>
      <c r="U42" s="24">
        <f t="shared" si="8"/>
        <v>0.66045207479315371</v>
      </c>
      <c r="V42" s="7"/>
      <c r="W42" s="25">
        <f t="shared" si="9"/>
        <v>-0.75413225506447845</v>
      </c>
      <c r="X42" s="24">
        <f t="shared" si="10"/>
        <v>123.64976647543631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-0.10023352456367718</v>
      </c>
      <c r="AD42" s="17">
        <f t="shared" ca="1" si="14"/>
        <v>0.12440542107104591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14557</v>
      </c>
      <c r="D43" s="17">
        <v>14679</v>
      </c>
      <c r="E43" s="17">
        <v>11966</v>
      </c>
      <c r="F43" s="17">
        <v>11831</v>
      </c>
      <c r="G43" s="24"/>
      <c r="H43" s="7"/>
      <c r="I43" s="25">
        <f t="shared" si="0"/>
        <v>2591</v>
      </c>
      <c r="J43" s="24">
        <f t="shared" si="0"/>
        <v>2848</v>
      </c>
      <c r="K43" s="7"/>
      <c r="L43" s="25">
        <f t="shared" si="3"/>
        <v>2591.2775293997079</v>
      </c>
      <c r="M43" s="17">
        <f t="shared" si="1"/>
        <v>7.7022567702212552E-2</v>
      </c>
      <c r="N43" s="17">
        <f t="shared" si="4"/>
        <v>2846.9068969331652</v>
      </c>
      <c r="O43" s="24">
        <f t="shared" si="2"/>
        <v>1.1948743147237075</v>
      </c>
      <c r="P43" s="7"/>
      <c r="Q43" s="25">
        <f t="shared" si="5"/>
        <v>2633.6941517333885</v>
      </c>
      <c r="R43" s="24">
        <f t="shared" si="6"/>
        <v>2811.4311109185105</v>
      </c>
      <c r="S43" s="7"/>
      <c r="T43" s="25">
        <f t="shared" si="7"/>
        <v>-0.67953758827420252</v>
      </c>
      <c r="U43" s="24">
        <f t="shared" si="8"/>
        <v>0.73119349540950629</v>
      </c>
      <c r="V43" s="7"/>
      <c r="W43" s="25">
        <f t="shared" si="9"/>
        <v>-0.68499161818117682</v>
      </c>
      <c r="X43" s="24">
        <f t="shared" si="10"/>
        <v>129.3071850626327</v>
      </c>
      <c r="Y43" s="7"/>
      <c r="Z43" s="25">
        <f t="shared" si="11"/>
        <v>618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-4.8149373672856655E-3</v>
      </c>
      <c r="AD43" s="17">
        <f t="shared" ca="1" si="14"/>
        <v>6.8462100391514014E-2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14408</v>
      </c>
      <c r="D44" s="17">
        <v>14807</v>
      </c>
      <c r="E44" s="17">
        <v>12114</v>
      </c>
      <c r="F44" s="17">
        <v>11707</v>
      </c>
      <c r="G44" s="24"/>
      <c r="H44" s="7"/>
      <c r="I44" s="25">
        <f t="shared" si="0"/>
        <v>2294</v>
      </c>
      <c r="J44" s="24">
        <f t="shared" si="0"/>
        <v>3100</v>
      </c>
      <c r="K44" s="7"/>
      <c r="L44" s="25">
        <f t="shared" si="3"/>
        <v>2296.6724815195198</v>
      </c>
      <c r="M44" s="17">
        <f t="shared" si="1"/>
        <v>7.1421574721748922</v>
      </c>
      <c r="N44" s="17">
        <f t="shared" si="4"/>
        <v>3093.2542370895262</v>
      </c>
      <c r="O44" s="24">
        <f t="shared" si="2"/>
        <v>45.50531724432377</v>
      </c>
      <c r="P44" s="7"/>
      <c r="Q44" s="25">
        <f t="shared" si="5"/>
        <v>2336.6941517333885</v>
      </c>
      <c r="R44" s="24">
        <f t="shared" si="6"/>
        <v>3063.4311109185105</v>
      </c>
      <c r="S44" s="7"/>
      <c r="T44" s="25">
        <f t="shared" si="7"/>
        <v>-0.60290657036173656</v>
      </c>
      <c r="U44" s="24">
        <f t="shared" si="8"/>
        <v>0.79673334098053883</v>
      </c>
      <c r="V44" s="7"/>
      <c r="W44" s="25">
        <f t="shared" si="9"/>
        <v>-0.60884566725457234</v>
      </c>
      <c r="X44" s="24">
        <f t="shared" si="10"/>
        <v>135.05237248161541</v>
      </c>
      <c r="Y44" s="7"/>
      <c r="Z44" s="25">
        <f t="shared" si="11"/>
        <v>630</v>
      </c>
      <c r="AA44" s="17">
        <f t="shared" si="15"/>
        <v>134.98199999999997</v>
      </c>
      <c r="AB44" s="24">
        <f t="shared" si="12"/>
        <v>2.3558803309269853</v>
      </c>
      <c r="AC44" s="17">
        <f t="shared" si="13"/>
        <v>7.03724816154363E-2</v>
      </c>
      <c r="AD44" s="17">
        <f t="shared" ca="1" si="14"/>
        <v>-1.2789447324252023E-2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14251</v>
      </c>
      <c r="D45" s="17">
        <v>14910</v>
      </c>
      <c r="E45" s="17">
        <v>12274</v>
      </c>
      <c r="F45" s="17">
        <v>11597</v>
      </c>
      <c r="G45" s="24"/>
      <c r="H45" s="7"/>
      <c r="I45" s="25">
        <f t="shared" si="0"/>
        <v>1977</v>
      </c>
      <c r="J45" s="24">
        <f t="shared" si="0"/>
        <v>3313</v>
      </c>
      <c r="K45" s="7"/>
      <c r="L45" s="25">
        <f t="shared" si="3"/>
        <v>1976.0541173033523</v>
      </c>
      <c r="M45" s="17">
        <f t="shared" si="1"/>
        <v>0.89469407581749893</v>
      </c>
      <c r="N45" s="17">
        <f t="shared" si="4"/>
        <v>3311.6161018308176</v>
      </c>
      <c r="O45" s="24">
        <f t="shared" si="2"/>
        <v>1.9151741426664821</v>
      </c>
      <c r="P45" s="7"/>
      <c r="Q45" s="25">
        <f t="shared" si="5"/>
        <v>2019.6941517333885</v>
      </c>
      <c r="R45" s="24">
        <f t="shared" si="6"/>
        <v>3276.4311109185105</v>
      </c>
      <c r="S45" s="7"/>
      <c r="T45" s="25">
        <f t="shared" si="7"/>
        <v>-0.52111521454270726</v>
      </c>
      <c r="U45" s="24">
        <f t="shared" si="8"/>
        <v>0.85213011521319726</v>
      </c>
      <c r="V45" s="7"/>
      <c r="W45" s="25">
        <f t="shared" si="9"/>
        <v>-0.52746383831582511</v>
      </c>
      <c r="X45" s="24">
        <f t="shared" si="10"/>
        <v>140.68134106980648</v>
      </c>
      <c r="Y45" s="7"/>
      <c r="Z45" s="25">
        <f t="shared" si="11"/>
        <v>636</v>
      </c>
      <c r="AA45" s="17">
        <f t="shared" si="15"/>
        <v>140.70599999999996</v>
      </c>
      <c r="AB45" s="24">
        <f t="shared" si="12"/>
        <v>2.4557829773111406</v>
      </c>
      <c r="AC45" s="17">
        <f t="shared" si="13"/>
        <v>-2.4658930193481865E-2</v>
      </c>
      <c r="AD45" s="17">
        <f t="shared" ca="1" si="14"/>
        <v>0.13358912849906801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14080</v>
      </c>
      <c r="D46" s="17">
        <v>15010</v>
      </c>
      <c r="E46" s="17">
        <v>12444</v>
      </c>
      <c r="F46" s="17">
        <v>11503</v>
      </c>
      <c r="G46" s="24"/>
      <c r="H46" s="7"/>
      <c r="I46" s="25">
        <f t="shared" si="0"/>
        <v>1636</v>
      </c>
      <c r="J46" s="24">
        <f t="shared" si="0"/>
        <v>3507</v>
      </c>
      <c r="K46" s="7"/>
      <c r="L46" s="25">
        <f t="shared" si="3"/>
        <v>1634.7565410993843</v>
      </c>
      <c r="M46" s="17">
        <f t="shared" si="1"/>
        <v>1.5461900375203517</v>
      </c>
      <c r="N46" s="17">
        <f t="shared" si="4"/>
        <v>3497.5991866860422</v>
      </c>
      <c r="O46" s="24">
        <f t="shared" si="2"/>
        <v>88.375290963885661</v>
      </c>
      <c r="P46" s="7"/>
      <c r="Q46" s="25">
        <f t="shared" si="5"/>
        <v>1678.6941517333885</v>
      </c>
      <c r="R46" s="24">
        <f t="shared" si="6"/>
        <v>3470.4311109185105</v>
      </c>
      <c r="S46" s="7"/>
      <c r="T46" s="25">
        <f t="shared" si="7"/>
        <v>-0.43313145323580182</v>
      </c>
      <c r="U46" s="24">
        <f t="shared" si="8"/>
        <v>0.90258539315280162</v>
      </c>
      <c r="V46" s="7"/>
      <c r="W46" s="25">
        <f t="shared" si="9"/>
        <v>-0.43985270067496907</v>
      </c>
      <c r="X46" s="24">
        <f t="shared" si="10"/>
        <v>146.45747434372919</v>
      </c>
      <c r="Y46" s="7"/>
      <c r="Z46" s="25">
        <f t="shared" si="11"/>
        <v>637</v>
      </c>
      <c r="AA46" s="17">
        <f t="shared" si="15"/>
        <v>146.43899999999996</v>
      </c>
      <c r="AB46" s="24">
        <f t="shared" si="12"/>
        <v>2.5558427033279756</v>
      </c>
      <c r="AC46" s="17">
        <f t="shared" si="13"/>
        <v>1.8474343729224074E-2</v>
      </c>
      <c r="AD46" s="17">
        <f t="shared" ca="1" si="14"/>
        <v>9.8173116812233729E-2</v>
      </c>
      <c r="AE46" s="17">
        <v>123</v>
      </c>
    </row>
    <row r="47" spans="1:31" s="17" customFormat="1" x14ac:dyDescent="0.25">
      <c r="A47" s="17">
        <v>27</v>
      </c>
      <c r="B47" s="17">
        <v>620</v>
      </c>
      <c r="C47" s="17">
        <v>13897</v>
      </c>
      <c r="D47" s="17">
        <v>15080</v>
      </c>
      <c r="E47" s="17">
        <v>12617</v>
      </c>
      <c r="F47" s="17">
        <v>11429</v>
      </c>
      <c r="G47" s="24"/>
      <c r="H47" s="7"/>
      <c r="I47" s="25">
        <f t="shared" si="0"/>
        <v>1280</v>
      </c>
      <c r="J47" s="24">
        <f t="shared" si="0"/>
        <v>3651</v>
      </c>
      <c r="K47" s="7"/>
      <c r="L47" s="25">
        <f t="shared" si="3"/>
        <v>1286.424770080625</v>
      </c>
      <c r="M47" s="17">
        <f t="shared" si="1"/>
        <v>41.277670588893741</v>
      </c>
      <c r="N47" s="17">
        <f t="shared" si="4"/>
        <v>3645.3994484758</v>
      </c>
      <c r="O47" s="24">
        <f t="shared" si="2"/>
        <v>31.366177375218946</v>
      </c>
      <c r="P47" s="7"/>
      <c r="Q47" s="25">
        <f t="shared" si="5"/>
        <v>1322.6941517333885</v>
      </c>
      <c r="R47" s="24">
        <f t="shared" si="6"/>
        <v>3614.4311109185105</v>
      </c>
      <c r="S47" s="7"/>
      <c r="T47" s="25">
        <f t="shared" si="7"/>
        <v>-0.34127743849897396</v>
      </c>
      <c r="U47" s="24">
        <f t="shared" si="8"/>
        <v>0.94003673347910588</v>
      </c>
      <c r="V47" s="7"/>
      <c r="W47" s="25">
        <f t="shared" si="9"/>
        <v>-0.3482745391676822</v>
      </c>
      <c r="X47" s="24">
        <f t="shared" si="10"/>
        <v>152.10943828197992</v>
      </c>
      <c r="Y47" s="7"/>
      <c r="Z47" s="25">
        <f t="shared" si="11"/>
        <v>620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9.0438281979942303E-2</v>
      </c>
      <c r="AD47" s="17">
        <f t="shared" ca="1" si="14"/>
        <v>1.5467832735737375E-2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13720</v>
      </c>
      <c r="D48" s="17">
        <v>15137</v>
      </c>
      <c r="E48" s="17">
        <v>12802</v>
      </c>
      <c r="F48" s="17">
        <v>11373</v>
      </c>
      <c r="G48" s="24"/>
      <c r="H48" s="7"/>
      <c r="I48" s="25">
        <f t="shared" si="0"/>
        <v>918</v>
      </c>
      <c r="J48" s="24">
        <f t="shared" si="0"/>
        <v>3764</v>
      </c>
      <c r="K48" s="7"/>
      <c r="L48" s="25">
        <f t="shared" si="3"/>
        <v>922.54689415392011</v>
      </c>
      <c r="M48" s="17">
        <f t="shared" si="1"/>
        <v>20.674246446952843</v>
      </c>
      <c r="N48" s="17">
        <f t="shared" si="4"/>
        <v>3759.7888929216797</v>
      </c>
      <c r="O48" s="24">
        <f t="shared" si="2"/>
        <v>17.733422825079423</v>
      </c>
      <c r="P48" s="7"/>
      <c r="Q48" s="25">
        <f t="shared" si="5"/>
        <v>960.69415173338859</v>
      </c>
      <c r="R48" s="24">
        <f t="shared" si="6"/>
        <v>3727.4311109185105</v>
      </c>
      <c r="S48" s="7"/>
      <c r="T48" s="25">
        <f t="shared" si="7"/>
        <v>-0.24787532239017709</v>
      </c>
      <c r="U48" s="24">
        <f t="shared" si="8"/>
        <v>0.96942563248516411</v>
      </c>
      <c r="V48" s="7"/>
      <c r="W48" s="25">
        <f t="shared" si="9"/>
        <v>-0.25508830214126588</v>
      </c>
      <c r="X48" s="24">
        <f t="shared" si="10"/>
        <v>157.69636755272563</v>
      </c>
      <c r="Y48" s="7"/>
      <c r="Z48" s="25">
        <f t="shared" si="11"/>
        <v>625</v>
      </c>
      <c r="AA48" s="17">
        <f t="shared" si="15"/>
        <v>157.64399999999998</v>
      </c>
      <c r="AB48" s="24">
        <f t="shared" si="12"/>
        <v>2.7514068460139405</v>
      </c>
      <c r="AC48" s="17">
        <f t="shared" si="13"/>
        <v>5.2367552725655742E-2</v>
      </c>
      <c r="AD48" s="17">
        <f t="shared" ca="1" si="14"/>
        <v>8.1265569604028087E-2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13536</v>
      </c>
      <c r="D49" s="17">
        <v>15177</v>
      </c>
      <c r="E49" s="17">
        <v>12979</v>
      </c>
      <c r="F49" s="17">
        <v>11337</v>
      </c>
      <c r="G49" s="24"/>
      <c r="H49" s="7"/>
      <c r="I49" s="25">
        <f t="shared" si="0"/>
        <v>557</v>
      </c>
      <c r="J49" s="24">
        <f t="shared" si="0"/>
        <v>3840</v>
      </c>
      <c r="K49" s="7"/>
      <c r="L49" s="25">
        <f t="shared" si="3"/>
        <v>562.63019443551173</v>
      </c>
      <c r="M49" s="17">
        <f t="shared" si="1"/>
        <v>31.6990893816672</v>
      </c>
      <c r="N49" s="17">
        <f t="shared" si="4"/>
        <v>3836.1922616020292</v>
      </c>
      <c r="O49" s="24">
        <f t="shared" si="2"/>
        <v>14.498871707380868</v>
      </c>
      <c r="P49" s="7"/>
      <c r="Q49" s="25">
        <f t="shared" si="5"/>
        <v>599.69415173338859</v>
      </c>
      <c r="R49" s="24">
        <f t="shared" si="6"/>
        <v>3803.4311109185105</v>
      </c>
      <c r="S49" s="7"/>
      <c r="T49" s="25">
        <f t="shared" si="7"/>
        <v>-0.15473122317670837</v>
      </c>
      <c r="U49" s="24">
        <f t="shared" si="8"/>
        <v>0.98919161765738028</v>
      </c>
      <c r="V49" s="7"/>
      <c r="W49" s="25">
        <f t="shared" si="9"/>
        <v>-0.162088558139902</v>
      </c>
      <c r="X49" s="24">
        <f t="shared" si="10"/>
        <v>163.13285404643932</v>
      </c>
      <c r="Y49" s="7"/>
      <c r="Z49" s="25">
        <f t="shared" si="11"/>
        <v>603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6.1854046439350441E-2</v>
      </c>
      <c r="AD49" s="17">
        <f t="shared" ca="1" si="14"/>
        <v>1.0432868478460477E-2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13354</v>
      </c>
      <c r="D50" s="17">
        <v>15199</v>
      </c>
      <c r="E50" s="17">
        <v>13166</v>
      </c>
      <c r="F50" s="17">
        <v>11313</v>
      </c>
      <c r="G50" s="24"/>
      <c r="H50" s="7"/>
      <c r="I50" s="25">
        <f t="shared" si="0"/>
        <v>188</v>
      </c>
      <c r="J50" s="24">
        <f t="shared" si="0"/>
        <v>3886</v>
      </c>
      <c r="K50" s="7"/>
      <c r="L50" s="25">
        <f t="shared" si="3"/>
        <v>191.81304599819859</v>
      </c>
      <c r="M50" s="17">
        <f t="shared" si="1"/>
        <v>14.539319784378277</v>
      </c>
      <c r="N50" s="17">
        <f t="shared" si="4"/>
        <v>3878.9208165631117</v>
      </c>
      <c r="O50" s="24">
        <f t="shared" si="2"/>
        <v>50.114838133114247</v>
      </c>
      <c r="P50" s="7"/>
      <c r="Q50" s="25">
        <f t="shared" si="5"/>
        <v>230.69415173338859</v>
      </c>
      <c r="R50" s="24">
        <f t="shared" si="6"/>
        <v>3849.4311109185105</v>
      </c>
      <c r="S50" s="7"/>
      <c r="T50" s="25">
        <f t="shared" si="7"/>
        <v>-5.9522988800614282E-2</v>
      </c>
      <c r="U50" s="24">
        <f t="shared" si="8"/>
        <v>1.0011552402616164</v>
      </c>
      <c r="V50" s="7"/>
      <c r="W50" s="25">
        <f t="shared" si="9"/>
        <v>-6.6966623842333456E-2</v>
      </c>
      <c r="X50" s="24">
        <f t="shared" si="10"/>
        <v>168.61184297263401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3.2842972634028911E-2</v>
      </c>
      <c r="AD50" s="17">
        <f t="shared" ca="1" si="14"/>
        <v>0.10265000468942276</v>
      </c>
      <c r="AE50" s="17">
        <v>119</v>
      </c>
    </row>
    <row r="51" spans="1:31" s="17" customFormat="1" x14ac:dyDescent="0.25">
      <c r="A51" s="17">
        <v>31</v>
      </c>
      <c r="B51" s="17">
        <v>631</v>
      </c>
      <c r="C51" s="17">
        <v>13156</v>
      </c>
      <c r="D51" s="17">
        <v>15199</v>
      </c>
      <c r="E51" s="17">
        <v>13356</v>
      </c>
      <c r="F51" s="17">
        <v>11307</v>
      </c>
      <c r="G51" s="24"/>
      <c r="H51" s="7"/>
      <c r="I51" s="25">
        <f t="shared" si="0"/>
        <v>-200</v>
      </c>
      <c r="J51" s="24">
        <f t="shared" si="0"/>
        <v>3892</v>
      </c>
      <c r="K51" s="7"/>
      <c r="L51" s="25">
        <f t="shared" si="3"/>
        <v>-192.74217954507139</v>
      </c>
      <c r="M51" s="17">
        <f t="shared" si="1"/>
        <v>52.675957755980072</v>
      </c>
      <c r="N51" s="17">
        <f t="shared" si="4"/>
        <v>3885.8414448944313</v>
      </c>
      <c r="O51" s="24">
        <f t="shared" si="2"/>
        <v>37.927800988325892</v>
      </c>
      <c r="P51" s="7"/>
      <c r="Q51" s="25">
        <f t="shared" si="5"/>
        <v>-157.30584826661141</v>
      </c>
      <c r="R51" s="24">
        <f t="shared" si="6"/>
        <v>3855.4311109185105</v>
      </c>
      <c r="S51" s="7"/>
      <c r="T51" s="25">
        <f t="shared" si="7"/>
        <v>4.0587566586714988E-2</v>
      </c>
      <c r="U51" s="24">
        <f t="shared" si="8"/>
        <v>1.0027157127752124</v>
      </c>
      <c r="V51" s="7"/>
      <c r="W51" s="25">
        <f t="shared" si="9"/>
        <v>3.3135097713956549E-2</v>
      </c>
      <c r="X51" s="24">
        <f t="shared" si="10"/>
        <v>174.33129071534495</v>
      </c>
      <c r="Y51" s="7"/>
      <c r="Z51" s="25">
        <f t="shared" si="11"/>
        <v>631</v>
      </c>
      <c r="AA51" s="17">
        <f t="shared" si="15"/>
        <v>174.25799999999998</v>
      </c>
      <c r="AB51" s="24">
        <f t="shared" si="12"/>
        <v>3.0413758479402784</v>
      </c>
      <c r="AC51" s="17">
        <f t="shared" si="13"/>
        <v>7.3290715344967339E-2</v>
      </c>
      <c r="AD51" s="17">
        <f t="shared" ca="1" si="14"/>
        <v>4.708562248450221E-2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12969</v>
      </c>
      <c r="D52" s="17">
        <v>15182</v>
      </c>
      <c r="E52" s="17">
        <v>13547</v>
      </c>
      <c r="F52" s="17">
        <v>11323</v>
      </c>
      <c r="G52" s="24"/>
      <c r="H52" s="7"/>
      <c r="I52" s="25">
        <f t="shared" ref="I52:J83" si="16">C52-E52</f>
        <v>-578</v>
      </c>
      <c r="J52" s="24">
        <f t="shared" si="16"/>
        <v>3859</v>
      </c>
      <c r="K52" s="7"/>
      <c r="L52" s="25">
        <f t="shared" si="3"/>
        <v>-574.00776207611443</v>
      </c>
      <c r="M52" s="17">
        <f t="shared" si="1"/>
        <v>15.937963640910153</v>
      </c>
      <c r="N52" s="17">
        <f t="shared" si="4"/>
        <v>3855.2312062627161</v>
      </c>
      <c r="O52" s="24">
        <f t="shared" si="2"/>
        <v>14.203806234190241</v>
      </c>
      <c r="P52" s="7"/>
      <c r="Q52" s="25">
        <f t="shared" si="5"/>
        <v>-535.30584826661141</v>
      </c>
      <c r="R52" s="24">
        <f t="shared" si="6"/>
        <v>3822.4311109185105</v>
      </c>
      <c r="S52" s="7"/>
      <c r="T52" s="25">
        <f t="shared" si="7"/>
        <v>0.13811795302076257</v>
      </c>
      <c r="U52" s="24">
        <f t="shared" si="8"/>
        <v>0.99413311395043436</v>
      </c>
      <c r="V52" s="7"/>
      <c r="W52" s="25">
        <f t="shared" si="9"/>
        <v>0.13073197657277455</v>
      </c>
      <c r="X52" s="24">
        <f t="shared" si="10"/>
        <v>179.93022794364549</v>
      </c>
      <c r="Y52" s="7"/>
      <c r="Z52" s="25">
        <f t="shared" si="11"/>
        <v>628</v>
      </c>
      <c r="AA52" s="17">
        <f t="shared" si="15"/>
        <v>179.90999999999997</v>
      </c>
      <c r="AB52" s="24">
        <f t="shared" si="12"/>
        <v>3.1400218572629974</v>
      </c>
      <c r="AC52" s="17">
        <f t="shared" si="13"/>
        <v>2.0227943645522828E-2</v>
      </c>
      <c r="AD52" s="17">
        <f t="shared" ca="1" si="14"/>
        <v>5.2613608894773733E-2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12786</v>
      </c>
      <c r="D53" s="17">
        <v>15154</v>
      </c>
      <c r="E53" s="17">
        <v>13738</v>
      </c>
      <c r="F53" s="17">
        <v>11361</v>
      </c>
      <c r="G53" s="24"/>
      <c r="H53" s="7"/>
      <c r="I53" s="25">
        <f t="shared" si="16"/>
        <v>-952</v>
      </c>
      <c r="J53" s="24">
        <f t="shared" si="16"/>
        <v>3793</v>
      </c>
      <c r="K53" s="7"/>
      <c r="L53" s="25">
        <f t="shared" si="3"/>
        <v>-947.73056226733479</v>
      </c>
      <c r="M53" s="17">
        <f t="shared" si="1"/>
        <v>18.22809855310545</v>
      </c>
      <c r="N53" s="17">
        <f t="shared" si="4"/>
        <v>3788.0574300748899</v>
      </c>
      <c r="O53" s="24">
        <f t="shared" si="2"/>
        <v>24.428997464602784</v>
      </c>
      <c r="P53" s="7"/>
      <c r="Q53" s="25">
        <f t="shared" si="5"/>
        <v>-909.30584826661141</v>
      </c>
      <c r="R53" s="24">
        <f t="shared" si="6"/>
        <v>3756.4311109185105</v>
      </c>
      <c r="S53" s="7"/>
      <c r="T53" s="25">
        <f t="shared" si="7"/>
        <v>0.23461627187349748</v>
      </c>
      <c r="U53" s="24">
        <f t="shared" si="8"/>
        <v>0.9769679163008782</v>
      </c>
      <c r="V53" s="7"/>
      <c r="W53" s="25">
        <f t="shared" si="9"/>
        <v>0.22736055725464877</v>
      </c>
      <c r="X53" s="24">
        <f t="shared" si="10"/>
        <v>185.5393433310378</v>
      </c>
      <c r="Y53" s="7"/>
      <c r="Z53" s="25">
        <f t="shared" si="11"/>
        <v>624</v>
      </c>
      <c r="AA53" s="17">
        <f t="shared" si="15"/>
        <v>185.52599999999995</v>
      </c>
      <c r="AB53" s="24">
        <f t="shared" si="12"/>
        <v>3.2380395480549988</v>
      </c>
      <c r="AC53" s="17">
        <f t="shared" si="13"/>
        <v>1.3343331037845019E-2</v>
      </c>
      <c r="AD53" s="17">
        <f t="shared" ca="1" si="14"/>
        <v>4.7010735024429096E-2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12594</v>
      </c>
      <c r="D54" s="17">
        <v>15098</v>
      </c>
      <c r="E54" s="17">
        <v>13921</v>
      </c>
      <c r="F54" s="17">
        <v>11414</v>
      </c>
      <c r="G54" s="24"/>
      <c r="H54" s="7"/>
      <c r="I54" s="25">
        <f t="shared" si="16"/>
        <v>-1327</v>
      </c>
      <c r="J54" s="24">
        <f t="shared" si="16"/>
        <v>3684</v>
      </c>
      <c r="K54" s="7"/>
      <c r="L54" s="25">
        <f t="shared" si="3"/>
        <v>-1323.1247193159113</v>
      </c>
      <c r="M54" s="17">
        <f t="shared" si="1"/>
        <v>15.017800380470931</v>
      </c>
      <c r="N54" s="17">
        <f t="shared" si="4"/>
        <v>3681.3867773900174</v>
      </c>
      <c r="O54" s="24">
        <f t="shared" si="2"/>
        <v>6.8289324093241976</v>
      </c>
      <c r="P54" s="7"/>
      <c r="Q54" s="25">
        <f t="shared" si="5"/>
        <v>-1284.3058482666115</v>
      </c>
      <c r="R54" s="24">
        <f t="shared" si="6"/>
        <v>3647.4311109185105</v>
      </c>
      <c r="S54" s="7"/>
      <c r="T54" s="25">
        <f t="shared" si="7"/>
        <v>0.33137260762156062</v>
      </c>
      <c r="U54" s="24">
        <f t="shared" si="8"/>
        <v>0.94861933230388396</v>
      </c>
      <c r="V54" s="7"/>
      <c r="W54" s="25">
        <f t="shared" si="9"/>
        <v>0.32433029258017299</v>
      </c>
      <c r="X54" s="24">
        <f t="shared" si="10"/>
        <v>191.31403452882921</v>
      </c>
      <c r="Y54" s="7"/>
      <c r="Z54" s="25">
        <f t="shared" si="11"/>
        <v>642</v>
      </c>
      <c r="AA54" s="17">
        <f t="shared" si="15"/>
        <v>191.30399999999995</v>
      </c>
      <c r="AB54" s="24">
        <f t="shared" si="12"/>
        <v>3.3388846722352312</v>
      </c>
      <c r="AC54" s="17">
        <f t="shared" si="13"/>
        <v>1.003452882926581E-2</v>
      </c>
      <c r="AD54" s="17">
        <f t="shared" ca="1" si="14"/>
        <v>0.10629111169365046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12421</v>
      </c>
      <c r="D55" s="17">
        <v>15025</v>
      </c>
      <c r="E55" s="17">
        <v>14100</v>
      </c>
      <c r="F55" s="17">
        <v>11486</v>
      </c>
      <c r="G55" s="24"/>
      <c r="H55" s="7"/>
      <c r="I55" s="25">
        <f t="shared" si="16"/>
        <v>-1679</v>
      </c>
      <c r="J55" s="24">
        <f t="shared" si="16"/>
        <v>3539</v>
      </c>
      <c r="K55" s="7"/>
      <c r="L55" s="25">
        <f t="shared" si="3"/>
        <v>-1677.7643938901783</v>
      </c>
      <c r="M55" s="17">
        <f t="shared" si="1"/>
        <v>1.5267224586286512</v>
      </c>
      <c r="N55" s="17">
        <f t="shared" si="4"/>
        <v>3541.2173259039077</v>
      </c>
      <c r="O55" s="24">
        <f t="shared" si="2"/>
        <v>4.9165341641403177</v>
      </c>
      <c r="P55" s="7"/>
      <c r="Q55" s="25">
        <f t="shared" si="5"/>
        <v>-1636.3058482666115</v>
      </c>
      <c r="R55" s="24">
        <f t="shared" si="6"/>
        <v>3502.4311109185105</v>
      </c>
      <c r="S55" s="7"/>
      <c r="T55" s="25">
        <f t="shared" si="7"/>
        <v>0.42219455477707585</v>
      </c>
      <c r="U55" s="24">
        <f t="shared" si="8"/>
        <v>0.91090791322531373</v>
      </c>
      <c r="V55" s="7"/>
      <c r="W55" s="25">
        <f t="shared" si="9"/>
        <v>0.41543507309002803</v>
      </c>
      <c r="X55" s="24">
        <f t="shared" si="10"/>
        <v>196.95478549675965</v>
      </c>
      <c r="Y55" s="7"/>
      <c r="Z55" s="25">
        <f t="shared" si="11"/>
        <v>628</v>
      </c>
      <c r="AA55" s="17">
        <f t="shared" si="15"/>
        <v>196.95599999999993</v>
      </c>
      <c r="AB55" s="24">
        <f t="shared" si="12"/>
        <v>3.4375306815579507</v>
      </c>
      <c r="AC55" s="17">
        <f t="shared" si="13"/>
        <v>-1.2145032402770539E-3</v>
      </c>
      <c r="AD55" s="17">
        <f t="shared" ca="1" si="14"/>
        <v>9.6292969209997636E-2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12256</v>
      </c>
      <c r="D56" s="17">
        <v>14944</v>
      </c>
      <c r="E56" s="17">
        <v>14264</v>
      </c>
      <c r="F56" s="17">
        <v>11573</v>
      </c>
      <c r="G56" s="24"/>
      <c r="H56" s="7"/>
      <c r="I56" s="25">
        <f t="shared" si="16"/>
        <v>-2008</v>
      </c>
      <c r="J56" s="24">
        <f t="shared" si="16"/>
        <v>3371</v>
      </c>
      <c r="K56" s="7"/>
      <c r="L56" s="25">
        <f t="shared" si="3"/>
        <v>-2006.5164120800239</v>
      </c>
      <c r="M56" s="17">
        <f t="shared" si="1"/>
        <v>2.2010331162990604</v>
      </c>
      <c r="N56" s="17">
        <f t="shared" si="4"/>
        <v>3372.7435170689355</v>
      </c>
      <c r="O56" s="24">
        <f t="shared" si="2"/>
        <v>3.039851769669399</v>
      </c>
      <c r="P56" s="7"/>
      <c r="Q56" s="25">
        <f t="shared" si="5"/>
        <v>-1965.3058482666115</v>
      </c>
      <c r="R56" s="24">
        <f t="shared" si="6"/>
        <v>3334.4311109185105</v>
      </c>
      <c r="S56" s="7"/>
      <c r="T56" s="25">
        <f t="shared" si="7"/>
        <v>0.50708211334004316</v>
      </c>
      <c r="U56" s="24">
        <f t="shared" si="8"/>
        <v>0.86721468284462533</v>
      </c>
      <c r="V56" s="7"/>
      <c r="W56" s="25">
        <f t="shared" si="9"/>
        <v>0.50064976627119184</v>
      </c>
      <c r="X56" s="24">
        <f t="shared" si="10"/>
        <v>202.43679329414772</v>
      </c>
      <c r="Y56" s="7"/>
      <c r="Z56" s="25">
        <f t="shared" si="11"/>
        <v>609</v>
      </c>
      <c r="AA56" s="17">
        <f t="shared" si="15"/>
        <v>202.43699999999993</v>
      </c>
      <c r="AB56" s="24">
        <f t="shared" si="12"/>
        <v>3.5331921778597595</v>
      </c>
      <c r="AC56" s="17">
        <f t="shared" si="13"/>
        <v>-2.0670585220727844E-4</v>
      </c>
      <c r="AD56" s="17">
        <f t="shared" ca="1" si="14"/>
        <v>0.17046770250297527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12097</v>
      </c>
      <c r="D57" s="17">
        <v>14843</v>
      </c>
      <c r="E57" s="17">
        <v>14425</v>
      </c>
      <c r="F57" s="17">
        <v>11675</v>
      </c>
      <c r="G57" s="24"/>
      <c r="H57" s="7"/>
      <c r="I57" s="25">
        <f t="shared" si="16"/>
        <v>-2328</v>
      </c>
      <c r="J57" s="24">
        <f t="shared" si="16"/>
        <v>3168</v>
      </c>
      <c r="K57" s="7"/>
      <c r="L57" s="25">
        <f t="shared" si="3"/>
        <v>-2320.7607906012545</v>
      </c>
      <c r="M57" s="17">
        <f t="shared" si="1"/>
        <v>52.406152718885409</v>
      </c>
      <c r="N57" s="17">
        <f t="shared" si="4"/>
        <v>3171.3203945848336</v>
      </c>
      <c r="O57" s="24">
        <f t="shared" si="2"/>
        <v>11.025020198992252</v>
      </c>
      <c r="P57" s="7"/>
      <c r="Q57" s="25">
        <f t="shared" si="5"/>
        <v>-2285.3058482666115</v>
      </c>
      <c r="R57" s="24">
        <f t="shared" si="6"/>
        <v>3131.4311109185105</v>
      </c>
      <c r="S57" s="7"/>
      <c r="T57" s="25">
        <f t="shared" si="7"/>
        <v>0.58964751984505703</v>
      </c>
      <c r="U57" s="24">
        <f t="shared" si="8"/>
        <v>0.81441869613462692</v>
      </c>
      <c r="V57" s="7"/>
      <c r="W57" s="25">
        <f t="shared" si="9"/>
        <v>0.58360990769760757</v>
      </c>
      <c r="X57" s="24">
        <f t="shared" si="10"/>
        <v>208.06388604534459</v>
      </c>
      <c r="Y57" s="7"/>
      <c r="Z57" s="25">
        <f t="shared" si="11"/>
        <v>616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8.2886045344650938E-2</v>
      </c>
      <c r="AD57" s="17">
        <f t="shared" ca="1" si="14"/>
        <v>3.516220222709876E-2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11953</v>
      </c>
      <c r="D58" s="17">
        <v>14725</v>
      </c>
      <c r="E58" s="17">
        <v>14572</v>
      </c>
      <c r="F58" s="17">
        <v>11791</v>
      </c>
      <c r="G58" s="24"/>
      <c r="H58" s="7"/>
      <c r="I58" s="25">
        <f t="shared" si="16"/>
        <v>-2619</v>
      </c>
      <c r="J58" s="24">
        <f t="shared" si="16"/>
        <v>2934</v>
      </c>
      <c r="K58" s="7"/>
      <c r="L58" s="25">
        <f t="shared" si="3"/>
        <v>-2613.6856450237174</v>
      </c>
      <c r="M58" s="17">
        <f t="shared" si="1"/>
        <v>28.242368813939951</v>
      </c>
      <c r="N58" s="17">
        <f t="shared" si="4"/>
        <v>2940.5841637042922</v>
      </c>
      <c r="O58" s="24">
        <f t="shared" si="2"/>
        <v>43.351211684919086</v>
      </c>
      <c r="P58" s="7"/>
      <c r="Q58" s="25">
        <f t="shared" si="5"/>
        <v>-2576.3058482666115</v>
      </c>
      <c r="R58" s="24">
        <f t="shared" si="6"/>
        <v>2897.4311109185105</v>
      </c>
      <c r="S58" s="7"/>
      <c r="T58" s="25">
        <f t="shared" si="7"/>
        <v>0.66473043638555396</v>
      </c>
      <c r="U58" s="24">
        <f t="shared" si="8"/>
        <v>0.75356026810438248</v>
      </c>
      <c r="V58" s="7"/>
      <c r="W58" s="25">
        <f t="shared" si="9"/>
        <v>0.65914728381526888</v>
      </c>
      <c r="X58" s="24">
        <f t="shared" si="10"/>
        <v>213.61515817702991</v>
      </c>
      <c r="Y58" s="7"/>
      <c r="Z58" s="25">
        <f t="shared" si="11"/>
        <v>616</v>
      </c>
      <c r="AA58" s="17">
        <f t="shared" si="15"/>
        <v>213.52499999999995</v>
      </c>
      <c r="AB58" s="24">
        <f t="shared" si="12"/>
        <v>3.7267142853208912</v>
      </c>
      <c r="AC58" s="17">
        <f t="shared" si="13"/>
        <v>9.0158177029962872E-2</v>
      </c>
      <c r="AD58" s="17">
        <f t="shared" ca="1" si="14"/>
        <v>0.10250813417064819</v>
      </c>
      <c r="AE58" s="17">
        <v>111</v>
      </c>
    </row>
    <row r="59" spans="1:31" s="17" customFormat="1" x14ac:dyDescent="0.25">
      <c r="A59" s="17">
        <v>39</v>
      </c>
      <c r="B59" s="17">
        <v>627</v>
      </c>
      <c r="C59" s="17">
        <v>11815</v>
      </c>
      <c r="D59" s="17">
        <v>14597</v>
      </c>
      <c r="E59" s="17">
        <v>14705</v>
      </c>
      <c r="F59" s="17">
        <v>11924</v>
      </c>
      <c r="G59" s="24"/>
      <c r="H59" s="7"/>
      <c r="I59" s="25">
        <f t="shared" si="16"/>
        <v>-2890</v>
      </c>
      <c r="J59" s="24">
        <f t="shared" si="16"/>
        <v>2673</v>
      </c>
      <c r="K59" s="7"/>
      <c r="L59" s="25">
        <f t="shared" si="3"/>
        <v>-2887.1169365935693</v>
      </c>
      <c r="M59" s="17">
        <f t="shared" si="1"/>
        <v>8.3120546054995899</v>
      </c>
      <c r="N59" s="17">
        <f t="shared" si="4"/>
        <v>2677.8545244443048</v>
      </c>
      <c r="O59" s="24">
        <f t="shared" si="2"/>
        <v>23.566407580353246</v>
      </c>
      <c r="P59" s="7"/>
      <c r="Q59" s="25">
        <f t="shared" si="5"/>
        <v>-2847.3058482666115</v>
      </c>
      <c r="R59" s="24">
        <f t="shared" si="6"/>
        <v>2636.4311109185105</v>
      </c>
      <c r="S59" s="7"/>
      <c r="T59" s="25">
        <f t="shared" si="7"/>
        <v>0.73465301501948754</v>
      </c>
      <c r="U59" s="24">
        <f t="shared" si="8"/>
        <v>0.68567971376295589</v>
      </c>
      <c r="V59" s="7"/>
      <c r="W59" s="25">
        <f t="shared" si="9"/>
        <v>0.72957637775613027</v>
      </c>
      <c r="X59" s="24">
        <f t="shared" si="10"/>
        <v>219.21518011418789</v>
      </c>
      <c r="Y59" s="7"/>
      <c r="Z59" s="25">
        <f t="shared" si="11"/>
        <v>627</v>
      </c>
      <c r="AA59" s="17">
        <f t="shared" si="15"/>
        <v>219.16799999999995</v>
      </c>
      <c r="AB59" s="24">
        <f t="shared" si="12"/>
        <v>3.8252032150109314</v>
      </c>
      <c r="AC59" s="17">
        <f t="shared" si="13"/>
        <v>4.7180114187938216E-2</v>
      </c>
      <c r="AD59" s="17">
        <f t="shared" ca="1" si="14"/>
        <v>7.2748513286512662E-2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11689</v>
      </c>
      <c r="D60" s="17">
        <v>14445</v>
      </c>
      <c r="E60" s="17">
        <v>14822</v>
      </c>
      <c r="F60" s="17">
        <v>12061</v>
      </c>
      <c r="G60" s="24"/>
      <c r="H60" s="7"/>
      <c r="I60" s="25">
        <f t="shared" si="16"/>
        <v>-3133</v>
      </c>
      <c r="J60" s="24">
        <f t="shared" si="16"/>
        <v>2384</v>
      </c>
      <c r="K60" s="7"/>
      <c r="L60" s="25">
        <f t="shared" si="3"/>
        <v>-3131.4952559854496</v>
      </c>
      <c r="M60" s="17">
        <f t="shared" si="1"/>
        <v>2.2642545493252455</v>
      </c>
      <c r="N60" s="17">
        <f t="shared" si="4"/>
        <v>2391.4509822392929</v>
      </c>
      <c r="O60" s="24">
        <f t="shared" si="2"/>
        <v>55.517136330258211</v>
      </c>
      <c r="P60" s="7"/>
      <c r="Q60" s="25">
        <f t="shared" si="5"/>
        <v>-3090.3058482666115</v>
      </c>
      <c r="R60" s="24">
        <f t="shared" si="6"/>
        <v>2347.4311109185105</v>
      </c>
      <c r="S60" s="7"/>
      <c r="T60" s="25">
        <f t="shared" si="7"/>
        <v>0.79735112058423241</v>
      </c>
      <c r="U60" s="24">
        <f t="shared" si="8"/>
        <v>0.61051695435808129</v>
      </c>
      <c r="V60" s="7"/>
      <c r="W60" s="25">
        <f t="shared" si="9"/>
        <v>0.7928349306011937</v>
      </c>
      <c r="X60" s="24">
        <f t="shared" si="10"/>
        <v>224.84080375654935</v>
      </c>
      <c r="Y60" s="7"/>
      <c r="Z60" s="25">
        <f t="shared" si="11"/>
        <v>623</v>
      </c>
      <c r="AA60" s="17">
        <f t="shared" si="15"/>
        <v>224.77499999999995</v>
      </c>
      <c r="AB60" s="24">
        <f t="shared" si="12"/>
        <v>3.9230638261702535</v>
      </c>
      <c r="AC60" s="17">
        <f t="shared" si="13"/>
        <v>6.580375654939985E-2</v>
      </c>
      <c r="AD60" s="17">
        <f t="shared" ca="1" si="14"/>
        <v>-0.1293544472302699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11581</v>
      </c>
      <c r="D61" s="17">
        <v>14280</v>
      </c>
      <c r="E61" s="17">
        <v>14923</v>
      </c>
      <c r="F61" s="17">
        <v>12213</v>
      </c>
      <c r="G61" s="24"/>
      <c r="H61" s="7"/>
      <c r="I61" s="25">
        <f t="shared" si="16"/>
        <v>-3342</v>
      </c>
      <c r="J61" s="24">
        <f t="shared" si="16"/>
        <v>2067</v>
      </c>
      <c r="K61" s="7"/>
      <c r="L61" s="25">
        <f t="shared" si="3"/>
        <v>-3350.4604341902282</v>
      </c>
      <c r="M61" s="17">
        <f t="shared" si="1"/>
        <v>71.578946687181798</v>
      </c>
      <c r="N61" s="17">
        <f t="shared" si="4"/>
        <v>2075.8576003726921</v>
      </c>
      <c r="O61" s="24">
        <f t="shared" si="2"/>
        <v>78.457084362315314</v>
      </c>
      <c r="P61" s="7"/>
      <c r="Q61" s="25">
        <f t="shared" si="5"/>
        <v>-3299.3058482666115</v>
      </c>
      <c r="R61" s="24">
        <f t="shared" si="6"/>
        <v>2030.4311109185105</v>
      </c>
      <c r="S61" s="7"/>
      <c r="T61" s="25">
        <f t="shared" si="7"/>
        <v>0.85127665170781963</v>
      </c>
      <c r="U61" s="24">
        <f t="shared" si="8"/>
        <v>0.52807198988975868</v>
      </c>
      <c r="V61" s="7"/>
      <c r="W61" s="25">
        <f t="shared" si="9"/>
        <v>0.84737479820853623</v>
      </c>
      <c r="X61" s="24">
        <f t="shared" si="10"/>
        <v>230.50804309009879</v>
      </c>
      <c r="Y61" s="7"/>
      <c r="Z61" s="25">
        <f t="shared" si="11"/>
        <v>636</v>
      </c>
      <c r="AA61" s="17">
        <f t="shared" si="15"/>
        <v>230.49899999999994</v>
      </c>
      <c r="AB61" s="24">
        <f t="shared" si="12"/>
        <v>4.0229664725544092</v>
      </c>
      <c r="AC61" s="17">
        <f t="shared" si="13"/>
        <v>9.0430900988565099E-3</v>
      </c>
      <c r="AD61" s="17">
        <f t="shared" ca="1" si="14"/>
        <v>0.16384400554292711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11489</v>
      </c>
      <c r="D62" s="17">
        <v>14118</v>
      </c>
      <c r="E62" s="17">
        <v>15026</v>
      </c>
      <c r="F62" s="17">
        <v>12394</v>
      </c>
      <c r="G62" s="24"/>
      <c r="H62" s="7"/>
      <c r="I62" s="25">
        <f t="shared" si="16"/>
        <v>-3537</v>
      </c>
      <c r="J62" s="24">
        <f t="shared" si="16"/>
        <v>1724</v>
      </c>
      <c r="K62" s="7"/>
      <c r="L62" s="25">
        <f t="shared" si="3"/>
        <v>-3538.021768441261</v>
      </c>
      <c r="M62" s="17">
        <f t="shared" si="1"/>
        <v>1.0440107475568809</v>
      </c>
      <c r="N62" s="17">
        <f t="shared" si="4"/>
        <v>1736.6806736476597</v>
      </c>
      <c r="O62" s="24">
        <f t="shared" si="2"/>
        <v>160.79948415845013</v>
      </c>
      <c r="P62" s="7"/>
      <c r="Q62" s="25">
        <f t="shared" si="5"/>
        <v>-3494.3058482666115</v>
      </c>
      <c r="R62" s="24">
        <f t="shared" si="6"/>
        <v>1687.4311109185105</v>
      </c>
      <c r="S62" s="7"/>
      <c r="T62" s="25">
        <f t="shared" si="7"/>
        <v>0.90158994629681244</v>
      </c>
      <c r="U62" s="24">
        <f t="shared" si="8"/>
        <v>0.43886497786251993</v>
      </c>
      <c r="V62" s="7"/>
      <c r="W62" s="25">
        <f t="shared" si="9"/>
        <v>0.89835259451076921</v>
      </c>
      <c r="X62" s="24">
        <f t="shared" si="10"/>
        <v>236.40209469701654</v>
      </c>
      <c r="Y62" s="7"/>
      <c r="Z62" s="25">
        <f t="shared" si="11"/>
        <v>642</v>
      </c>
      <c r="AA62" s="17">
        <f t="shared" si="15"/>
        <v>236.27699999999993</v>
      </c>
      <c r="AB62" s="24">
        <f t="shared" si="12"/>
        <v>4.1238115967346411</v>
      </c>
      <c r="AC62" s="17">
        <f t="shared" si="13"/>
        <v>0.12509469701660691</v>
      </c>
      <c r="AD62" s="17">
        <f t="shared" ca="1" si="14"/>
        <v>2.5113456249329147E-2</v>
      </c>
      <c r="AE62" s="17">
        <v>107</v>
      </c>
    </row>
    <row r="63" spans="1:31" s="17" customFormat="1" x14ac:dyDescent="0.25">
      <c r="A63" s="17">
        <v>43</v>
      </c>
      <c r="B63" s="17">
        <v>617</v>
      </c>
      <c r="C63" s="17">
        <v>11415</v>
      </c>
      <c r="D63" s="17">
        <v>13947</v>
      </c>
      <c r="E63" s="17">
        <v>15102</v>
      </c>
      <c r="F63" s="17">
        <v>12562</v>
      </c>
      <c r="G63" s="24"/>
      <c r="H63" s="7"/>
      <c r="I63" s="25">
        <f t="shared" si="16"/>
        <v>-3687</v>
      </c>
      <c r="J63" s="24">
        <f t="shared" si="16"/>
        <v>1385</v>
      </c>
      <c r="K63" s="7"/>
      <c r="L63" s="25">
        <f t="shared" si="3"/>
        <v>-3684.8215428682165</v>
      </c>
      <c r="M63" s="17">
        <f t="shared" si="1"/>
        <v>4.745675475018345</v>
      </c>
      <c r="N63" s="17">
        <f t="shared" si="4"/>
        <v>1394.3944828670092</v>
      </c>
      <c r="O63" s="24">
        <f t="shared" si="2"/>
        <v>88.25630833852891</v>
      </c>
      <c r="P63" s="7"/>
      <c r="Q63" s="25">
        <f t="shared" si="5"/>
        <v>-3644.3058482666115</v>
      </c>
      <c r="R63" s="24">
        <f t="shared" si="6"/>
        <v>1348.4311109185105</v>
      </c>
      <c r="S63" s="7"/>
      <c r="T63" s="25">
        <f t="shared" si="7"/>
        <v>0.94029248059603765</v>
      </c>
      <c r="U63" s="24">
        <f t="shared" si="8"/>
        <v>0.35069828084434523</v>
      </c>
      <c r="V63" s="7"/>
      <c r="W63" s="25">
        <f t="shared" si="9"/>
        <v>0.93771157666765015</v>
      </c>
      <c r="X63" s="24">
        <f t="shared" si="10"/>
        <v>241.93313673590535</v>
      </c>
      <c r="Y63" s="7"/>
      <c r="Z63" s="25">
        <f t="shared" si="11"/>
        <v>617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0.10313673590542294</v>
      </c>
      <c r="AD63" s="17">
        <f t="shared" ca="1" si="14"/>
        <v>1.663481825079316E-2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11357</v>
      </c>
      <c r="D64" s="17">
        <v>13762</v>
      </c>
      <c r="E64" s="17">
        <v>15151</v>
      </c>
      <c r="F64" s="17">
        <v>12738</v>
      </c>
      <c r="G64" s="24"/>
      <c r="H64" s="7"/>
      <c r="I64" s="25">
        <f t="shared" si="16"/>
        <v>-3794</v>
      </c>
      <c r="J64" s="24">
        <f t="shared" si="16"/>
        <v>1024</v>
      </c>
      <c r="K64" s="7"/>
      <c r="L64" s="25">
        <f t="shared" si="3"/>
        <v>-3800.0358041342097</v>
      </c>
      <c r="M64" s="17">
        <f t="shared" si="1"/>
        <v>36.430931546542716</v>
      </c>
      <c r="N64" s="17">
        <f t="shared" si="4"/>
        <v>1029.4371211468219</v>
      </c>
      <c r="O64" s="24">
        <f t="shared" si="2"/>
        <v>29.562286365218299</v>
      </c>
      <c r="P64" s="7"/>
      <c r="Q64" s="25">
        <f t="shared" si="5"/>
        <v>-3751.3058482666115</v>
      </c>
      <c r="R64" s="24">
        <f t="shared" si="6"/>
        <v>987.4311109185104</v>
      </c>
      <c r="S64" s="7"/>
      <c r="T64" s="25">
        <f t="shared" si="7"/>
        <v>0.96790028839615161</v>
      </c>
      <c r="U64" s="24">
        <f t="shared" si="8"/>
        <v>0.25680985127631845</v>
      </c>
      <c r="V64" s="7"/>
      <c r="W64" s="25">
        <f t="shared" si="9"/>
        <v>0.9660180577525308</v>
      </c>
      <c r="X64" s="24">
        <f t="shared" si="10"/>
        <v>247.55123188159496</v>
      </c>
      <c r="Y64" s="7"/>
      <c r="Z64" s="25">
        <f t="shared" si="11"/>
        <v>634</v>
      </c>
      <c r="AA64" s="17">
        <f t="shared" si="15"/>
        <v>247.53599999999992</v>
      </c>
      <c r="AB64" s="24">
        <f t="shared" si="12"/>
        <v>4.3203182172166814</v>
      </c>
      <c r="AC64" s="17">
        <f t="shared" si="13"/>
        <v>1.5231881595042296E-2</v>
      </c>
      <c r="AD64" s="17">
        <f t="shared" ca="1" si="14"/>
        <v>0.12847965319156174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11314</v>
      </c>
      <c r="D65" s="17">
        <v>13575</v>
      </c>
      <c r="E65" s="17">
        <v>15183</v>
      </c>
      <c r="F65" s="17">
        <v>12911</v>
      </c>
      <c r="G65" s="24"/>
      <c r="H65" s="7"/>
      <c r="I65" s="25">
        <f t="shared" si="16"/>
        <v>-3869</v>
      </c>
      <c r="J65" s="24">
        <f t="shared" si="16"/>
        <v>664</v>
      </c>
      <c r="K65" s="7"/>
      <c r="L65" s="25">
        <f t="shared" si="3"/>
        <v>-3875.3609355922526</v>
      </c>
      <c r="M65" s="17">
        <f t="shared" si="1"/>
        <v>40.461501608786506</v>
      </c>
      <c r="N65" s="17">
        <f t="shared" si="4"/>
        <v>671.35179556838398</v>
      </c>
      <c r="O65" s="24">
        <f t="shared" si="2"/>
        <v>54.048898079310291</v>
      </c>
      <c r="P65" s="7"/>
      <c r="Q65" s="25">
        <f t="shared" si="5"/>
        <v>-3826.3058482666115</v>
      </c>
      <c r="R65" s="24">
        <f t="shared" si="6"/>
        <v>627.4311109185104</v>
      </c>
      <c r="S65" s="7"/>
      <c r="T65" s="25">
        <f t="shared" si="7"/>
        <v>0.98725155554576427</v>
      </c>
      <c r="U65" s="24">
        <f t="shared" si="8"/>
        <v>0.16318150046055774</v>
      </c>
      <c r="V65" s="7"/>
      <c r="W65" s="25">
        <f t="shared" si="9"/>
        <v>0.98606583681025672</v>
      </c>
      <c r="X65" s="24">
        <f t="shared" si="10"/>
        <v>253.04204958244429</v>
      </c>
      <c r="Y65" s="7"/>
      <c r="Z65" s="25">
        <f t="shared" si="11"/>
        <v>606</v>
      </c>
      <c r="AA65" s="17">
        <f t="shared" si="15"/>
        <v>252.98999999999992</v>
      </c>
      <c r="AB65" s="24">
        <f t="shared" si="12"/>
        <v>4.4155084746204531</v>
      </c>
      <c r="AC65" s="17">
        <f t="shared" si="13"/>
        <v>5.2049582444368525E-2</v>
      </c>
      <c r="AD65" s="17">
        <f t="shared" ca="1" si="14"/>
        <v>4.7693567850870977E-2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11301</v>
      </c>
      <c r="D66" s="17">
        <v>13407</v>
      </c>
      <c r="E66" s="17">
        <v>15210</v>
      </c>
      <c r="F66" s="17">
        <v>13105</v>
      </c>
      <c r="G66" s="24"/>
      <c r="H66" s="7"/>
      <c r="I66" s="25">
        <f t="shared" si="16"/>
        <v>-3909</v>
      </c>
      <c r="J66" s="24">
        <f t="shared" si="16"/>
        <v>302</v>
      </c>
      <c r="K66" s="7"/>
      <c r="L66" s="25">
        <f t="shared" si="3"/>
        <v>-3916.2019245702613</v>
      </c>
      <c r="M66" s="17">
        <f t="shared" si="1"/>
        <v>51.867717515733787</v>
      </c>
      <c r="N66" s="17">
        <f t="shared" si="4"/>
        <v>303.89853859123502</v>
      </c>
      <c r="O66" s="24">
        <f t="shared" si="2"/>
        <v>3.6044487824086691</v>
      </c>
      <c r="P66" s="7"/>
      <c r="Q66" s="25">
        <f t="shared" si="5"/>
        <v>-3866.3058482666115</v>
      </c>
      <c r="R66" s="24">
        <f t="shared" si="6"/>
        <v>265.43111091851046</v>
      </c>
      <c r="S66" s="7"/>
      <c r="T66" s="25">
        <f t="shared" si="7"/>
        <v>0.99757223135889095</v>
      </c>
      <c r="U66" s="24">
        <f t="shared" si="8"/>
        <v>6.9032992140264995E-2</v>
      </c>
      <c r="V66" s="7"/>
      <c r="W66" s="25">
        <f t="shared" si="9"/>
        <v>0.99708664158056337</v>
      </c>
      <c r="X66" s="24">
        <f t="shared" si="10"/>
        <v>258.47808417438762</v>
      </c>
      <c r="Y66" s="7"/>
      <c r="Z66" s="25">
        <f t="shared" si="11"/>
        <v>612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-1.991582561231553E-2</v>
      </c>
      <c r="AD66" s="17">
        <f t="shared" ca="1" si="14"/>
        <v>1.2296296377655835E-2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11295</v>
      </c>
      <c r="D67" s="17">
        <v>13209</v>
      </c>
      <c r="E67" s="17">
        <v>15211</v>
      </c>
      <c r="F67" s="17">
        <v>13287</v>
      </c>
      <c r="G67" s="24"/>
      <c r="H67" s="7"/>
      <c r="I67" s="25">
        <f t="shared" si="16"/>
        <v>-3916</v>
      </c>
      <c r="J67" s="24">
        <f t="shared" si="16"/>
        <v>-78</v>
      </c>
      <c r="K67" s="7"/>
      <c r="L67" s="25">
        <f t="shared" si="3"/>
        <v>-3920.8702325407207</v>
      </c>
      <c r="M67" s="17">
        <f t="shared" si="1"/>
        <v>23.719165000695149</v>
      </c>
      <c r="N67" s="17">
        <f t="shared" si="4"/>
        <v>-76.908318318204437</v>
      </c>
      <c r="O67" s="24">
        <f t="shared" si="2"/>
        <v>1.1917688943679898</v>
      </c>
      <c r="P67" s="7"/>
      <c r="Q67" s="25">
        <f t="shared" si="5"/>
        <v>-3873.3058482666115</v>
      </c>
      <c r="R67" s="24">
        <f t="shared" si="6"/>
        <v>-114.56888908148956</v>
      </c>
      <c r="S67" s="7"/>
      <c r="T67" s="25">
        <f t="shared" si="7"/>
        <v>0.9993783496261881</v>
      </c>
      <c r="U67" s="24">
        <f t="shared" si="8"/>
        <v>-2.979693372081579E-2</v>
      </c>
      <c r="V67" s="7"/>
      <c r="W67" s="25">
        <f t="shared" si="9"/>
        <v>0.99962745243447826</v>
      </c>
      <c r="X67" s="24">
        <f t="shared" si="10"/>
        <v>264.14598926403698</v>
      </c>
      <c r="Y67" s="7"/>
      <c r="Z67" s="25">
        <f t="shared" si="11"/>
        <v>630</v>
      </c>
      <c r="AA67" s="17">
        <f t="shared" si="15"/>
        <v>264.16799999999995</v>
      </c>
      <c r="AB67" s="24">
        <f t="shared" si="12"/>
        <v>4.6106013784083792</v>
      </c>
      <c r="AC67" s="17">
        <f t="shared" si="13"/>
        <v>-2.20107359629651E-2</v>
      </c>
      <c r="AD67" s="17">
        <f t="shared" ca="1" si="14"/>
        <v>6.2174385799266929E-2</v>
      </c>
      <c r="AE67" s="17">
        <v>102</v>
      </c>
    </row>
    <row r="68" spans="1:31" s="17" customFormat="1" x14ac:dyDescent="0.25">
      <c r="A68" s="17">
        <v>48</v>
      </c>
      <c r="B68" s="17">
        <v>635</v>
      </c>
      <c r="C68" s="17">
        <v>11312</v>
      </c>
      <c r="D68" s="17">
        <v>13016</v>
      </c>
      <c r="E68" s="17">
        <v>15192</v>
      </c>
      <c r="F68" s="17">
        <v>13476</v>
      </c>
      <c r="G68" s="24"/>
      <c r="H68" s="7"/>
      <c r="I68" s="25">
        <f t="shared" si="16"/>
        <v>-3880</v>
      </c>
      <c r="J68" s="24">
        <f t="shared" si="16"/>
        <v>-460</v>
      </c>
      <c r="K68" s="7"/>
      <c r="L68" s="25">
        <f t="shared" si="3"/>
        <v>-3887.1649796542624</v>
      </c>
      <c r="M68" s="17">
        <f t="shared" si="1"/>
        <v>51.336933445994489</v>
      </c>
      <c r="N68" s="17">
        <f t="shared" si="4"/>
        <v>-459.60868580044064</v>
      </c>
      <c r="O68" s="24">
        <f t="shared" si="2"/>
        <v>0.15312680277678303</v>
      </c>
      <c r="P68" s="7"/>
      <c r="Q68" s="25">
        <f t="shared" si="5"/>
        <v>-3837.3058482666115</v>
      </c>
      <c r="R68" s="24">
        <f t="shared" si="6"/>
        <v>-496.56888908148954</v>
      </c>
      <c r="S68" s="7"/>
      <c r="T68" s="25">
        <f t="shared" si="7"/>
        <v>0.99008974139437411</v>
      </c>
      <c r="U68" s="24">
        <f t="shared" si="8"/>
        <v>-0.12914701708642856</v>
      </c>
      <c r="V68" s="7"/>
      <c r="W68" s="25">
        <f t="shared" si="9"/>
        <v>0.99107709681174372</v>
      </c>
      <c r="X68" s="24">
        <f t="shared" si="10"/>
        <v>269.86298434629714</v>
      </c>
      <c r="Y68" s="7"/>
      <c r="Z68" s="25">
        <f t="shared" si="11"/>
        <v>635</v>
      </c>
      <c r="AA68" s="17">
        <f t="shared" si="15"/>
        <v>269.88299999999992</v>
      </c>
      <c r="AB68" s="24">
        <f t="shared" si="12"/>
        <v>4.7103469451598547</v>
      </c>
      <c r="AC68" s="17">
        <f t="shared" si="13"/>
        <v>-2.001565370278513E-2</v>
      </c>
      <c r="AD68" s="17">
        <f t="shared" ca="1" si="14"/>
        <v>2.4210186125515065E-2</v>
      </c>
      <c r="AE68" s="17">
        <v>101</v>
      </c>
    </row>
    <row r="69" spans="1:31" s="17" customFormat="1" x14ac:dyDescent="0.25">
      <c r="A69" s="17">
        <v>49</v>
      </c>
      <c r="B69" s="17">
        <v>622</v>
      </c>
      <c r="C69" s="17">
        <v>11350</v>
      </c>
      <c r="D69" s="17">
        <v>12845</v>
      </c>
      <c r="E69" s="17">
        <v>15169</v>
      </c>
      <c r="F69" s="17">
        <v>13669</v>
      </c>
      <c r="G69" s="24"/>
      <c r="H69" s="7"/>
      <c r="I69" s="25">
        <f t="shared" si="16"/>
        <v>-3819</v>
      </c>
      <c r="J69" s="24">
        <f t="shared" si="16"/>
        <v>-824</v>
      </c>
      <c r="K69" s="7"/>
      <c r="L69" s="25">
        <f t="shared" si="3"/>
        <v>-3817.084110062287</v>
      </c>
      <c r="M69" s="17">
        <f t="shared" si="1"/>
        <v>3.6706342534299932</v>
      </c>
      <c r="N69" s="17">
        <f t="shared" si="4"/>
        <v>-829.72409464332316</v>
      </c>
      <c r="O69" s="24">
        <f t="shared" si="2"/>
        <v>32.765259485720847</v>
      </c>
      <c r="P69" s="7"/>
      <c r="Q69" s="25">
        <f t="shared" si="5"/>
        <v>-3776.3058482666115</v>
      </c>
      <c r="R69" s="24">
        <f t="shared" si="6"/>
        <v>-860.5688890814896</v>
      </c>
      <c r="S69" s="7"/>
      <c r="T69" s="25">
        <f t="shared" si="7"/>
        <v>0.97435071077935587</v>
      </c>
      <c r="U69" s="24">
        <f t="shared" si="8"/>
        <v>-0.22381568291125334</v>
      </c>
      <c r="V69" s="7"/>
      <c r="W69" s="25">
        <f t="shared" si="9"/>
        <v>0.9760413417334789</v>
      </c>
      <c r="X69" s="24">
        <f t="shared" si="10"/>
        <v>275.35381114269171</v>
      </c>
      <c r="Y69" s="7"/>
      <c r="Z69" s="25">
        <f t="shared" si="11"/>
        <v>622</v>
      </c>
      <c r="AA69" s="17">
        <f t="shared" si="15"/>
        <v>275.48099999999994</v>
      </c>
      <c r="AB69" s="24">
        <f t="shared" si="12"/>
        <v>4.808050476686498</v>
      </c>
      <c r="AC69" s="17">
        <f t="shared" si="13"/>
        <v>-0.12718885730822649</v>
      </c>
      <c r="AD69" s="17">
        <f t="shared" ca="1" si="14"/>
        <v>0.13054306170323571</v>
      </c>
      <c r="AE69" s="17">
        <v>100</v>
      </c>
    </row>
    <row r="70" spans="1:31" s="17" customFormat="1" x14ac:dyDescent="0.25">
      <c r="A70" s="17">
        <v>50</v>
      </c>
      <c r="B70" s="17">
        <v>646</v>
      </c>
      <c r="C70" s="17">
        <v>11402</v>
      </c>
      <c r="D70" s="17">
        <v>12643</v>
      </c>
      <c r="E70" s="17">
        <v>15101</v>
      </c>
      <c r="F70" s="17">
        <v>13847</v>
      </c>
      <c r="G70" s="24"/>
      <c r="H70" s="7"/>
      <c r="I70" s="25">
        <f t="shared" si="16"/>
        <v>-3699</v>
      </c>
      <c r="J70" s="24">
        <f t="shared" si="16"/>
        <v>-1204</v>
      </c>
      <c r="K70" s="7"/>
      <c r="L70" s="25">
        <f t="shared" si="3"/>
        <v>-3706.1898459393897</v>
      </c>
      <c r="M70" s="17">
        <f t="shared" si="1"/>
        <v>51.693884632158131</v>
      </c>
      <c r="N70" s="17">
        <f t="shared" si="4"/>
        <v>-1205.3352715500669</v>
      </c>
      <c r="O70" s="24">
        <f t="shared" si="2"/>
        <v>1.782950112417965</v>
      </c>
      <c r="P70" s="7"/>
      <c r="Q70" s="25">
        <f t="shared" si="5"/>
        <v>-3656.3058482666115</v>
      </c>
      <c r="R70" s="24">
        <f t="shared" si="6"/>
        <v>-1240.5688890814895</v>
      </c>
      <c r="S70" s="7"/>
      <c r="T70" s="25">
        <f t="shared" si="7"/>
        <v>0.94338868333997561</v>
      </c>
      <c r="U70" s="24">
        <f t="shared" si="8"/>
        <v>-0.32264560877233411</v>
      </c>
      <c r="V70" s="7"/>
      <c r="W70" s="25">
        <f t="shared" si="9"/>
        <v>0.94581310158335774</v>
      </c>
      <c r="X70" s="24">
        <f t="shared" si="10"/>
        <v>281.27468949437184</v>
      </c>
      <c r="Y70" s="7"/>
      <c r="Z70" s="25">
        <f t="shared" si="11"/>
        <v>646</v>
      </c>
      <c r="AA70" s="17">
        <f t="shared" si="15"/>
        <v>281.29499999999996</v>
      </c>
      <c r="AB70" s="24">
        <f t="shared" si="12"/>
        <v>4.909523919397448</v>
      </c>
      <c r="AC70" s="17">
        <f t="shared" si="13"/>
        <v>-2.0310505628117426E-2</v>
      </c>
      <c r="AD70" s="17">
        <f t="shared" ca="1" si="14"/>
        <v>-1.4617583539802581E-2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11478</v>
      </c>
      <c r="D71" s="17">
        <v>12475</v>
      </c>
      <c r="E71" s="17">
        <v>15038</v>
      </c>
      <c r="F71" s="17">
        <v>14028</v>
      </c>
      <c r="G71" s="24"/>
      <c r="H71" s="7"/>
      <c r="I71" s="25">
        <f t="shared" si="16"/>
        <v>-3560</v>
      </c>
      <c r="J71" s="24">
        <f t="shared" si="16"/>
        <v>-1553</v>
      </c>
      <c r="K71" s="7"/>
      <c r="L71" s="25">
        <f t="shared" si="3"/>
        <v>-3561.9768236058258</v>
      </c>
      <c r="M71" s="17">
        <f t="shared" si="1"/>
        <v>3.9078315685499483</v>
      </c>
      <c r="N71" s="17">
        <f t="shared" si="4"/>
        <v>-1558.8284529583864</v>
      </c>
      <c r="O71" s="24">
        <f t="shared" si="2"/>
        <v>33.970863888122928</v>
      </c>
      <c r="P71" s="7"/>
      <c r="Q71" s="25">
        <f t="shared" si="5"/>
        <v>-3517.3058482666115</v>
      </c>
      <c r="R71" s="24">
        <f t="shared" si="6"/>
        <v>-1589.5688890814895</v>
      </c>
      <c r="S71" s="7"/>
      <c r="T71" s="25">
        <f t="shared" si="7"/>
        <v>0.90752433488936024</v>
      </c>
      <c r="U71" s="24">
        <f t="shared" si="8"/>
        <v>-0.41341309331316883</v>
      </c>
      <c r="V71" s="7"/>
      <c r="W71" s="25">
        <f t="shared" si="9"/>
        <v>0.91062247360660742</v>
      </c>
      <c r="X71" s="24">
        <f t="shared" si="10"/>
        <v>286.85617254505337</v>
      </c>
      <c r="Y71" s="7"/>
      <c r="Z71" s="25">
        <f t="shared" si="11"/>
        <v>629</v>
      </c>
      <c r="AA71" s="17">
        <f t="shared" si="15"/>
        <v>286.95599999999996</v>
      </c>
      <c r="AB71" s="24">
        <f t="shared" si="12"/>
        <v>5.0083270083528477</v>
      </c>
      <c r="AC71" s="17">
        <f t="shared" si="13"/>
        <v>-9.9827454946591843E-2</v>
      </c>
      <c r="AD71" s="17">
        <f t="shared" ca="1" si="14"/>
        <v>-2.4943417625422626E-2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11559</v>
      </c>
      <c r="D72" s="17">
        <v>12303</v>
      </c>
      <c r="E72" s="17">
        <v>14937</v>
      </c>
      <c r="F72" s="17">
        <v>14182</v>
      </c>
      <c r="G72" s="24"/>
      <c r="H72" s="7"/>
      <c r="I72" s="25">
        <f t="shared" si="16"/>
        <v>-3378</v>
      </c>
      <c r="J72" s="24">
        <f t="shared" si="16"/>
        <v>-1879</v>
      </c>
      <c r="K72" s="7"/>
      <c r="L72" s="25">
        <f t="shared" si="3"/>
        <v>-3385.5970249375769</v>
      </c>
      <c r="M72" s="17">
        <f t="shared" si="1"/>
        <v>57.714787902164723</v>
      </c>
      <c r="N72" s="17">
        <f t="shared" si="4"/>
        <v>-1893.1102431141596</v>
      </c>
      <c r="O72" s="24">
        <f t="shared" si="2"/>
        <v>199.09896074068925</v>
      </c>
      <c r="P72" s="7"/>
      <c r="Q72" s="25">
        <f t="shared" si="5"/>
        <v>-3335.3058482666115</v>
      </c>
      <c r="R72" s="24">
        <f t="shared" si="6"/>
        <v>-1915.5688890814895</v>
      </c>
      <c r="S72" s="7"/>
      <c r="T72" s="25">
        <f t="shared" si="7"/>
        <v>0.86056525993963362</v>
      </c>
      <c r="U72" s="24">
        <f t="shared" si="8"/>
        <v>-0.4981987665518855</v>
      </c>
      <c r="V72" s="7"/>
      <c r="W72" s="25">
        <f t="shared" si="9"/>
        <v>0.8642923473973958</v>
      </c>
      <c r="X72" s="24">
        <f t="shared" si="10"/>
        <v>292.39879630613063</v>
      </c>
      <c r="Y72" s="7"/>
      <c r="Z72" s="25">
        <f t="shared" si="11"/>
        <v>622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-0.15520369386933908</v>
      </c>
      <c r="AD72" s="17">
        <f t="shared" ca="1" si="14"/>
        <v>6.5173309660849554E-2</v>
      </c>
      <c r="AE72" s="17">
        <v>97</v>
      </c>
    </row>
    <row r="73" spans="1:31" s="17" customFormat="1" x14ac:dyDescent="0.25">
      <c r="A73" s="17">
        <v>53</v>
      </c>
      <c r="B73" s="17">
        <v>614</v>
      </c>
      <c r="C73" s="17">
        <v>11664</v>
      </c>
      <c r="D73" s="17">
        <v>12150</v>
      </c>
      <c r="E73" s="17">
        <v>14845</v>
      </c>
      <c r="F73" s="17">
        <v>14350</v>
      </c>
      <c r="G73" s="24"/>
      <c r="H73" s="7"/>
      <c r="I73" s="25">
        <f t="shared" si="16"/>
        <v>-3181</v>
      </c>
      <c r="J73" s="24">
        <f t="shared" si="16"/>
        <v>-2200</v>
      </c>
      <c r="K73" s="7"/>
      <c r="L73" s="25">
        <f t="shared" si="3"/>
        <v>-3180.1957260736031</v>
      </c>
      <c r="M73" s="17">
        <f t="shared" si="1"/>
        <v>0.64685654868195874</v>
      </c>
      <c r="N73" s="17">
        <f t="shared" si="4"/>
        <v>-2205.0678156872468</v>
      </c>
      <c r="O73" s="24">
        <f t="shared" si="2"/>
        <v>25.682755839904967</v>
      </c>
      <c r="P73" s="7"/>
      <c r="Q73" s="25">
        <f t="shared" si="5"/>
        <v>-3138.3058482666115</v>
      </c>
      <c r="R73" s="24">
        <f t="shared" si="6"/>
        <v>-2236.5688890814895</v>
      </c>
      <c r="S73" s="7"/>
      <c r="T73" s="25">
        <f t="shared" si="7"/>
        <v>0.80973593155998447</v>
      </c>
      <c r="U73" s="24">
        <f t="shared" si="8"/>
        <v>-0.58168404602927215</v>
      </c>
      <c r="V73" s="7"/>
      <c r="W73" s="25">
        <f t="shared" si="9"/>
        <v>0.81408219448221442</v>
      </c>
      <c r="X73" s="24">
        <f t="shared" si="10"/>
        <v>297.98546666283573</v>
      </c>
      <c r="Y73" s="7"/>
      <c r="Z73" s="25">
        <f t="shared" si="11"/>
        <v>614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-9.4533337164250497E-2</v>
      </c>
      <c r="AD73" s="17">
        <f t="shared" ca="1" si="14"/>
        <v>3.7864826671693663E-2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11779</v>
      </c>
      <c r="D74" s="17">
        <v>11999</v>
      </c>
      <c r="E74" s="17">
        <v>14722</v>
      </c>
      <c r="F74" s="17">
        <v>14491</v>
      </c>
      <c r="G74" s="24"/>
      <c r="H74" s="7"/>
      <c r="I74" s="25">
        <f t="shared" si="16"/>
        <v>-2943</v>
      </c>
      <c r="J74" s="24">
        <f t="shared" si="16"/>
        <v>-2492</v>
      </c>
      <c r="K74" s="7"/>
      <c r="L74" s="25">
        <f t="shared" si="3"/>
        <v>-2943.599554224395</v>
      </c>
      <c r="M74" s="17">
        <f t="shared" si="1"/>
        <v>0.35946526798986428</v>
      </c>
      <c r="N74" s="17">
        <f t="shared" si="4"/>
        <v>-2498.4841002438329</v>
      </c>
      <c r="O74" s="24">
        <f t="shared" si="2"/>
        <v>42.043555972074223</v>
      </c>
      <c r="P74" s="7"/>
      <c r="Q74" s="25">
        <f t="shared" si="5"/>
        <v>-2900.3058482666115</v>
      </c>
      <c r="R74" s="24">
        <f t="shared" si="6"/>
        <v>-2528.5688890814895</v>
      </c>
      <c r="S74" s="7"/>
      <c r="T74" s="25">
        <f t="shared" si="7"/>
        <v>0.74832791047188041</v>
      </c>
      <c r="U74" s="24">
        <f t="shared" si="8"/>
        <v>-0.65762704169094477</v>
      </c>
      <c r="V74" s="7"/>
      <c r="W74" s="25">
        <f t="shared" si="9"/>
        <v>0.75323699176048442</v>
      </c>
      <c r="X74" s="24">
        <f t="shared" si="10"/>
        <v>303.56178723419976</v>
      </c>
      <c r="Y74" s="7"/>
      <c r="Z74" s="25">
        <f t="shared" si="11"/>
        <v>619</v>
      </c>
      <c r="AA74" s="17">
        <f t="shared" si="15"/>
        <v>303.65100000000001</v>
      </c>
      <c r="AB74" s="24">
        <f t="shared" si="12"/>
        <v>5.2997097269733011</v>
      </c>
      <c r="AC74" s="17">
        <f t="shared" si="13"/>
        <v>-8.9212765800255056E-2</v>
      </c>
      <c r="AD74" s="17">
        <f t="shared" ca="1" si="14"/>
        <v>2.0992230327010475E-3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11920</v>
      </c>
      <c r="D75" s="17">
        <v>11874</v>
      </c>
      <c r="E75" s="17">
        <v>14600</v>
      </c>
      <c r="F75" s="17">
        <v>14636</v>
      </c>
      <c r="G75" s="24"/>
      <c r="H75" s="7"/>
      <c r="I75" s="25">
        <f t="shared" si="16"/>
        <v>-2680</v>
      </c>
      <c r="J75" s="24">
        <f t="shared" si="16"/>
        <v>-2762</v>
      </c>
      <c r="K75" s="7"/>
      <c r="L75" s="25">
        <f t="shared" si="3"/>
        <v>-2680.0386298189883</v>
      </c>
      <c r="M75" s="17">
        <f t="shared" si="1"/>
        <v>1.4922629150675608E-3</v>
      </c>
      <c r="N75" s="17">
        <f t="shared" si="4"/>
        <v>-2767.556309867492</v>
      </c>
      <c r="O75" s="24">
        <f t="shared" si="2"/>
        <v>30.87257934358917</v>
      </c>
      <c r="P75" s="7"/>
      <c r="Q75" s="25">
        <f t="shared" si="5"/>
        <v>-2637.3058482666115</v>
      </c>
      <c r="R75" s="24">
        <f t="shared" si="6"/>
        <v>-2798.5688890814895</v>
      </c>
      <c r="S75" s="7"/>
      <c r="T75" s="25">
        <f t="shared" si="7"/>
        <v>0.6804694670005722</v>
      </c>
      <c r="U75" s="24">
        <f t="shared" si="8"/>
        <v>-0.7278483048027653</v>
      </c>
      <c r="V75" s="7"/>
      <c r="W75" s="25">
        <f t="shared" si="9"/>
        <v>0.68589865650229453</v>
      </c>
      <c r="X75" s="24">
        <f t="shared" si="10"/>
        <v>309.13824011755776</v>
      </c>
      <c r="Y75" s="7"/>
      <c r="Z75" s="25">
        <f t="shared" si="11"/>
        <v>618</v>
      </c>
      <c r="AA75" s="17">
        <f t="shared" si="15"/>
        <v>309.21300000000002</v>
      </c>
      <c r="AB75" s="24">
        <f t="shared" si="12"/>
        <v>5.3967849399692263</v>
      </c>
      <c r="AC75" s="17">
        <f t="shared" si="13"/>
        <v>-7.475988244226528E-2</v>
      </c>
      <c r="AD75" s="17">
        <f t="shared" ca="1" si="14"/>
        <v>5.104886257055341E-2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12062</v>
      </c>
      <c r="D76" s="17">
        <v>11741</v>
      </c>
      <c r="E76" s="17">
        <v>14444</v>
      </c>
      <c r="F76" s="17">
        <v>14753</v>
      </c>
      <c r="G76" s="24"/>
      <c r="H76" s="7"/>
      <c r="I76" s="25">
        <f t="shared" si="16"/>
        <v>-2382</v>
      </c>
      <c r="J76" s="24">
        <f t="shared" si="16"/>
        <v>-3012</v>
      </c>
      <c r="K76" s="7"/>
      <c r="L76" s="25">
        <f t="shared" si="3"/>
        <v>-2382.4043556373149</v>
      </c>
      <c r="M76" s="17">
        <f t="shared" si="1"/>
        <v>0.16350348142833337</v>
      </c>
      <c r="N76" s="17">
        <f t="shared" si="4"/>
        <v>-3017.2622370484164</v>
      </c>
      <c r="O76" s="24">
        <f t="shared" si="2"/>
        <v>27.691138753726243</v>
      </c>
      <c r="P76" s="7"/>
      <c r="Q76" s="25">
        <f t="shared" si="5"/>
        <v>-2339.3058482666115</v>
      </c>
      <c r="R76" s="24">
        <f t="shared" si="6"/>
        <v>-3048.5688890814895</v>
      </c>
      <c r="S76" s="7"/>
      <c r="T76" s="25">
        <f t="shared" si="7"/>
        <v>0.60358043219277813</v>
      </c>
      <c r="U76" s="24">
        <f t="shared" si="8"/>
        <v>-0.79286799286926579</v>
      </c>
      <c r="V76" s="7"/>
      <c r="W76" s="25">
        <f t="shared" si="9"/>
        <v>0.60949081501157143</v>
      </c>
      <c r="X76" s="24">
        <f t="shared" si="10"/>
        <v>314.88853949867439</v>
      </c>
      <c r="Y76" s="7"/>
      <c r="Z76" s="25">
        <f t="shared" si="11"/>
        <v>637</v>
      </c>
      <c r="AA76" s="17">
        <f t="shared" si="15"/>
        <v>314.94600000000003</v>
      </c>
      <c r="AB76" s="24">
        <f t="shared" si="12"/>
        <v>5.4968446659860613</v>
      </c>
      <c r="AC76" s="17">
        <f t="shared" si="13"/>
        <v>-5.746050132563596E-2</v>
      </c>
      <c r="AD76" s="17">
        <f t="shared" ca="1" si="14"/>
        <v>3.3550932968182678E-2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12229</v>
      </c>
      <c r="D77" s="17">
        <v>11638</v>
      </c>
      <c r="E77" s="17">
        <v>14286</v>
      </c>
      <c r="F77" s="17">
        <v>14867</v>
      </c>
      <c r="G77" s="24"/>
      <c r="H77" s="7"/>
      <c r="I77" s="25">
        <f t="shared" si="16"/>
        <v>-2057</v>
      </c>
      <c r="J77" s="24">
        <f t="shared" si="16"/>
        <v>-3229</v>
      </c>
      <c r="K77" s="7"/>
      <c r="L77" s="25">
        <f t="shared" si="3"/>
        <v>-2057.7103772868636</v>
      </c>
      <c r="M77" s="17">
        <f t="shared" si="1"/>
        <v>0.50463588969169548</v>
      </c>
      <c r="N77" s="17">
        <f t="shared" si="4"/>
        <v>-3238.6720161354851</v>
      </c>
      <c r="O77" s="24">
        <f t="shared" si="2"/>
        <v>93.547896125084847</v>
      </c>
      <c r="P77" s="7"/>
      <c r="Q77" s="25">
        <f t="shared" si="5"/>
        <v>-2014.3058482666115</v>
      </c>
      <c r="R77" s="24">
        <f t="shared" si="6"/>
        <v>-3265.5688890814895</v>
      </c>
      <c r="S77" s="7"/>
      <c r="T77" s="25">
        <f t="shared" si="7"/>
        <v>0.51972494121112345</v>
      </c>
      <c r="U77" s="24">
        <f t="shared" si="8"/>
        <v>-0.84930508211098832</v>
      </c>
      <c r="V77" s="7"/>
      <c r="W77" s="25">
        <f t="shared" si="9"/>
        <v>0.52605252696452343</v>
      </c>
      <c r="X77" s="24">
        <f t="shared" si="10"/>
        <v>320.66488918341975</v>
      </c>
      <c r="Y77" s="7"/>
      <c r="Z77" s="25">
        <f t="shared" si="11"/>
        <v>644</v>
      </c>
      <c r="AA77" s="17">
        <f t="shared" si="15"/>
        <v>320.74200000000002</v>
      </c>
      <c r="AB77" s="24">
        <f t="shared" si="12"/>
        <v>5.5980039494316527</v>
      </c>
      <c r="AC77" s="17">
        <f t="shared" si="13"/>
        <v>-7.7110816580272967E-2</v>
      </c>
      <c r="AD77" s="17">
        <f t="shared" ca="1" si="14"/>
        <v>1.9432681490116011E-2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12385</v>
      </c>
      <c r="D78" s="17">
        <v>11524</v>
      </c>
      <c r="E78" s="17">
        <v>14101</v>
      </c>
      <c r="F78" s="17">
        <v>14943</v>
      </c>
      <c r="G78" s="24"/>
      <c r="H78" s="7"/>
      <c r="I78" s="25">
        <f t="shared" si="16"/>
        <v>-1716</v>
      </c>
      <c r="J78" s="24">
        <f t="shared" si="16"/>
        <v>-3419</v>
      </c>
      <c r="K78" s="7"/>
      <c r="L78" s="25">
        <f t="shared" si="3"/>
        <v>-1716.2579732519728</v>
      </c>
      <c r="M78" s="17">
        <f t="shared" si="1"/>
        <v>6.6550198733406965E-2</v>
      </c>
      <c r="N78" s="17">
        <f t="shared" si="4"/>
        <v>-3424.7628013268427</v>
      </c>
      <c r="O78" s="24">
        <f t="shared" si="2"/>
        <v>33.209879132659886</v>
      </c>
      <c r="P78" s="7"/>
      <c r="Q78" s="25">
        <f t="shared" si="5"/>
        <v>-1673.3058482666115</v>
      </c>
      <c r="R78" s="24">
        <f t="shared" si="6"/>
        <v>-3455.5688890814895</v>
      </c>
      <c r="S78" s="7"/>
      <c r="T78" s="25">
        <f t="shared" si="7"/>
        <v>0.43174117990421806</v>
      </c>
      <c r="U78" s="24">
        <f t="shared" si="8"/>
        <v>-0.89872004504152869</v>
      </c>
      <c r="V78" s="7"/>
      <c r="W78" s="25">
        <f t="shared" si="9"/>
        <v>0.43843365624273756</v>
      </c>
      <c r="X78" s="24">
        <f t="shared" si="10"/>
        <v>326.43354208128426</v>
      </c>
      <c r="Y78" s="7"/>
      <c r="Z78" s="25">
        <f t="shared" si="11"/>
        <v>637</v>
      </c>
      <c r="AA78" s="17">
        <f t="shared" si="15"/>
        <v>326.47500000000002</v>
      </c>
      <c r="AB78" s="24">
        <f t="shared" si="12"/>
        <v>5.6980636754484877</v>
      </c>
      <c r="AC78" s="17">
        <f t="shared" si="13"/>
        <v>-4.1457918715764208E-2</v>
      </c>
      <c r="AD78" s="17">
        <f t="shared" ca="1" si="14"/>
        <v>3.5988151748767905E-2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12572</v>
      </c>
      <c r="D79" s="17">
        <v>11463</v>
      </c>
      <c r="E79" s="17">
        <v>13941</v>
      </c>
      <c r="F79" s="17">
        <v>15038</v>
      </c>
      <c r="G79" s="24"/>
      <c r="H79" s="7"/>
      <c r="I79" s="25">
        <f t="shared" si="16"/>
        <v>-1369</v>
      </c>
      <c r="J79" s="24">
        <f t="shared" si="16"/>
        <v>-3575</v>
      </c>
      <c r="K79" s="7"/>
      <c r="L79" s="25">
        <f t="shared" si="3"/>
        <v>-1366.6574749007141</v>
      </c>
      <c r="M79" s="17">
        <f t="shared" si="1"/>
        <v>5.4874238407845182</v>
      </c>
      <c r="N79" s="17">
        <f t="shared" si="4"/>
        <v>-3573.095569047071</v>
      </c>
      <c r="O79" s="24">
        <f t="shared" si="2"/>
        <v>3.6268572544741851</v>
      </c>
      <c r="P79" s="7"/>
      <c r="Q79" s="25">
        <f t="shared" si="5"/>
        <v>-1326.3058482666115</v>
      </c>
      <c r="R79" s="24">
        <f t="shared" si="6"/>
        <v>-3611.5688890814895</v>
      </c>
      <c r="S79" s="7"/>
      <c r="T79" s="25">
        <f t="shared" si="7"/>
        <v>0.34220931722534365</v>
      </c>
      <c r="U79" s="24">
        <f t="shared" si="8"/>
        <v>-0.93929233039502502</v>
      </c>
      <c r="V79" s="7"/>
      <c r="W79" s="25">
        <f t="shared" si="9"/>
        <v>0.34920091019112476</v>
      </c>
      <c r="X79" s="24">
        <f t="shared" si="10"/>
        <v>332.04498517887578</v>
      </c>
      <c r="Y79" s="7"/>
      <c r="Z79" s="25">
        <f t="shared" si="11"/>
        <v>622</v>
      </c>
      <c r="AA79" s="17">
        <f t="shared" si="15"/>
        <v>332.07300000000004</v>
      </c>
      <c r="AB79" s="24">
        <f t="shared" si="12"/>
        <v>5.79576720697513</v>
      </c>
      <c r="AC79" s="17">
        <f t="shared" si="13"/>
        <v>-2.8014821124259015E-2</v>
      </c>
      <c r="AD79" s="17">
        <f t="shared" ca="1" si="14"/>
        <v>4.1467703020316549E-2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12762</v>
      </c>
      <c r="D80" s="17">
        <v>11408</v>
      </c>
      <c r="E80" s="17">
        <v>13764</v>
      </c>
      <c r="F80" s="17">
        <v>15098</v>
      </c>
      <c r="G80" s="24"/>
      <c r="H80" s="7"/>
      <c r="I80" s="25">
        <f t="shared" si="16"/>
        <v>-1002</v>
      </c>
      <c r="J80" s="24">
        <f t="shared" si="16"/>
        <v>-3690</v>
      </c>
      <c r="K80" s="7"/>
      <c r="L80" s="25">
        <f t="shared" si="3"/>
        <v>-1000.2868546523501</v>
      </c>
      <c r="M80" s="17">
        <f t="shared" si="1"/>
        <v>2.9348669821743472</v>
      </c>
      <c r="N80" s="17">
        <f t="shared" si="4"/>
        <v>-3688.1046121202867</v>
      </c>
      <c r="O80" s="24">
        <f t="shared" si="2"/>
        <v>3.5924952145641762</v>
      </c>
      <c r="P80" s="7"/>
      <c r="Q80" s="25">
        <f t="shared" si="5"/>
        <v>-959.30584826661141</v>
      </c>
      <c r="R80" s="24">
        <f t="shared" si="6"/>
        <v>-3726.5688890814895</v>
      </c>
      <c r="S80" s="7"/>
      <c r="T80" s="25">
        <f t="shared" si="7"/>
        <v>0.24751711663990592</v>
      </c>
      <c r="U80" s="24">
        <f t="shared" si="8"/>
        <v>-0.96920138690561519</v>
      </c>
      <c r="V80" s="7"/>
      <c r="W80" s="25">
        <f t="shared" si="9"/>
        <v>0.25472841958690423</v>
      </c>
      <c r="X80" s="24">
        <f t="shared" si="10"/>
        <v>337.71300376707075</v>
      </c>
      <c r="Y80" s="7"/>
      <c r="Z80" s="25">
        <f t="shared" si="11"/>
        <v>629</v>
      </c>
      <c r="AA80" s="17">
        <f t="shared" si="15"/>
        <v>337.73400000000004</v>
      </c>
      <c r="AB80" s="24">
        <f t="shared" si="12"/>
        <v>5.8945702959305297</v>
      </c>
      <c r="AC80" s="17">
        <f t="shared" si="13"/>
        <v>-2.0996232929292091E-2</v>
      </c>
      <c r="AD80" s="17">
        <f t="shared" ca="1" si="14"/>
        <v>4.4977440068578289E-2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12937</v>
      </c>
      <c r="D81" s="17">
        <v>11367</v>
      </c>
      <c r="E81" s="17">
        <v>13579</v>
      </c>
      <c r="F81" s="17">
        <v>15134</v>
      </c>
      <c r="G81" s="24"/>
      <c r="H81" s="7"/>
      <c r="I81" s="25">
        <f t="shared" si="16"/>
        <v>-642</v>
      </c>
      <c r="J81" s="24">
        <f t="shared" si="16"/>
        <v>-3767</v>
      </c>
      <c r="K81" s="7"/>
      <c r="L81" s="25">
        <f t="shared" si="3"/>
        <v>-636.02085037292943</v>
      </c>
      <c r="M81" s="17">
        <f t="shared" si="1"/>
        <v>35.750230262898128</v>
      </c>
      <c r="N81" s="17">
        <f t="shared" si="4"/>
        <v>-3764.9714071027056</v>
      </c>
      <c r="O81" s="24">
        <f t="shared" si="2"/>
        <v>4.1151891429532963</v>
      </c>
      <c r="P81" s="7"/>
      <c r="Q81" s="25">
        <f t="shared" si="5"/>
        <v>-599.30584826661141</v>
      </c>
      <c r="R81" s="24">
        <f t="shared" si="6"/>
        <v>-3803.5688890814895</v>
      </c>
      <c r="S81" s="7"/>
      <c r="T81" s="25">
        <f t="shared" si="7"/>
        <v>0.15463103432176534</v>
      </c>
      <c r="U81" s="24">
        <f t="shared" si="8"/>
        <v>-0.98922745083009733</v>
      </c>
      <c r="V81" s="7"/>
      <c r="W81" s="25">
        <f t="shared" si="9"/>
        <v>0.16198863287942661</v>
      </c>
      <c r="X81" s="24">
        <f t="shared" si="10"/>
        <v>343.13882164647509</v>
      </c>
      <c r="Y81" s="7"/>
      <c r="Z81" s="25">
        <f t="shared" si="11"/>
        <v>610</v>
      </c>
      <c r="AA81" s="17">
        <f t="shared" si="15"/>
        <v>343.22400000000005</v>
      </c>
      <c r="AB81" s="24">
        <f t="shared" si="12"/>
        <v>5.9903888718650187</v>
      </c>
      <c r="AC81" s="17">
        <f t="shared" si="13"/>
        <v>-8.5178353524952399E-2</v>
      </c>
      <c r="AD81" s="17">
        <f t="shared" ca="1" si="14"/>
        <v>8.0144815893390842E-2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13112</v>
      </c>
      <c r="D82" s="17">
        <v>11340</v>
      </c>
      <c r="E82" s="17">
        <v>13385</v>
      </c>
      <c r="F82" s="17">
        <v>15144</v>
      </c>
      <c r="G82" s="24"/>
      <c r="H82" s="7"/>
      <c r="I82" s="25">
        <f t="shared" si="16"/>
        <v>-273</v>
      </c>
      <c r="J82" s="24">
        <f t="shared" si="16"/>
        <v>-3804</v>
      </c>
      <c r="K82" s="7"/>
      <c r="L82" s="25">
        <f t="shared" si="3"/>
        <v>-265.69774777956388</v>
      </c>
      <c r="M82" s="17">
        <f t="shared" si="1"/>
        <v>53.322887490864197</v>
      </c>
      <c r="N82" s="17">
        <f t="shared" si="4"/>
        <v>-3807.0270820645283</v>
      </c>
      <c r="O82" s="24">
        <f t="shared" si="2"/>
        <v>9.1632258253886629</v>
      </c>
      <c r="P82" s="7"/>
      <c r="Q82" s="25">
        <f t="shared" si="5"/>
        <v>-230.30584826661141</v>
      </c>
      <c r="R82" s="24">
        <f t="shared" si="6"/>
        <v>-3840.5688890814895</v>
      </c>
      <c r="S82" s="7"/>
      <c r="T82" s="25">
        <f t="shared" si="7"/>
        <v>5.9422799945671269E-2</v>
      </c>
      <c r="U82" s="24">
        <f t="shared" si="8"/>
        <v>-0.99885036466393951</v>
      </c>
      <c r="V82" s="7"/>
      <c r="W82" s="25">
        <f t="shared" si="9"/>
        <v>6.6849299149765826E-2</v>
      </c>
      <c r="X82" s="24">
        <f t="shared" si="10"/>
        <v>348.60973878835307</v>
      </c>
      <c r="Y82" s="7"/>
      <c r="Z82" s="25">
        <f t="shared" si="11"/>
        <v>611</v>
      </c>
      <c r="AA82" s="17">
        <f t="shared" si="15"/>
        <v>348.72300000000007</v>
      </c>
      <c r="AB82" s="24">
        <f t="shared" si="12"/>
        <v>6.0863645274321874</v>
      </c>
      <c r="AC82" s="17">
        <f t="shared" si="13"/>
        <v>-0.11326121164699998</v>
      </c>
      <c r="AD82" s="17">
        <f t="shared" ca="1" si="14"/>
        <v>3.5005607002347006E-2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13306</v>
      </c>
      <c r="D83" s="17">
        <v>11330</v>
      </c>
      <c r="E83" s="17">
        <v>13191</v>
      </c>
      <c r="F83" s="17">
        <v>15146</v>
      </c>
      <c r="G83" s="24"/>
      <c r="H83" s="7"/>
      <c r="I83" s="25">
        <f t="shared" si="16"/>
        <v>115</v>
      </c>
      <c r="J83" s="24">
        <f t="shared" si="16"/>
        <v>-3816</v>
      </c>
      <c r="K83" s="7"/>
      <c r="L83" s="25">
        <f t="shared" si="3"/>
        <v>117.03971914233688</v>
      </c>
      <c r="M83" s="17">
        <f t="shared" si="1"/>
        <v>4.1604541796154892</v>
      </c>
      <c r="N83" s="17">
        <f t="shared" si="4"/>
        <v>-3813.4101551418066</v>
      </c>
      <c r="O83" s="24">
        <f t="shared" si="2"/>
        <v>6.7072963895106552</v>
      </c>
      <c r="P83" s="7"/>
      <c r="Q83" s="25">
        <f t="shared" si="5"/>
        <v>157.69415173338859</v>
      </c>
      <c r="R83" s="24">
        <f t="shared" si="6"/>
        <v>-3852.5688890814895</v>
      </c>
      <c r="S83" s="7"/>
      <c r="T83" s="25">
        <f t="shared" si="7"/>
        <v>-4.0687755441658001E-2</v>
      </c>
      <c r="U83" s="24">
        <f t="shared" si="8"/>
        <v>-1.0019713096911316</v>
      </c>
      <c r="V83" s="7"/>
      <c r="W83" s="25">
        <f t="shared" si="9"/>
        <v>-3.3240822785129361E-2</v>
      </c>
      <c r="X83" s="24">
        <f t="shared" si="10"/>
        <v>354.33873488641842</v>
      </c>
      <c r="Y83" s="7"/>
      <c r="Z83" s="25">
        <f t="shared" si="11"/>
        <v>628</v>
      </c>
      <c r="AA83" s="17">
        <f t="shared" si="15"/>
        <v>354.37500000000006</v>
      </c>
      <c r="AB83" s="24">
        <f t="shared" si="12"/>
        <v>6.1850105367549064</v>
      </c>
      <c r="AC83" s="17">
        <f t="shared" si="13"/>
        <v>-3.6265113581634978E-2</v>
      </c>
      <c r="AD83" s="17">
        <f t="shared" ca="1" si="14"/>
        <v>-2.3100908247840835E-2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13507</v>
      </c>
      <c r="D84" s="17">
        <v>11362</v>
      </c>
      <c r="E84" s="17">
        <v>13015</v>
      </c>
      <c r="F84" s="17">
        <v>15146</v>
      </c>
      <c r="G84" s="24"/>
      <c r="H84" s="7"/>
      <c r="I84" s="25">
        <f t="shared" ref="I84:J115" si="17">C84-E84</f>
        <v>492</v>
      </c>
      <c r="J84" s="24">
        <f t="shared" si="17"/>
        <v>-3784</v>
      </c>
      <c r="K84" s="7"/>
      <c r="L84" s="25">
        <f t="shared" si="3"/>
        <v>498.83228423890284</v>
      </c>
      <c r="M84" s="17">
        <f t="shared" ref="M84:M147" si="18">(I84-L84)^2</f>
        <v>46.680107921160214</v>
      </c>
      <c r="N84" s="17">
        <f t="shared" si="4"/>
        <v>-3782.3068433239096</v>
      </c>
      <c r="O84" s="24">
        <f t="shared" ref="O84:O147" si="19">(J84-N84)^2</f>
        <v>2.8667795297896235</v>
      </c>
      <c r="P84" s="7"/>
      <c r="Q84" s="25">
        <f t="shared" si="5"/>
        <v>534.69415173338859</v>
      </c>
      <c r="R84" s="24">
        <f t="shared" si="6"/>
        <v>-3820.5688890814895</v>
      </c>
      <c r="S84" s="7"/>
      <c r="T84" s="25">
        <f t="shared" si="7"/>
        <v>-0.13796012498037744</v>
      </c>
      <c r="U84" s="24">
        <f t="shared" si="8"/>
        <v>-0.99364878961861947</v>
      </c>
      <c r="V84" s="7"/>
      <c r="W84" s="25">
        <f t="shared" si="9"/>
        <v>-0.13057774435006109</v>
      </c>
      <c r="X84" s="24">
        <f>IF(MOD(ATAN2(U84,W84)*180/PI()-$J$9+360,360)&lt;355,MOD(ATAN2(U84,W84)*180/PI()-$J$9+360,360)+360,MOD(ATAN2(U84,W84)*180/PI()-$J$9+360,360))</f>
        <v>359.9250958068227</v>
      </c>
      <c r="Y84" s="7"/>
      <c r="Z84" s="25">
        <f t="shared" si="11"/>
        <v>629</v>
      </c>
      <c r="AA84" s="17">
        <f t="shared" si="15"/>
        <v>360.03600000000006</v>
      </c>
      <c r="AB84" s="24">
        <f t="shared" si="12"/>
        <v>6.2838136257103052</v>
      </c>
      <c r="AC84" s="17">
        <f t="shared" si="13"/>
        <v>-0.11090419317736178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11313</v>
      </c>
      <c r="E85" s="17">
        <v>12957</v>
      </c>
      <c r="F85" s="17">
        <v>15083</v>
      </c>
      <c r="G85" s="24"/>
      <c r="H85" s="7"/>
      <c r="I85" s="25">
        <f t="shared" si="17"/>
        <v>503</v>
      </c>
      <c r="J85" s="24">
        <f t="shared" si="17"/>
        <v>-3770</v>
      </c>
      <c r="K85" s="7"/>
      <c r="L85" s="25">
        <f>$M$9*SIN(2*PI()/$M$10*(AA85+$M$11))+$M$12</f>
        <v>505.58823881226539</v>
      </c>
      <c r="M85" s="17">
        <f t="shared" si="18"/>
        <v>6.6989801493169461</v>
      </c>
      <c r="N85" s="17">
        <f>$O$9*COS(2*PI()/$O$10*(AA85+$O$11))+$O$12</f>
        <v>-3767.3336984582729</v>
      </c>
      <c r="O85" s="24">
        <f t="shared" si="19"/>
        <v>7.1091639114162035</v>
      </c>
      <c r="P85" s="7"/>
      <c r="Q85" s="25">
        <f t="shared" ref="Q85:Q148" si="20">I85-$J$4</f>
        <v>545.69415173338859</v>
      </c>
      <c r="R85" s="24">
        <f t="shared" ref="R85:R148" si="21">J85-$J$3</f>
        <v>-3806.5688890814895</v>
      </c>
      <c r="S85" s="7"/>
      <c r="T85" s="25">
        <f t="shared" ref="T85:T148" si="22">Q85/$J$7</f>
        <v>-0.14079831082898728</v>
      </c>
      <c r="U85" s="24">
        <f t="shared" ref="U85:U148" si="23">R85/$J$6</f>
        <v>-0.99000768708689535</v>
      </c>
      <c r="V85" s="7"/>
      <c r="W85" s="25">
        <f t="shared" ref="W85:W148" si="24">(T85-U85*SIN(-$J$11*PI()/180))/(COS(-$J$11*PI()/180))</f>
        <v>-0.13344307439350775</v>
      </c>
      <c r="X85" s="24">
        <f>IF(MOD(ATAN2(U85,W85)*180/PI()-$J$9+360,360)&lt;355,MOD(ATAN2(U85,W85)*180/PI()-$J$9+360,360)+360,MOD(ATAN2(U85,W85)*180/PI()-$J$9+360,360))</f>
        <v>360.1152471896022</v>
      </c>
      <c r="Y85" s="7"/>
      <c r="Z85" s="25">
        <f>I165-J159</f>
        <v>6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2.5247189602168874E-2</v>
      </c>
    </row>
    <row r="86" spans="1:31" s="17" customFormat="1" x14ac:dyDescent="0.25">
      <c r="A86" s="17">
        <v>1</v>
      </c>
      <c r="B86" s="17">
        <v>-638</v>
      </c>
      <c r="C86" s="17">
        <v>13257</v>
      </c>
      <c r="D86" s="17">
        <v>11297</v>
      </c>
      <c r="E86" s="17">
        <v>13146</v>
      </c>
      <c r="F86" s="17">
        <v>15098</v>
      </c>
      <c r="G86" s="24"/>
      <c r="H86" s="7"/>
      <c r="I86" s="25">
        <f t="shared" si="17"/>
        <v>111</v>
      </c>
      <c r="J86" s="24">
        <f t="shared" si="17"/>
        <v>-3801</v>
      </c>
      <c r="K86" s="7"/>
      <c r="L86" s="25">
        <f t="shared" ref="L86:L149" si="27">$M$9*SIN(2*PI()/$M$10*(AA86+$M$11))+$M$12</f>
        <v>119.44317974769955</v>
      </c>
      <c r="M86" s="17">
        <f t="shared" si="18"/>
        <v>71.287284251963769</v>
      </c>
      <c r="N86" s="17">
        <f t="shared" ref="N86:N149" si="28">$O$9*COS(2*PI()/$O$10*(AA86+$O$11))+$O$12</f>
        <v>-3799.2916189005523</v>
      </c>
      <c r="O86" s="24">
        <f t="shared" si="19"/>
        <v>2.9185659809501536</v>
      </c>
      <c r="P86" s="7"/>
      <c r="Q86" s="25">
        <f t="shared" si="20"/>
        <v>153.69415173338859</v>
      </c>
      <c r="R86" s="24">
        <f t="shared" si="21"/>
        <v>-3837.5688890814895</v>
      </c>
      <c r="S86" s="7"/>
      <c r="T86" s="25">
        <f t="shared" si="22"/>
        <v>-3.9655687860345332E-2</v>
      </c>
      <c r="U86" s="24">
        <f t="shared" si="23"/>
        <v>-0.99807012840714149</v>
      </c>
      <c r="V86" s="7"/>
      <c r="W86" s="25">
        <f t="shared" si="24"/>
        <v>-3.2237725744001092E-2</v>
      </c>
      <c r="X86" s="24">
        <f t="shared" ref="X86:X148" si="29">MOD(ATAN2(U86,W86)*180/PI()-$J$9+360,360)</f>
        <v>354.28863397817054</v>
      </c>
      <c r="Y86" s="7"/>
      <c r="Z86" s="25">
        <f t="shared" ref="Z86:Z149" si="30">B86</f>
        <v>-638</v>
      </c>
      <c r="AA86" s="17">
        <f t="shared" ref="AA86:AA149" si="31">360/40000*Z86+AA85</f>
        <v>354.34800000000001</v>
      </c>
      <c r="AB86" s="24">
        <f t="shared" si="25"/>
        <v>6.1845392978568672</v>
      </c>
      <c r="AC86" s="17">
        <f t="shared" si="26"/>
        <v>-5.9366021829475812E-2</v>
      </c>
    </row>
    <row r="87" spans="1:31" s="17" customFormat="1" x14ac:dyDescent="0.25">
      <c r="A87" s="17">
        <v>2</v>
      </c>
      <c r="B87" s="17">
        <v>-618</v>
      </c>
      <c r="C87" s="17">
        <v>13074</v>
      </c>
      <c r="D87" s="17">
        <v>11297</v>
      </c>
      <c r="E87" s="17">
        <v>13340</v>
      </c>
      <c r="F87" s="17">
        <v>15095</v>
      </c>
      <c r="G87" s="24"/>
      <c r="H87" s="7"/>
      <c r="I87" s="25">
        <f t="shared" si="17"/>
        <v>-266</v>
      </c>
      <c r="J87" s="24">
        <f t="shared" si="17"/>
        <v>-3798</v>
      </c>
      <c r="K87" s="7"/>
      <c r="L87" s="25">
        <f t="shared" si="27"/>
        <v>-256.19259217525445</v>
      </c>
      <c r="M87" s="17">
        <f t="shared" si="18"/>
        <v>96.185248240880298</v>
      </c>
      <c r="N87" s="17">
        <f t="shared" si="28"/>
        <v>-3793.5548292767262</v>
      </c>
      <c r="O87" s="24">
        <f t="shared" si="19"/>
        <v>19.759542759050557</v>
      </c>
      <c r="P87" s="7"/>
      <c r="Q87" s="25">
        <f t="shared" si="20"/>
        <v>-223.30584826661141</v>
      </c>
      <c r="R87" s="24">
        <f t="shared" si="21"/>
        <v>-3834.5688890814895</v>
      </c>
      <c r="S87" s="7"/>
      <c r="T87" s="25">
        <f t="shared" si="22"/>
        <v>5.7616681678374089E-2</v>
      </c>
      <c r="U87" s="24">
        <f t="shared" si="23"/>
        <v>-0.99728989215034347</v>
      </c>
      <c r="V87" s="7"/>
      <c r="W87" s="25">
        <f t="shared" si="24"/>
        <v>6.5031531362794229E-2</v>
      </c>
      <c r="X87" s="24">
        <f t="shared" si="29"/>
        <v>348.70774439535535</v>
      </c>
      <c r="Y87" s="7"/>
      <c r="Z87" s="25">
        <f t="shared" si="30"/>
        <v>-618</v>
      </c>
      <c r="AA87" s="17">
        <f t="shared" si="31"/>
        <v>348.786</v>
      </c>
      <c r="AB87" s="24">
        <f t="shared" si="25"/>
        <v>6.087464084860942</v>
      </c>
      <c r="AC87" s="17">
        <f t="shared" si="26"/>
        <v>-7.8255604644652976E-2</v>
      </c>
    </row>
    <row r="88" spans="1:31" s="17" customFormat="1" x14ac:dyDescent="0.25">
      <c r="A88" s="17">
        <v>3</v>
      </c>
      <c r="B88" s="17">
        <v>-607</v>
      </c>
      <c r="C88" s="17">
        <v>12890</v>
      </c>
      <c r="D88" s="17">
        <v>11321</v>
      </c>
      <c r="E88" s="17">
        <v>13518</v>
      </c>
      <c r="F88" s="17">
        <v>15077</v>
      </c>
      <c r="G88" s="24"/>
      <c r="H88" s="7"/>
      <c r="I88" s="25">
        <f t="shared" si="17"/>
        <v>-628</v>
      </c>
      <c r="J88" s="24">
        <f t="shared" si="17"/>
        <v>-3756</v>
      </c>
      <c r="K88" s="7"/>
      <c r="L88" s="25">
        <f t="shared" si="27"/>
        <v>-623.20899599983147</v>
      </c>
      <c r="M88" s="17">
        <f t="shared" si="18"/>
        <v>22.953719329630832</v>
      </c>
      <c r="N88" s="17">
        <f t="shared" si="28"/>
        <v>-3752.8185331028812</v>
      </c>
      <c r="O88" s="24">
        <f t="shared" si="19"/>
        <v>10.121731617462427</v>
      </c>
      <c r="P88" s="7"/>
      <c r="Q88" s="25">
        <f t="shared" si="20"/>
        <v>-585.30584826661141</v>
      </c>
      <c r="R88" s="24">
        <f t="shared" si="21"/>
        <v>-3792.5688890814895</v>
      </c>
      <c r="S88" s="7"/>
      <c r="T88" s="25">
        <f t="shared" si="22"/>
        <v>0.15101879778717098</v>
      </c>
      <c r="U88" s="24">
        <f t="shared" si="23"/>
        <v>-0.98636658455517134</v>
      </c>
      <c r="V88" s="7"/>
      <c r="W88" s="25">
        <f t="shared" si="24"/>
        <v>0.15835503057571587</v>
      </c>
      <c r="X88" s="24">
        <f t="shared" si="29"/>
        <v>343.31796646236842</v>
      </c>
      <c r="Y88" s="7"/>
      <c r="Z88" s="25">
        <f t="shared" si="30"/>
        <v>-607</v>
      </c>
      <c r="AA88" s="17">
        <f t="shared" si="31"/>
        <v>343.32299999999998</v>
      </c>
      <c r="AB88" s="24">
        <f t="shared" si="25"/>
        <v>5.9921167478244914</v>
      </c>
      <c r="AC88" s="17">
        <f t="shared" si="26"/>
        <v>-5.0335376315615576E-3</v>
      </c>
    </row>
    <row r="89" spans="1:31" s="17" customFormat="1" x14ac:dyDescent="0.25">
      <c r="A89" s="17">
        <v>4</v>
      </c>
      <c r="B89" s="17">
        <v>-619</v>
      </c>
      <c r="C89" s="17">
        <v>12712</v>
      </c>
      <c r="D89" s="17">
        <v>11358</v>
      </c>
      <c r="E89" s="17">
        <v>13706</v>
      </c>
      <c r="F89" s="17">
        <v>15034</v>
      </c>
      <c r="G89" s="24"/>
      <c r="H89" s="7"/>
      <c r="I89" s="25">
        <f t="shared" si="17"/>
        <v>-994</v>
      </c>
      <c r="J89" s="24">
        <f t="shared" si="17"/>
        <v>-3676</v>
      </c>
      <c r="K89" s="7"/>
      <c r="L89" s="25">
        <f t="shared" si="27"/>
        <v>-992.02920173785162</v>
      </c>
      <c r="M89" s="17">
        <f t="shared" si="18"/>
        <v>3.8840457900870669</v>
      </c>
      <c r="N89" s="17">
        <f t="shared" si="28"/>
        <v>-3675.8380418309803</v>
      </c>
      <c r="O89" s="24">
        <f t="shared" si="19"/>
        <v>2.6230448512222292E-2</v>
      </c>
      <c r="P89" s="7"/>
      <c r="Q89" s="25">
        <f t="shared" si="20"/>
        <v>-951.30584826661141</v>
      </c>
      <c r="R89" s="24">
        <f t="shared" si="21"/>
        <v>-3712.5688890814895</v>
      </c>
      <c r="S89" s="7"/>
      <c r="T89" s="25">
        <f t="shared" si="22"/>
        <v>0.24545298147728056</v>
      </c>
      <c r="U89" s="24">
        <f t="shared" si="23"/>
        <v>-0.96556028437389119</v>
      </c>
      <c r="V89" s="7"/>
      <c r="W89" s="25">
        <f t="shared" si="24"/>
        <v>0.25263716161441901</v>
      </c>
      <c r="X89" s="24">
        <f t="shared" si="29"/>
        <v>337.77598120713924</v>
      </c>
      <c r="Y89" s="7"/>
      <c r="Z89" s="25">
        <f t="shared" si="30"/>
        <v>-619</v>
      </c>
      <c r="AA89" s="17">
        <f t="shared" si="31"/>
        <v>337.75199999999995</v>
      </c>
      <c r="AB89" s="24">
        <f t="shared" si="25"/>
        <v>5.8948844551958866</v>
      </c>
      <c r="AC89" s="17">
        <f t="shared" si="26"/>
        <v>2.3981207139286198E-2</v>
      </c>
    </row>
    <row r="90" spans="1:31" s="17" customFormat="1" x14ac:dyDescent="0.25">
      <c r="A90" s="17">
        <v>5</v>
      </c>
      <c r="B90" s="17">
        <v>-645</v>
      </c>
      <c r="C90" s="17">
        <v>12511</v>
      </c>
      <c r="D90" s="17">
        <v>11410</v>
      </c>
      <c r="E90" s="17">
        <v>13878</v>
      </c>
      <c r="F90" s="17">
        <v>14963</v>
      </c>
      <c r="G90" s="24"/>
      <c r="H90" s="7"/>
      <c r="I90" s="25">
        <f t="shared" si="17"/>
        <v>-1367</v>
      </c>
      <c r="J90" s="24">
        <f t="shared" si="17"/>
        <v>-3553</v>
      </c>
      <c r="K90" s="7"/>
      <c r="L90" s="25">
        <f t="shared" si="27"/>
        <v>-1366.7485765652141</v>
      </c>
      <c r="M90" s="17">
        <f t="shared" si="18"/>
        <v>6.3213743559549826E-2</v>
      </c>
      <c r="N90" s="17">
        <f t="shared" si="28"/>
        <v>-3558.336871777869</v>
      </c>
      <c r="O90" s="24">
        <f t="shared" si="19"/>
        <v>28.482200373414241</v>
      </c>
      <c r="P90" s="7"/>
      <c r="Q90" s="25">
        <f t="shared" si="20"/>
        <v>-1324.3058482666115</v>
      </c>
      <c r="R90" s="24">
        <f t="shared" si="21"/>
        <v>-3589.5688890814895</v>
      </c>
      <c r="S90" s="7"/>
      <c r="T90" s="25">
        <f t="shared" si="22"/>
        <v>0.34169328343468736</v>
      </c>
      <c r="U90" s="24">
        <f t="shared" si="23"/>
        <v>-0.93357059784517293</v>
      </c>
      <c r="V90" s="7"/>
      <c r="W90" s="25">
        <f t="shared" si="24"/>
        <v>0.34864233019870283</v>
      </c>
      <c r="X90" s="24">
        <f t="shared" si="29"/>
        <v>331.960452881896</v>
      </c>
      <c r="Y90" s="7"/>
      <c r="Z90" s="25">
        <f t="shared" si="30"/>
        <v>-645</v>
      </c>
      <c r="AA90" s="17">
        <f t="shared" si="31"/>
        <v>331.94699999999995</v>
      </c>
      <c r="AB90" s="24">
        <f t="shared" si="25"/>
        <v>5.7935680921176163</v>
      </c>
      <c r="AC90" s="17">
        <f t="shared" si="26"/>
        <v>1.3452881896057534E-2</v>
      </c>
    </row>
    <row r="91" spans="1:31" s="17" customFormat="1" x14ac:dyDescent="0.25">
      <c r="A91" s="17">
        <v>6</v>
      </c>
      <c r="B91" s="17">
        <v>-625</v>
      </c>
      <c r="C91" s="17">
        <v>12330</v>
      </c>
      <c r="D91" s="17">
        <v>11479</v>
      </c>
      <c r="E91" s="17">
        <v>14048</v>
      </c>
      <c r="F91" s="17">
        <v>14884</v>
      </c>
      <c r="G91" s="24"/>
      <c r="H91" s="7"/>
      <c r="I91" s="25">
        <f t="shared" si="17"/>
        <v>-1718</v>
      </c>
      <c r="J91" s="24">
        <f t="shared" si="17"/>
        <v>-3405</v>
      </c>
      <c r="K91" s="7"/>
      <c r="L91" s="25">
        <f t="shared" si="27"/>
        <v>-1716.9285510276432</v>
      </c>
      <c r="M91" s="17">
        <f t="shared" si="18"/>
        <v>1.1480029003645449</v>
      </c>
      <c r="N91" s="17">
        <f t="shared" si="28"/>
        <v>-3409.2994105345429</v>
      </c>
      <c r="O91" s="24">
        <f t="shared" si="19"/>
        <v>18.484930944538103</v>
      </c>
      <c r="P91" s="7"/>
      <c r="Q91" s="25">
        <f t="shared" si="20"/>
        <v>-1675.3058482666115</v>
      </c>
      <c r="R91" s="24">
        <f t="shared" si="21"/>
        <v>-3441.5688890814895</v>
      </c>
      <c r="S91" s="7"/>
      <c r="T91" s="25">
        <f t="shared" si="22"/>
        <v>0.43225721369487441</v>
      </c>
      <c r="U91" s="24">
        <f t="shared" si="23"/>
        <v>-0.89507894250980469</v>
      </c>
      <c r="V91" s="7"/>
      <c r="W91" s="25">
        <f t="shared" si="24"/>
        <v>0.43892263850679064</v>
      </c>
      <c r="X91" s="24">
        <f t="shared" si="29"/>
        <v>326.31653023303295</v>
      </c>
      <c r="Y91" s="7"/>
      <c r="Z91" s="25">
        <f t="shared" si="30"/>
        <v>-625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-5.4697669669963034E-3</v>
      </c>
    </row>
    <row r="92" spans="1:31" s="17" customFormat="1" x14ac:dyDescent="0.25">
      <c r="A92" s="17">
        <v>7</v>
      </c>
      <c r="B92" s="17">
        <v>-632</v>
      </c>
      <c r="C92" s="17">
        <v>12174</v>
      </c>
      <c r="D92" s="17">
        <v>11587</v>
      </c>
      <c r="E92" s="17">
        <v>14230</v>
      </c>
      <c r="F92" s="17">
        <v>14803</v>
      </c>
      <c r="G92" s="24"/>
      <c r="H92" s="7"/>
      <c r="I92" s="25">
        <f t="shared" si="17"/>
        <v>-2056</v>
      </c>
      <c r="J92" s="24">
        <f t="shared" si="17"/>
        <v>-3216</v>
      </c>
      <c r="K92" s="7"/>
      <c r="L92" s="25">
        <f t="shared" si="27"/>
        <v>-2054.6181539418922</v>
      </c>
      <c r="M92" s="17">
        <f t="shared" si="18"/>
        <v>1.9094985283081753</v>
      </c>
      <c r="N92" s="17">
        <f t="shared" si="28"/>
        <v>-3224.8613452146519</v>
      </c>
      <c r="O92" s="24">
        <f t="shared" si="19"/>
        <v>78.523439013234466</v>
      </c>
      <c r="P92" s="7"/>
      <c r="Q92" s="25">
        <f t="shared" si="20"/>
        <v>-2013.3058482666115</v>
      </c>
      <c r="R92" s="24">
        <f t="shared" si="21"/>
        <v>-3252.5688890814895</v>
      </c>
      <c r="S92" s="7"/>
      <c r="T92" s="25">
        <f t="shared" si="22"/>
        <v>0.51946692431579522</v>
      </c>
      <c r="U92" s="24">
        <f t="shared" si="23"/>
        <v>-0.84592405833153028</v>
      </c>
      <c r="V92" s="7"/>
      <c r="W92" s="25">
        <f t="shared" si="24"/>
        <v>0.52576937042784744</v>
      </c>
      <c r="X92" s="24">
        <f t="shared" si="29"/>
        <v>320.5763218649098</v>
      </c>
      <c r="Y92" s="7"/>
      <c r="Z92" s="25">
        <f t="shared" si="30"/>
        <v>-632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-5.7678135090156957E-2</v>
      </c>
    </row>
    <row r="93" spans="1:31" s="17" customFormat="1" x14ac:dyDescent="0.25">
      <c r="A93" s="17">
        <v>8</v>
      </c>
      <c r="B93" s="17">
        <v>-636</v>
      </c>
      <c r="C93" s="17">
        <v>12014</v>
      </c>
      <c r="D93" s="17">
        <v>11694</v>
      </c>
      <c r="E93" s="17">
        <v>14387</v>
      </c>
      <c r="F93" s="17">
        <v>14694</v>
      </c>
      <c r="G93" s="24"/>
      <c r="H93" s="7"/>
      <c r="I93" s="25">
        <f t="shared" si="17"/>
        <v>-2373</v>
      </c>
      <c r="J93" s="24">
        <f t="shared" si="17"/>
        <v>-3000</v>
      </c>
      <c r="K93" s="7"/>
      <c r="L93" s="25">
        <f t="shared" si="27"/>
        <v>-2374.4315147435373</v>
      </c>
      <c r="M93" s="17">
        <f t="shared" si="18"/>
        <v>2.0492344609645579</v>
      </c>
      <c r="N93" s="17">
        <f t="shared" si="28"/>
        <v>-3006.8454261484476</v>
      </c>
      <c r="O93" s="24">
        <f t="shared" si="19"/>
        <v>46.85985915384996</v>
      </c>
      <c r="P93" s="7"/>
      <c r="Q93" s="25">
        <f t="shared" si="20"/>
        <v>-2330.3058482666115</v>
      </c>
      <c r="R93" s="24">
        <f t="shared" si="21"/>
        <v>-3036.5688890814895</v>
      </c>
      <c r="S93" s="7"/>
      <c r="T93" s="25">
        <f t="shared" si="22"/>
        <v>0.60125828013482452</v>
      </c>
      <c r="U93" s="24">
        <f t="shared" si="23"/>
        <v>-0.78974704784207383</v>
      </c>
      <c r="V93" s="7"/>
      <c r="W93" s="25">
        <f t="shared" si="24"/>
        <v>0.6071453995558973</v>
      </c>
      <c r="X93" s="24">
        <f t="shared" si="29"/>
        <v>314.88609043164251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-2.3909568357453281E-2</v>
      </c>
    </row>
    <row r="94" spans="1:31" s="17" customFormat="1" x14ac:dyDescent="0.25">
      <c r="A94" s="17">
        <v>9</v>
      </c>
      <c r="B94" s="17">
        <v>-624</v>
      </c>
      <c r="C94" s="17">
        <v>11875</v>
      </c>
      <c r="D94" s="17">
        <v>11820</v>
      </c>
      <c r="E94" s="17">
        <v>14539</v>
      </c>
      <c r="F94" s="17">
        <v>14578</v>
      </c>
      <c r="G94" s="24"/>
      <c r="H94" s="7"/>
      <c r="I94" s="25">
        <f t="shared" si="17"/>
        <v>-2664</v>
      </c>
      <c r="J94" s="24">
        <f t="shared" si="17"/>
        <v>-2758</v>
      </c>
      <c r="K94" s="7"/>
      <c r="L94" s="25">
        <f t="shared" si="27"/>
        <v>-2665.6226725220467</v>
      </c>
      <c r="M94" s="17">
        <f t="shared" si="18"/>
        <v>2.6330661138055329</v>
      </c>
      <c r="N94" s="17">
        <f t="shared" si="28"/>
        <v>-2763.4382494838528</v>
      </c>
      <c r="O94" s="24">
        <f t="shared" si="19"/>
        <v>29.574557448625406</v>
      </c>
      <c r="P94" s="7"/>
      <c r="Q94" s="25">
        <f t="shared" si="20"/>
        <v>-2621.3058482666115</v>
      </c>
      <c r="R94" s="24">
        <f t="shared" si="21"/>
        <v>-2794.5688890814895</v>
      </c>
      <c r="S94" s="7"/>
      <c r="T94" s="25">
        <f t="shared" si="22"/>
        <v>0.67634119667532155</v>
      </c>
      <c r="U94" s="24">
        <f t="shared" si="23"/>
        <v>-0.72680798979370131</v>
      </c>
      <c r="V94" s="7"/>
      <c r="W94" s="25">
        <f t="shared" si="24"/>
        <v>0.68176253904290351</v>
      </c>
      <c r="X94" s="24">
        <f t="shared" si="29"/>
        <v>309.27028898012827</v>
      </c>
      <c r="Y94" s="7"/>
      <c r="Z94" s="25">
        <f t="shared" si="30"/>
        <v>-624</v>
      </c>
      <c r="AA94" s="17">
        <f t="shared" si="31"/>
        <v>309.29399999999998</v>
      </c>
      <c r="AB94" s="24">
        <f t="shared" si="25"/>
        <v>5.3981986566633413</v>
      </c>
      <c r="AC94" s="17">
        <f t="shared" si="26"/>
        <v>-2.3711019871711869E-2</v>
      </c>
    </row>
    <row r="95" spans="1:31" s="17" customFormat="1" x14ac:dyDescent="0.25">
      <c r="A95" s="17">
        <v>10</v>
      </c>
      <c r="B95" s="17">
        <v>-622</v>
      </c>
      <c r="C95" s="17">
        <v>11744</v>
      </c>
      <c r="D95" s="17">
        <v>11962</v>
      </c>
      <c r="E95" s="17">
        <v>14673</v>
      </c>
      <c r="F95" s="17">
        <v>14446</v>
      </c>
      <c r="G95" s="24"/>
      <c r="H95" s="7"/>
      <c r="I95" s="25">
        <f t="shared" si="17"/>
        <v>-2929</v>
      </c>
      <c r="J95" s="24">
        <f t="shared" si="17"/>
        <v>-2484</v>
      </c>
      <c r="K95" s="7"/>
      <c r="L95" s="25">
        <f t="shared" si="27"/>
        <v>-2930.8155146024524</v>
      </c>
      <c r="M95" s="17">
        <f t="shared" si="18"/>
        <v>3.2960932717177776</v>
      </c>
      <c r="N95" s="17">
        <f t="shared" si="28"/>
        <v>-2494.0633199084909</v>
      </c>
      <c r="O95" s="24">
        <f t="shared" si="19"/>
        <v>101.27040758063009</v>
      </c>
      <c r="P95" s="7"/>
      <c r="Q95" s="25">
        <f t="shared" si="20"/>
        <v>-2886.3058482666115</v>
      </c>
      <c r="R95" s="24">
        <f t="shared" si="21"/>
        <v>-2520.5688890814895</v>
      </c>
      <c r="S95" s="7"/>
      <c r="T95" s="25">
        <f t="shared" si="22"/>
        <v>0.7447156739372861</v>
      </c>
      <c r="U95" s="24">
        <f t="shared" si="23"/>
        <v>-0.65554641167281669</v>
      </c>
      <c r="V95" s="7"/>
      <c r="W95" s="25">
        <f t="shared" si="24"/>
        <v>0.74960918926747122</v>
      </c>
      <c r="X95" s="24">
        <f t="shared" si="29"/>
        <v>303.60888645723242</v>
      </c>
      <c r="Y95" s="7"/>
      <c r="Z95" s="25">
        <f t="shared" si="30"/>
        <v>-622</v>
      </c>
      <c r="AA95" s="17">
        <f t="shared" si="31"/>
        <v>303.69599999999997</v>
      </c>
      <c r="AB95" s="24">
        <f t="shared" si="25"/>
        <v>5.3004951251366981</v>
      </c>
      <c r="AC95" s="17">
        <f t="shared" si="26"/>
        <v>-8.7113542767554009E-2</v>
      </c>
    </row>
    <row r="96" spans="1:31" s="17" customFormat="1" x14ac:dyDescent="0.25">
      <c r="A96" s="17">
        <v>11</v>
      </c>
      <c r="B96" s="17">
        <v>-610</v>
      </c>
      <c r="C96" s="17">
        <v>11625</v>
      </c>
      <c r="D96" s="17">
        <v>12099</v>
      </c>
      <c r="E96" s="17">
        <v>14787</v>
      </c>
      <c r="F96" s="17">
        <v>14299</v>
      </c>
      <c r="G96" s="24"/>
      <c r="H96" s="7"/>
      <c r="I96" s="25">
        <f t="shared" si="17"/>
        <v>-3162</v>
      </c>
      <c r="J96" s="24">
        <f t="shared" si="17"/>
        <v>-2200</v>
      </c>
      <c r="K96" s="7"/>
      <c r="L96" s="25">
        <f t="shared" si="27"/>
        <v>-3164.1405000913073</v>
      </c>
      <c r="M96" s="17">
        <f t="shared" si="18"/>
        <v>4.5817406408866921</v>
      </c>
      <c r="N96" s="17">
        <f t="shared" si="28"/>
        <v>-2206.4282172525982</v>
      </c>
      <c r="O96" s="24">
        <f t="shared" si="19"/>
        <v>41.321977046600992</v>
      </c>
      <c r="P96" s="7"/>
      <c r="Q96" s="25">
        <f t="shared" si="20"/>
        <v>-3119.3058482666115</v>
      </c>
      <c r="R96" s="24">
        <f t="shared" si="21"/>
        <v>-2236.5688890814895</v>
      </c>
      <c r="S96" s="7"/>
      <c r="T96" s="25">
        <f t="shared" si="22"/>
        <v>0.80483361054874936</v>
      </c>
      <c r="U96" s="24">
        <f t="shared" si="23"/>
        <v>-0.58168404602927215</v>
      </c>
      <c r="V96" s="7"/>
      <c r="W96" s="25">
        <f t="shared" si="24"/>
        <v>0.80917973803279175</v>
      </c>
      <c r="X96" s="24">
        <f t="shared" si="29"/>
        <v>298.1493314895074</v>
      </c>
      <c r="Y96" s="7"/>
      <c r="Z96" s="25">
        <f t="shared" si="30"/>
        <v>-610</v>
      </c>
      <c r="AA96" s="17">
        <f t="shared" si="31"/>
        <v>298.20599999999996</v>
      </c>
      <c r="AB96" s="24">
        <f t="shared" si="25"/>
        <v>5.2046765492022091</v>
      </c>
      <c r="AC96" s="17">
        <f t="shared" si="26"/>
        <v>-5.6668510492556834E-2</v>
      </c>
    </row>
    <row r="97" spans="1:29" s="17" customFormat="1" x14ac:dyDescent="0.25">
      <c r="A97" s="17">
        <v>12</v>
      </c>
      <c r="B97" s="17">
        <v>-627</v>
      </c>
      <c r="C97" s="17">
        <v>11508</v>
      </c>
      <c r="D97" s="17">
        <v>12246</v>
      </c>
      <c r="E97" s="17">
        <v>14876</v>
      </c>
      <c r="F97" s="17">
        <v>14125</v>
      </c>
      <c r="G97" s="24"/>
      <c r="H97" s="7"/>
      <c r="I97" s="25">
        <f t="shared" si="17"/>
        <v>-3368</v>
      </c>
      <c r="J97" s="24">
        <f t="shared" si="17"/>
        <v>-1879</v>
      </c>
      <c r="K97" s="7"/>
      <c r="L97" s="25">
        <f t="shared" si="27"/>
        <v>-3374.0924068112759</v>
      </c>
      <c r="M97" s="17">
        <f t="shared" si="18"/>
        <v>37.117420754080378</v>
      </c>
      <c r="N97" s="17">
        <f t="shared" si="28"/>
        <v>-1889.3614817985131</v>
      </c>
      <c r="O97" s="24">
        <f t="shared" si="19"/>
        <v>107.36030506091761</v>
      </c>
      <c r="P97" s="7"/>
      <c r="Q97" s="25">
        <f t="shared" si="20"/>
        <v>-3325.3058482666115</v>
      </c>
      <c r="R97" s="24">
        <f t="shared" si="21"/>
        <v>-1915.5688890814895</v>
      </c>
      <c r="S97" s="7"/>
      <c r="T97" s="25">
        <f t="shared" si="22"/>
        <v>0.85798509098635201</v>
      </c>
      <c r="U97" s="24">
        <f t="shared" si="23"/>
        <v>-0.4981987665518855</v>
      </c>
      <c r="V97" s="7"/>
      <c r="W97" s="25">
        <f t="shared" si="24"/>
        <v>0.86171210716085767</v>
      </c>
      <c r="X97" s="24">
        <f t="shared" si="29"/>
        <v>292.4729696157915</v>
      </c>
      <c r="Y97" s="7"/>
      <c r="Z97" s="25">
        <f t="shared" si="30"/>
        <v>-627</v>
      </c>
      <c r="AA97" s="17">
        <f t="shared" si="31"/>
        <v>292.56299999999999</v>
      </c>
      <c r="AB97" s="24">
        <f t="shared" si="25"/>
        <v>5.1061876195121698</v>
      </c>
      <c r="AC97" s="17">
        <f t="shared" si="26"/>
        <v>-9.0030384208489522E-2</v>
      </c>
    </row>
    <row r="98" spans="1:29" s="17" customFormat="1" x14ac:dyDescent="0.25">
      <c r="A98" s="17">
        <v>13</v>
      </c>
      <c r="B98" s="17">
        <v>-630</v>
      </c>
      <c r="C98" s="17">
        <v>11430</v>
      </c>
      <c r="D98" s="17">
        <v>12431</v>
      </c>
      <c r="E98" s="17">
        <v>14980</v>
      </c>
      <c r="F98" s="17">
        <v>13973</v>
      </c>
      <c r="G98" s="24"/>
      <c r="H98" s="7"/>
      <c r="I98" s="25">
        <f t="shared" si="17"/>
        <v>-3550</v>
      </c>
      <c r="J98" s="24">
        <f t="shared" si="17"/>
        <v>-1542</v>
      </c>
      <c r="K98" s="7"/>
      <c r="L98" s="25">
        <f t="shared" si="27"/>
        <v>-3552.511997446401</v>
      </c>
      <c r="M98" s="17">
        <f t="shared" si="18"/>
        <v>6.3101311707250591</v>
      </c>
      <c r="N98" s="17">
        <f t="shared" si="28"/>
        <v>-1551.9844308489751</v>
      </c>
      <c r="O98" s="24">
        <f t="shared" si="19"/>
        <v>99.688859377965244</v>
      </c>
      <c r="P98" s="7"/>
      <c r="Q98" s="25">
        <f t="shared" si="20"/>
        <v>-3507.3058482666115</v>
      </c>
      <c r="R98" s="24">
        <f t="shared" si="21"/>
        <v>-1578.5688890814895</v>
      </c>
      <c r="S98" s="7"/>
      <c r="T98" s="25">
        <f t="shared" si="22"/>
        <v>0.90494416593607863</v>
      </c>
      <c r="U98" s="24">
        <f t="shared" si="23"/>
        <v>-0.41055222703824279</v>
      </c>
      <c r="V98" s="7"/>
      <c r="W98" s="25">
        <f t="shared" si="24"/>
        <v>0.90802096739751204</v>
      </c>
      <c r="X98" s="24">
        <f t="shared" si="29"/>
        <v>286.76822912742796</v>
      </c>
      <c r="Y98" s="7"/>
      <c r="Z98" s="25">
        <f t="shared" si="30"/>
        <v>-630</v>
      </c>
      <c r="AA98" s="17">
        <f t="shared" si="31"/>
        <v>286.89299999999997</v>
      </c>
      <c r="AB98" s="24">
        <f t="shared" si="25"/>
        <v>5.0072274509240913</v>
      </c>
      <c r="AC98" s="17">
        <f t="shared" si="26"/>
        <v>-0.12477087257201447</v>
      </c>
    </row>
    <row r="99" spans="1:29" s="17" customFormat="1" x14ac:dyDescent="0.25">
      <c r="A99" s="17">
        <v>14</v>
      </c>
      <c r="B99" s="17">
        <v>-636</v>
      </c>
      <c r="C99" s="17">
        <v>11359</v>
      </c>
      <c r="D99" s="17">
        <v>12603</v>
      </c>
      <c r="E99" s="17">
        <v>15052</v>
      </c>
      <c r="F99" s="17">
        <v>13795</v>
      </c>
      <c r="G99" s="24"/>
      <c r="H99" s="7"/>
      <c r="I99" s="25">
        <f t="shared" si="17"/>
        <v>-3693</v>
      </c>
      <c r="J99" s="24">
        <f t="shared" si="17"/>
        <v>-1192</v>
      </c>
      <c r="K99" s="7"/>
      <c r="L99" s="25">
        <f t="shared" si="27"/>
        <v>-3697.775431898714</v>
      </c>
      <c r="M99" s="17">
        <f t="shared" si="18"/>
        <v>22.804749819255509</v>
      </c>
      <c r="N99" s="17">
        <f t="shared" si="28"/>
        <v>-1195.6395457173539</v>
      </c>
      <c r="O99" s="24">
        <f t="shared" si="19"/>
        <v>13.246293028709404</v>
      </c>
      <c r="P99" s="7"/>
      <c r="Q99" s="25">
        <f t="shared" si="20"/>
        <v>-3650.3058482666115</v>
      </c>
      <c r="R99" s="24">
        <f t="shared" si="21"/>
        <v>-1228.5688890814895</v>
      </c>
      <c r="S99" s="7"/>
      <c r="T99" s="25">
        <f t="shared" si="22"/>
        <v>0.94184058196800668</v>
      </c>
      <c r="U99" s="24">
        <f t="shared" si="23"/>
        <v>-0.31952466374514205</v>
      </c>
      <c r="V99" s="7"/>
      <c r="W99" s="25">
        <f t="shared" si="24"/>
        <v>0.94424175819864531</v>
      </c>
      <c r="X99" s="24">
        <f t="shared" si="29"/>
        <v>281.13407191083206</v>
      </c>
      <c r="Y99" s="7"/>
      <c r="Z99" s="25">
        <f t="shared" si="30"/>
        <v>-636</v>
      </c>
      <c r="AA99" s="17">
        <f t="shared" si="31"/>
        <v>281.16899999999998</v>
      </c>
      <c r="AB99" s="24">
        <f t="shared" si="25"/>
        <v>4.907324804539936</v>
      </c>
      <c r="AC99" s="17">
        <f t="shared" si="26"/>
        <v>-3.4928089167920007E-2</v>
      </c>
    </row>
    <row r="100" spans="1:29" s="17" customFormat="1" x14ac:dyDescent="0.25">
      <c r="A100" s="17">
        <v>15</v>
      </c>
      <c r="B100" s="17">
        <v>-639</v>
      </c>
      <c r="C100" s="17">
        <v>11297</v>
      </c>
      <c r="D100" s="17">
        <v>12784</v>
      </c>
      <c r="E100" s="17">
        <v>15100</v>
      </c>
      <c r="F100" s="17">
        <v>13609</v>
      </c>
      <c r="G100" s="24"/>
      <c r="H100" s="7"/>
      <c r="I100" s="25">
        <f t="shared" si="17"/>
        <v>-3803</v>
      </c>
      <c r="J100" s="24">
        <f t="shared" si="17"/>
        <v>-825</v>
      </c>
      <c r="K100" s="7"/>
      <c r="L100" s="25">
        <f t="shared" si="27"/>
        <v>-3806.9992045971239</v>
      </c>
      <c r="M100" s="17">
        <f t="shared" si="18"/>
        <v>15.993637409657214</v>
      </c>
      <c r="N100" s="17">
        <f t="shared" si="28"/>
        <v>-825.24462618390248</v>
      </c>
      <c r="O100" s="24">
        <f t="shared" si="19"/>
        <v>5.9841969850691339E-2</v>
      </c>
      <c r="P100" s="7"/>
      <c r="Q100" s="25">
        <f t="shared" si="20"/>
        <v>-3760.3058482666115</v>
      </c>
      <c r="R100" s="24">
        <f t="shared" si="21"/>
        <v>-861.5688890814896</v>
      </c>
      <c r="S100" s="7"/>
      <c r="T100" s="25">
        <f t="shared" si="22"/>
        <v>0.97022244045410511</v>
      </c>
      <c r="U100" s="24">
        <f t="shared" si="23"/>
        <v>-0.22407576166351933</v>
      </c>
      <c r="V100" s="7"/>
      <c r="W100" s="25">
        <f t="shared" si="24"/>
        <v>0.97191489062525005</v>
      </c>
      <c r="X100" s="24">
        <f t="shared" si="29"/>
        <v>275.42135420439502</v>
      </c>
      <c r="Y100" s="7"/>
      <c r="Z100" s="25">
        <f t="shared" si="30"/>
        <v>-639</v>
      </c>
      <c r="AA100" s="17">
        <f t="shared" si="31"/>
        <v>275.41800000000001</v>
      </c>
      <c r="AB100" s="24">
        <f t="shared" si="25"/>
        <v>4.8069509192577424</v>
      </c>
      <c r="AC100" s="17">
        <f t="shared" si="26"/>
        <v>3.3542043950092193E-3</v>
      </c>
    </row>
    <row r="101" spans="1:29" s="17" customFormat="1" x14ac:dyDescent="0.25">
      <c r="A101" s="17">
        <v>16</v>
      </c>
      <c r="B101" s="17">
        <v>-624</v>
      </c>
      <c r="C101" s="17">
        <v>11268</v>
      </c>
      <c r="D101" s="17">
        <v>12974</v>
      </c>
      <c r="E101" s="17">
        <v>15139</v>
      </c>
      <c r="F101" s="17">
        <v>13429</v>
      </c>
      <c r="G101" s="24"/>
      <c r="H101" s="7"/>
      <c r="I101" s="25">
        <f t="shared" si="17"/>
        <v>-3871</v>
      </c>
      <c r="J101" s="24">
        <f t="shared" si="17"/>
        <v>-455</v>
      </c>
      <c r="K101" s="7"/>
      <c r="L101" s="25">
        <f t="shared" si="27"/>
        <v>-3877.0803783177903</v>
      </c>
      <c r="M101" s="17">
        <f t="shared" si="18"/>
        <v>36.971000487454297</v>
      </c>
      <c r="N101" s="17">
        <f t="shared" si="28"/>
        <v>-455.14219585478986</v>
      </c>
      <c r="O101" s="24">
        <f t="shared" si="19"/>
        <v>2.021966111941929E-2</v>
      </c>
      <c r="P101" s="7"/>
      <c r="Q101" s="25">
        <f t="shared" si="20"/>
        <v>-3828.3058482666115</v>
      </c>
      <c r="R101" s="24">
        <f t="shared" si="21"/>
        <v>-491.56888908148954</v>
      </c>
      <c r="S101" s="7"/>
      <c r="T101" s="25">
        <f t="shared" si="22"/>
        <v>0.98776758933642061</v>
      </c>
      <c r="U101" s="24">
        <f t="shared" si="23"/>
        <v>-0.12784662332509855</v>
      </c>
      <c r="V101" s="7"/>
      <c r="W101" s="25">
        <f t="shared" si="24"/>
        <v>0.9887452142476969</v>
      </c>
      <c r="X101" s="24">
        <f t="shared" si="29"/>
        <v>269.80619453242275</v>
      </c>
      <c r="Y101" s="7"/>
      <c r="Z101" s="25">
        <f t="shared" si="30"/>
        <v>-624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4.1945324227299352E-3</v>
      </c>
    </row>
    <row r="102" spans="1:29" s="17" customFormat="1" x14ac:dyDescent="0.25">
      <c r="A102" s="17">
        <v>17</v>
      </c>
      <c r="B102" s="17">
        <v>-629</v>
      </c>
      <c r="C102" s="17">
        <v>11260</v>
      </c>
      <c r="D102" s="17">
        <v>13166</v>
      </c>
      <c r="E102" s="17">
        <v>15164</v>
      </c>
      <c r="F102" s="17">
        <v>13246</v>
      </c>
      <c r="G102" s="24"/>
      <c r="H102" s="7"/>
      <c r="I102" s="25">
        <f t="shared" si="17"/>
        <v>-3904</v>
      </c>
      <c r="J102" s="24">
        <f t="shared" si="17"/>
        <v>-80</v>
      </c>
      <c r="K102" s="7"/>
      <c r="L102" s="25">
        <f t="shared" si="27"/>
        <v>-3910.4533335292749</v>
      </c>
      <c r="M102" s="17">
        <f t="shared" si="18"/>
        <v>41.645513640063818</v>
      </c>
      <c r="N102" s="17">
        <f t="shared" si="28"/>
        <v>-77.304256360122423</v>
      </c>
      <c r="O102" s="24">
        <f t="shared" si="19"/>
        <v>7.2670337719404072</v>
      </c>
      <c r="P102" s="7"/>
      <c r="Q102" s="25">
        <f t="shared" si="20"/>
        <v>-3861.3058482666115</v>
      </c>
      <c r="R102" s="24">
        <f t="shared" si="21"/>
        <v>-116.56888908148956</v>
      </c>
      <c r="S102" s="7"/>
      <c r="T102" s="25">
        <f t="shared" si="22"/>
        <v>0.99628214688225014</v>
      </c>
      <c r="U102" s="24">
        <f t="shared" si="23"/>
        <v>-3.0317091225347797E-2</v>
      </c>
      <c r="V102" s="7"/>
      <c r="W102" s="25">
        <f t="shared" si="24"/>
        <v>0.99653503069109739</v>
      </c>
      <c r="X102" s="24">
        <f t="shared" si="29"/>
        <v>264.18116364983632</v>
      </c>
      <c r="Y102" s="7"/>
      <c r="Z102" s="25">
        <f t="shared" si="30"/>
        <v>-629</v>
      </c>
      <c r="AA102" s="17">
        <f t="shared" si="31"/>
        <v>264.14100000000002</v>
      </c>
      <c r="AB102" s="24">
        <f t="shared" si="25"/>
        <v>4.6101301395103427</v>
      </c>
      <c r="AC102" s="17">
        <f t="shared" si="26"/>
        <v>4.0163649836301829E-2</v>
      </c>
    </row>
    <row r="103" spans="1:29" s="17" customFormat="1" x14ac:dyDescent="0.25">
      <c r="A103" s="17">
        <v>18</v>
      </c>
      <c r="B103" s="17">
        <v>-619</v>
      </c>
      <c r="C103" s="17">
        <v>11256</v>
      </c>
      <c r="D103" s="17">
        <v>13354</v>
      </c>
      <c r="E103" s="17">
        <v>15160</v>
      </c>
      <c r="F103" s="17">
        <v>13058</v>
      </c>
      <c r="G103" s="24"/>
      <c r="H103" s="7"/>
      <c r="I103" s="25">
        <f t="shared" si="17"/>
        <v>-3904</v>
      </c>
      <c r="J103" s="24">
        <f t="shared" si="17"/>
        <v>296</v>
      </c>
      <c r="K103" s="7"/>
      <c r="L103" s="25">
        <f t="shared" si="27"/>
        <v>-3906.4486716408373</v>
      </c>
      <c r="M103" s="17">
        <f t="shared" si="18"/>
        <v>5.9959928046410642</v>
      </c>
      <c r="N103" s="17">
        <f t="shared" si="28"/>
        <v>295.63386748338496</v>
      </c>
      <c r="O103" s="24">
        <f t="shared" si="19"/>
        <v>0.13405301972286188</v>
      </c>
      <c r="P103" s="7"/>
      <c r="Q103" s="25">
        <f t="shared" si="20"/>
        <v>-3861.3058482666115</v>
      </c>
      <c r="R103" s="24">
        <f t="shared" si="21"/>
        <v>259.43111091851046</v>
      </c>
      <c r="S103" s="7"/>
      <c r="T103" s="25">
        <f t="shared" si="22"/>
        <v>0.99628214688225014</v>
      </c>
      <c r="U103" s="24">
        <f t="shared" si="23"/>
        <v>6.7472519626668989E-2</v>
      </c>
      <c r="V103" s="7"/>
      <c r="W103" s="25">
        <f t="shared" si="24"/>
        <v>0.9958081210836891</v>
      </c>
      <c r="X103" s="24">
        <f t="shared" si="29"/>
        <v>258.56238047076533</v>
      </c>
      <c r="Y103" s="7"/>
      <c r="Z103" s="25">
        <f t="shared" si="30"/>
        <v>-619</v>
      </c>
      <c r="AA103" s="17">
        <f t="shared" si="31"/>
        <v>258.57</v>
      </c>
      <c r="AB103" s="24">
        <f t="shared" si="25"/>
        <v>4.5128978468817378</v>
      </c>
      <c r="AC103" s="17">
        <f t="shared" si="26"/>
        <v>-7.6195292346596943E-3</v>
      </c>
    </row>
    <row r="104" spans="1:29" s="17" customFormat="1" x14ac:dyDescent="0.25">
      <c r="A104" s="17">
        <v>19</v>
      </c>
      <c r="B104" s="17">
        <v>-613</v>
      </c>
      <c r="C104" s="17">
        <v>11277</v>
      </c>
      <c r="D104" s="17">
        <v>13533</v>
      </c>
      <c r="E104" s="17">
        <v>15143</v>
      </c>
      <c r="F104" s="17">
        <v>12877</v>
      </c>
      <c r="G104" s="24"/>
      <c r="H104" s="7"/>
      <c r="I104" s="25">
        <f t="shared" si="17"/>
        <v>-3866</v>
      </c>
      <c r="J104" s="24">
        <f t="shared" si="17"/>
        <v>656</v>
      </c>
      <c r="K104" s="7"/>
      <c r="L104" s="25">
        <f t="shared" si="27"/>
        <v>-3866.495937591711</v>
      </c>
      <c r="M104" s="17">
        <f t="shared" si="18"/>
        <v>0.24595409487213279</v>
      </c>
      <c r="N104" s="17">
        <f t="shared" si="28"/>
        <v>662.56116296853588</v>
      </c>
      <c r="O104" s="24">
        <f t="shared" si="19"/>
        <v>43.048859499686586</v>
      </c>
      <c r="P104" s="7"/>
      <c r="Q104" s="25">
        <f t="shared" si="20"/>
        <v>-3823.3058482666115</v>
      </c>
      <c r="R104" s="24">
        <f t="shared" si="21"/>
        <v>619.4311109185104</v>
      </c>
      <c r="S104" s="7"/>
      <c r="T104" s="25">
        <f t="shared" si="22"/>
        <v>0.9864775048597797</v>
      </c>
      <c r="U104" s="24">
        <f t="shared" si="23"/>
        <v>0.16110087044242971</v>
      </c>
      <c r="V104" s="7"/>
      <c r="W104" s="25">
        <f t="shared" si="24"/>
        <v>0.98530723090115491</v>
      </c>
      <c r="X104" s="24">
        <f t="shared" si="29"/>
        <v>253.15274315029524</v>
      </c>
      <c r="Y104" s="7"/>
      <c r="Z104" s="25">
        <f t="shared" si="30"/>
        <v>-613</v>
      </c>
      <c r="AA104" s="17">
        <f t="shared" si="31"/>
        <v>253.053</v>
      </c>
      <c r="AB104" s="24">
        <f t="shared" si="25"/>
        <v>4.4166080320492105</v>
      </c>
      <c r="AC104" s="17">
        <f t="shared" si="26"/>
        <v>9.9743150295239502E-2</v>
      </c>
    </row>
    <row r="105" spans="1:29" s="17" customFormat="1" x14ac:dyDescent="0.25">
      <c r="A105" s="17">
        <v>20</v>
      </c>
      <c r="B105" s="17">
        <v>-615</v>
      </c>
      <c r="C105" s="17">
        <v>11313</v>
      </c>
      <c r="D105" s="17">
        <v>13709</v>
      </c>
      <c r="E105" s="17">
        <v>15098</v>
      </c>
      <c r="F105" s="17">
        <v>12695</v>
      </c>
      <c r="G105" s="24"/>
      <c r="H105" s="7"/>
      <c r="I105" s="25">
        <f t="shared" si="17"/>
        <v>-3785</v>
      </c>
      <c r="J105" s="24">
        <f t="shared" si="17"/>
        <v>1014</v>
      </c>
      <c r="K105" s="7"/>
      <c r="L105" s="25">
        <f t="shared" si="27"/>
        <v>-3790.7990054586407</v>
      </c>
      <c r="M105" s="17">
        <f t="shared" si="18"/>
        <v>33.628464309345212</v>
      </c>
      <c r="N105" s="17">
        <f t="shared" si="28"/>
        <v>1024.859885311379</v>
      </c>
      <c r="O105" s="24">
        <f t="shared" si="19"/>
        <v>117.93710897630542</v>
      </c>
      <c r="P105" s="7"/>
      <c r="Q105" s="25">
        <f t="shared" si="20"/>
        <v>-3742.3058482666115</v>
      </c>
      <c r="R105" s="24">
        <f t="shared" si="21"/>
        <v>977.4311109185104</v>
      </c>
      <c r="S105" s="7"/>
      <c r="T105" s="25">
        <f t="shared" si="22"/>
        <v>0.96557813633819811</v>
      </c>
      <c r="U105" s="24">
        <f t="shared" si="23"/>
        <v>0.25420906375365843</v>
      </c>
      <c r="V105" s="7"/>
      <c r="W105" s="25">
        <f t="shared" si="24"/>
        <v>0.96371517424197106</v>
      </c>
      <c r="X105" s="24">
        <f t="shared" si="29"/>
        <v>247.6617115347866</v>
      </c>
      <c r="Y105" s="7"/>
      <c r="Z105" s="25">
        <f t="shared" si="30"/>
        <v>-615</v>
      </c>
      <c r="AA105" s="17">
        <f t="shared" si="31"/>
        <v>247.518</v>
      </c>
      <c r="AB105" s="24">
        <f t="shared" si="25"/>
        <v>4.3200040579513246</v>
      </c>
      <c r="AC105" s="17">
        <f t="shared" si="26"/>
        <v>0.14371153478660403</v>
      </c>
    </row>
    <row r="106" spans="1:29" s="17" customFormat="1" x14ac:dyDescent="0.25">
      <c r="A106" s="17">
        <v>21</v>
      </c>
      <c r="B106" s="17">
        <v>-638</v>
      </c>
      <c r="C106" s="17">
        <v>11368</v>
      </c>
      <c r="D106" s="17">
        <v>13892</v>
      </c>
      <c r="E106" s="17">
        <v>15037</v>
      </c>
      <c r="F106" s="17">
        <v>12511</v>
      </c>
      <c r="G106" s="24"/>
      <c r="H106" s="7"/>
      <c r="I106" s="25">
        <f t="shared" si="17"/>
        <v>-3669</v>
      </c>
      <c r="J106" s="24">
        <f t="shared" si="17"/>
        <v>1381</v>
      </c>
      <c r="K106" s="7"/>
      <c r="L106" s="25">
        <f t="shared" si="27"/>
        <v>-3675.3316729510943</v>
      </c>
      <c r="M106" s="17">
        <f t="shared" si="18"/>
        <v>40.090082359619622</v>
      </c>
      <c r="N106" s="17">
        <f t="shared" si="28"/>
        <v>1390.9324569082278</v>
      </c>
      <c r="O106" s="24">
        <f t="shared" si="19"/>
        <v>98.6537002338017</v>
      </c>
      <c r="P106" s="7"/>
      <c r="Q106" s="25">
        <f t="shared" si="20"/>
        <v>-3626.3058482666115</v>
      </c>
      <c r="R106" s="24">
        <f t="shared" si="21"/>
        <v>1344.4311109185105</v>
      </c>
      <c r="S106" s="7"/>
      <c r="T106" s="25">
        <f t="shared" si="22"/>
        <v>0.93564817648013054</v>
      </c>
      <c r="U106" s="24">
        <f t="shared" si="23"/>
        <v>0.34965796583528125</v>
      </c>
      <c r="V106" s="7"/>
      <c r="W106" s="25">
        <f t="shared" si="24"/>
        <v>0.93307487732281102</v>
      </c>
      <c r="X106" s="24">
        <f t="shared" si="29"/>
        <v>241.89577155415623</v>
      </c>
      <c r="Y106" s="7"/>
      <c r="Z106" s="25">
        <f t="shared" si="30"/>
        <v>-638</v>
      </c>
      <c r="AA106" s="17">
        <f t="shared" si="31"/>
        <v>241.77600000000001</v>
      </c>
      <c r="AB106" s="24">
        <f t="shared" si="25"/>
        <v>4.2197872523018098</v>
      </c>
      <c r="AC106" s="17">
        <f t="shared" si="26"/>
        <v>0.1197715541562161</v>
      </c>
    </row>
    <row r="107" spans="1:29" s="17" customFormat="1" x14ac:dyDescent="0.25">
      <c r="A107" s="17">
        <v>22</v>
      </c>
      <c r="B107" s="17">
        <v>-627</v>
      </c>
      <c r="C107" s="17">
        <v>11448</v>
      </c>
      <c r="D107" s="17">
        <v>14072</v>
      </c>
      <c r="E107" s="17">
        <v>14975</v>
      </c>
      <c r="F107" s="17">
        <v>12344</v>
      </c>
      <c r="G107" s="24"/>
      <c r="H107" s="7"/>
      <c r="I107" s="25">
        <f t="shared" si="17"/>
        <v>-3527</v>
      </c>
      <c r="J107" s="24">
        <f t="shared" si="17"/>
        <v>1728</v>
      </c>
      <c r="K107" s="7"/>
      <c r="L107" s="25">
        <f t="shared" si="27"/>
        <v>-3526.3161109104763</v>
      </c>
      <c r="M107" s="17">
        <f t="shared" si="18"/>
        <v>0.46770428676961756</v>
      </c>
      <c r="N107" s="17">
        <f t="shared" si="28"/>
        <v>1737.480529164362</v>
      </c>
      <c r="O107" s="24">
        <f t="shared" si="19"/>
        <v>89.880433236318382</v>
      </c>
      <c r="P107" s="7"/>
      <c r="Q107" s="25">
        <f t="shared" si="20"/>
        <v>-3484.3058482666115</v>
      </c>
      <c r="R107" s="24">
        <f t="shared" si="21"/>
        <v>1691.4311109185105</v>
      </c>
      <c r="S107" s="7"/>
      <c r="T107" s="25">
        <f t="shared" si="22"/>
        <v>0.89900977734353071</v>
      </c>
      <c r="U107" s="24">
        <f t="shared" si="23"/>
        <v>0.43990529287158397</v>
      </c>
      <c r="V107" s="7"/>
      <c r="W107" s="25">
        <f t="shared" si="24"/>
        <v>0.89576462119330102</v>
      </c>
      <c r="X107" s="24">
        <f t="shared" si="29"/>
        <v>236.28320815326595</v>
      </c>
      <c r="Y107" s="7"/>
      <c r="Z107" s="25">
        <f t="shared" si="30"/>
        <v>-627</v>
      </c>
      <c r="AA107" s="17">
        <f t="shared" si="31"/>
        <v>236.13300000000001</v>
      </c>
      <c r="AB107" s="24">
        <f t="shared" si="25"/>
        <v>4.1212983226117705</v>
      </c>
      <c r="AC107" s="17">
        <f t="shared" si="26"/>
        <v>0.15020815326593606</v>
      </c>
    </row>
    <row r="108" spans="1:29" s="17" customFormat="1" x14ac:dyDescent="0.25">
      <c r="A108" s="17">
        <v>23</v>
      </c>
      <c r="B108" s="17">
        <v>-638</v>
      </c>
      <c r="C108" s="17">
        <v>11534</v>
      </c>
      <c r="D108" s="17">
        <v>14233</v>
      </c>
      <c r="E108" s="17">
        <v>14875</v>
      </c>
      <c r="F108" s="17">
        <v>12171</v>
      </c>
      <c r="G108" s="24"/>
      <c r="H108" s="7"/>
      <c r="I108" s="25">
        <f t="shared" si="17"/>
        <v>-3341</v>
      </c>
      <c r="J108" s="24">
        <f t="shared" si="17"/>
        <v>2062</v>
      </c>
      <c r="K108" s="7"/>
      <c r="L108" s="25">
        <f t="shared" si="27"/>
        <v>-3340.0243505182866</v>
      </c>
      <c r="M108" s="17">
        <f t="shared" si="18"/>
        <v>0.95189191116760619</v>
      </c>
      <c r="N108" s="17">
        <f t="shared" si="28"/>
        <v>2073.1769125252627</v>
      </c>
      <c r="O108" s="24">
        <f t="shared" si="19"/>
        <v>124.92337359737313</v>
      </c>
      <c r="P108" s="7"/>
      <c r="Q108" s="25">
        <f t="shared" si="20"/>
        <v>-3298.3058482666115</v>
      </c>
      <c r="R108" s="24">
        <f t="shared" si="21"/>
        <v>2025.4311109185105</v>
      </c>
      <c r="S108" s="7"/>
      <c r="T108" s="25">
        <f t="shared" si="22"/>
        <v>0.8510186348124914</v>
      </c>
      <c r="U108" s="24">
        <f t="shared" si="23"/>
        <v>0.52677159612842861</v>
      </c>
      <c r="V108" s="7"/>
      <c r="W108" s="25">
        <f t="shared" si="24"/>
        <v>0.84712644053604469</v>
      </c>
      <c r="X108" s="24">
        <f t="shared" si="29"/>
        <v>230.5638870956418</v>
      </c>
      <c r="Y108" s="7"/>
      <c r="Z108" s="25">
        <f t="shared" si="30"/>
        <v>-638</v>
      </c>
      <c r="AA108" s="17">
        <f t="shared" si="31"/>
        <v>230.39100000000002</v>
      </c>
      <c r="AB108" s="24">
        <f t="shared" si="25"/>
        <v>4.0210815169622558</v>
      </c>
      <c r="AC108" s="17">
        <f t="shared" si="26"/>
        <v>0.17288709564178362</v>
      </c>
    </row>
    <row r="109" spans="1:29" s="17" customFormat="1" x14ac:dyDescent="0.25">
      <c r="A109" s="17">
        <v>24</v>
      </c>
      <c r="B109" s="17">
        <v>-633</v>
      </c>
      <c r="C109" s="17">
        <v>11657</v>
      </c>
      <c r="D109" s="17">
        <v>14404</v>
      </c>
      <c r="E109" s="17">
        <v>14772</v>
      </c>
      <c r="F109" s="17">
        <v>12016</v>
      </c>
      <c r="G109" s="24"/>
      <c r="H109" s="7"/>
      <c r="I109" s="25">
        <f t="shared" si="17"/>
        <v>-3115</v>
      </c>
      <c r="J109" s="24">
        <f t="shared" si="17"/>
        <v>2388</v>
      </c>
      <c r="K109" s="7"/>
      <c r="L109" s="25">
        <f t="shared" si="27"/>
        <v>-3122.473100090609</v>
      </c>
      <c r="M109" s="17">
        <f t="shared" si="18"/>
        <v>55.84722496426059</v>
      </c>
      <c r="N109" s="17">
        <f t="shared" si="28"/>
        <v>2386.06409619856</v>
      </c>
      <c r="O109" s="24">
        <f t="shared" si="19"/>
        <v>3.7477235284296997</v>
      </c>
      <c r="P109" s="7"/>
      <c r="Q109" s="25">
        <f t="shared" si="20"/>
        <v>-3072.3058482666115</v>
      </c>
      <c r="R109" s="24">
        <f t="shared" si="21"/>
        <v>2351.4311109185105</v>
      </c>
      <c r="S109" s="7"/>
      <c r="T109" s="25">
        <f t="shared" si="22"/>
        <v>0.79270681646832541</v>
      </c>
      <c r="U109" s="24">
        <f t="shared" si="23"/>
        <v>0.61155726936714527</v>
      </c>
      <c r="V109" s="7"/>
      <c r="W109" s="25">
        <f t="shared" si="24"/>
        <v>0.78818276509449503</v>
      </c>
      <c r="X109" s="24">
        <f t="shared" si="29"/>
        <v>224.63044930931915</v>
      </c>
      <c r="Y109" s="7"/>
      <c r="Z109" s="25">
        <f t="shared" si="30"/>
        <v>-633</v>
      </c>
      <c r="AA109" s="17">
        <f t="shared" si="31"/>
        <v>224.69400000000002</v>
      </c>
      <c r="AB109" s="24">
        <f t="shared" si="25"/>
        <v>3.9216501094761389</v>
      </c>
      <c r="AC109" s="17">
        <f t="shared" si="26"/>
        <v>-6.3550690680870048E-2</v>
      </c>
    </row>
    <row r="110" spans="1:29" s="17" customFormat="1" x14ac:dyDescent="0.25">
      <c r="A110" s="17">
        <v>25</v>
      </c>
      <c r="B110" s="17">
        <v>-621</v>
      </c>
      <c r="C110" s="17">
        <v>11768</v>
      </c>
      <c r="D110" s="17">
        <v>14533</v>
      </c>
      <c r="E110" s="17">
        <v>14646</v>
      </c>
      <c r="F110" s="17">
        <v>11872</v>
      </c>
      <c r="G110" s="24"/>
      <c r="H110" s="7"/>
      <c r="I110" s="25">
        <f t="shared" si="17"/>
        <v>-2878</v>
      </c>
      <c r="J110" s="24">
        <f t="shared" si="17"/>
        <v>2661</v>
      </c>
      <c r="K110" s="7"/>
      <c r="L110" s="25">
        <f t="shared" si="27"/>
        <v>-2879.4559775772991</v>
      </c>
      <c r="M110" s="17">
        <f t="shared" si="18"/>
        <v>2.1198707055977826</v>
      </c>
      <c r="N110" s="17">
        <f t="shared" si="28"/>
        <v>2670.4958945722378</v>
      </c>
      <c r="O110" s="24">
        <f t="shared" si="19"/>
        <v>90.172013727055884</v>
      </c>
      <c r="P110" s="7"/>
      <c r="Q110" s="25">
        <f t="shared" si="20"/>
        <v>-2835.3058482666115</v>
      </c>
      <c r="R110" s="24">
        <f t="shared" si="21"/>
        <v>2624.4311109185105</v>
      </c>
      <c r="S110" s="7"/>
      <c r="T110" s="25">
        <f t="shared" si="22"/>
        <v>0.73155681227554947</v>
      </c>
      <c r="U110" s="24">
        <f t="shared" si="23"/>
        <v>0.68255876873576382</v>
      </c>
      <c r="V110" s="7"/>
      <c r="W110" s="25">
        <f t="shared" si="24"/>
        <v>0.72650328871507397</v>
      </c>
      <c r="X110" s="24">
        <f t="shared" si="29"/>
        <v>219.22492862747447</v>
      </c>
      <c r="Y110" s="7"/>
      <c r="Z110" s="25">
        <f t="shared" si="30"/>
        <v>-621</v>
      </c>
      <c r="AA110" s="17">
        <f t="shared" si="31"/>
        <v>219.10500000000002</v>
      </c>
      <c r="AB110" s="24">
        <f t="shared" si="25"/>
        <v>3.8241036575821759</v>
      </c>
      <c r="AC110" s="17">
        <f t="shared" si="26"/>
        <v>0.11992862747445088</v>
      </c>
    </row>
    <row r="111" spans="1:29" s="17" customFormat="1" x14ac:dyDescent="0.25">
      <c r="A111" s="17">
        <v>26</v>
      </c>
      <c r="B111" s="17">
        <v>-607</v>
      </c>
      <c r="C111" s="17">
        <v>11895</v>
      </c>
      <c r="D111" s="17">
        <v>14660</v>
      </c>
      <c r="E111" s="17">
        <v>14515</v>
      </c>
      <c r="F111" s="17">
        <v>11747</v>
      </c>
      <c r="G111" s="24"/>
      <c r="H111" s="7"/>
      <c r="I111" s="25">
        <f t="shared" si="17"/>
        <v>-2620</v>
      </c>
      <c r="J111" s="24">
        <f t="shared" si="17"/>
        <v>2913</v>
      </c>
      <c r="K111" s="7"/>
      <c r="L111" s="25">
        <f t="shared" si="27"/>
        <v>-2615.8233270343121</v>
      </c>
      <c r="M111" s="17">
        <f t="shared" si="18"/>
        <v>17.444597062308034</v>
      </c>
      <c r="N111" s="17">
        <f t="shared" si="28"/>
        <v>2924.3436358301446</v>
      </c>
      <c r="O111" s="24">
        <f t="shared" si="19"/>
        <v>128.67807384694149</v>
      </c>
      <c r="P111" s="7"/>
      <c r="Q111" s="25">
        <f t="shared" si="20"/>
        <v>-2577.3058482666115</v>
      </c>
      <c r="R111" s="24">
        <f t="shared" si="21"/>
        <v>2876.4311109185105</v>
      </c>
      <c r="S111" s="7"/>
      <c r="T111" s="25">
        <f t="shared" si="22"/>
        <v>0.66498845328088207</v>
      </c>
      <c r="U111" s="24">
        <f t="shared" si="23"/>
        <v>0.74809861430679636</v>
      </c>
      <c r="V111" s="7"/>
      <c r="W111" s="25">
        <f t="shared" si="24"/>
        <v>0.65944590651380453</v>
      </c>
      <c r="X111" s="24">
        <f t="shared" si="29"/>
        <v>213.83466631120064</v>
      </c>
      <c r="Y111" s="7"/>
      <c r="Z111" s="25">
        <f t="shared" si="30"/>
        <v>-607</v>
      </c>
      <c r="AA111" s="17">
        <f t="shared" si="31"/>
        <v>213.64200000000002</v>
      </c>
      <c r="AB111" s="24">
        <f t="shared" si="25"/>
        <v>3.7287563205457257</v>
      </c>
      <c r="AC111" s="17">
        <f t="shared" si="26"/>
        <v>0.19266631120061106</v>
      </c>
    </row>
    <row r="112" spans="1:29" s="17" customFormat="1" x14ac:dyDescent="0.25">
      <c r="A112" s="17">
        <v>27</v>
      </c>
      <c r="B112" s="17">
        <v>-614</v>
      </c>
      <c r="C112" s="17">
        <v>12040</v>
      </c>
      <c r="D112" s="17">
        <v>14777</v>
      </c>
      <c r="E112" s="17">
        <v>14369</v>
      </c>
      <c r="F112" s="17">
        <v>11627</v>
      </c>
      <c r="G112" s="24"/>
      <c r="H112" s="7"/>
      <c r="I112" s="25">
        <f t="shared" si="17"/>
        <v>-2329</v>
      </c>
      <c r="J112" s="24">
        <f t="shared" si="17"/>
        <v>3150</v>
      </c>
      <c r="K112" s="7"/>
      <c r="L112" s="25">
        <f t="shared" si="27"/>
        <v>-2325.3710107737388</v>
      </c>
      <c r="M112" s="17">
        <f t="shared" si="18"/>
        <v>13.169562804319739</v>
      </c>
      <c r="N112" s="17">
        <f t="shared" si="28"/>
        <v>3154.4347429744307</v>
      </c>
      <c r="O112" s="24">
        <f t="shared" si="19"/>
        <v>19.666945249262621</v>
      </c>
      <c r="P112" s="7"/>
      <c r="Q112" s="25">
        <f t="shared" si="20"/>
        <v>-2286.3058482666115</v>
      </c>
      <c r="R112" s="24">
        <f t="shared" si="21"/>
        <v>3113.4311109185105</v>
      </c>
      <c r="S112" s="7"/>
      <c r="T112" s="25">
        <f t="shared" si="22"/>
        <v>0.58990553674038515</v>
      </c>
      <c r="U112" s="24">
        <f t="shared" si="23"/>
        <v>0.80973727859383893</v>
      </c>
      <c r="V112" s="7"/>
      <c r="W112" s="25">
        <f t="shared" si="24"/>
        <v>0.58390273058544584</v>
      </c>
      <c r="X112" s="24">
        <f t="shared" si="29"/>
        <v>208.23404824757176</v>
      </c>
      <c r="Y112" s="7"/>
      <c r="Z112" s="25">
        <f t="shared" si="30"/>
        <v>-614</v>
      </c>
      <c r="AA112" s="17">
        <f t="shared" si="31"/>
        <v>208.11600000000001</v>
      </c>
      <c r="AB112" s="24">
        <f t="shared" si="25"/>
        <v>3.6323094260805191</v>
      </c>
      <c r="AC112" s="17">
        <f t="shared" si="26"/>
        <v>0.1180482475717497</v>
      </c>
    </row>
    <row r="113" spans="1:29" s="17" customFormat="1" x14ac:dyDescent="0.25">
      <c r="A113" s="17">
        <v>28</v>
      </c>
      <c r="B113" s="17">
        <v>-624</v>
      </c>
      <c r="C113" s="17">
        <v>12198</v>
      </c>
      <c r="D113" s="17">
        <v>14878</v>
      </c>
      <c r="E113" s="17">
        <v>14213</v>
      </c>
      <c r="F113" s="17">
        <v>11526</v>
      </c>
      <c r="G113" s="24"/>
      <c r="H113" s="7"/>
      <c r="I113" s="25">
        <f t="shared" si="17"/>
        <v>-2015</v>
      </c>
      <c r="J113" s="24">
        <f t="shared" si="17"/>
        <v>3352</v>
      </c>
      <c r="K113" s="7"/>
      <c r="L113" s="25">
        <f t="shared" si="27"/>
        <v>-2008.4585342997866</v>
      </c>
      <c r="M113" s="17">
        <f t="shared" si="18"/>
        <v>42.790773507068302</v>
      </c>
      <c r="N113" s="17">
        <f t="shared" si="28"/>
        <v>3358.5849119016284</v>
      </c>
      <c r="O113" s="24">
        <f t="shared" si="19"/>
        <v>43.361064752207376</v>
      </c>
      <c r="P113" s="7"/>
      <c r="Q113" s="25">
        <f t="shared" si="20"/>
        <v>-1972.3058482666115</v>
      </c>
      <c r="R113" s="24">
        <f t="shared" si="21"/>
        <v>3315.4311109185105</v>
      </c>
      <c r="S113" s="7"/>
      <c r="T113" s="25">
        <f t="shared" si="22"/>
        <v>0.50888823160734031</v>
      </c>
      <c r="U113" s="24">
        <f t="shared" si="23"/>
        <v>0.86227318655157126</v>
      </c>
      <c r="V113" s="7"/>
      <c r="W113" s="25">
        <f t="shared" si="24"/>
        <v>0.50249266657118541</v>
      </c>
      <c r="X113" s="24">
        <f t="shared" si="29"/>
        <v>202.67026099665077</v>
      </c>
      <c r="Y113" s="7"/>
      <c r="Z113" s="25">
        <f t="shared" si="30"/>
        <v>-624</v>
      </c>
      <c r="AA113" s="17">
        <f t="shared" si="31"/>
        <v>202.5</v>
      </c>
      <c r="AB113" s="24">
        <f t="shared" si="25"/>
        <v>3.5342917352885168</v>
      </c>
      <c r="AC113" s="17">
        <f t="shared" si="26"/>
        <v>0.17026099665076799</v>
      </c>
    </row>
    <row r="114" spans="1:29" s="17" customFormat="1" x14ac:dyDescent="0.25">
      <c r="A114" s="17">
        <v>29</v>
      </c>
      <c r="B114" s="17">
        <v>-622</v>
      </c>
      <c r="C114" s="17">
        <v>12369</v>
      </c>
      <c r="D114" s="17">
        <v>14967</v>
      </c>
      <c r="E114" s="17">
        <v>14046</v>
      </c>
      <c r="F114" s="17">
        <v>11439</v>
      </c>
      <c r="G114" s="24"/>
      <c r="H114" s="7"/>
      <c r="I114" s="25">
        <f t="shared" si="17"/>
        <v>-1677</v>
      </c>
      <c r="J114" s="24">
        <f t="shared" si="17"/>
        <v>3528</v>
      </c>
      <c r="K114" s="7"/>
      <c r="L114" s="25">
        <f t="shared" si="27"/>
        <v>-1673.7724000155397</v>
      </c>
      <c r="M114" s="17">
        <f t="shared" si="18"/>
        <v>10.417401659688206</v>
      </c>
      <c r="N114" s="17">
        <f t="shared" si="28"/>
        <v>3530.3600218406382</v>
      </c>
      <c r="O114" s="24">
        <f t="shared" si="19"/>
        <v>5.569703088289236</v>
      </c>
      <c r="P114" s="7"/>
      <c r="Q114" s="25">
        <f t="shared" si="20"/>
        <v>-1634.3058482666115</v>
      </c>
      <c r="R114" s="24">
        <f t="shared" si="21"/>
        <v>3491.4311109185105</v>
      </c>
      <c r="S114" s="7"/>
      <c r="T114" s="25">
        <f t="shared" si="22"/>
        <v>0.4216785209864195</v>
      </c>
      <c r="U114" s="24">
        <f t="shared" si="23"/>
        <v>0.90804704695038763</v>
      </c>
      <c r="V114" s="7"/>
      <c r="W114" s="25">
        <f t="shared" si="24"/>
        <v>0.41494029101527752</v>
      </c>
      <c r="X114" s="24">
        <f t="shared" si="29"/>
        <v>196.99707846596971</v>
      </c>
      <c r="Y114" s="7"/>
      <c r="Z114" s="25">
        <f t="shared" si="30"/>
        <v>-622</v>
      </c>
      <c r="AA114" s="17">
        <f t="shared" si="31"/>
        <v>196.90199999999999</v>
      </c>
      <c r="AB114" s="24">
        <f t="shared" si="25"/>
        <v>3.4365882037618745</v>
      </c>
      <c r="AC114" s="17">
        <f t="shared" si="26"/>
        <v>9.5078465969720583E-2</v>
      </c>
    </row>
    <row r="115" spans="1:29" s="17" customFormat="1" x14ac:dyDescent="0.25">
      <c r="A115" s="17">
        <v>30</v>
      </c>
      <c r="B115" s="17">
        <v>-633</v>
      </c>
      <c r="C115" s="17">
        <v>12548</v>
      </c>
      <c r="D115" s="17">
        <v>15045</v>
      </c>
      <c r="E115" s="17">
        <v>13872</v>
      </c>
      <c r="F115" s="17">
        <v>11371</v>
      </c>
      <c r="G115" s="24"/>
      <c r="H115" s="7"/>
      <c r="I115" s="25">
        <f t="shared" si="17"/>
        <v>-1324</v>
      </c>
      <c r="J115" s="24">
        <f t="shared" si="17"/>
        <v>3674</v>
      </c>
      <c r="K115" s="7"/>
      <c r="L115" s="25">
        <f t="shared" si="27"/>
        <v>-1317.2103290613941</v>
      </c>
      <c r="M115" s="17">
        <f t="shared" si="18"/>
        <v>46.099631454549836</v>
      </c>
      <c r="N115" s="17">
        <f t="shared" si="28"/>
        <v>3670.9659402532848</v>
      </c>
      <c r="O115" s="24">
        <f t="shared" si="19"/>
        <v>9.2055185466376805</v>
      </c>
      <c r="P115" s="7"/>
      <c r="Q115" s="25">
        <f t="shared" si="20"/>
        <v>-1281.3058482666115</v>
      </c>
      <c r="R115" s="24">
        <f t="shared" si="21"/>
        <v>3637.4311109185105</v>
      </c>
      <c r="S115" s="7"/>
      <c r="T115" s="25">
        <f t="shared" si="22"/>
        <v>0.3305985569355761</v>
      </c>
      <c r="U115" s="24">
        <f t="shared" si="23"/>
        <v>0.94601854478122394</v>
      </c>
      <c r="V115" s="7"/>
      <c r="W115" s="25">
        <f t="shared" si="24"/>
        <v>0.32357555321153619</v>
      </c>
      <c r="X115" s="24">
        <f t="shared" si="29"/>
        <v>191.3213256405229</v>
      </c>
      <c r="Y115" s="7"/>
      <c r="Z115" s="25">
        <f t="shared" si="30"/>
        <v>-633</v>
      </c>
      <c r="AA115" s="17">
        <f t="shared" si="31"/>
        <v>191.20499999999998</v>
      </c>
      <c r="AB115" s="24">
        <f t="shared" si="25"/>
        <v>3.3371567962757576</v>
      </c>
      <c r="AC115" s="17">
        <f t="shared" si="26"/>
        <v>0.11632564052291627</v>
      </c>
    </row>
    <row r="116" spans="1:29" s="17" customFormat="1" x14ac:dyDescent="0.25">
      <c r="A116" s="17">
        <v>31</v>
      </c>
      <c r="B116" s="17">
        <v>-634</v>
      </c>
      <c r="C116" s="17">
        <v>12729</v>
      </c>
      <c r="D116" s="17">
        <v>15089</v>
      </c>
      <c r="E116" s="17">
        <v>13679</v>
      </c>
      <c r="F116" s="17">
        <v>11310</v>
      </c>
      <c r="G116" s="24"/>
      <c r="H116" s="7"/>
      <c r="I116" s="25">
        <f t="shared" ref="I116:J149" si="32">C116-E116</f>
        <v>-950</v>
      </c>
      <c r="J116" s="24">
        <f t="shared" si="32"/>
        <v>3779</v>
      </c>
      <c r="K116" s="7"/>
      <c r="L116" s="25">
        <f t="shared" si="27"/>
        <v>-947.46457539818925</v>
      </c>
      <c r="M116" s="17">
        <f t="shared" si="18"/>
        <v>6.4283779114671802</v>
      </c>
      <c r="N116" s="17">
        <f t="shared" si="28"/>
        <v>3775.822505627284</v>
      </c>
      <c r="O116" s="24">
        <f t="shared" si="19"/>
        <v>10.096470488641563</v>
      </c>
      <c r="P116" s="7"/>
      <c r="Q116" s="25">
        <f t="shared" si="20"/>
        <v>-907.30584826661141</v>
      </c>
      <c r="R116" s="24">
        <f t="shared" si="21"/>
        <v>3742.4311109185105</v>
      </c>
      <c r="S116" s="7"/>
      <c r="T116" s="25">
        <f t="shared" si="22"/>
        <v>0.23410023808284117</v>
      </c>
      <c r="U116" s="24">
        <f t="shared" si="23"/>
        <v>0.9733268137691542</v>
      </c>
      <c r="V116" s="7"/>
      <c r="W116" s="25">
        <f t="shared" si="24"/>
        <v>0.22687157499059568</v>
      </c>
      <c r="X116" s="24">
        <f t="shared" si="29"/>
        <v>185.55935406606227</v>
      </c>
      <c r="Y116" s="7"/>
      <c r="Z116" s="25">
        <f t="shared" si="30"/>
        <v>-634</v>
      </c>
      <c r="AA116" s="17">
        <f t="shared" si="31"/>
        <v>185.499</v>
      </c>
      <c r="AB116" s="24">
        <f t="shared" si="25"/>
        <v>3.2375683091569614</v>
      </c>
      <c r="AC116" s="17">
        <f t="shared" si="26"/>
        <v>6.0354066062274114E-2</v>
      </c>
    </row>
    <row r="117" spans="1:29" s="17" customFormat="1" x14ac:dyDescent="0.25">
      <c r="A117" s="17">
        <v>32</v>
      </c>
      <c r="B117" s="17">
        <v>-639</v>
      </c>
      <c r="C117" s="17">
        <v>12920</v>
      </c>
      <c r="D117" s="17">
        <v>15126</v>
      </c>
      <c r="E117" s="17">
        <v>13489</v>
      </c>
      <c r="F117" s="17">
        <v>11278</v>
      </c>
      <c r="G117" s="24"/>
      <c r="H117" s="7"/>
      <c r="I117" s="25">
        <f t="shared" si="32"/>
        <v>-569</v>
      </c>
      <c r="J117" s="24">
        <f t="shared" si="32"/>
        <v>3848</v>
      </c>
      <c r="K117" s="7"/>
      <c r="L117" s="25">
        <f t="shared" si="27"/>
        <v>-565.74027977009257</v>
      </c>
      <c r="M117" s="17">
        <f t="shared" si="18"/>
        <v>10.625775977267747</v>
      </c>
      <c r="N117" s="17">
        <f t="shared" si="28"/>
        <v>3844.0267647123023</v>
      </c>
      <c r="O117" s="24">
        <f t="shared" si="19"/>
        <v>15.786598651405923</v>
      </c>
      <c r="P117" s="7"/>
      <c r="Q117" s="25">
        <f t="shared" si="20"/>
        <v>-526.30584826661141</v>
      </c>
      <c r="R117" s="24">
        <f t="shared" si="21"/>
        <v>3811.4311109185105</v>
      </c>
      <c r="S117" s="7"/>
      <c r="T117" s="25">
        <f t="shared" si="22"/>
        <v>0.13579580096280908</v>
      </c>
      <c r="U117" s="24">
        <f t="shared" si="23"/>
        <v>0.99127224767550837</v>
      </c>
      <c r="V117" s="7"/>
      <c r="W117" s="25">
        <f t="shared" si="24"/>
        <v>0.12843102633244732</v>
      </c>
      <c r="X117" s="24">
        <f t="shared" si="29"/>
        <v>179.82084155254029</v>
      </c>
      <c r="Y117" s="7"/>
      <c r="Z117" s="25">
        <f t="shared" si="30"/>
        <v>-639</v>
      </c>
      <c r="AA117" s="17">
        <f t="shared" si="31"/>
        <v>179.74799999999999</v>
      </c>
      <c r="AB117" s="24">
        <f t="shared" si="25"/>
        <v>3.1371944238747673</v>
      </c>
      <c r="AC117" s="17">
        <f t="shared" si="26"/>
        <v>7.2841552540296561E-2</v>
      </c>
    </row>
    <row r="118" spans="1:29" s="17" customFormat="1" x14ac:dyDescent="0.25">
      <c r="A118" s="17">
        <v>33</v>
      </c>
      <c r="B118" s="17">
        <v>-608</v>
      </c>
      <c r="C118" s="17">
        <v>13103</v>
      </c>
      <c r="D118" s="17">
        <v>15147</v>
      </c>
      <c r="E118" s="17">
        <v>13307</v>
      </c>
      <c r="F118" s="17">
        <v>11265</v>
      </c>
      <c r="G118" s="24"/>
      <c r="H118" s="7"/>
      <c r="I118" s="25">
        <f t="shared" si="32"/>
        <v>-204</v>
      </c>
      <c r="J118" s="24">
        <f t="shared" si="32"/>
        <v>3882</v>
      </c>
      <c r="K118" s="7"/>
      <c r="L118" s="25">
        <f t="shared" si="27"/>
        <v>-197.58980303697194</v>
      </c>
      <c r="M118" s="17">
        <f t="shared" si="18"/>
        <v>41.090625104814116</v>
      </c>
      <c r="N118" s="17">
        <f t="shared" si="28"/>
        <v>3873.3607406210358</v>
      </c>
      <c r="O118" s="24">
        <f t="shared" si="19"/>
        <v>74.636802617020862</v>
      </c>
      <c r="P118" s="7"/>
      <c r="Q118" s="25">
        <f t="shared" si="20"/>
        <v>-161.30584826661141</v>
      </c>
      <c r="R118" s="24">
        <f t="shared" si="21"/>
        <v>3845.4311109185105</v>
      </c>
      <c r="S118" s="7"/>
      <c r="T118" s="25">
        <f t="shared" si="22"/>
        <v>4.1619634168027664E-2</v>
      </c>
      <c r="U118" s="24">
        <f t="shared" si="23"/>
        <v>1.0001149252525523</v>
      </c>
      <c r="V118" s="7"/>
      <c r="W118" s="25">
        <f t="shared" si="24"/>
        <v>3.4186526510896549E-2</v>
      </c>
      <c r="X118" s="24">
        <f t="shared" si="29"/>
        <v>174.39637633782945</v>
      </c>
      <c r="Y118" s="7"/>
      <c r="Z118" s="25">
        <f t="shared" si="30"/>
        <v>-608</v>
      </c>
      <c r="AA118" s="17">
        <f t="shared" si="31"/>
        <v>174.27599999999998</v>
      </c>
      <c r="AB118" s="24">
        <f t="shared" si="25"/>
        <v>3.041690007205637</v>
      </c>
      <c r="AC118" s="17">
        <f t="shared" si="26"/>
        <v>0.12037633782946955</v>
      </c>
    </row>
    <row r="119" spans="1:29" s="17" customFormat="1" x14ac:dyDescent="0.25">
      <c r="A119" s="17">
        <v>34</v>
      </c>
      <c r="B119" s="17">
        <v>-624</v>
      </c>
      <c r="C119" s="17">
        <v>13305</v>
      </c>
      <c r="D119" s="17">
        <v>15150</v>
      </c>
      <c r="E119" s="17">
        <v>13130</v>
      </c>
      <c r="F119" s="17">
        <v>11273</v>
      </c>
      <c r="G119" s="24"/>
      <c r="H119" s="7"/>
      <c r="I119" s="25">
        <f t="shared" si="32"/>
        <v>175</v>
      </c>
      <c r="J119" s="24">
        <f t="shared" si="32"/>
        <v>3877</v>
      </c>
      <c r="K119" s="7"/>
      <c r="L119" s="25">
        <f t="shared" si="27"/>
        <v>181.68232928352552</v>
      </c>
      <c r="M119" s="17">
        <f t="shared" si="18"/>
        <v>44.653524653462675</v>
      </c>
      <c r="N119" s="17">
        <f t="shared" si="28"/>
        <v>3867.1212465006206</v>
      </c>
      <c r="O119" s="24">
        <f t="shared" si="19"/>
        <v>97.58977070150074</v>
      </c>
      <c r="P119" s="7"/>
      <c r="Q119" s="25">
        <f t="shared" si="20"/>
        <v>217.69415173338859</v>
      </c>
      <c r="R119" s="24">
        <f t="shared" si="21"/>
        <v>3840.4311109185105</v>
      </c>
      <c r="S119" s="7"/>
      <c r="T119" s="25">
        <f t="shared" si="22"/>
        <v>-5.6168769161348095E-2</v>
      </c>
      <c r="U119" s="24">
        <f t="shared" si="23"/>
        <v>0.99881453149122235</v>
      </c>
      <c r="V119" s="7"/>
      <c r="W119" s="25">
        <f t="shared" si="24"/>
        <v>-6.3594912102741485E-2</v>
      </c>
      <c r="X119" s="24">
        <f t="shared" si="29"/>
        <v>168.79549297732342</v>
      </c>
      <c r="Y119" s="7"/>
      <c r="Z119" s="25">
        <f t="shared" si="30"/>
        <v>-624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0.13549297732345167</v>
      </c>
    </row>
    <row r="120" spans="1:29" s="17" customFormat="1" x14ac:dyDescent="0.25">
      <c r="A120" s="17">
        <v>35</v>
      </c>
      <c r="B120" s="17">
        <v>-605</v>
      </c>
      <c r="C120" s="17">
        <v>13477</v>
      </c>
      <c r="D120" s="17">
        <v>15115</v>
      </c>
      <c r="E120" s="17">
        <v>12932</v>
      </c>
      <c r="F120" s="17">
        <v>11284</v>
      </c>
      <c r="G120" s="24"/>
      <c r="H120" s="7"/>
      <c r="I120" s="25">
        <f t="shared" si="32"/>
        <v>545</v>
      </c>
      <c r="J120" s="24">
        <f t="shared" si="32"/>
        <v>3831</v>
      </c>
      <c r="K120" s="7"/>
      <c r="L120" s="25">
        <f t="shared" si="27"/>
        <v>547.37922315660398</v>
      </c>
      <c r="M120" s="17">
        <f t="shared" si="18"/>
        <v>5.6607028289206287</v>
      </c>
      <c r="N120" s="17">
        <f t="shared" si="28"/>
        <v>3825.9745057000823</v>
      </c>
      <c r="O120" s="24">
        <f t="shared" si="19"/>
        <v>25.255592958505112</v>
      </c>
      <c r="P120" s="7"/>
      <c r="Q120" s="25">
        <f t="shared" si="20"/>
        <v>587.69415173338859</v>
      </c>
      <c r="R120" s="24">
        <f t="shared" si="21"/>
        <v>3794.4311109185105</v>
      </c>
      <c r="S120" s="7"/>
      <c r="T120" s="25">
        <f t="shared" si="22"/>
        <v>-0.15163502043277033</v>
      </c>
      <c r="U120" s="24">
        <f t="shared" si="23"/>
        <v>0.98685090888698623</v>
      </c>
      <c r="V120" s="7"/>
      <c r="W120" s="25">
        <f t="shared" si="24"/>
        <v>-0.15897487042396385</v>
      </c>
      <c r="X120" s="24">
        <f t="shared" si="29"/>
        <v>163.28728691491779</v>
      </c>
      <c r="Y120" s="7"/>
      <c r="Z120" s="25">
        <f t="shared" si="30"/>
        <v>-605</v>
      </c>
      <c r="AA120" s="17">
        <f t="shared" si="31"/>
        <v>163.21499999999997</v>
      </c>
      <c r="AB120" s="24">
        <f t="shared" si="25"/>
        <v>2.8486391386425445</v>
      </c>
      <c r="AC120" s="17">
        <f t="shared" si="26"/>
        <v>7.2286914917810918E-2</v>
      </c>
    </row>
    <row r="121" spans="1:29" s="17" customFormat="1" x14ac:dyDescent="0.25">
      <c r="A121" s="17">
        <v>36</v>
      </c>
      <c r="B121" s="17">
        <v>-621</v>
      </c>
      <c r="C121" s="17">
        <v>13660</v>
      </c>
      <c r="D121" s="17">
        <v>15080</v>
      </c>
      <c r="E121" s="17">
        <v>12749</v>
      </c>
      <c r="F121" s="17">
        <v>11326</v>
      </c>
      <c r="G121" s="24"/>
      <c r="H121" s="7"/>
      <c r="I121" s="25">
        <f t="shared" si="32"/>
        <v>911</v>
      </c>
      <c r="J121" s="24">
        <f t="shared" si="32"/>
        <v>3754</v>
      </c>
      <c r="K121" s="7"/>
      <c r="L121" s="25">
        <f t="shared" si="27"/>
        <v>917.17170532947011</v>
      </c>
      <c r="M121" s="17">
        <f t="shared" si="18"/>
        <v>38.089946673809813</v>
      </c>
      <c r="N121" s="17">
        <f t="shared" si="28"/>
        <v>3748.1951807940136</v>
      </c>
      <c r="O121" s="24">
        <f t="shared" si="19"/>
        <v>33.695926014188636</v>
      </c>
      <c r="P121" s="7"/>
      <c r="Q121" s="25">
        <f t="shared" si="20"/>
        <v>953.69415173338859</v>
      </c>
      <c r="R121" s="24">
        <f t="shared" si="21"/>
        <v>3717.4311109185105</v>
      </c>
      <c r="S121" s="7"/>
      <c r="T121" s="25">
        <f t="shared" si="22"/>
        <v>-0.24606920412287991</v>
      </c>
      <c r="U121" s="24">
        <f t="shared" si="23"/>
        <v>0.96682484496250409</v>
      </c>
      <c r="V121" s="7"/>
      <c r="W121" s="25">
        <f t="shared" si="24"/>
        <v>-0.25326280127336437</v>
      </c>
      <c r="X121" s="24">
        <f t="shared" si="29"/>
        <v>157.75963312232966</v>
      </c>
      <c r="Y121" s="7"/>
      <c r="Z121" s="25">
        <f t="shared" si="30"/>
        <v>-621</v>
      </c>
      <c r="AA121" s="17">
        <f t="shared" si="31"/>
        <v>157.62599999999998</v>
      </c>
      <c r="AB121" s="24">
        <f t="shared" si="25"/>
        <v>2.7510926867485814</v>
      </c>
      <c r="AC121" s="17">
        <f t="shared" si="26"/>
        <v>0.13363312232968383</v>
      </c>
    </row>
    <row r="122" spans="1:29" s="17" customFormat="1" x14ac:dyDescent="0.25">
      <c r="A122" s="17">
        <v>37</v>
      </c>
      <c r="B122" s="17">
        <v>-634</v>
      </c>
      <c r="C122" s="17">
        <v>13851</v>
      </c>
      <c r="D122" s="17">
        <v>15023</v>
      </c>
      <c r="E122" s="17">
        <v>12569</v>
      </c>
      <c r="F122" s="17">
        <v>11383</v>
      </c>
      <c r="G122" s="24"/>
      <c r="H122" s="7"/>
      <c r="I122" s="25">
        <f t="shared" si="32"/>
        <v>1282</v>
      </c>
      <c r="J122" s="24">
        <f t="shared" si="32"/>
        <v>3640</v>
      </c>
      <c r="K122" s="7"/>
      <c r="L122" s="25">
        <f t="shared" si="27"/>
        <v>1285.2559220225021</v>
      </c>
      <c r="M122" s="17">
        <f t="shared" si="18"/>
        <v>10.601028216614106</v>
      </c>
      <c r="N122" s="17">
        <f t="shared" si="28"/>
        <v>3632.4062422313691</v>
      </c>
      <c r="O122" s="24">
        <f t="shared" si="19"/>
        <v>57.665157048642058</v>
      </c>
      <c r="P122" s="7"/>
      <c r="Q122" s="25">
        <f t="shared" si="20"/>
        <v>1324.6941517333885</v>
      </c>
      <c r="R122" s="24">
        <f t="shared" si="21"/>
        <v>3603.4311109185105</v>
      </c>
      <c r="S122" s="7"/>
      <c r="T122" s="25">
        <f t="shared" si="22"/>
        <v>-0.34179347228963031</v>
      </c>
      <c r="U122" s="24">
        <f t="shared" si="23"/>
        <v>0.93717586720417989</v>
      </c>
      <c r="V122" s="7"/>
      <c r="W122" s="25">
        <f t="shared" si="24"/>
        <v>-0.34876932124243271</v>
      </c>
      <c r="X122" s="24">
        <f t="shared" si="29"/>
        <v>152.02590611471567</v>
      </c>
      <c r="Y122" s="7"/>
      <c r="Z122" s="25">
        <f t="shared" si="30"/>
        <v>-634</v>
      </c>
      <c r="AA122" s="17">
        <f t="shared" si="31"/>
        <v>151.91999999999999</v>
      </c>
      <c r="AB122" s="24">
        <f t="shared" si="25"/>
        <v>2.6515041996297852</v>
      </c>
      <c r="AC122" s="17">
        <f t="shared" si="26"/>
        <v>0.10590611471567968</v>
      </c>
    </row>
    <row r="123" spans="1:29" s="17" customFormat="1" x14ac:dyDescent="0.25">
      <c r="A123" s="17">
        <v>38</v>
      </c>
      <c r="B123" s="17">
        <v>-624</v>
      </c>
      <c r="C123" s="17">
        <v>14026</v>
      </c>
      <c r="D123" s="17">
        <v>14955</v>
      </c>
      <c r="E123" s="17">
        <v>12394</v>
      </c>
      <c r="F123" s="17">
        <v>11462</v>
      </c>
      <c r="G123" s="24"/>
      <c r="H123" s="7"/>
      <c r="I123" s="25">
        <f t="shared" si="32"/>
        <v>1632</v>
      </c>
      <c r="J123" s="24">
        <f t="shared" si="32"/>
        <v>3493</v>
      </c>
      <c r="K123" s="7"/>
      <c r="L123" s="25">
        <f t="shared" si="27"/>
        <v>1634.691139546223</v>
      </c>
      <c r="M123" s="17">
        <f t="shared" si="18"/>
        <v>7.2422320572452525</v>
      </c>
      <c r="N123" s="17">
        <f t="shared" si="28"/>
        <v>3483.6574249390133</v>
      </c>
      <c r="O123" s="24">
        <f t="shared" si="19"/>
        <v>87.283708770171515</v>
      </c>
      <c r="P123" s="7"/>
      <c r="Q123" s="25">
        <f t="shared" si="20"/>
        <v>1674.6941517333885</v>
      </c>
      <c r="R123" s="24">
        <f t="shared" si="21"/>
        <v>3456.4311109185105</v>
      </c>
      <c r="S123" s="7"/>
      <c r="T123" s="25">
        <f t="shared" si="22"/>
        <v>-0.43209938565448919</v>
      </c>
      <c r="U123" s="24">
        <f t="shared" si="23"/>
        <v>0.89894429062107761</v>
      </c>
      <c r="V123" s="7"/>
      <c r="W123" s="25">
        <f t="shared" si="24"/>
        <v>-0.4387935387970992</v>
      </c>
      <c r="X123" s="24">
        <f t="shared" si="29"/>
        <v>146.42064746054143</v>
      </c>
      <c r="Y123" s="7"/>
      <c r="Z123" s="25">
        <f t="shared" si="30"/>
        <v>-624</v>
      </c>
      <c r="AA123" s="17">
        <f t="shared" si="31"/>
        <v>146.30399999999997</v>
      </c>
      <c r="AB123" s="24">
        <f t="shared" si="25"/>
        <v>2.5534865088377834</v>
      </c>
      <c r="AC123" s="17">
        <f t="shared" si="26"/>
        <v>0.1166474605414578</v>
      </c>
    </row>
    <row r="124" spans="1:29" s="17" customFormat="1" x14ac:dyDescent="0.25">
      <c r="A124" s="17">
        <v>39</v>
      </c>
      <c r="B124" s="17">
        <v>-629</v>
      </c>
      <c r="C124" s="17">
        <v>14183</v>
      </c>
      <c r="D124" s="17">
        <v>14848</v>
      </c>
      <c r="E124" s="17">
        <v>12219</v>
      </c>
      <c r="F124" s="17">
        <v>11547</v>
      </c>
      <c r="G124" s="24"/>
      <c r="H124" s="7"/>
      <c r="I124" s="25">
        <f t="shared" si="32"/>
        <v>1964</v>
      </c>
      <c r="J124" s="24">
        <f t="shared" si="32"/>
        <v>3301</v>
      </c>
      <c r="K124" s="7"/>
      <c r="L124" s="25">
        <f t="shared" si="27"/>
        <v>1970.6073767095888</v>
      </c>
      <c r="M124" s="17">
        <f t="shared" si="18"/>
        <v>43.657426982416972</v>
      </c>
      <c r="N124" s="17">
        <f t="shared" si="28"/>
        <v>3300.2466960505358</v>
      </c>
      <c r="O124" s="24">
        <f t="shared" si="19"/>
        <v>0.56746684027840011</v>
      </c>
      <c r="P124" s="7"/>
      <c r="Q124" s="25">
        <f t="shared" si="20"/>
        <v>2006.6941517333885</v>
      </c>
      <c r="R124" s="24">
        <f t="shared" si="21"/>
        <v>3264.4311109185105</v>
      </c>
      <c r="S124" s="7"/>
      <c r="T124" s="25">
        <f t="shared" si="22"/>
        <v>-0.51776099490344107</v>
      </c>
      <c r="U124" s="24">
        <f t="shared" si="23"/>
        <v>0.84900917018600519</v>
      </c>
      <c r="V124" s="7"/>
      <c r="W124" s="25">
        <f t="shared" si="24"/>
        <v>-0.52408632676553579</v>
      </c>
      <c r="X124" s="24">
        <f t="shared" si="29"/>
        <v>140.75193019830556</v>
      </c>
      <c r="Y124" s="7"/>
      <c r="Z124" s="25">
        <f t="shared" si="30"/>
        <v>-629</v>
      </c>
      <c r="AA124" s="17">
        <f t="shared" si="31"/>
        <v>140.64299999999997</v>
      </c>
      <c r="AB124" s="24">
        <f t="shared" si="25"/>
        <v>2.4546834198823841</v>
      </c>
      <c r="AC124" s="17">
        <f t="shared" si="26"/>
        <v>0.10893019830558615</v>
      </c>
    </row>
    <row r="125" spans="1:29" s="17" customFormat="1" x14ac:dyDescent="0.25">
      <c r="A125" s="17">
        <v>40</v>
      </c>
      <c r="B125" s="17">
        <v>-634</v>
      </c>
      <c r="C125" s="17">
        <v>14354</v>
      </c>
      <c r="D125" s="17">
        <v>14747</v>
      </c>
      <c r="E125" s="17">
        <v>12065</v>
      </c>
      <c r="F125" s="17">
        <v>11660</v>
      </c>
      <c r="G125" s="24"/>
      <c r="H125" s="7"/>
      <c r="I125" s="25">
        <f t="shared" si="32"/>
        <v>2289</v>
      </c>
      <c r="J125" s="24">
        <f t="shared" si="32"/>
        <v>3087</v>
      </c>
      <c r="K125" s="7"/>
      <c r="L125" s="25">
        <f t="shared" si="27"/>
        <v>2289.2970682657456</v>
      </c>
      <c r="M125" s="17">
        <f t="shared" si="18"/>
        <v>8.8249554513077894E-2</v>
      </c>
      <c r="N125" s="17">
        <f t="shared" si="28"/>
        <v>3083.1837596748733</v>
      </c>
      <c r="O125" s="24">
        <f t="shared" si="19"/>
        <v>14.563690219123353</v>
      </c>
      <c r="P125" s="7"/>
      <c r="Q125" s="25">
        <f t="shared" si="20"/>
        <v>2331.6941517333885</v>
      </c>
      <c r="R125" s="24">
        <f t="shared" si="21"/>
        <v>3050.4311109185105</v>
      </c>
      <c r="S125" s="7"/>
      <c r="T125" s="25">
        <f t="shared" si="22"/>
        <v>-0.60161648588509564</v>
      </c>
      <c r="U125" s="24">
        <f t="shared" si="23"/>
        <v>0.79335231720108079</v>
      </c>
      <c r="V125" s="7"/>
      <c r="W125" s="25">
        <f t="shared" si="24"/>
        <v>-0.60753041462328106</v>
      </c>
      <c r="X125" s="24">
        <f t="shared" si="29"/>
        <v>134.99458303429117</v>
      </c>
      <c r="Y125" s="7"/>
      <c r="Z125" s="25">
        <f t="shared" si="30"/>
        <v>-634</v>
      </c>
      <c r="AA125" s="17">
        <f t="shared" si="31"/>
        <v>134.93699999999998</v>
      </c>
      <c r="AB125" s="24">
        <f t="shared" si="25"/>
        <v>2.3550949327635879</v>
      </c>
      <c r="AC125" s="17">
        <f t="shared" si="26"/>
        <v>5.7583034291184276E-2</v>
      </c>
    </row>
    <row r="126" spans="1:29" s="17" customFormat="1" x14ac:dyDescent="0.25">
      <c r="A126" s="17">
        <v>41</v>
      </c>
      <c r="B126" s="17">
        <v>-632</v>
      </c>
      <c r="C126" s="17">
        <v>14500</v>
      </c>
      <c r="D126" s="17">
        <v>14624</v>
      </c>
      <c r="E126" s="17">
        <v>11917</v>
      </c>
      <c r="F126" s="17">
        <v>11784</v>
      </c>
      <c r="G126" s="24"/>
      <c r="H126" s="7"/>
      <c r="I126" s="25">
        <f t="shared" si="32"/>
        <v>2583</v>
      </c>
      <c r="J126" s="24">
        <f t="shared" si="32"/>
        <v>2840</v>
      </c>
      <c r="K126" s="7"/>
      <c r="L126" s="25">
        <f t="shared" si="27"/>
        <v>2583.9671896638411</v>
      </c>
      <c r="M126" s="17">
        <f t="shared" si="18"/>
        <v>0.93545584584097186</v>
      </c>
      <c r="N126" s="17">
        <f t="shared" si="28"/>
        <v>2836.7692677691589</v>
      </c>
      <c r="O126" s="24">
        <f t="shared" si="19"/>
        <v>10.437630747395595</v>
      </c>
      <c r="P126" s="7"/>
      <c r="Q126" s="25">
        <f t="shared" si="20"/>
        <v>2625.6941517333885</v>
      </c>
      <c r="R126" s="24">
        <f t="shared" si="21"/>
        <v>2803.4311109185105</v>
      </c>
      <c r="S126" s="7"/>
      <c r="T126" s="25">
        <f t="shared" si="22"/>
        <v>-0.67747345311157714</v>
      </c>
      <c r="U126" s="24">
        <f t="shared" si="23"/>
        <v>0.72911286539137821</v>
      </c>
      <c r="V126" s="7"/>
      <c r="W126" s="25">
        <f t="shared" si="24"/>
        <v>-0.68291195983008646</v>
      </c>
      <c r="X126" s="24">
        <f t="shared" si="29"/>
        <v>129.31264716302422</v>
      </c>
      <c r="Y126" s="7"/>
      <c r="Z126" s="25">
        <f t="shared" si="30"/>
        <v>-632</v>
      </c>
      <c r="AA126" s="17">
        <f t="shared" si="31"/>
        <v>129.249</v>
      </c>
      <c r="AB126" s="24">
        <f t="shared" si="25"/>
        <v>2.2558206049101508</v>
      </c>
      <c r="AC126" s="17">
        <f t="shared" si="26"/>
        <v>6.3647163024228348E-2</v>
      </c>
    </row>
    <row r="127" spans="1:29" s="17" customFormat="1" x14ac:dyDescent="0.25">
      <c r="A127" s="17">
        <v>42</v>
      </c>
      <c r="B127" s="17">
        <v>-603</v>
      </c>
      <c r="C127" s="17">
        <v>14631</v>
      </c>
      <c r="D127" s="17">
        <v>14490</v>
      </c>
      <c r="E127" s="17">
        <v>11789</v>
      </c>
      <c r="F127" s="17">
        <v>11913</v>
      </c>
      <c r="G127" s="24"/>
      <c r="H127" s="7"/>
      <c r="I127" s="25">
        <f t="shared" si="32"/>
        <v>2842</v>
      </c>
      <c r="J127" s="24">
        <f t="shared" si="32"/>
        <v>2577</v>
      </c>
      <c r="K127" s="7"/>
      <c r="L127" s="25">
        <f t="shared" si="27"/>
        <v>2841.0247513705717</v>
      </c>
      <c r="M127" s="17">
        <f t="shared" si="18"/>
        <v>0.95110988920173656</v>
      </c>
      <c r="N127" s="17">
        <f t="shared" si="28"/>
        <v>2575.9314107225732</v>
      </c>
      <c r="O127" s="24">
        <f t="shared" si="19"/>
        <v>1.1418830438314906</v>
      </c>
      <c r="P127" s="7"/>
      <c r="Q127" s="25">
        <f t="shared" si="20"/>
        <v>2884.6941517333885</v>
      </c>
      <c r="R127" s="24">
        <f t="shared" si="21"/>
        <v>2540.4311109185105</v>
      </c>
      <c r="S127" s="7"/>
      <c r="T127" s="25">
        <f t="shared" si="22"/>
        <v>-0.74429982900157277</v>
      </c>
      <c r="U127" s="24">
        <f t="shared" si="23"/>
        <v>0.66071215354541968</v>
      </c>
      <c r="V127" s="7"/>
      <c r="W127" s="25">
        <f t="shared" si="24"/>
        <v>-0.74923173188528835</v>
      </c>
      <c r="X127" s="24">
        <f t="shared" si="29"/>
        <v>123.84617189650737</v>
      </c>
      <c r="Y127" s="7"/>
      <c r="Z127" s="25">
        <f t="shared" si="30"/>
        <v>-603</v>
      </c>
      <c r="AA127" s="17">
        <f t="shared" si="31"/>
        <v>123.822</v>
      </c>
      <c r="AB127" s="24">
        <f t="shared" si="25"/>
        <v>2.1611015864044187</v>
      </c>
      <c r="AC127" s="17">
        <f t="shared" si="26"/>
        <v>2.4171896507368729E-2</v>
      </c>
    </row>
    <row r="128" spans="1:29" s="17" customFormat="1" x14ac:dyDescent="0.25">
      <c r="A128" s="17">
        <v>43</v>
      </c>
      <c r="B128" s="17">
        <v>-611</v>
      </c>
      <c r="C128" s="17">
        <v>14748</v>
      </c>
      <c r="D128" s="17">
        <v>14345</v>
      </c>
      <c r="E128" s="17">
        <v>11666</v>
      </c>
      <c r="F128" s="17">
        <v>12056</v>
      </c>
      <c r="G128" s="24"/>
      <c r="H128" s="7"/>
      <c r="I128" s="25">
        <f t="shared" si="32"/>
        <v>3082</v>
      </c>
      <c r="J128" s="24">
        <f t="shared" si="32"/>
        <v>2289</v>
      </c>
      <c r="K128" s="7"/>
      <c r="L128" s="25">
        <f t="shared" si="27"/>
        <v>3075.0949706737329</v>
      </c>
      <c r="M128" s="17">
        <f t="shared" si="18"/>
        <v>47.679429996609237</v>
      </c>
      <c r="N128" s="17">
        <f t="shared" si="28"/>
        <v>2288.4356714076403</v>
      </c>
      <c r="O128" s="24">
        <f t="shared" si="19"/>
        <v>0.31846676015472919</v>
      </c>
      <c r="P128" s="7"/>
      <c r="Q128" s="25">
        <f t="shared" si="20"/>
        <v>3124.6941517333885</v>
      </c>
      <c r="R128" s="24">
        <f t="shared" si="21"/>
        <v>2252.4311109185105</v>
      </c>
      <c r="S128" s="7"/>
      <c r="T128" s="25">
        <f t="shared" si="22"/>
        <v>-0.80622388388033306</v>
      </c>
      <c r="U128" s="24">
        <f t="shared" si="23"/>
        <v>0.58580947289281116</v>
      </c>
      <c r="V128" s="7"/>
      <c r="W128" s="25">
        <f t="shared" si="24"/>
        <v>-0.81060071573525561</v>
      </c>
      <c r="X128" s="24">
        <f t="shared" si="29"/>
        <v>118.2937179260482</v>
      </c>
      <c r="Y128" s="7"/>
      <c r="Z128" s="25">
        <f t="shared" si="30"/>
        <v>-611</v>
      </c>
      <c r="AA128" s="17">
        <f t="shared" si="31"/>
        <v>118.32300000000001</v>
      </c>
      <c r="AB128" s="24">
        <f t="shared" si="25"/>
        <v>2.0651259308372505</v>
      </c>
      <c r="AC128" s="17">
        <f t="shared" si="26"/>
        <v>-2.9282073951804932E-2</v>
      </c>
    </row>
    <row r="129" spans="1:29" s="17" customFormat="1" x14ac:dyDescent="0.25">
      <c r="A129" s="17">
        <v>44</v>
      </c>
      <c r="B129" s="17">
        <v>-629</v>
      </c>
      <c r="C129" s="17">
        <v>14857</v>
      </c>
      <c r="D129" s="17">
        <v>14190</v>
      </c>
      <c r="E129" s="17">
        <v>11565</v>
      </c>
      <c r="F129" s="17">
        <v>12220</v>
      </c>
      <c r="G129" s="24"/>
      <c r="H129" s="7"/>
      <c r="I129" s="25">
        <f t="shared" si="32"/>
        <v>3292</v>
      </c>
      <c r="J129" s="24">
        <f t="shared" si="32"/>
        <v>1970</v>
      </c>
      <c r="K129" s="7"/>
      <c r="L129" s="25">
        <f t="shared" si="27"/>
        <v>3286.0422387531894</v>
      </c>
      <c r="M129" s="17">
        <f t="shared" si="18"/>
        <v>35.494919073998261</v>
      </c>
      <c r="N129" s="17">
        <f t="shared" si="28"/>
        <v>1970.8587799322961</v>
      </c>
      <c r="O129" s="24">
        <f t="shared" si="19"/>
        <v>0.73750297211449722</v>
      </c>
      <c r="P129" s="7"/>
      <c r="Q129" s="25">
        <f t="shared" si="20"/>
        <v>3334.6941517333885</v>
      </c>
      <c r="R129" s="24">
        <f t="shared" si="21"/>
        <v>1933.4311109185105</v>
      </c>
      <c r="S129" s="7"/>
      <c r="T129" s="25">
        <f t="shared" si="22"/>
        <v>-0.8604074318992484</v>
      </c>
      <c r="U129" s="24">
        <f t="shared" si="23"/>
        <v>0.5028443509199565</v>
      </c>
      <c r="V129" s="7"/>
      <c r="W129" s="25">
        <f t="shared" si="24"/>
        <v>-0.86416904749840173</v>
      </c>
      <c r="X129" s="24">
        <f t="shared" si="29"/>
        <v>112.6329715609383</v>
      </c>
      <c r="Y129" s="7"/>
      <c r="Z129" s="25">
        <f t="shared" si="30"/>
        <v>-629</v>
      </c>
      <c r="AA129" s="17">
        <f t="shared" si="31"/>
        <v>112.66200000000001</v>
      </c>
      <c r="AB129" s="24">
        <f t="shared" si="25"/>
        <v>1.9663228418818515</v>
      </c>
      <c r="AC129" s="17">
        <f t="shared" si="26"/>
        <v>-2.9028439061704603E-2</v>
      </c>
    </row>
    <row r="130" spans="1:29" s="17" customFormat="1" x14ac:dyDescent="0.25">
      <c r="A130" s="17">
        <v>45</v>
      </c>
      <c r="B130" s="17">
        <v>-624</v>
      </c>
      <c r="C130" s="17">
        <v>14950</v>
      </c>
      <c r="D130" s="17">
        <v>14021</v>
      </c>
      <c r="E130" s="17">
        <v>11480</v>
      </c>
      <c r="F130" s="17">
        <v>12389</v>
      </c>
      <c r="G130" s="24"/>
      <c r="H130" s="7"/>
      <c r="I130" s="25">
        <f t="shared" si="32"/>
        <v>3470</v>
      </c>
      <c r="J130" s="24">
        <f t="shared" si="32"/>
        <v>1632</v>
      </c>
      <c r="K130" s="7"/>
      <c r="L130" s="25">
        <f t="shared" si="27"/>
        <v>3463.2124779334381</v>
      </c>
      <c r="M130" s="17">
        <f t="shared" si="18"/>
        <v>46.0704558040648</v>
      </c>
      <c r="N130" s="17">
        <f t="shared" si="28"/>
        <v>1637.1653964423253</v>
      </c>
      <c r="O130" s="24">
        <f t="shared" si="19"/>
        <v>26.681320406387336</v>
      </c>
      <c r="P130" s="7"/>
      <c r="Q130" s="25">
        <f t="shared" si="20"/>
        <v>3512.6941517333885</v>
      </c>
      <c r="R130" s="24">
        <f t="shared" si="21"/>
        <v>1595.4311109185105</v>
      </c>
      <c r="S130" s="7"/>
      <c r="T130" s="25">
        <f t="shared" si="22"/>
        <v>-0.90633443926766233</v>
      </c>
      <c r="U130" s="24">
        <f t="shared" si="23"/>
        <v>0.41493773265404776</v>
      </c>
      <c r="V130" s="7"/>
      <c r="W130" s="25">
        <f t="shared" si="24"/>
        <v>-0.90944387837020846</v>
      </c>
      <c r="X130" s="24">
        <f t="shared" si="29"/>
        <v>106.96366955966988</v>
      </c>
      <c r="Y130" s="7"/>
      <c r="Z130" s="25">
        <f t="shared" si="30"/>
        <v>-624</v>
      </c>
      <c r="AA130" s="17">
        <f t="shared" si="31"/>
        <v>107.04600000000001</v>
      </c>
      <c r="AB130" s="24">
        <f t="shared" si="25"/>
        <v>1.8683051510898503</v>
      </c>
      <c r="AC130" s="17">
        <f t="shared" si="26"/>
        <v>-8.2330440330125043E-2</v>
      </c>
    </row>
    <row r="131" spans="1:29" s="17" customFormat="1" x14ac:dyDescent="0.25">
      <c r="A131" s="17">
        <v>46</v>
      </c>
      <c r="B131" s="17">
        <v>-632</v>
      </c>
      <c r="C131" s="17">
        <v>15019</v>
      </c>
      <c r="D131" s="17">
        <v>13846</v>
      </c>
      <c r="E131" s="17">
        <v>11404</v>
      </c>
      <c r="F131" s="17">
        <v>12568</v>
      </c>
      <c r="G131" s="24"/>
      <c r="H131" s="7"/>
      <c r="I131" s="25">
        <f t="shared" si="32"/>
        <v>3615</v>
      </c>
      <c r="J131" s="24">
        <f t="shared" si="32"/>
        <v>1278</v>
      </c>
      <c r="K131" s="7"/>
      <c r="L131" s="25">
        <f t="shared" si="27"/>
        <v>3608.3183417861792</v>
      </c>
      <c r="M131" s="17">
        <f t="shared" si="18"/>
        <v>44.644556486319104</v>
      </c>
      <c r="N131" s="17">
        <f t="shared" si="28"/>
        <v>1283.5557020169113</v>
      </c>
      <c r="O131" s="24">
        <f t="shared" si="19"/>
        <v>30.865824900711782</v>
      </c>
      <c r="P131" s="7"/>
      <c r="Q131" s="25">
        <f t="shared" si="20"/>
        <v>3657.6941517333885</v>
      </c>
      <c r="R131" s="24">
        <f t="shared" si="21"/>
        <v>1241.4311109185105</v>
      </c>
      <c r="S131" s="7"/>
      <c r="T131" s="25">
        <f t="shared" si="22"/>
        <v>-0.94374688909024673</v>
      </c>
      <c r="U131" s="24">
        <f t="shared" si="23"/>
        <v>0.32286985435188303</v>
      </c>
      <c r="V131" s="7"/>
      <c r="W131" s="25">
        <f t="shared" si="24"/>
        <v>-0.94617298413771944</v>
      </c>
      <c r="X131" s="24">
        <f t="shared" si="29"/>
        <v>101.28019382607511</v>
      </c>
      <c r="Y131" s="7"/>
      <c r="Z131" s="25">
        <f t="shared" si="30"/>
        <v>-632</v>
      </c>
      <c r="AA131" s="17">
        <f t="shared" si="31"/>
        <v>101.358</v>
      </c>
      <c r="AB131" s="24">
        <f t="shared" si="25"/>
        <v>1.7690308232364127</v>
      </c>
      <c r="AC131" s="17">
        <f t="shared" si="26"/>
        <v>-7.7806173924898303E-2</v>
      </c>
    </row>
    <row r="132" spans="1:29" s="17" customFormat="1" x14ac:dyDescent="0.25">
      <c r="A132" s="17">
        <v>47</v>
      </c>
      <c r="B132" s="17">
        <v>-635</v>
      </c>
      <c r="C132" s="17">
        <v>15068</v>
      </c>
      <c r="D132" s="17">
        <v>13655</v>
      </c>
      <c r="E132" s="17">
        <v>11347</v>
      </c>
      <c r="F132" s="17">
        <v>12742</v>
      </c>
      <c r="G132" s="24"/>
      <c r="H132" s="7"/>
      <c r="I132" s="25">
        <f t="shared" si="32"/>
        <v>3721</v>
      </c>
      <c r="J132" s="24">
        <f t="shared" si="32"/>
        <v>913</v>
      </c>
      <c r="K132" s="7"/>
      <c r="L132" s="25">
        <f t="shared" si="27"/>
        <v>3717.8775135708443</v>
      </c>
      <c r="M132" s="17">
        <f t="shared" si="18"/>
        <v>9.7499215002617792</v>
      </c>
      <c r="N132" s="17">
        <f t="shared" si="28"/>
        <v>915.91456032535882</v>
      </c>
      <c r="O132" s="24">
        <f t="shared" si="19"/>
        <v>8.4946618901557134</v>
      </c>
      <c r="P132" s="7"/>
      <c r="Q132" s="25">
        <f t="shared" si="20"/>
        <v>3763.6941517333885</v>
      </c>
      <c r="R132" s="24">
        <f t="shared" si="21"/>
        <v>876.4311109185104</v>
      </c>
      <c r="S132" s="7"/>
      <c r="T132" s="25">
        <f t="shared" si="22"/>
        <v>-0.97109667999503257</v>
      </c>
      <c r="U132" s="24">
        <f t="shared" si="23"/>
        <v>0.22794110977479223</v>
      </c>
      <c r="V132" s="7"/>
      <c r="W132" s="25">
        <f t="shared" si="24"/>
        <v>-0.97281788701017391</v>
      </c>
      <c r="X132" s="24">
        <f t="shared" si="29"/>
        <v>95.6257087846692</v>
      </c>
      <c r="Y132" s="7"/>
      <c r="Z132" s="25">
        <f t="shared" si="30"/>
        <v>-635</v>
      </c>
      <c r="AA132" s="17">
        <f t="shared" si="31"/>
        <v>95.643000000000001</v>
      </c>
      <c r="AB132" s="24">
        <f t="shared" si="25"/>
        <v>1.6692852564849365</v>
      </c>
      <c r="AC132" s="17">
        <f t="shared" si="26"/>
        <v>-1.7291215330800469E-2</v>
      </c>
    </row>
    <row r="133" spans="1:29" s="17" customFormat="1" x14ac:dyDescent="0.25">
      <c r="A133" s="17">
        <v>48</v>
      </c>
      <c r="B133" s="17">
        <v>-630</v>
      </c>
      <c r="C133" s="17">
        <v>15120</v>
      </c>
      <c r="D133" s="17">
        <v>13483</v>
      </c>
      <c r="E133" s="17">
        <v>11320</v>
      </c>
      <c r="F133" s="17">
        <v>12940</v>
      </c>
      <c r="G133" s="24"/>
      <c r="H133" s="7"/>
      <c r="I133" s="25">
        <f t="shared" si="32"/>
        <v>3800</v>
      </c>
      <c r="J133" s="24">
        <f t="shared" si="32"/>
        <v>543</v>
      </c>
      <c r="K133" s="7"/>
      <c r="L133" s="25">
        <f t="shared" si="27"/>
        <v>3789.6079428566231</v>
      </c>
      <c r="M133" s="17">
        <f t="shared" si="18"/>
        <v>107.99485167121003</v>
      </c>
      <c r="N133" s="17">
        <f t="shared" si="28"/>
        <v>542.52712018711338</v>
      </c>
      <c r="O133" s="24">
        <f t="shared" si="19"/>
        <v>0.22361531743568228</v>
      </c>
      <c r="P133" s="7"/>
      <c r="Q133" s="25">
        <f t="shared" si="20"/>
        <v>3842.6941517333885</v>
      </c>
      <c r="R133" s="24">
        <f t="shared" si="21"/>
        <v>506.43111091851046</v>
      </c>
      <c r="S133" s="7"/>
      <c r="T133" s="25">
        <f t="shared" si="22"/>
        <v>-0.99148001472595793</v>
      </c>
      <c r="U133" s="24">
        <f t="shared" si="23"/>
        <v>0.13171197143637151</v>
      </c>
      <c r="V133" s="7"/>
      <c r="W133" s="25">
        <f t="shared" si="24"/>
        <v>-0.99248647489281283</v>
      </c>
      <c r="X133" s="24">
        <f t="shared" si="29"/>
        <v>89.998118433738512</v>
      </c>
      <c r="Y133" s="7"/>
      <c r="Z133" s="25">
        <f t="shared" si="30"/>
        <v>-630</v>
      </c>
      <c r="AA133" s="17">
        <f t="shared" si="31"/>
        <v>89.972999999999999</v>
      </c>
      <c r="AB133" s="24">
        <f t="shared" si="25"/>
        <v>1.570325087896858</v>
      </c>
      <c r="AC133" s="17">
        <f t="shared" si="26"/>
        <v>2.5118433738512636E-2</v>
      </c>
    </row>
    <row r="134" spans="1:29" s="17" customFormat="1" x14ac:dyDescent="0.25">
      <c r="A134" s="17">
        <v>49</v>
      </c>
      <c r="B134" s="17">
        <v>-616</v>
      </c>
      <c r="C134" s="17">
        <v>15131</v>
      </c>
      <c r="D134" s="17">
        <v>13291</v>
      </c>
      <c r="E134" s="17">
        <v>11301</v>
      </c>
      <c r="F134" s="17">
        <v>13119</v>
      </c>
      <c r="G134" s="24"/>
      <c r="H134" s="7"/>
      <c r="I134" s="25">
        <f t="shared" si="32"/>
        <v>3830</v>
      </c>
      <c r="J134" s="24">
        <f t="shared" si="32"/>
        <v>172</v>
      </c>
      <c r="K134" s="7"/>
      <c r="L134" s="25">
        <f t="shared" si="27"/>
        <v>3823.4641842319347</v>
      </c>
      <c r="M134" s="17">
        <f t="shared" si="18"/>
        <v>42.716887754090699</v>
      </c>
      <c r="N134" s="17">
        <f t="shared" si="28"/>
        <v>172.62928056631185</v>
      </c>
      <c r="O134" s="24">
        <f t="shared" si="19"/>
        <v>0.39599403113776088</v>
      </c>
      <c r="P134" s="7"/>
      <c r="Q134" s="25">
        <f t="shared" si="20"/>
        <v>3872.6941517333885</v>
      </c>
      <c r="R134" s="24">
        <f t="shared" si="21"/>
        <v>135.43111091851046</v>
      </c>
      <c r="S134" s="7"/>
      <c r="T134" s="25">
        <f t="shared" si="22"/>
        <v>-0.99922052158580288</v>
      </c>
      <c r="U134" s="24">
        <f t="shared" si="23"/>
        <v>3.5222754345684726E-2</v>
      </c>
      <c r="V134" s="7"/>
      <c r="W134" s="25">
        <f t="shared" si="24"/>
        <v>-0.99950995234618167</v>
      </c>
      <c r="X134" s="24">
        <f t="shared" si="29"/>
        <v>84.456889443759735</v>
      </c>
      <c r="Y134" s="7"/>
      <c r="Z134" s="25">
        <f t="shared" si="30"/>
        <v>-616</v>
      </c>
      <c r="AA134" s="17">
        <f t="shared" si="31"/>
        <v>84.429000000000002</v>
      </c>
      <c r="AB134" s="24">
        <f t="shared" si="25"/>
        <v>1.4735640341662926</v>
      </c>
      <c r="AC134" s="17">
        <f t="shared" si="26"/>
        <v>2.7889443759733012E-2</v>
      </c>
    </row>
    <row r="135" spans="1:29" s="17" customFormat="1" x14ac:dyDescent="0.25">
      <c r="A135" s="17">
        <v>50</v>
      </c>
      <c r="B135" s="17">
        <v>-624</v>
      </c>
      <c r="C135" s="17">
        <v>15131</v>
      </c>
      <c r="D135" s="17">
        <v>13107</v>
      </c>
      <c r="E135" s="17">
        <v>11305</v>
      </c>
      <c r="F135" s="17">
        <v>13309</v>
      </c>
      <c r="G135" s="24"/>
      <c r="H135" s="7"/>
      <c r="I135" s="25">
        <f t="shared" si="32"/>
        <v>3826</v>
      </c>
      <c r="J135" s="24">
        <f t="shared" si="32"/>
        <v>-202</v>
      </c>
      <c r="K135" s="7"/>
      <c r="L135" s="25">
        <f t="shared" si="27"/>
        <v>3820.857940717342</v>
      </c>
      <c r="M135" s="17">
        <f t="shared" si="18"/>
        <v>26.440773666369413</v>
      </c>
      <c r="N135" s="17">
        <f t="shared" si="28"/>
        <v>-203.35044666863482</v>
      </c>
      <c r="O135" s="24">
        <f t="shared" si="19"/>
        <v>1.8237062048268744</v>
      </c>
      <c r="P135" s="7"/>
      <c r="Q135" s="25">
        <f t="shared" si="20"/>
        <v>3868.6941517333885</v>
      </c>
      <c r="R135" s="24">
        <f t="shared" si="21"/>
        <v>-238.56888908148954</v>
      </c>
      <c r="S135" s="7"/>
      <c r="T135" s="25">
        <f t="shared" si="22"/>
        <v>-0.9981884540044903</v>
      </c>
      <c r="U135" s="24">
        <f t="shared" si="23"/>
        <v>-6.2046699001800043E-2</v>
      </c>
      <c r="V135" s="7"/>
      <c r="W135" s="25">
        <f t="shared" si="24"/>
        <v>-0.99775481318462311</v>
      </c>
      <c r="X135" s="24">
        <f t="shared" si="29"/>
        <v>78.880188656398957</v>
      </c>
      <c r="Y135" s="7"/>
      <c r="Z135" s="25">
        <f t="shared" si="30"/>
        <v>-624</v>
      </c>
      <c r="AA135" s="17">
        <f t="shared" si="31"/>
        <v>78.813000000000002</v>
      </c>
      <c r="AB135" s="24">
        <f t="shared" si="25"/>
        <v>1.3755463433742909</v>
      </c>
      <c r="AC135" s="17">
        <f t="shared" si="26"/>
        <v>6.7188656398954549E-2</v>
      </c>
    </row>
    <row r="136" spans="1:29" s="17" customFormat="1" x14ac:dyDescent="0.25">
      <c r="A136" s="17">
        <v>51</v>
      </c>
      <c r="B136" s="17">
        <v>-606</v>
      </c>
      <c r="C136" s="17">
        <v>15093</v>
      </c>
      <c r="D136" s="17">
        <v>12904</v>
      </c>
      <c r="E136" s="17">
        <v>11309</v>
      </c>
      <c r="F136" s="17">
        <v>13480</v>
      </c>
      <c r="G136" s="24"/>
      <c r="H136" s="7"/>
      <c r="I136" s="25">
        <f t="shared" si="32"/>
        <v>3784</v>
      </c>
      <c r="J136" s="24">
        <f t="shared" si="32"/>
        <v>-576</v>
      </c>
      <c r="K136" s="7"/>
      <c r="L136" s="25">
        <f t="shared" si="27"/>
        <v>3782.8004784546692</v>
      </c>
      <c r="M136" s="17">
        <f t="shared" si="18"/>
        <v>1.4388519377126794</v>
      </c>
      <c r="N136" s="17">
        <f t="shared" si="28"/>
        <v>-566.31012675942145</v>
      </c>
      <c r="O136" s="24">
        <f t="shared" si="19"/>
        <v>93.893643418480238</v>
      </c>
      <c r="P136" s="7"/>
      <c r="Q136" s="25">
        <f t="shared" si="20"/>
        <v>3826.6941517333885</v>
      </c>
      <c r="R136" s="24">
        <f t="shared" si="21"/>
        <v>-612.5688890814896</v>
      </c>
      <c r="S136" s="7"/>
      <c r="T136" s="25">
        <f t="shared" si="22"/>
        <v>-0.98735174440070717</v>
      </c>
      <c r="U136" s="24">
        <f t="shared" si="23"/>
        <v>-0.15931615234928484</v>
      </c>
      <c r="V136" s="7"/>
      <c r="W136" s="25">
        <f t="shared" si="24"/>
        <v>-0.986194761124219</v>
      </c>
      <c r="X136" s="24">
        <f t="shared" si="29"/>
        <v>73.261976853071417</v>
      </c>
      <c r="Y136" s="7"/>
      <c r="Z136" s="25">
        <f t="shared" si="30"/>
        <v>-606</v>
      </c>
      <c r="AA136" s="17">
        <f t="shared" si="31"/>
        <v>73.359000000000009</v>
      </c>
      <c r="AB136" s="24">
        <f t="shared" si="25"/>
        <v>1.2803560859705203</v>
      </c>
      <c r="AC136" s="17">
        <f t="shared" si="26"/>
        <v>-9.7023146928592041E-2</v>
      </c>
    </row>
    <row r="137" spans="1:29" s="17" customFormat="1" x14ac:dyDescent="0.25">
      <c r="A137" s="17">
        <v>52</v>
      </c>
      <c r="B137" s="17">
        <v>-621</v>
      </c>
      <c r="C137" s="17">
        <v>15061</v>
      </c>
      <c r="D137" s="17">
        <v>12727</v>
      </c>
      <c r="E137" s="17">
        <v>11349</v>
      </c>
      <c r="F137" s="17">
        <v>13659</v>
      </c>
      <c r="G137" s="24"/>
      <c r="H137" s="7"/>
      <c r="I137" s="25">
        <f t="shared" si="32"/>
        <v>3712</v>
      </c>
      <c r="J137" s="24">
        <f t="shared" si="32"/>
        <v>-932</v>
      </c>
      <c r="K137" s="7"/>
      <c r="L137" s="25">
        <f t="shared" si="27"/>
        <v>3707.8477763461515</v>
      </c>
      <c r="M137" s="17">
        <f t="shared" si="18"/>
        <v>17.240961271579181</v>
      </c>
      <c r="N137" s="17">
        <f t="shared" si="28"/>
        <v>-932.5610898990401</v>
      </c>
      <c r="O137" s="24">
        <f t="shared" si="19"/>
        <v>0.31482187480482771</v>
      </c>
      <c r="P137" s="7"/>
      <c r="Q137" s="25">
        <f t="shared" si="20"/>
        <v>3754.6941517333885</v>
      </c>
      <c r="R137" s="24">
        <f t="shared" si="21"/>
        <v>-968.5688890814896</v>
      </c>
      <c r="S137" s="7"/>
      <c r="T137" s="25">
        <f t="shared" si="22"/>
        <v>-0.96877452793707908</v>
      </c>
      <c r="U137" s="24">
        <f t="shared" si="23"/>
        <v>-0.25190418815598159</v>
      </c>
      <c r="V137" s="7"/>
      <c r="W137" s="25">
        <f t="shared" si="24"/>
        <v>-0.9669287872183846</v>
      </c>
      <c r="X137" s="24">
        <f t="shared" si="29"/>
        <v>67.83650559667916</v>
      </c>
      <c r="Y137" s="7"/>
      <c r="Z137" s="25">
        <f t="shared" si="30"/>
        <v>-621</v>
      </c>
      <c r="AA137" s="17">
        <f t="shared" si="31"/>
        <v>67.77000000000001</v>
      </c>
      <c r="AB137" s="24">
        <f t="shared" si="25"/>
        <v>1.1828096340765573</v>
      </c>
      <c r="AC137" s="17">
        <f t="shared" si="26"/>
        <v>6.6505596679149903E-2</v>
      </c>
    </row>
    <row r="138" spans="1:29" s="17" customFormat="1" x14ac:dyDescent="0.25">
      <c r="A138" s="17">
        <v>53</v>
      </c>
      <c r="B138" s="17">
        <v>-626</v>
      </c>
      <c r="C138" s="17">
        <v>15003</v>
      </c>
      <c r="D138" s="17">
        <v>12550</v>
      </c>
      <c r="E138" s="17">
        <v>11407</v>
      </c>
      <c r="F138" s="17">
        <v>13840</v>
      </c>
      <c r="G138" s="24"/>
      <c r="H138" s="7"/>
      <c r="I138" s="25">
        <f t="shared" si="32"/>
        <v>3596</v>
      </c>
      <c r="J138" s="24">
        <f t="shared" si="32"/>
        <v>-1290</v>
      </c>
      <c r="K138" s="7"/>
      <c r="L138" s="25">
        <f t="shared" si="27"/>
        <v>3596.1787106703555</v>
      </c>
      <c r="M138" s="17">
        <f t="shared" si="18"/>
        <v>3.1937503698907001E-2</v>
      </c>
      <c r="N138" s="17">
        <f t="shared" si="28"/>
        <v>-1292.4249478952579</v>
      </c>
      <c r="O138" s="24">
        <f t="shared" si="19"/>
        <v>5.8803722947157242</v>
      </c>
      <c r="P138" s="7"/>
      <c r="Q138" s="25">
        <f t="shared" si="20"/>
        <v>3638.6941517333885</v>
      </c>
      <c r="R138" s="24">
        <f t="shared" si="21"/>
        <v>-1326.5688890814895</v>
      </c>
      <c r="S138" s="7"/>
      <c r="T138" s="25">
        <f t="shared" si="22"/>
        <v>-0.93884456807901162</v>
      </c>
      <c r="U138" s="24">
        <f t="shared" si="23"/>
        <v>-0.34501238146721025</v>
      </c>
      <c r="V138" s="7"/>
      <c r="W138" s="25">
        <f t="shared" si="24"/>
        <v>-0.9363058897313169</v>
      </c>
      <c r="X138" s="24">
        <f t="shared" si="29"/>
        <v>62.210658228283592</v>
      </c>
      <c r="Y138" s="7"/>
      <c r="Z138" s="25">
        <f t="shared" si="30"/>
        <v>-626</v>
      </c>
      <c r="AA138" s="17">
        <f t="shared" si="31"/>
        <v>62.13600000000001</v>
      </c>
      <c r="AB138" s="24">
        <f t="shared" si="25"/>
        <v>1.0844777840191968</v>
      </c>
      <c r="AC138" s="17">
        <f t="shared" si="26"/>
        <v>7.4658228283581707E-2</v>
      </c>
    </row>
    <row r="139" spans="1:29" s="17" customFormat="1" x14ac:dyDescent="0.25">
      <c r="A139" s="17">
        <v>54</v>
      </c>
      <c r="B139" s="17">
        <v>-632</v>
      </c>
      <c r="C139" s="17">
        <v>14931</v>
      </c>
      <c r="D139" s="17">
        <v>12376</v>
      </c>
      <c r="E139" s="17">
        <v>11481</v>
      </c>
      <c r="F139" s="17">
        <v>14016</v>
      </c>
      <c r="G139" s="24"/>
      <c r="H139" s="7"/>
      <c r="I139" s="25">
        <f t="shared" si="32"/>
        <v>3450</v>
      </c>
      <c r="J139" s="24">
        <f t="shared" si="32"/>
        <v>-1640</v>
      </c>
      <c r="K139" s="7"/>
      <c r="L139" s="25">
        <f t="shared" si="27"/>
        <v>3447.755873869216</v>
      </c>
      <c r="M139" s="17">
        <f t="shared" si="18"/>
        <v>5.0361020908676792</v>
      </c>
      <c r="N139" s="17">
        <f t="shared" si="28"/>
        <v>-1642.7022613472948</v>
      </c>
      <c r="O139" s="24">
        <f t="shared" si="19"/>
        <v>7.302216389083398</v>
      </c>
      <c r="P139" s="7"/>
      <c r="Q139" s="25">
        <f t="shared" si="20"/>
        <v>3492.6941517333885</v>
      </c>
      <c r="R139" s="24">
        <f t="shared" si="21"/>
        <v>-1676.5688890814895</v>
      </c>
      <c r="S139" s="7"/>
      <c r="T139" s="25">
        <f t="shared" si="22"/>
        <v>-0.90117410136109899</v>
      </c>
      <c r="U139" s="24">
        <f t="shared" si="23"/>
        <v>-0.43603994476031099</v>
      </c>
      <c r="V139" s="7"/>
      <c r="W139" s="25">
        <f t="shared" si="24"/>
        <v>-0.89795773769649401</v>
      </c>
      <c r="X139" s="24">
        <f t="shared" si="29"/>
        <v>56.537840637651698</v>
      </c>
      <c r="Y139" s="7"/>
      <c r="Z139" s="25">
        <f t="shared" si="30"/>
        <v>-632</v>
      </c>
      <c r="AA139" s="17">
        <f t="shared" si="31"/>
        <v>56.448000000000008</v>
      </c>
      <c r="AB139" s="24">
        <f t="shared" si="25"/>
        <v>0.98520345616575922</v>
      </c>
      <c r="AC139" s="17">
        <f t="shared" si="26"/>
        <v>8.9840637651690258E-2</v>
      </c>
    </row>
    <row r="140" spans="1:29" s="17" customFormat="1" x14ac:dyDescent="0.25">
      <c r="A140" s="17">
        <v>55</v>
      </c>
      <c r="B140" s="17">
        <v>-641</v>
      </c>
      <c r="C140" s="17">
        <v>14829</v>
      </c>
      <c r="D140" s="17">
        <v>12196</v>
      </c>
      <c r="E140" s="17">
        <v>11567</v>
      </c>
      <c r="F140" s="17">
        <v>14177</v>
      </c>
      <c r="G140" s="24"/>
      <c r="H140" s="7"/>
      <c r="I140" s="25">
        <f t="shared" si="32"/>
        <v>3262</v>
      </c>
      <c r="J140" s="24">
        <f t="shared" si="32"/>
        <v>-1981</v>
      </c>
      <c r="K140" s="7"/>
      <c r="L140" s="25">
        <f t="shared" si="27"/>
        <v>3262.0944858375087</v>
      </c>
      <c r="M140" s="17">
        <f t="shared" si="18"/>
        <v>8.9275734897257229E-3</v>
      </c>
      <c r="N140" s="17">
        <f t="shared" si="28"/>
        <v>-1981.0619176329776</v>
      </c>
      <c r="O140" s="24">
        <f t="shared" si="19"/>
        <v>3.8337932735501403E-3</v>
      </c>
      <c r="P140" s="7"/>
      <c r="Q140" s="25">
        <f t="shared" si="20"/>
        <v>3304.6941517333885</v>
      </c>
      <c r="R140" s="24">
        <f t="shared" si="21"/>
        <v>-2017.5688890814895</v>
      </c>
      <c r="S140" s="7"/>
      <c r="T140" s="25">
        <f t="shared" si="22"/>
        <v>-0.85266692503940333</v>
      </c>
      <c r="U140" s="24">
        <f t="shared" si="23"/>
        <v>-0.52472679928301769</v>
      </c>
      <c r="V140" s="7"/>
      <c r="W140" s="25">
        <f t="shared" si="24"/>
        <v>-0.8487899761003026</v>
      </c>
      <c r="X140" s="24">
        <f t="shared" si="29"/>
        <v>50.714027164493814</v>
      </c>
      <c r="Y140" s="7"/>
      <c r="Z140" s="25">
        <f t="shared" si="30"/>
        <v>-641</v>
      </c>
      <c r="AA140" s="17">
        <f t="shared" si="31"/>
        <v>50.679000000000009</v>
      </c>
      <c r="AB140" s="24">
        <f t="shared" si="25"/>
        <v>0.88451541161820635</v>
      </c>
      <c r="AC140" s="17">
        <f t="shared" si="26"/>
        <v>3.5027164493804719E-2</v>
      </c>
    </row>
    <row r="141" spans="1:29" s="17" customFormat="1" x14ac:dyDescent="0.25">
      <c r="A141" s="17">
        <v>56</v>
      </c>
      <c r="B141" s="17">
        <v>-627</v>
      </c>
      <c r="C141" s="17">
        <v>14728</v>
      </c>
      <c r="D141" s="17">
        <v>12042</v>
      </c>
      <c r="E141" s="17">
        <v>11679</v>
      </c>
      <c r="F141" s="17">
        <v>14336</v>
      </c>
      <c r="G141" s="24"/>
      <c r="H141" s="7"/>
      <c r="I141" s="25">
        <f t="shared" si="32"/>
        <v>3049</v>
      </c>
      <c r="J141" s="24">
        <f t="shared" si="32"/>
        <v>-2294</v>
      </c>
      <c r="K141" s="7"/>
      <c r="L141" s="25">
        <f t="shared" si="27"/>
        <v>3048.0633954860382</v>
      </c>
      <c r="M141" s="17">
        <f t="shared" si="18"/>
        <v>0.87722801557363994</v>
      </c>
      <c r="N141" s="17">
        <f t="shared" si="28"/>
        <v>-2292.2842963949633</v>
      </c>
      <c r="O141" s="24">
        <f t="shared" si="19"/>
        <v>2.9436388603357622</v>
      </c>
      <c r="P141" s="7"/>
      <c r="Q141" s="25">
        <f t="shared" si="20"/>
        <v>3091.6941517333885</v>
      </c>
      <c r="R141" s="24">
        <f t="shared" si="21"/>
        <v>-2330.5688890814895</v>
      </c>
      <c r="S141" s="7"/>
      <c r="T141" s="25">
        <f t="shared" si="22"/>
        <v>-0.79770932633450353</v>
      </c>
      <c r="U141" s="24">
        <f t="shared" si="23"/>
        <v>-0.60613144874227631</v>
      </c>
      <c r="V141" s="7"/>
      <c r="W141" s="25">
        <f t="shared" si="24"/>
        <v>-0.79322574547927482</v>
      </c>
      <c r="X141" s="24">
        <f t="shared" si="29"/>
        <v>45.053913529489478</v>
      </c>
      <c r="Y141" s="7"/>
      <c r="Z141" s="25">
        <f t="shared" si="30"/>
        <v>-627</v>
      </c>
      <c r="AA141" s="17">
        <f t="shared" si="31"/>
        <v>45.036000000000008</v>
      </c>
      <c r="AB141" s="24">
        <f t="shared" si="25"/>
        <v>0.78602648192816638</v>
      </c>
      <c r="AC141" s="17">
        <f t="shared" si="26"/>
        <v>1.7913529489469227E-2</v>
      </c>
    </row>
    <row r="142" spans="1:29" s="17" customFormat="1" x14ac:dyDescent="0.25">
      <c r="A142" s="17">
        <v>57</v>
      </c>
      <c r="B142" s="17">
        <v>-632</v>
      </c>
      <c r="C142" s="17">
        <v>14604</v>
      </c>
      <c r="D142" s="17">
        <v>11900</v>
      </c>
      <c r="E142" s="17">
        <v>11803</v>
      </c>
      <c r="F142" s="17">
        <v>14486</v>
      </c>
      <c r="G142" s="24"/>
      <c r="H142" s="7"/>
      <c r="I142" s="25">
        <f t="shared" si="32"/>
        <v>2801</v>
      </c>
      <c r="J142" s="24">
        <f t="shared" si="32"/>
        <v>-2586</v>
      </c>
      <c r="K142" s="7"/>
      <c r="L142" s="25">
        <f t="shared" si="27"/>
        <v>2801.9947536274854</v>
      </c>
      <c r="M142" s="17">
        <f t="shared" si="18"/>
        <v>0.98953477939526624</v>
      </c>
      <c r="N142" s="17">
        <f t="shared" si="28"/>
        <v>-2583.1420346302766</v>
      </c>
      <c r="O142" s="24">
        <f t="shared" si="19"/>
        <v>8.167966054538141</v>
      </c>
      <c r="P142" s="7"/>
      <c r="Q142" s="25">
        <f t="shared" si="20"/>
        <v>2843.6941517333885</v>
      </c>
      <c r="R142" s="24">
        <f t="shared" si="21"/>
        <v>-2622.5688890814895</v>
      </c>
      <c r="S142" s="7"/>
      <c r="T142" s="25">
        <f t="shared" si="22"/>
        <v>-0.73372113629311786</v>
      </c>
      <c r="U142" s="24">
        <f t="shared" si="23"/>
        <v>-0.68207444440394893</v>
      </c>
      <c r="V142" s="7"/>
      <c r="W142" s="25">
        <f t="shared" si="24"/>
        <v>-0.72867127270524501</v>
      </c>
      <c r="X142" s="24">
        <f t="shared" si="29"/>
        <v>39.330407671672958</v>
      </c>
      <c r="Y142" s="7"/>
      <c r="Z142" s="25">
        <f t="shared" si="30"/>
        <v>-632</v>
      </c>
      <c r="AA142" s="17">
        <f t="shared" si="31"/>
        <v>39.348000000000006</v>
      </c>
      <c r="AB142" s="24">
        <f t="shared" si="25"/>
        <v>0.68675215407472889</v>
      </c>
      <c r="AC142" s="17">
        <f t="shared" si="26"/>
        <v>-1.7592328327047824E-2</v>
      </c>
    </row>
    <row r="143" spans="1:29" s="17" customFormat="1" x14ac:dyDescent="0.25">
      <c r="A143" s="17">
        <v>58</v>
      </c>
      <c r="B143" s="17">
        <v>-604</v>
      </c>
      <c r="C143" s="17">
        <v>14476</v>
      </c>
      <c r="D143" s="17">
        <v>11781</v>
      </c>
      <c r="E143" s="17">
        <v>11937</v>
      </c>
      <c r="F143" s="17">
        <v>14621</v>
      </c>
      <c r="G143" s="24"/>
      <c r="H143" s="7"/>
      <c r="I143" s="25">
        <f t="shared" si="32"/>
        <v>2539</v>
      </c>
      <c r="J143" s="24">
        <f t="shared" si="32"/>
        <v>-2840</v>
      </c>
      <c r="K143" s="7"/>
      <c r="L143" s="25">
        <f t="shared" si="27"/>
        <v>2540.5943808400493</v>
      </c>
      <c r="M143" s="17">
        <f t="shared" si="18"/>
        <v>2.5420502631163924</v>
      </c>
      <c r="N143" s="17">
        <f t="shared" si="28"/>
        <v>-2837.0470054156426</v>
      </c>
      <c r="O143" s="24">
        <f t="shared" si="19"/>
        <v>8.7201770152440403</v>
      </c>
      <c r="P143" s="7"/>
      <c r="Q143" s="25">
        <f t="shared" si="20"/>
        <v>2581.6941517333885</v>
      </c>
      <c r="R143" s="24">
        <f t="shared" si="21"/>
        <v>-2876.5688890814895</v>
      </c>
      <c r="S143" s="7"/>
      <c r="T143" s="25">
        <f t="shared" si="22"/>
        <v>-0.66612070971713777</v>
      </c>
      <c r="U143" s="24">
        <f t="shared" si="23"/>
        <v>-0.74813444747951352</v>
      </c>
      <c r="V143" s="7"/>
      <c r="W143" s="25">
        <f t="shared" si="24"/>
        <v>-0.66057792786889513</v>
      </c>
      <c r="X143" s="24">
        <f t="shared" si="29"/>
        <v>33.882057142358917</v>
      </c>
      <c r="Y143" s="7"/>
      <c r="Z143" s="25">
        <f t="shared" si="30"/>
        <v>-604</v>
      </c>
      <c r="AA143" s="17">
        <f t="shared" si="31"/>
        <v>33.912000000000006</v>
      </c>
      <c r="AB143" s="24">
        <f t="shared" si="25"/>
        <v>0.5918760559363172</v>
      </c>
      <c r="AC143" s="17">
        <f t="shared" si="26"/>
        <v>-2.9942857641088949E-2</v>
      </c>
    </row>
    <row r="144" spans="1:29" s="17" customFormat="1" x14ac:dyDescent="0.25">
      <c r="A144" s="17">
        <v>59</v>
      </c>
      <c r="B144" s="17">
        <v>-612</v>
      </c>
      <c r="C144" s="17">
        <v>14330</v>
      </c>
      <c r="D144" s="17">
        <v>11659</v>
      </c>
      <c r="E144" s="17">
        <v>12081</v>
      </c>
      <c r="F144" s="17">
        <v>14732</v>
      </c>
      <c r="G144" s="24"/>
      <c r="H144" s="7"/>
      <c r="I144" s="25">
        <f t="shared" si="32"/>
        <v>2249</v>
      </c>
      <c r="J144" s="24">
        <f t="shared" si="32"/>
        <v>-3073</v>
      </c>
      <c r="K144" s="7"/>
      <c r="L144" s="25">
        <f t="shared" si="27"/>
        <v>2252.026029880838</v>
      </c>
      <c r="M144" s="17">
        <f t="shared" si="18"/>
        <v>9.1568568397244139</v>
      </c>
      <c r="N144" s="17">
        <f t="shared" si="28"/>
        <v>-3067.9474515919815</v>
      </c>
      <c r="O144" s="24">
        <f t="shared" si="19"/>
        <v>25.528245415370662</v>
      </c>
      <c r="P144" s="7"/>
      <c r="Q144" s="25">
        <f t="shared" si="20"/>
        <v>2291.6941517333885</v>
      </c>
      <c r="R144" s="24">
        <f t="shared" si="21"/>
        <v>-3109.5688890814895</v>
      </c>
      <c r="S144" s="7"/>
      <c r="T144" s="25">
        <f t="shared" si="22"/>
        <v>-0.59129581007196896</v>
      </c>
      <c r="U144" s="24">
        <f t="shared" si="23"/>
        <v>-0.80873279675749199</v>
      </c>
      <c r="V144" s="7"/>
      <c r="W144" s="25">
        <f t="shared" si="24"/>
        <v>-0.5853005090451201</v>
      </c>
      <c r="X144" s="24">
        <f t="shared" si="29"/>
        <v>28.332836463189267</v>
      </c>
      <c r="Y144" s="7"/>
      <c r="Z144" s="25">
        <f t="shared" si="30"/>
        <v>-612</v>
      </c>
      <c r="AA144" s="17">
        <f t="shared" si="31"/>
        <v>28.404000000000007</v>
      </c>
      <c r="AB144" s="24">
        <f t="shared" si="25"/>
        <v>0.49574332073646948</v>
      </c>
      <c r="AC144" s="17">
        <f t="shared" si="26"/>
        <v>-7.1163536810740169E-2</v>
      </c>
    </row>
    <row r="145" spans="1:29" s="17" customFormat="1" x14ac:dyDescent="0.25">
      <c r="A145" s="17">
        <v>60</v>
      </c>
      <c r="B145" s="17">
        <v>-636</v>
      </c>
      <c r="C145" s="17">
        <v>14167</v>
      </c>
      <c r="D145" s="17">
        <v>11550</v>
      </c>
      <c r="E145" s="17">
        <v>12240</v>
      </c>
      <c r="F145" s="17">
        <v>14830</v>
      </c>
      <c r="G145" s="24"/>
      <c r="H145" s="7"/>
      <c r="I145" s="25">
        <f t="shared" si="32"/>
        <v>1927</v>
      </c>
      <c r="J145" s="24">
        <f t="shared" si="32"/>
        <v>-3280</v>
      </c>
      <c r="K145" s="7"/>
      <c r="L145" s="25">
        <f t="shared" si="27"/>
        <v>1929.710195696767</v>
      </c>
      <c r="M145" s="17">
        <f t="shared" si="18"/>
        <v>7.3451607147741447</v>
      </c>
      <c r="N145" s="17">
        <f t="shared" si="28"/>
        <v>-3277.5056105853955</v>
      </c>
      <c r="O145" s="24">
        <f t="shared" si="19"/>
        <v>6.221978551690901</v>
      </c>
      <c r="P145" s="7"/>
      <c r="Q145" s="25">
        <f t="shared" si="20"/>
        <v>1969.6941517333885</v>
      </c>
      <c r="R145" s="24">
        <f t="shared" si="21"/>
        <v>-3316.5688890814895</v>
      </c>
      <c r="S145" s="7"/>
      <c r="T145" s="25">
        <f t="shared" si="22"/>
        <v>-0.50821436977629875</v>
      </c>
      <c r="U145" s="24">
        <f t="shared" si="23"/>
        <v>-0.86256909847655439</v>
      </c>
      <c r="V145" s="7"/>
      <c r="W145" s="25">
        <f t="shared" si="24"/>
        <v>-0.5018165864904669</v>
      </c>
      <c r="X145" s="24">
        <f t="shared" si="29"/>
        <v>22.628168671677372</v>
      </c>
      <c r="Y145" s="7"/>
      <c r="Z145" s="25">
        <f t="shared" si="30"/>
        <v>-636</v>
      </c>
      <c r="AA145" s="17">
        <f t="shared" si="31"/>
        <v>22.680000000000007</v>
      </c>
      <c r="AB145" s="24">
        <f t="shared" si="25"/>
        <v>0.39584067435231401</v>
      </c>
      <c r="AC145" s="17">
        <f t="shared" si="26"/>
        <v>-5.1831328322634818E-2</v>
      </c>
    </row>
    <row r="146" spans="1:29" s="17" customFormat="1" x14ac:dyDescent="0.25">
      <c r="A146" s="17">
        <v>61</v>
      </c>
      <c r="B146" s="17">
        <v>-613</v>
      </c>
      <c r="C146" s="17">
        <v>13991</v>
      </c>
      <c r="D146" s="17">
        <v>11464</v>
      </c>
      <c r="E146" s="17">
        <v>12398</v>
      </c>
      <c r="F146" s="17">
        <v>14911</v>
      </c>
      <c r="G146" s="24"/>
      <c r="H146" s="7"/>
      <c r="I146" s="25">
        <f t="shared" si="32"/>
        <v>1593</v>
      </c>
      <c r="J146" s="24">
        <f t="shared" si="32"/>
        <v>-3447</v>
      </c>
      <c r="K146" s="7"/>
      <c r="L146" s="25">
        <f t="shared" si="27"/>
        <v>1600.3821153057772</v>
      </c>
      <c r="M146" s="17">
        <f t="shared" si="18"/>
        <v>54.495626387790495</v>
      </c>
      <c r="N146" s="17">
        <f t="shared" si="28"/>
        <v>-3448.235614931381</v>
      </c>
      <c r="O146" s="24">
        <f t="shared" si="19"/>
        <v>1.5267442586515523</v>
      </c>
      <c r="P146" s="7"/>
      <c r="Q146" s="25">
        <f t="shared" si="20"/>
        <v>1635.6941517333885</v>
      </c>
      <c r="R146" s="24">
        <f t="shared" si="21"/>
        <v>-3483.5688890814895</v>
      </c>
      <c r="S146" s="7"/>
      <c r="T146" s="25">
        <f t="shared" si="22"/>
        <v>-0.42203672673669063</v>
      </c>
      <c r="U146" s="24">
        <f t="shared" si="23"/>
        <v>-0.9060022501049767</v>
      </c>
      <c r="V146" s="7"/>
      <c r="W146" s="25">
        <f t="shared" si="24"/>
        <v>-0.41531370646126647</v>
      </c>
      <c r="X146" s="24">
        <f t="shared" si="29"/>
        <v>17.065460219168415</v>
      </c>
      <c r="Y146" s="7"/>
      <c r="Z146" s="25">
        <f t="shared" si="30"/>
        <v>-613</v>
      </c>
      <c r="AA146" s="17">
        <f t="shared" si="31"/>
        <v>17.163000000000007</v>
      </c>
      <c r="AB146" s="24">
        <f t="shared" si="25"/>
        <v>0.29955085951978688</v>
      </c>
      <c r="AC146" s="17">
        <f t="shared" si="26"/>
        <v>-9.7539780831592537E-2</v>
      </c>
    </row>
    <row r="147" spans="1:29" s="17" customFormat="1" x14ac:dyDescent="0.25">
      <c r="A147" s="17">
        <v>62</v>
      </c>
      <c r="B147" s="17">
        <v>-639</v>
      </c>
      <c r="C147" s="17">
        <v>13826</v>
      </c>
      <c r="D147" s="17">
        <v>11396</v>
      </c>
      <c r="E147" s="17">
        <v>12586</v>
      </c>
      <c r="F147" s="17">
        <v>14993</v>
      </c>
      <c r="G147" s="24"/>
      <c r="H147" s="7"/>
      <c r="I147" s="25">
        <f t="shared" si="32"/>
        <v>1240</v>
      </c>
      <c r="J147" s="24">
        <f t="shared" si="32"/>
        <v>-3597</v>
      </c>
      <c r="K147" s="7"/>
      <c r="L147" s="25">
        <f t="shared" si="27"/>
        <v>1240.9152604738326</v>
      </c>
      <c r="M147" s="17">
        <f t="shared" si="18"/>
        <v>0.83770173496033362</v>
      </c>
      <c r="N147" s="17">
        <f t="shared" si="28"/>
        <v>-3591.8259660834001</v>
      </c>
      <c r="O147" s="24">
        <f t="shared" si="19"/>
        <v>26.770626970126209</v>
      </c>
      <c r="P147" s="7"/>
      <c r="Q147" s="25">
        <f t="shared" si="20"/>
        <v>1282.6941517333885</v>
      </c>
      <c r="R147" s="24">
        <f t="shared" si="21"/>
        <v>-3633.5688890814895</v>
      </c>
      <c r="S147" s="7"/>
      <c r="T147" s="25">
        <f t="shared" si="22"/>
        <v>-0.33095676268584723</v>
      </c>
      <c r="U147" s="24">
        <f t="shared" si="23"/>
        <v>-0.945014062944877</v>
      </c>
      <c r="V147" s="7"/>
      <c r="W147" s="25">
        <f t="shared" si="24"/>
        <v>-0.32394123557659521</v>
      </c>
      <c r="X147" s="24">
        <f t="shared" si="29"/>
        <v>11.359814678820157</v>
      </c>
      <c r="Y147" s="7"/>
      <c r="Z147" s="25">
        <f t="shared" si="30"/>
        <v>-639</v>
      </c>
      <c r="AA147" s="17">
        <f t="shared" si="31"/>
        <v>11.412000000000008</v>
      </c>
      <c r="AB147" s="24">
        <f t="shared" si="25"/>
        <v>0.19917697423759301</v>
      </c>
      <c r="AC147" s="17">
        <f t="shared" si="26"/>
        <v>-5.2185321179850419E-2</v>
      </c>
    </row>
    <row r="148" spans="1:29" s="17" customFormat="1" x14ac:dyDescent="0.25">
      <c r="A148" s="17">
        <v>63</v>
      </c>
      <c r="B148" s="17">
        <v>-641</v>
      </c>
      <c r="C148" s="17">
        <v>13626</v>
      </c>
      <c r="D148" s="17">
        <v>11335</v>
      </c>
      <c r="E148" s="17">
        <v>12762</v>
      </c>
      <c r="F148" s="17">
        <v>15039</v>
      </c>
      <c r="G148" s="24"/>
      <c r="H148" s="7"/>
      <c r="I148" s="25">
        <f t="shared" si="32"/>
        <v>864</v>
      </c>
      <c r="J148" s="24">
        <f t="shared" si="32"/>
        <v>-3704</v>
      </c>
      <c r="K148" s="7"/>
      <c r="L148" s="25">
        <f t="shared" si="27"/>
        <v>867.33312746946649</v>
      </c>
      <c r="M148" s="17">
        <f t="shared" ref="M148:M149" si="33">(I148-L148)^2</f>
        <v>11.109738727712086</v>
      </c>
      <c r="N148" s="17">
        <f t="shared" si="28"/>
        <v>-3699.1760755202654</v>
      </c>
      <c r="O148" s="24">
        <f t="shared" ref="O148:O149" si="34">(J148-N148)^2</f>
        <v>23.270247386182874</v>
      </c>
      <c r="P148" s="7"/>
      <c r="Q148" s="25">
        <f t="shared" si="20"/>
        <v>906.69415173338859</v>
      </c>
      <c r="R148" s="24">
        <f t="shared" si="21"/>
        <v>-3740.5688890814895</v>
      </c>
      <c r="S148" s="7"/>
      <c r="T148" s="25">
        <f t="shared" si="22"/>
        <v>-0.233942410042456</v>
      </c>
      <c r="U148" s="24">
        <f t="shared" si="23"/>
        <v>-0.9728424894373392</v>
      </c>
      <c r="V148" s="7"/>
      <c r="W148" s="25">
        <f t="shared" si="24"/>
        <v>-0.22671734276788219</v>
      </c>
      <c r="X148" s="24">
        <f t="shared" si="29"/>
        <v>5.5570446869299985</v>
      </c>
      <c r="Y148" s="7"/>
      <c r="Z148" s="25">
        <f t="shared" si="30"/>
        <v>-641</v>
      </c>
      <c r="AA148" s="17">
        <f t="shared" si="31"/>
        <v>5.6430000000000087</v>
      </c>
      <c r="AB148" s="24">
        <f t="shared" si="25"/>
        <v>9.8488929690040181E-2</v>
      </c>
      <c r="AC148" s="17">
        <f t="shared" si="26"/>
        <v>-8.5955313070010142E-2</v>
      </c>
    </row>
    <row r="149" spans="1:29" s="17" customFormat="1" x14ac:dyDescent="0.25">
      <c r="A149" s="17">
        <v>64</v>
      </c>
      <c r="B149" s="17">
        <v>-635</v>
      </c>
      <c r="C149" s="17">
        <v>13441</v>
      </c>
      <c r="D149" s="17">
        <v>11308</v>
      </c>
      <c r="E149" s="17">
        <v>12957</v>
      </c>
      <c r="F149" s="17">
        <v>15078</v>
      </c>
      <c r="G149" s="24"/>
      <c r="H149" s="7"/>
      <c r="I149" s="25">
        <f t="shared" si="32"/>
        <v>484</v>
      </c>
      <c r="J149" s="24">
        <f t="shared" si="32"/>
        <v>-3770</v>
      </c>
      <c r="K149" s="7"/>
      <c r="L149" s="25">
        <f t="shared" si="27"/>
        <v>488.1371044962911</v>
      </c>
      <c r="M149" s="17">
        <f t="shared" si="33"/>
        <v>17.115633613232049</v>
      </c>
      <c r="N149" s="17">
        <f t="shared" si="28"/>
        <v>-3768.2207468579177</v>
      </c>
      <c r="O149" s="24">
        <f t="shared" si="34"/>
        <v>3.1657417436098267</v>
      </c>
      <c r="P149" s="7"/>
      <c r="Q149" s="25">
        <f t="shared" ref="Q149" si="35">I149-$J$4</f>
        <v>526.69415173338859</v>
      </c>
      <c r="R149" s="24">
        <f t="shared" ref="R149" si="36">J149-$J$3</f>
        <v>-3806.5688890814895</v>
      </c>
      <c r="S149" s="7"/>
      <c r="T149" s="25">
        <f t="shared" ref="T149" si="37">Q149/$J$7</f>
        <v>-0.13589598981775208</v>
      </c>
      <c r="U149" s="24">
        <f t="shared" ref="U149" si="38">R149/$J$6</f>
        <v>-0.99000768708689535</v>
      </c>
      <c r="V149" s="7"/>
      <c r="W149" s="25">
        <f t="shared" ref="W149" si="39">(T149-U149*SIN(-$J$11*PI()/180))/(COS(-$J$11*PI()/180))</f>
        <v>-0.12854061794408503</v>
      </c>
      <c r="X149" s="24">
        <f>IF(MOD(ATAN2(U149,W149)*180/PI()-$J$9+360,360)&gt;5,MOD(ATAN2(U149,W149)*180/PI()-$J$9+360,360)-360,MOD(ATAN2(U149,W149)*180/PI()-$J$9+360,360))</f>
        <v>-0.16359571500822767</v>
      </c>
      <c r="Y149" s="7"/>
      <c r="Z149" s="25">
        <f t="shared" si="30"/>
        <v>-635</v>
      </c>
      <c r="AA149" s="17">
        <f t="shared" si="31"/>
        <v>-7.1999999999991182E-2</v>
      </c>
      <c r="AB149" s="24">
        <f t="shared" ref="AB149" si="40">AA149*PI()/180</f>
        <v>-1.2566370614357633E-3</v>
      </c>
      <c r="AC149" s="17">
        <f t="shared" ref="AC149" si="41">X149-AA149</f>
        <v>-9.1595715008236489E-2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-9976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78</v>
      </c>
      <c r="B156" s="31">
        <v>9979</v>
      </c>
      <c r="G156" s="2"/>
      <c r="I156" s="1"/>
      <c r="J156" s="3"/>
    </row>
    <row r="157" spans="1:29" x14ac:dyDescent="0.25">
      <c r="A157" t="s">
        <v>79</v>
      </c>
      <c r="B157">
        <v>9987</v>
      </c>
      <c r="G157" s="2"/>
      <c r="I157" s="43">
        <f>J155</f>
        <v>-9991</v>
      </c>
      <c r="J157" s="39">
        <f>I157+B157</f>
        <v>-4</v>
      </c>
    </row>
    <row r="158" spans="1:29" x14ac:dyDescent="0.25">
      <c r="A158" s="31" t="s">
        <v>80</v>
      </c>
      <c r="B158" s="31">
        <v>40008</v>
      </c>
      <c r="G158" s="2"/>
      <c r="I158" s="1"/>
      <c r="J158" s="3"/>
    </row>
    <row r="159" spans="1:29" x14ac:dyDescent="0.25">
      <c r="A159" t="s">
        <v>81</v>
      </c>
      <c r="B159">
        <v>40008</v>
      </c>
      <c r="G159" s="2"/>
      <c r="I159" s="43">
        <f>J157</f>
        <v>-4</v>
      </c>
      <c r="J159" s="39">
        <f>I159+B159</f>
        <v>40004</v>
      </c>
    </row>
    <row r="160" spans="1:29" x14ac:dyDescent="0.25">
      <c r="A160" s="31" t="s">
        <v>82</v>
      </c>
      <c r="B160" s="31">
        <v>10010</v>
      </c>
      <c r="G160" s="2"/>
      <c r="I160" s="1"/>
      <c r="J160" s="3"/>
    </row>
    <row r="161" spans="1:10" x14ac:dyDescent="0.25">
      <c r="A161" t="s">
        <v>83</v>
      </c>
      <c r="B161">
        <v>10010</v>
      </c>
      <c r="G161" s="2"/>
      <c r="I161" s="43">
        <f>J159</f>
        <v>40004</v>
      </c>
      <c r="J161" s="39">
        <f>I161+B161</f>
        <v>50014</v>
      </c>
    </row>
    <row r="162" spans="1:10" x14ac:dyDescent="0.25">
      <c r="A162" s="31" t="s">
        <v>84</v>
      </c>
      <c r="B162" s="31">
        <v>-9981</v>
      </c>
      <c r="G162" s="2"/>
      <c r="I162" s="1"/>
      <c r="J162" s="3"/>
    </row>
    <row r="163" spans="1:10" x14ac:dyDescent="0.25">
      <c r="A163" t="s">
        <v>85</v>
      </c>
      <c r="B163">
        <v>-10004</v>
      </c>
      <c r="G163" s="2"/>
      <c r="I163" s="43">
        <f>J161</f>
        <v>50014</v>
      </c>
      <c r="J163" s="39">
        <f>I163+B163</f>
        <v>40010</v>
      </c>
    </row>
    <row r="164" spans="1:10" x14ac:dyDescent="0.25">
      <c r="A164" s="31" t="s">
        <v>86</v>
      </c>
      <c r="B164" s="31">
        <v>-40018</v>
      </c>
      <c r="G164" s="2"/>
      <c r="I164" s="1"/>
      <c r="J164" s="3"/>
    </row>
    <row r="165" spans="1:10" ht="15.75" thickBot="1" x14ac:dyDescent="0.3">
      <c r="A165" t="s">
        <v>87</v>
      </c>
      <c r="B165">
        <v>-40018</v>
      </c>
      <c r="G165" s="2"/>
      <c r="I165" s="4">
        <f>J163</f>
        <v>40010</v>
      </c>
      <c r="J165" s="6">
        <f>I165+B165</f>
        <v>-8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36.708515026889543</v>
      </c>
      <c r="L3" s="35" t="s">
        <v>1</v>
      </c>
      <c r="M3" s="11">
        <v>-3884.5087705444348</v>
      </c>
      <c r="N3" s="10" t="s">
        <v>2</v>
      </c>
      <c r="O3" s="35">
        <v>3854.6185850038264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-42.550173756702094</v>
      </c>
      <c r="L4" s="9" t="s">
        <v>5</v>
      </c>
      <c r="M4" s="13">
        <v>359.97492653679137</v>
      </c>
      <c r="N4" s="12" t="s">
        <v>6</v>
      </c>
      <c r="O4" s="9">
        <v>360.07696655418363</v>
      </c>
      <c r="Q4" s="2" t="s">
        <v>7</v>
      </c>
      <c r="R4" s="2">
        <f>MAX(AC20:AC149)</f>
        <v>0.20257863655265851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-172.04279042751139</v>
      </c>
      <c r="N5" s="14" t="s">
        <v>9</v>
      </c>
      <c r="O5" s="9">
        <v>-172.45880830424392</v>
      </c>
      <c r="Q5" s="5" t="s">
        <v>10</v>
      </c>
      <c r="R5" s="5">
        <f>MIN(AC20:AC149)</f>
        <v>-0.18141293889885901</v>
      </c>
      <c r="T5" s="45" t="s">
        <v>55</v>
      </c>
      <c r="U5" s="47">
        <v>5</v>
      </c>
    </row>
    <row r="6" spans="1:21" ht="15.75" thickBot="1" x14ac:dyDescent="0.3">
      <c r="A6" t="s">
        <v>65</v>
      </c>
      <c r="I6" s="32" t="s">
        <v>11</v>
      </c>
      <c r="J6" s="32">
        <f>(O3+O9)/2</f>
        <v>3847.8296716702316</v>
      </c>
      <c r="L6" s="37" t="s">
        <v>12</v>
      </c>
      <c r="M6" s="13">
        <v>-42.248255810413362</v>
      </c>
      <c r="N6" s="14" t="s">
        <v>13</v>
      </c>
      <c r="O6" s="9">
        <v>36.609932240984946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-3877.9151463826793</v>
      </c>
      <c r="L7" s="38" t="s">
        <v>15</v>
      </c>
      <c r="M7" s="16">
        <f>SUM(M20:M84)</f>
        <v>1532.5404552317571</v>
      </c>
      <c r="N7" s="15" t="s">
        <v>15</v>
      </c>
      <c r="O7" s="36">
        <f>SUM(O20:O84)</f>
        <v>2151.1713003958466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-172.44379417798632</v>
      </c>
      <c r="L9" s="35" t="s">
        <v>18</v>
      </c>
      <c r="M9" s="11">
        <v>-3871.3215222209233</v>
      </c>
      <c r="N9" s="10" t="s">
        <v>19</v>
      </c>
      <c r="O9" s="35">
        <v>3841.0407583366368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-172.01808552667944</v>
      </c>
      <c r="L10" s="9" t="s">
        <v>21</v>
      </c>
      <c r="M10" s="13">
        <v>359.93869550352838</v>
      </c>
      <c r="N10" s="12" t="s">
        <v>22</v>
      </c>
      <c r="O10" s="9">
        <v>360.05892557087554</v>
      </c>
      <c r="T10" s="48"/>
    </row>
    <row r="11" spans="1:21" ht="15.75" thickBot="1" x14ac:dyDescent="0.3">
      <c r="I11" s="33" t="s">
        <v>23</v>
      </c>
      <c r="J11" s="33">
        <f>J9-J10</f>
        <v>-0.42570865130687707</v>
      </c>
      <c r="L11" s="37" t="s">
        <v>24</v>
      </c>
      <c r="M11" s="13">
        <v>-171.99338062584746</v>
      </c>
      <c r="N11" s="14" t="s">
        <v>25</v>
      </c>
      <c r="O11" s="9">
        <v>-172.42878005172869</v>
      </c>
    </row>
    <row r="12" spans="1:21" x14ac:dyDescent="0.25">
      <c r="I12" s="9"/>
      <c r="J12" s="9"/>
      <c r="L12" s="37" t="s">
        <v>26</v>
      </c>
      <c r="M12" s="13">
        <v>-42.852091702990819</v>
      </c>
      <c r="N12" s="14" t="s">
        <v>27</v>
      </c>
      <c r="O12" s="9">
        <v>36.807097812794133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1597.8421650792786</v>
      </c>
      <c r="N13" s="15" t="s">
        <v>15</v>
      </c>
      <c r="O13" s="36">
        <f>SUM(O85:O149)</f>
        <v>2548.1621153800133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11360</v>
      </c>
      <c r="E20" s="17">
        <v>13019</v>
      </c>
      <c r="F20" s="17">
        <v>15150</v>
      </c>
      <c r="G20" s="24"/>
      <c r="H20" s="7"/>
      <c r="I20" s="25">
        <f t="shared" ref="I20:J51" si="0">C20-E20</f>
        <v>490</v>
      </c>
      <c r="J20" s="24">
        <f t="shared" si="0"/>
        <v>-3790</v>
      </c>
      <c r="K20" s="7"/>
      <c r="L20" s="25">
        <f>$M$3*SIN(2*PI()/$M$4*(AA20+$M$5))+$M$6</f>
        <v>492.88009920174699</v>
      </c>
      <c r="M20" s="17">
        <f t="shared" ref="M20:M83" si="1">(I20-L20)^2</f>
        <v>8.2949714119036297</v>
      </c>
      <c r="N20" s="17">
        <f>$O$3*COS(2*PI()/$O$4*(AA20+$O$5))+$O$6</f>
        <v>-3784.581963031264</v>
      </c>
      <c r="O20" s="24">
        <f t="shared" ref="O20:O83" si="2">(J20-N20)^2</f>
        <v>29.355124594590336</v>
      </c>
      <c r="P20" s="7"/>
      <c r="Q20" s="25">
        <f>I20-$J$4</f>
        <v>532.55017375670207</v>
      </c>
      <c r="R20" s="24">
        <f>J20-$J$3</f>
        <v>-3826.7085150268895</v>
      </c>
      <c r="S20" s="7"/>
      <c r="T20" s="25">
        <f>Q20/$J$7</f>
        <v>-0.13732899087631278</v>
      </c>
      <c r="U20" s="24">
        <f>R20/$J$6</f>
        <v>-0.99451089095786971</v>
      </c>
      <c r="V20" s="7"/>
      <c r="W20" s="25">
        <f>(T20-U20*SIN(-$J$11*PI()/180))/(COS(-$J$11*PI()/180))</f>
        <v>-0.129943412177847</v>
      </c>
      <c r="X20" s="24">
        <f>IF(MOD(ATAN2(U20,W20)*180/PI()-$J$9+360,360)&gt;5,MOD(ATAN2(U20,W20)*180/PI()-$J$9+360,360)-360,MOD(ATAN2(U20,W20)*180/PI()-$J$9+360,360))</f>
        <v>-0.11207500520993108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-8.5075005209931082E-2</v>
      </c>
      <c r="AD20" s="17">
        <f ca="1">INDIRECT("AC"&amp;AE20)-AC20</f>
        <v>1.0725025805237431E-3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13692</v>
      </c>
      <c r="D21" s="17">
        <v>11390</v>
      </c>
      <c r="E21" s="17">
        <v>12826</v>
      </c>
      <c r="F21" s="17">
        <v>15109</v>
      </c>
      <c r="G21" s="24"/>
      <c r="H21" s="7"/>
      <c r="I21" s="25">
        <f t="shared" si="0"/>
        <v>866</v>
      </c>
      <c r="J21" s="24">
        <f t="shared" si="0"/>
        <v>-3719</v>
      </c>
      <c r="K21" s="7"/>
      <c r="L21" s="25">
        <f t="shared" ref="L21:L84" si="3">$M$3*SIN(2*PI()/$M$4*(AA21+$M$5))+$M$6</f>
        <v>872.19268983567281</v>
      </c>
      <c r="M21" s="17">
        <f t="shared" si="1"/>
        <v>38.349407400845323</v>
      </c>
      <c r="N21" s="17">
        <f t="shared" ref="N21:N84" si="4">$O$3*COS(2*PI()/$O$4*(AA21+$O$5))+$O$6</f>
        <v>-3715.4445240706277</v>
      </c>
      <c r="O21" s="24">
        <f t="shared" si="2"/>
        <v>12.641409084345666</v>
      </c>
      <c r="P21" s="7"/>
      <c r="Q21" s="25">
        <f t="shared" ref="Q21:Q84" si="5">I21-$J$4</f>
        <v>908.55017375670207</v>
      </c>
      <c r="R21" s="24">
        <f t="shared" ref="R21:R84" si="6">J21-$J$3</f>
        <v>-3755.7085150268895</v>
      </c>
      <c r="S21" s="7"/>
      <c r="T21" s="25">
        <f t="shared" ref="T21:T84" si="7">Q21/$J$7</f>
        <v>-0.23428830685070509</v>
      </c>
      <c r="U21" s="24">
        <f t="shared" ref="U21:U84" si="8">R21/$J$6</f>
        <v>-0.97605893074696448</v>
      </c>
      <c r="V21" s="7"/>
      <c r="W21" s="25">
        <f t="shared" ref="W21:W84" si="9">(T21-U21*SIN(-$J$11*PI()/180))/(COS(-$J$11*PI()/180))</f>
        <v>-0.22704250545355029</v>
      </c>
      <c r="X21" s="24">
        <f t="shared" ref="X21:X83" si="10">MOD(ATAN2(U21,W21)*180/PI()-$J$9+360,360)</f>
        <v>5.5385861944424164</v>
      </c>
      <c r="Y21" s="7"/>
      <c r="Z21" s="25">
        <f t="shared" ref="Z21:Z84" si="11">B21</f>
        <v>633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-0.13141380555758264</v>
      </c>
      <c r="AD21" s="17">
        <f t="shared" ref="AD21:AD83" ca="1" si="14">INDIRECT("AC"&amp;AE21)-AC21</f>
        <v>0.11551891331560515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13879</v>
      </c>
      <c r="D22" s="17">
        <v>11449</v>
      </c>
      <c r="E22" s="17">
        <v>12638</v>
      </c>
      <c r="F22" s="17">
        <v>15057</v>
      </c>
      <c r="G22" s="24"/>
      <c r="H22" s="7"/>
      <c r="I22" s="25">
        <f t="shared" si="0"/>
        <v>1241</v>
      </c>
      <c r="J22" s="24">
        <f t="shared" si="0"/>
        <v>-3608</v>
      </c>
      <c r="K22" s="7"/>
      <c r="L22" s="25">
        <f t="shared" si="3"/>
        <v>1247.6523881007192</v>
      </c>
      <c r="M22" s="17">
        <f t="shared" si="1"/>
        <v>44.25426744259088</v>
      </c>
      <c r="N22" s="17">
        <f>$O$3*COS(2*PI()/$O$4*(AA22+$O$5))+$O$6</f>
        <v>-3607.4861541445816</v>
      </c>
      <c r="O22" s="24">
        <f>(J22-N22)^2</f>
        <v>0.26403756313063348</v>
      </c>
      <c r="P22" s="7"/>
      <c r="Q22" s="25">
        <f t="shared" si="5"/>
        <v>1283.5501737567022</v>
      </c>
      <c r="R22" s="24">
        <f t="shared" si="6"/>
        <v>-3644.7085150268895</v>
      </c>
      <c r="S22" s="7"/>
      <c r="T22" s="25">
        <f t="shared" si="7"/>
        <v>-0.33098975230388894</v>
      </c>
      <c r="U22" s="24">
        <f t="shared" si="8"/>
        <v>-0.947211499994704</v>
      </c>
      <c r="V22" s="7"/>
      <c r="W22" s="25">
        <f t="shared" si="9"/>
        <v>-0.32396096104062827</v>
      </c>
      <c r="X22" s="24">
        <f t="shared" si="10"/>
        <v>11.325274317462004</v>
      </c>
      <c r="Y22" s="7"/>
      <c r="Z22" s="25">
        <f t="shared" si="11"/>
        <v>642</v>
      </c>
      <c r="AA22" s="17">
        <f t="shared" ref="AA22:AA85" si="15">360/40000*Z22+AA21</f>
        <v>11.447999999999999</v>
      </c>
      <c r="AB22" s="24">
        <f t="shared" si="12"/>
        <v>0.1998052927683108</v>
      </c>
      <c r="AC22" s="17">
        <f t="shared" si="13"/>
        <v>-0.12272568253799498</v>
      </c>
      <c r="AD22" s="17">
        <f t="shared" ca="1" si="14"/>
        <v>3.2591676866296382E-2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14058</v>
      </c>
      <c r="D23" s="17">
        <v>11510</v>
      </c>
      <c r="E23" s="17">
        <v>12455</v>
      </c>
      <c r="F23" s="17">
        <v>14978</v>
      </c>
      <c r="G23" s="24"/>
      <c r="H23" s="7"/>
      <c r="I23" s="25">
        <f t="shared" si="0"/>
        <v>1603</v>
      </c>
      <c r="J23" s="24">
        <f t="shared" si="0"/>
        <v>-3468</v>
      </c>
      <c r="K23" s="7"/>
      <c r="L23" s="25">
        <f t="shared" si="3"/>
        <v>1604.4787032336137</v>
      </c>
      <c r="M23" s="17">
        <f t="shared" si="1"/>
        <v>2.1865632530996555</v>
      </c>
      <c r="N23" s="17">
        <f t="shared" si="4"/>
        <v>-3465.0503727622186</v>
      </c>
      <c r="O23" s="24">
        <f t="shared" si="2"/>
        <v>8.7003008418621803</v>
      </c>
      <c r="P23" s="7"/>
      <c r="Q23" s="25">
        <f t="shared" si="5"/>
        <v>1645.5501737567022</v>
      </c>
      <c r="R23" s="24">
        <f t="shared" si="6"/>
        <v>-3504.7085150268895</v>
      </c>
      <c r="S23" s="7"/>
      <c r="T23" s="25">
        <f t="shared" si="7"/>
        <v>-0.42433888098136235</v>
      </c>
      <c r="U23" s="24">
        <f t="shared" si="8"/>
        <v>-0.9108273530999611</v>
      </c>
      <c r="V23" s="7"/>
      <c r="W23" s="25">
        <f t="shared" si="9"/>
        <v>-0.41758300628148537</v>
      </c>
      <c r="X23" s="24">
        <f t="shared" si="10"/>
        <v>17.073621228854449</v>
      </c>
      <c r="Y23" s="7"/>
      <c r="Z23" s="25">
        <f t="shared" si="11"/>
        <v>632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-6.2378771145549905E-2</v>
      </c>
      <c r="AD23" s="17">
        <f t="shared" ca="1" si="14"/>
        <v>-6.6374556166444165E-3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14227</v>
      </c>
      <c r="D24" s="17">
        <v>11602</v>
      </c>
      <c r="E24" s="17">
        <v>12292</v>
      </c>
      <c r="F24" s="17">
        <v>14899</v>
      </c>
      <c r="G24" s="24"/>
      <c r="H24" s="7"/>
      <c r="I24" s="25">
        <f t="shared" si="0"/>
        <v>1935</v>
      </c>
      <c r="J24" s="24">
        <f t="shared" si="0"/>
        <v>-3297</v>
      </c>
      <c r="K24" s="7"/>
      <c r="L24" s="25">
        <f t="shared" si="3"/>
        <v>1939.3165345307848</v>
      </c>
      <c r="M24" s="17">
        <f t="shared" si="1"/>
        <v>18.632470355457492</v>
      </c>
      <c r="N24" s="17">
        <f t="shared" si="4"/>
        <v>-3291.5117884655456</v>
      </c>
      <c r="O24" s="24">
        <f t="shared" si="2"/>
        <v>30.12046584691856</v>
      </c>
      <c r="P24" s="7"/>
      <c r="Q24" s="25">
        <f t="shared" si="5"/>
        <v>1977.5501737567022</v>
      </c>
      <c r="R24" s="24">
        <f t="shared" si="6"/>
        <v>-3333.7085150268895</v>
      </c>
      <c r="S24" s="7"/>
      <c r="T24" s="25">
        <f t="shared" si="7"/>
        <v>-0.50995189402258112</v>
      </c>
      <c r="U24" s="24">
        <f t="shared" si="8"/>
        <v>-0.86638671653566801</v>
      </c>
      <c r="V24" s="7"/>
      <c r="W24" s="25">
        <f t="shared" si="9"/>
        <v>-0.50352858330616324</v>
      </c>
      <c r="X24" s="24">
        <f t="shared" si="10"/>
        <v>22.608188293281955</v>
      </c>
      <c r="Y24" s="7"/>
      <c r="Z24" s="25">
        <f t="shared" si="11"/>
        <v>621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-0.11681170671804253</v>
      </c>
      <c r="AD24" s="17">
        <f t="shared" ca="1" si="14"/>
        <v>-5.6746163426470986E-2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14385</v>
      </c>
      <c r="D25" s="17">
        <v>11708</v>
      </c>
      <c r="E25" s="17">
        <v>12137</v>
      </c>
      <c r="F25" s="17">
        <v>14801</v>
      </c>
      <c r="G25" s="24"/>
      <c r="H25" s="7"/>
      <c r="I25" s="25">
        <f t="shared" si="0"/>
        <v>2248</v>
      </c>
      <c r="J25" s="24">
        <f t="shared" si="0"/>
        <v>-3093</v>
      </c>
      <c r="K25" s="7"/>
      <c r="L25" s="25">
        <f t="shared" si="3"/>
        <v>2252.8505880050429</v>
      </c>
      <c r="M25" s="17">
        <f t="shared" si="1"/>
        <v>23.528203994666416</v>
      </c>
      <c r="N25" s="17">
        <f t="shared" si="4"/>
        <v>-3088.1169599245495</v>
      </c>
      <c r="O25" s="24">
        <f t="shared" si="2"/>
        <v>23.844080378455438</v>
      </c>
      <c r="P25" s="7"/>
      <c r="Q25" s="25">
        <f t="shared" si="5"/>
        <v>2290.550173756702</v>
      </c>
      <c r="R25" s="24">
        <f t="shared" si="6"/>
        <v>-3129.7085150268895</v>
      </c>
      <c r="S25" s="7"/>
      <c r="T25" s="25">
        <f t="shared" si="7"/>
        <v>-0.59066536716083851</v>
      </c>
      <c r="U25" s="24">
        <f t="shared" si="8"/>
        <v>-0.81336981677475695</v>
      </c>
      <c r="V25" s="7"/>
      <c r="W25" s="25">
        <f t="shared" si="9"/>
        <v>-0.58463820814409906</v>
      </c>
      <c r="X25" s="24">
        <f t="shared" si="10"/>
        <v>28.151816388066209</v>
      </c>
      <c r="Y25" s="7"/>
      <c r="Z25" s="25">
        <f t="shared" si="11"/>
        <v>616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-0.11718361193378968</v>
      </c>
      <c r="AD25" s="17">
        <f t="shared" ca="1" si="14"/>
        <v>-6.0936505768545146E-3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14533</v>
      </c>
      <c r="D26" s="17">
        <v>11821</v>
      </c>
      <c r="E26" s="17">
        <v>11992</v>
      </c>
      <c r="F26" s="17">
        <v>14681</v>
      </c>
      <c r="G26" s="24"/>
      <c r="H26" s="7"/>
      <c r="I26" s="25">
        <f t="shared" si="0"/>
        <v>2541</v>
      </c>
      <c r="J26" s="24">
        <f t="shared" si="0"/>
        <v>-2860</v>
      </c>
      <c r="K26" s="7"/>
      <c r="L26" s="25">
        <f t="shared" si="3"/>
        <v>2545.3652395874374</v>
      </c>
      <c r="M26" s="17">
        <f t="shared" si="1"/>
        <v>19.055316655730401</v>
      </c>
      <c r="N26" s="17">
        <f t="shared" si="4"/>
        <v>-2855.1013169231264</v>
      </c>
      <c r="O26" s="24">
        <f t="shared" si="2"/>
        <v>23.997095887647479</v>
      </c>
      <c r="P26" s="7"/>
      <c r="Q26" s="25">
        <f t="shared" si="5"/>
        <v>2583.550173756702</v>
      </c>
      <c r="R26" s="24">
        <f t="shared" si="6"/>
        <v>-2896.7085150268895</v>
      </c>
      <c r="S26" s="7"/>
      <c r="T26" s="25">
        <f t="shared" si="7"/>
        <v>-0.66622142987492605</v>
      </c>
      <c r="U26" s="24">
        <f t="shared" si="8"/>
        <v>-0.75281620087136347</v>
      </c>
      <c r="V26" s="7"/>
      <c r="W26" s="25">
        <f t="shared" si="9"/>
        <v>-0.6606462791609653</v>
      </c>
      <c r="X26" s="24">
        <f t="shared" si="10"/>
        <v>33.712898256556912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-0.10910174344308388</v>
      </c>
      <c r="AD26" s="17">
        <f t="shared" ca="1" si="14"/>
        <v>0.10293913634839669</v>
      </c>
      <c r="AE26" s="17">
        <v>143</v>
      </c>
    </row>
    <row r="27" spans="1:31" s="17" customFormat="1" x14ac:dyDescent="0.25">
      <c r="A27" s="17">
        <v>7</v>
      </c>
      <c r="B27" s="17">
        <v>618</v>
      </c>
      <c r="C27" s="17">
        <v>14668</v>
      </c>
      <c r="D27" s="17">
        <v>11952</v>
      </c>
      <c r="E27" s="17">
        <v>11851</v>
      </c>
      <c r="F27" s="17">
        <v>14554</v>
      </c>
      <c r="G27" s="24"/>
      <c r="H27" s="7"/>
      <c r="I27" s="25">
        <f t="shared" si="0"/>
        <v>2817</v>
      </c>
      <c r="J27" s="24">
        <f t="shared" si="0"/>
        <v>-2602</v>
      </c>
      <c r="K27" s="7"/>
      <c r="L27" s="25">
        <f t="shared" si="3"/>
        <v>2814.0033654688805</v>
      </c>
      <c r="M27" s="17">
        <f t="shared" si="1"/>
        <v>8.9798185130979391</v>
      </c>
      <c r="N27" s="17">
        <f t="shared" si="4"/>
        <v>-2594.5139569864259</v>
      </c>
      <c r="O27" s="24">
        <f t="shared" si="2"/>
        <v>56.040840001081442</v>
      </c>
      <c r="P27" s="7"/>
      <c r="Q27" s="25">
        <f t="shared" si="5"/>
        <v>2859.550173756702</v>
      </c>
      <c r="R27" s="24">
        <f t="shared" si="6"/>
        <v>-2638.7085150268895</v>
      </c>
      <c r="S27" s="7"/>
      <c r="T27" s="25">
        <f t="shared" si="7"/>
        <v>-0.73739369372846941</v>
      </c>
      <c r="U27" s="24">
        <f t="shared" si="8"/>
        <v>-0.68576541587962292</v>
      </c>
      <c r="V27" s="7"/>
      <c r="W27" s="25">
        <f t="shared" si="9"/>
        <v>-0.73231870527949028</v>
      </c>
      <c r="X27" s="24">
        <f t="shared" si="10"/>
        <v>39.324041901852979</v>
      </c>
      <c r="Y27" s="7"/>
      <c r="Z27" s="25">
        <f t="shared" si="11"/>
        <v>618</v>
      </c>
      <c r="AA27" s="17">
        <f t="shared" si="15"/>
        <v>39.383999999999993</v>
      </c>
      <c r="AB27" s="24">
        <f t="shared" si="12"/>
        <v>0.68738047260544666</v>
      </c>
      <c r="AC27" s="17">
        <f t="shared" si="13"/>
        <v>-5.9958098147014027E-2</v>
      </c>
      <c r="AD27" s="17">
        <f t="shared" ca="1" si="14"/>
        <v>8.1254044086456645E-2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14796</v>
      </c>
      <c r="D28" s="17">
        <v>12101</v>
      </c>
      <c r="E28" s="17">
        <v>11735</v>
      </c>
      <c r="F28" s="17">
        <v>14407</v>
      </c>
      <c r="G28" s="24"/>
      <c r="H28" s="7"/>
      <c r="I28" s="25">
        <f t="shared" si="0"/>
        <v>3061</v>
      </c>
      <c r="J28" s="24">
        <f t="shared" si="0"/>
        <v>-2306</v>
      </c>
      <c r="K28" s="7"/>
      <c r="L28" s="25">
        <f t="shared" si="3"/>
        <v>3058.3178017883747</v>
      </c>
      <c r="M28" s="17">
        <f t="shared" si="1"/>
        <v>7.1941872464459102</v>
      </c>
      <c r="N28" s="17">
        <f t="shared" si="4"/>
        <v>-2305.7981160414388</v>
      </c>
      <c r="O28" s="24">
        <f t="shared" si="2"/>
        <v>4.0757132724344891E-2</v>
      </c>
      <c r="P28" s="7"/>
      <c r="Q28" s="25">
        <f t="shared" si="5"/>
        <v>3103.550173756702</v>
      </c>
      <c r="R28" s="24">
        <f t="shared" si="6"/>
        <v>-2342.7085150268895</v>
      </c>
      <c r="S28" s="7"/>
      <c r="T28" s="25">
        <f t="shared" si="7"/>
        <v>-0.80031410090334099</v>
      </c>
      <c r="U28" s="24">
        <f t="shared" si="8"/>
        <v>-0.60883893387359511</v>
      </c>
      <c r="V28" s="7"/>
      <c r="W28" s="25">
        <f t="shared" si="9"/>
        <v>-0.79581242489466919</v>
      </c>
      <c r="X28" s="24">
        <f t="shared" si="10"/>
        <v>45.025878607492018</v>
      </c>
      <c r="Y28" s="7"/>
      <c r="Z28" s="25">
        <f t="shared" si="11"/>
        <v>625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1.6878607492024855E-2</v>
      </c>
      <c r="AD28" s="17">
        <f t="shared" ca="1" si="14"/>
        <v>-2.7713171272061743E-2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14893</v>
      </c>
      <c r="D29" s="17">
        <v>12251</v>
      </c>
      <c r="E29" s="17">
        <v>11616</v>
      </c>
      <c r="F29" s="17">
        <v>14238</v>
      </c>
      <c r="G29" s="24"/>
      <c r="H29" s="7"/>
      <c r="I29" s="25">
        <f t="shared" si="0"/>
        <v>3277</v>
      </c>
      <c r="J29" s="24">
        <f t="shared" si="0"/>
        <v>-1987</v>
      </c>
      <c r="K29" s="7"/>
      <c r="L29" s="25">
        <f t="shared" si="3"/>
        <v>3276.8961525565414</v>
      </c>
      <c r="M29" s="17">
        <f t="shared" si="1"/>
        <v>1.0784291512879301E-2</v>
      </c>
      <c r="N29" s="17">
        <f t="shared" si="4"/>
        <v>-1987.8406203226905</v>
      </c>
      <c r="O29" s="24">
        <f t="shared" si="2"/>
        <v>0.70664252692025276</v>
      </c>
      <c r="P29" s="7"/>
      <c r="Q29" s="25">
        <f t="shared" si="5"/>
        <v>3319.550173756702</v>
      </c>
      <c r="R29" s="24">
        <f t="shared" si="6"/>
        <v>-2023.7085150268895</v>
      </c>
      <c r="S29" s="7"/>
      <c r="T29" s="25">
        <f t="shared" si="7"/>
        <v>-0.85601413348437483</v>
      </c>
      <c r="U29" s="24">
        <f t="shared" si="8"/>
        <v>-0.52593505630628812</v>
      </c>
      <c r="V29" s="7"/>
      <c r="W29" s="25">
        <f t="shared" si="9"/>
        <v>-0.85212998358206948</v>
      </c>
      <c r="X29" s="24">
        <f t="shared" si="10"/>
        <v>50.760888557974909</v>
      </c>
      <c r="Y29" s="7"/>
      <c r="Z29" s="25">
        <f t="shared" si="11"/>
        <v>638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9.8885579749179442E-3</v>
      </c>
      <c r="AD29" s="17">
        <f t="shared" ca="1" si="14"/>
        <v>9.1037496894159631E-2</v>
      </c>
      <c r="AE29" s="17">
        <v>140</v>
      </c>
    </row>
    <row r="30" spans="1:31" s="17" customFormat="1" x14ac:dyDescent="0.25">
      <c r="A30" s="17">
        <v>10</v>
      </c>
      <c r="B30" s="17">
        <v>639</v>
      </c>
      <c r="C30" s="17">
        <v>14987</v>
      </c>
      <c r="D30" s="17">
        <v>12421</v>
      </c>
      <c r="E30" s="17">
        <v>11522</v>
      </c>
      <c r="F30" s="17">
        <v>14068</v>
      </c>
      <c r="G30" s="24"/>
      <c r="H30" s="7"/>
      <c r="I30" s="25">
        <f t="shared" si="0"/>
        <v>3465</v>
      </c>
      <c r="J30" s="24">
        <f t="shared" si="0"/>
        <v>-1647</v>
      </c>
      <c r="K30" s="7"/>
      <c r="L30" s="25">
        <f t="shared" si="3"/>
        <v>3462.4254549473389</v>
      </c>
      <c r="M30" s="17">
        <f t="shared" si="1"/>
        <v>6.6282822281814946</v>
      </c>
      <c r="N30" s="17">
        <f t="shared" si="4"/>
        <v>-1649.0320485734051</v>
      </c>
      <c r="O30" s="24">
        <f t="shared" si="2"/>
        <v>4.1292214046775539</v>
      </c>
      <c r="P30" s="7"/>
      <c r="Q30" s="25">
        <f t="shared" si="5"/>
        <v>3507.550173756702</v>
      </c>
      <c r="R30" s="24">
        <f t="shared" si="6"/>
        <v>-1683.7085150268895</v>
      </c>
      <c r="S30" s="7"/>
      <c r="T30" s="25">
        <f t="shared" si="7"/>
        <v>-0.90449379147157105</v>
      </c>
      <c r="U30" s="24">
        <f t="shared" si="8"/>
        <v>-0.43757355670476972</v>
      </c>
      <c r="V30" s="7"/>
      <c r="W30" s="25">
        <f t="shared" si="9"/>
        <v>-0.90126751934415894</v>
      </c>
      <c r="X30" s="24">
        <f t="shared" si="10"/>
        <v>56.546800433825467</v>
      </c>
      <c r="Y30" s="7"/>
      <c r="Z30" s="25">
        <f t="shared" si="11"/>
        <v>639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4.4800433825479047E-2</v>
      </c>
      <c r="AD30" s="17">
        <f t="shared" ca="1" si="14"/>
        <v>-5.7458597567006109E-5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15062</v>
      </c>
      <c r="D31" s="17">
        <v>12596</v>
      </c>
      <c r="E31" s="17">
        <v>11451</v>
      </c>
      <c r="F31" s="17">
        <v>13895</v>
      </c>
      <c r="G31" s="24"/>
      <c r="H31" s="7"/>
      <c r="I31" s="25">
        <f t="shared" si="0"/>
        <v>3611</v>
      </c>
      <c r="J31" s="24">
        <f t="shared" si="0"/>
        <v>-1299</v>
      </c>
      <c r="K31" s="7"/>
      <c r="L31" s="25">
        <f t="shared" si="3"/>
        <v>3610.5988876428783</v>
      </c>
      <c r="M31" s="17">
        <f t="shared" si="1"/>
        <v>0.16089112303576369</v>
      </c>
      <c r="N31" s="17">
        <f t="shared" si="4"/>
        <v>-1298.942471982321</v>
      </c>
      <c r="O31" s="24">
        <f t="shared" si="2"/>
        <v>3.3094728180791252E-3</v>
      </c>
      <c r="P31" s="7"/>
      <c r="Q31" s="25">
        <f t="shared" si="5"/>
        <v>3653.550173756702</v>
      </c>
      <c r="R31" s="24">
        <f t="shared" si="6"/>
        <v>-1335.7085150268895</v>
      </c>
      <c r="S31" s="7"/>
      <c r="T31" s="25">
        <f t="shared" si="7"/>
        <v>-0.94214288756801057</v>
      </c>
      <c r="U31" s="24">
        <f t="shared" si="8"/>
        <v>-0.34713296299498025</v>
      </c>
      <c r="V31" s="7"/>
      <c r="W31" s="25">
        <f t="shared" si="9"/>
        <v>-0.93958964224728181</v>
      </c>
      <c r="X31" s="24">
        <f t="shared" si="10"/>
        <v>62.166959280670767</v>
      </c>
      <c r="Y31" s="7"/>
      <c r="Z31" s="25">
        <f t="shared" si="11"/>
        <v>629</v>
      </c>
      <c r="AA31" s="17">
        <f t="shared" si="15"/>
        <v>62.16299999999999</v>
      </c>
      <c r="AB31" s="24">
        <f t="shared" si="12"/>
        <v>1.0849490229172349</v>
      </c>
      <c r="AC31" s="17">
        <f t="shared" si="13"/>
        <v>3.959280670777332E-3</v>
      </c>
      <c r="AD31" s="17">
        <f t="shared" ca="1" si="14"/>
        <v>7.2847725048688972E-2</v>
      </c>
      <c r="AE31" s="17">
        <v>138</v>
      </c>
    </row>
    <row r="32" spans="1:31" s="17" customFormat="1" x14ac:dyDescent="0.25">
      <c r="A32" s="17">
        <v>12</v>
      </c>
      <c r="B32" s="17">
        <v>618</v>
      </c>
      <c r="C32" s="17">
        <v>15123</v>
      </c>
      <c r="D32" s="17">
        <v>12783</v>
      </c>
      <c r="E32" s="17">
        <v>11399</v>
      </c>
      <c r="F32" s="17">
        <v>13723</v>
      </c>
      <c r="G32" s="24"/>
      <c r="H32" s="7"/>
      <c r="I32" s="25">
        <f t="shared" si="0"/>
        <v>3724</v>
      </c>
      <c r="J32" s="24">
        <f t="shared" si="0"/>
        <v>-940</v>
      </c>
      <c r="K32" s="7"/>
      <c r="L32" s="25">
        <f t="shared" si="3"/>
        <v>3721.4818976683773</v>
      </c>
      <c r="M32" s="17">
        <f t="shared" si="1"/>
        <v>6.3408393525236058</v>
      </c>
      <c r="N32" s="17">
        <f t="shared" si="4"/>
        <v>-942.27337183293616</v>
      </c>
      <c r="O32" s="24">
        <f t="shared" si="2"/>
        <v>5.1682194907875321</v>
      </c>
      <c r="P32" s="7"/>
      <c r="Q32" s="25">
        <f t="shared" si="5"/>
        <v>3766.550173756702</v>
      </c>
      <c r="R32" s="24">
        <f t="shared" si="6"/>
        <v>-976.70851502688959</v>
      </c>
      <c r="S32" s="7"/>
      <c r="T32" s="25">
        <f t="shared" si="7"/>
        <v>-0.97128225646457</v>
      </c>
      <c r="U32" s="24">
        <f t="shared" si="8"/>
        <v>-0.25383361488631817</v>
      </c>
      <c r="V32" s="7"/>
      <c r="W32" s="25">
        <f t="shared" si="9"/>
        <v>-0.96942304404111379</v>
      </c>
      <c r="X32" s="24">
        <f t="shared" si="10"/>
        <v>67.770879852282576</v>
      </c>
      <c r="Y32" s="7"/>
      <c r="Z32" s="25">
        <f t="shared" si="11"/>
        <v>618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4.5879852282581624E-2</v>
      </c>
      <c r="AD32" s="17">
        <f t="shared" ca="1" si="14"/>
        <v>1.1845199360436709E-2</v>
      </c>
      <c r="AE32" s="17">
        <v>137</v>
      </c>
    </row>
    <row r="33" spans="1:31" s="17" customFormat="1" x14ac:dyDescent="0.25">
      <c r="A33" s="17">
        <v>13</v>
      </c>
      <c r="B33" s="17">
        <v>611</v>
      </c>
      <c r="C33" s="17">
        <v>15166</v>
      </c>
      <c r="D33" s="17">
        <v>12961</v>
      </c>
      <c r="E33" s="17">
        <v>11362</v>
      </c>
      <c r="F33" s="17">
        <v>13542</v>
      </c>
      <c r="G33" s="24"/>
      <c r="H33" s="7"/>
      <c r="I33" s="25">
        <f t="shared" si="0"/>
        <v>3804</v>
      </c>
      <c r="J33" s="24">
        <f t="shared" si="0"/>
        <v>-581</v>
      </c>
      <c r="K33" s="7"/>
      <c r="L33" s="25">
        <f t="shared" si="3"/>
        <v>3796.2668870856655</v>
      </c>
      <c r="M33" s="17">
        <f t="shared" si="1"/>
        <v>59.801035345846557</v>
      </c>
      <c r="N33" s="17">
        <f t="shared" si="4"/>
        <v>-580.57401872696926</v>
      </c>
      <c r="O33" s="24">
        <f t="shared" si="2"/>
        <v>0.18146004497289248</v>
      </c>
      <c r="P33" s="7"/>
      <c r="Q33" s="25">
        <f t="shared" si="5"/>
        <v>3846.550173756702</v>
      </c>
      <c r="R33" s="24">
        <f t="shared" si="6"/>
        <v>-617.70851502688959</v>
      </c>
      <c r="S33" s="7"/>
      <c r="T33" s="25">
        <f t="shared" si="7"/>
        <v>-0.99191189816124925</v>
      </c>
      <c r="U33" s="24">
        <f t="shared" si="8"/>
        <v>-0.16053426677765603</v>
      </c>
      <c r="V33" s="7"/>
      <c r="W33" s="25">
        <f t="shared" si="9"/>
        <v>-0.9907464837392288</v>
      </c>
      <c r="X33" s="24">
        <f t="shared" si="10"/>
        <v>73.239942445973043</v>
      </c>
      <c r="Y33" s="7"/>
      <c r="Z33" s="25">
        <f t="shared" si="11"/>
        <v>611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1.5942445973053054E-2</v>
      </c>
      <c r="AD33" s="17">
        <f t="shared" ca="1" si="14"/>
        <v>2.5315044686820443E-2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15189</v>
      </c>
      <c r="D34" s="17">
        <v>13151</v>
      </c>
      <c r="E34" s="17">
        <v>11345</v>
      </c>
      <c r="F34" s="17">
        <v>13366</v>
      </c>
      <c r="G34" s="24"/>
      <c r="H34" s="7"/>
      <c r="I34" s="25">
        <f t="shared" si="0"/>
        <v>3844</v>
      </c>
      <c r="J34" s="24">
        <f t="shared" si="0"/>
        <v>-215</v>
      </c>
      <c r="K34" s="7"/>
      <c r="L34" s="25">
        <f t="shared" si="3"/>
        <v>3835.7516332896221</v>
      </c>
      <c r="M34" s="17">
        <f t="shared" si="1"/>
        <v>68.03555338887071</v>
      </c>
      <c r="N34" s="17">
        <f t="shared" si="4"/>
        <v>-212.59228857479786</v>
      </c>
      <c r="O34" s="24">
        <f t="shared" si="2"/>
        <v>5.7970743070489075</v>
      </c>
      <c r="P34" s="7"/>
      <c r="Q34" s="25">
        <f t="shared" si="5"/>
        <v>3886.550173756702</v>
      </c>
      <c r="R34" s="24">
        <f t="shared" si="6"/>
        <v>-251.70851502688953</v>
      </c>
      <c r="S34" s="7"/>
      <c r="T34" s="25">
        <f t="shared" si="7"/>
        <v>-1.0022267190095888</v>
      </c>
      <c r="U34" s="24">
        <f t="shared" si="8"/>
        <v>-6.5415711324256762E-2</v>
      </c>
      <c r="V34" s="7"/>
      <c r="W34" s="25">
        <f t="shared" si="9"/>
        <v>-1.0017683348581394</v>
      </c>
      <c r="X34" s="24">
        <f t="shared" si="10"/>
        <v>78.707670505922124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-2.4329494077861114E-2</v>
      </c>
      <c r="AD34" s="17">
        <f t="shared" ca="1" si="14"/>
        <v>5.8042267261271263E-3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15186</v>
      </c>
      <c r="D35" s="17">
        <v>13341</v>
      </c>
      <c r="E35" s="17">
        <v>11345</v>
      </c>
      <c r="F35" s="17">
        <v>13174</v>
      </c>
      <c r="G35" s="24"/>
      <c r="H35" s="7"/>
      <c r="I35" s="25">
        <f t="shared" si="0"/>
        <v>3841</v>
      </c>
      <c r="J35" s="24">
        <f t="shared" si="0"/>
        <v>167</v>
      </c>
      <c r="K35" s="7"/>
      <c r="L35" s="25">
        <f t="shared" si="3"/>
        <v>3839.1090525907721</v>
      </c>
      <c r="M35" s="17">
        <f t="shared" si="1"/>
        <v>3.5756821044657818</v>
      </c>
      <c r="N35" s="17">
        <f t="shared" si="4"/>
        <v>165.55513189131125</v>
      </c>
      <c r="O35" s="24">
        <f t="shared" si="2"/>
        <v>2.0876438515058107</v>
      </c>
      <c r="P35" s="7"/>
      <c r="Q35" s="25">
        <f t="shared" si="5"/>
        <v>3883.550173756702</v>
      </c>
      <c r="R35" s="24">
        <f t="shared" si="6"/>
        <v>130.29148497311047</v>
      </c>
      <c r="S35" s="7"/>
      <c r="T35" s="25">
        <f t="shared" si="7"/>
        <v>-1.0014531074459634</v>
      </c>
      <c r="U35" s="24">
        <f t="shared" si="8"/>
        <v>3.386103234568455E-2</v>
      </c>
      <c r="V35" s="7"/>
      <c r="W35" s="25">
        <f t="shared" si="9"/>
        <v>-1.0017323434689476</v>
      </c>
      <c r="X35" s="24">
        <f t="shared" si="10"/>
        <v>84.379796185130317</v>
      </c>
      <c r="Y35" s="7"/>
      <c r="Z35" s="25">
        <f t="shared" si="11"/>
        <v>625</v>
      </c>
      <c r="AA35" s="17">
        <f t="shared" si="15"/>
        <v>84.356999999999985</v>
      </c>
      <c r="AB35" s="24">
        <f t="shared" si="12"/>
        <v>1.4723073971048564</v>
      </c>
      <c r="AC35" s="17">
        <f t="shared" si="13"/>
        <v>2.2796185130331992E-2</v>
      </c>
      <c r="AD35" s="17">
        <f t="shared" ca="1" si="14"/>
        <v>5.7919401552567251E-2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15168</v>
      </c>
      <c r="D36" s="17">
        <v>13518</v>
      </c>
      <c r="E36" s="17">
        <v>11355</v>
      </c>
      <c r="F36" s="17">
        <v>12978</v>
      </c>
      <c r="G36" s="24"/>
      <c r="H36" s="7"/>
      <c r="I36" s="25">
        <f t="shared" si="0"/>
        <v>3813</v>
      </c>
      <c r="J36" s="24">
        <f t="shared" si="0"/>
        <v>540</v>
      </c>
      <c r="K36" s="7"/>
      <c r="L36" s="25">
        <f t="shared" si="3"/>
        <v>3805.0816760202729</v>
      </c>
      <c r="M36" s="17">
        <f t="shared" si="1"/>
        <v>62.699854647921534</v>
      </c>
      <c r="N36" s="17">
        <f t="shared" si="4"/>
        <v>542.4612699888612</v>
      </c>
      <c r="O36" s="24">
        <f t="shared" si="2"/>
        <v>6.0578499580688323</v>
      </c>
      <c r="P36" s="7"/>
      <c r="Q36" s="25">
        <f t="shared" si="5"/>
        <v>3855.550173756702</v>
      </c>
      <c r="R36" s="24">
        <f t="shared" si="6"/>
        <v>503.29148497311047</v>
      </c>
      <c r="S36" s="7"/>
      <c r="T36" s="25">
        <f t="shared" si="7"/>
        <v>-0.99423273285212566</v>
      </c>
      <c r="U36" s="24">
        <f t="shared" si="8"/>
        <v>0.13079879514382095</v>
      </c>
      <c r="V36" s="7"/>
      <c r="W36" s="25">
        <f t="shared" si="9"/>
        <v>-0.99523203210925815</v>
      </c>
      <c r="X36" s="24">
        <f t="shared" si="10"/>
        <v>89.931005292121426</v>
      </c>
      <c r="Y36" s="7"/>
      <c r="Z36" s="25">
        <f t="shared" si="11"/>
        <v>625</v>
      </c>
      <c r="AA36" s="17">
        <f t="shared" si="15"/>
        <v>89.981999999999985</v>
      </c>
      <c r="AB36" s="24">
        <f t="shared" si="12"/>
        <v>1.5704821675295373</v>
      </c>
      <c r="AC36" s="17">
        <f t="shared" si="13"/>
        <v>-5.0994707878558643E-2</v>
      </c>
      <c r="AD36" s="17">
        <f t="shared" ca="1" si="14"/>
        <v>1.7348753741117662E-2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15133</v>
      </c>
      <c r="D37" s="17">
        <v>13715</v>
      </c>
      <c r="E37" s="17">
        <v>11394</v>
      </c>
      <c r="F37" s="17">
        <v>12799</v>
      </c>
      <c r="G37" s="24"/>
      <c r="H37" s="7"/>
      <c r="I37" s="25">
        <f t="shared" si="0"/>
        <v>3739</v>
      </c>
      <c r="J37" s="24">
        <f t="shared" si="0"/>
        <v>916</v>
      </c>
      <c r="K37" s="7"/>
      <c r="L37" s="25">
        <f t="shared" si="3"/>
        <v>3733.5676439697304</v>
      </c>
      <c r="M37" s="17">
        <f t="shared" si="1"/>
        <v>29.510492039606511</v>
      </c>
      <c r="N37" s="17">
        <f t="shared" si="4"/>
        <v>916.26609785869459</v>
      </c>
      <c r="O37" s="24">
        <f t="shared" si="2"/>
        <v>7.0808070401847598E-2</v>
      </c>
      <c r="P37" s="7"/>
      <c r="Q37" s="25">
        <f t="shared" si="5"/>
        <v>3781.550173756702</v>
      </c>
      <c r="R37" s="24">
        <f t="shared" si="6"/>
        <v>879.29148497311041</v>
      </c>
      <c r="S37" s="7"/>
      <c r="T37" s="25">
        <f t="shared" si="7"/>
        <v>-0.97515031428269738</v>
      </c>
      <c r="U37" s="24">
        <f t="shared" si="8"/>
        <v>0.22851621823255899</v>
      </c>
      <c r="V37" s="7"/>
      <c r="W37" s="25">
        <f t="shared" si="9"/>
        <v>-0.97687514233971584</v>
      </c>
      <c r="X37" s="24">
        <f t="shared" si="10"/>
        <v>95.610000863776861</v>
      </c>
      <c r="Y37" s="7"/>
      <c r="Z37" s="25">
        <f t="shared" si="11"/>
        <v>628</v>
      </c>
      <c r="AA37" s="17">
        <f t="shared" si="15"/>
        <v>95.633999999999986</v>
      </c>
      <c r="AB37" s="24">
        <f t="shared" si="12"/>
        <v>1.6691281768522568</v>
      </c>
      <c r="AC37" s="17">
        <f t="shared" si="13"/>
        <v>-2.3999136223125106E-2</v>
      </c>
      <c r="AD37" s="17">
        <f t="shared" ca="1" si="14"/>
        <v>4.6002195009833713E-2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15078</v>
      </c>
      <c r="D38" s="17">
        <v>13903</v>
      </c>
      <c r="E38" s="17">
        <v>11448</v>
      </c>
      <c r="F38" s="17">
        <v>12610</v>
      </c>
      <c r="G38" s="24"/>
      <c r="H38" s="7"/>
      <c r="I38" s="25">
        <f t="shared" si="0"/>
        <v>3630</v>
      </c>
      <c r="J38" s="24">
        <f t="shared" si="0"/>
        <v>1293</v>
      </c>
      <c r="K38" s="7"/>
      <c r="L38" s="25">
        <f t="shared" si="3"/>
        <v>3621.7018465770816</v>
      </c>
      <c r="M38" s="17">
        <f t="shared" si="1"/>
        <v>68.859350230292421</v>
      </c>
      <c r="N38" s="17">
        <f t="shared" si="4"/>
        <v>1291.8289829263981</v>
      </c>
      <c r="O38" s="24">
        <f t="shared" si="2"/>
        <v>1.3712809866671298</v>
      </c>
      <c r="P38" s="7"/>
      <c r="Q38" s="25">
        <f t="shared" si="5"/>
        <v>3672.550173756702</v>
      </c>
      <c r="R38" s="24">
        <f t="shared" si="6"/>
        <v>1256.2914849731105</v>
      </c>
      <c r="S38" s="7"/>
      <c r="T38" s="25">
        <f t="shared" si="7"/>
        <v>-0.94704242747097189</v>
      </c>
      <c r="U38" s="24">
        <f t="shared" si="8"/>
        <v>0.32649352808483095</v>
      </c>
      <c r="V38" s="7"/>
      <c r="W38" s="25">
        <f t="shared" si="9"/>
        <v>-0.94949446619469424</v>
      </c>
      <c r="X38" s="24">
        <f t="shared" si="10"/>
        <v>101.41985777675825</v>
      </c>
      <c r="Y38" s="7"/>
      <c r="Z38" s="25">
        <f t="shared" si="11"/>
        <v>646</v>
      </c>
      <c r="AA38" s="17">
        <f t="shared" si="15"/>
        <v>101.44799999999998</v>
      </c>
      <c r="AB38" s="24">
        <f t="shared" si="12"/>
        <v>1.7706016195632068</v>
      </c>
      <c r="AC38" s="17">
        <f t="shared" si="13"/>
        <v>-2.814222324172988E-2</v>
      </c>
      <c r="AD38" s="17">
        <f t="shared" ca="1" si="14"/>
        <v>5.5464523786525888E-3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15009</v>
      </c>
      <c r="D39" s="17">
        <v>14076</v>
      </c>
      <c r="E39" s="17">
        <v>11525</v>
      </c>
      <c r="F39" s="17">
        <v>12436</v>
      </c>
      <c r="G39" s="24"/>
      <c r="H39" s="7"/>
      <c r="I39" s="25">
        <f t="shared" si="0"/>
        <v>3484</v>
      </c>
      <c r="J39" s="24">
        <f t="shared" si="0"/>
        <v>1640</v>
      </c>
      <c r="K39" s="7"/>
      <c r="L39" s="25">
        <f t="shared" si="3"/>
        <v>3476.5427762485328</v>
      </c>
      <c r="M39" s="17">
        <f t="shared" si="1"/>
        <v>55.61018607944586</v>
      </c>
      <c r="N39" s="17">
        <f t="shared" si="4"/>
        <v>1645.1372580611096</v>
      </c>
      <c r="O39" s="24">
        <f t="shared" si="2"/>
        <v>26.391420386435623</v>
      </c>
      <c r="P39" s="7"/>
      <c r="Q39" s="25">
        <f t="shared" si="5"/>
        <v>3526.550173756702</v>
      </c>
      <c r="R39" s="24">
        <f t="shared" si="6"/>
        <v>1603.2914849731105</v>
      </c>
      <c r="S39" s="7"/>
      <c r="T39" s="25">
        <f t="shared" si="7"/>
        <v>-0.90939333137453238</v>
      </c>
      <c r="U39" s="24">
        <f t="shared" si="8"/>
        <v>0.41667423503108653</v>
      </c>
      <c r="V39" s="7"/>
      <c r="W39" s="25">
        <f t="shared" si="9"/>
        <v>-0.91251438743392033</v>
      </c>
      <c r="X39" s="24">
        <f t="shared" si="10"/>
        <v>106.98628095146302</v>
      </c>
      <c r="Y39" s="7"/>
      <c r="Z39" s="25">
        <f t="shared" si="11"/>
        <v>629</v>
      </c>
      <c r="AA39" s="17">
        <f t="shared" si="15"/>
        <v>107.10899999999998</v>
      </c>
      <c r="AB39" s="24">
        <f t="shared" si="12"/>
        <v>1.8694047085186061</v>
      </c>
      <c r="AC39" s="17">
        <f t="shared" si="13"/>
        <v>-0.12271904853696469</v>
      </c>
      <c r="AD39" s="17">
        <f t="shared" ca="1" si="14"/>
        <v>1.3868248825346541E-2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14902</v>
      </c>
      <c r="D40" s="17">
        <v>14230</v>
      </c>
      <c r="E40" s="17">
        <v>11600</v>
      </c>
      <c r="F40" s="17">
        <v>12260</v>
      </c>
      <c r="G40" s="24"/>
      <c r="H40" s="7"/>
      <c r="I40" s="25">
        <f t="shared" si="0"/>
        <v>3302</v>
      </c>
      <c r="J40" s="24">
        <f t="shared" si="0"/>
        <v>1970</v>
      </c>
      <c r="K40" s="7"/>
      <c r="L40" s="25">
        <f t="shared" si="3"/>
        <v>3301.7232936897522</v>
      </c>
      <c r="M40" s="17">
        <f t="shared" si="1"/>
        <v>7.656638213097719E-2</v>
      </c>
      <c r="N40" s="17">
        <f t="shared" si="4"/>
        <v>1974.9191208267241</v>
      </c>
      <c r="O40" s="24">
        <f t="shared" si="2"/>
        <v>24.197749707910901</v>
      </c>
      <c r="P40" s="7"/>
      <c r="Q40" s="25">
        <f t="shared" si="5"/>
        <v>3344.550173756702</v>
      </c>
      <c r="R40" s="24">
        <f t="shared" si="6"/>
        <v>1933.2914849731105</v>
      </c>
      <c r="S40" s="7"/>
      <c r="T40" s="25">
        <f t="shared" si="7"/>
        <v>-0.86246089651458713</v>
      </c>
      <c r="U40" s="24">
        <f t="shared" si="8"/>
        <v>0.5024368669972662</v>
      </c>
      <c r="V40" s="7"/>
      <c r="W40" s="25">
        <f t="shared" si="9"/>
        <v>-0.8662178866806155</v>
      </c>
      <c r="X40" s="24">
        <f t="shared" si="10"/>
        <v>112.55903653518249</v>
      </c>
      <c r="Y40" s="7"/>
      <c r="Z40" s="25">
        <f t="shared" si="11"/>
        <v>614</v>
      </c>
      <c r="AA40" s="17">
        <f t="shared" si="15"/>
        <v>112.63499999999998</v>
      </c>
      <c r="AB40" s="24">
        <f t="shared" si="12"/>
        <v>1.9658516029838125</v>
      </c>
      <c r="AC40" s="17">
        <f t="shared" si="13"/>
        <v>-7.5963464817490944E-2</v>
      </c>
      <c r="AD40" s="17">
        <f t="shared" ca="1" si="14"/>
        <v>-5.2028370331157703E-2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14813</v>
      </c>
      <c r="D41" s="17">
        <v>14402</v>
      </c>
      <c r="E41" s="17">
        <v>11713</v>
      </c>
      <c r="F41" s="17">
        <v>12112</v>
      </c>
      <c r="G41" s="24"/>
      <c r="H41" s="7"/>
      <c r="I41" s="25">
        <f t="shared" si="0"/>
        <v>3100</v>
      </c>
      <c r="J41" s="24">
        <f t="shared" si="0"/>
        <v>2290</v>
      </c>
      <c r="K41" s="7"/>
      <c r="L41" s="25">
        <f t="shared" si="3"/>
        <v>3094.7386148514729</v>
      </c>
      <c r="M41" s="17">
        <f t="shared" si="1"/>
        <v>27.682173681141503</v>
      </c>
      <c r="N41" s="17">
        <f t="shared" si="4"/>
        <v>2288.1667777323469</v>
      </c>
      <c r="O41" s="24">
        <f t="shared" si="2"/>
        <v>3.3607038826192746</v>
      </c>
      <c r="P41" s="7"/>
      <c r="Q41" s="25">
        <f t="shared" si="5"/>
        <v>3142.550173756702</v>
      </c>
      <c r="R41" s="24">
        <f t="shared" si="6"/>
        <v>2253.2914849731105</v>
      </c>
      <c r="S41" s="7"/>
      <c r="T41" s="25">
        <f t="shared" si="7"/>
        <v>-0.81037105123047215</v>
      </c>
      <c r="U41" s="24">
        <f t="shared" si="8"/>
        <v>0.58560063132810702</v>
      </c>
      <c r="V41" s="7"/>
      <c r="W41" s="25">
        <f t="shared" si="9"/>
        <v>-0.81474452315436807</v>
      </c>
      <c r="X41" s="24">
        <f t="shared" si="10"/>
        <v>118.15062493223382</v>
      </c>
      <c r="Y41" s="7"/>
      <c r="Z41" s="25">
        <f t="shared" si="11"/>
        <v>617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-3.7375067766149073E-2</v>
      </c>
      <c r="AD41" s="17">
        <f t="shared" ca="1" si="14"/>
        <v>2.3895859003204123E-2</v>
      </c>
      <c r="AE41" s="17">
        <v>128</v>
      </c>
    </row>
    <row r="42" spans="1:31" s="17" customFormat="1" x14ac:dyDescent="0.25">
      <c r="A42" s="17">
        <v>22</v>
      </c>
      <c r="B42" s="17">
        <v>615</v>
      </c>
      <c r="C42" s="17">
        <v>14686</v>
      </c>
      <c r="D42" s="17">
        <v>14532</v>
      </c>
      <c r="E42" s="17">
        <v>11822</v>
      </c>
      <c r="F42" s="17">
        <v>11959</v>
      </c>
      <c r="G42" s="24"/>
      <c r="H42" s="7"/>
      <c r="I42" s="25">
        <f t="shared" si="0"/>
        <v>2864</v>
      </c>
      <c r="J42" s="24">
        <f t="shared" si="0"/>
        <v>2573</v>
      </c>
      <c r="K42" s="7"/>
      <c r="L42" s="25">
        <f t="shared" si="3"/>
        <v>2859.1184348795159</v>
      </c>
      <c r="M42" s="17">
        <f t="shared" si="1"/>
        <v>23.829678025526782</v>
      </c>
      <c r="N42" s="17">
        <f t="shared" si="4"/>
        <v>2579.3810683565525</v>
      </c>
      <c r="O42" s="24">
        <f t="shared" si="2"/>
        <v>40.718033370996039</v>
      </c>
      <c r="P42" s="7"/>
      <c r="Q42" s="25">
        <f t="shared" si="5"/>
        <v>2906.550173756702</v>
      </c>
      <c r="R42" s="24">
        <f t="shared" si="6"/>
        <v>2536.2914849731105</v>
      </c>
      <c r="S42" s="7"/>
      <c r="T42" s="25">
        <f t="shared" si="7"/>
        <v>-0.74951360822526847</v>
      </c>
      <c r="U42" s="24">
        <f t="shared" si="8"/>
        <v>0.65914858540819443</v>
      </c>
      <c r="V42" s="7"/>
      <c r="W42" s="25">
        <f t="shared" si="9"/>
        <v>-0.75443187293879865</v>
      </c>
      <c r="X42" s="24">
        <f t="shared" si="10"/>
        <v>123.58756903186139</v>
      </c>
      <c r="Y42" s="7"/>
      <c r="Z42" s="25">
        <f t="shared" si="11"/>
        <v>615</v>
      </c>
      <c r="AA42" s="17">
        <f t="shared" si="15"/>
        <v>123.72299999999997</v>
      </c>
      <c r="AB42" s="24">
        <f t="shared" si="12"/>
        <v>2.1593737104449438</v>
      </c>
      <c r="AC42" s="17">
        <f t="shared" si="13"/>
        <v>-0.13543096813857858</v>
      </c>
      <c r="AD42" s="17">
        <f t="shared" ca="1" si="14"/>
        <v>0.17075905335251207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14565</v>
      </c>
      <c r="D43" s="17">
        <v>14685</v>
      </c>
      <c r="E43" s="17">
        <v>11969</v>
      </c>
      <c r="F43" s="17">
        <v>11834</v>
      </c>
      <c r="G43" s="24"/>
      <c r="H43" s="7"/>
      <c r="I43" s="25">
        <f t="shared" si="0"/>
        <v>2596</v>
      </c>
      <c r="J43" s="24">
        <f t="shared" si="0"/>
        <v>2851</v>
      </c>
      <c r="K43" s="7"/>
      <c r="L43" s="25">
        <f t="shared" si="3"/>
        <v>2597.7822159928505</v>
      </c>
      <c r="M43" s="17">
        <f t="shared" si="1"/>
        <v>3.1762938451721801</v>
      </c>
      <c r="N43" s="17">
        <f t="shared" si="4"/>
        <v>2845.6506674636817</v>
      </c>
      <c r="O43" s="24">
        <f t="shared" si="2"/>
        <v>28.615358584114038</v>
      </c>
      <c r="P43" s="7"/>
      <c r="Q43" s="25">
        <f t="shared" si="5"/>
        <v>2638.550173756702</v>
      </c>
      <c r="R43" s="24">
        <f t="shared" si="6"/>
        <v>2814.2914849731105</v>
      </c>
      <c r="S43" s="7"/>
      <c r="T43" s="25">
        <f t="shared" si="7"/>
        <v>-0.68040430854139311</v>
      </c>
      <c r="U43" s="24">
        <f t="shared" si="8"/>
        <v>0.73139710567061245</v>
      </c>
      <c r="V43" s="7"/>
      <c r="W43" s="25">
        <f t="shared" si="9"/>
        <v>-0.68585748327294682</v>
      </c>
      <c r="X43" s="24">
        <f t="shared" si="10"/>
        <v>129.28420502954498</v>
      </c>
      <c r="Y43" s="7"/>
      <c r="Z43" s="25">
        <f t="shared" si="11"/>
        <v>612</v>
      </c>
      <c r="AA43" s="17">
        <f t="shared" si="15"/>
        <v>129.23099999999997</v>
      </c>
      <c r="AB43" s="24">
        <f t="shared" si="12"/>
        <v>2.2555064456447913</v>
      </c>
      <c r="AC43" s="17">
        <f t="shared" si="13"/>
        <v>5.3205029545011939E-2</v>
      </c>
      <c r="AD43" s="17">
        <f t="shared" ca="1" si="14"/>
        <v>2.9161045830903731E-2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14408</v>
      </c>
      <c r="D44" s="17">
        <v>14801</v>
      </c>
      <c r="E44" s="17">
        <v>12107</v>
      </c>
      <c r="F44" s="17">
        <v>11707</v>
      </c>
      <c r="G44" s="24"/>
      <c r="H44" s="7"/>
      <c r="I44" s="25">
        <f t="shared" si="0"/>
        <v>2301</v>
      </c>
      <c r="J44" s="24">
        <f t="shared" si="0"/>
        <v>3094</v>
      </c>
      <c r="K44" s="7"/>
      <c r="L44" s="25">
        <f t="shared" si="3"/>
        <v>2302.8309901684429</v>
      </c>
      <c r="M44" s="17">
        <f t="shared" si="1"/>
        <v>3.3525249969345414</v>
      </c>
      <c r="N44" s="17">
        <f t="shared" si="4"/>
        <v>3093.0134551483188</v>
      </c>
      <c r="O44" s="24">
        <f t="shared" si="2"/>
        <v>0.97327074437862937</v>
      </c>
      <c r="P44" s="7"/>
      <c r="Q44" s="25">
        <f t="shared" si="5"/>
        <v>2343.550173756702</v>
      </c>
      <c r="R44" s="24">
        <f t="shared" si="6"/>
        <v>3057.2914849731105</v>
      </c>
      <c r="S44" s="7"/>
      <c r="T44" s="25">
        <f t="shared" si="7"/>
        <v>-0.60433250478488842</v>
      </c>
      <c r="U44" s="24">
        <f t="shared" si="8"/>
        <v>0.79454958920934482</v>
      </c>
      <c r="V44" s="7"/>
      <c r="W44" s="25">
        <f t="shared" si="9"/>
        <v>-0.61025281239015383</v>
      </c>
      <c r="X44" s="24">
        <f t="shared" si="10"/>
        <v>134.91777499117427</v>
      </c>
      <c r="Y44" s="7"/>
      <c r="Z44" s="25">
        <f t="shared" si="11"/>
        <v>631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7.774991174301249E-3</v>
      </c>
      <c r="AD44" s="17">
        <f t="shared" ca="1" si="14"/>
        <v>4.2655632513515229E-2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14246</v>
      </c>
      <c r="D45" s="17">
        <v>14906</v>
      </c>
      <c r="E45" s="17">
        <v>12263</v>
      </c>
      <c r="F45" s="17">
        <v>11593</v>
      </c>
      <c r="G45" s="24"/>
      <c r="H45" s="7"/>
      <c r="I45" s="25">
        <f t="shared" si="0"/>
        <v>1983</v>
      </c>
      <c r="J45" s="24">
        <f t="shared" si="0"/>
        <v>3313</v>
      </c>
      <c r="K45" s="7"/>
      <c r="L45" s="25">
        <f t="shared" si="3"/>
        <v>1985.8978051673712</v>
      </c>
      <c r="M45" s="17">
        <f t="shared" si="1"/>
        <v>8.3972747880431644</v>
      </c>
      <c r="N45" s="17">
        <f t="shared" si="4"/>
        <v>3309.7475429995961</v>
      </c>
      <c r="O45" s="24">
        <f t="shared" si="2"/>
        <v>10.578476539476108</v>
      </c>
      <c r="P45" s="7"/>
      <c r="Q45" s="25">
        <f t="shared" si="5"/>
        <v>2025.5501737567022</v>
      </c>
      <c r="R45" s="24">
        <f t="shared" si="6"/>
        <v>3276.2914849731105</v>
      </c>
      <c r="S45" s="7"/>
      <c r="T45" s="25">
        <f t="shared" si="7"/>
        <v>-0.52232967904058869</v>
      </c>
      <c r="U45" s="24">
        <f t="shared" si="8"/>
        <v>0.85146479042326406</v>
      </c>
      <c r="V45" s="7"/>
      <c r="W45" s="25">
        <f t="shared" si="9"/>
        <v>-0.52867061183390252</v>
      </c>
      <c r="X45" s="24">
        <f t="shared" si="10"/>
        <v>140.60783658889727</v>
      </c>
      <c r="Y45" s="7"/>
      <c r="Z45" s="25">
        <f t="shared" si="11"/>
        <v>629</v>
      </c>
      <c r="AA45" s="17">
        <f t="shared" si="15"/>
        <v>140.57099999999997</v>
      </c>
      <c r="AB45" s="24">
        <f t="shared" si="12"/>
        <v>2.4534267828209484</v>
      </c>
      <c r="AC45" s="17">
        <f t="shared" si="13"/>
        <v>3.6836588897301681E-2</v>
      </c>
      <c r="AD45" s="17">
        <f t="shared" ca="1" si="14"/>
        <v>3.8230393502914239E-2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14088</v>
      </c>
      <c r="D46" s="17">
        <v>15010</v>
      </c>
      <c r="E46" s="17">
        <v>12442</v>
      </c>
      <c r="F46" s="17">
        <v>11506</v>
      </c>
      <c r="G46" s="24"/>
      <c r="H46" s="7"/>
      <c r="I46" s="25">
        <f t="shared" si="0"/>
        <v>1646</v>
      </c>
      <c r="J46" s="24">
        <f t="shared" si="0"/>
        <v>3504</v>
      </c>
      <c r="K46" s="7"/>
      <c r="L46" s="25">
        <f t="shared" si="3"/>
        <v>1646.9814342566092</v>
      </c>
      <c r="M46" s="17">
        <f t="shared" si="1"/>
        <v>0.96321320004603517</v>
      </c>
      <c r="N46" s="17">
        <f t="shared" si="4"/>
        <v>3495.637906202875</v>
      </c>
      <c r="O46" s="24">
        <f t="shared" si="2"/>
        <v>69.924612671916378</v>
      </c>
      <c r="P46" s="7"/>
      <c r="Q46" s="25">
        <f t="shared" si="5"/>
        <v>1688.5501737567022</v>
      </c>
      <c r="R46" s="24">
        <f t="shared" si="6"/>
        <v>3467.2914849731105</v>
      </c>
      <c r="S46" s="7"/>
      <c r="T46" s="25">
        <f t="shared" si="7"/>
        <v>-0.43542731339332746</v>
      </c>
      <c r="U46" s="24">
        <f t="shared" si="8"/>
        <v>0.90110316225823461</v>
      </c>
      <c r="V46" s="7"/>
      <c r="W46" s="25">
        <f t="shared" si="9"/>
        <v>-0.44213466816618496</v>
      </c>
      <c r="X46" s="24">
        <f t="shared" si="10"/>
        <v>146.3084856715318</v>
      </c>
      <c r="Y46" s="7"/>
      <c r="Z46" s="25">
        <f t="shared" si="11"/>
        <v>633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4.0485671531826029E-2</v>
      </c>
      <c r="AD46" s="17">
        <f t="shared" ca="1" si="14"/>
        <v>9.5773537618129012E-3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13912</v>
      </c>
      <c r="D47" s="17">
        <v>15093</v>
      </c>
      <c r="E47" s="17">
        <v>12624</v>
      </c>
      <c r="F47" s="17">
        <v>11439</v>
      </c>
      <c r="G47" s="24"/>
      <c r="H47" s="7"/>
      <c r="I47" s="25">
        <f t="shared" si="0"/>
        <v>1288</v>
      </c>
      <c r="J47" s="24">
        <f t="shared" si="0"/>
        <v>3654</v>
      </c>
      <c r="K47" s="7"/>
      <c r="L47" s="25">
        <f t="shared" si="3"/>
        <v>1293.6680055488205</v>
      </c>
      <c r="M47" s="17">
        <f t="shared" si="1"/>
        <v>32.126286901459686</v>
      </c>
      <c r="N47" s="17">
        <f t="shared" si="4"/>
        <v>3646.5246971108854</v>
      </c>
      <c r="O47" s="24">
        <f t="shared" si="2"/>
        <v>55.880153284004685</v>
      </c>
      <c r="P47" s="7"/>
      <c r="Q47" s="25">
        <f t="shared" si="5"/>
        <v>1330.5501737567022</v>
      </c>
      <c r="R47" s="24">
        <f t="shared" si="6"/>
        <v>3617.2914849731105</v>
      </c>
      <c r="S47" s="7"/>
      <c r="T47" s="25">
        <f t="shared" si="7"/>
        <v>-0.34310966680068794</v>
      </c>
      <c r="U47" s="24">
        <f t="shared" si="8"/>
        <v>0.9400861767883163</v>
      </c>
      <c r="V47" s="7"/>
      <c r="W47" s="25">
        <f t="shared" si="9"/>
        <v>-0.35010412312451555</v>
      </c>
      <c r="X47" s="24">
        <f t="shared" si="10"/>
        <v>152.01760540771363</v>
      </c>
      <c r="Y47" s="7"/>
      <c r="Z47" s="25">
        <f t="shared" si="11"/>
        <v>629</v>
      </c>
      <c r="AA47" s="17">
        <f t="shared" si="15"/>
        <v>151.92899999999997</v>
      </c>
      <c r="AB47" s="24">
        <f t="shared" si="12"/>
        <v>2.6516612792624645</v>
      </c>
      <c r="AC47" s="17">
        <f t="shared" si="13"/>
        <v>8.8605407713657769E-2</v>
      </c>
      <c r="AD47" s="17">
        <f t="shared" ca="1" si="14"/>
        <v>-7.4779992210807222E-2</v>
      </c>
      <c r="AE47" s="17">
        <v>122</v>
      </c>
    </row>
    <row r="48" spans="1:31" s="17" customFormat="1" x14ac:dyDescent="0.25">
      <c r="A48" s="17">
        <v>28</v>
      </c>
      <c r="B48" s="17">
        <v>622</v>
      </c>
      <c r="C48" s="17">
        <v>13721</v>
      </c>
      <c r="D48" s="17">
        <v>15141</v>
      </c>
      <c r="E48" s="17">
        <v>12798</v>
      </c>
      <c r="F48" s="17">
        <v>11370</v>
      </c>
      <c r="G48" s="24"/>
      <c r="H48" s="7"/>
      <c r="I48" s="25">
        <f t="shared" si="0"/>
        <v>923</v>
      </c>
      <c r="J48" s="24">
        <f t="shared" si="0"/>
        <v>3771</v>
      </c>
      <c r="K48" s="7"/>
      <c r="L48" s="25">
        <f t="shared" si="3"/>
        <v>931.45784030682012</v>
      </c>
      <c r="M48" s="17">
        <f t="shared" si="1"/>
        <v>71.535062655671013</v>
      </c>
      <c r="N48" s="17">
        <f t="shared" si="4"/>
        <v>3761.1256295107955</v>
      </c>
      <c r="O48" s="24">
        <f t="shared" si="2"/>
        <v>97.503192558072044</v>
      </c>
      <c r="P48" s="7"/>
      <c r="Q48" s="25">
        <f t="shared" si="5"/>
        <v>965.55017375670207</v>
      </c>
      <c r="R48" s="24">
        <f t="shared" si="6"/>
        <v>3734.2914849731105</v>
      </c>
      <c r="S48" s="7"/>
      <c r="T48" s="25">
        <f t="shared" si="7"/>
        <v>-0.24898692655958901</v>
      </c>
      <c r="U48" s="24">
        <f t="shared" si="8"/>
        <v>0.97049292812178001</v>
      </c>
      <c r="V48" s="7"/>
      <c r="W48" s="25">
        <f t="shared" si="9"/>
        <v>-0.25620471164872022</v>
      </c>
      <c r="X48" s="24">
        <f t="shared" si="10"/>
        <v>157.65541577648287</v>
      </c>
      <c r="Y48" s="7"/>
      <c r="Z48" s="25">
        <f t="shared" si="11"/>
        <v>622</v>
      </c>
      <c r="AA48" s="17">
        <f t="shared" si="15"/>
        <v>157.52699999999999</v>
      </c>
      <c r="AB48" s="24">
        <f t="shared" si="12"/>
        <v>2.7493648107891073</v>
      </c>
      <c r="AC48" s="17">
        <f t="shared" si="13"/>
        <v>0.12841577648288194</v>
      </c>
      <c r="AD48" s="17">
        <f t="shared" ca="1" si="14"/>
        <v>3.8539922716864794E-2</v>
      </c>
      <c r="AE48" s="17">
        <v>121</v>
      </c>
    </row>
    <row r="49" spans="1:31" s="17" customFormat="1" x14ac:dyDescent="0.25">
      <c r="A49" s="17">
        <v>29</v>
      </c>
      <c r="B49" s="17">
        <v>616</v>
      </c>
      <c r="C49" s="17">
        <v>13536</v>
      </c>
      <c r="D49" s="17">
        <v>15173</v>
      </c>
      <c r="E49" s="17">
        <v>12976</v>
      </c>
      <c r="F49" s="17">
        <v>11330</v>
      </c>
      <c r="G49" s="24"/>
      <c r="H49" s="7"/>
      <c r="I49" s="25">
        <f t="shared" si="0"/>
        <v>560</v>
      </c>
      <c r="J49" s="24">
        <f t="shared" si="0"/>
        <v>3843</v>
      </c>
      <c r="K49" s="7"/>
      <c r="L49" s="25">
        <f t="shared" si="3"/>
        <v>563.57558028877725</v>
      </c>
      <c r="M49" s="17">
        <f t="shared" si="1"/>
        <v>12.784774401492374</v>
      </c>
      <c r="N49" s="17">
        <f t="shared" si="4"/>
        <v>3839.6252147703658</v>
      </c>
      <c r="O49" s="24">
        <f t="shared" si="2"/>
        <v>11.389175346157153</v>
      </c>
      <c r="P49" s="7"/>
      <c r="Q49" s="25">
        <f t="shared" si="5"/>
        <v>602.55017375670207</v>
      </c>
      <c r="R49" s="24">
        <f t="shared" si="6"/>
        <v>3806.2914849731105</v>
      </c>
      <c r="S49" s="7"/>
      <c r="T49" s="25">
        <f t="shared" si="7"/>
        <v>-0.15537992736090708</v>
      </c>
      <c r="U49" s="24">
        <f t="shared" si="8"/>
        <v>0.98920477509621918</v>
      </c>
      <c r="V49" s="7"/>
      <c r="W49" s="25">
        <f t="shared" si="9"/>
        <v>-0.1627341605069845</v>
      </c>
      <c r="X49" s="24">
        <f t="shared" si="10"/>
        <v>163.10173740202856</v>
      </c>
      <c r="Y49" s="7"/>
      <c r="Z49" s="25">
        <f t="shared" si="11"/>
        <v>616</v>
      </c>
      <c r="AA49" s="17">
        <f t="shared" si="15"/>
        <v>163.071</v>
      </c>
      <c r="AB49" s="24">
        <f t="shared" si="12"/>
        <v>2.846125864519673</v>
      </c>
      <c r="AC49" s="17">
        <f t="shared" si="13"/>
        <v>3.0737402028563565E-2</v>
      </c>
      <c r="AD49" s="17">
        <f t="shared" ca="1" si="14"/>
        <v>7.3294979457756426E-2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13361</v>
      </c>
      <c r="D50" s="17">
        <v>15210</v>
      </c>
      <c r="E50" s="17">
        <v>13171</v>
      </c>
      <c r="F50" s="17">
        <v>11315</v>
      </c>
      <c r="G50" s="24"/>
      <c r="H50" s="7"/>
      <c r="I50" s="25">
        <f t="shared" si="0"/>
        <v>190</v>
      </c>
      <c r="J50" s="24">
        <f t="shared" si="0"/>
        <v>3895</v>
      </c>
      <c r="K50" s="7"/>
      <c r="L50" s="25">
        <f t="shared" si="3"/>
        <v>193.0703749810317</v>
      </c>
      <c r="M50" s="17">
        <f t="shared" si="1"/>
        <v>9.4272025241454429</v>
      </c>
      <c r="N50" s="17">
        <f t="shared" si="4"/>
        <v>3882.357225044806</v>
      </c>
      <c r="O50" s="24">
        <f t="shared" si="2"/>
        <v>159.83975856768063</v>
      </c>
      <c r="P50" s="7"/>
      <c r="Q50" s="25">
        <f t="shared" si="5"/>
        <v>232.55017375670209</v>
      </c>
      <c r="R50" s="24">
        <f t="shared" si="6"/>
        <v>3858.2914849731105</v>
      </c>
      <c r="S50" s="7"/>
      <c r="T50" s="25">
        <f t="shared" si="7"/>
        <v>-5.9967834513765722E-2</v>
      </c>
      <c r="U50" s="24">
        <f t="shared" si="8"/>
        <v>1.0027188867999808</v>
      </c>
      <c r="V50" s="7"/>
      <c r="W50" s="25">
        <f t="shared" si="9"/>
        <v>-6.7419845915080365E-2</v>
      </c>
      <c r="X50" s="24">
        <f t="shared" si="10"/>
        <v>168.59718542248697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2.718542248697986E-2</v>
      </c>
      <c r="AD50" s="17">
        <f t="shared" ca="1" si="14"/>
        <v>7.9046075742326138E-2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13160</v>
      </c>
      <c r="D51" s="17">
        <v>15200</v>
      </c>
      <c r="E51" s="17">
        <v>13351</v>
      </c>
      <c r="F51" s="17">
        <v>11310</v>
      </c>
      <c r="G51" s="24"/>
      <c r="H51" s="7"/>
      <c r="I51" s="25">
        <f t="shared" si="0"/>
        <v>-191</v>
      </c>
      <c r="J51" s="24">
        <f t="shared" si="0"/>
        <v>3890</v>
      </c>
      <c r="K51" s="7"/>
      <c r="L51" s="25">
        <f t="shared" si="3"/>
        <v>-183.86984816717731</v>
      </c>
      <c r="M51" s="17">
        <f t="shared" si="1"/>
        <v>50.83906515910477</v>
      </c>
      <c r="N51" s="17">
        <f t="shared" si="4"/>
        <v>3889.5857311443137</v>
      </c>
      <c r="O51" s="24">
        <f t="shared" si="2"/>
        <v>0.17161868479160289</v>
      </c>
      <c r="P51" s="7"/>
      <c r="Q51" s="25">
        <f t="shared" si="5"/>
        <v>-148.44982624329791</v>
      </c>
      <c r="R51" s="24">
        <f t="shared" si="6"/>
        <v>3853.2914849731105</v>
      </c>
      <c r="S51" s="7"/>
      <c r="T51" s="25">
        <f t="shared" si="7"/>
        <v>3.8280834066669038E-2</v>
      </c>
      <c r="U51" s="24">
        <f t="shared" si="8"/>
        <v>1.0014194529823115</v>
      </c>
      <c r="V51" s="7"/>
      <c r="W51" s="25">
        <f t="shared" si="9"/>
        <v>3.0841189638389679E-2</v>
      </c>
      <c r="X51" s="24">
        <f t="shared" si="10"/>
        <v>174.20780189169386</v>
      </c>
      <c r="Y51" s="7"/>
      <c r="Z51" s="25">
        <f t="shared" si="11"/>
        <v>618</v>
      </c>
      <c r="AA51" s="17">
        <f t="shared" si="15"/>
        <v>174.13200000000001</v>
      </c>
      <c r="AB51" s="24">
        <f t="shared" si="12"/>
        <v>3.0391767330827659</v>
      </c>
      <c r="AC51" s="17">
        <f t="shared" si="13"/>
        <v>7.580189169385676E-2</v>
      </c>
      <c r="AD51" s="17">
        <f t="shared" ca="1" si="14"/>
        <v>9.6934627098590909E-2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12977</v>
      </c>
      <c r="D52" s="17">
        <v>15188</v>
      </c>
      <c r="E52" s="17">
        <v>13547</v>
      </c>
      <c r="F52" s="17">
        <v>11325</v>
      </c>
      <c r="G52" s="24"/>
      <c r="H52" s="7"/>
      <c r="I52" s="25">
        <f t="shared" ref="I52:J83" si="16">C52-E52</f>
        <v>-570</v>
      </c>
      <c r="J52" s="24">
        <f t="shared" si="16"/>
        <v>3863</v>
      </c>
      <c r="K52" s="7"/>
      <c r="L52" s="25">
        <f t="shared" si="3"/>
        <v>-563.70953794570823</v>
      </c>
      <c r="M52" s="17">
        <f t="shared" si="1"/>
        <v>39.569912856484578</v>
      </c>
      <c r="N52" s="17">
        <f t="shared" si="4"/>
        <v>3860.0134718385507</v>
      </c>
      <c r="O52" s="24">
        <f t="shared" si="2"/>
        <v>8.9193504591298218</v>
      </c>
      <c r="P52" s="7"/>
      <c r="Q52" s="25">
        <f t="shared" si="5"/>
        <v>-527.44982624329793</v>
      </c>
      <c r="R52" s="24">
        <f t="shared" si="6"/>
        <v>3826.2914849731105</v>
      </c>
      <c r="S52" s="7"/>
      <c r="T52" s="25">
        <f t="shared" si="7"/>
        <v>0.13601376160468681</v>
      </c>
      <c r="U52" s="24">
        <f t="shared" si="8"/>
        <v>0.99440251036689675</v>
      </c>
      <c r="V52" s="7"/>
      <c r="W52" s="25">
        <f t="shared" si="9"/>
        <v>0.12862895188618276</v>
      </c>
      <c r="X52" s="24">
        <f t="shared" si="10"/>
        <v>179.81424922869189</v>
      </c>
      <c r="Y52" s="7"/>
      <c r="Z52" s="25">
        <f t="shared" si="11"/>
        <v>625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5.7249228691887311E-2</v>
      </c>
      <c r="AD52" s="17">
        <f t="shared" ca="1" si="14"/>
        <v>5.7181884244300818E-2</v>
      </c>
      <c r="AE52" s="17">
        <v>117</v>
      </c>
    </row>
    <row r="53" spans="1:31" s="17" customFormat="1" x14ac:dyDescent="0.25">
      <c r="A53" s="17">
        <v>33</v>
      </c>
      <c r="B53" s="17">
        <v>639</v>
      </c>
      <c r="C53" s="17">
        <v>12779</v>
      </c>
      <c r="D53" s="17">
        <v>15148</v>
      </c>
      <c r="E53" s="17">
        <v>13733</v>
      </c>
      <c r="F53" s="17">
        <v>11354</v>
      </c>
      <c r="G53" s="24"/>
      <c r="H53" s="7"/>
      <c r="I53" s="25">
        <f t="shared" si="16"/>
        <v>-954</v>
      </c>
      <c r="J53" s="24">
        <f t="shared" si="16"/>
        <v>3794</v>
      </c>
      <c r="K53" s="7"/>
      <c r="L53" s="25">
        <f t="shared" si="3"/>
        <v>-946.83695939068753</v>
      </c>
      <c r="M53" s="17">
        <f t="shared" si="1"/>
        <v>51.309150770659627</v>
      </c>
      <c r="N53" s="17">
        <f t="shared" si="4"/>
        <v>3791.7314178431452</v>
      </c>
      <c r="O53" s="24">
        <f t="shared" si="2"/>
        <v>5.1464650023999345</v>
      </c>
      <c r="P53" s="7"/>
      <c r="Q53" s="25">
        <f t="shared" si="5"/>
        <v>-911.44982624329793</v>
      </c>
      <c r="R53" s="24">
        <f t="shared" si="6"/>
        <v>3757.2914849731105</v>
      </c>
      <c r="S53" s="7"/>
      <c r="T53" s="25">
        <f t="shared" si="7"/>
        <v>0.23503604174874704</v>
      </c>
      <c r="U53" s="24">
        <f t="shared" si="8"/>
        <v>0.97647032368305919</v>
      </c>
      <c r="V53" s="7"/>
      <c r="W53" s="25">
        <f t="shared" si="9"/>
        <v>0.2277872042784673</v>
      </c>
      <c r="X53" s="24">
        <f t="shared" si="10"/>
        <v>185.57470739113273</v>
      </c>
      <c r="Y53" s="7"/>
      <c r="Z53" s="25">
        <f t="shared" si="11"/>
        <v>639</v>
      </c>
      <c r="AA53" s="17">
        <f t="shared" si="15"/>
        <v>185.50800000000001</v>
      </c>
      <c r="AB53" s="24">
        <f t="shared" si="12"/>
        <v>3.2377253887896411</v>
      </c>
      <c r="AC53" s="17">
        <f t="shared" si="13"/>
        <v>6.6707391132723615E-2</v>
      </c>
      <c r="AD53" s="17">
        <f t="shared" ca="1" si="14"/>
        <v>1.6509398007798382E-2</v>
      </c>
      <c r="AE53" s="17">
        <v>116</v>
      </c>
    </row>
    <row r="54" spans="1:31" s="17" customFormat="1" x14ac:dyDescent="0.25">
      <c r="A54" s="17">
        <v>34</v>
      </c>
      <c r="B54" s="17">
        <v>638</v>
      </c>
      <c r="C54" s="17">
        <v>12590</v>
      </c>
      <c r="D54" s="17">
        <v>15093</v>
      </c>
      <c r="E54" s="17">
        <v>13913</v>
      </c>
      <c r="F54" s="17">
        <v>11406</v>
      </c>
      <c r="G54" s="24"/>
      <c r="H54" s="7"/>
      <c r="I54" s="25">
        <f t="shared" si="16"/>
        <v>-1323</v>
      </c>
      <c r="J54" s="24">
        <f t="shared" si="16"/>
        <v>3687</v>
      </c>
      <c r="K54" s="7"/>
      <c r="L54" s="25">
        <f t="shared" si="3"/>
        <v>-1320.280875040638</v>
      </c>
      <c r="M54" s="17">
        <f t="shared" si="1"/>
        <v>7.3936405446255842</v>
      </c>
      <c r="N54" s="17">
        <f t="shared" si="4"/>
        <v>3685.8597254553274</v>
      </c>
      <c r="O54" s="24">
        <f t="shared" si="2"/>
        <v>1.3002260372282894</v>
      </c>
      <c r="P54" s="7"/>
      <c r="Q54" s="25">
        <f t="shared" si="5"/>
        <v>-1280.4498262432978</v>
      </c>
      <c r="R54" s="24">
        <f t="shared" si="6"/>
        <v>3650.2914849731105</v>
      </c>
      <c r="S54" s="7"/>
      <c r="T54" s="25">
        <f t="shared" si="7"/>
        <v>0.33019026407467988</v>
      </c>
      <c r="U54" s="24">
        <f t="shared" si="8"/>
        <v>0.94866243998493427</v>
      </c>
      <c r="V54" s="7"/>
      <c r="W54" s="25">
        <f t="shared" si="9"/>
        <v>0.32315067003489645</v>
      </c>
      <c r="X54" s="24">
        <f t="shared" si="10"/>
        <v>191.25459837336564</v>
      </c>
      <c r="Y54" s="7"/>
      <c r="Z54" s="25">
        <f t="shared" si="11"/>
        <v>638</v>
      </c>
      <c r="AA54" s="17">
        <f t="shared" si="15"/>
        <v>191.25</v>
      </c>
      <c r="AB54" s="24">
        <f t="shared" si="12"/>
        <v>3.337942194439155</v>
      </c>
      <c r="AC54" s="17">
        <f t="shared" si="13"/>
        <v>4.5983733656385084E-3</v>
      </c>
      <c r="AD54" s="17">
        <f t="shared" ca="1" si="14"/>
        <v>9.9966850590448075E-2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12420</v>
      </c>
      <c r="D55" s="17">
        <v>15028</v>
      </c>
      <c r="E55" s="17">
        <v>14095</v>
      </c>
      <c r="F55" s="17">
        <v>11482</v>
      </c>
      <c r="G55" s="24"/>
      <c r="H55" s="7"/>
      <c r="I55" s="25">
        <f t="shared" si="16"/>
        <v>-1675</v>
      </c>
      <c r="J55" s="24">
        <f t="shared" si="16"/>
        <v>3546</v>
      </c>
      <c r="K55" s="7"/>
      <c r="L55" s="25">
        <f t="shared" si="3"/>
        <v>-1675.3632474203735</v>
      </c>
      <c r="M55" s="17">
        <f t="shared" si="1"/>
        <v>0.13194868840796922</v>
      </c>
      <c r="N55" s="17">
        <f t="shared" si="4"/>
        <v>3545.8921508080293</v>
      </c>
      <c r="O55" s="24">
        <f t="shared" si="2"/>
        <v>1.1631448208726886E-2</v>
      </c>
      <c r="P55" s="7"/>
      <c r="Q55" s="25">
        <f t="shared" si="5"/>
        <v>-1632.4498262432978</v>
      </c>
      <c r="R55" s="24">
        <f t="shared" si="6"/>
        <v>3509.2914849731105</v>
      </c>
      <c r="S55" s="7"/>
      <c r="T55" s="25">
        <f t="shared" si="7"/>
        <v>0.42096068754006843</v>
      </c>
      <c r="U55" s="24">
        <f t="shared" si="8"/>
        <v>0.91201840632665754</v>
      </c>
      <c r="V55" s="7"/>
      <c r="W55" s="25">
        <f t="shared" si="9"/>
        <v>0.41419586988187806</v>
      </c>
      <c r="X55" s="24">
        <f t="shared" si="10"/>
        <v>196.86910923180506</v>
      </c>
      <c r="Y55" s="7"/>
      <c r="Z55" s="25">
        <f t="shared" si="11"/>
        <v>628</v>
      </c>
      <c r="AA55" s="17">
        <f t="shared" si="15"/>
        <v>196.90199999999999</v>
      </c>
      <c r="AB55" s="24">
        <f t="shared" si="12"/>
        <v>3.4365882037618745</v>
      </c>
      <c r="AC55" s="17">
        <f t="shared" si="13"/>
        <v>-3.2890768194931752E-2</v>
      </c>
      <c r="AD55" s="17">
        <f t="shared" ca="1" si="14"/>
        <v>0.11815633651079338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12250</v>
      </c>
      <c r="D56" s="17">
        <v>14939</v>
      </c>
      <c r="E56" s="17">
        <v>14262</v>
      </c>
      <c r="F56" s="17">
        <v>11566</v>
      </c>
      <c r="G56" s="24"/>
      <c r="H56" s="7"/>
      <c r="I56" s="25">
        <f t="shared" si="16"/>
        <v>-2012</v>
      </c>
      <c r="J56" s="24">
        <f t="shared" si="16"/>
        <v>3373</v>
      </c>
      <c r="K56" s="7"/>
      <c r="L56" s="25">
        <f t="shared" si="3"/>
        <v>-2007.7260418919166</v>
      </c>
      <c r="M56" s="17">
        <f t="shared" si="1"/>
        <v>18.266717909652126</v>
      </c>
      <c r="N56" s="17">
        <f t="shared" si="4"/>
        <v>3375.7562757961277</v>
      </c>
      <c r="O56" s="24">
        <f t="shared" si="2"/>
        <v>7.5970562643195985</v>
      </c>
      <c r="P56" s="7"/>
      <c r="Q56" s="25">
        <f t="shared" si="5"/>
        <v>-1969.4498262432978</v>
      </c>
      <c r="R56" s="24">
        <f t="shared" si="6"/>
        <v>3336.2914849731105</v>
      </c>
      <c r="S56" s="7"/>
      <c r="T56" s="25">
        <f t="shared" si="7"/>
        <v>0.50786305318732961</v>
      </c>
      <c r="U56" s="24">
        <f t="shared" si="8"/>
        <v>0.86705799623529667</v>
      </c>
      <c r="V56" s="7"/>
      <c r="W56" s="25">
        <f t="shared" si="9"/>
        <v>0.50143469710040856</v>
      </c>
      <c r="X56" s="24">
        <f t="shared" si="10"/>
        <v>202.48533472634608</v>
      </c>
      <c r="Y56" s="7"/>
      <c r="Z56" s="25">
        <f t="shared" si="11"/>
        <v>615</v>
      </c>
      <c r="AA56" s="17">
        <f t="shared" si="15"/>
        <v>202.43699999999998</v>
      </c>
      <c r="AB56" s="24">
        <f t="shared" si="12"/>
        <v>3.5331921778597608</v>
      </c>
      <c r="AC56" s="17">
        <f t="shared" si="13"/>
        <v>4.8334726346098478E-2</v>
      </c>
      <c r="AD56" s="17">
        <f t="shared" ca="1" si="14"/>
        <v>2.721734251801422E-2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12100</v>
      </c>
      <c r="D57" s="17">
        <v>14848</v>
      </c>
      <c r="E57" s="17">
        <v>14429</v>
      </c>
      <c r="F57" s="17">
        <v>11676</v>
      </c>
      <c r="G57" s="24"/>
      <c r="H57" s="7"/>
      <c r="I57" s="25">
        <f t="shared" si="16"/>
        <v>-2329</v>
      </c>
      <c r="J57" s="24">
        <f t="shared" si="16"/>
        <v>3172</v>
      </c>
      <c r="K57" s="7"/>
      <c r="L57" s="25">
        <f t="shared" si="3"/>
        <v>-2322.2521395400254</v>
      </c>
      <c r="M57" s="17">
        <f t="shared" si="1"/>
        <v>45.533620787288861</v>
      </c>
      <c r="N57" s="17">
        <f t="shared" si="4"/>
        <v>3174.1443021729542</v>
      </c>
      <c r="O57" s="24">
        <f t="shared" si="2"/>
        <v>4.5980318089361569</v>
      </c>
      <c r="P57" s="7"/>
      <c r="Q57" s="25">
        <f t="shared" si="5"/>
        <v>-2286.449826243298</v>
      </c>
      <c r="R57" s="24">
        <f t="shared" si="6"/>
        <v>3135.2914849731105</v>
      </c>
      <c r="S57" s="7"/>
      <c r="T57" s="25">
        <f t="shared" si="7"/>
        <v>0.58960800841042105</v>
      </c>
      <c r="U57" s="24">
        <f t="shared" si="8"/>
        <v>0.81482075676498722</v>
      </c>
      <c r="V57" s="7"/>
      <c r="W57" s="25">
        <f t="shared" si="9"/>
        <v>0.58357003949910335</v>
      </c>
      <c r="X57" s="24">
        <f t="shared" si="10"/>
        <v>208.05381933913259</v>
      </c>
      <c r="Y57" s="7"/>
      <c r="Z57" s="25">
        <f t="shared" si="11"/>
        <v>616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7.2819339132593086E-2</v>
      </c>
      <c r="AD57" s="17">
        <f t="shared" ca="1" si="14"/>
        <v>4.374034018326256E-2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11953</v>
      </c>
      <c r="D58" s="17">
        <v>14727</v>
      </c>
      <c r="E58" s="17">
        <v>14569</v>
      </c>
      <c r="F58" s="17">
        <v>11787</v>
      </c>
      <c r="G58" s="24"/>
      <c r="H58" s="7"/>
      <c r="I58" s="25">
        <f t="shared" si="16"/>
        <v>-2616</v>
      </c>
      <c r="J58" s="24">
        <f t="shared" si="16"/>
        <v>2940</v>
      </c>
      <c r="K58" s="7"/>
      <c r="L58" s="25">
        <f t="shared" si="3"/>
        <v>-2614.9877579477629</v>
      </c>
      <c r="M58" s="17">
        <f t="shared" si="1"/>
        <v>1.0246339723171158</v>
      </c>
      <c r="N58" s="17">
        <f t="shared" si="4"/>
        <v>2943.5895494028114</v>
      </c>
      <c r="O58" s="24">
        <f t="shared" si="2"/>
        <v>12.884864915223476</v>
      </c>
      <c r="P58" s="7"/>
      <c r="Q58" s="25">
        <f t="shared" si="5"/>
        <v>-2573.449826243298</v>
      </c>
      <c r="R58" s="24">
        <f t="shared" si="6"/>
        <v>2903.2914849731105</v>
      </c>
      <c r="S58" s="7"/>
      <c r="T58" s="25">
        <f t="shared" si="7"/>
        <v>0.66361684799725773</v>
      </c>
      <c r="U58" s="24">
        <f t="shared" si="8"/>
        <v>0.75452702762512758</v>
      </c>
      <c r="V58" s="7"/>
      <c r="W58" s="25">
        <f t="shared" si="9"/>
        <v>0.65802891368161864</v>
      </c>
      <c r="X58" s="24">
        <f t="shared" si="10"/>
        <v>213.53573110598222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1.9731105982231156E-2</v>
      </c>
      <c r="AD58" s="17">
        <f t="shared" ca="1" si="14"/>
        <v>7.4609741768853155E-2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11815</v>
      </c>
      <c r="D59" s="17">
        <v>14593</v>
      </c>
      <c r="E59" s="17">
        <v>14697</v>
      </c>
      <c r="F59" s="17">
        <v>11912</v>
      </c>
      <c r="G59" s="24"/>
      <c r="H59" s="7"/>
      <c r="I59" s="25">
        <f t="shared" si="16"/>
        <v>-2882</v>
      </c>
      <c r="J59" s="24">
        <f t="shared" si="16"/>
        <v>2681</v>
      </c>
      <c r="K59" s="7"/>
      <c r="L59" s="25">
        <f t="shared" si="3"/>
        <v>-2884.1450990008198</v>
      </c>
      <c r="M59" s="17">
        <f t="shared" si="1"/>
        <v>4.601449723317911</v>
      </c>
      <c r="N59" s="17">
        <f t="shared" si="4"/>
        <v>2685.4988420942113</v>
      </c>
      <c r="O59" s="24">
        <f t="shared" si="2"/>
        <v>20.239580188647881</v>
      </c>
      <c r="P59" s="7"/>
      <c r="Q59" s="25">
        <f t="shared" si="5"/>
        <v>-2839.449826243298</v>
      </c>
      <c r="R59" s="24">
        <f t="shared" si="6"/>
        <v>2644.2914849731105</v>
      </c>
      <c r="S59" s="7"/>
      <c r="T59" s="25">
        <f t="shared" si="7"/>
        <v>0.73221040663871617</v>
      </c>
      <c r="U59" s="24">
        <f t="shared" si="8"/>
        <v>0.6872163558698533</v>
      </c>
      <c r="V59" s="7"/>
      <c r="W59" s="25">
        <f t="shared" si="9"/>
        <v>0.72712449440626803</v>
      </c>
      <c r="X59" s="24">
        <f t="shared" si="10"/>
        <v>219.06006747650963</v>
      </c>
      <c r="Y59" s="7"/>
      <c r="Z59" s="25">
        <f t="shared" si="11"/>
        <v>616</v>
      </c>
      <c r="AA59" s="17">
        <f t="shared" si="15"/>
        <v>219.06</v>
      </c>
      <c r="AB59" s="24">
        <f t="shared" si="12"/>
        <v>3.823318259418778</v>
      </c>
      <c r="AC59" s="17">
        <f t="shared" si="13"/>
        <v>6.7476509627795167E-5</v>
      </c>
      <c r="AD59" s="17">
        <f t="shared" ca="1" si="14"/>
        <v>0.11619124305801165</v>
      </c>
      <c r="AE59" s="17">
        <v>110</v>
      </c>
    </row>
    <row r="60" spans="1:31" s="17" customFormat="1" x14ac:dyDescent="0.25">
      <c r="A60" s="17">
        <v>40</v>
      </c>
      <c r="B60" s="17">
        <v>628</v>
      </c>
      <c r="C60" s="17">
        <v>11686</v>
      </c>
      <c r="D60" s="17">
        <v>14447</v>
      </c>
      <c r="E60" s="17">
        <v>14822</v>
      </c>
      <c r="F60" s="17">
        <v>12058</v>
      </c>
      <c r="G60" s="24"/>
      <c r="H60" s="7"/>
      <c r="I60" s="25">
        <f t="shared" si="16"/>
        <v>-3136</v>
      </c>
      <c r="J60" s="24">
        <f t="shared" si="16"/>
        <v>2389</v>
      </c>
      <c r="K60" s="7"/>
      <c r="L60" s="25">
        <f t="shared" si="3"/>
        <v>-3131.1573360980383</v>
      </c>
      <c r="M60" s="17">
        <f t="shared" si="1"/>
        <v>23.451393667363053</v>
      </c>
      <c r="N60" s="17">
        <f t="shared" si="4"/>
        <v>2396.8983690222817</v>
      </c>
      <c r="O60" s="24">
        <f t="shared" si="2"/>
        <v>62.384233212139385</v>
      </c>
      <c r="P60" s="7"/>
      <c r="Q60" s="25">
        <f t="shared" si="5"/>
        <v>-3093.449826243298</v>
      </c>
      <c r="R60" s="24">
        <f t="shared" si="6"/>
        <v>2352.2914849731105</v>
      </c>
      <c r="S60" s="7"/>
      <c r="T60" s="25">
        <f t="shared" si="7"/>
        <v>0.79770951902567266</v>
      </c>
      <c r="U60" s="24">
        <f t="shared" si="8"/>
        <v>0.61132942091796094</v>
      </c>
      <c r="V60" s="7"/>
      <c r="W60" s="25">
        <f t="shared" si="9"/>
        <v>0.79318926641902465</v>
      </c>
      <c r="X60" s="24">
        <f t="shared" si="10"/>
        <v>224.8215166731361</v>
      </c>
      <c r="Y60" s="7"/>
      <c r="Z60" s="25">
        <f t="shared" si="11"/>
        <v>628</v>
      </c>
      <c r="AA60" s="17">
        <f t="shared" si="15"/>
        <v>224.71199999999999</v>
      </c>
      <c r="AB60" s="24">
        <f t="shared" si="12"/>
        <v>3.9219642687414975</v>
      </c>
      <c r="AC60" s="17">
        <f t="shared" si="13"/>
        <v>0.10951667313611324</v>
      </c>
      <c r="AD60" s="17">
        <f t="shared" ca="1" si="14"/>
        <v>-7.7326986020125332E-3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11580</v>
      </c>
      <c r="D61" s="17">
        <v>14282</v>
      </c>
      <c r="E61" s="17">
        <v>14928</v>
      </c>
      <c r="F61" s="17">
        <v>12215</v>
      </c>
      <c r="G61" s="24"/>
      <c r="H61" s="7"/>
      <c r="I61" s="25">
        <f t="shared" si="16"/>
        <v>-3348</v>
      </c>
      <c r="J61" s="24">
        <f t="shared" si="16"/>
        <v>2067</v>
      </c>
      <c r="K61" s="7"/>
      <c r="L61" s="25">
        <f t="shared" si="3"/>
        <v>-3351.3316375480163</v>
      </c>
      <c r="M61" s="17">
        <f t="shared" si="1"/>
        <v>11.099808751351802</v>
      </c>
      <c r="N61" s="17">
        <f t="shared" si="4"/>
        <v>2080.2280714099379</v>
      </c>
      <c r="O61" s="24">
        <f t="shared" si="2"/>
        <v>174.98187322641675</v>
      </c>
      <c r="P61" s="7"/>
      <c r="Q61" s="25">
        <f t="shared" si="5"/>
        <v>-3305.449826243298</v>
      </c>
      <c r="R61" s="24">
        <f t="shared" si="6"/>
        <v>2030.2914849731105</v>
      </c>
      <c r="S61" s="7"/>
      <c r="T61" s="25">
        <f t="shared" si="7"/>
        <v>0.85237806952187256</v>
      </c>
      <c r="U61" s="24">
        <f t="shared" si="8"/>
        <v>0.52764588306005233</v>
      </c>
      <c r="V61" s="7"/>
      <c r="W61" s="25">
        <f t="shared" si="9"/>
        <v>0.84848110754566608</v>
      </c>
      <c r="X61" s="24">
        <f t="shared" si="10"/>
        <v>230.56750737517075</v>
      </c>
      <c r="Y61" s="7"/>
      <c r="Z61" s="25">
        <f t="shared" si="11"/>
        <v>638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0.11350737517076936</v>
      </c>
      <c r="AD61" s="17">
        <f t="shared" ca="1" si="14"/>
        <v>2.7150123696628725E-4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11483</v>
      </c>
      <c r="D62" s="17">
        <v>14118</v>
      </c>
      <c r="E62" s="17">
        <v>15017</v>
      </c>
      <c r="F62" s="17">
        <v>12380</v>
      </c>
      <c r="G62" s="24"/>
      <c r="H62" s="7"/>
      <c r="I62" s="25">
        <f t="shared" si="16"/>
        <v>-3534</v>
      </c>
      <c r="J62" s="24">
        <f t="shared" si="16"/>
        <v>1738</v>
      </c>
      <c r="K62" s="7"/>
      <c r="L62" s="25">
        <f t="shared" si="3"/>
        <v>-3535.8972238461802</v>
      </c>
      <c r="M62" s="17">
        <f t="shared" si="1"/>
        <v>3.5994583225146699</v>
      </c>
      <c r="N62" s="17">
        <f t="shared" si="4"/>
        <v>1747.9423144151733</v>
      </c>
      <c r="O62" s="24">
        <f t="shared" si="2"/>
        <v>98.849615930163083</v>
      </c>
      <c r="P62" s="7"/>
      <c r="Q62" s="25">
        <f t="shared" si="5"/>
        <v>-3491.449826243298</v>
      </c>
      <c r="R62" s="24">
        <f t="shared" si="6"/>
        <v>1701.2914849731105</v>
      </c>
      <c r="S62" s="7"/>
      <c r="T62" s="25">
        <f t="shared" si="7"/>
        <v>0.90034198646665176</v>
      </c>
      <c r="U62" s="24">
        <f t="shared" si="8"/>
        <v>0.44214313785740655</v>
      </c>
      <c r="V62" s="7"/>
      <c r="W62" s="25">
        <f t="shared" si="9"/>
        <v>0.89708164704280169</v>
      </c>
      <c r="X62" s="24">
        <f t="shared" si="10"/>
        <v>236.20656604159035</v>
      </c>
      <c r="Y62" s="7"/>
      <c r="Z62" s="25">
        <f t="shared" si="11"/>
        <v>629</v>
      </c>
      <c r="AA62" s="17">
        <f t="shared" si="15"/>
        <v>236.11499999999998</v>
      </c>
      <c r="AB62" s="24">
        <f t="shared" si="12"/>
        <v>4.120984163346411</v>
      </c>
      <c r="AC62" s="17">
        <f t="shared" si="13"/>
        <v>9.1566041590368741E-2</v>
      </c>
      <c r="AD62" s="17">
        <f t="shared" ca="1" si="14"/>
        <v>0.11101259496228977</v>
      </c>
      <c r="AE62" s="17">
        <v>107</v>
      </c>
    </row>
    <row r="63" spans="1:31" s="17" customFormat="1" x14ac:dyDescent="0.25">
      <c r="A63" s="17">
        <v>43</v>
      </c>
      <c r="B63" s="17">
        <v>632</v>
      </c>
      <c r="C63" s="17">
        <v>11400</v>
      </c>
      <c r="D63" s="17">
        <v>13936</v>
      </c>
      <c r="E63" s="17">
        <v>15086</v>
      </c>
      <c r="F63" s="17">
        <v>12546</v>
      </c>
      <c r="G63" s="24"/>
      <c r="H63" s="7"/>
      <c r="I63" s="25">
        <f t="shared" si="16"/>
        <v>-3686</v>
      </c>
      <c r="J63" s="24">
        <f t="shared" si="16"/>
        <v>1390</v>
      </c>
      <c r="K63" s="7"/>
      <c r="L63" s="25">
        <f t="shared" si="3"/>
        <v>-3687.0142003966253</v>
      </c>
      <c r="M63" s="17">
        <f t="shared" si="1"/>
        <v>1.0286024445148265</v>
      </c>
      <c r="N63" s="17">
        <f t="shared" si="4"/>
        <v>1397.2721617308157</v>
      </c>
      <c r="O63" s="24">
        <f t="shared" si="2"/>
        <v>52.884336239140346</v>
      </c>
      <c r="P63" s="7"/>
      <c r="Q63" s="25">
        <f t="shared" si="5"/>
        <v>-3643.449826243298</v>
      </c>
      <c r="R63" s="24">
        <f t="shared" si="6"/>
        <v>1353.2914849731105</v>
      </c>
      <c r="S63" s="7"/>
      <c r="T63" s="25">
        <f t="shared" si="7"/>
        <v>0.93953830569034225</v>
      </c>
      <c r="U63" s="24">
        <f t="shared" si="8"/>
        <v>0.35170254414761709</v>
      </c>
      <c r="V63" s="7"/>
      <c r="W63" s="25">
        <f t="shared" si="9"/>
        <v>0.93695103578150951</v>
      </c>
      <c r="X63" s="24">
        <f t="shared" si="10"/>
        <v>241.8692064757297</v>
      </c>
      <c r="Y63" s="7"/>
      <c r="Z63" s="25">
        <f t="shared" si="11"/>
        <v>632</v>
      </c>
      <c r="AA63" s="17">
        <f t="shared" si="15"/>
        <v>241.80299999999997</v>
      </c>
      <c r="AB63" s="24">
        <f t="shared" si="12"/>
        <v>4.2202584911998482</v>
      </c>
      <c r="AC63" s="17">
        <f t="shared" si="13"/>
        <v>6.6206475729728709E-2</v>
      </c>
      <c r="AD63" s="17">
        <f t="shared" ca="1" si="14"/>
        <v>8.9140535062796289E-2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11357</v>
      </c>
      <c r="D64" s="17">
        <v>13758</v>
      </c>
      <c r="E64" s="17">
        <v>15154</v>
      </c>
      <c r="F64" s="17">
        <v>12739</v>
      </c>
      <c r="G64" s="24"/>
      <c r="H64" s="7"/>
      <c r="I64" s="25">
        <f t="shared" si="16"/>
        <v>-3797</v>
      </c>
      <c r="J64" s="24">
        <f t="shared" si="16"/>
        <v>1019</v>
      </c>
      <c r="K64" s="7"/>
      <c r="L64" s="25">
        <f t="shared" si="3"/>
        <v>-3802.5414221357291</v>
      </c>
      <c r="M64" s="17">
        <f t="shared" si="1"/>
        <v>30.707359286348851</v>
      </c>
      <c r="N64" s="17">
        <f t="shared" si="4"/>
        <v>1032.0392925782235</v>
      </c>
      <c r="O64" s="24">
        <f t="shared" si="2"/>
        <v>170.0231509405136</v>
      </c>
      <c r="P64" s="7"/>
      <c r="Q64" s="25">
        <f t="shared" si="5"/>
        <v>-3754.449826243298</v>
      </c>
      <c r="R64" s="24">
        <f t="shared" si="6"/>
        <v>982.29148497311041</v>
      </c>
      <c r="S64" s="7"/>
      <c r="T64" s="25">
        <f t="shared" si="7"/>
        <v>0.96816193354448465</v>
      </c>
      <c r="U64" s="24">
        <f t="shared" si="8"/>
        <v>0.25528455487654839</v>
      </c>
      <c r="V64" s="7"/>
      <c r="W64" s="25">
        <f t="shared" si="9"/>
        <v>0.9662918542820047</v>
      </c>
      <c r="X64" s="24">
        <f t="shared" si="10"/>
        <v>247.64494512703664</v>
      </c>
      <c r="Y64" s="7"/>
      <c r="Z64" s="25">
        <f t="shared" si="11"/>
        <v>634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0.1359451270366776</v>
      </c>
      <c r="AD64" s="17">
        <f t="shared" ca="1" si="14"/>
        <v>2.2546421971441077E-2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11321</v>
      </c>
      <c r="D65" s="17">
        <v>13588</v>
      </c>
      <c r="E65" s="17">
        <v>15196</v>
      </c>
      <c r="F65" s="17">
        <v>12919</v>
      </c>
      <c r="G65" s="24"/>
      <c r="H65" s="7"/>
      <c r="I65" s="25">
        <f t="shared" si="16"/>
        <v>-3875</v>
      </c>
      <c r="J65" s="24">
        <f t="shared" si="16"/>
        <v>669</v>
      </c>
      <c r="K65" s="7"/>
      <c r="L65" s="25">
        <f t="shared" si="3"/>
        <v>-3877.8534526543581</v>
      </c>
      <c r="M65" s="17">
        <f t="shared" si="1"/>
        <v>8.1421920506631693</v>
      </c>
      <c r="N65" s="17">
        <f t="shared" si="4"/>
        <v>675.46015664247625</v>
      </c>
      <c r="O65" s="24">
        <f t="shared" si="2"/>
        <v>41.733623845330008</v>
      </c>
      <c r="P65" s="7"/>
      <c r="Q65" s="25">
        <f t="shared" si="5"/>
        <v>-3832.449826243298</v>
      </c>
      <c r="R65" s="24">
        <f t="shared" si="6"/>
        <v>632.29148497311041</v>
      </c>
      <c r="S65" s="7"/>
      <c r="T65" s="25">
        <f t="shared" si="7"/>
        <v>0.98827583419874687</v>
      </c>
      <c r="U65" s="24">
        <f t="shared" si="8"/>
        <v>0.16432418763969117</v>
      </c>
      <c r="V65" s="7"/>
      <c r="W65" s="25">
        <f t="shared" si="9"/>
        <v>0.98708215971269764</v>
      </c>
      <c r="X65" s="24">
        <f t="shared" si="10"/>
        <v>252.99217497612233</v>
      </c>
      <c r="Y65" s="7"/>
      <c r="Z65" s="25">
        <f t="shared" si="11"/>
        <v>603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5.6174976122377984E-2</v>
      </c>
      <c r="AD65" s="17">
        <f t="shared" ca="1" si="14"/>
        <v>5.2031808423436132E-2</v>
      </c>
      <c r="AE65" s="17">
        <v>104</v>
      </c>
    </row>
    <row r="66" spans="1:31" s="17" customFormat="1" x14ac:dyDescent="0.25">
      <c r="A66" s="17">
        <v>46</v>
      </c>
      <c r="B66" s="17">
        <v>617</v>
      </c>
      <c r="C66" s="17">
        <v>11299</v>
      </c>
      <c r="D66" s="17">
        <v>13401</v>
      </c>
      <c r="E66" s="17">
        <v>15211</v>
      </c>
      <c r="F66" s="17">
        <v>13099</v>
      </c>
      <c r="G66" s="24"/>
      <c r="H66" s="7"/>
      <c r="I66" s="25">
        <f t="shared" si="16"/>
        <v>-3912</v>
      </c>
      <c r="J66" s="24">
        <f t="shared" si="16"/>
        <v>302</v>
      </c>
      <c r="K66" s="7"/>
      <c r="L66" s="25">
        <f t="shared" si="3"/>
        <v>-3919.3125734287296</v>
      </c>
      <c r="M66" s="17">
        <f t="shared" si="1"/>
        <v>53.473730150562069</v>
      </c>
      <c r="N66" s="17">
        <f t="shared" si="4"/>
        <v>304.70242378283564</v>
      </c>
      <c r="O66" s="24">
        <f t="shared" si="2"/>
        <v>7.303094302035678</v>
      </c>
      <c r="P66" s="7"/>
      <c r="Q66" s="25">
        <f t="shared" si="5"/>
        <v>-3869.449826243298</v>
      </c>
      <c r="R66" s="24">
        <f t="shared" si="6"/>
        <v>265.29148497311047</v>
      </c>
      <c r="S66" s="7"/>
      <c r="T66" s="25">
        <f t="shared" si="7"/>
        <v>0.99781704348346101</v>
      </c>
      <c r="U66" s="24">
        <f t="shared" si="8"/>
        <v>6.8945745422758054E-2</v>
      </c>
      <c r="V66" s="7"/>
      <c r="W66" s="25">
        <f t="shared" si="9"/>
        <v>0.99733230891258196</v>
      </c>
      <c r="X66" s="24">
        <f t="shared" si="10"/>
        <v>258.48921918412657</v>
      </c>
      <c r="Y66" s="7"/>
      <c r="Z66" s="25">
        <f t="shared" si="11"/>
        <v>617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2.1918412659260866E-4</v>
      </c>
      <c r="AD66" s="17">
        <f t="shared" ca="1" si="14"/>
        <v>5.9999640793648723E-2</v>
      </c>
      <c r="AE66" s="17">
        <v>103</v>
      </c>
    </row>
    <row r="67" spans="1:31" s="17" customFormat="1" x14ac:dyDescent="0.25">
      <c r="A67" s="17">
        <v>47</v>
      </c>
      <c r="B67" s="17">
        <v>628</v>
      </c>
      <c r="C67" s="17">
        <v>11291</v>
      </c>
      <c r="D67" s="17">
        <v>13207</v>
      </c>
      <c r="E67" s="17">
        <v>15211</v>
      </c>
      <c r="F67" s="17">
        <v>13289</v>
      </c>
      <c r="G67" s="24"/>
      <c r="H67" s="7"/>
      <c r="I67" s="25">
        <f t="shared" si="16"/>
        <v>-3920</v>
      </c>
      <c r="J67" s="24">
        <f t="shared" si="16"/>
        <v>-82</v>
      </c>
      <c r="K67" s="7"/>
      <c r="L67" s="25">
        <f t="shared" si="3"/>
        <v>-3924.1366645182434</v>
      </c>
      <c r="M67" s="17">
        <f t="shared" si="1"/>
        <v>17.111993336493722</v>
      </c>
      <c r="N67" s="17">
        <f t="shared" si="4"/>
        <v>-75.226729371691746</v>
      </c>
      <c r="O67" s="24">
        <f t="shared" si="2"/>
        <v>45.877195004303282</v>
      </c>
      <c r="P67" s="7"/>
      <c r="Q67" s="25">
        <f t="shared" si="5"/>
        <v>-3877.449826243298</v>
      </c>
      <c r="R67" s="24">
        <f t="shared" si="6"/>
        <v>-118.70851502688954</v>
      </c>
      <c r="S67" s="7"/>
      <c r="T67" s="25">
        <f t="shared" si="7"/>
        <v>0.99988000765312901</v>
      </c>
      <c r="U67" s="24">
        <f t="shared" si="8"/>
        <v>-3.0850771774251017E-2</v>
      </c>
      <c r="V67" s="7"/>
      <c r="W67" s="25">
        <f t="shared" si="9"/>
        <v>1.0001368335528276</v>
      </c>
      <c r="X67" s="24">
        <f t="shared" si="10"/>
        <v>264.21061111983613</v>
      </c>
      <c r="Y67" s="7"/>
      <c r="Z67" s="25">
        <f t="shared" si="11"/>
        <v>628</v>
      </c>
      <c r="AA67" s="17">
        <f t="shared" si="15"/>
        <v>264.14099999999996</v>
      </c>
      <c r="AB67" s="24">
        <f t="shared" si="12"/>
        <v>4.6101301395103409</v>
      </c>
      <c r="AC67" s="17">
        <f t="shared" si="13"/>
        <v>6.9611119836167745E-2</v>
      </c>
      <c r="AD67" s="17">
        <f t="shared" ca="1" si="14"/>
        <v>1.6314491111529605E-2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11308</v>
      </c>
      <c r="D68" s="17">
        <v>13017</v>
      </c>
      <c r="E68" s="17">
        <v>15190</v>
      </c>
      <c r="F68" s="17">
        <v>13470</v>
      </c>
      <c r="G68" s="24"/>
      <c r="H68" s="7"/>
      <c r="I68" s="25">
        <f t="shared" si="16"/>
        <v>-3882</v>
      </c>
      <c r="J68" s="24">
        <f t="shared" si="16"/>
        <v>-453</v>
      </c>
      <c r="K68" s="7"/>
      <c r="L68" s="25">
        <f t="shared" si="3"/>
        <v>-3891.1289212347265</v>
      </c>
      <c r="M68" s="17">
        <f t="shared" si="1"/>
        <v>83.337202909839974</v>
      </c>
      <c r="N68" s="17">
        <f t="shared" si="4"/>
        <v>-454.66936459433464</v>
      </c>
      <c r="O68" s="24">
        <f t="shared" si="2"/>
        <v>2.7867781488180512</v>
      </c>
      <c r="P68" s="7"/>
      <c r="Q68" s="25">
        <f t="shared" si="5"/>
        <v>-3839.449826243298</v>
      </c>
      <c r="R68" s="24">
        <f t="shared" si="6"/>
        <v>-489.70851502688953</v>
      </c>
      <c r="S68" s="7"/>
      <c r="T68" s="25">
        <f t="shared" si="7"/>
        <v>0.99008092784720636</v>
      </c>
      <c r="U68" s="24">
        <f t="shared" si="8"/>
        <v>-0.12726876104531967</v>
      </c>
      <c r="V68" s="7"/>
      <c r="W68" s="25">
        <f t="shared" si="9"/>
        <v>0.99105388380296477</v>
      </c>
      <c r="X68" s="24">
        <f t="shared" si="10"/>
        <v>269.76153025822077</v>
      </c>
      <c r="Y68" s="7"/>
      <c r="Z68" s="25">
        <f t="shared" si="11"/>
        <v>629</v>
      </c>
      <c r="AA68" s="17">
        <f t="shared" si="15"/>
        <v>269.80199999999996</v>
      </c>
      <c r="AB68" s="24">
        <f t="shared" si="12"/>
        <v>4.7089332284657406</v>
      </c>
      <c r="AC68" s="17">
        <f t="shared" si="13"/>
        <v>-4.0469741779190826E-2</v>
      </c>
      <c r="AD68" s="17">
        <f t="shared" ca="1" si="14"/>
        <v>3.95031639978356E-2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11348</v>
      </c>
      <c r="D69" s="17">
        <v>12838</v>
      </c>
      <c r="E69" s="17">
        <v>15163</v>
      </c>
      <c r="F69" s="17">
        <v>13660</v>
      </c>
      <c r="G69" s="24"/>
      <c r="H69" s="7"/>
      <c r="I69" s="25">
        <f t="shared" si="16"/>
        <v>-3815</v>
      </c>
      <c r="J69" s="24">
        <f t="shared" si="16"/>
        <v>-822</v>
      </c>
      <c r="K69" s="7"/>
      <c r="L69" s="25">
        <f t="shared" si="3"/>
        <v>-3821.4220693133989</v>
      </c>
      <c r="M69" s="17">
        <f t="shared" si="1"/>
        <v>41.242974266099544</v>
      </c>
      <c r="N69" s="17">
        <f t="shared" si="4"/>
        <v>-825.78239054677283</v>
      </c>
      <c r="O69" s="24">
        <f t="shared" si="2"/>
        <v>14.306478248316475</v>
      </c>
      <c r="P69" s="7"/>
      <c r="Q69" s="25">
        <f t="shared" si="5"/>
        <v>-3772.449826243298</v>
      </c>
      <c r="R69" s="24">
        <f t="shared" si="6"/>
        <v>-858.70851502688959</v>
      </c>
      <c r="S69" s="7"/>
      <c r="T69" s="25">
        <f t="shared" si="7"/>
        <v>0.97280360292623747</v>
      </c>
      <c r="U69" s="24">
        <f t="shared" si="8"/>
        <v>-0.22316697678932057</v>
      </c>
      <c r="V69" s="7"/>
      <c r="W69" s="25">
        <f t="shared" si="9"/>
        <v>0.97448862051690965</v>
      </c>
      <c r="X69" s="24">
        <f t="shared" si="10"/>
        <v>275.34263711705239</v>
      </c>
      <c r="Y69" s="7"/>
      <c r="Z69" s="25">
        <f t="shared" si="11"/>
        <v>623</v>
      </c>
      <c r="AA69" s="17">
        <f t="shared" si="15"/>
        <v>275.40899999999999</v>
      </c>
      <c r="AB69" s="24">
        <f t="shared" si="12"/>
        <v>4.8067938396250627</v>
      </c>
      <c r="AC69" s="17">
        <f t="shared" si="13"/>
        <v>-6.6362882947601065E-2</v>
      </c>
      <c r="AD69" s="17">
        <f t="shared" ca="1" si="14"/>
        <v>3.2773957267806964E-2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11392</v>
      </c>
      <c r="D70" s="17">
        <v>12643</v>
      </c>
      <c r="E70" s="17">
        <v>15098</v>
      </c>
      <c r="F70" s="17">
        <v>13838</v>
      </c>
      <c r="G70" s="24"/>
      <c r="H70" s="7"/>
      <c r="I70" s="25">
        <f t="shared" si="16"/>
        <v>-3706</v>
      </c>
      <c r="J70" s="24">
        <f t="shared" si="16"/>
        <v>-1195</v>
      </c>
      <c r="K70" s="7"/>
      <c r="L70" s="25">
        <f t="shared" si="3"/>
        <v>-3711.7596701949424</v>
      </c>
      <c r="M70" s="17">
        <f t="shared" si="1"/>
        <v>33.173800754507518</v>
      </c>
      <c r="N70" s="17">
        <f t="shared" si="4"/>
        <v>-1199.5463552164961</v>
      </c>
      <c r="O70" s="24">
        <f t="shared" si="2"/>
        <v>20.669345754561004</v>
      </c>
      <c r="P70" s="7"/>
      <c r="Q70" s="25">
        <f t="shared" si="5"/>
        <v>-3663.449826243298</v>
      </c>
      <c r="R70" s="24">
        <f t="shared" si="6"/>
        <v>-1231.7085150268895</v>
      </c>
      <c r="S70" s="7"/>
      <c r="T70" s="25">
        <f t="shared" si="7"/>
        <v>0.94469571611451209</v>
      </c>
      <c r="U70" s="24">
        <f t="shared" si="8"/>
        <v>-0.32010473958745694</v>
      </c>
      <c r="V70" s="7"/>
      <c r="W70" s="25">
        <f t="shared" si="9"/>
        <v>0.9471002203768244</v>
      </c>
      <c r="X70" s="24">
        <f t="shared" si="10"/>
        <v>281.11822570971299</v>
      </c>
      <c r="Y70" s="7"/>
      <c r="Z70" s="25">
        <f t="shared" si="11"/>
        <v>642</v>
      </c>
      <c r="AA70" s="17">
        <f t="shared" si="15"/>
        <v>281.18700000000001</v>
      </c>
      <c r="AB70" s="24">
        <f t="shared" si="12"/>
        <v>4.9076389638052955</v>
      </c>
      <c r="AC70" s="17">
        <f t="shared" si="13"/>
        <v>-6.8774290287024087E-2</v>
      </c>
      <c r="AD70" s="17">
        <f t="shared" ca="1" si="14"/>
        <v>3.4524397171935561E-2</v>
      </c>
      <c r="AE70" s="17">
        <v>99</v>
      </c>
    </row>
    <row r="71" spans="1:31" s="17" customFormat="1" x14ac:dyDescent="0.25">
      <c r="A71" s="17">
        <v>51</v>
      </c>
      <c r="B71" s="17">
        <v>633</v>
      </c>
      <c r="C71" s="17">
        <v>11473</v>
      </c>
      <c r="D71" s="17">
        <v>12472</v>
      </c>
      <c r="E71" s="17">
        <v>15036</v>
      </c>
      <c r="F71" s="17">
        <v>14023</v>
      </c>
      <c r="G71" s="24"/>
      <c r="H71" s="7"/>
      <c r="I71" s="25">
        <f t="shared" si="16"/>
        <v>-3563</v>
      </c>
      <c r="J71" s="24">
        <f t="shared" si="16"/>
        <v>-1551</v>
      </c>
      <c r="K71" s="7"/>
      <c r="L71" s="25">
        <f t="shared" si="3"/>
        <v>-3567.1171473375944</v>
      </c>
      <c r="M71" s="17">
        <f t="shared" si="1"/>
        <v>16.95090219946033</v>
      </c>
      <c r="N71" s="17">
        <f t="shared" si="4"/>
        <v>-1555.7950061172169</v>
      </c>
      <c r="O71" s="24">
        <f t="shared" si="2"/>
        <v>22.99208366414722</v>
      </c>
      <c r="P71" s="7"/>
      <c r="Q71" s="25">
        <f t="shared" si="5"/>
        <v>-3520.449826243298</v>
      </c>
      <c r="R71" s="24">
        <f t="shared" si="6"/>
        <v>-1587.7085150268895</v>
      </c>
      <c r="S71" s="7"/>
      <c r="T71" s="25">
        <f t="shared" si="7"/>
        <v>0.907820231581698</v>
      </c>
      <c r="U71" s="24">
        <f t="shared" si="8"/>
        <v>-0.41262442740551741</v>
      </c>
      <c r="V71" s="7"/>
      <c r="W71" s="25">
        <f t="shared" si="9"/>
        <v>0.91091115352273655</v>
      </c>
      <c r="X71" s="24">
        <f t="shared" si="10"/>
        <v>286.81336416938495</v>
      </c>
      <c r="Y71" s="7"/>
      <c r="Z71" s="25">
        <f t="shared" si="11"/>
        <v>633</v>
      </c>
      <c r="AA71" s="17">
        <f t="shared" si="15"/>
        <v>286.88400000000001</v>
      </c>
      <c r="AB71" s="24">
        <f t="shared" si="12"/>
        <v>5.0070703712914124</v>
      </c>
      <c r="AC71" s="17">
        <f t="shared" si="13"/>
        <v>-7.0635830615060513E-2</v>
      </c>
      <c r="AD71" s="17">
        <f t="shared" ca="1" si="14"/>
        <v>-3.6311811810605832E-2</v>
      </c>
      <c r="AE71" s="17">
        <v>98</v>
      </c>
    </row>
    <row r="72" spans="1:31" s="17" customFormat="1" x14ac:dyDescent="0.25">
      <c r="A72" s="17">
        <v>52</v>
      </c>
      <c r="B72" s="17">
        <v>617</v>
      </c>
      <c r="C72" s="17">
        <v>11557</v>
      </c>
      <c r="D72" s="17">
        <v>12306</v>
      </c>
      <c r="E72" s="17">
        <v>14946</v>
      </c>
      <c r="F72" s="17">
        <v>14186</v>
      </c>
      <c r="G72" s="24"/>
      <c r="H72" s="7"/>
      <c r="I72" s="25">
        <f t="shared" si="16"/>
        <v>-3389</v>
      </c>
      <c r="J72" s="24">
        <f t="shared" si="16"/>
        <v>-1880</v>
      </c>
      <c r="K72" s="7"/>
      <c r="L72" s="25">
        <f t="shared" si="3"/>
        <v>-3392.6011214812411</v>
      </c>
      <c r="M72" s="17">
        <f t="shared" si="1"/>
        <v>12.968075922655949</v>
      </c>
      <c r="N72" s="17">
        <f t="shared" si="4"/>
        <v>-1887.9339278307566</v>
      </c>
      <c r="O72" s="24">
        <f t="shared" si="2"/>
        <v>62.94721082365416</v>
      </c>
      <c r="P72" s="7"/>
      <c r="Q72" s="25">
        <f t="shared" si="5"/>
        <v>-3346.449826243298</v>
      </c>
      <c r="R72" s="24">
        <f t="shared" si="6"/>
        <v>-1916.7085150268895</v>
      </c>
      <c r="S72" s="7"/>
      <c r="T72" s="25">
        <f t="shared" si="7"/>
        <v>0.86295076089142064</v>
      </c>
      <c r="U72" s="24">
        <f t="shared" si="8"/>
        <v>-0.49812717260816319</v>
      </c>
      <c r="V72" s="7"/>
      <c r="W72" s="25">
        <f t="shared" si="9"/>
        <v>0.86667574288477889</v>
      </c>
      <c r="X72" s="24">
        <f t="shared" si="10"/>
        <v>292.33219287907002</v>
      </c>
      <c r="Y72" s="7"/>
      <c r="Z72" s="25">
        <f t="shared" si="11"/>
        <v>617</v>
      </c>
      <c r="AA72" s="17">
        <f t="shared" si="15"/>
        <v>292.43700000000001</v>
      </c>
      <c r="AB72" s="24">
        <f t="shared" si="12"/>
        <v>5.1039885046546578</v>
      </c>
      <c r="AC72" s="17">
        <f t="shared" si="13"/>
        <v>-0.10480712092999056</v>
      </c>
      <c r="AD72" s="17">
        <f t="shared" ca="1" si="14"/>
        <v>2.0837457862626252E-2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11659</v>
      </c>
      <c r="D73" s="17">
        <v>12146</v>
      </c>
      <c r="E73" s="17">
        <v>14839</v>
      </c>
      <c r="F73" s="17">
        <v>14338</v>
      </c>
      <c r="G73" s="24"/>
      <c r="H73" s="7"/>
      <c r="I73" s="25">
        <f t="shared" si="16"/>
        <v>-3180</v>
      </c>
      <c r="J73" s="24">
        <f t="shared" si="16"/>
        <v>-2192</v>
      </c>
      <c r="K73" s="7"/>
      <c r="L73" s="25">
        <f t="shared" si="3"/>
        <v>-3183.0481964495011</v>
      </c>
      <c r="M73" s="17">
        <f t="shared" si="1"/>
        <v>9.2915015947512334</v>
      </c>
      <c r="N73" s="17">
        <f t="shared" si="4"/>
        <v>-2206.9424701840721</v>
      </c>
      <c r="O73" s="24">
        <f t="shared" si="2"/>
        <v>223.27741520188476</v>
      </c>
      <c r="P73" s="7"/>
      <c r="Q73" s="25">
        <f t="shared" si="5"/>
        <v>-3137.449826243298</v>
      </c>
      <c r="R73" s="24">
        <f t="shared" si="6"/>
        <v>-2228.7085150268895</v>
      </c>
      <c r="S73" s="7"/>
      <c r="T73" s="25">
        <f t="shared" si="7"/>
        <v>0.80905582195884618</v>
      </c>
      <c r="U73" s="24">
        <f t="shared" si="8"/>
        <v>-0.57921184283073313</v>
      </c>
      <c r="V73" s="7"/>
      <c r="W73" s="25">
        <f t="shared" si="9"/>
        <v>0.81338178789355464</v>
      </c>
      <c r="X73" s="24">
        <f t="shared" si="10"/>
        <v>297.89858706110113</v>
      </c>
      <c r="Y73" s="7"/>
      <c r="Z73" s="25">
        <f t="shared" si="11"/>
        <v>627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-0.18141293889885901</v>
      </c>
      <c r="AD73" s="17">
        <f t="shared" ca="1" si="14"/>
        <v>0.13480348554884358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11790</v>
      </c>
      <c r="D74" s="17">
        <v>12005</v>
      </c>
      <c r="E74" s="17">
        <v>14734</v>
      </c>
      <c r="F74" s="17">
        <v>14499</v>
      </c>
      <c r="G74" s="24"/>
      <c r="H74" s="7"/>
      <c r="I74" s="25">
        <f t="shared" si="16"/>
        <v>-2944</v>
      </c>
      <c r="J74" s="24">
        <f t="shared" si="16"/>
        <v>-2494</v>
      </c>
      <c r="K74" s="7"/>
      <c r="L74" s="25">
        <f t="shared" si="3"/>
        <v>-2945.8888871264262</v>
      </c>
      <c r="M74" s="17">
        <f t="shared" si="1"/>
        <v>3.5678945763786194</v>
      </c>
      <c r="N74" s="17">
        <f t="shared" si="4"/>
        <v>-2501.0271639430471</v>
      </c>
      <c r="O74" s="24">
        <f t="shared" si="2"/>
        <v>49.381033082460867</v>
      </c>
      <c r="P74" s="7"/>
      <c r="Q74" s="25">
        <f t="shared" si="5"/>
        <v>-2901.449826243298</v>
      </c>
      <c r="R74" s="24">
        <f t="shared" si="6"/>
        <v>-2530.7085150268895</v>
      </c>
      <c r="S74" s="7"/>
      <c r="T74" s="25">
        <f t="shared" si="7"/>
        <v>0.7481983789536425</v>
      </c>
      <c r="U74" s="24">
        <f t="shared" si="8"/>
        <v>-0.65769764541796416</v>
      </c>
      <c r="V74" s="7"/>
      <c r="W74" s="25">
        <f t="shared" si="9"/>
        <v>0.75310582665453862</v>
      </c>
      <c r="X74" s="24">
        <f t="shared" si="10"/>
        <v>303.57495237261708</v>
      </c>
      <c r="Y74" s="7"/>
      <c r="Z74" s="25">
        <f t="shared" si="11"/>
        <v>620</v>
      </c>
      <c r="AA74" s="17">
        <f t="shared" si="15"/>
        <v>303.65999999999997</v>
      </c>
      <c r="AB74" s="24">
        <f t="shared" si="12"/>
        <v>5.2998668066059809</v>
      </c>
      <c r="AC74" s="17">
        <f t="shared" si="13"/>
        <v>-8.5047627382891733E-2</v>
      </c>
      <c r="AD74" s="17">
        <f t="shared" ca="1" si="14"/>
        <v>-5.5676899667616908E-2</v>
      </c>
      <c r="AE74" s="17">
        <v>95</v>
      </c>
    </row>
    <row r="75" spans="1:31" s="17" customFormat="1" x14ac:dyDescent="0.25">
      <c r="A75" s="17">
        <v>55</v>
      </c>
      <c r="B75" s="17">
        <v>610</v>
      </c>
      <c r="C75" s="17">
        <v>11916</v>
      </c>
      <c r="D75" s="17">
        <v>11878</v>
      </c>
      <c r="E75" s="17">
        <v>14603</v>
      </c>
      <c r="F75" s="17">
        <v>14633</v>
      </c>
      <c r="G75" s="24"/>
      <c r="H75" s="7"/>
      <c r="I75" s="25">
        <f t="shared" si="16"/>
        <v>-2687</v>
      </c>
      <c r="J75" s="24">
        <f t="shared" si="16"/>
        <v>-2755</v>
      </c>
      <c r="K75" s="7"/>
      <c r="L75" s="25">
        <f t="shared" si="3"/>
        <v>-2685.6819728750561</v>
      </c>
      <c r="M75" s="17">
        <f t="shared" si="1"/>
        <v>1.7371955020879097</v>
      </c>
      <c r="N75" s="17">
        <f t="shared" si="4"/>
        <v>-2766.9213630292825</v>
      </c>
      <c r="O75" s="24">
        <f t="shared" si="2"/>
        <v>142.11889647594302</v>
      </c>
      <c r="P75" s="7"/>
      <c r="Q75" s="25">
        <f t="shared" si="5"/>
        <v>-2644.449826243298</v>
      </c>
      <c r="R75" s="24">
        <f t="shared" si="6"/>
        <v>-2791.7085150268895</v>
      </c>
      <c r="S75" s="7"/>
      <c r="T75" s="25">
        <f t="shared" si="7"/>
        <v>0.68192565500306057</v>
      </c>
      <c r="U75" s="24">
        <f t="shared" si="8"/>
        <v>-0.72552809070030622</v>
      </c>
      <c r="V75" s="7"/>
      <c r="W75" s="25">
        <f t="shared" si="9"/>
        <v>0.68733526404157097</v>
      </c>
      <c r="X75" s="24">
        <f t="shared" si="10"/>
        <v>308.9922489367774</v>
      </c>
      <c r="Y75" s="7"/>
      <c r="Z75" s="25">
        <f t="shared" si="11"/>
        <v>610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-0.1577510632225767</v>
      </c>
      <c r="AD75" s="17">
        <f t="shared" ca="1" si="14"/>
        <v>0.15422546552929361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12066</v>
      </c>
      <c r="D76" s="17">
        <v>11749</v>
      </c>
      <c r="E76" s="17">
        <v>14458</v>
      </c>
      <c r="F76" s="17">
        <v>14759</v>
      </c>
      <c r="G76" s="24"/>
      <c r="H76" s="7"/>
      <c r="I76" s="25">
        <f t="shared" si="16"/>
        <v>-2392</v>
      </c>
      <c r="J76" s="24">
        <f t="shared" si="16"/>
        <v>-3010</v>
      </c>
      <c r="K76" s="7"/>
      <c r="L76" s="25">
        <f t="shared" si="3"/>
        <v>-2389.081851699957</v>
      </c>
      <c r="M76" s="17">
        <f t="shared" si="1"/>
        <v>8.5155895010436051</v>
      </c>
      <c r="N76" s="17">
        <f t="shared" si="4"/>
        <v>-3016.3688601148147</v>
      </c>
      <c r="O76" s="24">
        <f t="shared" si="2"/>
        <v>40.562379162076901</v>
      </c>
      <c r="P76" s="7"/>
      <c r="Q76" s="25">
        <f t="shared" si="5"/>
        <v>-2349.449826243298</v>
      </c>
      <c r="R76" s="24">
        <f t="shared" si="6"/>
        <v>-3046.7085150268895</v>
      </c>
      <c r="S76" s="7"/>
      <c r="T76" s="25">
        <f t="shared" si="7"/>
        <v>0.605853851246556</v>
      </c>
      <c r="U76" s="24">
        <f t="shared" si="8"/>
        <v>-0.79179921540144504</v>
      </c>
      <c r="V76" s="7"/>
      <c r="W76" s="25">
        <f t="shared" si="9"/>
        <v>0.61175376514396973</v>
      </c>
      <c r="X76" s="24">
        <f t="shared" si="10"/>
        <v>314.75368072115918</v>
      </c>
      <c r="Y76" s="7"/>
      <c r="Z76" s="25">
        <f t="shared" si="11"/>
        <v>635</v>
      </c>
      <c r="AA76" s="17">
        <f t="shared" si="15"/>
        <v>314.86499999999995</v>
      </c>
      <c r="AB76" s="24">
        <f t="shared" si="12"/>
        <v>5.4954309492919444</v>
      </c>
      <c r="AC76" s="17">
        <f t="shared" si="13"/>
        <v>-0.11131927884076731</v>
      </c>
      <c r="AD76" s="17">
        <f t="shared" ca="1" si="14"/>
        <v>8.547310129432617E-2</v>
      </c>
      <c r="AE76" s="17">
        <v>93</v>
      </c>
    </row>
    <row r="77" spans="1:31" s="17" customFormat="1" x14ac:dyDescent="0.25">
      <c r="A77" s="17">
        <v>57</v>
      </c>
      <c r="B77" s="17">
        <v>636</v>
      </c>
      <c r="C77" s="17">
        <v>12225</v>
      </c>
      <c r="D77" s="17">
        <v>11635</v>
      </c>
      <c r="E77" s="17">
        <v>14292</v>
      </c>
      <c r="F77" s="17">
        <v>14868</v>
      </c>
      <c r="G77" s="24"/>
      <c r="H77" s="7"/>
      <c r="I77" s="25">
        <f t="shared" si="16"/>
        <v>-2067</v>
      </c>
      <c r="J77" s="24">
        <f t="shared" si="16"/>
        <v>-3233</v>
      </c>
      <c r="K77" s="7"/>
      <c r="L77" s="25">
        <f t="shared" si="3"/>
        <v>-2068.6281826841473</v>
      </c>
      <c r="M77" s="17">
        <f t="shared" si="1"/>
        <v>2.6509788529571221</v>
      </c>
      <c r="N77" s="17">
        <f t="shared" si="4"/>
        <v>-3235.7998100647733</v>
      </c>
      <c r="O77" s="24">
        <f t="shared" si="2"/>
        <v>7.8389363988057728</v>
      </c>
      <c r="P77" s="7"/>
      <c r="Q77" s="25">
        <f t="shared" si="5"/>
        <v>-2024.4498262432978</v>
      </c>
      <c r="R77" s="24">
        <f t="shared" si="6"/>
        <v>-3269.7085150268895</v>
      </c>
      <c r="S77" s="7"/>
      <c r="T77" s="25">
        <f t="shared" si="7"/>
        <v>0.52204593185379655</v>
      </c>
      <c r="U77" s="24">
        <f t="shared" si="8"/>
        <v>-0.84975396366949985</v>
      </c>
      <c r="V77" s="7"/>
      <c r="W77" s="25">
        <f t="shared" si="9"/>
        <v>0.5283741451079329</v>
      </c>
      <c r="X77" s="24">
        <f t="shared" si="10"/>
        <v>320.57058483091998</v>
      </c>
      <c r="Y77" s="7"/>
      <c r="Z77" s="25">
        <f t="shared" si="11"/>
        <v>636</v>
      </c>
      <c r="AA77" s="17">
        <f t="shared" si="15"/>
        <v>320.58899999999994</v>
      </c>
      <c r="AB77" s="24">
        <f t="shared" si="12"/>
        <v>5.5953335956761006</v>
      </c>
      <c r="AC77" s="17">
        <f t="shared" si="13"/>
        <v>-1.8415169079958105E-2</v>
      </c>
      <c r="AD77" s="17">
        <f t="shared" ca="1" si="14"/>
        <v>-3.0212074353244134E-3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12378</v>
      </c>
      <c r="D78" s="17">
        <v>11524</v>
      </c>
      <c r="E78" s="17">
        <v>14099</v>
      </c>
      <c r="F78" s="17">
        <v>14944</v>
      </c>
      <c r="G78" s="24"/>
      <c r="H78" s="7"/>
      <c r="I78" s="25">
        <f t="shared" si="16"/>
        <v>-1721</v>
      </c>
      <c r="J78" s="24">
        <f t="shared" si="16"/>
        <v>-3420</v>
      </c>
      <c r="K78" s="7"/>
      <c r="L78" s="25">
        <f t="shared" si="3"/>
        <v>-1722.4644053358375</v>
      </c>
      <c r="M78" s="17">
        <f t="shared" si="1"/>
        <v>2.1444829876292091</v>
      </c>
      <c r="N78" s="17">
        <f t="shared" si="4"/>
        <v>-3425.2778209701573</v>
      </c>
      <c r="O78" s="24">
        <f t="shared" si="2"/>
        <v>27.855394193032524</v>
      </c>
      <c r="P78" s="7"/>
      <c r="Q78" s="25">
        <f t="shared" si="5"/>
        <v>-1678.4498262432978</v>
      </c>
      <c r="R78" s="24">
        <f t="shared" si="6"/>
        <v>-3456.7085150268895</v>
      </c>
      <c r="S78" s="7"/>
      <c r="T78" s="25">
        <f t="shared" si="7"/>
        <v>0.43282273151565898</v>
      </c>
      <c r="U78" s="24">
        <f t="shared" si="8"/>
        <v>-0.89835278845033495</v>
      </c>
      <c r="V78" s="7"/>
      <c r="W78" s="25">
        <f t="shared" si="9"/>
        <v>0.43950957869177426</v>
      </c>
      <c r="X78" s="24">
        <f t="shared" si="10"/>
        <v>326.37409241346995</v>
      </c>
      <c r="Y78" s="7"/>
      <c r="Z78" s="25">
        <f t="shared" si="11"/>
        <v>646</v>
      </c>
      <c r="AA78" s="17">
        <f t="shared" si="15"/>
        <v>326.40299999999996</v>
      </c>
      <c r="AB78" s="24">
        <f t="shared" si="12"/>
        <v>5.6968070383870506</v>
      </c>
      <c r="AC78" s="17">
        <f t="shared" si="13"/>
        <v>-2.8907586530010576E-2</v>
      </c>
      <c r="AD78" s="17">
        <f t="shared" ca="1" si="14"/>
        <v>8.0940997099219203E-3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12566</v>
      </c>
      <c r="D79" s="17">
        <v>11460</v>
      </c>
      <c r="E79" s="17">
        <v>13943</v>
      </c>
      <c r="F79" s="17">
        <v>15034</v>
      </c>
      <c r="G79" s="24"/>
      <c r="H79" s="7"/>
      <c r="I79" s="25">
        <f t="shared" si="16"/>
        <v>-1377</v>
      </c>
      <c r="J79" s="24">
        <f t="shared" si="16"/>
        <v>-3574</v>
      </c>
      <c r="K79" s="7"/>
      <c r="L79" s="25">
        <f t="shared" si="3"/>
        <v>-1371.060840400886</v>
      </c>
      <c r="M79" s="17">
        <f t="shared" si="1"/>
        <v>35.273616743747539</v>
      </c>
      <c r="N79" s="17">
        <f t="shared" si="4"/>
        <v>-3574.7300091060256</v>
      </c>
      <c r="O79" s="24">
        <f t="shared" si="2"/>
        <v>0.53291329488028238</v>
      </c>
      <c r="P79" s="7"/>
      <c r="Q79" s="25">
        <f t="shared" si="5"/>
        <v>-1334.4498262432978</v>
      </c>
      <c r="R79" s="24">
        <f t="shared" si="6"/>
        <v>-3610.7085150268895</v>
      </c>
      <c r="S79" s="7"/>
      <c r="T79" s="25">
        <f t="shared" si="7"/>
        <v>0.34411527221993837</v>
      </c>
      <c r="U79" s="24">
        <f t="shared" si="8"/>
        <v>-0.93837535003455219</v>
      </c>
      <c r="V79" s="7"/>
      <c r="W79" s="25">
        <f t="shared" si="9"/>
        <v>0.3510970445948669</v>
      </c>
      <c r="X79" s="24">
        <f t="shared" si="10"/>
        <v>331.93024873305228</v>
      </c>
      <c r="Y79" s="7"/>
      <c r="Z79" s="25">
        <f t="shared" si="11"/>
        <v>625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-9.7751266947682325E-2</v>
      </c>
      <c r="AD79" s="17">
        <f t="shared" ca="1" si="14"/>
        <v>2.4133244452684721E-2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12751</v>
      </c>
      <c r="D80" s="17">
        <v>11400</v>
      </c>
      <c r="E80" s="17">
        <v>13754</v>
      </c>
      <c r="F80" s="17">
        <v>15088</v>
      </c>
      <c r="G80" s="24"/>
      <c r="H80" s="7"/>
      <c r="I80" s="25">
        <f t="shared" si="16"/>
        <v>-1003</v>
      </c>
      <c r="J80" s="24">
        <f t="shared" si="16"/>
        <v>-3688</v>
      </c>
      <c r="K80" s="7"/>
      <c r="L80" s="25">
        <f t="shared" si="3"/>
        <v>-1003.3112380261612</v>
      </c>
      <c r="M80" s="17">
        <f t="shared" si="1"/>
        <v>9.6869108928697004E-2</v>
      </c>
      <c r="N80" s="17">
        <f t="shared" si="4"/>
        <v>-3690.3465482474953</v>
      </c>
      <c r="O80" s="24">
        <f t="shared" si="2"/>
        <v>5.5062886778233597</v>
      </c>
      <c r="P80" s="7"/>
      <c r="Q80" s="25">
        <f t="shared" si="5"/>
        <v>-960.44982624329793</v>
      </c>
      <c r="R80" s="24">
        <f t="shared" si="6"/>
        <v>-3724.7085150268895</v>
      </c>
      <c r="S80" s="7"/>
      <c r="T80" s="25">
        <f t="shared" si="7"/>
        <v>0.24767169728796307</v>
      </c>
      <c r="U80" s="24">
        <f t="shared" si="8"/>
        <v>-0.96800244107741418</v>
      </c>
      <c r="V80" s="7"/>
      <c r="W80" s="25">
        <f t="shared" si="9"/>
        <v>0.25487094136939631</v>
      </c>
      <c r="X80" s="24">
        <f t="shared" si="10"/>
        <v>337.69284393001487</v>
      </c>
      <c r="Y80" s="7"/>
      <c r="Z80" s="25">
        <f t="shared" si="11"/>
        <v>631</v>
      </c>
      <c r="AA80" s="17">
        <f t="shared" si="15"/>
        <v>337.70699999999994</v>
      </c>
      <c r="AB80" s="24">
        <f t="shared" si="12"/>
        <v>5.8940990570324896</v>
      </c>
      <c r="AC80" s="17">
        <f t="shared" si="13"/>
        <v>-1.4156069985062913E-2</v>
      </c>
      <c r="AD80" s="17">
        <f t="shared" ca="1" si="14"/>
        <v>-2.8735386191954149E-2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12926</v>
      </c>
      <c r="D81" s="17">
        <v>11357</v>
      </c>
      <c r="E81" s="17">
        <v>13568</v>
      </c>
      <c r="F81" s="17">
        <v>15119</v>
      </c>
      <c r="G81" s="24"/>
      <c r="H81" s="7"/>
      <c r="I81" s="25">
        <f t="shared" si="16"/>
        <v>-642</v>
      </c>
      <c r="J81" s="24">
        <f t="shared" si="16"/>
        <v>-3762</v>
      </c>
      <c r="K81" s="7"/>
      <c r="L81" s="25">
        <f t="shared" si="3"/>
        <v>-639.99810699994498</v>
      </c>
      <c r="M81" s="17">
        <f t="shared" si="1"/>
        <v>4.0075755836692881</v>
      </c>
      <c r="N81" s="17">
        <f t="shared" si="4"/>
        <v>-3767.1650872594414</v>
      </c>
      <c r="O81" s="24">
        <f t="shared" si="2"/>
        <v>26.678126397643943</v>
      </c>
      <c r="P81" s="7"/>
      <c r="Q81" s="25">
        <f t="shared" si="5"/>
        <v>-599.44982624329793</v>
      </c>
      <c r="R81" s="24">
        <f t="shared" si="6"/>
        <v>-3798.7085150268895</v>
      </c>
      <c r="S81" s="7"/>
      <c r="T81" s="25">
        <f t="shared" si="7"/>
        <v>0.15458043913169811</v>
      </c>
      <c r="U81" s="24">
        <f t="shared" si="8"/>
        <v>-0.98723406157892113</v>
      </c>
      <c r="V81" s="7"/>
      <c r="W81" s="25">
        <f t="shared" si="9"/>
        <v>0.16192000750372082</v>
      </c>
      <c r="X81" s="24">
        <f t="shared" si="10"/>
        <v>343.12942543487088</v>
      </c>
      <c r="Y81" s="7"/>
      <c r="Z81" s="25">
        <f t="shared" si="11"/>
        <v>608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-4.9574565129034909E-2</v>
      </c>
      <c r="AD81" s="17">
        <f t="shared" ca="1" si="14"/>
        <v>2.1892929626119439E-2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13119</v>
      </c>
      <c r="D82" s="17">
        <v>11343</v>
      </c>
      <c r="E82" s="17">
        <v>13394</v>
      </c>
      <c r="F82" s="17">
        <v>15156</v>
      </c>
      <c r="G82" s="24"/>
      <c r="H82" s="7"/>
      <c r="I82" s="25">
        <f t="shared" si="16"/>
        <v>-275</v>
      </c>
      <c r="J82" s="24">
        <f t="shared" si="16"/>
        <v>-3813</v>
      </c>
      <c r="K82" s="7"/>
      <c r="L82" s="25">
        <f t="shared" si="3"/>
        <v>-266.3627802614655</v>
      </c>
      <c r="M82" s="17">
        <f t="shared" si="1"/>
        <v>74.601564811729929</v>
      </c>
      <c r="N82" s="17">
        <f t="shared" si="4"/>
        <v>-3809.6519610461369</v>
      </c>
      <c r="O82" s="24">
        <f t="shared" si="2"/>
        <v>11.209364836584884</v>
      </c>
      <c r="P82" s="7"/>
      <c r="Q82" s="25">
        <f t="shared" si="5"/>
        <v>-232.44982624329791</v>
      </c>
      <c r="R82" s="24">
        <f t="shared" si="6"/>
        <v>-3849.7085150268895</v>
      </c>
      <c r="S82" s="7"/>
      <c r="T82" s="25">
        <f t="shared" si="7"/>
        <v>5.9941957848182209E-2</v>
      </c>
      <c r="U82" s="24">
        <f t="shared" si="8"/>
        <v>-1.0004882865191489</v>
      </c>
      <c r="V82" s="7"/>
      <c r="W82" s="25">
        <f t="shared" si="9"/>
        <v>6.7377394830843151E-2</v>
      </c>
      <c r="X82" s="24">
        <f t="shared" si="10"/>
        <v>348.59105529385283</v>
      </c>
      <c r="Y82" s="7"/>
      <c r="Z82" s="25">
        <f t="shared" si="11"/>
        <v>616</v>
      </c>
      <c r="AA82" s="17">
        <f t="shared" si="15"/>
        <v>348.7229999999999</v>
      </c>
      <c r="AB82" s="24">
        <f t="shared" si="12"/>
        <v>6.0863645274321838</v>
      </c>
      <c r="AC82" s="17">
        <f t="shared" si="13"/>
        <v>-0.13194470614706688</v>
      </c>
      <c r="AD82" s="17">
        <f t="shared" ca="1" si="14"/>
        <v>0.12130065832309356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13312</v>
      </c>
      <c r="D83" s="17">
        <v>11339</v>
      </c>
      <c r="E83" s="17">
        <v>13202</v>
      </c>
      <c r="F83" s="17">
        <v>15155</v>
      </c>
      <c r="G83" s="24"/>
      <c r="H83" s="7"/>
      <c r="I83" s="25">
        <f t="shared" si="16"/>
        <v>110</v>
      </c>
      <c r="J83" s="24">
        <f t="shared" si="16"/>
        <v>-3816</v>
      </c>
      <c r="K83" s="7"/>
      <c r="L83" s="25">
        <f t="shared" si="3"/>
        <v>116.07659125567565</v>
      </c>
      <c r="M83" s="17">
        <f t="shared" si="1"/>
        <v>36.924961288553796</v>
      </c>
      <c r="N83" s="17">
        <f t="shared" si="4"/>
        <v>-3815.9595437115686</v>
      </c>
      <c r="O83" s="24">
        <f t="shared" si="2"/>
        <v>1.636711273645809E-3</v>
      </c>
      <c r="P83" s="7"/>
      <c r="Q83" s="25">
        <f t="shared" si="5"/>
        <v>152.55017375670209</v>
      </c>
      <c r="R83" s="24">
        <f t="shared" si="6"/>
        <v>-3852.7085150268895</v>
      </c>
      <c r="S83" s="7"/>
      <c r="T83" s="25">
        <f t="shared" si="7"/>
        <v>-3.9338192817086511E-2</v>
      </c>
      <c r="U83" s="24">
        <f t="shared" si="8"/>
        <v>-1.0012679468097505</v>
      </c>
      <c r="V83" s="7"/>
      <c r="W83" s="25">
        <f t="shared" si="9"/>
        <v>-3.1899703289555714E-2</v>
      </c>
      <c r="X83" s="24">
        <f t="shared" si="10"/>
        <v>354.26858080068132</v>
      </c>
      <c r="Y83" s="7"/>
      <c r="Z83" s="25">
        <f t="shared" si="11"/>
        <v>627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-9.7419199318551364E-2</v>
      </c>
      <c r="AD83" s="17">
        <f t="shared" ca="1" si="14"/>
        <v>-2.2594912443992143E-2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13508</v>
      </c>
      <c r="D84" s="17">
        <v>11360</v>
      </c>
      <c r="E84" s="17">
        <v>13019</v>
      </c>
      <c r="F84" s="17">
        <v>15151</v>
      </c>
      <c r="G84" s="24"/>
      <c r="H84" s="7"/>
      <c r="I84" s="25">
        <f t="shared" ref="I84:J115" si="17">C84-E84</f>
        <v>489</v>
      </c>
      <c r="J84" s="24">
        <f t="shared" si="17"/>
        <v>-3791</v>
      </c>
      <c r="K84" s="7"/>
      <c r="L84" s="25">
        <f t="shared" si="3"/>
        <v>497.58553327981093</v>
      </c>
      <c r="M84" s="17">
        <f t="shared" ref="M84:M147" si="18">(I84-L84)^2</f>
        <v>73.71138169874105</v>
      </c>
      <c r="N84" s="17">
        <f t="shared" si="4"/>
        <v>-3784.8639145437319</v>
      </c>
      <c r="O84" s="24">
        <f t="shared" ref="O84:O147" si="19">(J84-N84)^2</f>
        <v>37.65154472662514</v>
      </c>
      <c r="P84" s="7"/>
      <c r="Q84" s="25">
        <f t="shared" si="5"/>
        <v>531.55017375670207</v>
      </c>
      <c r="R84" s="24">
        <f t="shared" si="6"/>
        <v>-3827.7085150268895</v>
      </c>
      <c r="S84" s="7"/>
      <c r="T84" s="25">
        <f t="shared" si="7"/>
        <v>-0.13707112035510427</v>
      </c>
      <c r="U84" s="24">
        <f t="shared" si="8"/>
        <v>-0.99477077772140365</v>
      </c>
      <c r="V84" s="7"/>
      <c r="W84" s="25">
        <f t="shared" si="9"/>
        <v>-0.12968360353981681</v>
      </c>
      <c r="X84" s="24">
        <f>IF(MOD(ATAN2(U84,W84)*180/PI()-$J$9+360,360)&lt;355,MOD(ATAN2(U84,W84)*180/PI()-$J$9+360,360)+360,MOD(ATAN2(U84,W84)*180/PI()-$J$9+360,360))</f>
        <v>359.87128836932692</v>
      </c>
      <c r="Y84" s="7"/>
      <c r="Z84" s="25">
        <f t="shared" si="11"/>
        <v>628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-0.14671163067293946</v>
      </c>
    </row>
    <row r="85" spans="1:31" s="17" customFormat="1" x14ac:dyDescent="0.25">
      <c r="A85" s="17">
        <v>0</v>
      </c>
      <c r="B85" s="17">
        <v>0</v>
      </c>
      <c r="C85" s="17">
        <v>13455</v>
      </c>
      <c r="D85" s="17">
        <v>11306</v>
      </c>
      <c r="E85" s="17">
        <v>12953</v>
      </c>
      <c r="F85" s="17">
        <v>15078</v>
      </c>
      <c r="G85" s="24"/>
      <c r="H85" s="7"/>
      <c r="I85" s="25">
        <f t="shared" si="17"/>
        <v>502</v>
      </c>
      <c r="J85" s="24">
        <f t="shared" si="17"/>
        <v>-3772</v>
      </c>
      <c r="K85" s="7"/>
      <c r="L85" s="25">
        <f>$M$9*SIN(2*PI()/$M$10*(AA85+$M$11))+$M$12</f>
        <v>505.14078629755784</v>
      </c>
      <c r="M85" s="17">
        <f t="shared" si="18"/>
        <v>9.8645385669270738</v>
      </c>
      <c r="N85" s="17">
        <f>$O$9*COS(2*PI()/$O$10*(AA85+$O$11))+$O$12</f>
        <v>-3770.1410087597628</v>
      </c>
      <c r="O85" s="24">
        <f t="shared" si="19"/>
        <v>3.4558484312785454</v>
      </c>
      <c r="P85" s="7"/>
      <c r="Q85" s="25">
        <f t="shared" ref="Q85:Q148" si="20">I85-$J$4</f>
        <v>544.55017375670207</v>
      </c>
      <c r="R85" s="24">
        <f t="shared" ref="R85:R148" si="21">J85-$J$3</f>
        <v>-3808.7085150268895</v>
      </c>
      <c r="S85" s="7"/>
      <c r="T85" s="25">
        <f t="shared" ref="T85:T148" si="22">Q85/$J$7</f>
        <v>-0.14042343713081465</v>
      </c>
      <c r="U85" s="24">
        <f t="shared" ref="U85:U148" si="23">R85/$J$6</f>
        <v>-0.98983292921425992</v>
      </c>
      <c r="V85" s="7"/>
      <c r="W85" s="25">
        <f t="shared" ref="W85:W148" si="24">(T85-U85*SIN(-$J$11*PI()/180))/(COS(-$J$11*PI()/180))</f>
        <v>-0.13307270182680417</v>
      </c>
      <c r="X85" s="24">
        <f>IF(MOD(ATAN2(U85,W85)*180/PI()-$J$9+360,360)&lt;355,MOD(ATAN2(U85,W85)*180/PI()-$J$9+360,360)+360,MOD(ATAN2(U85,W85)*180/PI()-$J$9+360,360))</f>
        <v>360.10070341255005</v>
      </c>
      <c r="Y85" s="7"/>
      <c r="Z85" s="25">
        <f>I165-J159</f>
        <v>9</v>
      </c>
      <c r="AA85" s="17">
        <f t="shared" si="15"/>
        <v>360.09899999999988</v>
      </c>
      <c r="AB85" s="24">
        <f t="shared" ref="AB85:AB148" si="25">AA85*PI()/180</f>
        <v>6.284913183139059</v>
      </c>
      <c r="AC85" s="17">
        <f t="shared" ref="AC85:AC148" si="26">X85-AA85</f>
        <v>1.7034125501709241E-3</v>
      </c>
    </row>
    <row r="86" spans="1:31" s="17" customFormat="1" x14ac:dyDescent="0.25">
      <c r="A86" s="17">
        <v>1</v>
      </c>
      <c r="B86" s="17">
        <v>-632</v>
      </c>
      <c r="C86" s="17">
        <v>13256</v>
      </c>
      <c r="D86" s="17">
        <v>11291</v>
      </c>
      <c r="E86" s="17">
        <v>13145</v>
      </c>
      <c r="F86" s="17">
        <v>15094</v>
      </c>
      <c r="G86" s="24"/>
      <c r="H86" s="7"/>
      <c r="I86" s="25">
        <f t="shared" si="17"/>
        <v>111</v>
      </c>
      <c r="J86" s="24">
        <f t="shared" si="17"/>
        <v>-3803</v>
      </c>
      <c r="K86" s="7"/>
      <c r="L86" s="25">
        <f t="shared" ref="L86:L149" si="27">$M$9*SIN(2*PI()/$M$10*(AA86+$M$11))+$M$12</f>
        <v>122.54884150348441</v>
      </c>
      <c r="M86" s="17">
        <f t="shared" si="18"/>
        <v>133.37574007260406</v>
      </c>
      <c r="N86" s="17">
        <f t="shared" ref="N86:N149" si="28">$O$9*COS(2*PI()/$O$10*(AA86+$O$11))+$O$12</f>
        <v>-3802.003757649004</v>
      </c>
      <c r="O86" s="24">
        <f t="shared" si="19"/>
        <v>0.99249882191803529</v>
      </c>
      <c r="P86" s="7"/>
      <c r="Q86" s="25">
        <f t="shared" si="20"/>
        <v>153.55017375670209</v>
      </c>
      <c r="R86" s="24">
        <f t="shared" si="21"/>
        <v>-3839.7085150268895</v>
      </c>
      <c r="S86" s="7"/>
      <c r="T86" s="25">
        <f t="shared" si="22"/>
        <v>-3.9596063338294997E-2</v>
      </c>
      <c r="U86" s="24">
        <f t="shared" si="23"/>
        <v>-0.99788941888381011</v>
      </c>
      <c r="V86" s="7"/>
      <c r="W86" s="25">
        <f t="shared" si="24"/>
        <v>-3.2182683912777468E-2</v>
      </c>
      <c r="X86" s="24">
        <f t="shared" ref="X86:X148" si="29">MOD(ATAN2(U86,W86)*180/PI()-$J$9+360,360)</f>
        <v>354.29098588823734</v>
      </c>
      <c r="Y86" s="7"/>
      <c r="Z86" s="25">
        <f t="shared" ref="Z86:Z149" si="30">B86</f>
        <v>-632</v>
      </c>
      <c r="AA86" s="17">
        <f t="shared" ref="AA86:AA149" si="31">360/40000*Z86+AA85</f>
        <v>354.41099999999989</v>
      </c>
      <c r="AB86" s="24">
        <f t="shared" si="25"/>
        <v>6.185638855285621</v>
      </c>
      <c r="AC86" s="17">
        <f t="shared" si="26"/>
        <v>-0.12001411176254351</v>
      </c>
    </row>
    <row r="87" spans="1:31" s="17" customFormat="1" x14ac:dyDescent="0.25">
      <c r="A87" s="17">
        <v>2</v>
      </c>
      <c r="B87" s="17">
        <v>-624</v>
      </c>
      <c r="C87" s="17">
        <v>13078</v>
      </c>
      <c r="D87" s="17">
        <v>11301</v>
      </c>
      <c r="E87" s="17">
        <v>13339</v>
      </c>
      <c r="F87" s="17">
        <v>15099</v>
      </c>
      <c r="G87" s="24"/>
      <c r="H87" s="7"/>
      <c r="I87" s="25">
        <f t="shared" si="17"/>
        <v>-261</v>
      </c>
      <c r="J87" s="24">
        <f t="shared" si="17"/>
        <v>-3798</v>
      </c>
      <c r="K87" s="7"/>
      <c r="L87" s="25">
        <f t="shared" si="27"/>
        <v>-256.8143430840575</v>
      </c>
      <c r="M87" s="17">
        <f t="shared" si="18"/>
        <v>17.519723817977297</v>
      </c>
      <c r="N87" s="17">
        <f t="shared" si="28"/>
        <v>-3796.3882619060832</v>
      </c>
      <c r="O87" s="24">
        <f t="shared" si="19"/>
        <v>2.5976996833824177</v>
      </c>
      <c r="P87" s="7"/>
      <c r="Q87" s="25">
        <f t="shared" si="20"/>
        <v>-218.44982624329791</v>
      </c>
      <c r="R87" s="24">
        <f t="shared" si="21"/>
        <v>-3834.7085150268895</v>
      </c>
      <c r="S87" s="7"/>
      <c r="T87" s="25">
        <f t="shared" si="22"/>
        <v>5.6331770551263351E-2</v>
      </c>
      <c r="U87" s="24">
        <f t="shared" si="23"/>
        <v>-0.99658998506614072</v>
      </c>
      <c r="V87" s="7"/>
      <c r="W87" s="25">
        <f t="shared" si="24"/>
        <v>6.3738142899655556E-2</v>
      </c>
      <c r="X87" s="24">
        <f t="shared" si="29"/>
        <v>348.78435595217593</v>
      </c>
      <c r="Y87" s="7"/>
      <c r="Z87" s="25">
        <f t="shared" si="30"/>
        <v>-624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-1.0644047823973324E-2</v>
      </c>
    </row>
    <row r="88" spans="1:31" s="17" customFormat="1" x14ac:dyDescent="0.25">
      <c r="A88" s="17">
        <v>3</v>
      </c>
      <c r="B88" s="17">
        <v>-609</v>
      </c>
      <c r="C88" s="17">
        <v>12889</v>
      </c>
      <c r="D88" s="17">
        <v>11317</v>
      </c>
      <c r="E88" s="17">
        <v>13519</v>
      </c>
      <c r="F88" s="17">
        <v>15071</v>
      </c>
      <c r="G88" s="24"/>
      <c r="H88" s="7"/>
      <c r="I88" s="25">
        <f t="shared" si="17"/>
        <v>-630</v>
      </c>
      <c r="J88" s="24">
        <f t="shared" si="17"/>
        <v>-3754</v>
      </c>
      <c r="K88" s="7"/>
      <c r="L88" s="25">
        <f t="shared" si="27"/>
        <v>-625.10509933813489</v>
      </c>
      <c r="M88" s="17">
        <f t="shared" si="18"/>
        <v>23.960052489527474</v>
      </c>
      <c r="N88" s="17">
        <f t="shared" si="28"/>
        <v>-3755.435296020908</v>
      </c>
      <c r="O88" s="24">
        <f t="shared" si="19"/>
        <v>2.0600746676344142</v>
      </c>
      <c r="P88" s="7"/>
      <c r="Q88" s="25">
        <f t="shared" si="20"/>
        <v>-587.44982624329793</v>
      </c>
      <c r="R88" s="24">
        <f t="shared" si="21"/>
        <v>-3790.7085150268895</v>
      </c>
      <c r="S88" s="7"/>
      <c r="T88" s="25">
        <f t="shared" si="22"/>
        <v>0.15148599287719622</v>
      </c>
      <c r="U88" s="24">
        <f t="shared" si="23"/>
        <v>-0.98515496747065012</v>
      </c>
      <c r="V88" s="7"/>
      <c r="W88" s="25">
        <f t="shared" si="24"/>
        <v>0.15881002784242329</v>
      </c>
      <c r="X88" s="24">
        <f t="shared" si="29"/>
        <v>343.28631836449699</v>
      </c>
      <c r="Y88" s="7"/>
      <c r="Z88" s="25">
        <f t="shared" si="30"/>
        <v>-609</v>
      </c>
      <c r="AA88" s="17">
        <f t="shared" si="31"/>
        <v>343.31399999999991</v>
      </c>
      <c r="AB88" s="24">
        <f t="shared" si="25"/>
        <v>5.9919596681918099</v>
      </c>
      <c r="AC88" s="17">
        <f t="shared" si="26"/>
        <v>-2.7681635502915469E-2</v>
      </c>
    </row>
    <row r="89" spans="1:31" s="17" customFormat="1" x14ac:dyDescent="0.25">
      <c r="A89" s="17">
        <v>4</v>
      </c>
      <c r="B89" s="17">
        <v>-614</v>
      </c>
      <c r="C89" s="17">
        <v>12700</v>
      </c>
      <c r="D89" s="17">
        <v>11355</v>
      </c>
      <c r="E89" s="17">
        <v>13696</v>
      </c>
      <c r="F89" s="17">
        <v>15030</v>
      </c>
      <c r="G89" s="24"/>
      <c r="H89" s="7"/>
      <c r="I89" s="25">
        <f t="shared" si="17"/>
        <v>-996</v>
      </c>
      <c r="J89" s="24">
        <f t="shared" si="17"/>
        <v>-3675</v>
      </c>
      <c r="K89" s="7"/>
      <c r="L89" s="25">
        <f t="shared" si="27"/>
        <v>-991.01855518093555</v>
      </c>
      <c r="M89" s="17">
        <f t="shared" si="18"/>
        <v>24.81479248538405</v>
      </c>
      <c r="N89" s="17">
        <f t="shared" si="28"/>
        <v>-3679.0542400561376</v>
      </c>
      <c r="O89" s="24">
        <f t="shared" si="19"/>
        <v>16.436862432790505</v>
      </c>
      <c r="P89" s="7"/>
      <c r="Q89" s="25">
        <f t="shared" si="20"/>
        <v>-953.44982624329793</v>
      </c>
      <c r="R89" s="24">
        <f t="shared" si="21"/>
        <v>-3711.7085150268895</v>
      </c>
      <c r="S89" s="7"/>
      <c r="T89" s="25">
        <f t="shared" si="22"/>
        <v>0.24586660363950363</v>
      </c>
      <c r="U89" s="24">
        <f t="shared" si="23"/>
        <v>-0.96462391315147378</v>
      </c>
      <c r="V89" s="7"/>
      <c r="W89" s="25">
        <f t="shared" si="24"/>
        <v>0.25304069491058967</v>
      </c>
      <c r="X89" s="24">
        <f t="shared" si="29"/>
        <v>337.74510854382288</v>
      </c>
      <c r="Y89" s="7"/>
      <c r="Z89" s="25">
        <f t="shared" si="30"/>
        <v>-614</v>
      </c>
      <c r="AA89" s="17">
        <f t="shared" si="31"/>
        <v>337.7879999999999</v>
      </c>
      <c r="AB89" s="24">
        <f t="shared" si="25"/>
        <v>5.8955127737266038</v>
      </c>
      <c r="AC89" s="17">
        <f t="shared" si="26"/>
        <v>-4.2891456177017062E-2</v>
      </c>
    </row>
    <row r="90" spans="1:31" s="17" customFormat="1" x14ac:dyDescent="0.25">
      <c r="A90" s="17">
        <v>5</v>
      </c>
      <c r="B90" s="17">
        <v>-647</v>
      </c>
      <c r="C90" s="17">
        <v>12519</v>
      </c>
      <c r="D90" s="17">
        <v>11422</v>
      </c>
      <c r="E90" s="17">
        <v>13894</v>
      </c>
      <c r="F90" s="17">
        <v>14983</v>
      </c>
      <c r="G90" s="24"/>
      <c r="H90" s="7"/>
      <c r="I90" s="25">
        <f t="shared" si="17"/>
        <v>-1375</v>
      </c>
      <c r="J90" s="24">
        <f t="shared" si="17"/>
        <v>-3561</v>
      </c>
      <c r="K90" s="7"/>
      <c r="L90" s="25">
        <f t="shared" si="27"/>
        <v>-1366.9940577103098</v>
      </c>
      <c r="M90" s="17">
        <f t="shared" si="18"/>
        <v>64.095111945850135</v>
      </c>
      <c r="N90" s="17">
        <f t="shared" si="28"/>
        <v>-3561.2262829294373</v>
      </c>
      <c r="O90" s="24">
        <f t="shared" si="19"/>
        <v>5.1203964154714787E-2</v>
      </c>
      <c r="P90" s="7"/>
      <c r="Q90" s="25">
        <f t="shared" si="20"/>
        <v>-1332.4498262432978</v>
      </c>
      <c r="R90" s="24">
        <f t="shared" si="21"/>
        <v>-3597.7085150268895</v>
      </c>
      <c r="S90" s="7"/>
      <c r="T90" s="25">
        <f t="shared" si="22"/>
        <v>0.3435995311775214</v>
      </c>
      <c r="U90" s="24">
        <f t="shared" si="23"/>
        <v>-0.93499682210861179</v>
      </c>
      <c r="V90" s="7"/>
      <c r="W90" s="25">
        <f t="shared" si="24"/>
        <v>0.350556186332381</v>
      </c>
      <c r="X90" s="24">
        <f t="shared" si="29"/>
        <v>331.89138197750492</v>
      </c>
      <c r="Y90" s="7"/>
      <c r="Z90" s="25">
        <f t="shared" si="30"/>
        <v>-647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-7.3618022494997604E-2</v>
      </c>
    </row>
    <row r="91" spans="1:31" s="17" customFormat="1" x14ac:dyDescent="0.25">
      <c r="A91" s="17">
        <v>6</v>
      </c>
      <c r="B91" s="17">
        <v>-623</v>
      </c>
      <c r="C91" s="17">
        <v>12333</v>
      </c>
      <c r="D91" s="17">
        <v>11481</v>
      </c>
      <c r="E91" s="17">
        <v>14049</v>
      </c>
      <c r="F91" s="17">
        <v>14885</v>
      </c>
      <c r="G91" s="24"/>
      <c r="H91" s="7"/>
      <c r="I91" s="25">
        <f t="shared" si="17"/>
        <v>-1716</v>
      </c>
      <c r="J91" s="24">
        <f t="shared" si="17"/>
        <v>-3404</v>
      </c>
      <c r="K91" s="7"/>
      <c r="L91" s="25">
        <f t="shared" si="27"/>
        <v>-1716.1487838627093</v>
      </c>
      <c r="M91" s="17">
        <f t="shared" si="18"/>
        <v>2.2136637802685395E-2</v>
      </c>
      <c r="N91" s="17">
        <f t="shared" si="28"/>
        <v>-3412.6722299727226</v>
      </c>
      <c r="O91" s="24">
        <f t="shared" si="19"/>
        <v>75.207572699787562</v>
      </c>
      <c r="P91" s="7"/>
      <c r="Q91" s="25">
        <f t="shared" si="20"/>
        <v>-1673.4498262432978</v>
      </c>
      <c r="R91" s="24">
        <f t="shared" si="21"/>
        <v>-3440.7085150268895</v>
      </c>
      <c r="S91" s="7"/>
      <c r="T91" s="25">
        <f t="shared" si="22"/>
        <v>0.43153337890961652</v>
      </c>
      <c r="U91" s="24">
        <f t="shared" si="23"/>
        <v>-0.89419460023379294</v>
      </c>
      <c r="V91" s="7"/>
      <c r="W91" s="25">
        <f t="shared" si="24"/>
        <v>0.438189294515198</v>
      </c>
      <c r="X91" s="24">
        <f t="shared" si="29"/>
        <v>326.33718651317986</v>
      </c>
      <c r="Y91" s="7"/>
      <c r="Z91" s="25">
        <f t="shared" si="30"/>
        <v>-623</v>
      </c>
      <c r="AA91" s="17">
        <f t="shared" si="31"/>
        <v>326.35799999999995</v>
      </c>
      <c r="AB91" s="24">
        <f t="shared" si="25"/>
        <v>5.6960216402236536</v>
      </c>
      <c r="AC91" s="17">
        <f t="shared" si="26"/>
        <v>-2.0813486820088656E-2</v>
      </c>
    </row>
    <row r="92" spans="1:31" s="17" customFormat="1" x14ac:dyDescent="0.25">
      <c r="A92" s="17">
        <v>7</v>
      </c>
      <c r="B92" s="17">
        <v>-636</v>
      </c>
      <c r="C92" s="17">
        <v>12169</v>
      </c>
      <c r="D92" s="17">
        <v>11582</v>
      </c>
      <c r="E92" s="17">
        <v>14224</v>
      </c>
      <c r="F92" s="17">
        <v>14801</v>
      </c>
      <c r="G92" s="24"/>
      <c r="H92" s="7"/>
      <c r="I92" s="25">
        <f t="shared" si="17"/>
        <v>-2055</v>
      </c>
      <c r="J92" s="24">
        <f t="shared" si="17"/>
        <v>-3219</v>
      </c>
      <c r="K92" s="7"/>
      <c r="L92" s="25">
        <f t="shared" si="27"/>
        <v>-2056.0439037211522</v>
      </c>
      <c r="M92" s="17">
        <f t="shared" si="18"/>
        <v>1.08973497903545</v>
      </c>
      <c r="N92" s="17">
        <f t="shared" si="28"/>
        <v>-3226.9927694122098</v>
      </c>
      <c r="O92" s="24">
        <f t="shared" si="19"/>
        <v>63.884362876756299</v>
      </c>
      <c r="P92" s="7"/>
      <c r="Q92" s="25">
        <f t="shared" si="20"/>
        <v>-2012.4498262432978</v>
      </c>
      <c r="R92" s="24">
        <f t="shared" si="21"/>
        <v>-3255.7085150268895</v>
      </c>
      <c r="S92" s="7"/>
      <c r="T92" s="25">
        <f t="shared" si="22"/>
        <v>0.51895148559929472</v>
      </c>
      <c r="U92" s="24">
        <f t="shared" si="23"/>
        <v>-0.8461155489800255</v>
      </c>
      <c r="V92" s="7"/>
      <c r="W92" s="25">
        <f t="shared" si="24"/>
        <v>0.52525257945403969</v>
      </c>
      <c r="X92" s="24">
        <f t="shared" si="29"/>
        <v>320.61256362348468</v>
      </c>
      <c r="Y92" s="7"/>
      <c r="Z92" s="25">
        <f t="shared" si="30"/>
        <v>-636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-2.1436376515282518E-2</v>
      </c>
    </row>
    <row r="93" spans="1:31" s="17" customFormat="1" x14ac:dyDescent="0.25">
      <c r="A93" s="17">
        <v>8</v>
      </c>
      <c r="B93" s="17">
        <v>-643</v>
      </c>
      <c r="C93" s="17">
        <v>12014</v>
      </c>
      <c r="D93" s="17">
        <v>11693</v>
      </c>
      <c r="E93" s="17">
        <v>14391</v>
      </c>
      <c r="F93" s="17">
        <v>14691</v>
      </c>
      <c r="G93" s="24"/>
      <c r="H93" s="7"/>
      <c r="I93" s="25">
        <f t="shared" si="17"/>
        <v>-2377</v>
      </c>
      <c r="J93" s="24">
        <f t="shared" si="17"/>
        <v>-2998</v>
      </c>
      <c r="K93" s="7"/>
      <c r="L93" s="25">
        <f t="shared" si="27"/>
        <v>-2379.2522664575313</v>
      </c>
      <c r="M93" s="17">
        <f t="shared" si="18"/>
        <v>5.0727041957204895</v>
      </c>
      <c r="N93" s="17">
        <f t="shared" si="28"/>
        <v>-3006.2016043685608</v>
      </c>
      <c r="O93" s="24">
        <f t="shared" si="19"/>
        <v>67.266314218395038</v>
      </c>
      <c r="P93" s="7"/>
      <c r="Q93" s="25">
        <f t="shared" si="20"/>
        <v>-2334.449826243298</v>
      </c>
      <c r="R93" s="24">
        <f t="shared" si="21"/>
        <v>-3034.7085150268895</v>
      </c>
      <c r="S93" s="7"/>
      <c r="T93" s="25">
        <f t="shared" si="22"/>
        <v>0.60198579342842862</v>
      </c>
      <c r="U93" s="24">
        <f t="shared" si="23"/>
        <v>-0.78868057423903859</v>
      </c>
      <c r="V93" s="7"/>
      <c r="W93" s="25">
        <f t="shared" si="24"/>
        <v>0.60786242856981576</v>
      </c>
      <c r="X93" s="24">
        <f t="shared" si="29"/>
        <v>314.82115382245354</v>
      </c>
      <c r="Y93" s="7"/>
      <c r="Z93" s="25">
        <f t="shared" si="30"/>
        <v>-643</v>
      </c>
      <c r="AA93" s="17">
        <f t="shared" si="31"/>
        <v>314.84699999999998</v>
      </c>
      <c r="AB93" s="24">
        <f t="shared" si="25"/>
        <v>5.4951167900265858</v>
      </c>
      <c r="AC93" s="17">
        <f t="shared" si="26"/>
        <v>-2.584617754644114E-2</v>
      </c>
    </row>
    <row r="94" spans="1:31" s="17" customFormat="1" x14ac:dyDescent="0.25">
      <c r="A94" s="17">
        <v>9</v>
      </c>
      <c r="B94" s="17">
        <v>-625</v>
      </c>
      <c r="C94" s="17">
        <v>11874</v>
      </c>
      <c r="D94" s="17">
        <v>11819</v>
      </c>
      <c r="E94" s="17">
        <v>14540</v>
      </c>
      <c r="F94" s="17">
        <v>14574</v>
      </c>
      <c r="G94" s="24"/>
      <c r="H94" s="7"/>
      <c r="I94" s="25">
        <f t="shared" si="17"/>
        <v>-2666</v>
      </c>
      <c r="J94" s="24">
        <f t="shared" si="17"/>
        <v>-2755</v>
      </c>
      <c r="K94" s="7"/>
      <c r="L94" s="25">
        <f t="shared" si="27"/>
        <v>-2670.6091875239904</v>
      </c>
      <c r="M94" s="17">
        <f t="shared" si="18"/>
        <v>21.244609631308624</v>
      </c>
      <c r="N94" s="17">
        <f t="shared" si="28"/>
        <v>-2761.8522399000535</v>
      </c>
      <c r="O94" s="24">
        <f t="shared" si="19"/>
        <v>46.953191647885454</v>
      </c>
      <c r="P94" s="7"/>
      <c r="Q94" s="25">
        <f t="shared" si="20"/>
        <v>-2623.449826243298</v>
      </c>
      <c r="R94" s="24">
        <f t="shared" si="21"/>
        <v>-2791.7085150268895</v>
      </c>
      <c r="S94" s="7"/>
      <c r="T94" s="25">
        <f t="shared" si="22"/>
        <v>0.67651037405768222</v>
      </c>
      <c r="U94" s="24">
        <f t="shared" si="23"/>
        <v>-0.72552809070030622</v>
      </c>
      <c r="V94" s="7"/>
      <c r="W94" s="25">
        <f t="shared" si="24"/>
        <v>0.6819198336170238</v>
      </c>
      <c r="X94" s="24">
        <f t="shared" si="29"/>
        <v>309.2184744023067</v>
      </c>
      <c r="Y94" s="7"/>
      <c r="Z94" s="25">
        <f t="shared" si="30"/>
        <v>-625</v>
      </c>
      <c r="AA94" s="17">
        <f t="shared" si="31"/>
        <v>309.22199999999998</v>
      </c>
      <c r="AB94" s="24">
        <f t="shared" si="25"/>
        <v>5.3969420196019051</v>
      </c>
      <c r="AC94" s="17">
        <f t="shared" si="26"/>
        <v>-3.525597693283089E-3</v>
      </c>
    </row>
    <row r="95" spans="1:31" s="17" customFormat="1" x14ac:dyDescent="0.25">
      <c r="A95" s="17">
        <v>10</v>
      </c>
      <c r="B95" s="17">
        <v>-612</v>
      </c>
      <c r="C95" s="17">
        <v>11741</v>
      </c>
      <c r="D95" s="17">
        <v>11961</v>
      </c>
      <c r="E95" s="17">
        <v>14676</v>
      </c>
      <c r="F95" s="17">
        <v>14447</v>
      </c>
      <c r="G95" s="24"/>
      <c r="H95" s="7"/>
      <c r="I95" s="25">
        <f t="shared" si="17"/>
        <v>-2935</v>
      </c>
      <c r="J95" s="24">
        <f t="shared" si="17"/>
        <v>-2486</v>
      </c>
      <c r="K95" s="7"/>
      <c r="L95" s="25">
        <f t="shared" si="27"/>
        <v>-2931.3925595880032</v>
      </c>
      <c r="M95" s="17">
        <f t="shared" si="18"/>
        <v>13.013626326107474</v>
      </c>
      <c r="N95" s="17">
        <f t="shared" si="28"/>
        <v>-2496.4592273541325</v>
      </c>
      <c r="O95" s="24">
        <f t="shared" si="19"/>
        <v>109.39543684543371</v>
      </c>
      <c r="P95" s="7"/>
      <c r="Q95" s="25">
        <f t="shared" si="20"/>
        <v>-2892.449826243298</v>
      </c>
      <c r="R95" s="24">
        <f t="shared" si="21"/>
        <v>-2522.7085150268895</v>
      </c>
      <c r="S95" s="7"/>
      <c r="T95" s="25">
        <f t="shared" si="22"/>
        <v>0.74587754426276609</v>
      </c>
      <c r="U95" s="24">
        <f t="shared" si="23"/>
        <v>-0.65561855130969315</v>
      </c>
      <c r="V95" s="7"/>
      <c r="W95" s="25">
        <f t="shared" si="24"/>
        <v>0.7507694799110336</v>
      </c>
      <c r="X95" s="24">
        <f t="shared" si="29"/>
        <v>303.57327547294949</v>
      </c>
      <c r="Y95" s="7"/>
      <c r="Z95" s="25">
        <f t="shared" si="30"/>
        <v>-612</v>
      </c>
      <c r="AA95" s="17">
        <f t="shared" si="31"/>
        <v>303.714</v>
      </c>
      <c r="AB95" s="24">
        <f t="shared" si="25"/>
        <v>5.3008092844020576</v>
      </c>
      <c r="AC95" s="17">
        <f t="shared" si="26"/>
        <v>-0.14072452705050864</v>
      </c>
    </row>
    <row r="96" spans="1:31" s="17" customFormat="1" x14ac:dyDescent="0.25">
      <c r="A96" s="17">
        <v>11</v>
      </c>
      <c r="B96" s="17">
        <v>-613</v>
      </c>
      <c r="C96" s="17">
        <v>11621</v>
      </c>
      <c r="D96" s="17">
        <v>12094</v>
      </c>
      <c r="E96" s="17">
        <v>14783</v>
      </c>
      <c r="F96" s="17">
        <v>14294</v>
      </c>
      <c r="G96" s="24"/>
      <c r="H96" s="7"/>
      <c r="I96" s="25">
        <f t="shared" si="17"/>
        <v>-3162</v>
      </c>
      <c r="J96" s="24">
        <f t="shared" si="17"/>
        <v>-2200</v>
      </c>
      <c r="K96" s="7"/>
      <c r="L96" s="25">
        <f t="shared" si="27"/>
        <v>-3165.8524142231904</v>
      </c>
      <c r="M96" s="17">
        <f t="shared" si="18"/>
        <v>14.841095347039754</v>
      </c>
      <c r="N96" s="17">
        <f t="shared" si="28"/>
        <v>-2207.1911320427439</v>
      </c>
      <c r="O96" s="24">
        <f t="shared" si="19"/>
        <v>51.712380056178091</v>
      </c>
      <c r="P96" s="7"/>
      <c r="Q96" s="25">
        <f t="shared" si="20"/>
        <v>-3119.449826243298</v>
      </c>
      <c r="R96" s="24">
        <f t="shared" si="21"/>
        <v>-2236.7085150268895</v>
      </c>
      <c r="S96" s="7"/>
      <c r="T96" s="25">
        <f t="shared" si="22"/>
        <v>0.80441415257709337</v>
      </c>
      <c r="U96" s="24">
        <f t="shared" si="23"/>
        <v>-0.58129093693900413</v>
      </c>
      <c r="V96" s="7"/>
      <c r="W96" s="25">
        <f t="shared" si="24"/>
        <v>0.80875543837692765</v>
      </c>
      <c r="X96" s="24">
        <f t="shared" si="29"/>
        <v>298.15039054664999</v>
      </c>
      <c r="Y96" s="7"/>
      <c r="Z96" s="25">
        <f t="shared" si="30"/>
        <v>-613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-4.6609453350015428E-2</v>
      </c>
    </row>
    <row r="97" spans="1:29" s="17" customFormat="1" x14ac:dyDescent="0.25">
      <c r="A97" s="17">
        <v>12</v>
      </c>
      <c r="B97" s="17">
        <v>-631</v>
      </c>
      <c r="C97" s="17">
        <v>11509</v>
      </c>
      <c r="D97" s="17">
        <v>12252</v>
      </c>
      <c r="E97" s="17">
        <v>14879</v>
      </c>
      <c r="F97" s="17">
        <v>14129</v>
      </c>
      <c r="G97" s="24"/>
      <c r="H97" s="7"/>
      <c r="I97" s="25">
        <f t="shared" si="17"/>
        <v>-3370</v>
      </c>
      <c r="J97" s="24">
        <f t="shared" si="17"/>
        <v>-1877</v>
      </c>
      <c r="K97" s="7"/>
      <c r="L97" s="25">
        <f t="shared" si="27"/>
        <v>-3376.9463418794066</v>
      </c>
      <c r="M97" s="17">
        <f t="shared" si="18"/>
        <v>48.251665505598652</v>
      </c>
      <c r="N97" s="17">
        <f t="shared" si="28"/>
        <v>-1887.7507205214511</v>
      </c>
      <c r="O97" s="24">
        <f t="shared" si="19"/>
        <v>115.5779917303489</v>
      </c>
      <c r="P97" s="7"/>
      <c r="Q97" s="25">
        <f t="shared" si="20"/>
        <v>-3327.449826243298</v>
      </c>
      <c r="R97" s="24">
        <f t="shared" si="21"/>
        <v>-1913.7085150268895</v>
      </c>
      <c r="S97" s="7"/>
      <c r="T97" s="25">
        <f t="shared" si="22"/>
        <v>0.85805122098845932</v>
      </c>
      <c r="U97" s="24">
        <f t="shared" si="23"/>
        <v>-0.49734751231756158</v>
      </c>
      <c r="V97" s="7"/>
      <c r="W97" s="25">
        <f t="shared" si="24"/>
        <v>0.86177027474246215</v>
      </c>
      <c r="X97" s="24">
        <f t="shared" si="29"/>
        <v>292.43403033693266</v>
      </c>
      <c r="Y97" s="7"/>
      <c r="Z97" s="25">
        <f t="shared" si="30"/>
        <v>-631</v>
      </c>
      <c r="AA97" s="17">
        <f t="shared" si="31"/>
        <v>292.51800000000003</v>
      </c>
      <c r="AB97" s="24">
        <f t="shared" si="25"/>
        <v>5.1054022213487729</v>
      </c>
      <c r="AC97" s="17">
        <f t="shared" si="26"/>
        <v>-8.3969663067364309E-2</v>
      </c>
    </row>
    <row r="98" spans="1:29" s="17" customFormat="1" x14ac:dyDescent="0.25">
      <c r="A98" s="17">
        <v>13</v>
      </c>
      <c r="B98" s="17">
        <v>-623</v>
      </c>
      <c r="C98" s="17">
        <v>11424</v>
      </c>
      <c r="D98" s="17">
        <v>12420</v>
      </c>
      <c r="E98" s="17">
        <v>14973</v>
      </c>
      <c r="F98" s="17">
        <v>13964</v>
      </c>
      <c r="G98" s="24"/>
      <c r="H98" s="7"/>
      <c r="I98" s="25">
        <f t="shared" si="17"/>
        <v>-3549</v>
      </c>
      <c r="J98" s="24">
        <f t="shared" si="17"/>
        <v>-1544</v>
      </c>
      <c r="K98" s="7"/>
      <c r="L98" s="25">
        <f t="shared" si="27"/>
        <v>-3553.2523168797838</v>
      </c>
      <c r="M98" s="17">
        <f t="shared" si="18"/>
        <v>18.082198846094641</v>
      </c>
      <c r="N98" s="17">
        <f t="shared" si="28"/>
        <v>-1553.8186703405397</v>
      </c>
      <c r="O98" s="24">
        <f t="shared" si="19"/>
        <v>96.406287256194204</v>
      </c>
      <c r="P98" s="7"/>
      <c r="Q98" s="25">
        <f t="shared" si="20"/>
        <v>-3506.449826243298</v>
      </c>
      <c r="R98" s="24">
        <f t="shared" si="21"/>
        <v>-1580.7085150268895</v>
      </c>
      <c r="S98" s="7"/>
      <c r="T98" s="25">
        <f t="shared" si="22"/>
        <v>0.90421004428477914</v>
      </c>
      <c r="U98" s="24">
        <f t="shared" si="23"/>
        <v>-0.4108052200607803</v>
      </c>
      <c r="V98" s="7"/>
      <c r="W98" s="25">
        <f t="shared" si="24"/>
        <v>0.90728734958167667</v>
      </c>
      <c r="X98" s="24">
        <f t="shared" si="29"/>
        <v>286.80405235757439</v>
      </c>
      <c r="Y98" s="7"/>
      <c r="Z98" s="25">
        <f t="shared" si="30"/>
        <v>-623</v>
      </c>
      <c r="AA98" s="17">
        <f t="shared" si="31"/>
        <v>286.91100000000006</v>
      </c>
      <c r="AB98" s="24">
        <f t="shared" si="25"/>
        <v>5.0075416101894517</v>
      </c>
      <c r="AC98" s="17">
        <f t="shared" si="26"/>
        <v>-0.10694764242566634</v>
      </c>
    </row>
    <row r="99" spans="1:29" s="17" customFormat="1" x14ac:dyDescent="0.25">
      <c r="A99" s="17">
        <v>14</v>
      </c>
      <c r="B99" s="17">
        <v>-634</v>
      </c>
      <c r="C99" s="17">
        <v>11360</v>
      </c>
      <c r="D99" s="17">
        <v>12601</v>
      </c>
      <c r="E99" s="17">
        <v>15049</v>
      </c>
      <c r="F99" s="17">
        <v>13794</v>
      </c>
      <c r="G99" s="24"/>
      <c r="H99" s="7"/>
      <c r="I99" s="25">
        <f t="shared" si="17"/>
        <v>-3689</v>
      </c>
      <c r="J99" s="24">
        <f t="shared" si="17"/>
        <v>-1193</v>
      </c>
      <c r="K99" s="7"/>
      <c r="L99" s="25">
        <f t="shared" si="27"/>
        <v>-3698.1646379870731</v>
      </c>
      <c r="M99" s="17">
        <f t="shared" si="18"/>
        <v>83.990589434103143</v>
      </c>
      <c r="N99" s="17">
        <f t="shared" si="28"/>
        <v>-1198.3893687780831</v>
      </c>
      <c r="O99" s="24">
        <f t="shared" si="19"/>
        <v>29.045295826176421</v>
      </c>
      <c r="P99" s="7"/>
      <c r="Q99" s="25">
        <f t="shared" si="20"/>
        <v>-3646.449826243298</v>
      </c>
      <c r="R99" s="24">
        <f t="shared" si="21"/>
        <v>-1229.7085150268895</v>
      </c>
      <c r="S99" s="7"/>
      <c r="T99" s="25">
        <f t="shared" si="22"/>
        <v>0.94031191725396768</v>
      </c>
      <c r="U99" s="24">
        <f t="shared" si="23"/>
        <v>-0.31958496606038922</v>
      </c>
      <c r="V99" s="7"/>
      <c r="W99" s="25">
        <f t="shared" si="24"/>
        <v>0.94271243851180186</v>
      </c>
      <c r="X99" s="24">
        <f t="shared" si="29"/>
        <v>281.17075010688495</v>
      </c>
      <c r="Y99" s="7"/>
      <c r="Z99" s="25">
        <f t="shared" si="30"/>
        <v>-634</v>
      </c>
      <c r="AA99" s="17">
        <f t="shared" si="31"/>
        <v>281.20500000000004</v>
      </c>
      <c r="AB99" s="24">
        <f t="shared" si="25"/>
        <v>4.907953123070655</v>
      </c>
      <c r="AC99" s="17">
        <f t="shared" si="26"/>
        <v>-3.4249893115088526E-2</v>
      </c>
    </row>
    <row r="100" spans="1:29" s="17" customFormat="1" x14ac:dyDescent="0.25">
      <c r="A100" s="17">
        <v>15</v>
      </c>
      <c r="B100" s="17">
        <v>-643</v>
      </c>
      <c r="C100" s="17">
        <v>11301</v>
      </c>
      <c r="D100" s="17">
        <v>12790</v>
      </c>
      <c r="E100" s="17">
        <v>15099</v>
      </c>
      <c r="F100" s="17">
        <v>13611</v>
      </c>
      <c r="G100" s="24"/>
      <c r="H100" s="7"/>
      <c r="I100" s="25">
        <f t="shared" si="17"/>
        <v>-3798</v>
      </c>
      <c r="J100" s="24">
        <f t="shared" si="17"/>
        <v>-821</v>
      </c>
      <c r="K100" s="7"/>
      <c r="L100" s="25">
        <f t="shared" si="27"/>
        <v>-3808.1179286139454</v>
      </c>
      <c r="M100" s="17">
        <f t="shared" si="18"/>
        <v>102.37247943689556</v>
      </c>
      <c r="N100" s="17">
        <f t="shared" si="28"/>
        <v>-825.43384891408266</v>
      </c>
      <c r="O100" s="24">
        <f t="shared" si="19"/>
        <v>19.659016192911981</v>
      </c>
      <c r="P100" s="7"/>
      <c r="Q100" s="25">
        <f t="shared" si="20"/>
        <v>-3755.449826243298</v>
      </c>
      <c r="R100" s="24">
        <f t="shared" si="21"/>
        <v>-857.70851502688959</v>
      </c>
      <c r="S100" s="7"/>
      <c r="T100" s="25">
        <f t="shared" si="22"/>
        <v>0.96841980406569317</v>
      </c>
      <c r="U100" s="24">
        <f t="shared" si="23"/>
        <v>-0.22290709002578671</v>
      </c>
      <c r="V100" s="7"/>
      <c r="W100" s="25">
        <f t="shared" si="24"/>
        <v>0.97010276965065323</v>
      </c>
      <c r="X100" s="24">
        <f t="shared" si="29"/>
        <v>275.38441107432027</v>
      </c>
      <c r="Y100" s="7"/>
      <c r="Z100" s="25">
        <f t="shared" si="30"/>
        <v>-643</v>
      </c>
      <c r="AA100" s="17">
        <f t="shared" si="31"/>
        <v>275.41800000000006</v>
      </c>
      <c r="AB100" s="24">
        <f t="shared" si="25"/>
        <v>4.8069509192577433</v>
      </c>
      <c r="AC100" s="17">
        <f t="shared" si="26"/>
        <v>-3.3588925679794102E-2</v>
      </c>
    </row>
    <row r="101" spans="1:29" s="17" customFormat="1" x14ac:dyDescent="0.25">
      <c r="A101" s="17">
        <v>16</v>
      </c>
      <c r="B101" s="17">
        <v>-630</v>
      </c>
      <c r="C101" s="17">
        <v>11278</v>
      </c>
      <c r="D101" s="17">
        <v>12983</v>
      </c>
      <c r="E101" s="17">
        <v>15152</v>
      </c>
      <c r="F101" s="17">
        <v>13434</v>
      </c>
      <c r="G101" s="24"/>
      <c r="H101" s="7"/>
      <c r="I101" s="25">
        <f t="shared" si="17"/>
        <v>-3874</v>
      </c>
      <c r="J101" s="24">
        <f t="shared" si="17"/>
        <v>-451</v>
      </c>
      <c r="K101" s="7"/>
      <c r="L101" s="25">
        <f t="shared" si="27"/>
        <v>-3878.6185099932363</v>
      </c>
      <c r="M101" s="17">
        <f t="shared" si="18"/>
        <v>21.330634557623846</v>
      </c>
      <c r="N101" s="17">
        <f t="shared" si="28"/>
        <v>-451.47222048502749</v>
      </c>
      <c r="O101" s="24">
        <f t="shared" si="19"/>
        <v>0.22299218647959981</v>
      </c>
      <c r="P101" s="7"/>
      <c r="Q101" s="25">
        <f t="shared" si="20"/>
        <v>-3831.449826243298</v>
      </c>
      <c r="R101" s="24">
        <f t="shared" si="21"/>
        <v>-487.70851502688953</v>
      </c>
      <c r="S101" s="7"/>
      <c r="T101" s="25">
        <f t="shared" si="22"/>
        <v>0.98801796367753836</v>
      </c>
      <c r="U101" s="24">
        <f t="shared" si="23"/>
        <v>-0.12674898751825192</v>
      </c>
      <c r="V101" s="7"/>
      <c r="W101" s="25">
        <f t="shared" si="24"/>
        <v>0.98898700069131951</v>
      </c>
      <c r="X101" s="24">
        <f t="shared" si="29"/>
        <v>269.74703342221869</v>
      </c>
      <c r="Y101" s="7"/>
      <c r="Z101" s="25">
        <f t="shared" si="30"/>
        <v>-630</v>
      </c>
      <c r="AA101" s="17">
        <f t="shared" si="31"/>
        <v>269.74800000000005</v>
      </c>
      <c r="AB101" s="24">
        <f t="shared" si="25"/>
        <v>4.7079907506696648</v>
      </c>
      <c r="AC101" s="17">
        <f t="shared" si="26"/>
        <v>-9.6657778135522676E-4</v>
      </c>
    </row>
    <row r="102" spans="1:29" s="17" customFormat="1" x14ac:dyDescent="0.25">
      <c r="A102" s="17">
        <v>17</v>
      </c>
      <c r="B102" s="17">
        <v>-624</v>
      </c>
      <c r="C102" s="17">
        <v>11250</v>
      </c>
      <c r="D102" s="17">
        <v>13157</v>
      </c>
      <c r="E102" s="17">
        <v>15154</v>
      </c>
      <c r="F102" s="17">
        <v>13239</v>
      </c>
      <c r="G102" s="24"/>
      <c r="H102" s="7"/>
      <c r="I102" s="25">
        <f t="shared" si="17"/>
        <v>-3904</v>
      </c>
      <c r="J102" s="24">
        <f t="shared" si="17"/>
        <v>-82</v>
      </c>
      <c r="K102" s="7"/>
      <c r="L102" s="25">
        <f t="shared" si="27"/>
        <v>-3911.4373992942678</v>
      </c>
      <c r="M102" s="17">
        <f t="shared" si="18"/>
        <v>55.314908262375681</v>
      </c>
      <c r="N102" s="17">
        <f t="shared" si="28"/>
        <v>-76.3522619142407</v>
      </c>
      <c r="O102" s="24">
        <f t="shared" si="19"/>
        <v>31.896945485336129</v>
      </c>
      <c r="P102" s="7"/>
      <c r="Q102" s="25">
        <f t="shared" si="20"/>
        <v>-3861.449826243298</v>
      </c>
      <c r="R102" s="24">
        <f t="shared" si="21"/>
        <v>-118.70851502688954</v>
      </c>
      <c r="S102" s="7"/>
      <c r="T102" s="25">
        <f t="shared" si="22"/>
        <v>0.99575407931379312</v>
      </c>
      <c r="U102" s="24">
        <f t="shared" si="23"/>
        <v>-3.0850771774251017E-2</v>
      </c>
      <c r="V102" s="7"/>
      <c r="W102" s="25">
        <f t="shared" si="24"/>
        <v>0.99601079132460124</v>
      </c>
      <c r="X102" s="24">
        <f t="shared" si="29"/>
        <v>264.21792561094776</v>
      </c>
      <c r="Y102" s="7"/>
      <c r="Z102" s="25">
        <f t="shared" si="30"/>
        <v>-624</v>
      </c>
      <c r="AA102" s="17">
        <f t="shared" si="31"/>
        <v>264.13200000000006</v>
      </c>
      <c r="AB102" s="24">
        <f t="shared" si="25"/>
        <v>4.6099730598776638</v>
      </c>
      <c r="AC102" s="17">
        <f t="shared" si="26"/>
        <v>8.5925610947697351E-2</v>
      </c>
    </row>
    <row r="103" spans="1:29" s="17" customFormat="1" x14ac:dyDescent="0.25">
      <c r="A103" s="17">
        <v>18</v>
      </c>
      <c r="B103" s="17">
        <v>-621</v>
      </c>
      <c r="C103" s="17">
        <v>11254</v>
      </c>
      <c r="D103" s="17">
        <v>13350</v>
      </c>
      <c r="E103" s="17">
        <v>15161</v>
      </c>
      <c r="F103" s="17">
        <v>13056</v>
      </c>
      <c r="G103" s="24"/>
      <c r="H103" s="7"/>
      <c r="I103" s="25">
        <f t="shared" si="17"/>
        <v>-3907</v>
      </c>
      <c r="J103" s="24">
        <f t="shared" si="17"/>
        <v>294</v>
      </c>
      <c r="K103" s="7"/>
      <c r="L103" s="25">
        <f t="shared" si="27"/>
        <v>-3907.2158604312622</v>
      </c>
      <c r="M103" s="17">
        <f t="shared" si="18"/>
        <v>4.6595725784690845E-2</v>
      </c>
      <c r="N103" s="17">
        <f t="shared" si="28"/>
        <v>298.04811424862993</v>
      </c>
      <c r="O103" s="24">
        <f t="shared" si="19"/>
        <v>16.387228969960656</v>
      </c>
      <c r="P103" s="7"/>
      <c r="Q103" s="25">
        <f t="shared" si="20"/>
        <v>-3864.449826243298</v>
      </c>
      <c r="R103" s="24">
        <f t="shared" si="21"/>
        <v>257.29148497311047</v>
      </c>
      <c r="S103" s="7"/>
      <c r="T103" s="25">
        <f t="shared" si="22"/>
        <v>0.99652769087741855</v>
      </c>
      <c r="U103" s="24">
        <f t="shared" si="23"/>
        <v>6.6866651314487019E-2</v>
      </c>
      <c r="V103" s="7"/>
      <c r="W103" s="25">
        <f t="shared" si="24"/>
        <v>0.99605836870638897</v>
      </c>
      <c r="X103" s="24">
        <f t="shared" si="29"/>
        <v>258.6032188249203</v>
      </c>
      <c r="Y103" s="7"/>
      <c r="Z103" s="25">
        <f t="shared" si="30"/>
        <v>-621</v>
      </c>
      <c r="AA103" s="17">
        <f t="shared" si="31"/>
        <v>258.54300000000006</v>
      </c>
      <c r="AB103" s="24">
        <f t="shared" si="25"/>
        <v>4.5124266079837003</v>
      </c>
      <c r="AC103" s="17">
        <f t="shared" si="26"/>
        <v>6.0218824920241332E-2</v>
      </c>
    </row>
    <row r="104" spans="1:29" s="17" customFormat="1" x14ac:dyDescent="0.25">
      <c r="A104" s="17">
        <v>19</v>
      </c>
      <c r="B104" s="17">
        <v>-614</v>
      </c>
      <c r="C104" s="17">
        <v>11277</v>
      </c>
      <c r="D104" s="17">
        <v>13539</v>
      </c>
      <c r="E104" s="17">
        <v>15140</v>
      </c>
      <c r="F104" s="17">
        <v>12881</v>
      </c>
      <c r="G104" s="24"/>
      <c r="H104" s="7"/>
      <c r="I104" s="25">
        <f t="shared" si="17"/>
        <v>-3863</v>
      </c>
      <c r="J104" s="24">
        <f t="shared" si="17"/>
        <v>658</v>
      </c>
      <c r="K104" s="7"/>
      <c r="L104" s="25">
        <f t="shared" si="27"/>
        <v>-3866.905922573967</v>
      </c>
      <c r="M104" s="17">
        <f t="shared" si="18"/>
        <v>15.256231153825137</v>
      </c>
      <c r="N104" s="17">
        <f t="shared" si="28"/>
        <v>665.80011445990783</v>
      </c>
      <c r="O104" s="24">
        <f t="shared" si="19"/>
        <v>60.841785587663246</v>
      </c>
      <c r="P104" s="7"/>
      <c r="Q104" s="25">
        <f t="shared" si="20"/>
        <v>-3820.449826243298</v>
      </c>
      <c r="R104" s="24">
        <f t="shared" si="21"/>
        <v>621.29148497311041</v>
      </c>
      <c r="S104" s="7"/>
      <c r="T104" s="25">
        <f t="shared" si="22"/>
        <v>0.98518138794424504</v>
      </c>
      <c r="U104" s="24">
        <f t="shared" si="23"/>
        <v>0.16146543324081852</v>
      </c>
      <c r="V104" s="7"/>
      <c r="W104" s="25">
        <f t="shared" si="24"/>
        <v>0.98400886902795348</v>
      </c>
      <c r="X104" s="24">
        <f t="shared" si="29"/>
        <v>253.12520678454587</v>
      </c>
      <c r="Y104" s="7"/>
      <c r="Z104" s="25">
        <f t="shared" si="30"/>
        <v>-614</v>
      </c>
      <c r="AA104" s="17">
        <f t="shared" si="31"/>
        <v>253.01700000000005</v>
      </c>
      <c r="AB104" s="24">
        <f t="shared" si="25"/>
        <v>4.4159797135184942</v>
      </c>
      <c r="AC104" s="17">
        <f t="shared" si="26"/>
        <v>0.10820678454581412</v>
      </c>
    </row>
    <row r="105" spans="1:29" s="17" customFormat="1" x14ac:dyDescent="0.25">
      <c r="A105" s="17">
        <v>20</v>
      </c>
      <c r="B105" s="17">
        <v>-615</v>
      </c>
      <c r="C105" s="17">
        <v>11310</v>
      </c>
      <c r="D105" s="17">
        <v>13712</v>
      </c>
      <c r="E105" s="17">
        <v>15102</v>
      </c>
      <c r="F105" s="17">
        <v>12694</v>
      </c>
      <c r="G105" s="24"/>
      <c r="H105" s="7"/>
      <c r="I105" s="25">
        <f t="shared" si="17"/>
        <v>-3792</v>
      </c>
      <c r="J105" s="24">
        <f t="shared" si="17"/>
        <v>1018</v>
      </c>
      <c r="K105" s="7"/>
      <c r="L105" s="25">
        <f t="shared" si="27"/>
        <v>-3790.8878667248382</v>
      </c>
      <c r="M105" s="17">
        <f t="shared" si="18"/>
        <v>1.2368404217221023</v>
      </c>
      <c r="N105" s="17">
        <f t="shared" si="28"/>
        <v>1028.2904843090337</v>
      </c>
      <c r="O105" s="24">
        <f t="shared" si="19"/>
        <v>105.89406731446822</v>
      </c>
      <c r="P105" s="7"/>
      <c r="Q105" s="25">
        <f t="shared" si="20"/>
        <v>-3749.449826243298</v>
      </c>
      <c r="R105" s="24">
        <f t="shared" si="21"/>
        <v>981.29148497311041</v>
      </c>
      <c r="S105" s="7"/>
      <c r="T105" s="25">
        <f t="shared" si="22"/>
        <v>0.96687258093844219</v>
      </c>
      <c r="U105" s="24">
        <f t="shared" si="23"/>
        <v>0.2550246681130145</v>
      </c>
      <c r="V105" s="7"/>
      <c r="W105" s="25">
        <f t="shared" si="24"/>
        <v>0.96500439708444985</v>
      </c>
      <c r="X105" s="24">
        <f t="shared" si="29"/>
        <v>247.64049154900817</v>
      </c>
      <c r="Y105" s="7"/>
      <c r="Z105" s="25">
        <f t="shared" si="30"/>
        <v>-615</v>
      </c>
      <c r="AA105" s="17">
        <f t="shared" si="31"/>
        <v>247.48200000000006</v>
      </c>
      <c r="AB105" s="24">
        <f t="shared" si="25"/>
        <v>4.3193757394206074</v>
      </c>
      <c r="AC105" s="17">
        <f t="shared" si="26"/>
        <v>0.15849154900811868</v>
      </c>
    </row>
    <row r="106" spans="1:29" s="17" customFormat="1" x14ac:dyDescent="0.25">
      <c r="A106" s="17">
        <v>21</v>
      </c>
      <c r="B106" s="17">
        <v>-634</v>
      </c>
      <c r="C106" s="17">
        <v>11363</v>
      </c>
      <c r="D106" s="17">
        <v>13884</v>
      </c>
      <c r="E106" s="17">
        <v>15034</v>
      </c>
      <c r="F106" s="17">
        <v>12504</v>
      </c>
      <c r="G106" s="24"/>
      <c r="H106" s="7"/>
      <c r="I106" s="25">
        <f t="shared" si="17"/>
        <v>-3671</v>
      </c>
      <c r="J106" s="24">
        <f t="shared" si="17"/>
        <v>1380</v>
      </c>
      <c r="K106" s="7"/>
      <c r="L106" s="25">
        <f t="shared" si="27"/>
        <v>-3675.9321023070434</v>
      </c>
      <c r="M106" s="17">
        <f t="shared" si="18"/>
        <v>24.325633167142346</v>
      </c>
      <c r="N106" s="17">
        <f t="shared" si="28"/>
        <v>1392.2686116996551</v>
      </c>
      <c r="O106" s="24">
        <f t="shared" si="19"/>
        <v>150.51883303691497</v>
      </c>
      <c r="P106" s="7"/>
      <c r="Q106" s="25">
        <f t="shared" si="20"/>
        <v>-3628.449826243298</v>
      </c>
      <c r="R106" s="24">
        <f t="shared" si="21"/>
        <v>1343.2914849731105</v>
      </c>
      <c r="S106" s="7"/>
      <c r="T106" s="25">
        <f t="shared" si="22"/>
        <v>0.93567024787221487</v>
      </c>
      <c r="U106" s="24">
        <f t="shared" si="23"/>
        <v>0.3491036765122783</v>
      </c>
      <c r="V106" s="7"/>
      <c r="W106" s="25">
        <f t="shared" si="24"/>
        <v>0.93310218118020705</v>
      </c>
      <c r="X106" s="24">
        <f t="shared" si="29"/>
        <v>241.93134701079259</v>
      </c>
      <c r="Y106" s="7"/>
      <c r="Z106" s="25">
        <f t="shared" si="30"/>
        <v>-634</v>
      </c>
      <c r="AA106" s="17">
        <f t="shared" si="31"/>
        <v>241.77600000000007</v>
      </c>
      <c r="AB106" s="24">
        <f t="shared" si="25"/>
        <v>4.2197872523018116</v>
      </c>
      <c r="AC106" s="17">
        <f t="shared" si="26"/>
        <v>0.155347010792525</v>
      </c>
    </row>
    <row r="107" spans="1:29" s="17" customFormat="1" x14ac:dyDescent="0.25">
      <c r="A107" s="17">
        <v>22</v>
      </c>
      <c r="B107" s="17">
        <v>-630</v>
      </c>
      <c r="C107" s="17">
        <v>11438</v>
      </c>
      <c r="D107" s="17">
        <v>14061</v>
      </c>
      <c r="E107" s="17">
        <v>14965</v>
      </c>
      <c r="F107" s="17">
        <v>12334</v>
      </c>
      <c r="G107" s="24"/>
      <c r="H107" s="7"/>
      <c r="I107" s="25">
        <f t="shared" si="17"/>
        <v>-3527</v>
      </c>
      <c r="J107" s="24">
        <f t="shared" si="17"/>
        <v>1727</v>
      </c>
      <c r="K107" s="7"/>
      <c r="L107" s="25">
        <f t="shared" si="27"/>
        <v>-3526.0239063699391</v>
      </c>
      <c r="M107" s="17">
        <f t="shared" si="18"/>
        <v>0.95275877464538539</v>
      </c>
      <c r="N107" s="17">
        <f t="shared" si="28"/>
        <v>1740.6566845405041</v>
      </c>
      <c r="O107" s="24">
        <f t="shared" si="19"/>
        <v>186.50503263884374</v>
      </c>
      <c r="P107" s="7"/>
      <c r="Q107" s="25">
        <f t="shared" si="20"/>
        <v>-3484.449826243298</v>
      </c>
      <c r="R107" s="24">
        <f t="shared" si="21"/>
        <v>1690.2914849731105</v>
      </c>
      <c r="S107" s="7"/>
      <c r="T107" s="25">
        <f t="shared" si="22"/>
        <v>0.89853689281819227</v>
      </c>
      <c r="U107" s="24">
        <f t="shared" si="23"/>
        <v>0.43928438345853388</v>
      </c>
      <c r="V107" s="7"/>
      <c r="W107" s="25">
        <f t="shared" si="24"/>
        <v>0.89529774455437827</v>
      </c>
      <c r="X107" s="24">
        <f t="shared" si="29"/>
        <v>236.30857863655274</v>
      </c>
      <c r="Y107" s="7"/>
      <c r="Z107" s="25">
        <f t="shared" si="30"/>
        <v>-630</v>
      </c>
      <c r="AA107" s="17">
        <f t="shared" si="31"/>
        <v>236.10600000000008</v>
      </c>
      <c r="AB107" s="24">
        <f t="shared" si="25"/>
        <v>4.1208270837137331</v>
      </c>
      <c r="AC107" s="17">
        <f t="shared" si="26"/>
        <v>0.20257863655265851</v>
      </c>
    </row>
    <row r="108" spans="1:29" s="17" customFormat="1" x14ac:dyDescent="0.25">
      <c r="A108" s="17">
        <v>23</v>
      </c>
      <c r="B108" s="17">
        <v>-629</v>
      </c>
      <c r="C108" s="17">
        <v>11541</v>
      </c>
      <c r="D108" s="17">
        <v>14241</v>
      </c>
      <c r="E108" s="17">
        <v>14883</v>
      </c>
      <c r="F108" s="17">
        <v>12177</v>
      </c>
      <c r="G108" s="24"/>
      <c r="H108" s="7"/>
      <c r="I108" s="25">
        <f t="shared" si="17"/>
        <v>-3342</v>
      </c>
      <c r="J108" s="24">
        <f t="shared" si="17"/>
        <v>2064</v>
      </c>
      <c r="K108" s="7"/>
      <c r="L108" s="25">
        <f t="shared" si="27"/>
        <v>-3342.3390124976677</v>
      </c>
      <c r="M108" s="17">
        <f t="shared" si="18"/>
        <v>0.11492947357487983</v>
      </c>
      <c r="N108" s="17">
        <f t="shared" si="28"/>
        <v>2071.866229637697</v>
      </c>
      <c r="O108" s="24">
        <f t="shared" si="19"/>
        <v>61.877568712982061</v>
      </c>
      <c r="P108" s="7"/>
      <c r="Q108" s="25">
        <f t="shared" si="20"/>
        <v>-3299.449826243298</v>
      </c>
      <c r="R108" s="24">
        <f t="shared" si="21"/>
        <v>2027.2914849731105</v>
      </c>
      <c r="S108" s="7"/>
      <c r="T108" s="25">
        <f t="shared" si="22"/>
        <v>0.85083084639462159</v>
      </c>
      <c r="U108" s="24">
        <f t="shared" si="23"/>
        <v>0.52686622276945072</v>
      </c>
      <c r="V108" s="7"/>
      <c r="W108" s="25">
        <f t="shared" si="24"/>
        <v>0.84693963470637912</v>
      </c>
      <c r="X108" s="24">
        <f t="shared" si="29"/>
        <v>230.55877887640781</v>
      </c>
      <c r="Y108" s="7"/>
      <c r="Z108" s="25">
        <f t="shared" si="30"/>
        <v>-629</v>
      </c>
      <c r="AA108" s="17">
        <f t="shared" si="31"/>
        <v>230.44500000000008</v>
      </c>
      <c r="AB108" s="24">
        <f t="shared" si="25"/>
        <v>4.0220239947583343</v>
      </c>
      <c r="AC108" s="17">
        <f t="shared" si="26"/>
        <v>0.11377887640773565</v>
      </c>
    </row>
    <row r="109" spans="1:29" s="17" customFormat="1" x14ac:dyDescent="0.25">
      <c r="A109" s="17">
        <v>24</v>
      </c>
      <c r="B109" s="17">
        <v>-638</v>
      </c>
      <c r="C109" s="17">
        <v>11647</v>
      </c>
      <c r="D109" s="17">
        <v>14393</v>
      </c>
      <c r="E109" s="17">
        <v>14768</v>
      </c>
      <c r="F109" s="17">
        <v>12014</v>
      </c>
      <c r="G109" s="24"/>
      <c r="H109" s="7"/>
      <c r="I109" s="25">
        <f t="shared" si="17"/>
        <v>-3121</v>
      </c>
      <c r="J109" s="24">
        <f t="shared" si="17"/>
        <v>2379</v>
      </c>
      <c r="K109" s="7"/>
      <c r="L109" s="25">
        <f t="shared" si="27"/>
        <v>-3123.1469838819899</v>
      </c>
      <c r="M109" s="17">
        <f t="shared" si="18"/>
        <v>4.6095397895242236</v>
      </c>
      <c r="N109" s="17">
        <f t="shared" si="28"/>
        <v>2387.5281830345839</v>
      </c>
      <c r="O109" s="24">
        <f t="shared" si="19"/>
        <v>72.72990587136448</v>
      </c>
      <c r="P109" s="7"/>
      <c r="Q109" s="25">
        <f t="shared" si="20"/>
        <v>-3078.449826243298</v>
      </c>
      <c r="R109" s="24">
        <f t="shared" si="21"/>
        <v>2342.2914849731105</v>
      </c>
      <c r="S109" s="7"/>
      <c r="T109" s="25">
        <f t="shared" si="22"/>
        <v>0.79384146120754528</v>
      </c>
      <c r="U109" s="24">
        <f t="shared" si="23"/>
        <v>0.60873055328262216</v>
      </c>
      <c r="V109" s="7"/>
      <c r="W109" s="25">
        <f t="shared" si="24"/>
        <v>0.78934041181772208</v>
      </c>
      <c r="X109" s="24">
        <f t="shared" si="29"/>
        <v>224.80478397453419</v>
      </c>
      <c r="Y109" s="7"/>
      <c r="Z109" s="25">
        <f t="shared" si="30"/>
        <v>-638</v>
      </c>
      <c r="AA109" s="17">
        <f t="shared" si="31"/>
        <v>224.70300000000009</v>
      </c>
      <c r="AB109" s="24">
        <f t="shared" si="25"/>
        <v>3.92180718910882</v>
      </c>
      <c r="AC109" s="17">
        <f t="shared" si="26"/>
        <v>0.10178397453410071</v>
      </c>
    </row>
    <row r="110" spans="1:29" s="17" customFormat="1" x14ac:dyDescent="0.25">
      <c r="A110" s="17">
        <v>25</v>
      </c>
      <c r="B110" s="17">
        <v>-619</v>
      </c>
      <c r="C110" s="17">
        <v>11765</v>
      </c>
      <c r="D110" s="17">
        <v>14531</v>
      </c>
      <c r="E110" s="17">
        <v>14644</v>
      </c>
      <c r="F110" s="17">
        <v>11870</v>
      </c>
      <c r="G110" s="24"/>
      <c r="H110" s="7"/>
      <c r="I110" s="25">
        <f t="shared" si="17"/>
        <v>-2879</v>
      </c>
      <c r="J110" s="24">
        <f t="shared" si="17"/>
        <v>2661</v>
      </c>
      <c r="K110" s="7"/>
      <c r="L110" s="25">
        <f t="shared" si="27"/>
        <v>-2880.9057914170944</v>
      </c>
      <c r="M110" s="17">
        <f t="shared" si="18"/>
        <v>3.632040925470704</v>
      </c>
      <c r="N110" s="17">
        <f t="shared" si="28"/>
        <v>2671.2791440412489</v>
      </c>
      <c r="O110" s="24">
        <f t="shared" si="19"/>
        <v>105.66080222074186</v>
      </c>
      <c r="P110" s="7"/>
      <c r="Q110" s="25">
        <f t="shared" si="20"/>
        <v>-2836.449826243298</v>
      </c>
      <c r="R110" s="24">
        <f t="shared" si="21"/>
        <v>2624.2914849731105</v>
      </c>
      <c r="S110" s="7"/>
      <c r="T110" s="25">
        <f t="shared" si="22"/>
        <v>0.73143679507509063</v>
      </c>
      <c r="U110" s="24">
        <f t="shared" si="23"/>
        <v>0.68201862059917573</v>
      </c>
      <c r="V110" s="7"/>
      <c r="W110" s="25">
        <f t="shared" si="24"/>
        <v>0.72638948146379501</v>
      </c>
      <c r="X110" s="24">
        <f t="shared" si="29"/>
        <v>219.24825871956773</v>
      </c>
      <c r="Y110" s="7"/>
      <c r="Z110" s="25">
        <f t="shared" si="30"/>
        <v>-619</v>
      </c>
      <c r="AA110" s="17">
        <f t="shared" si="31"/>
        <v>219.13200000000009</v>
      </c>
      <c r="AB110" s="24">
        <f t="shared" si="25"/>
        <v>3.824574896480216</v>
      </c>
      <c r="AC110" s="17">
        <f t="shared" si="26"/>
        <v>0.11625871956763945</v>
      </c>
    </row>
    <row r="111" spans="1:29" s="17" customFormat="1" x14ac:dyDescent="0.25">
      <c r="A111" s="17">
        <v>26</v>
      </c>
      <c r="B111" s="17">
        <v>-611</v>
      </c>
      <c r="C111" s="17">
        <v>11911</v>
      </c>
      <c r="D111" s="17">
        <v>14679</v>
      </c>
      <c r="E111" s="17">
        <v>14530</v>
      </c>
      <c r="F111" s="17">
        <v>11755</v>
      </c>
      <c r="G111" s="24"/>
      <c r="H111" s="7"/>
      <c r="I111" s="25">
        <f t="shared" si="17"/>
        <v>-2619</v>
      </c>
      <c r="J111" s="24">
        <f t="shared" si="17"/>
        <v>2924</v>
      </c>
      <c r="K111" s="7"/>
      <c r="L111" s="25">
        <f t="shared" si="27"/>
        <v>-2615.4832467008218</v>
      </c>
      <c r="M111" s="17">
        <f t="shared" si="18"/>
        <v>12.367553767280492</v>
      </c>
      <c r="N111" s="17">
        <f t="shared" si="28"/>
        <v>2926.9748524203387</v>
      </c>
      <c r="O111" s="24">
        <f t="shared" si="19"/>
        <v>8.8497469227951431</v>
      </c>
      <c r="P111" s="7"/>
      <c r="Q111" s="25">
        <f t="shared" si="20"/>
        <v>-2576.449826243298</v>
      </c>
      <c r="R111" s="24">
        <f t="shared" si="21"/>
        <v>2887.2914849731105</v>
      </c>
      <c r="S111" s="7"/>
      <c r="T111" s="25">
        <f t="shared" si="22"/>
        <v>0.66439045956088327</v>
      </c>
      <c r="U111" s="24">
        <f t="shared" si="23"/>
        <v>0.75036883940858556</v>
      </c>
      <c r="V111" s="7"/>
      <c r="W111" s="25">
        <f t="shared" si="24"/>
        <v>0.65883344257966658</v>
      </c>
      <c r="X111" s="24">
        <f t="shared" si="29"/>
        <v>213.72734084775118</v>
      </c>
      <c r="Y111" s="7"/>
      <c r="Z111" s="25">
        <f t="shared" si="30"/>
        <v>-611</v>
      </c>
      <c r="AA111" s="17">
        <f t="shared" si="31"/>
        <v>213.6330000000001</v>
      </c>
      <c r="AB111" s="24">
        <f t="shared" si="25"/>
        <v>3.7285992409130477</v>
      </c>
      <c r="AC111" s="17">
        <f t="shared" si="26"/>
        <v>9.4340847751084311E-2</v>
      </c>
    </row>
    <row r="112" spans="1:29" s="17" customFormat="1" x14ac:dyDescent="0.25">
      <c r="A112" s="17">
        <v>27</v>
      </c>
      <c r="B112" s="17">
        <v>-613</v>
      </c>
      <c r="C112" s="17">
        <v>12046</v>
      </c>
      <c r="D112" s="17">
        <v>14785</v>
      </c>
      <c r="E112" s="17">
        <v>14376</v>
      </c>
      <c r="F112" s="17">
        <v>11632</v>
      </c>
      <c r="G112" s="24"/>
      <c r="H112" s="7"/>
      <c r="I112" s="25">
        <f t="shared" si="17"/>
        <v>-2330</v>
      </c>
      <c r="J112" s="24">
        <f t="shared" si="17"/>
        <v>3153</v>
      </c>
      <c r="K112" s="7"/>
      <c r="L112" s="25">
        <f t="shared" si="27"/>
        <v>-2325.3910995136243</v>
      </c>
      <c r="M112" s="17">
        <f t="shared" si="18"/>
        <v>21.241963693313796</v>
      </c>
      <c r="N112" s="17">
        <f t="shared" si="28"/>
        <v>3156.7812895656616</v>
      </c>
      <c r="O112" s="24">
        <f t="shared" si="19"/>
        <v>14.298150779381361</v>
      </c>
      <c r="P112" s="7"/>
      <c r="Q112" s="25">
        <f t="shared" si="20"/>
        <v>-2287.449826243298</v>
      </c>
      <c r="R112" s="24">
        <f t="shared" si="21"/>
        <v>3116.2914849731105</v>
      </c>
      <c r="S112" s="7"/>
      <c r="T112" s="25">
        <f t="shared" si="22"/>
        <v>0.58986587893162956</v>
      </c>
      <c r="U112" s="24">
        <f t="shared" si="23"/>
        <v>0.80988290825784359</v>
      </c>
      <c r="V112" s="7"/>
      <c r="W112" s="25">
        <f t="shared" si="24"/>
        <v>0.58386460611492086</v>
      </c>
      <c r="X112" s="24">
        <f t="shared" si="29"/>
        <v>208.23255967931595</v>
      </c>
      <c r="Y112" s="7"/>
      <c r="Z112" s="25">
        <f t="shared" si="30"/>
        <v>-613</v>
      </c>
      <c r="AA112" s="17">
        <f t="shared" si="31"/>
        <v>208.1160000000001</v>
      </c>
      <c r="AB112" s="24">
        <f t="shared" si="25"/>
        <v>3.6323094260805204</v>
      </c>
      <c r="AC112" s="17">
        <f t="shared" si="26"/>
        <v>0.11655967931585565</v>
      </c>
    </row>
    <row r="113" spans="1:29" s="17" customFormat="1" x14ac:dyDescent="0.25">
      <c r="A113" s="17">
        <v>28</v>
      </c>
      <c r="B113" s="17">
        <v>-624</v>
      </c>
      <c r="C113" s="17">
        <v>12208</v>
      </c>
      <c r="D113" s="17">
        <v>14886</v>
      </c>
      <c r="E113" s="17">
        <v>14217</v>
      </c>
      <c r="F113" s="17">
        <v>11530</v>
      </c>
      <c r="G113" s="24"/>
      <c r="H113" s="7"/>
      <c r="I113" s="25">
        <f t="shared" si="17"/>
        <v>-2009</v>
      </c>
      <c r="J113" s="24">
        <f t="shared" si="17"/>
        <v>3356</v>
      </c>
      <c r="K113" s="7"/>
      <c r="L113" s="25">
        <f t="shared" si="27"/>
        <v>-2008.3840969585785</v>
      </c>
      <c r="M113" s="17">
        <f t="shared" si="18"/>
        <v>0.37933655643220621</v>
      </c>
      <c r="N113" s="17">
        <f t="shared" si="28"/>
        <v>3361.0214544018836</v>
      </c>
      <c r="O113" s="24">
        <f t="shared" si="19"/>
        <v>25.215004310196207</v>
      </c>
      <c r="P113" s="7"/>
      <c r="Q113" s="25">
        <f t="shared" si="20"/>
        <v>-1966.4498262432978</v>
      </c>
      <c r="R113" s="24">
        <f t="shared" si="21"/>
        <v>3319.2914849731105</v>
      </c>
      <c r="S113" s="7"/>
      <c r="T113" s="25">
        <f t="shared" si="22"/>
        <v>0.50708944162370417</v>
      </c>
      <c r="U113" s="24">
        <f t="shared" si="23"/>
        <v>0.86263992125522071</v>
      </c>
      <c r="V113" s="7"/>
      <c r="W113" s="25">
        <f t="shared" si="24"/>
        <v>0.50069389116163765</v>
      </c>
      <c r="X113" s="24">
        <f t="shared" si="29"/>
        <v>202.57555206886423</v>
      </c>
      <c r="Y113" s="7"/>
      <c r="Z113" s="25">
        <f t="shared" si="30"/>
        <v>-624</v>
      </c>
      <c r="AA113" s="17">
        <f t="shared" si="31"/>
        <v>202.50000000000011</v>
      </c>
      <c r="AB113" s="24">
        <f t="shared" si="25"/>
        <v>3.5342917352885195</v>
      </c>
      <c r="AC113" s="17">
        <f t="shared" si="26"/>
        <v>7.5552068864112698E-2</v>
      </c>
    </row>
    <row r="114" spans="1:29" s="17" customFormat="1" x14ac:dyDescent="0.25">
      <c r="A114" s="17">
        <v>29</v>
      </c>
      <c r="B114" s="17">
        <v>-620</v>
      </c>
      <c r="C114" s="17">
        <v>12374</v>
      </c>
      <c r="D114" s="17">
        <v>14977</v>
      </c>
      <c r="E114" s="17">
        <v>14054</v>
      </c>
      <c r="F114" s="17">
        <v>11442</v>
      </c>
      <c r="G114" s="24"/>
      <c r="H114" s="7"/>
      <c r="I114" s="25">
        <f t="shared" si="17"/>
        <v>-1680</v>
      </c>
      <c r="J114" s="24">
        <f t="shared" si="17"/>
        <v>3535</v>
      </c>
      <c r="K114" s="7"/>
      <c r="L114" s="25">
        <f t="shared" si="27"/>
        <v>-1674.7084607936358</v>
      </c>
      <c r="M114" s="17">
        <f t="shared" si="18"/>
        <v>28.00038717248923</v>
      </c>
      <c r="N114" s="17">
        <f t="shared" si="28"/>
        <v>3532.3608587630652</v>
      </c>
      <c r="O114" s="24">
        <f t="shared" si="19"/>
        <v>6.9650664684899954</v>
      </c>
      <c r="P114" s="7"/>
      <c r="Q114" s="25">
        <f t="shared" si="20"/>
        <v>-1637.4498262432978</v>
      </c>
      <c r="R114" s="24">
        <f t="shared" si="21"/>
        <v>3498.2914849731105</v>
      </c>
      <c r="S114" s="7"/>
      <c r="T114" s="25">
        <f t="shared" si="22"/>
        <v>0.42225004014611089</v>
      </c>
      <c r="U114" s="24">
        <f t="shared" si="23"/>
        <v>0.90915965192778492</v>
      </c>
      <c r="V114" s="7"/>
      <c r="W114" s="25">
        <f t="shared" si="24"/>
        <v>0.41550649906462456</v>
      </c>
      <c r="X114" s="24">
        <f t="shared" si="29"/>
        <v>197.00526556831596</v>
      </c>
      <c r="Y114" s="7"/>
      <c r="Z114" s="25">
        <f t="shared" si="30"/>
        <v>-620</v>
      </c>
      <c r="AA114" s="17">
        <f t="shared" si="31"/>
        <v>196.9200000000001</v>
      </c>
      <c r="AB114" s="24">
        <f t="shared" si="25"/>
        <v>3.4369023630272353</v>
      </c>
      <c r="AC114" s="17">
        <f t="shared" si="26"/>
        <v>8.5265568315861628E-2</v>
      </c>
    </row>
    <row r="115" spans="1:29" s="17" customFormat="1" x14ac:dyDescent="0.25">
      <c r="A115" s="17">
        <v>30</v>
      </c>
      <c r="B115" s="17">
        <v>-632</v>
      </c>
      <c r="C115" s="17">
        <v>12554</v>
      </c>
      <c r="D115" s="17">
        <v>15052</v>
      </c>
      <c r="E115" s="17">
        <v>13879</v>
      </c>
      <c r="F115" s="17">
        <v>11376</v>
      </c>
      <c r="G115" s="24"/>
      <c r="H115" s="7"/>
      <c r="I115" s="25">
        <f t="shared" si="17"/>
        <v>-1325</v>
      </c>
      <c r="J115" s="24">
        <f t="shared" si="17"/>
        <v>3676</v>
      </c>
      <c r="K115" s="7"/>
      <c r="L115" s="25">
        <f t="shared" si="27"/>
        <v>-1318.6736243015837</v>
      </c>
      <c r="M115" s="17">
        <f t="shared" si="18"/>
        <v>40.023029477512502</v>
      </c>
      <c r="N115" s="17">
        <f t="shared" si="28"/>
        <v>3672.922406806174</v>
      </c>
      <c r="O115" s="24">
        <f t="shared" si="19"/>
        <v>9.4715798666843209</v>
      </c>
      <c r="P115" s="7"/>
      <c r="Q115" s="25">
        <f t="shared" si="20"/>
        <v>-1282.4498262432978</v>
      </c>
      <c r="R115" s="24">
        <f t="shared" si="21"/>
        <v>3639.2914849731105</v>
      </c>
      <c r="S115" s="7"/>
      <c r="T115" s="25">
        <f t="shared" si="22"/>
        <v>0.33070600511709686</v>
      </c>
      <c r="U115" s="24">
        <f t="shared" si="23"/>
        <v>0.94580368558606165</v>
      </c>
      <c r="V115" s="7"/>
      <c r="W115" s="25">
        <f t="shared" si="24"/>
        <v>0.32368766629985041</v>
      </c>
      <c r="X115" s="24">
        <f t="shared" si="29"/>
        <v>191.3365652239562</v>
      </c>
      <c r="Y115" s="7"/>
      <c r="Z115" s="25">
        <f t="shared" si="30"/>
        <v>-632</v>
      </c>
      <c r="AA115" s="17">
        <f t="shared" si="31"/>
        <v>191.23200000000011</v>
      </c>
      <c r="AB115" s="24">
        <f t="shared" si="25"/>
        <v>3.3376280351737981</v>
      </c>
      <c r="AC115" s="17">
        <f t="shared" si="26"/>
        <v>0.10456522395608658</v>
      </c>
    </row>
    <row r="116" spans="1:29" s="17" customFormat="1" x14ac:dyDescent="0.25">
      <c r="A116" s="17">
        <v>31</v>
      </c>
      <c r="B116" s="17">
        <v>-634</v>
      </c>
      <c r="C116" s="17">
        <v>12727</v>
      </c>
      <c r="D116" s="17">
        <v>15089</v>
      </c>
      <c r="E116" s="17">
        <v>13680</v>
      </c>
      <c r="F116" s="17">
        <v>11309</v>
      </c>
      <c r="G116" s="24"/>
      <c r="H116" s="7"/>
      <c r="I116" s="25">
        <f t="shared" ref="I116:J149" si="32">C116-E116</f>
        <v>-953</v>
      </c>
      <c r="J116" s="24">
        <f t="shared" si="32"/>
        <v>3780</v>
      </c>
      <c r="K116" s="7"/>
      <c r="L116" s="25">
        <f t="shared" si="27"/>
        <v>-948.8885221592684</v>
      </c>
      <c r="M116" s="17">
        <f t="shared" si="18"/>
        <v>16.904250034826941</v>
      </c>
      <c r="N116" s="17">
        <f t="shared" si="28"/>
        <v>3777.9632814776364</v>
      </c>
      <c r="O116" s="24">
        <f t="shared" si="19"/>
        <v>4.14822233933885</v>
      </c>
      <c r="P116" s="7"/>
      <c r="Q116" s="25">
        <f t="shared" si="20"/>
        <v>-910.44982624329793</v>
      </c>
      <c r="R116" s="24">
        <f t="shared" si="21"/>
        <v>3743.2914849731105</v>
      </c>
      <c r="S116" s="7"/>
      <c r="T116" s="25">
        <f t="shared" si="22"/>
        <v>0.23477817122753855</v>
      </c>
      <c r="U116" s="24">
        <f t="shared" si="23"/>
        <v>0.97283190899358496</v>
      </c>
      <c r="V116" s="7"/>
      <c r="W116" s="25">
        <f t="shared" si="24"/>
        <v>0.22755636062192672</v>
      </c>
      <c r="X116" s="24">
        <f t="shared" si="29"/>
        <v>185.60921678914065</v>
      </c>
      <c r="Y116" s="7"/>
      <c r="Z116" s="25">
        <f t="shared" si="30"/>
        <v>-634</v>
      </c>
      <c r="AA116" s="17">
        <f t="shared" si="31"/>
        <v>185.52600000000012</v>
      </c>
      <c r="AB116" s="24">
        <f t="shared" si="25"/>
        <v>3.2380395480550019</v>
      </c>
      <c r="AC116" s="17">
        <f t="shared" si="26"/>
        <v>8.3216789140521996E-2</v>
      </c>
    </row>
    <row r="117" spans="1:29" s="17" customFormat="1" x14ac:dyDescent="0.25">
      <c r="A117" s="17">
        <v>32</v>
      </c>
      <c r="B117" s="17">
        <v>-640</v>
      </c>
      <c r="C117" s="17">
        <v>12922</v>
      </c>
      <c r="D117" s="17">
        <v>15131</v>
      </c>
      <c r="E117" s="17">
        <v>13495</v>
      </c>
      <c r="F117" s="17">
        <v>11279</v>
      </c>
      <c r="G117" s="24"/>
      <c r="H117" s="7"/>
      <c r="I117" s="25">
        <f t="shared" si="32"/>
        <v>-573</v>
      </c>
      <c r="J117" s="24">
        <f t="shared" si="32"/>
        <v>3852</v>
      </c>
      <c r="K117" s="7"/>
      <c r="L117" s="25">
        <f t="shared" si="27"/>
        <v>-566.50635540015821</v>
      </c>
      <c r="M117" s="17">
        <f t="shared" si="18"/>
        <v>42.167420189054397</v>
      </c>
      <c r="N117" s="17">
        <f t="shared" si="28"/>
        <v>3846.4065062659538</v>
      </c>
      <c r="O117" s="24">
        <f t="shared" si="19"/>
        <v>31.287172152814165</v>
      </c>
      <c r="P117" s="7"/>
      <c r="Q117" s="25">
        <f t="shared" si="20"/>
        <v>-530.44982624329793</v>
      </c>
      <c r="R117" s="24">
        <f t="shared" si="21"/>
        <v>3815.2914849731105</v>
      </c>
      <c r="S117" s="7"/>
      <c r="T117" s="25">
        <f t="shared" si="22"/>
        <v>0.1367873731683123</v>
      </c>
      <c r="U117" s="24">
        <f t="shared" si="23"/>
        <v>0.99154375596802413</v>
      </c>
      <c r="V117" s="7"/>
      <c r="W117" s="25">
        <f t="shared" si="24"/>
        <v>0.12942382579040088</v>
      </c>
      <c r="X117" s="24">
        <f t="shared" si="29"/>
        <v>179.88043111293632</v>
      </c>
      <c r="Y117" s="7"/>
      <c r="Z117" s="25">
        <f t="shared" si="30"/>
        <v>-640</v>
      </c>
      <c r="AA117" s="17">
        <f t="shared" si="31"/>
        <v>179.76600000000013</v>
      </c>
      <c r="AB117" s="24">
        <f t="shared" si="25"/>
        <v>3.1375085831401286</v>
      </c>
      <c r="AC117" s="17">
        <f t="shared" si="26"/>
        <v>0.11443111293618813</v>
      </c>
    </row>
    <row r="118" spans="1:29" s="17" customFormat="1" x14ac:dyDescent="0.25">
      <c r="A118" s="17">
        <v>33</v>
      </c>
      <c r="B118" s="17">
        <v>-615</v>
      </c>
      <c r="C118" s="17">
        <v>13104</v>
      </c>
      <c r="D118" s="17">
        <v>15145</v>
      </c>
      <c r="E118" s="17">
        <v>13308</v>
      </c>
      <c r="F118" s="17">
        <v>11262</v>
      </c>
      <c r="G118" s="24"/>
      <c r="H118" s="7"/>
      <c r="I118" s="25">
        <f t="shared" si="32"/>
        <v>-204</v>
      </c>
      <c r="J118" s="24">
        <f t="shared" si="32"/>
        <v>3883</v>
      </c>
      <c r="K118" s="7"/>
      <c r="L118" s="25">
        <f t="shared" si="27"/>
        <v>-194.02930816954421</v>
      </c>
      <c r="M118" s="17">
        <f t="shared" si="18"/>
        <v>99.414695577917868</v>
      </c>
      <c r="N118" s="17">
        <f t="shared" si="28"/>
        <v>3875.9484786751846</v>
      </c>
      <c r="O118" s="24">
        <f t="shared" si="19"/>
        <v>49.723952994326893</v>
      </c>
      <c r="P118" s="7"/>
      <c r="Q118" s="25">
        <f t="shared" si="20"/>
        <v>-161.44982624329791</v>
      </c>
      <c r="R118" s="24">
        <f t="shared" si="21"/>
        <v>3846.2914849731105</v>
      </c>
      <c r="S118" s="7"/>
      <c r="T118" s="25">
        <f t="shared" si="22"/>
        <v>4.163315084237941E-2</v>
      </c>
      <c r="U118" s="24">
        <f t="shared" si="23"/>
        <v>0.99960024563757433</v>
      </c>
      <c r="V118" s="7"/>
      <c r="W118" s="25">
        <f t="shared" si="24"/>
        <v>3.4207115940185384E-2</v>
      </c>
      <c r="X118" s="24">
        <f t="shared" si="29"/>
        <v>174.40373651879258</v>
      </c>
      <c r="Y118" s="7"/>
      <c r="Z118" s="25">
        <f t="shared" si="30"/>
        <v>-615</v>
      </c>
      <c r="AA118" s="17">
        <f t="shared" si="31"/>
        <v>174.23100000000014</v>
      </c>
      <c r="AB118" s="24">
        <f t="shared" si="25"/>
        <v>3.0409046090422427</v>
      </c>
      <c r="AC118" s="17">
        <f t="shared" si="26"/>
        <v>0.17273651879244767</v>
      </c>
    </row>
    <row r="119" spans="1:29" s="17" customFormat="1" x14ac:dyDescent="0.25">
      <c r="A119" s="17">
        <v>34</v>
      </c>
      <c r="B119" s="17">
        <v>-620</v>
      </c>
      <c r="C119" s="17">
        <v>13299</v>
      </c>
      <c r="D119" s="17">
        <v>15143</v>
      </c>
      <c r="E119" s="17">
        <v>13121</v>
      </c>
      <c r="F119" s="17">
        <v>11267</v>
      </c>
      <c r="G119" s="24"/>
      <c r="H119" s="7"/>
      <c r="I119" s="25">
        <f t="shared" si="32"/>
        <v>178</v>
      </c>
      <c r="J119" s="24">
        <f t="shared" si="32"/>
        <v>3876</v>
      </c>
      <c r="K119" s="7"/>
      <c r="L119" s="25">
        <f t="shared" si="27"/>
        <v>182.89389874550221</v>
      </c>
      <c r="M119" s="17">
        <f t="shared" si="18"/>
        <v>23.950244931228134</v>
      </c>
      <c r="N119" s="17">
        <f t="shared" si="28"/>
        <v>3869.5043701602817</v>
      </c>
      <c r="O119" s="24">
        <f t="shared" si="19"/>
        <v>42.193207014638482</v>
      </c>
      <c r="P119" s="7"/>
      <c r="Q119" s="25">
        <f t="shared" si="20"/>
        <v>220.55017375670209</v>
      </c>
      <c r="R119" s="24">
        <f t="shared" si="21"/>
        <v>3839.2914849731105</v>
      </c>
      <c r="S119" s="7"/>
      <c r="T119" s="25">
        <f t="shared" si="22"/>
        <v>-5.6873388259263843E-2</v>
      </c>
      <c r="U119" s="24">
        <f t="shared" si="23"/>
        <v>0.99778103829283715</v>
      </c>
      <c r="V119" s="7"/>
      <c r="W119" s="25">
        <f t="shared" si="24"/>
        <v>-6.4288625267357166E-2</v>
      </c>
      <c r="X119" s="24">
        <f t="shared" si="29"/>
        <v>168.75723149822943</v>
      </c>
      <c r="Y119" s="7"/>
      <c r="Z119" s="25">
        <f t="shared" si="30"/>
        <v>-620</v>
      </c>
      <c r="AA119" s="17">
        <f t="shared" si="31"/>
        <v>168.65100000000012</v>
      </c>
      <c r="AB119" s="24">
        <f t="shared" si="25"/>
        <v>2.9435152367809589</v>
      </c>
      <c r="AC119" s="17">
        <f t="shared" si="26"/>
        <v>0.106231498229306</v>
      </c>
    </row>
    <row r="120" spans="1:29" s="17" customFormat="1" x14ac:dyDescent="0.25">
      <c r="A120" s="17">
        <v>35</v>
      </c>
      <c r="B120" s="17">
        <v>-610</v>
      </c>
      <c r="C120" s="17">
        <v>13489</v>
      </c>
      <c r="D120" s="17">
        <v>15131</v>
      </c>
      <c r="E120" s="17">
        <v>12941</v>
      </c>
      <c r="F120" s="17">
        <v>11293</v>
      </c>
      <c r="G120" s="24"/>
      <c r="H120" s="7"/>
      <c r="I120" s="25">
        <f t="shared" si="32"/>
        <v>548</v>
      </c>
      <c r="J120" s="24">
        <f t="shared" si="32"/>
        <v>3838</v>
      </c>
      <c r="K120" s="7"/>
      <c r="L120" s="25">
        <f t="shared" si="27"/>
        <v>551.66772874822868</v>
      </c>
      <c r="M120" s="17">
        <f t="shared" si="18"/>
        <v>13.452234170583141</v>
      </c>
      <c r="N120" s="17">
        <f t="shared" si="28"/>
        <v>3827.724963898725</v>
      </c>
      <c r="O120" s="24">
        <f t="shared" si="19"/>
        <v>105.57636688250381</v>
      </c>
      <c r="P120" s="7"/>
      <c r="Q120" s="25">
        <f t="shared" si="20"/>
        <v>590.55017375670207</v>
      </c>
      <c r="R120" s="24">
        <f t="shared" si="21"/>
        <v>3801.2914849731105</v>
      </c>
      <c r="S120" s="7"/>
      <c r="T120" s="25">
        <f t="shared" si="22"/>
        <v>-0.15228548110640519</v>
      </c>
      <c r="U120" s="24">
        <f t="shared" si="23"/>
        <v>0.98790534127854979</v>
      </c>
      <c r="V120" s="7"/>
      <c r="W120" s="25">
        <f t="shared" si="24"/>
        <v>-0.15962997384198485</v>
      </c>
      <c r="X120" s="24">
        <f t="shared" si="29"/>
        <v>163.26503238148644</v>
      </c>
      <c r="Y120" s="7"/>
      <c r="Z120" s="25">
        <f t="shared" si="30"/>
        <v>-610</v>
      </c>
      <c r="AA120" s="17">
        <f t="shared" si="31"/>
        <v>163.16100000000012</v>
      </c>
      <c r="AB120" s="24">
        <f t="shared" si="25"/>
        <v>2.84769666084647</v>
      </c>
      <c r="AC120" s="17">
        <f t="shared" si="26"/>
        <v>0.10403238148631999</v>
      </c>
    </row>
    <row r="121" spans="1:29" s="17" customFormat="1" x14ac:dyDescent="0.25">
      <c r="A121" s="17">
        <v>36</v>
      </c>
      <c r="B121" s="17">
        <v>-607</v>
      </c>
      <c r="C121" s="17">
        <v>13664</v>
      </c>
      <c r="D121" s="17">
        <v>15090</v>
      </c>
      <c r="E121" s="17">
        <v>12758</v>
      </c>
      <c r="F121" s="17">
        <v>11328</v>
      </c>
      <c r="G121" s="24"/>
      <c r="H121" s="7"/>
      <c r="I121" s="25">
        <f t="shared" si="32"/>
        <v>906</v>
      </c>
      <c r="J121" s="24">
        <f t="shared" si="32"/>
        <v>3762</v>
      </c>
      <c r="K121" s="7"/>
      <c r="L121" s="25">
        <f t="shared" si="27"/>
        <v>913.21746780106548</v>
      </c>
      <c r="M121" s="17">
        <f t="shared" si="18"/>
        <v>52.091841459416997</v>
      </c>
      <c r="N121" s="17">
        <f t="shared" si="28"/>
        <v>3751.6388973343501</v>
      </c>
      <c r="O121" s="24">
        <f t="shared" si="19"/>
        <v>107.35244844813795</v>
      </c>
      <c r="P121" s="7"/>
      <c r="Q121" s="25">
        <f t="shared" si="20"/>
        <v>948.55017375670207</v>
      </c>
      <c r="R121" s="24">
        <f t="shared" si="21"/>
        <v>3725.2914849731105</v>
      </c>
      <c r="S121" s="7"/>
      <c r="T121" s="25">
        <f t="shared" si="22"/>
        <v>-0.24460312769904469</v>
      </c>
      <c r="U121" s="24">
        <f t="shared" si="23"/>
        <v>0.96815394724997517</v>
      </c>
      <c r="V121" s="7"/>
      <c r="W121" s="25">
        <f t="shared" si="24"/>
        <v>-0.25180341279233598</v>
      </c>
      <c r="X121" s="24">
        <f t="shared" si="29"/>
        <v>157.86495569919987</v>
      </c>
      <c r="Y121" s="7"/>
      <c r="Z121" s="25">
        <f t="shared" si="30"/>
        <v>-607</v>
      </c>
      <c r="AA121" s="17">
        <f t="shared" si="31"/>
        <v>157.69800000000012</v>
      </c>
      <c r="AB121" s="24">
        <f t="shared" si="25"/>
        <v>2.7523493238100198</v>
      </c>
      <c r="AC121" s="17">
        <f t="shared" si="26"/>
        <v>0.16695569919974673</v>
      </c>
    </row>
    <row r="122" spans="1:29" s="17" customFormat="1" x14ac:dyDescent="0.25">
      <c r="A122" s="17">
        <v>37</v>
      </c>
      <c r="B122" s="17">
        <v>-636</v>
      </c>
      <c r="C122" s="17">
        <v>13854</v>
      </c>
      <c r="D122" s="17">
        <v>15025</v>
      </c>
      <c r="E122" s="17">
        <v>12569</v>
      </c>
      <c r="F122" s="17">
        <v>11385</v>
      </c>
      <c r="G122" s="24"/>
      <c r="H122" s="7"/>
      <c r="I122" s="25">
        <f t="shared" si="32"/>
        <v>1285</v>
      </c>
      <c r="J122" s="24">
        <f t="shared" si="32"/>
        <v>3640</v>
      </c>
      <c r="K122" s="7"/>
      <c r="L122" s="25">
        <f t="shared" si="27"/>
        <v>1282.6647592932679</v>
      </c>
      <c r="M122" s="17">
        <f t="shared" si="18"/>
        <v>5.4533491583784768</v>
      </c>
      <c r="N122" s="17">
        <f t="shared" si="28"/>
        <v>3635.7421035753755</v>
      </c>
      <c r="O122" s="24">
        <f t="shared" si="19"/>
        <v>18.129681962830144</v>
      </c>
      <c r="P122" s="7"/>
      <c r="Q122" s="25">
        <f t="shared" si="20"/>
        <v>1327.5501737567022</v>
      </c>
      <c r="R122" s="24">
        <f t="shared" si="21"/>
        <v>3603.2914849731105</v>
      </c>
      <c r="S122" s="7"/>
      <c r="T122" s="25">
        <f t="shared" si="22"/>
        <v>-0.34233605523706251</v>
      </c>
      <c r="U122" s="24">
        <f t="shared" si="23"/>
        <v>0.93644776209884206</v>
      </c>
      <c r="V122" s="7"/>
      <c r="W122" s="25">
        <f t="shared" si="24"/>
        <v>-0.34930345622399955</v>
      </c>
      <c r="X122" s="24">
        <f t="shared" si="29"/>
        <v>151.98782541550298</v>
      </c>
      <c r="Y122" s="7"/>
      <c r="Z122" s="25">
        <f t="shared" si="30"/>
        <v>-636</v>
      </c>
      <c r="AA122" s="17">
        <f t="shared" si="31"/>
        <v>151.97400000000013</v>
      </c>
      <c r="AB122" s="24">
        <f t="shared" si="25"/>
        <v>2.6524466774258646</v>
      </c>
      <c r="AC122" s="17">
        <f t="shared" si="26"/>
        <v>1.3825415502850547E-2</v>
      </c>
    </row>
    <row r="123" spans="1:29" s="17" customFormat="1" x14ac:dyDescent="0.25">
      <c r="A123" s="17">
        <v>38</v>
      </c>
      <c r="B123" s="17">
        <v>-634</v>
      </c>
      <c r="C123" s="17">
        <v>14026</v>
      </c>
      <c r="D123" s="17">
        <v>14949</v>
      </c>
      <c r="E123" s="17">
        <v>12389</v>
      </c>
      <c r="F123" s="17">
        <v>11462</v>
      </c>
      <c r="G123" s="24"/>
      <c r="H123" s="7"/>
      <c r="I123" s="25">
        <f t="shared" si="32"/>
        <v>1637</v>
      </c>
      <c r="J123" s="24">
        <f t="shared" si="32"/>
        <v>3487</v>
      </c>
      <c r="K123" s="7"/>
      <c r="L123" s="25">
        <f t="shared" si="27"/>
        <v>1637.7934487561831</v>
      </c>
      <c r="M123" s="17">
        <f t="shared" si="18"/>
        <v>0.62956092868854774</v>
      </c>
      <c r="N123" s="17">
        <f t="shared" si="28"/>
        <v>3484.4996256431741</v>
      </c>
      <c r="O123" s="24">
        <f t="shared" si="19"/>
        <v>6.2518719242724679</v>
      </c>
      <c r="P123" s="7"/>
      <c r="Q123" s="25">
        <f t="shared" si="20"/>
        <v>1679.5501737567022</v>
      </c>
      <c r="R123" s="24">
        <f t="shared" si="21"/>
        <v>3450.2914849731105</v>
      </c>
      <c r="S123" s="7"/>
      <c r="T123" s="25">
        <f t="shared" si="22"/>
        <v>-0.43310647870245106</v>
      </c>
      <c r="U123" s="24">
        <f t="shared" si="23"/>
        <v>0.89668508727815877</v>
      </c>
      <c r="V123" s="7"/>
      <c r="W123" s="25">
        <f t="shared" si="24"/>
        <v>-0.43978094243378613</v>
      </c>
      <c r="X123" s="24">
        <f t="shared" si="29"/>
        <v>146.31806302529378</v>
      </c>
      <c r="Y123" s="7"/>
      <c r="Z123" s="25">
        <f t="shared" si="30"/>
        <v>-634</v>
      </c>
      <c r="AA123" s="17">
        <f t="shared" si="31"/>
        <v>146.26800000000014</v>
      </c>
      <c r="AB123" s="24">
        <f t="shared" si="25"/>
        <v>2.5528581903070684</v>
      </c>
      <c r="AC123" s="17">
        <f t="shared" si="26"/>
        <v>5.006302529363893E-2</v>
      </c>
    </row>
    <row r="124" spans="1:29" s="17" customFormat="1" x14ac:dyDescent="0.25">
      <c r="A124" s="17">
        <v>39</v>
      </c>
      <c r="B124" s="17">
        <v>-626</v>
      </c>
      <c r="C124" s="17">
        <v>14190</v>
      </c>
      <c r="D124" s="17">
        <v>14852</v>
      </c>
      <c r="E124" s="17">
        <v>12220</v>
      </c>
      <c r="F124" s="17">
        <v>11547</v>
      </c>
      <c r="G124" s="24"/>
      <c r="H124" s="7"/>
      <c r="I124" s="25">
        <f t="shared" si="32"/>
        <v>1970</v>
      </c>
      <c r="J124" s="24">
        <f t="shared" si="32"/>
        <v>3305</v>
      </c>
      <c r="K124" s="7"/>
      <c r="L124" s="25">
        <f t="shared" si="27"/>
        <v>1972.1087543470644</v>
      </c>
      <c r="M124" s="17">
        <f t="shared" si="18"/>
        <v>4.4468448962630251</v>
      </c>
      <c r="N124" s="17">
        <f t="shared" si="28"/>
        <v>3301.6477375624013</v>
      </c>
      <c r="O124" s="24">
        <f t="shared" si="19"/>
        <v>11.23766345053525</v>
      </c>
      <c r="P124" s="7"/>
      <c r="Q124" s="25">
        <f t="shared" si="20"/>
        <v>2012.5501737567022</v>
      </c>
      <c r="R124" s="24">
        <f t="shared" si="21"/>
        <v>3268.2914849731105</v>
      </c>
      <c r="S124" s="7"/>
      <c r="T124" s="25">
        <f t="shared" si="22"/>
        <v>-0.51897736226487823</v>
      </c>
      <c r="U124" s="24">
        <f t="shared" si="23"/>
        <v>0.84938569631499294</v>
      </c>
      <c r="V124" s="7"/>
      <c r="W124" s="25">
        <f t="shared" si="24"/>
        <v>-0.52530275453334063</v>
      </c>
      <c r="X124" s="24">
        <f t="shared" si="29"/>
        <v>140.70906698240037</v>
      </c>
      <c r="Y124" s="7"/>
      <c r="Z124" s="25">
        <f t="shared" si="30"/>
        <v>-626</v>
      </c>
      <c r="AA124" s="17">
        <f t="shared" si="31"/>
        <v>140.63400000000016</v>
      </c>
      <c r="AB124" s="24">
        <f t="shared" si="25"/>
        <v>2.4545263402497079</v>
      </c>
      <c r="AC124" s="17">
        <f t="shared" si="26"/>
        <v>7.506698240021592E-2</v>
      </c>
    </row>
    <row r="125" spans="1:29" s="17" customFormat="1" x14ac:dyDescent="0.25">
      <c r="A125" s="17">
        <v>40</v>
      </c>
      <c r="B125" s="17">
        <v>-638</v>
      </c>
      <c r="C125" s="17">
        <v>14360</v>
      </c>
      <c r="D125" s="17">
        <v>14751</v>
      </c>
      <c r="E125" s="17">
        <v>12068</v>
      </c>
      <c r="F125" s="17">
        <v>11666</v>
      </c>
      <c r="G125" s="24"/>
      <c r="H125" s="7"/>
      <c r="I125" s="25">
        <f t="shared" si="32"/>
        <v>2292</v>
      </c>
      <c r="J125" s="24">
        <f t="shared" si="32"/>
        <v>3085</v>
      </c>
      <c r="K125" s="7"/>
      <c r="L125" s="25">
        <f t="shared" si="27"/>
        <v>2292.7748943039287</v>
      </c>
      <c r="M125" s="17">
        <f t="shared" si="18"/>
        <v>0.60046118226115097</v>
      </c>
      <c r="N125" s="17">
        <f t="shared" si="28"/>
        <v>3082.8588642230011</v>
      </c>
      <c r="O125" s="24">
        <f t="shared" si="19"/>
        <v>4.584462415544718</v>
      </c>
      <c r="P125" s="7"/>
      <c r="Q125" s="25">
        <f t="shared" si="20"/>
        <v>2334.550173756702</v>
      </c>
      <c r="R125" s="24">
        <f t="shared" si="21"/>
        <v>3048.2914849731105</v>
      </c>
      <c r="S125" s="7"/>
      <c r="T125" s="25">
        <f t="shared" si="22"/>
        <v>-0.60201167009401202</v>
      </c>
      <c r="U125" s="24">
        <f t="shared" si="23"/>
        <v>0.79221060833753987</v>
      </c>
      <c r="V125" s="7"/>
      <c r="W125" s="25">
        <f t="shared" si="24"/>
        <v>-0.60791453464788281</v>
      </c>
      <c r="X125" s="24">
        <f t="shared" si="29"/>
        <v>134.94243062368798</v>
      </c>
      <c r="Y125" s="7"/>
      <c r="Z125" s="25">
        <f t="shared" si="30"/>
        <v>-638</v>
      </c>
      <c r="AA125" s="17">
        <f t="shared" si="31"/>
        <v>134.89200000000017</v>
      </c>
      <c r="AB125" s="24">
        <f t="shared" si="25"/>
        <v>2.3543095346001941</v>
      </c>
      <c r="AC125" s="17">
        <f t="shared" si="26"/>
        <v>5.0430623687816478E-2</v>
      </c>
    </row>
    <row r="126" spans="1:29" s="17" customFormat="1" x14ac:dyDescent="0.25">
      <c r="A126" s="17">
        <v>41</v>
      </c>
      <c r="B126" s="17">
        <v>-627</v>
      </c>
      <c r="C126" s="17">
        <v>14510</v>
      </c>
      <c r="D126" s="17">
        <v>14635</v>
      </c>
      <c r="E126" s="17">
        <v>11924</v>
      </c>
      <c r="F126" s="17">
        <v>11790</v>
      </c>
      <c r="G126" s="24"/>
      <c r="H126" s="7"/>
      <c r="I126" s="25">
        <f t="shared" si="32"/>
        <v>2586</v>
      </c>
      <c r="J126" s="24">
        <f t="shared" si="32"/>
        <v>2845</v>
      </c>
      <c r="K126" s="7"/>
      <c r="L126" s="25">
        <f t="shared" si="27"/>
        <v>2585.0862461244064</v>
      </c>
      <c r="M126" s="17">
        <f t="shared" si="18"/>
        <v>0.83494614516224486</v>
      </c>
      <c r="N126" s="17">
        <f t="shared" si="28"/>
        <v>2838.0572028568899</v>
      </c>
      <c r="O126" s="24">
        <f t="shared" si="19"/>
        <v>48.202432170377158</v>
      </c>
      <c r="P126" s="7"/>
      <c r="Q126" s="25">
        <f t="shared" si="20"/>
        <v>2628.550173756702</v>
      </c>
      <c r="R126" s="24">
        <f t="shared" si="21"/>
        <v>2808.2914849731105</v>
      </c>
      <c r="S126" s="7"/>
      <c r="T126" s="25">
        <f t="shared" si="22"/>
        <v>-0.67782560332930819</v>
      </c>
      <c r="U126" s="24">
        <f t="shared" si="23"/>
        <v>0.72983778508940922</v>
      </c>
      <c r="V126" s="7"/>
      <c r="W126" s="25">
        <f t="shared" si="24"/>
        <v>-0.68326712088770947</v>
      </c>
      <c r="X126" s="24">
        <f t="shared" si="29"/>
        <v>129.33136607537608</v>
      </c>
      <c r="Y126" s="7"/>
      <c r="Z126" s="25">
        <f t="shared" si="30"/>
        <v>-627</v>
      </c>
      <c r="AA126" s="17">
        <f t="shared" si="31"/>
        <v>129.24900000000017</v>
      </c>
      <c r="AB126" s="24">
        <f t="shared" si="25"/>
        <v>2.2558206049101539</v>
      </c>
      <c r="AC126" s="17">
        <f t="shared" si="26"/>
        <v>8.2366075375915671E-2</v>
      </c>
    </row>
    <row r="127" spans="1:29" s="17" customFormat="1" x14ac:dyDescent="0.25">
      <c r="A127" s="17">
        <v>42</v>
      </c>
      <c r="B127" s="17">
        <v>-605</v>
      </c>
      <c r="C127" s="17">
        <v>14640</v>
      </c>
      <c r="D127" s="17">
        <v>14501</v>
      </c>
      <c r="E127" s="17">
        <v>11795</v>
      </c>
      <c r="F127" s="17">
        <v>11922</v>
      </c>
      <c r="G127" s="24"/>
      <c r="H127" s="7"/>
      <c r="I127" s="25">
        <f t="shared" si="32"/>
        <v>2845</v>
      </c>
      <c r="J127" s="24">
        <f t="shared" si="32"/>
        <v>2579</v>
      </c>
      <c r="K127" s="7"/>
      <c r="L127" s="25">
        <f t="shared" si="27"/>
        <v>2843.0165705323798</v>
      </c>
      <c r="M127" s="17">
        <f t="shared" si="18"/>
        <v>3.933992453024254</v>
      </c>
      <c r="N127" s="17">
        <f t="shared" si="28"/>
        <v>2576.0868792372562</v>
      </c>
      <c r="O127" s="24">
        <f t="shared" si="19"/>
        <v>8.4862725783290287</v>
      </c>
      <c r="P127" s="7"/>
      <c r="Q127" s="25">
        <f t="shared" si="20"/>
        <v>2887.550173756702</v>
      </c>
      <c r="R127" s="24">
        <f t="shared" si="21"/>
        <v>2542.2914849731105</v>
      </c>
      <c r="S127" s="7"/>
      <c r="T127" s="25">
        <f t="shared" si="22"/>
        <v>-0.74461406832230714</v>
      </c>
      <c r="U127" s="24">
        <f t="shared" si="23"/>
        <v>0.66070790598939777</v>
      </c>
      <c r="V127" s="7"/>
      <c r="W127" s="25">
        <f t="shared" si="24"/>
        <v>-0.74954378378537567</v>
      </c>
      <c r="X127" s="24">
        <f t="shared" si="29"/>
        <v>123.83932808521411</v>
      </c>
      <c r="Y127" s="7"/>
      <c r="Z127" s="25">
        <f t="shared" si="30"/>
        <v>-605</v>
      </c>
      <c r="AA127" s="17">
        <f t="shared" si="31"/>
        <v>123.80400000000017</v>
      </c>
      <c r="AB127" s="24">
        <f t="shared" si="25"/>
        <v>2.1607874271390628</v>
      </c>
      <c r="AC127" s="17">
        <f t="shared" si="26"/>
        <v>3.5328085213933491E-2</v>
      </c>
    </row>
    <row r="128" spans="1:29" s="17" customFormat="1" x14ac:dyDescent="0.25">
      <c r="A128" s="17">
        <v>43</v>
      </c>
      <c r="B128" s="17">
        <v>-608</v>
      </c>
      <c r="C128" s="17">
        <v>14754</v>
      </c>
      <c r="D128" s="17">
        <v>14354</v>
      </c>
      <c r="E128" s="17">
        <v>11679</v>
      </c>
      <c r="F128" s="17">
        <v>12068</v>
      </c>
      <c r="G128" s="24"/>
      <c r="H128" s="7"/>
      <c r="I128" s="25">
        <f t="shared" si="32"/>
        <v>3075</v>
      </c>
      <c r="J128" s="24">
        <f t="shared" si="32"/>
        <v>2286</v>
      </c>
      <c r="K128" s="7"/>
      <c r="L128" s="25">
        <f t="shared" si="27"/>
        <v>3075.9757858257649</v>
      </c>
      <c r="M128" s="17">
        <f t="shared" si="18"/>
        <v>0.95215797776366373</v>
      </c>
      <c r="N128" s="17">
        <f t="shared" si="28"/>
        <v>2289.7427940646662</v>
      </c>
      <c r="O128" s="24">
        <f t="shared" si="19"/>
        <v>14.008507410500638</v>
      </c>
      <c r="P128" s="7"/>
      <c r="Q128" s="25">
        <f t="shared" si="20"/>
        <v>3117.550173756702</v>
      </c>
      <c r="R128" s="24">
        <f t="shared" si="21"/>
        <v>2249.2914849731105</v>
      </c>
      <c r="S128" s="7"/>
      <c r="T128" s="25">
        <f t="shared" si="22"/>
        <v>-0.80392428820025985</v>
      </c>
      <c r="U128" s="24">
        <f t="shared" si="23"/>
        <v>0.58456108427397158</v>
      </c>
      <c r="V128" s="7"/>
      <c r="W128" s="25">
        <f t="shared" si="24"/>
        <v>-0.80828985817770038</v>
      </c>
      <c r="X128" s="24">
        <f t="shared" si="29"/>
        <v>118.31852079123723</v>
      </c>
      <c r="Y128" s="7"/>
      <c r="Z128" s="25">
        <f t="shared" si="30"/>
        <v>-608</v>
      </c>
      <c r="AA128" s="17">
        <f t="shared" si="31"/>
        <v>118.33200000000018</v>
      </c>
      <c r="AB128" s="24">
        <f t="shared" si="25"/>
        <v>2.0652830104699333</v>
      </c>
      <c r="AC128" s="17">
        <f t="shared" si="26"/>
        <v>-1.347920876294495E-2</v>
      </c>
    </row>
    <row r="129" spans="1:29" s="17" customFormat="1" x14ac:dyDescent="0.25">
      <c r="A129" s="17">
        <v>44</v>
      </c>
      <c r="B129" s="17">
        <v>-621</v>
      </c>
      <c r="C129" s="17">
        <v>14860</v>
      </c>
      <c r="D129" s="17">
        <v>14189</v>
      </c>
      <c r="E129" s="17">
        <v>11569</v>
      </c>
      <c r="F129" s="17">
        <v>12221</v>
      </c>
      <c r="G129" s="24"/>
      <c r="H129" s="7"/>
      <c r="I129" s="25">
        <f t="shared" si="32"/>
        <v>3291</v>
      </c>
      <c r="J129" s="24">
        <f t="shared" si="32"/>
        <v>1968</v>
      </c>
      <c r="K129" s="7"/>
      <c r="L129" s="25">
        <f t="shared" si="27"/>
        <v>3284.5481666283563</v>
      </c>
      <c r="M129" s="17">
        <f t="shared" si="18"/>
        <v>41.626153855455513</v>
      </c>
      <c r="N129" s="17">
        <f t="shared" si="28"/>
        <v>1976.1065354141715</v>
      </c>
      <c r="O129" s="24">
        <f t="shared" si="19"/>
        <v>65.715916421216747</v>
      </c>
      <c r="P129" s="7"/>
      <c r="Q129" s="25">
        <f t="shared" si="20"/>
        <v>3333.550173756702</v>
      </c>
      <c r="R129" s="24">
        <f t="shared" si="21"/>
        <v>1931.2914849731105</v>
      </c>
      <c r="S129" s="7"/>
      <c r="T129" s="25">
        <f t="shared" si="22"/>
        <v>-0.85962432078129369</v>
      </c>
      <c r="U129" s="24">
        <f t="shared" si="23"/>
        <v>0.50191709347019842</v>
      </c>
      <c r="V129" s="7"/>
      <c r="W129" s="25">
        <f t="shared" si="24"/>
        <v>-0.86337737065117781</v>
      </c>
      <c r="X129" s="24">
        <f t="shared" si="29"/>
        <v>112.61500816485153</v>
      </c>
      <c r="Y129" s="7"/>
      <c r="Z129" s="25">
        <f t="shared" si="30"/>
        <v>-621</v>
      </c>
      <c r="AA129" s="17">
        <f t="shared" si="31"/>
        <v>112.74300000000018</v>
      </c>
      <c r="AB129" s="24">
        <f t="shared" si="25"/>
        <v>1.9677365585759703</v>
      </c>
      <c r="AC129" s="17">
        <f t="shared" si="26"/>
        <v>-0.12799183514864865</v>
      </c>
    </row>
    <row r="130" spans="1:29" s="17" customFormat="1" x14ac:dyDescent="0.25">
      <c r="A130" s="17">
        <v>45</v>
      </c>
      <c r="B130" s="17">
        <v>-633</v>
      </c>
      <c r="C130" s="17">
        <v>14949</v>
      </c>
      <c r="D130" s="17">
        <v>14020</v>
      </c>
      <c r="E130" s="17">
        <v>11479</v>
      </c>
      <c r="F130" s="17">
        <v>12390</v>
      </c>
      <c r="G130" s="24"/>
      <c r="H130" s="7"/>
      <c r="I130" s="25">
        <f t="shared" si="32"/>
        <v>3470</v>
      </c>
      <c r="J130" s="24">
        <f t="shared" si="32"/>
        <v>1630</v>
      </c>
      <c r="K130" s="7"/>
      <c r="L130" s="25">
        <f t="shared" si="27"/>
        <v>3464.5691430114575</v>
      </c>
      <c r="M130" s="17">
        <f t="shared" si="18"/>
        <v>29.49420763000062</v>
      </c>
      <c r="N130" s="17">
        <f t="shared" si="28"/>
        <v>1637.4602480928781</v>
      </c>
      <c r="O130" s="24">
        <f t="shared" si="19"/>
        <v>55.655301607292017</v>
      </c>
      <c r="P130" s="7"/>
      <c r="Q130" s="25">
        <f t="shared" si="20"/>
        <v>3512.550173756702</v>
      </c>
      <c r="R130" s="24">
        <f t="shared" si="21"/>
        <v>1593.2914849731105</v>
      </c>
      <c r="S130" s="7"/>
      <c r="T130" s="25">
        <f t="shared" si="22"/>
        <v>-0.90578314407761351</v>
      </c>
      <c r="U130" s="24">
        <f t="shared" si="23"/>
        <v>0.41407536739574774</v>
      </c>
      <c r="V130" s="7"/>
      <c r="W130" s="25">
        <f t="shared" si="24"/>
        <v>-0.90888479049656257</v>
      </c>
      <c r="X130" s="24">
        <f t="shared" si="29"/>
        <v>106.93714920028856</v>
      </c>
      <c r="Y130" s="7"/>
      <c r="Z130" s="25">
        <f t="shared" si="30"/>
        <v>-633</v>
      </c>
      <c r="AA130" s="17">
        <f t="shared" si="31"/>
        <v>107.04600000000018</v>
      </c>
      <c r="AB130" s="24">
        <f t="shared" si="25"/>
        <v>1.868305151089853</v>
      </c>
      <c r="AC130" s="17">
        <f t="shared" si="26"/>
        <v>-0.10885079971161815</v>
      </c>
    </row>
    <row r="131" spans="1:29" s="17" customFormat="1" x14ac:dyDescent="0.25">
      <c r="A131" s="17">
        <v>46</v>
      </c>
      <c r="B131" s="17">
        <v>-625</v>
      </c>
      <c r="C131" s="17">
        <v>15024</v>
      </c>
      <c r="D131" s="17">
        <v>13854</v>
      </c>
      <c r="E131" s="17">
        <v>11410</v>
      </c>
      <c r="F131" s="17">
        <v>12568</v>
      </c>
      <c r="G131" s="24"/>
      <c r="H131" s="7"/>
      <c r="I131" s="25">
        <f t="shared" si="32"/>
        <v>3614</v>
      </c>
      <c r="J131" s="24">
        <f t="shared" si="32"/>
        <v>1286</v>
      </c>
      <c r="K131" s="7"/>
      <c r="L131" s="25">
        <f t="shared" si="27"/>
        <v>3608.3158448603021</v>
      </c>
      <c r="M131" s="17">
        <f t="shared" si="18"/>
        <v>32.309619652153486</v>
      </c>
      <c r="N131" s="17">
        <f t="shared" si="28"/>
        <v>1287.5710974559756</v>
      </c>
      <c r="O131" s="24">
        <f t="shared" si="19"/>
        <v>2.4683472161731039</v>
      </c>
      <c r="P131" s="7"/>
      <c r="Q131" s="25">
        <f t="shared" si="20"/>
        <v>3656.550173756702</v>
      </c>
      <c r="R131" s="24">
        <f t="shared" si="21"/>
        <v>1249.2914849731105</v>
      </c>
      <c r="S131" s="7"/>
      <c r="T131" s="25">
        <f t="shared" si="22"/>
        <v>-0.94291649913163611</v>
      </c>
      <c r="U131" s="24">
        <f t="shared" si="23"/>
        <v>0.32467432074009378</v>
      </c>
      <c r="V131" s="7"/>
      <c r="W131" s="25">
        <f t="shared" si="24"/>
        <v>-0.94535490697510616</v>
      </c>
      <c r="X131" s="24">
        <f t="shared" si="29"/>
        <v>101.3984042291371</v>
      </c>
      <c r="Y131" s="7"/>
      <c r="Z131" s="25">
        <f t="shared" si="30"/>
        <v>-625</v>
      </c>
      <c r="AA131" s="17">
        <f t="shared" si="31"/>
        <v>101.42100000000018</v>
      </c>
      <c r="AB131" s="24">
        <f t="shared" si="25"/>
        <v>1.770130380665172</v>
      </c>
      <c r="AC131" s="17">
        <f t="shared" si="26"/>
        <v>-2.2595770863077291E-2</v>
      </c>
    </row>
    <row r="132" spans="1:29" s="17" customFormat="1" x14ac:dyDescent="0.25">
      <c r="A132" s="17">
        <v>47</v>
      </c>
      <c r="B132" s="17">
        <v>-644</v>
      </c>
      <c r="C132" s="17">
        <v>15081</v>
      </c>
      <c r="D132" s="17">
        <v>13664</v>
      </c>
      <c r="E132" s="17">
        <v>11353</v>
      </c>
      <c r="F132" s="17">
        <v>12748</v>
      </c>
      <c r="G132" s="24"/>
      <c r="H132" s="7"/>
      <c r="I132" s="25">
        <f t="shared" si="32"/>
        <v>3728</v>
      </c>
      <c r="J132" s="24">
        <f t="shared" si="32"/>
        <v>916</v>
      </c>
      <c r="K132" s="7"/>
      <c r="L132" s="25">
        <f t="shared" si="27"/>
        <v>3719.6255382783065</v>
      </c>
      <c r="M132" s="17">
        <f t="shared" si="18"/>
        <v>70.131609128109304</v>
      </c>
      <c r="N132" s="17">
        <f t="shared" si="28"/>
        <v>914.48574290629028</v>
      </c>
      <c r="O132" s="24">
        <f t="shared" si="19"/>
        <v>2.2929745458501962</v>
      </c>
      <c r="P132" s="7"/>
      <c r="Q132" s="25">
        <f t="shared" si="20"/>
        <v>3770.550173756702</v>
      </c>
      <c r="R132" s="24">
        <f t="shared" si="21"/>
        <v>879.29148497311041</v>
      </c>
      <c r="S132" s="7"/>
      <c r="T132" s="25">
        <f t="shared" si="22"/>
        <v>-0.97231373854940395</v>
      </c>
      <c r="U132" s="24">
        <f t="shared" si="23"/>
        <v>0.22851621823255899</v>
      </c>
      <c r="V132" s="7"/>
      <c r="W132" s="25">
        <f t="shared" si="24"/>
        <v>-0.97403848830781015</v>
      </c>
      <c r="X132" s="24">
        <f t="shared" si="29"/>
        <v>95.647003058786879</v>
      </c>
      <c r="Y132" s="7"/>
      <c r="Z132" s="25">
        <f t="shared" si="30"/>
        <v>-644</v>
      </c>
      <c r="AA132" s="17">
        <f t="shared" si="31"/>
        <v>95.625000000000171</v>
      </c>
      <c r="AB132" s="24">
        <f t="shared" si="25"/>
        <v>1.6689710972195806</v>
      </c>
      <c r="AC132" s="17">
        <f t="shared" si="26"/>
        <v>2.2003058786708607E-2</v>
      </c>
    </row>
    <row r="133" spans="1:29" s="17" customFormat="1" x14ac:dyDescent="0.25">
      <c r="A133" s="17">
        <v>48</v>
      </c>
      <c r="B133" s="17">
        <v>-628</v>
      </c>
      <c r="C133" s="17">
        <v>15110</v>
      </c>
      <c r="D133" s="17">
        <v>13470</v>
      </c>
      <c r="E133" s="17">
        <v>11309</v>
      </c>
      <c r="F133" s="17">
        <v>12931</v>
      </c>
      <c r="G133" s="24"/>
      <c r="H133" s="7"/>
      <c r="I133" s="25">
        <f t="shared" si="32"/>
        <v>3801</v>
      </c>
      <c r="J133" s="24">
        <f t="shared" si="32"/>
        <v>539</v>
      </c>
      <c r="K133" s="7"/>
      <c r="L133" s="25">
        <f t="shared" si="27"/>
        <v>3791.1163212065244</v>
      </c>
      <c r="M133" s="17">
        <f t="shared" si="18"/>
        <v>97.687106492599497</v>
      </c>
      <c r="N133" s="17">
        <f t="shared" si="28"/>
        <v>541.99926290910139</v>
      </c>
      <c r="O133" s="24">
        <f t="shared" si="19"/>
        <v>8.9955779979113295</v>
      </c>
      <c r="P133" s="7"/>
      <c r="Q133" s="25">
        <f t="shared" si="20"/>
        <v>3843.550173756702</v>
      </c>
      <c r="R133" s="24">
        <f t="shared" si="21"/>
        <v>502.29148497311047</v>
      </c>
      <c r="S133" s="7"/>
      <c r="T133" s="25">
        <f t="shared" si="22"/>
        <v>-0.99113828659762371</v>
      </c>
      <c r="U133" s="24">
        <f t="shared" si="23"/>
        <v>0.13053890838028709</v>
      </c>
      <c r="V133" s="7"/>
      <c r="W133" s="25">
        <f t="shared" si="24"/>
        <v>-0.99213556943932235</v>
      </c>
      <c r="X133" s="24">
        <f t="shared" si="29"/>
        <v>89.939354045862729</v>
      </c>
      <c r="Y133" s="7"/>
      <c r="Z133" s="25">
        <f t="shared" si="30"/>
        <v>-628</v>
      </c>
      <c r="AA133" s="17">
        <f t="shared" si="31"/>
        <v>89.97300000000017</v>
      </c>
      <c r="AB133" s="24">
        <f t="shared" si="25"/>
        <v>1.5703250878968611</v>
      </c>
      <c r="AC133" s="17">
        <f t="shared" si="26"/>
        <v>-3.3645954137440981E-2</v>
      </c>
    </row>
    <row r="134" spans="1:29" s="17" customFormat="1" x14ac:dyDescent="0.25">
      <c r="A134" s="17">
        <v>49</v>
      </c>
      <c r="B134" s="17">
        <v>-615</v>
      </c>
      <c r="C134" s="17">
        <v>15119</v>
      </c>
      <c r="D134" s="17">
        <v>13284</v>
      </c>
      <c r="E134" s="17">
        <v>11288</v>
      </c>
      <c r="F134" s="17">
        <v>13108</v>
      </c>
      <c r="G134" s="24"/>
      <c r="H134" s="7"/>
      <c r="I134" s="25">
        <f t="shared" si="32"/>
        <v>3831</v>
      </c>
      <c r="J134" s="24">
        <f t="shared" si="32"/>
        <v>176</v>
      </c>
      <c r="K134" s="7"/>
      <c r="L134" s="25">
        <f t="shared" si="27"/>
        <v>3824.9890501553509</v>
      </c>
      <c r="M134" s="17">
        <f t="shared" si="18"/>
        <v>36.131518034886753</v>
      </c>
      <c r="N134" s="17">
        <f t="shared" si="28"/>
        <v>172.4399751057442</v>
      </c>
      <c r="O134" s="24">
        <f t="shared" si="19"/>
        <v>12.673777247721048</v>
      </c>
      <c r="P134" s="7"/>
      <c r="Q134" s="25">
        <f t="shared" si="20"/>
        <v>3873.550173756702</v>
      </c>
      <c r="R134" s="24">
        <f t="shared" si="21"/>
        <v>139.29148497311047</v>
      </c>
      <c r="S134" s="7"/>
      <c r="T134" s="25">
        <f t="shared" si="22"/>
        <v>-0.99887440223387847</v>
      </c>
      <c r="U134" s="24">
        <f t="shared" si="23"/>
        <v>3.6200013217489446E-2</v>
      </c>
      <c r="V134" s="7"/>
      <c r="W134" s="25">
        <f t="shared" si="24"/>
        <v>-0.99917094606519974</v>
      </c>
      <c r="X134" s="24">
        <f t="shared" si="29"/>
        <v>84.518715586683072</v>
      </c>
      <c r="Y134" s="7"/>
      <c r="Z134" s="25">
        <f t="shared" si="30"/>
        <v>-615</v>
      </c>
      <c r="AA134" s="17">
        <f t="shared" si="31"/>
        <v>84.438000000000173</v>
      </c>
      <c r="AB134" s="24">
        <f t="shared" si="25"/>
        <v>1.4737211137989752</v>
      </c>
      <c r="AC134" s="17">
        <f t="shared" si="26"/>
        <v>8.0715586682899243E-2</v>
      </c>
    </row>
    <row r="135" spans="1:29" s="17" customFormat="1" x14ac:dyDescent="0.25">
      <c r="A135" s="17">
        <v>50</v>
      </c>
      <c r="B135" s="17">
        <v>-625</v>
      </c>
      <c r="C135" s="17">
        <v>15127</v>
      </c>
      <c r="D135" s="17">
        <v>13103</v>
      </c>
      <c r="E135" s="17">
        <v>11301</v>
      </c>
      <c r="F135" s="17">
        <v>13311</v>
      </c>
      <c r="G135" s="24"/>
      <c r="H135" s="7"/>
      <c r="I135" s="25">
        <f t="shared" si="32"/>
        <v>3826</v>
      </c>
      <c r="J135" s="24">
        <f t="shared" si="32"/>
        <v>-208</v>
      </c>
      <c r="K135" s="7"/>
      <c r="L135" s="25">
        <f t="shared" si="27"/>
        <v>3822.4472590469068</v>
      </c>
      <c r="M135" s="17">
        <f t="shared" si="18"/>
        <v>12.621968279785825</v>
      </c>
      <c r="N135" s="17">
        <f t="shared" si="28"/>
        <v>-204.40457897552452</v>
      </c>
      <c r="O135" s="24">
        <f t="shared" si="19"/>
        <v>12.927052343240344</v>
      </c>
      <c r="P135" s="7"/>
      <c r="Q135" s="25">
        <f t="shared" si="20"/>
        <v>3868.550173756702</v>
      </c>
      <c r="R135" s="24">
        <f t="shared" si="21"/>
        <v>-244.70851502688953</v>
      </c>
      <c r="S135" s="7"/>
      <c r="T135" s="25">
        <f t="shared" si="22"/>
        <v>-0.99758504962783601</v>
      </c>
      <c r="U135" s="24">
        <f t="shared" si="23"/>
        <v>-6.3596503979519617E-2</v>
      </c>
      <c r="V135" s="7"/>
      <c r="W135" s="25">
        <f t="shared" si="24"/>
        <v>-0.99714005434274666</v>
      </c>
      <c r="X135" s="24">
        <f t="shared" si="29"/>
        <v>78.794474732648439</v>
      </c>
      <c r="Y135" s="7"/>
      <c r="Z135" s="25">
        <f t="shared" si="30"/>
        <v>-625</v>
      </c>
      <c r="AA135" s="17">
        <f t="shared" si="31"/>
        <v>78.813000000000173</v>
      </c>
      <c r="AB135" s="24">
        <f t="shared" si="25"/>
        <v>1.375546343374294</v>
      </c>
      <c r="AC135" s="17">
        <f t="shared" si="26"/>
        <v>-1.8525267351733987E-2</v>
      </c>
    </row>
    <row r="136" spans="1:29" s="17" customFormat="1" x14ac:dyDescent="0.25">
      <c r="A136" s="17">
        <v>51</v>
      </c>
      <c r="B136" s="17">
        <v>-607</v>
      </c>
      <c r="C136" s="17">
        <v>15102</v>
      </c>
      <c r="D136" s="17">
        <v>12914</v>
      </c>
      <c r="E136" s="17">
        <v>11315</v>
      </c>
      <c r="F136" s="17">
        <v>13482</v>
      </c>
      <c r="G136" s="24"/>
      <c r="H136" s="7"/>
      <c r="I136" s="25">
        <f t="shared" si="32"/>
        <v>3787</v>
      </c>
      <c r="J136" s="24">
        <f t="shared" si="32"/>
        <v>-568</v>
      </c>
      <c r="K136" s="7"/>
      <c r="L136" s="25">
        <f t="shared" si="27"/>
        <v>3784.3315992558519</v>
      </c>
      <c r="M136" s="17">
        <f t="shared" si="18"/>
        <v>7.1203625313702936</v>
      </c>
      <c r="N136" s="17">
        <f t="shared" si="28"/>
        <v>-568.20636225581325</v>
      </c>
      <c r="O136" s="24">
        <f t="shared" si="19"/>
        <v>4.2585380624331801E-2</v>
      </c>
      <c r="P136" s="7"/>
      <c r="Q136" s="25">
        <f t="shared" si="20"/>
        <v>3829.550173756702</v>
      </c>
      <c r="R136" s="24">
        <f t="shared" si="21"/>
        <v>-604.70851502688959</v>
      </c>
      <c r="S136" s="7"/>
      <c r="T136" s="25">
        <f t="shared" si="22"/>
        <v>-0.98752809930070484</v>
      </c>
      <c r="U136" s="24">
        <f t="shared" si="23"/>
        <v>-0.15715573885171563</v>
      </c>
      <c r="V136" s="7"/>
      <c r="W136" s="25">
        <f t="shared" si="24"/>
        <v>-0.98638766685569568</v>
      </c>
      <c r="X136" s="24">
        <f t="shared" si="29"/>
        <v>73.391257490660053</v>
      </c>
      <c r="Y136" s="7"/>
      <c r="Z136" s="25">
        <f t="shared" si="30"/>
        <v>-607</v>
      </c>
      <c r="AA136" s="17">
        <f t="shared" si="31"/>
        <v>73.350000000000179</v>
      </c>
      <c r="AB136" s="24">
        <f t="shared" si="25"/>
        <v>1.2801990063378439</v>
      </c>
      <c r="AC136" s="17">
        <f t="shared" si="26"/>
        <v>4.1257490659873497E-2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12732</v>
      </c>
      <c r="E137" s="17">
        <v>11348</v>
      </c>
      <c r="F137" s="17">
        <v>13658</v>
      </c>
      <c r="G137" s="24"/>
      <c r="H137" s="7"/>
      <c r="I137" s="25">
        <f t="shared" si="32"/>
        <v>3714</v>
      </c>
      <c r="J137" s="24">
        <f t="shared" si="32"/>
        <v>-926</v>
      </c>
      <c r="K137" s="7"/>
      <c r="L137" s="25">
        <f t="shared" si="27"/>
        <v>3711.288626346618</v>
      </c>
      <c r="M137" s="17">
        <f t="shared" si="18"/>
        <v>7.3515470882540397</v>
      </c>
      <c r="N137" s="17">
        <f t="shared" si="28"/>
        <v>-927.097820491844</v>
      </c>
      <c r="O137" s="24">
        <f t="shared" si="19"/>
        <v>1.2052098323126113</v>
      </c>
      <c r="P137" s="7"/>
      <c r="Q137" s="25">
        <f t="shared" si="20"/>
        <v>3756.550173756702</v>
      </c>
      <c r="R137" s="24">
        <f t="shared" si="21"/>
        <v>-962.70851502688959</v>
      </c>
      <c r="S137" s="7"/>
      <c r="T137" s="25">
        <f t="shared" si="22"/>
        <v>-0.96870355125248508</v>
      </c>
      <c r="U137" s="24">
        <f t="shared" si="23"/>
        <v>-0.25019520019684388</v>
      </c>
      <c r="V137" s="7"/>
      <c r="W137" s="25">
        <f t="shared" si="24"/>
        <v>-0.96687130163119583</v>
      </c>
      <c r="X137" s="24">
        <f t="shared" si="29"/>
        <v>67.935725051643203</v>
      </c>
      <c r="Y137" s="7"/>
      <c r="Z137" s="25">
        <f t="shared" si="30"/>
        <v>-608</v>
      </c>
      <c r="AA137" s="17">
        <f t="shared" si="31"/>
        <v>67.878000000000185</v>
      </c>
      <c r="AB137" s="24">
        <f t="shared" si="25"/>
        <v>1.1846945896687142</v>
      </c>
      <c r="AC137" s="17">
        <f t="shared" si="26"/>
        <v>5.7725051643018332E-2</v>
      </c>
    </row>
    <row r="138" spans="1:29" s="17" customFormat="1" x14ac:dyDescent="0.25">
      <c r="A138" s="17">
        <v>53</v>
      </c>
      <c r="B138" s="17">
        <v>-641</v>
      </c>
      <c r="C138" s="17">
        <v>15013</v>
      </c>
      <c r="D138" s="17">
        <v>12558</v>
      </c>
      <c r="E138" s="17">
        <v>11412</v>
      </c>
      <c r="F138" s="17">
        <v>13852</v>
      </c>
      <c r="G138" s="24"/>
      <c r="H138" s="7"/>
      <c r="I138" s="25">
        <f t="shared" si="32"/>
        <v>3601</v>
      </c>
      <c r="J138" s="24">
        <f t="shared" si="32"/>
        <v>-1294</v>
      </c>
      <c r="K138" s="7"/>
      <c r="L138" s="25">
        <f t="shared" si="27"/>
        <v>3597.2343614882739</v>
      </c>
      <c r="M138" s="17">
        <f t="shared" si="18"/>
        <v>14.180033400995043</v>
      </c>
      <c r="N138" s="17">
        <f t="shared" si="28"/>
        <v>-1295.8953786488805</v>
      </c>
      <c r="O138" s="24">
        <f t="shared" si="19"/>
        <v>3.5924602226321589</v>
      </c>
      <c r="P138" s="7"/>
      <c r="Q138" s="25">
        <f t="shared" si="20"/>
        <v>3643.550173756702</v>
      </c>
      <c r="R138" s="24">
        <f t="shared" si="21"/>
        <v>-1330.7085150268895</v>
      </c>
      <c r="S138" s="7"/>
      <c r="T138" s="25">
        <f t="shared" si="22"/>
        <v>-0.93956418235592565</v>
      </c>
      <c r="U138" s="24">
        <f t="shared" si="23"/>
        <v>-0.34583352917731086</v>
      </c>
      <c r="V138" s="7"/>
      <c r="W138" s="25">
        <f t="shared" si="24"/>
        <v>-0.93702052084847032</v>
      </c>
      <c r="X138" s="24">
        <f t="shared" si="29"/>
        <v>62.185807005719653</v>
      </c>
      <c r="Y138" s="7"/>
      <c r="Z138" s="25">
        <f t="shared" si="30"/>
        <v>-641</v>
      </c>
      <c r="AA138" s="17">
        <f t="shared" si="31"/>
        <v>62.109000000000187</v>
      </c>
      <c r="AB138" s="24">
        <f t="shared" si="25"/>
        <v>1.0840065451211613</v>
      </c>
      <c r="AC138" s="17">
        <f t="shared" si="26"/>
        <v>7.6807005719466304E-2</v>
      </c>
    </row>
    <row r="139" spans="1:29" s="17" customFormat="1" x14ac:dyDescent="0.25">
      <c r="A139" s="17">
        <v>54</v>
      </c>
      <c r="B139" s="17">
        <v>-630</v>
      </c>
      <c r="C139" s="17">
        <v>14925</v>
      </c>
      <c r="D139" s="17">
        <v>12366</v>
      </c>
      <c r="E139" s="17">
        <v>11476</v>
      </c>
      <c r="F139" s="17">
        <v>14010</v>
      </c>
      <c r="G139" s="24"/>
      <c r="H139" s="7"/>
      <c r="I139" s="25">
        <f t="shared" si="32"/>
        <v>3449</v>
      </c>
      <c r="J139" s="24">
        <f t="shared" si="32"/>
        <v>-1644</v>
      </c>
      <c r="K139" s="7"/>
      <c r="L139" s="25">
        <f t="shared" si="27"/>
        <v>3449.1884828680018</v>
      </c>
      <c r="M139" s="17">
        <f t="shared" si="18"/>
        <v>3.5525791530167487E-2</v>
      </c>
      <c r="N139" s="17">
        <f t="shared" si="28"/>
        <v>-1645.2345680906285</v>
      </c>
      <c r="O139" s="24">
        <f t="shared" si="19"/>
        <v>1.5241583703980994</v>
      </c>
      <c r="P139" s="7"/>
      <c r="Q139" s="25">
        <f t="shared" si="20"/>
        <v>3491.550173756702</v>
      </c>
      <c r="R139" s="24">
        <f t="shared" si="21"/>
        <v>-1680.7085150268895</v>
      </c>
      <c r="S139" s="7"/>
      <c r="T139" s="25">
        <f t="shared" si="22"/>
        <v>-0.90036786313223516</v>
      </c>
      <c r="U139" s="24">
        <f t="shared" si="23"/>
        <v>-0.43679389641416805</v>
      </c>
      <c r="V139" s="7"/>
      <c r="W139" s="25">
        <f t="shared" si="24"/>
        <v>-0.8971472701122305</v>
      </c>
      <c r="X139" s="24">
        <f t="shared" si="29"/>
        <v>56.483742975228097</v>
      </c>
      <c r="Y139" s="7"/>
      <c r="Z139" s="25">
        <f t="shared" si="30"/>
        <v>-630</v>
      </c>
      <c r="AA139" s="17">
        <f t="shared" si="31"/>
        <v>56.439000000000185</v>
      </c>
      <c r="AB139" s="24">
        <f t="shared" si="25"/>
        <v>0.98504637653308291</v>
      </c>
      <c r="AC139" s="17">
        <f t="shared" si="26"/>
        <v>4.4742975227912041E-2</v>
      </c>
    </row>
    <row r="140" spans="1:29" s="17" customFormat="1" x14ac:dyDescent="0.25">
      <c r="A140" s="17">
        <v>55</v>
      </c>
      <c r="B140" s="17">
        <v>-638</v>
      </c>
      <c r="C140" s="17">
        <v>14842</v>
      </c>
      <c r="D140" s="17">
        <v>12209</v>
      </c>
      <c r="E140" s="17">
        <v>11575</v>
      </c>
      <c r="F140" s="17">
        <v>14187</v>
      </c>
      <c r="G140" s="24"/>
      <c r="H140" s="7"/>
      <c r="I140" s="25">
        <f t="shared" si="32"/>
        <v>3267</v>
      </c>
      <c r="J140" s="24">
        <f t="shared" si="32"/>
        <v>-1978</v>
      </c>
      <c r="K140" s="7"/>
      <c r="L140" s="25">
        <f t="shared" si="27"/>
        <v>3264.4344834708468</v>
      </c>
      <c r="M140" s="17">
        <f t="shared" si="18"/>
        <v>6.5818750613584278</v>
      </c>
      <c r="N140" s="17">
        <f t="shared" si="28"/>
        <v>-1982.2272367890341</v>
      </c>
      <c r="O140" s="24">
        <f t="shared" si="19"/>
        <v>17.869530870563523</v>
      </c>
      <c r="P140" s="7"/>
      <c r="Q140" s="25">
        <f t="shared" si="20"/>
        <v>3309.550173756702</v>
      </c>
      <c r="R140" s="24">
        <f t="shared" si="21"/>
        <v>-2014.7085150268895</v>
      </c>
      <c r="S140" s="7"/>
      <c r="T140" s="25">
        <f t="shared" si="22"/>
        <v>-0.85343542827229002</v>
      </c>
      <c r="U140" s="24">
        <f t="shared" si="23"/>
        <v>-0.52359607543448328</v>
      </c>
      <c r="V140" s="7"/>
      <c r="W140" s="25">
        <f t="shared" si="24"/>
        <v>-0.84956858617832176</v>
      </c>
      <c r="X140" s="24">
        <f t="shared" si="29"/>
        <v>50.797926054869265</v>
      </c>
      <c r="Y140" s="7"/>
      <c r="Z140" s="25">
        <f t="shared" si="30"/>
        <v>-638</v>
      </c>
      <c r="AA140" s="17">
        <f t="shared" si="31"/>
        <v>50.697000000000187</v>
      </c>
      <c r="AB140" s="24">
        <f t="shared" si="25"/>
        <v>0.88482957088356851</v>
      </c>
      <c r="AC140" s="17">
        <f t="shared" si="26"/>
        <v>0.10092605486907757</v>
      </c>
    </row>
    <row r="141" spans="1:29" s="17" customFormat="1" x14ac:dyDescent="0.25">
      <c r="A141" s="17">
        <v>56</v>
      </c>
      <c r="B141" s="17">
        <v>-634</v>
      </c>
      <c r="C141" s="17">
        <v>14719</v>
      </c>
      <c r="D141" s="17">
        <v>12040</v>
      </c>
      <c r="E141" s="17">
        <v>11675</v>
      </c>
      <c r="F141" s="17">
        <v>14337</v>
      </c>
      <c r="G141" s="24"/>
      <c r="H141" s="7"/>
      <c r="I141" s="25">
        <f t="shared" si="32"/>
        <v>3044</v>
      </c>
      <c r="J141" s="24">
        <f t="shared" si="32"/>
        <v>-2297</v>
      </c>
      <c r="K141" s="7"/>
      <c r="L141" s="25">
        <f t="shared" si="27"/>
        <v>3047.9460919594585</v>
      </c>
      <c r="M141" s="17">
        <f t="shared" si="18"/>
        <v>15.57164175250302</v>
      </c>
      <c r="N141" s="17">
        <f t="shared" si="28"/>
        <v>-2297.0494806700367</v>
      </c>
      <c r="O141" s="24">
        <f t="shared" si="19"/>
        <v>2.448336707280856E-3</v>
      </c>
      <c r="P141" s="7"/>
      <c r="Q141" s="25">
        <f t="shared" si="20"/>
        <v>3086.550173756702</v>
      </c>
      <c r="R141" s="24">
        <f t="shared" si="21"/>
        <v>-2333.7085150268895</v>
      </c>
      <c r="S141" s="7"/>
      <c r="T141" s="25">
        <f t="shared" si="22"/>
        <v>-0.79593030204279669</v>
      </c>
      <c r="U141" s="24">
        <f t="shared" si="23"/>
        <v>-0.60649995300179027</v>
      </c>
      <c r="V141" s="7"/>
      <c r="W141" s="25">
        <f t="shared" si="24"/>
        <v>-0.79144588401607252</v>
      </c>
      <c r="X141" s="24">
        <f t="shared" si="29"/>
        <v>44.980165436220148</v>
      </c>
      <c r="Y141" s="7"/>
      <c r="Z141" s="25">
        <f t="shared" si="30"/>
        <v>-634</v>
      </c>
      <c r="AA141" s="17">
        <f t="shared" si="31"/>
        <v>44.991000000000184</v>
      </c>
      <c r="AB141" s="24">
        <f t="shared" si="25"/>
        <v>0.78524108376477197</v>
      </c>
      <c r="AC141" s="17">
        <f t="shared" si="26"/>
        <v>-1.0834563780036888E-2</v>
      </c>
    </row>
    <row r="142" spans="1:29" s="17" customFormat="1" x14ac:dyDescent="0.25">
      <c r="A142" s="17">
        <v>57</v>
      </c>
      <c r="B142" s="17">
        <v>-625</v>
      </c>
      <c r="C142" s="17">
        <v>14617</v>
      </c>
      <c r="D142" s="17">
        <v>11910</v>
      </c>
      <c r="E142" s="17">
        <v>11810</v>
      </c>
      <c r="F142" s="17">
        <v>14497</v>
      </c>
      <c r="G142" s="24"/>
      <c r="H142" s="7"/>
      <c r="I142" s="25">
        <f t="shared" si="32"/>
        <v>2807</v>
      </c>
      <c r="J142" s="24">
        <f t="shared" si="32"/>
        <v>-2587</v>
      </c>
      <c r="K142" s="7"/>
      <c r="L142" s="25">
        <f t="shared" si="27"/>
        <v>2804.5299755249425</v>
      </c>
      <c r="M142" s="17">
        <f t="shared" si="18"/>
        <v>6.101020907382936</v>
      </c>
      <c r="N142" s="17">
        <f t="shared" si="28"/>
        <v>-2584.7860988739317</v>
      </c>
      <c r="O142" s="24">
        <f t="shared" si="19"/>
        <v>4.9013581960065835</v>
      </c>
      <c r="P142" s="7"/>
      <c r="Q142" s="25">
        <f t="shared" si="20"/>
        <v>2849.550173756702</v>
      </c>
      <c r="R142" s="24">
        <f t="shared" si="21"/>
        <v>-2623.7085150268895</v>
      </c>
      <c r="S142" s="7"/>
      <c r="T142" s="25">
        <f t="shared" si="22"/>
        <v>-0.73481498851638449</v>
      </c>
      <c r="U142" s="24">
        <f t="shared" si="23"/>
        <v>-0.68186711442661485</v>
      </c>
      <c r="V142" s="7"/>
      <c r="W142" s="25">
        <f t="shared" si="24"/>
        <v>-0.72976889386833832</v>
      </c>
      <c r="X142" s="24">
        <f t="shared" si="29"/>
        <v>39.387295945939627</v>
      </c>
      <c r="Y142" s="7"/>
      <c r="Z142" s="25">
        <f t="shared" si="30"/>
        <v>-625</v>
      </c>
      <c r="AA142" s="17">
        <f t="shared" si="31"/>
        <v>39.366000000000184</v>
      </c>
      <c r="AB142" s="24">
        <f t="shared" si="25"/>
        <v>0.68706631334009094</v>
      </c>
      <c r="AC142" s="17">
        <f t="shared" si="26"/>
        <v>2.1295945939442618E-2</v>
      </c>
    </row>
    <row r="143" spans="1:29" s="17" customFormat="1" x14ac:dyDescent="0.25">
      <c r="A143" s="17">
        <v>58</v>
      </c>
      <c r="B143" s="17">
        <v>-605</v>
      </c>
      <c r="C143" s="17">
        <v>14488</v>
      </c>
      <c r="D143" s="17">
        <v>11784</v>
      </c>
      <c r="E143" s="17">
        <v>11944</v>
      </c>
      <c r="F143" s="17">
        <v>14627</v>
      </c>
      <c r="G143" s="24"/>
      <c r="H143" s="7"/>
      <c r="I143" s="25">
        <f t="shared" si="32"/>
        <v>2544</v>
      </c>
      <c r="J143" s="24">
        <f t="shared" si="32"/>
        <v>-2843</v>
      </c>
      <c r="K143" s="7"/>
      <c r="L143" s="25">
        <f t="shared" si="27"/>
        <v>2542.7487907339432</v>
      </c>
      <c r="M143" s="17">
        <f t="shared" si="18"/>
        <v>1.5655246274663359</v>
      </c>
      <c r="N143" s="17">
        <f t="shared" si="28"/>
        <v>-2839.3009338737784</v>
      </c>
      <c r="O143" s="24">
        <f t="shared" si="19"/>
        <v>13.683090206160248</v>
      </c>
      <c r="P143" s="7"/>
      <c r="Q143" s="25">
        <f t="shared" si="20"/>
        <v>2586.550173756702</v>
      </c>
      <c r="R143" s="24">
        <f t="shared" si="21"/>
        <v>-2879.7085150268895</v>
      </c>
      <c r="S143" s="7"/>
      <c r="T143" s="25">
        <f t="shared" si="22"/>
        <v>-0.66699504143855159</v>
      </c>
      <c r="U143" s="24">
        <f t="shared" si="23"/>
        <v>-0.74839812589128751</v>
      </c>
      <c r="V143" s="7"/>
      <c r="W143" s="25">
        <f t="shared" si="24"/>
        <v>-0.66145273905777924</v>
      </c>
      <c r="X143" s="24">
        <f t="shared" si="29"/>
        <v>33.914837392905497</v>
      </c>
      <c r="Y143" s="7"/>
      <c r="Z143" s="25">
        <f t="shared" si="30"/>
        <v>-605</v>
      </c>
      <c r="AA143" s="17">
        <f t="shared" si="31"/>
        <v>33.921000000000184</v>
      </c>
      <c r="AB143" s="24">
        <f t="shared" si="25"/>
        <v>0.59203313556899972</v>
      </c>
      <c r="AC143" s="17">
        <f t="shared" si="26"/>
        <v>-6.1626070946871891E-3</v>
      </c>
    </row>
    <row r="144" spans="1:29" s="17" customFormat="1" x14ac:dyDescent="0.25">
      <c r="A144" s="17">
        <v>59</v>
      </c>
      <c r="B144" s="17">
        <v>-614</v>
      </c>
      <c r="C144" s="17">
        <v>14325</v>
      </c>
      <c r="D144" s="17">
        <v>11654</v>
      </c>
      <c r="E144" s="17">
        <v>12078</v>
      </c>
      <c r="F144" s="17">
        <v>14732</v>
      </c>
      <c r="G144" s="24"/>
      <c r="H144" s="7"/>
      <c r="I144" s="25">
        <f t="shared" si="32"/>
        <v>2247</v>
      </c>
      <c r="J144" s="24">
        <f t="shared" si="32"/>
        <v>-3078</v>
      </c>
      <c r="K144" s="7"/>
      <c r="L144" s="25">
        <f t="shared" si="27"/>
        <v>2253.2209891358661</v>
      </c>
      <c r="M144" s="17">
        <f t="shared" si="18"/>
        <v>38.700705828564644</v>
      </c>
      <c r="N144" s="17">
        <f t="shared" si="28"/>
        <v>-3071.0623488008596</v>
      </c>
      <c r="O144" s="24">
        <f t="shared" si="19"/>
        <v>48.131004160934488</v>
      </c>
      <c r="P144" s="7"/>
      <c r="Q144" s="25">
        <f t="shared" si="20"/>
        <v>2289.550173756702</v>
      </c>
      <c r="R144" s="24">
        <f t="shared" si="21"/>
        <v>-3114.7085150268895</v>
      </c>
      <c r="S144" s="7"/>
      <c r="T144" s="25">
        <f t="shared" si="22"/>
        <v>-0.59040749663962999</v>
      </c>
      <c r="U144" s="24">
        <f t="shared" si="23"/>
        <v>-0.80947151532174877</v>
      </c>
      <c r="V144" s="7"/>
      <c r="W144" s="25">
        <f t="shared" si="24"/>
        <v>-0.58440929548632459</v>
      </c>
      <c r="X144" s="24">
        <f t="shared" si="29"/>
        <v>28.27172273748954</v>
      </c>
      <c r="Y144" s="7"/>
      <c r="Z144" s="25">
        <f t="shared" si="30"/>
        <v>-614</v>
      </c>
      <c r="AA144" s="17">
        <f t="shared" si="31"/>
        <v>28.395000000000184</v>
      </c>
      <c r="AB144" s="24">
        <f t="shared" si="25"/>
        <v>0.49558624110379312</v>
      </c>
      <c r="AC144" s="17">
        <f t="shared" si="26"/>
        <v>-0.12327726251064419</v>
      </c>
    </row>
    <row r="145" spans="1:29" s="17" customFormat="1" x14ac:dyDescent="0.25">
      <c r="A145" s="17">
        <v>60</v>
      </c>
      <c r="B145" s="17">
        <v>-630</v>
      </c>
      <c r="C145" s="17">
        <v>14177</v>
      </c>
      <c r="D145" s="17">
        <v>11560</v>
      </c>
      <c r="E145" s="17">
        <v>12250</v>
      </c>
      <c r="F145" s="17">
        <v>14851</v>
      </c>
      <c r="G145" s="24"/>
      <c r="H145" s="7"/>
      <c r="I145" s="25">
        <f t="shared" si="32"/>
        <v>1927</v>
      </c>
      <c r="J145" s="24">
        <f t="shared" si="32"/>
        <v>-3291</v>
      </c>
      <c r="K145" s="7"/>
      <c r="L145" s="25">
        <f t="shared" si="27"/>
        <v>1933.9836628321027</v>
      </c>
      <c r="M145" s="17">
        <f t="shared" si="18"/>
        <v>48.771546552492836</v>
      </c>
      <c r="N145" s="17">
        <f t="shared" si="28"/>
        <v>-3278.8293823484814</v>
      </c>
      <c r="O145" s="24">
        <f t="shared" si="19"/>
        <v>148.12393401945536</v>
      </c>
      <c r="P145" s="7"/>
      <c r="Q145" s="25">
        <f t="shared" si="20"/>
        <v>1969.5501737567022</v>
      </c>
      <c r="R145" s="24">
        <f t="shared" si="21"/>
        <v>-3327.7085150268895</v>
      </c>
      <c r="S145" s="7"/>
      <c r="T145" s="25">
        <f t="shared" si="22"/>
        <v>-0.50788892985291323</v>
      </c>
      <c r="U145" s="24">
        <f t="shared" si="23"/>
        <v>-0.86482739595446478</v>
      </c>
      <c r="V145" s="7"/>
      <c r="W145" s="25">
        <f t="shared" si="24"/>
        <v>-0.50147714818464595</v>
      </c>
      <c r="X145" s="24">
        <f t="shared" si="29"/>
        <v>22.551442129855673</v>
      </c>
      <c r="Y145" s="7"/>
      <c r="Z145" s="25">
        <f t="shared" si="30"/>
        <v>-630</v>
      </c>
      <c r="AA145" s="17">
        <f t="shared" si="31"/>
        <v>22.725000000000186</v>
      </c>
      <c r="AB145" s="24">
        <f t="shared" si="25"/>
        <v>0.39662607251571463</v>
      </c>
      <c r="AC145" s="17">
        <f t="shared" si="26"/>
        <v>-0.17355787014451352</v>
      </c>
    </row>
    <row r="146" spans="1:29" s="17" customFormat="1" x14ac:dyDescent="0.25">
      <c r="A146" s="17">
        <v>61</v>
      </c>
      <c r="B146" s="17">
        <v>-618</v>
      </c>
      <c r="C146" s="17">
        <v>14001</v>
      </c>
      <c r="D146" s="17">
        <v>11469</v>
      </c>
      <c r="E146" s="17">
        <v>12404</v>
      </c>
      <c r="F146" s="17">
        <v>14921</v>
      </c>
      <c r="G146" s="24"/>
      <c r="H146" s="7"/>
      <c r="I146" s="25">
        <f t="shared" si="32"/>
        <v>1597</v>
      </c>
      <c r="J146" s="24">
        <f t="shared" si="32"/>
        <v>-3452</v>
      </c>
      <c r="K146" s="7"/>
      <c r="L146" s="25">
        <f t="shared" si="27"/>
        <v>1602.0060513733686</v>
      </c>
      <c r="M146" s="17">
        <f t="shared" si="18"/>
        <v>25.060550352805283</v>
      </c>
      <c r="N146" s="17">
        <f t="shared" si="28"/>
        <v>-3451.1375173886508</v>
      </c>
      <c r="O146" s="24">
        <f t="shared" si="19"/>
        <v>0.74387625487965037</v>
      </c>
      <c r="P146" s="7"/>
      <c r="Q146" s="25">
        <f t="shared" si="20"/>
        <v>1639.5501737567022</v>
      </c>
      <c r="R146" s="24">
        <f t="shared" si="21"/>
        <v>-3488.7085150268895</v>
      </c>
      <c r="S146" s="7"/>
      <c r="T146" s="25">
        <f t="shared" si="22"/>
        <v>-0.42279165785411144</v>
      </c>
      <c r="U146" s="24">
        <f t="shared" si="23"/>
        <v>-0.90666916488341909</v>
      </c>
      <c r="V146" s="7"/>
      <c r="W146" s="25">
        <f t="shared" si="24"/>
        <v>-0.41606663642615604</v>
      </c>
      <c r="X146" s="24">
        <f t="shared" si="29"/>
        <v>17.093983773237994</v>
      </c>
      <c r="Y146" s="7"/>
      <c r="Z146" s="25">
        <f t="shared" si="30"/>
        <v>-618</v>
      </c>
      <c r="AA146" s="17">
        <f t="shared" si="31"/>
        <v>17.163000000000189</v>
      </c>
      <c r="AB146" s="24">
        <f t="shared" si="25"/>
        <v>0.2995508595197901</v>
      </c>
      <c r="AC146" s="17">
        <f t="shared" si="26"/>
        <v>-6.9016226762194322E-2</v>
      </c>
    </row>
    <row r="147" spans="1:29" s="17" customFormat="1" x14ac:dyDescent="0.25">
      <c r="A147" s="17">
        <v>62</v>
      </c>
      <c r="B147" s="17">
        <v>-640</v>
      </c>
      <c r="C147" s="17">
        <v>13824</v>
      </c>
      <c r="D147" s="17">
        <v>11392</v>
      </c>
      <c r="E147" s="17">
        <v>12586</v>
      </c>
      <c r="F147" s="17">
        <v>14994</v>
      </c>
      <c r="G147" s="24"/>
      <c r="H147" s="7"/>
      <c r="I147" s="25">
        <f t="shared" si="32"/>
        <v>1238</v>
      </c>
      <c r="J147" s="24">
        <f t="shared" si="32"/>
        <v>-3602</v>
      </c>
      <c r="K147" s="7"/>
      <c r="L147" s="25">
        <f t="shared" si="27"/>
        <v>1241.9202903526225</v>
      </c>
      <c r="M147" s="17">
        <f t="shared" si="18"/>
        <v>15.368676448864946</v>
      </c>
      <c r="N147" s="17">
        <f t="shared" si="28"/>
        <v>-3594.9557895203011</v>
      </c>
      <c r="O147" s="24">
        <f t="shared" si="19"/>
        <v>49.620901282299869</v>
      </c>
      <c r="P147" s="7"/>
      <c r="Q147" s="25">
        <f t="shared" si="20"/>
        <v>1280.5501737567022</v>
      </c>
      <c r="R147" s="24">
        <f t="shared" si="21"/>
        <v>-3638.7085150268895</v>
      </c>
      <c r="S147" s="7"/>
      <c r="T147" s="25">
        <f t="shared" si="22"/>
        <v>-0.33021614074026345</v>
      </c>
      <c r="U147" s="24">
        <f t="shared" si="23"/>
        <v>-0.94565217941350077</v>
      </c>
      <c r="V147" s="7"/>
      <c r="W147" s="25">
        <f t="shared" si="24"/>
        <v>-0.32319891411543161</v>
      </c>
      <c r="X147" s="24">
        <f t="shared" si="29"/>
        <v>11.31286599432849</v>
      </c>
      <c r="Y147" s="7"/>
      <c r="Z147" s="25">
        <f t="shared" si="30"/>
        <v>-640</v>
      </c>
      <c r="AA147" s="17">
        <f t="shared" si="31"/>
        <v>11.403000000000189</v>
      </c>
      <c r="AB147" s="24">
        <f t="shared" si="25"/>
        <v>0.19901989460491668</v>
      </c>
      <c r="AC147" s="17">
        <f t="shared" si="26"/>
        <v>-9.0134005671698603E-2</v>
      </c>
    </row>
    <row r="148" spans="1:29" s="17" customFormat="1" x14ac:dyDescent="0.25">
      <c r="A148" s="17">
        <v>63</v>
      </c>
      <c r="B148" s="17">
        <v>-640</v>
      </c>
      <c r="C148" s="17">
        <v>13640</v>
      </c>
      <c r="D148" s="17">
        <v>11343</v>
      </c>
      <c r="E148" s="17">
        <v>12771</v>
      </c>
      <c r="F148" s="17">
        <v>15049</v>
      </c>
      <c r="G148" s="24"/>
      <c r="H148" s="7"/>
      <c r="I148" s="25">
        <f t="shared" si="32"/>
        <v>869</v>
      </c>
      <c r="J148" s="24">
        <f t="shared" si="32"/>
        <v>-3706</v>
      </c>
      <c r="K148" s="7"/>
      <c r="L148" s="25">
        <f t="shared" si="27"/>
        <v>868.85652549584302</v>
      </c>
      <c r="M148" s="17">
        <f t="shared" ref="M148:M149" si="33">(I148-L148)^2</f>
        <v>2.0584933343092429E-2</v>
      </c>
      <c r="N148" s="17">
        <f t="shared" si="28"/>
        <v>-3702.1126358729653</v>
      </c>
      <c r="O148" s="24">
        <f t="shared" ref="O148:O149" si="34">(J148-N148)^2</f>
        <v>15.111599856156593</v>
      </c>
      <c r="P148" s="7"/>
      <c r="Q148" s="25">
        <f t="shared" si="20"/>
        <v>911.55017375670207</v>
      </c>
      <c r="R148" s="24">
        <f t="shared" si="21"/>
        <v>-3742.7085150268895</v>
      </c>
      <c r="S148" s="7"/>
      <c r="T148" s="25">
        <f t="shared" si="22"/>
        <v>-0.23506191841433055</v>
      </c>
      <c r="U148" s="24">
        <f t="shared" si="23"/>
        <v>-0.97268040282102397</v>
      </c>
      <c r="V148" s="7"/>
      <c r="W148" s="25">
        <f t="shared" si="24"/>
        <v>-0.22784124135530034</v>
      </c>
      <c r="X148" s="24">
        <f t="shared" si="29"/>
        <v>5.6271051077582115</v>
      </c>
      <c r="Y148" s="7"/>
      <c r="Z148" s="25">
        <f t="shared" si="30"/>
        <v>-640</v>
      </c>
      <c r="AA148" s="17">
        <f t="shared" si="31"/>
        <v>5.643000000000189</v>
      </c>
      <c r="AB148" s="24">
        <f t="shared" si="25"/>
        <v>9.8488929690043317E-2</v>
      </c>
      <c r="AC148" s="17">
        <f t="shared" si="26"/>
        <v>-1.5894892241977487E-2</v>
      </c>
    </row>
    <row r="149" spans="1:29" s="17" customFormat="1" x14ac:dyDescent="0.25">
      <c r="A149" s="17">
        <v>64</v>
      </c>
      <c r="B149" s="17">
        <v>-626</v>
      </c>
      <c r="C149" s="17">
        <v>13460</v>
      </c>
      <c r="D149" s="17">
        <v>11322</v>
      </c>
      <c r="E149" s="17">
        <v>12969</v>
      </c>
      <c r="F149" s="17">
        <v>15101</v>
      </c>
      <c r="G149" s="24"/>
      <c r="H149" s="7"/>
      <c r="I149" s="25">
        <f t="shared" si="32"/>
        <v>491</v>
      </c>
      <c r="J149" s="24">
        <f t="shared" si="32"/>
        <v>-3779</v>
      </c>
      <c r="K149" s="7"/>
      <c r="L149" s="25">
        <f t="shared" si="27"/>
        <v>495.01686506968986</v>
      </c>
      <c r="M149" s="17">
        <f t="shared" si="33"/>
        <v>16.135204988094497</v>
      </c>
      <c r="N149" s="17">
        <f t="shared" si="28"/>
        <v>-3770.4173429787857</v>
      </c>
      <c r="O149" s="24">
        <f t="shared" si="34"/>
        <v>73.662001543799903</v>
      </c>
      <c r="P149" s="7"/>
      <c r="Q149" s="25">
        <f t="shared" ref="Q149" si="35">I149-$J$4</f>
        <v>533.55017375670207</v>
      </c>
      <c r="R149" s="24">
        <f t="shared" ref="R149" si="36">J149-$J$3</f>
        <v>-3815.7085150268895</v>
      </c>
      <c r="S149" s="7"/>
      <c r="T149" s="25">
        <f t="shared" ref="T149" si="37">Q149/$J$7</f>
        <v>-0.13758686139752127</v>
      </c>
      <c r="U149" s="24">
        <f t="shared" ref="U149" si="38">R149/$J$6</f>
        <v>-0.99165213655899709</v>
      </c>
      <c r="V149" s="7"/>
      <c r="W149" s="25">
        <f t="shared" ref="W149" si="39">(T149-U149*SIN(-$J$11*PI()/180))/(COS(-$J$11*PI()/180))</f>
        <v>-0.1302225308035368</v>
      </c>
      <c r="X149" s="24">
        <f>IF(MOD(ATAN2(U149,W149)*180/PI()-$J$9+360,360)&gt;5,MOD(ATAN2(U149,W149)*180/PI()-$J$9+360,360)-360,MOD(ATAN2(U149,W149)*180/PI()-$J$9+360,360))</f>
        <v>-7.5002502629217815E-2</v>
      </c>
      <c r="Y149" s="7"/>
      <c r="Z149" s="25">
        <f t="shared" si="30"/>
        <v>-626</v>
      </c>
      <c r="AA149" s="17">
        <f t="shared" si="31"/>
        <v>9.0000000001895231E-3</v>
      </c>
      <c r="AB149" s="24">
        <f t="shared" ref="AB149" si="40">AA149*PI()/180</f>
        <v>1.5707963268279745E-4</v>
      </c>
      <c r="AC149" s="17">
        <f t="shared" ref="AC149" si="41">X149-AA149</f>
        <v>-8.4002502629407338E-2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-9979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78</v>
      </c>
      <c r="B156" s="31">
        <v>9983</v>
      </c>
      <c r="G156" s="2"/>
      <c r="I156" s="1"/>
      <c r="J156" s="3"/>
    </row>
    <row r="157" spans="1:29" x14ac:dyDescent="0.25">
      <c r="A157" t="s">
        <v>79</v>
      </c>
      <c r="B157">
        <v>9983</v>
      </c>
      <c r="G157" s="2"/>
      <c r="I157" s="43">
        <f>J155</f>
        <v>-9986</v>
      </c>
      <c r="J157" s="39">
        <f>I157+B157</f>
        <v>-3</v>
      </c>
    </row>
    <row r="158" spans="1:29" x14ac:dyDescent="0.25">
      <c r="A158" s="31" t="s">
        <v>80</v>
      </c>
      <c r="B158" s="31">
        <v>40005</v>
      </c>
      <c r="G158" s="2"/>
      <c r="I158" s="1"/>
      <c r="J158" s="3"/>
    </row>
    <row r="159" spans="1:29" x14ac:dyDescent="0.25">
      <c r="A159" t="s">
        <v>81</v>
      </c>
      <c r="B159">
        <v>40005</v>
      </c>
      <c r="G159" s="2"/>
      <c r="I159" s="43">
        <f>J157</f>
        <v>-3</v>
      </c>
      <c r="J159" s="39">
        <f>I159+B159</f>
        <v>40002</v>
      </c>
    </row>
    <row r="160" spans="1:29" x14ac:dyDescent="0.25">
      <c r="A160" s="31" t="s">
        <v>82</v>
      </c>
      <c r="B160" s="31">
        <v>9997</v>
      </c>
      <c r="G160" s="2"/>
      <c r="I160" s="1"/>
      <c r="J160" s="3"/>
    </row>
    <row r="161" spans="1:10" x14ac:dyDescent="0.25">
      <c r="A161" t="s">
        <v>83</v>
      </c>
      <c r="B161">
        <v>9997</v>
      </c>
      <c r="G161" s="2"/>
      <c r="I161" s="43">
        <f>J159</f>
        <v>40002</v>
      </c>
      <c r="J161" s="39">
        <f>I161+B161</f>
        <v>49999</v>
      </c>
    </row>
    <row r="162" spans="1:10" x14ac:dyDescent="0.25">
      <c r="A162" s="31" t="s">
        <v>84</v>
      </c>
      <c r="B162" s="31">
        <v>-9975</v>
      </c>
      <c r="G162" s="2"/>
      <c r="I162" s="1"/>
      <c r="J162" s="3"/>
    </row>
    <row r="163" spans="1:10" x14ac:dyDescent="0.25">
      <c r="A163" t="s">
        <v>85</v>
      </c>
      <c r="B163">
        <v>-9988</v>
      </c>
      <c r="G163" s="2"/>
      <c r="I163" s="43">
        <f>J161</f>
        <v>49999</v>
      </c>
      <c r="J163" s="39">
        <f>I163+B163</f>
        <v>40011</v>
      </c>
    </row>
    <row r="164" spans="1:10" x14ac:dyDescent="0.25">
      <c r="A164" s="31" t="s">
        <v>86</v>
      </c>
      <c r="B164" s="31">
        <v>-40010</v>
      </c>
      <c r="G164" s="2"/>
      <c r="I164" s="1"/>
      <c r="J164" s="3"/>
    </row>
    <row r="165" spans="1:10" ht="15.75" thickBot="1" x14ac:dyDescent="0.3">
      <c r="A165" t="s">
        <v>87</v>
      </c>
      <c r="B165">
        <v>-40010</v>
      </c>
      <c r="G165" s="2"/>
      <c r="I165" s="4">
        <f>J163</f>
        <v>40011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37.261276099658893</v>
      </c>
      <c r="L3" s="35" t="s">
        <v>1</v>
      </c>
      <c r="M3" s="11">
        <v>-3885.8909129136127</v>
      </c>
      <c r="N3" s="10" t="s">
        <v>2</v>
      </c>
      <c r="O3" s="35">
        <v>3854.7905556483356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-42.593931040856596</v>
      </c>
      <c r="L4" s="9" t="s">
        <v>5</v>
      </c>
      <c r="M4" s="13">
        <v>359.92616036301672</v>
      </c>
      <c r="N4" s="12" t="s">
        <v>6</v>
      </c>
      <c r="O4" s="9">
        <v>360.0827903802022</v>
      </c>
      <c r="Q4" s="2" t="s">
        <v>7</v>
      </c>
      <c r="R4" s="2">
        <f>MAX(AC20:AC149)</f>
        <v>0.1649658594588459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-172.03364554650739</v>
      </c>
      <c r="N5" s="14" t="s">
        <v>9</v>
      </c>
      <c r="O5" s="9">
        <v>-172.46253968851286</v>
      </c>
      <c r="Q5" s="5" t="s">
        <v>10</v>
      </c>
      <c r="R5" s="5">
        <f>MIN(AC20:AC149)</f>
        <v>-0.16240026274991592</v>
      </c>
      <c r="T5" s="45" t="s">
        <v>55</v>
      </c>
      <c r="U5" s="47">
        <v>5</v>
      </c>
    </row>
    <row r="6" spans="1:21" ht="15.75" thickBot="1" x14ac:dyDescent="0.3">
      <c r="A6" t="s">
        <v>65</v>
      </c>
      <c r="I6" s="32" t="s">
        <v>11</v>
      </c>
      <c r="J6" s="32">
        <f>(O3+O9)/2</f>
        <v>3848.2429873355768</v>
      </c>
      <c r="L6" s="37" t="s">
        <v>12</v>
      </c>
      <c r="M6" s="13">
        <v>-42.83628449722633</v>
      </c>
      <c r="N6" s="14" t="s">
        <v>13</v>
      </c>
      <c r="O6" s="9">
        <v>36.694378879085711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-3879.1809614668864</v>
      </c>
      <c r="L7" s="38" t="s">
        <v>15</v>
      </c>
      <c r="M7" s="16">
        <f>SUM(M20:M84)</f>
        <v>1354.2482649389353</v>
      </c>
      <c r="N7" s="15" t="s">
        <v>15</v>
      </c>
      <c r="O7" s="36">
        <f>SUM(O20:O84)</f>
        <v>2142.1000727909432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-172.44290633272703</v>
      </c>
      <c r="L9" s="35" t="s">
        <v>18</v>
      </c>
      <c r="M9" s="11">
        <v>-3872.4710100201605</v>
      </c>
      <c r="N9" s="10" t="s">
        <v>19</v>
      </c>
      <c r="O9" s="35">
        <v>3841.695419022818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-172.01698955415233</v>
      </c>
      <c r="L10" s="9" t="s">
        <v>21</v>
      </c>
      <c r="M10" s="13">
        <v>359.93533696680987</v>
      </c>
      <c r="N10" s="12" t="s">
        <v>22</v>
      </c>
      <c r="O10" s="9">
        <v>360.04355936397116</v>
      </c>
      <c r="T10" s="48"/>
    </row>
    <row r="11" spans="1:21" ht="15.75" thickBot="1" x14ac:dyDescent="0.3">
      <c r="I11" s="33" t="s">
        <v>23</v>
      </c>
      <c r="J11" s="33">
        <f>J9-J10</f>
        <v>-0.42591677857470245</v>
      </c>
      <c r="L11" s="37" t="s">
        <v>24</v>
      </c>
      <c r="M11" s="13">
        <v>-172.00033356179728</v>
      </c>
      <c r="N11" s="14" t="s">
        <v>25</v>
      </c>
      <c r="O11" s="9">
        <v>-172.42327297694123</v>
      </c>
    </row>
    <row r="12" spans="1:21" x14ac:dyDescent="0.25">
      <c r="I12" s="9"/>
      <c r="J12" s="9"/>
      <c r="L12" s="37" t="s">
        <v>26</v>
      </c>
      <c r="M12" s="13">
        <v>-42.351577584486861</v>
      </c>
      <c r="N12" s="14" t="s">
        <v>27</v>
      </c>
      <c r="O12" s="9">
        <v>37.828173320232075</v>
      </c>
    </row>
    <row r="13" spans="1:21" ht="15.75" thickBot="1" x14ac:dyDescent="0.3">
      <c r="I13" s="9"/>
      <c r="J13" s="9"/>
      <c r="L13" s="38" t="s">
        <v>15</v>
      </c>
      <c r="M13" s="16">
        <f>SUM(M85:M149)</f>
        <v>1442.5454322232222</v>
      </c>
      <c r="N13" s="15" t="s">
        <v>15</v>
      </c>
      <c r="O13" s="36">
        <f>SUM(O85:O149)</f>
        <v>2043.6717021207967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13510</v>
      </c>
      <c r="D20" s="17">
        <v>11359</v>
      </c>
      <c r="E20" s="17">
        <v>13011</v>
      </c>
      <c r="F20" s="17">
        <v>15142</v>
      </c>
      <c r="G20" s="24"/>
      <c r="H20" s="7"/>
      <c r="I20" s="25">
        <f t="shared" ref="I20:J51" si="0">C20-E20</f>
        <v>499</v>
      </c>
      <c r="J20" s="24">
        <f t="shared" si="0"/>
        <v>-3783</v>
      </c>
      <c r="K20" s="7"/>
      <c r="L20" s="25">
        <f>$M$3*SIN(2*PI()/$M$4*(AA20+$M$5))+$M$6</f>
        <v>495.76340141530875</v>
      </c>
      <c r="M20" s="17">
        <f t="shared" ref="M20:M83" si="1">(I20-L20)^2</f>
        <v>10.475570398425408</v>
      </c>
      <c r="N20" s="17">
        <f>$O$3*COS(2*PI()/$O$4*(AA20+$O$5))+$O$6</f>
        <v>-3784.117218164507</v>
      </c>
      <c r="O20" s="24">
        <f t="shared" ref="O20:O83" si="2">(J20-N20)^2</f>
        <v>1.2481764271043769</v>
      </c>
      <c r="P20" s="7"/>
      <c r="Q20" s="25">
        <f>I20-$J$4</f>
        <v>541.59393104085655</v>
      </c>
      <c r="R20" s="24">
        <f>J20-$J$3</f>
        <v>-3820.261276099659</v>
      </c>
      <c r="S20" s="7"/>
      <c r="T20" s="25">
        <f>Q20/$J$7</f>
        <v>-0.13961553648068442</v>
      </c>
      <c r="U20" s="24">
        <f>R20/$J$6</f>
        <v>-0.99272870467691243</v>
      </c>
      <c r="V20" s="7"/>
      <c r="W20" s="25">
        <f>(T20-U20*SIN(-$J$11*PI()/180))/(COS(-$J$11*PI()/180))</f>
        <v>-0.1322396602943923</v>
      </c>
      <c r="X20" s="24">
        <f>IF(MOD(ATAN2(U20,W20)*180/PI()-$J$9+360,360)&gt;5,MOD(ATAN2(U20,W20)*180/PI()-$J$9+360,360)-360,MOD(ATAN2(U20,W20)*180/PI()-$J$9+360,360))</f>
        <v>3.0508408968216827E-2</v>
      </c>
      <c r="Y20" s="7"/>
      <c r="Z20" s="25">
        <f>I159</f>
        <v>4</v>
      </c>
      <c r="AA20" s="17">
        <f>360/40000*Z20</f>
        <v>3.5999999999999997E-2</v>
      </c>
      <c r="AB20" s="24">
        <f>AA20*PI()/180</f>
        <v>6.2831853071795851E-4</v>
      </c>
      <c r="AC20" s="17">
        <f>X20-AA20</f>
        <v>-5.4915910317831704E-3</v>
      </c>
      <c r="AD20" s="17">
        <f ca="1">INDIRECT("AC"&amp;AE20)-AC20</f>
        <v>-8.9065392955651329E-2</v>
      </c>
      <c r="AE20" s="17">
        <v>149</v>
      </c>
    </row>
    <row r="21" spans="1:31" s="17" customFormat="1" x14ac:dyDescent="0.25">
      <c r="A21" s="17">
        <v>1</v>
      </c>
      <c r="B21" s="17">
        <v>635</v>
      </c>
      <c r="C21" s="17">
        <v>13687</v>
      </c>
      <c r="D21" s="17">
        <v>11382</v>
      </c>
      <c r="E21" s="17">
        <v>12814</v>
      </c>
      <c r="F21" s="17">
        <v>15100</v>
      </c>
      <c r="G21" s="24"/>
      <c r="H21" s="7"/>
      <c r="I21" s="25">
        <f t="shared" si="0"/>
        <v>873</v>
      </c>
      <c r="J21" s="24">
        <f t="shared" si="0"/>
        <v>-3718</v>
      </c>
      <c r="K21" s="7"/>
      <c r="L21" s="25">
        <f t="shared" ref="L21:L84" si="3">$M$3*SIN(2*PI()/$M$4*(AA21+$M$5))+$M$6</f>
        <v>876.38660520882183</v>
      </c>
      <c r="M21" s="17">
        <f t="shared" si="1"/>
        <v>11.469094840419178</v>
      </c>
      <c r="N21" s="17">
        <f t="shared" ref="N21:N84" si="4">$O$3*COS(2*PI()/$O$4*(AA21+$O$5))+$O$6</f>
        <v>-3714.2912866579995</v>
      </c>
      <c r="O21" s="24">
        <f t="shared" si="2"/>
        <v>13.754554653132256</v>
      </c>
      <c r="P21" s="7"/>
      <c r="Q21" s="25">
        <f t="shared" ref="Q21:Q84" si="5">I21-$J$4</f>
        <v>915.59393104085655</v>
      </c>
      <c r="R21" s="24">
        <f t="shared" ref="R21:R84" si="6">J21-$J$3</f>
        <v>-3755.261276099659</v>
      </c>
      <c r="S21" s="7"/>
      <c r="T21" s="25">
        <f t="shared" ref="T21:T84" si="7">Q21/$J$7</f>
        <v>-0.23602764092104403</v>
      </c>
      <c r="U21" s="24">
        <f t="shared" ref="U21:U84" si="8">R21/$J$6</f>
        <v>-0.97583787937978006</v>
      </c>
      <c r="V21" s="7"/>
      <c r="W21" s="25">
        <f t="shared" ref="W21:W84" si="9">(T21-U21*SIN(-$J$11*PI()/180))/(COS(-$J$11*PI()/180))</f>
        <v>-0.22877999142019112</v>
      </c>
      <c r="X21" s="24">
        <f t="shared" ref="X21:X83" si="10">MOD(ATAN2(U21,W21)*180/PI()-$J$9+360,360)</f>
        <v>5.6373010263837386</v>
      </c>
      <c r="Y21" s="7"/>
      <c r="Z21" s="25">
        <f t="shared" ref="Z21:Z84" si="11">B21</f>
        <v>635</v>
      </c>
      <c r="AA21" s="17">
        <f>360/40000*Z21+AA20</f>
        <v>5.7509999999999994</v>
      </c>
      <c r="AB21" s="24">
        <f t="shared" ref="AB21:AB84" si="12">AA21*PI()/180</f>
        <v>0.10037388528219388</v>
      </c>
      <c r="AC21" s="17">
        <f t="shared" ref="AC21:AC84" si="13">X21-AA21</f>
        <v>-0.1136989736162608</v>
      </c>
      <c r="AD21" s="17">
        <f t="shared" ref="AD21:AD83" ca="1" si="14">INDIRECT("AC"&amp;AE21)-AC21</f>
        <v>9.0917199736899157E-2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13878</v>
      </c>
      <c r="D22" s="17">
        <v>11443</v>
      </c>
      <c r="E22" s="17">
        <v>12631</v>
      </c>
      <c r="F22" s="17">
        <v>15050</v>
      </c>
      <c r="G22" s="24"/>
      <c r="H22" s="7"/>
      <c r="I22" s="25">
        <f t="shared" si="0"/>
        <v>1247</v>
      </c>
      <c r="J22" s="24">
        <f t="shared" si="0"/>
        <v>-3607</v>
      </c>
      <c r="K22" s="7"/>
      <c r="L22" s="25">
        <f t="shared" si="3"/>
        <v>1253.0495595784043</v>
      </c>
      <c r="M22" s="17">
        <f t="shared" si="1"/>
        <v>36.597171092663714</v>
      </c>
      <c r="N22" s="17">
        <f>$O$3*COS(2*PI()/$O$4*(AA22+$O$5))+$O$6</f>
        <v>-3605.4131120519155</v>
      </c>
      <c r="O22" s="24">
        <f>(J22-N22)^2</f>
        <v>2.5182133597758196</v>
      </c>
      <c r="P22" s="7"/>
      <c r="Q22" s="25">
        <f t="shared" si="5"/>
        <v>1289.5939310408567</v>
      </c>
      <c r="R22" s="24">
        <f t="shared" si="6"/>
        <v>-3644.261276099659</v>
      </c>
      <c r="S22" s="7"/>
      <c r="T22" s="25">
        <f t="shared" si="7"/>
        <v>-0.33243974536140364</v>
      </c>
      <c r="U22" s="24">
        <f t="shared" si="8"/>
        <v>-0.9469935469492925</v>
      </c>
      <c r="V22" s="7"/>
      <c r="W22" s="25">
        <f t="shared" si="9"/>
        <v>-0.32540918237257233</v>
      </c>
      <c r="X22" s="24">
        <f t="shared" si="10"/>
        <v>11.406828949625492</v>
      </c>
      <c r="Y22" s="7"/>
      <c r="Z22" s="25">
        <f t="shared" si="11"/>
        <v>644</v>
      </c>
      <c r="AA22" s="17">
        <f t="shared" ref="AA22:AA85" si="15">360/40000*Z22+AA21</f>
        <v>11.546999999999999</v>
      </c>
      <c r="AB22" s="24">
        <f t="shared" si="12"/>
        <v>0.20153316872778521</v>
      </c>
      <c r="AC22" s="17">
        <f t="shared" si="13"/>
        <v>-0.14017105037450683</v>
      </c>
      <c r="AD22" s="17">
        <f t="shared" ca="1" si="14"/>
        <v>4.5699454662084804E-3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14055</v>
      </c>
      <c r="D23" s="17">
        <v>11515</v>
      </c>
      <c r="E23" s="17">
        <v>12452</v>
      </c>
      <c r="F23" s="17">
        <v>14982</v>
      </c>
      <c r="G23" s="24"/>
      <c r="H23" s="7"/>
      <c r="I23" s="25">
        <f t="shared" si="0"/>
        <v>1603</v>
      </c>
      <c r="J23" s="24">
        <f t="shared" si="0"/>
        <v>-3467</v>
      </c>
      <c r="K23" s="7"/>
      <c r="L23" s="25">
        <f t="shared" si="3"/>
        <v>1609.2770653389487</v>
      </c>
      <c r="M23" s="17">
        <f t="shared" si="1"/>
        <v>39.401549269430653</v>
      </c>
      <c r="N23" s="17">
        <f t="shared" si="4"/>
        <v>-3462.6215922324373</v>
      </c>
      <c r="O23" s="24">
        <f t="shared" si="2"/>
        <v>19.170454579053811</v>
      </c>
      <c r="P23" s="7"/>
      <c r="Q23" s="25">
        <f t="shared" si="5"/>
        <v>1645.5939310408567</v>
      </c>
      <c r="R23" s="24">
        <f t="shared" si="6"/>
        <v>-3504.261276099659</v>
      </c>
      <c r="S23" s="7"/>
      <c r="T23" s="25">
        <f t="shared" si="7"/>
        <v>-0.42421169504260153</v>
      </c>
      <c r="U23" s="24">
        <f t="shared" si="8"/>
        <v>-0.91061330784777661</v>
      </c>
      <c r="V23" s="7"/>
      <c r="W23" s="25">
        <f t="shared" si="9"/>
        <v>-0.41745411068278038</v>
      </c>
      <c r="X23" s="24">
        <f t="shared" si="10"/>
        <v>17.071133928333893</v>
      </c>
      <c r="Y23" s="7"/>
      <c r="Z23" s="25">
        <f t="shared" si="11"/>
        <v>631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-0.15486607166610611</v>
      </c>
      <c r="AD23" s="17">
        <f t="shared" ca="1" si="14"/>
        <v>5.9022032211949238E-2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14231</v>
      </c>
      <c r="D24" s="17">
        <v>11602</v>
      </c>
      <c r="E24" s="17">
        <v>12297</v>
      </c>
      <c r="F24" s="17">
        <v>14902</v>
      </c>
      <c r="G24" s="24"/>
      <c r="H24" s="7"/>
      <c r="I24" s="25">
        <f t="shared" si="0"/>
        <v>1934</v>
      </c>
      <c r="J24" s="24">
        <f t="shared" si="0"/>
        <v>-3300</v>
      </c>
      <c r="K24" s="7"/>
      <c r="L24" s="25">
        <f t="shared" si="3"/>
        <v>1938.7868625934298</v>
      </c>
      <c r="M24" s="17">
        <f t="shared" si="1"/>
        <v>22.914053488377085</v>
      </c>
      <c r="N24" s="17">
        <f t="shared" si="4"/>
        <v>-3291.6202633141488</v>
      </c>
      <c r="O24" s="24">
        <f t="shared" si="2"/>
        <v>70.219986924200199</v>
      </c>
      <c r="P24" s="7"/>
      <c r="Q24" s="25">
        <f t="shared" si="5"/>
        <v>1976.5939310408567</v>
      </c>
      <c r="R24" s="24">
        <f t="shared" si="6"/>
        <v>-3337.261276099659</v>
      </c>
      <c r="S24" s="7"/>
      <c r="T24" s="25">
        <f t="shared" si="7"/>
        <v>-0.50953898533607489</v>
      </c>
      <c r="U24" s="24">
        <f t="shared" si="8"/>
        <v>-0.8672168797766826</v>
      </c>
      <c r="V24" s="7"/>
      <c r="W24" s="25">
        <f t="shared" si="9"/>
        <v>-0.50310635839268369</v>
      </c>
      <c r="X24" s="24">
        <f t="shared" si="10"/>
        <v>22.562599737250082</v>
      </c>
      <c r="Y24" s="7"/>
      <c r="Z24" s="25">
        <f t="shared" si="11"/>
        <v>611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-0.16240026274991592</v>
      </c>
      <c r="AD24" s="17">
        <f t="shared" ca="1" si="14"/>
        <v>6.4858989431183289E-2</v>
      </c>
      <c r="AE24" s="17">
        <v>145</v>
      </c>
    </row>
    <row r="25" spans="1:31" s="17" customFormat="1" x14ac:dyDescent="0.25">
      <c r="A25" s="17">
        <v>5</v>
      </c>
      <c r="B25" s="17">
        <v>611</v>
      </c>
      <c r="C25" s="17">
        <v>14382</v>
      </c>
      <c r="D25" s="17">
        <v>11705</v>
      </c>
      <c r="E25" s="17">
        <v>12138</v>
      </c>
      <c r="F25" s="17">
        <v>14797</v>
      </c>
      <c r="G25" s="24"/>
      <c r="H25" s="7"/>
      <c r="I25" s="25">
        <f t="shared" si="0"/>
        <v>2244</v>
      </c>
      <c r="J25" s="24">
        <f t="shared" si="0"/>
        <v>-3092</v>
      </c>
      <c r="K25" s="7"/>
      <c r="L25" s="25">
        <f t="shared" si="3"/>
        <v>2250.0498105873999</v>
      </c>
      <c r="M25" s="17">
        <f t="shared" si="1"/>
        <v>36.60020814341545</v>
      </c>
      <c r="N25" s="17">
        <f t="shared" si="4"/>
        <v>-3089.998342628448</v>
      </c>
      <c r="O25" s="24">
        <f t="shared" si="2"/>
        <v>4.006632233088574</v>
      </c>
      <c r="P25" s="7"/>
      <c r="Q25" s="25">
        <f t="shared" si="5"/>
        <v>2286.5939310408567</v>
      </c>
      <c r="R25" s="24">
        <f t="shared" si="6"/>
        <v>-3129.261276099659</v>
      </c>
      <c r="S25" s="7"/>
      <c r="T25" s="25">
        <f t="shared" si="7"/>
        <v>-0.58945276174385952</v>
      </c>
      <c r="U25" s="24">
        <f t="shared" si="8"/>
        <v>-0.81316623882585903</v>
      </c>
      <c r="V25" s="7"/>
      <c r="W25" s="25">
        <f t="shared" si="9"/>
        <v>-0.58342414379013507</v>
      </c>
      <c r="X25" s="24">
        <f t="shared" si="10"/>
        <v>28.101293177339187</v>
      </c>
      <c r="Y25" s="7"/>
      <c r="Z25" s="25">
        <f t="shared" si="11"/>
        <v>611</v>
      </c>
      <c r="AA25" s="17">
        <f t="shared" si="15"/>
        <v>28.223999999999997</v>
      </c>
      <c r="AB25" s="24">
        <f t="shared" si="12"/>
        <v>0.4926017280828795</v>
      </c>
      <c r="AC25" s="17">
        <f t="shared" si="13"/>
        <v>-0.12270682266080968</v>
      </c>
      <c r="AD25" s="17">
        <f t="shared" ca="1" si="14"/>
        <v>8.9427158704825871E-2</v>
      </c>
      <c r="AE25" s="17">
        <v>144</v>
      </c>
    </row>
    <row r="26" spans="1:31" s="17" customFormat="1" x14ac:dyDescent="0.25">
      <c r="A26" s="17">
        <v>6</v>
      </c>
      <c r="B26" s="17">
        <v>629</v>
      </c>
      <c r="C26" s="17">
        <v>14543</v>
      </c>
      <c r="D26" s="17">
        <v>11830</v>
      </c>
      <c r="E26" s="17">
        <v>11991</v>
      </c>
      <c r="F26" s="17">
        <v>14685</v>
      </c>
      <c r="G26" s="24"/>
      <c r="H26" s="7"/>
      <c r="I26" s="25">
        <f t="shared" si="0"/>
        <v>2552</v>
      </c>
      <c r="J26" s="24">
        <f t="shared" si="0"/>
        <v>-2855</v>
      </c>
      <c r="K26" s="7"/>
      <c r="L26" s="25">
        <f t="shared" si="3"/>
        <v>2548.3994964459462</v>
      </c>
      <c r="M26" s="17">
        <f t="shared" si="1"/>
        <v>12.963625842754261</v>
      </c>
      <c r="N26" s="17">
        <f t="shared" si="4"/>
        <v>-2852.4084751099626</v>
      </c>
      <c r="O26" s="24">
        <f t="shared" si="2"/>
        <v>6.7160012556831648</v>
      </c>
      <c r="P26" s="7"/>
      <c r="Q26" s="25">
        <f t="shared" si="5"/>
        <v>2594.5939310408567</v>
      </c>
      <c r="R26" s="24">
        <f t="shared" si="6"/>
        <v>-2892.261276099659</v>
      </c>
      <c r="S26" s="7"/>
      <c r="T26" s="25">
        <f t="shared" si="7"/>
        <v>-0.66885096540062627</v>
      </c>
      <c r="U26" s="24">
        <f t="shared" si="8"/>
        <v>-0.75157969120400714</v>
      </c>
      <c r="V26" s="7"/>
      <c r="W26" s="25">
        <f t="shared" si="9"/>
        <v>-0.66328236251663752</v>
      </c>
      <c r="X26" s="24">
        <f t="shared" si="10"/>
        <v>33.871878451412044</v>
      </c>
      <c r="Y26" s="7"/>
      <c r="Z26" s="25">
        <f t="shared" si="11"/>
        <v>629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-1.3121548587953669E-2</v>
      </c>
      <c r="AD26" s="17">
        <f t="shared" ca="1" si="14"/>
        <v>2.3606854065150173E-3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14661</v>
      </c>
      <c r="D27" s="17">
        <v>11949</v>
      </c>
      <c r="E27" s="17">
        <v>11850</v>
      </c>
      <c r="F27" s="17">
        <v>14547</v>
      </c>
      <c r="G27" s="24"/>
      <c r="H27" s="7"/>
      <c r="I27" s="25">
        <f t="shared" si="0"/>
        <v>2811</v>
      </c>
      <c r="J27" s="24">
        <f t="shared" si="0"/>
        <v>-2598</v>
      </c>
      <c r="K27" s="7"/>
      <c r="L27" s="25">
        <f t="shared" si="3"/>
        <v>2815.6806074653919</v>
      </c>
      <c r="M27" s="17">
        <f t="shared" si="1"/>
        <v>21.908086245082</v>
      </c>
      <c r="N27" s="17">
        <f t="shared" si="4"/>
        <v>-2592.8544204362561</v>
      </c>
      <c r="O27" s="24">
        <f t="shared" si="2"/>
        <v>26.476989046819096</v>
      </c>
      <c r="P27" s="7"/>
      <c r="Q27" s="25">
        <f t="shared" si="5"/>
        <v>2853.5939310408567</v>
      </c>
      <c r="R27" s="24">
        <f t="shared" si="6"/>
        <v>-2635.261276099659</v>
      </c>
      <c r="S27" s="7"/>
      <c r="T27" s="25">
        <f t="shared" si="7"/>
        <v>-0.73561763665745283</v>
      </c>
      <c r="U27" s="24">
        <f t="shared" si="8"/>
        <v>-0.68479596656765307</v>
      </c>
      <c r="V27" s="7"/>
      <c r="W27" s="25">
        <f t="shared" si="9"/>
        <v>-0.73054733453847542</v>
      </c>
      <c r="X27" s="24">
        <f t="shared" si="10"/>
        <v>39.294363729061331</v>
      </c>
      <c r="Y27" s="7"/>
      <c r="Z27" s="25">
        <f t="shared" si="11"/>
        <v>615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-0.12563627093866359</v>
      </c>
      <c r="AD27" s="17">
        <f t="shared" ca="1" si="14"/>
        <v>0.1320599696937208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14792</v>
      </c>
      <c r="D28" s="17">
        <v>12098</v>
      </c>
      <c r="E28" s="17">
        <v>11730</v>
      </c>
      <c r="F28" s="17">
        <v>14405</v>
      </c>
      <c r="G28" s="24"/>
      <c r="H28" s="7"/>
      <c r="I28" s="25">
        <f t="shared" si="0"/>
        <v>3062</v>
      </c>
      <c r="J28" s="24">
        <f t="shared" si="0"/>
        <v>-2307</v>
      </c>
      <c r="K28" s="7"/>
      <c r="L28" s="25">
        <f t="shared" si="3"/>
        <v>3059.9741888951289</v>
      </c>
      <c r="M28" s="17">
        <f t="shared" si="1"/>
        <v>4.1039106326189927</v>
      </c>
      <c r="N28" s="17">
        <f t="shared" si="4"/>
        <v>-2303.9838857593318</v>
      </c>
      <c r="O28" s="24">
        <f t="shared" si="2"/>
        <v>9.0969451127616949</v>
      </c>
      <c r="P28" s="7"/>
      <c r="Q28" s="25">
        <f t="shared" si="5"/>
        <v>3104.5939310408567</v>
      </c>
      <c r="R28" s="24">
        <f t="shared" si="6"/>
        <v>-2344.261276099659</v>
      </c>
      <c r="S28" s="7"/>
      <c r="T28" s="25">
        <f t="shared" si="7"/>
        <v>-0.80032201691020755</v>
      </c>
      <c r="U28" s="24">
        <f t="shared" si="8"/>
        <v>-0.60917704100664505</v>
      </c>
      <c r="V28" s="7"/>
      <c r="W28" s="25">
        <f t="shared" si="9"/>
        <v>-0.79581563757695772</v>
      </c>
      <c r="X28" s="24">
        <f t="shared" si="10"/>
        <v>45.009750438273727</v>
      </c>
      <c r="Y28" s="7"/>
      <c r="Z28" s="25">
        <f t="shared" si="11"/>
        <v>625</v>
      </c>
      <c r="AA28" s="17">
        <f t="shared" si="15"/>
        <v>45.044999999999995</v>
      </c>
      <c r="AB28" s="24">
        <f t="shared" si="12"/>
        <v>0.78618356156084557</v>
      </c>
      <c r="AC28" s="17">
        <f t="shared" si="13"/>
        <v>-3.5249561726267586E-2</v>
      </c>
      <c r="AD28" s="17">
        <f t="shared" ca="1" si="14"/>
        <v>8.8623608107639029E-2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14902</v>
      </c>
      <c r="D29" s="17">
        <v>12258</v>
      </c>
      <c r="E29" s="17">
        <v>11623</v>
      </c>
      <c r="F29" s="17">
        <v>14247</v>
      </c>
      <c r="G29" s="24"/>
      <c r="H29" s="7"/>
      <c r="I29" s="25">
        <f t="shared" si="0"/>
        <v>3279</v>
      </c>
      <c r="J29" s="24">
        <f t="shared" si="0"/>
        <v>-1989</v>
      </c>
      <c r="K29" s="7"/>
      <c r="L29" s="25">
        <f t="shared" si="3"/>
        <v>3277.2322813038959</v>
      </c>
      <c r="M29" s="17">
        <f t="shared" si="1"/>
        <v>3.1248293885560203</v>
      </c>
      <c r="N29" s="17">
        <f t="shared" si="4"/>
        <v>-1987.947399748233</v>
      </c>
      <c r="O29" s="24">
        <f t="shared" si="2"/>
        <v>1.1079672900199296</v>
      </c>
      <c r="P29" s="7"/>
      <c r="Q29" s="25">
        <f t="shared" si="5"/>
        <v>3321.5939310408567</v>
      </c>
      <c r="R29" s="24">
        <f t="shared" si="6"/>
        <v>-2026.261276099659</v>
      </c>
      <c r="S29" s="7"/>
      <c r="T29" s="25">
        <f t="shared" si="7"/>
        <v>-0.85626166039565688</v>
      </c>
      <c r="U29" s="24">
        <f t="shared" si="8"/>
        <v>-0.52654192647605902</v>
      </c>
      <c r="V29" s="7"/>
      <c r="W29" s="25">
        <f t="shared" si="9"/>
        <v>-0.85237111853132186</v>
      </c>
      <c r="X29" s="24">
        <f t="shared" si="10"/>
        <v>50.737710163170505</v>
      </c>
      <c r="Y29" s="7"/>
      <c r="Z29" s="25">
        <f t="shared" si="11"/>
        <v>634</v>
      </c>
      <c r="AA29" s="17">
        <f t="shared" si="15"/>
        <v>50.750999999999991</v>
      </c>
      <c r="AB29" s="24">
        <f t="shared" si="12"/>
        <v>0.88577204867964199</v>
      </c>
      <c r="AC29" s="17">
        <f t="shared" si="13"/>
        <v>-1.3289836829486035E-2</v>
      </c>
      <c r="AD29" s="17">
        <f t="shared" ca="1" si="14"/>
        <v>1.0386644733067385E-2</v>
      </c>
      <c r="AE29" s="17">
        <v>140</v>
      </c>
    </row>
    <row r="30" spans="1:31" s="17" customFormat="1" x14ac:dyDescent="0.25">
      <c r="A30" s="17">
        <v>10</v>
      </c>
      <c r="B30" s="17">
        <v>644</v>
      </c>
      <c r="C30" s="17">
        <v>14990</v>
      </c>
      <c r="D30" s="17">
        <v>12425</v>
      </c>
      <c r="E30" s="17">
        <v>11522</v>
      </c>
      <c r="F30" s="17">
        <v>14067</v>
      </c>
      <c r="G30" s="24"/>
      <c r="H30" s="7"/>
      <c r="I30" s="25">
        <f t="shared" si="0"/>
        <v>3468</v>
      </c>
      <c r="J30" s="24">
        <f t="shared" si="0"/>
        <v>-1642</v>
      </c>
      <c r="K30" s="7"/>
      <c r="L30" s="25">
        <f t="shared" si="3"/>
        <v>3464.2097680109728</v>
      </c>
      <c r="M30" s="17">
        <f t="shared" si="1"/>
        <v>14.36585853064534</v>
      </c>
      <c r="N30" s="17">
        <f t="shared" si="4"/>
        <v>-1646.4125074956157</v>
      </c>
      <c r="O30" s="24">
        <f t="shared" si="2"/>
        <v>19.470222398864983</v>
      </c>
      <c r="P30" s="7"/>
      <c r="Q30" s="25">
        <f t="shared" si="5"/>
        <v>3510.5939310408567</v>
      </c>
      <c r="R30" s="24">
        <f t="shared" si="6"/>
        <v>-1679.261276099659</v>
      </c>
      <c r="S30" s="7"/>
      <c r="T30" s="25">
        <f t="shared" si="7"/>
        <v>-0.90498328536685457</v>
      </c>
      <c r="U30" s="24">
        <f t="shared" si="8"/>
        <v>-0.43637090527444466</v>
      </c>
      <c r="V30" s="7"/>
      <c r="W30" s="25">
        <f t="shared" si="9"/>
        <v>-0.90176440186149731</v>
      </c>
      <c r="X30" s="24">
        <f t="shared" si="10"/>
        <v>56.620200421214804</v>
      </c>
      <c r="Y30" s="7"/>
      <c r="Z30" s="25">
        <f t="shared" si="11"/>
        <v>644</v>
      </c>
      <c r="AA30" s="17">
        <f t="shared" si="15"/>
        <v>56.54699999999999</v>
      </c>
      <c r="AB30" s="24">
        <f t="shared" si="12"/>
        <v>0.98693133212523332</v>
      </c>
      <c r="AC30" s="17">
        <f t="shared" si="13"/>
        <v>7.3200421214814071E-2</v>
      </c>
      <c r="AD30" s="17">
        <f t="shared" ca="1" si="14"/>
        <v>-7.4547311166220709E-2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15068</v>
      </c>
      <c r="D31" s="17">
        <v>12599</v>
      </c>
      <c r="E31" s="17">
        <v>11454</v>
      </c>
      <c r="F31" s="17">
        <v>13897</v>
      </c>
      <c r="G31" s="24"/>
      <c r="H31" s="7"/>
      <c r="I31" s="25">
        <f t="shared" si="0"/>
        <v>3614</v>
      </c>
      <c r="J31" s="24">
        <f t="shared" si="0"/>
        <v>-1298</v>
      </c>
      <c r="K31" s="7"/>
      <c r="L31" s="25">
        <f t="shared" si="3"/>
        <v>3611.3857804678851</v>
      </c>
      <c r="M31" s="17">
        <f t="shared" si="1"/>
        <v>6.8341437620912044</v>
      </c>
      <c r="N31" s="17">
        <f t="shared" si="4"/>
        <v>-1298.4726080595358</v>
      </c>
      <c r="O31" s="24">
        <f t="shared" si="2"/>
        <v>0.22335837793818208</v>
      </c>
      <c r="P31" s="7"/>
      <c r="Q31" s="25">
        <f t="shared" si="5"/>
        <v>3656.5939310408567</v>
      </c>
      <c r="R31" s="24">
        <f t="shared" si="6"/>
        <v>-1335.261276099659</v>
      </c>
      <c r="S31" s="7"/>
      <c r="T31" s="25">
        <f t="shared" si="7"/>
        <v>-0.94262009619116605</v>
      </c>
      <c r="U31" s="24">
        <f t="shared" si="8"/>
        <v>-0.34697946062500568</v>
      </c>
      <c r="V31" s="7"/>
      <c r="W31" s="25">
        <f t="shared" si="9"/>
        <v>-0.94006676956292623</v>
      </c>
      <c r="X31" s="24">
        <f t="shared" si="10"/>
        <v>62.183758981386518</v>
      </c>
      <c r="Y31" s="7"/>
      <c r="Z31" s="25">
        <f t="shared" si="11"/>
        <v>625</v>
      </c>
      <c r="AA31" s="17">
        <f t="shared" si="15"/>
        <v>62.17199999999999</v>
      </c>
      <c r="AB31" s="24">
        <f t="shared" si="12"/>
        <v>1.0851061025499145</v>
      </c>
      <c r="AC31" s="17">
        <f t="shared" si="13"/>
        <v>1.1758981386527978E-2</v>
      </c>
      <c r="AD31" s="17">
        <f t="shared" ca="1" si="14"/>
        <v>4.2081859995981574E-2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15121</v>
      </c>
      <c r="D32" s="17">
        <v>12783</v>
      </c>
      <c r="E32" s="17">
        <v>11397</v>
      </c>
      <c r="F32" s="17">
        <v>13717</v>
      </c>
      <c r="G32" s="24"/>
      <c r="H32" s="7"/>
      <c r="I32" s="25">
        <f t="shared" si="0"/>
        <v>3724</v>
      </c>
      <c r="J32" s="24">
        <f t="shared" si="0"/>
        <v>-934</v>
      </c>
      <c r="K32" s="7"/>
      <c r="L32" s="25">
        <f t="shared" si="3"/>
        <v>3723.805882081499</v>
      </c>
      <c r="M32" s="17">
        <f t="shared" si="1"/>
        <v>3.7681766283152611E-2</v>
      </c>
      <c r="N32" s="17">
        <f t="shared" si="4"/>
        <v>-935.92298590238647</v>
      </c>
      <c r="O32" s="24">
        <f t="shared" si="2"/>
        <v>3.6978747807771137</v>
      </c>
      <c r="P32" s="7"/>
      <c r="Q32" s="25">
        <f t="shared" si="5"/>
        <v>3766.5939310408567</v>
      </c>
      <c r="R32" s="24">
        <f t="shared" si="6"/>
        <v>-971.26127609965886</v>
      </c>
      <c r="S32" s="7"/>
      <c r="T32" s="25">
        <f t="shared" si="7"/>
        <v>-0.97097659749715426</v>
      </c>
      <c r="U32" s="24">
        <f t="shared" si="8"/>
        <v>-0.2523908389610644</v>
      </c>
      <c r="V32" s="7"/>
      <c r="W32" s="25">
        <f t="shared" si="9"/>
        <v>-0.96912720603631042</v>
      </c>
      <c r="X32" s="24">
        <f t="shared" si="10"/>
        <v>67.845557764873433</v>
      </c>
      <c r="Y32" s="7"/>
      <c r="Z32" s="25">
        <f t="shared" si="11"/>
        <v>628</v>
      </c>
      <c r="AA32" s="17">
        <f t="shared" si="15"/>
        <v>67.823999999999984</v>
      </c>
      <c r="AB32" s="24">
        <f t="shared" si="12"/>
        <v>1.1837521118726337</v>
      </c>
      <c r="AC32" s="17">
        <f t="shared" si="13"/>
        <v>2.1557764873449514E-2</v>
      </c>
      <c r="AD32" s="17">
        <f t="shared" ca="1" si="14"/>
        <v>8.0861811452493271E-2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15162</v>
      </c>
      <c r="D33" s="17">
        <v>12966</v>
      </c>
      <c r="E33" s="17">
        <v>11362</v>
      </c>
      <c r="F33" s="17">
        <v>13544</v>
      </c>
      <c r="G33" s="24"/>
      <c r="H33" s="7"/>
      <c r="I33" s="25">
        <f t="shared" si="0"/>
        <v>3800</v>
      </c>
      <c r="J33" s="24">
        <f t="shared" si="0"/>
        <v>-578</v>
      </c>
      <c r="K33" s="7"/>
      <c r="L33" s="25">
        <f t="shared" si="3"/>
        <v>3797.3745779806322</v>
      </c>
      <c r="M33" s="17">
        <f t="shared" si="1"/>
        <v>6.8928407797810927</v>
      </c>
      <c r="N33" s="17">
        <f t="shared" si="4"/>
        <v>-578.26794316697828</v>
      </c>
      <c r="O33" s="24">
        <f t="shared" si="2"/>
        <v>7.1793540730352767E-2</v>
      </c>
      <c r="P33" s="7"/>
      <c r="Q33" s="25">
        <f t="shared" si="5"/>
        <v>3842.5939310408567</v>
      </c>
      <c r="R33" s="24">
        <f t="shared" si="6"/>
        <v>-615.26127609965886</v>
      </c>
      <c r="S33" s="7"/>
      <c r="T33" s="25">
        <f t="shared" si="7"/>
        <v>-0.99056836203583687</v>
      </c>
      <c r="U33" s="24">
        <f t="shared" si="8"/>
        <v>-0.15988108810292401</v>
      </c>
      <c r="V33" s="7"/>
      <c r="W33" s="25">
        <f t="shared" si="9"/>
        <v>-0.98940720968795892</v>
      </c>
      <c r="X33" s="24">
        <f t="shared" si="10"/>
        <v>73.263668449057661</v>
      </c>
      <c r="Y33" s="7"/>
      <c r="Z33" s="25">
        <f t="shared" si="11"/>
        <v>604</v>
      </c>
      <c r="AA33" s="17">
        <f t="shared" si="15"/>
        <v>73.259999999999991</v>
      </c>
      <c r="AB33" s="24">
        <f t="shared" si="12"/>
        <v>1.2786282100110458</v>
      </c>
      <c r="AC33" s="17">
        <f t="shared" si="13"/>
        <v>3.6684490576703865E-3</v>
      </c>
      <c r="AD33" s="17">
        <f t="shared" ca="1" si="14"/>
        <v>4.9222364590491452E-2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15187</v>
      </c>
      <c r="D34" s="17">
        <v>13148</v>
      </c>
      <c r="E34" s="17">
        <v>11345</v>
      </c>
      <c r="F34" s="17">
        <v>13359</v>
      </c>
      <c r="G34" s="24"/>
      <c r="H34" s="7"/>
      <c r="I34" s="25">
        <f t="shared" si="0"/>
        <v>3842</v>
      </c>
      <c r="J34" s="24">
        <f t="shared" si="0"/>
        <v>-211</v>
      </c>
      <c r="K34" s="7"/>
      <c r="L34" s="25">
        <f t="shared" si="3"/>
        <v>3836.7053292291976</v>
      </c>
      <c r="M34" s="17">
        <f t="shared" si="1"/>
        <v>28.033538571189709</v>
      </c>
      <c r="N34" s="17">
        <f t="shared" si="4"/>
        <v>-209.64708119011252</v>
      </c>
      <c r="O34" s="24">
        <f t="shared" si="2"/>
        <v>1.8303893061473662</v>
      </c>
      <c r="P34" s="7"/>
      <c r="Q34" s="25">
        <f t="shared" si="5"/>
        <v>3884.5939310408567</v>
      </c>
      <c r="R34" s="24">
        <f t="shared" si="6"/>
        <v>-248.26127609965889</v>
      </c>
      <c r="S34" s="7"/>
      <c r="T34" s="25">
        <f t="shared" si="7"/>
        <v>-1.0013953898072141</v>
      </c>
      <c r="U34" s="24">
        <f t="shared" si="8"/>
        <v>-6.4512889886807409E-2</v>
      </c>
      <c r="V34" s="7"/>
      <c r="W34" s="25">
        <f t="shared" si="9"/>
        <v>-1.0009434834897213</v>
      </c>
      <c r="X34" s="24">
        <f t="shared" si="10"/>
        <v>78.755174865616766</v>
      </c>
      <c r="Y34" s="7"/>
      <c r="Z34" s="25">
        <f t="shared" si="11"/>
        <v>613</v>
      </c>
      <c r="AA34" s="17">
        <f t="shared" si="15"/>
        <v>78.776999999999987</v>
      </c>
      <c r="AB34" s="24">
        <f t="shared" si="12"/>
        <v>1.3749180248435726</v>
      </c>
      <c r="AC34" s="17">
        <f t="shared" si="13"/>
        <v>-2.1825134383220757E-2</v>
      </c>
      <c r="AD34" s="17">
        <f t="shared" ca="1" si="14"/>
        <v>2.7817619311605313E-2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15180</v>
      </c>
      <c r="D35" s="17">
        <v>13336</v>
      </c>
      <c r="E35" s="17">
        <v>11337</v>
      </c>
      <c r="F35" s="17">
        <v>13166</v>
      </c>
      <c r="G35" s="24"/>
      <c r="H35" s="7"/>
      <c r="I35" s="25">
        <f t="shared" si="0"/>
        <v>3843</v>
      </c>
      <c r="J35" s="24">
        <f t="shared" si="0"/>
        <v>170</v>
      </c>
      <c r="K35" s="7"/>
      <c r="L35" s="25">
        <f t="shared" si="3"/>
        <v>3839.7855197139111</v>
      </c>
      <c r="M35" s="17">
        <f t="shared" si="1"/>
        <v>10.33288350965436</v>
      </c>
      <c r="N35" s="17">
        <f t="shared" si="4"/>
        <v>168.51539854795968</v>
      </c>
      <c r="O35" s="24">
        <f t="shared" si="2"/>
        <v>2.2040414714002354</v>
      </c>
      <c r="P35" s="7"/>
      <c r="Q35" s="25">
        <f t="shared" si="5"/>
        <v>3885.5939310408567</v>
      </c>
      <c r="R35" s="24">
        <f t="shared" si="6"/>
        <v>132.73872390034111</v>
      </c>
      <c r="S35" s="7"/>
      <c r="T35" s="25">
        <f t="shared" si="7"/>
        <v>-1.0016531761827232</v>
      </c>
      <c r="U35" s="24">
        <f t="shared" si="8"/>
        <v>3.4493332239460779E-2</v>
      </c>
      <c r="V35" s="7"/>
      <c r="W35" s="25">
        <f t="shared" si="9"/>
        <v>-1.0019372681602685</v>
      </c>
      <c r="X35" s="24">
        <f t="shared" si="10"/>
        <v>84.414628716379013</v>
      </c>
      <c r="Y35" s="7"/>
      <c r="Z35" s="25">
        <f t="shared" si="11"/>
        <v>625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1.2628716379026628E-2</v>
      </c>
      <c r="AD35" s="17">
        <f t="shared" ca="1" si="14"/>
        <v>4.8804828902007102E-2</v>
      </c>
      <c r="AE35" s="17">
        <v>134</v>
      </c>
    </row>
    <row r="36" spans="1:31" s="17" customFormat="1" x14ac:dyDescent="0.25">
      <c r="A36" s="17">
        <v>16</v>
      </c>
      <c r="B36" s="17">
        <v>637</v>
      </c>
      <c r="C36" s="17">
        <v>15164</v>
      </c>
      <c r="D36" s="17">
        <v>13525</v>
      </c>
      <c r="E36" s="17">
        <v>11354</v>
      </c>
      <c r="F36" s="17">
        <v>12974</v>
      </c>
      <c r="G36" s="24"/>
      <c r="H36" s="7"/>
      <c r="I36" s="25">
        <f t="shared" si="0"/>
        <v>3810</v>
      </c>
      <c r="J36" s="24">
        <f t="shared" si="0"/>
        <v>551</v>
      </c>
      <c r="K36" s="7"/>
      <c r="L36" s="25">
        <f t="shared" si="3"/>
        <v>3804.4351267760212</v>
      </c>
      <c r="M36" s="17">
        <f t="shared" si="1"/>
        <v>30.967813998956128</v>
      </c>
      <c r="N36" s="17">
        <f t="shared" si="4"/>
        <v>552.60894749362319</v>
      </c>
      <c r="O36" s="24">
        <f t="shared" si="2"/>
        <v>2.5887120372363479</v>
      </c>
      <c r="P36" s="7"/>
      <c r="Q36" s="25">
        <f t="shared" si="5"/>
        <v>3852.5939310408567</v>
      </c>
      <c r="R36" s="24">
        <f t="shared" si="6"/>
        <v>513.73872390034114</v>
      </c>
      <c r="S36" s="7"/>
      <c r="T36" s="25">
        <f t="shared" si="7"/>
        <v>-0.99314622579092671</v>
      </c>
      <c r="U36" s="24">
        <f t="shared" si="8"/>
        <v>0.133499554365729</v>
      </c>
      <c r="V36" s="7"/>
      <c r="W36" s="25">
        <f t="shared" si="9"/>
        <v>-0.99416607389196399</v>
      </c>
      <c r="X36" s="24">
        <f t="shared" si="10"/>
        <v>90.091001753746411</v>
      </c>
      <c r="Y36" s="7"/>
      <c r="Z36" s="25">
        <f t="shared" si="11"/>
        <v>637</v>
      </c>
      <c r="AA36" s="17">
        <f t="shared" si="15"/>
        <v>90.134999999999991</v>
      </c>
      <c r="AB36" s="24">
        <f t="shared" si="12"/>
        <v>1.5731525212850888</v>
      </c>
      <c r="AC36" s="17">
        <f t="shared" si="13"/>
        <v>-4.3998246253579509E-2</v>
      </c>
      <c r="AD36" s="17">
        <f t="shared" ca="1" si="14"/>
        <v>2.5310779186341392E-2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15128</v>
      </c>
      <c r="D37" s="17">
        <v>13711</v>
      </c>
      <c r="E37" s="17">
        <v>11390</v>
      </c>
      <c r="F37" s="17">
        <v>12790</v>
      </c>
      <c r="G37" s="24"/>
      <c r="H37" s="7"/>
      <c r="I37" s="25">
        <f t="shared" si="0"/>
        <v>3738</v>
      </c>
      <c r="J37" s="24">
        <f t="shared" si="0"/>
        <v>921</v>
      </c>
      <c r="K37" s="7"/>
      <c r="L37" s="25">
        <f t="shared" si="3"/>
        <v>3732.0359700388531</v>
      </c>
      <c r="M37" s="17">
        <f t="shared" si="1"/>
        <v>35.569653377458302</v>
      </c>
      <c r="N37" s="17">
        <f t="shared" si="4"/>
        <v>925.65443763888356</v>
      </c>
      <c r="O37" s="24">
        <f t="shared" si="2"/>
        <v>21.66378973425601</v>
      </c>
      <c r="P37" s="7"/>
      <c r="Q37" s="25">
        <f t="shared" si="5"/>
        <v>3780.5939310408567</v>
      </c>
      <c r="R37" s="24">
        <f t="shared" si="6"/>
        <v>883.73872390034114</v>
      </c>
      <c r="S37" s="7"/>
      <c r="T37" s="25">
        <f t="shared" si="7"/>
        <v>-0.97458560675427997</v>
      </c>
      <c r="U37" s="24">
        <f t="shared" si="8"/>
        <v>0.22964732913402092</v>
      </c>
      <c r="V37" s="7"/>
      <c r="W37" s="25">
        <f t="shared" si="9"/>
        <v>-0.97631968410483494</v>
      </c>
      <c r="X37" s="24">
        <f t="shared" si="10"/>
        <v>95.679258469314618</v>
      </c>
      <c r="Y37" s="7"/>
      <c r="Z37" s="25">
        <f t="shared" si="11"/>
        <v>627</v>
      </c>
      <c r="AA37" s="17">
        <f t="shared" si="15"/>
        <v>95.777999999999992</v>
      </c>
      <c r="AB37" s="24">
        <f t="shared" si="12"/>
        <v>1.6716414509751287</v>
      </c>
      <c r="AC37" s="17">
        <f t="shared" si="13"/>
        <v>-9.8741530685373391E-2</v>
      </c>
      <c r="AD37" s="17">
        <f t="shared" ca="1" si="14"/>
        <v>8.6556741110740631E-2</v>
      </c>
      <c r="AE37" s="17">
        <v>132</v>
      </c>
    </row>
    <row r="38" spans="1:31" s="17" customFormat="1" x14ac:dyDescent="0.25">
      <c r="A38" s="17">
        <v>18</v>
      </c>
      <c r="B38" s="17">
        <v>635</v>
      </c>
      <c r="C38" s="17">
        <v>15080</v>
      </c>
      <c r="D38" s="17">
        <v>13903</v>
      </c>
      <c r="E38" s="17">
        <v>11451</v>
      </c>
      <c r="F38" s="17">
        <v>12616</v>
      </c>
      <c r="G38" s="24"/>
      <c r="H38" s="7"/>
      <c r="I38" s="25">
        <f t="shared" si="0"/>
        <v>3629</v>
      </c>
      <c r="J38" s="24">
        <f t="shared" si="0"/>
        <v>1287</v>
      </c>
      <c r="K38" s="7"/>
      <c r="L38" s="25">
        <f t="shared" si="3"/>
        <v>3621.4118383652594</v>
      </c>
      <c r="M38" s="17">
        <f t="shared" si="1"/>
        <v>57.580196994948714</v>
      </c>
      <c r="N38" s="17">
        <f t="shared" si="4"/>
        <v>1294.666690428844</v>
      </c>
      <c r="O38" s="24">
        <f t="shared" si="2"/>
        <v>58.778142131728949</v>
      </c>
      <c r="P38" s="7"/>
      <c r="Q38" s="25">
        <f t="shared" si="5"/>
        <v>3671.5939310408567</v>
      </c>
      <c r="R38" s="24">
        <f t="shared" si="6"/>
        <v>1249.738723900341</v>
      </c>
      <c r="S38" s="7"/>
      <c r="T38" s="25">
        <f t="shared" si="7"/>
        <v>-0.94648689182380086</v>
      </c>
      <c r="U38" s="24">
        <f t="shared" si="8"/>
        <v>0.3247556684994124</v>
      </c>
      <c r="V38" s="7"/>
      <c r="W38" s="25">
        <f t="shared" si="9"/>
        <v>-0.94892720794280794</v>
      </c>
      <c r="X38" s="24">
        <f t="shared" si="10"/>
        <v>101.3356245044597</v>
      </c>
      <c r="Y38" s="7"/>
      <c r="Z38" s="25">
        <f t="shared" si="11"/>
        <v>635</v>
      </c>
      <c r="AA38" s="17">
        <f t="shared" si="15"/>
        <v>101.49299999999999</v>
      </c>
      <c r="AB38" s="24">
        <f t="shared" si="12"/>
        <v>1.7713870177266049</v>
      </c>
      <c r="AC38" s="17">
        <f t="shared" si="13"/>
        <v>-0.15737549554029329</v>
      </c>
      <c r="AD38" s="17">
        <f t="shared" ca="1" si="14"/>
        <v>0.11534308373170177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15000</v>
      </c>
      <c r="D39" s="17">
        <v>14078</v>
      </c>
      <c r="E39" s="17">
        <v>11526</v>
      </c>
      <c r="F39" s="17">
        <v>12433</v>
      </c>
      <c r="G39" s="24"/>
      <c r="H39" s="7"/>
      <c r="I39" s="25">
        <f t="shared" si="0"/>
        <v>3474</v>
      </c>
      <c r="J39" s="24">
        <f t="shared" si="0"/>
        <v>1645</v>
      </c>
      <c r="K39" s="7"/>
      <c r="L39" s="25">
        <f t="shared" si="3"/>
        <v>3474.6062580850089</v>
      </c>
      <c r="M39" s="17">
        <f t="shared" si="1"/>
        <v>0.36754886563866279</v>
      </c>
      <c r="N39" s="17">
        <f t="shared" si="4"/>
        <v>1650.6295349926593</v>
      </c>
      <c r="O39" s="24">
        <f t="shared" si="2"/>
        <v>31.691664233575246</v>
      </c>
      <c r="P39" s="7"/>
      <c r="Q39" s="25">
        <f t="shared" si="5"/>
        <v>3516.5939310408567</v>
      </c>
      <c r="R39" s="24">
        <f t="shared" si="6"/>
        <v>1607.738723900341</v>
      </c>
      <c r="S39" s="7"/>
      <c r="T39" s="25">
        <f t="shared" si="7"/>
        <v>-0.90653000361990854</v>
      </c>
      <c r="U39" s="24">
        <f t="shared" si="8"/>
        <v>0.417785137059003</v>
      </c>
      <c r="V39" s="7"/>
      <c r="W39" s="25">
        <f t="shared" si="9"/>
        <v>-0.90966077698062731</v>
      </c>
      <c r="X39" s="24">
        <f t="shared" si="10"/>
        <v>107.11107790709076</v>
      </c>
      <c r="Y39" s="7"/>
      <c r="Z39" s="25">
        <f t="shared" si="11"/>
        <v>634</v>
      </c>
      <c r="AA39" s="17">
        <f t="shared" si="15"/>
        <v>107.199</v>
      </c>
      <c r="AB39" s="24">
        <f t="shared" si="12"/>
        <v>1.8709755048454013</v>
      </c>
      <c r="AC39" s="17">
        <f t="shared" si="13"/>
        <v>-8.7922092909238359E-2</v>
      </c>
      <c r="AD39" s="17">
        <f t="shared" ca="1" si="14"/>
        <v>8.704273412359953E-2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14917</v>
      </c>
      <c r="D40" s="17">
        <v>14248</v>
      </c>
      <c r="E40" s="17">
        <v>11612</v>
      </c>
      <c r="F40" s="17">
        <v>12267</v>
      </c>
      <c r="G40" s="24"/>
      <c r="H40" s="7"/>
      <c r="I40" s="25">
        <f t="shared" si="0"/>
        <v>3305</v>
      </c>
      <c r="J40" s="24">
        <f t="shared" si="0"/>
        <v>1981</v>
      </c>
      <c r="K40" s="7"/>
      <c r="L40" s="25">
        <f t="shared" si="3"/>
        <v>3298.8647388018871</v>
      </c>
      <c r="M40" s="17">
        <f t="shared" si="1"/>
        <v>37.641429969069215</v>
      </c>
      <c r="N40" s="17">
        <f t="shared" si="4"/>
        <v>1980.6825282833292</v>
      </c>
      <c r="O40" s="24">
        <f t="shared" si="2"/>
        <v>0.10078829088587446</v>
      </c>
      <c r="P40" s="7"/>
      <c r="Q40" s="25">
        <f t="shared" si="5"/>
        <v>3347.5939310408567</v>
      </c>
      <c r="R40" s="24">
        <f t="shared" si="6"/>
        <v>1943.738723900341</v>
      </c>
      <c r="S40" s="7"/>
      <c r="T40" s="25">
        <f t="shared" si="7"/>
        <v>-0.86296410615889041</v>
      </c>
      <c r="U40" s="24">
        <f t="shared" si="8"/>
        <v>0.50509771090264111</v>
      </c>
      <c r="V40" s="7"/>
      <c r="W40" s="25">
        <f t="shared" si="9"/>
        <v>-0.86674273886569464</v>
      </c>
      <c r="X40" s="24">
        <f t="shared" si="10"/>
        <v>112.67456692494642</v>
      </c>
      <c r="Y40" s="7"/>
      <c r="Z40" s="25">
        <f t="shared" si="11"/>
        <v>615</v>
      </c>
      <c r="AA40" s="17">
        <f t="shared" si="15"/>
        <v>112.73399999999999</v>
      </c>
      <c r="AB40" s="24">
        <f t="shared" si="12"/>
        <v>1.9675794789432874</v>
      </c>
      <c r="AC40" s="17">
        <f t="shared" si="13"/>
        <v>-5.943307505357609E-2</v>
      </c>
      <c r="AD40" s="17">
        <f t="shared" ca="1" si="14"/>
        <v>9.0459861430929323E-3</v>
      </c>
      <c r="AE40" s="17">
        <v>129</v>
      </c>
    </row>
    <row r="41" spans="1:31" s="17" customFormat="1" x14ac:dyDescent="0.25">
      <c r="A41" s="17">
        <v>21</v>
      </c>
      <c r="B41" s="17">
        <v>603</v>
      </c>
      <c r="C41" s="17">
        <v>14820</v>
      </c>
      <c r="D41" s="17">
        <v>14403</v>
      </c>
      <c r="E41" s="17">
        <v>11718</v>
      </c>
      <c r="F41" s="17">
        <v>12117</v>
      </c>
      <c r="G41" s="24"/>
      <c r="H41" s="7"/>
      <c r="I41" s="25">
        <f t="shared" si="0"/>
        <v>3102</v>
      </c>
      <c r="J41" s="24">
        <f t="shared" si="0"/>
        <v>2286</v>
      </c>
      <c r="K41" s="7"/>
      <c r="L41" s="25">
        <f t="shared" si="3"/>
        <v>3096.2726897500993</v>
      </c>
      <c r="M41" s="17">
        <f t="shared" si="1"/>
        <v>32.802082698617745</v>
      </c>
      <c r="N41" s="17">
        <f t="shared" si="4"/>
        <v>2286.7214979208429</v>
      </c>
      <c r="O41" s="24">
        <f t="shared" si="2"/>
        <v>0.52055924978065837</v>
      </c>
      <c r="P41" s="7"/>
      <c r="Q41" s="25">
        <f t="shared" si="5"/>
        <v>3144.5939310408567</v>
      </c>
      <c r="R41" s="24">
        <f t="shared" si="6"/>
        <v>2248.738723900341</v>
      </c>
      <c r="S41" s="7"/>
      <c r="T41" s="25">
        <f t="shared" si="7"/>
        <v>-0.8106334719305669</v>
      </c>
      <c r="U41" s="24">
        <f t="shared" si="8"/>
        <v>0.58435466037380068</v>
      </c>
      <c r="V41" s="7"/>
      <c r="W41" s="25">
        <f t="shared" si="9"/>
        <v>-0.81499983801573539</v>
      </c>
      <c r="X41" s="24">
        <f t="shared" si="10"/>
        <v>118.08341915580405</v>
      </c>
      <c r="Y41" s="7"/>
      <c r="Z41" s="25">
        <f t="shared" si="11"/>
        <v>603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-7.7580844195949794E-2</v>
      </c>
      <c r="AD41" s="17">
        <f t="shared" ca="1" si="14"/>
        <v>6.3748209903423003E-2</v>
      </c>
      <c r="AE41" s="17">
        <v>128</v>
      </c>
    </row>
    <row r="42" spans="1:31" s="17" customFormat="1" x14ac:dyDescent="0.25">
      <c r="A42" s="17">
        <v>22</v>
      </c>
      <c r="B42" s="17">
        <v>626</v>
      </c>
      <c r="C42" s="17">
        <v>14687</v>
      </c>
      <c r="D42" s="17">
        <v>14547</v>
      </c>
      <c r="E42" s="17">
        <v>11830</v>
      </c>
      <c r="F42" s="17">
        <v>11962</v>
      </c>
      <c r="G42" s="24"/>
      <c r="H42" s="7"/>
      <c r="I42" s="25">
        <f t="shared" si="0"/>
        <v>2857</v>
      </c>
      <c r="J42" s="24">
        <f t="shared" si="0"/>
        <v>2585</v>
      </c>
      <c r="K42" s="7"/>
      <c r="L42" s="25">
        <f t="shared" si="3"/>
        <v>2856.1954352796988</v>
      </c>
      <c r="M42" s="17">
        <f t="shared" si="1"/>
        <v>0.64732438915332691</v>
      </c>
      <c r="N42" s="17">
        <f t="shared" si="4"/>
        <v>2583.0680869994912</v>
      </c>
      <c r="O42" s="24">
        <f t="shared" si="2"/>
        <v>3.7322878415347494</v>
      </c>
      <c r="P42" s="7"/>
      <c r="Q42" s="25">
        <f t="shared" si="5"/>
        <v>2899.5939310408567</v>
      </c>
      <c r="R42" s="24">
        <f t="shared" si="6"/>
        <v>2547.738723900341</v>
      </c>
      <c r="S42" s="7"/>
      <c r="T42" s="25">
        <f t="shared" si="7"/>
        <v>-0.74747580993086604</v>
      </c>
      <c r="U42" s="24">
        <f t="shared" si="8"/>
        <v>0.66205245674060953</v>
      </c>
      <c r="V42" s="7"/>
      <c r="W42" s="25">
        <f t="shared" si="9"/>
        <v>-0.75241801982914946</v>
      </c>
      <c r="X42" s="24">
        <f t="shared" si="10"/>
        <v>123.78744754931688</v>
      </c>
      <c r="Y42" s="7"/>
      <c r="Z42" s="25">
        <f t="shared" si="11"/>
        <v>626</v>
      </c>
      <c r="AA42" s="17">
        <f t="shared" si="15"/>
        <v>123.795</v>
      </c>
      <c r="AB42" s="24">
        <f t="shared" si="12"/>
        <v>2.1606303475063799</v>
      </c>
      <c r="AC42" s="17">
        <f t="shared" si="13"/>
        <v>-7.5524506831214921E-3</v>
      </c>
      <c r="AD42" s="17">
        <f t="shared" ca="1" si="14"/>
        <v>2.6174571135570091E-2</v>
      </c>
      <c r="AE42" s="17">
        <v>127</v>
      </c>
    </row>
    <row r="43" spans="1:31" s="17" customFormat="1" x14ac:dyDescent="0.25">
      <c r="A43" s="17">
        <v>23</v>
      </c>
      <c r="B43" s="17">
        <v>612</v>
      </c>
      <c r="C43" s="17">
        <v>14563</v>
      </c>
      <c r="D43" s="17">
        <v>14682</v>
      </c>
      <c r="E43" s="17">
        <v>11966</v>
      </c>
      <c r="F43" s="17">
        <v>11833</v>
      </c>
      <c r="G43" s="24"/>
      <c r="H43" s="7"/>
      <c r="I43" s="25">
        <f t="shared" si="0"/>
        <v>2597</v>
      </c>
      <c r="J43" s="24">
        <f t="shared" si="0"/>
        <v>2849</v>
      </c>
      <c r="K43" s="7"/>
      <c r="L43" s="25">
        <f t="shared" si="3"/>
        <v>2594.3819975023084</v>
      </c>
      <c r="M43" s="17">
        <f t="shared" si="1"/>
        <v>6.8539370779193378</v>
      </c>
      <c r="N43" s="17">
        <f t="shared" si="4"/>
        <v>2849.0351129429164</v>
      </c>
      <c r="O43" s="24">
        <f t="shared" si="2"/>
        <v>1.2329187602492962E-3</v>
      </c>
      <c r="P43" s="7"/>
      <c r="Q43" s="25">
        <f t="shared" si="5"/>
        <v>2639.5939310408567</v>
      </c>
      <c r="R43" s="24">
        <f t="shared" si="6"/>
        <v>2811.738723900341</v>
      </c>
      <c r="S43" s="7"/>
      <c r="T43" s="25">
        <f t="shared" si="7"/>
        <v>-0.68045135229853049</v>
      </c>
      <c r="U43" s="24">
        <f t="shared" si="8"/>
        <v>0.73065519333203943</v>
      </c>
      <c r="V43" s="7"/>
      <c r="W43" s="25">
        <f t="shared" si="9"/>
        <v>-0.68590168843192367</v>
      </c>
      <c r="X43" s="24">
        <f t="shared" si="10"/>
        <v>129.25245903346968</v>
      </c>
      <c r="Y43" s="7"/>
      <c r="Z43" s="25">
        <f t="shared" si="11"/>
        <v>612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-5.0540966530320475E-2</v>
      </c>
      <c r="AD43" s="17">
        <f t="shared" ca="1" si="14"/>
        <v>7.1173045422909809E-2</v>
      </c>
      <c r="AE43" s="17">
        <v>126</v>
      </c>
    </row>
    <row r="44" spans="1:31" s="17" customFormat="1" x14ac:dyDescent="0.25">
      <c r="A44" s="17">
        <v>24</v>
      </c>
      <c r="B44" s="17">
        <v>626</v>
      </c>
      <c r="C44" s="17">
        <v>14416</v>
      </c>
      <c r="D44" s="17">
        <v>14810</v>
      </c>
      <c r="E44" s="17">
        <v>12116</v>
      </c>
      <c r="F44" s="17">
        <v>11711</v>
      </c>
      <c r="G44" s="24"/>
      <c r="H44" s="7"/>
      <c r="I44" s="25">
        <f t="shared" si="0"/>
        <v>2300</v>
      </c>
      <c r="J44" s="24">
        <f t="shared" si="0"/>
        <v>3099</v>
      </c>
      <c r="K44" s="7"/>
      <c r="L44" s="25">
        <f t="shared" si="3"/>
        <v>2301.3943689995735</v>
      </c>
      <c r="M44" s="17">
        <f t="shared" si="1"/>
        <v>1.9442649069717259</v>
      </c>
      <c r="N44" s="17">
        <f t="shared" si="4"/>
        <v>3094.212557024428</v>
      </c>
      <c r="O44" s="24">
        <f t="shared" si="2"/>
        <v>22.91961024435415</v>
      </c>
      <c r="P44" s="7"/>
      <c r="Q44" s="25">
        <f t="shared" si="5"/>
        <v>2342.5939310408567</v>
      </c>
      <c r="R44" s="24">
        <f t="shared" si="6"/>
        <v>3061.738723900341</v>
      </c>
      <c r="S44" s="7"/>
      <c r="T44" s="25">
        <f t="shared" si="7"/>
        <v>-0.60388879877236257</v>
      </c>
      <c r="U44" s="24">
        <f t="shared" si="8"/>
        <v>0.79561990601331778</v>
      </c>
      <c r="V44" s="7"/>
      <c r="W44" s="25">
        <f t="shared" si="9"/>
        <v>-0.60981995330619509</v>
      </c>
      <c r="X44" s="24">
        <f t="shared" si="10"/>
        <v>134.9737714624215</v>
      </c>
      <c r="Y44" s="7"/>
      <c r="Z44" s="25">
        <f t="shared" si="11"/>
        <v>626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3.6771462421512524E-2</v>
      </c>
      <c r="AD44" s="17">
        <f t="shared" ca="1" si="14"/>
        <v>3.3885099846969524E-2</v>
      </c>
      <c r="AE44" s="17">
        <v>125</v>
      </c>
    </row>
    <row r="45" spans="1:31" s="17" customFormat="1" x14ac:dyDescent="0.25">
      <c r="A45" s="17">
        <v>25</v>
      </c>
      <c r="B45" s="17">
        <v>644</v>
      </c>
      <c r="C45" s="17">
        <v>14251</v>
      </c>
      <c r="D45" s="17">
        <v>14927</v>
      </c>
      <c r="E45" s="17">
        <v>12277</v>
      </c>
      <c r="F45" s="17">
        <v>11601</v>
      </c>
      <c r="G45" s="24"/>
      <c r="H45" s="7"/>
      <c r="I45" s="25">
        <f t="shared" si="0"/>
        <v>1974</v>
      </c>
      <c r="J45" s="24">
        <f t="shared" si="0"/>
        <v>3326</v>
      </c>
      <c r="K45" s="7"/>
      <c r="L45" s="25">
        <f t="shared" si="3"/>
        <v>1976.3678307357302</v>
      </c>
      <c r="M45" s="17">
        <f t="shared" si="1"/>
        <v>5.6066223930685952</v>
      </c>
      <c r="N45" s="17">
        <f t="shared" si="4"/>
        <v>3315.6063518737551</v>
      </c>
      <c r="O45" s="24">
        <f t="shared" si="2"/>
        <v>108.02792137219407</v>
      </c>
      <c r="P45" s="7"/>
      <c r="Q45" s="25">
        <f t="shared" si="5"/>
        <v>2016.5939310408567</v>
      </c>
      <c r="R45" s="24">
        <f t="shared" si="6"/>
        <v>3288.738723900341</v>
      </c>
      <c r="S45" s="7"/>
      <c r="T45" s="25">
        <f t="shared" si="7"/>
        <v>-0.51985044035643424</v>
      </c>
      <c r="U45" s="24">
        <f t="shared" si="8"/>
        <v>0.85460786512791853</v>
      </c>
      <c r="V45" s="7"/>
      <c r="W45" s="25">
        <f t="shared" si="9"/>
        <v>-0.52621777681933135</v>
      </c>
      <c r="X45" s="24">
        <f t="shared" si="10"/>
        <v>140.82056302238357</v>
      </c>
      <c r="Y45" s="7"/>
      <c r="Z45" s="25">
        <f t="shared" si="11"/>
        <v>644</v>
      </c>
      <c r="AA45" s="17">
        <f t="shared" si="15"/>
        <v>140.73299999999998</v>
      </c>
      <c r="AB45" s="24">
        <f t="shared" si="12"/>
        <v>2.4562542162091794</v>
      </c>
      <c r="AC45" s="17">
        <f t="shared" si="13"/>
        <v>8.756302238359126E-2</v>
      </c>
      <c r="AD45" s="17">
        <f t="shared" ca="1" si="14"/>
        <v>-2.7307292504076486E-2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14090</v>
      </c>
      <c r="D46" s="17">
        <v>15017</v>
      </c>
      <c r="E46" s="17">
        <v>12453</v>
      </c>
      <c r="F46" s="17">
        <v>11511</v>
      </c>
      <c r="G46" s="24"/>
      <c r="H46" s="7"/>
      <c r="I46" s="25">
        <f t="shared" si="0"/>
        <v>1637</v>
      </c>
      <c r="J46" s="24">
        <f t="shared" si="0"/>
        <v>3506</v>
      </c>
      <c r="K46" s="7"/>
      <c r="L46" s="25">
        <f t="shared" si="3"/>
        <v>1637.8470343815495</v>
      </c>
      <c r="M46" s="17">
        <f t="shared" si="1"/>
        <v>0.71746724352697755</v>
      </c>
      <c r="N46" s="17">
        <f t="shared" si="4"/>
        <v>3500.0422120864196</v>
      </c>
      <c r="O46" s="24">
        <f t="shared" si="2"/>
        <v>35.495236823205083</v>
      </c>
      <c r="P46" s="7"/>
      <c r="Q46" s="25">
        <f t="shared" si="5"/>
        <v>1679.5939310408567</v>
      </c>
      <c r="R46" s="24">
        <f t="shared" si="6"/>
        <v>3468.738723900341</v>
      </c>
      <c r="S46" s="7"/>
      <c r="T46" s="25">
        <f t="shared" si="7"/>
        <v>-0.43297643180990697</v>
      </c>
      <c r="U46" s="24">
        <f t="shared" si="8"/>
        <v>0.90138245825843899</v>
      </c>
      <c r="V46" s="7"/>
      <c r="W46" s="25">
        <f t="shared" si="9"/>
        <v>-0.43968908029030795</v>
      </c>
      <c r="X46" s="24">
        <f t="shared" si="10"/>
        <v>146.44005751408071</v>
      </c>
      <c r="Y46" s="7"/>
      <c r="Z46" s="25">
        <f t="shared" si="11"/>
        <v>631</v>
      </c>
      <c r="AA46" s="17">
        <f t="shared" si="15"/>
        <v>146.41199999999998</v>
      </c>
      <c r="AB46" s="24">
        <f t="shared" si="12"/>
        <v>2.5553714644299372</v>
      </c>
      <c r="AC46" s="17">
        <f t="shared" si="13"/>
        <v>2.8057514080728652E-2</v>
      </c>
      <c r="AD46" s="17">
        <f t="shared" ca="1" si="14"/>
        <v>8.6579356428103438E-2</v>
      </c>
      <c r="AE46" s="17">
        <v>123</v>
      </c>
    </row>
    <row r="47" spans="1:31" s="17" customFormat="1" x14ac:dyDescent="0.25">
      <c r="A47" s="17">
        <v>27</v>
      </c>
      <c r="B47" s="17">
        <v>617</v>
      </c>
      <c r="C47" s="17">
        <v>13913</v>
      </c>
      <c r="D47" s="17">
        <v>15092</v>
      </c>
      <c r="E47" s="17">
        <v>12621</v>
      </c>
      <c r="F47" s="17">
        <v>11434</v>
      </c>
      <c r="G47" s="24"/>
      <c r="H47" s="7"/>
      <c r="I47" s="25">
        <f t="shared" si="0"/>
        <v>1292</v>
      </c>
      <c r="J47" s="24">
        <f t="shared" si="0"/>
        <v>3658</v>
      </c>
      <c r="K47" s="7"/>
      <c r="L47" s="25">
        <f t="shared" si="3"/>
        <v>1290.8528800470399</v>
      </c>
      <c r="M47" s="17">
        <f t="shared" si="1"/>
        <v>1.3158841864792068</v>
      </c>
      <c r="N47" s="17">
        <f t="shared" si="4"/>
        <v>3647.5384689626203</v>
      </c>
      <c r="O47" s="24">
        <f t="shared" si="2"/>
        <v>109.44363164605879</v>
      </c>
      <c r="P47" s="7"/>
      <c r="Q47" s="25">
        <f t="shared" si="5"/>
        <v>1334.5939310408567</v>
      </c>
      <c r="R47" s="24">
        <f t="shared" si="6"/>
        <v>3620.738723900341</v>
      </c>
      <c r="S47" s="7"/>
      <c r="T47" s="25">
        <f t="shared" si="7"/>
        <v>-0.34404013225930785</v>
      </c>
      <c r="U47" s="24">
        <f t="shared" si="8"/>
        <v>0.94088100356865623</v>
      </c>
      <c r="V47" s="7"/>
      <c r="W47" s="25">
        <f t="shared" si="9"/>
        <v>-0.35104394718557874</v>
      </c>
      <c r="X47" s="24">
        <f t="shared" si="10"/>
        <v>151.98229478259213</v>
      </c>
      <c r="Y47" s="7"/>
      <c r="Z47" s="25">
        <f t="shared" si="11"/>
        <v>617</v>
      </c>
      <c r="AA47" s="17">
        <f t="shared" si="15"/>
        <v>151.96499999999997</v>
      </c>
      <c r="AB47" s="24">
        <f t="shared" si="12"/>
        <v>2.6522895977931826</v>
      </c>
      <c r="AC47" s="17">
        <f t="shared" si="13"/>
        <v>1.7294782592159663E-2</v>
      </c>
      <c r="AD47" s="17">
        <f t="shared" ca="1" si="14"/>
        <v>2.4426652594513598E-3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13714</v>
      </c>
      <c r="D48" s="17">
        <v>15138</v>
      </c>
      <c r="E48" s="17">
        <v>12800</v>
      </c>
      <c r="F48" s="17">
        <v>11374</v>
      </c>
      <c r="G48" s="24"/>
      <c r="H48" s="7"/>
      <c r="I48" s="25">
        <f t="shared" si="0"/>
        <v>914</v>
      </c>
      <c r="J48" s="24">
        <f t="shared" si="0"/>
        <v>3764</v>
      </c>
      <c r="K48" s="7"/>
      <c r="L48" s="25">
        <f t="shared" si="3"/>
        <v>923.65055768530203</v>
      </c>
      <c r="M48" s="17">
        <f t="shared" si="1"/>
        <v>93.133263637342125</v>
      </c>
      <c r="N48" s="17">
        <f t="shared" si="4"/>
        <v>3763.1810064198226</v>
      </c>
      <c r="O48" s="24">
        <f t="shared" si="2"/>
        <v>0.67075048437187423</v>
      </c>
      <c r="P48" s="7"/>
      <c r="Q48" s="25">
        <f t="shared" si="5"/>
        <v>956.59393104085655</v>
      </c>
      <c r="R48" s="24">
        <f t="shared" si="6"/>
        <v>3726.738723900341</v>
      </c>
      <c r="S48" s="7"/>
      <c r="T48" s="25">
        <f t="shared" si="7"/>
        <v>-0.24659688231691232</v>
      </c>
      <c r="U48" s="24">
        <f t="shared" si="8"/>
        <v>0.96842604174551816</v>
      </c>
      <c r="V48" s="7"/>
      <c r="W48" s="25">
        <f t="shared" si="9"/>
        <v>-0.25380276881361713</v>
      </c>
      <c r="X48" s="24">
        <f t="shared" si="10"/>
        <v>157.7572465915531</v>
      </c>
      <c r="Y48" s="7"/>
      <c r="Z48" s="25">
        <f t="shared" si="11"/>
        <v>630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0.12224659155313589</v>
      </c>
      <c r="AD48" s="17">
        <f t="shared" ca="1" si="14"/>
        <v>-5.7696399940141418E-3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13544</v>
      </c>
      <c r="D49" s="17">
        <v>15184</v>
      </c>
      <c r="E49" s="17">
        <v>12989</v>
      </c>
      <c r="F49" s="17">
        <v>11336</v>
      </c>
      <c r="G49" s="24"/>
      <c r="H49" s="7"/>
      <c r="I49" s="25">
        <f t="shared" si="0"/>
        <v>555</v>
      </c>
      <c r="J49" s="24">
        <f t="shared" si="0"/>
        <v>3848</v>
      </c>
      <c r="K49" s="7"/>
      <c r="L49" s="25">
        <f t="shared" si="3"/>
        <v>560.2594181967703</v>
      </c>
      <c r="M49" s="17">
        <f t="shared" si="1"/>
        <v>27.661479768518532</v>
      </c>
      <c r="N49" s="17">
        <f t="shared" si="4"/>
        <v>3840.2343541802165</v>
      </c>
      <c r="O49" s="24">
        <f t="shared" si="2"/>
        <v>60.305254998320301</v>
      </c>
      <c r="P49" s="7"/>
      <c r="Q49" s="25">
        <f t="shared" si="5"/>
        <v>597.59393104085655</v>
      </c>
      <c r="R49" s="24">
        <f t="shared" si="6"/>
        <v>3810.738723900341</v>
      </c>
      <c r="S49" s="7"/>
      <c r="T49" s="25">
        <f t="shared" si="7"/>
        <v>-0.15405157350918747</v>
      </c>
      <c r="U49" s="24">
        <f t="shared" si="8"/>
        <v>0.99025418520642772</v>
      </c>
      <c r="V49" s="7"/>
      <c r="W49" s="25">
        <f t="shared" si="9"/>
        <v>-0.16141716872955367</v>
      </c>
      <c r="X49" s="24">
        <f t="shared" si="10"/>
        <v>163.18478810839224</v>
      </c>
      <c r="Y49" s="7"/>
      <c r="Z49" s="25">
        <f t="shared" si="11"/>
        <v>608</v>
      </c>
      <c r="AA49" s="17">
        <f t="shared" si="15"/>
        <v>163.10699999999997</v>
      </c>
      <c r="AB49" s="24">
        <f t="shared" si="12"/>
        <v>2.8467541830503906</v>
      </c>
      <c r="AC49" s="17">
        <f t="shared" si="13"/>
        <v>7.7788108392269351E-2</v>
      </c>
      <c r="AD49" s="17">
        <f t="shared" ca="1" si="14"/>
        <v>5.2041964116995132E-2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13353</v>
      </c>
      <c r="D50" s="17">
        <v>15203</v>
      </c>
      <c r="E50" s="17">
        <v>13166</v>
      </c>
      <c r="F50" s="17">
        <v>11312</v>
      </c>
      <c r="G50" s="24"/>
      <c r="H50" s="7"/>
      <c r="I50" s="25">
        <f t="shared" si="0"/>
        <v>187</v>
      </c>
      <c r="J50" s="24">
        <f t="shared" si="0"/>
        <v>3891</v>
      </c>
      <c r="K50" s="7"/>
      <c r="L50" s="25">
        <f t="shared" si="3"/>
        <v>189.5410575031558</v>
      </c>
      <c r="M50" s="17">
        <f t="shared" si="1"/>
        <v>6.45697323434438</v>
      </c>
      <c r="N50" s="17">
        <f t="shared" si="4"/>
        <v>3882.7600937493476</v>
      </c>
      <c r="O50" s="24">
        <f t="shared" si="2"/>
        <v>67.896055019541137</v>
      </c>
      <c r="P50" s="7"/>
      <c r="Q50" s="25">
        <f t="shared" si="5"/>
        <v>229.5939310408566</v>
      </c>
      <c r="R50" s="24">
        <f t="shared" si="6"/>
        <v>3853.738723900341</v>
      </c>
      <c r="S50" s="7"/>
      <c r="T50" s="25">
        <f t="shared" si="7"/>
        <v>-5.9186187321881779E-2</v>
      </c>
      <c r="U50" s="24">
        <f t="shared" si="8"/>
        <v>1.0014281157876077</v>
      </c>
      <c r="V50" s="7"/>
      <c r="W50" s="25">
        <f t="shared" si="9"/>
        <v>-6.6632226011896556E-2</v>
      </c>
      <c r="X50" s="24">
        <f t="shared" si="10"/>
        <v>168.63621645141825</v>
      </c>
      <c r="Y50" s="7"/>
      <c r="Z50" s="25">
        <f t="shared" si="11"/>
        <v>611</v>
      </c>
      <c r="AA50" s="17">
        <f t="shared" si="15"/>
        <v>168.60599999999997</v>
      </c>
      <c r="AB50" s="24">
        <f t="shared" si="12"/>
        <v>2.9427298386175589</v>
      </c>
      <c r="AC50" s="17">
        <f t="shared" si="13"/>
        <v>3.0216451418283441E-2</v>
      </c>
      <c r="AD50" s="17">
        <f t="shared" ca="1" si="14"/>
        <v>4.417255582760049E-2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13156</v>
      </c>
      <c r="D51" s="17">
        <v>15200</v>
      </c>
      <c r="E51" s="17">
        <v>13354</v>
      </c>
      <c r="F51" s="17">
        <v>11302</v>
      </c>
      <c r="G51" s="24"/>
      <c r="H51" s="7"/>
      <c r="I51" s="25">
        <f t="shared" si="0"/>
        <v>-198</v>
      </c>
      <c r="J51" s="24">
        <f t="shared" si="0"/>
        <v>3898</v>
      </c>
      <c r="K51" s="7"/>
      <c r="L51" s="25">
        <f t="shared" si="3"/>
        <v>-192.46844945835994</v>
      </c>
      <c r="M51" s="17">
        <f t="shared" si="1"/>
        <v>30.598051394718421</v>
      </c>
      <c r="N51" s="17">
        <f t="shared" si="4"/>
        <v>3889.6310153095355</v>
      </c>
      <c r="O51" s="24">
        <f t="shared" si="2"/>
        <v>70.039904749228484</v>
      </c>
      <c r="P51" s="7"/>
      <c r="Q51" s="25">
        <f t="shared" si="5"/>
        <v>-155.4060689591434</v>
      </c>
      <c r="R51" s="24">
        <f t="shared" si="6"/>
        <v>3860.738723900341</v>
      </c>
      <c r="S51" s="7"/>
      <c r="T51" s="25">
        <f t="shared" si="7"/>
        <v>4.0061567249076627E-2</v>
      </c>
      <c r="U51" s="24">
        <f t="shared" si="8"/>
        <v>1.0032471277426833</v>
      </c>
      <c r="V51" s="7"/>
      <c r="W51" s="25">
        <f t="shared" si="9"/>
        <v>3.2604748648163866E-2</v>
      </c>
      <c r="X51" s="24">
        <f t="shared" si="10"/>
        <v>174.30431929278507</v>
      </c>
      <c r="Y51" s="7"/>
      <c r="Z51" s="25">
        <f t="shared" si="11"/>
        <v>626</v>
      </c>
      <c r="AA51" s="17">
        <f t="shared" si="15"/>
        <v>174.23999999999995</v>
      </c>
      <c r="AB51" s="24">
        <f t="shared" si="12"/>
        <v>3.0410616886749193</v>
      </c>
      <c r="AC51" s="17">
        <f t="shared" si="13"/>
        <v>6.4319292785114612E-2</v>
      </c>
      <c r="AD51" s="17">
        <f t="shared" ca="1" si="14"/>
        <v>7.3234940395877857E-2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12966</v>
      </c>
      <c r="D52" s="17">
        <v>15178</v>
      </c>
      <c r="E52" s="17">
        <v>13543</v>
      </c>
      <c r="F52" s="17">
        <v>11319</v>
      </c>
      <c r="G52" s="24"/>
      <c r="H52" s="7"/>
      <c r="I52" s="25">
        <f t="shared" ref="I52:J83" si="16">C52-E52</f>
        <v>-577</v>
      </c>
      <c r="J52" s="24">
        <f t="shared" si="16"/>
        <v>3859</v>
      </c>
      <c r="K52" s="7"/>
      <c r="L52" s="25">
        <f t="shared" si="3"/>
        <v>-574.24130678509653</v>
      </c>
      <c r="M52" s="17">
        <f t="shared" si="1"/>
        <v>7.6103882539544632</v>
      </c>
      <c r="N52" s="17">
        <f t="shared" si="4"/>
        <v>3859.1380834801271</v>
      </c>
      <c r="O52" s="24">
        <f t="shared" si="2"/>
        <v>1.9067047484005527E-2</v>
      </c>
      <c r="P52" s="7"/>
      <c r="Q52" s="25">
        <f t="shared" si="5"/>
        <v>-534.40606895914345</v>
      </c>
      <c r="R52" s="24">
        <f t="shared" si="6"/>
        <v>3821.738723900341</v>
      </c>
      <c r="S52" s="7"/>
      <c r="T52" s="25">
        <f t="shared" si="7"/>
        <v>0.13776260356698114</v>
      </c>
      <c r="U52" s="24">
        <f t="shared" si="8"/>
        <v>0.99311263256440396</v>
      </c>
      <c r="V52" s="7"/>
      <c r="W52" s="25">
        <f t="shared" si="9"/>
        <v>0.13038382214559757</v>
      </c>
      <c r="X52" s="24">
        <f t="shared" si="10"/>
        <v>179.92237988082627</v>
      </c>
      <c r="Y52" s="7"/>
      <c r="Z52" s="25">
        <f t="shared" si="11"/>
        <v>628</v>
      </c>
      <c r="AA52" s="17">
        <f t="shared" si="15"/>
        <v>179.89199999999994</v>
      </c>
      <c r="AB52" s="24">
        <f t="shared" si="12"/>
        <v>3.1397076979976379</v>
      </c>
      <c r="AC52" s="17">
        <f t="shared" si="13"/>
        <v>3.0379880826330918E-2</v>
      </c>
      <c r="AD52" s="17">
        <f t="shared" ca="1" si="14"/>
        <v>5.7808284547320454E-3</v>
      </c>
      <c r="AE52" s="17">
        <v>117</v>
      </c>
    </row>
    <row r="53" spans="1:31" s="17" customFormat="1" x14ac:dyDescent="0.25">
      <c r="A53" s="17">
        <v>33</v>
      </c>
      <c r="B53" s="17">
        <v>633</v>
      </c>
      <c r="C53" s="17">
        <v>12782</v>
      </c>
      <c r="D53" s="17">
        <v>15154</v>
      </c>
      <c r="E53" s="17">
        <v>13738</v>
      </c>
      <c r="F53" s="17">
        <v>11362</v>
      </c>
      <c r="G53" s="24"/>
      <c r="H53" s="7"/>
      <c r="I53" s="25">
        <f t="shared" si="16"/>
        <v>-956</v>
      </c>
      <c r="J53" s="24">
        <f t="shared" si="16"/>
        <v>3792</v>
      </c>
      <c r="K53" s="7"/>
      <c r="L53" s="25">
        <f t="shared" si="3"/>
        <v>-953.81292703144675</v>
      </c>
      <c r="M53" s="17">
        <f t="shared" si="1"/>
        <v>4.7832881697763359</v>
      </c>
      <c r="N53" s="17">
        <f t="shared" si="4"/>
        <v>3790.8099576550003</v>
      </c>
      <c r="O53" s="24">
        <f t="shared" si="2"/>
        <v>1.4162007828924104</v>
      </c>
      <c r="P53" s="7"/>
      <c r="Q53" s="25">
        <f t="shared" si="5"/>
        <v>-913.40606895914345</v>
      </c>
      <c r="R53" s="24">
        <f t="shared" si="6"/>
        <v>3754.738723900341</v>
      </c>
      <c r="S53" s="7"/>
      <c r="T53" s="25">
        <f t="shared" si="7"/>
        <v>0.23546363988488567</v>
      </c>
      <c r="U53" s="24">
        <f t="shared" si="8"/>
        <v>0.97570208956582138</v>
      </c>
      <c r="V53" s="7"/>
      <c r="W53" s="25">
        <f t="shared" si="9"/>
        <v>0.22821698423312498</v>
      </c>
      <c r="X53" s="24">
        <f t="shared" si="10"/>
        <v>185.60773075548798</v>
      </c>
      <c r="Y53" s="7"/>
      <c r="Z53" s="25">
        <f t="shared" si="11"/>
        <v>633</v>
      </c>
      <c r="AA53" s="17">
        <f t="shared" si="15"/>
        <v>185.58899999999994</v>
      </c>
      <c r="AB53" s="24">
        <f t="shared" si="12"/>
        <v>3.2391391054837553</v>
      </c>
      <c r="AC53" s="17">
        <f t="shared" si="13"/>
        <v>1.8730755488036266E-2</v>
      </c>
      <c r="AD53" s="17">
        <f t="shared" ca="1" si="14"/>
        <v>6.7555799429982244E-2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12587</v>
      </c>
      <c r="D54" s="17">
        <v>15094</v>
      </c>
      <c r="E54" s="17">
        <v>13921</v>
      </c>
      <c r="F54" s="17">
        <v>11408</v>
      </c>
      <c r="G54" s="24"/>
      <c r="H54" s="7"/>
      <c r="I54" s="25">
        <f t="shared" si="16"/>
        <v>-1334</v>
      </c>
      <c r="J54" s="24">
        <f t="shared" si="16"/>
        <v>3686</v>
      </c>
      <c r="K54" s="7"/>
      <c r="L54" s="25">
        <f t="shared" si="3"/>
        <v>-1327.8394153385004</v>
      </c>
      <c r="M54" s="17">
        <f t="shared" si="1"/>
        <v>37.952803371503769</v>
      </c>
      <c r="N54" s="17">
        <f t="shared" si="4"/>
        <v>3684.2406732859481</v>
      </c>
      <c r="O54" s="24">
        <f t="shared" si="2"/>
        <v>3.0952304867766371</v>
      </c>
      <c r="P54" s="7"/>
      <c r="Q54" s="25">
        <f t="shared" si="5"/>
        <v>-1291.4060689591433</v>
      </c>
      <c r="R54" s="24">
        <f t="shared" si="6"/>
        <v>3648.738723900341</v>
      </c>
      <c r="S54" s="7"/>
      <c r="T54" s="25">
        <f t="shared" si="7"/>
        <v>0.33290688982728117</v>
      </c>
      <c r="U54" s="24">
        <f t="shared" si="8"/>
        <v>0.94815705138895934</v>
      </c>
      <c r="V54" s="7"/>
      <c r="W54" s="25">
        <f t="shared" si="9"/>
        <v>0.32586769050150982</v>
      </c>
      <c r="X54" s="24">
        <f t="shared" si="10"/>
        <v>191.41000148036164</v>
      </c>
      <c r="Y54" s="7"/>
      <c r="Z54" s="25">
        <f t="shared" si="11"/>
        <v>639</v>
      </c>
      <c r="AA54" s="17">
        <f t="shared" si="15"/>
        <v>191.33999999999995</v>
      </c>
      <c r="AB54" s="24">
        <f t="shared" si="12"/>
        <v>3.3395129907659489</v>
      </c>
      <c r="AC54" s="17">
        <f t="shared" si="13"/>
        <v>7.0001480361696622E-2</v>
      </c>
      <c r="AD54" s="17">
        <f t="shared" ca="1" si="14"/>
        <v>-3.4031808569693567E-2</v>
      </c>
      <c r="AE54" s="17">
        <v>115</v>
      </c>
    </row>
    <row r="55" spans="1:31" s="17" customFormat="1" x14ac:dyDescent="0.25">
      <c r="A55" s="17">
        <v>35</v>
      </c>
      <c r="B55" s="17">
        <v>623</v>
      </c>
      <c r="C55" s="17">
        <v>12411</v>
      </c>
      <c r="D55" s="17">
        <v>15018</v>
      </c>
      <c r="E55" s="17">
        <v>14091</v>
      </c>
      <c r="F55" s="17">
        <v>11475</v>
      </c>
      <c r="G55" s="24"/>
      <c r="H55" s="7"/>
      <c r="I55" s="25">
        <f t="shared" si="16"/>
        <v>-1680</v>
      </c>
      <c r="J55" s="24">
        <f t="shared" si="16"/>
        <v>3543</v>
      </c>
      <c r="K55" s="7"/>
      <c r="L55" s="25">
        <f t="shared" si="3"/>
        <v>-1680.071384874645</v>
      </c>
      <c r="M55" s="17">
        <f t="shared" si="1"/>
        <v>5.0958003280811093E-3</v>
      </c>
      <c r="N55" s="17">
        <f t="shared" si="4"/>
        <v>3544.9948733825354</v>
      </c>
      <c r="O55" s="24">
        <f t="shared" si="2"/>
        <v>3.9795198123481819</v>
      </c>
      <c r="P55" s="7"/>
      <c r="Q55" s="25">
        <f t="shared" si="5"/>
        <v>-1637.4060689591433</v>
      </c>
      <c r="R55" s="24">
        <f t="shared" si="6"/>
        <v>3505.738723900341</v>
      </c>
      <c r="S55" s="7"/>
      <c r="T55" s="25">
        <f t="shared" si="7"/>
        <v>0.42210097575338923</v>
      </c>
      <c r="U55" s="24">
        <f t="shared" si="8"/>
        <v>0.91099723573526814</v>
      </c>
      <c r="V55" s="7"/>
      <c r="W55" s="25">
        <f t="shared" si="9"/>
        <v>0.41534047903578414</v>
      </c>
      <c r="X55" s="24">
        <f t="shared" si="10"/>
        <v>196.95202550914394</v>
      </c>
      <c r="Y55" s="7"/>
      <c r="Z55" s="25">
        <f t="shared" si="11"/>
        <v>623</v>
      </c>
      <c r="AA55" s="17">
        <f t="shared" si="15"/>
        <v>196.94699999999995</v>
      </c>
      <c r="AB55" s="24">
        <f t="shared" si="12"/>
        <v>3.437373601925271</v>
      </c>
      <c r="AC55" s="17">
        <f t="shared" si="13"/>
        <v>5.0255091439908028E-3</v>
      </c>
      <c r="AD55" s="17">
        <f t="shared" ca="1" si="14"/>
        <v>8.5635024691413264E-2</v>
      </c>
      <c r="AE55" s="17">
        <v>114</v>
      </c>
    </row>
    <row r="56" spans="1:31" s="17" customFormat="1" x14ac:dyDescent="0.25">
      <c r="A56" s="17">
        <v>36</v>
      </c>
      <c r="B56" s="17">
        <v>618</v>
      </c>
      <c r="C56" s="17">
        <v>12251</v>
      </c>
      <c r="D56" s="17">
        <v>14940</v>
      </c>
      <c r="E56" s="17">
        <v>14266</v>
      </c>
      <c r="F56" s="17">
        <v>11568</v>
      </c>
      <c r="G56" s="24"/>
      <c r="H56" s="7"/>
      <c r="I56" s="25">
        <f t="shared" si="16"/>
        <v>-2015</v>
      </c>
      <c r="J56" s="24">
        <f t="shared" si="16"/>
        <v>3372</v>
      </c>
      <c r="K56" s="7"/>
      <c r="L56" s="25">
        <f t="shared" si="3"/>
        <v>-2014.0000356784378</v>
      </c>
      <c r="M56" s="17">
        <f t="shared" si="1"/>
        <v>0.9999286443973</v>
      </c>
      <c r="N56" s="17">
        <f t="shared" si="4"/>
        <v>3373.7096251555149</v>
      </c>
      <c r="O56" s="24">
        <f t="shared" si="2"/>
        <v>2.9228181723693933</v>
      </c>
      <c r="P56" s="7"/>
      <c r="Q56" s="25">
        <f t="shared" si="5"/>
        <v>-1972.4060689591433</v>
      </c>
      <c r="R56" s="24">
        <f t="shared" si="6"/>
        <v>3334.738723900341</v>
      </c>
      <c r="S56" s="7"/>
      <c r="T56" s="25">
        <f t="shared" si="7"/>
        <v>0.50845941154889851</v>
      </c>
      <c r="U56" s="24">
        <f t="shared" si="8"/>
        <v>0.86656137226127372</v>
      </c>
      <c r="V56" s="7"/>
      <c r="W56" s="25">
        <f t="shared" si="9"/>
        <v>0.50203162767993548</v>
      </c>
      <c r="X56" s="24">
        <f t="shared" si="10"/>
        <v>202.52823417456466</v>
      </c>
      <c r="Y56" s="7"/>
      <c r="Z56" s="25">
        <f t="shared" si="11"/>
        <v>618</v>
      </c>
      <c r="AA56" s="17">
        <f t="shared" si="15"/>
        <v>202.50899999999996</v>
      </c>
      <c r="AB56" s="24">
        <f t="shared" si="12"/>
        <v>3.5344488149211961</v>
      </c>
      <c r="AC56" s="17">
        <f t="shared" si="13"/>
        <v>1.9234174564701334E-2</v>
      </c>
      <c r="AD56" s="17">
        <f t="shared" ca="1" si="14"/>
        <v>8.9868853617332434E-2</v>
      </c>
      <c r="AE56" s="17">
        <v>113</v>
      </c>
    </row>
    <row r="57" spans="1:31" s="17" customFormat="1" x14ac:dyDescent="0.25">
      <c r="A57" s="17">
        <v>37</v>
      </c>
      <c r="B57" s="17">
        <v>603</v>
      </c>
      <c r="C57" s="17">
        <v>12092</v>
      </c>
      <c r="D57" s="17">
        <v>14839</v>
      </c>
      <c r="E57" s="17">
        <v>14415</v>
      </c>
      <c r="F57" s="17">
        <v>11666</v>
      </c>
      <c r="G57" s="24"/>
      <c r="H57" s="7"/>
      <c r="I57" s="25">
        <f t="shared" si="16"/>
        <v>-2323</v>
      </c>
      <c r="J57" s="24">
        <f t="shared" si="16"/>
        <v>3173</v>
      </c>
      <c r="K57" s="7"/>
      <c r="L57" s="25">
        <f t="shared" si="3"/>
        <v>-2321.9492592262159</v>
      </c>
      <c r="M57" s="17">
        <f t="shared" si="1"/>
        <v>1.1040561736924674</v>
      </c>
      <c r="N57" s="17">
        <f t="shared" si="4"/>
        <v>3176.2941431214426</v>
      </c>
      <c r="O57" s="24">
        <f t="shared" si="2"/>
        <v>10.851378904547795</v>
      </c>
      <c r="P57" s="7"/>
      <c r="Q57" s="25">
        <f t="shared" si="5"/>
        <v>-2280.4060689591433</v>
      </c>
      <c r="R57" s="24">
        <f t="shared" si="6"/>
        <v>3135.738723900341</v>
      </c>
      <c r="S57" s="7"/>
      <c r="T57" s="25">
        <f t="shared" si="7"/>
        <v>0.58785761520566526</v>
      </c>
      <c r="U57" s="24">
        <f t="shared" si="8"/>
        <v>0.81484946096697619</v>
      </c>
      <c r="V57" s="7"/>
      <c r="W57" s="25">
        <f t="shared" si="9"/>
        <v>0.5818164404627395</v>
      </c>
      <c r="X57" s="24">
        <f t="shared" si="10"/>
        <v>207.97039144619009</v>
      </c>
      <c r="Y57" s="7"/>
      <c r="Z57" s="25">
        <f t="shared" si="11"/>
        <v>603</v>
      </c>
      <c r="AA57" s="17">
        <f t="shared" si="15"/>
        <v>207.93599999999995</v>
      </c>
      <c r="AB57" s="24">
        <f t="shared" si="12"/>
        <v>3.6291678334269282</v>
      </c>
      <c r="AC57" s="17">
        <f t="shared" si="13"/>
        <v>3.4391446190142005E-2</v>
      </c>
      <c r="AD57" s="17">
        <f t="shared" ca="1" si="14"/>
        <v>3.2052016292169583E-2</v>
      </c>
      <c r="AE57" s="17">
        <v>112</v>
      </c>
    </row>
    <row r="58" spans="1:31" s="17" customFormat="1" x14ac:dyDescent="0.25">
      <c r="A58" s="17">
        <v>38</v>
      </c>
      <c r="B58" s="17">
        <v>632</v>
      </c>
      <c r="C58" s="17">
        <v>11944</v>
      </c>
      <c r="D58" s="17">
        <v>14723</v>
      </c>
      <c r="E58" s="17">
        <v>14573</v>
      </c>
      <c r="F58" s="17">
        <v>11789</v>
      </c>
      <c r="G58" s="24"/>
      <c r="H58" s="7"/>
      <c r="I58" s="25">
        <f t="shared" si="16"/>
        <v>-2629</v>
      </c>
      <c r="J58" s="24">
        <f t="shared" si="16"/>
        <v>2934</v>
      </c>
      <c r="K58" s="7"/>
      <c r="L58" s="25">
        <f t="shared" si="3"/>
        <v>-2622.7246628724115</v>
      </c>
      <c r="M58" s="17">
        <f t="shared" si="1"/>
        <v>39.379856064890689</v>
      </c>
      <c r="N58" s="17">
        <f t="shared" si="4"/>
        <v>2939.2225623917338</v>
      </c>
      <c r="O58" s="24">
        <f t="shared" si="2"/>
        <v>27.275157935552741</v>
      </c>
      <c r="P58" s="7"/>
      <c r="Q58" s="25">
        <f t="shared" si="5"/>
        <v>-2586.4060689591433</v>
      </c>
      <c r="R58" s="24">
        <f t="shared" si="6"/>
        <v>2896.738723900341</v>
      </c>
      <c r="S58" s="7"/>
      <c r="T58" s="25">
        <f t="shared" si="7"/>
        <v>0.66674024611141403</v>
      </c>
      <c r="U58" s="24">
        <f t="shared" si="8"/>
        <v>0.75274319564367409</v>
      </c>
      <c r="V58" s="7"/>
      <c r="W58" s="25">
        <f t="shared" si="9"/>
        <v>0.66116293566355988</v>
      </c>
      <c r="X58" s="24">
        <f t="shared" si="10"/>
        <v>213.7369721950472</v>
      </c>
      <c r="Y58" s="7"/>
      <c r="Z58" s="25">
        <f t="shared" si="11"/>
        <v>632</v>
      </c>
      <c r="AA58" s="17">
        <f t="shared" si="15"/>
        <v>213.62399999999994</v>
      </c>
      <c r="AB58" s="24">
        <f t="shared" si="12"/>
        <v>3.7284421612803658</v>
      </c>
      <c r="AC58" s="17">
        <f t="shared" si="13"/>
        <v>0.11297219504726286</v>
      </c>
      <c r="AD58" s="17">
        <f t="shared" ca="1" si="14"/>
        <v>-1.5759014508205382E-2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11810</v>
      </c>
      <c r="D59" s="17">
        <v>14586</v>
      </c>
      <c r="E59" s="17">
        <v>14702</v>
      </c>
      <c r="F59" s="17">
        <v>11916</v>
      </c>
      <c r="G59" s="24"/>
      <c r="H59" s="7"/>
      <c r="I59" s="25">
        <f t="shared" si="16"/>
        <v>-2892</v>
      </c>
      <c r="J59" s="24">
        <f t="shared" si="16"/>
        <v>2670</v>
      </c>
      <c r="K59" s="7"/>
      <c r="L59" s="25">
        <f t="shared" si="3"/>
        <v>-2891.8649412020068</v>
      </c>
      <c r="M59" s="17">
        <f t="shared" si="1"/>
        <v>1.8240878915374566E-2</v>
      </c>
      <c r="N59" s="17">
        <f t="shared" si="4"/>
        <v>2680.1983527114094</v>
      </c>
      <c r="O59" s="24">
        <f t="shared" si="2"/>
        <v>104.00639802631086</v>
      </c>
      <c r="P59" s="7"/>
      <c r="Q59" s="25">
        <f t="shared" si="5"/>
        <v>-2849.4060689591433</v>
      </c>
      <c r="R59" s="24">
        <f t="shared" si="6"/>
        <v>2632.738723900341</v>
      </c>
      <c r="S59" s="7"/>
      <c r="T59" s="25">
        <f t="shared" si="7"/>
        <v>0.73453806287027645</v>
      </c>
      <c r="U59" s="24">
        <f t="shared" si="8"/>
        <v>0.68414045905224419</v>
      </c>
      <c r="V59" s="7"/>
      <c r="W59" s="25">
        <f t="shared" si="9"/>
        <v>0.7294726038257271</v>
      </c>
      <c r="X59" s="24">
        <f t="shared" si="10"/>
        <v>219.27965419704356</v>
      </c>
      <c r="Y59" s="7"/>
      <c r="Z59" s="25">
        <f t="shared" si="11"/>
        <v>617</v>
      </c>
      <c r="AA59" s="17">
        <f t="shared" si="15"/>
        <v>219.17699999999994</v>
      </c>
      <c r="AB59" s="24">
        <f t="shared" si="12"/>
        <v>3.8253602946436103</v>
      </c>
      <c r="AC59" s="17">
        <f t="shared" si="13"/>
        <v>0.10265419704361989</v>
      </c>
      <c r="AD59" s="17">
        <f t="shared" ca="1" si="14"/>
        <v>2.3835192703927532E-2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11691</v>
      </c>
      <c r="D60" s="17">
        <v>14450</v>
      </c>
      <c r="E60" s="17">
        <v>14834</v>
      </c>
      <c r="F60" s="17">
        <v>12066</v>
      </c>
      <c r="G60" s="24"/>
      <c r="H60" s="7"/>
      <c r="I60" s="25">
        <f t="shared" si="16"/>
        <v>-3143</v>
      </c>
      <c r="J60" s="24">
        <f t="shared" si="16"/>
        <v>2384</v>
      </c>
      <c r="K60" s="7"/>
      <c r="L60" s="25">
        <f t="shared" si="3"/>
        <v>-3136.8413944149688</v>
      </c>
      <c r="M60" s="17">
        <f t="shared" si="1"/>
        <v>37.928422751977273</v>
      </c>
      <c r="N60" s="17">
        <f t="shared" si="4"/>
        <v>2393.0219213144137</v>
      </c>
      <c r="O60" s="24">
        <f t="shared" si="2"/>
        <v>81.395064203472273</v>
      </c>
      <c r="P60" s="7"/>
      <c r="Q60" s="25">
        <f t="shared" si="5"/>
        <v>-3100.4060689591433</v>
      </c>
      <c r="R60" s="24">
        <f t="shared" si="6"/>
        <v>2346.738723900341</v>
      </c>
      <c r="S60" s="7"/>
      <c r="T60" s="25">
        <f t="shared" si="7"/>
        <v>0.79924244312303117</v>
      </c>
      <c r="U60" s="24">
        <f t="shared" si="8"/>
        <v>0.60982082774486179</v>
      </c>
      <c r="V60" s="7"/>
      <c r="W60" s="25">
        <f t="shared" si="9"/>
        <v>0.79473124818740715</v>
      </c>
      <c r="X60" s="24">
        <f t="shared" si="10"/>
        <v>224.94281136696179</v>
      </c>
      <c r="Y60" s="7"/>
      <c r="Z60" s="25">
        <f t="shared" si="11"/>
        <v>624</v>
      </c>
      <c r="AA60" s="17">
        <f t="shared" si="15"/>
        <v>224.79299999999995</v>
      </c>
      <c r="AB60" s="24">
        <f t="shared" si="12"/>
        <v>3.9233779854356121</v>
      </c>
      <c r="AC60" s="17">
        <f t="shared" si="13"/>
        <v>0.14981136696184194</v>
      </c>
      <c r="AD60" s="17">
        <f t="shared" ca="1" si="14"/>
        <v>-1.2862335521077739E-2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11570</v>
      </c>
      <c r="D61" s="17">
        <v>14277</v>
      </c>
      <c r="E61" s="17">
        <v>14925</v>
      </c>
      <c r="F61" s="17">
        <v>12212</v>
      </c>
      <c r="G61" s="24"/>
      <c r="H61" s="7"/>
      <c r="I61" s="25">
        <f t="shared" si="16"/>
        <v>-3355</v>
      </c>
      <c r="J61" s="24">
        <f t="shared" si="16"/>
        <v>2065</v>
      </c>
      <c r="K61" s="7"/>
      <c r="L61" s="25">
        <f t="shared" si="3"/>
        <v>-3355.3000070087264</v>
      </c>
      <c r="M61" s="17">
        <f t="shared" si="1"/>
        <v>9.0004205284977143E-2</v>
      </c>
      <c r="N61" s="17">
        <f t="shared" si="4"/>
        <v>2078.1030582308413</v>
      </c>
      <c r="O61" s="24">
        <f t="shared" si="2"/>
        <v>171.69013500081715</v>
      </c>
      <c r="P61" s="7"/>
      <c r="Q61" s="25">
        <f t="shared" si="5"/>
        <v>-3312.4060689591433</v>
      </c>
      <c r="R61" s="24">
        <f t="shared" si="6"/>
        <v>2027.738723900341</v>
      </c>
      <c r="S61" s="7"/>
      <c r="T61" s="25">
        <f t="shared" si="7"/>
        <v>0.85389315473093552</v>
      </c>
      <c r="U61" s="24">
        <f t="shared" si="8"/>
        <v>0.52692585436355055</v>
      </c>
      <c r="V61" s="7"/>
      <c r="W61" s="25">
        <f t="shared" si="9"/>
        <v>0.84999969338612402</v>
      </c>
      <c r="X61" s="24">
        <f t="shared" si="10"/>
        <v>230.64759456449917</v>
      </c>
      <c r="Y61" s="7"/>
      <c r="Z61" s="25">
        <f t="shared" si="11"/>
        <v>634</v>
      </c>
      <c r="AA61" s="17">
        <f t="shared" si="15"/>
        <v>230.49899999999994</v>
      </c>
      <c r="AB61" s="24">
        <f t="shared" si="12"/>
        <v>4.0229664725544092</v>
      </c>
      <c r="AC61" s="17">
        <f t="shared" si="13"/>
        <v>0.14859456449923414</v>
      </c>
      <c r="AD61" s="17">
        <f t="shared" ca="1" si="14"/>
        <v>1.637129495961176E-2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11481</v>
      </c>
      <c r="D62" s="17">
        <v>14113</v>
      </c>
      <c r="E62" s="17">
        <v>15020</v>
      </c>
      <c r="F62" s="17">
        <v>12383</v>
      </c>
      <c r="G62" s="24"/>
      <c r="H62" s="7"/>
      <c r="I62" s="25">
        <f t="shared" si="16"/>
        <v>-3539</v>
      </c>
      <c r="J62" s="24">
        <f t="shared" si="16"/>
        <v>1730</v>
      </c>
      <c r="K62" s="7"/>
      <c r="L62" s="25">
        <f t="shared" si="3"/>
        <v>-3542.247978878137</v>
      </c>
      <c r="M62" s="17">
        <f t="shared" si="1"/>
        <v>10.549366792824207</v>
      </c>
      <c r="N62" s="17">
        <f t="shared" si="4"/>
        <v>1740.2490918598282</v>
      </c>
      <c r="O62" s="24">
        <f t="shared" si="2"/>
        <v>105.0438839511975</v>
      </c>
      <c r="P62" s="7"/>
      <c r="Q62" s="25">
        <f t="shared" si="5"/>
        <v>-3496.4060689591433</v>
      </c>
      <c r="R62" s="24">
        <f t="shared" si="6"/>
        <v>1692.738723900341</v>
      </c>
      <c r="S62" s="7"/>
      <c r="T62" s="25">
        <f t="shared" si="7"/>
        <v>0.90132584782458836</v>
      </c>
      <c r="U62" s="24">
        <f t="shared" si="8"/>
        <v>0.4398731393706376</v>
      </c>
      <c r="V62" s="7"/>
      <c r="W62" s="25">
        <f t="shared" si="9"/>
        <v>0.89808082840096615</v>
      </c>
      <c r="X62" s="24">
        <f t="shared" si="10"/>
        <v>236.34764604391682</v>
      </c>
      <c r="Y62" s="7"/>
      <c r="Z62" s="25">
        <f t="shared" si="11"/>
        <v>639</v>
      </c>
      <c r="AA62" s="17">
        <f t="shared" si="15"/>
        <v>236.24999999999994</v>
      </c>
      <c r="AB62" s="24">
        <f t="shared" si="12"/>
        <v>4.1233403578366028</v>
      </c>
      <c r="AC62" s="17">
        <f t="shared" si="13"/>
        <v>9.7646043916881808E-2</v>
      </c>
      <c r="AD62" s="17">
        <f t="shared" ca="1" si="14"/>
        <v>1.0712981164999746E-3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11416</v>
      </c>
      <c r="D63" s="17">
        <v>13952</v>
      </c>
      <c r="E63" s="17">
        <v>15107</v>
      </c>
      <c r="F63" s="17">
        <v>12567</v>
      </c>
      <c r="G63" s="24"/>
      <c r="H63" s="7"/>
      <c r="I63" s="25">
        <f t="shared" si="16"/>
        <v>-3691</v>
      </c>
      <c r="J63" s="24">
        <f t="shared" si="16"/>
        <v>1385</v>
      </c>
      <c r="K63" s="7"/>
      <c r="L63" s="25">
        <f t="shared" si="3"/>
        <v>-3691.4404113420405</v>
      </c>
      <c r="M63" s="17">
        <f t="shared" si="1"/>
        <v>0.19396215019794405</v>
      </c>
      <c r="N63" s="17">
        <f t="shared" si="4"/>
        <v>1392.0572325565156</v>
      </c>
      <c r="O63" s="24">
        <f t="shared" si="2"/>
        <v>49.804531356743723</v>
      </c>
      <c r="P63" s="7"/>
      <c r="Q63" s="25">
        <f t="shared" si="5"/>
        <v>-3648.4060689591433</v>
      </c>
      <c r="R63" s="24">
        <f t="shared" si="6"/>
        <v>1347.738723900341</v>
      </c>
      <c r="S63" s="7"/>
      <c r="T63" s="25">
        <f t="shared" si="7"/>
        <v>0.9405093769019538</v>
      </c>
      <c r="U63" s="24">
        <f t="shared" si="8"/>
        <v>0.35022183587047351</v>
      </c>
      <c r="V63" s="7"/>
      <c r="W63" s="25">
        <f t="shared" si="9"/>
        <v>0.93793188882696465</v>
      </c>
      <c r="X63" s="24">
        <f t="shared" si="10"/>
        <v>241.96737797388187</v>
      </c>
      <c r="Y63" s="7"/>
      <c r="Z63" s="25">
        <f t="shared" si="11"/>
        <v>627</v>
      </c>
      <c r="AA63" s="17">
        <f t="shared" si="15"/>
        <v>241.89299999999994</v>
      </c>
      <c r="AB63" s="24">
        <f t="shared" si="12"/>
        <v>4.2218292875266421</v>
      </c>
      <c r="AC63" s="17">
        <f t="shared" si="13"/>
        <v>7.4377973881922799E-2</v>
      </c>
      <c r="AD63" s="17">
        <f t="shared" ca="1" si="14"/>
        <v>8.4848106271124379E-2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11355</v>
      </c>
      <c r="D64" s="17">
        <v>13762</v>
      </c>
      <c r="E64" s="17">
        <v>15159</v>
      </c>
      <c r="F64" s="17">
        <v>12742</v>
      </c>
      <c r="G64" s="24"/>
      <c r="H64" s="7"/>
      <c r="I64" s="25">
        <f t="shared" si="16"/>
        <v>-3804</v>
      </c>
      <c r="J64" s="24">
        <f t="shared" si="16"/>
        <v>1020</v>
      </c>
      <c r="K64" s="7"/>
      <c r="L64" s="25">
        <f t="shared" si="3"/>
        <v>-3805.1025066645943</v>
      </c>
      <c r="M64" s="17">
        <f t="shared" si="1"/>
        <v>1.2155209454749141</v>
      </c>
      <c r="N64" s="17">
        <f t="shared" si="4"/>
        <v>1031.3198022227868</v>
      </c>
      <c r="O64" s="24">
        <f t="shared" si="2"/>
        <v>128.13792236301006</v>
      </c>
      <c r="P64" s="7"/>
      <c r="Q64" s="25">
        <f t="shared" si="5"/>
        <v>-3761.4060689591433</v>
      </c>
      <c r="R64" s="24">
        <f t="shared" si="6"/>
        <v>982.73872390034114</v>
      </c>
      <c r="S64" s="7"/>
      <c r="T64" s="25">
        <f t="shared" si="7"/>
        <v>0.96963923733446888</v>
      </c>
      <c r="U64" s="24">
        <f t="shared" si="8"/>
        <v>0.25537335535580713</v>
      </c>
      <c r="V64" s="7"/>
      <c r="W64" s="25">
        <f t="shared" si="9"/>
        <v>0.96776763753031381</v>
      </c>
      <c r="X64" s="24">
        <f t="shared" si="10"/>
        <v>247.66072112489724</v>
      </c>
      <c r="Y64" s="7"/>
      <c r="Z64" s="25">
        <f t="shared" si="11"/>
        <v>626</v>
      </c>
      <c r="AA64" s="17">
        <f t="shared" si="15"/>
        <v>247.52699999999993</v>
      </c>
      <c r="AB64" s="24">
        <f t="shared" si="12"/>
        <v>4.3201611375840026</v>
      </c>
      <c r="AC64" s="17">
        <f t="shared" si="13"/>
        <v>0.13372112489730625</v>
      </c>
      <c r="AD64" s="17">
        <f t="shared" ca="1" si="14"/>
        <v>-5.501890318845426E-2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11324</v>
      </c>
      <c r="D65" s="17">
        <v>13597</v>
      </c>
      <c r="E65" s="17">
        <v>15205</v>
      </c>
      <c r="F65" s="17">
        <v>12927</v>
      </c>
      <c r="G65" s="24"/>
      <c r="H65" s="7"/>
      <c r="I65" s="25">
        <f t="shared" si="16"/>
        <v>-3881</v>
      </c>
      <c r="J65" s="24">
        <f t="shared" si="16"/>
        <v>670</v>
      </c>
      <c r="K65" s="7"/>
      <c r="L65" s="25">
        <f t="shared" si="3"/>
        <v>-3880.1180118840875</v>
      </c>
      <c r="M65" s="17">
        <f t="shared" si="1"/>
        <v>0.77790303661081694</v>
      </c>
      <c r="N65" s="17">
        <f t="shared" si="4"/>
        <v>675.30996083597188</v>
      </c>
      <c r="O65" s="24">
        <f t="shared" si="2"/>
        <v>28.195684079555171</v>
      </c>
      <c r="P65" s="7"/>
      <c r="Q65" s="25">
        <f t="shared" si="5"/>
        <v>-3838.4060689591433</v>
      </c>
      <c r="R65" s="24">
        <f t="shared" si="6"/>
        <v>632.73872390034114</v>
      </c>
      <c r="S65" s="7"/>
      <c r="T65" s="25">
        <f t="shared" si="7"/>
        <v>0.98948878824866049</v>
      </c>
      <c r="U65" s="24">
        <f t="shared" si="8"/>
        <v>0.16442275760201747</v>
      </c>
      <c r="V65" s="7"/>
      <c r="W65" s="25">
        <f t="shared" si="9"/>
        <v>0.98829384426800104</v>
      </c>
      <c r="X65" s="24">
        <f t="shared" si="10"/>
        <v>252.99710573996833</v>
      </c>
      <c r="Y65" s="7"/>
      <c r="Z65" s="25">
        <f t="shared" si="11"/>
        <v>602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5.2105739968396847E-2</v>
      </c>
      <c r="AD65" s="17">
        <f t="shared" ca="1" si="14"/>
        <v>4.9143438224547253E-2</v>
      </c>
      <c r="AE65" s="17">
        <v>104</v>
      </c>
    </row>
    <row r="66" spans="1:31" s="17" customFormat="1" x14ac:dyDescent="0.25">
      <c r="A66" s="17">
        <v>46</v>
      </c>
      <c r="B66" s="17">
        <v>618</v>
      </c>
      <c r="C66" s="17">
        <v>11299</v>
      </c>
      <c r="D66" s="17">
        <v>13403</v>
      </c>
      <c r="E66" s="17">
        <v>15216</v>
      </c>
      <c r="F66" s="17">
        <v>13101</v>
      </c>
      <c r="G66" s="24"/>
      <c r="H66" s="7"/>
      <c r="I66" s="25">
        <f t="shared" si="16"/>
        <v>-3917</v>
      </c>
      <c r="J66" s="24">
        <f t="shared" si="16"/>
        <v>302</v>
      </c>
      <c r="K66" s="7"/>
      <c r="L66" s="25">
        <f t="shared" si="3"/>
        <v>-3921.442308909538</v>
      </c>
      <c r="M66" s="17">
        <f t="shared" si="1"/>
        <v>19.734108447761066</v>
      </c>
      <c r="N66" s="17">
        <f t="shared" si="4"/>
        <v>303.93476019661244</v>
      </c>
      <c r="O66" s="24">
        <f t="shared" si="2"/>
        <v>3.7432970183958245</v>
      </c>
      <c r="P66" s="7"/>
      <c r="Q66" s="25">
        <f t="shared" si="5"/>
        <v>-3874.4060689591433</v>
      </c>
      <c r="R66" s="24">
        <f t="shared" si="6"/>
        <v>264.73872390034109</v>
      </c>
      <c r="S66" s="7"/>
      <c r="T66" s="25">
        <f t="shared" si="7"/>
        <v>0.99876909776698397</v>
      </c>
      <c r="U66" s="24">
        <f t="shared" si="8"/>
        <v>6.8794700535175737E-2</v>
      </c>
      <c r="V66" s="7"/>
      <c r="W66" s="25">
        <f t="shared" si="9"/>
        <v>0.99828528881591483</v>
      </c>
      <c r="X66" s="24">
        <f t="shared" si="10"/>
        <v>258.50072251697998</v>
      </c>
      <c r="Y66" s="7"/>
      <c r="Z66" s="25">
        <f t="shared" si="11"/>
        <v>618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-6.2774830199714415E-3</v>
      </c>
      <c r="AD66" s="17">
        <f t="shared" ca="1" si="14"/>
        <v>7.4763303546717452E-2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11290</v>
      </c>
      <c r="D67" s="17">
        <v>13210</v>
      </c>
      <c r="E67" s="17">
        <v>15217</v>
      </c>
      <c r="F67" s="17">
        <v>13289</v>
      </c>
      <c r="G67" s="24"/>
      <c r="H67" s="7"/>
      <c r="I67" s="25">
        <f t="shared" si="16"/>
        <v>-3927</v>
      </c>
      <c r="J67" s="24">
        <f t="shared" si="16"/>
        <v>-79</v>
      </c>
      <c r="K67" s="7"/>
      <c r="L67" s="25">
        <f t="shared" si="3"/>
        <v>-3925.890855783206</v>
      </c>
      <c r="M67" s="17">
        <f t="shared" si="1"/>
        <v>1.2302008936475604</v>
      </c>
      <c r="N67" s="17">
        <f t="shared" si="4"/>
        <v>-79.032440580981273</v>
      </c>
      <c r="O67" s="24">
        <f t="shared" si="2"/>
        <v>1.052391294402539E-3</v>
      </c>
      <c r="P67" s="7"/>
      <c r="Q67" s="25">
        <f t="shared" si="5"/>
        <v>-3884.4060689591433</v>
      </c>
      <c r="R67" s="24">
        <f t="shared" si="6"/>
        <v>-116.26127609965889</v>
      </c>
      <c r="S67" s="7"/>
      <c r="T67" s="25">
        <f t="shared" si="7"/>
        <v>1.0013469615220738</v>
      </c>
      <c r="U67" s="24">
        <f t="shared" si="8"/>
        <v>-3.0211521591092451E-2</v>
      </c>
      <c r="V67" s="7"/>
      <c r="W67" s="25">
        <f t="shared" si="9"/>
        <v>1.0015992149702757</v>
      </c>
      <c r="X67" s="24">
        <f t="shared" si="10"/>
        <v>264.17061136115274</v>
      </c>
      <c r="Y67" s="7"/>
      <c r="Z67" s="25">
        <f t="shared" si="11"/>
        <v>633</v>
      </c>
      <c r="AA67" s="17">
        <f t="shared" si="15"/>
        <v>264.20399999999995</v>
      </c>
      <c r="AB67" s="24">
        <f t="shared" si="12"/>
        <v>4.6112296969390973</v>
      </c>
      <c r="AC67" s="17">
        <f t="shared" si="13"/>
        <v>-3.338863884721377E-2</v>
      </c>
      <c r="AD67" s="17">
        <f t="shared" ca="1" si="14"/>
        <v>9.4725846629216903E-2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11311</v>
      </c>
      <c r="D68" s="17">
        <v>13017</v>
      </c>
      <c r="E68" s="17">
        <v>15193</v>
      </c>
      <c r="F68" s="17">
        <v>13474</v>
      </c>
      <c r="G68" s="24"/>
      <c r="H68" s="7"/>
      <c r="I68" s="25">
        <f t="shared" si="16"/>
        <v>-3882</v>
      </c>
      <c r="J68" s="24">
        <f t="shared" si="16"/>
        <v>-457</v>
      </c>
      <c r="K68" s="7"/>
      <c r="L68" s="25">
        <f t="shared" si="3"/>
        <v>-3892.3827799967867</v>
      </c>
      <c r="M68" s="17">
        <f t="shared" si="1"/>
        <v>107.80212046167334</v>
      </c>
      <c r="N68" s="17">
        <f t="shared" si="4"/>
        <v>-457.85528066300066</v>
      </c>
      <c r="O68" s="24">
        <f t="shared" si="2"/>
        <v>0.73150501250284128</v>
      </c>
      <c r="P68" s="7"/>
      <c r="Q68" s="25">
        <f t="shared" si="5"/>
        <v>-3839.4060689591433</v>
      </c>
      <c r="R68" s="24">
        <f t="shared" si="6"/>
        <v>-494.26127609965891</v>
      </c>
      <c r="S68" s="7"/>
      <c r="T68" s="25">
        <f t="shared" si="7"/>
        <v>0.98974657462416948</v>
      </c>
      <c r="U68" s="24">
        <f t="shared" si="8"/>
        <v>-0.1284381671651853</v>
      </c>
      <c r="V68" s="7"/>
      <c r="W68" s="25">
        <f t="shared" si="9"/>
        <v>0.99072870351747133</v>
      </c>
      <c r="X68" s="24">
        <f t="shared" si="10"/>
        <v>269.8295394183973</v>
      </c>
      <c r="Y68" s="7"/>
      <c r="Z68" s="25">
        <f t="shared" si="11"/>
        <v>628</v>
      </c>
      <c r="AA68" s="17">
        <f t="shared" si="15"/>
        <v>269.85599999999994</v>
      </c>
      <c r="AB68" s="24">
        <f t="shared" si="12"/>
        <v>4.7098757062618173</v>
      </c>
      <c r="AC68" s="17">
        <f t="shared" si="13"/>
        <v>-2.6460581602634647E-2</v>
      </c>
      <c r="AD68" s="17">
        <f t="shared" ca="1" si="14"/>
        <v>-3.563786123686441E-2</v>
      </c>
      <c r="AE68" s="17">
        <v>101</v>
      </c>
    </row>
    <row r="69" spans="1:31" s="17" customFormat="1" x14ac:dyDescent="0.25">
      <c r="A69" s="17">
        <v>49</v>
      </c>
      <c r="B69" s="17">
        <v>626</v>
      </c>
      <c r="C69" s="17">
        <v>11342</v>
      </c>
      <c r="D69" s="17">
        <v>12830</v>
      </c>
      <c r="E69" s="17">
        <v>15154</v>
      </c>
      <c r="F69" s="17">
        <v>13654</v>
      </c>
      <c r="G69" s="24"/>
      <c r="H69" s="7"/>
      <c r="I69" s="25">
        <f t="shared" si="16"/>
        <v>-3812</v>
      </c>
      <c r="J69" s="24">
        <f t="shared" si="16"/>
        <v>-824</v>
      </c>
      <c r="K69" s="7"/>
      <c r="L69" s="25">
        <f t="shared" si="3"/>
        <v>-3821.714420323874</v>
      </c>
      <c r="M69" s="17">
        <f t="shared" si="1"/>
        <v>94.369962228896952</v>
      </c>
      <c r="N69" s="17">
        <f t="shared" si="4"/>
        <v>-830.69210321191451</v>
      </c>
      <c r="O69" s="24">
        <f t="shared" si="2"/>
        <v>44.784245398916553</v>
      </c>
      <c r="P69" s="7"/>
      <c r="Q69" s="25">
        <f t="shared" si="5"/>
        <v>-3769.4060689591433</v>
      </c>
      <c r="R69" s="24">
        <f t="shared" si="6"/>
        <v>-861.26127609965886</v>
      </c>
      <c r="S69" s="7"/>
      <c r="T69" s="25">
        <f t="shared" si="7"/>
        <v>0.97170152833854073</v>
      </c>
      <c r="U69" s="24">
        <f t="shared" si="8"/>
        <v>-0.22380636538130191</v>
      </c>
      <c r="V69" s="7"/>
      <c r="W69" s="25">
        <f t="shared" si="9"/>
        <v>0.97339210552066402</v>
      </c>
      <c r="X69" s="24">
        <f t="shared" si="10"/>
        <v>275.39154396095671</v>
      </c>
      <c r="Y69" s="7"/>
      <c r="Z69" s="25">
        <f t="shared" si="11"/>
        <v>626</v>
      </c>
      <c r="AA69" s="17">
        <f t="shared" si="15"/>
        <v>275.48999999999995</v>
      </c>
      <c r="AB69" s="24">
        <f t="shared" si="12"/>
        <v>4.8082075563191768</v>
      </c>
      <c r="AC69" s="17">
        <f t="shared" si="13"/>
        <v>-9.8456039043242072E-2</v>
      </c>
      <c r="AD69" s="17">
        <f t="shared" ca="1" si="14"/>
        <v>5.009310659016819E-2</v>
      </c>
      <c r="AE69" s="17">
        <v>100</v>
      </c>
    </row>
    <row r="70" spans="1:31" s="17" customFormat="1" x14ac:dyDescent="0.25">
      <c r="A70" s="17">
        <v>50</v>
      </c>
      <c r="B70" s="17">
        <v>645</v>
      </c>
      <c r="C70" s="17">
        <v>11396</v>
      </c>
      <c r="D70" s="17">
        <v>12646</v>
      </c>
      <c r="E70" s="17">
        <v>15104</v>
      </c>
      <c r="F70" s="17">
        <v>13845</v>
      </c>
      <c r="G70" s="24"/>
      <c r="H70" s="7"/>
      <c r="I70" s="25">
        <f t="shared" si="16"/>
        <v>-3708</v>
      </c>
      <c r="J70" s="24">
        <f t="shared" si="16"/>
        <v>-1199</v>
      </c>
      <c r="K70" s="7"/>
      <c r="L70" s="25">
        <f t="shared" si="3"/>
        <v>-3710.7074982253343</v>
      </c>
      <c r="M70" s="17">
        <f t="shared" si="1"/>
        <v>7.3305466401886425</v>
      </c>
      <c r="N70" s="17">
        <f t="shared" si="4"/>
        <v>-1206.0460595880504</v>
      </c>
      <c r="O70" s="24">
        <f t="shared" si="2"/>
        <v>49.646955718357134</v>
      </c>
      <c r="P70" s="7"/>
      <c r="Q70" s="25">
        <f t="shared" si="5"/>
        <v>-3665.4060689591433</v>
      </c>
      <c r="R70" s="24">
        <f t="shared" si="6"/>
        <v>-1236.261276099659</v>
      </c>
      <c r="S70" s="7"/>
      <c r="T70" s="25">
        <f t="shared" si="7"/>
        <v>0.94489174528560649</v>
      </c>
      <c r="U70" s="24">
        <f t="shared" si="8"/>
        <v>-0.32125343440321946</v>
      </c>
      <c r="V70" s="7"/>
      <c r="W70" s="25">
        <f t="shared" si="9"/>
        <v>0.94730598246788889</v>
      </c>
      <c r="X70" s="24">
        <f t="shared" si="10"/>
        <v>281.17589611395931</v>
      </c>
      <c r="Y70" s="7"/>
      <c r="Z70" s="25">
        <f t="shared" si="11"/>
        <v>645</v>
      </c>
      <c r="AA70" s="17">
        <f t="shared" si="15"/>
        <v>281.29499999999996</v>
      </c>
      <c r="AB70" s="24">
        <f t="shared" si="12"/>
        <v>4.909523919397448</v>
      </c>
      <c r="AC70" s="17">
        <f t="shared" si="13"/>
        <v>-0.11910388604064792</v>
      </c>
      <c r="AD70" s="17">
        <f t="shared" ca="1" si="14"/>
        <v>4.9560112859467154E-2</v>
      </c>
      <c r="AE70" s="17">
        <v>99</v>
      </c>
    </row>
    <row r="71" spans="1:31" s="17" customFormat="1" x14ac:dyDescent="0.25">
      <c r="A71" s="17">
        <v>51</v>
      </c>
      <c r="B71" s="17">
        <v>625</v>
      </c>
      <c r="C71" s="17">
        <v>11473</v>
      </c>
      <c r="D71" s="17">
        <v>12471</v>
      </c>
      <c r="E71" s="17">
        <v>15034</v>
      </c>
      <c r="F71" s="17">
        <v>14022</v>
      </c>
      <c r="G71" s="24"/>
      <c r="H71" s="7"/>
      <c r="I71" s="25">
        <f t="shared" si="16"/>
        <v>-3561</v>
      </c>
      <c r="J71" s="24">
        <f t="shared" si="16"/>
        <v>-1551</v>
      </c>
      <c r="K71" s="7"/>
      <c r="L71" s="25">
        <f t="shared" si="3"/>
        <v>-3567.2269516846231</v>
      </c>
      <c r="M71" s="17">
        <f t="shared" si="1"/>
        <v>38.774927282631026</v>
      </c>
      <c r="N71" s="17">
        <f t="shared" si="4"/>
        <v>-1557.6446362775407</v>
      </c>
      <c r="O71" s="24">
        <f t="shared" si="2"/>
        <v>44.151191260810094</v>
      </c>
      <c r="P71" s="7"/>
      <c r="Q71" s="25">
        <f t="shared" si="5"/>
        <v>-3518.4060689591433</v>
      </c>
      <c r="R71" s="24">
        <f t="shared" si="6"/>
        <v>-1588.261276099659</v>
      </c>
      <c r="S71" s="7"/>
      <c r="T71" s="25">
        <f t="shared" si="7"/>
        <v>0.90699714808578602</v>
      </c>
      <c r="U71" s="24">
        <f t="shared" si="8"/>
        <v>-0.41272374985845933</v>
      </c>
      <c r="V71" s="7"/>
      <c r="W71" s="25">
        <f t="shared" si="9"/>
        <v>0.91009030907915744</v>
      </c>
      <c r="X71" s="24">
        <f t="shared" si="10"/>
        <v>286.83708315070612</v>
      </c>
      <c r="Y71" s="7"/>
      <c r="Z71" s="25">
        <f t="shared" si="11"/>
        <v>625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-8.2916849293837913E-2</v>
      </c>
      <c r="AD71" s="17">
        <f t="shared" ca="1" si="14"/>
        <v>2.5059903395572292E-2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11556</v>
      </c>
      <c r="D72" s="17">
        <v>12300</v>
      </c>
      <c r="E72" s="17">
        <v>14938</v>
      </c>
      <c r="F72" s="17">
        <v>14186</v>
      </c>
      <c r="G72" s="24"/>
      <c r="H72" s="7"/>
      <c r="I72" s="25">
        <f t="shared" si="16"/>
        <v>-3382</v>
      </c>
      <c r="J72" s="24">
        <f t="shared" si="16"/>
        <v>-1886</v>
      </c>
      <c r="K72" s="7"/>
      <c r="L72" s="25">
        <f t="shared" si="3"/>
        <v>-3389.4804451151626</v>
      </c>
      <c r="M72" s="17">
        <f t="shared" si="1"/>
        <v>55.957059120960572</v>
      </c>
      <c r="N72" s="17">
        <f t="shared" si="4"/>
        <v>-1894.4198626401676</v>
      </c>
      <c r="O72" s="24">
        <f t="shared" si="2"/>
        <v>70.894086879290001</v>
      </c>
      <c r="P72" s="7"/>
      <c r="Q72" s="25">
        <f t="shared" si="5"/>
        <v>-3339.4060689591433</v>
      </c>
      <c r="R72" s="24">
        <f t="shared" si="6"/>
        <v>-1923.261276099659</v>
      </c>
      <c r="S72" s="7"/>
      <c r="T72" s="25">
        <f t="shared" si="7"/>
        <v>0.86085338686967805</v>
      </c>
      <c r="U72" s="24">
        <f t="shared" si="8"/>
        <v>-0.49977646485137234</v>
      </c>
      <c r="V72" s="7"/>
      <c r="W72" s="25">
        <f t="shared" si="9"/>
        <v>0.86459240424684913</v>
      </c>
      <c r="X72" s="24">
        <f t="shared" si="10"/>
        <v>292.47290760313649</v>
      </c>
      <c r="Y72" s="7"/>
      <c r="Z72" s="25">
        <f t="shared" si="11"/>
        <v>626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-8.1092396863482463E-2</v>
      </c>
      <c r="AD72" s="17">
        <f t="shared" ca="1" si="14"/>
        <v>6.6102573940099774E-2</v>
      </c>
      <c r="AE72" s="17">
        <v>97</v>
      </c>
    </row>
    <row r="73" spans="1:31" s="17" customFormat="1" x14ac:dyDescent="0.25">
      <c r="A73" s="17">
        <v>53</v>
      </c>
      <c r="B73" s="17">
        <v>612</v>
      </c>
      <c r="C73" s="17">
        <v>11656</v>
      </c>
      <c r="D73" s="17">
        <v>12146</v>
      </c>
      <c r="E73" s="17">
        <v>14839</v>
      </c>
      <c r="F73" s="17">
        <v>14343</v>
      </c>
      <c r="G73" s="24"/>
      <c r="H73" s="7"/>
      <c r="I73" s="25">
        <f t="shared" si="16"/>
        <v>-3183</v>
      </c>
      <c r="J73" s="24">
        <f t="shared" si="16"/>
        <v>-2197</v>
      </c>
      <c r="K73" s="7"/>
      <c r="L73" s="25">
        <f t="shared" si="3"/>
        <v>-3184.4256304538685</v>
      </c>
      <c r="M73" s="17">
        <f t="shared" si="1"/>
        <v>2.0324221909973259</v>
      </c>
      <c r="N73" s="17">
        <f t="shared" si="4"/>
        <v>-2205.6581816846851</v>
      </c>
      <c r="O73" s="24">
        <f t="shared" si="2"/>
        <v>74.964110085017083</v>
      </c>
      <c r="P73" s="7"/>
      <c r="Q73" s="25">
        <f t="shared" si="5"/>
        <v>-3140.4060689591433</v>
      </c>
      <c r="R73" s="24">
        <f t="shared" si="6"/>
        <v>-2234.261276099659</v>
      </c>
      <c r="S73" s="7"/>
      <c r="T73" s="25">
        <f t="shared" si="7"/>
        <v>0.80955389814339052</v>
      </c>
      <c r="U73" s="24">
        <f t="shared" si="8"/>
        <v>-0.58059256742688259</v>
      </c>
      <c r="V73" s="7"/>
      <c r="W73" s="25">
        <f t="shared" si="9"/>
        <v>0.81389226780185886</v>
      </c>
      <c r="X73" s="24">
        <f t="shared" si="10"/>
        <v>297.94518574347796</v>
      </c>
      <c r="Y73" s="7"/>
      <c r="Z73" s="25">
        <f t="shared" si="11"/>
        <v>612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-0.11681425652199096</v>
      </c>
      <c r="AD73" s="17">
        <f t="shared" ca="1" si="14"/>
        <v>4.9057269215381893E-2</v>
      </c>
      <c r="AE73" s="17">
        <v>96</v>
      </c>
    </row>
    <row r="74" spans="1:31" s="17" customFormat="1" x14ac:dyDescent="0.25">
      <c r="A74" s="17">
        <v>54</v>
      </c>
      <c r="B74" s="17">
        <v>629</v>
      </c>
      <c r="C74" s="17">
        <v>11789</v>
      </c>
      <c r="D74" s="17">
        <v>12001</v>
      </c>
      <c r="E74" s="17">
        <v>14728</v>
      </c>
      <c r="F74" s="17">
        <v>14495</v>
      </c>
      <c r="G74" s="24"/>
      <c r="H74" s="7"/>
      <c r="I74" s="25">
        <f t="shared" si="16"/>
        <v>-2939</v>
      </c>
      <c r="J74" s="24">
        <f t="shared" si="16"/>
        <v>-2494</v>
      </c>
      <c r="K74" s="7"/>
      <c r="L74" s="25">
        <f t="shared" si="3"/>
        <v>-2943.4520922480451</v>
      </c>
      <c r="M74" s="17">
        <f t="shared" si="1"/>
        <v>19.821125385103443</v>
      </c>
      <c r="N74" s="17">
        <f t="shared" si="4"/>
        <v>-2503.9480405398472</v>
      </c>
      <c r="O74" s="24">
        <f t="shared" si="2"/>
        <v>98.96351058244278</v>
      </c>
      <c r="P74" s="7"/>
      <c r="Q74" s="25">
        <f t="shared" si="5"/>
        <v>-2896.4060689591433</v>
      </c>
      <c r="R74" s="24">
        <f t="shared" si="6"/>
        <v>-2531.261276099659</v>
      </c>
      <c r="S74" s="7"/>
      <c r="T74" s="25">
        <f t="shared" si="7"/>
        <v>0.74665402251919866</v>
      </c>
      <c r="U74" s="24">
        <f t="shared" si="8"/>
        <v>-0.65777064609224123</v>
      </c>
      <c r="V74" s="7"/>
      <c r="W74" s="25">
        <f t="shared" si="9"/>
        <v>0.75156437964275336</v>
      </c>
      <c r="X74" s="24">
        <f t="shared" si="10"/>
        <v>303.63538579443502</v>
      </c>
      <c r="Y74" s="7"/>
      <c r="Z74" s="25">
        <f t="shared" si="11"/>
        <v>629</v>
      </c>
      <c r="AA74" s="17">
        <f t="shared" si="15"/>
        <v>303.72299999999996</v>
      </c>
      <c r="AB74" s="24">
        <f t="shared" si="12"/>
        <v>5.3009663640347364</v>
      </c>
      <c r="AC74" s="17">
        <f t="shared" si="13"/>
        <v>-8.761420556493249E-2</v>
      </c>
      <c r="AD74" s="17">
        <f t="shared" ca="1" si="14"/>
        <v>2.3451683348696406E-2</v>
      </c>
      <c r="AE74" s="17">
        <v>95</v>
      </c>
    </row>
    <row r="75" spans="1:31" s="17" customFormat="1" x14ac:dyDescent="0.25">
      <c r="A75" s="17">
        <v>55</v>
      </c>
      <c r="B75" s="17">
        <v>612</v>
      </c>
      <c r="C75" s="17">
        <v>11919</v>
      </c>
      <c r="D75" s="17">
        <v>11870</v>
      </c>
      <c r="E75" s="17">
        <v>14597</v>
      </c>
      <c r="F75" s="17">
        <v>14634</v>
      </c>
      <c r="G75" s="24"/>
      <c r="H75" s="7"/>
      <c r="I75" s="25">
        <f t="shared" si="16"/>
        <v>-2678</v>
      </c>
      <c r="J75" s="24">
        <f t="shared" si="16"/>
        <v>-2764</v>
      </c>
      <c r="K75" s="7"/>
      <c r="L75" s="25">
        <f t="shared" si="3"/>
        <v>-2681.8018242809271</v>
      </c>
      <c r="M75" s="17">
        <f t="shared" si="1"/>
        <v>14.453867863047025</v>
      </c>
      <c r="N75" s="17">
        <f t="shared" si="4"/>
        <v>-2770.4244732915668</v>
      </c>
      <c r="O75" s="24">
        <f t="shared" si="2"/>
        <v>41.273857074054582</v>
      </c>
      <c r="P75" s="7"/>
      <c r="Q75" s="25">
        <f t="shared" si="5"/>
        <v>-2635.4060689591433</v>
      </c>
      <c r="R75" s="24">
        <f t="shared" si="6"/>
        <v>-2801.261276099659</v>
      </c>
      <c r="S75" s="7"/>
      <c r="T75" s="25">
        <f t="shared" si="7"/>
        <v>0.67937177851135411</v>
      </c>
      <c r="U75" s="24">
        <f t="shared" si="8"/>
        <v>-0.72793253578802186</v>
      </c>
      <c r="V75" s="7"/>
      <c r="W75" s="25">
        <f t="shared" si="9"/>
        <v>0.68480184515948905</v>
      </c>
      <c r="X75" s="24">
        <f t="shared" si="10"/>
        <v>309.19159965963809</v>
      </c>
      <c r="Y75" s="7"/>
      <c r="Z75" s="25">
        <f t="shared" si="11"/>
        <v>612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-3.9400340361851249E-2</v>
      </c>
      <c r="AD75" s="17">
        <f t="shared" ca="1" si="14"/>
        <v>3.1472827137008608E-2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12068</v>
      </c>
      <c r="D76" s="17">
        <v>11744</v>
      </c>
      <c r="E76" s="17">
        <v>14452</v>
      </c>
      <c r="F76" s="17">
        <v>14755</v>
      </c>
      <c r="G76" s="24"/>
      <c r="H76" s="7"/>
      <c r="I76" s="25">
        <f t="shared" si="16"/>
        <v>-2384</v>
      </c>
      <c r="J76" s="24">
        <f t="shared" si="16"/>
        <v>-3011</v>
      </c>
      <c r="K76" s="7"/>
      <c r="L76" s="25">
        <f t="shared" si="3"/>
        <v>-2383.6073232604676</v>
      </c>
      <c r="M76" s="17">
        <f t="shared" si="1"/>
        <v>0.15419502176976668</v>
      </c>
      <c r="N76" s="17">
        <f t="shared" si="4"/>
        <v>-3020.2340317347262</v>
      </c>
      <c r="O76" s="24">
        <f t="shared" si="2"/>
        <v>85.267342077929797</v>
      </c>
      <c r="P76" s="7"/>
      <c r="Q76" s="25">
        <f t="shared" si="5"/>
        <v>-2341.4060689591433</v>
      </c>
      <c r="R76" s="24">
        <f t="shared" si="6"/>
        <v>-3048.261276099659</v>
      </c>
      <c r="S76" s="7"/>
      <c r="T76" s="25">
        <f t="shared" si="7"/>
        <v>0.60358258411171317</v>
      </c>
      <c r="U76" s="24">
        <f t="shared" si="8"/>
        <v>-0.7921176719171249</v>
      </c>
      <c r="V76" s="7"/>
      <c r="W76" s="25">
        <f t="shared" si="9"/>
        <v>0.60948769532228353</v>
      </c>
      <c r="X76" s="24">
        <f t="shared" si="10"/>
        <v>314.86675293061057</v>
      </c>
      <c r="Y76" s="7"/>
      <c r="Z76" s="25">
        <f t="shared" si="11"/>
        <v>637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-9.7247069389368335E-2</v>
      </c>
      <c r="AD76" s="17">
        <f t="shared" ca="1" si="14"/>
        <v>7.8543616199567623E-2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12227</v>
      </c>
      <c r="D77" s="17">
        <v>11627</v>
      </c>
      <c r="E77" s="17">
        <v>14284</v>
      </c>
      <c r="F77" s="17">
        <v>14865</v>
      </c>
      <c r="G77" s="24"/>
      <c r="H77" s="7"/>
      <c r="I77" s="25">
        <f t="shared" si="16"/>
        <v>-2057</v>
      </c>
      <c r="J77" s="24">
        <f t="shared" si="16"/>
        <v>-3238</v>
      </c>
      <c r="K77" s="7"/>
      <c r="L77" s="25">
        <f t="shared" si="3"/>
        <v>-2059.3783167024826</v>
      </c>
      <c r="M77" s="17">
        <f t="shared" si="1"/>
        <v>5.6563903373077418</v>
      </c>
      <c r="N77" s="17">
        <f t="shared" si="4"/>
        <v>-3241.0713437133004</v>
      </c>
      <c r="O77" s="24">
        <f t="shared" si="2"/>
        <v>9.4331522052298507</v>
      </c>
      <c r="P77" s="7"/>
      <c r="Q77" s="25">
        <f t="shared" si="5"/>
        <v>-2014.4060689591433</v>
      </c>
      <c r="R77" s="24">
        <f t="shared" si="6"/>
        <v>-3275.261276099659</v>
      </c>
      <c r="S77" s="7"/>
      <c r="T77" s="25">
        <f t="shared" si="7"/>
        <v>0.51928643932027574</v>
      </c>
      <c r="U77" s="24">
        <f t="shared" si="8"/>
        <v>-0.85110563103172565</v>
      </c>
      <c r="V77" s="7"/>
      <c r="W77" s="25">
        <f t="shared" si="9"/>
        <v>0.52562772533721824</v>
      </c>
      <c r="X77" s="24">
        <f t="shared" si="10"/>
        <v>320.74416487642179</v>
      </c>
      <c r="Y77" s="7"/>
      <c r="Z77" s="25">
        <f t="shared" si="11"/>
        <v>642</v>
      </c>
      <c r="AA77" s="17">
        <f t="shared" si="15"/>
        <v>320.74199999999996</v>
      </c>
      <c r="AB77" s="24">
        <f t="shared" si="12"/>
        <v>5.5980039494316518</v>
      </c>
      <c r="AC77" s="17">
        <f t="shared" si="13"/>
        <v>2.1648764218298311E-3</v>
      </c>
      <c r="AD77" s="17">
        <f t="shared" ca="1" si="14"/>
        <v>-8.5565382598929318E-2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12383</v>
      </c>
      <c r="D78" s="17">
        <v>11527</v>
      </c>
      <c r="E78" s="17">
        <v>14107</v>
      </c>
      <c r="F78" s="17">
        <v>14950</v>
      </c>
      <c r="G78" s="24"/>
      <c r="H78" s="7"/>
      <c r="I78" s="25">
        <f t="shared" si="16"/>
        <v>-1724</v>
      </c>
      <c r="J78" s="24">
        <f t="shared" si="16"/>
        <v>-3423</v>
      </c>
      <c r="K78" s="7"/>
      <c r="L78" s="25">
        <f t="shared" si="3"/>
        <v>-1722.3623284140276</v>
      </c>
      <c r="M78" s="17">
        <f t="shared" si="1"/>
        <v>2.6819682235013049</v>
      </c>
      <c r="N78" s="17">
        <f t="shared" si="4"/>
        <v>-3424.8974588446622</v>
      </c>
      <c r="O78" s="24">
        <f t="shared" si="2"/>
        <v>3.6003500671867976</v>
      </c>
      <c r="P78" s="7"/>
      <c r="Q78" s="25">
        <f t="shared" si="5"/>
        <v>-1681.4060689591433</v>
      </c>
      <c r="R78" s="24">
        <f t="shared" si="6"/>
        <v>-3460.261276099659</v>
      </c>
      <c r="S78" s="7"/>
      <c r="T78" s="25">
        <f t="shared" si="7"/>
        <v>0.4334435762757845</v>
      </c>
      <c r="U78" s="24">
        <f t="shared" si="8"/>
        <v>-0.89917951841587163</v>
      </c>
      <c r="V78" s="7"/>
      <c r="W78" s="25">
        <f t="shared" si="9"/>
        <v>0.44013986147780343</v>
      </c>
      <c r="X78" s="24">
        <f t="shared" si="10"/>
        <v>326.3615957482034</v>
      </c>
      <c r="Y78" s="7"/>
      <c r="Z78" s="25">
        <f t="shared" si="11"/>
        <v>628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-3.2404251796549488E-2</v>
      </c>
      <c r="AD78" s="17">
        <f t="shared" ca="1" si="14"/>
        <v>4.4425257267846519E-2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12566</v>
      </c>
      <c r="D79" s="17">
        <v>11463</v>
      </c>
      <c r="E79" s="17">
        <v>13942</v>
      </c>
      <c r="F79" s="17">
        <v>15034</v>
      </c>
      <c r="G79" s="24"/>
      <c r="H79" s="7"/>
      <c r="I79" s="25">
        <f t="shared" si="16"/>
        <v>-1376</v>
      </c>
      <c r="J79" s="24">
        <f t="shared" si="16"/>
        <v>-3571</v>
      </c>
      <c r="K79" s="7"/>
      <c r="L79" s="25">
        <f t="shared" si="3"/>
        <v>-1370.1570313897357</v>
      </c>
      <c r="M79" s="17">
        <f t="shared" si="1"/>
        <v>34.140282180533681</v>
      </c>
      <c r="N79" s="17">
        <f t="shared" si="4"/>
        <v>-3574.6582094802352</v>
      </c>
      <c r="O79" s="24">
        <f t="shared" si="2"/>
        <v>13.382496601282694</v>
      </c>
      <c r="P79" s="7"/>
      <c r="Q79" s="25">
        <f t="shared" si="5"/>
        <v>-1333.4060689591433</v>
      </c>
      <c r="R79" s="24">
        <f t="shared" si="6"/>
        <v>-3608.261276099659</v>
      </c>
      <c r="S79" s="7"/>
      <c r="T79" s="25">
        <f t="shared" si="7"/>
        <v>0.34373391759865846</v>
      </c>
      <c r="U79" s="24">
        <f t="shared" si="8"/>
        <v>-0.93763862832318834</v>
      </c>
      <c r="V79" s="7"/>
      <c r="W79" s="25">
        <f t="shared" si="9"/>
        <v>0.35071362093702774</v>
      </c>
      <c r="X79" s="24">
        <f t="shared" si="10"/>
        <v>331.9351381846825</v>
      </c>
      <c r="Y79" s="7"/>
      <c r="Z79" s="25">
        <f t="shared" si="11"/>
        <v>626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-9.2861815317462515E-2</v>
      </c>
      <c r="AD79" s="17">
        <f t="shared" ca="1" si="14"/>
        <v>7.1827516708140138E-2</v>
      </c>
      <c r="AE79" s="17">
        <v>90</v>
      </c>
    </row>
    <row r="80" spans="1:31" s="17" customFormat="1" x14ac:dyDescent="0.25">
      <c r="A80" s="17">
        <v>60</v>
      </c>
      <c r="B80" s="17">
        <v>632</v>
      </c>
      <c r="C80" s="17">
        <v>12758</v>
      </c>
      <c r="D80" s="17">
        <v>11406</v>
      </c>
      <c r="E80" s="17">
        <v>13761</v>
      </c>
      <c r="F80" s="17">
        <v>15106</v>
      </c>
      <c r="G80" s="24"/>
      <c r="H80" s="7"/>
      <c r="I80" s="25">
        <f t="shared" si="16"/>
        <v>-1003</v>
      </c>
      <c r="J80" s="24">
        <f t="shared" si="16"/>
        <v>-3700</v>
      </c>
      <c r="K80" s="7"/>
      <c r="L80" s="25">
        <f t="shared" si="3"/>
        <v>-1001.5732975943965</v>
      </c>
      <c r="M80" s="17">
        <f t="shared" si="1"/>
        <v>2.0354797541547121</v>
      </c>
      <c r="N80" s="17">
        <f t="shared" si="4"/>
        <v>-3690.4729383762942</v>
      </c>
      <c r="O80" s="24">
        <f t="shared" si="2"/>
        <v>90.764903181887348</v>
      </c>
      <c r="P80" s="7"/>
      <c r="Q80" s="25">
        <f t="shared" si="5"/>
        <v>-960.40606895914345</v>
      </c>
      <c r="R80" s="24">
        <f t="shared" si="6"/>
        <v>-3737.261276099659</v>
      </c>
      <c r="S80" s="7"/>
      <c r="T80" s="25">
        <f t="shared" si="7"/>
        <v>0.24757959953380784</v>
      </c>
      <c r="U80" s="24">
        <f t="shared" si="8"/>
        <v>-0.97116042006672798</v>
      </c>
      <c r="V80" s="7"/>
      <c r="W80" s="25">
        <f t="shared" si="9"/>
        <v>0.25480583996936496</v>
      </c>
      <c r="X80" s="24">
        <f t="shared" si="10"/>
        <v>337.74143402737502</v>
      </c>
      <c r="Y80" s="7"/>
      <c r="Z80" s="25">
        <f t="shared" si="11"/>
        <v>632</v>
      </c>
      <c r="AA80" s="17">
        <f t="shared" si="15"/>
        <v>337.71599999999995</v>
      </c>
      <c r="AB80" s="24">
        <f t="shared" si="12"/>
        <v>5.8942561366651693</v>
      </c>
      <c r="AC80" s="17">
        <f t="shared" si="13"/>
        <v>2.5434027375069945E-2</v>
      </c>
      <c r="AD80" s="17">
        <f t="shared" ca="1" si="14"/>
        <v>-7.8081400958524227E-2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12937</v>
      </c>
      <c r="D81" s="17">
        <v>11365</v>
      </c>
      <c r="E81" s="17">
        <v>13579</v>
      </c>
      <c r="F81" s="17">
        <v>15131</v>
      </c>
      <c r="G81" s="24"/>
      <c r="H81" s="7"/>
      <c r="I81" s="25">
        <f t="shared" si="16"/>
        <v>-642</v>
      </c>
      <c r="J81" s="24">
        <f t="shared" si="16"/>
        <v>-3766</v>
      </c>
      <c r="K81" s="7"/>
      <c r="L81" s="25">
        <f t="shared" si="3"/>
        <v>-636.21847877284802</v>
      </c>
      <c r="M81" s="17">
        <f t="shared" si="1"/>
        <v>33.425987700008982</v>
      </c>
      <c r="N81" s="17">
        <f t="shared" si="4"/>
        <v>-3767.5711417651596</v>
      </c>
      <c r="O81" s="24">
        <f t="shared" si="2"/>
        <v>2.4684864462288529</v>
      </c>
      <c r="P81" s="7"/>
      <c r="Q81" s="25">
        <f t="shared" si="5"/>
        <v>-599.40606895914345</v>
      </c>
      <c r="R81" s="24">
        <f t="shared" si="6"/>
        <v>-3803.261276099659</v>
      </c>
      <c r="S81" s="7"/>
      <c r="T81" s="25">
        <f t="shared" si="7"/>
        <v>0.15451871797506503</v>
      </c>
      <c r="U81" s="24">
        <f t="shared" si="8"/>
        <v>-0.98831110421458546</v>
      </c>
      <c r="V81" s="7"/>
      <c r="W81" s="25">
        <f t="shared" si="9"/>
        <v>0.16186988165240965</v>
      </c>
      <c r="X81" s="24">
        <f t="shared" si="10"/>
        <v>343.14134062702351</v>
      </c>
      <c r="Y81" s="7"/>
      <c r="Z81" s="25">
        <f t="shared" si="11"/>
        <v>611</v>
      </c>
      <c r="AA81" s="17">
        <f t="shared" si="15"/>
        <v>343.21499999999997</v>
      </c>
      <c r="AB81" s="24">
        <f t="shared" si="12"/>
        <v>5.990231792232338</v>
      </c>
      <c r="AC81" s="17">
        <f t="shared" si="13"/>
        <v>-7.3659372976464965E-2</v>
      </c>
      <c r="AD81" s="17">
        <f t="shared" ca="1" si="14"/>
        <v>5.0936164628183178E-2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13111</v>
      </c>
      <c r="D82" s="17">
        <v>11335</v>
      </c>
      <c r="E82" s="17">
        <v>13379</v>
      </c>
      <c r="F82" s="17">
        <v>15143</v>
      </c>
      <c r="G82" s="24"/>
      <c r="H82" s="7"/>
      <c r="I82" s="25">
        <f t="shared" si="16"/>
        <v>-268</v>
      </c>
      <c r="J82" s="24">
        <f t="shared" si="16"/>
        <v>-3808</v>
      </c>
      <c r="K82" s="7"/>
      <c r="L82" s="25">
        <f t="shared" si="3"/>
        <v>-260.52346447108016</v>
      </c>
      <c r="M82" s="17">
        <f t="shared" si="1"/>
        <v>55.898583515200663</v>
      </c>
      <c r="N82" s="17">
        <f t="shared" si="4"/>
        <v>-3809.9869951598967</v>
      </c>
      <c r="O82" s="24">
        <f t="shared" si="2"/>
        <v>3.9481497654527171</v>
      </c>
      <c r="P82" s="7"/>
      <c r="Q82" s="25">
        <f t="shared" si="5"/>
        <v>-225.4060689591434</v>
      </c>
      <c r="R82" s="24">
        <f t="shared" si="6"/>
        <v>-3845.261276099659</v>
      </c>
      <c r="S82" s="7"/>
      <c r="T82" s="25">
        <f t="shared" si="7"/>
        <v>5.8106613534705427E-2</v>
      </c>
      <c r="U82" s="24">
        <f t="shared" si="8"/>
        <v>-0.99922517594504023</v>
      </c>
      <c r="V82" s="7"/>
      <c r="W82" s="25">
        <f t="shared" si="9"/>
        <v>6.5536246210182961E-2</v>
      </c>
      <c r="X82" s="24">
        <f t="shared" si="10"/>
        <v>348.69041882517763</v>
      </c>
      <c r="Y82" s="7"/>
      <c r="Z82" s="25">
        <f t="shared" si="11"/>
        <v>619</v>
      </c>
      <c r="AA82" s="17">
        <f t="shared" si="15"/>
        <v>348.786</v>
      </c>
      <c r="AB82" s="24">
        <f t="shared" si="12"/>
        <v>6.087464084860942</v>
      </c>
      <c r="AC82" s="17">
        <f t="shared" si="13"/>
        <v>-9.558117482237094E-2</v>
      </c>
      <c r="AD82" s="17">
        <f t="shared" ca="1" si="14"/>
        <v>4.3898797575934623E-2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13303</v>
      </c>
      <c r="D83" s="17">
        <v>11328</v>
      </c>
      <c r="E83" s="17">
        <v>13190</v>
      </c>
      <c r="F83" s="17">
        <v>15147</v>
      </c>
      <c r="G83" s="24"/>
      <c r="H83" s="7"/>
      <c r="I83" s="25">
        <f t="shared" si="16"/>
        <v>113</v>
      </c>
      <c r="J83" s="24">
        <f t="shared" si="16"/>
        <v>-3819</v>
      </c>
      <c r="K83" s="7"/>
      <c r="L83" s="25">
        <f t="shared" si="3"/>
        <v>117.83881195344512</v>
      </c>
      <c r="M83" s="17">
        <f t="shared" si="1"/>
        <v>23.414101120803345</v>
      </c>
      <c r="N83" s="17">
        <f t="shared" si="4"/>
        <v>-3816.0615848305306</v>
      </c>
      <c r="O83" s="24">
        <f t="shared" si="2"/>
        <v>8.6342837081679313</v>
      </c>
      <c r="P83" s="7"/>
      <c r="Q83" s="25">
        <f t="shared" si="5"/>
        <v>155.5939310408566</v>
      </c>
      <c r="R83" s="24">
        <f t="shared" si="6"/>
        <v>-3856.261276099659</v>
      </c>
      <c r="S83" s="7"/>
      <c r="T83" s="25">
        <f t="shared" si="7"/>
        <v>-4.0109995534217048E-2</v>
      </c>
      <c r="U83" s="24">
        <f t="shared" si="8"/>
        <v>-1.0020836233030166</v>
      </c>
      <c r="V83" s="7"/>
      <c r="W83" s="25">
        <f t="shared" si="9"/>
        <v>-3.2661827515629446E-2</v>
      </c>
      <c r="X83" s="24">
        <f t="shared" si="10"/>
        <v>354.30973914946435</v>
      </c>
      <c r="Y83" s="7"/>
      <c r="Z83" s="25">
        <f t="shared" si="11"/>
        <v>620</v>
      </c>
      <c r="AA83" s="17">
        <f t="shared" si="15"/>
        <v>354.36599999999999</v>
      </c>
      <c r="AB83" s="24">
        <f t="shared" si="12"/>
        <v>6.1848534571222258</v>
      </c>
      <c r="AC83" s="17">
        <f t="shared" si="13"/>
        <v>-5.6260850535636564E-2</v>
      </c>
      <c r="AD83" s="17">
        <f t="shared" ca="1" si="14"/>
        <v>1.3456112278504406E-2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13494</v>
      </c>
      <c r="D84" s="17">
        <v>11345</v>
      </c>
      <c r="E84" s="17">
        <v>12999</v>
      </c>
      <c r="F84" s="17">
        <v>15131</v>
      </c>
      <c r="G84" s="24"/>
      <c r="H84" s="7"/>
      <c r="I84" s="25">
        <f t="shared" ref="I84:J115" si="17">C84-E84</f>
        <v>495</v>
      </c>
      <c r="J84" s="24">
        <f t="shared" si="17"/>
        <v>-3786</v>
      </c>
      <c r="K84" s="7"/>
      <c r="L84" s="25">
        <f t="shared" si="3"/>
        <v>502.53704576958376</v>
      </c>
      <c r="M84" s="17">
        <f t="shared" ref="M84:M147" si="18">(I84-L84)^2</f>
        <v>56.807058932800388</v>
      </c>
      <c r="N84" s="17">
        <f t="shared" si="4"/>
        <v>-3784.6125697635957</v>
      </c>
      <c r="O84" s="24">
        <f t="shared" ref="O84:O147" si="19">(J84-N84)^2</f>
        <v>1.92496266088881</v>
      </c>
      <c r="P84" s="7"/>
      <c r="Q84" s="25">
        <f t="shared" si="5"/>
        <v>537.59393104085655</v>
      </c>
      <c r="R84" s="24">
        <f t="shared" si="6"/>
        <v>-3823.261276099659</v>
      </c>
      <c r="S84" s="7"/>
      <c r="T84" s="25">
        <f t="shared" si="7"/>
        <v>-0.1385843909786485</v>
      </c>
      <c r="U84" s="24">
        <f t="shared" si="8"/>
        <v>-0.99350828122908774</v>
      </c>
      <c r="V84" s="7"/>
      <c r="W84" s="25">
        <f t="shared" si="9"/>
        <v>-0.13120269109550481</v>
      </c>
      <c r="X84" s="24">
        <f>IF(MOD(ATAN2(U84,W84)*180/PI()-$J$9+360,360)&lt;355,MOD(ATAN2(U84,W84)*180/PI()-$J$9+360,360)+360,MOD(ATAN2(U84,W84)*180/PI()-$J$9+360,360))</f>
        <v>359.96585479503449</v>
      </c>
      <c r="Y84" s="7"/>
      <c r="Z84" s="25">
        <f t="shared" si="11"/>
        <v>633</v>
      </c>
      <c r="AA84" s="17">
        <f t="shared" si="15"/>
        <v>360.06299999999999</v>
      </c>
      <c r="AB84" s="24">
        <f t="shared" si="12"/>
        <v>6.2842848646083427</v>
      </c>
      <c r="AC84" s="17">
        <f t="shared" si="13"/>
        <v>-9.7145204965499943E-2</v>
      </c>
    </row>
    <row r="85" spans="1:31" s="17" customFormat="1" x14ac:dyDescent="0.25">
      <c r="A85" s="17">
        <v>0</v>
      </c>
      <c r="B85" s="17">
        <v>0</v>
      </c>
      <c r="C85" s="17">
        <v>13454</v>
      </c>
      <c r="D85" s="17">
        <v>11307</v>
      </c>
      <c r="E85" s="17">
        <v>12954</v>
      </c>
      <c r="F85" s="17">
        <v>15080</v>
      </c>
      <c r="G85" s="24"/>
      <c r="H85" s="7"/>
      <c r="I85" s="25">
        <f t="shared" si="17"/>
        <v>500</v>
      </c>
      <c r="J85" s="24">
        <f t="shared" si="17"/>
        <v>-3773</v>
      </c>
      <c r="K85" s="7"/>
      <c r="L85" s="25">
        <f>$M$9*SIN(2*PI()/$M$10*(AA85+$M$11))+$M$12</f>
        <v>504.85389883936836</v>
      </c>
      <c r="M85" s="17">
        <f t="shared" si="18"/>
        <v>23.560333942821465</v>
      </c>
      <c r="N85" s="17">
        <f>$O$9*COS(2*PI()/$O$10*(AA85+$O$11))+$O$12</f>
        <v>-3769.7285199233361</v>
      </c>
      <c r="O85" s="24">
        <f t="shared" si="19"/>
        <v>10.702581892008968</v>
      </c>
      <c r="P85" s="7"/>
      <c r="Q85" s="25">
        <f t="shared" ref="Q85:Q148" si="20">I85-$J$4</f>
        <v>542.59393104085655</v>
      </c>
      <c r="R85" s="24">
        <f t="shared" ref="R85:R148" si="21">J85-$J$3</f>
        <v>-3810.261276099659</v>
      </c>
      <c r="S85" s="7"/>
      <c r="T85" s="25">
        <f t="shared" ref="T85:T148" si="22">Q85/$J$7</f>
        <v>-0.13987332285619342</v>
      </c>
      <c r="U85" s="24">
        <f t="shared" ref="U85:U148" si="23">R85/$J$6</f>
        <v>-0.99013011616966129</v>
      </c>
      <c r="V85" s="7"/>
      <c r="W85" s="25">
        <f t="shared" ref="W85:W148" si="24">(T85-U85*SIN(-$J$11*PI()/180))/(COS(-$J$11*PI()/180))</f>
        <v>-0.1325167711461987</v>
      </c>
      <c r="X85" s="24">
        <f>IF(MOD(ATAN2(U85,W85)*180/PI()-$J$9+360,360)&lt;355,MOD(ATAN2(U85,W85)*180/PI()-$J$9+360,360)+360,MOD(ATAN2(U85,W85)*180/PI()-$J$9+360,360))</f>
        <v>360.0659430500458</v>
      </c>
      <c r="Y85" s="7"/>
      <c r="Z85" s="25">
        <f>I165-J159</f>
        <v>3</v>
      </c>
      <c r="AA85" s="17">
        <f t="shared" si="15"/>
        <v>360.09</v>
      </c>
      <c r="AB85" s="24">
        <f t="shared" ref="AB85:AB148" si="25">AA85*PI()/180</f>
        <v>6.2847561035063801</v>
      </c>
      <c r="AC85" s="17">
        <f t="shared" ref="AC85:AC148" si="26">X85-AA85</f>
        <v>-2.4056949954172069E-2</v>
      </c>
    </row>
    <row r="86" spans="1:31" s="17" customFormat="1" x14ac:dyDescent="0.25">
      <c r="A86" s="17">
        <v>1</v>
      </c>
      <c r="B86" s="17">
        <v>-630</v>
      </c>
      <c r="C86" s="17">
        <v>13258</v>
      </c>
      <c r="D86" s="17">
        <v>11289</v>
      </c>
      <c r="E86" s="17">
        <v>13141</v>
      </c>
      <c r="F86" s="17">
        <v>15094</v>
      </c>
      <c r="G86" s="24"/>
      <c r="H86" s="7"/>
      <c r="I86" s="25">
        <f t="shared" si="17"/>
        <v>117</v>
      </c>
      <c r="J86" s="24">
        <f t="shared" si="17"/>
        <v>-3805</v>
      </c>
      <c r="K86" s="7"/>
      <c r="L86" s="25">
        <f t="shared" ref="L86:L149" si="27">$M$9*SIN(2*PI()/$M$10*(AA86+$M$11))+$M$12</f>
        <v>123.35167785752294</v>
      </c>
      <c r="M86" s="17">
        <f t="shared" si="18"/>
        <v>40.343811605747256</v>
      </c>
      <c r="N86" s="17">
        <f t="shared" ref="N86:N149" si="28">$O$9*COS(2*PI()/$O$10*(AA86+$O$11))+$O$12</f>
        <v>-3801.5857974192973</v>
      </c>
      <c r="O86" s="24">
        <f t="shared" si="19"/>
        <v>11.656779262077315</v>
      </c>
      <c r="P86" s="7"/>
      <c r="Q86" s="25">
        <f t="shared" si="20"/>
        <v>159.5939310408566</v>
      </c>
      <c r="R86" s="24">
        <f t="shared" si="21"/>
        <v>-3842.261276099659</v>
      </c>
      <c r="S86" s="7"/>
      <c r="T86" s="25">
        <f t="shared" si="22"/>
        <v>-4.1141141036252979E-2</v>
      </c>
      <c r="U86" s="24">
        <f t="shared" si="23"/>
        <v>-0.99844559939286492</v>
      </c>
      <c r="V86" s="7"/>
      <c r="W86" s="25">
        <f t="shared" si="24"/>
        <v>-3.3720045803482333E-2</v>
      </c>
      <c r="X86" s="24">
        <f t="shared" ref="X86:X148" si="29">MOD(ATAN2(U86,W86)*180/PI()-$J$9+360,360)</f>
        <v>354.37719526174283</v>
      </c>
      <c r="Y86" s="7"/>
      <c r="Z86" s="25">
        <f t="shared" ref="Z86:Z149" si="30">B86</f>
        <v>-630</v>
      </c>
      <c r="AA86" s="17">
        <f t="shared" ref="AA86:AA149" si="31">360/40000*Z86+AA85</f>
        <v>354.41999999999996</v>
      </c>
      <c r="AB86" s="24">
        <f t="shared" si="25"/>
        <v>6.1857959349183025</v>
      </c>
      <c r="AC86" s="17">
        <f t="shared" si="26"/>
        <v>-4.2804738257132158E-2</v>
      </c>
    </row>
    <row r="87" spans="1:31" s="17" customFormat="1" x14ac:dyDescent="0.25">
      <c r="A87" s="17">
        <v>2</v>
      </c>
      <c r="B87" s="17">
        <v>-622</v>
      </c>
      <c r="C87" s="17">
        <v>13072</v>
      </c>
      <c r="D87" s="17">
        <v>11297</v>
      </c>
      <c r="E87" s="17">
        <v>13334</v>
      </c>
      <c r="F87" s="17">
        <v>15095</v>
      </c>
      <c r="G87" s="24"/>
      <c r="H87" s="7"/>
      <c r="I87" s="25">
        <f t="shared" si="17"/>
        <v>-262</v>
      </c>
      <c r="J87" s="24">
        <f t="shared" si="17"/>
        <v>-3798</v>
      </c>
      <c r="K87" s="7"/>
      <c r="L87" s="25">
        <f t="shared" si="27"/>
        <v>-254.9128945727835</v>
      </c>
      <c r="M87" s="17">
        <f t="shared" si="18"/>
        <v>50.227063336481564</v>
      </c>
      <c r="N87" s="17">
        <f t="shared" si="28"/>
        <v>-3796.1910296844112</v>
      </c>
      <c r="O87" s="24">
        <f t="shared" si="19"/>
        <v>3.2723736026814234</v>
      </c>
      <c r="P87" s="7"/>
      <c r="Q87" s="25">
        <f t="shared" si="20"/>
        <v>-219.4060689591434</v>
      </c>
      <c r="R87" s="24">
        <f t="shared" si="21"/>
        <v>-3835.261276099659</v>
      </c>
      <c r="S87" s="7"/>
      <c r="T87" s="25">
        <f t="shared" si="22"/>
        <v>5.6559895281651527E-2</v>
      </c>
      <c r="U87" s="24">
        <f t="shared" si="23"/>
        <v>-0.99662658743778909</v>
      </c>
      <c r="V87" s="7"/>
      <c r="W87" s="25">
        <f t="shared" si="24"/>
        <v>6.3970167867368991E-2</v>
      </c>
      <c r="X87" s="24">
        <f t="shared" si="29"/>
        <v>348.77031762275351</v>
      </c>
      <c r="Y87" s="7"/>
      <c r="Z87" s="25">
        <f t="shared" si="30"/>
        <v>-622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-5.1682377246436317E-2</v>
      </c>
    </row>
    <row r="88" spans="1:31" s="17" customFormat="1" x14ac:dyDescent="0.25">
      <c r="A88" s="17">
        <v>3</v>
      </c>
      <c r="B88" s="17">
        <v>-619</v>
      </c>
      <c r="C88" s="17">
        <v>12883</v>
      </c>
      <c r="D88" s="17">
        <v>11313</v>
      </c>
      <c r="E88" s="17">
        <v>13517</v>
      </c>
      <c r="F88" s="17">
        <v>15066</v>
      </c>
      <c r="G88" s="24"/>
      <c r="H88" s="7"/>
      <c r="I88" s="25">
        <f t="shared" si="17"/>
        <v>-634</v>
      </c>
      <c r="J88" s="24">
        <f t="shared" si="17"/>
        <v>-3753</v>
      </c>
      <c r="K88" s="7"/>
      <c r="L88" s="25">
        <f t="shared" si="27"/>
        <v>-629.34521539906541</v>
      </c>
      <c r="M88" s="17">
        <f t="shared" si="18"/>
        <v>21.667019681097795</v>
      </c>
      <c r="N88" s="17">
        <f t="shared" si="28"/>
        <v>-3754.5243455453833</v>
      </c>
      <c r="O88" s="24">
        <f t="shared" si="19"/>
        <v>2.3236293417299474</v>
      </c>
      <c r="P88" s="7"/>
      <c r="Q88" s="25">
        <f t="shared" si="20"/>
        <v>-591.40606895914345</v>
      </c>
      <c r="R88" s="24">
        <f t="shared" si="21"/>
        <v>-3790.261276099659</v>
      </c>
      <c r="S88" s="7"/>
      <c r="T88" s="25">
        <f t="shared" si="22"/>
        <v>0.15245642697099318</v>
      </c>
      <c r="U88" s="24">
        <f t="shared" si="23"/>
        <v>-0.984932939155159</v>
      </c>
      <c r="V88" s="7"/>
      <c r="W88" s="25">
        <f t="shared" si="24"/>
        <v>0.15978242110711122</v>
      </c>
      <c r="X88" s="24">
        <f t="shared" si="29"/>
        <v>343.22827679165164</v>
      </c>
      <c r="Y88" s="7"/>
      <c r="Z88" s="25">
        <f t="shared" si="30"/>
        <v>-619</v>
      </c>
      <c r="AA88" s="17">
        <f t="shared" si="31"/>
        <v>343.25099999999992</v>
      </c>
      <c r="AB88" s="24">
        <f t="shared" si="25"/>
        <v>5.9908601107630552</v>
      </c>
      <c r="AC88" s="17">
        <f t="shared" si="26"/>
        <v>-2.2723208348281787E-2</v>
      </c>
    </row>
    <row r="89" spans="1:31" s="17" customFormat="1" x14ac:dyDescent="0.25">
      <c r="A89" s="17">
        <v>4</v>
      </c>
      <c r="B89" s="17">
        <v>-607</v>
      </c>
      <c r="C89" s="17">
        <v>12706</v>
      </c>
      <c r="D89" s="17">
        <v>11361</v>
      </c>
      <c r="E89" s="17">
        <v>13703</v>
      </c>
      <c r="F89" s="17">
        <v>15036</v>
      </c>
      <c r="G89" s="24"/>
      <c r="H89" s="7"/>
      <c r="I89" s="25">
        <f t="shared" si="17"/>
        <v>-997</v>
      </c>
      <c r="J89" s="24">
        <f t="shared" si="17"/>
        <v>-3675</v>
      </c>
      <c r="K89" s="7"/>
      <c r="L89" s="25">
        <f t="shared" si="27"/>
        <v>-991.15387822406547</v>
      </c>
      <c r="M89" s="17">
        <f t="shared" si="18"/>
        <v>34.177139819055959</v>
      </c>
      <c r="N89" s="17">
        <f t="shared" si="28"/>
        <v>-3678.8796895436367</v>
      </c>
      <c r="O89" s="24">
        <f t="shared" si="19"/>
        <v>15.051990955003843</v>
      </c>
      <c r="P89" s="7"/>
      <c r="Q89" s="25">
        <f t="shared" si="20"/>
        <v>-954.40606895914345</v>
      </c>
      <c r="R89" s="24">
        <f t="shared" si="21"/>
        <v>-3712.261276099659</v>
      </c>
      <c r="S89" s="7"/>
      <c r="T89" s="25">
        <f t="shared" si="22"/>
        <v>0.24603288128075396</v>
      </c>
      <c r="U89" s="24">
        <f t="shared" si="23"/>
        <v>-0.96466394879860018</v>
      </c>
      <c r="V89" s="7"/>
      <c r="W89" s="25">
        <f t="shared" si="24"/>
        <v>0.25321078559614368</v>
      </c>
      <c r="X89" s="24">
        <f t="shared" si="29"/>
        <v>337.73535262641644</v>
      </c>
      <c r="Y89" s="7"/>
      <c r="Z89" s="25">
        <f t="shared" si="30"/>
        <v>-607</v>
      </c>
      <c r="AA89" s="17">
        <f t="shared" si="31"/>
        <v>337.7879999999999</v>
      </c>
      <c r="AB89" s="24">
        <f t="shared" si="25"/>
        <v>5.8955127737266038</v>
      </c>
      <c r="AC89" s="17">
        <f t="shared" si="26"/>
        <v>-5.2647373583454282E-2</v>
      </c>
    </row>
    <row r="90" spans="1:31" s="17" customFormat="1" x14ac:dyDescent="0.25">
      <c r="A90" s="17">
        <v>5</v>
      </c>
      <c r="B90" s="17">
        <v>-645</v>
      </c>
      <c r="C90" s="17">
        <v>12507</v>
      </c>
      <c r="D90" s="17">
        <v>11405</v>
      </c>
      <c r="E90" s="17">
        <v>13877</v>
      </c>
      <c r="F90" s="17">
        <v>14965</v>
      </c>
      <c r="G90" s="24"/>
      <c r="H90" s="7"/>
      <c r="I90" s="25">
        <f t="shared" si="17"/>
        <v>-1370</v>
      </c>
      <c r="J90" s="24">
        <f t="shared" si="17"/>
        <v>-3560</v>
      </c>
      <c r="K90" s="7"/>
      <c r="L90" s="25">
        <f t="shared" si="27"/>
        <v>-1366.0901282763036</v>
      </c>
      <c r="M90" s="17">
        <f t="shared" si="18"/>
        <v>15.287096895760419</v>
      </c>
      <c r="N90" s="17">
        <f t="shared" si="28"/>
        <v>-3561.5293797283953</v>
      </c>
      <c r="O90" s="24">
        <f t="shared" si="19"/>
        <v>2.3390023536263898</v>
      </c>
      <c r="P90" s="7"/>
      <c r="Q90" s="25">
        <f t="shared" si="20"/>
        <v>-1327.4060689591433</v>
      </c>
      <c r="R90" s="24">
        <f t="shared" si="21"/>
        <v>-3597.261276099659</v>
      </c>
      <c r="S90" s="7"/>
      <c r="T90" s="25">
        <f t="shared" si="22"/>
        <v>0.34218719934560454</v>
      </c>
      <c r="U90" s="24">
        <f t="shared" si="23"/>
        <v>-0.93478018096521209</v>
      </c>
      <c r="V90" s="7"/>
      <c r="W90" s="25">
        <f t="shared" si="24"/>
        <v>0.34914561085885326</v>
      </c>
      <c r="X90" s="24">
        <f t="shared" si="29"/>
        <v>331.96196570139057</v>
      </c>
      <c r="Y90" s="7"/>
      <c r="Z90" s="25">
        <f t="shared" si="30"/>
        <v>-645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-2.1034298609322377E-2</v>
      </c>
    </row>
    <row r="91" spans="1:31" s="17" customFormat="1" x14ac:dyDescent="0.25">
      <c r="A91" s="17">
        <v>6</v>
      </c>
      <c r="B91" s="17">
        <v>-630</v>
      </c>
      <c r="C91" s="17">
        <v>12335</v>
      </c>
      <c r="D91" s="17">
        <v>11485</v>
      </c>
      <c r="E91" s="17">
        <v>14053</v>
      </c>
      <c r="F91" s="17">
        <v>14890</v>
      </c>
      <c r="G91" s="24"/>
      <c r="H91" s="7"/>
      <c r="I91" s="25">
        <f t="shared" si="17"/>
        <v>-1718</v>
      </c>
      <c r="J91" s="24">
        <f t="shared" si="17"/>
        <v>-3405</v>
      </c>
      <c r="K91" s="7"/>
      <c r="L91" s="25">
        <f t="shared" si="27"/>
        <v>-1719.2236469427585</v>
      </c>
      <c r="M91" s="17">
        <f t="shared" si="18"/>
        <v>1.4973118405221699</v>
      </c>
      <c r="N91" s="17">
        <f t="shared" si="28"/>
        <v>-3411.2675814327704</v>
      </c>
      <c r="O91" s="24">
        <f t="shared" si="19"/>
        <v>39.282577016408069</v>
      </c>
      <c r="P91" s="7"/>
      <c r="Q91" s="25">
        <f t="shared" si="20"/>
        <v>-1675.4060689591433</v>
      </c>
      <c r="R91" s="24">
        <f t="shared" si="21"/>
        <v>-3442.261276099659</v>
      </c>
      <c r="S91" s="7"/>
      <c r="T91" s="25">
        <f t="shared" si="22"/>
        <v>0.43189685802273059</v>
      </c>
      <c r="U91" s="24">
        <f t="shared" si="23"/>
        <v>-0.89450205910281955</v>
      </c>
      <c r="V91" s="7"/>
      <c r="W91" s="25">
        <f t="shared" si="24"/>
        <v>0.43855832925210553</v>
      </c>
      <c r="X91" s="24">
        <f t="shared" si="29"/>
        <v>326.32502100547117</v>
      </c>
      <c r="Y91" s="7"/>
      <c r="Z91" s="25">
        <f t="shared" si="30"/>
        <v>-630</v>
      </c>
      <c r="AA91" s="17">
        <f t="shared" si="31"/>
        <v>326.31299999999987</v>
      </c>
      <c r="AB91" s="24">
        <f t="shared" si="25"/>
        <v>5.695236242060254</v>
      </c>
      <c r="AC91" s="17">
        <f t="shared" si="26"/>
        <v>1.202100547129703E-2</v>
      </c>
    </row>
    <row r="92" spans="1:31" s="17" customFormat="1" x14ac:dyDescent="0.25">
      <c r="A92" s="17">
        <v>7</v>
      </c>
      <c r="B92" s="17">
        <v>-632</v>
      </c>
      <c r="C92" s="17">
        <v>12179</v>
      </c>
      <c r="D92" s="17">
        <v>11595</v>
      </c>
      <c r="E92" s="17">
        <v>14241</v>
      </c>
      <c r="F92" s="17">
        <v>14815</v>
      </c>
      <c r="G92" s="24"/>
      <c r="H92" s="7"/>
      <c r="I92" s="25">
        <f t="shared" si="17"/>
        <v>-2062</v>
      </c>
      <c r="J92" s="24">
        <f t="shared" si="17"/>
        <v>-3220</v>
      </c>
      <c r="K92" s="7"/>
      <c r="L92" s="25">
        <f t="shared" si="27"/>
        <v>-2056.982131161853</v>
      </c>
      <c r="M92" s="17">
        <f t="shared" si="18"/>
        <v>25.179007676846961</v>
      </c>
      <c r="N92" s="17">
        <f t="shared" si="28"/>
        <v>-3226.6280703947109</v>
      </c>
      <c r="O92" s="24">
        <f t="shared" si="19"/>
        <v>43.93131715724315</v>
      </c>
      <c r="P92" s="7"/>
      <c r="Q92" s="25">
        <f t="shared" si="20"/>
        <v>-2019.4060689591433</v>
      </c>
      <c r="R92" s="24">
        <f t="shared" si="21"/>
        <v>-3257.261276099659</v>
      </c>
      <c r="S92" s="7"/>
      <c r="T92" s="25">
        <f t="shared" si="22"/>
        <v>0.52057537119782071</v>
      </c>
      <c r="U92" s="24">
        <f t="shared" si="23"/>
        <v>-0.84642817171867357</v>
      </c>
      <c r="V92" s="7"/>
      <c r="W92" s="25">
        <f t="shared" si="24"/>
        <v>0.52688192159173708</v>
      </c>
      <c r="X92" s="24">
        <f t="shared" si="29"/>
        <v>320.54159949382279</v>
      </c>
      <c r="Y92" s="7"/>
      <c r="Z92" s="25">
        <f t="shared" si="30"/>
        <v>-632</v>
      </c>
      <c r="AA92" s="17">
        <f t="shared" si="31"/>
        <v>320.62499999999989</v>
      </c>
      <c r="AB92" s="24">
        <f t="shared" si="25"/>
        <v>5.5959619142068169</v>
      </c>
      <c r="AC92" s="17">
        <f t="shared" si="26"/>
        <v>-8.3400506177099487E-2</v>
      </c>
    </row>
    <row r="93" spans="1:31" s="17" customFormat="1" x14ac:dyDescent="0.25">
      <c r="A93" s="17">
        <v>8</v>
      </c>
      <c r="B93" s="17">
        <v>-634</v>
      </c>
      <c r="C93" s="17">
        <v>12009</v>
      </c>
      <c r="D93" s="17">
        <v>11687</v>
      </c>
      <c r="E93" s="17">
        <v>14384</v>
      </c>
      <c r="F93" s="17">
        <v>14690</v>
      </c>
      <c r="G93" s="24"/>
      <c r="H93" s="7"/>
      <c r="I93" s="25">
        <f t="shared" si="17"/>
        <v>-2375</v>
      </c>
      <c r="J93" s="24">
        <f t="shared" si="17"/>
        <v>-3003</v>
      </c>
      <c r="K93" s="7"/>
      <c r="L93" s="25">
        <f t="shared" si="27"/>
        <v>-2375.8659955342705</v>
      </c>
      <c r="M93" s="17">
        <f t="shared" si="18"/>
        <v>0.7499482653764421</v>
      </c>
      <c r="N93" s="17">
        <f t="shared" si="28"/>
        <v>-3009.1154114045285</v>
      </c>
      <c r="O93" s="24">
        <f t="shared" si="19"/>
        <v>37.398256646636739</v>
      </c>
      <c r="P93" s="7"/>
      <c r="Q93" s="25">
        <f t="shared" si="20"/>
        <v>-2332.4060689591433</v>
      </c>
      <c r="R93" s="24">
        <f t="shared" si="21"/>
        <v>-3040.261276099659</v>
      </c>
      <c r="S93" s="7"/>
      <c r="T93" s="25">
        <f t="shared" si="22"/>
        <v>0.60126250673213233</v>
      </c>
      <c r="U93" s="24">
        <f t="shared" si="23"/>
        <v>-0.79003880111132396</v>
      </c>
      <c r="V93" s="7"/>
      <c r="W93" s="25">
        <f t="shared" si="24"/>
        <v>0.60715209995558606</v>
      </c>
      <c r="X93" s="24">
        <f t="shared" si="29"/>
        <v>314.90029654681007</v>
      </c>
      <c r="Y93" s="7"/>
      <c r="Z93" s="25">
        <f t="shared" si="30"/>
        <v>-634</v>
      </c>
      <c r="AA93" s="17">
        <f t="shared" si="31"/>
        <v>314.91899999999987</v>
      </c>
      <c r="AB93" s="24">
        <f t="shared" si="25"/>
        <v>5.4963734270880202</v>
      </c>
      <c r="AC93" s="17">
        <f t="shared" si="26"/>
        <v>-1.8703453189800712E-2</v>
      </c>
    </row>
    <row r="94" spans="1:31" s="17" customFormat="1" x14ac:dyDescent="0.25">
      <c r="A94" s="17">
        <v>9</v>
      </c>
      <c r="B94" s="17">
        <v>-635</v>
      </c>
      <c r="C94" s="17">
        <v>11875</v>
      </c>
      <c r="D94" s="17">
        <v>11825</v>
      </c>
      <c r="E94" s="17">
        <v>14546</v>
      </c>
      <c r="F94" s="17">
        <v>14582</v>
      </c>
      <c r="G94" s="24"/>
      <c r="H94" s="7"/>
      <c r="I94" s="25">
        <f t="shared" si="17"/>
        <v>-2671</v>
      </c>
      <c r="J94" s="24">
        <f t="shared" si="17"/>
        <v>-2757</v>
      </c>
      <c r="K94" s="7"/>
      <c r="L94" s="25">
        <f t="shared" si="27"/>
        <v>-2672.0638284871197</v>
      </c>
      <c r="M94" s="17">
        <f t="shared" si="18"/>
        <v>1.1317310500074655</v>
      </c>
      <c r="N94" s="17">
        <f t="shared" si="28"/>
        <v>-2761.0025571852902</v>
      </c>
      <c r="O94" s="24">
        <f t="shared" si="19"/>
        <v>16.020464021518553</v>
      </c>
      <c r="P94" s="7"/>
      <c r="Q94" s="25">
        <f t="shared" si="20"/>
        <v>-2628.4060689591433</v>
      </c>
      <c r="R94" s="24">
        <f t="shared" si="21"/>
        <v>-2794.261276099659</v>
      </c>
      <c r="S94" s="7"/>
      <c r="T94" s="25">
        <f t="shared" si="22"/>
        <v>0.67756727388279125</v>
      </c>
      <c r="U94" s="24">
        <f t="shared" si="23"/>
        <v>-0.72611352383294603</v>
      </c>
      <c r="V94" s="7"/>
      <c r="W94" s="25">
        <f t="shared" si="24"/>
        <v>0.68298376852455511</v>
      </c>
      <c r="X94" s="24">
        <f t="shared" si="29"/>
        <v>309.19607248677505</v>
      </c>
      <c r="Y94" s="7"/>
      <c r="Z94" s="25">
        <f t="shared" si="30"/>
        <v>-635</v>
      </c>
      <c r="AA94" s="17">
        <f t="shared" si="31"/>
        <v>309.20399999999989</v>
      </c>
      <c r="AB94" s="24">
        <f t="shared" si="25"/>
        <v>5.3966278603365447</v>
      </c>
      <c r="AC94" s="17">
        <f t="shared" si="26"/>
        <v>-7.9275132248426416E-3</v>
      </c>
    </row>
    <row r="95" spans="1:31" s="17" customFormat="1" x14ac:dyDescent="0.25">
      <c r="A95" s="17">
        <v>10</v>
      </c>
      <c r="B95" s="17">
        <v>-611</v>
      </c>
      <c r="C95" s="17">
        <v>11742</v>
      </c>
      <c r="D95" s="17">
        <v>11957</v>
      </c>
      <c r="E95" s="17">
        <v>14669</v>
      </c>
      <c r="F95" s="17">
        <v>14441</v>
      </c>
      <c r="G95" s="24"/>
      <c r="H95" s="7"/>
      <c r="I95" s="25">
        <f t="shared" si="17"/>
        <v>-2927</v>
      </c>
      <c r="J95" s="24">
        <f t="shared" si="17"/>
        <v>-2484</v>
      </c>
      <c r="K95" s="7"/>
      <c r="L95" s="25">
        <f t="shared" si="27"/>
        <v>-2932.4123062279004</v>
      </c>
      <c r="M95" s="17">
        <f t="shared" si="18"/>
        <v>29.293058704569937</v>
      </c>
      <c r="N95" s="17">
        <f t="shared" si="28"/>
        <v>-2495.9762441082539</v>
      </c>
      <c r="O95" s="24">
        <f t="shared" si="19"/>
        <v>143.43042294048681</v>
      </c>
      <c r="P95" s="7"/>
      <c r="Q95" s="25">
        <f t="shared" si="20"/>
        <v>-2884.4060689591433</v>
      </c>
      <c r="R95" s="24">
        <f t="shared" si="21"/>
        <v>-2521.261276099659</v>
      </c>
      <c r="S95" s="7"/>
      <c r="T95" s="25">
        <f t="shared" si="22"/>
        <v>0.74356058601309083</v>
      </c>
      <c r="U95" s="24">
        <f t="shared" si="23"/>
        <v>-0.65517205758499009</v>
      </c>
      <c r="V95" s="7"/>
      <c r="W95" s="25">
        <f t="shared" si="24"/>
        <v>0.74845154031073036</v>
      </c>
      <c r="X95" s="24">
        <f t="shared" si="29"/>
        <v>303.64083747778363</v>
      </c>
      <c r="Y95" s="7"/>
      <c r="Z95" s="25">
        <f t="shared" si="30"/>
        <v>-611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-6.4162522216236084E-2</v>
      </c>
    </row>
    <row r="96" spans="1:31" s="17" customFormat="1" x14ac:dyDescent="0.25">
      <c r="A96" s="17">
        <v>11</v>
      </c>
      <c r="B96" s="17">
        <v>-611</v>
      </c>
      <c r="C96" s="17">
        <v>11615</v>
      </c>
      <c r="D96" s="17">
        <v>12092</v>
      </c>
      <c r="E96" s="17">
        <v>14777</v>
      </c>
      <c r="F96" s="17">
        <v>14290</v>
      </c>
      <c r="G96" s="24"/>
      <c r="H96" s="7"/>
      <c r="I96" s="25">
        <f t="shared" si="17"/>
        <v>-3162</v>
      </c>
      <c r="J96" s="24">
        <f t="shared" si="17"/>
        <v>-2198</v>
      </c>
      <c r="K96" s="7"/>
      <c r="L96" s="25">
        <f t="shared" si="27"/>
        <v>-3166.1503683109663</v>
      </c>
      <c r="M96" s="17">
        <f t="shared" si="18"/>
        <v>17.225557116673375</v>
      </c>
      <c r="N96" s="17">
        <f t="shared" si="28"/>
        <v>-2207.6337800873625</v>
      </c>
      <c r="O96" s="24">
        <f t="shared" si="19"/>
        <v>92.809718771662958</v>
      </c>
      <c r="P96" s="7"/>
      <c r="Q96" s="25">
        <f t="shared" si="20"/>
        <v>-3119.4060689591433</v>
      </c>
      <c r="R96" s="24">
        <f t="shared" si="21"/>
        <v>-2235.261276099659</v>
      </c>
      <c r="S96" s="7"/>
      <c r="T96" s="25">
        <f t="shared" si="22"/>
        <v>0.80414038425770185</v>
      </c>
      <c r="U96" s="24">
        <f t="shared" si="23"/>
        <v>-0.58085242627760769</v>
      </c>
      <c r="V96" s="7"/>
      <c r="W96" s="25">
        <f t="shared" si="24"/>
        <v>0.80848053607498738</v>
      </c>
      <c r="X96" s="24">
        <f t="shared" si="29"/>
        <v>298.13824301269324</v>
      </c>
      <c r="Y96" s="7"/>
      <c r="Z96" s="25">
        <f t="shared" si="30"/>
        <v>-611</v>
      </c>
      <c r="AA96" s="17">
        <f t="shared" si="31"/>
        <v>298.20599999999985</v>
      </c>
      <c r="AB96" s="24">
        <f t="shared" si="25"/>
        <v>5.2046765492022073</v>
      </c>
      <c r="AC96" s="17">
        <f t="shared" si="26"/>
        <v>-6.7756987306609062E-2</v>
      </c>
    </row>
    <row r="97" spans="1:29" s="17" customFormat="1" x14ac:dyDescent="0.25">
      <c r="A97" s="17">
        <v>12</v>
      </c>
      <c r="B97" s="17">
        <v>-632</v>
      </c>
      <c r="C97" s="17">
        <v>11514</v>
      </c>
      <c r="D97" s="17">
        <v>12255</v>
      </c>
      <c r="E97" s="17">
        <v>14885</v>
      </c>
      <c r="F97" s="17">
        <v>14137</v>
      </c>
      <c r="G97" s="24"/>
      <c r="H97" s="7"/>
      <c r="I97" s="25">
        <f t="shared" si="17"/>
        <v>-3371</v>
      </c>
      <c r="J97" s="24">
        <f t="shared" si="17"/>
        <v>-1882</v>
      </c>
      <c r="K97" s="7"/>
      <c r="L97" s="25">
        <f t="shared" si="27"/>
        <v>-3377.636016583785</v>
      </c>
      <c r="M97" s="17">
        <f t="shared" si="18"/>
        <v>44.036716100269828</v>
      </c>
      <c r="N97" s="17">
        <f t="shared" si="28"/>
        <v>-1887.674499580861</v>
      </c>
      <c r="O97" s="24">
        <f t="shared" si="19"/>
        <v>32.199945493192097</v>
      </c>
      <c r="P97" s="7"/>
      <c r="Q97" s="25">
        <f t="shared" si="20"/>
        <v>-3328.4060689591433</v>
      </c>
      <c r="R97" s="24">
        <f t="shared" si="21"/>
        <v>-1919.261276099659</v>
      </c>
      <c r="S97" s="7"/>
      <c r="T97" s="25">
        <f t="shared" si="22"/>
        <v>0.85801773673907922</v>
      </c>
      <c r="U97" s="24">
        <f t="shared" si="23"/>
        <v>-0.49873702944847187</v>
      </c>
      <c r="V97" s="7"/>
      <c r="W97" s="25">
        <f t="shared" si="24"/>
        <v>0.86174894882519049</v>
      </c>
      <c r="X97" s="24">
        <f t="shared" si="29"/>
        <v>292.50301017707648</v>
      </c>
      <c r="Y97" s="7"/>
      <c r="Z97" s="25">
        <f t="shared" si="30"/>
        <v>-632</v>
      </c>
      <c r="AA97" s="17">
        <f t="shared" si="31"/>
        <v>292.51799999999986</v>
      </c>
      <c r="AB97" s="24">
        <f t="shared" si="25"/>
        <v>5.1054022213487702</v>
      </c>
      <c r="AC97" s="17">
        <f t="shared" si="26"/>
        <v>-1.498982292338269E-2</v>
      </c>
    </row>
    <row r="98" spans="1:29" s="17" customFormat="1" x14ac:dyDescent="0.25">
      <c r="A98" s="17">
        <v>13</v>
      </c>
      <c r="B98" s="17">
        <v>-628</v>
      </c>
      <c r="C98" s="17">
        <v>11437</v>
      </c>
      <c r="D98" s="17">
        <v>12431</v>
      </c>
      <c r="E98" s="17">
        <v>14985</v>
      </c>
      <c r="F98" s="17">
        <v>13974</v>
      </c>
      <c r="G98" s="24"/>
      <c r="H98" s="7"/>
      <c r="I98" s="25">
        <f t="shared" si="17"/>
        <v>-3548</v>
      </c>
      <c r="J98" s="24">
        <f t="shared" si="17"/>
        <v>-1543</v>
      </c>
      <c r="K98" s="7"/>
      <c r="L98" s="25">
        <f t="shared" si="27"/>
        <v>-3555.2429198043533</v>
      </c>
      <c r="M98" s="17">
        <f t="shared" si="18"/>
        <v>52.459887292292926</v>
      </c>
      <c r="N98" s="17">
        <f t="shared" si="28"/>
        <v>-1550.9565594995252</v>
      </c>
      <c r="O98" s="24">
        <f t="shared" si="19"/>
        <v>63.306839069483999</v>
      </c>
      <c r="P98" s="7"/>
      <c r="Q98" s="25">
        <f t="shared" si="20"/>
        <v>-3505.4060689591433</v>
      </c>
      <c r="R98" s="24">
        <f t="shared" si="21"/>
        <v>-1580.261276099659</v>
      </c>
      <c r="S98" s="7"/>
      <c r="T98" s="25">
        <f t="shared" si="22"/>
        <v>0.9036459252041692</v>
      </c>
      <c r="U98" s="24">
        <f t="shared" si="23"/>
        <v>-0.41064487905265845</v>
      </c>
      <c r="V98" s="7"/>
      <c r="W98" s="25">
        <f t="shared" si="24"/>
        <v>0.9067235397196538</v>
      </c>
      <c r="X98" s="24">
        <f t="shared" si="29"/>
        <v>286.80814305410161</v>
      </c>
      <c r="Y98" s="7"/>
      <c r="Z98" s="25">
        <f t="shared" si="30"/>
        <v>-628</v>
      </c>
      <c r="AA98" s="17">
        <f t="shared" si="31"/>
        <v>286.86599999999987</v>
      </c>
      <c r="AB98" s="24">
        <f t="shared" si="25"/>
        <v>5.0067562120260511</v>
      </c>
      <c r="AC98" s="17">
        <f t="shared" si="26"/>
        <v>-5.7856945898265622E-2</v>
      </c>
    </row>
    <row r="99" spans="1:29" s="17" customFormat="1" x14ac:dyDescent="0.25">
      <c r="A99" s="17">
        <v>14</v>
      </c>
      <c r="B99" s="17">
        <v>-626</v>
      </c>
      <c r="C99" s="17">
        <v>11361</v>
      </c>
      <c r="D99" s="17">
        <v>12606</v>
      </c>
      <c r="E99" s="17">
        <v>15057</v>
      </c>
      <c r="F99" s="17">
        <v>13800</v>
      </c>
      <c r="G99" s="24"/>
      <c r="H99" s="7"/>
      <c r="I99" s="25">
        <f t="shared" si="17"/>
        <v>-3696</v>
      </c>
      <c r="J99" s="24">
        <f t="shared" si="17"/>
        <v>-1194</v>
      </c>
      <c r="K99" s="7"/>
      <c r="L99" s="25">
        <f t="shared" si="27"/>
        <v>-3698.280191711619</v>
      </c>
      <c r="M99" s="17">
        <f t="shared" si="18"/>
        <v>5.1992742417357762</v>
      </c>
      <c r="N99" s="17">
        <f t="shared" si="28"/>
        <v>-1199.9368350640502</v>
      </c>
      <c r="O99" s="24">
        <f t="shared" si="19"/>
        <v>35.246010577736278</v>
      </c>
      <c r="P99" s="7"/>
      <c r="Q99" s="25">
        <f t="shared" si="20"/>
        <v>-3653.4060689591433</v>
      </c>
      <c r="R99" s="24">
        <f t="shared" si="21"/>
        <v>-1231.261276099659</v>
      </c>
      <c r="S99" s="7"/>
      <c r="T99" s="25">
        <f t="shared" si="22"/>
        <v>0.94179830877949866</v>
      </c>
      <c r="U99" s="24">
        <f t="shared" si="23"/>
        <v>-0.31995414014959389</v>
      </c>
      <c r="V99" s="7"/>
      <c r="W99" s="25">
        <f t="shared" si="24"/>
        <v>0.94420280181266814</v>
      </c>
      <c r="X99" s="24">
        <f t="shared" si="29"/>
        <v>281.16245622681868</v>
      </c>
      <c r="Y99" s="7"/>
      <c r="Z99" s="25">
        <f t="shared" si="30"/>
        <v>-626</v>
      </c>
      <c r="AA99" s="17">
        <f t="shared" si="31"/>
        <v>281.23199999999986</v>
      </c>
      <c r="AB99" s="24">
        <f t="shared" si="25"/>
        <v>4.9084243619686898</v>
      </c>
      <c r="AC99" s="17">
        <f t="shared" si="26"/>
        <v>-6.9543773181180768E-2</v>
      </c>
    </row>
    <row r="100" spans="1:29" s="17" customFormat="1" x14ac:dyDescent="0.25">
      <c r="A100" s="17">
        <v>15</v>
      </c>
      <c r="B100" s="17">
        <v>-639</v>
      </c>
      <c r="C100" s="17">
        <v>11308</v>
      </c>
      <c r="D100" s="17">
        <v>12794</v>
      </c>
      <c r="E100" s="17">
        <v>15112</v>
      </c>
      <c r="F100" s="17">
        <v>13619</v>
      </c>
      <c r="G100" s="24"/>
      <c r="H100" s="7"/>
      <c r="I100" s="25">
        <f t="shared" si="17"/>
        <v>-3804</v>
      </c>
      <c r="J100" s="24">
        <f t="shared" si="17"/>
        <v>-825</v>
      </c>
      <c r="K100" s="7"/>
      <c r="L100" s="25">
        <f t="shared" si="27"/>
        <v>-3807.8376292015914</v>
      </c>
      <c r="M100" s="17">
        <f t="shared" si="18"/>
        <v>14.727397888907245</v>
      </c>
      <c r="N100" s="17">
        <f t="shared" si="28"/>
        <v>-829.32182327471605</v>
      </c>
      <c r="O100" s="24">
        <f t="shared" si="19"/>
        <v>18.678156417877386</v>
      </c>
      <c r="P100" s="7"/>
      <c r="Q100" s="25">
        <f t="shared" si="20"/>
        <v>-3761.4060689591433</v>
      </c>
      <c r="R100" s="24">
        <f t="shared" si="21"/>
        <v>-862.26127609965886</v>
      </c>
      <c r="S100" s="7"/>
      <c r="T100" s="25">
        <f t="shared" si="22"/>
        <v>0.96963923733446888</v>
      </c>
      <c r="U100" s="24">
        <f t="shared" si="23"/>
        <v>-0.22406622423202702</v>
      </c>
      <c r="V100" s="7"/>
      <c r="W100" s="25">
        <f t="shared" si="24"/>
        <v>0.97133168927041236</v>
      </c>
      <c r="X100" s="24">
        <f t="shared" si="29"/>
        <v>275.43263706754681</v>
      </c>
      <c r="Y100" s="7"/>
      <c r="Z100" s="25">
        <f t="shared" si="30"/>
        <v>-639</v>
      </c>
      <c r="AA100" s="17">
        <f t="shared" si="31"/>
        <v>275.48099999999988</v>
      </c>
      <c r="AB100" s="24">
        <f t="shared" si="25"/>
        <v>4.8080504766864971</v>
      </c>
      <c r="AC100" s="17">
        <f t="shared" si="26"/>
        <v>-4.8362932453073881E-2</v>
      </c>
    </row>
    <row r="101" spans="1:29" s="17" customFormat="1" x14ac:dyDescent="0.25">
      <c r="A101" s="17">
        <v>16</v>
      </c>
      <c r="B101" s="17">
        <v>-636</v>
      </c>
      <c r="C101" s="17">
        <v>11275</v>
      </c>
      <c r="D101" s="17">
        <v>12984</v>
      </c>
      <c r="E101" s="17">
        <v>15150</v>
      </c>
      <c r="F101" s="17">
        <v>13431</v>
      </c>
      <c r="G101" s="24"/>
      <c r="H101" s="7"/>
      <c r="I101" s="25">
        <f t="shared" si="17"/>
        <v>-3875</v>
      </c>
      <c r="J101" s="24">
        <f t="shared" si="17"/>
        <v>-447</v>
      </c>
      <c r="K101" s="7"/>
      <c r="L101" s="25">
        <f t="shared" si="27"/>
        <v>-3879.2298721878751</v>
      </c>
      <c r="M101" s="17">
        <f t="shared" si="18"/>
        <v>17.891818725759425</v>
      </c>
      <c r="N101" s="17">
        <f t="shared" si="28"/>
        <v>-451.77522125688557</v>
      </c>
      <c r="O101" s="24">
        <f t="shared" si="19"/>
        <v>22.802738052211826</v>
      </c>
      <c r="P101" s="7"/>
      <c r="Q101" s="25">
        <f t="shared" si="20"/>
        <v>-3832.4060689591433</v>
      </c>
      <c r="R101" s="24">
        <f t="shared" si="21"/>
        <v>-484.26127609965891</v>
      </c>
      <c r="S101" s="7"/>
      <c r="T101" s="25">
        <f t="shared" si="22"/>
        <v>0.98794206999560663</v>
      </c>
      <c r="U101" s="24">
        <f t="shared" si="23"/>
        <v>-0.12583957865793419</v>
      </c>
      <c r="V101" s="7"/>
      <c r="W101" s="25">
        <f t="shared" si="24"/>
        <v>0.98890483167645593</v>
      </c>
      <c r="X101" s="24">
        <f t="shared" si="29"/>
        <v>269.69490155716039</v>
      </c>
      <c r="Y101" s="7"/>
      <c r="Z101" s="25">
        <f t="shared" si="30"/>
        <v>-636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-6.2098442839499057E-2</v>
      </c>
    </row>
    <row r="102" spans="1:29" s="17" customFormat="1" x14ac:dyDescent="0.25">
      <c r="A102" s="17">
        <v>17</v>
      </c>
      <c r="B102" s="17">
        <v>-613</v>
      </c>
      <c r="C102" s="17">
        <v>11247</v>
      </c>
      <c r="D102" s="17">
        <v>13149</v>
      </c>
      <c r="E102" s="17">
        <v>15149</v>
      </c>
      <c r="F102" s="17">
        <v>13236</v>
      </c>
      <c r="G102" s="24"/>
      <c r="H102" s="7"/>
      <c r="I102" s="25">
        <f t="shared" si="17"/>
        <v>-3902</v>
      </c>
      <c r="J102" s="24">
        <f t="shared" si="17"/>
        <v>-87</v>
      </c>
      <c r="K102" s="7"/>
      <c r="L102" s="25">
        <f t="shared" si="27"/>
        <v>-3911.8204789670253</v>
      </c>
      <c r="M102" s="17">
        <f t="shared" si="18"/>
        <v>96.441807141787038</v>
      </c>
      <c r="N102" s="17">
        <f t="shared" si="28"/>
        <v>-83.21894497208342</v>
      </c>
      <c r="O102" s="24">
        <f t="shared" si="19"/>
        <v>14.296377124133246</v>
      </c>
      <c r="P102" s="7"/>
      <c r="Q102" s="25">
        <f t="shared" si="20"/>
        <v>-3859.4060689591433</v>
      </c>
      <c r="R102" s="24">
        <f t="shared" si="21"/>
        <v>-124.26127609965889</v>
      </c>
      <c r="S102" s="7"/>
      <c r="T102" s="25">
        <f t="shared" si="22"/>
        <v>0.99490230213434916</v>
      </c>
      <c r="U102" s="24">
        <f t="shared" si="23"/>
        <v>-3.229039239689336E-2</v>
      </c>
      <c r="V102" s="7"/>
      <c r="W102" s="25">
        <f t="shared" si="24"/>
        <v>0.99516983139812143</v>
      </c>
      <c r="X102" s="24">
        <f t="shared" si="29"/>
        <v>264.3013372077819</v>
      </c>
      <c r="Y102" s="7"/>
      <c r="Z102" s="25">
        <f t="shared" si="30"/>
        <v>-613</v>
      </c>
      <c r="AA102" s="17">
        <f t="shared" si="31"/>
        <v>264.2399999999999</v>
      </c>
      <c r="AB102" s="24">
        <f t="shared" si="25"/>
        <v>4.6118580154698146</v>
      </c>
      <c r="AC102" s="17">
        <f t="shared" si="26"/>
        <v>6.1337207782003134E-2</v>
      </c>
    </row>
    <row r="103" spans="1:29" s="17" customFormat="1" x14ac:dyDescent="0.25">
      <c r="A103" s="17">
        <v>18</v>
      </c>
      <c r="B103" s="17">
        <v>-630</v>
      </c>
      <c r="C103" s="17">
        <v>11261</v>
      </c>
      <c r="D103" s="17">
        <v>13356</v>
      </c>
      <c r="E103" s="17">
        <v>15167</v>
      </c>
      <c r="F103" s="17">
        <v>13064</v>
      </c>
      <c r="G103" s="24"/>
      <c r="H103" s="7"/>
      <c r="I103" s="25">
        <f t="shared" si="17"/>
        <v>-3906</v>
      </c>
      <c r="J103" s="24">
        <f t="shared" si="17"/>
        <v>292</v>
      </c>
      <c r="K103" s="7"/>
      <c r="L103" s="25">
        <f t="shared" si="27"/>
        <v>-3907.9469953742728</v>
      </c>
      <c r="M103" s="17">
        <f t="shared" si="18"/>
        <v>3.7907909874395789</v>
      </c>
      <c r="N103" s="17">
        <f t="shared" si="28"/>
        <v>296.69355117046251</v>
      </c>
      <c r="O103" s="24">
        <f t="shared" si="19"/>
        <v>22.029422589750023</v>
      </c>
      <c r="P103" s="7"/>
      <c r="Q103" s="25">
        <f t="shared" si="20"/>
        <v>-3863.4060689591433</v>
      </c>
      <c r="R103" s="24">
        <f t="shared" si="21"/>
        <v>254.73872390034111</v>
      </c>
      <c r="S103" s="7"/>
      <c r="T103" s="25">
        <f t="shared" si="22"/>
        <v>0.99593344763638514</v>
      </c>
      <c r="U103" s="24">
        <f t="shared" si="23"/>
        <v>6.6196112027924608E-2</v>
      </c>
      <c r="V103" s="7"/>
      <c r="W103" s="25">
        <f t="shared" si="24"/>
        <v>0.99546887768930303</v>
      </c>
      <c r="X103" s="24">
        <f t="shared" si="29"/>
        <v>258.63848582052663</v>
      </c>
      <c r="Y103" s="7"/>
      <c r="Z103" s="25">
        <f t="shared" si="30"/>
        <v>-630</v>
      </c>
      <c r="AA103" s="17">
        <f t="shared" si="31"/>
        <v>258.56999999999988</v>
      </c>
      <c r="AB103" s="24">
        <f t="shared" si="25"/>
        <v>4.512897846881736</v>
      </c>
      <c r="AC103" s="17">
        <f t="shared" si="26"/>
        <v>6.8485820526746011E-2</v>
      </c>
    </row>
    <row r="104" spans="1:29" s="17" customFormat="1" x14ac:dyDescent="0.25">
      <c r="A104" s="17">
        <v>19</v>
      </c>
      <c r="B104" s="17">
        <v>-611</v>
      </c>
      <c r="C104" s="17">
        <v>11272</v>
      </c>
      <c r="D104" s="17">
        <v>13531</v>
      </c>
      <c r="E104" s="17">
        <v>15134</v>
      </c>
      <c r="F104" s="17">
        <v>12876</v>
      </c>
      <c r="G104" s="24"/>
      <c r="H104" s="7"/>
      <c r="I104" s="25">
        <f t="shared" si="17"/>
        <v>-3862</v>
      </c>
      <c r="J104" s="24">
        <f t="shared" si="17"/>
        <v>655</v>
      </c>
      <c r="K104" s="7"/>
      <c r="L104" s="25">
        <f t="shared" si="27"/>
        <v>-3868.0429574277155</v>
      </c>
      <c r="M104" s="17">
        <f t="shared" si="18"/>
        <v>36.517334473181499</v>
      </c>
      <c r="N104" s="17">
        <f t="shared" si="28"/>
        <v>662.76492710055766</v>
      </c>
      <c r="O104" s="24">
        <f t="shared" si="19"/>
        <v>60.294092876974737</v>
      </c>
      <c r="P104" s="7"/>
      <c r="Q104" s="25">
        <f t="shared" si="20"/>
        <v>-3819.4060689591433</v>
      </c>
      <c r="R104" s="24">
        <f t="shared" si="21"/>
        <v>617.73872390034114</v>
      </c>
      <c r="S104" s="7"/>
      <c r="T104" s="25">
        <f t="shared" si="22"/>
        <v>0.98459084711398981</v>
      </c>
      <c r="U104" s="24">
        <f t="shared" si="23"/>
        <v>0.16052487484114078</v>
      </c>
      <c r="V104" s="7"/>
      <c r="W104" s="25">
        <f t="shared" si="24"/>
        <v>0.9834247438325795</v>
      </c>
      <c r="X104" s="24">
        <f t="shared" si="29"/>
        <v>253.17224917819283</v>
      </c>
      <c r="Y104" s="7"/>
      <c r="Z104" s="25">
        <f t="shared" si="30"/>
        <v>-611</v>
      </c>
      <c r="AA104" s="17">
        <f t="shared" si="31"/>
        <v>253.07099999999988</v>
      </c>
      <c r="AB104" s="24">
        <f t="shared" si="25"/>
        <v>4.4169221913145682</v>
      </c>
      <c r="AC104" s="17">
        <f t="shared" si="26"/>
        <v>0.1012491781929441</v>
      </c>
    </row>
    <row r="105" spans="1:29" s="17" customFormat="1" x14ac:dyDescent="0.25">
      <c r="A105" s="17">
        <v>20</v>
      </c>
      <c r="B105" s="17">
        <v>-615</v>
      </c>
      <c r="C105" s="17">
        <v>11317</v>
      </c>
      <c r="D105" s="17">
        <v>13715</v>
      </c>
      <c r="E105" s="17">
        <v>15105</v>
      </c>
      <c r="F105" s="17">
        <v>12696</v>
      </c>
      <c r="G105" s="24"/>
      <c r="H105" s="7"/>
      <c r="I105" s="25">
        <f t="shared" si="17"/>
        <v>-3788</v>
      </c>
      <c r="J105" s="24">
        <f t="shared" si="17"/>
        <v>1019</v>
      </c>
      <c r="K105" s="7"/>
      <c r="L105" s="25">
        <f t="shared" si="27"/>
        <v>-3792.3070708742021</v>
      </c>
      <c r="M105" s="17">
        <f t="shared" si="18"/>
        <v>18.550859515399647</v>
      </c>
      <c r="N105" s="17">
        <f t="shared" si="28"/>
        <v>1025.4182132921783</v>
      </c>
      <c r="O105" s="24">
        <f t="shared" si="19"/>
        <v>41.193461863893951</v>
      </c>
      <c r="P105" s="7"/>
      <c r="Q105" s="25">
        <f t="shared" si="20"/>
        <v>-3745.4060689591433</v>
      </c>
      <c r="R105" s="24">
        <f t="shared" si="21"/>
        <v>981.73872390034114</v>
      </c>
      <c r="S105" s="7"/>
      <c r="T105" s="25">
        <f t="shared" si="22"/>
        <v>0.96551465532632508</v>
      </c>
      <c r="U105" s="24">
        <f t="shared" si="23"/>
        <v>0.25511349650508203</v>
      </c>
      <c r="V105" s="7"/>
      <c r="W105" s="25">
        <f t="shared" si="24"/>
        <v>0.96364487329444992</v>
      </c>
      <c r="X105" s="24">
        <f t="shared" si="29"/>
        <v>247.61470222170874</v>
      </c>
      <c r="Y105" s="7"/>
      <c r="Z105" s="25">
        <f t="shared" si="30"/>
        <v>-615</v>
      </c>
      <c r="AA105" s="17">
        <f t="shared" si="31"/>
        <v>247.53599999999989</v>
      </c>
      <c r="AB105" s="24">
        <f t="shared" si="25"/>
        <v>4.3203182172166814</v>
      </c>
      <c r="AC105" s="17">
        <f t="shared" si="26"/>
        <v>7.8702221708851994E-2</v>
      </c>
    </row>
    <row r="106" spans="1:29" s="17" customFormat="1" x14ac:dyDescent="0.25">
      <c r="A106" s="17">
        <v>21</v>
      </c>
      <c r="B106" s="17">
        <v>-639</v>
      </c>
      <c r="C106" s="17">
        <v>11373</v>
      </c>
      <c r="D106" s="17">
        <v>13896</v>
      </c>
      <c r="E106" s="17">
        <v>15046</v>
      </c>
      <c r="F106" s="17">
        <v>12516</v>
      </c>
      <c r="G106" s="24"/>
      <c r="H106" s="7"/>
      <c r="I106" s="25">
        <f t="shared" si="17"/>
        <v>-3673</v>
      </c>
      <c r="J106" s="24">
        <f t="shared" si="17"/>
        <v>1380</v>
      </c>
      <c r="K106" s="7"/>
      <c r="L106" s="25">
        <f t="shared" si="27"/>
        <v>-3676.5733300373731</v>
      </c>
      <c r="M106" s="17">
        <f t="shared" si="18"/>
        <v>12.768687555993022</v>
      </c>
      <c r="N106" s="17">
        <f t="shared" si="28"/>
        <v>1392.4249848899146</v>
      </c>
      <c r="O106" s="24">
        <f t="shared" si="19"/>
        <v>154.38024951460713</v>
      </c>
      <c r="P106" s="7"/>
      <c r="Q106" s="25">
        <f t="shared" si="20"/>
        <v>-3630.4060689591433</v>
      </c>
      <c r="R106" s="24">
        <f t="shared" si="21"/>
        <v>1342.738723900341</v>
      </c>
      <c r="S106" s="7"/>
      <c r="T106" s="25">
        <f t="shared" si="22"/>
        <v>0.93586922214279211</v>
      </c>
      <c r="U106" s="24">
        <f t="shared" si="23"/>
        <v>0.34892254161684794</v>
      </c>
      <c r="V106" s="7"/>
      <c r="W106" s="25">
        <f t="shared" si="24"/>
        <v>0.93330126453613982</v>
      </c>
      <c r="X106" s="24">
        <f t="shared" si="29"/>
        <v>241.94422608015293</v>
      </c>
      <c r="Y106" s="7"/>
      <c r="Z106" s="25">
        <f t="shared" si="30"/>
        <v>-639</v>
      </c>
      <c r="AA106" s="17">
        <f t="shared" si="31"/>
        <v>241.78499999999988</v>
      </c>
      <c r="AB106" s="24">
        <f t="shared" si="25"/>
        <v>4.2199443319344869</v>
      </c>
      <c r="AC106" s="17">
        <f t="shared" si="26"/>
        <v>0.15922608015304718</v>
      </c>
    </row>
    <row r="107" spans="1:29" s="17" customFormat="1" x14ac:dyDescent="0.25">
      <c r="A107" s="17">
        <v>22</v>
      </c>
      <c r="B107" s="17">
        <v>-632</v>
      </c>
      <c r="C107" s="17">
        <v>11447</v>
      </c>
      <c r="D107" s="17">
        <v>14077</v>
      </c>
      <c r="E107" s="17">
        <v>14973</v>
      </c>
      <c r="F107" s="17">
        <v>12342</v>
      </c>
      <c r="G107" s="24"/>
      <c r="H107" s="7"/>
      <c r="I107" s="25">
        <f t="shared" si="17"/>
        <v>-3526</v>
      </c>
      <c r="J107" s="24">
        <f t="shared" si="17"/>
        <v>1735</v>
      </c>
      <c r="K107" s="7"/>
      <c r="L107" s="25">
        <f t="shared" si="27"/>
        <v>-3526.1045000679555</v>
      </c>
      <c r="M107" s="17">
        <f t="shared" si="18"/>
        <v>1.0920264202712781E-2</v>
      </c>
      <c r="N107" s="17">
        <f t="shared" si="28"/>
        <v>1742.0147498736728</v>
      </c>
      <c r="O107" s="24">
        <f t="shared" si="19"/>
        <v>49.206715790192938</v>
      </c>
      <c r="P107" s="7"/>
      <c r="Q107" s="25">
        <f t="shared" si="20"/>
        <v>-3483.4060689591433</v>
      </c>
      <c r="R107" s="24">
        <f t="shared" si="21"/>
        <v>1697.738723900341</v>
      </c>
      <c r="S107" s="7"/>
      <c r="T107" s="25">
        <f t="shared" si="22"/>
        <v>0.89797462494297164</v>
      </c>
      <c r="U107" s="24">
        <f t="shared" si="23"/>
        <v>0.44117243362426317</v>
      </c>
      <c r="V107" s="7"/>
      <c r="W107" s="25">
        <f t="shared" si="24"/>
        <v>0.89471985424754397</v>
      </c>
      <c r="X107" s="24">
        <f t="shared" si="29"/>
        <v>236.19571734203328</v>
      </c>
      <c r="Y107" s="7"/>
      <c r="Z107" s="25">
        <f t="shared" si="30"/>
        <v>-632</v>
      </c>
      <c r="AA107" s="17">
        <f t="shared" si="31"/>
        <v>236.09699999999989</v>
      </c>
      <c r="AB107" s="24">
        <f t="shared" si="25"/>
        <v>4.1206700040810507</v>
      </c>
      <c r="AC107" s="17">
        <f t="shared" si="26"/>
        <v>9.8717342033381783E-2</v>
      </c>
    </row>
    <row r="108" spans="1:29" s="17" customFormat="1" x14ac:dyDescent="0.25">
      <c r="A108" s="17">
        <v>23</v>
      </c>
      <c r="B108" s="17">
        <v>-634</v>
      </c>
      <c r="C108" s="17">
        <v>11535</v>
      </c>
      <c r="D108" s="17">
        <v>14230</v>
      </c>
      <c r="E108" s="17">
        <v>14875</v>
      </c>
      <c r="F108" s="17">
        <v>12167</v>
      </c>
      <c r="G108" s="24"/>
      <c r="H108" s="7"/>
      <c r="I108" s="25">
        <f t="shared" si="17"/>
        <v>-3340</v>
      </c>
      <c r="J108" s="24">
        <f t="shared" si="17"/>
        <v>2063</v>
      </c>
      <c r="K108" s="7"/>
      <c r="L108" s="25">
        <f t="shared" si="27"/>
        <v>-3340.6803924943738</v>
      </c>
      <c r="M108" s="17">
        <f t="shared" si="18"/>
        <v>0.46293394640018937</v>
      </c>
      <c r="N108" s="17">
        <f t="shared" si="28"/>
        <v>2075.8499849054633</v>
      </c>
      <c r="O108" s="24">
        <f t="shared" si="19"/>
        <v>165.12211207063507</v>
      </c>
      <c r="P108" s="7"/>
      <c r="Q108" s="25">
        <f t="shared" si="20"/>
        <v>-3297.4060689591433</v>
      </c>
      <c r="R108" s="24">
        <f t="shared" si="21"/>
        <v>2025.738723900341</v>
      </c>
      <c r="S108" s="7"/>
      <c r="T108" s="25">
        <f t="shared" si="22"/>
        <v>0.85002635909830082</v>
      </c>
      <c r="U108" s="24">
        <f t="shared" si="23"/>
        <v>0.52640613666210034</v>
      </c>
      <c r="V108" s="7"/>
      <c r="W108" s="25">
        <f t="shared" si="24"/>
        <v>0.84613665438382224</v>
      </c>
      <c r="X108" s="24">
        <f t="shared" si="29"/>
        <v>230.55596585945875</v>
      </c>
      <c r="Y108" s="7"/>
      <c r="Z108" s="25">
        <f t="shared" si="30"/>
        <v>-634</v>
      </c>
      <c r="AA108" s="17">
        <f t="shared" si="31"/>
        <v>230.39099999999991</v>
      </c>
      <c r="AB108" s="24">
        <f t="shared" si="25"/>
        <v>4.021081516962254</v>
      </c>
      <c r="AC108" s="17">
        <f t="shared" si="26"/>
        <v>0.1649658594588459</v>
      </c>
    </row>
    <row r="109" spans="1:29" s="17" customFormat="1" x14ac:dyDescent="0.25">
      <c r="A109" s="17">
        <v>24</v>
      </c>
      <c r="B109" s="17">
        <v>-635</v>
      </c>
      <c r="C109" s="17">
        <v>11652</v>
      </c>
      <c r="D109" s="17">
        <v>14400</v>
      </c>
      <c r="E109" s="17">
        <v>14774</v>
      </c>
      <c r="F109" s="17">
        <v>12021</v>
      </c>
      <c r="G109" s="24"/>
      <c r="H109" s="7"/>
      <c r="I109" s="25">
        <f t="shared" si="17"/>
        <v>-3122</v>
      </c>
      <c r="J109" s="24">
        <f t="shared" si="17"/>
        <v>2379</v>
      </c>
      <c r="K109" s="7"/>
      <c r="L109" s="25">
        <f t="shared" si="27"/>
        <v>-3122.1904230988066</v>
      </c>
      <c r="M109" s="17">
        <f t="shared" si="18"/>
        <v>3.6260956559109929E-2</v>
      </c>
      <c r="N109" s="17">
        <f t="shared" si="28"/>
        <v>2389.9710651597838</v>
      </c>
      <c r="O109" s="24">
        <f t="shared" si="19"/>
        <v>120.36427074022299</v>
      </c>
      <c r="P109" s="7"/>
      <c r="Q109" s="25">
        <f t="shared" si="20"/>
        <v>-3079.4060689591433</v>
      </c>
      <c r="R109" s="24">
        <f t="shared" si="21"/>
        <v>2341.738723900341</v>
      </c>
      <c r="S109" s="7"/>
      <c r="T109" s="25">
        <f t="shared" si="22"/>
        <v>0.7938289292373425</v>
      </c>
      <c r="U109" s="24">
        <f t="shared" si="23"/>
        <v>0.60852153349123617</v>
      </c>
      <c r="V109" s="7"/>
      <c r="W109" s="25">
        <f t="shared" si="24"/>
        <v>0.78932724340197769</v>
      </c>
      <c r="X109" s="24">
        <f t="shared" si="29"/>
        <v>224.81294903144067</v>
      </c>
      <c r="Y109" s="7"/>
      <c r="Z109" s="25">
        <f t="shared" si="30"/>
        <v>-635</v>
      </c>
      <c r="AA109" s="17">
        <f t="shared" si="31"/>
        <v>224.6759999999999</v>
      </c>
      <c r="AB109" s="24">
        <f t="shared" si="25"/>
        <v>3.9213359502107776</v>
      </c>
      <c r="AC109" s="17">
        <f t="shared" si="26"/>
        <v>0.1369490314407642</v>
      </c>
    </row>
    <row r="110" spans="1:29" s="17" customFormat="1" x14ac:dyDescent="0.25">
      <c r="A110" s="17">
        <v>25</v>
      </c>
      <c r="B110" s="17">
        <v>-613</v>
      </c>
      <c r="C110" s="17">
        <v>11758</v>
      </c>
      <c r="D110" s="17">
        <v>14530</v>
      </c>
      <c r="E110" s="17">
        <v>14643</v>
      </c>
      <c r="F110" s="17">
        <v>11867</v>
      </c>
      <c r="G110" s="24"/>
      <c r="H110" s="7"/>
      <c r="I110" s="25">
        <f t="shared" si="17"/>
        <v>-2885</v>
      </c>
      <c r="J110" s="24">
        <f t="shared" si="17"/>
        <v>2663</v>
      </c>
      <c r="K110" s="7"/>
      <c r="L110" s="25">
        <f t="shared" si="27"/>
        <v>-2882.1896890711168</v>
      </c>
      <c r="M110" s="17">
        <f t="shared" si="18"/>
        <v>7.8978475170001001</v>
      </c>
      <c r="N110" s="17">
        <f t="shared" si="28"/>
        <v>2671.0655643608748</v>
      </c>
      <c r="O110" s="24">
        <f t="shared" si="19"/>
        <v>65.053328459413066</v>
      </c>
      <c r="P110" s="7"/>
      <c r="Q110" s="25">
        <f t="shared" si="20"/>
        <v>-2842.4060689591433</v>
      </c>
      <c r="R110" s="24">
        <f t="shared" si="21"/>
        <v>2625.738723900341</v>
      </c>
      <c r="S110" s="7"/>
      <c r="T110" s="25">
        <f t="shared" si="22"/>
        <v>0.7327335582417136</v>
      </c>
      <c r="U110" s="24">
        <f t="shared" si="23"/>
        <v>0.68232144709716835</v>
      </c>
      <c r="V110" s="7"/>
      <c r="W110" s="25">
        <f t="shared" si="24"/>
        <v>0.72768157148584001</v>
      </c>
      <c r="X110" s="24">
        <f t="shared" si="29"/>
        <v>219.28548938974745</v>
      </c>
      <c r="Y110" s="7"/>
      <c r="Z110" s="25">
        <f t="shared" si="30"/>
        <v>-613</v>
      </c>
      <c r="AA110" s="17">
        <f t="shared" si="31"/>
        <v>219.15899999999991</v>
      </c>
      <c r="AB110" s="24">
        <f t="shared" si="25"/>
        <v>3.8250461353782512</v>
      </c>
      <c r="AC110" s="17">
        <f t="shared" si="26"/>
        <v>0.12648938974754742</v>
      </c>
    </row>
    <row r="111" spans="1:29" s="17" customFormat="1" x14ac:dyDescent="0.25">
      <c r="A111" s="17">
        <v>26</v>
      </c>
      <c r="B111" s="17">
        <v>-614</v>
      </c>
      <c r="C111" s="17">
        <v>11908</v>
      </c>
      <c r="D111" s="17">
        <v>14671</v>
      </c>
      <c r="E111" s="17">
        <v>14523</v>
      </c>
      <c r="F111" s="17">
        <v>11752</v>
      </c>
      <c r="G111" s="24"/>
      <c r="H111" s="7"/>
      <c r="I111" s="25">
        <f t="shared" si="17"/>
        <v>-2615</v>
      </c>
      <c r="J111" s="24">
        <f t="shared" si="17"/>
        <v>2919</v>
      </c>
      <c r="K111" s="7"/>
      <c r="L111" s="25">
        <f t="shared" si="27"/>
        <v>-2615.4149959007545</v>
      </c>
      <c r="M111" s="17">
        <f t="shared" si="18"/>
        <v>0.17222159764307834</v>
      </c>
      <c r="N111" s="17">
        <f t="shared" si="28"/>
        <v>2928.1676703007074</v>
      </c>
      <c r="O111" s="24">
        <f t="shared" si="19"/>
        <v>84.046178742472762</v>
      </c>
      <c r="P111" s="7"/>
      <c r="Q111" s="25">
        <f t="shared" si="20"/>
        <v>-2572.4060689591433</v>
      </c>
      <c r="R111" s="24">
        <f t="shared" si="21"/>
        <v>2881.738723900341</v>
      </c>
      <c r="S111" s="7"/>
      <c r="T111" s="25">
        <f t="shared" si="22"/>
        <v>0.66313123685428821</v>
      </c>
      <c r="U111" s="24">
        <f t="shared" si="23"/>
        <v>0.74884531288279743</v>
      </c>
      <c r="V111" s="7"/>
      <c r="W111" s="25">
        <f t="shared" si="24"/>
        <v>0.65758280271914582</v>
      </c>
      <c r="X111" s="24">
        <f t="shared" si="29"/>
        <v>213.73021318053895</v>
      </c>
      <c r="Y111" s="7"/>
      <c r="Z111" s="25">
        <f t="shared" si="30"/>
        <v>-614</v>
      </c>
      <c r="AA111" s="17">
        <f t="shared" si="31"/>
        <v>213.6329999999999</v>
      </c>
      <c r="AB111" s="24">
        <f t="shared" si="25"/>
        <v>3.7285992409130442</v>
      </c>
      <c r="AC111" s="17">
        <f t="shared" si="26"/>
        <v>9.7213180539057475E-2</v>
      </c>
    </row>
    <row r="112" spans="1:29" s="17" customFormat="1" x14ac:dyDescent="0.25">
      <c r="A112" s="17">
        <v>27</v>
      </c>
      <c r="B112" s="17">
        <v>-612</v>
      </c>
      <c r="C112" s="17">
        <v>12052</v>
      </c>
      <c r="D112" s="17">
        <v>14791</v>
      </c>
      <c r="E112" s="17">
        <v>14381</v>
      </c>
      <c r="F112" s="17">
        <v>11635</v>
      </c>
      <c r="G112" s="24"/>
      <c r="H112" s="7"/>
      <c r="I112" s="25">
        <f t="shared" si="17"/>
        <v>-2329</v>
      </c>
      <c r="J112" s="24">
        <f t="shared" si="17"/>
        <v>3156</v>
      </c>
      <c r="K112" s="7"/>
      <c r="L112" s="25">
        <f t="shared" si="27"/>
        <v>-2325.6984959702563</v>
      </c>
      <c r="M112" s="17">
        <f t="shared" si="18"/>
        <v>10.899928858413775</v>
      </c>
      <c r="N112" s="17">
        <f t="shared" si="28"/>
        <v>3157.7071630788632</v>
      </c>
      <c r="O112" s="24">
        <f t="shared" si="19"/>
        <v>2.9144057778337893</v>
      </c>
      <c r="P112" s="7"/>
      <c r="Q112" s="25">
        <f t="shared" si="20"/>
        <v>-2286.4060689591433</v>
      </c>
      <c r="R112" s="24">
        <f t="shared" si="21"/>
        <v>3118.738723900341</v>
      </c>
      <c r="S112" s="7"/>
      <c r="T112" s="25">
        <f t="shared" si="22"/>
        <v>0.58940433345871912</v>
      </c>
      <c r="U112" s="24">
        <f t="shared" si="23"/>
        <v>0.81043186050464933</v>
      </c>
      <c r="V112" s="7"/>
      <c r="W112" s="25">
        <f t="shared" si="24"/>
        <v>0.58339604095307673</v>
      </c>
      <c r="X112" s="24">
        <f t="shared" si="29"/>
        <v>208.1914434624822</v>
      </c>
      <c r="Y112" s="7"/>
      <c r="Z112" s="25">
        <f t="shared" si="30"/>
        <v>-612</v>
      </c>
      <c r="AA112" s="17">
        <f t="shared" si="31"/>
        <v>208.12499999999989</v>
      </c>
      <c r="AB112" s="24">
        <f t="shared" si="25"/>
        <v>3.6324665057131962</v>
      </c>
      <c r="AC112" s="17">
        <f t="shared" si="26"/>
        <v>6.6443462482311588E-2</v>
      </c>
    </row>
    <row r="113" spans="1:29" s="17" customFormat="1" x14ac:dyDescent="0.25">
      <c r="A113" s="17">
        <v>28</v>
      </c>
      <c r="B113" s="17">
        <v>-627</v>
      </c>
      <c r="C113" s="17">
        <v>12203</v>
      </c>
      <c r="D113" s="17">
        <v>14889</v>
      </c>
      <c r="E113" s="17">
        <v>14217</v>
      </c>
      <c r="F113" s="17">
        <v>11527</v>
      </c>
      <c r="G113" s="24"/>
      <c r="H113" s="7"/>
      <c r="I113" s="25">
        <f t="shared" si="17"/>
        <v>-2014</v>
      </c>
      <c r="J113" s="24">
        <f t="shared" si="17"/>
        <v>3362</v>
      </c>
      <c r="K113" s="7"/>
      <c r="L113" s="25">
        <f t="shared" si="27"/>
        <v>-2007.0303668707631</v>
      </c>
      <c r="M113" s="17">
        <f t="shared" si="18"/>
        <v>48.575785956155904</v>
      </c>
      <c r="N113" s="17">
        <f t="shared" si="28"/>
        <v>3362.9855497271656</v>
      </c>
      <c r="O113" s="24">
        <f t="shared" si="19"/>
        <v>0.97130826471611409</v>
      </c>
      <c r="P113" s="7"/>
      <c r="Q113" s="25">
        <f t="shared" si="20"/>
        <v>-1971.4060689591433</v>
      </c>
      <c r="R113" s="24">
        <f t="shared" si="21"/>
        <v>3324.738723900341</v>
      </c>
      <c r="S113" s="7"/>
      <c r="T113" s="25">
        <f t="shared" si="22"/>
        <v>0.50820162517338952</v>
      </c>
      <c r="U113" s="24">
        <f t="shared" si="23"/>
        <v>0.86396278375402269</v>
      </c>
      <c r="V113" s="7"/>
      <c r="W113" s="25">
        <f t="shared" si="24"/>
        <v>0.50179315153533877</v>
      </c>
      <c r="X113" s="24">
        <f t="shared" si="29"/>
        <v>202.59110302818192</v>
      </c>
      <c r="Y113" s="7"/>
      <c r="Z113" s="25">
        <f t="shared" si="30"/>
        <v>-627</v>
      </c>
      <c r="AA113" s="17">
        <f t="shared" si="31"/>
        <v>202.48199999999989</v>
      </c>
      <c r="AB113" s="24">
        <f t="shared" si="25"/>
        <v>3.5339775760231564</v>
      </c>
      <c r="AC113" s="17">
        <f t="shared" si="26"/>
        <v>0.10910302818203377</v>
      </c>
    </row>
    <row r="114" spans="1:29" s="17" customFormat="1" x14ac:dyDescent="0.25">
      <c r="A114" s="17">
        <v>29</v>
      </c>
      <c r="B114" s="17">
        <v>-628</v>
      </c>
      <c r="C114" s="17">
        <v>12377</v>
      </c>
      <c r="D114" s="17">
        <v>14973</v>
      </c>
      <c r="E114" s="17">
        <v>14050</v>
      </c>
      <c r="F114" s="17">
        <v>11440</v>
      </c>
      <c r="G114" s="24"/>
      <c r="H114" s="7"/>
      <c r="I114" s="25">
        <f t="shared" si="17"/>
        <v>-1673</v>
      </c>
      <c r="J114" s="24">
        <f t="shared" si="17"/>
        <v>3533</v>
      </c>
      <c r="K114" s="7"/>
      <c r="L114" s="25">
        <f t="shared" si="27"/>
        <v>-1668.7611647408032</v>
      </c>
      <c r="M114" s="17">
        <f t="shared" si="18"/>
        <v>17.9677243546098</v>
      </c>
      <c r="N114" s="17">
        <f t="shared" si="28"/>
        <v>3536.292872747727</v>
      </c>
      <c r="O114" s="24">
        <f t="shared" si="19"/>
        <v>10.843010932722901</v>
      </c>
      <c r="P114" s="7"/>
      <c r="Q114" s="25">
        <f t="shared" si="20"/>
        <v>-1630.4060689591433</v>
      </c>
      <c r="R114" s="24">
        <f t="shared" si="21"/>
        <v>3495.738723900341</v>
      </c>
      <c r="S114" s="7"/>
      <c r="T114" s="25">
        <f t="shared" si="22"/>
        <v>0.42029647112482638</v>
      </c>
      <c r="U114" s="24">
        <f t="shared" si="23"/>
        <v>0.908398647228017</v>
      </c>
      <c r="V114" s="7"/>
      <c r="W114" s="25">
        <f t="shared" si="24"/>
        <v>0.4135552419019784</v>
      </c>
      <c r="X114" s="24">
        <f t="shared" si="29"/>
        <v>196.9206605338353</v>
      </c>
      <c r="Y114" s="7"/>
      <c r="Z114" s="25">
        <f t="shared" si="30"/>
        <v>-628</v>
      </c>
      <c r="AA114" s="17">
        <f t="shared" si="31"/>
        <v>196.8299999999999</v>
      </c>
      <c r="AB114" s="24">
        <f t="shared" si="25"/>
        <v>3.4353315667004369</v>
      </c>
      <c r="AC114" s="17">
        <f t="shared" si="26"/>
        <v>9.0660533835404067E-2</v>
      </c>
    </row>
    <row r="115" spans="1:29" s="17" customFormat="1" x14ac:dyDescent="0.25">
      <c r="A115" s="17">
        <v>30</v>
      </c>
      <c r="B115" s="17">
        <v>-621</v>
      </c>
      <c r="C115" s="17">
        <v>12553</v>
      </c>
      <c r="D115" s="17">
        <v>15054</v>
      </c>
      <c r="E115" s="17">
        <v>13875</v>
      </c>
      <c r="F115" s="17">
        <v>11375</v>
      </c>
      <c r="G115" s="24"/>
      <c r="H115" s="7"/>
      <c r="I115" s="25">
        <f t="shared" si="17"/>
        <v>-1322</v>
      </c>
      <c r="J115" s="24">
        <f t="shared" si="17"/>
        <v>3679</v>
      </c>
      <c r="K115" s="7"/>
      <c r="L115" s="25">
        <f t="shared" si="27"/>
        <v>-1318.6940381525199</v>
      </c>
      <c r="M115" s="17">
        <f t="shared" si="18"/>
        <v>10.929383736994355</v>
      </c>
      <c r="N115" s="17">
        <f t="shared" si="28"/>
        <v>3674.2323152990921</v>
      </c>
      <c r="O115" s="24">
        <f t="shared" si="19"/>
        <v>22.730817407271452</v>
      </c>
      <c r="P115" s="7"/>
      <c r="Q115" s="25">
        <f t="shared" si="20"/>
        <v>-1279.4060689591433</v>
      </c>
      <c r="R115" s="24">
        <f t="shared" si="21"/>
        <v>3641.738723900341</v>
      </c>
      <c r="S115" s="7"/>
      <c r="T115" s="25">
        <f t="shared" si="22"/>
        <v>0.32981345332117334</v>
      </c>
      <c r="U115" s="24">
        <f t="shared" si="23"/>
        <v>0.94633803943388362</v>
      </c>
      <c r="V115" s="7"/>
      <c r="W115" s="25">
        <f t="shared" si="24"/>
        <v>0.32278769067061497</v>
      </c>
      <c r="X115" s="24">
        <f t="shared" si="29"/>
        <v>191.2769696717919</v>
      </c>
      <c r="Y115" s="7"/>
      <c r="Z115" s="25">
        <f t="shared" si="30"/>
        <v>-621</v>
      </c>
      <c r="AA115" s="17">
        <f t="shared" si="31"/>
        <v>191.2409999999999</v>
      </c>
      <c r="AB115" s="24">
        <f t="shared" si="25"/>
        <v>3.3377851148064743</v>
      </c>
      <c r="AC115" s="17">
        <f t="shared" si="26"/>
        <v>3.5969671792003055E-2</v>
      </c>
    </row>
    <row r="116" spans="1:29" s="17" customFormat="1" x14ac:dyDescent="0.25">
      <c r="A116" s="17">
        <v>31</v>
      </c>
      <c r="B116" s="17">
        <v>-640</v>
      </c>
      <c r="C116" s="17">
        <v>12744</v>
      </c>
      <c r="D116" s="17">
        <v>15107</v>
      </c>
      <c r="E116" s="17">
        <v>13695</v>
      </c>
      <c r="F116" s="17">
        <v>11324</v>
      </c>
      <c r="G116" s="24"/>
      <c r="H116" s="7"/>
      <c r="I116" s="25">
        <f t="shared" ref="I116:J149" si="32">C116-E116</f>
        <v>-951</v>
      </c>
      <c r="J116" s="24">
        <f t="shared" si="32"/>
        <v>3783</v>
      </c>
      <c r="K116" s="7"/>
      <c r="L116" s="25">
        <f t="shared" si="27"/>
        <v>-945.25050417385717</v>
      </c>
      <c r="M116" s="17">
        <f t="shared" si="18"/>
        <v>33.056702254833866</v>
      </c>
      <c r="N116" s="17">
        <f t="shared" si="28"/>
        <v>3780.2125202657971</v>
      </c>
      <c r="O116" s="24">
        <f t="shared" si="19"/>
        <v>7.770043268591655</v>
      </c>
      <c r="P116" s="7"/>
      <c r="Q116" s="25">
        <f t="shared" si="20"/>
        <v>-908.40606895914345</v>
      </c>
      <c r="R116" s="24">
        <f t="shared" si="21"/>
        <v>3745.738723900341</v>
      </c>
      <c r="S116" s="7"/>
      <c r="T116" s="25">
        <f t="shared" si="22"/>
        <v>0.23417470800734075</v>
      </c>
      <c r="U116" s="24">
        <f t="shared" si="23"/>
        <v>0.97336335990929534</v>
      </c>
      <c r="V116" s="7"/>
      <c r="W116" s="25">
        <f t="shared" si="24"/>
        <v>0.22694540236036176</v>
      </c>
      <c r="X116" s="24">
        <f t="shared" si="29"/>
        <v>185.56728655491793</v>
      </c>
      <c r="Y116" s="7"/>
      <c r="Z116" s="25">
        <f t="shared" si="30"/>
        <v>-640</v>
      </c>
      <c r="AA116" s="17">
        <f t="shared" si="31"/>
        <v>185.48099999999991</v>
      </c>
      <c r="AB116" s="24">
        <f t="shared" si="25"/>
        <v>3.2372541498916005</v>
      </c>
      <c r="AC116" s="17">
        <f t="shared" si="26"/>
        <v>8.628655491801851E-2</v>
      </c>
    </row>
    <row r="117" spans="1:29" s="17" customFormat="1" x14ac:dyDescent="0.25">
      <c r="A117" s="17">
        <v>32</v>
      </c>
      <c r="B117" s="17">
        <v>-637</v>
      </c>
      <c r="C117" s="17">
        <v>12933</v>
      </c>
      <c r="D117" s="17">
        <v>15138</v>
      </c>
      <c r="E117" s="17">
        <v>13500</v>
      </c>
      <c r="F117" s="17">
        <v>11283</v>
      </c>
      <c r="G117" s="24"/>
      <c r="H117" s="7"/>
      <c r="I117" s="25">
        <f t="shared" si="32"/>
        <v>-567</v>
      </c>
      <c r="J117" s="24">
        <f t="shared" si="32"/>
        <v>3855</v>
      </c>
      <c r="K117" s="7"/>
      <c r="L117" s="25">
        <f t="shared" si="27"/>
        <v>-564.49483137669552</v>
      </c>
      <c r="M117" s="17">
        <f t="shared" si="18"/>
        <v>6.2758698311892873</v>
      </c>
      <c r="N117" s="17">
        <f t="shared" si="28"/>
        <v>3848.1810625178223</v>
      </c>
      <c r="O117" s="24">
        <f t="shared" si="19"/>
        <v>46.497908385848177</v>
      </c>
      <c r="P117" s="7"/>
      <c r="Q117" s="25">
        <f t="shared" si="20"/>
        <v>-524.40606895914345</v>
      </c>
      <c r="R117" s="24">
        <f t="shared" si="21"/>
        <v>3817.738723900341</v>
      </c>
      <c r="S117" s="7"/>
      <c r="T117" s="25">
        <f t="shared" si="22"/>
        <v>0.13518473981189133</v>
      </c>
      <c r="U117" s="24">
        <f t="shared" si="23"/>
        <v>0.99207319716150355</v>
      </c>
      <c r="V117" s="7"/>
      <c r="W117" s="25">
        <f t="shared" si="24"/>
        <v>0.1278136141050244</v>
      </c>
      <c r="X117" s="24">
        <f t="shared" si="29"/>
        <v>179.78416070928097</v>
      </c>
      <c r="Y117" s="7"/>
      <c r="Z117" s="25">
        <f t="shared" si="30"/>
        <v>-637</v>
      </c>
      <c r="AA117" s="17">
        <f t="shared" si="31"/>
        <v>179.74799999999991</v>
      </c>
      <c r="AB117" s="24">
        <f t="shared" si="25"/>
        <v>3.1371944238747655</v>
      </c>
      <c r="AC117" s="17">
        <f t="shared" si="26"/>
        <v>3.6160709281062964E-2</v>
      </c>
    </row>
    <row r="118" spans="1:29" s="17" customFormat="1" x14ac:dyDescent="0.25">
      <c r="A118" s="17">
        <v>33</v>
      </c>
      <c r="B118" s="17">
        <v>-616</v>
      </c>
      <c r="C118" s="17">
        <v>13112</v>
      </c>
      <c r="D118" s="17">
        <v>15152</v>
      </c>
      <c r="E118" s="17">
        <v>13312</v>
      </c>
      <c r="F118" s="17">
        <v>11267</v>
      </c>
      <c r="G118" s="24"/>
      <c r="H118" s="7"/>
      <c r="I118" s="25">
        <f t="shared" si="32"/>
        <v>-200</v>
      </c>
      <c r="J118" s="24">
        <f t="shared" si="32"/>
        <v>3885</v>
      </c>
      <c r="K118" s="7"/>
      <c r="L118" s="25">
        <f t="shared" si="27"/>
        <v>-191.28161492080773</v>
      </c>
      <c r="M118" s="17">
        <f t="shared" si="18"/>
        <v>76.010238389082474</v>
      </c>
      <c r="N118" s="17">
        <f t="shared" si="28"/>
        <v>3877.6687699681997</v>
      </c>
      <c r="O118" s="24">
        <f t="shared" si="19"/>
        <v>53.746933779170043</v>
      </c>
      <c r="P118" s="7"/>
      <c r="Q118" s="25">
        <f t="shared" si="20"/>
        <v>-157.4060689591434</v>
      </c>
      <c r="R118" s="24">
        <f t="shared" si="21"/>
        <v>3847.738723900341</v>
      </c>
      <c r="S118" s="7"/>
      <c r="T118" s="25">
        <f t="shared" si="22"/>
        <v>4.0577140000094596E-2</v>
      </c>
      <c r="U118" s="24">
        <f t="shared" si="23"/>
        <v>0.99986896268325698</v>
      </c>
      <c r="V118" s="7"/>
      <c r="W118" s="25">
        <f t="shared" si="24"/>
        <v>3.3145448204253226E-2</v>
      </c>
      <c r="X118" s="24">
        <f t="shared" si="29"/>
        <v>174.34155423318089</v>
      </c>
      <c r="Y118" s="7"/>
      <c r="Z118" s="25">
        <f t="shared" si="30"/>
        <v>-616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0.13755423318099247</v>
      </c>
    </row>
    <row r="119" spans="1:29" s="17" customFormat="1" x14ac:dyDescent="0.25">
      <c r="A119" s="17">
        <v>34</v>
      </c>
      <c r="B119" s="17">
        <v>-617</v>
      </c>
      <c r="C119" s="17">
        <v>13301</v>
      </c>
      <c r="D119" s="17">
        <v>15142</v>
      </c>
      <c r="E119" s="17">
        <v>13121</v>
      </c>
      <c r="F119" s="17">
        <v>11267</v>
      </c>
      <c r="G119" s="24"/>
      <c r="H119" s="7"/>
      <c r="I119" s="25">
        <f t="shared" si="32"/>
        <v>180</v>
      </c>
      <c r="J119" s="24">
        <f t="shared" si="32"/>
        <v>3875</v>
      </c>
      <c r="K119" s="7"/>
      <c r="L119" s="25">
        <f t="shared" si="27"/>
        <v>183.93276050595898</v>
      </c>
      <c r="M119" s="17">
        <f t="shared" si="18"/>
        <v>15.466605197230743</v>
      </c>
      <c r="N119" s="17">
        <f t="shared" si="28"/>
        <v>3871.2022774557663</v>
      </c>
      <c r="O119" s="24">
        <f t="shared" si="19"/>
        <v>14.422696522980834</v>
      </c>
      <c r="P119" s="7"/>
      <c r="Q119" s="25">
        <f t="shared" si="20"/>
        <v>222.5939310408566</v>
      </c>
      <c r="R119" s="24">
        <f t="shared" si="21"/>
        <v>3837.738723900341</v>
      </c>
      <c r="S119" s="7"/>
      <c r="T119" s="25">
        <f t="shared" si="22"/>
        <v>-5.7381682693318899E-2</v>
      </c>
      <c r="U119" s="24">
        <f t="shared" si="23"/>
        <v>0.99727037417600584</v>
      </c>
      <c r="V119" s="7"/>
      <c r="W119" s="25">
        <f t="shared" si="24"/>
        <v>-6.4796763758718151E-2</v>
      </c>
      <c r="X119" s="24">
        <f t="shared" si="29"/>
        <v>168.72538900724578</v>
      </c>
      <c r="Y119" s="7"/>
      <c r="Z119" s="25">
        <f t="shared" si="30"/>
        <v>-617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7.4389007245883931E-2</v>
      </c>
    </row>
    <row r="120" spans="1:29" s="17" customFormat="1" x14ac:dyDescent="0.25">
      <c r="A120" s="17">
        <v>35</v>
      </c>
      <c r="B120" s="17">
        <v>-610</v>
      </c>
      <c r="C120" s="17">
        <v>13490</v>
      </c>
      <c r="D120" s="17">
        <v>15130</v>
      </c>
      <c r="E120" s="17">
        <v>12944</v>
      </c>
      <c r="F120" s="17">
        <v>11293</v>
      </c>
      <c r="G120" s="24"/>
      <c r="H120" s="7"/>
      <c r="I120" s="25">
        <f t="shared" si="32"/>
        <v>546</v>
      </c>
      <c r="J120" s="24">
        <f t="shared" si="32"/>
        <v>3837</v>
      </c>
      <c r="K120" s="7"/>
      <c r="L120" s="25">
        <f t="shared" si="27"/>
        <v>552.81471017914566</v>
      </c>
      <c r="M120" s="17">
        <f t="shared" si="18"/>
        <v>46.440274825751523</v>
      </c>
      <c r="N120" s="17">
        <f t="shared" si="28"/>
        <v>3829.4473229311511</v>
      </c>
      <c r="O120" s="24">
        <f t="shared" si="19"/>
        <v>57.042930906315704</v>
      </c>
      <c r="P120" s="7"/>
      <c r="Q120" s="25">
        <f t="shared" si="20"/>
        <v>588.59393104085655</v>
      </c>
      <c r="R120" s="24">
        <f t="shared" si="21"/>
        <v>3799.738723900341</v>
      </c>
      <c r="S120" s="7"/>
      <c r="T120" s="25">
        <f t="shared" si="22"/>
        <v>-0.15173149612960662</v>
      </c>
      <c r="U120" s="24">
        <f t="shared" si="23"/>
        <v>0.98739573784845147</v>
      </c>
      <c r="V120" s="7"/>
      <c r="W120" s="25">
        <f t="shared" si="24"/>
        <v>-0.15907577815677468</v>
      </c>
      <c r="X120" s="24">
        <f t="shared" si="29"/>
        <v>163.29083007250915</v>
      </c>
      <c r="Y120" s="7"/>
      <c r="Z120" s="25">
        <f t="shared" si="30"/>
        <v>-610</v>
      </c>
      <c r="AA120" s="17">
        <f t="shared" si="31"/>
        <v>163.16099999999989</v>
      </c>
      <c r="AB120" s="24">
        <f t="shared" si="25"/>
        <v>2.847696660846466</v>
      </c>
      <c r="AC120" s="17">
        <f t="shared" si="26"/>
        <v>0.12983007250926448</v>
      </c>
    </row>
    <row r="121" spans="1:29" s="17" customFormat="1" x14ac:dyDescent="0.25">
      <c r="A121" s="17">
        <v>36</v>
      </c>
      <c r="B121" s="17">
        <v>-611</v>
      </c>
      <c r="C121" s="17">
        <v>13667</v>
      </c>
      <c r="D121" s="17">
        <v>15089</v>
      </c>
      <c r="E121" s="17">
        <v>12755</v>
      </c>
      <c r="F121" s="17">
        <v>11327</v>
      </c>
      <c r="G121" s="24"/>
      <c r="H121" s="7"/>
      <c r="I121" s="25">
        <f t="shared" si="32"/>
        <v>912</v>
      </c>
      <c r="J121" s="24">
        <f t="shared" si="32"/>
        <v>3762</v>
      </c>
      <c r="K121" s="7"/>
      <c r="L121" s="25">
        <f t="shared" si="27"/>
        <v>916.82398768963981</v>
      </c>
      <c r="M121" s="17">
        <f t="shared" si="18"/>
        <v>23.270857229796405</v>
      </c>
      <c r="N121" s="17">
        <f t="shared" si="28"/>
        <v>3752.7621203916519</v>
      </c>
      <c r="O121" s="24">
        <f t="shared" si="19"/>
        <v>85.338419658333024</v>
      </c>
      <c r="P121" s="7"/>
      <c r="Q121" s="25">
        <f t="shared" si="20"/>
        <v>954.59393104085655</v>
      </c>
      <c r="R121" s="24">
        <f t="shared" si="21"/>
        <v>3724.738723900341</v>
      </c>
      <c r="S121" s="7"/>
      <c r="T121" s="25">
        <f t="shared" si="22"/>
        <v>-0.24608130956589436</v>
      </c>
      <c r="U121" s="24">
        <f t="shared" si="23"/>
        <v>0.96790632404406796</v>
      </c>
      <c r="V121" s="7"/>
      <c r="W121" s="25">
        <f t="shared" si="24"/>
        <v>-0.25328331834649315</v>
      </c>
      <c r="X121" s="24">
        <f t="shared" si="29"/>
        <v>157.77847695155901</v>
      </c>
      <c r="Y121" s="7"/>
      <c r="Z121" s="25">
        <f t="shared" si="30"/>
        <v>-611</v>
      </c>
      <c r="AA121" s="17">
        <f t="shared" si="31"/>
        <v>157.66199999999989</v>
      </c>
      <c r="AB121" s="24">
        <f t="shared" si="25"/>
        <v>2.7517210052792982</v>
      </c>
      <c r="AC121" s="17">
        <f t="shared" si="26"/>
        <v>0.11647695155912174</v>
      </c>
    </row>
    <row r="122" spans="1:29" s="17" customFormat="1" x14ac:dyDescent="0.25">
      <c r="A122" s="17">
        <v>37</v>
      </c>
      <c r="B122" s="17">
        <v>-640</v>
      </c>
      <c r="C122" s="17">
        <v>13859</v>
      </c>
      <c r="D122" s="17">
        <v>15027</v>
      </c>
      <c r="E122" s="17">
        <v>12570</v>
      </c>
      <c r="F122" s="17">
        <v>11389</v>
      </c>
      <c r="G122" s="24"/>
      <c r="H122" s="7"/>
      <c r="I122" s="25">
        <f t="shared" si="32"/>
        <v>1289</v>
      </c>
      <c r="J122" s="24">
        <f t="shared" si="32"/>
        <v>3638</v>
      </c>
      <c r="K122" s="7"/>
      <c r="L122" s="25">
        <f t="shared" si="27"/>
        <v>1288.5840304315759</v>
      </c>
      <c r="M122" s="17">
        <f t="shared" si="18"/>
        <v>0.17303068185492262</v>
      </c>
      <c r="N122" s="17">
        <f t="shared" si="28"/>
        <v>3635.796015618173</v>
      </c>
      <c r="O122" s="24">
        <f t="shared" si="19"/>
        <v>4.8575471553374001</v>
      </c>
      <c r="P122" s="7"/>
      <c r="Q122" s="25">
        <f t="shared" si="20"/>
        <v>1331.5939310408567</v>
      </c>
      <c r="R122" s="24">
        <f t="shared" si="21"/>
        <v>3600.738723900341</v>
      </c>
      <c r="S122" s="7"/>
      <c r="T122" s="25">
        <f t="shared" si="22"/>
        <v>-0.34326677313278092</v>
      </c>
      <c r="U122" s="24">
        <f t="shared" si="23"/>
        <v>0.93568382655415394</v>
      </c>
      <c r="V122" s="7"/>
      <c r="W122" s="25">
        <f t="shared" si="24"/>
        <v>-0.35023193198376446</v>
      </c>
      <c r="X122" s="24">
        <f t="shared" si="29"/>
        <v>151.92173744785151</v>
      </c>
      <c r="Y122" s="7"/>
      <c r="Z122" s="25">
        <f t="shared" si="30"/>
        <v>-640</v>
      </c>
      <c r="AA122" s="17">
        <f t="shared" si="31"/>
        <v>151.9019999999999</v>
      </c>
      <c r="AB122" s="24">
        <f t="shared" si="25"/>
        <v>2.6511900403644244</v>
      </c>
      <c r="AC122" s="17">
        <f t="shared" si="26"/>
        <v>1.9737447851611023E-2</v>
      </c>
    </row>
    <row r="123" spans="1:29" s="17" customFormat="1" x14ac:dyDescent="0.25">
      <c r="A123" s="17">
        <v>38</v>
      </c>
      <c r="B123" s="17">
        <v>-626</v>
      </c>
      <c r="C123" s="17">
        <v>14040</v>
      </c>
      <c r="D123" s="17">
        <v>14965</v>
      </c>
      <c r="E123" s="17">
        <v>12404</v>
      </c>
      <c r="F123" s="17">
        <v>11470</v>
      </c>
      <c r="G123" s="24"/>
      <c r="H123" s="7"/>
      <c r="I123" s="25">
        <f t="shared" si="32"/>
        <v>1636</v>
      </c>
      <c r="J123" s="24">
        <f t="shared" si="32"/>
        <v>3495</v>
      </c>
      <c r="K123" s="7"/>
      <c r="L123" s="25">
        <f t="shared" si="27"/>
        <v>1639.2310049995845</v>
      </c>
      <c r="M123" s="17">
        <f t="shared" si="18"/>
        <v>10.439393307339754</v>
      </c>
      <c r="N123" s="17">
        <f t="shared" si="28"/>
        <v>3486.2380694323292</v>
      </c>
      <c r="O123" s="24">
        <f t="shared" si="19"/>
        <v>76.771427272683738</v>
      </c>
      <c r="P123" s="7"/>
      <c r="Q123" s="25">
        <f t="shared" si="20"/>
        <v>1678.5939310408567</v>
      </c>
      <c r="R123" s="24">
        <f t="shared" si="21"/>
        <v>3457.738723900341</v>
      </c>
      <c r="S123" s="7"/>
      <c r="T123" s="25">
        <f t="shared" si="22"/>
        <v>-0.43271864543439797</v>
      </c>
      <c r="U123" s="24">
        <f t="shared" si="23"/>
        <v>0.89852401090046274</v>
      </c>
      <c r="V123" s="7"/>
      <c r="W123" s="25">
        <f t="shared" si="24"/>
        <v>-0.43941003770314102</v>
      </c>
      <c r="X123" s="24">
        <f t="shared" si="29"/>
        <v>146.38263687050875</v>
      </c>
      <c r="Y123" s="7"/>
      <c r="Z123" s="25">
        <f t="shared" si="30"/>
        <v>-626</v>
      </c>
      <c r="AA123" s="17">
        <f t="shared" si="31"/>
        <v>146.26799999999992</v>
      </c>
      <c r="AB123" s="24">
        <f t="shared" si="25"/>
        <v>2.5528581903070644</v>
      </c>
      <c r="AC123" s="17">
        <f t="shared" si="26"/>
        <v>0.11463687050883209</v>
      </c>
    </row>
    <row r="124" spans="1:29" s="17" customFormat="1" x14ac:dyDescent="0.25">
      <c r="A124" s="17">
        <v>39</v>
      </c>
      <c r="B124" s="17">
        <v>-626</v>
      </c>
      <c r="C124" s="17">
        <v>14202</v>
      </c>
      <c r="D124" s="17">
        <v>14866</v>
      </c>
      <c r="E124" s="17">
        <v>12229</v>
      </c>
      <c r="F124" s="17">
        <v>11558</v>
      </c>
      <c r="G124" s="24"/>
      <c r="H124" s="7"/>
      <c r="I124" s="25">
        <f t="shared" si="32"/>
        <v>1973</v>
      </c>
      <c r="J124" s="24">
        <f t="shared" si="32"/>
        <v>3308</v>
      </c>
      <c r="K124" s="7"/>
      <c r="L124" s="25">
        <f t="shared" si="27"/>
        <v>1973.6257645974549</v>
      </c>
      <c r="M124" s="17">
        <f t="shared" si="18"/>
        <v>0.39158133142791524</v>
      </c>
      <c r="N124" s="17">
        <f t="shared" si="28"/>
        <v>3303.3718337969972</v>
      </c>
      <c r="O124" s="24">
        <f t="shared" si="19"/>
        <v>21.419922402617541</v>
      </c>
      <c r="P124" s="7"/>
      <c r="Q124" s="25">
        <f t="shared" si="20"/>
        <v>2015.5939310408567</v>
      </c>
      <c r="R124" s="24">
        <f t="shared" si="21"/>
        <v>3270.738723900341</v>
      </c>
      <c r="S124" s="7"/>
      <c r="T124" s="25">
        <f t="shared" si="22"/>
        <v>-0.51959265398092525</v>
      </c>
      <c r="U124" s="24">
        <f t="shared" si="23"/>
        <v>0.84993040581486656</v>
      </c>
      <c r="V124" s="7"/>
      <c r="W124" s="25">
        <f t="shared" si="24"/>
        <v>-0.52592521208464105</v>
      </c>
      <c r="X124" s="24">
        <f t="shared" si="29"/>
        <v>140.69425572987944</v>
      </c>
      <c r="Y124" s="7"/>
      <c r="Z124" s="25">
        <f t="shared" si="30"/>
        <v>-626</v>
      </c>
      <c r="AA124" s="17">
        <f t="shared" si="31"/>
        <v>140.63399999999993</v>
      </c>
      <c r="AB124" s="24">
        <f t="shared" si="25"/>
        <v>2.454526340249704</v>
      </c>
      <c r="AC124" s="17">
        <f t="shared" si="26"/>
        <v>6.0255729879514774E-2</v>
      </c>
    </row>
    <row r="125" spans="1:29" s="17" customFormat="1" x14ac:dyDescent="0.25">
      <c r="A125" s="17">
        <v>40</v>
      </c>
      <c r="B125" s="17">
        <v>-638</v>
      </c>
      <c r="C125" s="17">
        <v>14359</v>
      </c>
      <c r="D125" s="17">
        <v>14749</v>
      </c>
      <c r="E125" s="17">
        <v>12068</v>
      </c>
      <c r="F125" s="17">
        <v>11663</v>
      </c>
      <c r="G125" s="24"/>
      <c r="H125" s="7"/>
      <c r="I125" s="25">
        <f t="shared" si="32"/>
        <v>2291</v>
      </c>
      <c r="J125" s="24">
        <f t="shared" si="32"/>
        <v>3086</v>
      </c>
      <c r="K125" s="7"/>
      <c r="L125" s="25">
        <f t="shared" si="27"/>
        <v>2294.3623945008785</v>
      </c>
      <c r="M125" s="17">
        <f t="shared" si="18"/>
        <v>11.305696779538035</v>
      </c>
      <c r="N125" s="17">
        <f t="shared" si="28"/>
        <v>3084.5585861115032</v>
      </c>
      <c r="O125" s="24">
        <f t="shared" si="19"/>
        <v>2.0776739979513335</v>
      </c>
      <c r="P125" s="7"/>
      <c r="Q125" s="25">
        <f t="shared" si="20"/>
        <v>2333.5939310408567</v>
      </c>
      <c r="R125" s="24">
        <f t="shared" si="21"/>
        <v>3048.738723900341</v>
      </c>
      <c r="S125" s="7"/>
      <c r="T125" s="25">
        <f t="shared" si="22"/>
        <v>-0.60156872139278172</v>
      </c>
      <c r="U125" s="24">
        <f t="shared" si="23"/>
        <v>0.79224174095389133</v>
      </c>
      <c r="V125" s="7"/>
      <c r="W125" s="25">
        <f t="shared" si="24"/>
        <v>-0.60747469926269504</v>
      </c>
      <c r="X125" s="24">
        <f t="shared" si="29"/>
        <v>134.96265656226842</v>
      </c>
      <c r="Y125" s="7"/>
      <c r="Z125" s="25">
        <f t="shared" si="30"/>
        <v>-638</v>
      </c>
      <c r="AA125" s="17">
        <f t="shared" si="31"/>
        <v>134.89199999999994</v>
      </c>
      <c r="AB125" s="24">
        <f t="shared" si="25"/>
        <v>2.3543095346001901</v>
      </c>
      <c r="AC125" s="17">
        <f t="shared" si="26"/>
        <v>7.0656562268482048E-2</v>
      </c>
    </row>
    <row r="126" spans="1:29" s="17" customFormat="1" x14ac:dyDescent="0.25">
      <c r="A126" s="17">
        <v>41</v>
      </c>
      <c r="B126" s="17">
        <v>-626</v>
      </c>
      <c r="C126" s="17">
        <v>14505</v>
      </c>
      <c r="D126" s="17">
        <v>14626</v>
      </c>
      <c r="E126" s="17">
        <v>11917</v>
      </c>
      <c r="F126" s="17">
        <v>11784</v>
      </c>
      <c r="G126" s="24"/>
      <c r="H126" s="7"/>
      <c r="I126" s="25">
        <f t="shared" si="32"/>
        <v>2588</v>
      </c>
      <c r="J126" s="24">
        <f t="shared" si="32"/>
        <v>2842</v>
      </c>
      <c r="K126" s="7"/>
      <c r="L126" s="25">
        <f t="shared" si="27"/>
        <v>2586.2852414924268</v>
      </c>
      <c r="M126" s="17">
        <f t="shared" si="18"/>
        <v>2.940396739294501</v>
      </c>
      <c r="N126" s="17">
        <f t="shared" si="28"/>
        <v>2840.1365642731589</v>
      </c>
      <c r="O126" s="24">
        <f t="shared" si="19"/>
        <v>3.4723927080677797</v>
      </c>
      <c r="P126" s="7"/>
      <c r="Q126" s="25">
        <f t="shared" si="20"/>
        <v>2630.5939310408567</v>
      </c>
      <c r="R126" s="24">
        <f t="shared" si="21"/>
        <v>2804.738723900341</v>
      </c>
      <c r="S126" s="7"/>
      <c r="T126" s="25">
        <f t="shared" si="22"/>
        <v>-0.67813127491894964</v>
      </c>
      <c r="U126" s="24">
        <f t="shared" si="23"/>
        <v>0.72883618137696371</v>
      </c>
      <c r="V126" s="7"/>
      <c r="W126" s="25">
        <f t="shared" si="24"/>
        <v>-0.68356802480058665</v>
      </c>
      <c r="X126" s="24">
        <f t="shared" si="29"/>
        <v>129.27863207889254</v>
      </c>
      <c r="Y126" s="7"/>
      <c r="Z126" s="25">
        <f t="shared" si="30"/>
        <v>-626</v>
      </c>
      <c r="AA126" s="17">
        <f t="shared" si="31"/>
        <v>129.25799999999995</v>
      </c>
      <c r="AB126" s="24">
        <f t="shared" si="25"/>
        <v>2.2559776845428297</v>
      </c>
      <c r="AC126" s="17">
        <f t="shared" si="26"/>
        <v>2.0632078892589334E-2</v>
      </c>
    </row>
    <row r="127" spans="1:29" s="17" customFormat="1" x14ac:dyDescent="0.25">
      <c r="A127" s="17">
        <v>42</v>
      </c>
      <c r="B127" s="17">
        <v>-604</v>
      </c>
      <c r="C127" s="17">
        <v>14638</v>
      </c>
      <c r="D127" s="17">
        <v>14497</v>
      </c>
      <c r="E127" s="17">
        <v>11791</v>
      </c>
      <c r="F127" s="17">
        <v>11916</v>
      </c>
      <c r="G127" s="24"/>
      <c r="H127" s="7"/>
      <c r="I127" s="25">
        <f t="shared" si="32"/>
        <v>2847</v>
      </c>
      <c r="J127" s="24">
        <f t="shared" si="32"/>
        <v>2581</v>
      </c>
      <c r="K127" s="7"/>
      <c r="L127" s="25">
        <f t="shared" si="27"/>
        <v>2843.8964054746525</v>
      </c>
      <c r="M127" s="17">
        <f t="shared" si="18"/>
        <v>9.6322989777669079</v>
      </c>
      <c r="N127" s="17">
        <f t="shared" si="28"/>
        <v>2578.6186372787361</v>
      </c>
      <c r="O127" s="24">
        <f t="shared" si="19"/>
        <v>5.670888410225599</v>
      </c>
      <c r="P127" s="7"/>
      <c r="Q127" s="25">
        <f t="shared" si="20"/>
        <v>2889.5939310408567</v>
      </c>
      <c r="R127" s="24">
        <f t="shared" si="21"/>
        <v>2543.738723900341</v>
      </c>
      <c r="S127" s="7"/>
      <c r="T127" s="25">
        <f t="shared" si="22"/>
        <v>-0.7448979461757762</v>
      </c>
      <c r="U127" s="24">
        <f t="shared" si="23"/>
        <v>0.66101302133770912</v>
      </c>
      <c r="V127" s="7"/>
      <c r="W127" s="25">
        <f t="shared" si="24"/>
        <v>-0.74983235790569236</v>
      </c>
      <c r="X127" s="24">
        <f t="shared" si="29"/>
        <v>123.84062212045239</v>
      </c>
      <c r="Y127" s="7"/>
      <c r="Z127" s="25">
        <f t="shared" si="30"/>
        <v>-604</v>
      </c>
      <c r="AA127" s="17">
        <f t="shared" si="31"/>
        <v>123.82199999999995</v>
      </c>
      <c r="AB127" s="24">
        <f t="shared" si="25"/>
        <v>2.1611015864044179</v>
      </c>
      <c r="AC127" s="17">
        <f t="shared" si="26"/>
        <v>1.8622120452448598E-2</v>
      </c>
    </row>
    <row r="128" spans="1:29" s="17" customFormat="1" x14ac:dyDescent="0.25">
      <c r="A128" s="17">
        <v>43</v>
      </c>
      <c r="B128" s="17">
        <v>-611</v>
      </c>
      <c r="C128" s="17">
        <v>14749</v>
      </c>
      <c r="D128" s="17">
        <v>14346</v>
      </c>
      <c r="E128" s="17">
        <v>11669</v>
      </c>
      <c r="F128" s="17">
        <v>12057</v>
      </c>
      <c r="G128" s="24"/>
      <c r="H128" s="7"/>
      <c r="I128" s="25">
        <f t="shared" si="32"/>
        <v>3080</v>
      </c>
      <c r="J128" s="24">
        <f t="shared" si="32"/>
        <v>2289</v>
      </c>
      <c r="K128" s="7"/>
      <c r="L128" s="25">
        <f t="shared" si="27"/>
        <v>3078.0611583636182</v>
      </c>
      <c r="M128" s="17">
        <f t="shared" si="18"/>
        <v>3.7591068909675274</v>
      </c>
      <c r="N128" s="17">
        <f t="shared" si="28"/>
        <v>2290.8328252764177</v>
      </c>
      <c r="O128" s="24">
        <f t="shared" si="19"/>
        <v>3.3592484938755436</v>
      </c>
      <c r="P128" s="7"/>
      <c r="Q128" s="25">
        <f t="shared" si="20"/>
        <v>3122.5939310408567</v>
      </c>
      <c r="R128" s="24">
        <f t="shared" si="21"/>
        <v>2251.738723900341</v>
      </c>
      <c r="S128" s="7"/>
      <c r="T128" s="25">
        <f t="shared" si="22"/>
        <v>-0.80496217166936923</v>
      </c>
      <c r="U128" s="24">
        <f t="shared" si="23"/>
        <v>0.58513423692597599</v>
      </c>
      <c r="V128" s="7"/>
      <c r="W128" s="25">
        <f t="shared" si="24"/>
        <v>-0.80933417626138349</v>
      </c>
      <c r="X128" s="24">
        <f t="shared" si="29"/>
        <v>118.30916736570742</v>
      </c>
      <c r="Y128" s="7"/>
      <c r="Z128" s="25">
        <f t="shared" si="30"/>
        <v>-611</v>
      </c>
      <c r="AA128" s="17">
        <f t="shared" si="31"/>
        <v>118.32299999999995</v>
      </c>
      <c r="AB128" s="24">
        <f t="shared" si="25"/>
        <v>2.0651259308372496</v>
      </c>
      <c r="AC128" s="17">
        <f t="shared" si="26"/>
        <v>-1.3832634292526791E-2</v>
      </c>
    </row>
    <row r="129" spans="1:29" s="17" customFormat="1" x14ac:dyDescent="0.25">
      <c r="A129" s="17">
        <v>44</v>
      </c>
      <c r="B129" s="17">
        <v>-630</v>
      </c>
      <c r="C129" s="17">
        <v>14864</v>
      </c>
      <c r="D129" s="17">
        <v>14193</v>
      </c>
      <c r="E129" s="17">
        <v>11570</v>
      </c>
      <c r="F129" s="17">
        <v>12224</v>
      </c>
      <c r="G129" s="24"/>
      <c r="H129" s="7"/>
      <c r="I129" s="25">
        <f t="shared" si="32"/>
        <v>3294</v>
      </c>
      <c r="J129" s="24">
        <f t="shared" si="32"/>
        <v>1969</v>
      </c>
      <c r="K129" s="7"/>
      <c r="L129" s="25">
        <f t="shared" si="27"/>
        <v>3289.4009154802698</v>
      </c>
      <c r="M129" s="17">
        <f t="shared" si="18"/>
        <v>21.151578419622339</v>
      </c>
      <c r="N129" s="17">
        <f t="shared" si="28"/>
        <v>1972.4189197490232</v>
      </c>
      <c r="O129" s="24">
        <f t="shared" si="19"/>
        <v>11.689012250260786</v>
      </c>
      <c r="P129" s="7"/>
      <c r="Q129" s="25">
        <f t="shared" si="20"/>
        <v>3336.5939310408567</v>
      </c>
      <c r="R129" s="24">
        <f t="shared" si="21"/>
        <v>1931.738723900341</v>
      </c>
      <c r="S129" s="7"/>
      <c r="T129" s="25">
        <f t="shared" si="22"/>
        <v>-0.86012845602829158</v>
      </c>
      <c r="U129" s="24">
        <f t="shared" si="23"/>
        <v>0.50197940469393976</v>
      </c>
      <c r="V129" s="7"/>
      <c r="W129" s="25">
        <f t="shared" si="24"/>
        <v>-0.86388382956115206</v>
      </c>
      <c r="X129" s="24">
        <f t="shared" si="29"/>
        <v>112.60261291108947</v>
      </c>
      <c r="Y129" s="7"/>
      <c r="Z129" s="25">
        <f t="shared" si="30"/>
        <v>-630</v>
      </c>
      <c r="AA129" s="17">
        <f t="shared" si="31"/>
        <v>112.65299999999995</v>
      </c>
      <c r="AB129" s="24">
        <f t="shared" si="25"/>
        <v>1.9661657622491713</v>
      </c>
      <c r="AC129" s="17">
        <f t="shared" si="26"/>
        <v>-5.0387088910483158E-2</v>
      </c>
    </row>
    <row r="130" spans="1:29" s="17" customFormat="1" x14ac:dyDescent="0.25">
      <c r="A130" s="17">
        <v>45</v>
      </c>
      <c r="B130" s="17">
        <v>-617</v>
      </c>
      <c r="C130" s="17">
        <v>14955</v>
      </c>
      <c r="D130" s="17">
        <v>14037</v>
      </c>
      <c r="E130" s="17">
        <v>11490</v>
      </c>
      <c r="F130" s="17">
        <v>12397</v>
      </c>
      <c r="G130" s="24"/>
      <c r="H130" s="7"/>
      <c r="I130" s="25">
        <f t="shared" si="32"/>
        <v>3465</v>
      </c>
      <c r="J130" s="24">
        <f t="shared" si="32"/>
        <v>1640</v>
      </c>
      <c r="K130" s="7"/>
      <c r="L130" s="25">
        <f t="shared" si="27"/>
        <v>3464.7811136076475</v>
      </c>
      <c r="M130" s="17">
        <f t="shared" si="18"/>
        <v>4.7911252757087207E-2</v>
      </c>
      <c r="N130" s="17">
        <f t="shared" si="28"/>
        <v>1642.2098687693326</v>
      </c>
      <c r="O130" s="24">
        <f t="shared" si="19"/>
        <v>4.8835199776716491</v>
      </c>
      <c r="P130" s="7"/>
      <c r="Q130" s="25">
        <f t="shared" si="20"/>
        <v>3507.5939310408567</v>
      </c>
      <c r="R130" s="24">
        <f t="shared" si="21"/>
        <v>1602.738723900341</v>
      </c>
      <c r="S130" s="7"/>
      <c r="T130" s="25">
        <f t="shared" si="22"/>
        <v>-0.9042099262403277</v>
      </c>
      <c r="U130" s="24">
        <f t="shared" si="23"/>
        <v>0.41648584280537743</v>
      </c>
      <c r="V130" s="7"/>
      <c r="W130" s="25">
        <f t="shared" si="24"/>
        <v>-0.90733097682001118</v>
      </c>
      <c r="X130" s="24">
        <f t="shared" si="29"/>
        <v>107.09912064121431</v>
      </c>
      <c r="Y130" s="7"/>
      <c r="Z130" s="25">
        <f t="shared" si="30"/>
        <v>-617</v>
      </c>
      <c r="AA130" s="17">
        <f t="shared" si="31"/>
        <v>107.09999999999995</v>
      </c>
      <c r="AB130" s="24">
        <f t="shared" si="25"/>
        <v>1.8692476288859261</v>
      </c>
      <c r="AC130" s="17">
        <f t="shared" si="26"/>
        <v>-8.7935878563882852E-4</v>
      </c>
    </row>
    <row r="131" spans="1:29" s="17" customFormat="1" x14ac:dyDescent="0.25">
      <c r="A131" s="17">
        <v>46</v>
      </c>
      <c r="B131" s="17">
        <v>-631</v>
      </c>
      <c r="C131" s="17">
        <v>15027</v>
      </c>
      <c r="D131" s="17">
        <v>13852</v>
      </c>
      <c r="E131" s="17">
        <v>11410</v>
      </c>
      <c r="F131" s="17">
        <v>12566</v>
      </c>
      <c r="G131" s="24"/>
      <c r="H131" s="7"/>
      <c r="I131" s="25">
        <f t="shared" si="32"/>
        <v>3617</v>
      </c>
      <c r="J131" s="24">
        <f t="shared" si="32"/>
        <v>1286</v>
      </c>
      <c r="K131" s="7"/>
      <c r="L131" s="25">
        <f t="shared" si="27"/>
        <v>3610.0714844807117</v>
      </c>
      <c r="M131" s="17">
        <f t="shared" si="18"/>
        <v>48.004327301019366</v>
      </c>
      <c r="N131" s="17">
        <f t="shared" si="28"/>
        <v>1288.9623420989651</v>
      </c>
      <c r="O131" s="24">
        <f t="shared" si="19"/>
        <v>8.7754707113010113</v>
      </c>
      <c r="P131" s="7"/>
      <c r="Q131" s="25">
        <f t="shared" si="20"/>
        <v>3659.5939310408567</v>
      </c>
      <c r="R131" s="24">
        <f t="shared" si="21"/>
        <v>1248.738723900341</v>
      </c>
      <c r="S131" s="7"/>
      <c r="T131" s="25">
        <f t="shared" si="22"/>
        <v>-0.94339345531769303</v>
      </c>
      <c r="U131" s="24">
        <f t="shared" si="23"/>
        <v>0.32449580964868729</v>
      </c>
      <c r="V131" s="7"/>
      <c r="W131" s="25">
        <f t="shared" si="24"/>
        <v>-0.94583175422902932</v>
      </c>
      <c r="X131" s="24">
        <f t="shared" si="29"/>
        <v>101.37896758819136</v>
      </c>
      <c r="Y131" s="7"/>
      <c r="Z131" s="25">
        <f t="shared" si="30"/>
        <v>-631</v>
      </c>
      <c r="AA131" s="17">
        <f t="shared" si="31"/>
        <v>101.42099999999995</v>
      </c>
      <c r="AB131" s="24">
        <f t="shared" si="25"/>
        <v>1.770130380665168</v>
      </c>
      <c r="AC131" s="17">
        <f t="shared" si="26"/>
        <v>-4.2032411808591519E-2</v>
      </c>
    </row>
    <row r="132" spans="1:29" s="17" customFormat="1" x14ac:dyDescent="0.25">
      <c r="A132" s="17">
        <v>47</v>
      </c>
      <c r="B132" s="17">
        <v>-644</v>
      </c>
      <c r="C132" s="17">
        <v>15082</v>
      </c>
      <c r="D132" s="17">
        <v>13663</v>
      </c>
      <c r="E132" s="17">
        <v>11350</v>
      </c>
      <c r="F132" s="17">
        <v>12748</v>
      </c>
      <c r="G132" s="24"/>
      <c r="H132" s="7"/>
      <c r="I132" s="25">
        <f t="shared" si="32"/>
        <v>3732</v>
      </c>
      <c r="J132" s="24">
        <f t="shared" si="32"/>
        <v>915</v>
      </c>
      <c r="K132" s="7"/>
      <c r="L132" s="25">
        <f t="shared" si="27"/>
        <v>3721.3651989415584</v>
      </c>
      <c r="M132" s="17">
        <f t="shared" si="18"/>
        <v>113.09899355262958</v>
      </c>
      <c r="N132" s="17">
        <f t="shared" si="28"/>
        <v>915.80191248981407</v>
      </c>
      <c r="O132" s="24">
        <f t="shared" si="19"/>
        <v>0.64306364131980365</v>
      </c>
      <c r="P132" s="7"/>
      <c r="Q132" s="25">
        <f t="shared" si="20"/>
        <v>3774.5939310408567</v>
      </c>
      <c r="R132" s="24">
        <f t="shared" si="21"/>
        <v>877.73872390034114</v>
      </c>
      <c r="S132" s="7"/>
      <c r="T132" s="25">
        <f t="shared" si="22"/>
        <v>-0.97303888850122611</v>
      </c>
      <c r="U132" s="24">
        <f t="shared" si="23"/>
        <v>0.22808817602967024</v>
      </c>
      <c r="V132" s="7"/>
      <c r="W132" s="25">
        <f t="shared" si="24"/>
        <v>-0.97476133270346299</v>
      </c>
      <c r="X132" s="24">
        <f t="shared" si="29"/>
        <v>95.61281521042531</v>
      </c>
      <c r="Y132" s="7"/>
      <c r="Z132" s="25">
        <f t="shared" si="30"/>
        <v>-644</v>
      </c>
      <c r="AA132" s="17">
        <f t="shared" si="31"/>
        <v>95.624999999999943</v>
      </c>
      <c r="AB132" s="24">
        <f t="shared" si="25"/>
        <v>1.6689710972195766</v>
      </c>
      <c r="AC132" s="17">
        <f t="shared" si="26"/>
        <v>-1.2184789574632759E-2</v>
      </c>
    </row>
    <row r="133" spans="1:29" s="17" customFormat="1" x14ac:dyDescent="0.25">
      <c r="A133" s="17">
        <v>48</v>
      </c>
      <c r="B133" s="17">
        <v>-628</v>
      </c>
      <c r="C133" s="17">
        <v>15117</v>
      </c>
      <c r="D133" s="17">
        <v>13481</v>
      </c>
      <c r="E133" s="17">
        <v>11320</v>
      </c>
      <c r="F133" s="17">
        <v>12941</v>
      </c>
      <c r="G133" s="24"/>
      <c r="H133" s="7"/>
      <c r="I133" s="25">
        <f t="shared" si="32"/>
        <v>3797</v>
      </c>
      <c r="J133" s="24">
        <f t="shared" si="32"/>
        <v>540</v>
      </c>
      <c r="K133" s="7"/>
      <c r="L133" s="25">
        <f t="shared" si="27"/>
        <v>3792.8275011293522</v>
      </c>
      <c r="M133" s="17">
        <f t="shared" si="18"/>
        <v>17.409746825557285</v>
      </c>
      <c r="N133" s="17">
        <f t="shared" si="28"/>
        <v>543.23857185637496</v>
      </c>
      <c r="O133" s="24">
        <f t="shared" si="19"/>
        <v>10.488347668903959</v>
      </c>
      <c r="P133" s="7"/>
      <c r="Q133" s="25">
        <f t="shared" si="20"/>
        <v>3839.5939310408567</v>
      </c>
      <c r="R133" s="24">
        <f t="shared" si="21"/>
        <v>502.73872390034109</v>
      </c>
      <c r="S133" s="7"/>
      <c r="T133" s="25">
        <f t="shared" si="22"/>
        <v>-0.98979500290931</v>
      </c>
      <c r="U133" s="24">
        <f t="shared" si="23"/>
        <v>0.13064110700775272</v>
      </c>
      <c r="V133" s="7"/>
      <c r="W133" s="25">
        <f t="shared" si="24"/>
        <v>-0.99079350932637889</v>
      </c>
      <c r="X133" s="24">
        <f t="shared" si="29"/>
        <v>89.954312532932704</v>
      </c>
      <c r="Y133" s="7"/>
      <c r="Z133" s="25">
        <f t="shared" si="30"/>
        <v>-628</v>
      </c>
      <c r="AA133" s="17">
        <f t="shared" si="31"/>
        <v>89.972999999999942</v>
      </c>
      <c r="AB133" s="24">
        <f t="shared" si="25"/>
        <v>1.5703250878968571</v>
      </c>
      <c r="AC133" s="17">
        <f t="shared" si="26"/>
        <v>-1.8687467067238117E-2</v>
      </c>
    </row>
    <row r="134" spans="1:29" s="17" customFormat="1" x14ac:dyDescent="0.25">
      <c r="A134" s="17">
        <v>49</v>
      </c>
      <c r="B134" s="17">
        <v>-614</v>
      </c>
      <c r="C134" s="17">
        <v>15131</v>
      </c>
      <c r="D134" s="17">
        <v>13292</v>
      </c>
      <c r="E134" s="17">
        <v>11297</v>
      </c>
      <c r="F134" s="17">
        <v>13116</v>
      </c>
      <c r="G134" s="24"/>
      <c r="H134" s="7"/>
      <c r="I134" s="25">
        <f t="shared" si="32"/>
        <v>3834</v>
      </c>
      <c r="J134" s="24">
        <f t="shared" si="32"/>
        <v>176</v>
      </c>
      <c r="K134" s="7"/>
      <c r="L134" s="25">
        <f t="shared" si="27"/>
        <v>3826.6344925702538</v>
      </c>
      <c r="M134" s="17">
        <f t="shared" si="18"/>
        <v>54.250699697646922</v>
      </c>
      <c r="N134" s="17">
        <f t="shared" si="28"/>
        <v>174.20454585283028</v>
      </c>
      <c r="O134" s="24">
        <f t="shared" si="19"/>
        <v>3.2236555945889509</v>
      </c>
      <c r="P134" s="7"/>
      <c r="Q134" s="25">
        <f t="shared" si="20"/>
        <v>3876.5939310408567</v>
      </c>
      <c r="R134" s="24">
        <f t="shared" si="21"/>
        <v>138.73872390034111</v>
      </c>
      <c r="S134" s="7"/>
      <c r="T134" s="25">
        <f t="shared" si="22"/>
        <v>-0.99933309880314236</v>
      </c>
      <c r="U134" s="24">
        <f t="shared" si="23"/>
        <v>3.6052485343811461E-2</v>
      </c>
      <c r="V134" s="7"/>
      <c r="W134" s="25">
        <f t="shared" si="24"/>
        <v>-0.99962871708861778</v>
      </c>
      <c r="X134" s="24">
        <f t="shared" si="29"/>
        <v>84.50843354528098</v>
      </c>
      <c r="Y134" s="7"/>
      <c r="Z134" s="25">
        <f t="shared" si="30"/>
        <v>-614</v>
      </c>
      <c r="AA134" s="17">
        <f t="shared" si="31"/>
        <v>84.446999999999946</v>
      </c>
      <c r="AB134" s="24">
        <f t="shared" si="25"/>
        <v>1.4738781934316507</v>
      </c>
      <c r="AC134" s="17">
        <f t="shared" si="26"/>
        <v>6.143354528103373E-2</v>
      </c>
    </row>
    <row r="135" spans="1:29" s="17" customFormat="1" x14ac:dyDescent="0.25">
      <c r="A135" s="17">
        <v>50</v>
      </c>
      <c r="B135" s="17">
        <v>-623</v>
      </c>
      <c r="C135" s="17">
        <v>15128</v>
      </c>
      <c r="D135" s="17">
        <v>13103</v>
      </c>
      <c r="E135" s="17">
        <v>11300</v>
      </c>
      <c r="F135" s="17">
        <v>13307</v>
      </c>
      <c r="G135" s="24"/>
      <c r="H135" s="7"/>
      <c r="I135" s="25">
        <f t="shared" si="32"/>
        <v>3828</v>
      </c>
      <c r="J135" s="24">
        <f t="shared" si="32"/>
        <v>-204</v>
      </c>
      <c r="K135" s="7"/>
      <c r="L135" s="25">
        <f t="shared" si="27"/>
        <v>3824.1675383217625</v>
      </c>
      <c r="M135" s="17">
        <f t="shared" si="18"/>
        <v>14.687762515158616</v>
      </c>
      <c r="N135" s="17">
        <f t="shared" si="28"/>
        <v>-201.51686391840406</v>
      </c>
      <c r="O135" s="24">
        <f t="shared" si="19"/>
        <v>6.1659647997236595</v>
      </c>
      <c r="P135" s="7"/>
      <c r="Q135" s="25">
        <f t="shared" si="20"/>
        <v>3870.5939310408567</v>
      </c>
      <c r="R135" s="24">
        <f t="shared" si="21"/>
        <v>-241.26127609965889</v>
      </c>
      <c r="S135" s="7"/>
      <c r="T135" s="25">
        <f t="shared" si="22"/>
        <v>-0.99778638055008839</v>
      </c>
      <c r="U135" s="24">
        <f t="shared" si="23"/>
        <v>-6.2693877931731617E-2</v>
      </c>
      <c r="V135" s="7"/>
      <c r="W135" s="25">
        <f t="shared" si="24"/>
        <v>-0.99734789666242363</v>
      </c>
      <c r="X135" s="24">
        <f t="shared" si="29"/>
        <v>78.845992484928331</v>
      </c>
      <c r="Y135" s="7"/>
      <c r="Z135" s="25">
        <f t="shared" si="30"/>
        <v>-623</v>
      </c>
      <c r="AA135" s="17">
        <f t="shared" si="31"/>
        <v>78.839999999999947</v>
      </c>
      <c r="AB135" s="24">
        <f t="shared" si="25"/>
        <v>1.3760175822723286</v>
      </c>
      <c r="AC135" s="17">
        <f t="shared" si="26"/>
        <v>5.992484928384556E-3</v>
      </c>
    </row>
    <row r="136" spans="1:29" s="17" customFormat="1" x14ac:dyDescent="0.25">
      <c r="A136" s="17">
        <v>51</v>
      </c>
      <c r="B136" s="17">
        <v>-615</v>
      </c>
      <c r="C136" s="17">
        <v>15107</v>
      </c>
      <c r="D136" s="17">
        <v>12918</v>
      </c>
      <c r="E136" s="17">
        <v>11317</v>
      </c>
      <c r="F136" s="17">
        <v>13488</v>
      </c>
      <c r="G136" s="24"/>
      <c r="H136" s="7"/>
      <c r="I136" s="25">
        <f t="shared" si="32"/>
        <v>3790</v>
      </c>
      <c r="J136" s="24">
        <f t="shared" si="32"/>
        <v>-570</v>
      </c>
      <c r="K136" s="7"/>
      <c r="L136" s="25">
        <f t="shared" si="27"/>
        <v>3785.4286820453776</v>
      </c>
      <c r="M136" s="17">
        <f t="shared" si="18"/>
        <v>20.896947842252874</v>
      </c>
      <c r="N136" s="17">
        <f t="shared" si="28"/>
        <v>-570.18280675119013</v>
      </c>
      <c r="O136" s="24">
        <f t="shared" si="19"/>
        <v>3.341830828068941E-2</v>
      </c>
      <c r="P136" s="7"/>
      <c r="Q136" s="25">
        <f t="shared" si="20"/>
        <v>3832.5939310408567</v>
      </c>
      <c r="R136" s="24">
        <f t="shared" si="21"/>
        <v>-607.26127609965886</v>
      </c>
      <c r="S136" s="7"/>
      <c r="T136" s="25">
        <f t="shared" si="22"/>
        <v>-0.98799049828074703</v>
      </c>
      <c r="U136" s="24">
        <f t="shared" si="23"/>
        <v>-0.1578022172971231</v>
      </c>
      <c r="V136" s="7"/>
      <c r="W136" s="25">
        <f t="shared" si="24"/>
        <v>-0.98684472858882766</v>
      </c>
      <c r="X136" s="24">
        <f t="shared" si="29"/>
        <v>73.357890813648112</v>
      </c>
      <c r="Y136" s="7"/>
      <c r="Z136" s="25">
        <f t="shared" si="30"/>
        <v>-615</v>
      </c>
      <c r="AA136" s="17">
        <f t="shared" si="31"/>
        <v>73.30499999999995</v>
      </c>
      <c r="AB136" s="24">
        <f t="shared" si="25"/>
        <v>1.2794136081744423</v>
      </c>
      <c r="AC136" s="17">
        <f t="shared" si="26"/>
        <v>5.2890813648161839E-2</v>
      </c>
    </row>
    <row r="137" spans="1:29" s="17" customFormat="1" x14ac:dyDescent="0.25">
      <c r="A137" s="17">
        <v>52</v>
      </c>
      <c r="B137" s="17">
        <v>-608</v>
      </c>
      <c r="C137" s="17">
        <v>15081</v>
      </c>
      <c r="D137" s="17">
        <v>12744</v>
      </c>
      <c r="E137" s="17">
        <v>11360</v>
      </c>
      <c r="F137" s="17">
        <v>13671</v>
      </c>
      <c r="G137" s="24"/>
      <c r="H137" s="7"/>
      <c r="I137" s="25">
        <f t="shared" si="32"/>
        <v>3721</v>
      </c>
      <c r="J137" s="24">
        <f t="shared" si="32"/>
        <v>-927</v>
      </c>
      <c r="K137" s="7"/>
      <c r="L137" s="25">
        <f t="shared" si="27"/>
        <v>3712.0286538352238</v>
      </c>
      <c r="M137" s="17">
        <f t="shared" si="18"/>
        <v>80.485052008243741</v>
      </c>
      <c r="N137" s="17">
        <f t="shared" si="28"/>
        <v>-929.09327517072234</v>
      </c>
      <c r="O137" s="24">
        <f t="shared" si="19"/>
        <v>4.3818009403626252</v>
      </c>
      <c r="P137" s="7"/>
      <c r="Q137" s="25">
        <f t="shared" si="20"/>
        <v>3763.5939310408567</v>
      </c>
      <c r="R137" s="24">
        <f t="shared" si="21"/>
        <v>-964.26127609965886</v>
      </c>
      <c r="S137" s="7"/>
      <c r="T137" s="25">
        <f t="shared" si="22"/>
        <v>-0.97020323837062727</v>
      </c>
      <c r="U137" s="24">
        <f t="shared" si="23"/>
        <v>-0.25057182700598857</v>
      </c>
      <c r="V137" s="7"/>
      <c r="W137" s="25">
        <f t="shared" si="24"/>
        <v>-0.96836734768922927</v>
      </c>
      <c r="X137" s="24">
        <f t="shared" si="29"/>
        <v>67.935419576325899</v>
      </c>
      <c r="Y137" s="7"/>
      <c r="Z137" s="25">
        <f t="shared" si="30"/>
        <v>-608</v>
      </c>
      <c r="AA137" s="17">
        <f t="shared" si="31"/>
        <v>67.832999999999956</v>
      </c>
      <c r="AB137" s="24">
        <f t="shared" si="25"/>
        <v>1.1839091915053126</v>
      </c>
      <c r="AC137" s="17">
        <f t="shared" si="26"/>
        <v>0.10241957632594278</v>
      </c>
    </row>
    <row r="138" spans="1:29" s="17" customFormat="1" x14ac:dyDescent="0.25">
      <c r="A138" s="17">
        <v>53</v>
      </c>
      <c r="B138" s="17">
        <v>-634</v>
      </c>
      <c r="C138" s="17">
        <v>15004</v>
      </c>
      <c r="D138" s="17">
        <v>12552</v>
      </c>
      <c r="E138" s="17">
        <v>11407</v>
      </c>
      <c r="F138" s="17">
        <v>13844</v>
      </c>
      <c r="G138" s="24"/>
      <c r="H138" s="7"/>
      <c r="I138" s="25">
        <f t="shared" si="32"/>
        <v>3597</v>
      </c>
      <c r="J138" s="24">
        <f t="shared" si="32"/>
        <v>-1292</v>
      </c>
      <c r="K138" s="7"/>
      <c r="L138" s="25">
        <f t="shared" si="27"/>
        <v>3599.0462782293048</v>
      </c>
      <c r="M138" s="17">
        <f t="shared" si="18"/>
        <v>4.1872545917267443</v>
      </c>
      <c r="N138" s="17">
        <f t="shared" si="28"/>
        <v>-1293.9193456294461</v>
      </c>
      <c r="O138" s="24">
        <f t="shared" si="19"/>
        <v>3.6838876452737317</v>
      </c>
      <c r="P138" s="7"/>
      <c r="Q138" s="25">
        <f t="shared" si="20"/>
        <v>3639.5939310408567</v>
      </c>
      <c r="R138" s="24">
        <f t="shared" si="21"/>
        <v>-1329.261276099659</v>
      </c>
      <c r="S138" s="7"/>
      <c r="T138" s="25">
        <f t="shared" si="22"/>
        <v>-0.93823772780751336</v>
      </c>
      <c r="U138" s="24">
        <f t="shared" si="23"/>
        <v>-0.345420307520655</v>
      </c>
      <c r="V138" s="7"/>
      <c r="W138" s="25">
        <f t="shared" si="24"/>
        <v>-0.93569587050566339</v>
      </c>
      <c r="X138" s="24">
        <f t="shared" si="29"/>
        <v>62.180840841382462</v>
      </c>
      <c r="Y138" s="7"/>
      <c r="Z138" s="25">
        <f t="shared" si="30"/>
        <v>-634</v>
      </c>
      <c r="AA138" s="17">
        <f t="shared" si="31"/>
        <v>62.126999999999953</v>
      </c>
      <c r="AB138" s="24">
        <f t="shared" si="25"/>
        <v>1.0843207043865162</v>
      </c>
      <c r="AC138" s="17">
        <f t="shared" si="26"/>
        <v>5.3840841382509552E-2</v>
      </c>
    </row>
    <row r="139" spans="1:29" s="17" customFormat="1" x14ac:dyDescent="0.25">
      <c r="A139" s="17">
        <v>54</v>
      </c>
      <c r="B139" s="17">
        <v>-627</v>
      </c>
      <c r="C139" s="17">
        <v>14941</v>
      </c>
      <c r="D139" s="17">
        <v>12379</v>
      </c>
      <c r="E139" s="17">
        <v>11486</v>
      </c>
      <c r="F139" s="17">
        <v>14025</v>
      </c>
      <c r="G139" s="24"/>
      <c r="H139" s="7"/>
      <c r="I139" s="25">
        <f t="shared" si="32"/>
        <v>3455</v>
      </c>
      <c r="J139" s="24">
        <f t="shared" si="32"/>
        <v>-1646</v>
      </c>
      <c r="K139" s="7"/>
      <c r="L139" s="25">
        <f t="shared" si="27"/>
        <v>3451.8039343575647</v>
      </c>
      <c r="M139" s="17">
        <f t="shared" si="18"/>
        <v>10.214835590755461</v>
      </c>
      <c r="N139" s="17">
        <f t="shared" si="28"/>
        <v>-1641.753833426551</v>
      </c>
      <c r="O139" s="24">
        <f t="shared" si="19"/>
        <v>18.029930569476008</v>
      </c>
      <c r="P139" s="7"/>
      <c r="Q139" s="25">
        <f t="shared" si="20"/>
        <v>3497.5939310408567</v>
      </c>
      <c r="R139" s="24">
        <f t="shared" si="21"/>
        <v>-1683.261276099659</v>
      </c>
      <c r="S139" s="7"/>
      <c r="T139" s="25">
        <f t="shared" si="22"/>
        <v>-0.90163206248523786</v>
      </c>
      <c r="U139" s="24">
        <f t="shared" si="23"/>
        <v>-0.43741034067734513</v>
      </c>
      <c r="V139" s="7"/>
      <c r="W139" s="25">
        <f t="shared" si="24"/>
        <v>-0.89840535944343569</v>
      </c>
      <c r="X139" s="24">
        <f t="shared" si="29"/>
        <v>56.482653110048545</v>
      </c>
      <c r="Y139" s="7"/>
      <c r="Z139" s="25">
        <f t="shared" si="30"/>
        <v>-627</v>
      </c>
      <c r="AA139" s="17">
        <f t="shared" si="31"/>
        <v>56.483999999999952</v>
      </c>
      <c r="AB139" s="24">
        <f t="shared" si="25"/>
        <v>0.98583177469647632</v>
      </c>
      <c r="AC139" s="17">
        <f t="shared" si="26"/>
        <v>-1.3468899514066379E-3</v>
      </c>
    </row>
    <row r="140" spans="1:29" s="17" customFormat="1" x14ac:dyDescent="0.25">
      <c r="A140" s="17">
        <v>55</v>
      </c>
      <c r="B140" s="17">
        <v>-646</v>
      </c>
      <c r="C140" s="17">
        <v>14842</v>
      </c>
      <c r="D140" s="17">
        <v>12206</v>
      </c>
      <c r="E140" s="17">
        <v>11577</v>
      </c>
      <c r="F140" s="17">
        <v>14192</v>
      </c>
      <c r="G140" s="24"/>
      <c r="H140" s="7"/>
      <c r="I140" s="25">
        <f t="shared" si="32"/>
        <v>3265</v>
      </c>
      <c r="J140" s="24">
        <f t="shared" si="32"/>
        <v>-1986</v>
      </c>
      <c r="K140" s="7"/>
      <c r="L140" s="25">
        <f t="shared" si="27"/>
        <v>3264.6836377493528</v>
      </c>
      <c r="M140" s="17">
        <f t="shared" si="18"/>
        <v>0.10008507363457228</v>
      </c>
      <c r="N140" s="17">
        <f t="shared" si="28"/>
        <v>-1983.0721604712116</v>
      </c>
      <c r="O140" s="24">
        <f t="shared" si="19"/>
        <v>8.5722443063356106</v>
      </c>
      <c r="P140" s="7"/>
      <c r="Q140" s="25">
        <f t="shared" si="20"/>
        <v>3307.5939310408567</v>
      </c>
      <c r="R140" s="24">
        <f t="shared" si="21"/>
        <v>-2023.261276099659</v>
      </c>
      <c r="S140" s="7"/>
      <c r="T140" s="25">
        <f t="shared" si="22"/>
        <v>-0.85265265113853106</v>
      </c>
      <c r="U140" s="24">
        <f t="shared" si="23"/>
        <v>-0.52576234992388371</v>
      </c>
      <c r="V140" s="7"/>
      <c r="W140" s="25">
        <f t="shared" si="24"/>
        <v>-0.84876780476258196</v>
      </c>
      <c r="X140" s="24">
        <f t="shared" si="29"/>
        <v>50.667096807903533</v>
      </c>
      <c r="Y140" s="7"/>
      <c r="Z140" s="25">
        <f t="shared" si="30"/>
        <v>-646</v>
      </c>
      <c r="AA140" s="17">
        <f t="shared" si="31"/>
        <v>50.669999999999952</v>
      </c>
      <c r="AB140" s="24">
        <f t="shared" si="25"/>
        <v>0.88435833198552594</v>
      </c>
      <c r="AC140" s="17">
        <f t="shared" si="26"/>
        <v>-2.9031920964186497E-3</v>
      </c>
    </row>
    <row r="141" spans="1:29" s="17" customFormat="1" x14ac:dyDescent="0.25">
      <c r="A141" s="17">
        <v>56</v>
      </c>
      <c r="B141" s="17">
        <v>-624</v>
      </c>
      <c r="C141" s="17">
        <v>14731</v>
      </c>
      <c r="D141" s="17">
        <v>12053</v>
      </c>
      <c r="E141" s="17">
        <v>11682</v>
      </c>
      <c r="F141" s="17">
        <v>14342</v>
      </c>
      <c r="G141" s="24"/>
      <c r="H141" s="7"/>
      <c r="I141" s="25">
        <f t="shared" si="32"/>
        <v>3049</v>
      </c>
      <c r="J141" s="24">
        <f t="shared" si="32"/>
        <v>-2289</v>
      </c>
      <c r="K141" s="7"/>
      <c r="L141" s="25">
        <f t="shared" si="27"/>
        <v>3051.5960796000008</v>
      </c>
      <c r="M141" s="17">
        <f t="shared" si="18"/>
        <v>6.7396292895405656</v>
      </c>
      <c r="N141" s="17">
        <f t="shared" si="28"/>
        <v>-2293.066553074832</v>
      </c>
      <c r="O141" s="24">
        <f t="shared" si="19"/>
        <v>16.536853910425371</v>
      </c>
      <c r="P141" s="7"/>
      <c r="Q141" s="25">
        <f t="shared" si="20"/>
        <v>3091.5939310408567</v>
      </c>
      <c r="R141" s="24">
        <f t="shared" si="21"/>
        <v>-2326.261276099659</v>
      </c>
      <c r="S141" s="7"/>
      <c r="T141" s="25">
        <f t="shared" si="22"/>
        <v>-0.79697079402859072</v>
      </c>
      <c r="U141" s="24">
        <f t="shared" si="23"/>
        <v>-0.60449958169359297</v>
      </c>
      <c r="V141" s="7"/>
      <c r="W141" s="25">
        <f t="shared" si="24"/>
        <v>-0.79249909333682689</v>
      </c>
      <c r="X141" s="24">
        <f t="shared" si="29"/>
        <v>45.107374046381324</v>
      </c>
      <c r="Y141" s="7"/>
      <c r="Z141" s="25">
        <f t="shared" si="30"/>
        <v>-624</v>
      </c>
      <c r="AA141" s="17">
        <f t="shared" si="31"/>
        <v>45.053999999999952</v>
      </c>
      <c r="AB141" s="24">
        <f t="shared" si="25"/>
        <v>0.78634064119352443</v>
      </c>
      <c r="AC141" s="17">
        <f t="shared" si="26"/>
        <v>5.3374046381371443E-2</v>
      </c>
    </row>
    <row r="142" spans="1:29" s="17" customFormat="1" x14ac:dyDescent="0.25">
      <c r="A142" s="17">
        <v>57</v>
      </c>
      <c r="B142" s="17">
        <v>-633</v>
      </c>
      <c r="C142" s="17">
        <v>14618</v>
      </c>
      <c r="D142" s="17">
        <v>11908</v>
      </c>
      <c r="E142" s="17">
        <v>11811</v>
      </c>
      <c r="F142" s="17">
        <v>14496</v>
      </c>
      <c r="G142" s="24"/>
      <c r="H142" s="7"/>
      <c r="I142" s="25">
        <f t="shared" si="32"/>
        <v>2807</v>
      </c>
      <c r="J142" s="24">
        <f t="shared" si="32"/>
        <v>-2588</v>
      </c>
      <c r="K142" s="7"/>
      <c r="L142" s="25">
        <f t="shared" si="27"/>
        <v>2805.0884962514301</v>
      </c>
      <c r="M142" s="17">
        <f t="shared" si="18"/>
        <v>3.653846580796722</v>
      </c>
      <c r="N142" s="17">
        <f t="shared" si="28"/>
        <v>-2584.6612086675896</v>
      </c>
      <c r="O142" s="24">
        <f t="shared" si="19"/>
        <v>11.147527561379064</v>
      </c>
      <c r="P142" s="7"/>
      <c r="Q142" s="25">
        <f t="shared" si="20"/>
        <v>2849.5939310408567</v>
      </c>
      <c r="R142" s="24">
        <f t="shared" si="21"/>
        <v>-2625.261276099659</v>
      </c>
      <c r="S142" s="7"/>
      <c r="T142" s="25">
        <f t="shared" si="22"/>
        <v>-0.73458649115541697</v>
      </c>
      <c r="U142" s="24">
        <f t="shared" si="23"/>
        <v>-0.68219737806040193</v>
      </c>
      <c r="V142" s="7"/>
      <c r="W142" s="25">
        <f t="shared" si="24"/>
        <v>-0.72953547789927431</v>
      </c>
      <c r="X142" s="24">
        <f t="shared" si="29"/>
        <v>39.363423698755014</v>
      </c>
      <c r="Y142" s="7"/>
      <c r="Z142" s="25">
        <f t="shared" si="30"/>
        <v>-633</v>
      </c>
      <c r="AA142" s="17">
        <f t="shared" si="31"/>
        <v>39.356999999999957</v>
      </c>
      <c r="AB142" s="24">
        <f t="shared" si="25"/>
        <v>0.68690923370740753</v>
      </c>
      <c r="AC142" s="17">
        <f t="shared" si="26"/>
        <v>6.4236987550572167E-3</v>
      </c>
    </row>
    <row r="143" spans="1:29" s="17" customFormat="1" x14ac:dyDescent="0.25">
      <c r="A143" s="17">
        <v>58</v>
      </c>
      <c r="B143" s="17">
        <v>-604</v>
      </c>
      <c r="C143" s="17">
        <v>14483</v>
      </c>
      <c r="D143" s="17">
        <v>11783</v>
      </c>
      <c r="E143" s="17">
        <v>11941</v>
      </c>
      <c r="F143" s="17">
        <v>14623</v>
      </c>
      <c r="G143" s="24"/>
      <c r="H143" s="7"/>
      <c r="I143" s="25">
        <f t="shared" si="32"/>
        <v>2542</v>
      </c>
      <c r="J143" s="24">
        <f t="shared" si="32"/>
        <v>-2840</v>
      </c>
      <c r="K143" s="7"/>
      <c r="L143" s="25">
        <f t="shared" si="27"/>
        <v>2543.6023710917643</v>
      </c>
      <c r="M143" s="17">
        <f t="shared" si="18"/>
        <v>2.5675931157219969</v>
      </c>
      <c r="N143" s="17">
        <f t="shared" si="28"/>
        <v>-2838.7880102655254</v>
      </c>
      <c r="O143" s="24">
        <f t="shared" si="19"/>
        <v>1.4689191164718787</v>
      </c>
      <c r="P143" s="7"/>
      <c r="Q143" s="25">
        <f t="shared" si="20"/>
        <v>2584.5939310408567</v>
      </c>
      <c r="R143" s="24">
        <f t="shared" si="21"/>
        <v>-2877.261276099659</v>
      </c>
      <c r="S143" s="7"/>
      <c r="T143" s="25">
        <f t="shared" si="22"/>
        <v>-0.66627310164553644</v>
      </c>
      <c r="U143" s="24">
        <f t="shared" si="23"/>
        <v>-0.74768180844313048</v>
      </c>
      <c r="V143" s="7"/>
      <c r="W143" s="25">
        <f t="shared" si="24"/>
        <v>-0.66073340356502974</v>
      </c>
      <c r="X143" s="24">
        <f t="shared" si="29"/>
        <v>33.910239136818518</v>
      </c>
      <c r="Y143" s="7"/>
      <c r="Z143" s="25">
        <f t="shared" si="30"/>
        <v>-604</v>
      </c>
      <c r="AA143" s="17">
        <f t="shared" si="31"/>
        <v>33.920999999999957</v>
      </c>
      <c r="AB143" s="24">
        <f t="shared" si="25"/>
        <v>0.59203313556899573</v>
      </c>
      <c r="AC143" s="17">
        <f t="shared" si="26"/>
        <v>-1.0760863181438651E-2</v>
      </c>
    </row>
    <row r="144" spans="1:29" s="17" customFormat="1" x14ac:dyDescent="0.25">
      <c r="A144" s="17">
        <v>59</v>
      </c>
      <c r="B144" s="17">
        <v>-613</v>
      </c>
      <c r="C144" s="17">
        <v>14340</v>
      </c>
      <c r="D144" s="17">
        <v>11667</v>
      </c>
      <c r="E144" s="17">
        <v>12086</v>
      </c>
      <c r="F144" s="17">
        <v>14742</v>
      </c>
      <c r="G144" s="24"/>
      <c r="H144" s="7"/>
      <c r="I144" s="25">
        <f t="shared" si="32"/>
        <v>2254</v>
      </c>
      <c r="J144" s="24">
        <f t="shared" si="32"/>
        <v>-3075</v>
      </c>
      <c r="K144" s="7"/>
      <c r="L144" s="25">
        <f t="shared" si="27"/>
        <v>2254.441750620625</v>
      </c>
      <c r="M144" s="17">
        <f t="shared" si="18"/>
        <v>0.19514361082261125</v>
      </c>
      <c r="N144" s="17">
        <f t="shared" si="28"/>
        <v>-3070.2415777591518</v>
      </c>
      <c r="O144" s="24">
        <f t="shared" si="19"/>
        <v>22.64258222219858</v>
      </c>
      <c r="P144" s="7"/>
      <c r="Q144" s="25">
        <f t="shared" si="20"/>
        <v>2296.5939310408567</v>
      </c>
      <c r="R144" s="24">
        <f t="shared" si="21"/>
        <v>-3112.261276099659</v>
      </c>
      <c r="S144" s="7"/>
      <c r="T144" s="25">
        <f t="shared" si="22"/>
        <v>-0.59203062549894936</v>
      </c>
      <c r="U144" s="24">
        <f t="shared" si="23"/>
        <v>-0.80874863836353217</v>
      </c>
      <c r="V144" s="7"/>
      <c r="W144" s="25">
        <f t="shared" si="24"/>
        <v>-0.58603491827327847</v>
      </c>
      <c r="X144" s="24">
        <f t="shared" si="29"/>
        <v>28.370720336043973</v>
      </c>
      <c r="Y144" s="7"/>
      <c r="Z144" s="25">
        <f t="shared" si="30"/>
        <v>-613</v>
      </c>
      <c r="AA144" s="17">
        <f t="shared" si="31"/>
        <v>28.403999999999957</v>
      </c>
      <c r="AB144" s="24">
        <f t="shared" si="25"/>
        <v>0.49574332073646865</v>
      </c>
      <c r="AC144" s="17">
        <f t="shared" si="26"/>
        <v>-3.3279663955983807E-2</v>
      </c>
    </row>
    <row r="145" spans="1:29" s="17" customFormat="1" x14ac:dyDescent="0.25">
      <c r="A145" s="17">
        <v>60</v>
      </c>
      <c r="B145" s="17">
        <v>-629</v>
      </c>
      <c r="C145" s="17">
        <v>14169</v>
      </c>
      <c r="D145" s="17">
        <v>11551</v>
      </c>
      <c r="E145" s="17">
        <v>12238</v>
      </c>
      <c r="F145" s="17">
        <v>14835</v>
      </c>
      <c r="G145" s="24"/>
      <c r="H145" s="7"/>
      <c r="I145" s="25">
        <f t="shared" si="32"/>
        <v>1931</v>
      </c>
      <c r="J145" s="24">
        <f t="shared" si="32"/>
        <v>-3284</v>
      </c>
      <c r="K145" s="7"/>
      <c r="L145" s="25">
        <f t="shared" si="27"/>
        <v>1935.6322422808373</v>
      </c>
      <c r="M145" s="17">
        <f t="shared" si="18"/>
        <v>21.457668548376915</v>
      </c>
      <c r="N145" s="17">
        <f t="shared" si="28"/>
        <v>-3277.7938966633137</v>
      </c>
      <c r="O145" s="24">
        <f t="shared" si="19"/>
        <v>38.515718625628615</v>
      </c>
      <c r="P145" s="7"/>
      <c r="Q145" s="25">
        <f t="shared" si="20"/>
        <v>1973.5939310408567</v>
      </c>
      <c r="R145" s="24">
        <f t="shared" si="21"/>
        <v>-3321.261276099659</v>
      </c>
      <c r="S145" s="7"/>
      <c r="T145" s="25">
        <f t="shared" si="22"/>
        <v>-0.50876562620954791</v>
      </c>
      <c r="U145" s="24">
        <f t="shared" si="23"/>
        <v>-0.86305913816508084</v>
      </c>
      <c r="V145" s="7"/>
      <c r="W145" s="25">
        <f t="shared" si="24"/>
        <v>-0.50236388566384682</v>
      </c>
      <c r="X145" s="24">
        <f t="shared" si="29"/>
        <v>22.645458726681227</v>
      </c>
      <c r="Y145" s="7"/>
      <c r="Z145" s="25">
        <f t="shared" si="30"/>
        <v>-629</v>
      </c>
      <c r="AA145" s="17">
        <f t="shared" si="31"/>
        <v>22.742999999999959</v>
      </c>
      <c r="AB145" s="24">
        <f t="shared" si="25"/>
        <v>0.39694023178106969</v>
      </c>
      <c r="AC145" s="17">
        <f t="shared" si="26"/>
        <v>-9.7541273318732635E-2</v>
      </c>
    </row>
    <row r="146" spans="1:29" s="17" customFormat="1" x14ac:dyDescent="0.25">
      <c r="A146" s="17">
        <v>61</v>
      </c>
      <c r="B146" s="17">
        <v>-623</v>
      </c>
      <c r="C146" s="17">
        <v>14005</v>
      </c>
      <c r="D146" s="17">
        <v>11469</v>
      </c>
      <c r="E146" s="17">
        <v>12409</v>
      </c>
      <c r="F146" s="17">
        <v>14926</v>
      </c>
      <c r="G146" s="24"/>
      <c r="H146" s="7"/>
      <c r="I146" s="25">
        <f t="shared" si="32"/>
        <v>1596</v>
      </c>
      <c r="J146" s="24">
        <f t="shared" si="32"/>
        <v>-3457</v>
      </c>
      <c r="K146" s="7"/>
      <c r="L146" s="25">
        <f t="shared" si="27"/>
        <v>1600.8285139907427</v>
      </c>
      <c r="M146" s="17">
        <f t="shared" si="18"/>
        <v>23.314547358798471</v>
      </c>
      <c r="N146" s="17">
        <f t="shared" si="28"/>
        <v>-3451.5000339959442</v>
      </c>
      <c r="O146" s="24">
        <f t="shared" si="19"/>
        <v>30.249626045768974</v>
      </c>
      <c r="P146" s="7"/>
      <c r="Q146" s="25">
        <f t="shared" si="20"/>
        <v>1638.5939310408567</v>
      </c>
      <c r="R146" s="24">
        <f t="shared" si="21"/>
        <v>-3494.261276099659</v>
      </c>
      <c r="S146" s="7"/>
      <c r="T146" s="25">
        <f t="shared" si="22"/>
        <v>-0.42240719041403868</v>
      </c>
      <c r="U146" s="24">
        <f t="shared" si="23"/>
        <v>-0.90801471934052547</v>
      </c>
      <c r="V146" s="7"/>
      <c r="W146" s="25">
        <f t="shared" si="24"/>
        <v>-0.41566887354897464</v>
      </c>
      <c r="X146" s="24">
        <f t="shared" si="29"/>
        <v>17.040155960545803</v>
      </c>
      <c r="Y146" s="7"/>
      <c r="Z146" s="25">
        <f t="shared" si="30"/>
        <v>-623</v>
      </c>
      <c r="AA146" s="17">
        <f t="shared" si="31"/>
        <v>17.13599999999996</v>
      </c>
      <c r="AB146" s="24">
        <f t="shared" si="25"/>
        <v>0.29907962062174764</v>
      </c>
      <c r="AC146" s="17">
        <f t="shared" si="26"/>
        <v>-9.5844039454156871E-2</v>
      </c>
    </row>
    <row r="147" spans="1:29" s="17" customFormat="1" x14ac:dyDescent="0.25">
      <c r="A147" s="17">
        <v>62</v>
      </c>
      <c r="B147" s="17">
        <v>-630</v>
      </c>
      <c r="C147" s="17">
        <v>13829</v>
      </c>
      <c r="D147" s="17">
        <v>11401</v>
      </c>
      <c r="E147" s="17">
        <v>12591</v>
      </c>
      <c r="F147" s="17">
        <v>14998</v>
      </c>
      <c r="G147" s="24"/>
      <c r="H147" s="7"/>
      <c r="I147" s="25">
        <f t="shared" si="32"/>
        <v>1238</v>
      </c>
      <c r="J147" s="24">
        <f t="shared" si="32"/>
        <v>-3597</v>
      </c>
      <c r="K147" s="7"/>
      <c r="L147" s="25">
        <f t="shared" si="27"/>
        <v>1246.2801755622563</v>
      </c>
      <c r="M147" s="17">
        <f t="shared" si="18"/>
        <v>68.56130734178673</v>
      </c>
      <c r="N147" s="17">
        <f t="shared" si="28"/>
        <v>-3593.2062723758754</v>
      </c>
      <c r="O147" s="24">
        <f t="shared" si="19"/>
        <v>14.392369286045971</v>
      </c>
      <c r="P147" s="7"/>
      <c r="Q147" s="25">
        <f t="shared" si="20"/>
        <v>1280.5939310408567</v>
      </c>
      <c r="R147" s="24">
        <f t="shared" si="21"/>
        <v>-3634.261276099659</v>
      </c>
      <c r="S147" s="7"/>
      <c r="T147" s="25">
        <f t="shared" si="22"/>
        <v>-0.3301196679818228</v>
      </c>
      <c r="U147" s="24">
        <f t="shared" si="23"/>
        <v>-0.94439495844204135</v>
      </c>
      <c r="V147" s="7"/>
      <c r="W147" s="25">
        <f t="shared" si="24"/>
        <v>-0.32310835824236361</v>
      </c>
      <c r="X147" s="24">
        <f t="shared" si="29"/>
        <v>11.330398895091662</v>
      </c>
      <c r="Y147" s="7"/>
      <c r="Z147" s="25">
        <f t="shared" si="30"/>
        <v>-630</v>
      </c>
      <c r="AA147" s="17">
        <f t="shared" si="31"/>
        <v>11.46599999999996</v>
      </c>
      <c r="AB147" s="24">
        <f t="shared" si="25"/>
        <v>0.20011945203366913</v>
      </c>
      <c r="AC147" s="17">
        <f t="shared" si="26"/>
        <v>-0.13560110490829835</v>
      </c>
    </row>
    <row r="148" spans="1:29" s="17" customFormat="1" x14ac:dyDescent="0.25">
      <c r="A148" s="17">
        <v>63</v>
      </c>
      <c r="B148" s="17">
        <v>-646</v>
      </c>
      <c r="C148" s="17">
        <v>13644</v>
      </c>
      <c r="D148" s="17">
        <v>11345</v>
      </c>
      <c r="E148" s="17">
        <v>12774</v>
      </c>
      <c r="F148" s="17">
        <v>15053</v>
      </c>
      <c r="G148" s="24"/>
      <c r="H148" s="7"/>
      <c r="I148" s="25">
        <f t="shared" si="32"/>
        <v>870</v>
      </c>
      <c r="J148" s="24">
        <f t="shared" si="32"/>
        <v>-3708</v>
      </c>
      <c r="K148" s="7"/>
      <c r="L148" s="25">
        <f t="shared" si="27"/>
        <v>869.66025984956639</v>
      </c>
      <c r="M148" s="17">
        <f t="shared" ref="M148:M149" si="33">(I148-L148)^2</f>
        <v>0.11542336981665403</v>
      </c>
      <c r="N148" s="17">
        <f t="shared" si="28"/>
        <v>-3701.6153134328779</v>
      </c>
      <c r="O148" s="24">
        <f t="shared" ref="O148:O149" si="34">(J148-N148)^2</f>
        <v>40.764222560389598</v>
      </c>
      <c r="P148" s="7"/>
      <c r="Q148" s="25">
        <f t="shared" si="20"/>
        <v>912.59393104085655</v>
      </c>
      <c r="R148" s="24">
        <f t="shared" si="21"/>
        <v>-3745.261276099659</v>
      </c>
      <c r="S148" s="7"/>
      <c r="T148" s="25">
        <f t="shared" si="22"/>
        <v>-0.23525428179451707</v>
      </c>
      <c r="U148" s="24">
        <f t="shared" si="23"/>
        <v>-0.97323929087252892</v>
      </c>
      <c r="V148" s="7"/>
      <c r="W148" s="25">
        <f t="shared" si="24"/>
        <v>-0.22802592827919144</v>
      </c>
      <c r="X148" s="24">
        <f t="shared" si="29"/>
        <v>5.6292182261205994</v>
      </c>
      <c r="Y148" s="7"/>
      <c r="Z148" s="25">
        <f t="shared" si="30"/>
        <v>-646</v>
      </c>
      <c r="AA148" s="17">
        <f t="shared" si="31"/>
        <v>5.6519999999999611</v>
      </c>
      <c r="AB148" s="24">
        <f t="shared" si="25"/>
        <v>9.8646009322718817E-2</v>
      </c>
      <c r="AC148" s="17">
        <f t="shared" si="26"/>
        <v>-2.2781773879361644E-2</v>
      </c>
    </row>
    <row r="149" spans="1:29" s="17" customFormat="1" x14ac:dyDescent="0.25">
      <c r="A149" s="17">
        <v>64</v>
      </c>
      <c r="B149" s="17">
        <v>-626</v>
      </c>
      <c r="C149" s="17">
        <v>13448</v>
      </c>
      <c r="D149" s="17">
        <v>11311</v>
      </c>
      <c r="E149" s="17">
        <v>12958</v>
      </c>
      <c r="F149" s="17">
        <v>15082</v>
      </c>
      <c r="G149" s="24"/>
      <c r="H149" s="7"/>
      <c r="I149" s="25">
        <f t="shared" si="32"/>
        <v>490</v>
      </c>
      <c r="J149" s="24">
        <f t="shared" si="32"/>
        <v>-3771</v>
      </c>
      <c r="K149" s="7"/>
      <c r="L149" s="25">
        <f t="shared" si="27"/>
        <v>495.70669473993286</v>
      </c>
      <c r="M149" s="17">
        <f t="shared" si="33"/>
        <v>32.566364854777341</v>
      </c>
      <c r="N149" s="17">
        <f t="shared" si="28"/>
        <v>-3769.9816789845208</v>
      </c>
      <c r="O149" s="24">
        <f t="shared" si="34"/>
        <v>1.0369776905665067</v>
      </c>
      <c r="P149" s="7"/>
      <c r="Q149" s="25">
        <f t="shared" ref="Q149" si="35">I149-$J$4</f>
        <v>532.59393104085655</v>
      </c>
      <c r="R149" s="24">
        <f t="shared" ref="R149" si="36">J149-$J$3</f>
        <v>-3808.261276099659</v>
      </c>
      <c r="S149" s="7"/>
      <c r="T149" s="25">
        <f t="shared" ref="T149" si="37">Q149/$J$7</f>
        <v>-0.13729545910110358</v>
      </c>
      <c r="U149" s="24">
        <f t="shared" ref="U149" si="38">R149/$J$6</f>
        <v>-0.98961039846821108</v>
      </c>
      <c r="V149" s="7"/>
      <c r="W149" s="25">
        <f t="shared" ref="W149" si="39">(T149-U149*SIN(-$J$11*PI()/180))/(COS(-$J$11*PI()/180))</f>
        <v>-0.12994269963490451</v>
      </c>
      <c r="X149" s="24">
        <f>IF(MOD(ATAN2(U149,W149)*180/PI()-$J$9+360,360)&gt;5,MOD(ATAN2(U149,W149)*180/PI()-$J$9+360,360)-360,MOD(ATAN2(U149,W149)*180/PI()-$J$9+360,360))</f>
        <v>-7.6556983987472904E-2</v>
      </c>
      <c r="Y149" s="7"/>
      <c r="Z149" s="25">
        <f t="shared" si="30"/>
        <v>-626</v>
      </c>
      <c r="AA149" s="17">
        <f t="shared" si="31"/>
        <v>1.7999999999961602E-2</v>
      </c>
      <c r="AB149" s="24">
        <f t="shared" ref="AB149" si="40">AA149*PI()/180</f>
        <v>3.1415926535830911E-4</v>
      </c>
      <c r="AC149" s="17">
        <f t="shared" ref="AC149" si="41">X149-AA149</f>
        <v>-9.4556983987434506E-2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-9984</v>
      </c>
      <c r="G154" s="2"/>
      <c r="I154" s="1"/>
      <c r="J154" s="3"/>
    </row>
    <row r="155" spans="1:29" x14ac:dyDescent="0.25">
      <c r="A155" t="s">
        <v>77</v>
      </c>
      <c r="B155">
        <v>-9987</v>
      </c>
      <c r="G155" s="2"/>
      <c r="I155" s="43">
        <v>0</v>
      </c>
      <c r="J155" s="39">
        <f>B155</f>
        <v>-9987</v>
      </c>
    </row>
    <row r="156" spans="1:29" x14ac:dyDescent="0.25">
      <c r="A156" s="31" t="s">
        <v>78</v>
      </c>
      <c r="B156" s="31">
        <v>9991</v>
      </c>
      <c r="G156" s="2"/>
      <c r="I156" s="1"/>
      <c r="J156" s="3"/>
    </row>
    <row r="157" spans="1:29" x14ac:dyDescent="0.25">
      <c r="A157" t="s">
        <v>79</v>
      </c>
      <c r="B157">
        <v>9991</v>
      </c>
      <c r="G157" s="2"/>
      <c r="I157" s="43">
        <f>J155</f>
        <v>-9987</v>
      </c>
      <c r="J157" s="39">
        <f>I157+B157</f>
        <v>4</v>
      </c>
    </row>
    <row r="158" spans="1:29" x14ac:dyDescent="0.25">
      <c r="A158" s="31" t="s">
        <v>80</v>
      </c>
      <c r="B158" s="31">
        <v>40003</v>
      </c>
      <c r="G158" s="2"/>
      <c r="I158" s="1"/>
      <c r="J158" s="3"/>
    </row>
    <row r="159" spans="1:29" x14ac:dyDescent="0.25">
      <c r="A159" t="s">
        <v>81</v>
      </c>
      <c r="B159">
        <v>40003</v>
      </c>
      <c r="G159" s="2"/>
      <c r="I159" s="43">
        <f>J157</f>
        <v>4</v>
      </c>
      <c r="J159" s="39">
        <f>I159+B159</f>
        <v>40007</v>
      </c>
    </row>
    <row r="160" spans="1:29" x14ac:dyDescent="0.25">
      <c r="A160" s="31" t="s">
        <v>82</v>
      </c>
      <c r="B160" s="31">
        <v>10005</v>
      </c>
      <c r="G160" s="2"/>
      <c r="I160" s="1"/>
      <c r="J160" s="3"/>
    </row>
    <row r="161" spans="1:10" x14ac:dyDescent="0.25">
      <c r="A161" t="s">
        <v>83</v>
      </c>
      <c r="B161">
        <v>10005</v>
      </c>
      <c r="G161" s="2"/>
      <c r="I161" s="43">
        <f>J159</f>
        <v>40007</v>
      </c>
      <c r="J161" s="39">
        <f>I161+B161</f>
        <v>50012</v>
      </c>
    </row>
    <row r="162" spans="1:10" x14ac:dyDescent="0.25">
      <c r="A162" s="31" t="s">
        <v>84</v>
      </c>
      <c r="B162" s="31">
        <v>-9979</v>
      </c>
      <c r="G162" s="2"/>
      <c r="I162" s="1"/>
      <c r="J162" s="3"/>
    </row>
    <row r="163" spans="1:10" x14ac:dyDescent="0.25">
      <c r="A163" t="s">
        <v>85</v>
      </c>
      <c r="B163">
        <v>-10002</v>
      </c>
      <c r="G163" s="2"/>
      <c r="I163" s="43">
        <f>J161</f>
        <v>50012</v>
      </c>
      <c r="J163" s="39">
        <f>I163+B163</f>
        <v>40010</v>
      </c>
    </row>
    <row r="164" spans="1:10" x14ac:dyDescent="0.25">
      <c r="A164" s="31" t="s">
        <v>86</v>
      </c>
      <c r="B164" s="31">
        <v>-40008</v>
      </c>
      <c r="G164" s="2"/>
      <c r="I164" s="1"/>
      <c r="J164" s="3"/>
    </row>
    <row r="165" spans="1:10" ht="15.75" thickBot="1" x14ac:dyDescent="0.3">
      <c r="A165" t="s">
        <v>87</v>
      </c>
      <c r="B165">
        <v>-40008</v>
      </c>
      <c r="G165" s="2"/>
      <c r="I165" s="4">
        <f>J163</f>
        <v>40010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-3.8167184533250826</v>
      </c>
      <c r="L3" s="35" t="s">
        <v>1</v>
      </c>
      <c r="M3" s="11">
        <v>-4110.9962732463773</v>
      </c>
      <c r="N3" s="10" t="s">
        <v>2</v>
      </c>
      <c r="O3" s="35">
        <v>4091.3483837169479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6.8269450597559267</v>
      </c>
      <c r="L4" s="9" t="s">
        <v>5</v>
      </c>
      <c r="M4" s="13">
        <v>359.97002284270764</v>
      </c>
      <c r="N4" s="12" t="s">
        <v>6</v>
      </c>
      <c r="O4" s="9">
        <v>359.65748075987437</v>
      </c>
      <c r="Q4" s="2" t="s">
        <v>7</v>
      </c>
      <c r="R4" s="2">
        <f>MAX(AC20:AC149)</f>
        <v>0.27096318656367657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-171.27432276156915</v>
      </c>
      <c r="N5" s="14" t="s">
        <v>9</v>
      </c>
      <c r="O5" s="9">
        <v>-172.05345904140145</v>
      </c>
      <c r="Q5" s="5" t="s">
        <v>10</v>
      </c>
      <c r="R5" s="5">
        <f>MIN(AC20:AC149)</f>
        <v>-0.23509425419442209</v>
      </c>
      <c r="T5" s="45" t="s">
        <v>55</v>
      </c>
      <c r="U5" s="47">
        <v>17</v>
      </c>
    </row>
    <row r="6" spans="1:21" ht="15.75" thickBot="1" x14ac:dyDescent="0.3">
      <c r="A6" t="s">
        <v>65</v>
      </c>
      <c r="I6" s="32" t="s">
        <v>11</v>
      </c>
      <c r="J6" s="32">
        <f>(O3+O9)/2</f>
        <v>4085.381457693401</v>
      </c>
      <c r="L6" s="37" t="s">
        <v>12</v>
      </c>
      <c r="M6" s="13">
        <v>6.6817850030804697</v>
      </c>
      <c r="N6" s="14" t="s">
        <v>13</v>
      </c>
      <c r="O6" s="9">
        <v>-4.0615074144339198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-4105.0860615423244</v>
      </c>
      <c r="L7" s="38" t="s">
        <v>15</v>
      </c>
      <c r="M7" s="16">
        <f>SUM(M20:M84)</f>
        <v>1384.2808029783869</v>
      </c>
      <c r="N7" s="15" t="s">
        <v>15</v>
      </c>
      <c r="O7" s="36">
        <f>SUM(O20:O84)</f>
        <v>4758.0892679904955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-172.03514637296107</v>
      </c>
      <c r="L9" s="35" t="s">
        <v>18</v>
      </c>
      <c r="M9" s="11">
        <v>-4099.1758498382706</v>
      </c>
      <c r="N9" s="10" t="s">
        <v>19</v>
      </c>
      <c r="O9" s="35">
        <v>4079.4145316698546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-171.25005968235678</v>
      </c>
      <c r="L10" s="9" t="s">
        <v>21</v>
      </c>
      <c r="M10" s="13">
        <v>359.93526958535091</v>
      </c>
      <c r="N10" s="12" t="s">
        <v>22</v>
      </c>
      <c r="O10" s="9">
        <v>359.65134974927122</v>
      </c>
      <c r="T10" s="48"/>
    </row>
    <row r="11" spans="1:21" ht="15.75" thickBot="1" x14ac:dyDescent="0.3">
      <c r="I11" s="33" t="s">
        <v>23</v>
      </c>
      <c r="J11" s="33">
        <f>J9-J10</f>
        <v>-0.78508669060428815</v>
      </c>
      <c r="L11" s="37" t="s">
        <v>24</v>
      </c>
      <c r="M11" s="13">
        <v>-171.22579660314437</v>
      </c>
      <c r="N11" s="14" t="s">
        <v>25</v>
      </c>
      <c r="O11" s="9">
        <v>-172.01683370452068</v>
      </c>
    </row>
    <row r="12" spans="1:21" x14ac:dyDescent="0.25">
      <c r="I12" s="9"/>
      <c r="J12" s="9"/>
      <c r="L12" s="37" t="s">
        <v>26</v>
      </c>
      <c r="M12" s="13">
        <v>6.9721051164313836</v>
      </c>
      <c r="N12" s="14" t="s">
        <v>27</v>
      </c>
      <c r="O12" s="9">
        <v>-3.5719294922162454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1493.9618202623744</v>
      </c>
      <c r="N13" s="15" t="s">
        <v>15</v>
      </c>
      <c r="O13" s="36">
        <f>SUM(O85:O149)</f>
        <v>4942.831544812796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13570</v>
      </c>
      <c r="D20" s="17">
        <v>11223</v>
      </c>
      <c r="E20" s="17">
        <v>12939</v>
      </c>
      <c r="F20" s="17">
        <v>15284</v>
      </c>
      <c r="G20" s="24"/>
      <c r="H20" s="7"/>
      <c r="I20" s="25">
        <f t="shared" ref="I20:J51" si="0">C20-E20</f>
        <v>631</v>
      </c>
      <c r="J20" s="24">
        <f t="shared" si="0"/>
        <v>-4061</v>
      </c>
      <c r="K20" s="7"/>
      <c r="L20" s="25">
        <f>$M$3*SIN(2*PI()/$M$4*(AA20+$M$5))+$M$6</f>
        <v>625.49356123927441</v>
      </c>
      <c r="M20" s="17">
        <f t="shared" ref="M20:M83" si="1">(I20-L20)^2</f>
        <v>30.320867825621136</v>
      </c>
      <c r="N20" s="17">
        <f>$O$3*COS(2*PI()/$O$4*(AA20+$O$5))+$O$6</f>
        <v>-4058.2445477500942</v>
      </c>
      <c r="O20" s="24">
        <f t="shared" ref="O20:O83" si="2">(J20-N20)^2</f>
        <v>7.5925171015110973</v>
      </c>
      <c r="P20" s="7"/>
      <c r="Q20" s="25">
        <f>I20-$J$4</f>
        <v>624.17305494024413</v>
      </c>
      <c r="R20" s="24">
        <f>J20-$J$3</f>
        <v>-4057.1832815466751</v>
      </c>
      <c r="S20" s="7"/>
      <c r="T20" s="25">
        <f>Q20/$J$7</f>
        <v>-0.15204871361594199</v>
      </c>
      <c r="U20" s="24">
        <f>R20/$J$6</f>
        <v>-0.99309778623153433</v>
      </c>
      <c r="V20" s="7"/>
      <c r="W20" s="25">
        <f>(T20-U20*SIN(-$J$11*PI()/180))/(COS(-$J$11*PI()/180))</f>
        <v>-0.13845436579977211</v>
      </c>
      <c r="X20" s="24">
        <f>IF(MOD(ATAN2(U20,W20)*180/PI()-$J$9+360,360)&gt;5,MOD(ATAN2(U20,W20)*180/PI()-$J$9+360,360)-360,MOD(ATAN2(U20,W20)*180/PI()-$J$9+360,360))</f>
        <v>-2.8026879166134222E-2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2.597312083386577E-2</v>
      </c>
      <c r="AD20" s="17">
        <f ca="1">INDIRECT("AC"&amp;AE20)-AC20</f>
        <v>-6.2429347268778634E-2</v>
      </c>
      <c r="AE20" s="17">
        <v>149</v>
      </c>
    </row>
    <row r="21" spans="1:31" s="17" customFormat="1" x14ac:dyDescent="0.25">
      <c r="A21" s="17">
        <v>1</v>
      </c>
      <c r="B21" s="17">
        <v>643</v>
      </c>
      <c r="C21" s="17">
        <v>13773</v>
      </c>
      <c r="D21" s="17">
        <v>11262</v>
      </c>
      <c r="E21" s="17">
        <v>12742</v>
      </c>
      <c r="F21" s="17">
        <v>15249</v>
      </c>
      <c r="G21" s="24"/>
      <c r="H21" s="7"/>
      <c r="I21" s="25">
        <f t="shared" si="0"/>
        <v>1031</v>
      </c>
      <c r="J21" s="24">
        <f t="shared" si="0"/>
        <v>-3987</v>
      </c>
      <c r="K21" s="7"/>
      <c r="L21" s="25">
        <f t="shared" ref="L21:L84" si="3">$M$3*SIN(2*PI()/$M$4*(AA21+$M$5))+$M$6</f>
        <v>1032.1644599767403</v>
      </c>
      <c r="M21" s="17">
        <f t="shared" si="1"/>
        <v>1.3559670374300616</v>
      </c>
      <c r="N21" s="17">
        <f t="shared" ref="N21:N84" si="4">$O$3*COS(2*PI()/$O$4*(AA21+$O$5))+$O$6</f>
        <v>-3982.012841324783</v>
      </c>
      <c r="O21" s="24">
        <f t="shared" si="2"/>
        <v>24.87175165179179</v>
      </c>
      <c r="P21" s="7"/>
      <c r="Q21" s="25">
        <f t="shared" ref="Q21:Q84" si="5">I21-$J$4</f>
        <v>1024.1730549402441</v>
      </c>
      <c r="R21" s="24">
        <f t="shared" ref="R21:R84" si="6">J21-$J$3</f>
        <v>-3983.1832815466751</v>
      </c>
      <c r="S21" s="7"/>
      <c r="T21" s="25">
        <f t="shared" ref="T21:T84" si="7">Q21/$J$7</f>
        <v>-0.24948881450623023</v>
      </c>
      <c r="U21" s="24">
        <f t="shared" ref="U21:U84" si="8">R21/$J$6</f>
        <v>-0.97498442257961715</v>
      </c>
      <c r="V21" s="7"/>
      <c r="W21" s="25">
        <f t="shared" ref="W21:W84" si="9">(T21-U21*SIN(-$J$11*PI()/180))/(COS(-$J$11*PI()/180))</f>
        <v>-0.2361518259467959</v>
      </c>
      <c r="X21" s="24">
        <f t="shared" ref="X21:X83" si="10">MOD(ATAN2(U21,W21)*180/PI()-$J$9+360,360)</f>
        <v>5.6505939657669728</v>
      </c>
      <c r="Y21" s="7"/>
      <c r="Z21" s="25">
        <f t="shared" ref="Z21:Z84" si="11">B21</f>
        <v>643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-8.2406034233026837E-2</v>
      </c>
      <c r="AD21" s="17">
        <f t="shared" ref="AD21:AD83" ca="1" si="14">INDIRECT("AC"&amp;AE21)-AC21</f>
        <v>2.1567920252515194E-2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13963</v>
      </c>
      <c r="D22" s="17">
        <v>11316</v>
      </c>
      <c r="E22" s="17">
        <v>12537</v>
      </c>
      <c r="F22" s="17">
        <v>15182</v>
      </c>
      <c r="G22" s="24"/>
      <c r="H22" s="7"/>
      <c r="I22" s="25">
        <f t="shared" si="0"/>
        <v>1426</v>
      </c>
      <c r="J22" s="24">
        <f t="shared" si="0"/>
        <v>-3866</v>
      </c>
      <c r="K22" s="7"/>
      <c r="L22" s="25">
        <f t="shared" si="3"/>
        <v>1430.1988257986702</v>
      </c>
      <c r="M22" s="17">
        <f t="shared" si="1"/>
        <v>17.630138087578558</v>
      </c>
      <c r="N22" s="17">
        <f>$O$3*COS(2*PI()/$O$4*(AA22+$O$5))+$O$6</f>
        <v>-3864.5188667730499</v>
      </c>
      <c r="O22" s="24">
        <f>(J22-N22)^2</f>
        <v>2.1937556359755517</v>
      </c>
      <c r="P22" s="7"/>
      <c r="Q22" s="25">
        <f t="shared" si="5"/>
        <v>1419.1730549402441</v>
      </c>
      <c r="R22" s="24">
        <f t="shared" si="6"/>
        <v>-3862.1832815466751</v>
      </c>
      <c r="S22" s="7"/>
      <c r="T22" s="25">
        <f t="shared" si="7"/>
        <v>-0.34571091413538985</v>
      </c>
      <c r="U22" s="24">
        <f t="shared" si="8"/>
        <v>-0.94536662525688775</v>
      </c>
      <c r="V22" s="7"/>
      <c r="W22" s="25">
        <f t="shared" si="9"/>
        <v>-0.33278881809754557</v>
      </c>
      <c r="X22" s="24">
        <f t="shared" si="10"/>
        <v>11.428280766048999</v>
      </c>
      <c r="Y22" s="7"/>
      <c r="Z22" s="25">
        <f t="shared" si="11"/>
        <v>646</v>
      </c>
      <c r="AA22" s="17">
        <f t="shared" ref="AA22:AA85" si="15">360/40000*Z22+AA21</f>
        <v>11.546999999999999</v>
      </c>
      <c r="AB22" s="24">
        <f t="shared" si="12"/>
        <v>0.20153316872778521</v>
      </c>
      <c r="AC22" s="17">
        <f t="shared" si="13"/>
        <v>-0.11871923395099948</v>
      </c>
      <c r="AD22" s="17">
        <f t="shared" ca="1" si="14"/>
        <v>1.653526189132748E-2</v>
      </c>
      <c r="AE22" s="17">
        <v>147</v>
      </c>
    </row>
    <row r="23" spans="1:31" s="17" customFormat="1" x14ac:dyDescent="0.25">
      <c r="A23" s="17">
        <v>3</v>
      </c>
      <c r="B23" s="17">
        <v>634</v>
      </c>
      <c r="C23" s="17">
        <v>14161</v>
      </c>
      <c r="D23" s="17">
        <v>11394</v>
      </c>
      <c r="E23" s="17">
        <v>12357</v>
      </c>
      <c r="F23" s="17">
        <v>15111</v>
      </c>
      <c r="G23" s="24"/>
      <c r="H23" s="7"/>
      <c r="I23" s="25">
        <f t="shared" si="0"/>
        <v>1804</v>
      </c>
      <c r="J23" s="24">
        <f t="shared" si="0"/>
        <v>-3717</v>
      </c>
      <c r="K23" s="7"/>
      <c r="L23" s="25">
        <f t="shared" si="3"/>
        <v>1806.6213752627909</v>
      </c>
      <c r="M23" s="17">
        <f t="shared" si="1"/>
        <v>6.8716082683722401</v>
      </c>
      <c r="N23" s="17">
        <f t="shared" si="4"/>
        <v>-3710.5080810354057</v>
      </c>
      <c r="O23" s="24">
        <f t="shared" si="2"/>
        <v>42.14501184285956</v>
      </c>
      <c r="P23" s="7"/>
      <c r="Q23" s="25">
        <f t="shared" si="5"/>
        <v>1797.1730549402441</v>
      </c>
      <c r="R23" s="24">
        <f t="shared" si="6"/>
        <v>-3713.1832815466751</v>
      </c>
      <c r="S23" s="7"/>
      <c r="T23" s="25">
        <f t="shared" si="7"/>
        <v>-0.4377918094767122</v>
      </c>
      <c r="U23" s="24">
        <f t="shared" si="8"/>
        <v>-0.90889512276856799</v>
      </c>
      <c r="V23" s="7"/>
      <c r="W23" s="25">
        <f t="shared" si="9"/>
        <v>-0.42537813489438436</v>
      </c>
      <c r="X23" s="24">
        <f t="shared" si="10"/>
        <v>17.115527323229458</v>
      </c>
      <c r="Y23" s="7"/>
      <c r="Z23" s="25">
        <f t="shared" si="11"/>
        <v>634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-0.13747267677054253</v>
      </c>
      <c r="AD23" s="17">
        <f t="shared" ca="1" si="14"/>
        <v>6.5481406752120108E-2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14333</v>
      </c>
      <c r="D24" s="17">
        <v>11488</v>
      </c>
      <c r="E24" s="17">
        <v>12187</v>
      </c>
      <c r="F24" s="17">
        <v>15022</v>
      </c>
      <c r="G24" s="24"/>
      <c r="H24" s="7"/>
      <c r="I24" s="25">
        <f t="shared" si="0"/>
        <v>2146</v>
      </c>
      <c r="J24" s="24">
        <f t="shared" si="0"/>
        <v>-3534</v>
      </c>
      <c r="K24" s="7"/>
      <c r="L24" s="25">
        <f t="shared" si="3"/>
        <v>2151.4469311829957</v>
      </c>
      <c r="M24" s="17">
        <f t="shared" si="1"/>
        <v>29.669059312291377</v>
      </c>
      <c r="N24" s="17">
        <f t="shared" si="4"/>
        <v>-3527.8963870945286</v>
      </c>
      <c r="O24" s="24">
        <f t="shared" si="2"/>
        <v>37.254090499837474</v>
      </c>
      <c r="P24" s="7"/>
      <c r="Q24" s="25">
        <f t="shared" si="5"/>
        <v>2139.1730549402441</v>
      </c>
      <c r="R24" s="24">
        <f t="shared" si="6"/>
        <v>-3530.1832815466751</v>
      </c>
      <c r="S24" s="7"/>
      <c r="T24" s="25">
        <f t="shared" si="7"/>
        <v>-0.52110309573790858</v>
      </c>
      <c r="U24" s="24">
        <f t="shared" si="8"/>
        <v>-0.8641012640077459</v>
      </c>
      <c r="V24" s="7"/>
      <c r="W24" s="25">
        <f t="shared" si="9"/>
        <v>-0.50931106223711919</v>
      </c>
      <c r="X24" s="24">
        <f t="shared" si="10"/>
        <v>22.550724992395544</v>
      </c>
      <c r="Y24" s="7"/>
      <c r="Z24" s="25">
        <f t="shared" si="11"/>
        <v>609</v>
      </c>
      <c r="AA24" s="17">
        <f t="shared" si="15"/>
        <v>22.734000000000002</v>
      </c>
      <c r="AB24" s="24">
        <f t="shared" si="12"/>
        <v>0.39678315214839088</v>
      </c>
      <c r="AC24" s="17">
        <f t="shared" si="13"/>
        <v>-0.18327500760445758</v>
      </c>
      <c r="AD24" s="17">
        <f t="shared" ca="1" si="14"/>
        <v>0.10130603854899789</v>
      </c>
      <c r="AE24" s="17">
        <v>145</v>
      </c>
    </row>
    <row r="25" spans="1:31" s="17" customFormat="1" x14ac:dyDescent="0.25">
      <c r="A25" s="17">
        <v>5</v>
      </c>
      <c r="B25" s="17">
        <v>614</v>
      </c>
      <c r="C25" s="17">
        <v>14493</v>
      </c>
      <c r="D25" s="17">
        <v>11597</v>
      </c>
      <c r="E25" s="17">
        <v>12021</v>
      </c>
      <c r="F25" s="17">
        <v>14908</v>
      </c>
      <c r="G25" s="24"/>
      <c r="H25" s="7"/>
      <c r="I25" s="25">
        <f t="shared" si="0"/>
        <v>2472</v>
      </c>
      <c r="J25" s="24">
        <f t="shared" si="0"/>
        <v>-3311</v>
      </c>
      <c r="K25" s="7"/>
      <c r="L25" s="25">
        <f t="shared" si="3"/>
        <v>2479.2376547842409</v>
      </c>
      <c r="M25" s="17">
        <f t="shared" si="1"/>
        <v>52.383646775845634</v>
      </c>
      <c r="N25" s="17">
        <f t="shared" si="4"/>
        <v>-3311.1081897323529</v>
      </c>
      <c r="O25" s="24">
        <f t="shared" si="2"/>
        <v>1.1705018186594725E-2</v>
      </c>
      <c r="P25" s="7"/>
      <c r="Q25" s="25">
        <f t="shared" si="5"/>
        <v>2465.1730549402441</v>
      </c>
      <c r="R25" s="24">
        <f t="shared" si="6"/>
        <v>-3307.1832815466751</v>
      </c>
      <c r="S25" s="7"/>
      <c r="T25" s="25">
        <f t="shared" si="7"/>
        <v>-0.60051677796349356</v>
      </c>
      <c r="U25" s="24">
        <f t="shared" si="8"/>
        <v>-0.80951639786750895</v>
      </c>
      <c r="V25" s="7"/>
      <c r="W25" s="25">
        <f t="shared" si="9"/>
        <v>-0.58948018780368661</v>
      </c>
      <c r="X25" s="24">
        <f t="shared" si="10"/>
        <v>28.096807073771402</v>
      </c>
      <c r="Y25" s="7"/>
      <c r="Z25" s="25">
        <f t="shared" si="11"/>
        <v>614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-0.16319292622860004</v>
      </c>
      <c r="AD25" s="17">
        <f t="shared" ca="1" si="14"/>
        <v>8.216277017493212E-2</v>
      </c>
      <c r="AE25" s="17">
        <v>144</v>
      </c>
    </row>
    <row r="26" spans="1:31" s="17" customFormat="1" x14ac:dyDescent="0.25">
      <c r="A26" s="17">
        <v>6</v>
      </c>
      <c r="B26" s="17">
        <v>624</v>
      </c>
      <c r="C26" s="17">
        <v>14649</v>
      </c>
      <c r="D26" s="17">
        <v>11720</v>
      </c>
      <c r="E26" s="17">
        <v>11865</v>
      </c>
      <c r="F26" s="17">
        <v>14782</v>
      </c>
      <c r="G26" s="24"/>
      <c r="H26" s="7"/>
      <c r="I26" s="25">
        <f t="shared" si="0"/>
        <v>2784</v>
      </c>
      <c r="J26" s="24">
        <f t="shared" si="0"/>
        <v>-3062</v>
      </c>
      <c r="K26" s="7"/>
      <c r="L26" s="25">
        <f t="shared" si="3"/>
        <v>2788.8005998281574</v>
      </c>
      <c r="M26" s="17">
        <f t="shared" si="1"/>
        <v>23.045758710104607</v>
      </c>
      <c r="N26" s="17">
        <f t="shared" si="4"/>
        <v>-3059.2483877743657</v>
      </c>
      <c r="O26" s="24">
        <f t="shared" si="2"/>
        <v>7.5713698402600889</v>
      </c>
      <c r="P26" s="7"/>
      <c r="Q26" s="25">
        <f t="shared" si="5"/>
        <v>2777.1730549402441</v>
      </c>
      <c r="R26" s="24">
        <f t="shared" si="6"/>
        <v>-3058.1832815466751</v>
      </c>
      <c r="S26" s="7"/>
      <c r="T26" s="25">
        <f t="shared" si="7"/>
        <v>-0.67652005665791837</v>
      </c>
      <c r="U26" s="24">
        <f t="shared" si="8"/>
        <v>-0.74856737693065256</v>
      </c>
      <c r="V26" s="7"/>
      <c r="W26" s="25">
        <f t="shared" si="9"/>
        <v>-0.66632579897468702</v>
      </c>
      <c r="X26" s="24">
        <f t="shared" si="10"/>
        <v>33.708535302739847</v>
      </c>
      <c r="Y26" s="7"/>
      <c r="Z26" s="25">
        <f t="shared" si="11"/>
        <v>624</v>
      </c>
      <c r="AA26" s="17">
        <f t="shared" si="15"/>
        <v>33.876000000000005</v>
      </c>
      <c r="AB26" s="24">
        <f t="shared" si="12"/>
        <v>0.59124773740559911</v>
      </c>
      <c r="AC26" s="17">
        <f t="shared" si="13"/>
        <v>-0.16746469726015789</v>
      </c>
      <c r="AD26" s="17">
        <f t="shared" ca="1" si="14"/>
        <v>6.7775955229819829E-2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14800</v>
      </c>
      <c r="D27" s="17">
        <v>11863</v>
      </c>
      <c r="E27" s="17">
        <v>11728</v>
      </c>
      <c r="F27" s="17">
        <v>14641</v>
      </c>
      <c r="G27" s="24"/>
      <c r="H27" s="7"/>
      <c r="I27" s="25">
        <f t="shared" si="0"/>
        <v>3072</v>
      </c>
      <c r="J27" s="24">
        <f t="shared" si="0"/>
        <v>-2778</v>
      </c>
      <c r="K27" s="7"/>
      <c r="L27" s="25">
        <f t="shared" si="3"/>
        <v>3068.2057938055664</v>
      </c>
      <c r="M27" s="17">
        <f t="shared" si="1"/>
        <v>14.396000645878509</v>
      </c>
      <c r="N27" s="17">
        <f t="shared" si="4"/>
        <v>-2781.7842222292861</v>
      </c>
      <c r="O27" s="24">
        <f t="shared" si="2"/>
        <v>14.320337880623175</v>
      </c>
      <c r="P27" s="7"/>
      <c r="Q27" s="25">
        <f t="shared" si="5"/>
        <v>3065.1730549402441</v>
      </c>
      <c r="R27" s="24">
        <f t="shared" si="6"/>
        <v>-2774.1832815466751</v>
      </c>
      <c r="S27" s="7"/>
      <c r="T27" s="25">
        <f t="shared" si="7"/>
        <v>-0.74667692929892582</v>
      </c>
      <c r="U27" s="24">
        <f t="shared" si="8"/>
        <v>-0.67905122453680833</v>
      </c>
      <c r="V27" s="7"/>
      <c r="W27" s="25">
        <f t="shared" si="9"/>
        <v>-0.73744185236637927</v>
      </c>
      <c r="X27" s="24">
        <f t="shared" si="10"/>
        <v>39.395654556066461</v>
      </c>
      <c r="Y27" s="7"/>
      <c r="Z27" s="25">
        <f t="shared" si="11"/>
        <v>616</v>
      </c>
      <c r="AA27" s="17">
        <f t="shared" si="15"/>
        <v>39.42</v>
      </c>
      <c r="AB27" s="24">
        <f t="shared" si="12"/>
        <v>0.68800879113616475</v>
      </c>
      <c r="AC27" s="17">
        <f t="shared" si="13"/>
        <v>-2.4345443933540878E-2</v>
      </c>
      <c r="AD27" s="17">
        <f t="shared" ca="1" si="14"/>
        <v>-5.0346014788296145E-2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14915</v>
      </c>
      <c r="D28" s="17">
        <v>12011</v>
      </c>
      <c r="E28" s="17">
        <v>11596</v>
      </c>
      <c r="F28" s="17">
        <v>14484</v>
      </c>
      <c r="G28" s="24"/>
      <c r="H28" s="7"/>
      <c r="I28" s="25">
        <f t="shared" si="0"/>
        <v>3319</v>
      </c>
      <c r="J28" s="24">
        <f t="shared" si="0"/>
        <v>-2473</v>
      </c>
      <c r="K28" s="7"/>
      <c r="L28" s="25">
        <f t="shared" si="3"/>
        <v>3322.0219534986109</v>
      </c>
      <c r="M28" s="17">
        <f t="shared" si="1"/>
        <v>9.1322029477663911</v>
      </c>
      <c r="N28" s="17">
        <f t="shared" si="4"/>
        <v>-2474.183353754559</v>
      </c>
      <c r="O28" s="24">
        <f t="shared" si="2"/>
        <v>1.4003261084288663</v>
      </c>
      <c r="P28" s="7"/>
      <c r="Q28" s="25">
        <f t="shared" si="5"/>
        <v>3312.1730549402441</v>
      </c>
      <c r="R28" s="24">
        <f t="shared" si="6"/>
        <v>-2469.1832815466751</v>
      </c>
      <c r="S28" s="7"/>
      <c r="T28" s="25">
        <f t="shared" si="7"/>
        <v>-0.80684619159867887</v>
      </c>
      <c r="U28" s="24">
        <f t="shared" si="8"/>
        <v>-0.60439479326877144</v>
      </c>
      <c r="V28" s="7"/>
      <c r="W28" s="25">
        <f t="shared" si="9"/>
        <v>-0.79863979603155766</v>
      </c>
      <c r="X28" s="24">
        <f t="shared" si="10"/>
        <v>44.917431220115247</v>
      </c>
      <c r="Y28" s="7"/>
      <c r="Z28" s="25">
        <f t="shared" si="11"/>
        <v>624</v>
      </c>
      <c r="AA28" s="17">
        <f t="shared" si="15"/>
        <v>45.036000000000001</v>
      </c>
      <c r="AB28" s="24">
        <f t="shared" si="12"/>
        <v>0.78602648192816627</v>
      </c>
      <c r="AC28" s="17">
        <f t="shared" si="13"/>
        <v>-0.11856877988475389</v>
      </c>
      <c r="AD28" s="17">
        <f t="shared" ca="1" si="14"/>
        <v>0.1055658554606751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15030</v>
      </c>
      <c r="D29" s="17">
        <v>12183</v>
      </c>
      <c r="E29" s="17">
        <v>11486</v>
      </c>
      <c r="F29" s="17">
        <v>14314</v>
      </c>
      <c r="G29" s="24"/>
      <c r="H29" s="7"/>
      <c r="I29" s="25">
        <f t="shared" si="0"/>
        <v>3544</v>
      </c>
      <c r="J29" s="24">
        <f t="shared" si="0"/>
        <v>-2131</v>
      </c>
      <c r="K29" s="7"/>
      <c r="L29" s="25">
        <f t="shared" si="3"/>
        <v>3548.6045222557063</v>
      </c>
      <c r="M29" s="17">
        <f t="shared" si="1"/>
        <v>21.201625203295023</v>
      </c>
      <c r="N29" s="17">
        <f t="shared" si="4"/>
        <v>-2135.1421365193473</v>
      </c>
      <c r="O29" s="24">
        <f t="shared" si="2"/>
        <v>17.157294944910831</v>
      </c>
      <c r="P29" s="7"/>
      <c r="Q29" s="25">
        <f t="shared" si="5"/>
        <v>3537.1730549402441</v>
      </c>
      <c r="R29" s="24">
        <f t="shared" si="6"/>
        <v>-2127.1832815466751</v>
      </c>
      <c r="S29" s="7"/>
      <c r="T29" s="25">
        <f t="shared" si="7"/>
        <v>-0.86165624834946597</v>
      </c>
      <c r="U29" s="24">
        <f t="shared" si="8"/>
        <v>-0.5206816801747759</v>
      </c>
      <c r="V29" s="7"/>
      <c r="W29" s="25">
        <f t="shared" si="9"/>
        <v>-0.85460213657166473</v>
      </c>
      <c r="X29" s="24">
        <f t="shared" si="10"/>
        <v>50.682534579942967</v>
      </c>
      <c r="Y29" s="7"/>
      <c r="Z29" s="25">
        <f t="shared" si="11"/>
        <v>638</v>
      </c>
      <c r="AA29" s="17">
        <f t="shared" si="15"/>
        <v>50.777999999999999</v>
      </c>
      <c r="AB29" s="24">
        <f t="shared" si="12"/>
        <v>0.88624328757768056</v>
      </c>
      <c r="AC29" s="17">
        <f t="shared" si="13"/>
        <v>-9.5465420057031736E-2</v>
      </c>
      <c r="AD29" s="17">
        <f t="shared" ca="1" si="14"/>
        <v>7.0109555826732617E-2</v>
      </c>
      <c r="AE29" s="17">
        <v>140</v>
      </c>
    </row>
    <row r="30" spans="1:31" s="17" customFormat="1" x14ac:dyDescent="0.25">
      <c r="A30" s="17">
        <v>10</v>
      </c>
      <c r="B30" s="17">
        <v>645</v>
      </c>
      <c r="C30" s="17">
        <v>15123</v>
      </c>
      <c r="D30" s="17">
        <v>12358</v>
      </c>
      <c r="E30" s="17">
        <v>11381</v>
      </c>
      <c r="F30" s="17">
        <v>14125</v>
      </c>
      <c r="G30" s="24"/>
      <c r="H30" s="7"/>
      <c r="I30" s="25">
        <f t="shared" si="0"/>
        <v>3742</v>
      </c>
      <c r="J30" s="24">
        <f t="shared" si="0"/>
        <v>-1767</v>
      </c>
      <c r="K30" s="7"/>
      <c r="L30" s="25">
        <f t="shared" si="3"/>
        <v>3741.5293155121385</v>
      </c>
      <c r="M30" s="17">
        <f t="shared" si="1"/>
        <v>0.22154388711343331</v>
      </c>
      <c r="N30" s="17">
        <f t="shared" si="4"/>
        <v>-1770.614289765879</v>
      </c>
      <c r="O30" s="24">
        <f t="shared" si="2"/>
        <v>13.063090511737629</v>
      </c>
      <c r="P30" s="7"/>
      <c r="Q30" s="25">
        <f t="shared" si="5"/>
        <v>3735.1730549402441</v>
      </c>
      <c r="R30" s="24">
        <f t="shared" si="6"/>
        <v>-1763.1832815466748</v>
      </c>
      <c r="S30" s="7"/>
      <c r="T30" s="25">
        <f t="shared" si="7"/>
        <v>-0.90988909829015863</v>
      </c>
      <c r="U30" s="24">
        <f t="shared" si="8"/>
        <v>-0.43158351302210218</v>
      </c>
      <c r="V30" s="7"/>
      <c r="W30" s="25">
        <f t="shared" si="9"/>
        <v>-0.904060445305086</v>
      </c>
      <c r="X30" s="24">
        <f t="shared" si="10"/>
        <v>56.516108240366748</v>
      </c>
      <c r="Y30" s="7"/>
      <c r="Z30" s="25">
        <f t="shared" si="11"/>
        <v>645</v>
      </c>
      <c r="AA30" s="17">
        <f t="shared" si="15"/>
        <v>56.582999999999998</v>
      </c>
      <c r="AB30" s="24">
        <f t="shared" si="12"/>
        <v>0.98755965065595142</v>
      </c>
      <c r="AC30" s="17">
        <f t="shared" si="13"/>
        <v>-6.6891759633250558E-2</v>
      </c>
      <c r="AD30" s="17">
        <f t="shared" ca="1" si="14"/>
        <v>-1.2964304858940068E-2</v>
      </c>
      <c r="AE30" s="17">
        <v>139</v>
      </c>
    </row>
    <row r="31" spans="1:31" s="17" customFormat="1" x14ac:dyDescent="0.25">
      <c r="A31" s="17">
        <v>11</v>
      </c>
      <c r="B31" s="17">
        <v>617</v>
      </c>
      <c r="C31" s="17">
        <v>15203</v>
      </c>
      <c r="D31" s="17">
        <v>12547</v>
      </c>
      <c r="E31" s="17">
        <v>11312</v>
      </c>
      <c r="F31" s="17">
        <v>13947</v>
      </c>
      <c r="G31" s="24"/>
      <c r="H31" s="7"/>
      <c r="I31" s="25">
        <f t="shared" si="0"/>
        <v>3891</v>
      </c>
      <c r="J31" s="24">
        <f t="shared" si="0"/>
        <v>-1400</v>
      </c>
      <c r="K31" s="7"/>
      <c r="L31" s="25">
        <f t="shared" si="3"/>
        <v>3890.2487842903197</v>
      </c>
      <c r="M31" s="17">
        <f t="shared" si="1"/>
        <v>0.56432504247049087</v>
      </c>
      <c r="N31" s="17">
        <f t="shared" si="4"/>
        <v>-1404.8704988063419</v>
      </c>
      <c r="O31" s="24">
        <f t="shared" si="2"/>
        <v>23.721758622577454</v>
      </c>
      <c r="P31" s="7"/>
      <c r="Q31" s="25">
        <f t="shared" si="5"/>
        <v>3884.1730549402441</v>
      </c>
      <c r="R31" s="24">
        <f t="shared" si="6"/>
        <v>-1396.1832815466748</v>
      </c>
      <c r="S31" s="7"/>
      <c r="T31" s="25">
        <f t="shared" si="7"/>
        <v>-0.94618553587179099</v>
      </c>
      <c r="U31" s="24">
        <f t="shared" si="8"/>
        <v>-0.34175102031597249</v>
      </c>
      <c r="V31" s="7"/>
      <c r="W31" s="25">
        <f t="shared" si="9"/>
        <v>-0.94159128364902311</v>
      </c>
      <c r="X31" s="24">
        <f t="shared" si="10"/>
        <v>62.086755514049628</v>
      </c>
      <c r="Y31" s="7"/>
      <c r="Z31" s="25">
        <f t="shared" si="11"/>
        <v>617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-4.9244485950367789E-2</v>
      </c>
      <c r="AD31" s="17">
        <f t="shared" ca="1" si="14"/>
        <v>-0.12917211052834432</v>
      </c>
      <c r="AE31" s="17">
        <v>138</v>
      </c>
    </row>
    <row r="32" spans="1:31" s="17" customFormat="1" x14ac:dyDescent="0.25">
      <c r="A32" s="17">
        <v>12</v>
      </c>
      <c r="B32" s="17">
        <v>633</v>
      </c>
      <c r="C32" s="17">
        <v>15262</v>
      </c>
      <c r="D32" s="17">
        <v>12739</v>
      </c>
      <c r="E32" s="17">
        <v>11253</v>
      </c>
      <c r="F32" s="17">
        <v>13755</v>
      </c>
      <c r="G32" s="24"/>
      <c r="H32" s="7"/>
      <c r="I32" s="25">
        <f t="shared" si="0"/>
        <v>4009</v>
      </c>
      <c r="J32" s="24">
        <f t="shared" si="0"/>
        <v>-1016</v>
      </c>
      <c r="K32" s="7"/>
      <c r="L32" s="25">
        <f t="shared" si="3"/>
        <v>4004.9279228917576</v>
      </c>
      <c r="M32" s="17">
        <f t="shared" si="1"/>
        <v>16.581811975471876</v>
      </c>
      <c r="N32" s="17">
        <f t="shared" si="4"/>
        <v>-1015.9845160228475</v>
      </c>
      <c r="O32" s="24">
        <f t="shared" si="2"/>
        <v>2.3975354845867254E-4</v>
      </c>
      <c r="P32" s="7"/>
      <c r="Q32" s="25">
        <f t="shared" si="5"/>
        <v>4002.1730549402441</v>
      </c>
      <c r="R32" s="24">
        <f t="shared" si="6"/>
        <v>-1012.1832815466749</v>
      </c>
      <c r="S32" s="7"/>
      <c r="T32" s="25">
        <f t="shared" si="7"/>
        <v>-0.97493036563442603</v>
      </c>
      <c r="U32" s="24">
        <f t="shared" si="8"/>
        <v>-0.24775734947359157</v>
      </c>
      <c r="V32" s="7"/>
      <c r="W32" s="25">
        <f t="shared" si="9"/>
        <v>-0.97162682667319855</v>
      </c>
      <c r="X32" s="24">
        <f t="shared" si="10"/>
        <v>67.730009311252218</v>
      </c>
      <c r="Y32" s="7"/>
      <c r="Z32" s="25">
        <f t="shared" si="11"/>
        <v>633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-0.10299068874778072</v>
      </c>
      <c r="AD32" s="17">
        <f t="shared" ca="1" si="14"/>
        <v>4.8500543414036201E-2</v>
      </c>
      <c r="AE32" s="17">
        <v>137</v>
      </c>
    </row>
    <row r="33" spans="1:31" s="17" customFormat="1" x14ac:dyDescent="0.25">
      <c r="A33" s="17">
        <v>13</v>
      </c>
      <c r="B33" s="17">
        <v>599</v>
      </c>
      <c r="C33" s="17">
        <v>15296</v>
      </c>
      <c r="D33" s="17">
        <v>12925</v>
      </c>
      <c r="E33" s="17">
        <v>11215</v>
      </c>
      <c r="F33" s="17">
        <v>13568</v>
      </c>
      <c r="G33" s="24"/>
      <c r="H33" s="7"/>
      <c r="I33" s="25">
        <f t="shared" si="0"/>
        <v>4081</v>
      </c>
      <c r="J33" s="24">
        <f t="shared" si="0"/>
        <v>-643</v>
      </c>
      <c r="K33" s="7"/>
      <c r="L33" s="25">
        <f t="shared" si="3"/>
        <v>4077.0839580342954</v>
      </c>
      <c r="M33" s="17">
        <f t="shared" si="1"/>
        <v>15.335384677159608</v>
      </c>
      <c r="N33" s="17">
        <f t="shared" si="4"/>
        <v>-638.69899659316729</v>
      </c>
      <c r="O33" s="24">
        <f t="shared" si="2"/>
        <v>18.498630305586541</v>
      </c>
      <c r="P33" s="7"/>
      <c r="Q33" s="25">
        <f t="shared" si="5"/>
        <v>4074.1730549402441</v>
      </c>
      <c r="R33" s="24">
        <f t="shared" si="6"/>
        <v>-639.18328154667495</v>
      </c>
      <c r="S33" s="7"/>
      <c r="T33" s="25">
        <f t="shared" si="7"/>
        <v>-0.99246958379467787</v>
      </c>
      <c r="U33" s="24">
        <f t="shared" si="8"/>
        <v>-0.15645620566054966</v>
      </c>
      <c r="V33" s="7"/>
      <c r="W33" s="25">
        <f t="shared" si="9"/>
        <v>-0.9904188098110065</v>
      </c>
      <c r="X33" s="24">
        <f t="shared" si="10"/>
        <v>73.058326759053557</v>
      </c>
      <c r="Y33" s="7"/>
      <c r="Z33" s="25">
        <f t="shared" si="11"/>
        <v>599</v>
      </c>
      <c r="AA33" s="17">
        <f t="shared" si="15"/>
        <v>73.224000000000004</v>
      </c>
      <c r="AB33" s="24">
        <f t="shared" si="12"/>
        <v>1.2779998914803279</v>
      </c>
      <c r="AC33" s="17">
        <f t="shared" si="13"/>
        <v>-0.16567324094644675</v>
      </c>
      <c r="AD33" s="17">
        <f t="shared" ca="1" si="14"/>
        <v>6.2782951409928955E-2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15318</v>
      </c>
      <c r="D34" s="17">
        <v>13123</v>
      </c>
      <c r="E34" s="17">
        <v>11200</v>
      </c>
      <c r="F34" s="17">
        <v>13374</v>
      </c>
      <c r="G34" s="24"/>
      <c r="H34" s="7"/>
      <c r="I34" s="25">
        <f t="shared" si="0"/>
        <v>4118</v>
      </c>
      <c r="J34" s="24">
        <f t="shared" si="0"/>
        <v>-251</v>
      </c>
      <c r="K34" s="7"/>
      <c r="L34" s="25">
        <f t="shared" si="3"/>
        <v>4113.7212791148831</v>
      </c>
      <c r="M34" s="17">
        <f t="shared" si="1"/>
        <v>18.307452412735156</v>
      </c>
      <c r="N34" s="17">
        <f t="shared" si="4"/>
        <v>-244.87252649598341</v>
      </c>
      <c r="O34" s="24">
        <f t="shared" si="2"/>
        <v>37.545931542425372</v>
      </c>
      <c r="P34" s="7"/>
      <c r="Q34" s="25">
        <f t="shared" si="5"/>
        <v>4111.1730549402437</v>
      </c>
      <c r="R34" s="24">
        <f t="shared" si="6"/>
        <v>-247.18328154667492</v>
      </c>
      <c r="S34" s="7"/>
      <c r="T34" s="25">
        <f t="shared" si="7"/>
        <v>-1.0014827931270294</v>
      </c>
      <c r="U34" s="24">
        <f t="shared" si="8"/>
        <v>-6.0504333342285777E-2</v>
      </c>
      <c r="V34" s="7"/>
      <c r="W34" s="25">
        <f t="shared" si="9"/>
        <v>-1.0007477135481926</v>
      </c>
      <c r="X34" s="24">
        <f t="shared" si="10"/>
        <v>78.575305041132708</v>
      </c>
      <c r="Y34" s="7"/>
      <c r="Z34" s="25">
        <f t="shared" si="11"/>
        <v>616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-0.1926949588672926</v>
      </c>
      <c r="AD34" s="17">
        <f t="shared" ca="1" si="14"/>
        <v>0.1257687721788443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15309</v>
      </c>
      <c r="D35" s="17">
        <v>13323</v>
      </c>
      <c r="E35" s="17">
        <v>11196</v>
      </c>
      <c r="F35" s="17">
        <v>13166</v>
      </c>
      <c r="G35" s="24"/>
      <c r="H35" s="7"/>
      <c r="I35" s="25">
        <f t="shared" si="0"/>
        <v>4113</v>
      </c>
      <c r="J35" s="24">
        <f t="shared" si="0"/>
        <v>157</v>
      </c>
      <c r="K35" s="7"/>
      <c r="L35" s="25">
        <f t="shared" si="3"/>
        <v>4111.5827324821566</v>
      </c>
      <c r="M35" s="17">
        <f t="shared" si="1"/>
        <v>2.008647217133869</v>
      </c>
      <c r="N35" s="17">
        <f t="shared" si="4"/>
        <v>157.63908304712041</v>
      </c>
      <c r="O35" s="24">
        <f t="shared" si="2"/>
        <v>0.40842714111670603</v>
      </c>
      <c r="P35" s="7"/>
      <c r="Q35" s="25">
        <f t="shared" si="5"/>
        <v>4106.1730549402437</v>
      </c>
      <c r="R35" s="24">
        <f t="shared" si="6"/>
        <v>160.81671845332508</v>
      </c>
      <c r="S35" s="7"/>
      <c r="T35" s="25">
        <f t="shared" si="7"/>
        <v>-1.0002647918659009</v>
      </c>
      <c r="U35" s="24">
        <f t="shared" si="8"/>
        <v>3.9363941927743978E-2</v>
      </c>
      <c r="V35" s="7"/>
      <c r="W35" s="25">
        <f t="shared" si="9"/>
        <v>-1.0008981134133375</v>
      </c>
      <c r="X35" s="24">
        <f t="shared" si="10"/>
        <v>84.287349621346323</v>
      </c>
      <c r="Y35" s="7"/>
      <c r="Z35" s="25">
        <f t="shared" si="11"/>
        <v>626</v>
      </c>
      <c r="AA35" s="17">
        <f t="shared" si="15"/>
        <v>84.402000000000001</v>
      </c>
      <c r="AB35" s="24">
        <f t="shared" si="12"/>
        <v>1.473092795268254</v>
      </c>
      <c r="AC35" s="17">
        <f t="shared" si="13"/>
        <v>-0.11465037865367833</v>
      </c>
      <c r="AD35" s="17">
        <f t="shared" ca="1" si="14"/>
        <v>-1.0557004619570876E-2</v>
      </c>
      <c r="AE35" s="17">
        <v>134</v>
      </c>
    </row>
    <row r="36" spans="1:31" s="17" customFormat="1" x14ac:dyDescent="0.25">
      <c r="A36" s="17">
        <v>16</v>
      </c>
      <c r="B36" s="17">
        <v>636</v>
      </c>
      <c r="C36" s="17">
        <v>15291</v>
      </c>
      <c r="D36" s="17">
        <v>13522</v>
      </c>
      <c r="E36" s="17">
        <v>11213</v>
      </c>
      <c r="F36" s="17">
        <v>12963</v>
      </c>
      <c r="G36" s="24"/>
      <c r="H36" s="7"/>
      <c r="I36" s="25">
        <f t="shared" si="0"/>
        <v>4078</v>
      </c>
      <c r="J36" s="24">
        <f t="shared" si="0"/>
        <v>559</v>
      </c>
      <c r="K36" s="7"/>
      <c r="L36" s="25">
        <f t="shared" si="3"/>
        <v>4068.7906578768193</v>
      </c>
      <c r="M36" s="17">
        <f t="shared" si="1"/>
        <v>84.811982341790483</v>
      </c>
      <c r="N36" s="17">
        <f t="shared" si="4"/>
        <v>564.95644794332145</v>
      </c>
      <c r="O36" s="24">
        <f t="shared" si="2"/>
        <v>35.479272101498331</v>
      </c>
      <c r="P36" s="7"/>
      <c r="Q36" s="25">
        <f t="shared" si="5"/>
        <v>4071.1730549402441</v>
      </c>
      <c r="R36" s="24">
        <f t="shared" si="6"/>
        <v>562.81671845332505</v>
      </c>
      <c r="S36" s="7"/>
      <c r="T36" s="25">
        <f t="shared" si="7"/>
        <v>-0.99173878303800067</v>
      </c>
      <c r="U36" s="24">
        <f t="shared" si="8"/>
        <v>0.13776356609086152</v>
      </c>
      <c r="V36" s="7"/>
      <c r="W36" s="25">
        <f t="shared" si="9"/>
        <v>-0.9937196943753841</v>
      </c>
      <c r="X36" s="24">
        <f t="shared" si="10"/>
        <v>89.927993913784405</v>
      </c>
      <c r="Y36" s="7"/>
      <c r="Z36" s="25">
        <f t="shared" si="11"/>
        <v>636</v>
      </c>
      <c r="AA36" s="17">
        <f t="shared" si="15"/>
        <v>90.126000000000005</v>
      </c>
      <c r="AB36" s="24">
        <f t="shared" si="12"/>
        <v>1.5729954416524095</v>
      </c>
      <c r="AC36" s="17">
        <f t="shared" si="13"/>
        <v>-0.19800608621559945</v>
      </c>
      <c r="AD36" s="17">
        <f t="shared" ca="1" si="14"/>
        <v>3.6587434434281363E-2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15260</v>
      </c>
      <c r="D37" s="17">
        <v>13728</v>
      </c>
      <c r="E37" s="17">
        <v>11262</v>
      </c>
      <c r="F37" s="17">
        <v>12780</v>
      </c>
      <c r="G37" s="24"/>
      <c r="H37" s="7"/>
      <c r="I37" s="25">
        <f t="shared" si="0"/>
        <v>3998</v>
      </c>
      <c r="J37" s="24">
        <f t="shared" si="0"/>
        <v>948</v>
      </c>
      <c r="K37" s="7"/>
      <c r="L37" s="25">
        <f t="shared" si="3"/>
        <v>3988.2310490550913</v>
      </c>
      <c r="M37" s="17">
        <f t="shared" si="1"/>
        <v>95.432402564033325</v>
      </c>
      <c r="N37" s="17">
        <f t="shared" si="4"/>
        <v>955.96163401056504</v>
      </c>
      <c r="O37" s="24">
        <f t="shared" si="2"/>
        <v>63.387616118185889</v>
      </c>
      <c r="P37" s="7"/>
      <c r="Q37" s="25">
        <f t="shared" si="5"/>
        <v>3991.1730549402441</v>
      </c>
      <c r="R37" s="24">
        <f t="shared" si="6"/>
        <v>951.81671845332505</v>
      </c>
      <c r="S37" s="7"/>
      <c r="T37" s="25">
        <f t="shared" si="7"/>
        <v>-0.97225076285994305</v>
      </c>
      <c r="U37" s="24">
        <f t="shared" si="8"/>
        <v>0.2329811128556693</v>
      </c>
      <c r="V37" s="7"/>
      <c r="W37" s="25">
        <f t="shared" si="9"/>
        <v>-0.97553463016437514</v>
      </c>
      <c r="X37" s="24">
        <f t="shared" si="10"/>
        <v>95.467154226102195</v>
      </c>
      <c r="Y37" s="7"/>
      <c r="Z37" s="25">
        <f t="shared" si="11"/>
        <v>619</v>
      </c>
      <c r="AA37" s="17">
        <f t="shared" si="15"/>
        <v>95.697000000000003</v>
      </c>
      <c r="AB37" s="24">
        <f t="shared" si="12"/>
        <v>1.6702277342810135</v>
      </c>
      <c r="AC37" s="17">
        <f t="shared" si="13"/>
        <v>-0.22984577389780725</v>
      </c>
      <c r="AD37" s="17">
        <f t="shared" ca="1" si="14"/>
        <v>9.3864673578735847E-2</v>
      </c>
      <c r="AE37" s="17">
        <v>132</v>
      </c>
    </row>
    <row r="38" spans="1:31" s="17" customFormat="1" x14ac:dyDescent="0.25">
      <c r="A38" s="17">
        <v>18</v>
      </c>
      <c r="B38" s="17">
        <v>646</v>
      </c>
      <c r="C38" s="17">
        <v>15181</v>
      </c>
      <c r="D38" s="17">
        <v>13916</v>
      </c>
      <c r="E38" s="17">
        <v>11315</v>
      </c>
      <c r="F38" s="17">
        <v>12570</v>
      </c>
      <c r="G38" s="24"/>
      <c r="H38" s="7"/>
      <c r="I38" s="25">
        <f t="shared" si="0"/>
        <v>3866</v>
      </c>
      <c r="J38" s="24">
        <f t="shared" si="0"/>
        <v>1346</v>
      </c>
      <c r="K38" s="7"/>
      <c r="L38" s="25">
        <f t="shared" si="3"/>
        <v>3864.0577911212567</v>
      </c>
      <c r="M38" s="17">
        <f t="shared" si="1"/>
        <v>3.7721753286691455</v>
      </c>
      <c r="N38" s="17">
        <f t="shared" si="4"/>
        <v>1354.2760960046855</v>
      </c>
      <c r="O38" s="24">
        <f t="shared" si="2"/>
        <v>68.493765078771986</v>
      </c>
      <c r="P38" s="7"/>
      <c r="Q38" s="25">
        <f t="shared" si="5"/>
        <v>3859.1730549402441</v>
      </c>
      <c r="R38" s="24">
        <f t="shared" si="6"/>
        <v>1349.8167184533252</v>
      </c>
      <c r="S38" s="7"/>
      <c r="T38" s="25">
        <f t="shared" si="7"/>
        <v>-0.94009552956614795</v>
      </c>
      <c r="U38" s="24">
        <f t="shared" si="8"/>
        <v>0.3304016362808454</v>
      </c>
      <c r="V38" s="7"/>
      <c r="W38" s="25">
        <f t="shared" si="9"/>
        <v>-0.94471135142394735</v>
      </c>
      <c r="X38" s="24">
        <f t="shared" si="10"/>
        <v>101.31182783140002</v>
      </c>
      <c r="Y38" s="7"/>
      <c r="Z38" s="25">
        <f t="shared" si="11"/>
        <v>646</v>
      </c>
      <c r="AA38" s="17">
        <f t="shared" si="15"/>
        <v>101.511</v>
      </c>
      <c r="AB38" s="24">
        <f t="shared" si="12"/>
        <v>1.7717011769919639</v>
      </c>
      <c r="AC38" s="17">
        <f t="shared" si="13"/>
        <v>-0.19917216859997211</v>
      </c>
      <c r="AD38" s="17">
        <f t="shared" ca="1" si="14"/>
        <v>5.5764292541539362E-2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15119</v>
      </c>
      <c r="D39" s="17">
        <v>14109</v>
      </c>
      <c r="E39" s="17">
        <v>11405</v>
      </c>
      <c r="F39" s="17">
        <v>12389</v>
      </c>
      <c r="G39" s="24"/>
      <c r="H39" s="7"/>
      <c r="I39" s="25">
        <f t="shared" si="0"/>
        <v>3714</v>
      </c>
      <c r="J39" s="24">
        <f t="shared" si="0"/>
        <v>1720</v>
      </c>
      <c r="K39" s="7"/>
      <c r="L39" s="25">
        <f t="shared" si="3"/>
        <v>3705.0005299592276</v>
      </c>
      <c r="M39" s="17">
        <f t="shared" si="1"/>
        <v>80.990461014759873</v>
      </c>
      <c r="N39" s="17">
        <f t="shared" si="4"/>
        <v>1728.688963312635</v>
      </c>
      <c r="O39" s="24">
        <f t="shared" si="2"/>
        <v>75.498083448316933</v>
      </c>
      <c r="P39" s="7"/>
      <c r="Q39" s="25">
        <f t="shared" si="5"/>
        <v>3707.1730549402441</v>
      </c>
      <c r="R39" s="24">
        <f t="shared" si="6"/>
        <v>1723.8167184533252</v>
      </c>
      <c r="S39" s="7"/>
      <c r="T39" s="25">
        <f t="shared" si="7"/>
        <v>-0.90306829122783849</v>
      </c>
      <c r="U39" s="24">
        <f t="shared" si="8"/>
        <v>0.42194755527837269</v>
      </c>
      <c r="V39" s="7"/>
      <c r="W39" s="25">
        <f t="shared" si="9"/>
        <v>-0.90893510932274224</v>
      </c>
      <c r="X39" s="24">
        <f t="shared" si="10"/>
        <v>106.93690574580557</v>
      </c>
      <c r="Y39" s="7"/>
      <c r="Z39" s="25">
        <f t="shared" si="11"/>
        <v>629</v>
      </c>
      <c r="AA39" s="17">
        <f t="shared" si="15"/>
        <v>107.172</v>
      </c>
      <c r="AB39" s="24">
        <f t="shared" si="12"/>
        <v>1.8705042659473627</v>
      </c>
      <c r="AC39" s="17">
        <f t="shared" si="13"/>
        <v>-0.23509425419442209</v>
      </c>
      <c r="AD39" s="17">
        <f t="shared" ca="1" si="14"/>
        <v>5.2568347221011891E-2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15009</v>
      </c>
      <c r="D40" s="17">
        <v>14280</v>
      </c>
      <c r="E40" s="17">
        <v>11490</v>
      </c>
      <c r="F40" s="17">
        <v>12206</v>
      </c>
      <c r="G40" s="24"/>
      <c r="H40" s="7"/>
      <c r="I40" s="25">
        <f t="shared" si="0"/>
        <v>3519</v>
      </c>
      <c r="J40" s="24">
        <f t="shared" si="0"/>
        <v>2074</v>
      </c>
      <c r="K40" s="7"/>
      <c r="L40" s="25">
        <f t="shared" si="3"/>
        <v>3513.2386330205386</v>
      </c>
      <c r="M40" s="17">
        <f t="shared" si="1"/>
        <v>33.193349472028174</v>
      </c>
      <c r="N40" s="17">
        <f t="shared" si="4"/>
        <v>2080.6356999835575</v>
      </c>
      <c r="O40" s="24">
        <f t="shared" si="2"/>
        <v>44.03251427178521</v>
      </c>
      <c r="P40" s="7"/>
      <c r="Q40" s="25">
        <f t="shared" si="5"/>
        <v>3512.1730549402441</v>
      </c>
      <c r="R40" s="24">
        <f t="shared" si="6"/>
        <v>2077.8167184533249</v>
      </c>
      <c r="S40" s="7"/>
      <c r="T40" s="25">
        <f t="shared" si="7"/>
        <v>-0.85556624204382292</v>
      </c>
      <c r="U40" s="24">
        <f t="shared" si="8"/>
        <v>0.5085979705861926</v>
      </c>
      <c r="V40" s="7"/>
      <c r="W40" s="25">
        <f t="shared" si="9"/>
        <v>-0.86261598886129776</v>
      </c>
      <c r="X40" s="24">
        <f t="shared" si="10"/>
        <v>112.55872726714756</v>
      </c>
      <c r="Y40" s="7"/>
      <c r="Z40" s="25">
        <f t="shared" si="11"/>
        <v>619</v>
      </c>
      <c r="AA40" s="17">
        <f t="shared" si="15"/>
        <v>112.74299999999999</v>
      </c>
      <c r="AB40" s="24">
        <f t="shared" si="12"/>
        <v>1.9677365585759667</v>
      </c>
      <c r="AC40" s="17">
        <f t="shared" si="13"/>
        <v>-0.18427273285243473</v>
      </c>
      <c r="AD40" s="17">
        <f t="shared" ca="1" si="14"/>
        <v>0.10157961903803425</v>
      </c>
      <c r="AE40" s="17">
        <v>129</v>
      </c>
    </row>
    <row r="41" spans="1:31" s="17" customFormat="1" x14ac:dyDescent="0.25">
      <c r="A41" s="17">
        <v>21</v>
      </c>
      <c r="B41" s="17">
        <v>600</v>
      </c>
      <c r="C41" s="17">
        <v>14902</v>
      </c>
      <c r="D41" s="17">
        <v>14450</v>
      </c>
      <c r="E41" s="17">
        <v>11603</v>
      </c>
      <c r="F41" s="17">
        <v>12048</v>
      </c>
      <c r="G41" s="24"/>
      <c r="H41" s="7"/>
      <c r="I41" s="25">
        <f t="shared" si="0"/>
        <v>3299</v>
      </c>
      <c r="J41" s="24">
        <f t="shared" si="0"/>
        <v>2402</v>
      </c>
      <c r="K41" s="7"/>
      <c r="L41" s="25">
        <f t="shared" si="3"/>
        <v>3295.7218069487103</v>
      </c>
      <c r="M41" s="17">
        <f t="shared" si="1"/>
        <v>10.746549681524012</v>
      </c>
      <c r="N41" s="17">
        <f t="shared" si="4"/>
        <v>2402.9789756783371</v>
      </c>
      <c r="O41" s="24">
        <f t="shared" si="2"/>
        <v>0.95839337877551634</v>
      </c>
      <c r="P41" s="7"/>
      <c r="Q41" s="25">
        <f t="shared" si="5"/>
        <v>3292.1730549402441</v>
      </c>
      <c r="R41" s="24">
        <f t="shared" si="6"/>
        <v>2405.8167184533249</v>
      </c>
      <c r="S41" s="7"/>
      <c r="T41" s="25">
        <f t="shared" si="7"/>
        <v>-0.80197418655416441</v>
      </c>
      <c r="U41" s="24">
        <f t="shared" si="8"/>
        <v>0.58888423109739296</v>
      </c>
      <c r="V41" s="7"/>
      <c r="W41" s="25">
        <f t="shared" si="9"/>
        <v>-0.81011908101729091</v>
      </c>
      <c r="X41" s="24">
        <f t="shared" si="10"/>
        <v>118.04895074826629</v>
      </c>
      <c r="Y41" s="7"/>
      <c r="Z41" s="25">
        <f t="shared" si="11"/>
        <v>600</v>
      </c>
      <c r="AA41" s="17">
        <f t="shared" si="15"/>
        <v>118.143</v>
      </c>
      <c r="AB41" s="24">
        <f t="shared" si="12"/>
        <v>2.0619843381836604</v>
      </c>
      <c r="AC41" s="17">
        <f t="shared" si="13"/>
        <v>-9.4049251733707706E-2</v>
      </c>
      <c r="AD41" s="17">
        <f t="shared" ca="1" si="14"/>
        <v>-2.4648376726304377E-2</v>
      </c>
      <c r="AE41" s="17">
        <v>128</v>
      </c>
    </row>
    <row r="42" spans="1:31" s="17" customFormat="1" x14ac:dyDescent="0.25">
      <c r="A42" s="17">
        <v>22</v>
      </c>
      <c r="B42" s="17">
        <v>623</v>
      </c>
      <c r="C42" s="17">
        <v>14778</v>
      </c>
      <c r="D42" s="17">
        <v>14602</v>
      </c>
      <c r="E42" s="17">
        <v>11734</v>
      </c>
      <c r="F42" s="17">
        <v>11892</v>
      </c>
      <c r="G42" s="24"/>
      <c r="H42" s="7"/>
      <c r="I42" s="25">
        <f t="shared" si="0"/>
        <v>3044</v>
      </c>
      <c r="J42" s="24">
        <f t="shared" si="0"/>
        <v>2710</v>
      </c>
      <c r="K42" s="7"/>
      <c r="L42" s="25">
        <f t="shared" si="3"/>
        <v>3038.9966622070292</v>
      </c>
      <c r="M42" s="17">
        <f t="shared" si="1"/>
        <v>25.033389070569882</v>
      </c>
      <c r="N42" s="17">
        <f t="shared" si="4"/>
        <v>2714.9895864221512</v>
      </c>
      <c r="O42" s="24">
        <f t="shared" si="2"/>
        <v>24.895972664115668</v>
      </c>
      <c r="P42" s="7"/>
      <c r="Q42" s="25">
        <f t="shared" si="5"/>
        <v>3037.1730549402441</v>
      </c>
      <c r="R42" s="24">
        <f t="shared" si="6"/>
        <v>2713.8167184533249</v>
      </c>
      <c r="S42" s="7"/>
      <c r="T42" s="25">
        <f t="shared" si="7"/>
        <v>-0.73985612223660568</v>
      </c>
      <c r="U42" s="24">
        <f t="shared" si="8"/>
        <v>0.66427498791888606</v>
      </c>
      <c r="V42" s="7"/>
      <c r="W42" s="25">
        <f t="shared" si="9"/>
        <v>-0.74902827979317377</v>
      </c>
      <c r="X42" s="24">
        <f t="shared" si="10"/>
        <v>123.6033299144882</v>
      </c>
      <c r="Y42" s="7"/>
      <c r="Z42" s="25">
        <f t="shared" si="11"/>
        <v>623</v>
      </c>
      <c r="AA42" s="17">
        <f t="shared" si="15"/>
        <v>123.75</v>
      </c>
      <c r="AB42" s="24">
        <f t="shared" si="12"/>
        <v>2.159844949342983</v>
      </c>
      <c r="AC42" s="17">
        <f t="shared" si="13"/>
        <v>-0.14667008551180061</v>
      </c>
      <c r="AD42" s="17">
        <f t="shared" ca="1" si="14"/>
        <v>8.7112655078016132E-2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14627</v>
      </c>
      <c r="D43" s="17">
        <v>14742</v>
      </c>
      <c r="E43" s="17">
        <v>11871</v>
      </c>
      <c r="F43" s="17">
        <v>11745</v>
      </c>
      <c r="G43" s="24"/>
      <c r="H43" s="7"/>
      <c r="I43" s="25">
        <f t="shared" si="0"/>
        <v>2756</v>
      </c>
      <c r="J43" s="24">
        <f t="shared" si="0"/>
        <v>2997</v>
      </c>
      <c r="K43" s="7"/>
      <c r="L43" s="25">
        <f t="shared" si="3"/>
        <v>2754.211203760663</v>
      </c>
      <c r="M43" s="17">
        <f t="shared" si="1"/>
        <v>3.1997919858661543</v>
      </c>
      <c r="N43" s="17">
        <f t="shared" si="4"/>
        <v>3000.0586418774997</v>
      </c>
      <c r="O43" s="24">
        <f t="shared" si="2"/>
        <v>9.3552901347946893</v>
      </c>
      <c r="P43" s="7"/>
      <c r="Q43" s="25">
        <f t="shared" si="5"/>
        <v>2749.1730549402441</v>
      </c>
      <c r="R43" s="24">
        <f t="shared" si="6"/>
        <v>3000.8167184533249</v>
      </c>
      <c r="S43" s="7"/>
      <c r="T43" s="25">
        <f t="shared" si="7"/>
        <v>-0.66969924959559812</v>
      </c>
      <c r="U43" s="24">
        <f t="shared" si="8"/>
        <v>0.73452546586618639</v>
      </c>
      <c r="V43" s="7"/>
      <c r="W43" s="25">
        <f t="shared" si="9"/>
        <v>-0.67982747722937631</v>
      </c>
      <c r="X43" s="24">
        <f t="shared" si="10"/>
        <v>129.2498714069219</v>
      </c>
      <c r="Y43" s="7"/>
      <c r="Z43" s="25">
        <f t="shared" si="11"/>
        <v>621</v>
      </c>
      <c r="AA43" s="17">
        <f t="shared" si="15"/>
        <v>129.339</v>
      </c>
      <c r="AB43" s="24">
        <f t="shared" si="12"/>
        <v>2.257391401236946</v>
      </c>
      <c r="AC43" s="17">
        <f t="shared" si="13"/>
        <v>-8.9128593078100948E-2</v>
      </c>
      <c r="AD43" s="17">
        <f t="shared" ca="1" si="14"/>
        <v>0.11088498681976944</v>
      </c>
      <c r="AE43" s="17">
        <v>126</v>
      </c>
    </row>
    <row r="44" spans="1:31" s="17" customFormat="1" x14ac:dyDescent="0.25">
      <c r="A44" s="17">
        <v>24</v>
      </c>
      <c r="B44" s="17">
        <v>629</v>
      </c>
      <c r="C44" s="17">
        <v>14472</v>
      </c>
      <c r="D44" s="17">
        <v>14881</v>
      </c>
      <c r="E44" s="17">
        <v>12037</v>
      </c>
      <c r="F44" s="17">
        <v>11616</v>
      </c>
      <c r="G44" s="24"/>
      <c r="H44" s="7"/>
      <c r="I44" s="25">
        <f t="shared" si="0"/>
        <v>2435</v>
      </c>
      <c r="J44" s="24">
        <f t="shared" si="0"/>
        <v>3265</v>
      </c>
      <c r="K44" s="7"/>
      <c r="L44" s="25">
        <f t="shared" si="3"/>
        <v>2439.1354428438904</v>
      </c>
      <c r="M44" s="17">
        <f t="shared" si="1"/>
        <v>17.101887515083984</v>
      </c>
      <c r="N44" s="17">
        <f t="shared" si="4"/>
        <v>3259.6168613207055</v>
      </c>
      <c r="O44" s="24">
        <f t="shared" si="2"/>
        <v>28.978182040516117</v>
      </c>
      <c r="P44" s="7"/>
      <c r="Q44" s="25">
        <f t="shared" si="5"/>
        <v>2428.1730549402441</v>
      </c>
      <c r="R44" s="24">
        <f t="shared" si="6"/>
        <v>3268.8167184533249</v>
      </c>
      <c r="S44" s="7"/>
      <c r="T44" s="25">
        <f t="shared" si="7"/>
        <v>-0.59150356863114184</v>
      </c>
      <c r="U44" s="24">
        <f t="shared" si="8"/>
        <v>0.80012521530826475</v>
      </c>
      <c r="V44" s="7"/>
      <c r="W44" s="25">
        <f t="shared" si="9"/>
        <v>-0.60252338173510334</v>
      </c>
      <c r="X44" s="24">
        <f t="shared" si="10"/>
        <v>135.05406961874274</v>
      </c>
      <c r="Y44" s="7"/>
      <c r="Z44" s="25">
        <f t="shared" si="11"/>
        <v>629</v>
      </c>
      <c r="AA44" s="17">
        <f t="shared" si="15"/>
        <v>135</v>
      </c>
      <c r="AB44" s="24">
        <f t="shared" si="12"/>
        <v>2.3561944901923448</v>
      </c>
      <c r="AC44" s="17">
        <f t="shared" si="13"/>
        <v>5.4069618742744296E-2</v>
      </c>
      <c r="AD44" s="17">
        <f t="shared" ca="1" si="14"/>
        <v>1.7305462841363806E-3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14299</v>
      </c>
      <c r="D45" s="17">
        <v>14996</v>
      </c>
      <c r="E45" s="17">
        <v>12205</v>
      </c>
      <c r="F45" s="17">
        <v>11502</v>
      </c>
      <c r="G45" s="24"/>
      <c r="H45" s="7"/>
      <c r="I45" s="25">
        <f t="shared" si="0"/>
        <v>2094</v>
      </c>
      <c r="J45" s="24">
        <f t="shared" si="0"/>
        <v>3494</v>
      </c>
      <c r="K45" s="7"/>
      <c r="L45" s="25">
        <f t="shared" si="3"/>
        <v>2099.7735006043695</v>
      </c>
      <c r="M45" s="17">
        <f t="shared" si="1"/>
        <v>33.333309228654677</v>
      </c>
      <c r="N45" s="17">
        <f t="shared" si="4"/>
        <v>3487.6155098628628</v>
      </c>
      <c r="O45" s="24">
        <f t="shared" si="2"/>
        <v>40.761714311201715</v>
      </c>
      <c r="P45" s="7"/>
      <c r="Q45" s="25">
        <f t="shared" si="5"/>
        <v>2087.1730549402441</v>
      </c>
      <c r="R45" s="24">
        <f t="shared" si="6"/>
        <v>3497.8167184533249</v>
      </c>
      <c r="S45" s="7"/>
      <c r="T45" s="25">
        <f t="shared" si="7"/>
        <v>-0.50843588262217121</v>
      </c>
      <c r="U45" s="24">
        <f t="shared" si="8"/>
        <v>0.85617873255541377</v>
      </c>
      <c r="V45" s="7"/>
      <c r="W45" s="25">
        <f t="shared" si="9"/>
        <v>-0.52021600981101901</v>
      </c>
      <c r="X45" s="24">
        <f t="shared" si="10"/>
        <v>140.7521922486502</v>
      </c>
      <c r="Y45" s="7"/>
      <c r="Z45" s="25">
        <f t="shared" si="11"/>
        <v>630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8.2192248650216015E-2</v>
      </c>
      <c r="AD45" s="17">
        <f t="shared" ca="1" si="14"/>
        <v>-1.6356723287373143E-2</v>
      </c>
      <c r="AE45" s="17">
        <v>124</v>
      </c>
    </row>
    <row r="46" spans="1:31" s="17" customFormat="1" x14ac:dyDescent="0.25">
      <c r="A46" s="17">
        <v>26</v>
      </c>
      <c r="B46" s="17">
        <v>630</v>
      </c>
      <c r="C46" s="17">
        <v>14124</v>
      </c>
      <c r="D46" s="17">
        <v>15098</v>
      </c>
      <c r="E46" s="17">
        <v>12389</v>
      </c>
      <c r="F46" s="17">
        <v>11411</v>
      </c>
      <c r="G46" s="24"/>
      <c r="H46" s="7"/>
      <c r="I46" s="25">
        <f t="shared" si="0"/>
        <v>1735</v>
      </c>
      <c r="J46" s="24">
        <f t="shared" si="0"/>
        <v>3687</v>
      </c>
      <c r="K46" s="7"/>
      <c r="L46" s="25">
        <f t="shared" si="3"/>
        <v>1739.9269847092125</v>
      </c>
      <c r="M46" s="17">
        <f t="shared" si="1"/>
        <v>24.275178324814249</v>
      </c>
      <c r="N46" s="17">
        <f t="shared" si="4"/>
        <v>3681.3826060768283</v>
      </c>
      <c r="O46" s="24">
        <f t="shared" si="2"/>
        <v>31.555114488086073</v>
      </c>
      <c r="P46" s="7"/>
      <c r="Q46" s="25">
        <f t="shared" si="5"/>
        <v>1728.1730549402441</v>
      </c>
      <c r="R46" s="24">
        <f t="shared" si="6"/>
        <v>3690.8167184533249</v>
      </c>
      <c r="S46" s="7"/>
      <c r="T46" s="25">
        <f t="shared" si="7"/>
        <v>-0.42098339207313751</v>
      </c>
      <c r="U46" s="24">
        <f t="shared" si="8"/>
        <v>0.90342034316108966</v>
      </c>
      <c r="V46" s="7"/>
      <c r="W46" s="25">
        <f t="shared" si="9"/>
        <v>-0.43340267031596241</v>
      </c>
      <c r="X46" s="24">
        <f t="shared" si="10"/>
        <v>146.40646593910378</v>
      </c>
      <c r="Y46" s="7"/>
      <c r="Z46" s="25">
        <f t="shared" si="11"/>
        <v>630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6.6465939103807159E-2</v>
      </c>
      <c r="AD46" s="17">
        <f t="shared" ca="1" si="14"/>
        <v>5.1915202156777696E-2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13946</v>
      </c>
      <c r="D47" s="17">
        <v>15185</v>
      </c>
      <c r="E47" s="17">
        <v>12580</v>
      </c>
      <c r="F47" s="17">
        <v>11332</v>
      </c>
      <c r="G47" s="24"/>
      <c r="H47" s="7"/>
      <c r="I47" s="25">
        <f t="shared" si="0"/>
        <v>1366</v>
      </c>
      <c r="J47" s="24">
        <f t="shared" si="0"/>
        <v>3853</v>
      </c>
      <c r="K47" s="7"/>
      <c r="L47" s="25">
        <f t="shared" si="3"/>
        <v>1365.5559189915466</v>
      </c>
      <c r="M47" s="17">
        <f t="shared" si="1"/>
        <v>0.19720794206898432</v>
      </c>
      <c r="N47" s="17">
        <f t="shared" si="4"/>
        <v>3838.1350472058753</v>
      </c>
      <c r="O47" s="24">
        <f t="shared" si="2"/>
        <v>220.96682157155712</v>
      </c>
      <c r="P47" s="7"/>
      <c r="Q47" s="25">
        <f t="shared" si="5"/>
        <v>1359.1730549402441</v>
      </c>
      <c r="R47" s="24">
        <f t="shared" si="6"/>
        <v>3856.8167184533249</v>
      </c>
      <c r="S47" s="7"/>
      <c r="T47" s="25">
        <f t="shared" si="7"/>
        <v>-0.33109489900184658</v>
      </c>
      <c r="U47" s="24">
        <f t="shared" si="8"/>
        <v>0.94405302378566058</v>
      </c>
      <c r="V47" s="7"/>
      <c r="W47" s="25">
        <f t="shared" si="9"/>
        <v>-0.34406253607148324</v>
      </c>
      <c r="X47" s="24">
        <f t="shared" si="10"/>
        <v>152.01074791524866</v>
      </c>
      <c r="Y47" s="7"/>
      <c r="Z47" s="25">
        <f t="shared" si="11"/>
        <v>626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3.6747915248696472E-2</v>
      </c>
      <c r="AD47" s="17">
        <f t="shared" ca="1" si="14"/>
        <v>7.8007620544440215E-2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13738</v>
      </c>
      <c r="D48" s="17">
        <v>15238</v>
      </c>
      <c r="E48" s="17">
        <v>12770</v>
      </c>
      <c r="F48" s="17">
        <v>11266</v>
      </c>
      <c r="G48" s="24"/>
      <c r="H48" s="7"/>
      <c r="I48" s="25">
        <f t="shared" si="0"/>
        <v>968</v>
      </c>
      <c r="J48" s="24">
        <f t="shared" si="0"/>
        <v>3972</v>
      </c>
      <c r="K48" s="7"/>
      <c r="L48" s="25">
        <f t="shared" si="3"/>
        <v>976.17142102528953</v>
      </c>
      <c r="M48" s="17">
        <f t="shared" si="1"/>
        <v>66.772121572543838</v>
      </c>
      <c r="N48" s="17">
        <f t="shared" si="4"/>
        <v>3958.1773697534441</v>
      </c>
      <c r="O48" s="24">
        <f t="shared" si="2"/>
        <v>191.06510693300328</v>
      </c>
      <c r="P48" s="7"/>
      <c r="Q48" s="25">
        <f t="shared" si="5"/>
        <v>961.17305494024413</v>
      </c>
      <c r="R48" s="24">
        <f t="shared" si="6"/>
        <v>3975.8167184533249</v>
      </c>
      <c r="S48" s="7"/>
      <c r="T48" s="25">
        <f t="shared" si="7"/>
        <v>-0.23414199861600982</v>
      </c>
      <c r="U48" s="24">
        <f t="shared" si="8"/>
        <v>0.97318127073941929</v>
      </c>
      <c r="V48" s="7"/>
      <c r="W48" s="25">
        <f t="shared" si="9"/>
        <v>-0.24749968365772942</v>
      </c>
      <c r="X48" s="24">
        <f t="shared" si="10"/>
        <v>157.76617051537869</v>
      </c>
      <c r="Y48" s="7"/>
      <c r="Z48" s="25">
        <f t="shared" si="11"/>
        <v>629</v>
      </c>
      <c r="AA48" s="17">
        <f t="shared" si="15"/>
        <v>157.63499999999996</v>
      </c>
      <c r="AB48" s="24">
        <f t="shared" si="12"/>
        <v>2.7512497663812607</v>
      </c>
      <c r="AC48" s="17">
        <f t="shared" si="13"/>
        <v>0.13117051537872726</v>
      </c>
      <c r="AD48" s="17">
        <f t="shared" ca="1" si="14"/>
        <v>7.6908484834177671E-2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13547</v>
      </c>
      <c r="D49" s="17">
        <v>15275</v>
      </c>
      <c r="E49" s="17">
        <v>12961</v>
      </c>
      <c r="F49" s="17">
        <v>11224</v>
      </c>
      <c r="G49" s="24"/>
      <c r="H49" s="7"/>
      <c r="I49" s="25">
        <f t="shared" si="0"/>
        <v>586</v>
      </c>
      <c r="J49" s="24">
        <f t="shared" si="0"/>
        <v>4051</v>
      </c>
      <c r="K49" s="7"/>
      <c r="L49" s="25">
        <f t="shared" si="3"/>
        <v>590.75637573788003</v>
      </c>
      <c r="M49" s="17">
        <f t="shared" si="1"/>
        <v>22.623110159893844</v>
      </c>
      <c r="N49" s="17">
        <f t="shared" si="4"/>
        <v>4037.4172501714193</v>
      </c>
      <c r="O49" s="24">
        <f t="shared" si="2"/>
        <v>184.49109290581026</v>
      </c>
      <c r="P49" s="7"/>
      <c r="Q49" s="25">
        <f t="shared" si="5"/>
        <v>579.17305494024413</v>
      </c>
      <c r="R49" s="24">
        <f t="shared" si="6"/>
        <v>4054.8167184533249</v>
      </c>
      <c r="S49" s="7"/>
      <c r="T49" s="25">
        <f t="shared" si="7"/>
        <v>-0.14108670226578457</v>
      </c>
      <c r="U49" s="24">
        <f t="shared" si="8"/>
        <v>0.99251851031376326</v>
      </c>
      <c r="V49" s="7"/>
      <c r="W49" s="25">
        <f t="shared" si="9"/>
        <v>-0.15470063302014317</v>
      </c>
      <c r="X49" s="24">
        <f t="shared" si="10"/>
        <v>163.17592384402167</v>
      </c>
      <c r="Y49" s="7"/>
      <c r="Z49" s="25">
        <f t="shared" si="11"/>
        <v>608</v>
      </c>
      <c r="AA49" s="17">
        <f t="shared" si="15"/>
        <v>163.10699999999997</v>
      </c>
      <c r="AB49" s="24">
        <f t="shared" si="12"/>
        <v>2.8467541830503906</v>
      </c>
      <c r="AC49" s="17">
        <f t="shared" si="13"/>
        <v>6.8923844021696823E-2</v>
      </c>
      <c r="AD49" s="17">
        <f t="shared" ca="1" si="14"/>
        <v>8.8461831291255066E-2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13359</v>
      </c>
      <c r="D50" s="17">
        <v>15313</v>
      </c>
      <c r="E50" s="17">
        <v>13166</v>
      </c>
      <c r="F50" s="17">
        <v>11217</v>
      </c>
      <c r="G50" s="24"/>
      <c r="H50" s="7"/>
      <c r="I50" s="25">
        <f t="shared" si="0"/>
        <v>193</v>
      </c>
      <c r="J50" s="24">
        <f t="shared" si="0"/>
        <v>4096</v>
      </c>
      <c r="K50" s="7"/>
      <c r="L50" s="25">
        <f t="shared" si="3"/>
        <v>199.37199814974912</v>
      </c>
      <c r="M50" s="17">
        <f t="shared" si="1"/>
        <v>40.602360420406178</v>
      </c>
      <c r="N50" s="17">
        <f t="shared" si="4"/>
        <v>4079.7912678232469</v>
      </c>
      <c r="O50" s="24">
        <f t="shared" si="2"/>
        <v>262.72299877771042</v>
      </c>
      <c r="P50" s="7"/>
      <c r="Q50" s="25">
        <f t="shared" si="5"/>
        <v>186.17305494024407</v>
      </c>
      <c r="R50" s="24">
        <f t="shared" si="6"/>
        <v>4099.8167184533249</v>
      </c>
      <c r="S50" s="7"/>
      <c r="T50" s="25">
        <f t="shared" si="7"/>
        <v>-4.5351803141076383E-2</v>
      </c>
      <c r="U50" s="24">
        <f t="shared" si="8"/>
        <v>1.0035333936156048</v>
      </c>
      <c r="V50" s="7"/>
      <c r="W50" s="25">
        <f t="shared" si="9"/>
        <v>-5.9107685078402229E-2</v>
      </c>
      <c r="X50" s="24">
        <f t="shared" si="10"/>
        <v>168.6643439638641</v>
      </c>
      <c r="Y50" s="7"/>
      <c r="Z50" s="25">
        <f t="shared" si="11"/>
        <v>609</v>
      </c>
      <c r="AA50" s="17">
        <f t="shared" si="15"/>
        <v>168.58799999999997</v>
      </c>
      <c r="AB50" s="24">
        <f t="shared" si="12"/>
        <v>2.9424156793521994</v>
      </c>
      <c r="AC50" s="17">
        <f t="shared" si="13"/>
        <v>7.6343963864133002E-2</v>
      </c>
      <c r="AD50" s="17">
        <f t="shared" ca="1" si="14"/>
        <v>-3.7061428066181179E-2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13160</v>
      </c>
      <c r="D51" s="17">
        <v>15317</v>
      </c>
      <c r="E51" s="17">
        <v>13373</v>
      </c>
      <c r="F51" s="17">
        <v>11216</v>
      </c>
      <c r="G51" s="24"/>
      <c r="H51" s="7"/>
      <c r="I51" s="25">
        <f t="shared" si="0"/>
        <v>-213</v>
      </c>
      <c r="J51" s="24">
        <f t="shared" si="0"/>
        <v>4101</v>
      </c>
      <c r="K51" s="7"/>
      <c r="L51" s="25">
        <f t="shared" si="3"/>
        <v>-204.09464563975314</v>
      </c>
      <c r="M51" s="17">
        <f t="shared" si="1"/>
        <v>79.305336281567776</v>
      </c>
      <c r="N51" s="17">
        <f t="shared" si="4"/>
        <v>4084.3755600461695</v>
      </c>
      <c r="O51" s="24">
        <f t="shared" si="2"/>
        <v>276.37200377851451</v>
      </c>
      <c r="P51" s="7"/>
      <c r="Q51" s="25">
        <f t="shared" si="5"/>
        <v>-219.82694505975593</v>
      </c>
      <c r="R51" s="24">
        <f t="shared" si="6"/>
        <v>4104.8167184533249</v>
      </c>
      <c r="S51" s="7"/>
      <c r="T51" s="25">
        <f t="shared" si="7"/>
        <v>5.3549899262566154E-2</v>
      </c>
      <c r="U51" s="24">
        <f t="shared" si="8"/>
        <v>1.0047572695380316</v>
      </c>
      <c r="V51" s="7"/>
      <c r="W51" s="25">
        <f t="shared" si="9"/>
        <v>3.9786531640139233E-2</v>
      </c>
      <c r="X51" s="24">
        <f t="shared" si="10"/>
        <v>174.3027686651393</v>
      </c>
      <c r="Y51" s="7"/>
      <c r="Z51" s="25">
        <f t="shared" si="11"/>
        <v>625</v>
      </c>
      <c r="AA51" s="17">
        <f t="shared" si="15"/>
        <v>174.21299999999997</v>
      </c>
      <c r="AB51" s="24">
        <f t="shared" si="12"/>
        <v>3.040590449776881</v>
      </c>
      <c r="AC51" s="17">
        <f t="shared" si="13"/>
        <v>8.9768665139331461E-2</v>
      </c>
      <c r="AD51" s="17">
        <f t="shared" ca="1" si="14"/>
        <v>3.2601827981068254E-2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12963</v>
      </c>
      <c r="D52" s="17">
        <v>15289</v>
      </c>
      <c r="E52" s="17">
        <v>13567</v>
      </c>
      <c r="F52" s="17">
        <v>11229</v>
      </c>
      <c r="G52" s="24"/>
      <c r="H52" s="7"/>
      <c r="I52" s="25">
        <f t="shared" ref="I52:J83" si="16">C52-E52</f>
        <v>-604</v>
      </c>
      <c r="J52" s="24">
        <f t="shared" si="16"/>
        <v>4060</v>
      </c>
      <c r="K52" s="7"/>
      <c r="L52" s="25">
        <f t="shared" si="3"/>
        <v>-607.44681002195637</v>
      </c>
      <c r="M52" s="17">
        <f t="shared" si="1"/>
        <v>11.880499327458848</v>
      </c>
      <c r="N52" s="17">
        <f t="shared" si="4"/>
        <v>4049.2489061055235</v>
      </c>
      <c r="O52" s="24">
        <f t="shared" si="2"/>
        <v>115.58601992785043</v>
      </c>
      <c r="P52" s="7"/>
      <c r="Q52" s="25">
        <f t="shared" si="5"/>
        <v>-610.82694505975587</v>
      </c>
      <c r="R52" s="24">
        <f t="shared" si="6"/>
        <v>4063.8167184533249</v>
      </c>
      <c r="S52" s="7"/>
      <c r="T52" s="25">
        <f t="shared" si="7"/>
        <v>0.14879759788282287</v>
      </c>
      <c r="U52" s="24">
        <f t="shared" si="8"/>
        <v>0.99472148697413154</v>
      </c>
      <c r="V52" s="7"/>
      <c r="W52" s="25">
        <f t="shared" si="9"/>
        <v>0.1351806949326429</v>
      </c>
      <c r="X52" s="24">
        <f t="shared" si="10"/>
        <v>179.77412074211634</v>
      </c>
      <c r="Y52" s="7"/>
      <c r="Z52" s="25">
        <f t="shared" si="11"/>
        <v>628</v>
      </c>
      <c r="AA52" s="17">
        <f t="shared" si="15"/>
        <v>179.86499999999995</v>
      </c>
      <c r="AB52" s="24">
        <f t="shared" si="12"/>
        <v>3.1392364590995996</v>
      </c>
      <c r="AC52" s="17">
        <f t="shared" si="13"/>
        <v>-9.0879257883614173E-2</v>
      </c>
      <c r="AD52" s="17">
        <f t="shared" ca="1" si="14"/>
        <v>0.19072531200603748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12743</v>
      </c>
      <c r="D53" s="17">
        <v>15242</v>
      </c>
      <c r="E53" s="17">
        <v>13756</v>
      </c>
      <c r="F53" s="17">
        <v>11263</v>
      </c>
      <c r="G53" s="24"/>
      <c r="H53" s="7"/>
      <c r="I53" s="25">
        <f t="shared" si="16"/>
        <v>-1013</v>
      </c>
      <c r="J53" s="24">
        <f t="shared" si="16"/>
        <v>3979</v>
      </c>
      <c r="K53" s="7"/>
      <c r="L53" s="25">
        <f t="shared" si="3"/>
        <v>-1008.5819904165584</v>
      </c>
      <c r="M53" s="17">
        <f t="shared" si="1"/>
        <v>19.51880867938209</v>
      </c>
      <c r="N53" s="17">
        <f t="shared" si="4"/>
        <v>3973.7350343972034</v>
      </c>
      <c r="O53" s="24">
        <f t="shared" si="2"/>
        <v>27.719862798630995</v>
      </c>
      <c r="P53" s="7"/>
      <c r="Q53" s="25">
        <f t="shared" si="5"/>
        <v>-1019.8269450597559</v>
      </c>
      <c r="R53" s="24">
        <f t="shared" si="6"/>
        <v>3982.8167184533249</v>
      </c>
      <c r="S53" s="7"/>
      <c r="T53" s="25">
        <f t="shared" si="7"/>
        <v>0.24843010104314259</v>
      </c>
      <c r="U53" s="24">
        <f t="shared" si="8"/>
        <v>0.97489469703081677</v>
      </c>
      <c r="V53" s="7"/>
      <c r="W53" s="25">
        <f t="shared" si="9"/>
        <v>0.23509424261452785</v>
      </c>
      <c r="X53" s="24">
        <f t="shared" si="10"/>
        <v>185.59307533029732</v>
      </c>
      <c r="Y53" s="7"/>
      <c r="Z53" s="25">
        <f t="shared" si="11"/>
        <v>634</v>
      </c>
      <c r="AA53" s="17">
        <f t="shared" si="15"/>
        <v>185.57099999999994</v>
      </c>
      <c r="AB53" s="24">
        <f t="shared" si="12"/>
        <v>3.2388249462183958</v>
      </c>
      <c r="AC53" s="17">
        <f t="shared" si="13"/>
        <v>2.2075330297383289E-2</v>
      </c>
      <c r="AD53" s="17">
        <f t="shared" ca="1" si="14"/>
        <v>4.2511808656371386E-2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12562</v>
      </c>
      <c r="D54" s="17">
        <v>15195</v>
      </c>
      <c r="E54" s="17">
        <v>13965</v>
      </c>
      <c r="F54" s="17">
        <v>11335</v>
      </c>
      <c r="G54" s="24"/>
      <c r="H54" s="7"/>
      <c r="I54" s="25">
        <f t="shared" si="16"/>
        <v>-1403</v>
      </c>
      <c r="J54" s="24">
        <f t="shared" si="16"/>
        <v>3860</v>
      </c>
      <c r="K54" s="7"/>
      <c r="L54" s="25">
        <f t="shared" si="3"/>
        <v>-1400.2613914575829</v>
      </c>
      <c r="M54" s="17">
        <f t="shared" si="1"/>
        <v>7.4999767485997415</v>
      </c>
      <c r="N54" s="17">
        <f t="shared" si="4"/>
        <v>3858.5154030817498</v>
      </c>
      <c r="O54" s="24">
        <f t="shared" si="2"/>
        <v>2.2040280096779625</v>
      </c>
      <c r="P54" s="7"/>
      <c r="Q54" s="25">
        <f t="shared" si="5"/>
        <v>-1409.8269450597559</v>
      </c>
      <c r="R54" s="24">
        <f t="shared" si="6"/>
        <v>3863.8167184533249</v>
      </c>
      <c r="S54" s="7"/>
      <c r="T54" s="25">
        <f t="shared" si="7"/>
        <v>0.34343419941117359</v>
      </c>
      <c r="U54" s="24">
        <f t="shared" si="8"/>
        <v>0.94576645007705817</v>
      </c>
      <c r="V54" s="7"/>
      <c r="W54" s="25">
        <f t="shared" si="9"/>
        <v>0.3305064107434923</v>
      </c>
      <c r="X54" s="24">
        <f t="shared" si="10"/>
        <v>191.29756356354687</v>
      </c>
      <c r="Y54" s="7"/>
      <c r="Z54" s="25">
        <f t="shared" si="11"/>
        <v>635</v>
      </c>
      <c r="AA54" s="17">
        <f t="shared" si="15"/>
        <v>191.28599999999994</v>
      </c>
      <c r="AB54" s="24">
        <f t="shared" si="12"/>
        <v>3.3385705129698726</v>
      </c>
      <c r="AC54" s="17">
        <f t="shared" si="13"/>
        <v>1.156356354692889E-2</v>
      </c>
      <c r="AD54" s="17">
        <f t="shared" ca="1" si="14"/>
        <v>8.7630069390172594E-2</v>
      </c>
      <c r="AE54" s="17">
        <v>115</v>
      </c>
    </row>
    <row r="55" spans="1:31" s="17" customFormat="1" x14ac:dyDescent="0.25">
      <c r="A55" s="17">
        <v>35</v>
      </c>
      <c r="B55" s="17">
        <v>632</v>
      </c>
      <c r="C55" s="17">
        <v>12370</v>
      </c>
      <c r="D55" s="17">
        <v>15116</v>
      </c>
      <c r="E55" s="17">
        <v>14150</v>
      </c>
      <c r="F55" s="17">
        <v>11411</v>
      </c>
      <c r="G55" s="24"/>
      <c r="H55" s="7"/>
      <c r="I55" s="25">
        <f t="shared" si="16"/>
        <v>-1780</v>
      </c>
      <c r="J55" s="24">
        <f t="shared" si="16"/>
        <v>3705</v>
      </c>
      <c r="K55" s="7"/>
      <c r="L55" s="25">
        <f t="shared" si="3"/>
        <v>-1776.2065960971754</v>
      </c>
      <c r="M55" s="17">
        <f t="shared" si="1"/>
        <v>14.389913169964856</v>
      </c>
      <c r="N55" s="17">
        <f t="shared" si="4"/>
        <v>3705.6393438047494</v>
      </c>
      <c r="O55" s="24">
        <f t="shared" si="2"/>
        <v>0.40876050067142272</v>
      </c>
      <c r="P55" s="7"/>
      <c r="Q55" s="25">
        <f t="shared" si="5"/>
        <v>-1786.8269450597559</v>
      </c>
      <c r="R55" s="24">
        <f t="shared" si="6"/>
        <v>3708.8167184533249</v>
      </c>
      <c r="S55" s="7"/>
      <c r="T55" s="25">
        <f t="shared" si="7"/>
        <v>0.43527149450027025</v>
      </c>
      <c r="U55" s="24">
        <f t="shared" si="8"/>
        <v>0.90782629648182622</v>
      </c>
      <c r="V55" s="7"/>
      <c r="W55" s="25">
        <f t="shared" si="9"/>
        <v>0.42287222964542859</v>
      </c>
      <c r="X55" s="24">
        <f t="shared" si="10"/>
        <v>197.01159969767741</v>
      </c>
      <c r="Y55" s="7"/>
      <c r="Z55" s="25">
        <f t="shared" si="11"/>
        <v>632</v>
      </c>
      <c r="AA55" s="17">
        <f t="shared" si="15"/>
        <v>196.97399999999993</v>
      </c>
      <c r="AB55" s="24">
        <f t="shared" si="12"/>
        <v>3.4378448408233093</v>
      </c>
      <c r="AC55" s="17">
        <f t="shared" si="13"/>
        <v>3.7599697677478616E-2</v>
      </c>
      <c r="AD55" s="17">
        <f t="shared" ca="1" si="14"/>
        <v>4.9714381364509563E-2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12193</v>
      </c>
      <c r="D56" s="17">
        <v>15016</v>
      </c>
      <c r="E56" s="17">
        <v>14318</v>
      </c>
      <c r="F56" s="17">
        <v>11497</v>
      </c>
      <c r="G56" s="24"/>
      <c r="H56" s="7"/>
      <c r="I56" s="25">
        <f t="shared" si="16"/>
        <v>-2125</v>
      </c>
      <c r="J56" s="24">
        <f t="shared" si="16"/>
        <v>3519</v>
      </c>
      <c r="K56" s="7"/>
      <c r="L56" s="25">
        <f t="shared" si="3"/>
        <v>-2124.1082734780248</v>
      </c>
      <c r="M56" s="17">
        <f t="shared" si="1"/>
        <v>0.79517618999401407</v>
      </c>
      <c r="N56" s="17">
        <f t="shared" si="4"/>
        <v>3522.3760539161804</v>
      </c>
      <c r="O56" s="24">
        <f t="shared" si="2"/>
        <v>11.397740044956702</v>
      </c>
      <c r="P56" s="7"/>
      <c r="Q56" s="25">
        <f t="shared" si="5"/>
        <v>-2131.8269450597559</v>
      </c>
      <c r="R56" s="24">
        <f t="shared" si="6"/>
        <v>3522.8167184533249</v>
      </c>
      <c r="S56" s="7"/>
      <c r="T56" s="25">
        <f t="shared" si="7"/>
        <v>0.51931358151814377</v>
      </c>
      <c r="U56" s="24">
        <f t="shared" si="8"/>
        <v>0.86229811216754793</v>
      </c>
      <c r="V56" s="7"/>
      <c r="W56" s="25">
        <f t="shared" si="9"/>
        <v>0.50754608896951858</v>
      </c>
      <c r="X56" s="24">
        <f t="shared" si="10"/>
        <v>202.51608586354814</v>
      </c>
      <c r="Y56" s="7"/>
      <c r="Z56" s="25">
        <f t="shared" si="11"/>
        <v>613</v>
      </c>
      <c r="AA56" s="17">
        <f t="shared" si="15"/>
        <v>202.49099999999993</v>
      </c>
      <c r="AB56" s="24">
        <f t="shared" si="12"/>
        <v>3.5341346556558366</v>
      </c>
      <c r="AC56" s="17">
        <f t="shared" si="13"/>
        <v>2.5085863548213183E-2</v>
      </c>
      <c r="AD56" s="17">
        <f t="shared" ca="1" si="14"/>
        <v>2.4959439243758652E-2</v>
      </c>
      <c r="AE56" s="17">
        <v>113</v>
      </c>
    </row>
    <row r="57" spans="1:31" s="17" customFormat="1" x14ac:dyDescent="0.25">
      <c r="A57" s="17">
        <v>37</v>
      </c>
      <c r="B57" s="17">
        <v>609</v>
      </c>
      <c r="C57" s="17">
        <v>12032</v>
      </c>
      <c r="D57" s="17">
        <v>14914</v>
      </c>
      <c r="E57" s="17">
        <v>14486</v>
      </c>
      <c r="F57" s="17">
        <v>11613</v>
      </c>
      <c r="G57" s="24"/>
      <c r="H57" s="7"/>
      <c r="I57" s="25">
        <f t="shared" si="16"/>
        <v>-2454</v>
      </c>
      <c r="J57" s="24">
        <f t="shared" si="16"/>
        <v>3301</v>
      </c>
      <c r="K57" s="7"/>
      <c r="L57" s="25">
        <f t="shared" si="3"/>
        <v>-2450.195152139966</v>
      </c>
      <c r="M57" s="17">
        <f t="shared" si="1"/>
        <v>14.476867238005216</v>
      </c>
      <c r="N57" s="17">
        <f t="shared" si="4"/>
        <v>3307.8910161891472</v>
      </c>
      <c r="O57" s="24">
        <f t="shared" si="2"/>
        <v>47.486104119088722</v>
      </c>
      <c r="P57" s="7"/>
      <c r="Q57" s="25">
        <f t="shared" si="5"/>
        <v>-2460.8269450597559</v>
      </c>
      <c r="R57" s="24">
        <f t="shared" si="6"/>
        <v>3304.8167184533249</v>
      </c>
      <c r="S57" s="7"/>
      <c r="T57" s="25">
        <f t="shared" si="7"/>
        <v>0.59945806450040584</v>
      </c>
      <c r="U57" s="24">
        <f t="shared" si="8"/>
        <v>0.80893712194973799</v>
      </c>
      <c r="V57" s="7"/>
      <c r="W57" s="25">
        <f t="shared" si="9"/>
        <v>0.58842931288062306</v>
      </c>
      <c r="X57" s="24">
        <f t="shared" si="10"/>
        <v>208.06768037556617</v>
      </c>
      <c r="Y57" s="7"/>
      <c r="Z57" s="25">
        <f t="shared" si="11"/>
        <v>609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9.5680375566246312E-2</v>
      </c>
      <c r="AD57" s="17">
        <f t="shared" ca="1" si="14"/>
        <v>6.2671146594510674E-2</v>
      </c>
      <c r="AE57" s="17">
        <v>112</v>
      </c>
    </row>
    <row r="58" spans="1:31" s="17" customFormat="1" x14ac:dyDescent="0.25">
      <c r="A58" s="17">
        <v>38</v>
      </c>
      <c r="B58" s="17">
        <v>626</v>
      </c>
      <c r="C58" s="17">
        <v>11878</v>
      </c>
      <c r="D58" s="17">
        <v>14785</v>
      </c>
      <c r="E58" s="17">
        <v>14639</v>
      </c>
      <c r="F58" s="17">
        <v>11739</v>
      </c>
      <c r="G58" s="24"/>
      <c r="H58" s="7"/>
      <c r="I58" s="25">
        <f t="shared" si="16"/>
        <v>-2761</v>
      </c>
      <c r="J58" s="24">
        <f t="shared" si="16"/>
        <v>3046</v>
      </c>
      <c r="K58" s="7"/>
      <c r="L58" s="25">
        <f t="shared" si="3"/>
        <v>-2761.9377827161306</v>
      </c>
      <c r="M58" s="17">
        <f t="shared" si="1"/>
        <v>0.87943642267336308</v>
      </c>
      <c r="N58" s="17">
        <f t="shared" si="4"/>
        <v>3055.8148681228195</v>
      </c>
      <c r="O58" s="24">
        <f t="shared" si="2"/>
        <v>96.331636268337633</v>
      </c>
      <c r="P58" s="7"/>
      <c r="Q58" s="25">
        <f t="shared" si="5"/>
        <v>-2767.8269450597559</v>
      </c>
      <c r="R58" s="24">
        <f t="shared" si="6"/>
        <v>3049.8167184533249</v>
      </c>
      <c r="S58" s="7"/>
      <c r="T58" s="25">
        <f t="shared" si="7"/>
        <v>0.67424334193370206</v>
      </c>
      <c r="U58" s="24">
        <f t="shared" si="8"/>
        <v>0.74651944990596941</v>
      </c>
      <c r="V58" s="7"/>
      <c r="W58" s="25">
        <f t="shared" si="9"/>
        <v>0.66407693366665632</v>
      </c>
      <c r="X58" s="24">
        <f t="shared" si="10"/>
        <v>213.6902910140293</v>
      </c>
      <c r="Y58" s="7"/>
      <c r="Z58" s="25">
        <f t="shared" si="11"/>
        <v>626</v>
      </c>
      <c r="AA58" s="17">
        <f t="shared" si="15"/>
        <v>213.60599999999991</v>
      </c>
      <c r="AB58" s="24">
        <f t="shared" si="12"/>
        <v>3.7281280020150058</v>
      </c>
      <c r="AC58" s="17">
        <f t="shared" si="13"/>
        <v>8.4291014029389544E-2</v>
      </c>
      <c r="AD58" s="17">
        <f t="shared" ca="1" si="14"/>
        <v>4.6160008601390246E-2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11733</v>
      </c>
      <c r="D59" s="17">
        <v>14641</v>
      </c>
      <c r="E59" s="17">
        <v>14776</v>
      </c>
      <c r="F59" s="17">
        <v>11878</v>
      </c>
      <c r="G59" s="24"/>
      <c r="H59" s="7"/>
      <c r="I59" s="25">
        <f t="shared" si="16"/>
        <v>-3043</v>
      </c>
      <c r="J59" s="24">
        <f t="shared" si="16"/>
        <v>2763</v>
      </c>
      <c r="K59" s="7"/>
      <c r="L59" s="25">
        <f t="shared" si="3"/>
        <v>-3042.5997176975884</v>
      </c>
      <c r="M59" s="17">
        <f t="shared" si="1"/>
        <v>0.16022592162392912</v>
      </c>
      <c r="N59" s="17">
        <f t="shared" si="4"/>
        <v>2778.8387497121662</v>
      </c>
      <c r="O59" s="24">
        <f t="shared" si="2"/>
        <v>250.8659924446446</v>
      </c>
      <c r="P59" s="7"/>
      <c r="Q59" s="25">
        <f t="shared" si="5"/>
        <v>-3049.8269450597559</v>
      </c>
      <c r="R59" s="24">
        <f t="shared" si="6"/>
        <v>2766.8167184533249</v>
      </c>
      <c r="S59" s="7"/>
      <c r="T59" s="25">
        <f t="shared" si="7"/>
        <v>0.74293861306135534</v>
      </c>
      <c r="U59" s="24">
        <f t="shared" si="8"/>
        <v>0.67724807269661047</v>
      </c>
      <c r="V59" s="7"/>
      <c r="W59" s="25">
        <f t="shared" si="9"/>
        <v>0.73372789411864969</v>
      </c>
      <c r="X59" s="24">
        <f t="shared" si="10"/>
        <v>219.32740984136001</v>
      </c>
      <c r="Y59" s="7"/>
      <c r="Z59" s="25">
        <f t="shared" si="11"/>
        <v>616</v>
      </c>
      <c r="AA59" s="17">
        <f t="shared" si="15"/>
        <v>219.14999999999992</v>
      </c>
      <c r="AB59" s="24">
        <f t="shared" si="12"/>
        <v>3.8248890557455715</v>
      </c>
      <c r="AC59" s="17">
        <f t="shared" si="13"/>
        <v>0.17740984136008819</v>
      </c>
      <c r="AD59" s="17">
        <f t="shared" ca="1" si="14"/>
        <v>2.4245722241914791E-2</v>
      </c>
      <c r="AE59" s="17">
        <v>110</v>
      </c>
    </row>
    <row r="60" spans="1:31" s="17" customFormat="1" x14ac:dyDescent="0.25">
      <c r="A60" s="17">
        <v>40</v>
      </c>
      <c r="B60" s="17">
        <v>626</v>
      </c>
      <c r="C60" s="17">
        <v>11606</v>
      </c>
      <c r="D60" s="17">
        <v>14494</v>
      </c>
      <c r="E60" s="17">
        <v>14908</v>
      </c>
      <c r="F60" s="17">
        <v>12034</v>
      </c>
      <c r="G60" s="24"/>
      <c r="H60" s="7"/>
      <c r="I60" s="25">
        <f t="shared" si="16"/>
        <v>-3302</v>
      </c>
      <c r="J60" s="24">
        <f t="shared" si="16"/>
        <v>2460</v>
      </c>
      <c r="K60" s="7"/>
      <c r="L60" s="25">
        <f t="shared" si="3"/>
        <v>-3298.5738670475598</v>
      </c>
      <c r="M60" s="17">
        <f t="shared" si="1"/>
        <v>11.738387007796495</v>
      </c>
      <c r="N60" s="17">
        <f t="shared" si="4"/>
        <v>2470.6583690949401</v>
      </c>
      <c r="O60" s="24">
        <f t="shared" si="2"/>
        <v>113.60083176397423</v>
      </c>
      <c r="P60" s="7"/>
      <c r="Q60" s="25">
        <f t="shared" si="5"/>
        <v>-3308.8269450597559</v>
      </c>
      <c r="R60" s="24">
        <f t="shared" si="6"/>
        <v>2463.8167184533249</v>
      </c>
      <c r="S60" s="7"/>
      <c r="T60" s="25">
        <f t="shared" si="7"/>
        <v>0.80603107838781696</v>
      </c>
      <c r="U60" s="24">
        <f t="shared" si="8"/>
        <v>0.60308119179754427</v>
      </c>
      <c r="V60" s="7"/>
      <c r="W60" s="25">
        <f t="shared" si="9"/>
        <v>0.797842606844817</v>
      </c>
      <c r="X60" s="24">
        <f t="shared" si="10"/>
        <v>224.94987904689083</v>
      </c>
      <c r="Y60" s="7"/>
      <c r="Z60" s="25">
        <f t="shared" si="11"/>
        <v>626</v>
      </c>
      <c r="AA60" s="17">
        <f t="shared" si="15"/>
        <v>224.78399999999991</v>
      </c>
      <c r="AB60" s="24">
        <f t="shared" si="12"/>
        <v>3.9232209058029324</v>
      </c>
      <c r="AC60" s="17">
        <f t="shared" si="13"/>
        <v>0.1658790468909217</v>
      </c>
      <c r="AD60" s="17">
        <f t="shared" ca="1" si="14"/>
        <v>7.3802289820861233E-2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11501</v>
      </c>
      <c r="D61" s="17">
        <v>14324</v>
      </c>
      <c r="E61" s="17">
        <v>15021</v>
      </c>
      <c r="F61" s="17">
        <v>12208</v>
      </c>
      <c r="G61" s="24"/>
      <c r="H61" s="7"/>
      <c r="I61" s="25">
        <f t="shared" si="16"/>
        <v>-3520</v>
      </c>
      <c r="J61" s="24">
        <f t="shared" si="16"/>
        <v>2116</v>
      </c>
      <c r="K61" s="7"/>
      <c r="L61" s="25">
        <f t="shared" si="3"/>
        <v>-3526.9073828799046</v>
      </c>
      <c r="M61" s="17">
        <f t="shared" si="1"/>
        <v>47.711938249599399</v>
      </c>
      <c r="N61" s="17">
        <f t="shared" si="4"/>
        <v>2131.3946037601013</v>
      </c>
      <c r="O61" s="24">
        <f t="shared" si="2"/>
        <v>236.9938249305248</v>
      </c>
      <c r="P61" s="7"/>
      <c r="Q61" s="25">
        <f t="shared" si="5"/>
        <v>-3526.8269450597559</v>
      </c>
      <c r="R61" s="24">
        <f t="shared" si="6"/>
        <v>2119.8167184533249</v>
      </c>
      <c r="S61" s="7"/>
      <c r="T61" s="25">
        <f t="shared" si="7"/>
        <v>0.85913593337302396</v>
      </c>
      <c r="U61" s="24">
        <f t="shared" si="8"/>
        <v>0.51887852833457804</v>
      </c>
      <c r="V61" s="7"/>
      <c r="W61" s="25">
        <f t="shared" si="9"/>
        <v>0.85210629393651571</v>
      </c>
      <c r="X61" s="24">
        <f t="shared" si="10"/>
        <v>230.69639036419505</v>
      </c>
      <c r="Y61" s="7"/>
      <c r="Z61" s="25">
        <f t="shared" si="11"/>
        <v>639</v>
      </c>
      <c r="AA61" s="17">
        <f t="shared" si="15"/>
        <v>230.53499999999991</v>
      </c>
      <c r="AB61" s="24">
        <f t="shared" si="12"/>
        <v>4.0235947910851264</v>
      </c>
      <c r="AC61" s="17">
        <f t="shared" si="13"/>
        <v>0.16139036419514241</v>
      </c>
      <c r="AD61" s="17">
        <f t="shared" ca="1" si="14"/>
        <v>0.10957282236853416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11401</v>
      </c>
      <c r="D62" s="17">
        <v>14148</v>
      </c>
      <c r="E62" s="17">
        <v>15119</v>
      </c>
      <c r="F62" s="17">
        <v>12388</v>
      </c>
      <c r="G62" s="24"/>
      <c r="H62" s="7"/>
      <c r="I62" s="25">
        <f t="shared" si="16"/>
        <v>-3718</v>
      </c>
      <c r="J62" s="24">
        <f t="shared" si="16"/>
        <v>1760</v>
      </c>
      <c r="K62" s="7"/>
      <c r="L62" s="25">
        <f t="shared" si="3"/>
        <v>-3716.9320899049317</v>
      </c>
      <c r="M62" s="17">
        <f t="shared" si="1"/>
        <v>1.1404319711488449</v>
      </c>
      <c r="N62" s="17">
        <f t="shared" si="4"/>
        <v>1776.3873654453669</v>
      </c>
      <c r="O62" s="24">
        <f t="shared" si="2"/>
        <v>268.54574624000406</v>
      </c>
      <c r="P62" s="7"/>
      <c r="Q62" s="25">
        <f t="shared" si="5"/>
        <v>-3724.8269450597559</v>
      </c>
      <c r="R62" s="24">
        <f t="shared" si="6"/>
        <v>1763.8167184533252</v>
      </c>
      <c r="S62" s="7"/>
      <c r="T62" s="25">
        <f t="shared" si="7"/>
        <v>0.90736878331371662</v>
      </c>
      <c r="U62" s="24">
        <f t="shared" si="8"/>
        <v>0.43173856265778737</v>
      </c>
      <c r="V62" s="7"/>
      <c r="W62" s="25">
        <f t="shared" si="9"/>
        <v>0.90153776903311877</v>
      </c>
      <c r="X62" s="24">
        <f t="shared" si="10"/>
        <v>236.44579310716802</v>
      </c>
      <c r="Y62" s="7"/>
      <c r="Z62" s="25">
        <f t="shared" si="11"/>
        <v>629</v>
      </c>
      <c r="AA62" s="17">
        <f t="shared" si="15"/>
        <v>236.19599999999991</v>
      </c>
      <c r="AB62" s="24">
        <f t="shared" si="12"/>
        <v>4.1223978800405243</v>
      </c>
      <c r="AC62" s="17">
        <f t="shared" si="13"/>
        <v>0.24979310716810232</v>
      </c>
      <c r="AD62" s="17">
        <f t="shared" ca="1" si="14"/>
        <v>-1.3113589654523139E-2</v>
      </c>
      <c r="AE62" s="17">
        <v>107</v>
      </c>
    </row>
    <row r="63" spans="1:31" s="17" customFormat="1" x14ac:dyDescent="0.25">
      <c r="A63" s="17">
        <v>43</v>
      </c>
      <c r="B63" s="17">
        <v>633</v>
      </c>
      <c r="C63" s="17">
        <v>11320</v>
      </c>
      <c r="D63" s="17">
        <v>13957</v>
      </c>
      <c r="E63" s="17">
        <v>15189</v>
      </c>
      <c r="F63" s="17">
        <v>12569</v>
      </c>
      <c r="G63" s="24"/>
      <c r="H63" s="7"/>
      <c r="I63" s="25">
        <f t="shared" si="16"/>
        <v>-3869</v>
      </c>
      <c r="J63" s="24">
        <f t="shared" si="16"/>
        <v>1388</v>
      </c>
      <c r="K63" s="7"/>
      <c r="L63" s="25">
        <f t="shared" si="3"/>
        <v>-3871.4879771907972</v>
      </c>
      <c r="M63" s="17">
        <f t="shared" si="1"/>
        <v>6.1900305019271764</v>
      </c>
      <c r="N63" s="17">
        <f t="shared" si="4"/>
        <v>1401.5641474922045</v>
      </c>
      <c r="O63" s="24">
        <f t="shared" si="2"/>
        <v>183.98609719027718</v>
      </c>
      <c r="P63" s="7"/>
      <c r="Q63" s="25">
        <f t="shared" si="5"/>
        <v>-3875.8269450597559</v>
      </c>
      <c r="R63" s="24">
        <f t="shared" si="6"/>
        <v>1391.8167184533252</v>
      </c>
      <c r="S63" s="7"/>
      <c r="T63" s="25">
        <f t="shared" si="7"/>
        <v>0.94415242139980049</v>
      </c>
      <c r="U63" s="24">
        <f t="shared" si="8"/>
        <v>0.34068219402923083</v>
      </c>
      <c r="V63" s="7"/>
      <c r="W63" s="25">
        <f t="shared" si="9"/>
        <v>0.93957262464509961</v>
      </c>
      <c r="X63" s="24">
        <f t="shared" si="10"/>
        <v>242.10487037872053</v>
      </c>
      <c r="Y63" s="7"/>
      <c r="Z63" s="25">
        <f t="shared" si="11"/>
        <v>633</v>
      </c>
      <c r="AA63" s="17">
        <f t="shared" si="15"/>
        <v>241.89299999999992</v>
      </c>
      <c r="AB63" s="24">
        <f t="shared" si="12"/>
        <v>4.2218292875266421</v>
      </c>
      <c r="AC63" s="17">
        <f t="shared" si="13"/>
        <v>0.21187037872061865</v>
      </c>
      <c r="AD63" s="17">
        <f t="shared" ca="1" si="14"/>
        <v>2.2330455228001256E-2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11269</v>
      </c>
      <c r="D64" s="17">
        <v>13769</v>
      </c>
      <c r="E64" s="17">
        <v>15256</v>
      </c>
      <c r="F64" s="17">
        <v>12766</v>
      </c>
      <c r="G64" s="24"/>
      <c r="H64" s="7"/>
      <c r="I64" s="25">
        <f t="shared" si="16"/>
        <v>-3987</v>
      </c>
      <c r="J64" s="24">
        <f t="shared" si="16"/>
        <v>1003</v>
      </c>
      <c r="K64" s="7"/>
      <c r="L64" s="25">
        <f t="shared" si="3"/>
        <v>-3986.5022971572844</v>
      </c>
      <c r="M64" s="17">
        <f t="shared" si="1"/>
        <v>0.24770811964721476</v>
      </c>
      <c r="N64" s="17">
        <f t="shared" si="4"/>
        <v>1017.8130130146014</v>
      </c>
      <c r="O64" s="24">
        <f t="shared" si="2"/>
        <v>219.42535457075158</v>
      </c>
      <c r="P64" s="7"/>
      <c r="Q64" s="25">
        <f t="shared" si="5"/>
        <v>-3993.8269450597559</v>
      </c>
      <c r="R64" s="24">
        <f t="shared" si="6"/>
        <v>1006.8167184533251</v>
      </c>
      <c r="S64" s="7"/>
      <c r="T64" s="25">
        <f t="shared" si="7"/>
        <v>0.97289725116243553</v>
      </c>
      <c r="U64" s="24">
        <f t="shared" si="8"/>
        <v>0.24644374800236449</v>
      </c>
      <c r="V64" s="7"/>
      <c r="W64" s="25">
        <f t="shared" si="9"/>
        <v>0.96961152187387722</v>
      </c>
      <c r="X64" s="24">
        <f t="shared" si="10"/>
        <v>247.77438930151845</v>
      </c>
      <c r="Y64" s="7"/>
      <c r="Z64" s="25">
        <f t="shared" si="11"/>
        <v>625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0.25638930151853856</v>
      </c>
      <c r="AD64" s="17">
        <f t="shared" ca="1" si="14"/>
        <v>8.3425898829148082E-3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11228</v>
      </c>
      <c r="D65" s="17">
        <v>13576</v>
      </c>
      <c r="E65" s="17">
        <v>15285</v>
      </c>
      <c r="F65" s="17">
        <v>12951</v>
      </c>
      <c r="G65" s="24"/>
      <c r="H65" s="7"/>
      <c r="I65" s="25">
        <f t="shared" si="16"/>
        <v>-4057</v>
      </c>
      <c r="J65" s="24">
        <f t="shared" si="16"/>
        <v>625</v>
      </c>
      <c r="K65" s="7"/>
      <c r="L65" s="25">
        <f t="shared" si="3"/>
        <v>-4061.3014437108995</v>
      </c>
      <c r="M65" s="17">
        <f t="shared" si="1"/>
        <v>18.502417998037274</v>
      </c>
      <c r="N65" s="17">
        <f t="shared" si="4"/>
        <v>636.27645693021418</v>
      </c>
      <c r="O65" s="24">
        <f t="shared" si="2"/>
        <v>127.15848089897543</v>
      </c>
      <c r="P65" s="7"/>
      <c r="Q65" s="25">
        <f t="shared" si="5"/>
        <v>-4063.8269450597559</v>
      </c>
      <c r="R65" s="24">
        <f t="shared" si="6"/>
        <v>628.81671845332505</v>
      </c>
      <c r="S65" s="7"/>
      <c r="T65" s="25">
        <f t="shared" si="7"/>
        <v>0.98994926881823597</v>
      </c>
      <c r="U65" s="24">
        <f t="shared" si="8"/>
        <v>0.15391872826689576</v>
      </c>
      <c r="V65" s="7"/>
      <c r="W65" s="25">
        <f t="shared" si="9"/>
        <v>0.98793302978966435</v>
      </c>
      <c r="X65" s="24">
        <f t="shared" si="10"/>
        <v>253.17972766494665</v>
      </c>
      <c r="Y65" s="7"/>
      <c r="Z65" s="25">
        <f t="shared" si="11"/>
        <v>606</v>
      </c>
      <c r="AA65" s="17">
        <f t="shared" si="15"/>
        <v>252.97199999999992</v>
      </c>
      <c r="AB65" s="24">
        <f t="shared" si="12"/>
        <v>4.4151943153550937</v>
      </c>
      <c r="AC65" s="17">
        <f t="shared" si="13"/>
        <v>0.20772766494673078</v>
      </c>
      <c r="AD65" s="17">
        <f t="shared" ca="1" si="14"/>
        <v>-2.8222250221148215E-2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11214</v>
      </c>
      <c r="D66" s="17">
        <v>13392</v>
      </c>
      <c r="E66" s="17">
        <v>15312</v>
      </c>
      <c r="F66" s="17">
        <v>13149</v>
      </c>
      <c r="G66" s="24"/>
      <c r="H66" s="7"/>
      <c r="I66" s="25">
        <f t="shared" si="16"/>
        <v>-4098</v>
      </c>
      <c r="J66" s="24">
        <f t="shared" si="16"/>
        <v>243</v>
      </c>
      <c r="K66" s="7"/>
      <c r="L66" s="25">
        <f t="shared" si="3"/>
        <v>-4099.5143723450983</v>
      </c>
      <c r="M66" s="17">
        <f t="shared" si="1"/>
        <v>2.2933235995985517</v>
      </c>
      <c r="N66" s="17">
        <f t="shared" si="4"/>
        <v>243.79443300606999</v>
      </c>
      <c r="O66" s="24">
        <f t="shared" si="2"/>
        <v>0.63112380113340716</v>
      </c>
      <c r="P66" s="7"/>
      <c r="Q66" s="25">
        <f t="shared" si="5"/>
        <v>-4104.8269450597563</v>
      </c>
      <c r="R66" s="24">
        <f t="shared" si="6"/>
        <v>246.81671845332508</v>
      </c>
      <c r="S66" s="7"/>
      <c r="T66" s="25">
        <f t="shared" si="7"/>
        <v>0.99993687915949059</v>
      </c>
      <c r="U66" s="24">
        <f t="shared" si="8"/>
        <v>6.0414607793485543E-2</v>
      </c>
      <c r="V66" s="7"/>
      <c r="W66" s="25">
        <f t="shared" si="9"/>
        <v>0.99920288397089252</v>
      </c>
      <c r="X66" s="24">
        <f t="shared" si="10"/>
        <v>258.5750951644369</v>
      </c>
      <c r="Y66" s="7"/>
      <c r="Z66" s="25">
        <f t="shared" si="11"/>
        <v>614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7.7095164436968844E-2</v>
      </c>
      <c r="AD66" s="17">
        <f t="shared" ca="1" si="14"/>
        <v>1.8033432773677305E-2</v>
      </c>
      <c r="AE66" s="17">
        <v>103</v>
      </c>
    </row>
    <row r="67" spans="1:31" s="17" customFormat="1" x14ac:dyDescent="0.25">
      <c r="A67" s="17">
        <v>47</v>
      </c>
      <c r="B67" s="17">
        <v>636</v>
      </c>
      <c r="C67" s="17">
        <v>11205</v>
      </c>
      <c r="D67" s="17">
        <v>13170</v>
      </c>
      <c r="E67" s="17">
        <v>15295</v>
      </c>
      <c r="F67" s="17">
        <v>13338</v>
      </c>
      <c r="G67" s="24"/>
      <c r="H67" s="7"/>
      <c r="I67" s="25">
        <f t="shared" si="16"/>
        <v>-4090</v>
      </c>
      <c r="J67" s="24">
        <f t="shared" si="16"/>
        <v>-168</v>
      </c>
      <c r="K67" s="7"/>
      <c r="L67" s="25">
        <f t="shared" si="3"/>
        <v>-4098.8466803800347</v>
      </c>
      <c r="M67" s="17">
        <f t="shared" si="1"/>
        <v>78.263753746491616</v>
      </c>
      <c r="N67" s="17">
        <f t="shared" si="4"/>
        <v>-165.13786103357802</v>
      </c>
      <c r="O67" s="24">
        <f t="shared" si="2"/>
        <v>8.1918394631110836</v>
      </c>
      <c r="P67" s="7"/>
      <c r="Q67" s="25">
        <f t="shared" si="5"/>
        <v>-4096.8269450597563</v>
      </c>
      <c r="R67" s="24">
        <f t="shared" si="6"/>
        <v>-164.18328154667492</v>
      </c>
      <c r="S67" s="7"/>
      <c r="T67" s="25">
        <f t="shared" si="7"/>
        <v>0.9979880771416848</v>
      </c>
      <c r="U67" s="24">
        <f t="shared" si="8"/>
        <v>-4.0187993030000313E-2</v>
      </c>
      <c r="V67" s="7"/>
      <c r="W67" s="25">
        <f t="shared" si="9"/>
        <v>0.99863247708229541</v>
      </c>
      <c r="X67" s="24">
        <f t="shared" si="10"/>
        <v>264.33965841775034</v>
      </c>
      <c r="Y67" s="7"/>
      <c r="Z67" s="25">
        <f t="shared" si="11"/>
        <v>636</v>
      </c>
      <c r="AA67" s="17">
        <f t="shared" si="15"/>
        <v>264.22199999999992</v>
      </c>
      <c r="AB67" s="24">
        <f t="shared" si="12"/>
        <v>4.6115438562044559</v>
      </c>
      <c r="AC67" s="17">
        <f t="shared" si="13"/>
        <v>0.11765841775041963</v>
      </c>
      <c r="AD67" s="17">
        <f t="shared" ca="1" si="14"/>
        <v>8.5495535039399329E-2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11228</v>
      </c>
      <c r="D68" s="17">
        <v>12976</v>
      </c>
      <c r="E68" s="17">
        <v>15278</v>
      </c>
      <c r="F68" s="17">
        <v>13543</v>
      </c>
      <c r="G68" s="24"/>
      <c r="H68" s="7"/>
      <c r="I68" s="25">
        <f t="shared" si="16"/>
        <v>-4050</v>
      </c>
      <c r="J68" s="24">
        <f t="shared" si="16"/>
        <v>-567</v>
      </c>
      <c r="K68" s="7"/>
      <c r="L68" s="25">
        <f t="shared" si="3"/>
        <v>-4058.2968642123901</v>
      </c>
      <c r="M68" s="17">
        <f t="shared" si="1"/>
        <v>68.837955758839911</v>
      </c>
      <c r="N68" s="17">
        <f t="shared" si="4"/>
        <v>-565.45250239374059</v>
      </c>
      <c r="O68" s="24">
        <f t="shared" si="2"/>
        <v>2.3947488413786111</v>
      </c>
      <c r="P68" s="7"/>
      <c r="Q68" s="25">
        <f t="shared" si="5"/>
        <v>-4056.8269450597559</v>
      </c>
      <c r="R68" s="24">
        <f t="shared" si="6"/>
        <v>-563.18328154667495</v>
      </c>
      <c r="S68" s="7"/>
      <c r="T68" s="25">
        <f t="shared" si="7"/>
        <v>0.98824406705265588</v>
      </c>
      <c r="U68" s="24">
        <f t="shared" si="8"/>
        <v>-0.13785329163966178</v>
      </c>
      <c r="V68" s="7"/>
      <c r="W68" s="25">
        <f t="shared" si="9"/>
        <v>0.99022587981795462</v>
      </c>
      <c r="X68" s="24">
        <f t="shared" si="10"/>
        <v>269.9605824396283</v>
      </c>
      <c r="Y68" s="7"/>
      <c r="Z68" s="25">
        <f t="shared" si="11"/>
        <v>625</v>
      </c>
      <c r="AA68" s="17">
        <f t="shared" si="15"/>
        <v>269.84699999999992</v>
      </c>
      <c r="AB68" s="24">
        <f t="shared" si="12"/>
        <v>4.7097186266291367</v>
      </c>
      <c r="AC68" s="17">
        <f t="shared" si="13"/>
        <v>0.11358243962837378</v>
      </c>
      <c r="AD68" s="17">
        <f t="shared" ca="1" si="14"/>
        <v>-1.9022251345120367E-2</v>
      </c>
      <c r="AE68" s="17">
        <v>101</v>
      </c>
    </row>
    <row r="69" spans="1:31" s="17" customFormat="1" x14ac:dyDescent="0.25">
      <c r="A69" s="17">
        <v>49</v>
      </c>
      <c r="B69" s="17">
        <v>627</v>
      </c>
      <c r="C69" s="17">
        <v>11261</v>
      </c>
      <c r="D69" s="17">
        <v>12777</v>
      </c>
      <c r="E69" s="17">
        <v>15236</v>
      </c>
      <c r="F69" s="17">
        <v>13734</v>
      </c>
      <c r="G69" s="24"/>
      <c r="H69" s="7"/>
      <c r="I69" s="25">
        <f t="shared" si="16"/>
        <v>-3975</v>
      </c>
      <c r="J69" s="24">
        <f t="shared" si="16"/>
        <v>-957</v>
      </c>
      <c r="K69" s="7"/>
      <c r="L69" s="25">
        <f t="shared" si="3"/>
        <v>-3978.275387948866</v>
      </c>
      <c r="M69" s="17">
        <f t="shared" si="1"/>
        <v>10.728166215576328</v>
      </c>
      <c r="N69" s="17">
        <f t="shared" si="4"/>
        <v>-961.60122195012411</v>
      </c>
      <c r="O69" s="24">
        <f t="shared" si="2"/>
        <v>21.17124343430395</v>
      </c>
      <c r="P69" s="7"/>
      <c r="Q69" s="25">
        <f t="shared" si="5"/>
        <v>-3981.8269450597559</v>
      </c>
      <c r="R69" s="24">
        <f t="shared" si="6"/>
        <v>-953.18328154667495</v>
      </c>
      <c r="S69" s="7"/>
      <c r="T69" s="25">
        <f t="shared" si="7"/>
        <v>0.96997404813572685</v>
      </c>
      <c r="U69" s="24">
        <f t="shared" si="8"/>
        <v>-0.23331561358895492</v>
      </c>
      <c r="V69" s="7"/>
      <c r="W69" s="25">
        <f t="shared" si="9"/>
        <v>0.97326228542412863</v>
      </c>
      <c r="X69" s="24">
        <f t="shared" si="10"/>
        <v>275.51599790263992</v>
      </c>
      <c r="Y69" s="7"/>
      <c r="Z69" s="25">
        <f t="shared" si="11"/>
        <v>627</v>
      </c>
      <c r="AA69" s="17">
        <f t="shared" si="15"/>
        <v>275.4899999999999</v>
      </c>
      <c r="AB69" s="24">
        <f t="shared" si="12"/>
        <v>4.8082075563191768</v>
      </c>
      <c r="AC69" s="17">
        <f t="shared" si="13"/>
        <v>2.5997902640028769E-2</v>
      </c>
      <c r="AD69" s="17">
        <f t="shared" ca="1" si="14"/>
        <v>2.6569959777077656E-2</v>
      </c>
      <c r="AE69" s="17">
        <v>100</v>
      </c>
    </row>
    <row r="70" spans="1:31" s="17" customFormat="1" x14ac:dyDescent="0.25">
      <c r="A70" s="17">
        <v>50</v>
      </c>
      <c r="B70" s="17">
        <v>645</v>
      </c>
      <c r="C70" s="17">
        <v>11326</v>
      </c>
      <c r="D70" s="17">
        <v>12579</v>
      </c>
      <c r="E70" s="17">
        <v>15177</v>
      </c>
      <c r="F70" s="17">
        <v>13931</v>
      </c>
      <c r="G70" s="24"/>
      <c r="H70" s="7"/>
      <c r="I70" s="25">
        <f t="shared" si="16"/>
        <v>-3851</v>
      </c>
      <c r="J70" s="24">
        <f t="shared" si="16"/>
        <v>-1352</v>
      </c>
      <c r="K70" s="7"/>
      <c r="L70" s="25">
        <f t="shared" si="3"/>
        <v>-3855.6582914076162</v>
      </c>
      <c r="M70" s="17">
        <f t="shared" si="1"/>
        <v>21.699678838270557</v>
      </c>
      <c r="N70" s="17">
        <f t="shared" si="4"/>
        <v>-1359.3822412316124</v>
      </c>
      <c r="O70" s="24">
        <f t="shared" si="2"/>
        <v>54.497485601718125</v>
      </c>
      <c r="P70" s="7"/>
      <c r="Q70" s="25">
        <f t="shared" si="5"/>
        <v>-3857.8269450597559</v>
      </c>
      <c r="R70" s="24">
        <f t="shared" si="6"/>
        <v>-1348.1832815466748</v>
      </c>
      <c r="S70" s="7"/>
      <c r="T70" s="25">
        <f t="shared" si="7"/>
        <v>0.93976761685973753</v>
      </c>
      <c r="U70" s="24">
        <f t="shared" si="8"/>
        <v>-0.33000181146067487</v>
      </c>
      <c r="V70" s="7"/>
      <c r="W70" s="25">
        <f t="shared" si="9"/>
        <v>0.94437792905002316</v>
      </c>
      <c r="X70" s="24">
        <f t="shared" si="10"/>
        <v>281.29651635497703</v>
      </c>
      <c r="Y70" s="7"/>
      <c r="Z70" s="25">
        <f t="shared" si="11"/>
        <v>645</v>
      </c>
      <c r="AA70" s="17">
        <f t="shared" si="15"/>
        <v>281.2949999999999</v>
      </c>
      <c r="AB70" s="24">
        <f t="shared" si="12"/>
        <v>4.909523919397448</v>
      </c>
      <c r="AC70" s="17">
        <f t="shared" si="13"/>
        <v>1.516354977127321E-3</v>
      </c>
      <c r="AD70" s="17">
        <f t="shared" ca="1" si="14"/>
        <v>1.2523174795830982E-2</v>
      </c>
      <c r="AE70" s="17">
        <v>99</v>
      </c>
    </row>
    <row r="71" spans="1:31" s="17" customFormat="1" x14ac:dyDescent="0.25">
      <c r="A71" s="17">
        <v>51</v>
      </c>
      <c r="B71" s="17">
        <v>637</v>
      </c>
      <c r="C71" s="17">
        <v>11408</v>
      </c>
      <c r="D71" s="17">
        <v>12398</v>
      </c>
      <c r="E71" s="17">
        <v>15102</v>
      </c>
      <c r="F71" s="17">
        <v>14128</v>
      </c>
      <c r="G71" s="24"/>
      <c r="H71" s="7"/>
      <c r="I71" s="25">
        <f t="shared" si="16"/>
        <v>-3694</v>
      </c>
      <c r="J71" s="24">
        <f t="shared" si="16"/>
        <v>-1730</v>
      </c>
      <c r="K71" s="7"/>
      <c r="L71" s="25">
        <f t="shared" si="3"/>
        <v>-3695.6701126770081</v>
      </c>
      <c r="M71" s="17">
        <f t="shared" si="1"/>
        <v>2.7892763539031349</v>
      </c>
      <c r="N71" s="17">
        <f t="shared" si="4"/>
        <v>-1738.5768107833544</v>
      </c>
      <c r="O71" s="24">
        <f t="shared" si="2"/>
        <v>73.561683213464377</v>
      </c>
      <c r="P71" s="7"/>
      <c r="Q71" s="25">
        <f t="shared" si="5"/>
        <v>-3700.8269450597559</v>
      </c>
      <c r="R71" s="24">
        <f t="shared" si="6"/>
        <v>-1726.1832815466748</v>
      </c>
      <c r="S71" s="7"/>
      <c r="T71" s="25">
        <f t="shared" si="7"/>
        <v>0.90152237726029938</v>
      </c>
      <c r="U71" s="24">
        <f t="shared" si="8"/>
        <v>-0.42252683119614365</v>
      </c>
      <c r="V71" s="7"/>
      <c r="W71" s="25">
        <f t="shared" si="9"/>
        <v>0.90739698815464642</v>
      </c>
      <c r="X71" s="24">
        <f t="shared" si="10"/>
        <v>287.00405391752861</v>
      </c>
      <c r="Y71" s="7"/>
      <c r="Z71" s="25">
        <f t="shared" si="11"/>
        <v>637</v>
      </c>
      <c r="AA71" s="17">
        <f t="shared" si="15"/>
        <v>287.02799999999991</v>
      </c>
      <c r="AB71" s="24">
        <f t="shared" si="12"/>
        <v>5.0095836454142821</v>
      </c>
      <c r="AC71" s="17">
        <f t="shared" si="13"/>
        <v>-2.3946082471297814E-2</v>
      </c>
      <c r="AD71" s="17">
        <f t="shared" ca="1" si="14"/>
        <v>-5.7326491024696224E-2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11487</v>
      </c>
      <c r="D72" s="17">
        <v>12207</v>
      </c>
      <c r="E72" s="17">
        <v>14990</v>
      </c>
      <c r="F72" s="17">
        <v>14282</v>
      </c>
      <c r="G72" s="24"/>
      <c r="H72" s="7"/>
      <c r="I72" s="25">
        <f t="shared" si="16"/>
        <v>-3503</v>
      </c>
      <c r="J72" s="24">
        <f t="shared" si="16"/>
        <v>-2075</v>
      </c>
      <c r="K72" s="7"/>
      <c r="L72" s="25">
        <f t="shared" si="3"/>
        <v>-3506.0408398912077</v>
      </c>
      <c r="M72" s="17">
        <f t="shared" si="1"/>
        <v>9.2467072439602056</v>
      </c>
      <c r="N72" s="17">
        <f t="shared" si="4"/>
        <v>-2088.2211486754973</v>
      </c>
      <c r="O72" s="24">
        <f t="shared" si="2"/>
        <v>174.79877229960297</v>
      </c>
      <c r="P72" s="7"/>
      <c r="Q72" s="25">
        <f t="shared" si="5"/>
        <v>-3509.8269450597559</v>
      </c>
      <c r="R72" s="24">
        <f t="shared" si="6"/>
        <v>-2071.1832815466751</v>
      </c>
      <c r="S72" s="7"/>
      <c r="T72" s="25">
        <f t="shared" si="7"/>
        <v>0.8549947290851867</v>
      </c>
      <c r="U72" s="24">
        <f t="shared" si="8"/>
        <v>-0.50697426984359528</v>
      </c>
      <c r="V72" s="7"/>
      <c r="W72" s="25">
        <f t="shared" si="9"/>
        <v>0.86202217234184608</v>
      </c>
      <c r="X72" s="24">
        <f t="shared" si="10"/>
        <v>292.49587173664668</v>
      </c>
      <c r="Y72" s="7"/>
      <c r="Z72" s="25">
        <f t="shared" si="11"/>
        <v>615</v>
      </c>
      <c r="AA72" s="17">
        <f t="shared" si="15"/>
        <v>292.56299999999993</v>
      </c>
      <c r="AB72" s="24">
        <f t="shared" si="12"/>
        <v>5.1061876195121689</v>
      </c>
      <c r="AC72" s="17">
        <f t="shared" si="13"/>
        <v>-6.7128263353254169E-2</v>
      </c>
      <c r="AD72" s="17">
        <f t="shared" ca="1" si="14"/>
        <v>2.9111994297238653E-2</v>
      </c>
      <c r="AE72" s="17">
        <v>97</v>
      </c>
    </row>
    <row r="73" spans="1:31" s="17" customFormat="1" x14ac:dyDescent="0.25">
      <c r="A73" s="17">
        <v>53</v>
      </c>
      <c r="B73" s="17">
        <v>614</v>
      </c>
      <c r="C73" s="17">
        <v>11604</v>
      </c>
      <c r="D73" s="17">
        <v>12047</v>
      </c>
      <c r="E73" s="17">
        <v>14887</v>
      </c>
      <c r="F73" s="17">
        <v>14456</v>
      </c>
      <c r="G73" s="24"/>
      <c r="H73" s="7"/>
      <c r="I73" s="25">
        <f t="shared" si="16"/>
        <v>-3283</v>
      </c>
      <c r="J73" s="24">
        <f t="shared" si="16"/>
        <v>-2409</v>
      </c>
      <c r="K73" s="7"/>
      <c r="L73" s="25">
        <f t="shared" si="3"/>
        <v>-3284.0368450382907</v>
      </c>
      <c r="M73" s="17">
        <f t="shared" si="1"/>
        <v>1.0750476334280872</v>
      </c>
      <c r="N73" s="17">
        <f t="shared" si="4"/>
        <v>-2417.8741749650808</v>
      </c>
      <c r="O73" s="24">
        <f t="shared" si="2"/>
        <v>78.750981310866521</v>
      </c>
      <c r="P73" s="7"/>
      <c r="Q73" s="25">
        <f t="shared" si="5"/>
        <v>-3289.8269450597559</v>
      </c>
      <c r="R73" s="24">
        <f t="shared" si="6"/>
        <v>-2405.1832815466751</v>
      </c>
      <c r="S73" s="7"/>
      <c r="T73" s="25">
        <f t="shared" si="7"/>
        <v>0.80140267359552819</v>
      </c>
      <c r="U73" s="24">
        <f t="shared" si="8"/>
        <v>-0.58872918146170794</v>
      </c>
      <c r="V73" s="7"/>
      <c r="W73" s="25">
        <f t="shared" si="9"/>
        <v>0.80954538972545287</v>
      </c>
      <c r="X73" s="24">
        <f t="shared" si="10"/>
        <v>298.06107999517621</v>
      </c>
      <c r="Y73" s="7"/>
      <c r="Z73" s="25">
        <f t="shared" si="11"/>
        <v>614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-2.792000482372714E-2</v>
      </c>
      <c r="AD73" s="17">
        <f t="shared" ca="1" si="14"/>
        <v>-2.5353034325235058E-3</v>
      </c>
      <c r="AE73" s="17">
        <v>96</v>
      </c>
    </row>
    <row r="74" spans="1:31" s="17" customFormat="1" x14ac:dyDescent="0.25">
      <c r="A74" s="17">
        <v>54</v>
      </c>
      <c r="B74" s="17">
        <v>611</v>
      </c>
      <c r="C74" s="17">
        <v>11744</v>
      </c>
      <c r="D74" s="17">
        <v>11912</v>
      </c>
      <c r="E74" s="17">
        <v>14782</v>
      </c>
      <c r="F74" s="17">
        <v>14625</v>
      </c>
      <c r="G74" s="24"/>
      <c r="H74" s="7"/>
      <c r="I74" s="25">
        <f t="shared" si="16"/>
        <v>-3038</v>
      </c>
      <c r="J74" s="24">
        <f t="shared" si="16"/>
        <v>-2713</v>
      </c>
      <c r="K74" s="7"/>
      <c r="L74" s="25">
        <f t="shared" si="3"/>
        <v>-3032.7460690061025</v>
      </c>
      <c r="M74" s="17">
        <f t="shared" si="1"/>
        <v>27.603790888636603</v>
      </c>
      <c r="N74" s="17">
        <f t="shared" si="4"/>
        <v>-2723.6070975990383</v>
      </c>
      <c r="O74" s="24">
        <f t="shared" si="2"/>
        <v>112.51051947552402</v>
      </c>
      <c r="P74" s="7"/>
      <c r="Q74" s="25">
        <f t="shared" si="5"/>
        <v>-3044.8269450597559</v>
      </c>
      <c r="R74" s="24">
        <f t="shared" si="6"/>
        <v>-2709.1832815466751</v>
      </c>
      <c r="S74" s="7"/>
      <c r="T74" s="25">
        <f t="shared" si="7"/>
        <v>0.74172061180022664</v>
      </c>
      <c r="U74" s="24">
        <f t="shared" si="8"/>
        <v>-0.66314083754525954</v>
      </c>
      <c r="V74" s="7"/>
      <c r="W74" s="25">
        <f t="shared" si="9"/>
        <v>0.75087740290808791</v>
      </c>
      <c r="X74" s="24">
        <f t="shared" si="10"/>
        <v>303.48462734188388</v>
      </c>
      <c r="Y74" s="7"/>
      <c r="Z74" s="25">
        <f t="shared" si="11"/>
        <v>611</v>
      </c>
      <c r="AA74" s="17">
        <f t="shared" si="15"/>
        <v>303.58799999999997</v>
      </c>
      <c r="AB74" s="24">
        <f t="shared" si="12"/>
        <v>5.2986101695445447</v>
      </c>
      <c r="AC74" s="17">
        <f t="shared" si="13"/>
        <v>-0.10337265811608631</v>
      </c>
      <c r="AD74" s="17">
        <f t="shared" ca="1" si="14"/>
        <v>8.350161788865762E-2</v>
      </c>
      <c r="AE74" s="17">
        <v>95</v>
      </c>
    </row>
    <row r="75" spans="1:31" s="17" customFormat="1" x14ac:dyDescent="0.25">
      <c r="A75" s="17">
        <v>55</v>
      </c>
      <c r="B75" s="17">
        <v>627</v>
      </c>
      <c r="C75" s="17">
        <v>11876</v>
      </c>
      <c r="D75" s="17">
        <v>11755</v>
      </c>
      <c r="E75" s="17">
        <v>14622</v>
      </c>
      <c r="F75" s="17">
        <v>14753</v>
      </c>
      <c r="G75" s="24"/>
      <c r="H75" s="7"/>
      <c r="I75" s="25">
        <f t="shared" si="16"/>
        <v>-2746</v>
      </c>
      <c r="J75" s="24">
        <f t="shared" si="16"/>
        <v>-2998</v>
      </c>
      <c r="K75" s="7"/>
      <c r="L75" s="25">
        <f t="shared" si="3"/>
        <v>-2745.808647615695</v>
      </c>
      <c r="M75" s="17">
        <f t="shared" si="1"/>
        <v>3.6615734979205186E-2</v>
      </c>
      <c r="N75" s="17">
        <f t="shared" si="4"/>
        <v>-3011.2493258905542</v>
      </c>
      <c r="O75" s="24">
        <f t="shared" si="2"/>
        <v>175.54463655411107</v>
      </c>
      <c r="P75" s="7"/>
      <c r="Q75" s="25">
        <f t="shared" si="5"/>
        <v>-2752.8269450597559</v>
      </c>
      <c r="R75" s="24">
        <f t="shared" si="6"/>
        <v>-2994.1832815466751</v>
      </c>
      <c r="S75" s="7"/>
      <c r="T75" s="25">
        <f t="shared" si="7"/>
        <v>0.67058933815031629</v>
      </c>
      <c r="U75" s="24">
        <f t="shared" si="8"/>
        <v>-0.73290176512358907</v>
      </c>
      <c r="V75" s="7"/>
      <c r="W75" s="25">
        <f t="shared" si="9"/>
        <v>0.68069539944502155</v>
      </c>
      <c r="X75" s="24">
        <f t="shared" si="10"/>
        <v>309.15020833102608</v>
      </c>
      <c r="Y75" s="7"/>
      <c r="Z75" s="25">
        <f t="shared" si="11"/>
        <v>627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-8.0791668973859032E-2</v>
      </c>
      <c r="AD75" s="17">
        <f t="shared" ca="1" si="14"/>
        <v>6.818704570355294E-2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12034</v>
      </c>
      <c r="D76" s="17">
        <v>11627</v>
      </c>
      <c r="E76" s="17">
        <v>14464</v>
      </c>
      <c r="F76" s="17">
        <v>14888</v>
      </c>
      <c r="G76" s="24"/>
      <c r="H76" s="7"/>
      <c r="I76" s="25">
        <f t="shared" si="16"/>
        <v>-2430</v>
      </c>
      <c r="J76" s="24">
        <f t="shared" si="16"/>
        <v>-3261</v>
      </c>
      <c r="K76" s="7"/>
      <c r="L76" s="25">
        <f t="shared" si="3"/>
        <v>-2426.9871632647078</v>
      </c>
      <c r="M76" s="17">
        <f t="shared" si="1"/>
        <v>9.0771851935264003</v>
      </c>
      <c r="N76" s="17">
        <f t="shared" si="4"/>
        <v>-3273.560908368283</v>
      </c>
      <c r="O76" s="24">
        <f t="shared" si="2"/>
        <v>157.77641903640142</v>
      </c>
      <c r="P76" s="7"/>
      <c r="Q76" s="25">
        <f t="shared" si="5"/>
        <v>-2436.8269450597559</v>
      </c>
      <c r="R76" s="24">
        <f t="shared" si="6"/>
        <v>-3257.1832815466751</v>
      </c>
      <c r="S76" s="7"/>
      <c r="T76" s="25">
        <f t="shared" si="7"/>
        <v>0.5936116584469886</v>
      </c>
      <c r="U76" s="24">
        <f t="shared" si="8"/>
        <v>-0.79727763864324064</v>
      </c>
      <c r="V76" s="7"/>
      <c r="W76" s="25">
        <f t="shared" si="9"/>
        <v>0.6045926485403178</v>
      </c>
      <c r="X76" s="24">
        <f t="shared" si="10"/>
        <v>314.8613277622635</v>
      </c>
      <c r="Y76" s="7"/>
      <c r="Z76" s="25">
        <f t="shared" si="11"/>
        <v>637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-0.10267223773644218</v>
      </c>
      <c r="AD76" s="17">
        <f t="shared" ca="1" si="14"/>
        <v>0.16006693579743114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12206</v>
      </c>
      <c r="D77" s="17">
        <v>11500</v>
      </c>
      <c r="E77" s="17">
        <v>14285</v>
      </c>
      <c r="F77" s="17">
        <v>14997</v>
      </c>
      <c r="G77" s="24"/>
      <c r="H77" s="7"/>
      <c r="I77" s="25">
        <f t="shared" si="16"/>
        <v>-2079</v>
      </c>
      <c r="J77" s="24">
        <f t="shared" si="16"/>
        <v>-3497</v>
      </c>
      <c r="K77" s="7"/>
      <c r="L77" s="25">
        <f t="shared" si="3"/>
        <v>-2080.4788019527532</v>
      </c>
      <c r="M77" s="17">
        <f t="shared" si="1"/>
        <v>2.1868552154666818</v>
      </c>
      <c r="N77" s="17">
        <f t="shared" si="4"/>
        <v>-3505.1021763656736</v>
      </c>
      <c r="O77" s="24">
        <f t="shared" si="2"/>
        <v>65.645261860479636</v>
      </c>
      <c r="P77" s="7"/>
      <c r="Q77" s="25">
        <f t="shared" si="5"/>
        <v>-2085.8269450597559</v>
      </c>
      <c r="R77" s="24">
        <f t="shared" si="6"/>
        <v>-3493.1832815466751</v>
      </c>
      <c r="S77" s="7"/>
      <c r="T77" s="25">
        <f t="shared" si="7"/>
        <v>0.50810796991576068</v>
      </c>
      <c r="U77" s="24">
        <f t="shared" si="8"/>
        <v>-0.85504458218178725</v>
      </c>
      <c r="V77" s="7"/>
      <c r="W77" s="25">
        <f t="shared" si="9"/>
        <v>0.51987252482328794</v>
      </c>
      <c r="X77" s="24">
        <f t="shared" si="10"/>
        <v>320.73527992822767</v>
      </c>
      <c r="Y77" s="7"/>
      <c r="Z77" s="25">
        <f t="shared" si="11"/>
        <v>643</v>
      </c>
      <c r="AA77" s="17">
        <f t="shared" si="15"/>
        <v>320.75099999999992</v>
      </c>
      <c r="AB77" s="24">
        <f t="shared" si="12"/>
        <v>5.5981610290643298</v>
      </c>
      <c r="AC77" s="17">
        <f t="shared" si="13"/>
        <v>-1.5720071772250321E-2</v>
      </c>
      <c r="AD77" s="17">
        <f t="shared" ca="1" si="14"/>
        <v>-2.2420674628619963E-2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12384</v>
      </c>
      <c r="D78" s="17">
        <v>11404</v>
      </c>
      <c r="E78" s="17">
        <v>14106</v>
      </c>
      <c r="F78" s="17">
        <v>15094</v>
      </c>
      <c r="G78" s="24"/>
      <c r="H78" s="7"/>
      <c r="I78" s="25">
        <f t="shared" si="16"/>
        <v>-1722</v>
      </c>
      <c r="J78" s="24">
        <f t="shared" si="16"/>
        <v>-3690</v>
      </c>
      <c r="K78" s="7"/>
      <c r="L78" s="25">
        <f t="shared" si="3"/>
        <v>-1722.0732791092482</v>
      </c>
      <c r="M78" s="17">
        <f t="shared" si="1"/>
        <v>5.3698278522144672E-3</v>
      </c>
      <c r="N78" s="17">
        <f t="shared" si="4"/>
        <v>-3696.4688206185247</v>
      </c>
      <c r="O78" s="24">
        <f t="shared" si="2"/>
        <v>41.845640194649761</v>
      </c>
      <c r="P78" s="7"/>
      <c r="Q78" s="25">
        <f t="shared" si="5"/>
        <v>-1728.8269450597559</v>
      </c>
      <c r="R78" s="24">
        <f t="shared" si="6"/>
        <v>-3686.1832815466751</v>
      </c>
      <c r="S78" s="7"/>
      <c r="T78" s="25">
        <f t="shared" si="7"/>
        <v>0.42114267987117843</v>
      </c>
      <c r="U78" s="24">
        <f t="shared" si="8"/>
        <v>-0.90228619278746314</v>
      </c>
      <c r="V78" s="7"/>
      <c r="W78" s="25">
        <f t="shared" si="9"/>
        <v>0.43354643157326367</v>
      </c>
      <c r="X78" s="24">
        <f t="shared" si="10"/>
        <v>326.37096921129421</v>
      </c>
      <c r="Y78" s="7"/>
      <c r="Z78" s="25">
        <f t="shared" si="11"/>
        <v>627</v>
      </c>
      <c r="AA78" s="17">
        <f t="shared" si="15"/>
        <v>326.39399999999989</v>
      </c>
      <c r="AB78" s="24">
        <f t="shared" si="12"/>
        <v>5.6966499587543691</v>
      </c>
      <c r="AC78" s="17">
        <f t="shared" si="13"/>
        <v>-2.3030788705682426E-2</v>
      </c>
      <c r="AD78" s="17">
        <f t="shared" ca="1" si="14"/>
        <v>0.12147101405065541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12566</v>
      </c>
      <c r="D79" s="17">
        <v>11323</v>
      </c>
      <c r="E79" s="17">
        <v>13916</v>
      </c>
      <c r="F79" s="17">
        <v>15167</v>
      </c>
      <c r="G79" s="24"/>
      <c r="H79" s="7"/>
      <c r="I79" s="25">
        <f t="shared" si="16"/>
        <v>-1350</v>
      </c>
      <c r="J79" s="24">
        <f t="shared" si="16"/>
        <v>-3844</v>
      </c>
      <c r="K79" s="7"/>
      <c r="L79" s="25">
        <f t="shared" si="3"/>
        <v>-1348.1290009555451</v>
      </c>
      <c r="M79" s="17">
        <f t="shared" si="1"/>
        <v>3.5006374243513267</v>
      </c>
      <c r="N79" s="17">
        <f t="shared" si="4"/>
        <v>-3851.5423083391561</v>
      </c>
      <c r="O79" s="24">
        <f t="shared" si="2"/>
        <v>56.886415082903341</v>
      </c>
      <c r="P79" s="7"/>
      <c r="Q79" s="25">
        <f t="shared" si="5"/>
        <v>-1356.8269450597559</v>
      </c>
      <c r="R79" s="24">
        <f t="shared" si="6"/>
        <v>-3840.1832815466751</v>
      </c>
      <c r="S79" s="7"/>
      <c r="T79" s="25">
        <f t="shared" si="7"/>
        <v>0.33052338604321041</v>
      </c>
      <c r="U79" s="24">
        <f t="shared" si="8"/>
        <v>-0.93998157119820969</v>
      </c>
      <c r="V79" s="7"/>
      <c r="W79" s="25">
        <f t="shared" si="9"/>
        <v>0.34343517750600894</v>
      </c>
      <c r="X79" s="24">
        <f t="shared" si="10"/>
        <v>331.96467597430535</v>
      </c>
      <c r="Y79" s="7"/>
      <c r="Z79" s="25">
        <f t="shared" si="11"/>
        <v>625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-5.4324025694540978E-2</v>
      </c>
      <c r="AD79" s="17">
        <f t="shared" ca="1" si="14"/>
        <v>0.12368001055801869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12778</v>
      </c>
      <c r="D80" s="17">
        <v>11268</v>
      </c>
      <c r="E80" s="17">
        <v>13732</v>
      </c>
      <c r="F80" s="17">
        <v>15238</v>
      </c>
      <c r="G80" s="24"/>
      <c r="H80" s="7"/>
      <c r="I80" s="25">
        <f t="shared" si="16"/>
        <v>-954</v>
      </c>
      <c r="J80" s="24">
        <f t="shared" si="16"/>
        <v>-3970</v>
      </c>
      <c r="K80" s="7"/>
      <c r="L80" s="25">
        <f t="shared" si="3"/>
        <v>-955.48511262520412</v>
      </c>
      <c r="M80" s="17">
        <f t="shared" si="1"/>
        <v>2.2055595095406848</v>
      </c>
      <c r="N80" s="17">
        <f t="shared" si="4"/>
        <v>-3970.9132105547242</v>
      </c>
      <c r="O80" s="24">
        <f t="shared" si="2"/>
        <v>0.83395351725963285</v>
      </c>
      <c r="P80" s="7"/>
      <c r="Q80" s="25">
        <f t="shared" si="5"/>
        <v>-960.82694505975587</v>
      </c>
      <c r="R80" s="24">
        <f t="shared" si="6"/>
        <v>-3966.1832815466751</v>
      </c>
      <c r="S80" s="7"/>
      <c r="T80" s="25">
        <f t="shared" si="7"/>
        <v>0.23405768616182507</v>
      </c>
      <c r="U80" s="24">
        <f t="shared" si="8"/>
        <v>-0.97082324444336587</v>
      </c>
      <c r="V80" s="7"/>
      <c r="W80" s="25">
        <f t="shared" si="9"/>
        <v>0.24738305076950326</v>
      </c>
      <c r="X80" s="24">
        <f t="shared" si="10"/>
        <v>337.73939646311896</v>
      </c>
      <c r="Y80" s="7"/>
      <c r="Z80" s="25">
        <f t="shared" si="11"/>
        <v>634</v>
      </c>
      <c r="AA80" s="17">
        <f t="shared" si="15"/>
        <v>337.72499999999991</v>
      </c>
      <c r="AB80" s="24">
        <f t="shared" si="12"/>
        <v>5.8944132162978473</v>
      </c>
      <c r="AC80" s="17">
        <f t="shared" si="13"/>
        <v>1.4396463119055625E-2</v>
      </c>
      <c r="AD80" s="17">
        <f t="shared" ca="1" si="14"/>
        <v>-3.5645296663687986E-2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12968</v>
      </c>
      <c r="D81" s="17">
        <v>11229</v>
      </c>
      <c r="E81" s="17">
        <v>13537</v>
      </c>
      <c r="F81" s="17">
        <v>15280</v>
      </c>
      <c r="G81" s="24"/>
      <c r="H81" s="7"/>
      <c r="I81" s="25">
        <f t="shared" si="16"/>
        <v>-569</v>
      </c>
      <c r="J81" s="24">
        <f t="shared" si="16"/>
        <v>-4051</v>
      </c>
      <c r="K81" s="7"/>
      <c r="L81" s="25">
        <f t="shared" si="3"/>
        <v>-568.65577488703786</v>
      </c>
      <c r="M81" s="17">
        <f t="shared" si="1"/>
        <v>0.11849092839379489</v>
      </c>
      <c r="N81" s="17">
        <f t="shared" si="4"/>
        <v>-4048.5991317303524</v>
      </c>
      <c r="O81" s="24">
        <f t="shared" si="2"/>
        <v>5.7641684482007429</v>
      </c>
      <c r="P81" s="7"/>
      <c r="Q81" s="25">
        <f t="shared" si="5"/>
        <v>-575.82694505975587</v>
      </c>
      <c r="R81" s="24">
        <f t="shared" si="6"/>
        <v>-4047.1832815466751</v>
      </c>
      <c r="S81" s="7"/>
      <c r="T81" s="25">
        <f t="shared" si="7"/>
        <v>0.14027158905492265</v>
      </c>
      <c r="U81" s="24">
        <f t="shared" si="8"/>
        <v>-0.99065003438668064</v>
      </c>
      <c r="V81" s="7"/>
      <c r="W81" s="25">
        <f t="shared" si="9"/>
        <v>0.1538598391735731</v>
      </c>
      <c r="X81" s="24">
        <f t="shared" si="10"/>
        <v>343.20695727192583</v>
      </c>
      <c r="Y81" s="7"/>
      <c r="Z81" s="25">
        <f t="shared" si="11"/>
        <v>610</v>
      </c>
      <c r="AA81" s="17">
        <f t="shared" si="15"/>
        <v>343.21499999999992</v>
      </c>
      <c r="AB81" s="24">
        <f t="shared" si="12"/>
        <v>5.9902317922323363</v>
      </c>
      <c r="AC81" s="17">
        <f t="shared" si="13"/>
        <v>-8.0427280740877904E-3</v>
      </c>
      <c r="AD81" s="17">
        <f t="shared" ca="1" si="14"/>
        <v>5.6896902680989569E-2</v>
      </c>
      <c r="AE81" s="17">
        <v>88</v>
      </c>
    </row>
    <row r="82" spans="1:31" s="17" customFormat="1" x14ac:dyDescent="0.25">
      <c r="A82" s="17">
        <v>62</v>
      </c>
      <c r="B82" s="17">
        <v>611</v>
      </c>
      <c r="C82" s="17">
        <v>13168</v>
      </c>
      <c r="D82" s="17">
        <v>11212</v>
      </c>
      <c r="E82" s="17">
        <v>13347</v>
      </c>
      <c r="F82" s="17">
        <v>15302</v>
      </c>
      <c r="G82" s="24"/>
      <c r="H82" s="7"/>
      <c r="I82" s="25">
        <f t="shared" si="16"/>
        <v>-179</v>
      </c>
      <c r="J82" s="24">
        <f t="shared" si="16"/>
        <v>-4090</v>
      </c>
      <c r="K82" s="7"/>
      <c r="L82" s="25">
        <f t="shared" si="3"/>
        <v>-175.90214195941917</v>
      </c>
      <c r="M82" s="17">
        <f t="shared" si="1"/>
        <v>9.5967244395913092</v>
      </c>
      <c r="N82" s="17">
        <f t="shared" si="4"/>
        <v>-4089.1447312835439</v>
      </c>
      <c r="O82" s="24">
        <f t="shared" si="2"/>
        <v>0.73148457734840766</v>
      </c>
      <c r="P82" s="7"/>
      <c r="Q82" s="25">
        <f t="shared" si="5"/>
        <v>-185.82694505975593</v>
      </c>
      <c r="R82" s="24">
        <f t="shared" si="6"/>
        <v>-4086.1832815466751</v>
      </c>
      <c r="S82" s="7"/>
      <c r="T82" s="25">
        <f t="shared" si="7"/>
        <v>4.5267490686891662E-2</v>
      </c>
      <c r="U82" s="24">
        <f t="shared" si="8"/>
        <v>-1.00019626658161</v>
      </c>
      <c r="V82" s="7"/>
      <c r="W82" s="25">
        <f t="shared" si="9"/>
        <v>5.8977635371767007E-2</v>
      </c>
      <c r="X82" s="24">
        <f t="shared" si="10"/>
        <v>348.66054740486049</v>
      </c>
      <c r="Y82" s="7"/>
      <c r="Z82" s="25">
        <f t="shared" si="11"/>
        <v>611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-5.3452595139447112E-2</v>
      </c>
      <c r="AD82" s="17">
        <f t="shared" ca="1" si="14"/>
        <v>6.8113601750610542E-2</v>
      </c>
      <c r="AE82" s="17">
        <v>87</v>
      </c>
    </row>
    <row r="83" spans="1:31" s="17" customFormat="1" x14ac:dyDescent="0.25">
      <c r="A83" s="17">
        <v>63</v>
      </c>
      <c r="B83" s="17">
        <v>636</v>
      </c>
      <c r="C83" s="17">
        <v>13368</v>
      </c>
      <c r="D83" s="17">
        <v>11201</v>
      </c>
      <c r="E83" s="17">
        <v>13137</v>
      </c>
      <c r="F83" s="17">
        <v>15303</v>
      </c>
      <c r="G83" s="24"/>
      <c r="H83" s="7"/>
      <c r="I83" s="25">
        <f t="shared" si="16"/>
        <v>231</v>
      </c>
      <c r="J83" s="24">
        <f t="shared" si="16"/>
        <v>-4102</v>
      </c>
      <c r="K83" s="7"/>
      <c r="L83" s="25">
        <f t="shared" si="3"/>
        <v>234.65438207797004</v>
      </c>
      <c r="M83" s="17">
        <f t="shared" si="1"/>
        <v>13.354508371788636</v>
      </c>
      <c r="N83" s="17">
        <f t="shared" si="4"/>
        <v>-4091.3323365443152</v>
      </c>
      <c r="O83" s="24">
        <f t="shared" si="2"/>
        <v>113.79904360375212</v>
      </c>
      <c r="P83" s="7"/>
      <c r="Q83" s="25">
        <f t="shared" si="5"/>
        <v>224.17305494024407</v>
      </c>
      <c r="R83" s="24">
        <f t="shared" si="6"/>
        <v>-4098.1832815466751</v>
      </c>
      <c r="S83" s="7"/>
      <c r="T83" s="25">
        <f t="shared" si="7"/>
        <v>-5.4608612725653767E-2</v>
      </c>
      <c r="U83" s="24">
        <f t="shared" si="8"/>
        <v>-1.0031335687954344</v>
      </c>
      <c r="V83" s="7"/>
      <c r="W83" s="25">
        <f t="shared" si="9"/>
        <v>-4.0867594404623141E-2</v>
      </c>
      <c r="X83" s="24">
        <f t="shared" si="10"/>
        <v>354.36808247272859</v>
      </c>
      <c r="Y83" s="7"/>
      <c r="Z83" s="25">
        <f t="shared" si="11"/>
        <v>636</v>
      </c>
      <c r="AA83" s="17">
        <f t="shared" si="15"/>
        <v>354.43799999999993</v>
      </c>
      <c r="AB83" s="24">
        <f t="shared" si="12"/>
        <v>6.1861100941836602</v>
      </c>
      <c r="AC83" s="17">
        <f t="shared" si="13"/>
        <v>-6.9917527271343261E-2</v>
      </c>
      <c r="AD83" s="17">
        <f t="shared" ca="1" si="14"/>
        <v>-3.7279990741353686E-2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13568</v>
      </c>
      <c r="D84" s="17">
        <v>11221</v>
      </c>
      <c r="E84" s="17">
        <v>12942</v>
      </c>
      <c r="F84" s="17">
        <v>15285</v>
      </c>
      <c r="G84" s="24"/>
      <c r="H84" s="7"/>
      <c r="I84" s="25">
        <f t="shared" ref="I84:J115" si="17">C84-E84</f>
        <v>626</v>
      </c>
      <c r="J84" s="24">
        <f t="shared" si="17"/>
        <v>-4064</v>
      </c>
      <c r="K84" s="7"/>
      <c r="L84" s="25">
        <f t="shared" si="3"/>
        <v>635.27969210576464</v>
      </c>
      <c r="M84" s="17">
        <f t="shared" ref="M84:M147" si="18">(I84-L84)^2</f>
        <v>86.112685577790558</v>
      </c>
      <c r="N84" s="17">
        <f t="shared" si="4"/>
        <v>-4053.7885756350106</v>
      </c>
      <c r="O84" s="24">
        <f t="shared" ref="O84:O147" si="19">(J84-N84)^2</f>
        <v>104.27318756189912</v>
      </c>
      <c r="P84" s="7"/>
      <c r="Q84" s="25">
        <f t="shared" si="5"/>
        <v>619.17305494024413</v>
      </c>
      <c r="R84" s="24">
        <f t="shared" si="6"/>
        <v>-4060.1832815466751</v>
      </c>
      <c r="S84" s="7"/>
      <c r="T84" s="25">
        <f t="shared" si="7"/>
        <v>-0.15083071235481341</v>
      </c>
      <c r="U84" s="24">
        <f t="shared" si="8"/>
        <v>-0.99383211178499042</v>
      </c>
      <c r="V84" s="7"/>
      <c r="W84" s="25">
        <f t="shared" si="9"/>
        <v>-0.13722618757338462</v>
      </c>
      <c r="X84" s="24">
        <f>IF(MOD(ATAN2(U84,W84)*180/PI()-$J$9+360,360)&lt;355,MOD(ATAN2(U84,W84)*180/PI()-$J$9+360,360)+360,MOD(ATAN2(U84,W84)*180/PI()-$J$9+360,360))</f>
        <v>359.89671359778481</v>
      </c>
      <c r="Y84" s="7"/>
      <c r="Z84" s="25">
        <f t="shared" si="11"/>
        <v>624</v>
      </c>
      <c r="AA84" s="17">
        <f t="shared" si="15"/>
        <v>360.05399999999992</v>
      </c>
      <c r="AB84" s="24">
        <f t="shared" si="12"/>
        <v>6.284127784975662</v>
      </c>
      <c r="AC84" s="17">
        <f t="shared" si="13"/>
        <v>-0.15728640221510659</v>
      </c>
    </row>
    <row r="85" spans="1:31" s="17" customFormat="1" x14ac:dyDescent="0.25">
      <c r="A85" s="17">
        <v>0</v>
      </c>
      <c r="B85" s="17">
        <v>0</v>
      </c>
      <c r="C85" s="17">
        <v>13531</v>
      </c>
      <c r="D85" s="17">
        <v>11185</v>
      </c>
      <c r="E85" s="17">
        <v>12896</v>
      </c>
      <c r="F85" s="17">
        <v>15236</v>
      </c>
      <c r="G85" s="24"/>
      <c r="H85" s="7"/>
      <c r="I85" s="25">
        <f t="shared" si="17"/>
        <v>635</v>
      </c>
      <c r="J85" s="24">
        <f t="shared" si="17"/>
        <v>-4051</v>
      </c>
      <c r="K85" s="7"/>
      <c r="L85" s="25">
        <f>$M$9*SIN(2*PI()/$M$10*(AA85+$M$11))+$M$12</f>
        <v>637.84622710349333</v>
      </c>
      <c r="M85" s="17">
        <f t="shared" si="18"/>
        <v>8.1010087246600531</v>
      </c>
      <c r="N85" s="17">
        <f>$O$9*COS(2*PI()/$O$10*(AA85+$O$11))+$O$12</f>
        <v>-4041.1733523881016</v>
      </c>
      <c r="O85" s="24">
        <f t="shared" si="19"/>
        <v>96.563003288427581</v>
      </c>
      <c r="P85" s="7"/>
      <c r="Q85" s="25">
        <f t="shared" ref="Q85:Q148" si="20">I85-$J$4</f>
        <v>628.17305494024413</v>
      </c>
      <c r="R85" s="24">
        <f t="shared" ref="R85:R148" si="21">J85-$J$3</f>
        <v>-4047.1832815466751</v>
      </c>
      <c r="S85" s="7"/>
      <c r="T85" s="25">
        <f t="shared" ref="T85:T148" si="22">Q85/$J$7</f>
        <v>-0.15302311462484489</v>
      </c>
      <c r="U85" s="24">
        <f t="shared" ref="U85:U148" si="23">R85/$J$6</f>
        <v>-0.99065003438668064</v>
      </c>
      <c r="V85" s="7"/>
      <c r="W85" s="25">
        <f t="shared" ref="W85:W148" si="24">(T85-U85*SIN(-$J$11*PI()/180))/(COS(-$J$11*PI()/180))</f>
        <v>-0.13946240033585935</v>
      </c>
      <c r="X85" s="24">
        <f>IF(MOD(ATAN2(U85,W85)*180/PI()-$J$9+360,360)&lt;355,MOD(ATAN2(U85,W85)*180/PI()-$J$9+360,360)+360,MOD(ATAN2(U85,W85)*180/PI()-$J$9+360,360))</f>
        <v>360.04850929450123</v>
      </c>
      <c r="Y85" s="7"/>
      <c r="Z85" s="25">
        <f>I165-J159</f>
        <v>-1</v>
      </c>
      <c r="AA85" s="17">
        <f t="shared" si="15"/>
        <v>360.0449999999999</v>
      </c>
      <c r="AB85" s="24">
        <f t="shared" ref="AB85:AB148" si="25">AA85*PI()/180</f>
        <v>6.2839707053429823</v>
      </c>
      <c r="AC85" s="17">
        <f t="shared" ref="AC85:AC148" si="26">X85-AA85</f>
        <v>3.5092945013275312E-3</v>
      </c>
    </row>
    <row r="86" spans="1:31" s="17" customFormat="1" x14ac:dyDescent="0.25">
      <c r="A86" s="17">
        <v>1</v>
      </c>
      <c r="B86" s="17">
        <v>-625</v>
      </c>
      <c r="C86" s="17">
        <v>13325</v>
      </c>
      <c r="D86" s="17">
        <v>11172</v>
      </c>
      <c r="E86" s="17">
        <v>13099</v>
      </c>
      <c r="F86" s="17">
        <v>15255</v>
      </c>
      <c r="G86" s="24"/>
      <c r="H86" s="7"/>
      <c r="I86" s="25">
        <f t="shared" si="17"/>
        <v>226</v>
      </c>
      <c r="J86" s="24">
        <f t="shared" si="17"/>
        <v>-4083</v>
      </c>
      <c r="K86" s="7"/>
      <c r="L86" s="25">
        <f t="shared" ref="L86:L149" si="27">$M$9*SIN(2*PI()/$M$10*(AA86+$M$11))+$M$12</f>
        <v>237.73355763886352</v>
      </c>
      <c r="M86" s="17">
        <f t="shared" si="18"/>
        <v>137.67637486453236</v>
      </c>
      <c r="N86" s="17">
        <f t="shared" ref="N86:N149" si="28">$O$9*COS(2*PI()/$O$10*(AA86+$O$11))+$O$12</f>
        <v>-4078.8513683334309</v>
      </c>
      <c r="O86" s="24">
        <f t="shared" si="19"/>
        <v>17.211144704860278</v>
      </c>
      <c r="P86" s="7"/>
      <c r="Q86" s="25">
        <f t="shared" si="20"/>
        <v>219.17305494024407</v>
      </c>
      <c r="R86" s="24">
        <f t="shared" si="21"/>
        <v>-4079.1832815466751</v>
      </c>
      <c r="S86" s="7"/>
      <c r="T86" s="25">
        <f t="shared" si="22"/>
        <v>-5.3390611464525166E-2</v>
      </c>
      <c r="U86" s="24">
        <f t="shared" si="23"/>
        <v>-0.99848284029021239</v>
      </c>
      <c r="V86" s="7"/>
      <c r="W86" s="25">
        <f t="shared" si="24"/>
        <v>-3.971320867948553E-2</v>
      </c>
      <c r="X86" s="24">
        <f t="shared" ref="X86:X148" si="29">MOD(ATAN2(U86,W86)*180/PI()-$J$9+360,360)</f>
        <v>354.31280248198721</v>
      </c>
      <c r="Y86" s="7"/>
      <c r="Z86" s="25">
        <f t="shared" ref="Z86:Z149" si="30">B86</f>
        <v>-625</v>
      </c>
      <c r="AA86" s="17">
        <f t="shared" ref="AA86:AA149" si="31">360/40000*Z86+AA85</f>
        <v>354.4199999999999</v>
      </c>
      <c r="AB86" s="24">
        <f t="shared" si="25"/>
        <v>6.1857959349183007</v>
      </c>
      <c r="AC86" s="17">
        <f t="shared" si="26"/>
        <v>-0.10719751801269695</v>
      </c>
    </row>
    <row r="87" spans="1:31" s="17" customFormat="1" x14ac:dyDescent="0.25">
      <c r="A87" s="17">
        <v>2</v>
      </c>
      <c r="B87" s="17">
        <v>-622</v>
      </c>
      <c r="C87" s="17">
        <v>13128</v>
      </c>
      <c r="D87" s="17">
        <v>11168</v>
      </c>
      <c r="E87" s="17">
        <v>13294</v>
      </c>
      <c r="F87" s="17">
        <v>15250</v>
      </c>
      <c r="G87" s="24"/>
      <c r="H87" s="7"/>
      <c r="I87" s="25">
        <f t="shared" si="17"/>
        <v>-166</v>
      </c>
      <c r="J87" s="24">
        <f t="shared" si="17"/>
        <v>-4082</v>
      </c>
      <c r="K87" s="7"/>
      <c r="L87" s="25">
        <f t="shared" si="27"/>
        <v>-162.67190515474311</v>
      </c>
      <c r="M87" s="17">
        <f t="shared" si="18"/>
        <v>11.076215299025449</v>
      </c>
      <c r="N87" s="17">
        <f t="shared" si="28"/>
        <v>-4077.3080928440891</v>
      </c>
      <c r="O87" s="24">
        <f t="shared" si="19"/>
        <v>22.013992759688282</v>
      </c>
      <c r="P87" s="7"/>
      <c r="Q87" s="25">
        <f t="shared" si="20"/>
        <v>-172.82694505975593</v>
      </c>
      <c r="R87" s="24">
        <f t="shared" si="21"/>
        <v>-4078.1832815466751</v>
      </c>
      <c r="S87" s="7"/>
      <c r="T87" s="25">
        <f t="shared" si="22"/>
        <v>4.2100687407957291E-2</v>
      </c>
      <c r="U87" s="24">
        <f t="shared" si="23"/>
        <v>-0.99823806510572699</v>
      </c>
      <c r="V87" s="7"/>
      <c r="W87" s="25">
        <f t="shared" si="24"/>
        <v>5.5783701142239038E-2</v>
      </c>
      <c r="X87" s="24">
        <f t="shared" si="29"/>
        <v>348.83666100661105</v>
      </c>
      <c r="Y87" s="7"/>
      <c r="Z87" s="25">
        <f t="shared" si="30"/>
        <v>-622</v>
      </c>
      <c r="AA87" s="17">
        <f t="shared" si="31"/>
        <v>348.82199999999989</v>
      </c>
      <c r="AB87" s="24">
        <f t="shared" si="25"/>
        <v>6.0880924033916584</v>
      </c>
      <c r="AC87" s="17">
        <f t="shared" si="26"/>
        <v>1.466100661116343E-2</v>
      </c>
    </row>
    <row r="88" spans="1:31" s="17" customFormat="1" x14ac:dyDescent="0.25">
      <c r="A88" s="17">
        <v>3</v>
      </c>
      <c r="B88" s="17">
        <v>-612</v>
      </c>
      <c r="C88" s="17">
        <v>12923</v>
      </c>
      <c r="D88" s="17">
        <v>11182</v>
      </c>
      <c r="E88" s="17">
        <v>13479</v>
      </c>
      <c r="F88" s="17">
        <v>15221</v>
      </c>
      <c r="G88" s="24"/>
      <c r="H88" s="7"/>
      <c r="I88" s="25">
        <f t="shared" si="17"/>
        <v>-556</v>
      </c>
      <c r="J88" s="24">
        <f t="shared" si="17"/>
        <v>-4039</v>
      </c>
      <c r="K88" s="7"/>
      <c r="L88" s="25">
        <f t="shared" si="27"/>
        <v>-555.08004853717227</v>
      </c>
      <c r="M88" s="17">
        <f t="shared" si="18"/>
        <v>0.84631069395887226</v>
      </c>
      <c r="N88" s="17">
        <f t="shared" si="28"/>
        <v>-4037.7897537228505</v>
      </c>
      <c r="O88" s="24">
        <f t="shared" si="19"/>
        <v>1.4646960513542446</v>
      </c>
      <c r="P88" s="7"/>
      <c r="Q88" s="25">
        <f t="shared" si="20"/>
        <v>-562.82694505975587</v>
      </c>
      <c r="R88" s="24">
        <f t="shared" si="21"/>
        <v>-4035.1832815466751</v>
      </c>
      <c r="S88" s="7"/>
      <c r="T88" s="25">
        <f t="shared" si="22"/>
        <v>0.13710478577598828</v>
      </c>
      <c r="U88" s="24">
        <f t="shared" si="23"/>
        <v>-0.98771273217285616</v>
      </c>
      <c r="V88" s="7"/>
      <c r="W88" s="25">
        <f t="shared" si="24"/>
        <v>0.15065248812563606</v>
      </c>
      <c r="X88" s="24">
        <f t="shared" si="29"/>
        <v>343.36285417460681</v>
      </c>
      <c r="Y88" s="7"/>
      <c r="Z88" s="25">
        <f t="shared" si="30"/>
        <v>-612</v>
      </c>
      <c r="AA88" s="17">
        <f t="shared" si="31"/>
        <v>343.31399999999991</v>
      </c>
      <c r="AB88" s="24">
        <f t="shared" si="25"/>
        <v>5.9919596681918099</v>
      </c>
      <c r="AC88" s="17">
        <f t="shared" si="26"/>
        <v>4.8854174606901779E-2</v>
      </c>
    </row>
    <row r="89" spans="1:31" s="17" customFormat="1" x14ac:dyDescent="0.25">
      <c r="A89" s="17">
        <v>4</v>
      </c>
      <c r="B89" s="17">
        <v>-606</v>
      </c>
      <c r="C89" s="17">
        <v>12735</v>
      </c>
      <c r="D89" s="17">
        <v>11228</v>
      </c>
      <c r="E89" s="17">
        <v>13679</v>
      </c>
      <c r="F89" s="17">
        <v>15187</v>
      </c>
      <c r="G89" s="24"/>
      <c r="H89" s="7"/>
      <c r="I89" s="25">
        <f t="shared" si="17"/>
        <v>-944</v>
      </c>
      <c r="J89" s="24">
        <f t="shared" si="17"/>
        <v>-3959</v>
      </c>
      <c r="K89" s="7"/>
      <c r="L89" s="25">
        <f t="shared" si="27"/>
        <v>-938.5366579545755</v>
      </c>
      <c r="M89" s="17">
        <f t="shared" si="18"/>
        <v>29.848106305303126</v>
      </c>
      <c r="N89" s="17">
        <f t="shared" si="28"/>
        <v>-3961.8782127055742</v>
      </c>
      <c r="O89" s="24">
        <f t="shared" si="19"/>
        <v>8.2841083785289982</v>
      </c>
      <c r="P89" s="7"/>
      <c r="Q89" s="25">
        <f t="shared" si="20"/>
        <v>-950.82694505975587</v>
      </c>
      <c r="R89" s="24">
        <f t="shared" si="21"/>
        <v>-3955.1832815466751</v>
      </c>
      <c r="S89" s="7"/>
      <c r="T89" s="25">
        <f t="shared" si="22"/>
        <v>0.23162168363956787</v>
      </c>
      <c r="U89" s="24">
        <f t="shared" si="23"/>
        <v>-0.9681307174140269</v>
      </c>
      <c r="V89" s="7"/>
      <c r="W89" s="25">
        <f t="shared" si="24"/>
        <v>0.24490992329371691</v>
      </c>
      <c r="X89" s="24">
        <f t="shared" si="29"/>
        <v>337.83875116645527</v>
      </c>
      <c r="Y89" s="7"/>
      <c r="Z89" s="25">
        <f t="shared" si="30"/>
        <v>-606</v>
      </c>
      <c r="AA89" s="17">
        <f t="shared" si="31"/>
        <v>337.8599999999999</v>
      </c>
      <c r="AB89" s="24">
        <f t="shared" si="25"/>
        <v>5.89676941078804</v>
      </c>
      <c r="AC89" s="17">
        <f t="shared" si="26"/>
        <v>-2.1248833544632362E-2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11281</v>
      </c>
      <c r="E90" s="17">
        <v>13867</v>
      </c>
      <c r="F90" s="17">
        <v>15121</v>
      </c>
      <c r="G90" s="24"/>
      <c r="H90" s="7"/>
      <c r="I90" s="25">
        <f t="shared" si="17"/>
        <v>-1333</v>
      </c>
      <c r="J90" s="24">
        <f t="shared" si="17"/>
        <v>-3840</v>
      </c>
      <c r="K90" s="7"/>
      <c r="L90" s="25">
        <f t="shared" si="27"/>
        <v>-1334.1396681398705</v>
      </c>
      <c r="M90" s="17">
        <f t="shared" si="18"/>
        <v>1.2988434690359696</v>
      </c>
      <c r="N90" s="17">
        <f t="shared" si="28"/>
        <v>-3842.738738974097</v>
      </c>
      <c r="O90" s="24">
        <f t="shared" si="19"/>
        <v>7.5006911682380633</v>
      </c>
      <c r="P90" s="7"/>
      <c r="Q90" s="25">
        <f t="shared" si="20"/>
        <v>-1339.8269450597559</v>
      </c>
      <c r="R90" s="24">
        <f t="shared" si="21"/>
        <v>-3836.1832815466751</v>
      </c>
      <c r="S90" s="7"/>
      <c r="T90" s="25">
        <f t="shared" si="22"/>
        <v>0.32638218175537315</v>
      </c>
      <c r="U90" s="24">
        <f t="shared" si="23"/>
        <v>-0.93900247046026819</v>
      </c>
      <c r="V90" s="7"/>
      <c r="W90" s="25">
        <f t="shared" si="24"/>
        <v>0.33928016760482549</v>
      </c>
      <c r="X90" s="24">
        <f t="shared" si="29"/>
        <v>332.16935598486339</v>
      </c>
      <c r="Y90" s="7"/>
      <c r="Z90" s="25">
        <f t="shared" si="30"/>
        <v>-640</v>
      </c>
      <c r="AA90" s="17">
        <f t="shared" si="31"/>
        <v>332.09999999999991</v>
      </c>
      <c r="AB90" s="24">
        <f t="shared" si="25"/>
        <v>5.7962384458731666</v>
      </c>
      <c r="AC90" s="17">
        <f t="shared" si="26"/>
        <v>6.9355984863477715E-2</v>
      </c>
    </row>
    <row r="91" spans="1:31" s="17" customFormat="1" x14ac:dyDescent="0.25">
      <c r="A91" s="17">
        <v>6</v>
      </c>
      <c r="B91" s="17">
        <v>-638</v>
      </c>
      <c r="C91" s="17">
        <v>12344</v>
      </c>
      <c r="D91" s="17">
        <v>11361</v>
      </c>
      <c r="E91" s="17">
        <v>14055</v>
      </c>
      <c r="F91" s="17">
        <v>15042</v>
      </c>
      <c r="G91" s="24"/>
      <c r="H91" s="7"/>
      <c r="I91" s="25">
        <f t="shared" si="17"/>
        <v>-1711</v>
      </c>
      <c r="J91" s="24">
        <f t="shared" si="17"/>
        <v>-3681</v>
      </c>
      <c r="K91" s="7"/>
      <c r="L91" s="25">
        <f t="shared" si="27"/>
        <v>-1715.0265307408802</v>
      </c>
      <c r="M91" s="17">
        <f t="shared" si="18"/>
        <v>16.212949807252944</v>
      </c>
      <c r="N91" s="17">
        <f t="shared" si="28"/>
        <v>-3685.3089923619814</v>
      </c>
      <c r="O91" s="24">
        <f t="shared" si="19"/>
        <v>18.567415175613888</v>
      </c>
      <c r="P91" s="7"/>
      <c r="Q91" s="25">
        <f t="shared" si="20"/>
        <v>-1717.8269450597559</v>
      </c>
      <c r="R91" s="24">
        <f t="shared" si="21"/>
        <v>-3677.1832815466751</v>
      </c>
      <c r="S91" s="7"/>
      <c r="T91" s="25">
        <f t="shared" si="22"/>
        <v>0.4184630770966955</v>
      </c>
      <c r="U91" s="24">
        <f t="shared" si="23"/>
        <v>-0.90008321612709485</v>
      </c>
      <c r="V91" s="7"/>
      <c r="W91" s="25">
        <f t="shared" si="24"/>
        <v>0.43083638938416574</v>
      </c>
      <c r="X91" s="24">
        <f t="shared" si="29"/>
        <v>326.45644022534486</v>
      </c>
      <c r="Y91" s="7"/>
      <c r="Z91" s="25">
        <f t="shared" si="30"/>
        <v>-638</v>
      </c>
      <c r="AA91" s="17">
        <f t="shared" si="31"/>
        <v>326.35799999999989</v>
      </c>
      <c r="AB91" s="24">
        <f t="shared" si="25"/>
        <v>5.6960216402236519</v>
      </c>
      <c r="AC91" s="17">
        <f t="shared" si="26"/>
        <v>9.8440225344972987E-2</v>
      </c>
    </row>
    <row r="92" spans="1:31" s="17" customFormat="1" x14ac:dyDescent="0.25">
      <c r="A92" s="17">
        <v>7</v>
      </c>
      <c r="B92" s="17">
        <v>-634</v>
      </c>
      <c r="C92" s="17">
        <v>12164</v>
      </c>
      <c r="D92" s="17">
        <v>11467</v>
      </c>
      <c r="E92" s="17">
        <v>14246</v>
      </c>
      <c r="F92" s="17">
        <v>14952</v>
      </c>
      <c r="G92" s="24"/>
      <c r="H92" s="7"/>
      <c r="I92" s="25">
        <f t="shared" si="17"/>
        <v>-2082</v>
      </c>
      <c r="J92" s="24">
        <f t="shared" si="17"/>
        <v>-3485</v>
      </c>
      <c r="K92" s="7"/>
      <c r="L92" s="25">
        <f t="shared" si="27"/>
        <v>-2076.4087996402341</v>
      </c>
      <c r="M92" s="17">
        <f t="shared" si="18"/>
        <v>31.261521463046719</v>
      </c>
      <c r="N92" s="17">
        <f t="shared" si="28"/>
        <v>-3492.1919523786119</v>
      </c>
      <c r="O92" s="24">
        <f t="shared" si="19"/>
        <v>51.724179016220774</v>
      </c>
      <c r="P92" s="7"/>
      <c r="Q92" s="25">
        <f t="shared" si="20"/>
        <v>-2088.8269450597559</v>
      </c>
      <c r="R92" s="24">
        <f t="shared" si="21"/>
        <v>-3481.1832815466751</v>
      </c>
      <c r="S92" s="7"/>
      <c r="T92" s="25">
        <f t="shared" si="22"/>
        <v>0.50883877067243788</v>
      </c>
      <c r="U92" s="24">
        <f t="shared" si="23"/>
        <v>-0.85210727996796287</v>
      </c>
      <c r="V92" s="7"/>
      <c r="W92" s="25">
        <f t="shared" si="24"/>
        <v>0.52056314373560919</v>
      </c>
      <c r="X92" s="24">
        <f t="shared" si="29"/>
        <v>320.613859253599</v>
      </c>
      <c r="Y92" s="7"/>
      <c r="Z92" s="25">
        <f t="shared" si="30"/>
        <v>-634</v>
      </c>
      <c r="AA92" s="17">
        <f t="shared" si="31"/>
        <v>320.65199999999987</v>
      </c>
      <c r="AB92" s="24">
        <f t="shared" si="25"/>
        <v>5.5964331531048552</v>
      </c>
      <c r="AC92" s="17">
        <f t="shared" si="26"/>
        <v>-3.8140746400870285E-2</v>
      </c>
    </row>
    <row r="93" spans="1:31" s="17" customFormat="1" x14ac:dyDescent="0.25">
      <c r="A93" s="17">
        <v>8</v>
      </c>
      <c r="B93" s="17">
        <v>-638</v>
      </c>
      <c r="C93" s="17">
        <v>11996</v>
      </c>
      <c r="D93" s="17">
        <v>11580</v>
      </c>
      <c r="E93" s="17">
        <v>14412</v>
      </c>
      <c r="F93" s="17">
        <v>14835</v>
      </c>
      <c r="G93" s="24"/>
      <c r="H93" s="7"/>
      <c r="I93" s="25">
        <f t="shared" si="17"/>
        <v>-2416</v>
      </c>
      <c r="J93" s="24">
        <f t="shared" si="17"/>
        <v>-3255</v>
      </c>
      <c r="K93" s="7"/>
      <c r="L93" s="25">
        <f t="shared" si="27"/>
        <v>-2419.2148847125559</v>
      </c>
      <c r="M93" s="17">
        <f t="shared" si="18"/>
        <v>10.335483715025541</v>
      </c>
      <c r="N93" s="17">
        <f t="shared" si="28"/>
        <v>-3262.8945539953238</v>
      </c>
      <c r="O93" s="24">
        <f t="shared" si="19"/>
        <v>62.323982785083039</v>
      </c>
      <c r="P93" s="7"/>
      <c r="Q93" s="25">
        <f t="shared" si="20"/>
        <v>-2422.8269450597559</v>
      </c>
      <c r="R93" s="24">
        <f t="shared" si="21"/>
        <v>-3251.1832815466751</v>
      </c>
      <c r="S93" s="7"/>
      <c r="T93" s="25">
        <f t="shared" si="22"/>
        <v>0.59020125491582853</v>
      </c>
      <c r="U93" s="24">
        <f t="shared" si="23"/>
        <v>-0.79580898753632845</v>
      </c>
      <c r="V93" s="7"/>
      <c r="W93" s="25">
        <f t="shared" si="24"/>
        <v>0.60116179959747817</v>
      </c>
      <c r="X93" s="24">
        <f t="shared" si="29"/>
        <v>314.96739469806084</v>
      </c>
      <c r="Y93" s="7"/>
      <c r="Z93" s="25">
        <f t="shared" si="30"/>
        <v>-638</v>
      </c>
      <c r="AA93" s="17">
        <f t="shared" si="31"/>
        <v>314.90999999999985</v>
      </c>
      <c r="AB93" s="24">
        <f t="shared" si="25"/>
        <v>5.4962163474553405</v>
      </c>
      <c r="AC93" s="17">
        <f t="shared" si="26"/>
        <v>5.7394698060988958E-2</v>
      </c>
    </row>
    <row r="94" spans="1:31" s="17" customFormat="1" x14ac:dyDescent="0.25">
      <c r="A94" s="17">
        <v>9</v>
      </c>
      <c r="B94" s="17">
        <v>-629</v>
      </c>
      <c r="C94" s="17">
        <v>11841</v>
      </c>
      <c r="D94" s="17">
        <v>11713</v>
      </c>
      <c r="E94" s="17">
        <v>14574</v>
      </c>
      <c r="F94" s="17">
        <v>14706</v>
      </c>
      <c r="G94" s="24"/>
      <c r="H94" s="7"/>
      <c r="I94" s="25">
        <f t="shared" si="17"/>
        <v>-2733</v>
      </c>
      <c r="J94" s="24">
        <f t="shared" si="17"/>
        <v>-2993</v>
      </c>
      <c r="K94" s="7"/>
      <c r="L94" s="25">
        <f t="shared" si="27"/>
        <v>-2733.3575587244286</v>
      </c>
      <c r="M94" s="17">
        <f t="shared" si="18"/>
        <v>0.12784824141500739</v>
      </c>
      <c r="N94" s="17">
        <f t="shared" si="28"/>
        <v>-3004.7394491647688</v>
      </c>
      <c r="O94" s="24">
        <f t="shared" si="19"/>
        <v>137.81466669218986</v>
      </c>
      <c r="P94" s="7"/>
      <c r="Q94" s="25">
        <f t="shared" si="20"/>
        <v>-2739.8269450597559</v>
      </c>
      <c r="R94" s="24">
        <f t="shared" si="21"/>
        <v>-2989.1832815466751</v>
      </c>
      <c r="S94" s="7"/>
      <c r="T94" s="25">
        <f t="shared" si="22"/>
        <v>0.66742253487138192</v>
      </c>
      <c r="U94" s="24">
        <f t="shared" si="23"/>
        <v>-0.73167788920116228</v>
      </c>
      <c r="V94" s="7"/>
      <c r="W94" s="25">
        <f t="shared" si="24"/>
        <v>0.67751152782930046</v>
      </c>
      <c r="X94" s="24">
        <f t="shared" si="29"/>
        <v>309.23639537672955</v>
      </c>
      <c r="Y94" s="7"/>
      <c r="Z94" s="25">
        <f t="shared" si="30"/>
        <v>-629</v>
      </c>
      <c r="AA94" s="17">
        <f t="shared" si="31"/>
        <v>309.24899999999985</v>
      </c>
      <c r="AB94" s="24">
        <f t="shared" si="25"/>
        <v>5.3974132584999417</v>
      </c>
      <c r="AC94" s="17">
        <f t="shared" si="26"/>
        <v>-1.2604623270306092E-2</v>
      </c>
    </row>
    <row r="95" spans="1:31" s="17" customFormat="1" x14ac:dyDescent="0.25">
      <c r="A95" s="17">
        <v>10</v>
      </c>
      <c r="B95" s="17">
        <v>-616</v>
      </c>
      <c r="C95" s="17">
        <v>11698</v>
      </c>
      <c r="D95" s="17">
        <v>11855</v>
      </c>
      <c r="E95" s="17">
        <v>14711</v>
      </c>
      <c r="F95" s="17">
        <v>14565</v>
      </c>
      <c r="G95" s="24"/>
      <c r="H95" s="7"/>
      <c r="I95" s="25">
        <f t="shared" si="17"/>
        <v>-3013</v>
      </c>
      <c r="J95" s="24">
        <f t="shared" si="17"/>
        <v>-2710</v>
      </c>
      <c r="K95" s="7"/>
      <c r="L95" s="25">
        <f t="shared" si="27"/>
        <v>-3015.1109715153721</v>
      </c>
      <c r="M95" s="17">
        <f t="shared" si="18"/>
        <v>4.4562007387121998</v>
      </c>
      <c r="N95" s="17">
        <f t="shared" si="28"/>
        <v>-2723.4740909285088</v>
      </c>
      <c r="O95" s="24">
        <f t="shared" si="19"/>
        <v>181.55112634972201</v>
      </c>
      <c r="P95" s="7"/>
      <c r="Q95" s="25">
        <f t="shared" si="20"/>
        <v>-3019.8269450597559</v>
      </c>
      <c r="R95" s="24">
        <f t="shared" si="21"/>
        <v>-2706.1832815466751</v>
      </c>
      <c r="S95" s="7"/>
      <c r="T95" s="25">
        <f t="shared" si="22"/>
        <v>0.7356306054945837</v>
      </c>
      <c r="U95" s="24">
        <f t="shared" si="23"/>
        <v>-0.66240651199180345</v>
      </c>
      <c r="V95" s="7"/>
      <c r="W95" s="25">
        <f t="shared" si="24"/>
        <v>0.74477676223137779</v>
      </c>
      <c r="X95" s="24">
        <f t="shared" si="29"/>
        <v>303.68512895977244</v>
      </c>
      <c r="Y95" s="7"/>
      <c r="Z95" s="25">
        <f t="shared" si="30"/>
        <v>-616</v>
      </c>
      <c r="AA95" s="17">
        <f t="shared" si="31"/>
        <v>303.70499999999987</v>
      </c>
      <c r="AB95" s="24">
        <f t="shared" si="25"/>
        <v>5.300652204769376</v>
      </c>
      <c r="AC95" s="17">
        <f t="shared" si="26"/>
        <v>-1.9871040227428693E-2</v>
      </c>
    </row>
    <row r="96" spans="1:31" s="17" customFormat="1" x14ac:dyDescent="0.25">
      <c r="A96" s="17">
        <v>11</v>
      </c>
      <c r="B96" s="17">
        <v>-607</v>
      </c>
      <c r="C96" s="17">
        <v>11570</v>
      </c>
      <c r="D96" s="17">
        <v>12003</v>
      </c>
      <c r="E96" s="17">
        <v>14832</v>
      </c>
      <c r="F96" s="17">
        <v>14410</v>
      </c>
      <c r="G96" s="24"/>
      <c r="H96" s="7"/>
      <c r="I96" s="25">
        <f t="shared" si="17"/>
        <v>-3262</v>
      </c>
      <c r="J96" s="24">
        <f t="shared" si="17"/>
        <v>-2407</v>
      </c>
      <c r="K96" s="7"/>
      <c r="L96" s="25">
        <f t="shared" si="27"/>
        <v>-3265.0933588583398</v>
      </c>
      <c r="M96" s="17">
        <f t="shared" si="18"/>
        <v>9.5688690264692973</v>
      </c>
      <c r="N96" s="17">
        <f t="shared" si="28"/>
        <v>-2421.3656297946973</v>
      </c>
      <c r="O96" s="24">
        <f t="shared" si="19"/>
        <v>206.37131939829393</v>
      </c>
      <c r="P96" s="7"/>
      <c r="Q96" s="25">
        <f t="shared" si="20"/>
        <v>-3268.8269450597559</v>
      </c>
      <c r="R96" s="24">
        <f t="shared" si="21"/>
        <v>-2403.1832815466751</v>
      </c>
      <c r="S96" s="7"/>
      <c r="T96" s="25">
        <f t="shared" si="22"/>
        <v>0.79628706829878804</v>
      </c>
      <c r="U96" s="24">
        <f t="shared" si="23"/>
        <v>-0.58823963109273714</v>
      </c>
      <c r="V96" s="7"/>
      <c r="W96" s="25">
        <f t="shared" si="24"/>
        <v>0.80442259574340935</v>
      </c>
      <c r="X96" s="24">
        <f t="shared" si="29"/>
        <v>298.2115446917436</v>
      </c>
      <c r="Y96" s="7"/>
      <c r="Z96" s="25">
        <f t="shared" si="30"/>
        <v>-607</v>
      </c>
      <c r="AA96" s="17">
        <f t="shared" si="31"/>
        <v>298.24199999999985</v>
      </c>
      <c r="AB96" s="24">
        <f t="shared" si="25"/>
        <v>5.2053048677329254</v>
      </c>
      <c r="AC96" s="17">
        <f t="shared" si="26"/>
        <v>-3.0455308256250646E-2</v>
      </c>
    </row>
    <row r="97" spans="1:29" s="17" customFormat="1" x14ac:dyDescent="0.25">
      <c r="A97" s="17">
        <v>12</v>
      </c>
      <c r="B97" s="17">
        <v>-632</v>
      </c>
      <c r="C97" s="17">
        <v>11448</v>
      </c>
      <c r="D97" s="17">
        <v>12165</v>
      </c>
      <c r="E97" s="17">
        <v>14938</v>
      </c>
      <c r="F97" s="17">
        <v>14234</v>
      </c>
      <c r="G97" s="24"/>
      <c r="H97" s="7"/>
      <c r="I97" s="25">
        <f t="shared" si="17"/>
        <v>-3490</v>
      </c>
      <c r="J97" s="24">
        <f t="shared" si="17"/>
        <v>-2069</v>
      </c>
      <c r="K97" s="7"/>
      <c r="L97" s="25">
        <f t="shared" si="27"/>
        <v>-3493.744281786107</v>
      </c>
      <c r="M97" s="17">
        <f t="shared" si="18"/>
        <v>14.01964609377238</v>
      </c>
      <c r="N97" s="17">
        <f t="shared" si="28"/>
        <v>-2083.472306949222</v>
      </c>
      <c r="O97" s="24">
        <f t="shared" si="19"/>
        <v>209.44766843249946</v>
      </c>
      <c r="P97" s="7"/>
      <c r="Q97" s="25">
        <f t="shared" si="20"/>
        <v>-3496.8269450597559</v>
      </c>
      <c r="R97" s="24">
        <f t="shared" si="21"/>
        <v>-2065.1832815466751</v>
      </c>
      <c r="S97" s="7"/>
      <c r="T97" s="25">
        <f t="shared" si="22"/>
        <v>0.85182792580625233</v>
      </c>
      <c r="U97" s="24">
        <f t="shared" si="23"/>
        <v>-0.50550561873668309</v>
      </c>
      <c r="V97" s="7"/>
      <c r="W97" s="25">
        <f t="shared" si="24"/>
        <v>0.8588349465215227</v>
      </c>
      <c r="X97" s="24">
        <f t="shared" si="29"/>
        <v>292.51598373094384</v>
      </c>
      <c r="Y97" s="7"/>
      <c r="Z97" s="25">
        <f t="shared" si="30"/>
        <v>-632</v>
      </c>
      <c r="AA97" s="17">
        <f t="shared" si="31"/>
        <v>292.55399999999986</v>
      </c>
      <c r="AB97" s="24">
        <f t="shared" si="25"/>
        <v>5.1060305398794883</v>
      </c>
      <c r="AC97" s="17">
        <f t="shared" si="26"/>
        <v>-3.8016269056015517E-2</v>
      </c>
    </row>
    <row r="98" spans="1:29" s="17" customFormat="1" x14ac:dyDescent="0.25">
      <c r="A98" s="17">
        <v>13</v>
      </c>
      <c r="B98" s="17">
        <v>-617</v>
      </c>
      <c r="C98" s="17">
        <v>11363</v>
      </c>
      <c r="D98" s="17">
        <v>12357</v>
      </c>
      <c r="E98" s="17">
        <v>15052</v>
      </c>
      <c r="F98" s="17">
        <v>14078</v>
      </c>
      <c r="G98" s="24"/>
      <c r="H98" s="7"/>
      <c r="I98" s="25">
        <f t="shared" si="17"/>
        <v>-3689</v>
      </c>
      <c r="J98" s="24">
        <f t="shared" si="17"/>
        <v>-1721</v>
      </c>
      <c r="K98" s="7"/>
      <c r="L98" s="25">
        <f t="shared" si="27"/>
        <v>-3683.7166471636328</v>
      </c>
      <c r="M98" s="17">
        <f t="shared" si="18"/>
        <v>27.913817193548891</v>
      </c>
      <c r="N98" s="17">
        <f t="shared" si="28"/>
        <v>-1733.7756674785717</v>
      </c>
      <c r="O98" s="24">
        <f t="shared" si="19"/>
        <v>163.21767952303398</v>
      </c>
      <c r="P98" s="7"/>
      <c r="Q98" s="25">
        <f t="shared" si="20"/>
        <v>-3695.8269450597559</v>
      </c>
      <c r="R98" s="24">
        <f t="shared" si="21"/>
        <v>-1717.1832815466748</v>
      </c>
      <c r="S98" s="7"/>
      <c r="T98" s="25">
        <f t="shared" si="22"/>
        <v>0.90030437599917079</v>
      </c>
      <c r="U98" s="24">
        <f t="shared" si="23"/>
        <v>-0.42032385453577531</v>
      </c>
      <c r="V98" s="7"/>
      <c r="W98" s="25">
        <f t="shared" si="24"/>
        <v>0.90614868470064536</v>
      </c>
      <c r="X98" s="24">
        <f t="shared" si="29"/>
        <v>286.91972742650387</v>
      </c>
      <c r="Y98" s="7"/>
      <c r="Z98" s="25">
        <f t="shared" si="30"/>
        <v>-617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-8.1272573495994038E-2</v>
      </c>
    </row>
    <row r="99" spans="1:29" s="17" customFormat="1" x14ac:dyDescent="0.25">
      <c r="A99" s="17">
        <v>14</v>
      </c>
      <c r="B99" s="17">
        <v>-639</v>
      </c>
      <c r="C99" s="17">
        <v>11287</v>
      </c>
      <c r="D99" s="17">
        <v>12537</v>
      </c>
      <c r="E99" s="17">
        <v>15125</v>
      </c>
      <c r="F99" s="17">
        <v>13882</v>
      </c>
      <c r="G99" s="24"/>
      <c r="H99" s="7"/>
      <c r="I99" s="25">
        <f t="shared" si="17"/>
        <v>-3838</v>
      </c>
      <c r="J99" s="24">
        <f t="shared" si="17"/>
        <v>-1345</v>
      </c>
      <c r="K99" s="7"/>
      <c r="L99" s="25">
        <f t="shared" si="27"/>
        <v>-3843.9156414265067</v>
      </c>
      <c r="M99" s="17">
        <f t="shared" si="18"/>
        <v>34.994813487002006</v>
      </c>
      <c r="N99" s="17">
        <f t="shared" si="28"/>
        <v>-1354.50146190285</v>
      </c>
      <c r="O99" s="24">
        <f t="shared" si="19"/>
        <v>90.277778291309872</v>
      </c>
      <c r="P99" s="7"/>
      <c r="Q99" s="25">
        <f t="shared" si="20"/>
        <v>-3844.8269450597559</v>
      </c>
      <c r="R99" s="24">
        <f t="shared" si="21"/>
        <v>-1341.1832815466748</v>
      </c>
      <c r="S99" s="7"/>
      <c r="T99" s="25">
        <f t="shared" si="22"/>
        <v>0.93660081358080316</v>
      </c>
      <c r="U99" s="24">
        <f t="shared" si="23"/>
        <v>-0.32828838516927733</v>
      </c>
      <c r="V99" s="7"/>
      <c r="W99" s="25">
        <f t="shared" si="24"/>
        <v>0.94118734902509749</v>
      </c>
      <c r="X99" s="24">
        <f t="shared" si="29"/>
        <v>281.26403952977284</v>
      </c>
      <c r="Y99" s="7"/>
      <c r="Z99" s="25">
        <f t="shared" si="30"/>
        <v>-639</v>
      </c>
      <c r="AA99" s="17">
        <f t="shared" si="31"/>
        <v>281.24999999999989</v>
      </c>
      <c r="AB99" s="24">
        <f t="shared" si="25"/>
        <v>4.9087385212340493</v>
      </c>
      <c r="AC99" s="17">
        <f t="shared" si="26"/>
        <v>1.4039529772958304E-2</v>
      </c>
    </row>
    <row r="100" spans="1:29" s="17" customFormat="1" x14ac:dyDescent="0.25">
      <c r="A100" s="17">
        <v>15</v>
      </c>
      <c r="B100" s="17">
        <v>-636</v>
      </c>
      <c r="C100" s="17">
        <v>11218</v>
      </c>
      <c r="D100" s="17">
        <v>12727</v>
      </c>
      <c r="E100" s="17">
        <v>15178</v>
      </c>
      <c r="F100" s="17">
        <v>13685</v>
      </c>
      <c r="G100" s="24"/>
      <c r="H100" s="7"/>
      <c r="I100" s="25">
        <f t="shared" si="17"/>
        <v>-3960</v>
      </c>
      <c r="J100" s="24">
        <f t="shared" si="17"/>
        <v>-958</v>
      </c>
      <c r="K100" s="7"/>
      <c r="L100" s="25">
        <f t="shared" si="27"/>
        <v>-3964.8585019388993</v>
      </c>
      <c r="M100" s="17">
        <f t="shared" si="18"/>
        <v>23.605041090288069</v>
      </c>
      <c r="N100" s="17">
        <f t="shared" si="28"/>
        <v>-963.47214019155717</v>
      </c>
      <c r="O100" s="24">
        <f t="shared" si="19"/>
        <v>29.944318276055377</v>
      </c>
      <c r="P100" s="7"/>
      <c r="Q100" s="25">
        <f t="shared" si="20"/>
        <v>-3966.8269450597559</v>
      </c>
      <c r="R100" s="24">
        <f t="shared" si="21"/>
        <v>-954.18328154667495</v>
      </c>
      <c r="S100" s="7"/>
      <c r="T100" s="25">
        <f t="shared" si="22"/>
        <v>0.96632004435234098</v>
      </c>
      <c r="U100" s="24">
        <f t="shared" si="23"/>
        <v>-0.23356038877344029</v>
      </c>
      <c r="V100" s="7"/>
      <c r="W100" s="25">
        <f t="shared" si="24"/>
        <v>0.96961129279098879</v>
      </c>
      <c r="X100" s="24">
        <f t="shared" si="29"/>
        <v>275.578567862417</v>
      </c>
      <c r="Y100" s="7"/>
      <c r="Z100" s="25">
        <f t="shared" si="30"/>
        <v>-636</v>
      </c>
      <c r="AA100" s="17">
        <f t="shared" si="31"/>
        <v>275.5259999999999</v>
      </c>
      <c r="AB100" s="24">
        <f t="shared" si="25"/>
        <v>4.8088358748498949</v>
      </c>
      <c r="AC100" s="17">
        <f t="shared" si="26"/>
        <v>5.2567862417106426E-2</v>
      </c>
    </row>
    <row r="101" spans="1:29" s="17" customFormat="1" x14ac:dyDescent="0.25">
      <c r="A101" s="17">
        <v>16</v>
      </c>
      <c r="B101" s="17">
        <v>-630</v>
      </c>
      <c r="C101" s="17">
        <v>11183</v>
      </c>
      <c r="D101" s="17">
        <v>12931</v>
      </c>
      <c r="E101" s="17">
        <v>15231</v>
      </c>
      <c r="F101" s="17">
        <v>13497</v>
      </c>
      <c r="G101" s="24"/>
      <c r="H101" s="7"/>
      <c r="I101" s="25">
        <f t="shared" si="17"/>
        <v>-4048</v>
      </c>
      <c r="J101" s="24">
        <f t="shared" si="17"/>
        <v>-566</v>
      </c>
      <c r="K101" s="7"/>
      <c r="L101" s="25">
        <f t="shared" si="27"/>
        <v>-4045.599864401529</v>
      </c>
      <c r="M101" s="17">
        <f t="shared" si="18"/>
        <v>5.7606508910478622</v>
      </c>
      <c r="N101" s="17">
        <f t="shared" si="28"/>
        <v>-566.66380592650728</v>
      </c>
      <c r="O101" s="24">
        <f t="shared" si="19"/>
        <v>0.44063830806618809</v>
      </c>
      <c r="P101" s="7"/>
      <c r="Q101" s="25">
        <f t="shared" si="20"/>
        <v>-4054.8269450597559</v>
      </c>
      <c r="R101" s="24">
        <f t="shared" si="21"/>
        <v>-562.18328154667495</v>
      </c>
      <c r="S101" s="7"/>
      <c r="T101" s="25">
        <f t="shared" si="22"/>
        <v>0.98775686654820449</v>
      </c>
      <c r="U101" s="24">
        <f t="shared" si="23"/>
        <v>-0.13760851645517641</v>
      </c>
      <c r="V101" s="7"/>
      <c r="W101" s="25">
        <f t="shared" si="24"/>
        <v>0.98973527936832018</v>
      </c>
      <c r="X101" s="24">
        <f t="shared" si="29"/>
        <v>269.95056018828313</v>
      </c>
      <c r="Y101" s="7"/>
      <c r="Z101" s="25">
        <f t="shared" si="30"/>
        <v>-630</v>
      </c>
      <c r="AA101" s="17">
        <f t="shared" si="31"/>
        <v>269.85599999999988</v>
      </c>
      <c r="AB101" s="24">
        <f t="shared" si="25"/>
        <v>4.7098757062618155</v>
      </c>
      <c r="AC101" s="17">
        <f t="shared" si="26"/>
        <v>9.456018828325341E-2</v>
      </c>
    </row>
    <row r="102" spans="1:29" s="17" customFormat="1" x14ac:dyDescent="0.25">
      <c r="A102" s="17">
        <v>17</v>
      </c>
      <c r="B102" s="17">
        <v>-630</v>
      </c>
      <c r="C102" s="17">
        <v>11155</v>
      </c>
      <c r="D102" s="17">
        <v>13111</v>
      </c>
      <c r="E102" s="17">
        <v>15232</v>
      </c>
      <c r="F102" s="17">
        <v>13282</v>
      </c>
      <c r="G102" s="24"/>
      <c r="H102" s="7"/>
      <c r="I102" s="25">
        <f t="shared" si="17"/>
        <v>-4077</v>
      </c>
      <c r="J102" s="24">
        <f t="shared" si="17"/>
        <v>-171</v>
      </c>
      <c r="K102" s="7"/>
      <c r="L102" s="25">
        <f t="shared" si="27"/>
        <v>-4086.6720489675413</v>
      </c>
      <c r="M102" s="17">
        <f t="shared" si="18"/>
        <v>93.54853123051646</v>
      </c>
      <c r="N102" s="17">
        <f t="shared" si="28"/>
        <v>-164.33486778275952</v>
      </c>
      <c r="O102" s="24">
        <f t="shared" si="19"/>
        <v>44.423987473297039</v>
      </c>
      <c r="P102" s="7"/>
      <c r="Q102" s="25">
        <f t="shared" si="20"/>
        <v>-4083.8269450597559</v>
      </c>
      <c r="R102" s="24">
        <f t="shared" si="21"/>
        <v>-167.18328154667492</v>
      </c>
      <c r="S102" s="7"/>
      <c r="T102" s="25">
        <f t="shared" si="22"/>
        <v>0.99482127386275032</v>
      </c>
      <c r="U102" s="24">
        <f t="shared" si="23"/>
        <v>-4.0922318583456414E-2</v>
      </c>
      <c r="V102" s="7"/>
      <c r="W102" s="25">
        <f t="shared" si="24"/>
        <v>0.99547543910339231</v>
      </c>
      <c r="X102" s="24">
        <f t="shared" si="29"/>
        <v>264.38915395278968</v>
      </c>
      <c r="Y102" s="7"/>
      <c r="Z102" s="25">
        <f t="shared" si="30"/>
        <v>-630</v>
      </c>
      <c r="AA102" s="17">
        <f t="shared" si="31"/>
        <v>264.18599999999986</v>
      </c>
      <c r="AB102" s="24">
        <f t="shared" si="25"/>
        <v>4.610915537673737</v>
      </c>
      <c r="AC102" s="17">
        <f t="shared" si="26"/>
        <v>0.20315395278981896</v>
      </c>
    </row>
    <row r="103" spans="1:29" s="17" customFormat="1" x14ac:dyDescent="0.25">
      <c r="A103" s="17">
        <v>18</v>
      </c>
      <c r="B103" s="17">
        <v>-621</v>
      </c>
      <c r="C103" s="17">
        <v>11173</v>
      </c>
      <c r="D103" s="17">
        <v>13339</v>
      </c>
      <c r="E103" s="17">
        <v>15260</v>
      </c>
      <c r="F103" s="17">
        <v>13105</v>
      </c>
      <c r="G103" s="24"/>
      <c r="H103" s="7"/>
      <c r="I103" s="25">
        <f t="shared" si="17"/>
        <v>-4087</v>
      </c>
      <c r="J103" s="24">
        <f t="shared" si="17"/>
        <v>234</v>
      </c>
      <c r="K103" s="7"/>
      <c r="L103" s="25">
        <f t="shared" si="27"/>
        <v>-4087.9413594574917</v>
      </c>
      <c r="M103" s="17">
        <f t="shared" si="18"/>
        <v>0.88615762820901411</v>
      </c>
      <c r="N103" s="17">
        <f t="shared" si="28"/>
        <v>233.80749883761015</v>
      </c>
      <c r="O103" s="24">
        <f t="shared" si="19"/>
        <v>3.7056697521441709E-2</v>
      </c>
      <c r="P103" s="7"/>
      <c r="Q103" s="25">
        <f t="shared" si="20"/>
        <v>-4093.8269450597559</v>
      </c>
      <c r="R103" s="24">
        <f t="shared" si="21"/>
        <v>237.81671845332508</v>
      </c>
      <c r="S103" s="7"/>
      <c r="T103" s="25">
        <f t="shared" si="22"/>
        <v>0.9972572763850075</v>
      </c>
      <c r="U103" s="24">
        <f t="shared" si="23"/>
        <v>5.8211631133117239E-2</v>
      </c>
      <c r="V103" s="7"/>
      <c r="W103" s="25">
        <f t="shared" si="24"/>
        <v>0.99655321746463521</v>
      </c>
      <c r="X103" s="24">
        <f t="shared" si="29"/>
        <v>258.69212859721051</v>
      </c>
      <c r="Y103" s="7"/>
      <c r="Z103" s="25">
        <f t="shared" si="30"/>
        <v>-621</v>
      </c>
      <c r="AA103" s="17">
        <f t="shared" si="31"/>
        <v>258.59699999999987</v>
      </c>
      <c r="AB103" s="24">
        <f t="shared" si="25"/>
        <v>4.5133690857797744</v>
      </c>
      <c r="AC103" s="17">
        <f t="shared" si="26"/>
        <v>9.5128597210646149E-2</v>
      </c>
    </row>
    <row r="104" spans="1:29" s="17" customFormat="1" x14ac:dyDescent="0.25">
      <c r="A104" s="17">
        <v>19</v>
      </c>
      <c r="B104" s="17">
        <v>-607</v>
      </c>
      <c r="C104" s="17">
        <v>11179</v>
      </c>
      <c r="D104" s="17">
        <v>13518</v>
      </c>
      <c r="E104" s="17">
        <v>15227</v>
      </c>
      <c r="F104" s="17">
        <v>12904</v>
      </c>
      <c r="G104" s="24"/>
      <c r="H104" s="7"/>
      <c r="I104" s="25">
        <f t="shared" si="17"/>
        <v>-4048</v>
      </c>
      <c r="J104" s="24">
        <f t="shared" si="17"/>
        <v>614</v>
      </c>
      <c r="K104" s="7"/>
      <c r="L104" s="25">
        <f t="shared" si="27"/>
        <v>-4051.5398248506472</v>
      </c>
      <c r="M104" s="17">
        <f t="shared" si="18"/>
        <v>12.530359973259221</v>
      </c>
      <c r="N104" s="17">
        <f t="shared" si="28"/>
        <v>620.81607208765445</v>
      </c>
      <c r="O104" s="24">
        <f t="shared" si="19"/>
        <v>46.458838704102057</v>
      </c>
      <c r="P104" s="7"/>
      <c r="Q104" s="25">
        <f t="shared" si="20"/>
        <v>-4054.8269450597559</v>
      </c>
      <c r="R104" s="24">
        <f t="shared" si="21"/>
        <v>617.81671845332505</v>
      </c>
      <c r="S104" s="7"/>
      <c r="T104" s="25">
        <f t="shared" si="22"/>
        <v>0.98775686654820449</v>
      </c>
      <c r="U104" s="24">
        <f t="shared" si="23"/>
        <v>0.1512262012375567</v>
      </c>
      <c r="V104" s="7"/>
      <c r="W104" s="25">
        <f t="shared" si="24"/>
        <v>0.985777317937644</v>
      </c>
      <c r="X104" s="24">
        <f t="shared" si="29"/>
        <v>253.31350541472546</v>
      </c>
      <c r="Y104" s="7"/>
      <c r="Z104" s="25">
        <f t="shared" si="30"/>
        <v>-607</v>
      </c>
      <c r="AA104" s="17">
        <f t="shared" si="31"/>
        <v>253.13399999999987</v>
      </c>
      <c r="AB104" s="24">
        <f t="shared" si="25"/>
        <v>4.4180217487433238</v>
      </c>
      <c r="AC104" s="17">
        <f t="shared" si="26"/>
        <v>0.17950541472558257</v>
      </c>
    </row>
    <row r="105" spans="1:29" s="17" customFormat="1" x14ac:dyDescent="0.25">
      <c r="A105" s="17">
        <v>20</v>
      </c>
      <c r="B105" s="17">
        <v>-609</v>
      </c>
      <c r="C105" s="17">
        <v>11221</v>
      </c>
      <c r="D105" s="17">
        <v>13708</v>
      </c>
      <c r="E105" s="17">
        <v>15194</v>
      </c>
      <c r="F105" s="17">
        <v>12719</v>
      </c>
      <c r="G105" s="24"/>
      <c r="H105" s="7"/>
      <c r="I105" s="25">
        <f t="shared" si="17"/>
        <v>-3973</v>
      </c>
      <c r="J105" s="24">
        <f t="shared" si="17"/>
        <v>989</v>
      </c>
      <c r="K105" s="7"/>
      <c r="L105" s="25">
        <f t="shared" si="27"/>
        <v>-3977.9548073585279</v>
      </c>
      <c r="M105" s="17">
        <f t="shared" si="18"/>
        <v>24.550115960122099</v>
      </c>
      <c r="N105" s="17">
        <f t="shared" si="28"/>
        <v>1003.3847503349014</v>
      </c>
      <c r="O105" s="24">
        <f t="shared" si="19"/>
        <v>206.92104219744465</v>
      </c>
      <c r="P105" s="7"/>
      <c r="Q105" s="25">
        <f t="shared" si="20"/>
        <v>-3979.8269450597559</v>
      </c>
      <c r="R105" s="24">
        <f t="shared" si="21"/>
        <v>992.81671845332505</v>
      </c>
      <c r="S105" s="7"/>
      <c r="T105" s="25">
        <f t="shared" si="22"/>
        <v>0.96948684763127535</v>
      </c>
      <c r="U105" s="24">
        <f t="shared" si="23"/>
        <v>0.24301689541956936</v>
      </c>
      <c r="V105" s="7"/>
      <c r="W105" s="25">
        <f t="shared" si="24"/>
        <v>0.96624775702308296</v>
      </c>
      <c r="X105" s="24">
        <f t="shared" si="29"/>
        <v>247.91773189140133</v>
      </c>
      <c r="Y105" s="7"/>
      <c r="Z105" s="25">
        <f t="shared" si="30"/>
        <v>-609</v>
      </c>
      <c r="AA105" s="17">
        <f t="shared" si="31"/>
        <v>247.65299999999988</v>
      </c>
      <c r="AB105" s="24">
        <f t="shared" si="25"/>
        <v>4.3223602524415146</v>
      </c>
      <c r="AC105" s="17">
        <f t="shared" si="26"/>
        <v>0.26473189140145337</v>
      </c>
    </row>
    <row r="106" spans="1:29" s="17" customFormat="1" x14ac:dyDescent="0.25">
      <c r="A106" s="17">
        <v>21</v>
      </c>
      <c r="B106" s="17">
        <v>-644</v>
      </c>
      <c r="C106" s="17">
        <v>11274</v>
      </c>
      <c r="D106" s="17">
        <v>13902</v>
      </c>
      <c r="E106" s="17">
        <v>15129</v>
      </c>
      <c r="F106" s="17">
        <v>12518</v>
      </c>
      <c r="G106" s="24"/>
      <c r="H106" s="7"/>
      <c r="I106" s="25">
        <f t="shared" si="17"/>
        <v>-3855</v>
      </c>
      <c r="J106" s="24">
        <f t="shared" si="17"/>
        <v>1384</v>
      </c>
      <c r="K106" s="7"/>
      <c r="L106" s="25">
        <f t="shared" si="27"/>
        <v>-3860.5056814485342</v>
      </c>
      <c r="M106" s="17">
        <f t="shared" si="18"/>
        <v>30.312528212734009</v>
      </c>
      <c r="N106" s="17">
        <f t="shared" si="28"/>
        <v>1397.8321876259272</v>
      </c>
      <c r="O106" s="24">
        <f t="shared" si="19"/>
        <v>191.32941451885327</v>
      </c>
      <c r="P106" s="7"/>
      <c r="Q106" s="25">
        <f t="shared" si="20"/>
        <v>-3861.8269450597559</v>
      </c>
      <c r="R106" s="24">
        <f t="shared" si="21"/>
        <v>1387.8167184533252</v>
      </c>
      <c r="S106" s="7"/>
      <c r="T106" s="25">
        <f t="shared" si="22"/>
        <v>0.94074201786864042</v>
      </c>
      <c r="U106" s="24">
        <f t="shared" si="23"/>
        <v>0.33970309329128939</v>
      </c>
      <c r="V106" s="7"/>
      <c r="W106" s="25">
        <f t="shared" si="24"/>
        <v>0.93617531774828266</v>
      </c>
      <c r="X106" s="24">
        <f t="shared" si="29"/>
        <v>242.09120083394851</v>
      </c>
      <c r="Y106" s="7"/>
      <c r="Z106" s="25">
        <f t="shared" si="30"/>
        <v>-644</v>
      </c>
      <c r="AA106" s="17">
        <f t="shared" si="31"/>
        <v>241.85699999999989</v>
      </c>
      <c r="AB106" s="24">
        <f t="shared" si="25"/>
        <v>4.2212009689959231</v>
      </c>
      <c r="AC106" s="17">
        <f t="shared" si="26"/>
        <v>0.2342008339486199</v>
      </c>
    </row>
    <row r="107" spans="1:29" s="17" customFormat="1" x14ac:dyDescent="0.25">
      <c r="A107" s="17">
        <v>22</v>
      </c>
      <c r="B107" s="17">
        <v>-625</v>
      </c>
      <c r="C107" s="17">
        <v>11361</v>
      </c>
      <c r="D107" s="17">
        <v>14091</v>
      </c>
      <c r="E107" s="17">
        <v>15068</v>
      </c>
      <c r="F107" s="17">
        <v>12338</v>
      </c>
      <c r="G107" s="24"/>
      <c r="H107" s="7"/>
      <c r="I107" s="25">
        <f t="shared" si="17"/>
        <v>-3707</v>
      </c>
      <c r="J107" s="24">
        <f t="shared" si="17"/>
        <v>1753</v>
      </c>
      <c r="K107" s="7"/>
      <c r="L107" s="25">
        <f t="shared" si="27"/>
        <v>-3708.6837486478635</v>
      </c>
      <c r="M107" s="17">
        <f t="shared" si="18"/>
        <v>2.8350095091820546</v>
      </c>
      <c r="N107" s="17">
        <f t="shared" si="28"/>
        <v>1766.9519239657561</v>
      </c>
      <c r="O107" s="24">
        <f t="shared" si="19"/>
        <v>194.65618234624006</v>
      </c>
      <c r="P107" s="7"/>
      <c r="Q107" s="25">
        <f t="shared" si="20"/>
        <v>-3713.8269450597559</v>
      </c>
      <c r="R107" s="24">
        <f t="shared" si="21"/>
        <v>1756.8167184533252</v>
      </c>
      <c r="S107" s="7"/>
      <c r="T107" s="25">
        <f t="shared" si="22"/>
        <v>0.90468918053923375</v>
      </c>
      <c r="U107" s="24">
        <f t="shared" si="23"/>
        <v>0.43002513636638984</v>
      </c>
      <c r="V107" s="7"/>
      <c r="W107" s="25">
        <f t="shared" si="24"/>
        <v>0.89888139411765711</v>
      </c>
      <c r="X107" s="24">
        <f t="shared" si="29"/>
        <v>236.46867951751346</v>
      </c>
      <c r="Y107" s="7"/>
      <c r="Z107" s="25">
        <f t="shared" si="30"/>
        <v>-625</v>
      </c>
      <c r="AA107" s="17">
        <f t="shared" si="31"/>
        <v>236.23199999999989</v>
      </c>
      <c r="AB107" s="24">
        <f t="shared" si="25"/>
        <v>4.1230261985712424</v>
      </c>
      <c r="AC107" s="17">
        <f t="shared" si="26"/>
        <v>0.23667951751357919</v>
      </c>
    </row>
    <row r="108" spans="1:29" s="17" customFormat="1" x14ac:dyDescent="0.25">
      <c r="A108" s="17">
        <v>23</v>
      </c>
      <c r="B108" s="17">
        <v>-646</v>
      </c>
      <c r="C108" s="17">
        <v>11448</v>
      </c>
      <c r="D108" s="17">
        <v>14265</v>
      </c>
      <c r="E108" s="17">
        <v>14957</v>
      </c>
      <c r="F108" s="17">
        <v>12155</v>
      </c>
      <c r="G108" s="24"/>
      <c r="H108" s="7"/>
      <c r="I108" s="25">
        <f t="shared" si="17"/>
        <v>-3509</v>
      </c>
      <c r="J108" s="24">
        <f t="shared" si="17"/>
        <v>2110</v>
      </c>
      <c r="K108" s="7"/>
      <c r="L108" s="25">
        <f t="shared" si="27"/>
        <v>-3514.1599057308795</v>
      </c>
      <c r="M108" s="17">
        <f t="shared" si="18"/>
        <v>26.624627151562827</v>
      </c>
      <c r="N108" s="17">
        <f t="shared" si="28"/>
        <v>2130.4787267862712</v>
      </c>
      <c r="O108" s="24">
        <f t="shared" si="19"/>
        <v>419.37825078674081</v>
      </c>
      <c r="P108" s="7"/>
      <c r="Q108" s="25">
        <f t="shared" si="20"/>
        <v>-3515.8269450597559</v>
      </c>
      <c r="R108" s="24">
        <f t="shared" si="21"/>
        <v>2113.8167184533249</v>
      </c>
      <c r="S108" s="7"/>
      <c r="T108" s="25">
        <f t="shared" si="22"/>
        <v>0.85645633059854109</v>
      </c>
      <c r="U108" s="24">
        <f t="shared" si="23"/>
        <v>0.51740987722766585</v>
      </c>
      <c r="V108" s="7"/>
      <c r="W108" s="25">
        <f t="shared" si="24"/>
        <v>0.84944656481645175</v>
      </c>
      <c r="X108" s="24">
        <f t="shared" si="29"/>
        <v>230.68896318656357</v>
      </c>
      <c r="Y108" s="7"/>
      <c r="Z108" s="25">
        <f t="shared" si="30"/>
        <v>-646</v>
      </c>
      <c r="AA108" s="17">
        <f t="shared" si="31"/>
        <v>230.41799999999989</v>
      </c>
      <c r="AB108" s="24">
        <f t="shared" si="25"/>
        <v>4.0215527558602924</v>
      </c>
      <c r="AC108" s="17">
        <f t="shared" si="26"/>
        <v>0.27096318656367657</v>
      </c>
    </row>
    <row r="109" spans="1:29" s="17" customFormat="1" x14ac:dyDescent="0.25">
      <c r="A109" s="17">
        <v>24</v>
      </c>
      <c r="B109" s="17">
        <v>-625</v>
      </c>
      <c r="C109" s="17">
        <v>11560</v>
      </c>
      <c r="D109" s="17">
        <v>14437</v>
      </c>
      <c r="E109" s="17">
        <v>14853</v>
      </c>
      <c r="F109" s="17">
        <v>11991</v>
      </c>
      <c r="G109" s="24"/>
      <c r="H109" s="7"/>
      <c r="I109" s="25">
        <f t="shared" si="17"/>
        <v>-3293</v>
      </c>
      <c r="J109" s="24">
        <f t="shared" si="17"/>
        <v>2446</v>
      </c>
      <c r="K109" s="7"/>
      <c r="L109" s="25">
        <f t="shared" si="27"/>
        <v>-3291.4454358999678</v>
      </c>
      <c r="M109" s="17">
        <f t="shared" si="18"/>
        <v>2.4166695411088202</v>
      </c>
      <c r="N109" s="17">
        <f t="shared" si="28"/>
        <v>2461.2883636561464</v>
      </c>
      <c r="O109" s="24">
        <f t="shared" si="19"/>
        <v>233.73406328257903</v>
      </c>
      <c r="P109" s="7"/>
      <c r="Q109" s="25">
        <f t="shared" si="20"/>
        <v>-3299.8269450597559</v>
      </c>
      <c r="R109" s="24">
        <f t="shared" si="21"/>
        <v>2449.8167184533249</v>
      </c>
      <c r="S109" s="7"/>
      <c r="T109" s="25">
        <f t="shared" si="22"/>
        <v>0.80383867611778548</v>
      </c>
      <c r="U109" s="24">
        <f t="shared" si="23"/>
        <v>0.59965433921474909</v>
      </c>
      <c r="V109" s="7"/>
      <c r="W109" s="25">
        <f t="shared" si="24"/>
        <v>0.79569695760660364</v>
      </c>
      <c r="X109" s="24">
        <f t="shared" si="29"/>
        <v>225.03268133671168</v>
      </c>
      <c r="Y109" s="7"/>
      <c r="Z109" s="25">
        <f t="shared" si="30"/>
        <v>-625</v>
      </c>
      <c r="AA109" s="17">
        <f t="shared" si="31"/>
        <v>224.79299999999989</v>
      </c>
      <c r="AB109" s="24">
        <f t="shared" si="25"/>
        <v>3.9233779854356112</v>
      </c>
      <c r="AC109" s="17">
        <f t="shared" si="26"/>
        <v>0.23968133671178293</v>
      </c>
    </row>
    <row r="110" spans="1:29" s="17" customFormat="1" x14ac:dyDescent="0.25">
      <c r="A110" s="17">
        <v>25</v>
      </c>
      <c r="B110" s="17">
        <v>-632</v>
      </c>
      <c r="C110" s="17">
        <v>11696</v>
      </c>
      <c r="D110" s="17">
        <v>14593</v>
      </c>
      <c r="E110" s="17">
        <v>14728</v>
      </c>
      <c r="F110" s="17">
        <v>11838</v>
      </c>
      <c r="G110" s="24"/>
      <c r="H110" s="7"/>
      <c r="I110" s="25">
        <f t="shared" si="17"/>
        <v>-3032</v>
      </c>
      <c r="J110" s="24">
        <f t="shared" si="17"/>
        <v>2755</v>
      </c>
      <c r="K110" s="7"/>
      <c r="L110" s="25">
        <f t="shared" si="27"/>
        <v>-3033.9327695889783</v>
      </c>
      <c r="M110" s="17">
        <f t="shared" si="18"/>
        <v>3.7355982840794133</v>
      </c>
      <c r="N110" s="17">
        <f t="shared" si="28"/>
        <v>2771.6065664997232</v>
      </c>
      <c r="O110" s="24">
        <f t="shared" si="19"/>
        <v>275.77805090972748</v>
      </c>
      <c r="P110" s="7"/>
      <c r="Q110" s="25">
        <f t="shared" si="20"/>
        <v>-3038.8269450597559</v>
      </c>
      <c r="R110" s="24">
        <f t="shared" si="21"/>
        <v>2758.8167184533249</v>
      </c>
      <c r="S110" s="7"/>
      <c r="T110" s="25">
        <f t="shared" si="22"/>
        <v>0.74025901028687235</v>
      </c>
      <c r="U110" s="24">
        <f t="shared" si="23"/>
        <v>0.67528987122072759</v>
      </c>
      <c r="V110" s="7"/>
      <c r="W110" s="25">
        <f t="shared" si="24"/>
        <v>0.7310748734077902</v>
      </c>
      <c r="X110" s="24">
        <f t="shared" si="29"/>
        <v>219.30665556360191</v>
      </c>
      <c r="Y110" s="7"/>
      <c r="Z110" s="25">
        <f t="shared" si="30"/>
        <v>-632</v>
      </c>
      <c r="AA110" s="17">
        <f t="shared" si="31"/>
        <v>219.1049999999999</v>
      </c>
      <c r="AB110" s="24">
        <f t="shared" si="25"/>
        <v>3.8241036575821736</v>
      </c>
      <c r="AC110" s="17">
        <f t="shared" si="26"/>
        <v>0.20165556360200299</v>
      </c>
    </row>
    <row r="111" spans="1:29" s="17" customFormat="1" x14ac:dyDescent="0.25">
      <c r="A111" s="17">
        <v>26</v>
      </c>
      <c r="B111" s="17">
        <v>-606</v>
      </c>
      <c r="C111" s="17">
        <v>11826</v>
      </c>
      <c r="D111" s="17">
        <v>14726</v>
      </c>
      <c r="E111" s="17">
        <v>14583</v>
      </c>
      <c r="F111" s="17">
        <v>11694</v>
      </c>
      <c r="G111" s="24"/>
      <c r="H111" s="7"/>
      <c r="I111" s="25">
        <f t="shared" si="17"/>
        <v>-2757</v>
      </c>
      <c r="J111" s="24">
        <f t="shared" si="17"/>
        <v>3032</v>
      </c>
      <c r="K111" s="7"/>
      <c r="L111" s="25">
        <f t="shared" si="27"/>
        <v>-2758.846146617363</v>
      </c>
      <c r="M111" s="17">
        <f t="shared" si="18"/>
        <v>3.4082573328010204</v>
      </c>
      <c r="N111" s="17">
        <f t="shared" si="28"/>
        <v>3043.4809228031208</v>
      </c>
      <c r="O111" s="24">
        <f t="shared" si="19"/>
        <v>131.81158841122027</v>
      </c>
      <c r="P111" s="7"/>
      <c r="Q111" s="25">
        <f t="shared" si="20"/>
        <v>-2763.8269450597559</v>
      </c>
      <c r="R111" s="24">
        <f t="shared" si="21"/>
        <v>3035.8167184533249</v>
      </c>
      <c r="S111" s="7"/>
      <c r="T111" s="25">
        <f t="shared" si="22"/>
        <v>0.67326894092479916</v>
      </c>
      <c r="U111" s="24">
        <f t="shared" si="23"/>
        <v>0.74309259732317423</v>
      </c>
      <c r="V111" s="7"/>
      <c r="W111" s="25">
        <f t="shared" si="24"/>
        <v>0.66314940004102352</v>
      </c>
      <c r="X111" s="24">
        <f t="shared" si="29"/>
        <v>213.78145102263068</v>
      </c>
      <c r="Y111" s="7"/>
      <c r="Z111" s="25">
        <f t="shared" si="30"/>
        <v>-606</v>
      </c>
      <c r="AA111" s="17">
        <f t="shared" si="31"/>
        <v>213.6509999999999</v>
      </c>
      <c r="AB111" s="24">
        <f t="shared" si="25"/>
        <v>3.7289134001784032</v>
      </c>
      <c r="AC111" s="17">
        <f t="shared" si="26"/>
        <v>0.13045102263077979</v>
      </c>
    </row>
    <row r="112" spans="1:29" s="17" customFormat="1" x14ac:dyDescent="0.25">
      <c r="A112" s="17">
        <v>27</v>
      </c>
      <c r="B112" s="17">
        <v>-612</v>
      </c>
      <c r="C112" s="17">
        <v>11973</v>
      </c>
      <c r="D112" s="17">
        <v>14846</v>
      </c>
      <c r="E112" s="17">
        <v>14432</v>
      </c>
      <c r="F112" s="17">
        <v>11566</v>
      </c>
      <c r="G112" s="24"/>
      <c r="H112" s="7"/>
      <c r="I112" s="25">
        <f t="shared" si="17"/>
        <v>-2459</v>
      </c>
      <c r="J112" s="24">
        <f t="shared" si="17"/>
        <v>3280</v>
      </c>
      <c r="K112" s="7"/>
      <c r="L112" s="25">
        <f t="shared" si="27"/>
        <v>-2455.6198666430846</v>
      </c>
      <c r="M112" s="17">
        <f t="shared" si="18"/>
        <v>11.42530151053213</v>
      </c>
      <c r="N112" s="17">
        <f t="shared" si="28"/>
        <v>3289.9850332666706</v>
      </c>
      <c r="O112" s="24">
        <f t="shared" si="19"/>
        <v>99.700889336518514</v>
      </c>
      <c r="P112" s="7"/>
      <c r="Q112" s="25">
        <f t="shared" si="20"/>
        <v>-2465.8269450597559</v>
      </c>
      <c r="R112" s="24">
        <f t="shared" si="21"/>
        <v>3283.8167184533249</v>
      </c>
      <c r="S112" s="7"/>
      <c r="T112" s="25">
        <f t="shared" si="22"/>
        <v>0.60067606576153454</v>
      </c>
      <c r="U112" s="24">
        <f t="shared" si="23"/>
        <v>0.80379684307554522</v>
      </c>
      <c r="V112" s="7"/>
      <c r="W112" s="25">
        <f t="shared" si="24"/>
        <v>0.5897178667898515</v>
      </c>
      <c r="X112" s="24">
        <f t="shared" si="29"/>
        <v>208.30135152216064</v>
      </c>
      <c r="Y112" s="7"/>
      <c r="Z112" s="25">
        <f t="shared" si="30"/>
        <v>-612</v>
      </c>
      <c r="AA112" s="17">
        <f t="shared" si="31"/>
        <v>208.14299999999989</v>
      </c>
      <c r="AB112" s="24">
        <f t="shared" si="25"/>
        <v>3.6327806649785557</v>
      </c>
      <c r="AC112" s="17">
        <f t="shared" si="26"/>
        <v>0.15835152216075699</v>
      </c>
    </row>
    <row r="113" spans="1:29" s="17" customFormat="1" x14ac:dyDescent="0.25">
      <c r="A113" s="17">
        <v>28</v>
      </c>
      <c r="B113" s="17">
        <v>-621</v>
      </c>
      <c r="C113" s="17">
        <v>12148</v>
      </c>
      <c r="D113" s="17">
        <v>14962</v>
      </c>
      <c r="E113" s="17">
        <v>14270</v>
      </c>
      <c r="F113" s="17">
        <v>11460</v>
      </c>
      <c r="G113" s="24"/>
      <c r="H113" s="7"/>
      <c r="I113" s="25">
        <f t="shared" si="17"/>
        <v>-2122</v>
      </c>
      <c r="J113" s="24">
        <f t="shared" si="17"/>
        <v>3502</v>
      </c>
      <c r="K113" s="7"/>
      <c r="L113" s="25">
        <f t="shared" si="27"/>
        <v>-2124.6962532757707</v>
      </c>
      <c r="M113" s="17">
        <f t="shared" si="18"/>
        <v>7.2697817271041592</v>
      </c>
      <c r="N113" s="17">
        <f t="shared" si="28"/>
        <v>3508.9554016757756</v>
      </c>
      <c r="O113" s="24">
        <f t="shared" si="19"/>
        <v>48.377612471382683</v>
      </c>
      <c r="P113" s="7"/>
      <c r="Q113" s="25">
        <f t="shared" si="20"/>
        <v>-2128.8269450597559</v>
      </c>
      <c r="R113" s="24">
        <f t="shared" si="21"/>
        <v>3505.8167184533249</v>
      </c>
      <c r="S113" s="7"/>
      <c r="T113" s="25">
        <f t="shared" si="22"/>
        <v>0.51858278076146669</v>
      </c>
      <c r="U113" s="24">
        <f t="shared" si="23"/>
        <v>0.85813693403129676</v>
      </c>
      <c r="V113" s="7"/>
      <c r="W113" s="25">
        <f t="shared" si="24"/>
        <v>0.50687224108020879</v>
      </c>
      <c r="X113" s="24">
        <f t="shared" si="29"/>
        <v>202.60404530279186</v>
      </c>
      <c r="Y113" s="7"/>
      <c r="Z113" s="25">
        <f t="shared" si="30"/>
        <v>-621</v>
      </c>
      <c r="AA113" s="17">
        <f t="shared" si="31"/>
        <v>202.55399999999989</v>
      </c>
      <c r="AB113" s="24">
        <f t="shared" si="25"/>
        <v>3.5352342130845922</v>
      </c>
      <c r="AC113" s="17">
        <f t="shared" si="26"/>
        <v>5.0045302791971835E-2</v>
      </c>
    </row>
    <row r="114" spans="1:29" s="17" customFormat="1" x14ac:dyDescent="0.25">
      <c r="A114" s="17">
        <v>29</v>
      </c>
      <c r="B114" s="17">
        <v>-625</v>
      </c>
      <c r="C114" s="17">
        <v>12326</v>
      </c>
      <c r="D114" s="17">
        <v>15066</v>
      </c>
      <c r="E114" s="17">
        <v>14103</v>
      </c>
      <c r="F114" s="17">
        <v>11368</v>
      </c>
      <c r="G114" s="24"/>
      <c r="H114" s="7"/>
      <c r="I114" s="25">
        <f t="shared" si="17"/>
        <v>-1777</v>
      </c>
      <c r="J114" s="24">
        <f t="shared" si="17"/>
        <v>3698</v>
      </c>
      <c r="K114" s="7"/>
      <c r="L114" s="25">
        <f t="shared" si="27"/>
        <v>-1771.1772312057103</v>
      </c>
      <c r="M114" s="17">
        <f t="shared" si="18"/>
        <v>33.904636431753765</v>
      </c>
      <c r="N114" s="17">
        <f t="shared" si="28"/>
        <v>3695.5471868224781</v>
      </c>
      <c r="O114" s="24">
        <f t="shared" si="19"/>
        <v>6.0162924838249587</v>
      </c>
      <c r="P114" s="7"/>
      <c r="Q114" s="25">
        <f t="shared" si="20"/>
        <v>-1783.8269450597559</v>
      </c>
      <c r="R114" s="24">
        <f t="shared" si="21"/>
        <v>3701.8167184533249</v>
      </c>
      <c r="S114" s="7"/>
      <c r="T114" s="25">
        <f t="shared" si="22"/>
        <v>0.43454069374359305</v>
      </c>
      <c r="U114" s="24">
        <f t="shared" si="23"/>
        <v>0.90611287019042863</v>
      </c>
      <c r="V114" s="7"/>
      <c r="W114" s="25">
        <f t="shared" si="24"/>
        <v>0.42216483971009594</v>
      </c>
      <c r="X114" s="24">
        <f t="shared" si="29"/>
        <v>197.01631407904188</v>
      </c>
      <c r="Y114" s="7"/>
      <c r="Z114" s="25">
        <f t="shared" si="30"/>
        <v>-625</v>
      </c>
      <c r="AA114" s="17">
        <f t="shared" si="31"/>
        <v>196.92899999999989</v>
      </c>
      <c r="AB114" s="24">
        <f t="shared" si="25"/>
        <v>3.437059442659911</v>
      </c>
      <c r="AC114" s="17">
        <f t="shared" si="26"/>
        <v>8.731407904198818E-2</v>
      </c>
    </row>
    <row r="115" spans="1:29" s="17" customFormat="1" x14ac:dyDescent="0.25">
      <c r="A115" s="17">
        <v>30</v>
      </c>
      <c r="B115" s="17">
        <v>-627</v>
      </c>
      <c r="C115" s="17">
        <v>12512</v>
      </c>
      <c r="D115" s="17">
        <v>15142</v>
      </c>
      <c r="E115" s="17">
        <v>13918</v>
      </c>
      <c r="F115" s="17">
        <v>11292</v>
      </c>
      <c r="G115" s="24"/>
      <c r="H115" s="7"/>
      <c r="I115" s="25">
        <f t="shared" si="17"/>
        <v>-1406</v>
      </c>
      <c r="J115" s="24">
        <f t="shared" si="17"/>
        <v>3850</v>
      </c>
      <c r="K115" s="7"/>
      <c r="L115" s="25">
        <f t="shared" si="27"/>
        <v>-1399.3177166630965</v>
      </c>
      <c r="M115" s="17">
        <f t="shared" si="18"/>
        <v>44.652910594658685</v>
      </c>
      <c r="N115" s="17">
        <f t="shared" si="28"/>
        <v>3846.8693119180393</v>
      </c>
      <c r="O115" s="24">
        <f t="shared" si="19"/>
        <v>9.8012078665305804</v>
      </c>
      <c r="P115" s="7"/>
      <c r="Q115" s="25">
        <f t="shared" si="20"/>
        <v>-1412.8269450597559</v>
      </c>
      <c r="R115" s="24">
        <f t="shared" si="21"/>
        <v>3853.8167184533249</v>
      </c>
      <c r="S115" s="7"/>
      <c r="T115" s="25">
        <f t="shared" si="22"/>
        <v>0.34416500016785073</v>
      </c>
      <c r="U115" s="24">
        <f t="shared" si="23"/>
        <v>0.94331869823220449</v>
      </c>
      <c r="V115" s="7"/>
      <c r="W115" s="25">
        <f t="shared" si="24"/>
        <v>0.33127082215706333</v>
      </c>
      <c r="X115" s="24">
        <f t="shared" si="29"/>
        <v>191.38519363293699</v>
      </c>
      <c r="Y115" s="7"/>
      <c r="Z115" s="25">
        <f t="shared" si="30"/>
        <v>-627</v>
      </c>
      <c r="AA115" s="17">
        <f t="shared" si="31"/>
        <v>191.28599999999989</v>
      </c>
      <c r="AB115" s="24">
        <f t="shared" si="25"/>
        <v>3.3385705129698713</v>
      </c>
      <c r="AC115" s="17">
        <f t="shared" si="26"/>
        <v>9.9193632937101484E-2</v>
      </c>
    </row>
    <row r="116" spans="1:29" s="17" customFormat="1" x14ac:dyDescent="0.25">
      <c r="A116" s="17">
        <v>31</v>
      </c>
      <c r="B116" s="17">
        <v>-640</v>
      </c>
      <c r="C116" s="17">
        <v>12703</v>
      </c>
      <c r="D116" s="17">
        <v>15192</v>
      </c>
      <c r="E116" s="17">
        <v>13713</v>
      </c>
      <c r="F116" s="17">
        <v>11224</v>
      </c>
      <c r="G116" s="24"/>
      <c r="H116" s="7"/>
      <c r="I116" s="25">
        <f t="shared" ref="I116:J149" si="32">C116-E116</f>
        <v>-1010</v>
      </c>
      <c r="J116" s="24">
        <f t="shared" si="32"/>
        <v>3968</v>
      </c>
      <c r="K116" s="7"/>
      <c r="L116" s="25">
        <f t="shared" si="27"/>
        <v>-1005.7126741776575</v>
      </c>
      <c r="M116" s="17">
        <f t="shared" si="18"/>
        <v>18.381162706924755</v>
      </c>
      <c r="N116" s="17">
        <f t="shared" si="28"/>
        <v>3962.7577310028705</v>
      </c>
      <c r="O116" s="24">
        <f t="shared" si="19"/>
        <v>27.481384238264983</v>
      </c>
      <c r="P116" s="7"/>
      <c r="Q116" s="25">
        <f t="shared" si="20"/>
        <v>-1016.8269450597559</v>
      </c>
      <c r="R116" s="24">
        <f t="shared" si="21"/>
        <v>3971.8167184533249</v>
      </c>
      <c r="S116" s="7"/>
      <c r="T116" s="25">
        <f t="shared" si="22"/>
        <v>0.24769930028646542</v>
      </c>
      <c r="U116" s="24">
        <f t="shared" si="23"/>
        <v>0.97220217000147779</v>
      </c>
      <c r="V116" s="7"/>
      <c r="W116" s="25">
        <f t="shared" si="24"/>
        <v>0.23440026949760437</v>
      </c>
      <c r="X116" s="24">
        <f t="shared" si="29"/>
        <v>185.59058713895365</v>
      </c>
      <c r="Y116" s="7"/>
      <c r="Z116" s="25">
        <f t="shared" si="30"/>
        <v>-640</v>
      </c>
      <c r="AA116" s="17">
        <f t="shared" si="31"/>
        <v>185.5259999999999</v>
      </c>
      <c r="AB116" s="24">
        <f t="shared" si="25"/>
        <v>3.2380395480549975</v>
      </c>
      <c r="AC116" s="17">
        <f t="shared" si="26"/>
        <v>6.4587138953754675E-2</v>
      </c>
    </row>
    <row r="117" spans="1:29" s="17" customFormat="1" x14ac:dyDescent="0.25">
      <c r="A117" s="17">
        <v>32</v>
      </c>
      <c r="B117" s="17">
        <v>-627</v>
      </c>
      <c r="C117" s="17">
        <v>12896</v>
      </c>
      <c r="D117" s="17">
        <v>15225</v>
      </c>
      <c r="E117" s="17">
        <v>13513</v>
      </c>
      <c r="F117" s="17">
        <v>11179</v>
      </c>
      <c r="G117" s="24"/>
      <c r="H117" s="7"/>
      <c r="I117" s="25">
        <f t="shared" si="32"/>
        <v>-617</v>
      </c>
      <c r="J117" s="24">
        <f t="shared" si="32"/>
        <v>4046</v>
      </c>
      <c r="K117" s="7"/>
      <c r="L117" s="25">
        <f t="shared" si="27"/>
        <v>-610.15592636415261</v>
      </c>
      <c r="M117" s="17">
        <f t="shared" si="18"/>
        <v>46.841343932901367</v>
      </c>
      <c r="N117" s="17">
        <f t="shared" si="28"/>
        <v>4037.3828173550364</v>
      </c>
      <c r="O117" s="24">
        <f t="shared" si="19"/>
        <v>74.255836736661479</v>
      </c>
      <c r="P117" s="7"/>
      <c r="Q117" s="25">
        <f t="shared" si="20"/>
        <v>-623.82694505975587</v>
      </c>
      <c r="R117" s="24">
        <f t="shared" si="21"/>
        <v>4049.8167184533249</v>
      </c>
      <c r="S117" s="7"/>
      <c r="T117" s="25">
        <f t="shared" si="22"/>
        <v>0.15196440116175725</v>
      </c>
      <c r="U117" s="24">
        <f t="shared" si="23"/>
        <v>0.99129463439133636</v>
      </c>
      <c r="V117" s="7"/>
      <c r="W117" s="25">
        <f t="shared" si="24"/>
        <v>0.13839475438978446</v>
      </c>
      <c r="X117" s="24">
        <f t="shared" si="29"/>
        <v>179.98284605412232</v>
      </c>
      <c r="Y117" s="7"/>
      <c r="Z117" s="25">
        <f t="shared" si="30"/>
        <v>-627</v>
      </c>
      <c r="AA117" s="17">
        <f t="shared" si="31"/>
        <v>179.8829999999999</v>
      </c>
      <c r="AB117" s="24">
        <f t="shared" si="25"/>
        <v>3.1395506183649577</v>
      </c>
      <c r="AC117" s="17">
        <f t="shared" si="26"/>
        <v>9.9846054122423311E-2</v>
      </c>
    </row>
    <row r="118" spans="1:29" s="17" customFormat="1" x14ac:dyDescent="0.25">
      <c r="A118" s="17">
        <v>33</v>
      </c>
      <c r="B118" s="17">
        <v>-631</v>
      </c>
      <c r="C118" s="17">
        <v>13106</v>
      </c>
      <c r="D118" s="17">
        <v>15259</v>
      </c>
      <c r="E118" s="17">
        <v>13320</v>
      </c>
      <c r="F118" s="17">
        <v>11171</v>
      </c>
      <c r="G118" s="24"/>
      <c r="H118" s="7"/>
      <c r="I118" s="25">
        <f t="shared" si="32"/>
        <v>-214</v>
      </c>
      <c r="J118" s="24">
        <f t="shared" si="32"/>
        <v>4088</v>
      </c>
      <c r="K118" s="7"/>
      <c r="L118" s="25">
        <f t="shared" si="27"/>
        <v>-206.04315281699698</v>
      </c>
      <c r="M118" s="17">
        <f t="shared" si="18"/>
        <v>63.311417093663103</v>
      </c>
      <c r="N118" s="17">
        <f t="shared" si="28"/>
        <v>4072.8649431889812</v>
      </c>
      <c r="O118" s="24">
        <f t="shared" si="19"/>
        <v>229.06994467276613</v>
      </c>
      <c r="P118" s="7"/>
      <c r="Q118" s="25">
        <f t="shared" si="20"/>
        <v>-220.82694505975593</v>
      </c>
      <c r="R118" s="24">
        <f t="shared" si="21"/>
        <v>4091.8167184533249</v>
      </c>
      <c r="S118" s="7"/>
      <c r="T118" s="25">
        <f t="shared" si="22"/>
        <v>5.3793499514791877E-2</v>
      </c>
      <c r="U118" s="24">
        <f t="shared" si="23"/>
        <v>1.0015751921397218</v>
      </c>
      <c r="V118" s="7"/>
      <c r="W118" s="25">
        <f t="shared" si="24"/>
        <v>4.0073759422484853E-2</v>
      </c>
      <c r="X118" s="24">
        <f t="shared" si="29"/>
        <v>174.32637049312029</v>
      </c>
      <c r="Y118" s="7"/>
      <c r="Z118" s="25">
        <f t="shared" si="30"/>
        <v>-631</v>
      </c>
      <c r="AA118" s="17">
        <f t="shared" si="31"/>
        <v>174.20399999999989</v>
      </c>
      <c r="AB118" s="24">
        <f t="shared" si="25"/>
        <v>3.0404333701441999</v>
      </c>
      <c r="AC118" s="17">
        <f t="shared" si="26"/>
        <v>0.12237049312039971</v>
      </c>
    </row>
    <row r="119" spans="1:29" s="17" customFormat="1" x14ac:dyDescent="0.25">
      <c r="A119" s="17">
        <v>34</v>
      </c>
      <c r="B119" s="17">
        <v>-613</v>
      </c>
      <c r="C119" s="17">
        <v>13304</v>
      </c>
      <c r="D119" s="17">
        <v>15250</v>
      </c>
      <c r="E119" s="17">
        <v>13116</v>
      </c>
      <c r="F119" s="17">
        <v>11166</v>
      </c>
      <c r="G119" s="24"/>
      <c r="H119" s="7"/>
      <c r="I119" s="25">
        <f t="shared" si="32"/>
        <v>188</v>
      </c>
      <c r="J119" s="24">
        <f t="shared" si="32"/>
        <v>4084</v>
      </c>
      <c r="K119" s="7"/>
      <c r="L119" s="25">
        <f t="shared" si="27"/>
        <v>188.58126317803834</v>
      </c>
      <c r="M119" s="17">
        <f t="shared" si="18"/>
        <v>0.33786688214323241</v>
      </c>
      <c r="N119" s="17">
        <f t="shared" si="28"/>
        <v>4068.9420029882167</v>
      </c>
      <c r="O119" s="24">
        <f t="shared" si="19"/>
        <v>226.7432740068748</v>
      </c>
      <c r="P119" s="7"/>
      <c r="Q119" s="25">
        <f t="shared" si="20"/>
        <v>181.17305494024407</v>
      </c>
      <c r="R119" s="24">
        <f t="shared" si="21"/>
        <v>4087.8167184533249</v>
      </c>
      <c r="S119" s="7"/>
      <c r="T119" s="25">
        <f t="shared" si="22"/>
        <v>-4.4133801879947782E-2</v>
      </c>
      <c r="U119" s="24">
        <f t="shared" si="23"/>
        <v>1.0005960914017804</v>
      </c>
      <c r="V119" s="7"/>
      <c r="W119" s="25">
        <f t="shared" si="24"/>
        <v>-5.7849319010594313E-2</v>
      </c>
      <c r="X119" s="24">
        <f t="shared" si="29"/>
        <v>168.72628253579785</v>
      </c>
      <c r="Y119" s="7"/>
      <c r="Z119" s="25">
        <f t="shared" si="30"/>
        <v>-613</v>
      </c>
      <c r="AA119" s="17">
        <f t="shared" si="31"/>
        <v>168.6869999999999</v>
      </c>
      <c r="AB119" s="24">
        <f t="shared" si="25"/>
        <v>2.944143555311673</v>
      </c>
      <c r="AC119" s="17">
        <f t="shared" si="26"/>
        <v>3.9282535797951823E-2</v>
      </c>
    </row>
    <row r="120" spans="1:29" s="17" customFormat="1" x14ac:dyDescent="0.25">
      <c r="A120" s="17">
        <v>35</v>
      </c>
      <c r="B120" s="17">
        <v>-604</v>
      </c>
      <c r="C120" s="17">
        <v>13486</v>
      </c>
      <c r="D120" s="17">
        <v>15220</v>
      </c>
      <c r="E120" s="17">
        <v>12919</v>
      </c>
      <c r="F120" s="17">
        <v>11184</v>
      </c>
      <c r="G120" s="24"/>
      <c r="H120" s="7"/>
      <c r="I120" s="25">
        <f t="shared" si="32"/>
        <v>567</v>
      </c>
      <c r="J120" s="24">
        <f t="shared" si="32"/>
        <v>4036</v>
      </c>
      <c r="K120" s="7"/>
      <c r="L120" s="25">
        <f t="shared" si="27"/>
        <v>575.78307248461556</v>
      </c>
      <c r="M120" s="17">
        <f t="shared" si="18"/>
        <v>77.142362270010935</v>
      </c>
      <c r="N120" s="17">
        <f t="shared" si="28"/>
        <v>4028.1004802374241</v>
      </c>
      <c r="O120" s="24">
        <f t="shared" si="19"/>
        <v>62.402412479327076</v>
      </c>
      <c r="P120" s="7"/>
      <c r="Q120" s="25">
        <f t="shared" si="20"/>
        <v>560.17305494024413</v>
      </c>
      <c r="R120" s="24">
        <f t="shared" si="21"/>
        <v>4039.8167184533249</v>
      </c>
      <c r="S120" s="7"/>
      <c r="T120" s="25">
        <f t="shared" si="22"/>
        <v>-0.13645829747349589</v>
      </c>
      <c r="U120" s="24">
        <f t="shared" si="23"/>
        <v>0.98884688254648279</v>
      </c>
      <c r="V120" s="7"/>
      <c r="W120" s="25">
        <f t="shared" si="24"/>
        <v>-0.15002148062330251</v>
      </c>
      <c r="X120" s="24">
        <f t="shared" si="29"/>
        <v>163.40838567531284</v>
      </c>
      <c r="Y120" s="7"/>
      <c r="Z120" s="25">
        <f t="shared" si="30"/>
        <v>-604</v>
      </c>
      <c r="AA120" s="17">
        <f t="shared" si="31"/>
        <v>163.25099999999989</v>
      </c>
      <c r="AB120" s="24">
        <f t="shared" si="25"/>
        <v>2.8492674571732608</v>
      </c>
      <c r="AC120" s="17">
        <f t="shared" si="26"/>
        <v>0.15738567531295189</v>
      </c>
    </row>
    <row r="121" spans="1:29" s="17" customFormat="1" x14ac:dyDescent="0.25">
      <c r="A121" s="17">
        <v>36</v>
      </c>
      <c r="B121" s="17">
        <v>-610</v>
      </c>
      <c r="C121" s="17">
        <v>13688</v>
      </c>
      <c r="D121" s="17">
        <v>15196</v>
      </c>
      <c r="E121" s="17">
        <v>12736</v>
      </c>
      <c r="F121" s="17">
        <v>11228</v>
      </c>
      <c r="G121" s="24"/>
      <c r="H121" s="7"/>
      <c r="I121" s="25">
        <f t="shared" si="32"/>
        <v>952</v>
      </c>
      <c r="J121" s="24">
        <f t="shared" si="32"/>
        <v>3968</v>
      </c>
      <c r="K121" s="7"/>
      <c r="L121" s="25">
        <f t="shared" si="27"/>
        <v>961.62499656950968</v>
      </c>
      <c r="M121" s="17">
        <f t="shared" si="18"/>
        <v>92.640558963073033</v>
      </c>
      <c r="N121" s="17">
        <f t="shared" si="28"/>
        <v>3949.9780502069407</v>
      </c>
      <c r="O121" s="24">
        <f t="shared" si="19"/>
        <v>324.7906743435509</v>
      </c>
      <c r="P121" s="7"/>
      <c r="Q121" s="25">
        <f t="shared" si="20"/>
        <v>945.17305494024413</v>
      </c>
      <c r="R121" s="24">
        <f t="shared" si="21"/>
        <v>3971.8167184533249</v>
      </c>
      <c r="S121" s="7"/>
      <c r="T121" s="25">
        <f t="shared" si="22"/>
        <v>-0.2302443945803983</v>
      </c>
      <c r="U121" s="24">
        <f t="shared" si="23"/>
        <v>0.97220217000147779</v>
      </c>
      <c r="V121" s="7"/>
      <c r="W121" s="25">
        <f t="shared" si="24"/>
        <v>-0.24358829687906214</v>
      </c>
      <c r="X121" s="24">
        <f t="shared" si="29"/>
        <v>157.96907900021279</v>
      </c>
      <c r="Y121" s="7"/>
      <c r="Z121" s="25">
        <f t="shared" si="30"/>
        <v>-610</v>
      </c>
      <c r="AA121" s="17">
        <f t="shared" si="31"/>
        <v>157.76099999999988</v>
      </c>
      <c r="AB121" s="24">
        <f t="shared" si="25"/>
        <v>2.7534488812387723</v>
      </c>
      <c r="AC121" s="17">
        <f t="shared" si="26"/>
        <v>0.20807900021290493</v>
      </c>
    </row>
    <row r="122" spans="1:29" s="17" customFormat="1" x14ac:dyDescent="0.25">
      <c r="A122" s="17">
        <v>37</v>
      </c>
      <c r="B122" s="17">
        <v>-633</v>
      </c>
      <c r="C122" s="17">
        <v>13886</v>
      </c>
      <c r="D122" s="17">
        <v>15129</v>
      </c>
      <c r="E122" s="17">
        <v>12536</v>
      </c>
      <c r="F122" s="17">
        <v>11285</v>
      </c>
      <c r="G122" s="24"/>
      <c r="H122" s="7"/>
      <c r="I122" s="25">
        <f t="shared" si="32"/>
        <v>1350</v>
      </c>
      <c r="J122" s="24">
        <f t="shared" si="32"/>
        <v>3844</v>
      </c>
      <c r="K122" s="7"/>
      <c r="L122" s="25">
        <f t="shared" si="27"/>
        <v>1352.7057073518504</v>
      </c>
      <c r="M122" s="17">
        <f t="shared" si="18"/>
        <v>7.320852273857188</v>
      </c>
      <c r="N122" s="17">
        <f t="shared" si="28"/>
        <v>3830.5009037139343</v>
      </c>
      <c r="O122" s="24">
        <f t="shared" si="19"/>
        <v>182.22560054047145</v>
      </c>
      <c r="P122" s="7"/>
      <c r="Q122" s="25">
        <f t="shared" si="20"/>
        <v>1343.1730549402441</v>
      </c>
      <c r="R122" s="24">
        <f t="shared" si="21"/>
        <v>3847.8167184533249</v>
      </c>
      <c r="S122" s="7"/>
      <c r="T122" s="25">
        <f t="shared" si="22"/>
        <v>-0.32719729496623506</v>
      </c>
      <c r="U122" s="24">
        <f t="shared" si="23"/>
        <v>0.9418500471252923</v>
      </c>
      <c r="V122" s="7"/>
      <c r="W122" s="25">
        <f t="shared" si="24"/>
        <v>-0.34013437826980458</v>
      </c>
      <c r="X122" s="24">
        <f t="shared" si="29"/>
        <v>152.17875553579302</v>
      </c>
      <c r="Y122" s="7"/>
      <c r="Z122" s="25">
        <f t="shared" si="30"/>
        <v>-633</v>
      </c>
      <c r="AA122" s="17">
        <f t="shared" si="31"/>
        <v>152.06399999999988</v>
      </c>
      <c r="AB122" s="24">
        <f t="shared" si="25"/>
        <v>2.654017473752655</v>
      </c>
      <c r="AC122" s="17">
        <f t="shared" si="26"/>
        <v>0.11475553579313669</v>
      </c>
    </row>
    <row r="123" spans="1:29" s="17" customFormat="1" x14ac:dyDescent="0.25">
      <c r="A123" s="17">
        <v>38</v>
      </c>
      <c r="B123" s="17">
        <v>-636</v>
      </c>
      <c r="C123" s="17">
        <v>14076</v>
      </c>
      <c r="D123" s="17">
        <v>15046</v>
      </c>
      <c r="E123" s="17">
        <v>12347</v>
      </c>
      <c r="F123" s="17">
        <v>11363</v>
      </c>
      <c r="G123" s="24"/>
      <c r="H123" s="7"/>
      <c r="I123" s="25">
        <f t="shared" si="32"/>
        <v>1729</v>
      </c>
      <c r="J123" s="24">
        <f t="shared" si="32"/>
        <v>3683</v>
      </c>
      <c r="K123" s="7"/>
      <c r="L123" s="25">
        <f t="shared" si="27"/>
        <v>1732.2406354387376</v>
      </c>
      <c r="M123" s="17">
        <f t="shared" si="18"/>
        <v>10.50171804680221</v>
      </c>
      <c r="N123" s="17">
        <f t="shared" si="28"/>
        <v>3672.2414983636477</v>
      </c>
      <c r="O123" s="24">
        <f t="shared" si="19"/>
        <v>115.74535745939556</v>
      </c>
      <c r="P123" s="7"/>
      <c r="Q123" s="25">
        <f t="shared" si="20"/>
        <v>1722.1730549402441</v>
      </c>
      <c r="R123" s="24">
        <f t="shared" si="21"/>
        <v>3686.8167184533249</v>
      </c>
      <c r="S123" s="7"/>
      <c r="T123" s="25">
        <f t="shared" si="22"/>
        <v>-0.41952179055978317</v>
      </c>
      <c r="U123" s="24">
        <f t="shared" si="23"/>
        <v>0.90244124242314816</v>
      </c>
      <c r="V123" s="7"/>
      <c r="W123" s="25">
        <f t="shared" si="24"/>
        <v>-0.4319275147624565</v>
      </c>
      <c r="X123" s="24">
        <f t="shared" si="29"/>
        <v>146.45838114126047</v>
      </c>
      <c r="Y123" s="7"/>
      <c r="Z123" s="25">
        <f t="shared" si="30"/>
        <v>-636</v>
      </c>
      <c r="AA123" s="17">
        <f t="shared" si="31"/>
        <v>146.33999999999989</v>
      </c>
      <c r="AB123" s="24">
        <f t="shared" si="25"/>
        <v>2.5541148273685002</v>
      </c>
      <c r="AC123" s="17">
        <f t="shared" si="26"/>
        <v>0.11838114126058485</v>
      </c>
    </row>
    <row r="124" spans="1:29" s="17" customFormat="1" x14ac:dyDescent="0.25">
      <c r="A124" s="17">
        <v>39</v>
      </c>
      <c r="B124" s="17">
        <v>-630</v>
      </c>
      <c r="C124" s="17">
        <v>14251</v>
      </c>
      <c r="D124" s="17">
        <v>14944</v>
      </c>
      <c r="E124" s="17">
        <v>12161</v>
      </c>
      <c r="F124" s="17">
        <v>11459</v>
      </c>
      <c r="G124" s="24"/>
      <c r="H124" s="7"/>
      <c r="I124" s="25">
        <f t="shared" si="32"/>
        <v>2090</v>
      </c>
      <c r="J124" s="24">
        <f t="shared" si="32"/>
        <v>3485</v>
      </c>
      <c r="K124" s="7"/>
      <c r="L124" s="25">
        <f t="shared" si="27"/>
        <v>2091.2382120079706</v>
      </c>
      <c r="M124" s="17">
        <f t="shared" si="18"/>
        <v>1.5331689766824863</v>
      </c>
      <c r="N124" s="17">
        <f t="shared" si="28"/>
        <v>3479.260293366252</v>
      </c>
      <c r="O124" s="24">
        <f t="shared" si="19"/>
        <v>32.944232241491122</v>
      </c>
      <c r="P124" s="7"/>
      <c r="Q124" s="25">
        <f t="shared" si="20"/>
        <v>2083.1730549402441</v>
      </c>
      <c r="R124" s="24">
        <f t="shared" si="21"/>
        <v>3488.8167184533249</v>
      </c>
      <c r="S124" s="7"/>
      <c r="T124" s="25">
        <f t="shared" si="22"/>
        <v>-0.50746148161326832</v>
      </c>
      <c r="U124" s="24">
        <f t="shared" si="23"/>
        <v>0.85397575589504549</v>
      </c>
      <c r="V124" s="7"/>
      <c r="W124" s="25">
        <f t="shared" si="24"/>
        <v>-0.51921132947953397</v>
      </c>
      <c r="X124" s="24">
        <f t="shared" si="29"/>
        <v>140.73583552536275</v>
      </c>
      <c r="Y124" s="7"/>
      <c r="Z124" s="25">
        <f t="shared" si="30"/>
        <v>-630</v>
      </c>
      <c r="AA124" s="17">
        <f t="shared" si="31"/>
        <v>140.6699999999999</v>
      </c>
      <c r="AB124" s="24">
        <f t="shared" si="25"/>
        <v>2.4551546587804216</v>
      </c>
      <c r="AC124" s="17">
        <f t="shared" si="26"/>
        <v>6.5835525362842873E-2</v>
      </c>
    </row>
    <row r="125" spans="1:29" s="17" customFormat="1" x14ac:dyDescent="0.25">
      <c r="A125" s="17">
        <v>40</v>
      </c>
      <c r="B125" s="17">
        <v>-636</v>
      </c>
      <c r="C125" s="17">
        <v>14427</v>
      </c>
      <c r="D125" s="17">
        <v>14831</v>
      </c>
      <c r="E125" s="17">
        <v>11994</v>
      </c>
      <c r="F125" s="17">
        <v>11575</v>
      </c>
      <c r="G125" s="24"/>
      <c r="H125" s="7"/>
      <c r="I125" s="25">
        <f t="shared" si="32"/>
        <v>2433</v>
      </c>
      <c r="J125" s="24">
        <f t="shared" si="32"/>
        <v>3256</v>
      </c>
      <c r="K125" s="7"/>
      <c r="L125" s="25">
        <f t="shared" si="27"/>
        <v>2432.9494453242082</v>
      </c>
      <c r="M125" s="17">
        <f t="shared" si="18"/>
        <v>2.555775244411254E-3</v>
      </c>
      <c r="N125" s="17">
        <f t="shared" si="28"/>
        <v>3249.8127336779548</v>
      </c>
      <c r="O125" s="24">
        <f t="shared" si="19"/>
        <v>38.282264539914259</v>
      </c>
      <c r="P125" s="7"/>
      <c r="Q125" s="25">
        <f t="shared" si="20"/>
        <v>2426.1730549402441</v>
      </c>
      <c r="R125" s="24">
        <f t="shared" si="21"/>
        <v>3259.8167184533249</v>
      </c>
      <c r="S125" s="7"/>
      <c r="T125" s="25">
        <f t="shared" si="22"/>
        <v>-0.59101636812669045</v>
      </c>
      <c r="U125" s="24">
        <f t="shared" si="23"/>
        <v>0.79792223864789646</v>
      </c>
      <c r="V125" s="7"/>
      <c r="W125" s="25">
        <f t="shared" si="24"/>
        <v>-0.60200594764865056</v>
      </c>
      <c r="X125" s="24">
        <f t="shared" si="29"/>
        <v>135.00180016502679</v>
      </c>
      <c r="Y125" s="7"/>
      <c r="Z125" s="25">
        <f t="shared" si="30"/>
        <v>-636</v>
      </c>
      <c r="AA125" s="17">
        <f t="shared" si="31"/>
        <v>134.94599999999991</v>
      </c>
      <c r="AB125" s="24">
        <f t="shared" si="25"/>
        <v>2.3552520123962664</v>
      </c>
      <c r="AC125" s="17">
        <f t="shared" si="26"/>
        <v>5.5800165026880677E-2</v>
      </c>
    </row>
    <row r="126" spans="1:29" s="17" customFormat="1" x14ac:dyDescent="0.25">
      <c r="A126" s="17">
        <v>41</v>
      </c>
      <c r="B126" s="17">
        <v>-628</v>
      </c>
      <c r="C126" s="17">
        <v>14577</v>
      </c>
      <c r="D126" s="17">
        <v>14695</v>
      </c>
      <c r="E126" s="17">
        <v>11832</v>
      </c>
      <c r="F126" s="17">
        <v>11703</v>
      </c>
      <c r="G126" s="24"/>
      <c r="H126" s="7"/>
      <c r="I126" s="25">
        <f t="shared" si="32"/>
        <v>2745</v>
      </c>
      <c r="J126" s="24">
        <f t="shared" si="32"/>
        <v>2992</v>
      </c>
      <c r="K126" s="7"/>
      <c r="L126" s="25">
        <f t="shared" si="27"/>
        <v>2746.6293125579414</v>
      </c>
      <c r="M126" s="17">
        <f t="shared" si="18"/>
        <v>2.654659411465468</v>
      </c>
      <c r="N126" s="17">
        <f t="shared" si="28"/>
        <v>2991.3452035725495</v>
      </c>
      <c r="O126" s="24">
        <f t="shared" si="19"/>
        <v>0.42875836140192747</v>
      </c>
      <c r="P126" s="7"/>
      <c r="Q126" s="25">
        <f t="shared" si="20"/>
        <v>2738.1730549402441</v>
      </c>
      <c r="R126" s="24">
        <f t="shared" si="21"/>
        <v>2995.8167184533249</v>
      </c>
      <c r="S126" s="7"/>
      <c r="T126" s="25">
        <f t="shared" si="22"/>
        <v>-0.66701964682111525</v>
      </c>
      <c r="U126" s="24">
        <f t="shared" si="23"/>
        <v>0.73330158994375949</v>
      </c>
      <c r="V126" s="7"/>
      <c r="W126" s="25">
        <f t="shared" si="24"/>
        <v>-0.67713085185868749</v>
      </c>
      <c r="X126" s="24">
        <f t="shared" si="29"/>
        <v>129.31575639374159</v>
      </c>
      <c r="Y126" s="7"/>
      <c r="Z126" s="25">
        <f t="shared" si="30"/>
        <v>-628</v>
      </c>
      <c r="AA126" s="17">
        <f t="shared" si="31"/>
        <v>129.29399999999993</v>
      </c>
      <c r="AB126" s="24">
        <f t="shared" si="25"/>
        <v>2.2566060030735469</v>
      </c>
      <c r="AC126" s="17">
        <f t="shared" si="26"/>
        <v>2.1756393741668489E-2</v>
      </c>
    </row>
    <row r="127" spans="1:29" s="17" customFormat="1" x14ac:dyDescent="0.25">
      <c r="A127" s="17">
        <v>42</v>
      </c>
      <c r="B127" s="17">
        <v>-607</v>
      </c>
      <c r="C127" s="17">
        <v>14715</v>
      </c>
      <c r="D127" s="17">
        <v>14550</v>
      </c>
      <c r="E127" s="17">
        <v>11688</v>
      </c>
      <c r="F127" s="17">
        <v>11839</v>
      </c>
      <c r="G127" s="24"/>
      <c r="H127" s="7"/>
      <c r="I127" s="25">
        <f t="shared" si="32"/>
        <v>3027</v>
      </c>
      <c r="J127" s="24">
        <f t="shared" si="32"/>
        <v>2711</v>
      </c>
      <c r="K127" s="7"/>
      <c r="L127" s="25">
        <f t="shared" si="27"/>
        <v>3024.5242805047833</v>
      </c>
      <c r="M127" s="17">
        <f t="shared" si="18"/>
        <v>6.1291870189960731</v>
      </c>
      <c r="N127" s="17">
        <f t="shared" si="28"/>
        <v>2713.7624431372251</v>
      </c>
      <c r="O127" s="24">
        <f t="shared" si="19"/>
        <v>7.6310920864020035</v>
      </c>
      <c r="P127" s="7"/>
      <c r="Q127" s="25">
        <f t="shared" si="20"/>
        <v>3020.1730549402441</v>
      </c>
      <c r="R127" s="24">
        <f t="shared" si="21"/>
        <v>2714.8167184533249</v>
      </c>
      <c r="S127" s="7"/>
      <c r="T127" s="25">
        <f t="shared" si="22"/>
        <v>-0.73571491794876842</v>
      </c>
      <c r="U127" s="24">
        <f t="shared" si="23"/>
        <v>0.66451976310337135</v>
      </c>
      <c r="V127" s="7"/>
      <c r="W127" s="25">
        <f t="shared" si="24"/>
        <v>-0.74489004091500166</v>
      </c>
      <c r="X127" s="24">
        <f t="shared" si="29"/>
        <v>123.77144256956615</v>
      </c>
      <c r="Y127" s="7"/>
      <c r="Z127" s="25">
        <f t="shared" si="30"/>
        <v>-607</v>
      </c>
      <c r="AA127" s="17">
        <f t="shared" si="31"/>
        <v>123.83099999999993</v>
      </c>
      <c r="AB127" s="24">
        <f t="shared" si="25"/>
        <v>2.1612586660370967</v>
      </c>
      <c r="AC127" s="17">
        <f t="shared" si="26"/>
        <v>-5.9557430433784475E-2</v>
      </c>
    </row>
    <row r="128" spans="1:29" s="17" customFormat="1" x14ac:dyDescent="0.25">
      <c r="A128" s="17">
        <v>43</v>
      </c>
      <c r="B128" s="17">
        <v>-609</v>
      </c>
      <c r="C128" s="17">
        <v>14849</v>
      </c>
      <c r="D128" s="17">
        <v>14401</v>
      </c>
      <c r="E128" s="17">
        <v>11564</v>
      </c>
      <c r="F128" s="17">
        <v>11993</v>
      </c>
      <c r="G128" s="24"/>
      <c r="H128" s="7"/>
      <c r="I128" s="25">
        <f t="shared" si="32"/>
        <v>3285</v>
      </c>
      <c r="J128" s="24">
        <f t="shared" si="32"/>
        <v>2408</v>
      </c>
      <c r="K128" s="7"/>
      <c r="L128" s="25">
        <f t="shared" si="27"/>
        <v>3275.7746314655974</v>
      </c>
      <c r="M128" s="17">
        <f t="shared" si="18"/>
        <v>85.10742459554568</v>
      </c>
      <c r="N128" s="17">
        <f t="shared" si="28"/>
        <v>2410.4129492888392</v>
      </c>
      <c r="O128" s="24">
        <f t="shared" si="19"/>
        <v>5.8223242705094673</v>
      </c>
      <c r="P128" s="7"/>
      <c r="Q128" s="25">
        <f t="shared" si="20"/>
        <v>3278.1730549402441</v>
      </c>
      <c r="R128" s="24">
        <f t="shared" si="21"/>
        <v>2411.8167184533249</v>
      </c>
      <c r="S128" s="7"/>
      <c r="T128" s="25">
        <f t="shared" si="22"/>
        <v>-0.79856378302300435</v>
      </c>
      <c r="U128" s="24">
        <f t="shared" si="23"/>
        <v>0.59035288220430515</v>
      </c>
      <c r="V128" s="7"/>
      <c r="W128" s="25">
        <f t="shared" si="24"/>
        <v>-0.80672848252967855</v>
      </c>
      <c r="X128" s="24">
        <f t="shared" si="29"/>
        <v>118.23130237153993</v>
      </c>
      <c r="Y128" s="7"/>
      <c r="Z128" s="25">
        <f t="shared" si="30"/>
        <v>-609</v>
      </c>
      <c r="AA128" s="17">
        <f t="shared" si="31"/>
        <v>118.34999999999994</v>
      </c>
      <c r="AB128" s="24">
        <f t="shared" si="25"/>
        <v>2.065597169735288</v>
      </c>
      <c r="AC128" s="17">
        <f t="shared" si="26"/>
        <v>-0.11869762846001208</v>
      </c>
    </row>
    <row r="129" spans="1:29" s="17" customFormat="1" x14ac:dyDescent="0.25">
      <c r="A129" s="17">
        <v>44</v>
      </c>
      <c r="B129" s="17">
        <v>-615</v>
      </c>
      <c r="C129" s="17">
        <v>14948</v>
      </c>
      <c r="D129" s="17">
        <v>14229</v>
      </c>
      <c r="E129" s="17">
        <v>11445</v>
      </c>
      <c r="F129" s="17">
        <v>12150</v>
      </c>
      <c r="G129" s="24"/>
      <c r="H129" s="7"/>
      <c r="I129" s="25">
        <f t="shared" si="32"/>
        <v>3503</v>
      </c>
      <c r="J129" s="24">
        <f t="shared" si="32"/>
        <v>2079</v>
      </c>
      <c r="K129" s="7"/>
      <c r="L129" s="25">
        <f t="shared" si="27"/>
        <v>3499.148882533088</v>
      </c>
      <c r="M129" s="17">
        <f t="shared" si="18"/>
        <v>14.831105743954707</v>
      </c>
      <c r="N129" s="17">
        <f t="shared" si="28"/>
        <v>2081.6400405442014</v>
      </c>
      <c r="O129" s="24">
        <f t="shared" si="19"/>
        <v>6.9698140750271369</v>
      </c>
      <c r="P129" s="7"/>
      <c r="Q129" s="25">
        <f t="shared" si="20"/>
        <v>3496.1730549402441</v>
      </c>
      <c r="R129" s="24">
        <f t="shared" si="21"/>
        <v>2082.8167184533249</v>
      </c>
      <c r="S129" s="7"/>
      <c r="T129" s="25">
        <f t="shared" si="22"/>
        <v>-0.85166863800821135</v>
      </c>
      <c r="U129" s="24">
        <f t="shared" si="23"/>
        <v>0.50982184650861939</v>
      </c>
      <c r="V129" s="7"/>
      <c r="W129" s="25">
        <f t="shared" si="24"/>
        <v>-0.85873478992405095</v>
      </c>
      <c r="X129" s="24">
        <f t="shared" si="29"/>
        <v>112.73230688618554</v>
      </c>
      <c r="Y129" s="7"/>
      <c r="Z129" s="25">
        <f t="shared" si="30"/>
        <v>-615</v>
      </c>
      <c r="AA129" s="17">
        <f t="shared" si="31"/>
        <v>112.81499999999994</v>
      </c>
      <c r="AB129" s="24">
        <f t="shared" si="25"/>
        <v>1.9689931956374016</v>
      </c>
      <c r="AC129" s="17">
        <f t="shared" si="26"/>
        <v>-8.2693113814400476E-2</v>
      </c>
    </row>
    <row r="130" spans="1:29" s="17" customFormat="1" x14ac:dyDescent="0.25">
      <c r="A130" s="17">
        <v>45</v>
      </c>
      <c r="B130" s="17">
        <v>-625</v>
      </c>
      <c r="C130" s="17">
        <v>15053</v>
      </c>
      <c r="D130" s="17">
        <v>14052</v>
      </c>
      <c r="E130" s="17">
        <v>11351</v>
      </c>
      <c r="F130" s="17">
        <v>12332</v>
      </c>
      <c r="G130" s="24"/>
      <c r="H130" s="7"/>
      <c r="I130" s="25">
        <f t="shared" si="32"/>
        <v>3702</v>
      </c>
      <c r="J130" s="24">
        <f t="shared" si="32"/>
        <v>1720</v>
      </c>
      <c r="K130" s="7"/>
      <c r="L130" s="25">
        <f t="shared" si="27"/>
        <v>3692.7695609528032</v>
      </c>
      <c r="M130" s="17">
        <f t="shared" si="18"/>
        <v>85.2010050040153</v>
      </c>
      <c r="N130" s="17">
        <f t="shared" si="28"/>
        <v>1727.5788767667084</v>
      </c>
      <c r="O130" s="24">
        <f t="shared" si="19"/>
        <v>57.439373044952227</v>
      </c>
      <c r="P130" s="7"/>
      <c r="Q130" s="25">
        <f t="shared" si="20"/>
        <v>3695.1730549402441</v>
      </c>
      <c r="R130" s="24">
        <f t="shared" si="21"/>
        <v>1723.8167184533252</v>
      </c>
      <c r="S130" s="7"/>
      <c r="T130" s="25">
        <f t="shared" si="22"/>
        <v>-0.90014508820112982</v>
      </c>
      <c r="U130" s="24">
        <f t="shared" si="23"/>
        <v>0.42194755527837269</v>
      </c>
      <c r="V130" s="7"/>
      <c r="W130" s="25">
        <f t="shared" si="24"/>
        <v>-0.90601163185254863</v>
      </c>
      <c r="X130" s="24">
        <f t="shared" si="29"/>
        <v>107.00747409302653</v>
      </c>
      <c r="Y130" s="7"/>
      <c r="Z130" s="25">
        <f t="shared" si="30"/>
        <v>-625</v>
      </c>
      <c r="AA130" s="17">
        <f t="shared" si="31"/>
        <v>107.18999999999994</v>
      </c>
      <c r="AB130" s="24">
        <f t="shared" si="25"/>
        <v>1.8708184252127207</v>
      </c>
      <c r="AC130" s="17">
        <f t="shared" si="26"/>
        <v>-0.1825259069734102</v>
      </c>
    </row>
    <row r="131" spans="1:29" s="17" customFormat="1" x14ac:dyDescent="0.25">
      <c r="A131" s="17">
        <v>46</v>
      </c>
      <c r="B131" s="17">
        <v>-635</v>
      </c>
      <c r="C131" s="17">
        <v>15124</v>
      </c>
      <c r="D131" s="17">
        <v>13860</v>
      </c>
      <c r="E131" s="17">
        <v>11268</v>
      </c>
      <c r="F131" s="17">
        <v>12516</v>
      </c>
      <c r="G131" s="24"/>
      <c r="H131" s="7"/>
      <c r="I131" s="25">
        <f t="shared" si="32"/>
        <v>3856</v>
      </c>
      <c r="J131" s="24">
        <f t="shared" si="32"/>
        <v>1344</v>
      </c>
      <c r="K131" s="7"/>
      <c r="L131" s="25">
        <f t="shared" si="27"/>
        <v>3853.1136140767408</v>
      </c>
      <c r="M131" s="17">
        <f t="shared" si="18"/>
        <v>8.3312236979890972</v>
      </c>
      <c r="N131" s="17">
        <f t="shared" si="28"/>
        <v>1350.7648041556431</v>
      </c>
      <c r="O131" s="24">
        <f t="shared" si="19"/>
        <v>45.762575264206227</v>
      </c>
      <c r="P131" s="7"/>
      <c r="Q131" s="25">
        <f t="shared" si="20"/>
        <v>3849.1730549402441</v>
      </c>
      <c r="R131" s="24">
        <f t="shared" si="21"/>
        <v>1347.8167184533252</v>
      </c>
      <c r="S131" s="7"/>
      <c r="T131" s="25">
        <f t="shared" si="22"/>
        <v>-0.93765952704389077</v>
      </c>
      <c r="U131" s="24">
        <f t="shared" si="23"/>
        <v>0.32991208591187471</v>
      </c>
      <c r="V131" s="7"/>
      <c r="W131" s="25">
        <f t="shared" si="24"/>
        <v>-0.94226841178958143</v>
      </c>
      <c r="X131" s="24">
        <f t="shared" si="29"/>
        <v>101.3315921239415</v>
      </c>
      <c r="Y131" s="7"/>
      <c r="Z131" s="25">
        <f t="shared" si="30"/>
        <v>-635</v>
      </c>
      <c r="AA131" s="17">
        <f t="shared" si="31"/>
        <v>101.47499999999994</v>
      </c>
      <c r="AB131" s="24">
        <f t="shared" si="25"/>
        <v>1.771072858461245</v>
      </c>
      <c r="AC131" s="17">
        <f t="shared" si="26"/>
        <v>-0.14340787605843275</v>
      </c>
    </row>
    <row r="132" spans="1:29" s="17" customFormat="1" x14ac:dyDescent="0.25">
      <c r="A132" s="17">
        <v>47</v>
      </c>
      <c r="B132" s="17">
        <v>-644</v>
      </c>
      <c r="C132" s="17">
        <v>15196</v>
      </c>
      <c r="D132" s="17">
        <v>13671</v>
      </c>
      <c r="E132" s="17">
        <v>11213</v>
      </c>
      <c r="F132" s="17">
        <v>12721</v>
      </c>
      <c r="G132" s="24"/>
      <c r="H132" s="7"/>
      <c r="I132" s="25">
        <f t="shared" si="32"/>
        <v>3983</v>
      </c>
      <c r="J132" s="24">
        <f t="shared" si="32"/>
        <v>950</v>
      </c>
      <c r="K132" s="7"/>
      <c r="L132" s="25">
        <f t="shared" si="27"/>
        <v>3976.6589788668457</v>
      </c>
      <c r="M132" s="17">
        <f t="shared" si="18"/>
        <v>40.20854901110944</v>
      </c>
      <c r="N132" s="17">
        <f t="shared" si="28"/>
        <v>954.85108366631755</v>
      </c>
      <c r="O132" s="24">
        <f t="shared" si="19"/>
        <v>23.533012737612918</v>
      </c>
      <c r="P132" s="7"/>
      <c r="Q132" s="25">
        <f t="shared" si="20"/>
        <v>3976.1730549402441</v>
      </c>
      <c r="R132" s="24">
        <f t="shared" si="21"/>
        <v>953.81671845332505</v>
      </c>
      <c r="S132" s="7"/>
      <c r="T132" s="25">
        <f t="shared" si="22"/>
        <v>-0.96859675907655729</v>
      </c>
      <c r="U132" s="24">
        <f t="shared" si="23"/>
        <v>0.23347066322464005</v>
      </c>
      <c r="V132" s="7"/>
      <c r="W132" s="25">
        <f t="shared" si="24"/>
        <v>-0.97188699173583759</v>
      </c>
      <c r="X132" s="24">
        <f t="shared" si="29"/>
        <v>95.543018899680874</v>
      </c>
      <c r="Y132" s="7"/>
      <c r="Z132" s="25">
        <f t="shared" si="30"/>
        <v>-644</v>
      </c>
      <c r="AA132" s="17">
        <f t="shared" si="31"/>
        <v>95.678999999999945</v>
      </c>
      <c r="AB132" s="24">
        <f t="shared" si="25"/>
        <v>1.6699135750156535</v>
      </c>
      <c r="AC132" s="17">
        <f t="shared" si="26"/>
        <v>-0.1359811003190714</v>
      </c>
    </row>
    <row r="133" spans="1:29" s="17" customFormat="1" x14ac:dyDescent="0.25">
      <c r="A133" s="17">
        <v>48</v>
      </c>
      <c r="B133" s="17">
        <v>-626</v>
      </c>
      <c r="C133" s="17">
        <v>15242</v>
      </c>
      <c r="D133" s="17">
        <v>13475</v>
      </c>
      <c r="E133" s="17">
        <v>11177</v>
      </c>
      <c r="F133" s="17">
        <v>12921</v>
      </c>
      <c r="G133" s="24"/>
      <c r="H133" s="7"/>
      <c r="I133" s="25">
        <f t="shared" si="32"/>
        <v>4065</v>
      </c>
      <c r="J133" s="24">
        <f t="shared" si="32"/>
        <v>554</v>
      </c>
      <c r="K133" s="7"/>
      <c r="L133" s="25">
        <f t="shared" si="27"/>
        <v>4057.8436163965221</v>
      </c>
      <c r="M133" s="17">
        <f t="shared" si="18"/>
        <v>51.213826280127826</v>
      </c>
      <c r="N133" s="17">
        <f t="shared" si="28"/>
        <v>560.5557696449913</v>
      </c>
      <c r="O133" s="24">
        <f t="shared" si="19"/>
        <v>42.978115638189365</v>
      </c>
      <c r="P133" s="7"/>
      <c r="Q133" s="25">
        <f t="shared" si="20"/>
        <v>4058.1730549402441</v>
      </c>
      <c r="R133" s="24">
        <f t="shared" si="21"/>
        <v>557.81671845332505</v>
      </c>
      <c r="S133" s="7"/>
      <c r="T133" s="25">
        <f t="shared" si="22"/>
        <v>-0.98857197975906641</v>
      </c>
      <c r="U133" s="24">
        <f t="shared" si="23"/>
        <v>0.1365396901684347</v>
      </c>
      <c r="V133" s="7"/>
      <c r="W133" s="25">
        <f t="shared" si="24"/>
        <v>-0.99053582275966301</v>
      </c>
      <c r="X133" s="24">
        <f t="shared" si="29"/>
        <v>89.883581348218627</v>
      </c>
      <c r="Y133" s="7"/>
      <c r="Z133" s="25">
        <f t="shared" si="30"/>
        <v>-626</v>
      </c>
      <c r="AA133" s="17">
        <f t="shared" si="31"/>
        <v>90.044999999999945</v>
      </c>
      <c r="AB133" s="24">
        <f t="shared" si="25"/>
        <v>1.5715817249582928</v>
      </c>
      <c r="AC133" s="17">
        <f t="shared" si="26"/>
        <v>-0.16141865178131809</v>
      </c>
    </row>
    <row r="134" spans="1:29" s="17" customFormat="1" x14ac:dyDescent="0.25">
      <c r="A134" s="17">
        <v>49</v>
      </c>
      <c r="B134" s="17">
        <v>-616</v>
      </c>
      <c r="C134" s="17">
        <v>15262</v>
      </c>
      <c r="D134" s="17">
        <v>13282</v>
      </c>
      <c r="E134" s="17">
        <v>11157</v>
      </c>
      <c r="F134" s="17">
        <v>13119</v>
      </c>
      <c r="G134" s="24"/>
      <c r="H134" s="7"/>
      <c r="I134" s="25">
        <f t="shared" si="32"/>
        <v>4105</v>
      </c>
      <c r="J134" s="24">
        <f t="shared" si="32"/>
        <v>163</v>
      </c>
      <c r="K134" s="7"/>
      <c r="L134" s="25">
        <f t="shared" si="27"/>
        <v>4099.5161063209835</v>
      </c>
      <c r="M134" s="17">
        <f t="shared" si="18"/>
        <v>30.073089882757632</v>
      </c>
      <c r="N134" s="17">
        <f t="shared" si="28"/>
        <v>167.20837542469778</v>
      </c>
      <c r="O134" s="24">
        <f t="shared" si="19"/>
        <v>17.7104237152002</v>
      </c>
      <c r="P134" s="7"/>
      <c r="Q134" s="25">
        <f t="shared" si="20"/>
        <v>4098.1730549402437</v>
      </c>
      <c r="R134" s="24">
        <f t="shared" si="21"/>
        <v>166.81671845332508</v>
      </c>
      <c r="S134" s="7"/>
      <c r="T134" s="25">
        <f t="shared" si="22"/>
        <v>-0.99831598984809511</v>
      </c>
      <c r="U134" s="24">
        <f t="shared" si="23"/>
        <v>4.0832593034656181E-2</v>
      </c>
      <c r="V134" s="7"/>
      <c r="W134" s="25">
        <f t="shared" si="24"/>
        <v>-0.99896925366082179</v>
      </c>
      <c r="X134" s="24">
        <f t="shared" si="29"/>
        <v>84.375792616726699</v>
      </c>
      <c r="Y134" s="7"/>
      <c r="Z134" s="25">
        <f t="shared" si="30"/>
        <v>-616</v>
      </c>
      <c r="AA134" s="17">
        <f t="shared" si="31"/>
        <v>84.500999999999948</v>
      </c>
      <c r="AB134" s="24">
        <f t="shared" si="25"/>
        <v>1.4748206712277276</v>
      </c>
      <c r="AC134" s="17">
        <f t="shared" si="26"/>
        <v>-0.12520738327324921</v>
      </c>
    </row>
    <row r="135" spans="1:29" s="17" customFormat="1" x14ac:dyDescent="0.25">
      <c r="A135" s="17">
        <v>50</v>
      </c>
      <c r="B135" s="17">
        <v>-629</v>
      </c>
      <c r="C135" s="17">
        <v>15255</v>
      </c>
      <c r="D135" s="17">
        <v>13079</v>
      </c>
      <c r="E135" s="17">
        <v>11152</v>
      </c>
      <c r="F135" s="17">
        <v>13315</v>
      </c>
      <c r="G135" s="24"/>
      <c r="H135" s="7"/>
      <c r="I135" s="25">
        <f t="shared" si="32"/>
        <v>4103</v>
      </c>
      <c r="J135" s="24">
        <f t="shared" si="32"/>
        <v>-236</v>
      </c>
      <c r="K135" s="7"/>
      <c r="L135" s="25">
        <f t="shared" si="27"/>
        <v>4102.5450538731657</v>
      </c>
      <c r="M135" s="17">
        <f t="shared" si="18"/>
        <v>0.20697597832155767</v>
      </c>
      <c r="N135" s="17">
        <f t="shared" si="28"/>
        <v>-236.06514414818091</v>
      </c>
      <c r="O135" s="24">
        <f t="shared" si="19"/>
        <v>4.2437600422158203E-3</v>
      </c>
      <c r="P135" s="7"/>
      <c r="Q135" s="25">
        <f t="shared" si="20"/>
        <v>4096.1730549402437</v>
      </c>
      <c r="R135" s="24">
        <f t="shared" si="21"/>
        <v>-232.18328154667492</v>
      </c>
      <c r="S135" s="7"/>
      <c r="T135" s="25">
        <f t="shared" si="22"/>
        <v>-0.99782878934364361</v>
      </c>
      <c r="U135" s="24">
        <f t="shared" si="23"/>
        <v>-5.683270557500527E-2</v>
      </c>
      <c r="V135" s="7"/>
      <c r="W135" s="25">
        <f t="shared" si="24"/>
        <v>-0.99714367977948448</v>
      </c>
      <c r="X135" s="24">
        <f t="shared" si="29"/>
        <v>78.773073813311498</v>
      </c>
      <c r="Y135" s="7"/>
      <c r="Z135" s="25">
        <f t="shared" si="30"/>
        <v>-629</v>
      </c>
      <c r="AA135" s="17">
        <f t="shared" si="31"/>
        <v>78.839999999999947</v>
      </c>
      <c r="AB135" s="24">
        <f t="shared" si="25"/>
        <v>1.3760175822723286</v>
      </c>
      <c r="AC135" s="17">
        <f t="shared" si="26"/>
        <v>-6.6926186688448297E-2</v>
      </c>
    </row>
    <row r="136" spans="1:29" s="17" customFormat="1" x14ac:dyDescent="0.25">
      <c r="A136" s="17">
        <v>51</v>
      </c>
      <c r="B136" s="17">
        <v>-608</v>
      </c>
      <c r="C136" s="17">
        <v>15251</v>
      </c>
      <c r="D136" s="17">
        <v>12890</v>
      </c>
      <c r="E136" s="17">
        <v>11177</v>
      </c>
      <c r="F136" s="17">
        <v>13517</v>
      </c>
      <c r="G136" s="24"/>
      <c r="H136" s="7"/>
      <c r="I136" s="25">
        <f t="shared" si="32"/>
        <v>4074</v>
      </c>
      <c r="J136" s="24">
        <f t="shared" si="32"/>
        <v>-627</v>
      </c>
      <c r="K136" s="7"/>
      <c r="L136" s="25">
        <f t="shared" si="27"/>
        <v>4067.4861484913308</v>
      </c>
      <c r="M136" s="17">
        <f t="shared" si="18"/>
        <v>42.43026147699171</v>
      </c>
      <c r="N136" s="17">
        <f t="shared" si="28"/>
        <v>-623.75678090814563</v>
      </c>
      <c r="O136" s="24">
        <f t="shared" si="19"/>
        <v>10.518470077768692</v>
      </c>
      <c r="P136" s="7"/>
      <c r="Q136" s="25">
        <f t="shared" si="20"/>
        <v>4067.1730549402441</v>
      </c>
      <c r="R136" s="24">
        <f t="shared" si="21"/>
        <v>-623.18328154667495</v>
      </c>
      <c r="S136" s="7"/>
      <c r="T136" s="25">
        <f t="shared" si="22"/>
        <v>-0.99076438202909789</v>
      </c>
      <c r="U136" s="24">
        <f t="shared" si="23"/>
        <v>-0.15253980270878378</v>
      </c>
      <c r="V136" s="7"/>
      <c r="W136" s="25">
        <f t="shared" si="24"/>
        <v>-0.98876711522702987</v>
      </c>
      <c r="X136" s="24">
        <f t="shared" si="29"/>
        <v>73.265109710463435</v>
      </c>
      <c r="Y136" s="7"/>
      <c r="Z136" s="25">
        <f t="shared" si="30"/>
        <v>-608</v>
      </c>
      <c r="AA136" s="17">
        <f t="shared" si="31"/>
        <v>73.367999999999952</v>
      </c>
      <c r="AB136" s="24">
        <f t="shared" si="25"/>
        <v>1.2805131656031989</v>
      </c>
      <c r="AC136" s="17">
        <f t="shared" si="26"/>
        <v>-0.1028902895365178</v>
      </c>
    </row>
    <row r="137" spans="1:29" s="17" customFormat="1" x14ac:dyDescent="0.25">
      <c r="A137" s="17">
        <v>52</v>
      </c>
      <c r="B137" s="17">
        <v>-603</v>
      </c>
      <c r="C137" s="17">
        <v>15209</v>
      </c>
      <c r="D137" s="17">
        <v>12699</v>
      </c>
      <c r="E137" s="17">
        <v>11210</v>
      </c>
      <c r="F137" s="17">
        <v>13701</v>
      </c>
      <c r="G137" s="24"/>
      <c r="H137" s="7"/>
      <c r="I137" s="25">
        <f t="shared" si="32"/>
        <v>3999</v>
      </c>
      <c r="J137" s="24">
        <f t="shared" si="32"/>
        <v>-1002</v>
      </c>
      <c r="K137" s="7"/>
      <c r="L137" s="25">
        <f t="shared" si="27"/>
        <v>3996.1479447913644</v>
      </c>
      <c r="M137" s="17">
        <f t="shared" si="18"/>
        <v>8.1342189131057268</v>
      </c>
      <c r="N137" s="17">
        <f t="shared" si="28"/>
        <v>-1002.6759058741372</v>
      </c>
      <c r="O137" s="24">
        <f t="shared" si="19"/>
        <v>0.45684875069323028</v>
      </c>
      <c r="P137" s="7"/>
      <c r="Q137" s="25">
        <f t="shared" si="20"/>
        <v>3992.1730549402441</v>
      </c>
      <c r="R137" s="24">
        <f t="shared" si="21"/>
        <v>-998.18328154667495</v>
      </c>
      <c r="S137" s="7"/>
      <c r="T137" s="25">
        <f t="shared" si="22"/>
        <v>-0.97249436311216875</v>
      </c>
      <c r="U137" s="24">
        <f t="shared" si="23"/>
        <v>-0.24433049689079644</v>
      </c>
      <c r="V137" s="7"/>
      <c r="W137" s="25">
        <f t="shared" si="24"/>
        <v>-0.96923755431246883</v>
      </c>
      <c r="X137" s="24">
        <f t="shared" si="29"/>
        <v>67.886509854666201</v>
      </c>
      <c r="Y137" s="7"/>
      <c r="Z137" s="25">
        <f t="shared" si="30"/>
        <v>-603</v>
      </c>
      <c r="AA137" s="17">
        <f t="shared" si="31"/>
        <v>67.940999999999946</v>
      </c>
      <c r="AB137" s="24">
        <f t="shared" si="25"/>
        <v>1.1857941470974664</v>
      </c>
      <c r="AC137" s="17">
        <f t="shared" si="26"/>
        <v>-5.4490145333744522E-2</v>
      </c>
    </row>
    <row r="138" spans="1:29" s="17" customFormat="1" x14ac:dyDescent="0.25">
      <c r="A138" s="17">
        <v>53</v>
      </c>
      <c r="B138" s="17">
        <v>-635</v>
      </c>
      <c r="C138" s="17">
        <v>15147</v>
      </c>
      <c r="D138" s="17">
        <v>12501</v>
      </c>
      <c r="E138" s="17">
        <v>11267</v>
      </c>
      <c r="F138" s="17">
        <v>13900</v>
      </c>
      <c r="G138" s="24"/>
      <c r="H138" s="7"/>
      <c r="I138" s="25">
        <f t="shared" si="32"/>
        <v>3880</v>
      </c>
      <c r="J138" s="24">
        <f t="shared" si="32"/>
        <v>-1399</v>
      </c>
      <c r="K138" s="7"/>
      <c r="L138" s="25">
        <f t="shared" si="27"/>
        <v>3882.366942195812</v>
      </c>
      <c r="M138" s="17">
        <f t="shared" si="18"/>
        <v>5.6024153583155396</v>
      </c>
      <c r="N138" s="17">
        <f t="shared" si="28"/>
        <v>-1391.938191557836</v>
      </c>
      <c r="O138" s="24">
        <f t="shared" si="19"/>
        <v>49.869138473818246</v>
      </c>
      <c r="P138" s="7"/>
      <c r="Q138" s="25">
        <f t="shared" si="20"/>
        <v>3873.1730549402441</v>
      </c>
      <c r="R138" s="24">
        <f t="shared" si="21"/>
        <v>-1395.1832815466748</v>
      </c>
      <c r="S138" s="7"/>
      <c r="T138" s="25">
        <f t="shared" si="22"/>
        <v>-0.94350593309730801</v>
      </c>
      <c r="U138" s="24">
        <f t="shared" si="23"/>
        <v>-0.34150624513148714</v>
      </c>
      <c r="V138" s="7"/>
      <c r="W138" s="25">
        <f t="shared" si="24"/>
        <v>-0.93891478350594781</v>
      </c>
      <c r="X138" s="24">
        <f t="shared" si="29"/>
        <v>62.04758340352123</v>
      </c>
      <c r="Y138" s="7"/>
      <c r="Z138" s="25">
        <f t="shared" si="30"/>
        <v>-635</v>
      </c>
      <c r="AA138" s="17">
        <f t="shared" si="31"/>
        <v>62.225999999999942</v>
      </c>
      <c r="AB138" s="24">
        <f t="shared" si="25"/>
        <v>1.0860485803459905</v>
      </c>
      <c r="AC138" s="17">
        <f t="shared" si="26"/>
        <v>-0.17841659647871211</v>
      </c>
    </row>
    <row r="139" spans="1:29" s="17" customFormat="1" x14ac:dyDescent="0.25">
      <c r="A139" s="17">
        <v>54</v>
      </c>
      <c r="B139" s="17">
        <v>-635</v>
      </c>
      <c r="C139" s="17">
        <v>15071</v>
      </c>
      <c r="D139" s="17">
        <v>12313</v>
      </c>
      <c r="E139" s="17">
        <v>11341</v>
      </c>
      <c r="F139" s="17">
        <v>14081</v>
      </c>
      <c r="G139" s="24"/>
      <c r="H139" s="7"/>
      <c r="I139" s="25">
        <f t="shared" si="32"/>
        <v>3730</v>
      </c>
      <c r="J139" s="24">
        <f t="shared" si="32"/>
        <v>-1768</v>
      </c>
      <c r="K139" s="7"/>
      <c r="L139" s="25">
        <f t="shared" si="27"/>
        <v>3730.0470567815332</v>
      </c>
      <c r="M139" s="17">
        <f t="shared" si="18"/>
        <v>2.2143406882660218E-3</v>
      </c>
      <c r="N139" s="17">
        <f t="shared" si="28"/>
        <v>-1767.3720729724494</v>
      </c>
      <c r="O139" s="24">
        <f t="shared" si="19"/>
        <v>0.39429235192858292</v>
      </c>
      <c r="P139" s="7"/>
      <c r="Q139" s="25">
        <f t="shared" si="20"/>
        <v>3723.1730549402441</v>
      </c>
      <c r="R139" s="24">
        <f t="shared" si="21"/>
        <v>-1764.1832815466748</v>
      </c>
      <c r="S139" s="7"/>
      <c r="T139" s="25">
        <f t="shared" si="22"/>
        <v>-0.90696589526344995</v>
      </c>
      <c r="U139" s="24">
        <f t="shared" si="23"/>
        <v>-0.43182828820658758</v>
      </c>
      <c r="V139" s="7"/>
      <c r="W139" s="25">
        <f t="shared" si="24"/>
        <v>-0.90113361363028999</v>
      </c>
      <c r="X139" s="24">
        <f t="shared" si="29"/>
        <v>56.431143935507748</v>
      </c>
      <c r="Y139" s="7"/>
      <c r="Z139" s="25">
        <f t="shared" si="30"/>
        <v>-635</v>
      </c>
      <c r="AA139" s="17">
        <f t="shared" si="31"/>
        <v>56.510999999999939</v>
      </c>
      <c r="AB139" s="24">
        <f t="shared" si="25"/>
        <v>0.98630301359451444</v>
      </c>
      <c r="AC139" s="17">
        <f t="shared" si="26"/>
        <v>-7.9856064492190626E-2</v>
      </c>
    </row>
    <row r="140" spans="1:29" s="17" customFormat="1" x14ac:dyDescent="0.25">
      <c r="A140" s="17">
        <v>55</v>
      </c>
      <c r="B140" s="17">
        <v>-644</v>
      </c>
      <c r="C140" s="17">
        <v>14971</v>
      </c>
      <c r="D140" s="17">
        <v>12133</v>
      </c>
      <c r="E140" s="17">
        <v>11436</v>
      </c>
      <c r="F140" s="17">
        <v>14258</v>
      </c>
      <c r="G140" s="24"/>
      <c r="H140" s="7"/>
      <c r="I140" s="25">
        <f t="shared" si="32"/>
        <v>3535</v>
      </c>
      <c r="J140" s="24">
        <f t="shared" si="32"/>
        <v>-2125</v>
      </c>
      <c r="K140" s="7"/>
      <c r="L140" s="25">
        <f t="shared" si="27"/>
        <v>3537.7619843181819</v>
      </c>
      <c r="M140" s="17">
        <f t="shared" si="18"/>
        <v>7.628557373882904</v>
      </c>
      <c r="N140" s="17">
        <f t="shared" si="28"/>
        <v>-2130.1665774153757</v>
      </c>
      <c r="O140" s="24">
        <f t="shared" si="19"/>
        <v>26.693522189070674</v>
      </c>
      <c r="P140" s="7"/>
      <c r="Q140" s="25">
        <f t="shared" si="20"/>
        <v>3528.1730549402441</v>
      </c>
      <c r="R140" s="24">
        <f t="shared" si="21"/>
        <v>-2121.1832815466751</v>
      </c>
      <c r="S140" s="7"/>
      <c r="T140" s="25">
        <f t="shared" si="22"/>
        <v>-0.85946384607943449</v>
      </c>
      <c r="U140" s="24">
        <f t="shared" si="23"/>
        <v>-0.51921302906786371</v>
      </c>
      <c r="V140" s="7"/>
      <c r="W140" s="25">
        <f t="shared" si="24"/>
        <v>-0.85242965369663304</v>
      </c>
      <c r="X140" s="24">
        <f t="shared" si="29"/>
        <v>50.68964413576964</v>
      </c>
      <c r="Y140" s="7"/>
      <c r="Z140" s="25">
        <f t="shared" si="30"/>
        <v>-644</v>
      </c>
      <c r="AA140" s="17">
        <f t="shared" si="31"/>
        <v>50.714999999999939</v>
      </c>
      <c r="AB140" s="24">
        <f t="shared" si="25"/>
        <v>0.88514373014892322</v>
      </c>
      <c r="AC140" s="17">
        <f t="shared" si="26"/>
        <v>-2.5355864230299119E-2</v>
      </c>
    </row>
    <row r="141" spans="1:29" s="17" customFormat="1" x14ac:dyDescent="0.25">
      <c r="A141" s="17">
        <v>56</v>
      </c>
      <c r="B141" s="17">
        <v>-623</v>
      </c>
      <c r="C141" s="17">
        <v>14871</v>
      </c>
      <c r="D141" s="17">
        <v>11964</v>
      </c>
      <c r="E141" s="17">
        <v>11547</v>
      </c>
      <c r="F141" s="17">
        <v>14425</v>
      </c>
      <c r="G141" s="24"/>
      <c r="H141" s="7"/>
      <c r="I141" s="25">
        <f t="shared" si="32"/>
        <v>3324</v>
      </c>
      <c r="J141" s="24">
        <f t="shared" si="32"/>
        <v>-2461</v>
      </c>
      <c r="K141" s="7"/>
      <c r="L141" s="25">
        <f t="shared" si="27"/>
        <v>3317.357627832087</v>
      </c>
      <c r="M141" s="17">
        <f t="shared" si="18"/>
        <v>44.121108017064998</v>
      </c>
      <c r="N141" s="17">
        <f t="shared" si="28"/>
        <v>-2460.4361663583113</v>
      </c>
      <c r="O141" s="24">
        <f t="shared" si="19"/>
        <v>0.31790837549992856</v>
      </c>
      <c r="P141" s="7"/>
      <c r="Q141" s="25">
        <f t="shared" si="20"/>
        <v>3317.1730549402441</v>
      </c>
      <c r="R141" s="24">
        <f t="shared" si="21"/>
        <v>-2457.1832815466751</v>
      </c>
      <c r="S141" s="7"/>
      <c r="T141" s="25">
        <f t="shared" si="22"/>
        <v>-0.80806419285980746</v>
      </c>
      <c r="U141" s="24">
        <f t="shared" si="23"/>
        <v>-0.60145749105494695</v>
      </c>
      <c r="V141" s="7"/>
      <c r="W141" s="25">
        <f t="shared" si="24"/>
        <v>-0.79989816209936559</v>
      </c>
      <c r="X141" s="24">
        <f t="shared" si="29"/>
        <v>45.094997075575861</v>
      </c>
      <c r="Y141" s="7"/>
      <c r="Z141" s="25">
        <f t="shared" si="30"/>
        <v>-623</v>
      </c>
      <c r="AA141" s="17">
        <f t="shared" si="31"/>
        <v>45.10799999999994</v>
      </c>
      <c r="AB141" s="24">
        <f t="shared" si="25"/>
        <v>0.78728311898960102</v>
      </c>
      <c r="AC141" s="17">
        <f t="shared" si="26"/>
        <v>-1.3002924424078799E-2</v>
      </c>
    </row>
    <row r="142" spans="1:29" s="17" customFormat="1" x14ac:dyDescent="0.25">
      <c r="A142" s="17">
        <v>57</v>
      </c>
      <c r="B142" s="17">
        <v>-631</v>
      </c>
      <c r="C142" s="17">
        <v>14739</v>
      </c>
      <c r="D142" s="17">
        <v>11816</v>
      </c>
      <c r="E142" s="17">
        <v>11678</v>
      </c>
      <c r="F142" s="17">
        <v>14588</v>
      </c>
      <c r="G142" s="24"/>
      <c r="H142" s="7"/>
      <c r="I142" s="25">
        <f t="shared" si="32"/>
        <v>3061</v>
      </c>
      <c r="J142" s="24">
        <f t="shared" si="32"/>
        <v>-2772</v>
      </c>
      <c r="K142" s="7"/>
      <c r="L142" s="25">
        <f t="shared" si="27"/>
        <v>3061.8316079460624</v>
      </c>
      <c r="M142" s="17">
        <f t="shared" si="18"/>
        <v>0.69157177595408514</v>
      </c>
      <c r="N142" s="17">
        <f t="shared" si="28"/>
        <v>-2770.9225805584019</v>
      </c>
      <c r="O142" s="24">
        <f t="shared" si="19"/>
        <v>1.1608326531334912</v>
      </c>
      <c r="P142" s="7"/>
      <c r="Q142" s="25">
        <f t="shared" si="20"/>
        <v>3054.1730549402441</v>
      </c>
      <c r="R142" s="24">
        <f t="shared" si="21"/>
        <v>-2768.1832815466751</v>
      </c>
      <c r="S142" s="7"/>
      <c r="T142" s="25">
        <f t="shared" si="22"/>
        <v>-0.74399732652444295</v>
      </c>
      <c r="U142" s="24">
        <f t="shared" si="23"/>
        <v>-0.67758257342989614</v>
      </c>
      <c r="V142" s="7"/>
      <c r="W142" s="25">
        <f t="shared" si="24"/>
        <v>-0.73478212324631542</v>
      </c>
      <c r="X142" s="24">
        <f t="shared" si="29"/>
        <v>39.354308541278101</v>
      </c>
      <c r="Y142" s="7"/>
      <c r="Z142" s="25">
        <f t="shared" si="30"/>
        <v>-631</v>
      </c>
      <c r="AA142" s="17">
        <f t="shared" si="31"/>
        <v>39.428999999999938</v>
      </c>
      <c r="AB142" s="24">
        <f t="shared" si="25"/>
        <v>0.68816587076884317</v>
      </c>
      <c r="AC142" s="17">
        <f t="shared" si="26"/>
        <v>-7.4691458721837023E-2</v>
      </c>
    </row>
    <row r="143" spans="1:29" s="17" customFormat="1" x14ac:dyDescent="0.25">
      <c r="A143" s="17">
        <v>58</v>
      </c>
      <c r="B143" s="17">
        <v>-610</v>
      </c>
      <c r="C143" s="17">
        <v>14593</v>
      </c>
      <c r="D143" s="17">
        <v>11673</v>
      </c>
      <c r="E143" s="17">
        <v>11811</v>
      </c>
      <c r="F143" s="17">
        <v>14719</v>
      </c>
      <c r="G143" s="24"/>
      <c r="H143" s="7"/>
      <c r="I143" s="25">
        <f t="shared" si="32"/>
        <v>2782</v>
      </c>
      <c r="J143" s="24">
        <f t="shared" si="32"/>
        <v>-3046</v>
      </c>
      <c r="K143" s="7"/>
      <c r="L143" s="25">
        <f t="shared" si="27"/>
        <v>2786.2638632542025</v>
      </c>
      <c r="M143" s="17">
        <f t="shared" si="18"/>
        <v>18.180529850538619</v>
      </c>
      <c r="N143" s="17">
        <f t="shared" si="28"/>
        <v>-3045.2321640557338</v>
      </c>
      <c r="O143" s="24">
        <f t="shared" si="19"/>
        <v>0.58957203730709495</v>
      </c>
      <c r="P143" s="7"/>
      <c r="Q143" s="25">
        <f t="shared" si="20"/>
        <v>2775.1730549402441</v>
      </c>
      <c r="R143" s="24">
        <f t="shared" si="21"/>
        <v>-3042.1832815466751</v>
      </c>
      <c r="S143" s="7"/>
      <c r="T143" s="25">
        <f t="shared" si="22"/>
        <v>-0.67603285615346687</v>
      </c>
      <c r="U143" s="24">
        <f t="shared" si="23"/>
        <v>-0.74465097397888669</v>
      </c>
      <c r="V143" s="7"/>
      <c r="W143" s="25">
        <f t="shared" si="24"/>
        <v>-0.66589222000329096</v>
      </c>
      <c r="X143" s="24">
        <f t="shared" si="29"/>
        <v>33.839311257969598</v>
      </c>
      <c r="Y143" s="7"/>
      <c r="Z143" s="25">
        <f t="shared" si="30"/>
        <v>-610</v>
      </c>
      <c r="AA143" s="17">
        <f t="shared" si="31"/>
        <v>33.938999999999936</v>
      </c>
      <c r="AB143" s="24">
        <f t="shared" si="25"/>
        <v>0.59234729483435433</v>
      </c>
      <c r="AC143" s="17">
        <f t="shared" si="26"/>
        <v>-9.9688742030338062E-2</v>
      </c>
    </row>
    <row r="144" spans="1:29" s="17" customFormat="1" x14ac:dyDescent="0.25">
      <c r="A144" s="17">
        <v>59</v>
      </c>
      <c r="B144" s="17">
        <v>-612</v>
      </c>
      <c r="C144" s="17">
        <v>14443</v>
      </c>
      <c r="D144" s="17">
        <v>11548</v>
      </c>
      <c r="E144" s="17">
        <v>11962</v>
      </c>
      <c r="F144" s="17">
        <v>14841</v>
      </c>
      <c r="G144" s="24"/>
      <c r="H144" s="7"/>
      <c r="I144" s="25">
        <f t="shared" si="32"/>
        <v>2481</v>
      </c>
      <c r="J144" s="24">
        <f t="shared" si="32"/>
        <v>-3293</v>
      </c>
      <c r="K144" s="7"/>
      <c r="L144" s="25">
        <f t="shared" si="27"/>
        <v>2484.1631320448332</v>
      </c>
      <c r="M144" s="17">
        <f t="shared" si="18"/>
        <v>10.005404333050782</v>
      </c>
      <c r="N144" s="17">
        <f t="shared" si="28"/>
        <v>-3292.342092940461</v>
      </c>
      <c r="O144" s="24">
        <f t="shared" si="19"/>
        <v>0.43284169899119629</v>
      </c>
      <c r="P144" s="7"/>
      <c r="Q144" s="25">
        <f t="shared" si="20"/>
        <v>2474.1730549402441</v>
      </c>
      <c r="R144" s="24">
        <f t="shared" si="21"/>
        <v>-3289.1832815466751</v>
      </c>
      <c r="S144" s="7"/>
      <c r="T144" s="25">
        <f t="shared" si="22"/>
        <v>-0.60270918023352504</v>
      </c>
      <c r="U144" s="24">
        <f t="shared" si="23"/>
        <v>-0.80511044454677239</v>
      </c>
      <c r="V144" s="7"/>
      <c r="W144" s="25">
        <f t="shared" si="24"/>
        <v>-0.59173317158917271</v>
      </c>
      <c r="X144" s="24">
        <f t="shared" si="29"/>
        <v>28.349969843946269</v>
      </c>
      <c r="Y144" s="7"/>
      <c r="Z144" s="25">
        <f t="shared" si="30"/>
        <v>-612</v>
      </c>
      <c r="AA144" s="17">
        <f t="shared" si="31"/>
        <v>28.430999999999937</v>
      </c>
      <c r="AB144" s="24">
        <f t="shared" si="25"/>
        <v>0.49621455963450672</v>
      </c>
      <c r="AC144" s="17">
        <f t="shared" si="26"/>
        <v>-8.1030156053667923E-2</v>
      </c>
    </row>
    <row r="145" spans="1:29" s="17" customFormat="1" x14ac:dyDescent="0.25">
      <c r="A145" s="17">
        <v>60</v>
      </c>
      <c r="B145" s="17">
        <v>-619</v>
      </c>
      <c r="C145" s="17">
        <v>14284</v>
      </c>
      <c r="D145" s="17">
        <v>11443</v>
      </c>
      <c r="E145" s="17">
        <v>12130</v>
      </c>
      <c r="F145" s="17">
        <v>14959</v>
      </c>
      <c r="G145" s="24"/>
      <c r="H145" s="7"/>
      <c r="I145" s="25">
        <f t="shared" si="32"/>
        <v>2154</v>
      </c>
      <c r="J145" s="24">
        <f t="shared" si="32"/>
        <v>-3516</v>
      </c>
      <c r="K145" s="7"/>
      <c r="L145" s="25">
        <f t="shared" si="27"/>
        <v>2155.3407844866861</v>
      </c>
      <c r="M145" s="17">
        <f t="shared" si="18"/>
        <v>1.7977030397380052</v>
      </c>
      <c r="N145" s="17">
        <f t="shared" si="28"/>
        <v>-3511.3176918381737</v>
      </c>
      <c r="O145" s="24">
        <f t="shared" si="19"/>
        <v>21.924009722305307</v>
      </c>
      <c r="P145" s="7"/>
      <c r="Q145" s="25">
        <f t="shared" si="20"/>
        <v>2147.1730549402441</v>
      </c>
      <c r="R145" s="24">
        <f t="shared" si="21"/>
        <v>-3512.1832815466751</v>
      </c>
      <c r="S145" s="7"/>
      <c r="T145" s="25">
        <f t="shared" si="22"/>
        <v>-0.52305189775571437</v>
      </c>
      <c r="U145" s="24">
        <f t="shared" si="23"/>
        <v>-0.85969531068700922</v>
      </c>
      <c r="V145" s="7"/>
      <c r="W145" s="25">
        <f t="shared" si="24"/>
        <v>-0.51132042290008917</v>
      </c>
      <c r="X145" s="24">
        <f t="shared" si="29"/>
        <v>22.778031030944476</v>
      </c>
      <c r="Y145" s="7"/>
      <c r="Z145" s="25">
        <f t="shared" si="30"/>
        <v>-619</v>
      </c>
      <c r="AA145" s="17">
        <f t="shared" si="31"/>
        <v>22.859999999999935</v>
      </c>
      <c r="AB145" s="24">
        <f t="shared" si="25"/>
        <v>0.39898226700590261</v>
      </c>
      <c r="AC145" s="17">
        <f t="shared" si="26"/>
        <v>-8.1968969055459695E-2</v>
      </c>
    </row>
    <row r="146" spans="1:29" s="17" customFormat="1" x14ac:dyDescent="0.25">
      <c r="A146" s="17">
        <v>61</v>
      </c>
      <c r="B146" s="17">
        <v>-630</v>
      </c>
      <c r="C146" s="17">
        <v>14101</v>
      </c>
      <c r="D146" s="17">
        <v>11349</v>
      </c>
      <c r="E146" s="17">
        <v>12306</v>
      </c>
      <c r="F146" s="17">
        <v>15047</v>
      </c>
      <c r="G146" s="24"/>
      <c r="H146" s="7"/>
      <c r="I146" s="25">
        <f t="shared" si="32"/>
        <v>1795</v>
      </c>
      <c r="J146" s="24">
        <f t="shared" si="32"/>
        <v>-3698</v>
      </c>
      <c r="K146" s="7"/>
      <c r="L146" s="25">
        <f t="shared" si="27"/>
        <v>1799.8482654318907</v>
      </c>
      <c r="M146" s="17">
        <f t="shared" si="18"/>
        <v>23.505677698066268</v>
      </c>
      <c r="N146" s="17">
        <f t="shared" si="28"/>
        <v>-3700.0824472189825</v>
      </c>
      <c r="O146" s="24">
        <f t="shared" si="19"/>
        <v>4.3365864198477482</v>
      </c>
      <c r="P146" s="7"/>
      <c r="Q146" s="25">
        <f t="shared" si="20"/>
        <v>1788.1730549402441</v>
      </c>
      <c r="R146" s="24">
        <f t="shared" si="21"/>
        <v>-3694.1832815466751</v>
      </c>
      <c r="S146" s="7"/>
      <c r="T146" s="25">
        <f t="shared" si="22"/>
        <v>-0.43559940720668072</v>
      </c>
      <c r="U146" s="24">
        <f t="shared" si="23"/>
        <v>-0.90424439426334602</v>
      </c>
      <c r="V146" s="7"/>
      <c r="W146" s="25">
        <f t="shared" si="24"/>
        <v>-0.42324925667918223</v>
      </c>
      <c r="X146" s="24">
        <f t="shared" si="29"/>
        <v>17.118008729981511</v>
      </c>
      <c r="Y146" s="7"/>
      <c r="Z146" s="25">
        <f t="shared" si="30"/>
        <v>-630</v>
      </c>
      <c r="AA146" s="17">
        <f t="shared" si="31"/>
        <v>17.189999999999934</v>
      </c>
      <c r="AB146" s="24">
        <f t="shared" si="25"/>
        <v>0.30002209841782407</v>
      </c>
      <c r="AC146" s="17">
        <f t="shared" si="26"/>
        <v>-7.1991270018422426E-2</v>
      </c>
    </row>
    <row r="147" spans="1:29" s="17" customFormat="1" x14ac:dyDescent="0.25">
      <c r="A147" s="17">
        <v>62</v>
      </c>
      <c r="B147" s="17">
        <v>-630</v>
      </c>
      <c r="C147" s="17">
        <v>13921</v>
      </c>
      <c r="D147" s="17">
        <v>11276</v>
      </c>
      <c r="E147" s="17">
        <v>12498</v>
      </c>
      <c r="F147" s="17">
        <v>15136</v>
      </c>
      <c r="G147" s="24"/>
      <c r="H147" s="7"/>
      <c r="I147" s="25">
        <f t="shared" si="32"/>
        <v>1423</v>
      </c>
      <c r="J147" s="24">
        <f t="shared" si="32"/>
        <v>-3860</v>
      </c>
      <c r="K147" s="7"/>
      <c r="L147" s="25">
        <f t="shared" si="27"/>
        <v>1426.805922737906</v>
      </c>
      <c r="M147" s="17">
        <f t="shared" si="18"/>
        <v>14.485047886910134</v>
      </c>
      <c r="N147" s="17">
        <f t="shared" si="28"/>
        <v>-3852.6062778842124</v>
      </c>
      <c r="O147" s="24">
        <f t="shared" si="19"/>
        <v>54.667126725486199</v>
      </c>
      <c r="P147" s="7"/>
      <c r="Q147" s="25">
        <f t="shared" si="20"/>
        <v>1416.1730549402441</v>
      </c>
      <c r="R147" s="24">
        <f t="shared" si="21"/>
        <v>-3856.1832815466751</v>
      </c>
      <c r="S147" s="7"/>
      <c r="T147" s="25">
        <f t="shared" si="22"/>
        <v>-0.34498011337871265</v>
      </c>
      <c r="U147" s="24">
        <f t="shared" si="23"/>
        <v>-0.94389797414997556</v>
      </c>
      <c r="V147" s="7"/>
      <c r="W147" s="25">
        <f t="shared" si="24"/>
        <v>-0.33207807395761074</v>
      </c>
      <c r="X147" s="24">
        <f t="shared" si="29"/>
        <v>11.417816027940262</v>
      </c>
      <c r="Y147" s="7"/>
      <c r="Z147" s="25">
        <f t="shared" si="30"/>
        <v>-630</v>
      </c>
      <c r="AA147" s="17">
        <f t="shared" si="31"/>
        <v>11.519999999999934</v>
      </c>
      <c r="AB147" s="24">
        <f t="shared" si="25"/>
        <v>0.20106192982974563</v>
      </c>
      <c r="AC147" s="17">
        <f t="shared" si="26"/>
        <v>-0.102183972059672</v>
      </c>
    </row>
    <row r="148" spans="1:29" s="17" customFormat="1" x14ac:dyDescent="0.25">
      <c r="A148" s="17">
        <v>63</v>
      </c>
      <c r="B148" s="17">
        <v>-646</v>
      </c>
      <c r="C148" s="17">
        <v>13718</v>
      </c>
      <c r="D148" s="17">
        <v>11217</v>
      </c>
      <c r="E148" s="17">
        <v>12691</v>
      </c>
      <c r="F148" s="17">
        <v>15190</v>
      </c>
      <c r="G148" s="24"/>
      <c r="H148" s="7"/>
      <c r="I148" s="25">
        <f t="shared" si="32"/>
        <v>1027</v>
      </c>
      <c r="J148" s="24">
        <f t="shared" si="32"/>
        <v>-3973</v>
      </c>
      <c r="K148" s="7"/>
      <c r="L148" s="25">
        <f t="shared" si="27"/>
        <v>1029.8903566714528</v>
      </c>
      <c r="M148" s="17">
        <f t="shared" ref="M148:M149" si="33">(I148-L148)^2</f>
        <v>8.3541616882115015</v>
      </c>
      <c r="N148" s="17">
        <f t="shared" si="28"/>
        <v>-3969.8070034518623</v>
      </c>
      <c r="O148" s="24">
        <f t="shared" ref="O148:O149" si="34">(J148-N148)^2</f>
        <v>10.195226956419084</v>
      </c>
      <c r="P148" s="7"/>
      <c r="Q148" s="25">
        <f t="shared" si="20"/>
        <v>1020.1730549402441</v>
      </c>
      <c r="R148" s="24">
        <f t="shared" si="21"/>
        <v>-3969.1832815466751</v>
      </c>
      <c r="S148" s="7"/>
      <c r="T148" s="25">
        <f t="shared" si="22"/>
        <v>-0.24851441349732734</v>
      </c>
      <c r="U148" s="24">
        <f t="shared" si="23"/>
        <v>-0.97155756999682197</v>
      </c>
      <c r="V148" s="7"/>
      <c r="W148" s="25">
        <f t="shared" si="24"/>
        <v>-0.23522429232116307</v>
      </c>
      <c r="X148" s="24">
        <f t="shared" si="29"/>
        <v>5.645161886019423</v>
      </c>
      <c r="Y148" s="7"/>
      <c r="Z148" s="25">
        <f t="shared" si="30"/>
        <v>-646</v>
      </c>
      <c r="AA148" s="17">
        <f t="shared" si="31"/>
        <v>5.7059999999999347</v>
      </c>
      <c r="AB148" s="24">
        <f t="shared" si="25"/>
        <v>9.9588487118795296E-2</v>
      </c>
      <c r="AC148" s="17">
        <f t="shared" si="26"/>
        <v>-6.0838113980511643E-2</v>
      </c>
    </row>
    <row r="149" spans="1:29" s="17" customFormat="1" x14ac:dyDescent="0.25">
      <c r="A149" s="17">
        <v>64</v>
      </c>
      <c r="B149" s="17">
        <v>-632</v>
      </c>
      <c r="C149" s="17">
        <v>13520</v>
      </c>
      <c r="D149" s="17">
        <v>11179</v>
      </c>
      <c r="E149" s="17">
        <v>12890</v>
      </c>
      <c r="F149" s="17">
        <v>15229</v>
      </c>
      <c r="G149" s="24"/>
      <c r="H149" s="7"/>
      <c r="I149" s="25">
        <f t="shared" si="32"/>
        <v>630</v>
      </c>
      <c r="J149" s="24">
        <f t="shared" si="32"/>
        <v>-4050</v>
      </c>
      <c r="K149" s="7"/>
      <c r="L149" s="25">
        <f t="shared" si="27"/>
        <v>631.35967230336973</v>
      </c>
      <c r="M149" s="17">
        <f t="shared" si="33"/>
        <v>1.8487087725507592</v>
      </c>
      <c r="N149" s="17">
        <f t="shared" si="28"/>
        <v>-4044.909659335261</v>
      </c>
      <c r="O149" s="24">
        <f t="shared" si="34"/>
        <v>25.91156808309508</v>
      </c>
      <c r="P149" s="7"/>
      <c r="Q149" s="25">
        <f t="shared" ref="Q149" si="35">I149-$J$4</f>
        <v>623.17305494024413</v>
      </c>
      <c r="R149" s="24">
        <f t="shared" ref="R149" si="36">J149-$J$3</f>
        <v>-4046.1832815466751</v>
      </c>
      <c r="S149" s="7"/>
      <c r="T149" s="25">
        <f t="shared" ref="T149" si="37">Q149/$J$7</f>
        <v>-0.15180511336371627</v>
      </c>
      <c r="U149" s="24">
        <f t="shared" ref="U149" si="38">R149/$J$6</f>
        <v>-0.99040525920219524</v>
      </c>
      <c r="V149" s="7"/>
      <c r="W149" s="25">
        <f t="shared" ref="W149" si="39">(T149-U149*SIN(-$J$11*PI()/180))/(COS(-$J$11*PI()/180))</f>
        <v>-0.13824763892788089</v>
      </c>
      <c r="X149" s="24">
        <f>IF(MOD(ATAN2(U149,W149)*180/PI()-$J$9+360,360)&gt;5,MOD(ATAN2(U149,W149)*180/PI()-$J$9+360,360)-360,MOD(ATAN2(U149,W149)*180/PI()-$J$9+360,360))</f>
        <v>-1.8456226434977907E-2</v>
      </c>
      <c r="Y149" s="7"/>
      <c r="Z149" s="25">
        <f t="shared" si="30"/>
        <v>-632</v>
      </c>
      <c r="AA149" s="17">
        <f t="shared" si="31"/>
        <v>1.7999999999934957E-2</v>
      </c>
      <c r="AB149" s="24">
        <f t="shared" ref="AB149" si="40">AA149*PI()/180</f>
        <v>3.141592653578441E-4</v>
      </c>
      <c r="AC149" s="17">
        <f t="shared" ref="AC149" si="41">X149-AA149</f>
        <v>-3.6456226434912864E-2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-9974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78</v>
      </c>
      <c r="B156" s="31">
        <v>9980</v>
      </c>
      <c r="G156" s="2"/>
      <c r="I156" s="1"/>
      <c r="J156" s="3"/>
    </row>
    <row r="157" spans="1:29" x14ac:dyDescent="0.25">
      <c r="A157" t="s">
        <v>79</v>
      </c>
      <c r="B157">
        <v>9986</v>
      </c>
      <c r="G157" s="2"/>
      <c r="I157" s="43">
        <f>J155</f>
        <v>-9992</v>
      </c>
      <c r="J157" s="39">
        <f>I157+B157</f>
        <v>-6</v>
      </c>
    </row>
    <row r="158" spans="1:29" x14ac:dyDescent="0.25">
      <c r="A158" s="31" t="s">
        <v>80</v>
      </c>
      <c r="B158" s="31">
        <v>40012</v>
      </c>
      <c r="G158" s="2"/>
      <c r="I158" s="1"/>
      <c r="J158" s="3"/>
    </row>
    <row r="159" spans="1:29" x14ac:dyDescent="0.25">
      <c r="A159" t="s">
        <v>81</v>
      </c>
      <c r="B159">
        <v>40012</v>
      </c>
      <c r="G159" s="2"/>
      <c r="I159" s="43">
        <f>J157</f>
        <v>-6</v>
      </c>
      <c r="J159" s="39">
        <f>I159+B159</f>
        <v>40006</v>
      </c>
    </row>
    <row r="160" spans="1:29" x14ac:dyDescent="0.25">
      <c r="A160" s="31" t="s">
        <v>82</v>
      </c>
      <c r="B160" s="31">
        <v>10003</v>
      </c>
      <c r="G160" s="2"/>
      <c r="I160" s="1"/>
      <c r="J160" s="3"/>
    </row>
    <row r="161" spans="1:10" x14ac:dyDescent="0.25">
      <c r="A161" t="s">
        <v>83</v>
      </c>
      <c r="B161">
        <v>10003</v>
      </c>
      <c r="G161" s="2"/>
      <c r="I161" s="43">
        <f>J159</f>
        <v>40006</v>
      </c>
      <c r="J161" s="39">
        <f>I161+B161</f>
        <v>50009</v>
      </c>
    </row>
    <row r="162" spans="1:10" x14ac:dyDescent="0.25">
      <c r="A162" s="31" t="s">
        <v>84</v>
      </c>
      <c r="B162" s="31">
        <v>-9981</v>
      </c>
      <c r="G162" s="2"/>
      <c r="I162" s="1"/>
      <c r="J162" s="3"/>
    </row>
    <row r="163" spans="1:10" x14ac:dyDescent="0.25">
      <c r="A163" t="s">
        <v>85</v>
      </c>
      <c r="B163">
        <v>-10004</v>
      </c>
      <c r="G163" s="2"/>
      <c r="I163" s="43">
        <f>J161</f>
        <v>50009</v>
      </c>
      <c r="J163" s="39">
        <f>I163+B163</f>
        <v>40005</v>
      </c>
    </row>
    <row r="164" spans="1:10" x14ac:dyDescent="0.25">
      <c r="A164" s="31" t="s">
        <v>86</v>
      </c>
      <c r="B164" s="31">
        <v>-40003</v>
      </c>
      <c r="G164" s="2"/>
      <c r="I164" s="1"/>
      <c r="J164" s="3"/>
    </row>
    <row r="165" spans="1:10" ht="15.75" thickBot="1" x14ac:dyDescent="0.3">
      <c r="A165" t="s">
        <v>87</v>
      </c>
      <c r="B165">
        <v>-40003</v>
      </c>
      <c r="G165" s="2"/>
      <c r="I165" s="4">
        <f>J163</f>
        <v>40005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-3.5654034542402209</v>
      </c>
      <c r="L3" s="35" t="s">
        <v>1</v>
      </c>
      <c r="M3" s="11">
        <v>-4117.2235737689343</v>
      </c>
      <c r="N3" s="10" t="s">
        <v>2</v>
      </c>
      <c r="O3" s="35">
        <v>4096.5715209576692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6.3864895268068862</v>
      </c>
      <c r="L4" s="9" t="s">
        <v>5</v>
      </c>
      <c r="M4" s="13">
        <v>359.94488965337337</v>
      </c>
      <c r="N4" s="12" t="s">
        <v>6</v>
      </c>
      <c r="O4" s="9">
        <v>359.57536562798515</v>
      </c>
      <c r="Q4" s="2" t="s">
        <v>7</v>
      </c>
      <c r="R4" s="2">
        <f>MAX(AC20:AC149)</f>
        <v>0.346587585853257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-171.27766311023649</v>
      </c>
      <c r="N5" s="14" t="s">
        <v>9</v>
      </c>
      <c r="O5" s="9">
        <v>-172.05179245800721</v>
      </c>
      <c r="Q5" s="5" t="s">
        <v>10</v>
      </c>
      <c r="R5" s="5">
        <f>MIN(AC20:AC149)</f>
        <v>-0.31882830534162565</v>
      </c>
      <c r="T5" s="45" t="s">
        <v>55</v>
      </c>
      <c r="U5" s="47">
        <v>17</v>
      </c>
    </row>
    <row r="6" spans="1:21" ht="15.75" thickBot="1" x14ac:dyDescent="0.3">
      <c r="A6" t="s">
        <v>65</v>
      </c>
      <c r="I6" s="32" t="s">
        <v>11</v>
      </c>
      <c r="J6" s="32">
        <f>(O3+O9)/2</f>
        <v>4089.8024385523995</v>
      </c>
      <c r="L6" s="37" t="s">
        <v>12</v>
      </c>
      <c r="M6" s="13">
        <v>6.6868002263935233</v>
      </c>
      <c r="N6" s="14" t="s">
        <v>13</v>
      </c>
      <c r="O6" s="9">
        <v>-3.5430138751831111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-4110.0428284849286</v>
      </c>
      <c r="L7" s="38" t="s">
        <v>15</v>
      </c>
      <c r="M7" s="16">
        <f>SUM(M20:M84)</f>
        <v>1560.1952672877105</v>
      </c>
      <c r="N7" s="15" t="s">
        <v>15</v>
      </c>
      <c r="O7" s="36">
        <f>SUM(O20:O84)</f>
        <v>5042.1399066502336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-172.03008142634815</v>
      </c>
      <c r="L9" s="35" t="s">
        <v>18</v>
      </c>
      <c r="M9" s="11">
        <v>-4102.8620832009228</v>
      </c>
      <c r="N9" s="10" t="s">
        <v>19</v>
      </c>
      <c r="O9" s="35">
        <v>4083.0333561471293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-171.25592655593204</v>
      </c>
      <c r="L10" s="9" t="s">
        <v>21</v>
      </c>
      <c r="M10" s="13">
        <v>359.90027626811974</v>
      </c>
      <c r="N10" s="12" t="s">
        <v>22</v>
      </c>
      <c r="O10" s="9">
        <v>359.61902642068225</v>
      </c>
      <c r="T10" s="48"/>
    </row>
    <row r="11" spans="1:21" ht="15.75" thickBot="1" x14ac:dyDescent="0.3">
      <c r="I11" s="33" t="s">
        <v>23</v>
      </c>
      <c r="J11" s="33">
        <f>J9-J10</f>
        <v>-0.77415487041611186</v>
      </c>
      <c r="L11" s="37" t="s">
        <v>24</v>
      </c>
      <c r="M11" s="13">
        <v>-171.23419000162755</v>
      </c>
      <c r="N11" s="14" t="s">
        <v>25</v>
      </c>
      <c r="O11" s="9">
        <v>-172.00837039468911</v>
      </c>
    </row>
    <row r="12" spans="1:21" x14ac:dyDescent="0.25">
      <c r="I12" s="9"/>
      <c r="J12" s="9"/>
      <c r="L12" s="37" t="s">
        <v>26</v>
      </c>
      <c r="M12" s="13">
        <v>6.0861788272202491</v>
      </c>
      <c r="N12" s="14" t="s">
        <v>27</v>
      </c>
      <c r="O12" s="9">
        <v>-3.5877930332973307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1573.3516732306673</v>
      </c>
      <c r="N13" s="15" t="s">
        <v>15</v>
      </c>
      <c r="O13" s="36">
        <f>SUM(O85:O149)</f>
        <v>4796.6336166048286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13581</v>
      </c>
      <c r="D20" s="17">
        <v>11227</v>
      </c>
      <c r="E20" s="17">
        <v>12946</v>
      </c>
      <c r="F20" s="17">
        <v>15294</v>
      </c>
      <c r="G20" s="24"/>
      <c r="H20" s="7"/>
      <c r="I20" s="25">
        <f t="shared" ref="I20:J51" si="0">C20-E20</f>
        <v>635</v>
      </c>
      <c r="J20" s="24">
        <f t="shared" si="0"/>
        <v>-4067</v>
      </c>
      <c r="K20" s="7"/>
      <c r="L20" s="25">
        <f>$M$3*SIN(2*PI()/$M$4*(AA20+$M$5))+$M$6</f>
        <v>629.8246954131871</v>
      </c>
      <c r="M20" s="17">
        <f t="shared" ref="M20:M83" si="1">(I20-L20)^2</f>
        <v>26.783777566286634</v>
      </c>
      <c r="N20" s="17">
        <f>$O$3*COS(2*PI()/$O$4*(AA20+$O$5))+$O$6</f>
        <v>-4062.6571010624389</v>
      </c>
      <c r="O20" s="24">
        <f t="shared" ref="O20:O83" si="2">(J20-N20)^2</f>
        <v>18.860771181869598</v>
      </c>
      <c r="P20" s="7"/>
      <c r="Q20" s="25">
        <f>I20-$J$4</f>
        <v>628.61351047319306</v>
      </c>
      <c r="R20" s="24">
        <f>J20-$J$3</f>
        <v>-4063.4345965457596</v>
      </c>
      <c r="S20" s="7"/>
      <c r="T20" s="25">
        <f>Q20/$J$7</f>
        <v>-0.15294573236963488</v>
      </c>
      <c r="U20" s="24">
        <f>R20/$J$6</f>
        <v>-0.99355278344056808</v>
      </c>
      <c r="V20" s="7"/>
      <c r="W20" s="25">
        <f>(T20-U20*SIN(-$J$11*PI()/180))/(COS(-$J$11*PI()/180))</f>
        <v>-0.13953443797101295</v>
      </c>
      <c r="X20" s="24">
        <f>IF(MOD(ATAN2(U20,W20)*180/PI()-$J$9+360,360)&gt;5,MOD(ATAN2(U20,W20)*180/PI()-$J$9+360,360)-360,MOD(ATAN2(U20,W20)*180/PI()-$J$9+360,360))</f>
        <v>2.4409348305994172E-2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1.5409348305994173E-2</v>
      </c>
      <c r="AD20" s="17">
        <f ca="1">INDIRECT("AC"&amp;AE20)-AC20</f>
        <v>-3.6205858895098315E-2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13776</v>
      </c>
      <c r="D21" s="17">
        <v>11260</v>
      </c>
      <c r="E21" s="17">
        <v>12747</v>
      </c>
      <c r="F21" s="17">
        <v>15253</v>
      </c>
      <c r="G21" s="24"/>
      <c r="H21" s="7"/>
      <c r="I21" s="25">
        <f t="shared" si="0"/>
        <v>1029</v>
      </c>
      <c r="J21" s="24">
        <f t="shared" si="0"/>
        <v>-3993</v>
      </c>
      <c r="K21" s="7"/>
      <c r="L21" s="25">
        <f t="shared" ref="L21:L84" si="3">$M$3*SIN(2*PI()/$M$4*(AA21+$M$5))+$M$6</f>
        <v>1032.6859256944374</v>
      </c>
      <c r="M21" s="17">
        <f t="shared" si="1"/>
        <v>13.586048224913837</v>
      </c>
      <c r="N21" s="17">
        <f t="shared" ref="N21:N84" si="4">$O$3*COS(2*PI()/$O$4*(AA21+$O$5))+$O$6</f>
        <v>-3987.1795642715497</v>
      </c>
      <c r="O21" s="24">
        <f t="shared" si="2"/>
        <v>33.87747206902101</v>
      </c>
      <c r="P21" s="7"/>
      <c r="Q21" s="25">
        <f t="shared" ref="Q21:Q84" si="5">I21-$J$4</f>
        <v>1022.6135104731931</v>
      </c>
      <c r="R21" s="24">
        <f t="shared" ref="R21:R84" si="6">J21-$J$3</f>
        <v>-3989.4345965457596</v>
      </c>
      <c r="S21" s="7"/>
      <c r="T21" s="25">
        <f t="shared" ref="T21:T84" si="7">Q21/$J$7</f>
        <v>-0.24880848038514375</v>
      </c>
      <c r="U21" s="24">
        <f t="shared" ref="U21:U84" si="8">R21/$J$6</f>
        <v>-0.97545899991145646</v>
      </c>
      <c r="V21" s="7"/>
      <c r="W21" s="25">
        <f t="shared" ref="W21:W84" si="9">(T21-U21*SIN(-$J$11*PI()/180))/(COS(-$J$11*PI()/180))</f>
        <v>-0.23565042706544137</v>
      </c>
      <c r="X21" s="24">
        <f t="shared" ref="X21:X83" si="10">MOD(ATAN2(U21,W21)*180/PI()-$J$9+360,360)</f>
        <v>5.6113277366122816</v>
      </c>
      <c r="Y21" s="7"/>
      <c r="Z21" s="25">
        <f t="shared" ref="Z21:Z84" si="11">B21</f>
        <v>636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-0.12167226338771808</v>
      </c>
      <c r="AD21" s="17">
        <f t="shared" ref="AD21:AD83" ca="1" si="14">INDIRECT("AC"&amp;AE21)-AC21</f>
        <v>6.0784131393577745E-2</v>
      </c>
      <c r="AE21" s="17">
        <v>148</v>
      </c>
    </row>
    <row r="22" spans="1:31" s="17" customFormat="1" x14ac:dyDescent="0.25">
      <c r="A22" s="17">
        <v>2</v>
      </c>
      <c r="B22" s="17">
        <v>636</v>
      </c>
      <c r="C22" s="17">
        <v>13974</v>
      </c>
      <c r="D22" s="17">
        <v>11321</v>
      </c>
      <c r="E22" s="17">
        <v>12553</v>
      </c>
      <c r="F22" s="17">
        <v>15198</v>
      </c>
      <c r="G22" s="24"/>
      <c r="H22" s="7"/>
      <c r="I22" s="25">
        <f t="shared" si="0"/>
        <v>1421</v>
      </c>
      <c r="J22" s="24">
        <f t="shared" si="0"/>
        <v>-3877</v>
      </c>
      <c r="K22" s="7"/>
      <c r="L22" s="25">
        <f t="shared" si="3"/>
        <v>1425.312515176023</v>
      </c>
      <c r="M22" s="17">
        <f t="shared" si="1"/>
        <v>18.597787143428672</v>
      </c>
      <c r="N22" s="17">
        <f>$O$3*COS(2*PI()/$O$4*(AA22+$O$5))+$O$6</f>
        <v>-3871.8824413066272</v>
      </c>
      <c r="O22" s="24">
        <f>(J22-N22)^2</f>
        <v>26.189406980115084</v>
      </c>
      <c r="P22" s="7"/>
      <c r="Q22" s="25">
        <f t="shared" si="5"/>
        <v>1414.6135104731932</v>
      </c>
      <c r="R22" s="24">
        <f t="shared" si="6"/>
        <v>-3873.4345965457596</v>
      </c>
      <c r="S22" s="7"/>
      <c r="T22" s="25">
        <f t="shared" si="7"/>
        <v>-0.34418461546656376</v>
      </c>
      <c r="U22" s="24">
        <f t="shared" si="8"/>
        <v>-0.94709577167663284</v>
      </c>
      <c r="V22" s="7"/>
      <c r="W22" s="25">
        <f t="shared" si="9"/>
        <v>-0.33141852337844879</v>
      </c>
      <c r="X22" s="24">
        <f t="shared" si="10"/>
        <v>11.316624622116024</v>
      </c>
      <c r="Y22" s="7"/>
      <c r="Z22" s="25">
        <f t="shared" si="11"/>
        <v>636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-0.14037537788397536</v>
      </c>
      <c r="AD22" s="17">
        <f t="shared" ca="1" si="14"/>
        <v>4.7086766420312287E-2</v>
      </c>
      <c r="AE22" s="17">
        <v>147</v>
      </c>
    </row>
    <row r="23" spans="1:31" s="17" customFormat="1" x14ac:dyDescent="0.25">
      <c r="A23" s="17">
        <v>3</v>
      </c>
      <c r="B23" s="17">
        <v>634</v>
      </c>
      <c r="C23" s="17">
        <v>14145</v>
      </c>
      <c r="D23" s="17">
        <v>11390</v>
      </c>
      <c r="E23" s="17">
        <v>12352</v>
      </c>
      <c r="F23" s="17">
        <v>15107</v>
      </c>
      <c r="G23" s="24"/>
      <c r="H23" s="7"/>
      <c r="I23" s="25">
        <f t="shared" si="0"/>
        <v>1793</v>
      </c>
      <c r="J23" s="24">
        <f t="shared" si="0"/>
        <v>-3717</v>
      </c>
      <c r="K23" s="7"/>
      <c r="L23" s="25">
        <f t="shared" si="3"/>
        <v>1802.6238869200176</v>
      </c>
      <c r="M23" s="17">
        <f t="shared" si="1"/>
        <v>92.619199449286612</v>
      </c>
      <c r="N23" s="17">
        <f t="shared" si="4"/>
        <v>-3718.461481437022</v>
      </c>
      <c r="O23" s="24">
        <f t="shared" si="2"/>
        <v>2.1359279907599782</v>
      </c>
      <c r="P23" s="7"/>
      <c r="Q23" s="25">
        <f t="shared" si="5"/>
        <v>1786.6135104731932</v>
      </c>
      <c r="R23" s="24">
        <f t="shared" si="6"/>
        <v>-3713.4345965457596</v>
      </c>
      <c r="S23" s="7"/>
      <c r="T23" s="25">
        <f t="shared" si="7"/>
        <v>-0.43469462120709496</v>
      </c>
      <c r="U23" s="24">
        <f t="shared" si="8"/>
        <v>-0.90797407755963477</v>
      </c>
      <c r="V23" s="7"/>
      <c r="W23" s="25">
        <f t="shared" si="9"/>
        <v>-0.42246541854302389</v>
      </c>
      <c r="X23" s="24">
        <f t="shared" si="10"/>
        <v>16.981866390990376</v>
      </c>
      <c r="Y23" s="7"/>
      <c r="Z23" s="25">
        <f t="shared" si="11"/>
        <v>634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-0.1811336090096205</v>
      </c>
      <c r="AD23" s="17">
        <f t="shared" ca="1" si="14"/>
        <v>5.1120748128500537E-2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14332</v>
      </c>
      <c r="D24" s="17">
        <v>11484</v>
      </c>
      <c r="E24" s="17">
        <v>12187</v>
      </c>
      <c r="F24" s="17">
        <v>15022</v>
      </c>
      <c r="G24" s="24"/>
      <c r="H24" s="7"/>
      <c r="I24" s="25">
        <f t="shared" si="0"/>
        <v>2145</v>
      </c>
      <c r="J24" s="24">
        <f t="shared" si="0"/>
        <v>-3538</v>
      </c>
      <c r="K24" s="7"/>
      <c r="L24" s="25">
        <f t="shared" si="3"/>
        <v>2150.5476671844713</v>
      </c>
      <c r="M24" s="17">
        <f t="shared" si="1"/>
        <v>30.776611189659338</v>
      </c>
      <c r="N24" s="17">
        <f t="shared" si="4"/>
        <v>-3535.0159981169163</v>
      </c>
      <c r="O24" s="24">
        <f t="shared" si="2"/>
        <v>8.9042672382470229</v>
      </c>
      <c r="P24" s="7"/>
      <c r="Q24" s="25">
        <f t="shared" si="5"/>
        <v>2138.6135104731929</v>
      </c>
      <c r="R24" s="24">
        <f t="shared" si="6"/>
        <v>-3534.4345965457596</v>
      </c>
      <c r="S24" s="7"/>
      <c r="T24" s="25">
        <f t="shared" si="7"/>
        <v>-0.52033849760673734</v>
      </c>
      <c r="U24" s="24">
        <f t="shared" si="8"/>
        <v>-0.86420668226624309</v>
      </c>
      <c r="V24" s="7"/>
      <c r="W24" s="25">
        <f t="shared" si="9"/>
        <v>-0.5087085145981145</v>
      </c>
      <c r="X24" s="24">
        <f t="shared" si="10"/>
        <v>22.512943542830158</v>
      </c>
      <c r="Y24" s="7"/>
      <c r="Z24" s="25">
        <f t="shared" si="11"/>
        <v>613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-0.16705645716983852</v>
      </c>
      <c r="AD24" s="17">
        <f t="shared" ca="1" si="14"/>
        <v>0.1053087462565756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14507</v>
      </c>
      <c r="D25" s="17">
        <v>11603</v>
      </c>
      <c r="E25" s="17">
        <v>12027</v>
      </c>
      <c r="F25" s="17">
        <v>14921</v>
      </c>
      <c r="G25" s="24"/>
      <c r="H25" s="7"/>
      <c r="I25" s="25">
        <f t="shared" si="0"/>
        <v>2480</v>
      </c>
      <c r="J25" s="24">
        <f t="shared" si="0"/>
        <v>-3318</v>
      </c>
      <c r="K25" s="7"/>
      <c r="L25" s="25">
        <f t="shared" si="3"/>
        <v>2482.2228793600357</v>
      </c>
      <c r="M25" s="17">
        <f t="shared" si="1"/>
        <v>4.9411926492726197</v>
      </c>
      <c r="N25" s="17">
        <f t="shared" si="4"/>
        <v>-3316.1244942538274</v>
      </c>
      <c r="O25" s="24">
        <f t="shared" si="2"/>
        <v>3.5175218039265199</v>
      </c>
      <c r="P25" s="7"/>
      <c r="Q25" s="25">
        <f t="shared" si="5"/>
        <v>2473.6135104731929</v>
      </c>
      <c r="R25" s="24">
        <f t="shared" si="6"/>
        <v>-3314.4345965457596</v>
      </c>
      <c r="S25" s="7"/>
      <c r="T25" s="25">
        <f t="shared" si="7"/>
        <v>-0.60184616406662428</v>
      </c>
      <c r="U25" s="24">
        <f t="shared" si="8"/>
        <v>-0.81041435285537067</v>
      </c>
      <c r="V25" s="7"/>
      <c r="W25" s="25">
        <f t="shared" si="9"/>
        <v>-0.59095048378342907</v>
      </c>
      <c r="X25" s="24">
        <f t="shared" si="10"/>
        <v>28.129443235254371</v>
      </c>
      <c r="Y25" s="7"/>
      <c r="Z25" s="25">
        <f t="shared" si="11"/>
        <v>620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-0.13055676474562361</v>
      </c>
      <c r="AD25" s="17">
        <f t="shared" ca="1" si="14"/>
        <v>-8.3770015154911448E-3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14649</v>
      </c>
      <c r="D26" s="17">
        <v>11719</v>
      </c>
      <c r="E26" s="17">
        <v>11866</v>
      </c>
      <c r="F26" s="17">
        <v>14787</v>
      </c>
      <c r="G26" s="24"/>
      <c r="H26" s="7"/>
      <c r="I26" s="25">
        <f t="shared" si="0"/>
        <v>2783</v>
      </c>
      <c r="J26" s="24">
        <f t="shared" si="0"/>
        <v>-3068</v>
      </c>
      <c r="K26" s="7"/>
      <c r="L26" s="25">
        <f t="shared" si="3"/>
        <v>2788.0460205311106</v>
      </c>
      <c r="M26" s="17">
        <f t="shared" si="1"/>
        <v>25.46232320038941</v>
      </c>
      <c r="N26" s="17">
        <f t="shared" si="4"/>
        <v>-3067.90364311962</v>
      </c>
      <c r="O26" s="24">
        <f t="shared" si="2"/>
        <v>9.2846483965601748E-3</v>
      </c>
      <c r="P26" s="7"/>
      <c r="Q26" s="25">
        <f t="shared" si="5"/>
        <v>2776.6135104731929</v>
      </c>
      <c r="R26" s="24">
        <f t="shared" si="6"/>
        <v>-3064.4345965457596</v>
      </c>
      <c r="S26" s="7"/>
      <c r="T26" s="25">
        <f t="shared" si="7"/>
        <v>-0.67556802358108925</v>
      </c>
      <c r="U26" s="24">
        <f t="shared" si="8"/>
        <v>-0.74928670579756107</v>
      </c>
      <c r="V26" s="7"/>
      <c r="W26" s="25">
        <f t="shared" si="9"/>
        <v>-0.66550505282619177</v>
      </c>
      <c r="X26" s="24">
        <f t="shared" si="10"/>
        <v>33.641076953614174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-0.15392304638582033</v>
      </c>
      <c r="AD26" s="17">
        <f t="shared" ca="1" si="14"/>
        <v>-2.2584113046306697E-3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14804</v>
      </c>
      <c r="D27" s="17">
        <v>11863</v>
      </c>
      <c r="E27" s="17">
        <v>11733</v>
      </c>
      <c r="F27" s="17">
        <v>14653</v>
      </c>
      <c r="G27" s="24"/>
      <c r="H27" s="7"/>
      <c r="I27" s="25">
        <f t="shared" si="0"/>
        <v>3071</v>
      </c>
      <c r="J27" s="24">
        <f t="shared" si="0"/>
        <v>-2790</v>
      </c>
      <c r="K27" s="7"/>
      <c r="L27" s="25">
        <f t="shared" si="3"/>
        <v>3070.950810604721</v>
      </c>
      <c r="M27" s="17">
        <f t="shared" si="1"/>
        <v>2.4195966079109893E-3</v>
      </c>
      <c r="N27" s="17">
        <f t="shared" si="4"/>
        <v>-2787.7335159034033</v>
      </c>
      <c r="O27" s="24">
        <f t="shared" si="2"/>
        <v>5.1369501601259469</v>
      </c>
      <c r="P27" s="7"/>
      <c r="Q27" s="25">
        <f t="shared" si="5"/>
        <v>3064.6135104731929</v>
      </c>
      <c r="R27" s="24">
        <f t="shared" si="6"/>
        <v>-2786.4345965457596</v>
      </c>
      <c r="S27" s="7"/>
      <c r="T27" s="25">
        <f t="shared" si="7"/>
        <v>-0.74564028608988764</v>
      </c>
      <c r="U27" s="24">
        <f t="shared" si="8"/>
        <v>-0.68131276226927684</v>
      </c>
      <c r="V27" s="7"/>
      <c r="W27" s="25">
        <f t="shared" si="9"/>
        <v>-0.73650220141541989</v>
      </c>
      <c r="X27" s="24">
        <f t="shared" si="10"/>
        <v>39.259234295447129</v>
      </c>
      <c r="Y27" s="7"/>
      <c r="Z27" s="25">
        <f t="shared" si="11"/>
        <v>622</v>
      </c>
      <c r="AA27" s="17">
        <f t="shared" si="15"/>
        <v>39.392999999999994</v>
      </c>
      <c r="AB27" s="24">
        <f t="shared" si="12"/>
        <v>0.68753755223812607</v>
      </c>
      <c r="AC27" s="17">
        <f t="shared" si="13"/>
        <v>-0.13376570455286441</v>
      </c>
      <c r="AD27" s="17">
        <f t="shared" ca="1" si="14"/>
        <v>0.13029483034306821</v>
      </c>
      <c r="AE27" s="17">
        <v>142</v>
      </c>
    </row>
    <row r="28" spans="1:31" s="17" customFormat="1" x14ac:dyDescent="0.25">
      <c r="A28" s="17">
        <v>8</v>
      </c>
      <c r="B28" s="17">
        <v>624</v>
      </c>
      <c r="C28" s="17">
        <v>14932</v>
      </c>
      <c r="D28" s="17">
        <v>12021</v>
      </c>
      <c r="E28" s="17">
        <v>11607</v>
      </c>
      <c r="F28" s="17">
        <v>14499</v>
      </c>
      <c r="G28" s="24"/>
      <c r="H28" s="7"/>
      <c r="I28" s="25">
        <f t="shared" si="0"/>
        <v>3325</v>
      </c>
      <c r="J28" s="24">
        <f t="shared" si="0"/>
        <v>-2478</v>
      </c>
      <c r="K28" s="7"/>
      <c r="L28" s="25">
        <f t="shared" si="3"/>
        <v>3325.3843261577977</v>
      </c>
      <c r="M28" s="17">
        <f t="shared" si="1"/>
        <v>0.14770659556751117</v>
      </c>
      <c r="N28" s="17">
        <f t="shared" si="4"/>
        <v>-2479.917686718381</v>
      </c>
      <c r="O28" s="24">
        <f t="shared" si="2"/>
        <v>3.6775223498548573</v>
      </c>
      <c r="P28" s="7"/>
      <c r="Q28" s="25">
        <f t="shared" si="5"/>
        <v>3318.6135104731929</v>
      </c>
      <c r="R28" s="24">
        <f t="shared" si="6"/>
        <v>-2474.4345965457596</v>
      </c>
      <c r="S28" s="7"/>
      <c r="T28" s="25">
        <f t="shared" si="7"/>
        <v>-0.80744012871917503</v>
      </c>
      <c r="U28" s="24">
        <f t="shared" si="8"/>
        <v>-0.60502545874113045</v>
      </c>
      <c r="V28" s="7"/>
      <c r="W28" s="25">
        <f t="shared" si="9"/>
        <v>-0.79933850817987595</v>
      </c>
      <c r="X28" s="24">
        <f t="shared" si="10"/>
        <v>44.907722583160989</v>
      </c>
      <c r="Y28" s="7"/>
      <c r="Z28" s="25">
        <f t="shared" si="11"/>
        <v>624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-0.10127741683900382</v>
      </c>
      <c r="AD28" s="17">
        <f t="shared" ca="1" si="14"/>
        <v>3.5078588470653926E-2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15044</v>
      </c>
      <c r="D29" s="17">
        <v>12192</v>
      </c>
      <c r="E29" s="17">
        <v>11493</v>
      </c>
      <c r="F29" s="17">
        <v>14330</v>
      </c>
      <c r="G29" s="24"/>
      <c r="H29" s="7"/>
      <c r="I29" s="25">
        <f t="shared" si="0"/>
        <v>3551</v>
      </c>
      <c r="J29" s="24">
        <f t="shared" si="0"/>
        <v>-2138</v>
      </c>
      <c r="K29" s="7"/>
      <c r="L29" s="25">
        <f t="shared" si="3"/>
        <v>3550.5861732884305</v>
      </c>
      <c r="M29" s="17">
        <f t="shared" si="1"/>
        <v>0.17125254720844857</v>
      </c>
      <c r="N29" s="17">
        <f t="shared" si="4"/>
        <v>-2143.8801871761107</v>
      </c>
      <c r="O29" s="24">
        <f t="shared" si="2"/>
        <v>34.576601226096336</v>
      </c>
      <c r="P29" s="7"/>
      <c r="Q29" s="25">
        <f t="shared" si="5"/>
        <v>3544.6135104731929</v>
      </c>
      <c r="R29" s="24">
        <f t="shared" si="6"/>
        <v>-2134.4345965457596</v>
      </c>
      <c r="S29" s="7"/>
      <c r="T29" s="25">
        <f t="shared" si="7"/>
        <v>-0.86242739027121817</v>
      </c>
      <c r="U29" s="24">
        <f t="shared" si="8"/>
        <v>-0.52189185874250943</v>
      </c>
      <c r="V29" s="7"/>
      <c r="W29" s="25">
        <f t="shared" si="9"/>
        <v>-0.85545412167687274</v>
      </c>
      <c r="X29" s="24">
        <f t="shared" si="10"/>
        <v>50.643725187265375</v>
      </c>
      <c r="Y29" s="7"/>
      <c r="Z29" s="25">
        <f t="shared" si="11"/>
        <v>632</v>
      </c>
      <c r="AA29" s="17">
        <f t="shared" si="15"/>
        <v>50.696999999999996</v>
      </c>
      <c r="AB29" s="24">
        <f t="shared" si="12"/>
        <v>0.88482957088356518</v>
      </c>
      <c r="AC29" s="17">
        <f t="shared" si="13"/>
        <v>-5.327481273462098E-2</v>
      </c>
      <c r="AD29" s="17">
        <f t="shared" ca="1" si="14"/>
        <v>-3.6276320930724637E-2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15135</v>
      </c>
      <c r="D30" s="17">
        <v>12363</v>
      </c>
      <c r="E30" s="17">
        <v>11389</v>
      </c>
      <c r="F30" s="17">
        <v>14140</v>
      </c>
      <c r="G30" s="24"/>
      <c r="H30" s="7"/>
      <c r="I30" s="25">
        <f t="shared" si="0"/>
        <v>3746</v>
      </c>
      <c r="J30" s="24">
        <f t="shared" si="0"/>
        <v>-1777</v>
      </c>
      <c r="K30" s="7"/>
      <c r="L30" s="25">
        <f t="shared" si="3"/>
        <v>3743.5993297730461</v>
      </c>
      <c r="M30" s="17">
        <f t="shared" si="1"/>
        <v>5.7632175385830555</v>
      </c>
      <c r="N30" s="17">
        <f t="shared" si="4"/>
        <v>-1780.9140539903265</v>
      </c>
      <c r="O30" s="24">
        <f t="shared" si="2"/>
        <v>15.319818639190526</v>
      </c>
      <c r="P30" s="7"/>
      <c r="Q30" s="25">
        <f t="shared" si="5"/>
        <v>3739.6135104731929</v>
      </c>
      <c r="R30" s="24">
        <f t="shared" si="6"/>
        <v>-1773.4345965457599</v>
      </c>
      <c r="S30" s="7"/>
      <c r="T30" s="25">
        <f t="shared" si="7"/>
        <v>-0.90987215134488375</v>
      </c>
      <c r="U30" s="24">
        <f t="shared" si="8"/>
        <v>-0.43362353639103252</v>
      </c>
      <c r="V30" s="7"/>
      <c r="W30" s="25">
        <f t="shared" si="9"/>
        <v>-0.90409592844333309</v>
      </c>
      <c r="X30" s="24">
        <f t="shared" si="10"/>
        <v>56.406719652569109</v>
      </c>
      <c r="Y30" s="7"/>
      <c r="Z30" s="25">
        <f t="shared" si="11"/>
        <v>642</v>
      </c>
      <c r="AA30" s="17">
        <f t="shared" si="15"/>
        <v>56.474999999999994</v>
      </c>
      <c r="AB30" s="24">
        <f t="shared" si="12"/>
        <v>0.98567469506379746</v>
      </c>
      <c r="AC30" s="17">
        <f t="shared" si="13"/>
        <v>-6.8280347430885513E-2</v>
      </c>
      <c r="AD30" s="17">
        <f t="shared" ca="1" si="14"/>
        <v>-2.9398368439188971E-2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15214</v>
      </c>
      <c r="D31" s="17">
        <v>12555</v>
      </c>
      <c r="E31" s="17">
        <v>11317</v>
      </c>
      <c r="F31" s="17">
        <v>13962</v>
      </c>
      <c r="G31" s="24"/>
      <c r="H31" s="7"/>
      <c r="I31" s="25">
        <f t="shared" si="0"/>
        <v>3897</v>
      </c>
      <c r="J31" s="24">
        <f t="shared" si="0"/>
        <v>-1407</v>
      </c>
      <c r="K31" s="7"/>
      <c r="L31" s="25">
        <f t="shared" si="3"/>
        <v>3895.8781471188854</v>
      </c>
      <c r="M31" s="17">
        <f t="shared" si="1"/>
        <v>1.25855388686511</v>
      </c>
      <c r="N31" s="17">
        <f t="shared" si="4"/>
        <v>-1407.7159715717116</v>
      </c>
      <c r="O31" s="24">
        <f t="shared" si="2"/>
        <v>0.51261529149922769</v>
      </c>
      <c r="P31" s="7"/>
      <c r="Q31" s="25">
        <f t="shared" si="5"/>
        <v>3890.6135104731929</v>
      </c>
      <c r="R31" s="24">
        <f t="shared" si="6"/>
        <v>-1403.4345965457599</v>
      </c>
      <c r="S31" s="7"/>
      <c r="T31" s="25">
        <f t="shared" si="7"/>
        <v>-0.94661142786859398</v>
      </c>
      <c r="U31" s="24">
        <f t="shared" si="8"/>
        <v>-0.34315461874547432</v>
      </c>
      <c r="V31" s="7"/>
      <c r="W31" s="25">
        <f t="shared" si="9"/>
        <v>-0.94206100864402742</v>
      </c>
      <c r="X31" s="24">
        <f t="shared" si="10"/>
        <v>62.015450695028164</v>
      </c>
      <c r="Y31" s="7"/>
      <c r="Z31" s="25">
        <f t="shared" si="11"/>
        <v>629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-0.12054930497183136</v>
      </c>
      <c r="AD31" s="17">
        <f t="shared" ca="1" si="14"/>
        <v>2.949923725861936E-2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15272</v>
      </c>
      <c r="D32" s="17">
        <v>12746</v>
      </c>
      <c r="E32" s="17">
        <v>11259</v>
      </c>
      <c r="F32" s="17">
        <v>13767</v>
      </c>
      <c r="G32" s="24"/>
      <c r="H32" s="7"/>
      <c r="I32" s="25">
        <f t="shared" si="0"/>
        <v>4013</v>
      </c>
      <c r="J32" s="24">
        <f t="shared" si="0"/>
        <v>-1021</v>
      </c>
      <c r="K32" s="7"/>
      <c r="L32" s="25">
        <f t="shared" si="3"/>
        <v>4010.0587397571712</v>
      </c>
      <c r="M32" s="17">
        <f t="shared" si="1"/>
        <v>8.6510118160451874</v>
      </c>
      <c r="N32" s="17">
        <f t="shared" si="4"/>
        <v>-1021.4131444299711</v>
      </c>
      <c r="O32" s="24">
        <f t="shared" si="2"/>
        <v>0.17068832001615508</v>
      </c>
      <c r="P32" s="7"/>
      <c r="Q32" s="25">
        <f t="shared" si="5"/>
        <v>4006.6135104731929</v>
      </c>
      <c r="R32" s="24">
        <f t="shared" si="6"/>
        <v>-1017.4345965457597</v>
      </c>
      <c r="S32" s="7"/>
      <c r="T32" s="25">
        <f t="shared" si="7"/>
        <v>-0.97483497804574892</v>
      </c>
      <c r="U32" s="24">
        <f t="shared" si="8"/>
        <v>-0.24877353168821631</v>
      </c>
      <c r="V32" s="7"/>
      <c r="W32" s="25">
        <f t="shared" si="9"/>
        <v>-0.97156244780999812</v>
      </c>
      <c r="X32" s="24">
        <f t="shared" si="10"/>
        <v>67.667781433816685</v>
      </c>
      <c r="Y32" s="7"/>
      <c r="Z32" s="25">
        <f t="shared" si="11"/>
        <v>628</v>
      </c>
      <c r="AA32" s="17">
        <f t="shared" si="15"/>
        <v>67.787999999999997</v>
      </c>
      <c r="AB32" s="24">
        <f t="shared" si="12"/>
        <v>1.1831237933419161</v>
      </c>
      <c r="AC32" s="17">
        <f t="shared" si="13"/>
        <v>-0.12021856618331128</v>
      </c>
      <c r="AD32" s="17">
        <f t="shared" ca="1" si="14"/>
        <v>3.610309936981082E-2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15302</v>
      </c>
      <c r="D33" s="17">
        <v>12928</v>
      </c>
      <c r="E33" s="17">
        <v>11218</v>
      </c>
      <c r="F33" s="17">
        <v>13573</v>
      </c>
      <c r="G33" s="24"/>
      <c r="H33" s="7"/>
      <c r="I33" s="25">
        <f t="shared" si="0"/>
        <v>4084</v>
      </c>
      <c r="J33" s="24">
        <f t="shared" si="0"/>
        <v>-645</v>
      </c>
      <c r="K33" s="7"/>
      <c r="L33" s="25">
        <f t="shared" si="3"/>
        <v>4083.0612515347525</v>
      </c>
      <c r="M33" s="17">
        <f t="shared" si="1"/>
        <v>0.88124868100453591</v>
      </c>
      <c r="N33" s="17">
        <f t="shared" si="4"/>
        <v>-641.10487514269062</v>
      </c>
      <c r="O33" s="24">
        <f t="shared" si="2"/>
        <v>15.171997654029445</v>
      </c>
      <c r="P33" s="7"/>
      <c r="Q33" s="25">
        <f t="shared" si="5"/>
        <v>4077.6135104731929</v>
      </c>
      <c r="R33" s="24">
        <f t="shared" si="6"/>
        <v>-641.43459654575975</v>
      </c>
      <c r="S33" s="7"/>
      <c r="T33" s="25">
        <f t="shared" si="7"/>
        <v>-0.99210973720590401</v>
      </c>
      <c r="U33" s="24">
        <f t="shared" si="8"/>
        <v>-0.15683755051327072</v>
      </c>
      <c r="V33" s="7"/>
      <c r="W33" s="25">
        <f t="shared" si="9"/>
        <v>-0.99008105728180906</v>
      </c>
      <c r="X33" s="24">
        <f t="shared" si="10"/>
        <v>73.02871997472289</v>
      </c>
      <c r="Y33" s="7"/>
      <c r="Z33" s="25">
        <f t="shared" si="11"/>
        <v>603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-0.18628002527711374</v>
      </c>
      <c r="AD33" s="17">
        <f t="shared" ca="1" si="14"/>
        <v>7.0333570214927477E-2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15326</v>
      </c>
      <c r="D34" s="17">
        <v>13127</v>
      </c>
      <c r="E34" s="17">
        <v>11199</v>
      </c>
      <c r="F34" s="17">
        <v>13377</v>
      </c>
      <c r="G34" s="24"/>
      <c r="H34" s="7"/>
      <c r="I34" s="25">
        <f t="shared" si="0"/>
        <v>4127</v>
      </c>
      <c r="J34" s="24">
        <f t="shared" si="0"/>
        <v>-250</v>
      </c>
      <c r="K34" s="7"/>
      <c r="L34" s="25">
        <f t="shared" si="3"/>
        <v>4119.8594798112026</v>
      </c>
      <c r="M34" s="17">
        <f t="shared" si="1"/>
        <v>50.987028566622996</v>
      </c>
      <c r="N34" s="17">
        <f t="shared" si="4"/>
        <v>-247.35054269093996</v>
      </c>
      <c r="O34" s="24">
        <f t="shared" si="2"/>
        <v>7.0196240325316666</v>
      </c>
      <c r="P34" s="7"/>
      <c r="Q34" s="25">
        <f t="shared" si="5"/>
        <v>4120.6135104731929</v>
      </c>
      <c r="R34" s="24">
        <f t="shared" si="6"/>
        <v>-246.43459654575977</v>
      </c>
      <c r="S34" s="7"/>
      <c r="T34" s="25">
        <f t="shared" si="7"/>
        <v>-1.0025719152888148</v>
      </c>
      <c r="U34" s="24">
        <f t="shared" si="8"/>
        <v>-6.0255868161931604E-2</v>
      </c>
      <c r="V34" s="7"/>
      <c r="W34" s="25">
        <f t="shared" si="9"/>
        <v>-1.001849238220182</v>
      </c>
      <c r="X34" s="24">
        <f t="shared" si="10"/>
        <v>78.5881932365279</v>
      </c>
      <c r="Y34" s="7"/>
      <c r="Z34" s="25">
        <f t="shared" si="11"/>
        <v>615</v>
      </c>
      <c r="AA34" s="17">
        <f t="shared" si="15"/>
        <v>78.75</v>
      </c>
      <c r="AB34" s="24">
        <f t="shared" si="12"/>
        <v>1.3744467859455345</v>
      </c>
      <c r="AC34" s="17">
        <f t="shared" si="13"/>
        <v>-0.1618067634721001</v>
      </c>
      <c r="AD34" s="17">
        <f t="shared" ca="1" si="14"/>
        <v>6.7805750669165832E-2</v>
      </c>
      <c r="AE34" s="17">
        <v>135</v>
      </c>
    </row>
    <row r="35" spans="1:31" s="17" customFormat="1" x14ac:dyDescent="0.25">
      <c r="A35" s="17">
        <v>15</v>
      </c>
      <c r="B35" s="17">
        <v>631</v>
      </c>
      <c r="C35" s="17">
        <v>15331</v>
      </c>
      <c r="D35" s="17">
        <v>13333</v>
      </c>
      <c r="E35" s="17">
        <v>11204</v>
      </c>
      <c r="F35" s="17">
        <v>13179</v>
      </c>
      <c r="G35" s="24"/>
      <c r="H35" s="7"/>
      <c r="I35" s="25">
        <f t="shared" si="0"/>
        <v>4127</v>
      </c>
      <c r="J35" s="24">
        <f t="shared" si="0"/>
        <v>154</v>
      </c>
      <c r="K35" s="7"/>
      <c r="L35" s="25">
        <f t="shared" si="3"/>
        <v>4117.7367881685886</v>
      </c>
      <c r="M35" s="17">
        <f t="shared" si="1"/>
        <v>85.807093433599292</v>
      </c>
      <c r="N35" s="17">
        <f t="shared" si="4"/>
        <v>158.98303528208061</v>
      </c>
      <c r="O35" s="24">
        <f t="shared" si="2"/>
        <v>24.830640622460155</v>
      </c>
      <c r="P35" s="7"/>
      <c r="Q35" s="25">
        <f t="shared" si="5"/>
        <v>4120.6135104731929</v>
      </c>
      <c r="R35" s="24">
        <f t="shared" si="6"/>
        <v>157.56540345424023</v>
      </c>
      <c r="S35" s="7"/>
      <c r="T35" s="25">
        <f t="shared" si="7"/>
        <v>-1.0025719152888148</v>
      </c>
      <c r="U35" s="24">
        <f t="shared" si="8"/>
        <v>3.8526409483488663E-2</v>
      </c>
      <c r="V35" s="7"/>
      <c r="W35" s="25">
        <f t="shared" si="9"/>
        <v>-1.0031840212707832</v>
      </c>
      <c r="X35" s="24">
        <f t="shared" si="10"/>
        <v>84.229395172155932</v>
      </c>
      <c r="Y35" s="7"/>
      <c r="Z35" s="25">
        <f t="shared" si="11"/>
        <v>631</v>
      </c>
      <c r="AA35" s="17">
        <f t="shared" si="15"/>
        <v>84.429000000000002</v>
      </c>
      <c r="AB35" s="24">
        <f t="shared" si="12"/>
        <v>1.4735640341662926</v>
      </c>
      <c r="AC35" s="17">
        <f t="shared" si="13"/>
        <v>-0.19960482784406963</v>
      </c>
      <c r="AD35" s="17">
        <f t="shared" ca="1" si="14"/>
        <v>4.3256906017361985E-2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15298</v>
      </c>
      <c r="D36" s="17">
        <v>13526</v>
      </c>
      <c r="E36" s="17">
        <v>11220</v>
      </c>
      <c r="F36" s="17">
        <v>12973</v>
      </c>
      <c r="G36" s="24"/>
      <c r="H36" s="7"/>
      <c r="I36" s="25">
        <f t="shared" si="0"/>
        <v>4078</v>
      </c>
      <c r="J36" s="24">
        <f t="shared" si="0"/>
        <v>553</v>
      </c>
      <c r="K36" s="7"/>
      <c r="L36" s="25">
        <f t="shared" si="3"/>
        <v>4075.840033557819</v>
      </c>
      <c r="M36" s="17">
        <f t="shared" si="1"/>
        <v>4.665455031348178</v>
      </c>
      <c r="N36" s="17">
        <f t="shared" si="4"/>
        <v>559.88895928643842</v>
      </c>
      <c r="O36" s="24">
        <f t="shared" si="2"/>
        <v>47.457760050206161</v>
      </c>
      <c r="P36" s="7"/>
      <c r="Q36" s="25">
        <f t="shared" si="5"/>
        <v>4071.6135104731929</v>
      </c>
      <c r="R36" s="24">
        <f t="shared" si="6"/>
        <v>556.56540345424025</v>
      </c>
      <c r="S36" s="7"/>
      <c r="T36" s="25">
        <f t="shared" si="7"/>
        <v>-0.99064989840363737</v>
      </c>
      <c r="U36" s="24">
        <f t="shared" si="8"/>
        <v>0.13608613418775276</v>
      </c>
      <c r="V36" s="7"/>
      <c r="W36" s="25">
        <f t="shared" si="9"/>
        <v>-0.99257917950745811</v>
      </c>
      <c r="X36" s="24">
        <f t="shared" si="10"/>
        <v>89.83686360256894</v>
      </c>
      <c r="Y36" s="7"/>
      <c r="Z36" s="25">
        <f t="shared" si="11"/>
        <v>625</v>
      </c>
      <c r="AA36" s="17">
        <f t="shared" si="15"/>
        <v>90.054000000000002</v>
      </c>
      <c r="AB36" s="24">
        <f t="shared" si="12"/>
        <v>1.5717388045909735</v>
      </c>
      <c r="AC36" s="17">
        <f t="shared" si="13"/>
        <v>-0.21713639743106228</v>
      </c>
      <c r="AD36" s="17">
        <f t="shared" ca="1" si="14"/>
        <v>2.3514816724500065E-2</v>
      </c>
      <c r="AE36" s="17">
        <v>133</v>
      </c>
    </row>
    <row r="37" spans="1:31" s="17" customFormat="1" x14ac:dyDescent="0.25">
      <c r="A37" s="17">
        <v>17</v>
      </c>
      <c r="B37" s="17">
        <v>619</v>
      </c>
      <c r="C37" s="17">
        <v>15262</v>
      </c>
      <c r="D37" s="17">
        <v>13722</v>
      </c>
      <c r="E37" s="17">
        <v>11259</v>
      </c>
      <c r="F37" s="17">
        <v>12780</v>
      </c>
      <c r="G37" s="24"/>
      <c r="H37" s="7"/>
      <c r="I37" s="25">
        <f t="shared" si="0"/>
        <v>4003</v>
      </c>
      <c r="J37" s="24">
        <f t="shared" si="0"/>
        <v>942</v>
      </c>
      <c r="K37" s="7"/>
      <c r="L37" s="25">
        <f t="shared" si="3"/>
        <v>3995.7058359267048</v>
      </c>
      <c r="M37" s="17">
        <f t="shared" si="1"/>
        <v>53.204829528150107</v>
      </c>
      <c r="N37" s="17">
        <f t="shared" si="4"/>
        <v>951.59738625930061</v>
      </c>
      <c r="O37" s="24">
        <f t="shared" si="2"/>
        <v>92.109823010212082</v>
      </c>
      <c r="P37" s="7"/>
      <c r="Q37" s="25">
        <f t="shared" si="5"/>
        <v>3996.6135104731929</v>
      </c>
      <c r="R37" s="24">
        <f t="shared" si="6"/>
        <v>945.56540345424025</v>
      </c>
      <c r="S37" s="7"/>
      <c r="T37" s="25">
        <f t="shared" si="7"/>
        <v>-0.97240191337530446</v>
      </c>
      <c r="U37" s="24">
        <f t="shared" si="8"/>
        <v>0.23120075300970444</v>
      </c>
      <c r="V37" s="7"/>
      <c r="W37" s="25">
        <f t="shared" si="9"/>
        <v>-0.97561475293186306</v>
      </c>
      <c r="X37" s="24">
        <f t="shared" si="10"/>
        <v>95.362069621364469</v>
      </c>
      <c r="Y37" s="7"/>
      <c r="Z37" s="25">
        <f t="shared" si="11"/>
        <v>619</v>
      </c>
      <c r="AA37" s="17">
        <f t="shared" si="15"/>
        <v>95.625</v>
      </c>
      <c r="AB37" s="24">
        <f t="shared" si="12"/>
        <v>1.6689710972195775</v>
      </c>
      <c r="AC37" s="17">
        <f t="shared" si="13"/>
        <v>-0.26293037863553081</v>
      </c>
      <c r="AD37" s="17">
        <f t="shared" ca="1" si="14"/>
        <v>6.9497118134236757E-2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15210</v>
      </c>
      <c r="D38" s="17">
        <v>13933</v>
      </c>
      <c r="E38" s="17">
        <v>11328</v>
      </c>
      <c r="F38" s="17">
        <v>12590</v>
      </c>
      <c r="G38" s="24"/>
      <c r="H38" s="7"/>
      <c r="I38" s="25">
        <f t="shared" si="0"/>
        <v>3882</v>
      </c>
      <c r="J38" s="24">
        <f t="shared" si="0"/>
        <v>1343</v>
      </c>
      <c r="K38" s="7"/>
      <c r="L38" s="25">
        <f t="shared" si="3"/>
        <v>3872.3410862049573</v>
      </c>
      <c r="M38" s="17">
        <f t="shared" si="1"/>
        <v>93.294615700066871</v>
      </c>
      <c r="N38" s="17">
        <f t="shared" si="4"/>
        <v>1349.4743887699863</v>
      </c>
      <c r="O38" s="24">
        <f t="shared" si="2"/>
        <v>41.917709944924226</v>
      </c>
      <c r="P38" s="7"/>
      <c r="Q38" s="25">
        <f t="shared" si="5"/>
        <v>3875.6135104731929</v>
      </c>
      <c r="R38" s="24">
        <f t="shared" si="6"/>
        <v>1346.5654034542401</v>
      </c>
      <c r="S38" s="7"/>
      <c r="T38" s="25">
        <f t="shared" si="7"/>
        <v>-0.9429618308629274</v>
      </c>
      <c r="U38" s="24">
        <f t="shared" si="8"/>
        <v>0.32924949889043098</v>
      </c>
      <c r="V38" s="7"/>
      <c r="W38" s="25">
        <f t="shared" si="9"/>
        <v>-0.94749685418983987</v>
      </c>
      <c r="X38" s="24">
        <f t="shared" si="10"/>
        <v>101.19211550517468</v>
      </c>
      <c r="Y38" s="7"/>
      <c r="Z38" s="25">
        <f t="shared" si="11"/>
        <v>644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-0.22888449482530859</v>
      </c>
      <c r="AD38" s="17">
        <f t="shared" ca="1" si="14"/>
        <v>3.9186866366335948E-2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15125</v>
      </c>
      <c r="D39" s="17">
        <v>14119</v>
      </c>
      <c r="E39" s="17">
        <v>11406</v>
      </c>
      <c r="F39" s="17">
        <v>12398</v>
      </c>
      <c r="G39" s="24"/>
      <c r="H39" s="7"/>
      <c r="I39" s="25">
        <f t="shared" si="0"/>
        <v>3719</v>
      </c>
      <c r="J39" s="24">
        <f t="shared" si="0"/>
        <v>1721</v>
      </c>
      <c r="K39" s="7"/>
      <c r="L39" s="25">
        <f t="shared" si="3"/>
        <v>3712.8274084937816</v>
      </c>
      <c r="M39" s="17">
        <f t="shared" si="1"/>
        <v>38.100885902639483</v>
      </c>
      <c r="N39" s="17">
        <f t="shared" si="4"/>
        <v>1726.4801625483117</v>
      </c>
      <c r="O39" s="24">
        <f t="shared" si="2"/>
        <v>30.03218155591799</v>
      </c>
      <c r="P39" s="7"/>
      <c r="Q39" s="25">
        <f t="shared" si="5"/>
        <v>3712.6135104731929</v>
      </c>
      <c r="R39" s="24">
        <f t="shared" si="6"/>
        <v>1724.5654034542401</v>
      </c>
      <c r="S39" s="7"/>
      <c r="T39" s="25">
        <f t="shared" si="7"/>
        <v>-0.9033028767346839</v>
      </c>
      <c r="U39" s="24">
        <f t="shared" si="8"/>
        <v>0.42167450124183903</v>
      </c>
      <c r="V39" s="7"/>
      <c r="W39" s="25">
        <f t="shared" si="9"/>
        <v>-0.90908316084789254</v>
      </c>
      <c r="X39" s="24">
        <f t="shared" si="10"/>
        <v>106.91411622115822</v>
      </c>
      <c r="Y39" s="7"/>
      <c r="Z39" s="25">
        <f t="shared" si="11"/>
        <v>632</v>
      </c>
      <c r="AA39" s="17">
        <f t="shared" si="15"/>
        <v>107.10899999999999</v>
      </c>
      <c r="AB39" s="24">
        <f t="shared" si="12"/>
        <v>1.8694047085186061</v>
      </c>
      <c r="AC39" s="17">
        <f t="shared" si="13"/>
        <v>-0.19488377884177055</v>
      </c>
      <c r="AD39" s="17">
        <f t="shared" ca="1" si="14"/>
        <v>5.6417229038913774E-2</v>
      </c>
      <c r="AE39" s="17">
        <v>130</v>
      </c>
    </row>
    <row r="40" spans="1:31" s="17" customFormat="1" x14ac:dyDescent="0.25">
      <c r="A40" s="17">
        <v>20</v>
      </c>
      <c r="B40" s="17">
        <v>615</v>
      </c>
      <c r="C40" s="17">
        <v>15024</v>
      </c>
      <c r="D40" s="17">
        <v>14282</v>
      </c>
      <c r="E40" s="17">
        <v>11493</v>
      </c>
      <c r="F40" s="17">
        <v>12220</v>
      </c>
      <c r="G40" s="24"/>
      <c r="H40" s="7"/>
      <c r="I40" s="25">
        <f t="shared" si="0"/>
        <v>3531</v>
      </c>
      <c r="J40" s="24">
        <f t="shared" si="0"/>
        <v>2062</v>
      </c>
      <c r="K40" s="7"/>
      <c r="L40" s="25">
        <f t="shared" si="3"/>
        <v>3522.5417161709706</v>
      </c>
      <c r="M40" s="17">
        <f t="shared" si="1"/>
        <v>71.542565332419727</v>
      </c>
      <c r="N40" s="17">
        <f t="shared" si="4"/>
        <v>2076.9824902454193</v>
      </c>
      <c r="O40" s="24">
        <f t="shared" si="2"/>
        <v>224.47501395408403</v>
      </c>
      <c r="P40" s="7"/>
      <c r="Q40" s="25">
        <f t="shared" si="5"/>
        <v>3524.6135104731929</v>
      </c>
      <c r="R40" s="24">
        <f t="shared" si="6"/>
        <v>2065.5654034542404</v>
      </c>
      <c r="S40" s="7"/>
      <c r="T40" s="25">
        <f t="shared" si="7"/>
        <v>-0.85756126093032936</v>
      </c>
      <c r="U40" s="24">
        <f t="shared" si="8"/>
        <v>0.50505261182869132</v>
      </c>
      <c r="V40" s="7"/>
      <c r="W40" s="25">
        <f t="shared" si="9"/>
        <v>-0.86446400557373304</v>
      </c>
      <c r="X40" s="24">
        <f t="shared" si="10"/>
        <v>112.32517169465837</v>
      </c>
      <c r="Y40" s="7"/>
      <c r="Z40" s="25">
        <f t="shared" si="11"/>
        <v>615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-0.31882830534162565</v>
      </c>
      <c r="AD40" s="17">
        <f t="shared" ca="1" si="14"/>
        <v>0.19102399856809882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14908</v>
      </c>
      <c r="D41" s="17">
        <v>14456</v>
      </c>
      <c r="E41" s="17">
        <v>11606</v>
      </c>
      <c r="F41" s="17">
        <v>12049</v>
      </c>
      <c r="G41" s="24"/>
      <c r="H41" s="7"/>
      <c r="I41" s="25">
        <f t="shared" si="0"/>
        <v>3302</v>
      </c>
      <c r="J41" s="24">
        <f t="shared" si="0"/>
        <v>2407</v>
      </c>
      <c r="K41" s="7"/>
      <c r="L41" s="25">
        <f t="shared" si="3"/>
        <v>3299.4603898866808</v>
      </c>
      <c r="M41" s="17">
        <f t="shared" si="1"/>
        <v>6.4496195276732271</v>
      </c>
      <c r="N41" s="17">
        <f t="shared" si="4"/>
        <v>2408.0379530536943</v>
      </c>
      <c r="O41" s="24">
        <f t="shared" si="2"/>
        <v>1.0773465416733419</v>
      </c>
      <c r="P41" s="7"/>
      <c r="Q41" s="25">
        <f t="shared" si="5"/>
        <v>3295.6135104731929</v>
      </c>
      <c r="R41" s="24">
        <f t="shared" si="6"/>
        <v>2410.5654034542404</v>
      </c>
      <c r="S41" s="7"/>
      <c r="T41" s="25">
        <f t="shared" si="7"/>
        <v>-0.8018440799771529</v>
      </c>
      <c r="U41" s="24">
        <f t="shared" si="8"/>
        <v>0.5894087647684686</v>
      </c>
      <c r="V41" s="7"/>
      <c r="W41" s="25">
        <f t="shared" si="9"/>
        <v>-0.80988159017557981</v>
      </c>
      <c r="X41" s="24">
        <f t="shared" si="10"/>
        <v>118.07614281341989</v>
      </c>
      <c r="Y41" s="7"/>
      <c r="Z41" s="25">
        <f t="shared" si="11"/>
        <v>615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-0.10285718658009557</v>
      </c>
      <c r="AD41" s="17">
        <f t="shared" ca="1" si="14"/>
        <v>-1.6214622035718662E-2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14785</v>
      </c>
      <c r="D42" s="17">
        <v>14614</v>
      </c>
      <c r="E42" s="17">
        <v>11739</v>
      </c>
      <c r="F42" s="17">
        <v>11901</v>
      </c>
      <c r="G42" s="24"/>
      <c r="H42" s="7"/>
      <c r="I42" s="25">
        <f t="shared" si="0"/>
        <v>3046</v>
      </c>
      <c r="J42" s="24">
        <f t="shared" si="0"/>
        <v>2713</v>
      </c>
      <c r="K42" s="7"/>
      <c r="L42" s="25">
        <f t="shared" si="3"/>
        <v>3046.1006800464588</v>
      </c>
      <c r="M42" s="17">
        <f t="shared" si="1"/>
        <v>1.0136471754950065E-2</v>
      </c>
      <c r="N42" s="17">
        <f t="shared" si="4"/>
        <v>2716.0703821458687</v>
      </c>
      <c r="O42" s="24">
        <f t="shared" si="2"/>
        <v>9.4272465216694936</v>
      </c>
      <c r="P42" s="7"/>
      <c r="Q42" s="25">
        <f t="shared" si="5"/>
        <v>3039.6135104731929</v>
      </c>
      <c r="R42" s="24">
        <f t="shared" si="6"/>
        <v>2716.5654034542404</v>
      </c>
      <c r="S42" s="7"/>
      <c r="T42" s="25">
        <f t="shared" si="7"/>
        <v>-0.73955762441377659</v>
      </c>
      <c r="U42" s="24">
        <f t="shared" si="8"/>
        <v>0.66422900476722746</v>
      </c>
      <c r="V42" s="7"/>
      <c r="W42" s="25">
        <f t="shared" si="9"/>
        <v>-0.74860044765234202</v>
      </c>
      <c r="X42" s="24">
        <f t="shared" si="10"/>
        <v>123.6125470025022</v>
      </c>
      <c r="Y42" s="7"/>
      <c r="Z42" s="25">
        <f t="shared" si="11"/>
        <v>614</v>
      </c>
      <c r="AA42" s="17">
        <f t="shared" si="15"/>
        <v>123.70499999999998</v>
      </c>
      <c r="AB42" s="24">
        <f t="shared" si="12"/>
        <v>2.1590595511795851</v>
      </c>
      <c r="AC42" s="17">
        <f t="shared" si="13"/>
        <v>-9.2452997497787237E-2</v>
      </c>
      <c r="AD42" s="17">
        <f t="shared" ca="1" si="14"/>
        <v>4.4398929688512112E-2</v>
      </c>
      <c r="AE42" s="17">
        <v>127</v>
      </c>
    </row>
    <row r="43" spans="1:31" s="17" customFormat="1" x14ac:dyDescent="0.25">
      <c r="A43" s="17">
        <v>23</v>
      </c>
      <c r="B43" s="17">
        <v>613</v>
      </c>
      <c r="C43" s="17">
        <v>14646</v>
      </c>
      <c r="D43" s="17">
        <v>14755</v>
      </c>
      <c r="E43" s="17">
        <v>11882</v>
      </c>
      <c r="F43" s="17">
        <v>11756</v>
      </c>
      <c r="G43" s="24"/>
      <c r="H43" s="7"/>
      <c r="I43" s="25">
        <f t="shared" si="0"/>
        <v>2764</v>
      </c>
      <c r="J43" s="24">
        <f t="shared" si="0"/>
        <v>2999</v>
      </c>
      <c r="K43" s="7"/>
      <c r="L43" s="25">
        <f t="shared" si="3"/>
        <v>2764.9618499952239</v>
      </c>
      <c r="M43" s="17">
        <f t="shared" si="1"/>
        <v>0.92515541331227225</v>
      </c>
      <c r="N43" s="17">
        <f t="shared" si="4"/>
        <v>2998.3265152199383</v>
      </c>
      <c r="O43" s="24">
        <f t="shared" si="2"/>
        <v>0.45358174897475506</v>
      </c>
      <c r="P43" s="7"/>
      <c r="Q43" s="25">
        <f t="shared" si="5"/>
        <v>2757.6135104731929</v>
      </c>
      <c r="R43" s="24">
        <f t="shared" si="6"/>
        <v>3002.5654034542404</v>
      </c>
      <c r="S43" s="7"/>
      <c r="T43" s="25">
        <f t="shared" si="7"/>
        <v>-0.67094520070724495</v>
      </c>
      <c r="U43" s="24">
        <f t="shared" si="8"/>
        <v>0.73415903300136165</v>
      </c>
      <c r="V43" s="7"/>
      <c r="W43" s="25">
        <f t="shared" si="9"/>
        <v>-0.6809266811324135</v>
      </c>
      <c r="X43" s="24">
        <f t="shared" si="10"/>
        <v>129.18440438359676</v>
      </c>
      <c r="Y43" s="7"/>
      <c r="Z43" s="25">
        <f t="shared" si="11"/>
        <v>613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-3.7595616403223175E-2</v>
      </c>
      <c r="AD43" s="17">
        <f t="shared" ca="1" si="14"/>
        <v>3.7452654253229412E-3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14487</v>
      </c>
      <c r="D44" s="17">
        <v>14889</v>
      </c>
      <c r="E44" s="17">
        <v>12034</v>
      </c>
      <c r="F44" s="17">
        <v>11622</v>
      </c>
      <c r="G44" s="24"/>
      <c r="H44" s="7"/>
      <c r="I44" s="25">
        <f t="shared" si="0"/>
        <v>2453</v>
      </c>
      <c r="J44" s="24">
        <f t="shared" si="0"/>
        <v>3267</v>
      </c>
      <c r="K44" s="7"/>
      <c r="L44" s="25">
        <f t="shared" si="3"/>
        <v>2448.89726745391</v>
      </c>
      <c r="M44" s="17">
        <f t="shared" si="1"/>
        <v>16.832414344746216</v>
      </c>
      <c r="N44" s="17">
        <f t="shared" si="4"/>
        <v>3259.7293690974911</v>
      </c>
      <c r="O44" s="24">
        <f t="shared" si="2"/>
        <v>52.86207372051674</v>
      </c>
      <c r="P44" s="7"/>
      <c r="Q44" s="25">
        <f t="shared" si="5"/>
        <v>2446.6135104731929</v>
      </c>
      <c r="R44" s="24">
        <f t="shared" si="6"/>
        <v>3270.5654034542404</v>
      </c>
      <c r="S44" s="7"/>
      <c r="T44" s="25">
        <f t="shared" si="7"/>
        <v>-0.59527688945642443</v>
      </c>
      <c r="U44" s="24">
        <f t="shared" si="8"/>
        <v>0.79968787064733349</v>
      </c>
      <c r="V44" s="7"/>
      <c r="W44" s="25">
        <f t="shared" si="9"/>
        <v>-0.60613691241869561</v>
      </c>
      <c r="X44" s="24">
        <f t="shared" si="10"/>
        <v>134.869159654486</v>
      </c>
      <c r="Y44" s="7"/>
      <c r="Z44" s="25">
        <f t="shared" si="11"/>
        <v>631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-3.1840345513984403E-2</v>
      </c>
      <c r="AD44" s="17">
        <f t="shared" ca="1" si="14"/>
        <v>1.3490725071704901E-2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14308</v>
      </c>
      <c r="D45" s="17">
        <v>15006</v>
      </c>
      <c r="E45" s="17">
        <v>12205</v>
      </c>
      <c r="F45" s="17">
        <v>11503</v>
      </c>
      <c r="G45" s="24"/>
      <c r="H45" s="7"/>
      <c r="I45" s="25">
        <f t="shared" si="0"/>
        <v>2103</v>
      </c>
      <c r="J45" s="24">
        <f t="shared" si="0"/>
        <v>3503</v>
      </c>
      <c r="K45" s="7"/>
      <c r="L45" s="25">
        <f t="shared" si="3"/>
        <v>2107.1834210851894</v>
      </c>
      <c r="M45" s="17">
        <f t="shared" si="1"/>
        <v>17.501011976006971</v>
      </c>
      <c r="N45" s="17">
        <f t="shared" si="4"/>
        <v>3490.0334106217779</v>
      </c>
      <c r="O45" s="24">
        <f t="shared" si="2"/>
        <v>168.13244010342282</v>
      </c>
      <c r="P45" s="7"/>
      <c r="Q45" s="25">
        <f t="shared" si="5"/>
        <v>2096.6135104731929</v>
      </c>
      <c r="R45" s="24">
        <f t="shared" si="6"/>
        <v>3506.5654034542404</v>
      </c>
      <c r="S45" s="7"/>
      <c r="T45" s="25">
        <f t="shared" si="7"/>
        <v>-0.51011962599087091</v>
      </c>
      <c r="U45" s="24">
        <f t="shared" si="8"/>
        <v>0.85739236946990571</v>
      </c>
      <c r="V45" s="7"/>
      <c r="W45" s="25">
        <f t="shared" si="9"/>
        <v>-0.52175159987305741</v>
      </c>
      <c r="X45" s="24">
        <f t="shared" si="10"/>
        <v>140.70818651831866</v>
      </c>
      <c r="Y45" s="7"/>
      <c r="Z45" s="25">
        <f t="shared" si="11"/>
        <v>634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0.10118651831868419</v>
      </c>
      <c r="AD45" s="17">
        <f t="shared" ca="1" si="14"/>
        <v>1.1705652588716475E-2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14139</v>
      </c>
      <c r="D46" s="17">
        <v>15112</v>
      </c>
      <c r="E46" s="17">
        <v>12397</v>
      </c>
      <c r="F46" s="17">
        <v>11417</v>
      </c>
      <c r="G46" s="24"/>
      <c r="H46" s="7"/>
      <c r="I46" s="25">
        <f t="shared" si="0"/>
        <v>1742</v>
      </c>
      <c r="J46" s="24">
        <f t="shared" si="0"/>
        <v>3695</v>
      </c>
      <c r="K46" s="7"/>
      <c r="L46" s="25">
        <f t="shared" si="3"/>
        <v>1744.6479720174057</v>
      </c>
      <c r="M46" s="17">
        <f t="shared" si="1"/>
        <v>7.0117558049634212</v>
      </c>
      <c r="N46" s="17">
        <f t="shared" si="4"/>
        <v>3685.6355052824761</v>
      </c>
      <c r="O46" s="24">
        <f t="shared" si="2"/>
        <v>87.693761314533774</v>
      </c>
      <c r="P46" s="7"/>
      <c r="Q46" s="25">
        <f t="shared" si="5"/>
        <v>1735.6135104731932</v>
      </c>
      <c r="R46" s="24">
        <f t="shared" si="6"/>
        <v>3698.5654034542404</v>
      </c>
      <c r="S46" s="7"/>
      <c r="T46" s="25">
        <f t="shared" si="7"/>
        <v>-0.42228599138782857</v>
      </c>
      <c r="U46" s="24">
        <f t="shared" si="8"/>
        <v>0.9043384024103035</v>
      </c>
      <c r="V46" s="7"/>
      <c r="W46" s="25">
        <f t="shared" si="9"/>
        <v>-0.43454429945803141</v>
      </c>
      <c r="X46" s="24">
        <f t="shared" si="10"/>
        <v>146.3652976160505</v>
      </c>
      <c r="Y46" s="7"/>
      <c r="Z46" s="25">
        <f t="shared" si="11"/>
        <v>634</v>
      </c>
      <c r="AA46" s="17">
        <f t="shared" si="15"/>
        <v>146.31299999999996</v>
      </c>
      <c r="AB46" s="24">
        <f t="shared" si="12"/>
        <v>2.5536435884704627</v>
      </c>
      <c r="AC46" s="17">
        <f t="shared" si="13"/>
        <v>5.2297616050537954E-2</v>
      </c>
      <c r="AD46" s="17">
        <f t="shared" ca="1" si="14"/>
        <v>8.920202026268953E-2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13939</v>
      </c>
      <c r="D47" s="17">
        <v>15181</v>
      </c>
      <c r="E47" s="17">
        <v>12578</v>
      </c>
      <c r="F47" s="17">
        <v>11328</v>
      </c>
      <c r="G47" s="24"/>
      <c r="H47" s="7"/>
      <c r="I47" s="25">
        <f t="shared" si="0"/>
        <v>1361</v>
      </c>
      <c r="J47" s="24">
        <f t="shared" si="0"/>
        <v>3853</v>
      </c>
      <c r="K47" s="7"/>
      <c r="L47" s="25">
        <f t="shared" si="3"/>
        <v>1367.3268499588628</v>
      </c>
      <c r="M47" s="17">
        <f t="shared" si="1"/>
        <v>40.029030401962146</v>
      </c>
      <c r="N47" s="17">
        <f t="shared" si="4"/>
        <v>3843.708193634192</v>
      </c>
      <c r="O47" s="24">
        <f t="shared" si="2"/>
        <v>86.337665539670866</v>
      </c>
      <c r="P47" s="7"/>
      <c r="Q47" s="25">
        <f t="shared" si="5"/>
        <v>1354.6135104731932</v>
      </c>
      <c r="R47" s="24">
        <f t="shared" si="6"/>
        <v>3856.5654034542404</v>
      </c>
      <c r="S47" s="7"/>
      <c r="T47" s="25">
        <f t="shared" si="7"/>
        <v>-0.32958622744389743</v>
      </c>
      <c r="U47" s="24">
        <f t="shared" si="8"/>
        <v>0.94297107535083913</v>
      </c>
      <c r="V47" s="7"/>
      <c r="W47" s="25">
        <f t="shared" si="9"/>
        <v>-0.34235809225609071</v>
      </c>
      <c r="X47" s="24">
        <f t="shared" si="10"/>
        <v>152.07598499535209</v>
      </c>
      <c r="Y47" s="7"/>
      <c r="Z47" s="25">
        <f t="shared" si="11"/>
        <v>630</v>
      </c>
      <c r="AA47" s="17">
        <f t="shared" si="15"/>
        <v>151.98299999999995</v>
      </c>
      <c r="AB47" s="24">
        <f t="shared" si="12"/>
        <v>2.6526037570585408</v>
      </c>
      <c r="AC47" s="17">
        <f t="shared" si="13"/>
        <v>9.2984995352139777E-2</v>
      </c>
      <c r="AD47" s="17">
        <f t="shared" ca="1" si="14"/>
        <v>4.147595518506364E-2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13747</v>
      </c>
      <c r="D48" s="17">
        <v>15247</v>
      </c>
      <c r="E48" s="17">
        <v>12773</v>
      </c>
      <c r="F48" s="17">
        <v>11269</v>
      </c>
      <c r="G48" s="24"/>
      <c r="H48" s="7"/>
      <c r="I48" s="25">
        <f t="shared" si="0"/>
        <v>974</v>
      </c>
      <c r="J48" s="24">
        <f t="shared" si="0"/>
        <v>3978</v>
      </c>
      <c r="K48" s="7"/>
      <c r="L48" s="25">
        <f t="shared" si="3"/>
        <v>980.45892932579079</v>
      </c>
      <c r="M48" s="17">
        <f t="shared" si="1"/>
        <v>41.717768035560283</v>
      </c>
      <c r="N48" s="17">
        <f t="shared" si="4"/>
        <v>3963.082046102099</v>
      </c>
      <c r="O48" s="24">
        <f t="shared" si="2"/>
        <v>222.54534849990094</v>
      </c>
      <c r="P48" s="7"/>
      <c r="Q48" s="25">
        <f t="shared" si="5"/>
        <v>967.61351047319306</v>
      </c>
      <c r="R48" s="24">
        <f t="shared" si="6"/>
        <v>3981.5654034542404</v>
      </c>
      <c r="S48" s="7"/>
      <c r="T48" s="25">
        <f t="shared" si="7"/>
        <v>-0.23542662469769962</v>
      </c>
      <c r="U48" s="24">
        <f t="shared" si="8"/>
        <v>0.97353489887974387</v>
      </c>
      <c r="V48" s="7"/>
      <c r="W48" s="25">
        <f t="shared" si="9"/>
        <v>-0.24860288367759598</v>
      </c>
      <c r="X48" s="24">
        <f t="shared" si="10"/>
        <v>157.70510820888785</v>
      </c>
      <c r="Y48" s="7"/>
      <c r="Z48" s="25">
        <f t="shared" si="11"/>
        <v>624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0.1061082088879175</v>
      </c>
      <c r="AD48" s="17">
        <f t="shared" ca="1" si="14"/>
        <v>5.707070925654989E-2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13562</v>
      </c>
      <c r="D49" s="17">
        <v>15293</v>
      </c>
      <c r="E49" s="17">
        <v>12970</v>
      </c>
      <c r="F49" s="17">
        <v>11235</v>
      </c>
      <c r="G49" s="24"/>
      <c r="H49" s="7"/>
      <c r="I49" s="25">
        <f t="shared" si="0"/>
        <v>592</v>
      </c>
      <c r="J49" s="24">
        <f t="shared" si="0"/>
        <v>4058</v>
      </c>
      <c r="K49" s="7"/>
      <c r="L49" s="25">
        <f t="shared" si="3"/>
        <v>595.1254787607329</v>
      </c>
      <c r="M49" s="17">
        <f t="shared" si="1"/>
        <v>9.768617483792486</v>
      </c>
      <c r="N49" s="17">
        <f t="shared" si="4"/>
        <v>4042.5883413227266</v>
      </c>
      <c r="O49" s="24">
        <f t="shared" si="2"/>
        <v>237.51922318477673</v>
      </c>
      <c r="P49" s="7"/>
      <c r="Q49" s="25">
        <f t="shared" si="5"/>
        <v>585.61351047319306</v>
      </c>
      <c r="R49" s="24">
        <f t="shared" si="6"/>
        <v>4061.5654034542404</v>
      </c>
      <c r="S49" s="7"/>
      <c r="T49" s="25">
        <f t="shared" si="7"/>
        <v>-0.14248355428672402</v>
      </c>
      <c r="U49" s="24">
        <f t="shared" si="8"/>
        <v>0.99309574593824301</v>
      </c>
      <c r="V49" s="7"/>
      <c r="W49" s="25">
        <f t="shared" si="9"/>
        <v>-0.15591564215917858</v>
      </c>
      <c r="X49" s="24">
        <f t="shared" si="10"/>
        <v>163.10750131778718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4.5501317787255857E-2</v>
      </c>
      <c r="AD49" s="17">
        <f t="shared" ca="1" si="14"/>
        <v>8.9225897161384182E-2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13362</v>
      </c>
      <c r="D50" s="17">
        <v>15312</v>
      </c>
      <c r="E50" s="17">
        <v>13168</v>
      </c>
      <c r="F50" s="17">
        <v>11213</v>
      </c>
      <c r="G50" s="24"/>
      <c r="H50" s="7"/>
      <c r="I50" s="25">
        <f t="shared" si="0"/>
        <v>194</v>
      </c>
      <c r="J50" s="24">
        <f t="shared" si="0"/>
        <v>4099</v>
      </c>
      <c r="K50" s="7"/>
      <c r="L50" s="25">
        <f t="shared" si="3"/>
        <v>201.86050394829141</v>
      </c>
      <c r="M50" s="17">
        <f t="shared" si="1"/>
        <v>61.787522321104838</v>
      </c>
      <c r="N50" s="17">
        <f t="shared" si="4"/>
        <v>4085.4097554285549</v>
      </c>
      <c r="O50" s="24">
        <f t="shared" si="2"/>
        <v>184.69474751169179</v>
      </c>
      <c r="P50" s="7"/>
      <c r="Q50" s="25">
        <f t="shared" si="5"/>
        <v>187.61351047319312</v>
      </c>
      <c r="R50" s="24">
        <f t="shared" si="6"/>
        <v>4102.5654034542404</v>
      </c>
      <c r="S50" s="7"/>
      <c r="T50" s="25">
        <f t="shared" si="7"/>
        <v>-4.5647580403037423E-2</v>
      </c>
      <c r="U50" s="24">
        <f t="shared" si="8"/>
        <v>1.0031206800557237</v>
      </c>
      <c r="V50" s="7"/>
      <c r="W50" s="25">
        <f t="shared" si="9"/>
        <v>-5.920628897361286E-2</v>
      </c>
      <c r="X50" s="24">
        <f t="shared" si="10"/>
        <v>168.65228287696414</v>
      </c>
      <c r="Y50" s="7"/>
      <c r="Z50" s="25">
        <f t="shared" si="11"/>
        <v>611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9.1282876964214665E-2</v>
      </c>
      <c r="AD50" s="17">
        <f t="shared" ca="1" si="14"/>
        <v>6.4796253401510739E-2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13152</v>
      </c>
      <c r="D51" s="17">
        <v>15305</v>
      </c>
      <c r="E51" s="17">
        <v>13356</v>
      </c>
      <c r="F51" s="17">
        <v>11205</v>
      </c>
      <c r="G51" s="24"/>
      <c r="H51" s="7"/>
      <c r="I51" s="25">
        <f t="shared" si="0"/>
        <v>-204</v>
      </c>
      <c r="J51" s="24">
        <f t="shared" si="0"/>
        <v>4100</v>
      </c>
      <c r="K51" s="7"/>
      <c r="L51" s="25">
        <f t="shared" si="3"/>
        <v>-197.72380555240801</v>
      </c>
      <c r="M51" s="17">
        <f t="shared" si="1"/>
        <v>39.390616743984531</v>
      </c>
      <c r="N51" s="17">
        <f t="shared" si="4"/>
        <v>4090.3458185512868</v>
      </c>
      <c r="O51" s="24">
        <f t="shared" si="2"/>
        <v>93.203219444677885</v>
      </c>
      <c r="P51" s="7"/>
      <c r="Q51" s="25">
        <f t="shared" si="5"/>
        <v>-210.38648952680688</v>
      </c>
      <c r="R51" s="24">
        <f t="shared" si="6"/>
        <v>4103.5654034542404</v>
      </c>
      <c r="S51" s="7"/>
      <c r="T51" s="25">
        <f t="shared" si="7"/>
        <v>5.1188393480649193E-2</v>
      </c>
      <c r="U51" s="24">
        <f t="shared" si="8"/>
        <v>1.0033651906439549</v>
      </c>
      <c r="V51" s="7"/>
      <c r="W51" s="25">
        <f t="shared" si="9"/>
        <v>3.7635220949636179E-2</v>
      </c>
      <c r="X51" s="24">
        <f t="shared" si="10"/>
        <v>174.17818156504904</v>
      </c>
      <c r="Y51" s="7"/>
      <c r="Z51" s="25">
        <f t="shared" si="11"/>
        <v>618</v>
      </c>
      <c r="AA51" s="17">
        <f t="shared" si="15"/>
        <v>174.12299999999993</v>
      </c>
      <c r="AB51" s="24">
        <f t="shared" si="12"/>
        <v>3.0390196534500848</v>
      </c>
      <c r="AC51" s="17">
        <f t="shared" si="13"/>
        <v>5.5181565049110759E-2</v>
      </c>
      <c r="AD51" s="17">
        <f t="shared" ca="1" si="14"/>
        <v>0.10504746400957288</v>
      </c>
      <c r="AE51" s="17">
        <v>118</v>
      </c>
    </row>
    <row r="52" spans="1:31" s="17" customFormat="1" x14ac:dyDescent="0.25">
      <c r="A52" s="17">
        <v>32</v>
      </c>
      <c r="B52" s="17">
        <v>635</v>
      </c>
      <c r="C52" s="17">
        <v>12950</v>
      </c>
      <c r="D52" s="17">
        <v>15290</v>
      </c>
      <c r="E52" s="17">
        <v>13569</v>
      </c>
      <c r="F52" s="17">
        <v>11229</v>
      </c>
      <c r="G52" s="24"/>
      <c r="H52" s="7"/>
      <c r="I52" s="25">
        <f t="shared" ref="I52:J83" si="16">C52-E52</f>
        <v>-619</v>
      </c>
      <c r="J52" s="24">
        <f t="shared" si="16"/>
        <v>4061</v>
      </c>
      <c r="K52" s="7"/>
      <c r="L52" s="25">
        <f t="shared" si="3"/>
        <v>-606.25851701137378</v>
      </c>
      <c r="M52" s="17">
        <f t="shared" si="1"/>
        <v>162.34538874945127</v>
      </c>
      <c r="N52" s="17">
        <f t="shared" si="4"/>
        <v>4055.1709722456526</v>
      </c>
      <c r="O52" s="24">
        <f t="shared" si="2"/>
        <v>33.977564560952381</v>
      </c>
      <c r="P52" s="7"/>
      <c r="Q52" s="25">
        <f t="shared" si="5"/>
        <v>-625.38648952680694</v>
      </c>
      <c r="R52" s="24">
        <f t="shared" si="6"/>
        <v>4064.5654034542404</v>
      </c>
      <c r="S52" s="7"/>
      <c r="T52" s="25">
        <f t="shared" si="7"/>
        <v>0.15216057730409127</v>
      </c>
      <c r="U52" s="24">
        <f t="shared" si="8"/>
        <v>0.99382927770293672</v>
      </c>
      <c r="V52" s="7"/>
      <c r="W52" s="25">
        <f t="shared" si="9"/>
        <v>0.13874547513646987</v>
      </c>
      <c r="X52" s="24">
        <f t="shared" si="10"/>
        <v>179.97760348098313</v>
      </c>
      <c r="Y52" s="7"/>
      <c r="Z52" s="25">
        <f t="shared" si="11"/>
        <v>635</v>
      </c>
      <c r="AA52" s="17">
        <f t="shared" si="15"/>
        <v>179.83799999999994</v>
      </c>
      <c r="AB52" s="24">
        <f t="shared" si="12"/>
        <v>3.1387652202015612</v>
      </c>
      <c r="AC52" s="17">
        <f t="shared" si="13"/>
        <v>0.13960348098319741</v>
      </c>
      <c r="AD52" s="17">
        <f t="shared" ca="1" si="14"/>
        <v>-6.0628278237118138E-2</v>
      </c>
      <c r="AE52" s="17">
        <v>117</v>
      </c>
    </row>
    <row r="53" spans="1:31" s="17" customFormat="1" x14ac:dyDescent="0.25">
      <c r="A53" s="17">
        <v>33</v>
      </c>
      <c r="B53" s="17">
        <v>628</v>
      </c>
      <c r="C53" s="17">
        <v>12758</v>
      </c>
      <c r="D53" s="17">
        <v>15255</v>
      </c>
      <c r="E53" s="17">
        <v>13768</v>
      </c>
      <c r="F53" s="17">
        <v>11269</v>
      </c>
      <c r="G53" s="24"/>
      <c r="H53" s="7"/>
      <c r="I53" s="25">
        <f t="shared" si="16"/>
        <v>-1010</v>
      </c>
      <c r="J53" s="24">
        <f t="shared" si="16"/>
        <v>3986</v>
      </c>
      <c r="K53" s="7"/>
      <c r="L53" s="25">
        <f t="shared" si="3"/>
        <v>-1004.3095389951342</v>
      </c>
      <c r="M53" s="17">
        <f t="shared" si="1"/>
        <v>32.381346447898565</v>
      </c>
      <c r="N53" s="17">
        <f t="shared" si="4"/>
        <v>3980.6051297894201</v>
      </c>
      <c r="O53" s="24">
        <f t="shared" si="2"/>
        <v>29.104624589002828</v>
      </c>
      <c r="P53" s="7"/>
      <c r="Q53" s="25">
        <f t="shared" si="5"/>
        <v>-1016.3864895268069</v>
      </c>
      <c r="R53" s="24">
        <f t="shared" si="6"/>
        <v>3989.5654034542404</v>
      </c>
      <c r="S53" s="7"/>
      <c r="T53" s="25">
        <f t="shared" si="7"/>
        <v>0.24729340591846682</v>
      </c>
      <c r="U53" s="24">
        <f t="shared" si="8"/>
        <v>0.97549098358559383</v>
      </c>
      <c r="V53" s="7"/>
      <c r="W53" s="25">
        <f t="shared" si="9"/>
        <v>0.23413478211535776</v>
      </c>
      <c r="X53" s="24">
        <f t="shared" si="10"/>
        <v>185.52675582675965</v>
      </c>
      <c r="Y53" s="7"/>
      <c r="Z53" s="25">
        <f t="shared" si="11"/>
        <v>628</v>
      </c>
      <c r="AA53" s="17">
        <f t="shared" si="15"/>
        <v>185.48999999999992</v>
      </c>
      <c r="AB53" s="24">
        <f t="shared" si="12"/>
        <v>3.2374112295242803</v>
      </c>
      <c r="AC53" s="17">
        <f t="shared" si="13"/>
        <v>3.6755826759730326E-2</v>
      </c>
      <c r="AD53" s="17">
        <f t="shared" ca="1" si="14"/>
        <v>0.10879123126633772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12561</v>
      </c>
      <c r="D54" s="17">
        <v>15204</v>
      </c>
      <c r="E54" s="17">
        <v>13965</v>
      </c>
      <c r="F54" s="17">
        <v>11331</v>
      </c>
      <c r="G54" s="24"/>
      <c r="H54" s="7"/>
      <c r="I54" s="25">
        <f t="shared" si="16"/>
        <v>-1404</v>
      </c>
      <c r="J54" s="24">
        <f t="shared" si="16"/>
        <v>3873</v>
      </c>
      <c r="K54" s="7"/>
      <c r="L54" s="25">
        <f t="shared" si="3"/>
        <v>-1397.3930430488183</v>
      </c>
      <c r="M54" s="17">
        <f t="shared" si="1"/>
        <v>43.651880154768193</v>
      </c>
      <c r="N54" s="17">
        <f t="shared" si="4"/>
        <v>3865.5187337641805</v>
      </c>
      <c r="O54" s="24">
        <f t="shared" si="2"/>
        <v>55.96934449121251</v>
      </c>
      <c r="P54" s="7"/>
      <c r="Q54" s="25">
        <f t="shared" si="5"/>
        <v>-1410.3864895268068</v>
      </c>
      <c r="R54" s="24">
        <f t="shared" si="6"/>
        <v>3876.5654034542404</v>
      </c>
      <c r="S54" s="7"/>
      <c r="T54" s="25">
        <f t="shared" si="7"/>
        <v>0.34315615393397564</v>
      </c>
      <c r="U54" s="24">
        <f t="shared" si="8"/>
        <v>0.94786128711546391</v>
      </c>
      <c r="V54" s="7"/>
      <c r="W54" s="25">
        <f t="shared" si="9"/>
        <v>0.33037962402902732</v>
      </c>
      <c r="X54" s="24">
        <f t="shared" si="10"/>
        <v>191.24622049479308</v>
      </c>
      <c r="Y54" s="7"/>
      <c r="Z54" s="25">
        <f t="shared" si="11"/>
        <v>636</v>
      </c>
      <c r="AA54" s="17">
        <f t="shared" si="15"/>
        <v>191.21399999999991</v>
      </c>
      <c r="AB54" s="24">
        <f t="shared" si="12"/>
        <v>3.337313875908436</v>
      </c>
      <c r="AC54" s="17">
        <f t="shared" si="13"/>
        <v>3.2220494793165244E-2</v>
      </c>
      <c r="AD54" s="17">
        <f t="shared" ca="1" si="14"/>
        <v>3.7722403033797036E-2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12380</v>
      </c>
      <c r="D55" s="17">
        <v>15121</v>
      </c>
      <c r="E55" s="17">
        <v>14151</v>
      </c>
      <c r="F55" s="17">
        <v>11408</v>
      </c>
      <c r="G55" s="24"/>
      <c r="H55" s="7"/>
      <c r="I55" s="25">
        <f t="shared" si="16"/>
        <v>-1771</v>
      </c>
      <c r="J55" s="24">
        <f t="shared" si="16"/>
        <v>3713</v>
      </c>
      <c r="K55" s="7"/>
      <c r="L55" s="25">
        <f t="shared" si="3"/>
        <v>-1770.638048908618</v>
      </c>
      <c r="M55" s="17">
        <f t="shared" si="1"/>
        <v>0.131008592552639</v>
      </c>
      <c r="N55" s="17">
        <f t="shared" si="4"/>
        <v>3714.4675263081267</v>
      </c>
      <c r="O55" s="24">
        <f t="shared" si="2"/>
        <v>2.1536334650440043</v>
      </c>
      <c r="P55" s="7"/>
      <c r="Q55" s="25">
        <f t="shared" si="5"/>
        <v>-1777.3864895268068</v>
      </c>
      <c r="R55" s="24">
        <f t="shared" si="6"/>
        <v>3716.5654034542404</v>
      </c>
      <c r="S55" s="7"/>
      <c r="T55" s="25">
        <f t="shared" si="7"/>
        <v>0.43244962733928466</v>
      </c>
      <c r="U55" s="24">
        <f t="shared" si="8"/>
        <v>0.90873959299846574</v>
      </c>
      <c r="V55" s="7"/>
      <c r="W55" s="25">
        <f t="shared" si="9"/>
        <v>0.42020987580363139</v>
      </c>
      <c r="X55" s="24">
        <f t="shared" si="10"/>
        <v>196.8463539145223</v>
      </c>
      <c r="Y55" s="7"/>
      <c r="Z55" s="25">
        <f t="shared" si="11"/>
        <v>626</v>
      </c>
      <c r="AA55" s="17">
        <f t="shared" si="15"/>
        <v>196.8479999999999</v>
      </c>
      <c r="AB55" s="24">
        <f t="shared" si="12"/>
        <v>3.435645725965796</v>
      </c>
      <c r="AC55" s="17">
        <f t="shared" si="13"/>
        <v>-1.64608547760281E-3</v>
      </c>
      <c r="AD55" s="17">
        <f t="shared" ca="1" si="14"/>
        <v>4.5213973905958937E-2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12205</v>
      </c>
      <c r="D56" s="17">
        <v>15033</v>
      </c>
      <c r="E56" s="17">
        <v>14329</v>
      </c>
      <c r="F56" s="17">
        <v>11506</v>
      </c>
      <c r="G56" s="24"/>
      <c r="H56" s="7"/>
      <c r="I56" s="25">
        <f t="shared" si="16"/>
        <v>-2124</v>
      </c>
      <c r="J56" s="24">
        <f t="shared" si="16"/>
        <v>3527</v>
      </c>
      <c r="K56" s="7"/>
      <c r="L56" s="25">
        <f t="shared" si="3"/>
        <v>-2123.3861336930772</v>
      </c>
      <c r="M56" s="17">
        <f t="shared" si="1"/>
        <v>0.37683184277500442</v>
      </c>
      <c r="N56" s="17">
        <f t="shared" si="4"/>
        <v>3529.3687850946358</v>
      </c>
      <c r="O56" s="24">
        <f t="shared" si="2"/>
        <v>5.6111428245685868</v>
      </c>
      <c r="P56" s="7"/>
      <c r="Q56" s="25">
        <f t="shared" si="5"/>
        <v>-2130.3864895268071</v>
      </c>
      <c r="R56" s="24">
        <f t="shared" si="6"/>
        <v>3530.5654034542404</v>
      </c>
      <c r="S56" s="7"/>
      <c r="T56" s="25">
        <f t="shared" si="7"/>
        <v>0.51833681020597155</v>
      </c>
      <c r="U56" s="24">
        <f t="shared" si="8"/>
        <v>0.86326062358745548</v>
      </c>
      <c r="V56" s="7"/>
      <c r="W56" s="25">
        <f t="shared" si="9"/>
        <v>0.50671942796581082</v>
      </c>
      <c r="X56" s="24">
        <f t="shared" si="10"/>
        <v>202.44229682752302</v>
      </c>
      <c r="Y56" s="7"/>
      <c r="Z56" s="25">
        <f t="shared" si="11"/>
        <v>620</v>
      </c>
      <c r="AA56" s="17">
        <f t="shared" si="15"/>
        <v>202.42799999999991</v>
      </c>
      <c r="AB56" s="24">
        <f t="shared" si="12"/>
        <v>3.5330350982270797</v>
      </c>
      <c r="AC56" s="17">
        <f t="shared" si="13"/>
        <v>1.4296827523111233E-2</v>
      </c>
      <c r="AD56" s="17">
        <f t="shared" ca="1" si="14"/>
        <v>7.2700289688981456E-2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12040</v>
      </c>
      <c r="D57" s="17">
        <v>14927</v>
      </c>
      <c r="E57" s="17">
        <v>14494</v>
      </c>
      <c r="F57" s="17">
        <v>11616</v>
      </c>
      <c r="G57" s="24"/>
      <c r="H57" s="7"/>
      <c r="I57" s="25">
        <f t="shared" si="16"/>
        <v>-2454</v>
      </c>
      <c r="J57" s="24">
        <f t="shared" si="16"/>
        <v>3311</v>
      </c>
      <c r="K57" s="7"/>
      <c r="L57" s="25">
        <f t="shared" si="3"/>
        <v>-2454.3855381852245</v>
      </c>
      <c r="M57" s="17">
        <f t="shared" si="1"/>
        <v>0.14863969226620438</v>
      </c>
      <c r="N57" s="17">
        <f t="shared" si="4"/>
        <v>3311.8445165247986</v>
      </c>
      <c r="O57" s="24">
        <f t="shared" si="2"/>
        <v>0.71320816065784387</v>
      </c>
      <c r="P57" s="7"/>
      <c r="Q57" s="25">
        <f t="shared" si="5"/>
        <v>-2460.3864895268071</v>
      </c>
      <c r="R57" s="24">
        <f t="shared" si="6"/>
        <v>3314.5654034542404</v>
      </c>
      <c r="S57" s="7"/>
      <c r="T57" s="25">
        <f t="shared" si="7"/>
        <v>0.59862794433063637</v>
      </c>
      <c r="U57" s="24">
        <f t="shared" si="8"/>
        <v>0.81044633652950804</v>
      </c>
      <c r="V57" s="7"/>
      <c r="W57" s="25">
        <f t="shared" si="9"/>
        <v>0.5877315380873861</v>
      </c>
      <c r="X57" s="24">
        <f t="shared" si="10"/>
        <v>207.97951165770519</v>
      </c>
      <c r="Y57" s="7"/>
      <c r="Z57" s="25">
        <f t="shared" si="11"/>
        <v>617</v>
      </c>
      <c r="AA57" s="17">
        <f t="shared" si="15"/>
        <v>207.98099999999991</v>
      </c>
      <c r="AB57" s="24">
        <f t="shared" si="12"/>
        <v>3.6299532315903251</v>
      </c>
      <c r="AC57" s="17">
        <f t="shared" si="13"/>
        <v>-1.4883422947207237E-3</v>
      </c>
      <c r="AD57" s="17">
        <f t="shared" ca="1" si="14"/>
        <v>0.14296019242161151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11881</v>
      </c>
      <c r="D58" s="17">
        <v>14793</v>
      </c>
      <c r="E58" s="17">
        <v>14644</v>
      </c>
      <c r="F58" s="17">
        <v>11740</v>
      </c>
      <c r="G58" s="24"/>
      <c r="H58" s="7"/>
      <c r="I58" s="25">
        <f t="shared" si="16"/>
        <v>-2763</v>
      </c>
      <c r="J58" s="24">
        <f t="shared" si="16"/>
        <v>3053</v>
      </c>
      <c r="K58" s="7"/>
      <c r="L58" s="25">
        <f t="shared" si="3"/>
        <v>-2761.3212705844744</v>
      </c>
      <c r="M58" s="17">
        <f t="shared" si="1"/>
        <v>2.8181324505509058</v>
      </c>
      <c r="N58" s="17">
        <f t="shared" si="4"/>
        <v>3063.9834445350616</v>
      </c>
      <c r="O58" s="24">
        <f t="shared" si="2"/>
        <v>120.6360538547747</v>
      </c>
      <c r="P58" s="7"/>
      <c r="Q58" s="25">
        <f t="shared" si="5"/>
        <v>-2769.3864895268071</v>
      </c>
      <c r="R58" s="24">
        <f t="shared" si="6"/>
        <v>3056.5654034542404</v>
      </c>
      <c r="S58" s="7"/>
      <c r="T58" s="25">
        <f t="shared" si="7"/>
        <v>0.67380964264736798</v>
      </c>
      <c r="U58" s="24">
        <f t="shared" si="8"/>
        <v>0.74736260476584848</v>
      </c>
      <c r="V58" s="7"/>
      <c r="W58" s="25">
        <f t="shared" si="9"/>
        <v>0.66377251054565078</v>
      </c>
      <c r="X58" s="24">
        <f t="shared" si="10"/>
        <v>213.640066177574</v>
      </c>
      <c r="Y58" s="7"/>
      <c r="Z58" s="25">
        <f t="shared" si="11"/>
        <v>615</v>
      </c>
      <c r="AA58" s="17">
        <f t="shared" si="15"/>
        <v>213.51599999999991</v>
      </c>
      <c r="AB58" s="24">
        <f t="shared" si="12"/>
        <v>3.726557205688211</v>
      </c>
      <c r="AC58" s="17">
        <f t="shared" si="13"/>
        <v>0.12406617757409322</v>
      </c>
      <c r="AD58" s="17">
        <f t="shared" ca="1" si="14"/>
        <v>5.1779745293856649E-2</v>
      </c>
      <c r="AE58" s="17">
        <v>111</v>
      </c>
    </row>
    <row r="59" spans="1:31" s="17" customFormat="1" x14ac:dyDescent="0.25">
      <c r="A59" s="17">
        <v>39</v>
      </c>
      <c r="B59" s="17">
        <v>612</v>
      </c>
      <c r="C59" s="17">
        <v>11746</v>
      </c>
      <c r="D59" s="17">
        <v>14658</v>
      </c>
      <c r="E59" s="17">
        <v>14788</v>
      </c>
      <c r="F59" s="17">
        <v>11884</v>
      </c>
      <c r="G59" s="24"/>
      <c r="H59" s="7"/>
      <c r="I59" s="25">
        <f t="shared" si="16"/>
        <v>-3042</v>
      </c>
      <c r="J59" s="24">
        <f t="shared" si="16"/>
        <v>2774</v>
      </c>
      <c r="K59" s="7"/>
      <c r="L59" s="25">
        <f t="shared" si="3"/>
        <v>-3041.1329358846028</v>
      </c>
      <c r="M59" s="17">
        <f t="shared" si="1"/>
        <v>0.75180018020947714</v>
      </c>
      <c r="N59" s="17">
        <f t="shared" si="4"/>
        <v>2788.8643846898826</v>
      </c>
      <c r="O59" s="24">
        <f t="shared" si="2"/>
        <v>220.94993220881705</v>
      </c>
      <c r="P59" s="7"/>
      <c r="Q59" s="25">
        <f t="shared" si="5"/>
        <v>-3048.3864895268071</v>
      </c>
      <c r="R59" s="24">
        <f t="shared" si="6"/>
        <v>2777.5654034542404</v>
      </c>
      <c r="S59" s="7"/>
      <c r="T59" s="25">
        <f t="shared" si="7"/>
        <v>0.74169214695276631</v>
      </c>
      <c r="U59" s="24">
        <f t="shared" si="8"/>
        <v>0.67914415064933298</v>
      </c>
      <c r="V59" s="7"/>
      <c r="W59" s="25">
        <f t="shared" si="9"/>
        <v>0.73258300495137307</v>
      </c>
      <c r="X59" s="24">
        <f t="shared" si="10"/>
        <v>219.19789383987779</v>
      </c>
      <c r="Y59" s="7"/>
      <c r="Z59" s="25">
        <f t="shared" si="11"/>
        <v>612</v>
      </c>
      <c r="AA59" s="17">
        <f t="shared" si="15"/>
        <v>219.02399999999992</v>
      </c>
      <c r="AB59" s="24">
        <f t="shared" si="12"/>
        <v>3.822689940888059</v>
      </c>
      <c r="AC59" s="17">
        <f t="shared" si="13"/>
        <v>0.1738938398778771</v>
      </c>
      <c r="AD59" s="17">
        <f t="shared" ca="1" si="14"/>
        <v>-2.3723278376849066E-2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11609</v>
      </c>
      <c r="D60" s="17">
        <v>14499</v>
      </c>
      <c r="E60" s="17">
        <v>14908</v>
      </c>
      <c r="F60" s="17">
        <v>12036</v>
      </c>
      <c r="G60" s="24"/>
      <c r="H60" s="7"/>
      <c r="I60" s="25">
        <f t="shared" si="16"/>
        <v>-3299</v>
      </c>
      <c r="J60" s="24">
        <f t="shared" si="16"/>
        <v>2463</v>
      </c>
      <c r="K60" s="7"/>
      <c r="L60" s="25">
        <f t="shared" si="3"/>
        <v>-3301.6684236602582</v>
      </c>
      <c r="M60" s="17">
        <f t="shared" si="1"/>
        <v>7.1204848306258404</v>
      </c>
      <c r="N60" s="17">
        <f t="shared" si="4"/>
        <v>2476.1196763997114</v>
      </c>
      <c r="O60" s="24">
        <f t="shared" si="2"/>
        <v>172.12590883314303</v>
      </c>
      <c r="P60" s="7"/>
      <c r="Q60" s="25">
        <f t="shared" si="5"/>
        <v>-3305.3864895268071</v>
      </c>
      <c r="R60" s="24">
        <f t="shared" si="6"/>
        <v>2466.5654034542404</v>
      </c>
      <c r="S60" s="7"/>
      <c r="T60" s="25">
        <f t="shared" si="7"/>
        <v>0.80422190898318713</v>
      </c>
      <c r="U60" s="24">
        <f t="shared" si="8"/>
        <v>0.60310135770941786</v>
      </c>
      <c r="V60" s="7"/>
      <c r="W60" s="25">
        <f t="shared" si="9"/>
        <v>0.79614599383136975</v>
      </c>
      <c r="X60" s="24">
        <f t="shared" si="10"/>
        <v>224.88520301675976</v>
      </c>
      <c r="Y60" s="7"/>
      <c r="Z60" s="25">
        <f t="shared" si="11"/>
        <v>635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0.14620301675984138</v>
      </c>
      <c r="AD60" s="17">
        <f t="shared" ca="1" si="14"/>
        <v>1.865844088808899E-2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11497</v>
      </c>
      <c r="D61" s="17">
        <v>14325</v>
      </c>
      <c r="E61" s="17">
        <v>15023</v>
      </c>
      <c r="F61" s="17">
        <v>12206</v>
      </c>
      <c r="G61" s="24"/>
      <c r="H61" s="7"/>
      <c r="I61" s="25">
        <f t="shared" si="16"/>
        <v>-3526</v>
      </c>
      <c r="J61" s="24">
        <f t="shared" si="16"/>
        <v>2119</v>
      </c>
      <c r="K61" s="7"/>
      <c r="L61" s="25">
        <f t="shared" si="3"/>
        <v>-3528.6428458234595</v>
      </c>
      <c r="M61" s="17">
        <f t="shared" si="1"/>
        <v>6.9846340465775247</v>
      </c>
      <c r="N61" s="17">
        <f t="shared" si="4"/>
        <v>2139.7647820718016</v>
      </c>
      <c r="O61" s="24">
        <f t="shared" si="2"/>
        <v>431.17617448941394</v>
      </c>
      <c r="P61" s="7"/>
      <c r="Q61" s="25">
        <f t="shared" si="5"/>
        <v>-3532.3864895268071</v>
      </c>
      <c r="R61" s="24">
        <f t="shared" si="6"/>
        <v>2122.5654034542404</v>
      </c>
      <c r="S61" s="7"/>
      <c r="T61" s="25">
        <f t="shared" si="7"/>
        <v>0.85945247700227467</v>
      </c>
      <c r="U61" s="24">
        <f t="shared" si="8"/>
        <v>0.51898971535787197</v>
      </c>
      <c r="V61" s="7"/>
      <c r="W61" s="25">
        <f t="shared" si="9"/>
        <v>0.8525181516801289</v>
      </c>
      <c r="X61" s="24">
        <f t="shared" si="10"/>
        <v>230.69817061737422</v>
      </c>
      <c r="Y61" s="7"/>
      <c r="Z61" s="25">
        <f t="shared" si="11"/>
        <v>633</v>
      </c>
      <c r="AA61" s="17">
        <f t="shared" si="15"/>
        <v>230.43599999999992</v>
      </c>
      <c r="AB61" s="24">
        <f t="shared" si="12"/>
        <v>4.0218669151256519</v>
      </c>
      <c r="AC61" s="17">
        <f t="shared" si="13"/>
        <v>0.26217061737429503</v>
      </c>
      <c r="AD61" s="17">
        <f t="shared" ca="1" si="14"/>
        <v>-3.3045844491141452E-2</v>
      </c>
      <c r="AE61" s="17">
        <v>108</v>
      </c>
    </row>
    <row r="62" spans="1:31" s="17" customFormat="1" x14ac:dyDescent="0.25">
      <c r="A62" s="17">
        <v>42</v>
      </c>
      <c r="B62" s="17">
        <v>632</v>
      </c>
      <c r="C62" s="17">
        <v>11402</v>
      </c>
      <c r="D62" s="17">
        <v>14151</v>
      </c>
      <c r="E62" s="17">
        <v>15118</v>
      </c>
      <c r="F62" s="17">
        <v>12384</v>
      </c>
      <c r="G62" s="24"/>
      <c r="H62" s="7"/>
      <c r="I62" s="25">
        <f t="shared" si="16"/>
        <v>-3716</v>
      </c>
      <c r="J62" s="24">
        <f t="shared" si="16"/>
        <v>1767</v>
      </c>
      <c r="K62" s="7"/>
      <c r="L62" s="25">
        <f t="shared" si="3"/>
        <v>-3720.4081756673463</v>
      </c>
      <c r="M62" s="17">
        <f t="shared" si="1"/>
        <v>19.432012714184115</v>
      </c>
      <c r="N62" s="17">
        <f t="shared" si="4"/>
        <v>1782.7671031751372</v>
      </c>
      <c r="O62" s="24">
        <f t="shared" si="2"/>
        <v>248.60154253542183</v>
      </c>
      <c r="P62" s="7"/>
      <c r="Q62" s="25">
        <f t="shared" si="5"/>
        <v>-3722.3864895268071</v>
      </c>
      <c r="R62" s="24">
        <f t="shared" si="6"/>
        <v>1770.5654034542401</v>
      </c>
      <c r="S62" s="7"/>
      <c r="T62" s="25">
        <f t="shared" si="7"/>
        <v>0.90568070574071802</v>
      </c>
      <c r="U62" s="24">
        <f t="shared" si="8"/>
        <v>0.43292198830047601</v>
      </c>
      <c r="V62" s="7"/>
      <c r="W62" s="25">
        <f t="shared" si="9"/>
        <v>0.89991357979063957</v>
      </c>
      <c r="X62" s="24">
        <f t="shared" si="10"/>
        <v>236.33924085727449</v>
      </c>
      <c r="Y62" s="7"/>
      <c r="Z62" s="25">
        <f t="shared" si="11"/>
        <v>632</v>
      </c>
      <c r="AA62" s="17">
        <f t="shared" si="15"/>
        <v>236.12399999999991</v>
      </c>
      <c r="AB62" s="24">
        <f t="shared" si="12"/>
        <v>4.121141242979089</v>
      </c>
      <c r="AC62" s="17">
        <f t="shared" si="13"/>
        <v>0.21524085727457987</v>
      </c>
      <c r="AD62" s="17">
        <f t="shared" ca="1" si="14"/>
        <v>4.9093109287156267E-2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11324</v>
      </c>
      <c r="D63" s="17">
        <v>13970</v>
      </c>
      <c r="E63" s="17">
        <v>15199</v>
      </c>
      <c r="F63" s="17">
        <v>12572</v>
      </c>
      <c r="G63" s="24"/>
      <c r="H63" s="7"/>
      <c r="I63" s="25">
        <f t="shared" si="16"/>
        <v>-3875</v>
      </c>
      <c r="J63" s="24">
        <f t="shared" si="16"/>
        <v>1398</v>
      </c>
      <c r="K63" s="7"/>
      <c r="L63" s="25">
        <f t="shared" si="3"/>
        <v>-3874.8137101844709</v>
      </c>
      <c r="M63" s="17">
        <f t="shared" si="1"/>
        <v>3.4703895369868988E-2</v>
      </c>
      <c r="N63" s="17">
        <f t="shared" si="4"/>
        <v>1409.9517597617387</v>
      </c>
      <c r="O63" s="24">
        <f t="shared" si="2"/>
        <v>142.84456140231595</v>
      </c>
      <c r="P63" s="7"/>
      <c r="Q63" s="25">
        <f t="shared" si="5"/>
        <v>-3881.3864895268071</v>
      </c>
      <c r="R63" s="24">
        <f t="shared" si="6"/>
        <v>1401.5654034542401</v>
      </c>
      <c r="S63" s="7"/>
      <c r="T63" s="25">
        <f t="shared" si="7"/>
        <v>0.94436643400078379</v>
      </c>
      <c r="U63" s="24">
        <f t="shared" si="8"/>
        <v>0.34269758124314909</v>
      </c>
      <c r="V63" s="7"/>
      <c r="W63" s="25">
        <f t="shared" si="9"/>
        <v>0.93982198549684548</v>
      </c>
      <c r="X63" s="24">
        <f t="shared" si="10"/>
        <v>241.99615494345085</v>
      </c>
      <c r="Y63" s="7"/>
      <c r="Z63" s="25">
        <f t="shared" si="11"/>
        <v>629</v>
      </c>
      <c r="AA63" s="17">
        <f t="shared" si="15"/>
        <v>241.78499999999991</v>
      </c>
      <c r="AB63" s="24">
        <f t="shared" si="12"/>
        <v>4.2199443319344878</v>
      </c>
      <c r="AC63" s="17">
        <f t="shared" si="13"/>
        <v>0.21115494345093566</v>
      </c>
      <c r="AD63" s="17">
        <f t="shared" ca="1" si="14"/>
        <v>0.13543264240232133</v>
      </c>
      <c r="AE63" s="17">
        <v>106</v>
      </c>
    </row>
    <row r="64" spans="1:31" s="17" customFormat="1" x14ac:dyDescent="0.25">
      <c r="A64" s="17">
        <v>44</v>
      </c>
      <c r="B64" s="17">
        <v>634</v>
      </c>
      <c r="C64" s="17">
        <v>11258</v>
      </c>
      <c r="D64" s="17">
        <v>13762</v>
      </c>
      <c r="E64" s="17">
        <v>15242</v>
      </c>
      <c r="F64" s="17">
        <v>12758</v>
      </c>
      <c r="G64" s="24"/>
      <c r="H64" s="7"/>
      <c r="I64" s="25">
        <f t="shared" si="16"/>
        <v>-3984</v>
      </c>
      <c r="J64" s="24">
        <f t="shared" si="16"/>
        <v>1004</v>
      </c>
      <c r="K64" s="7"/>
      <c r="L64" s="25">
        <f t="shared" si="3"/>
        <v>-3992.1183879480363</v>
      </c>
      <c r="M64" s="17">
        <f t="shared" si="1"/>
        <v>65.908222874821746</v>
      </c>
      <c r="N64" s="17">
        <f t="shared" si="4"/>
        <v>1020.1977577341227</v>
      </c>
      <c r="O64" s="24">
        <f t="shared" si="2"/>
        <v>262.36735561333046</v>
      </c>
      <c r="P64" s="7"/>
      <c r="Q64" s="25">
        <f t="shared" si="5"/>
        <v>-3990.3864895268071</v>
      </c>
      <c r="R64" s="24">
        <f t="shared" si="6"/>
        <v>1007.5654034542403</v>
      </c>
      <c r="S64" s="7"/>
      <c r="T64" s="25">
        <f t="shared" si="7"/>
        <v>0.97088683890862759</v>
      </c>
      <c r="U64" s="24">
        <f t="shared" si="8"/>
        <v>0.24636040948004123</v>
      </c>
      <c r="V64" s="7"/>
      <c r="W64" s="25">
        <f t="shared" si="9"/>
        <v>0.96764655526439336</v>
      </c>
      <c r="X64" s="24">
        <f t="shared" si="10"/>
        <v>247.74618432718341</v>
      </c>
      <c r="Y64" s="7"/>
      <c r="Z64" s="25">
        <f t="shared" si="11"/>
        <v>634</v>
      </c>
      <c r="AA64" s="17">
        <f t="shared" si="15"/>
        <v>247.4909999999999</v>
      </c>
      <c r="AB64" s="24">
        <f t="shared" si="12"/>
        <v>4.3195328190532845</v>
      </c>
      <c r="AC64" s="17">
        <f t="shared" si="13"/>
        <v>0.25518432718351391</v>
      </c>
      <c r="AD64" s="17">
        <f t="shared" ca="1" si="14"/>
        <v>3.0443315756372158E-3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11228</v>
      </c>
      <c r="D65" s="17">
        <v>13576</v>
      </c>
      <c r="E65" s="17">
        <v>15288</v>
      </c>
      <c r="F65" s="17">
        <v>12951</v>
      </c>
      <c r="G65" s="24"/>
      <c r="H65" s="7"/>
      <c r="I65" s="25">
        <f t="shared" si="16"/>
        <v>-4060</v>
      </c>
      <c r="J65" s="24">
        <f t="shared" si="16"/>
        <v>625</v>
      </c>
      <c r="K65" s="7"/>
      <c r="L65" s="25">
        <f t="shared" si="3"/>
        <v>-4067.2962845101092</v>
      </c>
      <c r="M65" s="17">
        <f t="shared" si="1"/>
        <v>53.2357676524597</v>
      </c>
      <c r="N65" s="17">
        <f t="shared" si="4"/>
        <v>637.46101954383869</v>
      </c>
      <c r="O65" s="24">
        <f t="shared" si="2"/>
        <v>155.27700807192974</v>
      </c>
      <c r="P65" s="7"/>
      <c r="Q65" s="25">
        <f t="shared" si="5"/>
        <v>-4066.3864895268071</v>
      </c>
      <c r="R65" s="24">
        <f t="shared" si="6"/>
        <v>628.56540345424025</v>
      </c>
      <c r="S65" s="7"/>
      <c r="T65" s="25">
        <f t="shared" si="7"/>
        <v>0.98937813040400491</v>
      </c>
      <c r="U65" s="24">
        <f t="shared" si="8"/>
        <v>0.15369089654040191</v>
      </c>
      <c r="V65" s="7"/>
      <c r="W65" s="25">
        <f t="shared" si="9"/>
        <v>0.98739171988150154</v>
      </c>
      <c r="X65" s="24">
        <f t="shared" si="10"/>
        <v>253.18279229039331</v>
      </c>
      <c r="Y65" s="7"/>
      <c r="Z65" s="25">
        <f t="shared" si="11"/>
        <v>607</v>
      </c>
      <c r="AA65" s="17">
        <f t="shared" si="15"/>
        <v>252.95399999999989</v>
      </c>
      <c r="AB65" s="24">
        <f t="shared" si="12"/>
        <v>4.4148801560897342</v>
      </c>
      <c r="AC65" s="17">
        <f t="shared" si="13"/>
        <v>0.22879229039341453</v>
      </c>
      <c r="AD65" s="17">
        <f t="shared" ca="1" si="14"/>
        <v>1.334634878830343E-2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11206</v>
      </c>
      <c r="D66" s="17">
        <v>13384</v>
      </c>
      <c r="E66" s="17">
        <v>15306</v>
      </c>
      <c r="F66" s="17">
        <v>13146</v>
      </c>
      <c r="G66" s="24"/>
      <c r="H66" s="7"/>
      <c r="I66" s="25">
        <f t="shared" si="16"/>
        <v>-4100</v>
      </c>
      <c r="J66" s="24">
        <f t="shared" si="16"/>
        <v>238</v>
      </c>
      <c r="K66" s="7"/>
      <c r="L66" s="25">
        <f t="shared" si="3"/>
        <v>-4105.7389286444541</v>
      </c>
      <c r="M66" s="17">
        <f t="shared" si="1"/>
        <v>32.93530198613535</v>
      </c>
      <c r="N66" s="17">
        <f t="shared" si="4"/>
        <v>243.10003953941066</v>
      </c>
      <c r="O66" s="24">
        <f t="shared" si="2"/>
        <v>26.010403303552089</v>
      </c>
      <c r="P66" s="7"/>
      <c r="Q66" s="25">
        <f t="shared" si="5"/>
        <v>-4106.3864895268071</v>
      </c>
      <c r="R66" s="24">
        <f t="shared" si="6"/>
        <v>241.56540345424023</v>
      </c>
      <c r="S66" s="7"/>
      <c r="T66" s="25">
        <f t="shared" si="7"/>
        <v>0.99911038908578254</v>
      </c>
      <c r="U66" s="24">
        <f t="shared" si="8"/>
        <v>5.9065298894912681E-2</v>
      </c>
      <c r="V66" s="7"/>
      <c r="W66" s="25">
        <f t="shared" si="9"/>
        <v>0.99840348343835539</v>
      </c>
      <c r="X66" s="24">
        <f t="shared" si="10"/>
        <v>258.64442363957937</v>
      </c>
      <c r="Y66" s="7"/>
      <c r="Z66" s="25">
        <f t="shared" si="11"/>
        <v>616</v>
      </c>
      <c r="AA66" s="17">
        <f t="shared" si="15"/>
        <v>258.49799999999988</v>
      </c>
      <c r="AB66" s="24">
        <f t="shared" si="12"/>
        <v>4.5116412098202998</v>
      </c>
      <c r="AC66" s="17">
        <f t="shared" si="13"/>
        <v>0.14642363957949556</v>
      </c>
      <c r="AD66" s="17">
        <f t="shared" ca="1" si="14"/>
        <v>3.3270612836304281E-2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11203</v>
      </c>
      <c r="D67" s="17">
        <v>13184</v>
      </c>
      <c r="E67" s="17">
        <v>15306</v>
      </c>
      <c r="F67" s="17">
        <v>13345</v>
      </c>
      <c r="G67" s="24"/>
      <c r="H67" s="7"/>
      <c r="I67" s="25">
        <f t="shared" si="16"/>
        <v>-4103</v>
      </c>
      <c r="J67" s="24">
        <f t="shared" si="16"/>
        <v>-161</v>
      </c>
      <c r="K67" s="7"/>
      <c r="L67" s="25">
        <f t="shared" si="3"/>
        <v>-4105.5064569296483</v>
      </c>
      <c r="M67" s="17">
        <f t="shared" si="1"/>
        <v>6.2823263401818128</v>
      </c>
      <c r="N67" s="17">
        <f t="shared" si="4"/>
        <v>-157.43666002080485</v>
      </c>
      <c r="O67" s="24">
        <f t="shared" si="2"/>
        <v>12.697391807330485</v>
      </c>
      <c r="P67" s="7"/>
      <c r="Q67" s="25">
        <f t="shared" si="5"/>
        <v>-4109.3864895268071</v>
      </c>
      <c r="R67" s="24">
        <f t="shared" si="6"/>
        <v>-157.43459654575977</v>
      </c>
      <c r="S67" s="7"/>
      <c r="T67" s="25">
        <f t="shared" si="7"/>
        <v>0.99984030848691585</v>
      </c>
      <c r="U67" s="24">
        <f t="shared" si="8"/>
        <v>-3.8494425809351397E-2</v>
      </c>
      <c r="V67" s="7"/>
      <c r="W67" s="25">
        <f t="shared" si="9"/>
        <v>1.0004517329307285</v>
      </c>
      <c r="X67" s="24">
        <f t="shared" si="10"/>
        <v>264.23356670362671</v>
      </c>
      <c r="Y67" s="7"/>
      <c r="Z67" s="25">
        <f t="shared" si="11"/>
        <v>622</v>
      </c>
      <c r="AA67" s="17">
        <f t="shared" si="15"/>
        <v>264.09599999999989</v>
      </c>
      <c r="AB67" s="24">
        <f t="shared" si="12"/>
        <v>4.6093447413469422</v>
      </c>
      <c r="AC67" s="17">
        <f t="shared" si="13"/>
        <v>0.13756670362681689</v>
      </c>
      <c r="AD67" s="17">
        <f t="shared" ca="1" si="14"/>
        <v>-1.0047742186429787E-2</v>
      </c>
      <c r="AE67" s="17">
        <v>102</v>
      </c>
    </row>
    <row r="68" spans="1:31" s="17" customFormat="1" x14ac:dyDescent="0.25">
      <c r="A68" s="17">
        <v>48</v>
      </c>
      <c r="B68" s="17">
        <v>627</v>
      </c>
      <c r="C68" s="17">
        <v>11227</v>
      </c>
      <c r="D68" s="17">
        <v>12984</v>
      </c>
      <c r="E68" s="17">
        <v>15286</v>
      </c>
      <c r="F68" s="17">
        <v>13538</v>
      </c>
      <c r="G68" s="24"/>
      <c r="H68" s="7"/>
      <c r="I68" s="25">
        <f t="shared" si="16"/>
        <v>-4059</v>
      </c>
      <c r="J68" s="24">
        <f t="shared" si="16"/>
        <v>-554</v>
      </c>
      <c r="K68" s="7"/>
      <c r="L68" s="25">
        <f t="shared" si="3"/>
        <v>-4065.5628201051932</v>
      </c>
      <c r="M68" s="17">
        <f t="shared" si="1"/>
        <v>43.070607733127666</v>
      </c>
      <c r="N68" s="17">
        <f t="shared" si="4"/>
        <v>-559.69358381887764</v>
      </c>
      <c r="O68" s="24">
        <f t="shared" si="2"/>
        <v>32.416896702585305</v>
      </c>
      <c r="P68" s="7"/>
      <c r="Q68" s="25">
        <f t="shared" si="5"/>
        <v>-4065.3864895268071</v>
      </c>
      <c r="R68" s="24">
        <f t="shared" si="6"/>
        <v>-550.43459654575975</v>
      </c>
      <c r="S68" s="7"/>
      <c r="T68" s="25">
        <f t="shared" si="7"/>
        <v>0.98913482393696051</v>
      </c>
      <c r="U68" s="24">
        <f t="shared" si="8"/>
        <v>-0.13458708698422803</v>
      </c>
      <c r="V68" s="7"/>
      <c r="W68" s="25">
        <f t="shared" si="9"/>
        <v>0.99104371104672206</v>
      </c>
      <c r="X68" s="24">
        <f t="shared" si="10"/>
        <v>269.76373084257705</v>
      </c>
      <c r="Y68" s="7"/>
      <c r="Z68" s="25">
        <f t="shared" si="11"/>
        <v>627</v>
      </c>
      <c r="AA68" s="17">
        <f t="shared" si="15"/>
        <v>269.73899999999986</v>
      </c>
      <c r="AB68" s="24">
        <f t="shared" si="12"/>
        <v>4.7078336710369824</v>
      </c>
      <c r="AC68" s="17">
        <f t="shared" si="13"/>
        <v>2.4730842577184831E-2</v>
      </c>
      <c r="AD68" s="17">
        <f t="shared" ca="1" si="14"/>
        <v>0.11025266622283425</v>
      </c>
      <c r="AE68" s="17">
        <v>101</v>
      </c>
    </row>
    <row r="69" spans="1:31" s="17" customFormat="1" x14ac:dyDescent="0.25">
      <c r="A69" s="17">
        <v>49</v>
      </c>
      <c r="B69" s="17">
        <v>630</v>
      </c>
      <c r="C69" s="17">
        <v>11269</v>
      </c>
      <c r="D69" s="17">
        <v>12788</v>
      </c>
      <c r="E69" s="17">
        <v>15246</v>
      </c>
      <c r="F69" s="17">
        <v>13739</v>
      </c>
      <c r="G69" s="24"/>
      <c r="H69" s="7"/>
      <c r="I69" s="25">
        <f t="shared" si="16"/>
        <v>-3977</v>
      </c>
      <c r="J69" s="24">
        <f t="shared" si="16"/>
        <v>-951</v>
      </c>
      <c r="K69" s="7"/>
      <c r="L69" s="25">
        <f t="shared" si="3"/>
        <v>-3985.6640799524143</v>
      </c>
      <c r="M69" s="17">
        <f t="shared" si="1"/>
        <v>75.06628142182808</v>
      </c>
      <c r="N69" s="17">
        <f t="shared" si="4"/>
        <v>-958.42705054545479</v>
      </c>
      <c r="O69" s="24">
        <f t="shared" si="2"/>
        <v>55.161079804740297</v>
      </c>
      <c r="P69" s="7"/>
      <c r="Q69" s="25">
        <f t="shared" si="5"/>
        <v>-3983.3864895268071</v>
      </c>
      <c r="R69" s="24">
        <f t="shared" si="6"/>
        <v>-947.43459654575975</v>
      </c>
      <c r="S69" s="7"/>
      <c r="T69" s="25">
        <f t="shared" si="7"/>
        <v>0.96918369363931656</v>
      </c>
      <c r="U69" s="24">
        <f t="shared" si="8"/>
        <v>-0.23165779051202964</v>
      </c>
      <c r="V69" s="7"/>
      <c r="W69" s="25">
        <f t="shared" si="9"/>
        <v>0.97240241507270431</v>
      </c>
      <c r="X69" s="24">
        <f t="shared" si="10"/>
        <v>275.43001777857876</v>
      </c>
      <c r="Y69" s="7"/>
      <c r="Z69" s="25">
        <f t="shared" si="11"/>
        <v>630</v>
      </c>
      <c r="AA69" s="17">
        <f t="shared" si="15"/>
        <v>275.40899999999988</v>
      </c>
      <c r="AB69" s="24">
        <f t="shared" si="12"/>
        <v>4.8067938396250609</v>
      </c>
      <c r="AC69" s="17">
        <f t="shared" si="13"/>
        <v>2.1017778578880097E-2</v>
      </c>
      <c r="AD69" s="17">
        <f t="shared" ca="1" si="14"/>
        <v>2.8250283843192392E-2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11329</v>
      </c>
      <c r="D70" s="17">
        <v>12597</v>
      </c>
      <c r="E70" s="17">
        <v>15195</v>
      </c>
      <c r="F70" s="17">
        <v>13944</v>
      </c>
      <c r="G70" s="24"/>
      <c r="H70" s="7"/>
      <c r="I70" s="25">
        <f t="shared" si="16"/>
        <v>-3866</v>
      </c>
      <c r="J70" s="24">
        <f t="shared" si="16"/>
        <v>-1347</v>
      </c>
      <c r="K70" s="7"/>
      <c r="L70" s="25">
        <f t="shared" si="3"/>
        <v>-3864.7101701482889</v>
      </c>
      <c r="M70" s="17">
        <f t="shared" si="1"/>
        <v>1.6636610463651995</v>
      </c>
      <c r="N70" s="17">
        <f t="shared" si="4"/>
        <v>-1353.27062157456</v>
      </c>
      <c r="O70" s="24">
        <f t="shared" si="2"/>
        <v>39.320694931337108</v>
      </c>
      <c r="P70" s="7"/>
      <c r="Q70" s="25">
        <f t="shared" si="5"/>
        <v>-3872.3864895268071</v>
      </c>
      <c r="R70" s="24">
        <f t="shared" si="6"/>
        <v>-1343.4345965457599</v>
      </c>
      <c r="S70" s="7"/>
      <c r="T70" s="25">
        <f t="shared" si="7"/>
        <v>0.94217667579738384</v>
      </c>
      <c r="U70" s="24">
        <f t="shared" si="8"/>
        <v>-0.32848398345160001</v>
      </c>
      <c r="V70" s="7"/>
      <c r="W70" s="25">
        <f t="shared" si="9"/>
        <v>0.94670128351841276</v>
      </c>
      <c r="X70" s="24">
        <f t="shared" si="10"/>
        <v>281.16570168384237</v>
      </c>
      <c r="Y70" s="7"/>
      <c r="Z70" s="25">
        <f t="shared" si="11"/>
        <v>639</v>
      </c>
      <c r="AA70" s="17">
        <f t="shared" si="15"/>
        <v>281.15999999999985</v>
      </c>
      <c r="AB70" s="24">
        <f t="shared" si="12"/>
        <v>4.9071677249072545</v>
      </c>
      <c r="AC70" s="17">
        <f t="shared" si="13"/>
        <v>5.7016838425170135E-3</v>
      </c>
      <c r="AD70" s="17">
        <f t="shared" ca="1" si="14"/>
        <v>5.5844760613069866E-2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11409</v>
      </c>
      <c r="D71" s="17">
        <v>12402</v>
      </c>
      <c r="E71" s="17">
        <v>15111</v>
      </c>
      <c r="F71" s="17">
        <v>14130</v>
      </c>
      <c r="G71" s="24"/>
      <c r="H71" s="7"/>
      <c r="I71" s="25">
        <f t="shared" si="16"/>
        <v>-3702</v>
      </c>
      <c r="J71" s="24">
        <f t="shared" si="16"/>
        <v>-1728</v>
      </c>
      <c r="K71" s="7"/>
      <c r="L71" s="25">
        <f t="shared" si="3"/>
        <v>-3704.7730691384932</v>
      </c>
      <c r="M71" s="17">
        <f t="shared" si="1"/>
        <v>7.6899124468631745</v>
      </c>
      <c r="N71" s="17">
        <f t="shared" si="4"/>
        <v>-1734.4951297018151</v>
      </c>
      <c r="O71" s="24">
        <f t="shared" si="2"/>
        <v>42.186709843401111</v>
      </c>
      <c r="P71" s="7"/>
      <c r="Q71" s="25">
        <f t="shared" si="5"/>
        <v>-3708.3864895268071</v>
      </c>
      <c r="R71" s="24">
        <f t="shared" si="6"/>
        <v>-1724.4345965457599</v>
      </c>
      <c r="S71" s="7"/>
      <c r="T71" s="25">
        <f t="shared" si="7"/>
        <v>0.90227441520209595</v>
      </c>
      <c r="U71" s="24">
        <f t="shared" si="8"/>
        <v>-0.42164251756770182</v>
      </c>
      <c r="V71" s="7"/>
      <c r="W71" s="25">
        <f t="shared" si="9"/>
        <v>0.90805417325379745</v>
      </c>
      <c r="X71" s="24">
        <f t="shared" si="10"/>
        <v>286.93723469140286</v>
      </c>
      <c r="Y71" s="7"/>
      <c r="Z71" s="25">
        <f t="shared" si="11"/>
        <v>639</v>
      </c>
      <c r="AA71" s="17">
        <f t="shared" si="15"/>
        <v>286.91099999999983</v>
      </c>
      <c r="AB71" s="24">
        <f t="shared" si="12"/>
        <v>5.0075416101894481</v>
      </c>
      <c r="AC71" s="17">
        <f t="shared" si="13"/>
        <v>2.6234691403033139E-2</v>
      </c>
      <c r="AD71" s="17">
        <f t="shared" ca="1" si="14"/>
        <v>-6.2355191917674802E-2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11495</v>
      </c>
      <c r="D72" s="17">
        <v>12222</v>
      </c>
      <c r="E72" s="17">
        <v>15008</v>
      </c>
      <c r="F72" s="17">
        <v>14294</v>
      </c>
      <c r="G72" s="24"/>
      <c r="H72" s="7"/>
      <c r="I72" s="25">
        <f t="shared" si="16"/>
        <v>-3513</v>
      </c>
      <c r="J72" s="24">
        <f t="shared" si="16"/>
        <v>-2072</v>
      </c>
      <c r="K72" s="7"/>
      <c r="L72" s="25">
        <f t="shared" si="3"/>
        <v>-3515.8619771116473</v>
      </c>
      <c r="M72" s="17">
        <f t="shared" si="1"/>
        <v>8.1909129875931388</v>
      </c>
      <c r="N72" s="17">
        <f t="shared" si="4"/>
        <v>-2084.3963884838058</v>
      </c>
      <c r="O72" s="24">
        <f t="shared" si="2"/>
        <v>153.67044744143359</v>
      </c>
      <c r="P72" s="7"/>
      <c r="Q72" s="25">
        <f t="shared" si="5"/>
        <v>-3519.3864895268071</v>
      </c>
      <c r="R72" s="24">
        <f t="shared" si="6"/>
        <v>-2068.4345965457596</v>
      </c>
      <c r="S72" s="7"/>
      <c r="T72" s="25">
        <f t="shared" si="7"/>
        <v>0.856289492930697</v>
      </c>
      <c r="U72" s="24">
        <f t="shared" si="8"/>
        <v>-0.50575415991924777</v>
      </c>
      <c r="V72" s="7"/>
      <c r="W72" s="25">
        <f t="shared" si="9"/>
        <v>0.86320160105697008</v>
      </c>
      <c r="X72" s="24">
        <f t="shared" si="10"/>
        <v>292.39633346914115</v>
      </c>
      <c r="Y72" s="7"/>
      <c r="Z72" s="25">
        <f t="shared" si="11"/>
        <v>614</v>
      </c>
      <c r="AA72" s="17">
        <f t="shared" si="15"/>
        <v>292.43699999999984</v>
      </c>
      <c r="AB72" s="24">
        <f t="shared" si="12"/>
        <v>5.1039885046546543</v>
      </c>
      <c r="AC72" s="17">
        <f t="shared" si="13"/>
        <v>-4.0666530858686656E-2</v>
      </c>
      <c r="AD72" s="17">
        <f t="shared" ca="1" si="14"/>
        <v>-3.7426422575322249E-2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11606</v>
      </c>
      <c r="D73" s="17">
        <v>12054</v>
      </c>
      <c r="E73" s="17">
        <v>14897</v>
      </c>
      <c r="F73" s="17">
        <v>14460</v>
      </c>
      <c r="G73" s="24"/>
      <c r="H73" s="7"/>
      <c r="I73" s="25">
        <f t="shared" si="16"/>
        <v>-3291</v>
      </c>
      <c r="J73" s="24">
        <f t="shared" si="16"/>
        <v>-2406</v>
      </c>
      <c r="K73" s="7"/>
      <c r="L73" s="25">
        <f t="shared" si="3"/>
        <v>-3289.1667473398716</v>
      </c>
      <c r="M73" s="17">
        <f t="shared" si="1"/>
        <v>3.360815315867991</v>
      </c>
      <c r="N73" s="17">
        <f t="shared" si="4"/>
        <v>-2421.6763716481487</v>
      </c>
      <c r="O73" s="24">
        <f t="shared" si="2"/>
        <v>245.74862805088003</v>
      </c>
      <c r="P73" s="7"/>
      <c r="Q73" s="25">
        <f t="shared" si="5"/>
        <v>-3297.3864895268071</v>
      </c>
      <c r="R73" s="24">
        <f t="shared" si="6"/>
        <v>-2402.4345965457596</v>
      </c>
      <c r="S73" s="7"/>
      <c r="T73" s="25">
        <f t="shared" si="7"/>
        <v>0.80227545724683158</v>
      </c>
      <c r="U73" s="24">
        <f t="shared" si="8"/>
        <v>-0.58742069638848138</v>
      </c>
      <c r="V73" s="7"/>
      <c r="W73" s="25">
        <f t="shared" si="9"/>
        <v>0.81028614330191329</v>
      </c>
      <c r="X73" s="24">
        <f t="shared" si="10"/>
        <v>297.97048960286088</v>
      </c>
      <c r="Y73" s="7"/>
      <c r="Z73" s="25">
        <f t="shared" si="11"/>
        <v>627</v>
      </c>
      <c r="AA73" s="17">
        <f t="shared" si="15"/>
        <v>298.07999999999981</v>
      </c>
      <c r="AB73" s="24">
        <f t="shared" si="12"/>
        <v>5.2024774343446945</v>
      </c>
      <c r="AC73" s="17">
        <f t="shared" si="13"/>
        <v>-0.10951039713893351</v>
      </c>
      <c r="AD73" s="17">
        <f t="shared" ca="1" si="14"/>
        <v>0.1191158425605181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11743</v>
      </c>
      <c r="D74" s="17">
        <v>11906</v>
      </c>
      <c r="E74" s="17">
        <v>14782</v>
      </c>
      <c r="F74" s="17">
        <v>14626</v>
      </c>
      <c r="G74" s="24"/>
      <c r="H74" s="7"/>
      <c r="I74" s="25">
        <f t="shared" si="16"/>
        <v>-3039</v>
      </c>
      <c r="J74" s="24">
        <f t="shared" si="16"/>
        <v>-2720</v>
      </c>
      <c r="K74" s="7"/>
      <c r="L74" s="25">
        <f t="shared" si="3"/>
        <v>-3037.9307373827824</v>
      </c>
      <c r="M74" s="17">
        <f t="shared" si="1"/>
        <v>1.1433225445791302</v>
      </c>
      <c r="N74" s="17">
        <f t="shared" si="4"/>
        <v>-2727.292941834633</v>
      </c>
      <c r="O74" s="24">
        <f t="shared" si="2"/>
        <v>53.187000603339911</v>
      </c>
      <c r="P74" s="7"/>
      <c r="Q74" s="25">
        <f t="shared" si="5"/>
        <v>-3045.3864895268071</v>
      </c>
      <c r="R74" s="24">
        <f t="shared" si="6"/>
        <v>-2716.4345965457596</v>
      </c>
      <c r="S74" s="7"/>
      <c r="T74" s="25">
        <f t="shared" si="7"/>
        <v>0.74096222755163299</v>
      </c>
      <c r="U74" s="24">
        <f t="shared" si="8"/>
        <v>-0.6641970210930902</v>
      </c>
      <c r="V74" s="7"/>
      <c r="W74" s="25">
        <f t="shared" si="9"/>
        <v>0.75000474683818885</v>
      </c>
      <c r="X74" s="24">
        <f t="shared" si="10"/>
        <v>303.55787498564814</v>
      </c>
      <c r="Y74" s="7"/>
      <c r="Z74" s="25">
        <f t="shared" si="11"/>
        <v>610</v>
      </c>
      <c r="AA74" s="17">
        <f t="shared" si="15"/>
        <v>303.56999999999982</v>
      </c>
      <c r="AB74" s="24">
        <f t="shared" si="12"/>
        <v>5.2982960102791825</v>
      </c>
      <c r="AC74" s="17">
        <f t="shared" si="13"/>
        <v>-1.2125014351681784E-2</v>
      </c>
      <c r="AD74" s="17">
        <f t="shared" ca="1" si="14"/>
        <v>-3.0257729527875199E-2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11888</v>
      </c>
      <c r="D75" s="17">
        <v>11770</v>
      </c>
      <c r="E75" s="17">
        <v>14643</v>
      </c>
      <c r="F75" s="17">
        <v>14769</v>
      </c>
      <c r="G75" s="24"/>
      <c r="H75" s="7"/>
      <c r="I75" s="25">
        <f t="shared" si="16"/>
        <v>-2755</v>
      </c>
      <c r="J75" s="24">
        <f t="shared" si="16"/>
        <v>-2999</v>
      </c>
      <c r="K75" s="7"/>
      <c r="L75" s="25">
        <f t="shared" si="3"/>
        <v>-2752.5189382372514</v>
      </c>
      <c r="M75" s="17">
        <f t="shared" si="1"/>
        <v>6.1556674705731673</v>
      </c>
      <c r="N75" s="17">
        <f t="shared" si="4"/>
        <v>-3013.5497451123047</v>
      </c>
      <c r="O75" s="24">
        <f t="shared" si="2"/>
        <v>211.69508283303344</v>
      </c>
      <c r="P75" s="7"/>
      <c r="Q75" s="25">
        <f t="shared" si="5"/>
        <v>-2761.3864895268071</v>
      </c>
      <c r="R75" s="24">
        <f t="shared" si="6"/>
        <v>-2995.4345965457596</v>
      </c>
      <c r="S75" s="7"/>
      <c r="T75" s="25">
        <f t="shared" si="7"/>
        <v>0.67186319091101243</v>
      </c>
      <c r="U75" s="24">
        <f t="shared" si="8"/>
        <v>-0.73241547520960559</v>
      </c>
      <c r="V75" s="7"/>
      <c r="W75" s="25">
        <f t="shared" si="9"/>
        <v>0.68182119553317733</v>
      </c>
      <c r="X75" s="24">
        <f t="shared" si="10"/>
        <v>309.07896264264195</v>
      </c>
      <c r="Y75" s="7"/>
      <c r="Z75" s="25">
        <f t="shared" si="11"/>
        <v>623</v>
      </c>
      <c r="AA75" s="17">
        <f t="shared" si="15"/>
        <v>309.17699999999979</v>
      </c>
      <c r="AB75" s="24">
        <f t="shared" si="12"/>
        <v>5.3961566214385046</v>
      </c>
      <c r="AC75" s="17">
        <f t="shared" si="13"/>
        <v>-9.8037357357839028E-2</v>
      </c>
      <c r="AD75" s="17">
        <f t="shared" ca="1" si="14"/>
        <v>0.13143186966573239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12041</v>
      </c>
      <c r="D76" s="17">
        <v>11631</v>
      </c>
      <c r="E76" s="17">
        <v>14478</v>
      </c>
      <c r="F76" s="17">
        <v>14896</v>
      </c>
      <c r="G76" s="24"/>
      <c r="H76" s="7"/>
      <c r="I76" s="25">
        <f t="shared" si="16"/>
        <v>-2437</v>
      </c>
      <c r="J76" s="24">
        <f t="shared" si="16"/>
        <v>-3265</v>
      </c>
      <c r="K76" s="7"/>
      <c r="L76" s="25">
        <f t="shared" si="3"/>
        <v>-2436.012266818062</v>
      </c>
      <c r="M76" s="17">
        <f t="shared" si="1"/>
        <v>0.9756168387013332</v>
      </c>
      <c r="N76" s="17">
        <f t="shared" si="4"/>
        <v>-3274.4298057731967</v>
      </c>
      <c r="O76" s="24">
        <f t="shared" si="2"/>
        <v>88.921236920213374</v>
      </c>
      <c r="P76" s="7"/>
      <c r="Q76" s="25">
        <f t="shared" si="5"/>
        <v>-2443.3864895268071</v>
      </c>
      <c r="R76" s="24">
        <f t="shared" si="6"/>
        <v>-3261.4345965457596</v>
      </c>
      <c r="S76" s="7"/>
      <c r="T76" s="25">
        <f t="shared" si="7"/>
        <v>0.59449173439088088</v>
      </c>
      <c r="U76" s="24">
        <f t="shared" si="8"/>
        <v>-0.797455291679115</v>
      </c>
      <c r="V76" s="7"/>
      <c r="W76" s="25">
        <f t="shared" si="9"/>
        <v>0.60532151823661584</v>
      </c>
      <c r="X76" s="24">
        <f t="shared" si="10"/>
        <v>314.82916944235353</v>
      </c>
      <c r="Y76" s="7"/>
      <c r="Z76" s="25">
        <f t="shared" si="11"/>
        <v>632</v>
      </c>
      <c r="AA76" s="17">
        <f t="shared" si="15"/>
        <v>314.86499999999978</v>
      </c>
      <c r="AB76" s="24">
        <f t="shared" si="12"/>
        <v>5.4954309492919418</v>
      </c>
      <c r="AC76" s="17">
        <f t="shared" si="13"/>
        <v>-3.5830557646249872E-2</v>
      </c>
      <c r="AD76" s="17">
        <f t="shared" ca="1" si="14"/>
        <v>5.4479884736679196E-2</v>
      </c>
      <c r="AE76" s="17">
        <v>93</v>
      </c>
    </row>
    <row r="77" spans="1:31" s="17" customFormat="1" x14ac:dyDescent="0.25">
      <c r="A77" s="17">
        <v>57</v>
      </c>
      <c r="B77" s="17">
        <v>643</v>
      </c>
      <c r="C77" s="17">
        <v>12217</v>
      </c>
      <c r="D77" s="17">
        <v>11514</v>
      </c>
      <c r="E77" s="17">
        <v>14305</v>
      </c>
      <c r="F77" s="17">
        <v>15012</v>
      </c>
      <c r="G77" s="24"/>
      <c r="H77" s="7"/>
      <c r="I77" s="25">
        <f t="shared" si="16"/>
        <v>-2088</v>
      </c>
      <c r="J77" s="24">
        <f t="shared" si="16"/>
        <v>-3498</v>
      </c>
      <c r="K77" s="7"/>
      <c r="L77" s="25">
        <f t="shared" si="3"/>
        <v>-2089.323251461858</v>
      </c>
      <c r="M77" s="17">
        <f t="shared" si="1"/>
        <v>1.7509944313094274</v>
      </c>
      <c r="N77" s="17">
        <f t="shared" si="4"/>
        <v>-3506.7033307267398</v>
      </c>
      <c r="O77" s="24">
        <f t="shared" si="2"/>
        <v>75.747965739012272</v>
      </c>
      <c r="P77" s="7"/>
      <c r="Q77" s="25">
        <f t="shared" si="5"/>
        <v>-2094.3864895268071</v>
      </c>
      <c r="R77" s="24">
        <f t="shared" si="6"/>
        <v>-3494.4345965457596</v>
      </c>
      <c r="S77" s="7"/>
      <c r="T77" s="25">
        <f t="shared" si="7"/>
        <v>0.50957777739237176</v>
      </c>
      <c r="U77" s="24">
        <f t="shared" si="8"/>
        <v>-0.85442625873699352</v>
      </c>
      <c r="V77" s="7"/>
      <c r="W77" s="25">
        <f t="shared" si="9"/>
        <v>0.52116962261364563</v>
      </c>
      <c r="X77" s="24">
        <f t="shared" si="10"/>
        <v>320.64837587589398</v>
      </c>
      <c r="Y77" s="7"/>
      <c r="Z77" s="25">
        <f t="shared" si="11"/>
        <v>643</v>
      </c>
      <c r="AA77" s="17">
        <f t="shared" si="15"/>
        <v>320.65199999999976</v>
      </c>
      <c r="AB77" s="24">
        <f t="shared" si="12"/>
        <v>5.5964331531048535</v>
      </c>
      <c r="AC77" s="17">
        <f t="shared" si="13"/>
        <v>-3.6241241057837215E-3</v>
      </c>
      <c r="AD77" s="17">
        <f t="shared" ca="1" si="14"/>
        <v>1.0805199363517204E-3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12382</v>
      </c>
      <c r="D78" s="17">
        <v>11405</v>
      </c>
      <c r="E78" s="17">
        <v>14114</v>
      </c>
      <c r="F78" s="17">
        <v>15093</v>
      </c>
      <c r="G78" s="24"/>
      <c r="H78" s="7"/>
      <c r="I78" s="25">
        <f t="shared" si="16"/>
        <v>-1732</v>
      </c>
      <c r="J78" s="24">
        <f t="shared" si="16"/>
        <v>-3688</v>
      </c>
      <c r="K78" s="7"/>
      <c r="L78" s="25">
        <f t="shared" si="3"/>
        <v>-1728.30575993923</v>
      </c>
      <c r="M78" s="17">
        <f t="shared" si="1"/>
        <v>13.647409626597719</v>
      </c>
      <c r="N78" s="17">
        <f t="shared" si="4"/>
        <v>-3699.8592293452466</v>
      </c>
      <c r="O78" s="24">
        <f t="shared" si="2"/>
        <v>140.64132066315818</v>
      </c>
      <c r="P78" s="7"/>
      <c r="Q78" s="25">
        <f t="shared" si="5"/>
        <v>-1738.3864895268068</v>
      </c>
      <c r="R78" s="24">
        <f t="shared" si="6"/>
        <v>-3684.4345965457596</v>
      </c>
      <c r="S78" s="7"/>
      <c r="T78" s="25">
        <f t="shared" si="7"/>
        <v>0.42296067512455154</v>
      </c>
      <c r="U78" s="24">
        <f t="shared" si="8"/>
        <v>-0.90088327050092887</v>
      </c>
      <c r="V78" s="7"/>
      <c r="W78" s="25">
        <f t="shared" si="9"/>
        <v>0.43517235775170643</v>
      </c>
      <c r="X78" s="24">
        <f t="shared" si="10"/>
        <v>326.24718018848034</v>
      </c>
      <c r="Y78" s="7"/>
      <c r="Z78" s="25">
        <f t="shared" si="11"/>
        <v>631</v>
      </c>
      <c r="AA78" s="17">
        <f t="shared" si="15"/>
        <v>326.33099999999973</v>
      </c>
      <c r="AB78" s="24">
        <f t="shared" si="12"/>
        <v>5.6955504013256109</v>
      </c>
      <c r="AC78" s="17">
        <f t="shared" si="13"/>
        <v>-8.3819811519390441E-2</v>
      </c>
      <c r="AD78" s="17">
        <f t="shared" ca="1" si="14"/>
        <v>0.1554457271317915</v>
      </c>
      <c r="AE78" s="17">
        <v>91</v>
      </c>
    </row>
    <row r="79" spans="1:31" s="17" customFormat="1" x14ac:dyDescent="0.25">
      <c r="A79" s="17">
        <v>59</v>
      </c>
      <c r="B79" s="17">
        <v>626</v>
      </c>
      <c r="C79" s="17">
        <v>12585</v>
      </c>
      <c r="D79" s="17">
        <v>11340</v>
      </c>
      <c r="E79" s="17">
        <v>13940</v>
      </c>
      <c r="F79" s="17">
        <v>15191</v>
      </c>
      <c r="G79" s="24"/>
      <c r="H79" s="7"/>
      <c r="I79" s="25">
        <f t="shared" si="16"/>
        <v>-1355</v>
      </c>
      <c r="J79" s="24">
        <f t="shared" si="16"/>
        <v>-3851</v>
      </c>
      <c r="K79" s="7"/>
      <c r="L79" s="25">
        <f t="shared" si="3"/>
        <v>-1353.3050834391531</v>
      </c>
      <c r="M79" s="17">
        <f t="shared" si="1"/>
        <v>2.8727421482330069</v>
      </c>
      <c r="N79" s="17">
        <f t="shared" si="4"/>
        <v>-3855.5505690134582</v>
      </c>
      <c r="O79" s="24">
        <f t="shared" si="2"/>
        <v>20.707678346246333</v>
      </c>
      <c r="P79" s="7"/>
      <c r="Q79" s="25">
        <f t="shared" si="5"/>
        <v>-1361.3864895268068</v>
      </c>
      <c r="R79" s="24">
        <f t="shared" si="6"/>
        <v>-3847.4345965457596</v>
      </c>
      <c r="S79" s="7"/>
      <c r="T79" s="25">
        <f t="shared" si="7"/>
        <v>0.33123413704879817</v>
      </c>
      <c r="U79" s="24">
        <f t="shared" si="8"/>
        <v>-0.94073849638262064</v>
      </c>
      <c r="V79" s="7"/>
      <c r="W79" s="25">
        <f t="shared" si="9"/>
        <v>0.34397598485395292</v>
      </c>
      <c r="X79" s="24">
        <f t="shared" si="10"/>
        <v>331.9454133091574</v>
      </c>
      <c r="Y79" s="7"/>
      <c r="Z79" s="25">
        <f t="shared" si="11"/>
        <v>626</v>
      </c>
      <c r="AA79" s="17">
        <f t="shared" si="15"/>
        <v>331.96499999999975</v>
      </c>
      <c r="AB79" s="24">
        <f t="shared" si="12"/>
        <v>5.7938822513829713</v>
      </c>
      <c r="AC79" s="17">
        <f t="shared" si="13"/>
        <v>-1.9586690842345433E-2</v>
      </c>
      <c r="AD79" s="17">
        <f t="shared" ca="1" si="14"/>
        <v>5.3869750342698808E-2</v>
      </c>
      <c r="AE79" s="17">
        <v>90</v>
      </c>
    </row>
    <row r="80" spans="1:31" s="17" customFormat="1" x14ac:dyDescent="0.25">
      <c r="A80" s="17">
        <v>60</v>
      </c>
      <c r="B80" s="17">
        <v>636</v>
      </c>
      <c r="C80" s="17">
        <v>12783</v>
      </c>
      <c r="D80" s="17">
        <v>11271</v>
      </c>
      <c r="E80" s="17">
        <v>13740</v>
      </c>
      <c r="F80" s="17">
        <v>15247</v>
      </c>
      <c r="G80" s="24"/>
      <c r="H80" s="7"/>
      <c r="I80" s="25">
        <f t="shared" si="16"/>
        <v>-957</v>
      </c>
      <c r="J80" s="24">
        <f t="shared" si="16"/>
        <v>-3976</v>
      </c>
      <c r="K80" s="7"/>
      <c r="L80" s="25">
        <f t="shared" si="3"/>
        <v>-958.87428271849979</v>
      </c>
      <c r="M80" s="17">
        <f t="shared" si="1"/>
        <v>3.5129357088669444</v>
      </c>
      <c r="N80" s="17">
        <f t="shared" si="4"/>
        <v>-3975.5201031101628</v>
      </c>
      <c r="O80" s="24">
        <f t="shared" si="2"/>
        <v>0.23030102487538318</v>
      </c>
      <c r="P80" s="7"/>
      <c r="Q80" s="25">
        <f t="shared" si="5"/>
        <v>-963.38648952680694</v>
      </c>
      <c r="R80" s="24">
        <f t="shared" si="6"/>
        <v>-3972.4345965457596</v>
      </c>
      <c r="S80" s="7"/>
      <c r="T80" s="25">
        <f t="shared" si="7"/>
        <v>0.23439816316511156</v>
      </c>
      <c r="U80" s="24">
        <f t="shared" si="8"/>
        <v>-0.97130231991152549</v>
      </c>
      <c r="V80" s="7"/>
      <c r="W80" s="25">
        <f t="shared" si="9"/>
        <v>0.24754416081752201</v>
      </c>
      <c r="X80" s="24">
        <f t="shared" si="10"/>
        <v>337.73216942031729</v>
      </c>
      <c r="Y80" s="7"/>
      <c r="Z80" s="25">
        <f t="shared" si="11"/>
        <v>636</v>
      </c>
      <c r="AA80" s="17">
        <f t="shared" si="15"/>
        <v>337.68899999999974</v>
      </c>
      <c r="AB80" s="24">
        <f t="shared" si="12"/>
        <v>5.8937848977671266</v>
      </c>
      <c r="AC80" s="17">
        <f t="shared" si="13"/>
        <v>4.3169420317553886E-2</v>
      </c>
      <c r="AD80" s="17">
        <f t="shared" ca="1" si="14"/>
        <v>5.7907659353645613E-2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12974</v>
      </c>
      <c r="D81" s="17">
        <v>11230</v>
      </c>
      <c r="E81" s="17">
        <v>13546</v>
      </c>
      <c r="F81" s="17">
        <v>15289</v>
      </c>
      <c r="G81" s="24"/>
      <c r="H81" s="7"/>
      <c r="I81" s="25">
        <f t="shared" si="16"/>
        <v>-572</v>
      </c>
      <c r="J81" s="24">
        <f t="shared" si="16"/>
        <v>-4059</v>
      </c>
      <c r="K81" s="7"/>
      <c r="L81" s="25">
        <f t="shared" si="3"/>
        <v>-570.82704546945945</v>
      </c>
      <c r="M81" s="17">
        <f t="shared" si="1"/>
        <v>1.3758223307156041</v>
      </c>
      <c r="N81" s="17">
        <f t="shared" si="4"/>
        <v>-4053.3923121378871</v>
      </c>
      <c r="O81" s="24">
        <f t="shared" si="2"/>
        <v>31.446163158888631</v>
      </c>
      <c r="P81" s="7"/>
      <c r="Q81" s="25">
        <f t="shared" si="5"/>
        <v>-578.38648952680694</v>
      </c>
      <c r="R81" s="24">
        <f t="shared" si="6"/>
        <v>-4055.4345965457596</v>
      </c>
      <c r="S81" s="7"/>
      <c r="T81" s="25">
        <f t="shared" si="7"/>
        <v>0.14072517335300266</v>
      </c>
      <c r="U81" s="24">
        <f t="shared" si="8"/>
        <v>-0.99159669873471823</v>
      </c>
      <c r="V81" s="7"/>
      <c r="W81" s="25">
        <f t="shared" si="9"/>
        <v>0.1541368450204483</v>
      </c>
      <c r="X81" s="24">
        <f t="shared" si="10"/>
        <v>343.19455909156989</v>
      </c>
      <c r="Y81" s="7"/>
      <c r="Z81" s="25">
        <f t="shared" si="11"/>
        <v>611</v>
      </c>
      <c r="AA81" s="17">
        <f t="shared" si="15"/>
        <v>343.18799999999976</v>
      </c>
      <c r="AB81" s="24">
        <f t="shared" si="12"/>
        <v>5.9897605533342952</v>
      </c>
      <c r="AC81" s="17">
        <f t="shared" si="13"/>
        <v>6.5590915701250196E-3</v>
      </c>
      <c r="AD81" s="17">
        <f t="shared" ca="1" si="14"/>
        <v>7.4674963390350513E-2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13170</v>
      </c>
      <c r="D82" s="17">
        <v>11211</v>
      </c>
      <c r="E82" s="17">
        <v>13350</v>
      </c>
      <c r="F82" s="17">
        <v>15310</v>
      </c>
      <c r="G82" s="24"/>
      <c r="H82" s="7"/>
      <c r="I82" s="25">
        <f t="shared" si="16"/>
        <v>-180</v>
      </c>
      <c r="J82" s="24">
        <f t="shared" si="16"/>
        <v>-4099</v>
      </c>
      <c r="K82" s="7"/>
      <c r="L82" s="25">
        <f t="shared" si="3"/>
        <v>-173.58541192530592</v>
      </c>
      <c r="M82" s="17">
        <f t="shared" si="1"/>
        <v>41.146940168007511</v>
      </c>
      <c r="N82" s="17">
        <f t="shared" si="4"/>
        <v>-4094.1116446775518</v>
      </c>
      <c r="O82" s="24">
        <f t="shared" si="2"/>
        <v>23.8960177585077</v>
      </c>
      <c r="P82" s="7"/>
      <c r="Q82" s="25">
        <f t="shared" si="5"/>
        <v>-186.38648952680688</v>
      </c>
      <c r="R82" s="24">
        <f t="shared" si="6"/>
        <v>-4095.4345965457596</v>
      </c>
      <c r="S82" s="7"/>
      <c r="T82" s="25">
        <f t="shared" si="7"/>
        <v>4.534903827158266E-2</v>
      </c>
      <c r="U82" s="24">
        <f t="shared" si="8"/>
        <v>-1.0013771222639678</v>
      </c>
      <c r="V82" s="7"/>
      <c r="W82" s="25">
        <f t="shared" si="9"/>
        <v>5.8884159984405646E-2</v>
      </c>
      <c r="X82" s="24">
        <f t="shared" si="10"/>
        <v>348.66478263271676</v>
      </c>
      <c r="Y82" s="7"/>
      <c r="Z82" s="25">
        <f t="shared" si="11"/>
        <v>617</v>
      </c>
      <c r="AA82" s="17">
        <f t="shared" si="15"/>
        <v>348.74099999999976</v>
      </c>
      <c r="AB82" s="24">
        <f t="shared" si="12"/>
        <v>6.0866786866975406</v>
      </c>
      <c r="AC82" s="17">
        <f t="shared" si="13"/>
        <v>-7.6217367282993109E-2</v>
      </c>
      <c r="AD82" s="17">
        <f t="shared" ca="1" si="14"/>
        <v>2.2512935594022565E-2</v>
      </c>
      <c r="AE82" s="17">
        <v>87</v>
      </c>
    </row>
    <row r="83" spans="1:31" s="17" customFormat="1" x14ac:dyDescent="0.25">
      <c r="A83" s="17">
        <v>63</v>
      </c>
      <c r="B83" s="17">
        <v>616</v>
      </c>
      <c r="C83" s="17">
        <v>13369</v>
      </c>
      <c r="D83" s="17">
        <v>11206</v>
      </c>
      <c r="E83" s="17">
        <v>13149</v>
      </c>
      <c r="F83" s="17">
        <v>15307</v>
      </c>
      <c r="G83" s="24"/>
      <c r="H83" s="7"/>
      <c r="I83" s="25">
        <f t="shared" si="16"/>
        <v>220</v>
      </c>
      <c r="J83" s="24">
        <f t="shared" si="16"/>
        <v>-4101</v>
      </c>
      <c r="K83" s="7"/>
      <c r="L83" s="25">
        <f t="shared" si="3"/>
        <v>224.70281284460415</v>
      </c>
      <c r="M83" s="17">
        <f t="shared" si="1"/>
        <v>22.116448651373808</v>
      </c>
      <c r="N83" s="17">
        <f t="shared" si="4"/>
        <v>-4096.374734219291</v>
      </c>
      <c r="O83" s="24">
        <f t="shared" si="2"/>
        <v>21.393083542197768</v>
      </c>
      <c r="P83" s="7"/>
      <c r="Q83" s="25">
        <f t="shared" si="5"/>
        <v>213.61351047319312</v>
      </c>
      <c r="R83" s="24">
        <f t="shared" si="6"/>
        <v>-4097.4345965457596</v>
      </c>
      <c r="S83" s="7"/>
      <c r="T83" s="25">
        <f t="shared" si="7"/>
        <v>-5.1973548546192828E-2</v>
      </c>
      <c r="U83" s="24">
        <f t="shared" si="8"/>
        <v>-1.0018661434404301</v>
      </c>
      <c r="V83" s="7"/>
      <c r="W83" s="25">
        <f t="shared" si="9"/>
        <v>-3.8440703376389704E-2</v>
      </c>
      <c r="X83" s="24">
        <f t="shared" si="10"/>
        <v>354.22739112353287</v>
      </c>
      <c r="Y83" s="7"/>
      <c r="Z83" s="25">
        <f t="shared" si="11"/>
        <v>616</v>
      </c>
      <c r="AA83" s="17">
        <f t="shared" si="15"/>
        <v>354.28499999999974</v>
      </c>
      <c r="AB83" s="24">
        <f t="shared" si="12"/>
        <v>6.1834397404281063</v>
      </c>
      <c r="AC83" s="17">
        <f t="shared" si="13"/>
        <v>-5.7608876466872516E-2</v>
      </c>
      <c r="AD83" s="17">
        <f t="shared" ca="1" si="14"/>
        <v>2.5398762580266521E-3</v>
      </c>
      <c r="AE83" s="17">
        <v>86</v>
      </c>
    </row>
    <row r="84" spans="1:31" s="17" customFormat="1" x14ac:dyDescent="0.25">
      <c r="A84" s="17">
        <v>64</v>
      </c>
      <c r="B84" s="17">
        <v>633</v>
      </c>
      <c r="C84" s="17">
        <v>13577</v>
      </c>
      <c r="D84" s="17">
        <v>11227</v>
      </c>
      <c r="E84" s="17">
        <v>12950</v>
      </c>
      <c r="F84" s="17">
        <v>15296</v>
      </c>
      <c r="G84" s="24"/>
      <c r="H84" s="7"/>
      <c r="I84" s="25">
        <f t="shared" ref="I84:J115" si="17">C84-E84</f>
        <v>627</v>
      </c>
      <c r="J84" s="24">
        <f t="shared" si="17"/>
        <v>-4069</v>
      </c>
      <c r="K84" s="7"/>
      <c r="L84" s="25">
        <f t="shared" si="3"/>
        <v>631.82164099259296</v>
      </c>
      <c r="M84" s="17">
        <f t="shared" ref="M84:M147" si="18">(I84-L84)^2</f>
        <v>23.248221861452834</v>
      </c>
      <c r="N84" s="17">
        <f t="shared" si="4"/>
        <v>-4058.7187794391948</v>
      </c>
      <c r="O84" s="24">
        <f t="shared" ref="O84:O147" si="19">(J84-N84)^2</f>
        <v>105.70349621992349</v>
      </c>
      <c r="P84" s="7"/>
      <c r="Q84" s="25">
        <f t="shared" si="5"/>
        <v>620.61351047319306</v>
      </c>
      <c r="R84" s="24">
        <f t="shared" si="6"/>
        <v>-4065.4345965457596</v>
      </c>
      <c r="S84" s="7"/>
      <c r="T84" s="25">
        <f t="shared" si="7"/>
        <v>-0.15099928063327939</v>
      </c>
      <c r="U84" s="24">
        <f t="shared" si="8"/>
        <v>-0.99404180461703062</v>
      </c>
      <c r="V84" s="7"/>
      <c r="W84" s="25">
        <f t="shared" si="9"/>
        <v>-0.13758120071017521</v>
      </c>
      <c r="X84" s="24">
        <f>IF(MOD(ATAN2(U84,W84)*180/PI()-$J$9+360,360)&lt;355,MOD(ATAN2(U84,W84)*180/PI()-$J$9+360,360)+360,MOD(ATAN2(U84,W84)*180/PI()-$J$9+360,360))</f>
        <v>359.91009001503915</v>
      </c>
      <c r="Y84" s="7"/>
      <c r="Z84" s="25">
        <f t="shared" si="11"/>
        <v>633</v>
      </c>
      <c r="AA84" s="17">
        <f t="shared" si="15"/>
        <v>359.98199999999974</v>
      </c>
      <c r="AB84" s="24">
        <f t="shared" si="12"/>
        <v>6.2828711479142232</v>
      </c>
      <c r="AC84" s="17">
        <f t="shared" si="13"/>
        <v>-7.1909984960598194E-2</v>
      </c>
    </row>
    <row r="85" spans="1:31" s="17" customFormat="1" x14ac:dyDescent="0.25">
      <c r="A85" s="17">
        <v>0</v>
      </c>
      <c r="B85" s="17">
        <v>0</v>
      </c>
      <c r="C85" s="17">
        <v>13538</v>
      </c>
      <c r="D85" s="17">
        <v>11190</v>
      </c>
      <c r="E85" s="17">
        <v>12901</v>
      </c>
      <c r="F85" s="17">
        <v>15242</v>
      </c>
      <c r="G85" s="24"/>
      <c r="H85" s="7"/>
      <c r="I85" s="25">
        <f t="shared" si="17"/>
        <v>637</v>
      </c>
      <c r="J85" s="24">
        <f t="shared" si="17"/>
        <v>-4052</v>
      </c>
      <c r="K85" s="7"/>
      <c r="L85" s="25">
        <f>$M$9*SIN(2*PI()/$M$10*(AA85+$M$11))+$M$12</f>
        <v>638.23280092321875</v>
      </c>
      <c r="M85" s="17">
        <f t="shared" si="18"/>
        <v>1.5197981162889946</v>
      </c>
      <c r="N85" s="17">
        <f>$O$9*COS(2*PI()/$O$10*(AA85+$O$11))+$O$12</f>
        <v>-4044.5121690198184</v>
      </c>
      <c r="O85" s="24">
        <f t="shared" si="19"/>
        <v>56.067612787766897</v>
      </c>
      <c r="P85" s="7"/>
      <c r="Q85" s="25">
        <f t="shared" ref="Q85:Q148" si="20">I85-$J$4</f>
        <v>630.61351047319306</v>
      </c>
      <c r="R85" s="24">
        <f t="shared" ref="R85:R148" si="21">J85-$J$3</f>
        <v>-4048.4345965457596</v>
      </c>
      <c r="S85" s="7"/>
      <c r="T85" s="25">
        <f t="shared" ref="T85:T148" si="22">Q85/$J$7</f>
        <v>-0.15343234530372377</v>
      </c>
      <c r="U85" s="24">
        <f t="shared" ref="U85:U148" si="23">R85/$J$6</f>
        <v>-0.98988512461709954</v>
      </c>
      <c r="V85" s="7"/>
      <c r="W85" s="25">
        <f t="shared" ref="W85:W148" si="24">(T85-U85*SIN(-$J$11*PI()/180))/(COS(-$J$11*PI()/180))</f>
        <v>-0.14007065410363259</v>
      </c>
      <c r="X85" s="24">
        <f>IF(MOD(ATAN2(U85,W85)*180/PI()-$J$9+360,360)&lt;355,MOD(ATAN2(U85,W85)*180/PI()-$J$9+360,360)+360,MOD(ATAN2(U85,W85)*180/PI()-$J$9+360,360))</f>
        <v>360.08407428195272</v>
      </c>
      <c r="Y85" s="7"/>
      <c r="Z85" s="25">
        <f>I165-J159</f>
        <v>7</v>
      </c>
      <c r="AA85" s="17">
        <f t="shared" si="15"/>
        <v>360.04499999999973</v>
      </c>
      <c r="AB85" s="24">
        <f t="shared" ref="AB85:AB148" si="25">AA85*PI()/180</f>
        <v>6.2839707053429796</v>
      </c>
      <c r="AC85" s="17">
        <f t="shared" ref="AC85:AC148" si="26">X85-AA85</f>
        <v>3.9074281952991896E-2</v>
      </c>
    </row>
    <row r="86" spans="1:31" s="17" customFormat="1" x14ac:dyDescent="0.25">
      <c r="A86" s="17">
        <v>1</v>
      </c>
      <c r="B86" s="17">
        <v>-624</v>
      </c>
      <c r="C86" s="17">
        <v>13322</v>
      </c>
      <c r="D86" s="17">
        <v>11163</v>
      </c>
      <c r="E86" s="17">
        <v>13092</v>
      </c>
      <c r="F86" s="17">
        <v>15254</v>
      </c>
      <c r="G86" s="24"/>
      <c r="H86" s="7"/>
      <c r="I86" s="25">
        <f t="shared" si="17"/>
        <v>230</v>
      </c>
      <c r="J86" s="24">
        <f t="shared" si="17"/>
        <v>-4091</v>
      </c>
      <c r="K86" s="7"/>
      <c r="L86" s="25">
        <f t="shared" ref="L86:L149" si="27">$M$9*SIN(2*PI()/$M$10*(AA86+$M$11))+$M$12</f>
        <v>238.37221723010956</v>
      </c>
      <c r="M86" s="17">
        <f t="shared" si="18"/>
        <v>70.094021348143315</v>
      </c>
      <c r="N86" s="17">
        <f t="shared" ref="N86:N149" si="28">$O$9*COS(2*PI()/$O$10*(AA86+$O$11))+$O$12</f>
        <v>-4082.3729537675445</v>
      </c>
      <c r="O86" s="24">
        <f t="shared" si="19"/>
        <v>74.425926696925345</v>
      </c>
      <c r="P86" s="7"/>
      <c r="Q86" s="25">
        <f t="shared" si="20"/>
        <v>223.61351047319312</v>
      </c>
      <c r="R86" s="24">
        <f t="shared" si="21"/>
        <v>-4087.4345965457596</v>
      </c>
      <c r="S86" s="7"/>
      <c r="T86" s="25">
        <f t="shared" si="22"/>
        <v>-5.4406613216637215E-2</v>
      </c>
      <c r="U86" s="24">
        <f t="shared" si="23"/>
        <v>-0.99942103755811784</v>
      </c>
      <c r="V86" s="7"/>
      <c r="W86" s="25">
        <f t="shared" si="24"/>
        <v>-4.0907029340752507E-2</v>
      </c>
      <c r="X86" s="24">
        <f t="shared" ref="X86:X148" si="29">MOD(ATAN2(U86,W86)*180/PI()-$J$9+360,360)</f>
        <v>354.3739309997909</v>
      </c>
      <c r="Y86" s="7"/>
      <c r="Z86" s="25">
        <f t="shared" ref="Z86:Z149" si="30">B86</f>
        <v>-624</v>
      </c>
      <c r="AA86" s="17">
        <f t="shared" ref="AA86:AA149" si="31">360/40000*Z86+AA85</f>
        <v>354.42899999999975</v>
      </c>
      <c r="AB86" s="24">
        <f t="shared" si="25"/>
        <v>6.1859530145509778</v>
      </c>
      <c r="AC86" s="17">
        <f t="shared" si="26"/>
        <v>-5.5069000208845864E-2</v>
      </c>
    </row>
    <row r="87" spans="1:31" s="17" customFormat="1" x14ac:dyDescent="0.25">
      <c r="A87" s="17">
        <v>2</v>
      </c>
      <c r="B87" s="17">
        <v>-626</v>
      </c>
      <c r="C87" s="17">
        <v>13121</v>
      </c>
      <c r="D87" s="17">
        <v>11164</v>
      </c>
      <c r="E87" s="17">
        <v>13295</v>
      </c>
      <c r="F87" s="17">
        <v>15252</v>
      </c>
      <c r="G87" s="24"/>
      <c r="H87" s="7"/>
      <c r="I87" s="25">
        <f t="shared" si="17"/>
        <v>-174</v>
      </c>
      <c r="J87" s="24">
        <f t="shared" si="17"/>
        <v>-4088</v>
      </c>
      <c r="K87" s="7"/>
      <c r="L87" s="25">
        <f t="shared" si="27"/>
        <v>-165.00769203192505</v>
      </c>
      <c r="M87" s="17">
        <f t="shared" si="18"/>
        <v>80.861602592704301</v>
      </c>
      <c r="N87" s="17">
        <f t="shared" si="28"/>
        <v>-4080.9277813679191</v>
      </c>
      <c r="O87" s="24">
        <f t="shared" si="19"/>
        <v>50.016276379951897</v>
      </c>
      <c r="P87" s="7"/>
      <c r="Q87" s="25">
        <f t="shared" si="20"/>
        <v>-180.38648952680688</v>
      </c>
      <c r="R87" s="24">
        <f t="shared" si="21"/>
        <v>-4084.4345965457596</v>
      </c>
      <c r="S87" s="7"/>
      <c r="T87" s="25">
        <f t="shared" si="22"/>
        <v>4.3889199469316027E-2</v>
      </c>
      <c r="U87" s="24">
        <f t="shared" si="23"/>
        <v>-0.99868750579342414</v>
      </c>
      <c r="V87" s="7"/>
      <c r="W87" s="25">
        <f t="shared" si="24"/>
        <v>5.7387844813577539E-2</v>
      </c>
      <c r="X87" s="24">
        <f t="shared" si="29"/>
        <v>348.74129556831076</v>
      </c>
      <c r="Y87" s="7"/>
      <c r="Z87" s="25">
        <f t="shared" si="30"/>
        <v>-626</v>
      </c>
      <c r="AA87" s="17">
        <f t="shared" si="31"/>
        <v>348.79499999999973</v>
      </c>
      <c r="AB87" s="24">
        <f t="shared" si="25"/>
        <v>6.0876211644936173</v>
      </c>
      <c r="AC87" s="17">
        <f t="shared" si="26"/>
        <v>-5.3704431688970544E-2</v>
      </c>
    </row>
    <row r="88" spans="1:31" s="17" customFormat="1" x14ac:dyDescent="0.25">
      <c r="A88" s="17">
        <v>3</v>
      </c>
      <c r="B88" s="17">
        <v>-607</v>
      </c>
      <c r="C88" s="17">
        <v>12934</v>
      </c>
      <c r="D88" s="17">
        <v>11187</v>
      </c>
      <c r="E88" s="17">
        <v>13488</v>
      </c>
      <c r="F88" s="17">
        <v>15231</v>
      </c>
      <c r="G88" s="24"/>
      <c r="H88" s="7"/>
      <c r="I88" s="25">
        <f t="shared" si="17"/>
        <v>-554</v>
      </c>
      <c r="J88" s="24">
        <f t="shared" si="17"/>
        <v>-4044</v>
      </c>
      <c r="K88" s="7"/>
      <c r="L88" s="25">
        <f t="shared" si="27"/>
        <v>-554.6026752230589</v>
      </c>
      <c r="M88" s="17">
        <f t="shared" si="18"/>
        <v>0.36321742448908934</v>
      </c>
      <c r="N88" s="17">
        <f t="shared" si="28"/>
        <v>-4041.8265366051478</v>
      </c>
      <c r="O88" s="24">
        <f t="shared" si="19"/>
        <v>4.7239431287624765</v>
      </c>
      <c r="P88" s="7"/>
      <c r="Q88" s="25">
        <f t="shared" si="20"/>
        <v>-560.38648952680694</v>
      </c>
      <c r="R88" s="24">
        <f t="shared" si="21"/>
        <v>-4040.4345965457596</v>
      </c>
      <c r="S88" s="7"/>
      <c r="T88" s="25">
        <f t="shared" si="22"/>
        <v>0.13634565694620276</v>
      </c>
      <c r="U88" s="24">
        <f t="shared" si="23"/>
        <v>-0.9879290399112497</v>
      </c>
      <c r="V88" s="7"/>
      <c r="W88" s="25">
        <f t="shared" si="24"/>
        <v>0.14970737003992152</v>
      </c>
      <c r="X88" s="24">
        <f t="shared" si="29"/>
        <v>343.41323405496018</v>
      </c>
      <c r="Y88" s="7"/>
      <c r="Z88" s="25">
        <f t="shared" si="30"/>
        <v>-607</v>
      </c>
      <c r="AA88" s="17">
        <f t="shared" si="31"/>
        <v>343.33199999999971</v>
      </c>
      <c r="AB88" s="24">
        <f t="shared" si="25"/>
        <v>5.9922738274571667</v>
      </c>
      <c r="AC88" s="17">
        <f t="shared" si="26"/>
        <v>8.1234054960475532E-2</v>
      </c>
    </row>
    <row r="89" spans="1:31" s="17" customFormat="1" x14ac:dyDescent="0.25">
      <c r="A89" s="17">
        <v>4</v>
      </c>
      <c r="B89" s="17">
        <v>-622</v>
      </c>
      <c r="C89" s="17">
        <v>12737</v>
      </c>
      <c r="D89" s="17">
        <v>11231</v>
      </c>
      <c r="E89" s="17">
        <v>13683</v>
      </c>
      <c r="F89" s="17">
        <v>15193</v>
      </c>
      <c r="G89" s="24"/>
      <c r="H89" s="7"/>
      <c r="I89" s="25">
        <f t="shared" si="17"/>
        <v>-946</v>
      </c>
      <c r="J89" s="24">
        <f t="shared" si="17"/>
        <v>-3962</v>
      </c>
      <c r="K89" s="7"/>
      <c r="L89" s="25">
        <f t="shared" si="27"/>
        <v>-948.50850282552312</v>
      </c>
      <c r="M89" s="17">
        <f t="shared" si="18"/>
        <v>6.292586425657495</v>
      </c>
      <c r="N89" s="17">
        <f t="shared" si="28"/>
        <v>-3963.6283484273999</v>
      </c>
      <c r="O89" s="24">
        <f t="shared" si="19"/>
        <v>2.651518601015864</v>
      </c>
      <c r="P89" s="7"/>
      <c r="Q89" s="25">
        <f t="shared" si="20"/>
        <v>-952.38648952680694</v>
      </c>
      <c r="R89" s="24">
        <f t="shared" si="21"/>
        <v>-3958.4345965457596</v>
      </c>
      <c r="S89" s="7"/>
      <c r="T89" s="25">
        <f t="shared" si="22"/>
        <v>0.23172179202762275</v>
      </c>
      <c r="U89" s="24">
        <f t="shared" si="23"/>
        <v>-0.96787917167628812</v>
      </c>
      <c r="V89" s="7"/>
      <c r="W89" s="25">
        <f t="shared" si="24"/>
        <v>0.2448212905013967</v>
      </c>
      <c r="X89" s="24">
        <f t="shared" si="29"/>
        <v>337.8350770796709</v>
      </c>
      <c r="Y89" s="7"/>
      <c r="Z89" s="25">
        <f t="shared" si="30"/>
        <v>-622</v>
      </c>
      <c r="AA89" s="17">
        <f t="shared" si="31"/>
        <v>337.7339999999997</v>
      </c>
      <c r="AB89" s="24">
        <f t="shared" si="25"/>
        <v>5.8945702959305235</v>
      </c>
      <c r="AC89" s="17">
        <f t="shared" si="26"/>
        <v>0.1010770796711995</v>
      </c>
    </row>
    <row r="90" spans="1:31" s="17" customFormat="1" x14ac:dyDescent="0.25">
      <c r="A90" s="17">
        <v>5</v>
      </c>
      <c r="B90" s="17">
        <v>-641</v>
      </c>
      <c r="C90" s="17">
        <v>12534</v>
      </c>
      <c r="D90" s="17">
        <v>11291</v>
      </c>
      <c r="E90" s="17">
        <v>13881</v>
      </c>
      <c r="F90" s="17">
        <v>15131</v>
      </c>
      <c r="G90" s="24"/>
      <c r="H90" s="7"/>
      <c r="I90" s="25">
        <f t="shared" si="17"/>
        <v>-1347</v>
      </c>
      <c r="J90" s="24">
        <f t="shared" si="17"/>
        <v>-3840</v>
      </c>
      <c r="K90" s="7"/>
      <c r="L90" s="25">
        <f t="shared" si="27"/>
        <v>-1344.8753969503989</v>
      </c>
      <c r="M90" s="17">
        <f t="shared" si="18"/>
        <v>4.5139381183742593</v>
      </c>
      <c r="N90" s="17">
        <f t="shared" si="28"/>
        <v>-3843.4478974760054</v>
      </c>
      <c r="O90" s="24">
        <f t="shared" si="19"/>
        <v>11.887997005044664</v>
      </c>
      <c r="P90" s="7"/>
      <c r="Q90" s="25">
        <f t="shared" si="20"/>
        <v>-1353.3864895268068</v>
      </c>
      <c r="R90" s="24">
        <f t="shared" si="21"/>
        <v>-3836.4345965457596</v>
      </c>
      <c r="S90" s="7"/>
      <c r="T90" s="25">
        <f t="shared" si="22"/>
        <v>0.32928768531244262</v>
      </c>
      <c r="U90" s="24">
        <f t="shared" si="23"/>
        <v>-0.93804887991207708</v>
      </c>
      <c r="V90" s="7"/>
      <c r="W90" s="25">
        <f t="shared" si="24"/>
        <v>0.34199301232713636</v>
      </c>
      <c r="X90" s="24">
        <f t="shared" si="29"/>
        <v>331.99928305950004</v>
      </c>
      <c r="Y90" s="7"/>
      <c r="Z90" s="25">
        <f t="shared" si="30"/>
        <v>-641</v>
      </c>
      <c r="AA90" s="17">
        <f t="shared" si="31"/>
        <v>331.96499999999969</v>
      </c>
      <c r="AB90" s="24">
        <f t="shared" si="25"/>
        <v>5.7938822513829704</v>
      </c>
      <c r="AC90" s="17">
        <f t="shared" si="26"/>
        <v>3.4283059500353374E-2</v>
      </c>
    </row>
    <row r="91" spans="1:31" s="17" customFormat="1" x14ac:dyDescent="0.25">
      <c r="A91" s="17">
        <v>6</v>
      </c>
      <c r="B91" s="17">
        <v>-627</v>
      </c>
      <c r="C91" s="17">
        <v>12343</v>
      </c>
      <c r="D91" s="17">
        <v>11362</v>
      </c>
      <c r="E91" s="17">
        <v>14061</v>
      </c>
      <c r="F91" s="17">
        <v>15045</v>
      </c>
      <c r="G91" s="24"/>
      <c r="H91" s="7"/>
      <c r="I91" s="25">
        <f t="shared" si="17"/>
        <v>-1718</v>
      </c>
      <c r="J91" s="24">
        <f t="shared" si="17"/>
        <v>-3683</v>
      </c>
      <c r="K91" s="7"/>
      <c r="L91" s="25">
        <f t="shared" si="27"/>
        <v>-1719.3660391477038</v>
      </c>
      <c r="M91" s="17">
        <f t="shared" si="18"/>
        <v>1.866062953059213</v>
      </c>
      <c r="N91" s="17">
        <f t="shared" si="28"/>
        <v>-3688.170967578887</v>
      </c>
      <c r="O91" s="24">
        <f t="shared" si="19"/>
        <v>26.738905701900791</v>
      </c>
      <c r="P91" s="7"/>
      <c r="Q91" s="25">
        <f t="shared" si="20"/>
        <v>-1724.3864895268068</v>
      </c>
      <c r="R91" s="24">
        <f t="shared" si="21"/>
        <v>-3679.4345965457596</v>
      </c>
      <c r="S91" s="7"/>
      <c r="T91" s="25">
        <f t="shared" si="22"/>
        <v>0.41955438458592942</v>
      </c>
      <c r="U91" s="24">
        <f t="shared" si="23"/>
        <v>-0.89966071755977262</v>
      </c>
      <c r="V91" s="7"/>
      <c r="W91" s="25">
        <f t="shared" si="24"/>
        <v>0.43174923666757725</v>
      </c>
      <c r="X91" s="24">
        <f t="shared" si="29"/>
        <v>326.39362591561212</v>
      </c>
      <c r="Y91" s="7"/>
      <c r="Z91" s="25">
        <f t="shared" si="30"/>
        <v>-627</v>
      </c>
      <c r="AA91" s="17">
        <f t="shared" si="31"/>
        <v>326.32199999999972</v>
      </c>
      <c r="AB91" s="24">
        <f t="shared" si="25"/>
        <v>5.6953933216929311</v>
      </c>
      <c r="AC91" s="17">
        <f t="shared" si="26"/>
        <v>7.1625915612401059E-2</v>
      </c>
    </row>
    <row r="92" spans="1:31" s="17" customFormat="1" x14ac:dyDescent="0.25">
      <c r="A92" s="17">
        <v>7</v>
      </c>
      <c r="B92" s="17">
        <v>-637</v>
      </c>
      <c r="C92" s="17">
        <v>12172</v>
      </c>
      <c r="D92" s="17">
        <v>11477</v>
      </c>
      <c r="E92" s="17">
        <v>14258</v>
      </c>
      <c r="F92" s="17">
        <v>14963</v>
      </c>
      <c r="G92" s="24"/>
      <c r="H92" s="7"/>
      <c r="I92" s="25">
        <f t="shared" si="17"/>
        <v>-2086</v>
      </c>
      <c r="J92" s="24">
        <f t="shared" si="17"/>
        <v>-3486</v>
      </c>
      <c r="K92" s="7"/>
      <c r="L92" s="25">
        <f t="shared" si="27"/>
        <v>-2082.6751101287891</v>
      </c>
      <c r="M92" s="17">
        <f t="shared" si="18"/>
        <v>11.054892655680643</v>
      </c>
      <c r="N92" s="17">
        <f t="shared" si="28"/>
        <v>-3493.7789972055011</v>
      </c>
      <c r="O92" s="24">
        <f t="shared" si="19"/>
        <v>60.512797523194351</v>
      </c>
      <c r="P92" s="7"/>
      <c r="Q92" s="25">
        <f t="shared" si="20"/>
        <v>-2092.3864895268071</v>
      </c>
      <c r="R92" s="24">
        <f t="shared" si="21"/>
        <v>-3482.4345965457596</v>
      </c>
      <c r="S92" s="7"/>
      <c r="T92" s="25">
        <f t="shared" si="22"/>
        <v>0.50909116445828295</v>
      </c>
      <c r="U92" s="24">
        <f t="shared" si="23"/>
        <v>-0.85149213167821869</v>
      </c>
      <c r="V92" s="7"/>
      <c r="W92" s="25">
        <f t="shared" si="24"/>
        <v>0.52064331823635235</v>
      </c>
      <c r="X92" s="24">
        <f t="shared" si="29"/>
        <v>320.58645639583028</v>
      </c>
      <c r="Y92" s="7"/>
      <c r="Z92" s="25">
        <f t="shared" si="30"/>
        <v>-637</v>
      </c>
      <c r="AA92" s="17">
        <f t="shared" si="31"/>
        <v>320.58899999999971</v>
      </c>
      <c r="AB92" s="24">
        <f t="shared" si="25"/>
        <v>5.5953335956760961</v>
      </c>
      <c r="AC92" s="17">
        <f t="shared" si="26"/>
        <v>-2.5436041694320011E-3</v>
      </c>
    </row>
    <row r="93" spans="1:31" s="17" customFormat="1" x14ac:dyDescent="0.25">
      <c r="A93" s="17">
        <v>8</v>
      </c>
      <c r="B93" s="17">
        <v>-634</v>
      </c>
      <c r="C93" s="17">
        <v>11989</v>
      </c>
      <c r="D93" s="17">
        <v>11577</v>
      </c>
      <c r="E93" s="17">
        <v>14412</v>
      </c>
      <c r="F93" s="17">
        <v>14832</v>
      </c>
      <c r="G93" s="24"/>
      <c r="H93" s="7"/>
      <c r="I93" s="25">
        <f t="shared" si="17"/>
        <v>-2423</v>
      </c>
      <c r="J93" s="24">
        <f t="shared" si="17"/>
        <v>-3255</v>
      </c>
      <c r="K93" s="7"/>
      <c r="L93" s="25">
        <f t="shared" si="27"/>
        <v>-2423.5193420701071</v>
      </c>
      <c r="M93" s="17">
        <f t="shared" si="18"/>
        <v>0.26971618578311379</v>
      </c>
      <c r="N93" s="17">
        <f t="shared" si="28"/>
        <v>-3265.5574378006909</v>
      </c>
      <c r="O93" s="24">
        <f t="shared" si="19"/>
        <v>111.45949291545664</v>
      </c>
      <c r="P93" s="7"/>
      <c r="Q93" s="25">
        <f t="shared" si="20"/>
        <v>-2429.3864895268071</v>
      </c>
      <c r="R93" s="24">
        <f t="shared" si="21"/>
        <v>-3251.4345965457596</v>
      </c>
      <c r="S93" s="7"/>
      <c r="T93" s="25">
        <f t="shared" si="22"/>
        <v>0.59108544385225881</v>
      </c>
      <c r="U93" s="24">
        <f t="shared" si="23"/>
        <v>-0.7950101857968026</v>
      </c>
      <c r="V93" s="7"/>
      <c r="W93" s="25">
        <f t="shared" si="24"/>
        <v>0.60188187756027645</v>
      </c>
      <c r="X93" s="24">
        <f t="shared" si="29"/>
        <v>314.90164932709013</v>
      </c>
      <c r="Y93" s="7"/>
      <c r="Z93" s="25">
        <f t="shared" si="30"/>
        <v>-634</v>
      </c>
      <c r="AA93" s="17">
        <f t="shared" si="31"/>
        <v>314.8829999999997</v>
      </c>
      <c r="AB93" s="24">
        <f t="shared" si="25"/>
        <v>5.4957451085572995</v>
      </c>
      <c r="AC93" s="17">
        <f t="shared" si="26"/>
        <v>1.8649327090429324E-2</v>
      </c>
    </row>
    <row r="94" spans="1:31" s="17" customFormat="1" x14ac:dyDescent="0.25">
      <c r="A94" s="17">
        <v>9</v>
      </c>
      <c r="B94" s="17">
        <v>-629</v>
      </c>
      <c r="C94" s="17">
        <v>11845</v>
      </c>
      <c r="D94" s="17">
        <v>11718</v>
      </c>
      <c r="E94" s="17">
        <v>14580</v>
      </c>
      <c r="F94" s="17">
        <v>14714</v>
      </c>
      <c r="G94" s="24"/>
      <c r="H94" s="7"/>
      <c r="I94" s="25">
        <f t="shared" si="17"/>
        <v>-2735</v>
      </c>
      <c r="J94" s="24">
        <f t="shared" si="17"/>
        <v>-2996</v>
      </c>
      <c r="K94" s="7"/>
      <c r="L94" s="25">
        <f t="shared" si="27"/>
        <v>-2737.8781536807628</v>
      </c>
      <c r="M94" s="17">
        <f t="shared" si="18"/>
        <v>8.2837686100884955</v>
      </c>
      <c r="N94" s="17">
        <f t="shared" si="28"/>
        <v>-3007.1178878956475</v>
      </c>
      <c r="O94" s="24">
        <f t="shared" si="19"/>
        <v>123.60743126018581</v>
      </c>
      <c r="P94" s="7"/>
      <c r="Q94" s="25">
        <f t="shared" si="20"/>
        <v>-2741.3864895268071</v>
      </c>
      <c r="R94" s="24">
        <f t="shared" si="21"/>
        <v>-2992.4345965457596</v>
      </c>
      <c r="S94" s="7"/>
      <c r="T94" s="25">
        <f t="shared" si="22"/>
        <v>0.66699706157012362</v>
      </c>
      <c r="U94" s="24">
        <f t="shared" si="23"/>
        <v>-0.73168194344491189</v>
      </c>
      <c r="V94" s="7"/>
      <c r="W94" s="25">
        <f t="shared" si="24"/>
        <v>0.67694471021796709</v>
      </c>
      <c r="X94" s="24">
        <f t="shared" si="29"/>
        <v>309.25539451230759</v>
      </c>
      <c r="Y94" s="7"/>
      <c r="Z94" s="25">
        <f t="shared" si="30"/>
        <v>-629</v>
      </c>
      <c r="AA94" s="17">
        <f t="shared" si="31"/>
        <v>309.2219999999997</v>
      </c>
      <c r="AB94" s="24">
        <f t="shared" si="25"/>
        <v>5.3969420196019007</v>
      </c>
      <c r="AC94" s="17">
        <f t="shared" si="26"/>
        <v>3.3394512307893365E-2</v>
      </c>
    </row>
    <row r="95" spans="1:31" s="17" customFormat="1" x14ac:dyDescent="0.25">
      <c r="A95" s="17">
        <v>10</v>
      </c>
      <c r="B95" s="17">
        <v>-612</v>
      </c>
      <c r="C95" s="17">
        <v>11697</v>
      </c>
      <c r="D95" s="17">
        <v>11856</v>
      </c>
      <c r="E95" s="17">
        <v>14717</v>
      </c>
      <c r="F95" s="17">
        <v>14570</v>
      </c>
      <c r="G95" s="24"/>
      <c r="H95" s="7"/>
      <c r="I95" s="25">
        <f t="shared" si="17"/>
        <v>-3020</v>
      </c>
      <c r="J95" s="24">
        <f t="shared" si="17"/>
        <v>-2714</v>
      </c>
      <c r="K95" s="7"/>
      <c r="L95" s="25">
        <f t="shared" si="27"/>
        <v>-3018.0617965213942</v>
      </c>
      <c r="M95" s="17">
        <f t="shared" si="18"/>
        <v>3.7566327244797342</v>
      </c>
      <c r="N95" s="17">
        <f t="shared" si="28"/>
        <v>-2727.4601443429369</v>
      </c>
      <c r="O95" s="24">
        <f t="shared" si="19"/>
        <v>181.17548573269698</v>
      </c>
      <c r="P95" s="7"/>
      <c r="Q95" s="25">
        <f t="shared" si="20"/>
        <v>-3026.3864895268071</v>
      </c>
      <c r="R95" s="24">
        <f t="shared" si="21"/>
        <v>-2710.4345965457596</v>
      </c>
      <c r="S95" s="7"/>
      <c r="T95" s="25">
        <f t="shared" si="22"/>
        <v>0.73633940467778869</v>
      </c>
      <c r="U95" s="24">
        <f t="shared" si="23"/>
        <v>-0.66272995756370268</v>
      </c>
      <c r="V95" s="7"/>
      <c r="W95" s="25">
        <f t="shared" si="24"/>
        <v>0.74536167844564671</v>
      </c>
      <c r="X95" s="24">
        <f t="shared" si="29"/>
        <v>303.67161725612016</v>
      </c>
      <c r="Y95" s="7"/>
      <c r="Z95" s="25">
        <f t="shared" si="30"/>
        <v>-612</v>
      </c>
      <c r="AA95" s="17">
        <f t="shared" si="31"/>
        <v>303.71399999999971</v>
      </c>
      <c r="AB95" s="24">
        <f t="shared" si="25"/>
        <v>5.3008092844020531</v>
      </c>
      <c r="AC95" s="17">
        <f t="shared" si="26"/>
        <v>-4.2382743879556983E-2</v>
      </c>
    </row>
    <row r="96" spans="1:31" s="17" customFormat="1" x14ac:dyDescent="0.25">
      <c r="A96" s="17">
        <v>11</v>
      </c>
      <c r="B96" s="17">
        <v>-616</v>
      </c>
      <c r="C96" s="17">
        <v>11568</v>
      </c>
      <c r="D96" s="17">
        <v>12004</v>
      </c>
      <c r="E96" s="17">
        <v>14839</v>
      </c>
      <c r="F96" s="17">
        <v>14414</v>
      </c>
      <c r="G96" s="24"/>
      <c r="H96" s="7"/>
      <c r="I96" s="25">
        <f t="shared" si="17"/>
        <v>-3271</v>
      </c>
      <c r="J96" s="24">
        <f t="shared" si="17"/>
        <v>-2410</v>
      </c>
      <c r="K96" s="7"/>
      <c r="L96" s="25">
        <f t="shared" si="27"/>
        <v>-3271.8552733728675</v>
      </c>
      <c r="M96" s="17">
        <f t="shared" si="18"/>
        <v>0.73149254233612682</v>
      </c>
      <c r="N96" s="17">
        <f t="shared" si="28"/>
        <v>-2420.5264237418019</v>
      </c>
      <c r="O96" s="24">
        <f t="shared" si="19"/>
        <v>110.80559679196995</v>
      </c>
      <c r="P96" s="7"/>
      <c r="Q96" s="25">
        <f t="shared" si="20"/>
        <v>-3277.3864895268071</v>
      </c>
      <c r="R96" s="24">
        <f t="shared" si="21"/>
        <v>-2406.4345965457596</v>
      </c>
      <c r="S96" s="7"/>
      <c r="T96" s="25">
        <f t="shared" si="22"/>
        <v>0.79740932790594277</v>
      </c>
      <c r="U96" s="24">
        <f t="shared" si="23"/>
        <v>-0.58839873874140625</v>
      </c>
      <c r="V96" s="7"/>
      <c r="W96" s="25">
        <f t="shared" si="24"/>
        <v>0.80543278541579755</v>
      </c>
      <c r="X96" s="24">
        <f t="shared" si="29"/>
        <v>298.17960544542132</v>
      </c>
      <c r="Y96" s="7"/>
      <c r="Z96" s="25">
        <f t="shared" si="30"/>
        <v>-616</v>
      </c>
      <c r="AA96" s="17">
        <f t="shared" si="31"/>
        <v>298.16999999999973</v>
      </c>
      <c r="AB96" s="24">
        <f t="shared" si="25"/>
        <v>5.2040482306714875</v>
      </c>
      <c r="AC96" s="17">
        <f t="shared" si="26"/>
        <v>9.6054454215845908E-3</v>
      </c>
    </row>
    <row r="97" spans="1:29" s="17" customFormat="1" x14ac:dyDescent="0.25">
      <c r="A97" s="17">
        <v>12</v>
      </c>
      <c r="B97" s="17">
        <v>-629</v>
      </c>
      <c r="C97" s="17">
        <v>11456</v>
      </c>
      <c r="D97" s="17">
        <v>12181</v>
      </c>
      <c r="E97" s="17">
        <v>14959</v>
      </c>
      <c r="F97" s="17">
        <v>14250</v>
      </c>
      <c r="G97" s="24"/>
      <c r="H97" s="7"/>
      <c r="I97" s="25">
        <f t="shared" si="17"/>
        <v>-3503</v>
      </c>
      <c r="J97" s="24">
        <f t="shared" si="17"/>
        <v>-2069</v>
      </c>
      <c r="K97" s="7"/>
      <c r="L97" s="25">
        <f t="shared" si="27"/>
        <v>-3499.3275135600011</v>
      </c>
      <c r="M97" s="17">
        <f t="shared" si="18"/>
        <v>13.487156651975942</v>
      </c>
      <c r="N97" s="17">
        <f t="shared" si="28"/>
        <v>-2083.7556221387517</v>
      </c>
      <c r="O97" s="24">
        <f t="shared" si="19"/>
        <v>217.72838470162026</v>
      </c>
      <c r="P97" s="7"/>
      <c r="Q97" s="25">
        <f t="shared" si="20"/>
        <v>-3509.3864895268071</v>
      </c>
      <c r="R97" s="24">
        <f t="shared" si="21"/>
        <v>-2065.4345965457596</v>
      </c>
      <c r="S97" s="7"/>
      <c r="T97" s="25">
        <f t="shared" si="22"/>
        <v>0.85385642826025254</v>
      </c>
      <c r="U97" s="24">
        <f t="shared" si="23"/>
        <v>-0.50502062815455406</v>
      </c>
      <c r="V97" s="7"/>
      <c r="W97" s="25">
        <f t="shared" si="24"/>
        <v>0.86075840252170166</v>
      </c>
      <c r="X97" s="24">
        <f t="shared" si="29"/>
        <v>292.43090704656572</v>
      </c>
      <c r="Y97" s="7"/>
      <c r="Z97" s="25">
        <f t="shared" si="30"/>
        <v>-629</v>
      </c>
      <c r="AA97" s="17">
        <f t="shared" si="31"/>
        <v>292.50899999999973</v>
      </c>
      <c r="AB97" s="24">
        <f t="shared" si="25"/>
        <v>5.1052451417160887</v>
      </c>
      <c r="AC97" s="17">
        <f t="shared" si="26"/>
        <v>-7.8092953434008905E-2</v>
      </c>
    </row>
    <row r="98" spans="1:29" s="17" customFormat="1" x14ac:dyDescent="0.25">
      <c r="A98" s="17">
        <v>13</v>
      </c>
      <c r="B98" s="17">
        <v>-624</v>
      </c>
      <c r="C98" s="17">
        <v>11372</v>
      </c>
      <c r="D98" s="17">
        <v>12366</v>
      </c>
      <c r="E98" s="17">
        <v>15064</v>
      </c>
      <c r="F98" s="17">
        <v>14083</v>
      </c>
      <c r="G98" s="24"/>
      <c r="H98" s="7"/>
      <c r="I98" s="25">
        <f t="shared" si="17"/>
        <v>-3692</v>
      </c>
      <c r="J98" s="24">
        <f t="shared" si="17"/>
        <v>-1717</v>
      </c>
      <c r="K98" s="7"/>
      <c r="L98" s="25">
        <f t="shared" si="27"/>
        <v>-3691.1924249558092</v>
      </c>
      <c r="M98" s="17">
        <f t="shared" si="18"/>
        <v>0.65217745199977017</v>
      </c>
      <c r="N98" s="17">
        <f t="shared" si="28"/>
        <v>-1729.5614699163891</v>
      </c>
      <c r="O98" s="24">
        <f t="shared" si="19"/>
        <v>157.79052646034876</v>
      </c>
      <c r="P98" s="7"/>
      <c r="Q98" s="25">
        <f t="shared" si="20"/>
        <v>-3698.3864895268071</v>
      </c>
      <c r="R98" s="24">
        <f t="shared" si="21"/>
        <v>-1713.4345965457599</v>
      </c>
      <c r="S98" s="7"/>
      <c r="T98" s="25">
        <f t="shared" si="22"/>
        <v>0.89984135053165148</v>
      </c>
      <c r="U98" s="24">
        <f t="shared" si="23"/>
        <v>-0.41895290109715821</v>
      </c>
      <c r="V98" s="7"/>
      <c r="W98" s="25">
        <f t="shared" si="24"/>
        <v>0.90558454337099248</v>
      </c>
      <c r="X98" s="24">
        <f t="shared" si="29"/>
        <v>286.8568794994851</v>
      </c>
      <c r="Y98" s="7"/>
      <c r="Z98" s="25">
        <f t="shared" si="30"/>
        <v>-624</v>
      </c>
      <c r="AA98" s="17">
        <f t="shared" si="31"/>
        <v>286.89299999999974</v>
      </c>
      <c r="AB98" s="24">
        <f t="shared" si="25"/>
        <v>5.0072274509240877</v>
      </c>
      <c r="AC98" s="17">
        <f t="shared" si="26"/>
        <v>-3.6120500514641662E-2</v>
      </c>
    </row>
    <row r="99" spans="1:29" s="17" customFormat="1" x14ac:dyDescent="0.25">
      <c r="A99" s="17">
        <v>14</v>
      </c>
      <c r="B99" s="17">
        <v>-632</v>
      </c>
      <c r="C99" s="17">
        <v>11287</v>
      </c>
      <c r="D99" s="17">
        <v>12542</v>
      </c>
      <c r="E99" s="17">
        <v>15131</v>
      </c>
      <c r="F99" s="17">
        <v>13889</v>
      </c>
      <c r="G99" s="24"/>
      <c r="H99" s="7"/>
      <c r="I99" s="25">
        <f t="shared" si="17"/>
        <v>-3844</v>
      </c>
      <c r="J99" s="24">
        <f t="shared" si="17"/>
        <v>-1347</v>
      </c>
      <c r="K99" s="7"/>
      <c r="L99" s="25">
        <f t="shared" si="27"/>
        <v>-3849.311658150416</v>
      </c>
      <c r="M99" s="17">
        <f t="shared" si="18"/>
        <v>28.213712306880204</v>
      </c>
      <c r="N99" s="17">
        <f t="shared" si="28"/>
        <v>-1353.9170217192286</v>
      </c>
      <c r="O99" s="24">
        <f t="shared" si="19"/>
        <v>47.845189464280381</v>
      </c>
      <c r="P99" s="7"/>
      <c r="Q99" s="25">
        <f t="shared" si="20"/>
        <v>-3850.3864895268071</v>
      </c>
      <c r="R99" s="24">
        <f t="shared" si="21"/>
        <v>-1343.4345965457599</v>
      </c>
      <c r="S99" s="7"/>
      <c r="T99" s="25">
        <f t="shared" si="22"/>
        <v>0.93682393352240623</v>
      </c>
      <c r="U99" s="24">
        <f t="shared" si="23"/>
        <v>-0.32848398345160001</v>
      </c>
      <c r="V99" s="7"/>
      <c r="W99" s="25">
        <f t="shared" si="24"/>
        <v>0.9413480526025404</v>
      </c>
      <c r="X99" s="24">
        <f t="shared" si="29"/>
        <v>281.26654644445534</v>
      </c>
      <c r="Y99" s="7"/>
      <c r="Z99" s="25">
        <f t="shared" si="30"/>
        <v>-632</v>
      </c>
      <c r="AA99" s="17">
        <f t="shared" si="31"/>
        <v>281.20499999999976</v>
      </c>
      <c r="AB99" s="24">
        <f t="shared" si="25"/>
        <v>4.9079531230706497</v>
      </c>
      <c r="AC99" s="17">
        <f t="shared" si="26"/>
        <v>6.1546444455586879E-2</v>
      </c>
    </row>
    <row r="100" spans="1:29" s="17" customFormat="1" x14ac:dyDescent="0.25">
      <c r="A100" s="17">
        <v>15</v>
      </c>
      <c r="B100" s="17">
        <v>-639</v>
      </c>
      <c r="C100" s="17">
        <v>11219</v>
      </c>
      <c r="D100" s="17">
        <v>12732</v>
      </c>
      <c r="E100" s="17">
        <v>15186</v>
      </c>
      <c r="F100" s="17">
        <v>13686</v>
      </c>
      <c r="G100" s="24"/>
      <c r="H100" s="7"/>
      <c r="I100" s="25">
        <f t="shared" si="17"/>
        <v>-3967</v>
      </c>
      <c r="J100" s="24">
        <f t="shared" si="17"/>
        <v>-954</v>
      </c>
      <c r="K100" s="7"/>
      <c r="L100" s="25">
        <f t="shared" si="27"/>
        <v>-3970.5576962114737</v>
      </c>
      <c r="M100" s="17">
        <f t="shared" si="18"/>
        <v>12.657202333134601</v>
      </c>
      <c r="N100" s="17">
        <f t="shared" si="28"/>
        <v>-960.57879583287342</v>
      </c>
      <c r="O100" s="24">
        <f t="shared" si="19"/>
        <v>43.280554610632741</v>
      </c>
      <c r="P100" s="7"/>
      <c r="Q100" s="25">
        <f t="shared" si="20"/>
        <v>-3973.3864895268071</v>
      </c>
      <c r="R100" s="24">
        <f t="shared" si="21"/>
        <v>-950.43459654575975</v>
      </c>
      <c r="S100" s="7"/>
      <c r="T100" s="25">
        <f t="shared" si="22"/>
        <v>0.96675062896887221</v>
      </c>
      <c r="U100" s="24">
        <f t="shared" si="23"/>
        <v>-0.23239132227672335</v>
      </c>
      <c r="V100" s="7"/>
      <c r="W100" s="25">
        <f t="shared" si="24"/>
        <v>0.96997904004808866</v>
      </c>
      <c r="X100" s="24">
        <f t="shared" si="29"/>
        <v>275.50326806242185</v>
      </c>
      <c r="Y100" s="7"/>
      <c r="Z100" s="25">
        <f t="shared" si="30"/>
        <v>-639</v>
      </c>
      <c r="AA100" s="17">
        <f t="shared" si="31"/>
        <v>275.45399999999978</v>
      </c>
      <c r="AB100" s="24">
        <f t="shared" si="25"/>
        <v>4.807579237788457</v>
      </c>
      <c r="AC100" s="17">
        <f t="shared" si="26"/>
        <v>4.9268062422072489E-2</v>
      </c>
    </row>
    <row r="101" spans="1:29" s="17" customFormat="1" x14ac:dyDescent="0.25">
      <c r="A101" s="17">
        <v>16</v>
      </c>
      <c r="B101" s="17">
        <v>-630</v>
      </c>
      <c r="C101" s="17">
        <v>11186</v>
      </c>
      <c r="D101" s="17">
        <v>12935</v>
      </c>
      <c r="E101" s="17">
        <v>15229</v>
      </c>
      <c r="F101" s="17">
        <v>13498</v>
      </c>
      <c r="G101" s="24"/>
      <c r="H101" s="7"/>
      <c r="I101" s="25">
        <f t="shared" si="17"/>
        <v>-4043</v>
      </c>
      <c r="J101" s="24">
        <f t="shared" si="17"/>
        <v>-563</v>
      </c>
      <c r="K101" s="7"/>
      <c r="L101" s="25">
        <f t="shared" si="27"/>
        <v>-4050.8895952496246</v>
      </c>
      <c r="M101" s="17">
        <f t="shared" si="18"/>
        <v>62.245713202898465</v>
      </c>
      <c r="N101" s="17">
        <f t="shared" si="28"/>
        <v>-563.31102658403881</v>
      </c>
      <c r="O101" s="24">
        <f t="shared" si="19"/>
        <v>9.673753597885329E-2</v>
      </c>
      <c r="P101" s="7"/>
      <c r="Q101" s="25">
        <f t="shared" si="20"/>
        <v>-4049.3864895268071</v>
      </c>
      <c r="R101" s="24">
        <f t="shared" si="21"/>
        <v>-559.43459654575975</v>
      </c>
      <c r="S101" s="7"/>
      <c r="T101" s="25">
        <f t="shared" si="22"/>
        <v>0.98524192046424952</v>
      </c>
      <c r="U101" s="24">
        <f t="shared" si="23"/>
        <v>-0.13678768227830918</v>
      </c>
      <c r="V101" s="7"/>
      <c r="W101" s="25">
        <f t="shared" si="24"/>
        <v>0.98718018746479363</v>
      </c>
      <c r="X101" s="24">
        <f t="shared" si="29"/>
        <v>269.91898350879978</v>
      </c>
      <c r="Y101" s="7"/>
      <c r="Z101" s="25">
        <f t="shared" si="30"/>
        <v>-630</v>
      </c>
      <c r="AA101" s="17">
        <f t="shared" si="31"/>
        <v>269.78399999999976</v>
      </c>
      <c r="AB101" s="24">
        <f t="shared" si="25"/>
        <v>4.7086190692003775</v>
      </c>
      <c r="AC101" s="17">
        <f t="shared" si="26"/>
        <v>0.13498350880001908</v>
      </c>
    </row>
    <row r="102" spans="1:29" s="17" customFormat="1" x14ac:dyDescent="0.25">
      <c r="A102" s="17">
        <v>17</v>
      </c>
      <c r="B102" s="17">
        <v>-624</v>
      </c>
      <c r="C102" s="17">
        <v>11159</v>
      </c>
      <c r="D102" s="17">
        <v>13133</v>
      </c>
      <c r="E102" s="17">
        <v>15251</v>
      </c>
      <c r="F102" s="17">
        <v>13298</v>
      </c>
      <c r="G102" s="24"/>
      <c r="H102" s="7"/>
      <c r="I102" s="25">
        <f t="shared" si="17"/>
        <v>-4092</v>
      </c>
      <c r="J102" s="24">
        <f t="shared" si="17"/>
        <v>-165</v>
      </c>
      <c r="K102" s="7"/>
      <c r="L102" s="25">
        <f t="shared" si="27"/>
        <v>-4091.3036079578405</v>
      </c>
      <c r="M102" s="17">
        <f t="shared" si="18"/>
        <v>0.48496187638302224</v>
      </c>
      <c r="N102" s="17">
        <f t="shared" si="28"/>
        <v>-164.40402104827592</v>
      </c>
      <c r="O102" s="24">
        <f t="shared" si="19"/>
        <v>0.35519091089813076</v>
      </c>
      <c r="P102" s="7"/>
      <c r="Q102" s="25">
        <f t="shared" si="20"/>
        <v>-4098.3864895268071</v>
      </c>
      <c r="R102" s="24">
        <f t="shared" si="21"/>
        <v>-161.43459654575977</v>
      </c>
      <c r="S102" s="7"/>
      <c r="T102" s="25">
        <f t="shared" si="22"/>
        <v>0.99716393734942699</v>
      </c>
      <c r="U102" s="24">
        <f t="shared" si="23"/>
        <v>-3.9472468162276349E-2</v>
      </c>
      <c r="V102" s="7"/>
      <c r="W102" s="25">
        <f t="shared" si="24"/>
        <v>0.99778833314656068</v>
      </c>
      <c r="X102" s="24">
        <f t="shared" si="29"/>
        <v>264.29551896144017</v>
      </c>
      <c r="Y102" s="7"/>
      <c r="Z102" s="25">
        <f t="shared" si="30"/>
        <v>-624</v>
      </c>
      <c r="AA102" s="17">
        <f t="shared" si="31"/>
        <v>264.16799999999978</v>
      </c>
      <c r="AB102" s="24">
        <f t="shared" si="25"/>
        <v>4.6106013784083766</v>
      </c>
      <c r="AC102" s="17">
        <f t="shared" si="26"/>
        <v>0.1275189614403871</v>
      </c>
    </row>
    <row r="103" spans="1:29" s="17" customFormat="1" x14ac:dyDescent="0.25">
      <c r="A103" s="17">
        <v>18</v>
      </c>
      <c r="B103" s="17">
        <v>-627</v>
      </c>
      <c r="C103" s="17">
        <v>11173</v>
      </c>
      <c r="D103" s="17">
        <v>13341</v>
      </c>
      <c r="E103" s="17">
        <v>15261</v>
      </c>
      <c r="F103" s="17">
        <v>13108</v>
      </c>
      <c r="G103" s="24"/>
      <c r="H103" s="7"/>
      <c r="I103" s="25">
        <f t="shared" si="17"/>
        <v>-4088</v>
      </c>
      <c r="J103" s="24">
        <f t="shared" si="17"/>
        <v>233</v>
      </c>
      <c r="K103" s="7"/>
      <c r="L103" s="25">
        <f t="shared" si="27"/>
        <v>-4092.271662766083</v>
      </c>
      <c r="M103" s="17">
        <f t="shared" si="18"/>
        <v>18.247102787139479</v>
      </c>
      <c r="N103" s="17">
        <f t="shared" si="28"/>
        <v>237.97283013452642</v>
      </c>
      <c r="O103" s="24">
        <f t="shared" si="19"/>
        <v>24.72903954685404</v>
      </c>
      <c r="P103" s="7"/>
      <c r="Q103" s="25">
        <f t="shared" si="20"/>
        <v>-4094.3864895268071</v>
      </c>
      <c r="R103" s="24">
        <f t="shared" si="21"/>
        <v>236.56540345424023</v>
      </c>
      <c r="S103" s="7"/>
      <c r="T103" s="25">
        <f t="shared" si="22"/>
        <v>0.99619071148124927</v>
      </c>
      <c r="U103" s="24">
        <f t="shared" si="23"/>
        <v>5.7842745953756491E-2</v>
      </c>
      <c r="V103" s="7"/>
      <c r="W103" s="25">
        <f t="shared" si="24"/>
        <v>0.99550005889463533</v>
      </c>
      <c r="X103" s="24">
        <f t="shared" si="29"/>
        <v>258.70469425241561</v>
      </c>
      <c r="Y103" s="7"/>
      <c r="Z103" s="25">
        <f t="shared" si="30"/>
        <v>-627</v>
      </c>
      <c r="AA103" s="17">
        <f t="shared" si="31"/>
        <v>258.52499999999981</v>
      </c>
      <c r="AB103" s="24">
        <f t="shared" si="25"/>
        <v>4.5121124487183373</v>
      </c>
      <c r="AC103" s="17">
        <f t="shared" si="26"/>
        <v>0.17969425241579984</v>
      </c>
    </row>
    <row r="104" spans="1:29" s="17" customFormat="1" x14ac:dyDescent="0.25">
      <c r="A104" s="17">
        <v>19</v>
      </c>
      <c r="B104" s="17">
        <v>-603</v>
      </c>
      <c r="C104" s="17">
        <v>11182</v>
      </c>
      <c r="D104" s="17">
        <v>13520</v>
      </c>
      <c r="E104" s="17">
        <v>15231</v>
      </c>
      <c r="F104" s="17">
        <v>12908</v>
      </c>
      <c r="G104" s="24"/>
      <c r="H104" s="7"/>
      <c r="I104" s="25">
        <f t="shared" si="17"/>
        <v>-4049</v>
      </c>
      <c r="J104" s="24">
        <f t="shared" si="17"/>
        <v>612</v>
      </c>
      <c r="K104" s="7"/>
      <c r="L104" s="25">
        <f t="shared" si="27"/>
        <v>-4055.7079572882481</v>
      </c>
      <c r="M104" s="17">
        <f t="shared" si="18"/>
        <v>44.996690980960174</v>
      </c>
      <c r="N104" s="17">
        <f t="shared" si="28"/>
        <v>622.78137423607984</v>
      </c>
      <c r="O104" s="24">
        <f t="shared" si="19"/>
        <v>116.23803041840618</v>
      </c>
      <c r="P104" s="7"/>
      <c r="Q104" s="25">
        <f t="shared" si="20"/>
        <v>-4055.3864895268071</v>
      </c>
      <c r="R104" s="24">
        <f t="shared" si="21"/>
        <v>615.56540345424025</v>
      </c>
      <c r="S104" s="7"/>
      <c r="T104" s="25">
        <f t="shared" si="22"/>
        <v>0.98670175926651615</v>
      </c>
      <c r="U104" s="24">
        <f t="shared" si="23"/>
        <v>0.15051225889339581</v>
      </c>
      <c r="V104" s="7"/>
      <c r="W104" s="25">
        <f t="shared" si="24"/>
        <v>0.98475805536331251</v>
      </c>
      <c r="X104" s="24">
        <f t="shared" si="29"/>
        <v>253.34013863918153</v>
      </c>
      <c r="Y104" s="7"/>
      <c r="Z104" s="25">
        <f t="shared" si="30"/>
        <v>-603</v>
      </c>
      <c r="AA104" s="17">
        <f t="shared" si="31"/>
        <v>253.09799999999981</v>
      </c>
      <c r="AB104" s="24">
        <f t="shared" si="25"/>
        <v>4.4173934302126048</v>
      </c>
      <c r="AC104" s="17">
        <f t="shared" si="26"/>
        <v>0.24213863918171796</v>
      </c>
    </row>
    <row r="105" spans="1:29" s="17" customFormat="1" x14ac:dyDescent="0.25">
      <c r="A105" s="17">
        <v>20</v>
      </c>
      <c r="B105" s="17">
        <v>-623</v>
      </c>
      <c r="C105" s="17">
        <v>11214</v>
      </c>
      <c r="D105" s="17">
        <v>13710</v>
      </c>
      <c r="E105" s="17">
        <v>15187</v>
      </c>
      <c r="F105" s="17">
        <v>12709</v>
      </c>
      <c r="G105" s="24"/>
      <c r="H105" s="7"/>
      <c r="I105" s="25">
        <f t="shared" si="17"/>
        <v>-3973</v>
      </c>
      <c r="J105" s="24">
        <f t="shared" si="17"/>
        <v>1001</v>
      </c>
      <c r="K105" s="7"/>
      <c r="L105" s="25">
        <f t="shared" si="27"/>
        <v>-3979.6714393076381</v>
      </c>
      <c r="M105" s="17">
        <f t="shared" si="18"/>
        <v>44.508102435499246</v>
      </c>
      <c r="N105" s="17">
        <f t="shared" si="28"/>
        <v>1014.4029568548334</v>
      </c>
      <c r="O105" s="24">
        <f t="shared" si="19"/>
        <v>179.63925245252577</v>
      </c>
      <c r="P105" s="7"/>
      <c r="Q105" s="25">
        <f t="shared" si="20"/>
        <v>-3979.3864895268071</v>
      </c>
      <c r="R105" s="24">
        <f t="shared" si="21"/>
        <v>1004.5654034542403</v>
      </c>
      <c r="S105" s="7"/>
      <c r="T105" s="25">
        <f t="shared" si="22"/>
        <v>0.96821046777113884</v>
      </c>
      <c r="U105" s="24">
        <f t="shared" si="23"/>
        <v>0.2456268777153475</v>
      </c>
      <c r="V105" s="7"/>
      <c r="W105" s="25">
        <f t="shared" si="24"/>
        <v>0.96497985156178356</v>
      </c>
      <c r="X105" s="24">
        <f t="shared" si="29"/>
        <v>247.74922865875897</v>
      </c>
      <c r="Y105" s="7"/>
      <c r="Z105" s="25">
        <f t="shared" si="30"/>
        <v>-623</v>
      </c>
      <c r="AA105" s="17">
        <f t="shared" si="31"/>
        <v>247.49099999999981</v>
      </c>
      <c r="AB105" s="24">
        <f t="shared" si="25"/>
        <v>4.3195328190532827</v>
      </c>
      <c r="AC105" s="17">
        <f t="shared" si="26"/>
        <v>0.25822865875915113</v>
      </c>
    </row>
    <row r="106" spans="1:29" s="17" customFormat="1" x14ac:dyDescent="0.25">
      <c r="A106" s="17">
        <v>21</v>
      </c>
      <c r="B106" s="17">
        <v>-631</v>
      </c>
      <c r="C106" s="17">
        <v>11284</v>
      </c>
      <c r="D106" s="17">
        <v>13909</v>
      </c>
      <c r="E106" s="17">
        <v>15143</v>
      </c>
      <c r="F106" s="17">
        <v>12529</v>
      </c>
      <c r="G106" s="24"/>
      <c r="H106" s="7"/>
      <c r="I106" s="25">
        <f t="shared" si="17"/>
        <v>-3859</v>
      </c>
      <c r="J106" s="24">
        <f t="shared" si="17"/>
        <v>1380</v>
      </c>
      <c r="K106" s="7"/>
      <c r="L106" s="25">
        <f t="shared" si="27"/>
        <v>-3863.7636500414937</v>
      </c>
      <c r="M106" s="17">
        <f t="shared" si="18"/>
        <v>22.692361717823381</v>
      </c>
      <c r="N106" s="17">
        <f t="shared" si="28"/>
        <v>1401.0866061362728</v>
      </c>
      <c r="O106" s="24">
        <f t="shared" si="19"/>
        <v>444.64495834629975</v>
      </c>
      <c r="P106" s="7"/>
      <c r="Q106" s="25">
        <f t="shared" si="20"/>
        <v>-3865.3864895268071</v>
      </c>
      <c r="R106" s="24">
        <f t="shared" si="21"/>
        <v>1383.5654034542401</v>
      </c>
      <c r="S106" s="7"/>
      <c r="T106" s="25">
        <f t="shared" si="22"/>
        <v>0.94047353052807281</v>
      </c>
      <c r="U106" s="24">
        <f t="shared" si="23"/>
        <v>0.33829639065498679</v>
      </c>
      <c r="V106" s="7"/>
      <c r="W106" s="25">
        <f t="shared" si="24"/>
        <v>0.93598819718089576</v>
      </c>
      <c r="X106" s="24">
        <f t="shared" si="29"/>
        <v>242.15858758585307</v>
      </c>
      <c r="Y106" s="7"/>
      <c r="Z106" s="25">
        <f t="shared" si="30"/>
        <v>-631</v>
      </c>
      <c r="AA106" s="17">
        <f t="shared" si="31"/>
        <v>241.81199999999981</v>
      </c>
      <c r="AB106" s="24">
        <f t="shared" si="25"/>
        <v>4.2204155708325253</v>
      </c>
      <c r="AC106" s="17">
        <f t="shared" si="26"/>
        <v>0.346587585853257</v>
      </c>
    </row>
    <row r="107" spans="1:29" s="17" customFormat="1" x14ac:dyDescent="0.25">
      <c r="A107" s="17">
        <v>22</v>
      </c>
      <c r="B107" s="17">
        <v>-628</v>
      </c>
      <c r="C107" s="17">
        <v>11359</v>
      </c>
      <c r="D107" s="17">
        <v>14099</v>
      </c>
      <c r="E107" s="17">
        <v>15068</v>
      </c>
      <c r="F107" s="17">
        <v>12342</v>
      </c>
      <c r="G107" s="24"/>
      <c r="H107" s="7"/>
      <c r="I107" s="25">
        <f t="shared" si="17"/>
        <v>-3709</v>
      </c>
      <c r="J107" s="24">
        <f t="shared" si="17"/>
        <v>1757</v>
      </c>
      <c r="K107" s="7"/>
      <c r="L107" s="25">
        <f t="shared" si="27"/>
        <v>-3710.6671081333529</v>
      </c>
      <c r="M107" s="17">
        <f t="shared" si="18"/>
        <v>2.7792495282915244</v>
      </c>
      <c r="N107" s="17">
        <f t="shared" si="28"/>
        <v>1772.2182873878262</v>
      </c>
      <c r="O107" s="24">
        <f t="shared" si="19"/>
        <v>231.59627101846982</v>
      </c>
      <c r="P107" s="7"/>
      <c r="Q107" s="25">
        <f t="shared" si="20"/>
        <v>-3715.3864895268071</v>
      </c>
      <c r="R107" s="24">
        <f t="shared" si="21"/>
        <v>1760.5654034542401</v>
      </c>
      <c r="S107" s="7"/>
      <c r="T107" s="25">
        <f t="shared" si="22"/>
        <v>0.90397756047140698</v>
      </c>
      <c r="U107" s="24">
        <f t="shared" si="23"/>
        <v>0.43047688241816362</v>
      </c>
      <c r="V107" s="7"/>
      <c r="W107" s="25">
        <f t="shared" si="24"/>
        <v>0.89824331822910108</v>
      </c>
      <c r="X107" s="24">
        <f t="shared" si="29"/>
        <v>236.42433396656156</v>
      </c>
      <c r="Y107" s="7"/>
      <c r="Z107" s="25">
        <f t="shared" si="30"/>
        <v>-628</v>
      </c>
      <c r="AA107" s="17">
        <f t="shared" si="31"/>
        <v>236.15999999999983</v>
      </c>
      <c r="AB107" s="24">
        <f t="shared" si="25"/>
        <v>4.1217695615098053</v>
      </c>
      <c r="AC107" s="17">
        <f t="shared" si="26"/>
        <v>0.26433396656173613</v>
      </c>
    </row>
    <row r="108" spans="1:29" s="17" customFormat="1" x14ac:dyDescent="0.25">
      <c r="A108" s="17">
        <v>23</v>
      </c>
      <c r="B108" s="17">
        <v>-638</v>
      </c>
      <c r="C108" s="17">
        <v>11453</v>
      </c>
      <c r="D108" s="17">
        <v>14272</v>
      </c>
      <c r="E108" s="17">
        <v>14967</v>
      </c>
      <c r="F108" s="17">
        <v>12156</v>
      </c>
      <c r="G108" s="24"/>
      <c r="H108" s="7"/>
      <c r="I108" s="25">
        <f t="shared" si="17"/>
        <v>-3514</v>
      </c>
      <c r="J108" s="24">
        <f t="shared" si="17"/>
        <v>2116</v>
      </c>
      <c r="K108" s="7"/>
      <c r="L108" s="25">
        <f t="shared" si="27"/>
        <v>-3518.1154791407798</v>
      </c>
      <c r="M108" s="17">
        <f t="shared" si="18"/>
        <v>16.937168558193854</v>
      </c>
      <c r="N108" s="17">
        <f t="shared" si="28"/>
        <v>2131.522239138375</v>
      </c>
      <c r="O108" s="24">
        <f t="shared" si="19"/>
        <v>240.93990786889975</v>
      </c>
      <c r="P108" s="7"/>
      <c r="Q108" s="25">
        <f t="shared" si="20"/>
        <v>-3520.3864895268071</v>
      </c>
      <c r="R108" s="24">
        <f t="shared" si="21"/>
        <v>2119.5654034542404</v>
      </c>
      <c r="S108" s="7"/>
      <c r="T108" s="25">
        <f t="shared" si="22"/>
        <v>0.85653279939774141</v>
      </c>
      <c r="U108" s="24">
        <f t="shared" si="23"/>
        <v>0.51825618359317827</v>
      </c>
      <c r="V108" s="7"/>
      <c r="W108" s="25">
        <f t="shared" si="24"/>
        <v>0.84960811929952484</v>
      </c>
      <c r="X108" s="24">
        <f t="shared" si="29"/>
        <v>230.64712477288299</v>
      </c>
      <c r="Y108" s="7"/>
      <c r="Z108" s="25">
        <f t="shared" si="30"/>
        <v>-638</v>
      </c>
      <c r="AA108" s="17">
        <f t="shared" si="31"/>
        <v>230.41799999999984</v>
      </c>
      <c r="AB108" s="24">
        <f t="shared" si="25"/>
        <v>4.0215527558602915</v>
      </c>
      <c r="AC108" s="17">
        <f t="shared" si="26"/>
        <v>0.22912477288315358</v>
      </c>
    </row>
    <row r="109" spans="1:29" s="17" customFormat="1" x14ac:dyDescent="0.25">
      <c r="A109" s="17">
        <v>24</v>
      </c>
      <c r="B109" s="17">
        <v>-628</v>
      </c>
      <c r="C109" s="17">
        <v>11571</v>
      </c>
      <c r="D109" s="17">
        <v>14448</v>
      </c>
      <c r="E109" s="17">
        <v>14862</v>
      </c>
      <c r="F109" s="17">
        <v>11995</v>
      </c>
      <c r="G109" s="24"/>
      <c r="H109" s="7"/>
      <c r="I109" s="25">
        <f t="shared" si="17"/>
        <v>-3291</v>
      </c>
      <c r="J109" s="24">
        <f t="shared" si="17"/>
        <v>2453</v>
      </c>
      <c r="K109" s="7"/>
      <c r="L109" s="25">
        <f t="shared" si="27"/>
        <v>-3294.0132884744175</v>
      </c>
      <c r="M109" s="17">
        <f t="shared" si="18"/>
        <v>9.079907430057645</v>
      </c>
      <c r="N109" s="17">
        <f t="shared" si="28"/>
        <v>2464.2430586266373</v>
      </c>
      <c r="O109" s="24">
        <f t="shared" si="19"/>
        <v>126.40636728200388</v>
      </c>
      <c r="P109" s="7"/>
      <c r="Q109" s="25">
        <f t="shared" si="20"/>
        <v>-3297.3864895268071</v>
      </c>
      <c r="R109" s="24">
        <f t="shared" si="21"/>
        <v>2456.5654034542404</v>
      </c>
      <c r="S109" s="7"/>
      <c r="T109" s="25">
        <f t="shared" si="22"/>
        <v>0.80227545724683158</v>
      </c>
      <c r="U109" s="24">
        <f t="shared" si="23"/>
        <v>0.60065625182710558</v>
      </c>
      <c r="V109" s="7"/>
      <c r="W109" s="25">
        <f t="shared" si="24"/>
        <v>0.79423240359183689</v>
      </c>
      <c r="X109" s="24">
        <f t="shared" si="29"/>
        <v>224.93086145764778</v>
      </c>
      <c r="Y109" s="7"/>
      <c r="Z109" s="25">
        <f t="shared" si="30"/>
        <v>-628</v>
      </c>
      <c r="AA109" s="17">
        <f t="shared" si="31"/>
        <v>224.76599999999985</v>
      </c>
      <c r="AB109" s="24">
        <f t="shared" si="25"/>
        <v>3.9229067465375715</v>
      </c>
      <c r="AC109" s="17">
        <f t="shared" si="26"/>
        <v>0.16486145764793037</v>
      </c>
    </row>
    <row r="110" spans="1:29" s="17" customFormat="1" x14ac:dyDescent="0.25">
      <c r="A110" s="17">
        <v>25</v>
      </c>
      <c r="B110" s="17">
        <v>-630</v>
      </c>
      <c r="C110" s="17">
        <v>11697</v>
      </c>
      <c r="D110" s="17">
        <v>14601</v>
      </c>
      <c r="E110" s="17">
        <v>14732</v>
      </c>
      <c r="F110" s="17">
        <v>11838</v>
      </c>
      <c r="G110" s="24"/>
      <c r="H110" s="7"/>
      <c r="I110" s="25">
        <f t="shared" si="17"/>
        <v>-3035</v>
      </c>
      <c r="J110" s="24">
        <f t="shared" si="17"/>
        <v>2763</v>
      </c>
      <c r="K110" s="7"/>
      <c r="L110" s="25">
        <f t="shared" si="27"/>
        <v>-3036.9413236551436</v>
      </c>
      <c r="M110" s="17">
        <f t="shared" si="18"/>
        <v>3.7687375340201292</v>
      </c>
      <c r="N110" s="17">
        <f t="shared" si="28"/>
        <v>2773.8593257698135</v>
      </c>
      <c r="O110" s="24">
        <f t="shared" si="19"/>
        <v>117.92495617493545</v>
      </c>
      <c r="P110" s="7"/>
      <c r="Q110" s="25">
        <f t="shared" si="20"/>
        <v>-3041.3864895268071</v>
      </c>
      <c r="R110" s="24">
        <f t="shared" si="21"/>
        <v>2766.5654034542404</v>
      </c>
      <c r="S110" s="7"/>
      <c r="T110" s="25">
        <f t="shared" si="22"/>
        <v>0.73998900168345527</v>
      </c>
      <c r="U110" s="24">
        <f t="shared" si="23"/>
        <v>0.67645453417878942</v>
      </c>
      <c r="V110" s="7"/>
      <c r="W110" s="25">
        <f t="shared" si="24"/>
        <v>0.73091604730827653</v>
      </c>
      <c r="X110" s="24">
        <f t="shared" si="29"/>
        <v>219.24617056150089</v>
      </c>
      <c r="Y110" s="7"/>
      <c r="Z110" s="25">
        <f t="shared" si="30"/>
        <v>-630</v>
      </c>
      <c r="AA110" s="17">
        <f t="shared" si="31"/>
        <v>219.09599999999986</v>
      </c>
      <c r="AB110" s="24">
        <f t="shared" si="25"/>
        <v>3.8239465779494934</v>
      </c>
      <c r="AC110" s="17">
        <f t="shared" si="26"/>
        <v>0.15017056150102803</v>
      </c>
    </row>
    <row r="111" spans="1:29" s="17" customFormat="1" x14ac:dyDescent="0.25">
      <c r="A111" s="17">
        <v>26</v>
      </c>
      <c r="B111" s="17">
        <v>-607</v>
      </c>
      <c r="C111" s="17">
        <v>11835</v>
      </c>
      <c r="D111" s="17">
        <v>14735</v>
      </c>
      <c r="E111" s="17">
        <v>14596</v>
      </c>
      <c r="F111" s="17">
        <v>11702</v>
      </c>
      <c r="G111" s="24"/>
      <c r="H111" s="7"/>
      <c r="I111" s="25">
        <f t="shared" si="17"/>
        <v>-2761</v>
      </c>
      <c r="J111" s="24">
        <f t="shared" si="17"/>
        <v>3033</v>
      </c>
      <c r="K111" s="7"/>
      <c r="L111" s="25">
        <f t="shared" si="27"/>
        <v>-2761.0417847060867</v>
      </c>
      <c r="M111" s="17">
        <f t="shared" si="18"/>
        <v>1.7459616627496807E-3</v>
      </c>
      <c r="N111" s="17">
        <f t="shared" si="28"/>
        <v>3046.4429303976581</v>
      </c>
      <c r="O111" s="24">
        <f t="shared" si="19"/>
        <v>180.71237767627946</v>
      </c>
      <c r="P111" s="7"/>
      <c r="Q111" s="25">
        <f t="shared" si="20"/>
        <v>-2767.3864895268071</v>
      </c>
      <c r="R111" s="24">
        <f t="shared" si="21"/>
        <v>3036.5654034542404</v>
      </c>
      <c r="S111" s="7"/>
      <c r="T111" s="25">
        <f t="shared" si="22"/>
        <v>0.67332302971327906</v>
      </c>
      <c r="U111" s="24">
        <f t="shared" si="23"/>
        <v>0.7424723930012237</v>
      </c>
      <c r="V111" s="7"/>
      <c r="W111" s="25">
        <f t="shared" si="24"/>
        <v>0.66335193155850392</v>
      </c>
      <c r="X111" s="24">
        <f t="shared" si="29"/>
        <v>213.80884592286782</v>
      </c>
      <c r="Y111" s="7"/>
      <c r="Z111" s="25">
        <f t="shared" si="30"/>
        <v>-607</v>
      </c>
      <c r="AA111" s="17">
        <f t="shared" si="31"/>
        <v>213.63299999999987</v>
      </c>
      <c r="AB111" s="24">
        <f t="shared" si="25"/>
        <v>3.7285992409130433</v>
      </c>
      <c r="AC111" s="17">
        <f t="shared" si="26"/>
        <v>0.17584592286794987</v>
      </c>
    </row>
    <row r="112" spans="1:29" s="17" customFormat="1" x14ac:dyDescent="0.25">
      <c r="A112" s="17">
        <v>27</v>
      </c>
      <c r="B112" s="17">
        <v>-613</v>
      </c>
      <c r="C112" s="17">
        <v>11982</v>
      </c>
      <c r="D112" s="17">
        <v>14856</v>
      </c>
      <c r="E112" s="17">
        <v>14439</v>
      </c>
      <c r="F112" s="17">
        <v>11574</v>
      </c>
      <c r="G112" s="24"/>
      <c r="H112" s="7"/>
      <c r="I112" s="25">
        <f t="shared" si="17"/>
        <v>-2457</v>
      </c>
      <c r="J112" s="24">
        <f t="shared" si="17"/>
        <v>3282</v>
      </c>
      <c r="K112" s="7"/>
      <c r="L112" s="25">
        <f t="shared" si="27"/>
        <v>-2456.8987481153681</v>
      </c>
      <c r="M112" s="17">
        <f t="shared" si="18"/>
        <v>1.0251944141510091E-2</v>
      </c>
      <c r="N112" s="17">
        <f t="shared" si="28"/>
        <v>3293.5343524135492</v>
      </c>
      <c r="O112" s="24">
        <f t="shared" si="19"/>
        <v>133.04128559994794</v>
      </c>
      <c r="P112" s="7"/>
      <c r="Q112" s="25">
        <f t="shared" si="20"/>
        <v>-2463.3864895268071</v>
      </c>
      <c r="R112" s="24">
        <f t="shared" si="21"/>
        <v>3285.5654034542404</v>
      </c>
      <c r="S112" s="7"/>
      <c r="T112" s="25">
        <f t="shared" si="22"/>
        <v>0.59935786373176969</v>
      </c>
      <c r="U112" s="24">
        <f t="shared" si="23"/>
        <v>0.80335552947080202</v>
      </c>
      <c r="V112" s="7"/>
      <c r="W112" s="25">
        <f t="shared" si="24"/>
        <v>0.58855733775618913</v>
      </c>
      <c r="X112" s="24">
        <f t="shared" si="29"/>
        <v>208.25747185012676</v>
      </c>
      <c r="Y112" s="7"/>
      <c r="Z112" s="25">
        <f t="shared" si="30"/>
        <v>-613</v>
      </c>
      <c r="AA112" s="17">
        <f t="shared" si="31"/>
        <v>208.11599999999987</v>
      </c>
      <c r="AB112" s="24">
        <f t="shared" si="25"/>
        <v>3.6323094260805169</v>
      </c>
      <c r="AC112" s="17">
        <f t="shared" si="26"/>
        <v>0.14147185012689079</v>
      </c>
    </row>
    <row r="113" spans="1:29" s="17" customFormat="1" x14ac:dyDescent="0.25">
      <c r="A113" s="17">
        <v>28</v>
      </c>
      <c r="B113" s="17">
        <v>-628</v>
      </c>
      <c r="C113" s="17">
        <v>12153</v>
      </c>
      <c r="D113" s="17">
        <v>14979</v>
      </c>
      <c r="E113" s="17">
        <v>14280</v>
      </c>
      <c r="F113" s="17">
        <v>11462</v>
      </c>
      <c r="G113" s="24"/>
      <c r="H113" s="7"/>
      <c r="I113" s="25">
        <f t="shared" si="17"/>
        <v>-2127</v>
      </c>
      <c r="J113" s="24">
        <f t="shared" si="17"/>
        <v>3517</v>
      </c>
      <c r="K113" s="7"/>
      <c r="L113" s="25">
        <f t="shared" si="27"/>
        <v>-2121.6626491377269</v>
      </c>
      <c r="M113" s="17">
        <f t="shared" si="18"/>
        <v>28.487314227007079</v>
      </c>
      <c r="N113" s="17">
        <f t="shared" si="28"/>
        <v>3514.9105957209795</v>
      </c>
      <c r="O113" s="24">
        <f t="shared" si="19"/>
        <v>4.365610241189291</v>
      </c>
      <c r="P113" s="7"/>
      <c r="Q113" s="25">
        <f t="shared" si="20"/>
        <v>-2133.3864895268071</v>
      </c>
      <c r="R113" s="24">
        <f t="shared" si="21"/>
        <v>3520.5654034542404</v>
      </c>
      <c r="S113" s="7"/>
      <c r="T113" s="25">
        <f t="shared" si="22"/>
        <v>0.51906672960710487</v>
      </c>
      <c r="U113" s="24">
        <f t="shared" si="23"/>
        <v>0.86081551770514309</v>
      </c>
      <c r="V113" s="7"/>
      <c r="W113" s="25">
        <f t="shared" si="24"/>
        <v>0.50748245318421425</v>
      </c>
      <c r="X113" s="24">
        <f t="shared" si="29"/>
        <v>202.55099711721198</v>
      </c>
      <c r="Y113" s="7"/>
      <c r="Z113" s="25">
        <f t="shared" si="30"/>
        <v>-628</v>
      </c>
      <c r="AA113" s="17">
        <f t="shared" si="31"/>
        <v>202.46399999999988</v>
      </c>
      <c r="AB113" s="24">
        <f t="shared" si="25"/>
        <v>3.5336634167577969</v>
      </c>
      <c r="AC113" s="17">
        <f t="shared" si="26"/>
        <v>8.6997117212092689E-2</v>
      </c>
    </row>
    <row r="114" spans="1:29" s="17" customFormat="1" x14ac:dyDescent="0.25">
      <c r="A114" s="17">
        <v>29</v>
      </c>
      <c r="B114" s="17">
        <v>-621</v>
      </c>
      <c r="C114" s="17">
        <v>12328</v>
      </c>
      <c r="D114" s="17">
        <v>15062</v>
      </c>
      <c r="E114" s="17">
        <v>14098</v>
      </c>
      <c r="F114" s="17">
        <v>11363</v>
      </c>
      <c r="G114" s="24"/>
      <c r="H114" s="7"/>
      <c r="I114" s="25">
        <f t="shared" si="17"/>
        <v>-1770</v>
      </c>
      <c r="J114" s="24">
        <f t="shared" si="17"/>
        <v>3699</v>
      </c>
      <c r="K114" s="7"/>
      <c r="L114" s="25">
        <f t="shared" si="27"/>
        <v>-1769.7957140582887</v>
      </c>
      <c r="M114" s="17">
        <f t="shared" si="18"/>
        <v>4.1732745980874696E-2</v>
      </c>
      <c r="N114" s="17">
        <f t="shared" si="28"/>
        <v>3700.1139879123998</v>
      </c>
      <c r="O114" s="24">
        <f t="shared" si="19"/>
        <v>1.2409690689728803</v>
      </c>
      <c r="P114" s="7"/>
      <c r="Q114" s="25">
        <f t="shared" si="20"/>
        <v>-1776.3864895268068</v>
      </c>
      <c r="R114" s="24">
        <f t="shared" si="21"/>
        <v>3702.5654034542404</v>
      </c>
      <c r="S114" s="7"/>
      <c r="T114" s="25">
        <f t="shared" si="22"/>
        <v>0.4322063208722402</v>
      </c>
      <c r="U114" s="24">
        <f t="shared" si="23"/>
        <v>0.90531644476322848</v>
      </c>
      <c r="V114" s="7"/>
      <c r="W114" s="25">
        <f t="shared" si="24"/>
        <v>0.42001280198382634</v>
      </c>
      <c r="X114" s="24">
        <f t="shared" si="29"/>
        <v>196.91856788842824</v>
      </c>
      <c r="Y114" s="7"/>
      <c r="Z114" s="25">
        <f t="shared" si="30"/>
        <v>-621</v>
      </c>
      <c r="AA114" s="17">
        <f t="shared" si="31"/>
        <v>196.87499999999989</v>
      </c>
      <c r="AB114" s="24">
        <f t="shared" si="25"/>
        <v>3.4361169648638343</v>
      </c>
      <c r="AC114" s="17">
        <f t="shared" si="26"/>
        <v>4.3567888428356127E-2</v>
      </c>
    </row>
    <row r="115" spans="1:29" s="17" customFormat="1" x14ac:dyDescent="0.25">
      <c r="A115" s="17">
        <v>30</v>
      </c>
      <c r="B115" s="17">
        <v>-626</v>
      </c>
      <c r="C115" s="17">
        <v>12511</v>
      </c>
      <c r="D115" s="17">
        <v>15142</v>
      </c>
      <c r="E115" s="17">
        <v>13913</v>
      </c>
      <c r="F115" s="17">
        <v>11288</v>
      </c>
      <c r="G115" s="24"/>
      <c r="H115" s="7"/>
      <c r="I115" s="25">
        <f t="shared" si="17"/>
        <v>-1402</v>
      </c>
      <c r="J115" s="24">
        <f t="shared" si="17"/>
        <v>3854</v>
      </c>
      <c r="K115" s="7"/>
      <c r="L115" s="25">
        <f t="shared" si="27"/>
        <v>-1398.0065410890354</v>
      </c>
      <c r="M115" s="17">
        <f t="shared" si="18"/>
        <v>15.9477140735625</v>
      </c>
      <c r="N115" s="17">
        <f t="shared" si="28"/>
        <v>3851.0885787310308</v>
      </c>
      <c r="O115" s="24">
        <f t="shared" si="19"/>
        <v>8.4763738054062667</v>
      </c>
      <c r="P115" s="7"/>
      <c r="Q115" s="25">
        <f t="shared" si="20"/>
        <v>-1408.3864895268068</v>
      </c>
      <c r="R115" s="24">
        <f t="shared" si="21"/>
        <v>3857.5654034542404</v>
      </c>
      <c r="S115" s="7"/>
      <c r="T115" s="25">
        <f t="shared" si="22"/>
        <v>0.34266954099988678</v>
      </c>
      <c r="U115" s="24">
        <f t="shared" si="23"/>
        <v>0.9432155859390704</v>
      </c>
      <c r="V115" s="7"/>
      <c r="W115" s="25">
        <f t="shared" si="24"/>
        <v>0.32995574112343851</v>
      </c>
      <c r="X115" s="24">
        <f t="shared" si="29"/>
        <v>191.31094289782686</v>
      </c>
      <c r="Y115" s="7"/>
      <c r="Z115" s="25">
        <f t="shared" si="30"/>
        <v>-626</v>
      </c>
      <c r="AA115" s="17">
        <f t="shared" si="31"/>
        <v>191.2409999999999</v>
      </c>
      <c r="AB115" s="24">
        <f t="shared" si="25"/>
        <v>3.3377851148064743</v>
      </c>
      <c r="AC115" s="17">
        <f t="shared" si="26"/>
        <v>6.994289782696228E-2</v>
      </c>
    </row>
    <row r="116" spans="1:29" s="17" customFormat="1" x14ac:dyDescent="0.25">
      <c r="A116" s="17">
        <v>31</v>
      </c>
      <c r="B116" s="17">
        <v>-639</v>
      </c>
      <c r="C116" s="17">
        <v>12707</v>
      </c>
      <c r="D116" s="17">
        <v>15204</v>
      </c>
      <c r="E116" s="17">
        <v>13723</v>
      </c>
      <c r="F116" s="17">
        <v>11226</v>
      </c>
      <c r="G116" s="24"/>
      <c r="H116" s="7"/>
      <c r="I116" s="25">
        <f t="shared" ref="I116:J149" si="32">C116-E116</f>
        <v>-1016</v>
      </c>
      <c r="J116" s="24">
        <f t="shared" si="32"/>
        <v>3978</v>
      </c>
      <c r="K116" s="7"/>
      <c r="L116" s="25">
        <f t="shared" si="27"/>
        <v>-1004.5242200845364</v>
      </c>
      <c r="M116" s="17">
        <f t="shared" si="18"/>
        <v>131.69352466815752</v>
      </c>
      <c r="N116" s="17">
        <f t="shared" si="28"/>
        <v>3966.699027323677</v>
      </c>
      <c r="O116" s="24">
        <f t="shared" si="19"/>
        <v>127.71198343099901</v>
      </c>
      <c r="P116" s="7"/>
      <c r="Q116" s="25">
        <f t="shared" si="20"/>
        <v>-1022.3864895268069</v>
      </c>
      <c r="R116" s="24">
        <f t="shared" si="21"/>
        <v>3981.5654034542404</v>
      </c>
      <c r="S116" s="7"/>
      <c r="T116" s="25">
        <f t="shared" si="22"/>
        <v>0.24875324472073346</v>
      </c>
      <c r="U116" s="24">
        <f t="shared" si="23"/>
        <v>0.97353489887974387</v>
      </c>
      <c r="V116" s="7"/>
      <c r="W116" s="25">
        <f t="shared" si="24"/>
        <v>0.23562118553085962</v>
      </c>
      <c r="X116" s="24">
        <f t="shared" si="29"/>
        <v>185.63554705802596</v>
      </c>
      <c r="Y116" s="7"/>
      <c r="Z116" s="25">
        <f t="shared" si="30"/>
        <v>-639</v>
      </c>
      <c r="AA116" s="17">
        <f t="shared" si="31"/>
        <v>185.4899999999999</v>
      </c>
      <c r="AB116" s="24">
        <f t="shared" si="25"/>
        <v>3.2374112295242798</v>
      </c>
      <c r="AC116" s="17">
        <f t="shared" si="26"/>
        <v>0.14554705802606804</v>
      </c>
    </row>
    <row r="117" spans="1:29" s="17" customFormat="1" x14ac:dyDescent="0.25">
      <c r="A117" s="17">
        <v>32</v>
      </c>
      <c r="B117" s="17">
        <v>-630</v>
      </c>
      <c r="C117" s="17">
        <v>12903</v>
      </c>
      <c r="D117" s="17">
        <v>15231</v>
      </c>
      <c r="E117" s="17">
        <v>13514</v>
      </c>
      <c r="F117" s="17">
        <v>11185</v>
      </c>
      <c r="G117" s="24"/>
      <c r="H117" s="7"/>
      <c r="I117" s="25">
        <f t="shared" si="32"/>
        <v>-611</v>
      </c>
      <c r="J117" s="24">
        <f t="shared" si="32"/>
        <v>4046</v>
      </c>
      <c r="K117" s="7"/>
      <c r="L117" s="25">
        <f t="shared" si="27"/>
        <v>-606.60044203137193</v>
      </c>
      <c r="M117" s="17">
        <f t="shared" si="18"/>
        <v>19.35611031931878</v>
      </c>
      <c r="N117" s="17">
        <f t="shared" si="28"/>
        <v>4041.4759325867744</v>
      </c>
      <c r="O117" s="24">
        <f t="shared" si="19"/>
        <v>20.467185959409466</v>
      </c>
      <c r="P117" s="7"/>
      <c r="Q117" s="25">
        <f t="shared" si="20"/>
        <v>-617.38648952680694</v>
      </c>
      <c r="R117" s="24">
        <f t="shared" si="21"/>
        <v>4049.5654034542404</v>
      </c>
      <c r="S117" s="7"/>
      <c r="T117" s="25">
        <f t="shared" si="22"/>
        <v>0.15021412556773578</v>
      </c>
      <c r="U117" s="24">
        <f t="shared" si="23"/>
        <v>0.99016161887946808</v>
      </c>
      <c r="V117" s="7"/>
      <c r="W117" s="25">
        <f t="shared" si="24"/>
        <v>0.13684840448914753</v>
      </c>
      <c r="X117" s="24">
        <f t="shared" si="29"/>
        <v>179.89897520274599</v>
      </c>
      <c r="Y117" s="7"/>
      <c r="Z117" s="25">
        <f t="shared" si="30"/>
        <v>-630</v>
      </c>
      <c r="AA117" s="17">
        <f t="shared" si="31"/>
        <v>179.81999999999991</v>
      </c>
      <c r="AB117" s="24">
        <f t="shared" si="25"/>
        <v>3.1384510609362013</v>
      </c>
      <c r="AC117" s="17">
        <f t="shared" si="26"/>
        <v>7.8975202746079276E-2</v>
      </c>
    </row>
    <row r="118" spans="1:29" s="17" customFormat="1" x14ac:dyDescent="0.25">
      <c r="A118" s="17">
        <v>33</v>
      </c>
      <c r="B118" s="17">
        <v>-625</v>
      </c>
      <c r="C118" s="17">
        <v>13096</v>
      </c>
      <c r="D118" s="17">
        <v>15248</v>
      </c>
      <c r="E118" s="17">
        <v>13312</v>
      </c>
      <c r="F118" s="17">
        <v>11162</v>
      </c>
      <c r="G118" s="24"/>
      <c r="H118" s="7"/>
      <c r="I118" s="25">
        <f t="shared" si="32"/>
        <v>-216</v>
      </c>
      <c r="J118" s="24">
        <f t="shared" si="32"/>
        <v>4086</v>
      </c>
      <c r="K118" s="7"/>
      <c r="L118" s="25">
        <f t="shared" si="27"/>
        <v>-205.89716154531061</v>
      </c>
      <c r="M118" s="17">
        <f t="shared" si="18"/>
        <v>102.06734484155071</v>
      </c>
      <c r="N118" s="17">
        <f t="shared" si="28"/>
        <v>4076.466189477821</v>
      </c>
      <c r="O118" s="24">
        <f t="shared" si="19"/>
        <v>90.893543072811212</v>
      </c>
      <c r="P118" s="7"/>
      <c r="Q118" s="25">
        <f t="shared" si="20"/>
        <v>-222.38648952680688</v>
      </c>
      <c r="R118" s="24">
        <f t="shared" si="21"/>
        <v>4089.5654034542404</v>
      </c>
      <c r="S118" s="7"/>
      <c r="T118" s="25">
        <f t="shared" si="22"/>
        <v>5.4108071085182459E-2</v>
      </c>
      <c r="U118" s="24">
        <f t="shared" si="23"/>
        <v>0.99994204240871765</v>
      </c>
      <c r="V118" s="7"/>
      <c r="W118" s="25">
        <f t="shared" si="24"/>
        <v>4.0601419943755719E-2</v>
      </c>
      <c r="X118" s="24">
        <f t="shared" si="29"/>
        <v>174.35522902905859</v>
      </c>
      <c r="Y118" s="7"/>
      <c r="Z118" s="25">
        <f t="shared" si="30"/>
        <v>-625</v>
      </c>
      <c r="AA118" s="17">
        <f t="shared" si="31"/>
        <v>174.19499999999991</v>
      </c>
      <c r="AB118" s="24">
        <f t="shared" si="25"/>
        <v>3.040276290511521</v>
      </c>
      <c r="AC118" s="17">
        <f t="shared" si="26"/>
        <v>0.16022902905868364</v>
      </c>
    </row>
    <row r="119" spans="1:29" s="17" customFormat="1" x14ac:dyDescent="0.25">
      <c r="A119" s="17">
        <v>34</v>
      </c>
      <c r="B119" s="17">
        <v>-617</v>
      </c>
      <c r="C119" s="17">
        <v>13304</v>
      </c>
      <c r="D119" s="17">
        <v>15256</v>
      </c>
      <c r="E119" s="17">
        <v>13121</v>
      </c>
      <c r="F119" s="17">
        <v>11168</v>
      </c>
      <c r="G119" s="24"/>
      <c r="H119" s="7"/>
      <c r="I119" s="25">
        <f t="shared" si="32"/>
        <v>183</v>
      </c>
      <c r="J119" s="24">
        <f t="shared" si="32"/>
        <v>4088</v>
      </c>
      <c r="K119" s="7"/>
      <c r="L119" s="25">
        <f t="shared" si="27"/>
        <v>191.69695592192272</v>
      </c>
      <c r="M119" s="17">
        <f t="shared" si="18"/>
        <v>75.637042307866707</v>
      </c>
      <c r="N119" s="17">
        <f t="shared" si="28"/>
        <v>4072.3852178094867</v>
      </c>
      <c r="O119" s="24">
        <f t="shared" si="19"/>
        <v>243.82142285717208</v>
      </c>
      <c r="P119" s="7"/>
      <c r="Q119" s="25">
        <f t="shared" si="20"/>
        <v>176.61351047319312</v>
      </c>
      <c r="R119" s="24">
        <f t="shared" si="21"/>
        <v>4091.5654034542404</v>
      </c>
      <c r="S119" s="7"/>
      <c r="T119" s="25">
        <f t="shared" si="22"/>
        <v>-4.2971209265548593E-2</v>
      </c>
      <c r="U119" s="24">
        <f t="shared" si="23"/>
        <v>1.0004310635851801</v>
      </c>
      <c r="V119" s="7"/>
      <c r="W119" s="25">
        <f t="shared" si="24"/>
        <v>-5.6493330412813757E-2</v>
      </c>
      <c r="X119" s="24">
        <f t="shared" si="29"/>
        <v>168.79807913036564</v>
      </c>
      <c r="Y119" s="7"/>
      <c r="Z119" s="25">
        <f t="shared" si="30"/>
        <v>-617</v>
      </c>
      <c r="AA119" s="17">
        <f t="shared" si="31"/>
        <v>168.64199999999991</v>
      </c>
      <c r="AB119" s="24">
        <f t="shared" si="25"/>
        <v>2.9433581571482756</v>
      </c>
      <c r="AC119" s="17">
        <f t="shared" si="26"/>
        <v>0.1560791303657254</v>
      </c>
    </row>
    <row r="120" spans="1:29" s="17" customFormat="1" x14ac:dyDescent="0.25">
      <c r="A120" s="17">
        <v>35</v>
      </c>
      <c r="B120" s="17">
        <v>-602</v>
      </c>
      <c r="C120" s="17">
        <v>13501</v>
      </c>
      <c r="D120" s="17">
        <v>15235</v>
      </c>
      <c r="E120" s="17">
        <v>12929</v>
      </c>
      <c r="F120" s="17">
        <v>11189</v>
      </c>
      <c r="G120" s="24"/>
      <c r="H120" s="7"/>
      <c r="I120" s="25">
        <f t="shared" si="32"/>
        <v>572</v>
      </c>
      <c r="J120" s="24">
        <f t="shared" si="32"/>
        <v>4046</v>
      </c>
      <c r="K120" s="7"/>
      <c r="L120" s="25">
        <f t="shared" si="27"/>
        <v>577.97418297496779</v>
      </c>
      <c r="M120" s="17">
        <f t="shared" si="18"/>
        <v>35.690862218394983</v>
      </c>
      <c r="N120" s="17">
        <f t="shared" si="28"/>
        <v>4031.4505681716059</v>
      </c>
      <c r="O120" s="24">
        <f t="shared" si="19"/>
        <v>211.68596652908622</v>
      </c>
      <c r="P120" s="7"/>
      <c r="Q120" s="25">
        <f t="shared" si="20"/>
        <v>565.61351047319306</v>
      </c>
      <c r="R120" s="24">
        <f t="shared" si="21"/>
        <v>4049.5654034542404</v>
      </c>
      <c r="S120" s="7"/>
      <c r="T120" s="25">
        <f t="shared" si="22"/>
        <v>-0.13761742494583523</v>
      </c>
      <c r="U120" s="24">
        <f t="shared" si="23"/>
        <v>0.99016161887946808</v>
      </c>
      <c r="V120" s="7"/>
      <c r="W120" s="25">
        <f t="shared" si="24"/>
        <v>-0.15100942157798963</v>
      </c>
      <c r="X120" s="24">
        <f t="shared" si="29"/>
        <v>163.35872721494854</v>
      </c>
      <c r="Y120" s="7"/>
      <c r="Z120" s="25">
        <f t="shared" si="30"/>
        <v>-602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0.13472721494864004</v>
      </c>
    </row>
    <row r="121" spans="1:29" s="17" customFormat="1" x14ac:dyDescent="0.25">
      <c r="A121" s="17">
        <v>36</v>
      </c>
      <c r="B121" s="17">
        <v>-620</v>
      </c>
      <c r="C121" s="17">
        <v>13694</v>
      </c>
      <c r="D121" s="17">
        <v>15193</v>
      </c>
      <c r="E121" s="17">
        <v>12730</v>
      </c>
      <c r="F121" s="17">
        <v>11225</v>
      </c>
      <c r="G121" s="24"/>
      <c r="H121" s="7"/>
      <c r="I121" s="25">
        <f t="shared" si="32"/>
        <v>964</v>
      </c>
      <c r="J121" s="24">
        <f t="shared" si="32"/>
        <v>3968</v>
      </c>
      <c r="K121" s="7"/>
      <c r="L121" s="25">
        <f t="shared" si="27"/>
        <v>970.42114421927033</v>
      </c>
      <c r="M121" s="17">
        <f t="shared" si="18"/>
        <v>41.2310930846688</v>
      </c>
      <c r="N121" s="17">
        <f t="shared" si="28"/>
        <v>3951.5310619508969</v>
      </c>
      <c r="O121" s="24">
        <f t="shared" si="19"/>
        <v>271.22592046519731</v>
      </c>
      <c r="P121" s="7"/>
      <c r="Q121" s="25">
        <f t="shared" si="20"/>
        <v>957.61351047319306</v>
      </c>
      <c r="R121" s="24">
        <f t="shared" si="21"/>
        <v>3971.5654034542404</v>
      </c>
      <c r="S121" s="7"/>
      <c r="T121" s="25">
        <f t="shared" si="22"/>
        <v>-0.23299356002725521</v>
      </c>
      <c r="U121" s="24">
        <f t="shared" si="23"/>
        <v>0.97108979299743159</v>
      </c>
      <c r="V121" s="7"/>
      <c r="W121" s="25">
        <f t="shared" si="24"/>
        <v>-0.24613655771323315</v>
      </c>
      <c r="X121" s="24">
        <f t="shared" si="29"/>
        <v>157.80717891814436</v>
      </c>
      <c r="Y121" s="7"/>
      <c r="Z121" s="25">
        <f t="shared" si="30"/>
        <v>-620</v>
      </c>
      <c r="AA121" s="17">
        <f t="shared" si="31"/>
        <v>157.64399999999989</v>
      </c>
      <c r="AB121" s="24">
        <f t="shared" si="25"/>
        <v>2.7514068460139391</v>
      </c>
      <c r="AC121" s="17">
        <f t="shared" si="26"/>
        <v>0.16317891814446739</v>
      </c>
    </row>
    <row r="122" spans="1:29" s="17" customFormat="1" x14ac:dyDescent="0.25">
      <c r="A122" s="17">
        <v>37</v>
      </c>
      <c r="B122" s="17">
        <v>-634</v>
      </c>
      <c r="C122" s="17">
        <v>13889</v>
      </c>
      <c r="D122" s="17">
        <v>15127</v>
      </c>
      <c r="E122" s="17">
        <v>12533</v>
      </c>
      <c r="F122" s="17">
        <v>11289</v>
      </c>
      <c r="G122" s="24"/>
      <c r="H122" s="7"/>
      <c r="I122" s="25">
        <f t="shared" si="32"/>
        <v>1356</v>
      </c>
      <c r="J122" s="24">
        <f t="shared" si="32"/>
        <v>3838</v>
      </c>
      <c r="K122" s="7"/>
      <c r="L122" s="25">
        <f t="shared" si="27"/>
        <v>1362.2450065309256</v>
      </c>
      <c r="M122" s="17">
        <f t="shared" si="18"/>
        <v>39.000106571303313</v>
      </c>
      <c r="N122" s="17">
        <f t="shared" si="28"/>
        <v>3830.9702404907812</v>
      </c>
      <c r="O122" s="24">
        <f t="shared" si="19"/>
        <v>49.417518757452427</v>
      </c>
      <c r="P122" s="7"/>
      <c r="Q122" s="25">
        <f t="shared" si="20"/>
        <v>1349.6135104731932</v>
      </c>
      <c r="R122" s="24">
        <f t="shared" si="21"/>
        <v>3841.5654034542404</v>
      </c>
      <c r="S122" s="7"/>
      <c r="T122" s="25">
        <f t="shared" si="22"/>
        <v>-0.32836969510867525</v>
      </c>
      <c r="U122" s="24">
        <f t="shared" si="23"/>
        <v>0.93930341652737059</v>
      </c>
      <c r="V122" s="7"/>
      <c r="W122" s="25">
        <f t="shared" si="24"/>
        <v>-0.34109189008948848</v>
      </c>
      <c r="X122" s="24">
        <f t="shared" si="29"/>
        <v>152.07246095053711</v>
      </c>
      <c r="Y122" s="7"/>
      <c r="Z122" s="25">
        <f t="shared" si="30"/>
        <v>-634</v>
      </c>
      <c r="AA122" s="17">
        <f t="shared" si="31"/>
        <v>151.9379999999999</v>
      </c>
      <c r="AB122" s="24">
        <f t="shared" si="25"/>
        <v>2.6518183588951425</v>
      </c>
      <c r="AC122" s="17">
        <f t="shared" si="26"/>
        <v>0.13446095053720342</v>
      </c>
    </row>
    <row r="123" spans="1:29" s="17" customFormat="1" x14ac:dyDescent="0.25">
      <c r="A123" s="17">
        <v>38</v>
      </c>
      <c r="B123" s="17">
        <v>-633</v>
      </c>
      <c r="C123" s="17">
        <v>14084</v>
      </c>
      <c r="D123" s="17">
        <v>15055</v>
      </c>
      <c r="E123" s="17">
        <v>12349</v>
      </c>
      <c r="F123" s="17">
        <v>11372</v>
      </c>
      <c r="G123" s="24"/>
      <c r="H123" s="7"/>
      <c r="I123" s="25">
        <f t="shared" si="32"/>
        <v>1735</v>
      </c>
      <c r="J123" s="24">
        <f t="shared" si="32"/>
        <v>3683</v>
      </c>
      <c r="K123" s="7"/>
      <c r="L123" s="25">
        <f t="shared" si="27"/>
        <v>1740.0381030046869</v>
      </c>
      <c r="M123" s="17">
        <f t="shared" si="18"/>
        <v>25.382481885835627</v>
      </c>
      <c r="N123" s="17">
        <f t="shared" si="28"/>
        <v>3672.6091454297889</v>
      </c>
      <c r="O123" s="24">
        <f t="shared" si="19"/>
        <v>107.96985869927698</v>
      </c>
      <c r="P123" s="7"/>
      <c r="Q123" s="25">
        <f t="shared" si="20"/>
        <v>1728.6135104731932</v>
      </c>
      <c r="R123" s="24">
        <f t="shared" si="21"/>
        <v>3686.5654034542404</v>
      </c>
      <c r="S123" s="7"/>
      <c r="T123" s="25">
        <f t="shared" si="22"/>
        <v>-0.42058284611851748</v>
      </c>
      <c r="U123" s="24">
        <f t="shared" si="23"/>
        <v>0.90140427535152867</v>
      </c>
      <c r="V123" s="7"/>
      <c r="W123" s="25">
        <f t="shared" si="24"/>
        <v>-0.43280135169076706</v>
      </c>
      <c r="X123" s="24">
        <f t="shared" si="29"/>
        <v>146.38249963631313</v>
      </c>
      <c r="Y123" s="7"/>
      <c r="Z123" s="25">
        <f t="shared" si="30"/>
        <v>-633</v>
      </c>
      <c r="AA123" s="17">
        <f t="shared" si="31"/>
        <v>146.2409999999999</v>
      </c>
      <c r="AB123" s="24">
        <f t="shared" si="25"/>
        <v>2.5523869514090256</v>
      </c>
      <c r="AC123" s="17">
        <f t="shared" si="26"/>
        <v>0.14149963631322748</v>
      </c>
    </row>
    <row r="124" spans="1:29" s="17" customFormat="1" x14ac:dyDescent="0.25">
      <c r="A124" s="17">
        <v>39</v>
      </c>
      <c r="B124" s="17">
        <v>-627</v>
      </c>
      <c r="C124" s="17">
        <v>14256</v>
      </c>
      <c r="D124" s="17">
        <v>14950</v>
      </c>
      <c r="E124" s="17">
        <v>12161</v>
      </c>
      <c r="F124" s="17">
        <v>11460</v>
      </c>
      <c r="G124" s="24"/>
      <c r="H124" s="7"/>
      <c r="I124" s="25">
        <f t="shared" si="32"/>
        <v>2095</v>
      </c>
      <c r="J124" s="24">
        <f t="shared" si="32"/>
        <v>3490</v>
      </c>
      <c r="K124" s="7"/>
      <c r="L124" s="25">
        <f t="shared" si="27"/>
        <v>2097.366113469323</v>
      </c>
      <c r="M124" s="17">
        <f t="shared" si="18"/>
        <v>5.5984929497115061</v>
      </c>
      <c r="N124" s="17">
        <f t="shared" si="28"/>
        <v>3479.867068961446</v>
      </c>
      <c r="O124" s="24">
        <f t="shared" si="19"/>
        <v>102.67629143209173</v>
      </c>
      <c r="P124" s="7"/>
      <c r="Q124" s="25">
        <f t="shared" si="20"/>
        <v>2088.6135104731929</v>
      </c>
      <c r="R124" s="24">
        <f t="shared" si="21"/>
        <v>3493.5654034542404</v>
      </c>
      <c r="S124" s="7"/>
      <c r="T124" s="25">
        <f t="shared" si="22"/>
        <v>-0.50817317425451536</v>
      </c>
      <c r="U124" s="24">
        <f t="shared" si="23"/>
        <v>0.85421373182289961</v>
      </c>
      <c r="V124" s="7"/>
      <c r="W124" s="25">
        <f t="shared" si="24"/>
        <v>-0.51976201950935674</v>
      </c>
      <c r="X124" s="24">
        <f t="shared" si="29"/>
        <v>140.7108921709073</v>
      </c>
      <c r="Y124" s="7"/>
      <c r="Z124" s="25">
        <f t="shared" si="30"/>
        <v>-627</v>
      </c>
      <c r="AA124" s="17">
        <f t="shared" si="31"/>
        <v>140.5979999999999</v>
      </c>
      <c r="AB124" s="24">
        <f t="shared" si="25"/>
        <v>2.4538980217189859</v>
      </c>
      <c r="AC124" s="17">
        <f t="shared" si="26"/>
        <v>0.11289217090740067</v>
      </c>
    </row>
    <row r="125" spans="1:29" s="17" customFormat="1" x14ac:dyDescent="0.25">
      <c r="A125" s="17">
        <v>40</v>
      </c>
      <c r="B125" s="17">
        <v>-632</v>
      </c>
      <c r="C125" s="17">
        <v>14431</v>
      </c>
      <c r="D125" s="17">
        <v>14832</v>
      </c>
      <c r="E125" s="17">
        <v>11989</v>
      </c>
      <c r="F125" s="17">
        <v>11577</v>
      </c>
      <c r="G125" s="24"/>
      <c r="H125" s="7"/>
      <c r="I125" s="25">
        <f t="shared" si="32"/>
        <v>2442</v>
      </c>
      <c r="J125" s="24">
        <f t="shared" si="32"/>
        <v>3255</v>
      </c>
      <c r="K125" s="7"/>
      <c r="L125" s="25">
        <f t="shared" si="27"/>
        <v>2437.0110665366333</v>
      </c>
      <c r="M125" s="17">
        <f t="shared" si="18"/>
        <v>24.889457101900259</v>
      </c>
      <c r="N125" s="17">
        <f t="shared" si="28"/>
        <v>3251.3539316996385</v>
      </c>
      <c r="O125" s="24">
        <f t="shared" si="19"/>
        <v>13.293814050901352</v>
      </c>
      <c r="P125" s="7"/>
      <c r="Q125" s="25">
        <f t="shared" si="20"/>
        <v>2435.6135104731929</v>
      </c>
      <c r="R125" s="24">
        <f t="shared" si="21"/>
        <v>3258.5654034542404</v>
      </c>
      <c r="S125" s="7"/>
      <c r="T125" s="25">
        <f t="shared" si="22"/>
        <v>-0.59260051831893568</v>
      </c>
      <c r="U125" s="24">
        <f t="shared" si="23"/>
        <v>0.79675374358855866</v>
      </c>
      <c r="V125" s="7"/>
      <c r="W125" s="25">
        <f t="shared" si="24"/>
        <v>-0.60342064993945443</v>
      </c>
      <c r="X125" s="24">
        <f t="shared" si="29"/>
        <v>134.89165037955763</v>
      </c>
      <c r="Y125" s="7"/>
      <c r="Z125" s="25">
        <f t="shared" si="30"/>
        <v>-632</v>
      </c>
      <c r="AA125" s="17">
        <f t="shared" si="31"/>
        <v>134.90999999999991</v>
      </c>
      <c r="AB125" s="24">
        <f t="shared" si="25"/>
        <v>2.3546236938655483</v>
      </c>
      <c r="AC125" s="17">
        <f t="shared" si="26"/>
        <v>-1.8349620442279502E-2</v>
      </c>
    </row>
    <row r="126" spans="1:29" s="17" customFormat="1" x14ac:dyDescent="0.25">
      <c r="A126" s="17">
        <v>41</v>
      </c>
      <c r="B126" s="17">
        <v>-622</v>
      </c>
      <c r="C126" s="17">
        <v>14590</v>
      </c>
      <c r="D126" s="17">
        <v>14705</v>
      </c>
      <c r="E126" s="17">
        <v>11837</v>
      </c>
      <c r="F126" s="17">
        <v>11708</v>
      </c>
      <c r="G126" s="24"/>
      <c r="H126" s="7"/>
      <c r="I126" s="25">
        <f t="shared" si="32"/>
        <v>2753</v>
      </c>
      <c r="J126" s="24">
        <f t="shared" si="32"/>
        <v>2997</v>
      </c>
      <c r="K126" s="7"/>
      <c r="L126" s="25">
        <f t="shared" si="27"/>
        <v>2747.9124028252354</v>
      </c>
      <c r="M126" s="17">
        <f t="shared" si="18"/>
        <v>25.883645012672702</v>
      </c>
      <c r="N126" s="17">
        <f t="shared" si="28"/>
        <v>2995.0817052104435</v>
      </c>
      <c r="O126" s="24">
        <f t="shared" si="19"/>
        <v>3.6798548996396629</v>
      </c>
      <c r="P126" s="7"/>
      <c r="Q126" s="25">
        <f t="shared" si="20"/>
        <v>2746.6135104731929</v>
      </c>
      <c r="R126" s="24">
        <f t="shared" si="21"/>
        <v>3000.5654034542404</v>
      </c>
      <c r="S126" s="7"/>
      <c r="T126" s="25">
        <f t="shared" si="22"/>
        <v>-0.66826882956975608</v>
      </c>
      <c r="U126" s="24">
        <f t="shared" si="23"/>
        <v>0.73367001182489922</v>
      </c>
      <c r="V126" s="7"/>
      <c r="W126" s="25">
        <f t="shared" si="24"/>
        <v>-0.6782434578375931</v>
      </c>
      <c r="X126" s="24">
        <f t="shared" si="29"/>
        <v>129.278149649022</v>
      </c>
      <c r="Y126" s="7"/>
      <c r="Z126" s="25">
        <f t="shared" si="30"/>
        <v>-622</v>
      </c>
      <c r="AA126" s="17">
        <f t="shared" si="31"/>
        <v>129.3119999999999</v>
      </c>
      <c r="AB126" s="24">
        <f t="shared" si="25"/>
        <v>2.2569201623389055</v>
      </c>
      <c r="AC126" s="17">
        <f t="shared" si="26"/>
        <v>-3.3850350977900234E-2</v>
      </c>
    </row>
    <row r="127" spans="1:29" s="17" customFormat="1" x14ac:dyDescent="0.25">
      <c r="A127" s="17">
        <v>42</v>
      </c>
      <c r="B127" s="17">
        <v>-608</v>
      </c>
      <c r="C127" s="17">
        <v>14724</v>
      </c>
      <c r="D127" s="17">
        <v>14561</v>
      </c>
      <c r="E127" s="17">
        <v>11694</v>
      </c>
      <c r="F127" s="17">
        <v>11845</v>
      </c>
      <c r="G127" s="24"/>
      <c r="H127" s="7"/>
      <c r="I127" s="25">
        <f t="shared" si="32"/>
        <v>3030</v>
      </c>
      <c r="J127" s="24">
        <f t="shared" si="32"/>
        <v>2716</v>
      </c>
      <c r="K127" s="7"/>
      <c r="L127" s="25">
        <f t="shared" si="27"/>
        <v>3026.5458956736638</v>
      </c>
      <c r="M127" s="17">
        <f t="shared" si="18"/>
        <v>11.930836697214207</v>
      </c>
      <c r="N127" s="17">
        <f t="shared" si="28"/>
        <v>2716.8557971042824</v>
      </c>
      <c r="O127" s="24">
        <f t="shared" si="19"/>
        <v>0.73238868369809607</v>
      </c>
      <c r="P127" s="7"/>
      <c r="Q127" s="25">
        <f t="shared" si="20"/>
        <v>3023.6135104731929</v>
      </c>
      <c r="R127" s="24">
        <f t="shared" si="21"/>
        <v>2719.5654034542404</v>
      </c>
      <c r="S127" s="7"/>
      <c r="T127" s="25">
        <f t="shared" si="22"/>
        <v>-0.73566472094106561</v>
      </c>
      <c r="U127" s="24">
        <f t="shared" si="23"/>
        <v>0.66496253653192117</v>
      </c>
      <c r="V127" s="7"/>
      <c r="W127" s="25">
        <f t="shared" si="24"/>
        <v>-0.74471710055976115</v>
      </c>
      <c r="X127" s="24">
        <f t="shared" si="29"/>
        <v>123.79194593219063</v>
      </c>
      <c r="Y127" s="7"/>
      <c r="Z127" s="25">
        <f t="shared" si="30"/>
        <v>-608</v>
      </c>
      <c r="AA127" s="17">
        <f t="shared" si="31"/>
        <v>123.8399999999999</v>
      </c>
      <c r="AB127" s="24">
        <f t="shared" si="25"/>
        <v>2.161415745669776</v>
      </c>
      <c r="AC127" s="17">
        <f t="shared" si="26"/>
        <v>-4.8054067809275125E-2</v>
      </c>
    </row>
    <row r="128" spans="1:29" s="17" customFormat="1" x14ac:dyDescent="0.25">
      <c r="A128" s="17">
        <v>43</v>
      </c>
      <c r="B128" s="17">
        <v>-616</v>
      </c>
      <c r="C128" s="17">
        <v>14852</v>
      </c>
      <c r="D128" s="17">
        <v>14403</v>
      </c>
      <c r="E128" s="17">
        <v>11565</v>
      </c>
      <c r="F128" s="17">
        <v>11998</v>
      </c>
      <c r="G128" s="24"/>
      <c r="H128" s="7"/>
      <c r="I128" s="25">
        <f t="shared" si="32"/>
        <v>3287</v>
      </c>
      <c r="J128" s="24">
        <f t="shared" si="32"/>
        <v>2405</v>
      </c>
      <c r="K128" s="7"/>
      <c r="L128" s="25">
        <f t="shared" si="27"/>
        <v>3280.7448571720897</v>
      </c>
      <c r="M128" s="17">
        <f t="shared" si="18"/>
        <v>39.126811797557373</v>
      </c>
      <c r="N128" s="17">
        <f t="shared" si="28"/>
        <v>2409.6415278323202</v>
      </c>
      <c r="O128" s="24">
        <f t="shared" si="19"/>
        <v>21.543780618203122</v>
      </c>
      <c r="P128" s="7"/>
      <c r="Q128" s="25">
        <f t="shared" si="20"/>
        <v>3280.6135104731929</v>
      </c>
      <c r="R128" s="24">
        <f t="shared" si="21"/>
        <v>2408.5654034542404</v>
      </c>
      <c r="S128" s="7"/>
      <c r="T128" s="25">
        <f t="shared" si="22"/>
        <v>-0.79819448297148632</v>
      </c>
      <c r="U128" s="24">
        <f t="shared" si="23"/>
        <v>0.58891974359200605</v>
      </c>
      <c r="V128" s="7"/>
      <c r="W128" s="25">
        <f t="shared" si="24"/>
        <v>-0.8062250521687826</v>
      </c>
      <c r="X128" s="24">
        <f t="shared" si="29"/>
        <v>118.17692819138409</v>
      </c>
      <c r="Y128" s="7"/>
      <c r="Z128" s="25">
        <f t="shared" si="30"/>
        <v>-616</v>
      </c>
      <c r="AA128" s="17">
        <f t="shared" si="31"/>
        <v>118.29599999999991</v>
      </c>
      <c r="AB128" s="24">
        <f t="shared" si="25"/>
        <v>2.0646546919392104</v>
      </c>
      <c r="AC128" s="17">
        <f t="shared" si="26"/>
        <v>-0.11907180861581423</v>
      </c>
    </row>
    <row r="129" spans="1:29" s="17" customFormat="1" x14ac:dyDescent="0.25">
      <c r="A129" s="17">
        <v>44</v>
      </c>
      <c r="B129" s="17">
        <v>-621</v>
      </c>
      <c r="C129" s="17">
        <v>14960</v>
      </c>
      <c r="D129" s="17">
        <v>14230</v>
      </c>
      <c r="E129" s="17">
        <v>11448</v>
      </c>
      <c r="F129" s="17">
        <v>12158</v>
      </c>
      <c r="G129" s="24"/>
      <c r="H129" s="7"/>
      <c r="I129" s="25">
        <f t="shared" si="32"/>
        <v>3512</v>
      </c>
      <c r="J129" s="24">
        <f t="shared" si="32"/>
        <v>2072</v>
      </c>
      <c r="K129" s="7"/>
      <c r="L129" s="25">
        <f t="shared" si="27"/>
        <v>3505.9742671535514</v>
      </c>
      <c r="M129" s="17">
        <f t="shared" si="18"/>
        <v>36.309456336769436</v>
      </c>
      <c r="N129" s="17">
        <f t="shared" si="28"/>
        <v>2077.0412208294392</v>
      </c>
      <c r="O129" s="24">
        <f t="shared" si="19"/>
        <v>25.413907451171916</v>
      </c>
      <c r="P129" s="7"/>
      <c r="Q129" s="25">
        <f t="shared" si="20"/>
        <v>3505.6135104731929</v>
      </c>
      <c r="R129" s="24">
        <f t="shared" si="21"/>
        <v>2075.5654034542404</v>
      </c>
      <c r="S129" s="7"/>
      <c r="T129" s="25">
        <f t="shared" si="22"/>
        <v>-0.85293843805648506</v>
      </c>
      <c r="U129" s="24">
        <f t="shared" si="23"/>
        <v>0.50749771771100372</v>
      </c>
      <c r="V129" s="7"/>
      <c r="W129" s="25">
        <f t="shared" si="24"/>
        <v>-0.85987379987626422</v>
      </c>
      <c r="X129" s="24">
        <f t="shared" si="29"/>
        <v>112.57919569322638</v>
      </c>
      <c r="Y129" s="7"/>
      <c r="Z129" s="25">
        <f t="shared" si="30"/>
        <v>-621</v>
      </c>
      <c r="AA129" s="17">
        <f t="shared" si="31"/>
        <v>112.70699999999991</v>
      </c>
      <c r="AB129" s="24">
        <f t="shared" si="25"/>
        <v>1.9671082400452475</v>
      </c>
      <c r="AC129" s="17">
        <f t="shared" si="26"/>
        <v>-0.12780430677352683</v>
      </c>
    </row>
    <row r="130" spans="1:29" s="17" customFormat="1" x14ac:dyDescent="0.25">
      <c r="A130" s="17">
        <v>45</v>
      </c>
      <c r="B130" s="17">
        <v>-624</v>
      </c>
      <c r="C130" s="17">
        <v>15062</v>
      </c>
      <c r="D130" s="17">
        <v>14062</v>
      </c>
      <c r="E130" s="17">
        <v>11356</v>
      </c>
      <c r="F130" s="17">
        <v>12344</v>
      </c>
      <c r="G130" s="24"/>
      <c r="H130" s="7"/>
      <c r="I130" s="25">
        <f t="shared" si="32"/>
        <v>3706</v>
      </c>
      <c r="J130" s="24">
        <f t="shared" si="32"/>
        <v>1718</v>
      </c>
      <c r="K130" s="7"/>
      <c r="L130" s="25">
        <f t="shared" si="27"/>
        <v>3698.7524435215232</v>
      </c>
      <c r="M130" s="17">
        <f t="shared" si="18"/>
        <v>52.527074908710759</v>
      </c>
      <c r="N130" s="17">
        <f t="shared" si="28"/>
        <v>1722.8716035275756</v>
      </c>
      <c r="O130" s="24">
        <f t="shared" si="19"/>
        <v>23.732520929887457</v>
      </c>
      <c r="P130" s="7"/>
      <c r="Q130" s="25">
        <f t="shared" si="20"/>
        <v>3699.6135104731929</v>
      </c>
      <c r="R130" s="24">
        <f t="shared" si="21"/>
        <v>1721.5654034542401</v>
      </c>
      <c r="S130" s="7"/>
      <c r="T130" s="25">
        <f t="shared" si="22"/>
        <v>-0.90013989266310623</v>
      </c>
      <c r="U130" s="24">
        <f t="shared" si="23"/>
        <v>0.42094096947714532</v>
      </c>
      <c r="V130" s="7"/>
      <c r="W130" s="25">
        <f t="shared" si="24"/>
        <v>-0.90590997627864178</v>
      </c>
      <c r="X130" s="24">
        <f t="shared" si="29"/>
        <v>106.95253345019705</v>
      </c>
      <c r="Y130" s="7"/>
      <c r="Z130" s="25">
        <f t="shared" si="30"/>
        <v>-624</v>
      </c>
      <c r="AA130" s="17">
        <f t="shared" si="31"/>
        <v>107.09099999999991</v>
      </c>
      <c r="AB130" s="24">
        <f t="shared" si="25"/>
        <v>1.8690905492532459</v>
      </c>
      <c r="AC130" s="17">
        <f t="shared" si="26"/>
        <v>-0.13846654980285678</v>
      </c>
    </row>
    <row r="131" spans="1:29" s="17" customFormat="1" x14ac:dyDescent="0.25">
      <c r="A131" s="17">
        <v>46</v>
      </c>
      <c r="B131" s="17">
        <v>-635</v>
      </c>
      <c r="C131" s="17">
        <v>15144</v>
      </c>
      <c r="D131" s="17">
        <v>13871</v>
      </c>
      <c r="E131" s="17">
        <v>11278</v>
      </c>
      <c r="F131" s="17">
        <v>12534</v>
      </c>
      <c r="G131" s="24"/>
      <c r="H131" s="7"/>
      <c r="I131" s="25">
        <f t="shared" si="32"/>
        <v>3866</v>
      </c>
      <c r="J131" s="24">
        <f t="shared" si="32"/>
        <v>1337</v>
      </c>
      <c r="K131" s="7"/>
      <c r="L131" s="25">
        <f t="shared" si="27"/>
        <v>3858.5075331938388</v>
      </c>
      <c r="M131" s="17">
        <f t="shared" si="18"/>
        <v>56.137058841428107</v>
      </c>
      <c r="N131" s="17">
        <f t="shared" si="28"/>
        <v>1345.4294349902093</v>
      </c>
      <c r="O131" s="24">
        <f t="shared" si="19"/>
        <v>71.055374254164889</v>
      </c>
      <c r="P131" s="7"/>
      <c r="Q131" s="25">
        <f t="shared" si="20"/>
        <v>3859.6135104731929</v>
      </c>
      <c r="R131" s="24">
        <f t="shared" si="21"/>
        <v>1340.5654034542401</v>
      </c>
      <c r="S131" s="7"/>
      <c r="T131" s="25">
        <f t="shared" si="22"/>
        <v>-0.93906892739021641</v>
      </c>
      <c r="U131" s="24">
        <f t="shared" si="23"/>
        <v>0.32778243536104357</v>
      </c>
      <c r="V131" s="7"/>
      <c r="W131" s="25">
        <f t="shared" si="24"/>
        <v>-0.94358377183128028</v>
      </c>
      <c r="X131" s="24">
        <f t="shared" si="29"/>
        <v>101.18630237154093</v>
      </c>
      <c r="Y131" s="7"/>
      <c r="Z131" s="25">
        <f t="shared" si="30"/>
        <v>-635</v>
      </c>
      <c r="AA131" s="17">
        <f t="shared" si="31"/>
        <v>101.37599999999991</v>
      </c>
      <c r="AB131" s="24">
        <f t="shared" si="25"/>
        <v>1.7693449825017697</v>
      </c>
      <c r="AC131" s="17">
        <f t="shared" si="26"/>
        <v>-0.18969762845897264</v>
      </c>
    </row>
    <row r="132" spans="1:29" s="17" customFormat="1" x14ac:dyDescent="0.25">
      <c r="A132" s="17">
        <v>47</v>
      </c>
      <c r="B132" s="17">
        <v>-641</v>
      </c>
      <c r="C132" s="17">
        <v>15194</v>
      </c>
      <c r="D132" s="17">
        <v>13663</v>
      </c>
      <c r="E132" s="17">
        <v>11207</v>
      </c>
      <c r="F132" s="17">
        <v>12721</v>
      </c>
      <c r="G132" s="24"/>
      <c r="H132" s="7"/>
      <c r="I132" s="25">
        <f t="shared" si="32"/>
        <v>3987</v>
      </c>
      <c r="J132" s="24">
        <f t="shared" si="32"/>
        <v>942</v>
      </c>
      <c r="K132" s="7"/>
      <c r="L132" s="25">
        <f t="shared" si="27"/>
        <v>3980.9052881876732</v>
      </c>
      <c r="M132" s="17">
        <f t="shared" si="18"/>
        <v>37.145512075315217</v>
      </c>
      <c r="N132" s="17">
        <f t="shared" si="28"/>
        <v>950.80326895806184</v>
      </c>
      <c r="O132" s="24">
        <f t="shared" si="19"/>
        <v>77.497544347975108</v>
      </c>
      <c r="P132" s="7"/>
      <c r="Q132" s="25">
        <f t="shared" si="20"/>
        <v>3980.6135104731929</v>
      </c>
      <c r="R132" s="24">
        <f t="shared" si="21"/>
        <v>945.56540345424025</v>
      </c>
      <c r="S132" s="7"/>
      <c r="T132" s="25">
        <f t="shared" si="22"/>
        <v>-0.96850900990259348</v>
      </c>
      <c r="U132" s="24">
        <f t="shared" si="23"/>
        <v>0.23120075300970444</v>
      </c>
      <c r="V132" s="7"/>
      <c r="W132" s="25">
        <f t="shared" si="24"/>
        <v>-0.97172149408395592</v>
      </c>
      <c r="X132" s="24">
        <f t="shared" si="29"/>
        <v>95.413566739498606</v>
      </c>
      <c r="Y132" s="7"/>
      <c r="Z132" s="25">
        <f t="shared" si="30"/>
        <v>-641</v>
      </c>
      <c r="AA132" s="17">
        <f t="shared" si="31"/>
        <v>95.6069999999999</v>
      </c>
      <c r="AB132" s="24">
        <f t="shared" si="25"/>
        <v>1.6686569379542169</v>
      </c>
      <c r="AC132" s="17">
        <f t="shared" si="26"/>
        <v>-0.19343326050129406</v>
      </c>
    </row>
    <row r="133" spans="1:29" s="17" customFormat="1" x14ac:dyDescent="0.25">
      <c r="A133" s="17">
        <v>48</v>
      </c>
      <c r="B133" s="17">
        <v>-625</v>
      </c>
      <c r="C133" s="17">
        <v>15244</v>
      </c>
      <c r="D133" s="17">
        <v>13476</v>
      </c>
      <c r="E133" s="17">
        <v>11177</v>
      </c>
      <c r="F133" s="17">
        <v>12928</v>
      </c>
      <c r="G133" s="24"/>
      <c r="H133" s="7"/>
      <c r="I133" s="25">
        <f t="shared" si="32"/>
        <v>4067</v>
      </c>
      <c r="J133" s="24">
        <f t="shared" si="32"/>
        <v>548</v>
      </c>
      <c r="K133" s="7"/>
      <c r="L133" s="25">
        <f t="shared" si="27"/>
        <v>4061.465875580825</v>
      </c>
      <c r="M133" s="17">
        <f t="shared" si="18"/>
        <v>30.626533086908882</v>
      </c>
      <c r="N133" s="17">
        <f t="shared" si="28"/>
        <v>556.66635210253935</v>
      </c>
      <c r="O133" s="24">
        <f t="shared" si="19"/>
        <v>75.105658765188196</v>
      </c>
      <c r="P133" s="7"/>
      <c r="Q133" s="25">
        <f t="shared" si="20"/>
        <v>4060.6135104731929</v>
      </c>
      <c r="R133" s="24">
        <f t="shared" si="21"/>
        <v>551.56540345424025</v>
      </c>
      <c r="S133" s="7"/>
      <c r="T133" s="25">
        <f t="shared" si="22"/>
        <v>-0.98797352726614851</v>
      </c>
      <c r="U133" s="24">
        <f t="shared" si="23"/>
        <v>0.13486358124659656</v>
      </c>
      <c r="V133" s="7"/>
      <c r="W133" s="25">
        <f t="shared" si="24"/>
        <v>-0.98988604445731143</v>
      </c>
      <c r="X133" s="24">
        <f t="shared" si="29"/>
        <v>89.788378419293338</v>
      </c>
      <c r="Y133" s="7"/>
      <c r="Z133" s="25">
        <f t="shared" si="30"/>
        <v>-625</v>
      </c>
      <c r="AA133" s="17">
        <f t="shared" si="31"/>
        <v>89.9819999999999</v>
      </c>
      <c r="AB133" s="24">
        <f t="shared" si="25"/>
        <v>1.5704821675295357</v>
      </c>
      <c r="AC133" s="17">
        <f t="shared" si="26"/>
        <v>-0.19362158070656221</v>
      </c>
    </row>
    <row r="134" spans="1:29" s="17" customFormat="1" x14ac:dyDescent="0.25">
      <c r="A134" s="17">
        <v>49</v>
      </c>
      <c r="B134" s="17">
        <v>-619</v>
      </c>
      <c r="C134" s="17">
        <v>15257</v>
      </c>
      <c r="D134" s="17">
        <v>13271</v>
      </c>
      <c r="E134" s="17">
        <v>11151</v>
      </c>
      <c r="F134" s="17">
        <v>13116</v>
      </c>
      <c r="G134" s="24"/>
      <c r="H134" s="7"/>
      <c r="I134" s="25">
        <f t="shared" si="32"/>
        <v>4106</v>
      </c>
      <c r="J134" s="24">
        <f t="shared" si="32"/>
        <v>155</v>
      </c>
      <c r="K134" s="7"/>
      <c r="L134" s="25">
        <f t="shared" si="27"/>
        <v>4102.738402066866</v>
      </c>
      <c r="M134" s="17">
        <f t="shared" si="18"/>
        <v>10.638021077423971</v>
      </c>
      <c r="N134" s="17">
        <f t="shared" si="28"/>
        <v>160.97164047718854</v>
      </c>
      <c r="O134" s="24">
        <f t="shared" si="19"/>
        <v>35.66048998879662</v>
      </c>
      <c r="P134" s="7"/>
      <c r="Q134" s="25">
        <f t="shared" si="20"/>
        <v>4099.6135104731929</v>
      </c>
      <c r="R134" s="24">
        <f t="shared" si="21"/>
        <v>158.56540345424023</v>
      </c>
      <c r="S134" s="7"/>
      <c r="T134" s="25">
        <f t="shared" si="22"/>
        <v>-0.99746247948088163</v>
      </c>
      <c r="U134" s="24">
        <f t="shared" si="23"/>
        <v>3.8770920071719901E-2</v>
      </c>
      <c r="V134" s="7"/>
      <c r="W134" s="25">
        <f t="shared" si="24"/>
        <v>-0.99807742295134694</v>
      </c>
      <c r="X134" s="24">
        <f t="shared" si="29"/>
        <v>84.254652078173194</v>
      </c>
      <c r="Y134" s="7"/>
      <c r="Z134" s="25">
        <f t="shared" si="30"/>
        <v>-619</v>
      </c>
      <c r="AA134" s="17">
        <f t="shared" si="31"/>
        <v>84.410999999999902</v>
      </c>
      <c r="AB134" s="24">
        <f t="shared" si="25"/>
        <v>1.4732498749009317</v>
      </c>
      <c r="AC134" s="17">
        <f t="shared" si="26"/>
        <v>-0.15634792182670765</v>
      </c>
    </row>
    <row r="135" spans="1:29" s="17" customFormat="1" x14ac:dyDescent="0.25">
      <c r="A135" s="17">
        <v>50</v>
      </c>
      <c r="B135" s="17">
        <v>-619</v>
      </c>
      <c r="C135" s="17">
        <v>15274</v>
      </c>
      <c r="D135" s="17">
        <v>13089</v>
      </c>
      <c r="E135" s="17">
        <v>11159</v>
      </c>
      <c r="F135" s="17">
        <v>13327</v>
      </c>
      <c r="G135" s="24"/>
      <c r="H135" s="7"/>
      <c r="I135" s="25">
        <f t="shared" si="32"/>
        <v>4115</v>
      </c>
      <c r="J135" s="24">
        <f t="shared" si="32"/>
        <v>-238</v>
      </c>
      <c r="K135" s="7"/>
      <c r="L135" s="25">
        <f t="shared" si="27"/>
        <v>4105.289763324231</v>
      </c>
      <c r="M135" s="17">
        <f t="shared" si="18"/>
        <v>94.288696299449612</v>
      </c>
      <c r="N135" s="17">
        <f t="shared" si="28"/>
        <v>-236.28090309937909</v>
      </c>
      <c r="O135" s="24">
        <f t="shared" si="19"/>
        <v>2.9552941537244242</v>
      </c>
      <c r="P135" s="7"/>
      <c r="Q135" s="25">
        <f t="shared" si="20"/>
        <v>4108.6135104731929</v>
      </c>
      <c r="R135" s="24">
        <f t="shared" si="21"/>
        <v>-234.43459654575977</v>
      </c>
      <c r="S135" s="7"/>
      <c r="T135" s="25">
        <f t="shared" si="22"/>
        <v>-0.99965223768428157</v>
      </c>
      <c r="U135" s="24">
        <f t="shared" si="23"/>
        <v>-5.7321741103156749E-2</v>
      </c>
      <c r="V135" s="7"/>
      <c r="W135" s="25">
        <f t="shared" si="24"/>
        <v>-0.99896894110555656</v>
      </c>
      <c r="X135" s="24">
        <f t="shared" si="29"/>
        <v>78.74599898719697</v>
      </c>
      <c r="Y135" s="7"/>
      <c r="Z135" s="25">
        <f t="shared" si="30"/>
        <v>-619</v>
      </c>
      <c r="AA135" s="17">
        <f t="shared" si="31"/>
        <v>78.839999999999904</v>
      </c>
      <c r="AB135" s="24">
        <f t="shared" si="25"/>
        <v>1.3760175822723277</v>
      </c>
      <c r="AC135" s="17">
        <f t="shared" si="26"/>
        <v>-9.400101280293427E-2</v>
      </c>
    </row>
    <row r="136" spans="1:29" s="17" customFormat="1" x14ac:dyDescent="0.25">
      <c r="A136" s="17">
        <v>51</v>
      </c>
      <c r="B136" s="17">
        <v>-612</v>
      </c>
      <c r="C136" s="17">
        <v>15236</v>
      </c>
      <c r="D136" s="17">
        <v>12878</v>
      </c>
      <c r="E136" s="17">
        <v>11168</v>
      </c>
      <c r="F136" s="17">
        <v>13507</v>
      </c>
      <c r="G136" s="24"/>
      <c r="H136" s="7"/>
      <c r="I136" s="25">
        <f t="shared" si="32"/>
        <v>4068</v>
      </c>
      <c r="J136" s="24">
        <f t="shared" si="32"/>
        <v>-629</v>
      </c>
      <c r="K136" s="7"/>
      <c r="L136" s="25">
        <f t="shared" si="27"/>
        <v>4069.7208187715332</v>
      </c>
      <c r="M136" s="17">
        <f t="shared" si="18"/>
        <v>2.9612172444611398</v>
      </c>
      <c r="N136" s="17">
        <f t="shared" si="28"/>
        <v>-626.88938366791831</v>
      </c>
      <c r="O136" s="24">
        <f t="shared" si="19"/>
        <v>4.4547013012499681</v>
      </c>
      <c r="P136" s="7"/>
      <c r="Q136" s="25">
        <f t="shared" si="20"/>
        <v>4061.6135104731929</v>
      </c>
      <c r="R136" s="24">
        <f t="shared" si="21"/>
        <v>-625.43459654575975</v>
      </c>
      <c r="S136" s="7"/>
      <c r="T136" s="25">
        <f t="shared" si="22"/>
        <v>-0.98821683373319302</v>
      </c>
      <c r="U136" s="24">
        <f t="shared" si="23"/>
        <v>-0.15292538110157092</v>
      </c>
      <c r="V136" s="7"/>
      <c r="W136" s="25">
        <f t="shared" si="24"/>
        <v>-0.98624066112897524</v>
      </c>
      <c r="X136" s="24">
        <f t="shared" si="29"/>
        <v>73.216053544937722</v>
      </c>
      <c r="Y136" s="7"/>
      <c r="Z136" s="25">
        <f t="shared" si="30"/>
        <v>-612</v>
      </c>
      <c r="AA136" s="17">
        <f t="shared" si="31"/>
        <v>73.331999999999908</v>
      </c>
      <c r="AB136" s="24">
        <f t="shared" si="25"/>
        <v>1.2798848470724802</v>
      </c>
      <c r="AC136" s="17">
        <f t="shared" si="26"/>
        <v>-0.11594645506218626</v>
      </c>
    </row>
    <row r="137" spans="1:29" s="17" customFormat="1" x14ac:dyDescent="0.25">
      <c r="A137" s="17">
        <v>52</v>
      </c>
      <c r="B137" s="17">
        <v>-611</v>
      </c>
      <c r="C137" s="17">
        <v>15218</v>
      </c>
      <c r="D137" s="17">
        <v>12698</v>
      </c>
      <c r="E137" s="17">
        <v>11217</v>
      </c>
      <c r="F137" s="17">
        <v>13710</v>
      </c>
      <c r="G137" s="24"/>
      <c r="H137" s="7"/>
      <c r="I137" s="25">
        <f t="shared" si="32"/>
        <v>4001</v>
      </c>
      <c r="J137" s="24">
        <f t="shared" si="32"/>
        <v>-1012</v>
      </c>
      <c r="K137" s="7"/>
      <c r="L137" s="25">
        <f t="shared" si="27"/>
        <v>3996.7556867285844</v>
      </c>
      <c r="M137" s="17">
        <f t="shared" si="18"/>
        <v>18.014195145915011</v>
      </c>
      <c r="N137" s="17">
        <f t="shared" si="28"/>
        <v>-1011.107688693454</v>
      </c>
      <c r="O137" s="24">
        <f t="shared" si="19"/>
        <v>0.79621946778991592</v>
      </c>
      <c r="P137" s="7"/>
      <c r="Q137" s="25">
        <f t="shared" si="20"/>
        <v>3994.6135104731929</v>
      </c>
      <c r="R137" s="24">
        <f t="shared" si="21"/>
        <v>-1008.4345965457597</v>
      </c>
      <c r="S137" s="7"/>
      <c r="T137" s="25">
        <f t="shared" si="22"/>
        <v>-0.97191530044121566</v>
      </c>
      <c r="U137" s="24">
        <f t="shared" si="23"/>
        <v>-0.24657293639413519</v>
      </c>
      <c r="V137" s="7"/>
      <c r="W137" s="25">
        <f t="shared" si="24"/>
        <v>-0.96867223894004661</v>
      </c>
      <c r="X137" s="24">
        <f t="shared" si="29"/>
        <v>67.748884533186413</v>
      </c>
      <c r="Y137" s="7"/>
      <c r="Z137" s="25">
        <f t="shared" si="30"/>
        <v>-611</v>
      </c>
      <c r="AA137" s="17">
        <f t="shared" si="31"/>
        <v>67.832999999999913</v>
      </c>
      <c r="AB137" s="24">
        <f t="shared" si="25"/>
        <v>1.1839091915053122</v>
      </c>
      <c r="AC137" s="17">
        <f t="shared" si="26"/>
        <v>-8.4115466813500461E-2</v>
      </c>
    </row>
    <row r="138" spans="1:29" s="17" customFormat="1" x14ac:dyDescent="0.25">
      <c r="A138" s="17">
        <v>53</v>
      </c>
      <c r="B138" s="17">
        <v>-635</v>
      </c>
      <c r="C138" s="17">
        <v>15148</v>
      </c>
      <c r="D138" s="17">
        <v>12499</v>
      </c>
      <c r="E138" s="17">
        <v>11268</v>
      </c>
      <c r="F138" s="17">
        <v>13899</v>
      </c>
      <c r="G138" s="24"/>
      <c r="H138" s="7"/>
      <c r="I138" s="25">
        <f t="shared" si="32"/>
        <v>3880</v>
      </c>
      <c r="J138" s="24">
        <f t="shared" si="32"/>
        <v>-1400</v>
      </c>
      <c r="K138" s="7"/>
      <c r="L138" s="25">
        <f t="shared" si="27"/>
        <v>3881.992165213479</v>
      </c>
      <c r="M138" s="17">
        <f t="shared" si="18"/>
        <v>3.9687222377957649</v>
      </c>
      <c r="N138" s="17">
        <f t="shared" si="28"/>
        <v>-1400.5218709345809</v>
      </c>
      <c r="O138" s="24">
        <f t="shared" si="19"/>
        <v>0.27234927236031564</v>
      </c>
      <c r="P138" s="7"/>
      <c r="Q138" s="25">
        <f t="shared" si="20"/>
        <v>3873.6135104731929</v>
      </c>
      <c r="R138" s="24">
        <f t="shared" si="21"/>
        <v>-1396.4345965457599</v>
      </c>
      <c r="S138" s="7"/>
      <c r="T138" s="25">
        <f t="shared" si="22"/>
        <v>-0.94247521792883848</v>
      </c>
      <c r="U138" s="24">
        <f t="shared" si="23"/>
        <v>-0.34144304462785569</v>
      </c>
      <c r="V138" s="7"/>
      <c r="W138" s="25">
        <f t="shared" si="24"/>
        <v>-0.93794754854722062</v>
      </c>
      <c r="X138" s="24">
        <f t="shared" si="29"/>
        <v>62.026949932286698</v>
      </c>
      <c r="Y138" s="7"/>
      <c r="Z138" s="25">
        <f t="shared" si="30"/>
        <v>-635</v>
      </c>
      <c r="AA138" s="17">
        <f t="shared" si="31"/>
        <v>62.11799999999991</v>
      </c>
      <c r="AB138" s="24">
        <f t="shared" si="25"/>
        <v>1.084163624753836</v>
      </c>
      <c r="AC138" s="17">
        <f t="shared" si="26"/>
        <v>-9.1050067713212002E-2</v>
      </c>
    </row>
    <row r="139" spans="1:29" s="17" customFormat="1" x14ac:dyDescent="0.25">
      <c r="A139" s="17">
        <v>54</v>
      </c>
      <c r="B139" s="17">
        <v>-635</v>
      </c>
      <c r="C139" s="17">
        <v>15066</v>
      </c>
      <c r="D139" s="17">
        <v>12306</v>
      </c>
      <c r="E139" s="17">
        <v>11341</v>
      </c>
      <c r="F139" s="17">
        <v>14081</v>
      </c>
      <c r="G139" s="24"/>
      <c r="H139" s="7"/>
      <c r="I139" s="25">
        <f t="shared" si="32"/>
        <v>3725</v>
      </c>
      <c r="J139" s="24">
        <f t="shared" si="32"/>
        <v>-1775</v>
      </c>
      <c r="K139" s="7"/>
      <c r="L139" s="25">
        <f t="shared" si="27"/>
        <v>3728.6771883022925</v>
      </c>
      <c r="M139" s="17">
        <f t="shared" si="18"/>
        <v>13.521713810516848</v>
      </c>
      <c r="N139" s="17">
        <f t="shared" si="28"/>
        <v>-1776.0198125282018</v>
      </c>
      <c r="O139" s="24">
        <f t="shared" si="19"/>
        <v>1.0400175926773119</v>
      </c>
      <c r="P139" s="7"/>
      <c r="Q139" s="25">
        <f t="shared" si="20"/>
        <v>3718.6135104731929</v>
      </c>
      <c r="R139" s="24">
        <f t="shared" si="21"/>
        <v>-1771.4345965457599</v>
      </c>
      <c r="S139" s="7"/>
      <c r="T139" s="25">
        <f t="shared" si="22"/>
        <v>-0.90476271553695053</v>
      </c>
      <c r="U139" s="24">
        <f t="shared" si="23"/>
        <v>-0.43313451521457003</v>
      </c>
      <c r="V139" s="7"/>
      <c r="W139" s="25">
        <f t="shared" si="24"/>
        <v>-0.8989926340423392</v>
      </c>
      <c r="X139" s="24">
        <f t="shared" si="29"/>
        <v>56.305321284129832</v>
      </c>
      <c r="Y139" s="7"/>
      <c r="Z139" s="25">
        <f t="shared" si="30"/>
        <v>-635</v>
      </c>
      <c r="AA139" s="17">
        <f t="shared" si="31"/>
        <v>56.402999999999906</v>
      </c>
      <c r="AB139" s="24">
        <f t="shared" si="25"/>
        <v>0.98441805800236004</v>
      </c>
      <c r="AC139" s="17">
        <f t="shared" si="26"/>
        <v>-9.7678715870074484E-2</v>
      </c>
    </row>
    <row r="140" spans="1:29" s="17" customFormat="1" x14ac:dyDescent="0.25">
      <c r="A140" s="17">
        <v>55</v>
      </c>
      <c r="B140" s="17">
        <v>-637</v>
      </c>
      <c r="C140" s="17">
        <v>14975</v>
      </c>
      <c r="D140" s="17">
        <v>12131</v>
      </c>
      <c r="E140" s="17">
        <v>11441</v>
      </c>
      <c r="F140" s="17">
        <v>14264</v>
      </c>
      <c r="G140" s="24"/>
      <c r="H140" s="7"/>
      <c r="I140" s="25">
        <f t="shared" si="32"/>
        <v>3534</v>
      </c>
      <c r="J140" s="24">
        <f t="shared" si="32"/>
        <v>-2133</v>
      </c>
      <c r="K140" s="7"/>
      <c r="L140" s="25">
        <f t="shared" si="27"/>
        <v>3537.6796028878034</v>
      </c>
      <c r="M140" s="17">
        <f t="shared" si="18"/>
        <v>13.539477411931211</v>
      </c>
      <c r="N140" s="17">
        <f t="shared" si="28"/>
        <v>-2134.956159679748</v>
      </c>
      <c r="O140" s="24">
        <f t="shared" si="19"/>
        <v>3.8265606926717894</v>
      </c>
      <c r="P140" s="7"/>
      <c r="Q140" s="25">
        <f t="shared" si="20"/>
        <v>3527.6135104731929</v>
      </c>
      <c r="R140" s="24">
        <f t="shared" si="21"/>
        <v>-2129.4345965457596</v>
      </c>
      <c r="S140" s="7"/>
      <c r="T140" s="25">
        <f t="shared" si="22"/>
        <v>-0.85829118033146268</v>
      </c>
      <c r="U140" s="24">
        <f t="shared" si="23"/>
        <v>-0.52066930580135329</v>
      </c>
      <c r="V140" s="7"/>
      <c r="W140" s="25">
        <f t="shared" si="24"/>
        <v>-0.85133405374318183</v>
      </c>
      <c r="X140" s="24">
        <f t="shared" si="29"/>
        <v>50.580448866334564</v>
      </c>
      <c r="Y140" s="7"/>
      <c r="Z140" s="25">
        <f t="shared" si="30"/>
        <v>-637</v>
      </c>
      <c r="AA140" s="17">
        <f t="shared" si="31"/>
        <v>50.669999999999909</v>
      </c>
      <c r="AB140" s="24">
        <f t="shared" si="25"/>
        <v>0.88435833198552516</v>
      </c>
      <c r="AC140" s="17">
        <f t="shared" si="26"/>
        <v>-8.9551133665345617E-2</v>
      </c>
    </row>
    <row r="141" spans="1:29" s="17" customFormat="1" x14ac:dyDescent="0.25">
      <c r="A141" s="17">
        <v>56</v>
      </c>
      <c r="B141" s="17">
        <v>-630</v>
      </c>
      <c r="C141" s="17">
        <v>14862</v>
      </c>
      <c r="D141" s="17">
        <v>11970</v>
      </c>
      <c r="E141" s="17">
        <v>11550</v>
      </c>
      <c r="F141" s="17">
        <v>14436</v>
      </c>
      <c r="G141" s="24"/>
      <c r="H141" s="7"/>
      <c r="I141" s="25">
        <f t="shared" si="32"/>
        <v>3312</v>
      </c>
      <c r="J141" s="24">
        <f t="shared" si="32"/>
        <v>-2466</v>
      </c>
      <c r="K141" s="7"/>
      <c r="L141" s="25">
        <f t="shared" si="27"/>
        <v>3314.0053620511817</v>
      </c>
      <c r="M141" s="17">
        <f t="shared" si="18"/>
        <v>4.021476956319642</v>
      </c>
      <c r="N141" s="17">
        <f t="shared" si="28"/>
        <v>-2468.9449487991378</v>
      </c>
      <c r="O141" s="24">
        <f t="shared" si="19"/>
        <v>8.6727234295432822</v>
      </c>
      <c r="P141" s="7"/>
      <c r="Q141" s="25">
        <f t="shared" si="20"/>
        <v>3305.6135104731929</v>
      </c>
      <c r="R141" s="24">
        <f t="shared" si="21"/>
        <v>-2462.4345965457596</v>
      </c>
      <c r="S141" s="7"/>
      <c r="T141" s="25">
        <f t="shared" si="22"/>
        <v>-0.80427714464759736</v>
      </c>
      <c r="U141" s="24">
        <f t="shared" si="23"/>
        <v>-0.60209133168235562</v>
      </c>
      <c r="V141" s="7"/>
      <c r="W141" s="25">
        <f t="shared" si="24"/>
        <v>-0.79621488238725646</v>
      </c>
      <c r="X141" s="24">
        <f t="shared" si="29"/>
        <v>44.933801171631558</v>
      </c>
      <c r="Y141" s="7"/>
      <c r="Z141" s="25">
        <f t="shared" si="30"/>
        <v>-630</v>
      </c>
      <c r="AA141" s="17">
        <f t="shared" si="31"/>
        <v>44.999999999999908</v>
      </c>
      <c r="AB141" s="24">
        <f t="shared" si="25"/>
        <v>0.78539816339744672</v>
      </c>
      <c r="AC141" s="17">
        <f t="shared" si="26"/>
        <v>-6.6198828368349893E-2</v>
      </c>
    </row>
    <row r="142" spans="1:29" s="17" customFormat="1" x14ac:dyDescent="0.25">
      <c r="A142" s="17">
        <v>57</v>
      </c>
      <c r="B142" s="17">
        <v>-614</v>
      </c>
      <c r="C142" s="17">
        <v>14747</v>
      </c>
      <c r="D142" s="17">
        <v>11818</v>
      </c>
      <c r="E142" s="17">
        <v>11679</v>
      </c>
      <c r="F142" s="17">
        <v>14585</v>
      </c>
      <c r="G142" s="24"/>
      <c r="H142" s="7"/>
      <c r="I142" s="25">
        <f t="shared" si="32"/>
        <v>3068</v>
      </c>
      <c r="J142" s="24">
        <f t="shared" si="32"/>
        <v>-2767</v>
      </c>
      <c r="K142" s="7"/>
      <c r="L142" s="25">
        <f t="shared" si="27"/>
        <v>3064.8289388443732</v>
      </c>
      <c r="M142" s="17">
        <f t="shared" si="18"/>
        <v>10.05562885272537</v>
      </c>
      <c r="N142" s="17">
        <f t="shared" si="28"/>
        <v>-2771.214989167866</v>
      </c>
      <c r="O142" s="24">
        <f t="shared" si="19"/>
        <v>17.766133685227306</v>
      </c>
      <c r="P142" s="7"/>
      <c r="Q142" s="25">
        <f t="shared" si="20"/>
        <v>3061.6135104731929</v>
      </c>
      <c r="R142" s="24">
        <f t="shared" si="21"/>
        <v>-2763.4345965457596</v>
      </c>
      <c r="S142" s="7"/>
      <c r="T142" s="25">
        <f t="shared" si="22"/>
        <v>-0.74491036668875432</v>
      </c>
      <c r="U142" s="24">
        <f t="shared" si="23"/>
        <v>-0.67568901873995835</v>
      </c>
      <c r="V142" s="7"/>
      <c r="W142" s="25">
        <f t="shared" si="24"/>
        <v>-0.73584820550560526</v>
      </c>
      <c r="X142" s="24">
        <f t="shared" si="29"/>
        <v>39.470529125790108</v>
      </c>
      <c r="Y142" s="7"/>
      <c r="Z142" s="25">
        <f t="shared" si="30"/>
        <v>-614</v>
      </c>
      <c r="AA142" s="17">
        <f t="shared" si="31"/>
        <v>39.473999999999904</v>
      </c>
      <c r="AB142" s="24">
        <f t="shared" si="25"/>
        <v>0.6889512689322399</v>
      </c>
      <c r="AC142" s="17">
        <f t="shared" si="26"/>
        <v>-3.4708742097961931E-3</v>
      </c>
    </row>
    <row r="143" spans="1:29" s="17" customFormat="1" x14ac:dyDescent="0.25">
      <c r="A143" s="17">
        <v>58</v>
      </c>
      <c r="B143" s="17">
        <v>-617</v>
      </c>
      <c r="C143" s="17">
        <v>14598</v>
      </c>
      <c r="D143" s="17">
        <v>11675</v>
      </c>
      <c r="E143" s="17">
        <v>11814</v>
      </c>
      <c r="F143" s="17">
        <v>14731</v>
      </c>
      <c r="G143" s="24"/>
      <c r="H143" s="7"/>
      <c r="I143" s="25">
        <f t="shared" si="32"/>
        <v>2784</v>
      </c>
      <c r="J143" s="24">
        <f t="shared" si="32"/>
        <v>-3056</v>
      </c>
      <c r="K143" s="7"/>
      <c r="L143" s="25">
        <f t="shared" si="27"/>
        <v>2785.7842213726049</v>
      </c>
      <c r="M143" s="17">
        <f t="shared" si="18"/>
        <v>3.1834459064599749</v>
      </c>
      <c r="N143" s="17">
        <f t="shared" si="28"/>
        <v>-3048.9893295063566</v>
      </c>
      <c r="O143" s="24">
        <f t="shared" si="19"/>
        <v>49.149500770441833</v>
      </c>
      <c r="P143" s="7"/>
      <c r="Q143" s="25">
        <f t="shared" si="20"/>
        <v>2777.6135104731929</v>
      </c>
      <c r="R143" s="24">
        <f t="shared" si="21"/>
        <v>-3052.4345965457596</v>
      </c>
      <c r="S143" s="7"/>
      <c r="T143" s="25">
        <f t="shared" si="22"/>
        <v>-0.67581133004813365</v>
      </c>
      <c r="U143" s="24">
        <f t="shared" si="23"/>
        <v>-0.74635257873878624</v>
      </c>
      <c r="V143" s="7"/>
      <c r="W143" s="25">
        <f t="shared" si="24"/>
        <v>-0.6657880285254909</v>
      </c>
      <c r="X143" s="24">
        <f t="shared" si="29"/>
        <v>33.764818542309456</v>
      </c>
      <c r="Y143" s="7"/>
      <c r="Z143" s="25">
        <f t="shared" si="30"/>
        <v>-617</v>
      </c>
      <c r="AA143" s="17">
        <f t="shared" si="31"/>
        <v>33.920999999999907</v>
      </c>
      <c r="AB143" s="24">
        <f t="shared" si="25"/>
        <v>0.59203313556899495</v>
      </c>
      <c r="AC143" s="17">
        <f t="shared" si="26"/>
        <v>-0.156181457690451</v>
      </c>
    </row>
    <row r="144" spans="1:29" s="17" customFormat="1" x14ac:dyDescent="0.25">
      <c r="A144" s="17">
        <v>59</v>
      </c>
      <c r="B144" s="17">
        <v>-615</v>
      </c>
      <c r="C144" s="17">
        <v>14438</v>
      </c>
      <c r="D144" s="17">
        <v>11550</v>
      </c>
      <c r="E144" s="17">
        <v>11964</v>
      </c>
      <c r="F144" s="17">
        <v>14846</v>
      </c>
      <c r="G144" s="24"/>
      <c r="H144" s="7"/>
      <c r="I144" s="25">
        <f t="shared" si="32"/>
        <v>2474</v>
      </c>
      <c r="J144" s="24">
        <f t="shared" si="32"/>
        <v>-3296</v>
      </c>
      <c r="K144" s="7"/>
      <c r="L144" s="25">
        <f t="shared" si="27"/>
        <v>2481.6637251236752</v>
      </c>
      <c r="M144" s="17">
        <f t="shared" si="18"/>
        <v>58.732682771251213</v>
      </c>
      <c r="N144" s="17">
        <f t="shared" si="28"/>
        <v>-3297.3609885487067</v>
      </c>
      <c r="O144" s="24">
        <f t="shared" si="19"/>
        <v>1.8522898297107706</v>
      </c>
      <c r="P144" s="7"/>
      <c r="Q144" s="25">
        <f t="shared" si="20"/>
        <v>2467.6135104731929</v>
      </c>
      <c r="R144" s="24">
        <f t="shared" si="21"/>
        <v>-3292.4345965457596</v>
      </c>
      <c r="S144" s="7"/>
      <c r="T144" s="25">
        <f t="shared" si="22"/>
        <v>-0.60038632526435765</v>
      </c>
      <c r="U144" s="24">
        <f t="shared" si="23"/>
        <v>-0.80503511991428345</v>
      </c>
      <c r="V144" s="7"/>
      <c r="W144" s="25">
        <f t="shared" si="24"/>
        <v>-0.58956319792118972</v>
      </c>
      <c r="X144" s="24">
        <f t="shared" si="29"/>
        <v>28.247066233738792</v>
      </c>
      <c r="Y144" s="7"/>
      <c r="Z144" s="25">
        <f t="shared" si="30"/>
        <v>-615</v>
      </c>
      <c r="AA144" s="17">
        <f t="shared" si="31"/>
        <v>28.385999999999907</v>
      </c>
      <c r="AB144" s="24">
        <f t="shared" si="25"/>
        <v>0.49542916147110871</v>
      </c>
      <c r="AC144" s="17">
        <f t="shared" si="26"/>
        <v>-0.13893376626111476</v>
      </c>
    </row>
    <row r="145" spans="1:29" s="17" customFormat="1" x14ac:dyDescent="0.25">
      <c r="A145" s="17">
        <v>60</v>
      </c>
      <c r="B145" s="17">
        <v>-625</v>
      </c>
      <c r="C145" s="17">
        <v>14287</v>
      </c>
      <c r="D145" s="17">
        <v>11446</v>
      </c>
      <c r="E145" s="17">
        <v>12138</v>
      </c>
      <c r="F145" s="17">
        <v>14965</v>
      </c>
      <c r="G145" s="24"/>
      <c r="H145" s="7"/>
      <c r="I145" s="25">
        <f t="shared" si="32"/>
        <v>2149</v>
      </c>
      <c r="J145" s="24">
        <f t="shared" si="32"/>
        <v>-3519</v>
      </c>
      <c r="K145" s="7"/>
      <c r="L145" s="25">
        <f t="shared" si="27"/>
        <v>2148.9507248879186</v>
      </c>
      <c r="M145" s="17">
        <f t="shared" si="18"/>
        <v>2.4280366706376732E-3</v>
      </c>
      <c r="N145" s="17">
        <f t="shared" si="28"/>
        <v>-3518.2249823240404</v>
      </c>
      <c r="O145" s="24">
        <f t="shared" si="19"/>
        <v>0.60065239804980219</v>
      </c>
      <c r="P145" s="7"/>
      <c r="Q145" s="25">
        <f t="shared" si="20"/>
        <v>2142.6135104731929</v>
      </c>
      <c r="R145" s="24">
        <f t="shared" si="21"/>
        <v>-3515.4345965457596</v>
      </c>
      <c r="S145" s="7"/>
      <c r="T145" s="25">
        <f t="shared" si="22"/>
        <v>-0.52131172347491506</v>
      </c>
      <c r="U145" s="24">
        <f t="shared" si="23"/>
        <v>-0.85956098108984957</v>
      </c>
      <c r="V145" s="7"/>
      <c r="W145" s="25">
        <f t="shared" si="24"/>
        <v>-0.5097446037604908</v>
      </c>
      <c r="X145" s="24">
        <f t="shared" si="29"/>
        <v>22.699252289086644</v>
      </c>
      <c r="Y145" s="7"/>
      <c r="Z145" s="25">
        <f t="shared" si="30"/>
        <v>-625</v>
      </c>
      <c r="AA145" s="17">
        <f t="shared" si="31"/>
        <v>22.760999999999907</v>
      </c>
      <c r="AB145" s="24">
        <f t="shared" si="25"/>
        <v>0.39725439104642768</v>
      </c>
      <c r="AC145" s="17">
        <f t="shared" si="26"/>
        <v>-6.1747710913262921E-2</v>
      </c>
    </row>
    <row r="146" spans="1:29" s="17" customFormat="1" x14ac:dyDescent="0.25">
      <c r="A146" s="17">
        <v>61</v>
      </c>
      <c r="B146" s="17">
        <v>-623</v>
      </c>
      <c r="C146" s="17">
        <v>14094</v>
      </c>
      <c r="D146" s="17">
        <v>11340</v>
      </c>
      <c r="E146" s="17">
        <v>12302</v>
      </c>
      <c r="F146" s="17">
        <v>15048</v>
      </c>
      <c r="G146" s="24"/>
      <c r="H146" s="7"/>
      <c r="I146" s="25">
        <f t="shared" si="32"/>
        <v>1792</v>
      </c>
      <c r="J146" s="24">
        <f t="shared" si="32"/>
        <v>-3708</v>
      </c>
      <c r="K146" s="7"/>
      <c r="L146" s="25">
        <f t="shared" si="27"/>
        <v>1796.7494602362419</v>
      </c>
      <c r="M146" s="17">
        <f t="shared" si="18"/>
        <v>22.55737253564325</v>
      </c>
      <c r="N146" s="17">
        <f t="shared" si="28"/>
        <v>-3704.6272836993194</v>
      </c>
      <c r="O146" s="24">
        <f t="shared" si="19"/>
        <v>11.375215244876781</v>
      </c>
      <c r="P146" s="7"/>
      <c r="Q146" s="25">
        <f t="shared" si="20"/>
        <v>1785.6135104731932</v>
      </c>
      <c r="R146" s="24">
        <f t="shared" si="21"/>
        <v>-3704.4345965457596</v>
      </c>
      <c r="S146" s="7"/>
      <c r="T146" s="25">
        <f t="shared" si="22"/>
        <v>-0.4344513147400505</v>
      </c>
      <c r="U146" s="24">
        <f t="shared" si="23"/>
        <v>-0.90577348226555354</v>
      </c>
      <c r="V146" s="7"/>
      <c r="W146" s="25">
        <f t="shared" si="24"/>
        <v>-0.4222518251310084</v>
      </c>
      <c r="X146" s="24">
        <f t="shared" si="29"/>
        <v>17.023987139118788</v>
      </c>
      <c r="Y146" s="7"/>
      <c r="Z146" s="25">
        <f t="shared" si="30"/>
        <v>-623</v>
      </c>
      <c r="AA146" s="17">
        <f t="shared" si="31"/>
        <v>17.153999999999908</v>
      </c>
      <c r="AB146" s="24">
        <f t="shared" si="25"/>
        <v>0.29939377988710564</v>
      </c>
      <c r="AC146" s="17">
        <f t="shared" si="26"/>
        <v>-0.13001286088111996</v>
      </c>
    </row>
    <row r="147" spans="1:29" s="17" customFormat="1" x14ac:dyDescent="0.25">
      <c r="A147" s="17">
        <v>62</v>
      </c>
      <c r="B147" s="17">
        <v>-635</v>
      </c>
      <c r="C147" s="17">
        <v>13913</v>
      </c>
      <c r="D147" s="17">
        <v>11273</v>
      </c>
      <c r="E147" s="17">
        <v>12496</v>
      </c>
      <c r="F147" s="17">
        <v>15133</v>
      </c>
      <c r="G147" s="24"/>
      <c r="H147" s="7"/>
      <c r="I147" s="25">
        <f t="shared" si="32"/>
        <v>1417</v>
      </c>
      <c r="J147" s="24">
        <f t="shared" si="32"/>
        <v>-3860</v>
      </c>
      <c r="K147" s="7"/>
      <c r="L147" s="25">
        <f t="shared" si="27"/>
        <v>1420.1443766052532</v>
      </c>
      <c r="M147" s="17">
        <f t="shared" si="18"/>
        <v>9.8871042356638164</v>
      </c>
      <c r="N147" s="17">
        <f t="shared" si="28"/>
        <v>-3858.0873986433144</v>
      </c>
      <c r="O147" s="24">
        <f t="shared" si="19"/>
        <v>3.6580439495957018</v>
      </c>
      <c r="P147" s="7"/>
      <c r="Q147" s="25">
        <f t="shared" si="20"/>
        <v>1410.6135104731932</v>
      </c>
      <c r="R147" s="24">
        <f t="shared" si="21"/>
        <v>-3856.4345965457596</v>
      </c>
      <c r="S147" s="7"/>
      <c r="T147" s="25">
        <f t="shared" si="22"/>
        <v>-0.34321138959838599</v>
      </c>
      <c r="U147" s="24">
        <f t="shared" si="23"/>
        <v>-0.94293909167670176</v>
      </c>
      <c r="V147" s="7"/>
      <c r="W147" s="25">
        <f t="shared" si="24"/>
        <v>-0.33050137527998741</v>
      </c>
      <c r="X147" s="24">
        <f t="shared" si="29"/>
        <v>11.345711388536245</v>
      </c>
      <c r="Y147" s="7"/>
      <c r="Z147" s="25">
        <f t="shared" si="30"/>
        <v>-635</v>
      </c>
      <c r="AA147" s="17">
        <f t="shared" si="31"/>
        <v>11.438999999999908</v>
      </c>
      <c r="AB147" s="24">
        <f t="shared" si="25"/>
        <v>0.19964821313562975</v>
      </c>
      <c r="AC147" s="17">
        <f t="shared" si="26"/>
        <v>-9.3288611463663074E-2</v>
      </c>
    </row>
    <row r="148" spans="1:29" s="17" customFormat="1" x14ac:dyDescent="0.25">
      <c r="A148" s="17">
        <v>63</v>
      </c>
      <c r="B148" s="17">
        <v>-644</v>
      </c>
      <c r="C148" s="17">
        <v>13715</v>
      </c>
      <c r="D148" s="17">
        <v>11211</v>
      </c>
      <c r="E148" s="17">
        <v>12692</v>
      </c>
      <c r="F148" s="17">
        <v>15189</v>
      </c>
      <c r="G148" s="24"/>
      <c r="H148" s="7"/>
      <c r="I148" s="25">
        <f t="shared" si="32"/>
        <v>1023</v>
      </c>
      <c r="J148" s="24">
        <f t="shared" si="32"/>
        <v>-3978</v>
      </c>
      <c r="K148" s="7"/>
      <c r="L148" s="25">
        <f t="shared" si="27"/>
        <v>1023.8549242990006</v>
      </c>
      <c r="M148" s="17">
        <f t="shared" ref="M148:M149" si="33">(I148-L148)^2</f>
        <v>0.73089555702162001</v>
      </c>
      <c r="N148" s="17">
        <f t="shared" si="28"/>
        <v>-3974.4978622888261</v>
      </c>
      <c r="O148" s="24">
        <f t="shared" ref="O148:O149" si="34">(J148-N148)^2</f>
        <v>12.264968548026173</v>
      </c>
      <c r="P148" s="7"/>
      <c r="Q148" s="25">
        <f t="shared" si="20"/>
        <v>1016.6135104731931</v>
      </c>
      <c r="R148" s="24">
        <f t="shared" si="21"/>
        <v>-3974.4345965457596</v>
      </c>
      <c r="S148" s="7"/>
      <c r="T148" s="25">
        <f t="shared" si="22"/>
        <v>-0.24734864158287712</v>
      </c>
      <c r="U148" s="24">
        <f t="shared" si="23"/>
        <v>-0.97179134108798793</v>
      </c>
      <c r="V148" s="7"/>
      <c r="W148" s="25">
        <f t="shared" si="24"/>
        <v>-0.23424001377410741</v>
      </c>
      <c r="X148" s="24">
        <f t="shared" si="29"/>
        <v>5.582111868005768</v>
      </c>
      <c r="Y148" s="7"/>
      <c r="Z148" s="25">
        <f t="shared" si="30"/>
        <v>-644</v>
      </c>
      <c r="AA148" s="17">
        <f t="shared" si="31"/>
        <v>5.6429999999999083</v>
      </c>
      <c r="AB148" s="24">
        <f t="shared" si="25"/>
        <v>9.8488929690038418E-2</v>
      </c>
      <c r="AC148" s="17">
        <f t="shared" si="26"/>
        <v>-6.0888131994140338E-2</v>
      </c>
    </row>
    <row r="149" spans="1:29" s="17" customFormat="1" x14ac:dyDescent="0.25">
      <c r="A149" s="17">
        <v>64</v>
      </c>
      <c r="B149" s="17">
        <v>-634</v>
      </c>
      <c r="C149" s="17">
        <v>13524</v>
      </c>
      <c r="D149" s="17">
        <v>11185</v>
      </c>
      <c r="E149" s="17">
        <v>12899</v>
      </c>
      <c r="F149" s="17">
        <v>15238</v>
      </c>
      <c r="G149" s="24"/>
      <c r="H149" s="7"/>
      <c r="I149" s="25">
        <f t="shared" si="32"/>
        <v>625</v>
      </c>
      <c r="J149" s="24">
        <f t="shared" si="32"/>
        <v>-4053</v>
      </c>
      <c r="K149" s="7"/>
      <c r="L149" s="25">
        <f t="shared" si="27"/>
        <v>623.52744541648326</v>
      </c>
      <c r="M149" s="17">
        <f t="shared" si="33"/>
        <v>2.1684170014361581</v>
      </c>
      <c r="N149" s="17">
        <f t="shared" si="28"/>
        <v>-4049.3614627434999</v>
      </c>
      <c r="O149" s="24">
        <f t="shared" si="34"/>
        <v>13.238953366938969</v>
      </c>
      <c r="P149" s="7"/>
      <c r="Q149" s="25">
        <f t="shared" ref="Q149" si="35">I149-$J$4</f>
        <v>618.61351047319306</v>
      </c>
      <c r="R149" s="24">
        <f t="shared" ref="R149" si="36">J149-$J$3</f>
        <v>-4049.4345965457596</v>
      </c>
      <c r="S149" s="7"/>
      <c r="T149" s="25">
        <f t="shared" ref="T149" si="37">Q149/$J$7</f>
        <v>-0.1505126676991905</v>
      </c>
      <c r="U149" s="24">
        <f t="shared" ref="U149" si="38">R149/$J$6</f>
        <v>-0.99012963520533082</v>
      </c>
      <c r="V149" s="7"/>
      <c r="W149" s="25">
        <f t="shared" ref="W149" si="39">(T149-U149*SIN(-$J$11*PI()/180))/(COS(-$J$11*PI()/180))</f>
        <v>-0.13714740604926012</v>
      </c>
      <c r="X149" s="24">
        <f>IF(MOD(ATAN2(U149,W149)*180/PI()-$J$9+360,360)&gt;5,MOD(ATAN2(U149,W149)*180/PI()-$J$9+360,360)-360,MOD(ATAN2(U149,W149)*180/PI()-$J$9+360,360))</f>
        <v>-8.379651058919535E-2</v>
      </c>
      <c r="Y149" s="7"/>
      <c r="Z149" s="25">
        <f t="shared" si="30"/>
        <v>-634</v>
      </c>
      <c r="AA149" s="17">
        <f t="shared" si="31"/>
        <v>-6.3000000000091205E-2</v>
      </c>
      <c r="AB149" s="24">
        <f t="shared" ref="AB149" si="40">AA149*PI()/180</f>
        <v>-1.0995574287580195E-3</v>
      </c>
      <c r="AC149" s="17">
        <f t="shared" ref="AC149" si="41">X149-AA149</f>
        <v>-2.0796510589104145E-2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-9973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78</v>
      </c>
      <c r="B156" s="31">
        <v>9987</v>
      </c>
      <c r="G156" s="2"/>
      <c r="I156" s="1"/>
      <c r="J156" s="3"/>
    </row>
    <row r="157" spans="1:29" x14ac:dyDescent="0.25">
      <c r="A157" t="s">
        <v>79</v>
      </c>
      <c r="B157">
        <v>9987</v>
      </c>
      <c r="G157" s="2"/>
      <c r="I157" s="43">
        <f>J155</f>
        <v>-9986</v>
      </c>
      <c r="J157" s="39">
        <f>I157+B157</f>
        <v>1</v>
      </c>
    </row>
    <row r="158" spans="1:29" x14ac:dyDescent="0.25">
      <c r="A158" s="31" t="s">
        <v>80</v>
      </c>
      <c r="B158" s="31">
        <v>39997</v>
      </c>
      <c r="G158" s="2"/>
      <c r="I158" s="1"/>
      <c r="J158" s="3"/>
    </row>
    <row r="159" spans="1:29" x14ac:dyDescent="0.25">
      <c r="A159" t="s">
        <v>81</v>
      </c>
      <c r="B159">
        <v>39997</v>
      </c>
      <c r="G159" s="2"/>
      <c r="I159" s="43">
        <f>J157</f>
        <v>1</v>
      </c>
      <c r="J159" s="39">
        <f>I159+B159</f>
        <v>39998</v>
      </c>
    </row>
    <row r="160" spans="1:29" x14ac:dyDescent="0.25">
      <c r="A160" s="31" t="s">
        <v>82</v>
      </c>
      <c r="B160" s="31">
        <v>10001</v>
      </c>
      <c r="G160" s="2"/>
      <c r="I160" s="1"/>
      <c r="J160" s="3"/>
    </row>
    <row r="161" spans="1:10" x14ac:dyDescent="0.25">
      <c r="A161" t="s">
        <v>83</v>
      </c>
      <c r="B161">
        <v>10001</v>
      </c>
      <c r="G161" s="2"/>
      <c r="I161" s="43">
        <f>J159</f>
        <v>39998</v>
      </c>
      <c r="J161" s="39">
        <f>I161+B161</f>
        <v>49999</v>
      </c>
    </row>
    <row r="162" spans="1:10" x14ac:dyDescent="0.25">
      <c r="A162" s="31" t="s">
        <v>84</v>
      </c>
      <c r="B162" s="31">
        <v>-9980</v>
      </c>
      <c r="G162" s="2"/>
      <c r="I162" s="1"/>
      <c r="J162" s="3"/>
    </row>
    <row r="163" spans="1:10" x14ac:dyDescent="0.25">
      <c r="A163" t="s">
        <v>85</v>
      </c>
      <c r="B163">
        <v>-9994</v>
      </c>
      <c r="G163" s="2"/>
      <c r="I163" s="43">
        <f>J161</f>
        <v>49999</v>
      </c>
      <c r="J163" s="39">
        <f>I163+B163</f>
        <v>40005</v>
      </c>
    </row>
    <row r="164" spans="1:10" x14ac:dyDescent="0.25">
      <c r="A164" s="31" t="s">
        <v>86</v>
      </c>
      <c r="B164" s="31">
        <v>-40012</v>
      </c>
      <c r="G164" s="2"/>
      <c r="I164" s="1"/>
      <c r="J164" s="3"/>
    </row>
    <row r="165" spans="1:10" ht="15.75" thickBot="1" x14ac:dyDescent="0.3">
      <c r="A165" t="s">
        <v>87</v>
      </c>
      <c r="B165">
        <v>-40012</v>
      </c>
      <c r="G165" s="2"/>
      <c r="I165" s="4">
        <f>J163</f>
        <v>40005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AE178"/>
  <sheetViews>
    <sheetView zoomScale="80" zoomScaleNormal="80" workbookViewId="0">
      <selection activeCell="U7" sqref="U7:U8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-3.4484333963493876</v>
      </c>
      <c r="L3" s="35" t="s">
        <v>1</v>
      </c>
      <c r="M3" s="11">
        <v>-4117.71231072507</v>
      </c>
      <c r="N3" s="10" t="s">
        <v>2</v>
      </c>
      <c r="O3" s="35">
        <v>4097.0195747902862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6.6318272245723122</v>
      </c>
      <c r="L4" s="9" t="s">
        <v>5</v>
      </c>
      <c r="M4" s="13">
        <v>359.92795349635884</v>
      </c>
      <c r="N4" s="12" t="s">
        <v>6</v>
      </c>
      <c r="O4" s="9">
        <v>359.6223576484827</v>
      </c>
      <c r="Q4" s="2" t="s">
        <v>7</v>
      </c>
      <c r="R4" s="2">
        <f>MAX(AC20:AC149)</f>
        <v>0.2811205420725571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-171.2779107655017</v>
      </c>
      <c r="N5" s="14" t="s">
        <v>9</v>
      </c>
      <c r="O5" s="9">
        <v>-172.05332768981481</v>
      </c>
      <c r="Q5" s="5" t="s">
        <v>10</v>
      </c>
      <c r="R5" s="5">
        <f>MIN(AC20:AC149)</f>
        <v>-0.21989830653106424</v>
      </c>
      <c r="T5" s="45" t="s">
        <v>55</v>
      </c>
      <c r="U5" s="47">
        <v>17</v>
      </c>
    </row>
    <row r="6" spans="1:21" ht="15.75" thickBot="1" x14ac:dyDescent="0.3">
      <c r="A6" t="s">
        <v>65</v>
      </c>
      <c r="I6" s="32" t="s">
        <v>11</v>
      </c>
      <c r="J6" s="32">
        <f>(O3+O9)/2</f>
        <v>4089.6956206982081</v>
      </c>
      <c r="L6" s="37" t="s">
        <v>12</v>
      </c>
      <c r="M6" s="13">
        <v>6.9007762675340096</v>
      </c>
      <c r="N6" s="14" t="s">
        <v>13</v>
      </c>
      <c r="O6" s="9">
        <v>-3.1646131841521039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-4109.7234027271425</v>
      </c>
      <c r="L7" s="38" t="s">
        <v>15</v>
      </c>
      <c r="M7" s="16">
        <f>SUM(M20:M84)</f>
        <v>1687.6120734097212</v>
      </c>
      <c r="N7" s="15" t="s">
        <v>15</v>
      </c>
      <c r="O7" s="36">
        <f>SUM(O20:O84)</f>
        <v>4699.6881645692283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-172.03744522235189</v>
      </c>
      <c r="L9" s="35" t="s">
        <v>18</v>
      </c>
      <c r="M9" s="11">
        <v>-4101.734494729214</v>
      </c>
      <c r="N9" s="10" t="s">
        <v>19</v>
      </c>
      <c r="O9" s="35">
        <v>4082.37166660613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-171.25549705862943</v>
      </c>
      <c r="L10" s="9" t="s">
        <v>21</v>
      </c>
      <c r="M10" s="13">
        <v>359.91561850322904</v>
      </c>
      <c r="N10" s="12" t="s">
        <v>22</v>
      </c>
      <c r="O10" s="9">
        <v>359.61307688431071</v>
      </c>
      <c r="T10" s="48"/>
    </row>
    <row r="11" spans="1:21" ht="15.75" thickBot="1" x14ac:dyDescent="0.3">
      <c r="I11" s="33" t="s">
        <v>23</v>
      </c>
      <c r="J11" s="33">
        <f>J9-J10</f>
        <v>-0.78194816372246123</v>
      </c>
      <c r="L11" s="37" t="s">
        <v>24</v>
      </c>
      <c r="M11" s="13">
        <v>-171.23308335175719</v>
      </c>
      <c r="N11" s="14" t="s">
        <v>25</v>
      </c>
      <c r="O11" s="9">
        <v>-172.02156275488895</v>
      </c>
    </row>
    <row r="12" spans="1:21" x14ac:dyDescent="0.25">
      <c r="I12" s="9"/>
      <c r="J12" s="9"/>
      <c r="L12" s="37" t="s">
        <v>26</v>
      </c>
      <c r="M12" s="13">
        <v>6.3628781816106148</v>
      </c>
      <c r="N12" s="14" t="s">
        <v>27</v>
      </c>
      <c r="O12" s="9">
        <v>-3.7322536085466718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1535.1978627576759</v>
      </c>
      <c r="N13" s="15" t="s">
        <v>15</v>
      </c>
      <c r="O13" s="36">
        <f>SUM(O85:O149)</f>
        <v>5276.1597472069088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13585</v>
      </c>
      <c r="D20" s="17">
        <v>11231</v>
      </c>
      <c r="E20" s="17">
        <v>12951</v>
      </c>
      <c r="F20" s="17">
        <v>15298</v>
      </c>
      <c r="G20" s="24"/>
      <c r="H20" s="7"/>
      <c r="I20" s="25">
        <f t="shared" ref="I20:J51" si="0">C20-E20</f>
        <v>634</v>
      </c>
      <c r="J20" s="24">
        <f t="shared" si="0"/>
        <v>-4067</v>
      </c>
      <c r="K20" s="7"/>
      <c r="L20" s="25">
        <f>$M$3*SIN(2*PI()/$M$4*(AA20+$M$5))+$M$6</f>
        <v>629.52244610605499</v>
      </c>
      <c r="M20" s="17">
        <f t="shared" ref="M20:M83" si="1">(I20-L20)^2</f>
        <v>20.048488873182162</v>
      </c>
      <c r="N20" s="17">
        <f>$O$3*COS(2*PI()/$O$4*(AA20+$O$5))+$O$6</f>
        <v>-4062.5200671075836</v>
      </c>
      <c r="O20" s="24">
        <f t="shared" ref="O20:O83" si="2">(J20-N20)^2</f>
        <v>20.069798720554374</v>
      </c>
      <c r="P20" s="7"/>
      <c r="Q20" s="25">
        <f>I20-$J$4</f>
        <v>627.36817277542764</v>
      </c>
      <c r="R20" s="24">
        <f>J20-$J$3</f>
        <v>-4063.5515666036508</v>
      </c>
      <c r="S20" s="7"/>
      <c r="T20" s="25">
        <f>Q20/$J$7</f>
        <v>-0.1526545977179673</v>
      </c>
      <c r="U20" s="24">
        <f>R20/$J$6</f>
        <v>-0.9936073349903497</v>
      </c>
      <c r="V20" s="7"/>
      <c r="W20" s="25">
        <f>(T20-U20*SIN(-$J$11*PI()/180))/(COS(-$J$11*PI()/180))</f>
        <v>-0.13910764759726704</v>
      </c>
      <c r="X20" s="24">
        <f>IF(MOD(ATAN2(U20,W20)*180/PI()-$J$9+360,360)&gt;5,MOD(ATAN2(U20,W20)*180/PI()-$J$9+360,360)-360,MOD(ATAN2(U20,W20)*180/PI()-$J$9+360,360))</f>
        <v>7.2038326222809701E-3</v>
      </c>
      <c r="Y20" s="7"/>
      <c r="Z20" s="25">
        <f>I159</f>
        <v>1</v>
      </c>
      <c r="AA20" s="17">
        <f>360/40000*Z20</f>
        <v>8.9999999999999993E-3</v>
      </c>
      <c r="AB20" s="24">
        <f>AA20*PI()/180</f>
        <v>1.5707963267948963E-4</v>
      </c>
      <c r="AC20" s="17">
        <f>X20-AA20</f>
        <v>-1.7961673777190292E-3</v>
      </c>
      <c r="AD20" s="17">
        <f ca="1">INDIRECT("AC"&amp;AE20)-AC20</f>
        <v>-6.1488866778608105E-2</v>
      </c>
      <c r="AE20" s="17">
        <v>149</v>
      </c>
    </row>
    <row r="21" spans="1:31" s="17" customFormat="1" x14ac:dyDescent="0.25">
      <c r="A21" s="17">
        <v>1</v>
      </c>
      <c r="B21" s="17">
        <v>628</v>
      </c>
      <c r="C21" s="17">
        <v>13767</v>
      </c>
      <c r="D21" s="17">
        <v>11256</v>
      </c>
      <c r="E21" s="17">
        <v>12741</v>
      </c>
      <c r="F21" s="17">
        <v>15252</v>
      </c>
      <c r="G21" s="24"/>
      <c r="H21" s="7"/>
      <c r="I21" s="25">
        <f t="shared" si="0"/>
        <v>1026</v>
      </c>
      <c r="J21" s="24">
        <f t="shared" si="0"/>
        <v>-3996</v>
      </c>
      <c r="K21" s="7"/>
      <c r="L21" s="25">
        <f t="shared" ref="L21:L84" si="3">$M$3*SIN(2*PI()/$M$4*(AA21+$M$5))+$M$6</f>
        <v>1027.4489785114856</v>
      </c>
      <c r="M21" s="17">
        <f t="shared" si="1"/>
        <v>2.0995387267470842</v>
      </c>
      <c r="N21" s="17">
        <f t="shared" ref="N21:N84" si="4">$O$3*COS(2*PI()/$O$4*(AA21+$O$5))+$O$6</f>
        <v>-3988.0998655057178</v>
      </c>
      <c r="O21" s="24">
        <f t="shared" si="2"/>
        <v>62.412125027746775</v>
      </c>
      <c r="P21" s="7"/>
      <c r="Q21" s="25">
        <f t="shared" ref="Q21:Q84" si="5">I21-$J$4</f>
        <v>1019.3681727754276</v>
      </c>
      <c r="R21" s="24">
        <f t="shared" ref="R21:R84" si="6">J21-$J$3</f>
        <v>-3992.5515666036508</v>
      </c>
      <c r="S21" s="7"/>
      <c r="T21" s="25">
        <f t="shared" ref="T21:T84" si="7">Q21/$J$7</f>
        <v>-0.24803814585161432</v>
      </c>
      <c r="U21" s="24">
        <f t="shared" ref="U21:U84" si="8">R21/$J$6</f>
        <v>-0.97624662979736065</v>
      </c>
      <c r="V21" s="7"/>
      <c r="W21" s="25">
        <f t="shared" ref="W21:W84" si="9">(T21-U21*SIN(-$J$11*PI()/180))/(COS(-$J$11*PI()/180))</f>
        <v>-0.23473702545850442</v>
      </c>
      <c r="X21" s="24">
        <f t="shared" ref="X21:X83" si="10">MOD(ATAN2(U21,W21)*180/PI()-$J$9+360,360)</f>
        <v>5.5574729607243967</v>
      </c>
      <c r="Y21" s="7"/>
      <c r="Z21" s="25">
        <f t="shared" ref="Z21:Z84" si="11">B21</f>
        <v>628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-0.10352703927560292</v>
      </c>
      <c r="AD21" s="17">
        <f t="shared" ref="AD21:AD83" ca="1" si="14">INDIRECT("AC"&amp;AE21)-AC21</f>
        <v>-1.2403117816949027E-2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13963</v>
      </c>
      <c r="D22" s="17">
        <v>11314</v>
      </c>
      <c r="E22" s="17">
        <v>12544</v>
      </c>
      <c r="F22" s="17">
        <v>15193</v>
      </c>
      <c r="G22" s="24"/>
      <c r="H22" s="7"/>
      <c r="I22" s="25">
        <f t="shared" si="0"/>
        <v>1419</v>
      </c>
      <c r="J22" s="24">
        <f t="shared" si="0"/>
        <v>-3879</v>
      </c>
      <c r="K22" s="7"/>
      <c r="L22" s="25">
        <f t="shared" si="3"/>
        <v>1423.9559441287734</v>
      </c>
      <c r="M22" s="17">
        <f t="shared" si="1"/>
        <v>24.561382207523074</v>
      </c>
      <c r="N22" s="17">
        <f>$O$3*COS(2*PI()/$O$4*(AA22+$O$5))+$O$6</f>
        <v>-3871.8929109845194</v>
      </c>
      <c r="O22" s="24">
        <f>(J22-N22)^2</f>
        <v>50.510714273964957</v>
      </c>
      <c r="P22" s="7"/>
      <c r="Q22" s="25">
        <f t="shared" si="5"/>
        <v>1412.3681727754276</v>
      </c>
      <c r="R22" s="24">
        <f t="shared" si="6"/>
        <v>-3875.5515666036508</v>
      </c>
      <c r="S22" s="7"/>
      <c r="T22" s="25">
        <f t="shared" si="7"/>
        <v>-0.3436650193631533</v>
      </c>
      <c r="U22" s="24">
        <f t="shared" si="8"/>
        <v>-0.94763814377511113</v>
      </c>
      <c r="V22" s="7"/>
      <c r="W22" s="25">
        <f t="shared" si="9"/>
        <v>-0.33076326576756565</v>
      </c>
      <c r="X22" s="24">
        <f t="shared" si="10"/>
        <v>11.278456523391014</v>
      </c>
      <c r="Y22" s="7"/>
      <c r="Z22" s="25">
        <f t="shared" si="11"/>
        <v>642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-0.16054347660898571</v>
      </c>
      <c r="AD22" s="17">
        <f t="shared" ca="1" si="14"/>
        <v>6.1659575822357482E-2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14143</v>
      </c>
      <c r="D23" s="17">
        <v>11379</v>
      </c>
      <c r="E23" s="17">
        <v>12347</v>
      </c>
      <c r="F23" s="17">
        <v>15097</v>
      </c>
      <c r="G23" s="24"/>
      <c r="H23" s="7"/>
      <c r="I23" s="25">
        <f t="shared" si="0"/>
        <v>1796</v>
      </c>
      <c r="J23" s="24">
        <f t="shared" si="0"/>
        <v>-3718</v>
      </c>
      <c r="K23" s="7"/>
      <c r="L23" s="25">
        <f t="shared" si="3"/>
        <v>1802.5659728134349</v>
      </c>
      <c r="M23" s="17">
        <f t="shared" si="1"/>
        <v>43.11199898676599</v>
      </c>
      <c r="N23" s="17">
        <f t="shared" si="4"/>
        <v>-3717.9248007016381</v>
      </c>
      <c r="O23" s="24">
        <f t="shared" si="2"/>
        <v>5.6549344741212686E-3</v>
      </c>
      <c r="P23" s="7"/>
      <c r="Q23" s="25">
        <f t="shared" si="5"/>
        <v>1789.3681727754276</v>
      </c>
      <c r="R23" s="24">
        <f t="shared" si="6"/>
        <v>-3714.5515666036508</v>
      </c>
      <c r="S23" s="7"/>
      <c r="T23" s="25">
        <f t="shared" si="7"/>
        <v>-0.43539868682842098</v>
      </c>
      <c r="U23" s="24">
        <f t="shared" si="8"/>
        <v>-0.90827091087269929</v>
      </c>
      <c r="V23" s="7"/>
      <c r="W23" s="25">
        <f t="shared" si="9"/>
        <v>-0.42304277730367595</v>
      </c>
      <c r="X23" s="24">
        <f t="shared" si="10"/>
        <v>17.012003576073425</v>
      </c>
      <c r="Y23" s="7"/>
      <c r="Z23" s="25">
        <f t="shared" si="11"/>
        <v>636</v>
      </c>
      <c r="AA23" s="17">
        <f t="shared" si="15"/>
        <v>17.163</v>
      </c>
      <c r="AB23" s="24">
        <f t="shared" si="12"/>
        <v>0.29955085951978677</v>
      </c>
      <c r="AC23" s="17">
        <f t="shared" si="13"/>
        <v>-0.15099642392657486</v>
      </c>
      <c r="AD23" s="17">
        <f t="shared" ca="1" si="14"/>
        <v>3.7791806418947971E-2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14331</v>
      </c>
      <c r="D24" s="17">
        <v>11486</v>
      </c>
      <c r="E24" s="17">
        <v>12184</v>
      </c>
      <c r="F24" s="17">
        <v>15021</v>
      </c>
      <c r="G24" s="24"/>
      <c r="H24" s="7"/>
      <c r="I24" s="25">
        <f t="shared" si="0"/>
        <v>2147</v>
      </c>
      <c r="J24" s="24">
        <f t="shared" si="0"/>
        <v>-3535</v>
      </c>
      <c r="K24" s="7"/>
      <c r="L24" s="25">
        <f t="shared" si="3"/>
        <v>2151.1241700374185</v>
      </c>
      <c r="M24" s="17">
        <f t="shared" si="1"/>
        <v>17.008778497540348</v>
      </c>
      <c r="N24" s="17">
        <f t="shared" si="4"/>
        <v>-3534.0444477756851</v>
      </c>
      <c r="O24" s="24">
        <f t="shared" si="2"/>
        <v>0.91308005339323439</v>
      </c>
      <c r="P24" s="7"/>
      <c r="Q24" s="25">
        <f t="shared" si="5"/>
        <v>2140.3681727754279</v>
      </c>
      <c r="R24" s="24">
        <f t="shared" si="6"/>
        <v>-3531.5515666036508</v>
      </c>
      <c r="S24" s="7"/>
      <c r="T24" s="25">
        <f t="shared" si="7"/>
        <v>-0.52080589446849779</v>
      </c>
      <c r="U24" s="24">
        <f t="shared" si="8"/>
        <v>-0.86352430453020634</v>
      </c>
      <c r="V24" s="7"/>
      <c r="W24" s="25">
        <f t="shared" si="9"/>
        <v>-0.50906865973192628</v>
      </c>
      <c r="X24" s="24">
        <f t="shared" si="10"/>
        <v>22.557832926607603</v>
      </c>
      <c r="Y24" s="7"/>
      <c r="Z24" s="25">
        <f t="shared" si="11"/>
        <v>614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-0.13116707339239753</v>
      </c>
      <c r="AD24" s="17">
        <f t="shared" ca="1" si="14"/>
        <v>2.0559479930540192E-2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14491</v>
      </c>
      <c r="D25" s="17">
        <v>11591</v>
      </c>
      <c r="E25" s="17">
        <v>12016</v>
      </c>
      <c r="F25" s="17">
        <v>14905</v>
      </c>
      <c r="G25" s="24"/>
      <c r="H25" s="7"/>
      <c r="I25" s="25">
        <f t="shared" si="0"/>
        <v>2475</v>
      </c>
      <c r="J25" s="24">
        <f t="shared" si="0"/>
        <v>-3314</v>
      </c>
      <c r="K25" s="7"/>
      <c r="L25" s="25">
        <f t="shared" si="3"/>
        <v>2482.3299598044164</v>
      </c>
      <c r="M25" s="17">
        <f t="shared" si="1"/>
        <v>53.728310734359752</v>
      </c>
      <c r="N25" s="17">
        <f t="shared" si="4"/>
        <v>-3315.3815171111819</v>
      </c>
      <c r="O25" s="24">
        <f t="shared" si="2"/>
        <v>1.9085895284883621</v>
      </c>
      <c r="P25" s="7"/>
      <c r="Q25" s="25">
        <f t="shared" si="5"/>
        <v>2468.3681727754279</v>
      </c>
      <c r="R25" s="24">
        <f t="shared" si="6"/>
        <v>-3310.5515666036508</v>
      </c>
      <c r="S25" s="7"/>
      <c r="T25" s="25">
        <f t="shared" si="7"/>
        <v>-0.6006166184170596</v>
      </c>
      <c r="U25" s="24">
        <f t="shared" si="8"/>
        <v>-0.80948605315484601</v>
      </c>
      <c r="V25" s="7"/>
      <c r="W25" s="25">
        <f t="shared" si="9"/>
        <v>-0.58962435348828568</v>
      </c>
      <c r="X25" s="24">
        <f t="shared" si="10"/>
        <v>28.106795458315446</v>
      </c>
      <c r="Y25" s="7"/>
      <c r="Z25" s="25">
        <f t="shared" si="11"/>
        <v>619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-0.153204541684552</v>
      </c>
      <c r="AD25" s="17">
        <f t="shared" ca="1" si="14"/>
        <v>9.7081936608418573E-2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14640</v>
      </c>
      <c r="D26" s="17">
        <v>11708</v>
      </c>
      <c r="E26" s="17">
        <v>11857</v>
      </c>
      <c r="F26" s="17">
        <v>14774</v>
      </c>
      <c r="G26" s="24"/>
      <c r="H26" s="7"/>
      <c r="I26" s="25">
        <f t="shared" si="0"/>
        <v>2783</v>
      </c>
      <c r="J26" s="24">
        <f t="shared" si="0"/>
        <v>-3066</v>
      </c>
      <c r="K26" s="7"/>
      <c r="L26" s="25">
        <f t="shared" si="3"/>
        <v>2788.2341645546303</v>
      </c>
      <c r="M26" s="17">
        <f t="shared" si="1"/>
        <v>27.396478584948177</v>
      </c>
      <c r="N26" s="17">
        <f t="shared" si="4"/>
        <v>-3067.0748437305865</v>
      </c>
      <c r="O26" s="24">
        <f t="shared" si="2"/>
        <v>1.1552890451811222</v>
      </c>
      <c r="P26" s="7"/>
      <c r="Q26" s="25">
        <f t="shared" si="5"/>
        <v>2776.3681727754279</v>
      </c>
      <c r="R26" s="24">
        <f t="shared" si="6"/>
        <v>-3062.5515666036508</v>
      </c>
      <c r="S26" s="7"/>
      <c r="T26" s="25">
        <f t="shared" si="7"/>
        <v>-0.67556083480778228</v>
      </c>
      <c r="U26" s="24">
        <f t="shared" si="8"/>
        <v>-0.74884584346665894</v>
      </c>
      <c r="V26" s="7"/>
      <c r="W26" s="25">
        <f t="shared" si="9"/>
        <v>-0.66540319272591475</v>
      </c>
      <c r="X26" s="24">
        <f t="shared" si="10"/>
        <v>33.660829475162188</v>
      </c>
      <c r="Y26" s="7"/>
      <c r="Z26" s="25">
        <f t="shared" si="11"/>
        <v>615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-0.13417052483780623</v>
      </c>
      <c r="AD26" s="17">
        <f t="shared" ca="1" si="14"/>
        <v>-5.233725626194996E-2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14786</v>
      </c>
      <c r="D27" s="17">
        <v>11854</v>
      </c>
      <c r="E27" s="17">
        <v>11721</v>
      </c>
      <c r="F27" s="17">
        <v>14644</v>
      </c>
      <c r="G27" s="24"/>
      <c r="H27" s="7"/>
      <c r="I27" s="25">
        <f t="shared" si="0"/>
        <v>3065</v>
      </c>
      <c r="J27" s="24">
        <f t="shared" si="0"/>
        <v>-2790</v>
      </c>
      <c r="K27" s="7"/>
      <c r="L27" s="25">
        <f t="shared" si="3"/>
        <v>3068.6244908420026</v>
      </c>
      <c r="M27" s="17">
        <f t="shared" si="1"/>
        <v>13.136933863760826</v>
      </c>
      <c r="N27" s="17">
        <f t="shared" si="4"/>
        <v>-2789.6647463504846</v>
      </c>
      <c r="O27" s="24">
        <f t="shared" si="2"/>
        <v>0.11239500951338122</v>
      </c>
      <c r="P27" s="7"/>
      <c r="Q27" s="25">
        <f t="shared" si="5"/>
        <v>3058.3681727754279</v>
      </c>
      <c r="R27" s="24">
        <f t="shared" si="6"/>
        <v>-2786.5515666036508</v>
      </c>
      <c r="S27" s="7"/>
      <c r="T27" s="25">
        <f t="shared" si="7"/>
        <v>-0.74417859137331399</v>
      </c>
      <c r="U27" s="24">
        <f t="shared" si="8"/>
        <v>-0.68135915849109585</v>
      </c>
      <c r="V27" s="7"/>
      <c r="W27" s="25">
        <f t="shared" si="9"/>
        <v>-0.73494842647408565</v>
      </c>
      <c r="X27" s="24">
        <f t="shared" si="10"/>
        <v>39.204329658845097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-0.1346703411548944</v>
      </c>
      <c r="AD27" s="17">
        <f t="shared" ca="1" si="14"/>
        <v>4.1571936061721715E-2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14923</v>
      </c>
      <c r="D28" s="17">
        <v>12014</v>
      </c>
      <c r="E28" s="17">
        <v>11602</v>
      </c>
      <c r="F28" s="17">
        <v>14492</v>
      </c>
      <c r="G28" s="24"/>
      <c r="H28" s="7"/>
      <c r="I28" s="25">
        <f t="shared" si="0"/>
        <v>3321</v>
      </c>
      <c r="J28" s="24">
        <f t="shared" si="0"/>
        <v>-2478</v>
      </c>
      <c r="K28" s="7"/>
      <c r="L28" s="25">
        <f t="shared" si="3"/>
        <v>3324.5797402441617</v>
      </c>
      <c r="M28" s="17">
        <f t="shared" si="1"/>
        <v>12.814540215670956</v>
      </c>
      <c r="N28" s="17">
        <f t="shared" si="4"/>
        <v>-2480.4904886721588</v>
      </c>
      <c r="O28" s="24">
        <f t="shared" si="2"/>
        <v>6.202533826151253</v>
      </c>
      <c r="P28" s="7"/>
      <c r="Q28" s="25">
        <f t="shared" si="5"/>
        <v>3314.3681727754279</v>
      </c>
      <c r="R28" s="24">
        <f t="shared" si="6"/>
        <v>-2474.5515666036508</v>
      </c>
      <c r="S28" s="7"/>
      <c r="T28" s="25">
        <f t="shared" si="7"/>
        <v>-0.80646988811365494</v>
      </c>
      <c r="U28" s="24">
        <f t="shared" si="8"/>
        <v>-0.60506986243176364</v>
      </c>
      <c r="V28" s="7"/>
      <c r="W28" s="25">
        <f t="shared" si="9"/>
        <v>-0.79828675289066753</v>
      </c>
      <c r="X28" s="24">
        <f t="shared" si="10"/>
        <v>44.87675361402114</v>
      </c>
      <c r="Y28" s="7"/>
      <c r="Z28" s="25">
        <f t="shared" si="11"/>
        <v>627</v>
      </c>
      <c r="AA28" s="17">
        <f t="shared" si="15"/>
        <v>44.981999999999992</v>
      </c>
      <c r="AB28" s="24">
        <f t="shared" si="12"/>
        <v>0.78508400413208912</v>
      </c>
      <c r="AC28" s="17">
        <f t="shared" si="13"/>
        <v>-0.10524638597885172</v>
      </c>
      <c r="AD28" s="17">
        <f t="shared" ca="1" si="14"/>
        <v>1.9632180826512524E-2</v>
      </c>
      <c r="AE28" s="17">
        <v>141</v>
      </c>
    </row>
    <row r="29" spans="1:31" s="17" customFormat="1" x14ac:dyDescent="0.25">
      <c r="A29" s="17">
        <v>9</v>
      </c>
      <c r="B29" s="17">
        <v>640</v>
      </c>
      <c r="C29" s="17">
        <v>15043</v>
      </c>
      <c r="D29" s="17">
        <v>12186</v>
      </c>
      <c r="E29" s="17">
        <v>11489</v>
      </c>
      <c r="F29" s="17">
        <v>14326</v>
      </c>
      <c r="G29" s="24"/>
      <c r="H29" s="7"/>
      <c r="I29" s="25">
        <f t="shared" si="0"/>
        <v>3554</v>
      </c>
      <c r="J29" s="24">
        <f t="shared" si="0"/>
        <v>-2140</v>
      </c>
      <c r="K29" s="7"/>
      <c r="L29" s="25">
        <f t="shared" si="3"/>
        <v>3552.6498963308595</v>
      </c>
      <c r="M29" s="17">
        <f t="shared" si="1"/>
        <v>1.8227799174265884</v>
      </c>
      <c r="N29" s="17">
        <f t="shared" si="4"/>
        <v>-2140.1138979427251</v>
      </c>
      <c r="O29" s="24">
        <f t="shared" si="2"/>
        <v>1.2972741357007609E-2</v>
      </c>
      <c r="P29" s="7"/>
      <c r="Q29" s="25">
        <f t="shared" si="5"/>
        <v>3547.3681727754279</v>
      </c>
      <c r="R29" s="24">
        <f t="shared" si="6"/>
        <v>-2136.5515666036508</v>
      </c>
      <c r="S29" s="7"/>
      <c r="T29" s="25">
        <f t="shared" si="7"/>
        <v>-0.8631647011624809</v>
      </c>
      <c r="U29" s="24">
        <f t="shared" si="8"/>
        <v>-0.52242312503415367</v>
      </c>
      <c r="V29" s="7"/>
      <c r="W29" s="25">
        <f t="shared" si="9"/>
        <v>-0.8561148433985547</v>
      </c>
      <c r="X29" s="24">
        <f t="shared" si="10"/>
        <v>50.644837929541097</v>
      </c>
      <c r="Y29" s="7"/>
      <c r="Z29" s="25">
        <f t="shared" si="11"/>
        <v>640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-9.7162070458892913E-2</v>
      </c>
      <c r="AD29" s="17">
        <f t="shared" ca="1" si="14"/>
        <v>9.1342793337076955E-3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15132</v>
      </c>
      <c r="D30" s="17">
        <v>12361</v>
      </c>
      <c r="E30" s="17">
        <v>11385</v>
      </c>
      <c r="F30" s="17">
        <v>14137</v>
      </c>
      <c r="G30" s="24"/>
      <c r="H30" s="7"/>
      <c r="I30" s="25">
        <f t="shared" si="0"/>
        <v>3747</v>
      </c>
      <c r="J30" s="24">
        <f t="shared" si="0"/>
        <v>-1776</v>
      </c>
      <c r="K30" s="7"/>
      <c r="L30" s="25">
        <f t="shared" si="3"/>
        <v>3742.999177541667</v>
      </c>
      <c r="M30" s="17">
        <f t="shared" si="1"/>
        <v>16.006580343101749</v>
      </c>
      <c r="N30" s="17">
        <f t="shared" si="4"/>
        <v>-1782.1765485464468</v>
      </c>
      <c r="O30" s="24">
        <f t="shared" si="2"/>
        <v>38.14975194661455</v>
      </c>
      <c r="P30" s="7"/>
      <c r="Q30" s="25">
        <f t="shared" si="5"/>
        <v>3740.3681727754279</v>
      </c>
      <c r="R30" s="24">
        <f t="shared" si="6"/>
        <v>-1772.5515666036506</v>
      </c>
      <c r="S30" s="7"/>
      <c r="T30" s="25">
        <f t="shared" si="7"/>
        <v>-0.91012649909562848</v>
      </c>
      <c r="U30" s="24">
        <f t="shared" si="8"/>
        <v>-0.43341894629826605</v>
      </c>
      <c r="V30" s="7"/>
      <c r="W30" s="25">
        <f t="shared" si="9"/>
        <v>-0.90429578131643984</v>
      </c>
      <c r="X30" s="24">
        <f t="shared" si="10"/>
        <v>56.429561403842172</v>
      </c>
      <c r="Y30" s="7"/>
      <c r="Z30" s="25">
        <f t="shared" si="11"/>
        <v>633</v>
      </c>
      <c r="AA30" s="17">
        <f t="shared" si="15"/>
        <v>56.438999999999993</v>
      </c>
      <c r="AB30" s="24">
        <f t="shared" si="12"/>
        <v>0.98504637653307947</v>
      </c>
      <c r="AC30" s="17">
        <f t="shared" si="13"/>
        <v>-9.4385961578211663E-3</v>
      </c>
      <c r="AD30" s="17">
        <f t="shared" ca="1" si="14"/>
        <v>-0.14166402999960326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15214</v>
      </c>
      <c r="D31" s="17">
        <v>12551</v>
      </c>
      <c r="E31" s="17">
        <v>11314</v>
      </c>
      <c r="F31" s="17">
        <v>13958</v>
      </c>
      <c r="G31" s="24"/>
      <c r="H31" s="7"/>
      <c r="I31" s="25">
        <f t="shared" si="0"/>
        <v>3900</v>
      </c>
      <c r="J31" s="24">
        <f t="shared" si="0"/>
        <v>-1407</v>
      </c>
      <c r="K31" s="7"/>
      <c r="L31" s="25">
        <f t="shared" si="3"/>
        <v>3896.8513356434455</v>
      </c>
      <c r="M31" s="17">
        <f t="shared" si="1"/>
        <v>9.9140872302367065</v>
      </c>
      <c r="N31" s="17">
        <f t="shared" si="4"/>
        <v>-1405.4178179535329</v>
      </c>
      <c r="O31" s="24">
        <f t="shared" si="2"/>
        <v>2.5033000281628093</v>
      </c>
      <c r="P31" s="7"/>
      <c r="Q31" s="25">
        <f t="shared" si="5"/>
        <v>3893.3681727754279</v>
      </c>
      <c r="R31" s="24">
        <f t="shared" si="6"/>
        <v>-1403.5515666036506</v>
      </c>
      <c r="S31" s="7"/>
      <c r="T31" s="25">
        <f t="shared" si="7"/>
        <v>-0.94735528191309781</v>
      </c>
      <c r="U31" s="24">
        <f t="shared" si="8"/>
        <v>-0.34319218268963281</v>
      </c>
      <c r="V31" s="7"/>
      <c r="W31" s="25">
        <f t="shared" si="9"/>
        <v>-0.94275948397991638</v>
      </c>
      <c r="X31" s="24">
        <f t="shared" si="10"/>
        <v>62.034451162222126</v>
      </c>
      <c r="Y31" s="7"/>
      <c r="Z31" s="25">
        <f t="shared" si="11"/>
        <v>635</v>
      </c>
      <c r="AA31" s="17">
        <f t="shared" si="15"/>
        <v>62.153999999999996</v>
      </c>
      <c r="AB31" s="24">
        <f t="shared" si="12"/>
        <v>1.0847919432845554</v>
      </c>
      <c r="AC31" s="17">
        <f t="shared" si="13"/>
        <v>-0.11954883777787018</v>
      </c>
      <c r="AD31" s="17">
        <f t="shared" ca="1" si="14"/>
        <v>3.5905089555171799E-2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15268</v>
      </c>
      <c r="D32" s="17">
        <v>12736</v>
      </c>
      <c r="E32" s="17">
        <v>11252</v>
      </c>
      <c r="F32" s="17">
        <v>13761</v>
      </c>
      <c r="G32" s="24"/>
      <c r="H32" s="7"/>
      <c r="I32" s="25">
        <f t="shared" si="0"/>
        <v>4016</v>
      </c>
      <c r="J32" s="24">
        <f t="shared" si="0"/>
        <v>-1025</v>
      </c>
      <c r="K32" s="7"/>
      <c r="L32" s="25">
        <f t="shared" si="3"/>
        <v>4010.5108298347332</v>
      </c>
      <c r="M32" s="17">
        <f t="shared" si="1"/>
        <v>30.130989103255605</v>
      </c>
      <c r="N32" s="17">
        <f t="shared" si="4"/>
        <v>-1020.9317672510959</v>
      </c>
      <c r="O32" s="24">
        <f t="shared" si="2"/>
        <v>16.550517699255415</v>
      </c>
      <c r="P32" s="7"/>
      <c r="Q32" s="25">
        <f t="shared" si="5"/>
        <v>4009.3681727754279</v>
      </c>
      <c r="R32" s="24">
        <f t="shared" si="6"/>
        <v>-1021.5515666036506</v>
      </c>
      <c r="S32" s="7"/>
      <c r="T32" s="25">
        <f t="shared" si="7"/>
        <v>-0.97558102574856487</v>
      </c>
      <c r="U32" s="24">
        <f t="shared" si="8"/>
        <v>-0.24978669841186066</v>
      </c>
      <c r="V32" s="7"/>
      <c r="W32" s="25">
        <f t="shared" si="9"/>
        <v>-0.97226269366708473</v>
      </c>
      <c r="X32" s="24">
        <f t="shared" si="10"/>
        <v>67.629038360278173</v>
      </c>
      <c r="Y32" s="7"/>
      <c r="Z32" s="25">
        <f t="shared" si="11"/>
        <v>625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-0.1499616397218233</v>
      </c>
      <c r="AD32" s="17">
        <f t="shared" ca="1" si="14"/>
        <v>2.132699202513777E-2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15307</v>
      </c>
      <c r="D33" s="17">
        <v>12929</v>
      </c>
      <c r="E33" s="17">
        <v>11221</v>
      </c>
      <c r="F33" s="17">
        <v>13572</v>
      </c>
      <c r="G33" s="24"/>
      <c r="H33" s="7"/>
      <c r="I33" s="25">
        <f t="shared" si="0"/>
        <v>4086</v>
      </c>
      <c r="J33" s="24">
        <f t="shared" si="0"/>
        <v>-643</v>
      </c>
      <c r="K33" s="7"/>
      <c r="L33" s="25">
        <f t="shared" si="3"/>
        <v>4083.7099949670214</v>
      </c>
      <c r="M33" s="17">
        <f t="shared" si="1"/>
        <v>5.2441230510671808</v>
      </c>
      <c r="N33" s="17">
        <f t="shared" si="4"/>
        <v>-639.99141502199632</v>
      </c>
      <c r="O33" s="24">
        <f t="shared" si="2"/>
        <v>9.0515835698694183</v>
      </c>
      <c r="P33" s="7"/>
      <c r="Q33" s="25">
        <f t="shared" si="5"/>
        <v>4079.3681727754279</v>
      </c>
      <c r="R33" s="24">
        <f t="shared" si="6"/>
        <v>-639.5515666036506</v>
      </c>
      <c r="S33" s="7"/>
      <c r="T33" s="25">
        <f t="shared" si="7"/>
        <v>-0.99261380220100182</v>
      </c>
      <c r="U33" s="24">
        <f t="shared" si="8"/>
        <v>-0.15638121413408854</v>
      </c>
      <c r="V33" s="7"/>
      <c r="W33" s="25">
        <f t="shared" si="9"/>
        <v>-0.99057189351071484</v>
      </c>
      <c r="X33" s="24">
        <f t="shared" si="10"/>
        <v>73.066222374098743</v>
      </c>
      <c r="Y33" s="7"/>
      <c r="Z33" s="25">
        <f t="shared" si="11"/>
        <v>604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-0.14877762590126054</v>
      </c>
      <c r="AD33" s="17">
        <f t="shared" ca="1" si="14"/>
        <v>-3.2146560504628496E-2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15327</v>
      </c>
      <c r="D34" s="17">
        <v>13134</v>
      </c>
      <c r="E34" s="17">
        <v>11203</v>
      </c>
      <c r="F34" s="17">
        <v>13379</v>
      </c>
      <c r="G34" s="24"/>
      <c r="H34" s="7"/>
      <c r="I34" s="25">
        <f t="shared" si="0"/>
        <v>4124</v>
      </c>
      <c r="J34" s="24">
        <f t="shared" si="0"/>
        <v>-245</v>
      </c>
      <c r="K34" s="7"/>
      <c r="L34" s="25">
        <f t="shared" si="3"/>
        <v>4120.6043129175359</v>
      </c>
      <c r="M34" s="17">
        <f t="shared" si="1"/>
        <v>11.530690762013311</v>
      </c>
      <c r="N34" s="17">
        <f t="shared" si="4"/>
        <v>-244.95101834188159</v>
      </c>
      <c r="O34" s="24">
        <f t="shared" si="2"/>
        <v>2.3992028320285325E-3</v>
      </c>
      <c r="P34" s="7"/>
      <c r="Q34" s="25">
        <f t="shared" si="5"/>
        <v>4117.3681727754274</v>
      </c>
      <c r="R34" s="24">
        <f t="shared" si="6"/>
        <v>-241.5515666036506</v>
      </c>
      <c r="S34" s="7"/>
      <c r="T34" s="25">
        <f t="shared" si="7"/>
        <v>-1.0018601665608962</v>
      </c>
      <c r="U34" s="24">
        <f t="shared" si="8"/>
        <v>-5.9063458263530141E-2</v>
      </c>
      <c r="V34" s="7"/>
      <c r="W34" s="25">
        <f t="shared" si="9"/>
        <v>-1.0011473523876218</v>
      </c>
      <c r="X34" s="24">
        <f t="shared" si="10"/>
        <v>78.661150067849178</v>
      </c>
      <c r="Y34" s="7"/>
      <c r="Z34" s="25">
        <f t="shared" si="11"/>
        <v>617</v>
      </c>
      <c r="AA34" s="17">
        <f t="shared" si="15"/>
        <v>78.768000000000001</v>
      </c>
      <c r="AB34" s="24">
        <f t="shared" si="12"/>
        <v>1.3747609452108935</v>
      </c>
      <c r="AC34" s="17">
        <f t="shared" si="13"/>
        <v>-0.10684993215082272</v>
      </c>
      <c r="AD34" s="17">
        <f t="shared" ca="1" si="14"/>
        <v>2.7557363804646684E-3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15326</v>
      </c>
      <c r="D35" s="17">
        <v>13324</v>
      </c>
      <c r="E35" s="17">
        <v>11199</v>
      </c>
      <c r="F35" s="17">
        <v>13173</v>
      </c>
      <c r="G35" s="24"/>
      <c r="H35" s="7"/>
      <c r="I35" s="25">
        <f t="shared" si="0"/>
        <v>4127</v>
      </c>
      <c r="J35" s="24">
        <f t="shared" si="0"/>
        <v>151</v>
      </c>
      <c r="K35" s="7"/>
      <c r="L35" s="25">
        <f t="shared" si="3"/>
        <v>4118.5263392110264</v>
      </c>
      <c r="M35" s="17">
        <f t="shared" si="1"/>
        <v>71.802927166588276</v>
      </c>
      <c r="N35" s="17">
        <f t="shared" si="4"/>
        <v>158.80099871684635</v>
      </c>
      <c r="O35" s="24">
        <f t="shared" si="2"/>
        <v>60.855580980238415</v>
      </c>
      <c r="P35" s="7"/>
      <c r="Q35" s="25">
        <f t="shared" si="5"/>
        <v>4120.3681727754274</v>
      </c>
      <c r="R35" s="24">
        <f t="shared" si="6"/>
        <v>154.4484333963494</v>
      </c>
      <c r="S35" s="7"/>
      <c r="T35" s="25">
        <f t="shared" si="7"/>
        <v>-1.002590142694572</v>
      </c>
      <c r="U35" s="24">
        <f t="shared" si="8"/>
        <v>3.7765263657929975E-2</v>
      </c>
      <c r="V35" s="7"/>
      <c r="W35" s="25">
        <f t="shared" si="9"/>
        <v>-1.0031989553223697</v>
      </c>
      <c r="X35" s="24">
        <f t="shared" si="10"/>
        <v>84.193317643954458</v>
      </c>
      <c r="Y35" s="7"/>
      <c r="Z35" s="25">
        <f t="shared" si="11"/>
        <v>627</v>
      </c>
      <c r="AA35" s="17">
        <f t="shared" si="15"/>
        <v>84.411000000000001</v>
      </c>
      <c r="AB35" s="24">
        <f t="shared" si="12"/>
        <v>1.4732498749009335</v>
      </c>
      <c r="AC35" s="17">
        <f t="shared" si="13"/>
        <v>-0.2176823560455432</v>
      </c>
      <c r="AD35" s="17">
        <f t="shared" ca="1" si="14"/>
        <v>0.10908423225551189</v>
      </c>
      <c r="AE35" s="17">
        <v>134</v>
      </c>
    </row>
    <row r="36" spans="1:31" s="17" customFormat="1" x14ac:dyDescent="0.25">
      <c r="A36" s="17">
        <v>16</v>
      </c>
      <c r="B36" s="17">
        <v>618</v>
      </c>
      <c r="C36" s="17">
        <v>15305</v>
      </c>
      <c r="D36" s="17">
        <v>13528</v>
      </c>
      <c r="E36" s="17">
        <v>11222</v>
      </c>
      <c r="F36" s="17">
        <v>12979</v>
      </c>
      <c r="G36" s="24"/>
      <c r="H36" s="7"/>
      <c r="I36" s="25">
        <f t="shared" si="0"/>
        <v>4083</v>
      </c>
      <c r="J36" s="24">
        <f t="shared" si="0"/>
        <v>549</v>
      </c>
      <c r="K36" s="7"/>
      <c r="L36" s="25">
        <f t="shared" si="3"/>
        <v>4077.4642473224171</v>
      </c>
      <c r="M36" s="17">
        <f t="shared" si="1"/>
        <v>30.644557707365998</v>
      </c>
      <c r="N36" s="17">
        <f t="shared" si="4"/>
        <v>555.23647134722216</v>
      </c>
      <c r="O36" s="24">
        <f t="shared" si="2"/>
        <v>38.893574864723028</v>
      </c>
      <c r="P36" s="7"/>
      <c r="Q36" s="25">
        <f t="shared" si="5"/>
        <v>4076.3681727754279</v>
      </c>
      <c r="R36" s="24">
        <f t="shared" si="6"/>
        <v>552.4484333963494</v>
      </c>
      <c r="S36" s="7"/>
      <c r="T36" s="25">
        <f t="shared" si="7"/>
        <v>-0.99188382606732595</v>
      </c>
      <c r="U36" s="24">
        <f t="shared" si="8"/>
        <v>0.13508301952848836</v>
      </c>
      <c r="V36" s="7"/>
      <c r="W36" s="25">
        <f t="shared" si="9"/>
        <v>-0.99381987491296986</v>
      </c>
      <c r="X36" s="24">
        <f t="shared" si="10"/>
        <v>89.777826369761328</v>
      </c>
      <c r="Y36" s="7"/>
      <c r="Z36" s="25">
        <f t="shared" si="11"/>
        <v>618</v>
      </c>
      <c r="AA36" s="17">
        <f t="shared" si="15"/>
        <v>89.972999999999999</v>
      </c>
      <c r="AB36" s="24">
        <f t="shared" si="12"/>
        <v>1.570325087896858</v>
      </c>
      <c r="AC36" s="17">
        <f t="shared" si="13"/>
        <v>-0.19517363023867063</v>
      </c>
      <c r="AD36" s="17">
        <f t="shared" ca="1" si="14"/>
        <v>8.6700538602116239E-2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15266</v>
      </c>
      <c r="D37" s="17">
        <v>13733</v>
      </c>
      <c r="E37" s="17">
        <v>11264</v>
      </c>
      <c r="F37" s="17">
        <v>12785</v>
      </c>
      <c r="G37" s="24"/>
      <c r="H37" s="7"/>
      <c r="I37" s="25">
        <f t="shared" si="0"/>
        <v>4002</v>
      </c>
      <c r="J37" s="24">
        <f t="shared" si="0"/>
        <v>948</v>
      </c>
      <c r="K37" s="7"/>
      <c r="L37" s="25">
        <f t="shared" si="3"/>
        <v>3995.8197260943498</v>
      </c>
      <c r="M37" s="17">
        <f t="shared" si="1"/>
        <v>38.195785548860904</v>
      </c>
      <c r="N37" s="17">
        <f t="shared" si="4"/>
        <v>955.17426801289071</v>
      </c>
      <c r="O37" s="24">
        <f t="shared" si="2"/>
        <v>51.470121520786769</v>
      </c>
      <c r="P37" s="7"/>
      <c r="Q37" s="25">
        <f t="shared" si="5"/>
        <v>3995.3681727754279</v>
      </c>
      <c r="R37" s="24">
        <f t="shared" si="6"/>
        <v>951.4484333963494</v>
      </c>
      <c r="S37" s="7"/>
      <c r="T37" s="25">
        <f t="shared" si="7"/>
        <v>-0.97217447045807748</v>
      </c>
      <c r="U37" s="24">
        <f t="shared" si="8"/>
        <v>0.23264529237359591</v>
      </c>
      <c r="V37" s="7"/>
      <c r="W37" s="25">
        <f t="shared" si="9"/>
        <v>-0.97544025429045789</v>
      </c>
      <c r="X37" s="24">
        <f t="shared" si="10"/>
        <v>95.452043117822654</v>
      </c>
      <c r="Y37" s="7"/>
      <c r="Z37" s="25">
        <f t="shared" si="11"/>
        <v>632</v>
      </c>
      <c r="AA37" s="17">
        <f t="shared" si="15"/>
        <v>95.661000000000001</v>
      </c>
      <c r="AB37" s="24">
        <f t="shared" si="12"/>
        <v>1.6695994157502956</v>
      </c>
      <c r="AC37" s="17">
        <f t="shared" si="13"/>
        <v>-0.20895688217734687</v>
      </c>
      <c r="AD37" s="17">
        <f t="shared" ca="1" si="14"/>
        <v>4.8181549467628315E-2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15210</v>
      </c>
      <c r="D38" s="17">
        <v>13928</v>
      </c>
      <c r="E38" s="17">
        <v>11329</v>
      </c>
      <c r="F38" s="17">
        <v>12583</v>
      </c>
      <c r="G38" s="24"/>
      <c r="H38" s="7"/>
      <c r="I38" s="25">
        <f t="shared" si="0"/>
        <v>3881</v>
      </c>
      <c r="J38" s="24">
        <f t="shared" si="0"/>
        <v>1345</v>
      </c>
      <c r="K38" s="7"/>
      <c r="L38" s="25">
        <f t="shared" si="3"/>
        <v>3872.4330441250481</v>
      </c>
      <c r="M38" s="17">
        <f t="shared" si="1"/>
        <v>73.39273296337241</v>
      </c>
      <c r="N38" s="17">
        <f t="shared" si="4"/>
        <v>1352.3447009872341</v>
      </c>
      <c r="O38" s="24">
        <f t="shared" si="2"/>
        <v>53.944632591877436</v>
      </c>
      <c r="P38" s="7"/>
      <c r="Q38" s="25">
        <f t="shared" si="5"/>
        <v>3874.3681727754279</v>
      </c>
      <c r="R38" s="24">
        <f t="shared" si="6"/>
        <v>1348.4484333963494</v>
      </c>
      <c r="S38" s="7"/>
      <c r="T38" s="25">
        <f t="shared" si="7"/>
        <v>-0.94273209973315064</v>
      </c>
      <c r="U38" s="24">
        <f t="shared" si="8"/>
        <v>0.32971853126960515</v>
      </c>
      <c r="V38" s="7"/>
      <c r="W38" s="25">
        <f t="shared" si="9"/>
        <v>-0.94732003752540217</v>
      </c>
      <c r="X38" s="24">
        <f t="shared" si="10"/>
        <v>101.22810169346894</v>
      </c>
      <c r="Y38" s="7"/>
      <c r="Z38" s="25">
        <f t="shared" si="11"/>
        <v>643</v>
      </c>
      <c r="AA38" s="17">
        <f t="shared" si="15"/>
        <v>101.44800000000001</v>
      </c>
      <c r="AB38" s="24">
        <f t="shared" si="12"/>
        <v>1.7706016195632075</v>
      </c>
      <c r="AC38" s="17">
        <f t="shared" si="13"/>
        <v>-0.21989830653106424</v>
      </c>
      <c r="AD38" s="17">
        <f t="shared" ca="1" si="14"/>
        <v>6.2696967947999838E-2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15131</v>
      </c>
      <c r="D39" s="17">
        <v>14121</v>
      </c>
      <c r="E39" s="17">
        <v>11405</v>
      </c>
      <c r="F39" s="17">
        <v>12398</v>
      </c>
      <c r="G39" s="24"/>
      <c r="H39" s="7"/>
      <c r="I39" s="25">
        <f t="shared" si="0"/>
        <v>3726</v>
      </c>
      <c r="J39" s="24">
        <f t="shared" si="0"/>
        <v>1723</v>
      </c>
      <c r="K39" s="7"/>
      <c r="L39" s="25">
        <f t="shared" si="3"/>
        <v>3713.5836037297026</v>
      </c>
      <c r="M39" s="17">
        <f t="shared" si="1"/>
        <v>154.16689634105407</v>
      </c>
      <c r="N39" s="17">
        <f t="shared" si="4"/>
        <v>1727.498848977071</v>
      </c>
      <c r="O39" s="24">
        <f t="shared" si="2"/>
        <v>20.239642118492966</v>
      </c>
      <c r="P39" s="7"/>
      <c r="Q39" s="25">
        <f t="shared" si="5"/>
        <v>3719.3681727754279</v>
      </c>
      <c r="R39" s="24">
        <f t="shared" si="6"/>
        <v>1726.4484333963494</v>
      </c>
      <c r="S39" s="7"/>
      <c r="T39" s="25">
        <f t="shared" si="7"/>
        <v>-0.9050166661598974</v>
      </c>
      <c r="U39" s="24">
        <f t="shared" si="8"/>
        <v>0.42214594764918073</v>
      </c>
      <c r="V39" s="7"/>
      <c r="W39" s="25">
        <f t="shared" si="9"/>
        <v>-0.91086257927279246</v>
      </c>
      <c r="X39" s="24">
        <f t="shared" si="10"/>
        <v>106.90315602827417</v>
      </c>
      <c r="Y39" s="7"/>
      <c r="Z39" s="25">
        <f t="shared" si="11"/>
        <v>629</v>
      </c>
      <c r="AA39" s="17">
        <f t="shared" si="15"/>
        <v>107.10900000000001</v>
      </c>
      <c r="AB39" s="24">
        <f t="shared" si="12"/>
        <v>1.8694047085186065</v>
      </c>
      <c r="AC39" s="17">
        <f t="shared" si="13"/>
        <v>-0.2058439717258409</v>
      </c>
      <c r="AD39" s="17">
        <f t="shared" ca="1" si="14"/>
        <v>6.2642551375944322E-2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15022</v>
      </c>
      <c r="D40" s="17">
        <v>14286</v>
      </c>
      <c r="E40" s="17">
        <v>11491</v>
      </c>
      <c r="F40" s="17">
        <v>12217</v>
      </c>
      <c r="G40" s="24"/>
      <c r="H40" s="7"/>
      <c r="I40" s="25">
        <f t="shared" si="0"/>
        <v>3531</v>
      </c>
      <c r="J40" s="24">
        <f t="shared" si="0"/>
        <v>2069</v>
      </c>
      <c r="K40" s="7"/>
      <c r="L40" s="25">
        <f t="shared" si="3"/>
        <v>3525.3036613759632</v>
      </c>
      <c r="M40" s="17">
        <f t="shared" si="1"/>
        <v>32.448273719693439</v>
      </c>
      <c r="N40" s="17">
        <f t="shared" si="4"/>
        <v>2074.642003809272</v>
      </c>
      <c r="O40" s="24">
        <f t="shared" si="2"/>
        <v>31.832206983839253</v>
      </c>
      <c r="P40" s="7"/>
      <c r="Q40" s="25">
        <f t="shared" si="5"/>
        <v>3524.3681727754279</v>
      </c>
      <c r="R40" s="24">
        <f t="shared" si="6"/>
        <v>2072.4484333963492</v>
      </c>
      <c r="S40" s="7"/>
      <c r="T40" s="25">
        <f t="shared" si="7"/>
        <v>-0.8575682174709659</v>
      </c>
      <c r="U40" s="24">
        <f t="shared" si="8"/>
        <v>0.50674882084318373</v>
      </c>
      <c r="V40" s="7"/>
      <c r="W40" s="25">
        <f t="shared" si="9"/>
        <v>-0.86456440678563018</v>
      </c>
      <c r="X40" s="24">
        <f t="shared" si="10"/>
        <v>112.41337519930119</v>
      </c>
      <c r="Y40" s="7"/>
      <c r="Z40" s="25">
        <f t="shared" si="11"/>
        <v>609</v>
      </c>
      <c r="AA40" s="17">
        <f t="shared" si="15"/>
        <v>112.59</v>
      </c>
      <c r="AB40" s="24">
        <f t="shared" si="12"/>
        <v>1.9650662048204155</v>
      </c>
      <c r="AC40" s="17">
        <f t="shared" si="13"/>
        <v>-0.17662480069881781</v>
      </c>
      <c r="AD40" s="17">
        <f t="shared" ca="1" si="14"/>
        <v>5.7979258531588584E-3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14914</v>
      </c>
      <c r="D41" s="17">
        <v>14457</v>
      </c>
      <c r="E41" s="17">
        <v>11611</v>
      </c>
      <c r="F41" s="17">
        <v>12053</v>
      </c>
      <c r="G41" s="24"/>
      <c r="H41" s="7"/>
      <c r="I41" s="25">
        <f t="shared" si="0"/>
        <v>3303</v>
      </c>
      <c r="J41" s="24">
        <f t="shared" si="0"/>
        <v>2404</v>
      </c>
      <c r="K41" s="7"/>
      <c r="L41" s="25">
        <f t="shared" si="3"/>
        <v>3299.7953426471317</v>
      </c>
      <c r="M41" s="17">
        <f t="shared" si="1"/>
        <v>10.269828749292557</v>
      </c>
      <c r="N41" s="17">
        <f t="shared" si="4"/>
        <v>2409.5193705054062</v>
      </c>
      <c r="O41" s="24">
        <f t="shared" si="2"/>
        <v>30.463450775947745</v>
      </c>
      <c r="P41" s="7"/>
      <c r="Q41" s="25">
        <f t="shared" si="5"/>
        <v>3296.3681727754279</v>
      </c>
      <c r="R41" s="24">
        <f t="shared" si="6"/>
        <v>2407.4484333963492</v>
      </c>
      <c r="S41" s="7"/>
      <c r="T41" s="25">
        <f t="shared" si="7"/>
        <v>-0.80209003131159973</v>
      </c>
      <c r="U41" s="24">
        <f t="shared" si="8"/>
        <v>0.58866200731714613</v>
      </c>
      <c r="V41" s="7"/>
      <c r="W41" s="25">
        <f t="shared" si="9"/>
        <v>-0.81019903900885992</v>
      </c>
      <c r="X41" s="24">
        <f t="shared" si="10"/>
        <v>118.03827600959573</v>
      </c>
      <c r="Y41" s="7"/>
      <c r="Z41" s="25">
        <f t="shared" si="11"/>
        <v>622</v>
      </c>
      <c r="AA41" s="17">
        <f t="shared" si="15"/>
        <v>118.188</v>
      </c>
      <c r="AB41" s="24">
        <f t="shared" si="12"/>
        <v>2.0627697363470583</v>
      </c>
      <c r="AC41" s="17">
        <f t="shared" si="13"/>
        <v>-0.14972399040426865</v>
      </c>
      <c r="AD41" s="17">
        <f t="shared" ca="1" si="14"/>
        <v>8.6148639720349252E-2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14787</v>
      </c>
      <c r="D42" s="17">
        <v>14612</v>
      </c>
      <c r="E42" s="17">
        <v>11734</v>
      </c>
      <c r="F42" s="17">
        <v>11899</v>
      </c>
      <c r="G42" s="24"/>
      <c r="H42" s="7"/>
      <c r="I42" s="25">
        <f t="shared" si="0"/>
        <v>3053</v>
      </c>
      <c r="J42" s="24">
        <f t="shared" si="0"/>
        <v>2713</v>
      </c>
      <c r="K42" s="7"/>
      <c r="L42" s="25">
        <f t="shared" si="3"/>
        <v>3048.1047913319831</v>
      </c>
      <c r="M42" s="17">
        <f t="shared" si="1"/>
        <v>23.963067903428268</v>
      </c>
      <c r="N42" s="17">
        <f t="shared" si="4"/>
        <v>2715.5567191369255</v>
      </c>
      <c r="O42" s="24">
        <f t="shared" si="2"/>
        <v>6.5368127451210443</v>
      </c>
      <c r="P42" s="7"/>
      <c r="Q42" s="25">
        <f t="shared" si="5"/>
        <v>3046.3681727754279</v>
      </c>
      <c r="R42" s="24">
        <f t="shared" si="6"/>
        <v>2716.4484333963492</v>
      </c>
      <c r="S42" s="7"/>
      <c r="T42" s="25">
        <f t="shared" si="7"/>
        <v>-0.74125868683861051</v>
      </c>
      <c r="U42" s="24">
        <f t="shared" si="8"/>
        <v>0.66421775245283099</v>
      </c>
      <c r="V42" s="7"/>
      <c r="W42" s="25">
        <f t="shared" si="9"/>
        <v>-0.7503932453373231</v>
      </c>
      <c r="X42" s="24">
        <f t="shared" si="10"/>
        <v>123.55140001439361</v>
      </c>
      <c r="Y42" s="7"/>
      <c r="Z42" s="25">
        <f t="shared" si="11"/>
        <v>610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-0.12659998560638996</v>
      </c>
      <c r="AD42" s="17">
        <f t="shared" ca="1" si="14"/>
        <v>7.42224565389904E-2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14645</v>
      </c>
      <c r="D43" s="17">
        <v>14757</v>
      </c>
      <c r="E43" s="17">
        <v>11880</v>
      </c>
      <c r="F43" s="17">
        <v>11756</v>
      </c>
      <c r="G43" s="24"/>
      <c r="H43" s="7"/>
      <c r="I43" s="25">
        <f t="shared" si="0"/>
        <v>2765</v>
      </c>
      <c r="J43" s="24">
        <f t="shared" si="0"/>
        <v>3001</v>
      </c>
      <c r="K43" s="7"/>
      <c r="L43" s="25">
        <f t="shared" si="3"/>
        <v>2766.10231336479</v>
      </c>
      <c r="M43" s="17">
        <f t="shared" si="1"/>
        <v>1.2150947541946664</v>
      </c>
      <c r="N43" s="17">
        <f t="shared" si="4"/>
        <v>2998.7927066214361</v>
      </c>
      <c r="O43" s="24">
        <f t="shared" si="2"/>
        <v>4.8721440590521157</v>
      </c>
      <c r="P43" s="7"/>
      <c r="Q43" s="25">
        <f t="shared" si="5"/>
        <v>2758.3681727754279</v>
      </c>
      <c r="R43" s="24">
        <f t="shared" si="6"/>
        <v>3004.4484333963492</v>
      </c>
      <c r="S43" s="7"/>
      <c r="T43" s="25">
        <f t="shared" si="7"/>
        <v>-0.67118097800572707</v>
      </c>
      <c r="U43" s="24">
        <f t="shared" si="8"/>
        <v>0.73463864112298372</v>
      </c>
      <c r="V43" s="7"/>
      <c r="W43" s="25">
        <f t="shared" si="9"/>
        <v>-0.68127014347845749</v>
      </c>
      <c r="X43" s="24">
        <f t="shared" si="10"/>
        <v>129.1960184885005</v>
      </c>
      <c r="Y43" s="7"/>
      <c r="Z43" s="25">
        <f t="shared" si="11"/>
        <v>615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-1.6981511499494673E-2</v>
      </c>
      <c r="AD43" s="17">
        <f t="shared" ca="1" si="14"/>
        <v>-5.4583009508490932E-2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14478</v>
      </c>
      <c r="D44" s="17">
        <v>14881</v>
      </c>
      <c r="E44" s="17">
        <v>12031</v>
      </c>
      <c r="F44" s="17">
        <v>11618</v>
      </c>
      <c r="G44" s="24"/>
      <c r="H44" s="7"/>
      <c r="I44" s="25">
        <f t="shared" si="0"/>
        <v>2447</v>
      </c>
      <c r="J44" s="24">
        <f t="shared" si="0"/>
        <v>3263</v>
      </c>
      <c r="K44" s="7"/>
      <c r="L44" s="25">
        <f t="shared" si="3"/>
        <v>2448.9936763998003</v>
      </c>
      <c r="M44" s="17">
        <f t="shared" si="1"/>
        <v>3.9747455871206014</v>
      </c>
      <c r="N44" s="17">
        <f t="shared" si="4"/>
        <v>3260.9977254100836</v>
      </c>
      <c r="O44" s="24">
        <f t="shared" si="2"/>
        <v>4.0091035334248737</v>
      </c>
      <c r="P44" s="7"/>
      <c r="Q44" s="25">
        <f t="shared" si="5"/>
        <v>2440.3681727754279</v>
      </c>
      <c r="R44" s="24">
        <f t="shared" si="6"/>
        <v>3266.4484333963492</v>
      </c>
      <c r="S44" s="7"/>
      <c r="T44" s="25">
        <f t="shared" si="7"/>
        <v>-0.59380350783608482</v>
      </c>
      <c r="U44" s="24">
        <f t="shared" si="8"/>
        <v>0.79870208845485891</v>
      </c>
      <c r="V44" s="7"/>
      <c r="W44" s="25">
        <f t="shared" si="9"/>
        <v>-0.60475983140421008</v>
      </c>
      <c r="X44" s="24">
        <f t="shared" si="10"/>
        <v>134.90523267543745</v>
      </c>
      <c r="Y44" s="7"/>
      <c r="Z44" s="25">
        <f t="shared" si="11"/>
        <v>633</v>
      </c>
      <c r="AA44" s="17">
        <f t="shared" si="15"/>
        <v>134.91</v>
      </c>
      <c r="AB44" s="24">
        <f t="shared" si="12"/>
        <v>2.35462369386555</v>
      </c>
      <c r="AC44" s="17">
        <f t="shared" si="13"/>
        <v>-4.7673245625503569E-3</v>
      </c>
      <c r="AD44" s="17">
        <f t="shared" ca="1" si="14"/>
        <v>8.1516522311630979E-2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14322</v>
      </c>
      <c r="D45" s="17">
        <v>15012</v>
      </c>
      <c r="E45" s="17">
        <v>12217</v>
      </c>
      <c r="F45" s="17">
        <v>11509</v>
      </c>
      <c r="G45" s="24"/>
      <c r="H45" s="7"/>
      <c r="I45" s="25">
        <f t="shared" si="0"/>
        <v>2105</v>
      </c>
      <c r="J45" s="24">
        <f t="shared" si="0"/>
        <v>3503</v>
      </c>
      <c r="K45" s="7"/>
      <c r="L45" s="25">
        <f t="shared" si="3"/>
        <v>2104.4119123594137</v>
      </c>
      <c r="M45" s="17">
        <f t="shared" si="1"/>
        <v>0.34584707301037193</v>
      </c>
      <c r="N45" s="17">
        <f t="shared" si="4"/>
        <v>3492.9070645819384</v>
      </c>
      <c r="O45" s="24">
        <f t="shared" si="2"/>
        <v>101.86734535316315</v>
      </c>
      <c r="P45" s="7"/>
      <c r="Q45" s="25">
        <f t="shared" si="5"/>
        <v>2098.3681727754279</v>
      </c>
      <c r="R45" s="24">
        <f t="shared" si="6"/>
        <v>3506.4484333963492</v>
      </c>
      <c r="S45" s="7"/>
      <c r="T45" s="25">
        <f t="shared" si="7"/>
        <v>-0.51058622859703562</v>
      </c>
      <c r="U45" s="24">
        <f t="shared" si="8"/>
        <v>0.85738616234665288</v>
      </c>
      <c r="V45" s="7"/>
      <c r="W45" s="25">
        <f t="shared" si="9"/>
        <v>-0.52233574643397696</v>
      </c>
      <c r="X45" s="24">
        <f t="shared" si="10"/>
        <v>140.68688773132982</v>
      </c>
      <c r="Y45" s="7"/>
      <c r="Z45" s="25">
        <f t="shared" si="11"/>
        <v>639</v>
      </c>
      <c r="AA45" s="17">
        <f t="shared" si="15"/>
        <v>140.661</v>
      </c>
      <c r="AB45" s="24">
        <f t="shared" si="12"/>
        <v>2.4549975791477441</v>
      </c>
      <c r="AC45" s="17">
        <f t="shared" si="13"/>
        <v>2.5887731329817143E-2</v>
      </c>
      <c r="AD45" s="17">
        <f t="shared" ca="1" si="14"/>
        <v>3.9463994826149928E-2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14137</v>
      </c>
      <c r="D46" s="17">
        <v>15110</v>
      </c>
      <c r="E46" s="17">
        <v>12394</v>
      </c>
      <c r="F46" s="17">
        <v>11415</v>
      </c>
      <c r="G46" s="24"/>
      <c r="H46" s="7"/>
      <c r="I46" s="25">
        <f t="shared" si="0"/>
        <v>1743</v>
      </c>
      <c r="J46" s="24">
        <f t="shared" si="0"/>
        <v>3695</v>
      </c>
      <c r="K46" s="7"/>
      <c r="L46" s="25">
        <f t="shared" si="3"/>
        <v>1747.5064665305683</v>
      </c>
      <c r="M46" s="17">
        <f t="shared" si="1"/>
        <v>20.308240591132581</v>
      </c>
      <c r="N46" s="17">
        <f t="shared" si="4"/>
        <v>3685.3533323553656</v>
      </c>
      <c r="O46" s="24">
        <f t="shared" si="2"/>
        <v>93.058196646035483</v>
      </c>
      <c r="P46" s="7"/>
      <c r="Q46" s="25">
        <f t="shared" si="5"/>
        <v>1736.3681727754276</v>
      </c>
      <c r="R46" s="24">
        <f t="shared" si="6"/>
        <v>3698.4484333963492</v>
      </c>
      <c r="S46" s="7"/>
      <c r="T46" s="25">
        <f t="shared" si="7"/>
        <v>-0.42250244180014723</v>
      </c>
      <c r="U46" s="24">
        <f t="shared" si="8"/>
        <v>0.9043334214600881</v>
      </c>
      <c r="V46" s="7"/>
      <c r="W46" s="25">
        <f t="shared" si="9"/>
        <v>-0.43488451171499132</v>
      </c>
      <c r="X46" s="24">
        <f t="shared" si="10"/>
        <v>146.35502927702419</v>
      </c>
      <c r="Y46" s="7"/>
      <c r="Z46" s="25">
        <f t="shared" si="11"/>
        <v>624</v>
      </c>
      <c r="AA46" s="17">
        <f t="shared" si="15"/>
        <v>146.27699999999999</v>
      </c>
      <c r="AB46" s="24">
        <f t="shared" si="12"/>
        <v>2.553015269939745</v>
      </c>
      <c r="AC46" s="17">
        <f t="shared" si="13"/>
        <v>7.8029277024199928E-2</v>
      </c>
      <c r="AD46" s="17">
        <f t="shared" ca="1" si="14"/>
        <v>9.7564418466788538E-2</v>
      </c>
      <c r="AE46" s="17">
        <v>123</v>
      </c>
    </row>
    <row r="47" spans="1:31" s="17" customFormat="1" x14ac:dyDescent="0.25">
      <c r="A47" s="17">
        <v>27</v>
      </c>
      <c r="B47" s="17">
        <v>633</v>
      </c>
      <c r="C47" s="17">
        <v>13943</v>
      </c>
      <c r="D47" s="17">
        <v>15187</v>
      </c>
      <c r="E47" s="17">
        <v>12578</v>
      </c>
      <c r="F47" s="17">
        <v>11331</v>
      </c>
      <c r="G47" s="24"/>
      <c r="H47" s="7"/>
      <c r="I47" s="25">
        <f t="shared" si="0"/>
        <v>1365</v>
      </c>
      <c r="J47" s="24">
        <f t="shared" si="0"/>
        <v>3856</v>
      </c>
      <c r="K47" s="7"/>
      <c r="L47" s="25">
        <f t="shared" si="3"/>
        <v>1368.3913033957515</v>
      </c>
      <c r="M47" s="17">
        <f t="shared" si="1"/>
        <v>11.500938722035604</v>
      </c>
      <c r="N47" s="17">
        <f t="shared" si="4"/>
        <v>3844.312767305159</v>
      </c>
      <c r="O47" s="24">
        <f t="shared" si="2"/>
        <v>136.59140806336009</v>
      </c>
      <c r="P47" s="7"/>
      <c r="Q47" s="25">
        <f t="shared" si="5"/>
        <v>1358.3681727754276</v>
      </c>
      <c r="R47" s="24">
        <f t="shared" si="6"/>
        <v>3859.4484333963492</v>
      </c>
      <c r="S47" s="7"/>
      <c r="T47" s="25">
        <f t="shared" si="7"/>
        <v>-0.33052544895698766</v>
      </c>
      <c r="U47" s="24">
        <f t="shared" si="8"/>
        <v>0.94370065436249995</v>
      </c>
      <c r="V47" s="7"/>
      <c r="W47" s="25">
        <f t="shared" si="9"/>
        <v>-0.34343625299303271</v>
      </c>
      <c r="X47" s="24">
        <f t="shared" si="10"/>
        <v>152.03973422296872</v>
      </c>
      <c r="Y47" s="7"/>
      <c r="Z47" s="25">
        <f t="shared" si="11"/>
        <v>633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6.5734222968728773E-2</v>
      </c>
      <c r="AD47" s="17">
        <f t="shared" ca="1" si="14"/>
        <v>0.13342428524126149</v>
      </c>
      <c r="AE47" s="17">
        <v>122</v>
      </c>
    </row>
    <row r="48" spans="1:31" s="17" customFormat="1" x14ac:dyDescent="0.25">
      <c r="A48" s="17">
        <v>28</v>
      </c>
      <c r="B48" s="17">
        <v>619</v>
      </c>
      <c r="C48" s="17">
        <v>13752</v>
      </c>
      <c r="D48" s="17">
        <v>15246</v>
      </c>
      <c r="E48" s="17">
        <v>12775</v>
      </c>
      <c r="F48" s="17">
        <v>11272</v>
      </c>
      <c r="G48" s="24"/>
      <c r="H48" s="7"/>
      <c r="I48" s="25">
        <f t="shared" si="0"/>
        <v>977</v>
      </c>
      <c r="J48" s="24">
        <f t="shared" si="0"/>
        <v>3974</v>
      </c>
      <c r="K48" s="7"/>
      <c r="L48" s="25">
        <f t="shared" si="3"/>
        <v>984.62180004998277</v>
      </c>
      <c r="M48" s="17">
        <f t="shared" si="1"/>
        <v>58.091836001917308</v>
      </c>
      <c r="N48" s="17">
        <f t="shared" si="4"/>
        <v>3962.9330182029476</v>
      </c>
      <c r="O48" s="24">
        <f t="shared" si="2"/>
        <v>122.47808609629026</v>
      </c>
      <c r="P48" s="7"/>
      <c r="Q48" s="25">
        <f t="shared" si="5"/>
        <v>970.36817277542764</v>
      </c>
      <c r="R48" s="24">
        <f t="shared" si="6"/>
        <v>3977.4484333963492</v>
      </c>
      <c r="S48" s="7"/>
      <c r="T48" s="25">
        <f t="shared" si="7"/>
        <v>-0.23611520233490843</v>
      </c>
      <c r="U48" s="24">
        <f t="shared" si="8"/>
        <v>0.97255365735929866</v>
      </c>
      <c r="V48" s="7"/>
      <c r="W48" s="25">
        <f t="shared" si="9"/>
        <v>-0.24941101127175885</v>
      </c>
      <c r="X48" s="24">
        <f t="shared" si="10"/>
        <v>157.65393467167223</v>
      </c>
      <c r="Y48" s="7"/>
      <c r="Z48" s="25">
        <f t="shared" si="11"/>
        <v>619</v>
      </c>
      <c r="AA48" s="17">
        <f t="shared" si="15"/>
        <v>157.54499999999999</v>
      </c>
      <c r="AB48" s="24">
        <f t="shared" si="12"/>
        <v>2.7496789700544659</v>
      </c>
      <c r="AC48" s="17">
        <f t="shared" si="13"/>
        <v>0.10893467167224458</v>
      </c>
      <c r="AD48" s="17">
        <f t="shared" ca="1" si="14"/>
        <v>4.6003136472648976E-2</v>
      </c>
      <c r="AE48" s="17">
        <v>121</v>
      </c>
    </row>
    <row r="49" spans="1:31" s="17" customFormat="1" x14ac:dyDescent="0.25">
      <c r="A49" s="17">
        <v>29</v>
      </c>
      <c r="B49" s="17">
        <v>612</v>
      </c>
      <c r="C49" s="17">
        <v>13562</v>
      </c>
      <c r="D49" s="17">
        <v>15299</v>
      </c>
      <c r="E49" s="17">
        <v>12975</v>
      </c>
      <c r="F49" s="17">
        <v>11237</v>
      </c>
      <c r="G49" s="24"/>
      <c r="H49" s="7"/>
      <c r="I49" s="25">
        <f t="shared" si="0"/>
        <v>587</v>
      </c>
      <c r="J49" s="24">
        <f t="shared" si="0"/>
        <v>4062</v>
      </c>
      <c r="K49" s="7"/>
      <c r="L49" s="25">
        <f t="shared" si="3"/>
        <v>596.09471510357139</v>
      </c>
      <c r="M49" s="17">
        <f t="shared" si="1"/>
        <v>82.713842815129539</v>
      </c>
      <c r="N49" s="17">
        <f t="shared" si="4"/>
        <v>4043.304404353391</v>
      </c>
      <c r="O49" s="24">
        <f t="shared" si="2"/>
        <v>349.52529658150672</v>
      </c>
      <c r="P49" s="7"/>
      <c r="Q49" s="25">
        <f t="shared" si="5"/>
        <v>580.36817277542764</v>
      </c>
      <c r="R49" s="24">
        <f t="shared" si="6"/>
        <v>4065.4484333963492</v>
      </c>
      <c r="S49" s="7"/>
      <c r="T49" s="25">
        <f t="shared" si="7"/>
        <v>-0.14121830495704532</v>
      </c>
      <c r="U49" s="24">
        <f t="shared" si="8"/>
        <v>0.99407115111962308</v>
      </c>
      <c r="V49" s="7"/>
      <c r="W49" s="25">
        <f t="shared" si="9"/>
        <v>-0.15479895537832233</v>
      </c>
      <c r="X49" s="24">
        <f t="shared" si="10"/>
        <v>163.18630796146772</v>
      </c>
      <c r="Y49" s="7"/>
      <c r="Z49" s="25">
        <f t="shared" si="11"/>
        <v>612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0.13330796146772173</v>
      </c>
      <c r="AD49" s="17">
        <f t="shared" ca="1" si="14"/>
        <v>6.6044096383905071E-2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13351</v>
      </c>
      <c r="D50" s="17">
        <v>15307</v>
      </c>
      <c r="E50" s="17">
        <v>13161</v>
      </c>
      <c r="F50" s="17">
        <v>11208</v>
      </c>
      <c r="G50" s="24"/>
      <c r="H50" s="7"/>
      <c r="I50" s="25">
        <f t="shared" si="0"/>
        <v>190</v>
      </c>
      <c r="J50" s="24">
        <f t="shared" si="0"/>
        <v>4099</v>
      </c>
      <c r="K50" s="7"/>
      <c r="L50" s="25">
        <f t="shared" si="3"/>
        <v>201.47839496616368</v>
      </c>
      <c r="M50" s="17">
        <f t="shared" si="1"/>
        <v>131.75355099925164</v>
      </c>
      <c r="N50" s="17">
        <f t="shared" si="4"/>
        <v>4086.2699015288981</v>
      </c>
      <c r="O50" s="24">
        <f t="shared" si="2"/>
        <v>162.05540708395048</v>
      </c>
      <c r="P50" s="7"/>
      <c r="Q50" s="25">
        <f t="shared" si="5"/>
        <v>183.36817277542769</v>
      </c>
      <c r="R50" s="24">
        <f t="shared" si="6"/>
        <v>4102.4484333963492</v>
      </c>
      <c r="S50" s="7"/>
      <c r="T50" s="25">
        <f t="shared" si="7"/>
        <v>-4.4618129933938544E-2</v>
      </c>
      <c r="U50" s="24">
        <f t="shared" si="8"/>
        <v>1.0031182791779414</v>
      </c>
      <c r="V50" s="7"/>
      <c r="W50" s="25">
        <f t="shared" si="9"/>
        <v>-5.8313262447932356E-2</v>
      </c>
      <c r="X50" s="24">
        <f t="shared" si="10"/>
        <v>168.71047177613696</v>
      </c>
      <c r="Y50" s="7"/>
      <c r="Z50" s="25">
        <f t="shared" si="11"/>
        <v>613</v>
      </c>
      <c r="AA50" s="17">
        <f t="shared" si="15"/>
        <v>168.57</v>
      </c>
      <c r="AB50" s="24">
        <f t="shared" si="12"/>
        <v>2.9421015200868408</v>
      </c>
      <c r="AC50" s="17">
        <f t="shared" si="13"/>
        <v>0.14047177613696249</v>
      </c>
      <c r="AD50" s="17">
        <f t="shared" ca="1" si="14"/>
        <v>-5.6996756099181312E-2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13161</v>
      </c>
      <c r="D51" s="17">
        <v>15312</v>
      </c>
      <c r="E51" s="17">
        <v>13368</v>
      </c>
      <c r="F51" s="17">
        <v>11211</v>
      </c>
      <c r="G51" s="24"/>
      <c r="H51" s="7"/>
      <c r="I51" s="25">
        <f t="shared" si="0"/>
        <v>-207</v>
      </c>
      <c r="J51" s="24">
        <f t="shared" si="0"/>
        <v>4101</v>
      </c>
      <c r="K51" s="7"/>
      <c r="L51" s="25">
        <f t="shared" si="3"/>
        <v>-198.81819660170049</v>
      </c>
      <c r="M51" s="17">
        <f t="shared" si="1"/>
        <v>66.941906848425376</v>
      </c>
      <c r="N51" s="17">
        <f t="shared" si="4"/>
        <v>4091.1298711428162</v>
      </c>
      <c r="O51" s="24">
        <f t="shared" si="2"/>
        <v>97.419443657411833</v>
      </c>
      <c r="P51" s="7"/>
      <c r="Q51" s="25">
        <f t="shared" si="5"/>
        <v>-213.63182722457231</v>
      </c>
      <c r="R51" s="24">
        <f t="shared" si="6"/>
        <v>4104.4484333963492</v>
      </c>
      <c r="S51" s="7"/>
      <c r="T51" s="25">
        <f t="shared" si="7"/>
        <v>5.1982045089168254E-2</v>
      </c>
      <c r="U51" s="24">
        <f t="shared" si="8"/>
        <v>1.0036073131270395</v>
      </c>
      <c r="V51" s="7"/>
      <c r="W51" s="25">
        <f t="shared" si="9"/>
        <v>3.828923492313465E-2</v>
      </c>
      <c r="X51" s="24">
        <f t="shared" si="10"/>
        <v>174.22231181747554</v>
      </c>
      <c r="Y51" s="7"/>
      <c r="Z51" s="25">
        <f t="shared" si="11"/>
        <v>619</v>
      </c>
      <c r="AA51" s="17">
        <f t="shared" si="15"/>
        <v>174.14099999999999</v>
      </c>
      <c r="AB51" s="24">
        <f t="shared" si="12"/>
        <v>3.0393338127154448</v>
      </c>
      <c r="AC51" s="17">
        <f t="shared" si="13"/>
        <v>8.1311817475551607E-2</v>
      </c>
      <c r="AD51" s="17">
        <f t="shared" ca="1" si="14"/>
        <v>-1.7673748620950391E-2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12955</v>
      </c>
      <c r="D52" s="17">
        <v>15294</v>
      </c>
      <c r="E52" s="17">
        <v>13565</v>
      </c>
      <c r="F52" s="17">
        <v>11229</v>
      </c>
      <c r="G52" s="24"/>
      <c r="H52" s="7"/>
      <c r="I52" s="25">
        <f t="shared" ref="I52:J83" si="16">C52-E52</f>
        <v>-610</v>
      </c>
      <c r="J52" s="24">
        <f t="shared" si="16"/>
        <v>4065</v>
      </c>
      <c r="K52" s="7"/>
      <c r="L52" s="25">
        <f t="shared" si="3"/>
        <v>-601.64985720644938</v>
      </c>
      <c r="M52" s="17">
        <f t="shared" si="1"/>
        <v>69.724884672685306</v>
      </c>
      <c r="N52" s="17">
        <f t="shared" si="4"/>
        <v>4056.6270786454561</v>
      </c>
      <c r="O52" s="24">
        <f t="shared" si="2"/>
        <v>70.105812009377345</v>
      </c>
      <c r="P52" s="7"/>
      <c r="Q52" s="25">
        <f t="shared" si="5"/>
        <v>-616.63182722457236</v>
      </c>
      <c r="R52" s="24">
        <f t="shared" si="6"/>
        <v>4068.4484333963492</v>
      </c>
      <c r="S52" s="7"/>
      <c r="T52" s="25">
        <f t="shared" si="7"/>
        <v>0.1500421723796268</v>
      </c>
      <c r="U52" s="24">
        <f t="shared" si="8"/>
        <v>0.99480470204327054</v>
      </c>
      <c r="V52" s="7"/>
      <c r="W52" s="25">
        <f t="shared" si="9"/>
        <v>0.13647863678454103</v>
      </c>
      <c r="X52" s="24">
        <f t="shared" si="10"/>
        <v>179.84916688442877</v>
      </c>
      <c r="Y52" s="7"/>
      <c r="Z52" s="25">
        <f t="shared" si="11"/>
        <v>626</v>
      </c>
      <c r="AA52" s="17">
        <f t="shared" si="15"/>
        <v>179.77499999999998</v>
      </c>
      <c r="AB52" s="24">
        <f t="shared" si="12"/>
        <v>3.1376656627728057</v>
      </c>
      <c r="AC52" s="17">
        <f t="shared" si="13"/>
        <v>7.4166884428791491E-2</v>
      </c>
      <c r="AD52" s="17">
        <f t="shared" ca="1" si="14"/>
        <v>1.5499515083746473E-2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12764</v>
      </c>
      <c r="D53" s="17">
        <v>15263</v>
      </c>
      <c r="E53" s="17">
        <v>13772</v>
      </c>
      <c r="F53" s="17">
        <v>11272</v>
      </c>
      <c r="G53" s="24"/>
      <c r="H53" s="7"/>
      <c r="I53" s="25">
        <f t="shared" si="16"/>
        <v>-1008</v>
      </c>
      <c r="J53" s="24">
        <f t="shared" si="16"/>
        <v>3991</v>
      </c>
      <c r="K53" s="7"/>
      <c r="L53" s="25">
        <f t="shared" si="3"/>
        <v>-1001.1089531071389</v>
      </c>
      <c r="M53" s="17">
        <f t="shared" si="1"/>
        <v>47.486527279611181</v>
      </c>
      <c r="N53" s="17">
        <f t="shared" si="4"/>
        <v>3982.222144109051</v>
      </c>
      <c r="O53" s="24">
        <f t="shared" si="2"/>
        <v>77.050754042268295</v>
      </c>
      <c r="P53" s="7"/>
      <c r="Q53" s="25">
        <f t="shared" si="5"/>
        <v>-1014.6318272245724</v>
      </c>
      <c r="R53" s="24">
        <f t="shared" si="6"/>
        <v>3994.4484333963492</v>
      </c>
      <c r="S53" s="7"/>
      <c r="T53" s="25">
        <f t="shared" si="7"/>
        <v>0.24688567278062556</v>
      </c>
      <c r="U53" s="24">
        <f t="shared" si="8"/>
        <v>0.97671044592663403</v>
      </c>
      <c r="V53" s="7"/>
      <c r="W53" s="25">
        <f t="shared" si="9"/>
        <v>0.23357811469544076</v>
      </c>
      <c r="X53" s="24">
        <f t="shared" si="10"/>
        <v>185.48699920460876</v>
      </c>
      <c r="Y53" s="7"/>
      <c r="Z53" s="25">
        <f t="shared" si="11"/>
        <v>630</v>
      </c>
      <c r="AA53" s="17">
        <f t="shared" si="15"/>
        <v>185.44499999999996</v>
      </c>
      <c r="AB53" s="24">
        <f t="shared" si="12"/>
        <v>3.2366258313608842</v>
      </c>
      <c r="AC53" s="17">
        <f t="shared" si="13"/>
        <v>4.1999204608799801E-2</v>
      </c>
      <c r="AD53" s="17">
        <f t="shared" ca="1" si="14"/>
        <v>4.9648442272371085E-2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12565</v>
      </c>
      <c r="D54" s="17">
        <v>15198</v>
      </c>
      <c r="E54" s="17">
        <v>13964</v>
      </c>
      <c r="F54" s="17">
        <v>11329</v>
      </c>
      <c r="G54" s="24"/>
      <c r="H54" s="7"/>
      <c r="I54" s="25">
        <f t="shared" si="16"/>
        <v>-1399</v>
      </c>
      <c r="J54" s="24">
        <f t="shared" si="16"/>
        <v>3869</v>
      </c>
      <c r="K54" s="7"/>
      <c r="L54" s="25">
        <f t="shared" si="3"/>
        <v>-1396.1760130671912</v>
      </c>
      <c r="M54" s="17">
        <f t="shared" si="1"/>
        <v>7.974902196674817</v>
      </c>
      <c r="N54" s="17">
        <f t="shared" si="4"/>
        <v>3866.8384508073445</v>
      </c>
      <c r="O54" s="24">
        <f t="shared" si="2"/>
        <v>4.6722949122694573</v>
      </c>
      <c r="P54" s="7"/>
      <c r="Q54" s="25">
        <f t="shared" si="5"/>
        <v>-1405.6318272245724</v>
      </c>
      <c r="R54" s="24">
        <f t="shared" si="6"/>
        <v>3872.4484333963492</v>
      </c>
      <c r="S54" s="7"/>
      <c r="T54" s="25">
        <f t="shared" si="7"/>
        <v>0.34202589553638063</v>
      </c>
      <c r="U54" s="24">
        <f t="shared" si="8"/>
        <v>0.94687937503163877</v>
      </c>
      <c r="V54" s="7"/>
      <c r="W54" s="25">
        <f t="shared" si="9"/>
        <v>0.32913434527301633</v>
      </c>
      <c r="X54" s="24">
        <f t="shared" si="10"/>
        <v>191.20484669708753</v>
      </c>
      <c r="Y54" s="7"/>
      <c r="Z54" s="25">
        <f t="shared" si="11"/>
        <v>639</v>
      </c>
      <c r="AA54" s="17">
        <f t="shared" si="15"/>
        <v>191.19599999999997</v>
      </c>
      <c r="AB54" s="24">
        <f t="shared" si="12"/>
        <v>3.3369997166430778</v>
      </c>
      <c r="AC54" s="17">
        <f t="shared" si="13"/>
        <v>8.8466970875629158E-3</v>
      </c>
      <c r="AD54" s="17">
        <f t="shared" ca="1" si="14"/>
        <v>9.3936347853656343E-2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12378</v>
      </c>
      <c r="D55" s="17">
        <v>15129</v>
      </c>
      <c r="E55" s="17">
        <v>14153</v>
      </c>
      <c r="F55" s="17">
        <v>11410</v>
      </c>
      <c r="G55" s="24"/>
      <c r="H55" s="7"/>
      <c r="I55" s="25">
        <f t="shared" si="16"/>
        <v>-1775</v>
      </c>
      <c r="J55" s="24">
        <f t="shared" si="16"/>
        <v>3719</v>
      </c>
      <c r="K55" s="7"/>
      <c r="L55" s="25">
        <f t="shared" si="3"/>
        <v>-1770.6970037967401</v>
      </c>
      <c r="M55" s="17">
        <f t="shared" si="1"/>
        <v>18.51577632526919</v>
      </c>
      <c r="N55" s="17">
        <f t="shared" si="4"/>
        <v>3715.3960948267409</v>
      </c>
      <c r="O55" s="24">
        <f t="shared" si="2"/>
        <v>12.988132497843964</v>
      </c>
      <c r="P55" s="7"/>
      <c r="Q55" s="25">
        <f t="shared" si="5"/>
        <v>-1781.6318272245724</v>
      </c>
      <c r="R55" s="24">
        <f t="shared" si="6"/>
        <v>3722.4484333963492</v>
      </c>
      <c r="S55" s="7"/>
      <c r="T55" s="25">
        <f t="shared" si="7"/>
        <v>0.43351623762375635</v>
      </c>
      <c r="U55" s="24">
        <f t="shared" si="8"/>
        <v>0.91020182884926748</v>
      </c>
      <c r="V55" s="7"/>
      <c r="W55" s="25">
        <f t="shared" si="9"/>
        <v>0.42113379880197976</v>
      </c>
      <c r="X55" s="24">
        <f t="shared" si="10"/>
        <v>196.86656570742468</v>
      </c>
      <c r="Y55" s="7"/>
      <c r="Z55" s="25">
        <f t="shared" si="11"/>
        <v>628</v>
      </c>
      <c r="AA55" s="17">
        <f t="shared" si="15"/>
        <v>196.84799999999996</v>
      </c>
      <c r="AB55" s="24">
        <f t="shared" si="12"/>
        <v>3.4356457259657969</v>
      </c>
      <c r="AC55" s="17">
        <f t="shared" si="13"/>
        <v>1.8565707424727407E-2</v>
      </c>
      <c r="AD55" s="17">
        <f t="shared" ca="1" si="14"/>
        <v>0.10482563269303569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12208</v>
      </c>
      <c r="D56" s="17">
        <v>15039</v>
      </c>
      <c r="E56" s="17">
        <v>14330</v>
      </c>
      <c r="F56" s="17">
        <v>11509</v>
      </c>
      <c r="G56" s="24"/>
      <c r="H56" s="7"/>
      <c r="I56" s="25">
        <f t="shared" si="16"/>
        <v>-2122</v>
      </c>
      <c r="J56" s="24">
        <f t="shared" si="16"/>
        <v>3530</v>
      </c>
      <c r="K56" s="7"/>
      <c r="L56" s="25">
        <f t="shared" si="3"/>
        <v>-2119.6232856641504</v>
      </c>
      <c r="M56" s="17">
        <f t="shared" si="1"/>
        <v>5.6487710342327961</v>
      </c>
      <c r="N56" s="17">
        <f t="shared" si="4"/>
        <v>3532.613387126039</v>
      </c>
      <c r="O56" s="24">
        <f t="shared" si="2"/>
        <v>6.8297922705464629</v>
      </c>
      <c r="P56" s="7"/>
      <c r="Q56" s="25">
        <f t="shared" si="5"/>
        <v>-2128.6318272245721</v>
      </c>
      <c r="R56" s="24">
        <f t="shared" si="6"/>
        <v>3533.4484333963492</v>
      </c>
      <c r="S56" s="7"/>
      <c r="T56" s="25">
        <f t="shared" si="7"/>
        <v>0.51795014375226522</v>
      </c>
      <c r="U56" s="24">
        <f t="shared" si="8"/>
        <v>0.86398812065947972</v>
      </c>
      <c r="V56" s="7"/>
      <c r="W56" s="25">
        <f t="shared" si="9"/>
        <v>0.50620631268832417</v>
      </c>
      <c r="X56" s="24">
        <f t="shared" si="10"/>
        <v>202.40326909227031</v>
      </c>
      <c r="Y56" s="7"/>
      <c r="Z56" s="25">
        <f t="shared" si="11"/>
        <v>613</v>
      </c>
      <c r="AA56" s="17">
        <f t="shared" si="15"/>
        <v>202.36499999999995</v>
      </c>
      <c r="AB56" s="24">
        <f t="shared" si="12"/>
        <v>3.5319355407983242</v>
      </c>
      <c r="AC56" s="17">
        <f t="shared" si="13"/>
        <v>3.8269092270354577E-2</v>
      </c>
      <c r="AD56" s="17">
        <f t="shared" ca="1" si="14"/>
        <v>2.5672399371160282E-2</v>
      </c>
      <c r="AE56" s="17">
        <v>113</v>
      </c>
    </row>
    <row r="57" spans="1:31" s="17" customFormat="1" x14ac:dyDescent="0.25">
      <c r="A57" s="17">
        <v>37</v>
      </c>
      <c r="B57" s="17">
        <v>626</v>
      </c>
      <c r="C57" s="17">
        <v>12031</v>
      </c>
      <c r="D57" s="17">
        <v>14912</v>
      </c>
      <c r="E57" s="17">
        <v>14483</v>
      </c>
      <c r="F57" s="17">
        <v>11610</v>
      </c>
      <c r="G57" s="24"/>
      <c r="H57" s="7"/>
      <c r="I57" s="25">
        <f t="shared" si="16"/>
        <v>-2452</v>
      </c>
      <c r="J57" s="24">
        <f t="shared" si="16"/>
        <v>3302</v>
      </c>
      <c r="K57" s="7"/>
      <c r="L57" s="25">
        <f t="shared" si="3"/>
        <v>-2455.5860879750007</v>
      </c>
      <c r="M57" s="17">
        <f t="shared" si="1"/>
        <v>12.860026964444886</v>
      </c>
      <c r="N57" s="17">
        <f t="shared" si="4"/>
        <v>3312.0906108961376</v>
      </c>
      <c r="O57" s="24">
        <f t="shared" si="2"/>
        <v>101.82042825725095</v>
      </c>
      <c r="P57" s="7"/>
      <c r="Q57" s="25">
        <f t="shared" si="5"/>
        <v>-2458.6318272245721</v>
      </c>
      <c r="R57" s="24">
        <f t="shared" si="6"/>
        <v>3305.4484333963492</v>
      </c>
      <c r="S57" s="7"/>
      <c r="T57" s="25">
        <f t="shared" si="7"/>
        <v>0.59824751845661095</v>
      </c>
      <c r="U57" s="24">
        <f t="shared" si="8"/>
        <v>0.80823825046227538</v>
      </c>
      <c r="V57" s="7"/>
      <c r="W57" s="25">
        <f t="shared" si="9"/>
        <v>0.58727206341297278</v>
      </c>
      <c r="X57" s="24">
        <f t="shared" si="10"/>
        <v>208.03988575594917</v>
      </c>
      <c r="Y57" s="7"/>
      <c r="Z57" s="25">
        <f t="shared" si="11"/>
        <v>626</v>
      </c>
      <c r="AA57" s="17">
        <f t="shared" si="15"/>
        <v>207.99899999999994</v>
      </c>
      <c r="AB57" s="24">
        <f t="shared" si="12"/>
        <v>3.6302673908556846</v>
      </c>
      <c r="AC57" s="17">
        <f t="shared" si="13"/>
        <v>4.0885755949233271E-2</v>
      </c>
      <c r="AD57" s="17">
        <f t="shared" ca="1" si="14"/>
        <v>6.9690487447729765E-2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11883</v>
      </c>
      <c r="D58" s="17">
        <v>14797</v>
      </c>
      <c r="E58" s="17">
        <v>14646</v>
      </c>
      <c r="F58" s="17">
        <v>11744</v>
      </c>
      <c r="G58" s="24"/>
      <c r="H58" s="7"/>
      <c r="I58" s="25">
        <f t="shared" si="16"/>
        <v>-2763</v>
      </c>
      <c r="J58" s="24">
        <f t="shared" si="16"/>
        <v>3053</v>
      </c>
      <c r="K58" s="7"/>
      <c r="L58" s="25">
        <f t="shared" si="3"/>
        <v>-2762.007315130917</v>
      </c>
      <c r="M58" s="17">
        <f t="shared" si="1"/>
        <v>0.98542324930623393</v>
      </c>
      <c r="N58" s="17">
        <f t="shared" si="4"/>
        <v>3064.6002817801032</v>
      </c>
      <c r="O58" s="24">
        <f t="shared" si="2"/>
        <v>134.56653737779334</v>
      </c>
      <c r="P58" s="7"/>
      <c r="Q58" s="25">
        <f t="shared" si="5"/>
        <v>-2769.6318272245721</v>
      </c>
      <c r="R58" s="24">
        <f t="shared" si="6"/>
        <v>3056.4484333963492</v>
      </c>
      <c r="S58" s="7"/>
      <c r="T58" s="25">
        <f t="shared" si="7"/>
        <v>0.6739217109810095</v>
      </c>
      <c r="U58" s="24">
        <f t="shared" si="8"/>
        <v>0.74735352379953912</v>
      </c>
      <c r="V58" s="7"/>
      <c r="W58" s="25">
        <f t="shared" si="9"/>
        <v>0.66378428404056622</v>
      </c>
      <c r="X58" s="24">
        <f t="shared" si="10"/>
        <v>213.64828021091364</v>
      </c>
      <c r="Y58" s="7"/>
      <c r="Z58" s="25">
        <f t="shared" si="11"/>
        <v>614</v>
      </c>
      <c r="AA58" s="17">
        <f t="shared" si="15"/>
        <v>213.52499999999995</v>
      </c>
      <c r="AB58" s="24">
        <f t="shared" si="12"/>
        <v>3.7267142853208912</v>
      </c>
      <c r="AC58" s="17">
        <f t="shared" si="13"/>
        <v>0.12328021091369123</v>
      </c>
      <c r="AD58" s="17">
        <f t="shared" ca="1" si="14"/>
        <v>6.5015373315929992E-2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11742</v>
      </c>
      <c r="D59" s="17">
        <v>14657</v>
      </c>
      <c r="E59" s="17">
        <v>14788</v>
      </c>
      <c r="F59" s="17">
        <v>11882</v>
      </c>
      <c r="G59" s="24"/>
      <c r="H59" s="7"/>
      <c r="I59" s="25">
        <f t="shared" si="16"/>
        <v>-3046</v>
      </c>
      <c r="J59" s="24">
        <f t="shared" si="16"/>
        <v>2775</v>
      </c>
      <c r="K59" s="7"/>
      <c r="L59" s="25">
        <f t="shared" si="3"/>
        <v>-3045.7229154162992</v>
      </c>
      <c r="M59" s="17">
        <f t="shared" si="1"/>
        <v>7.6775866524644673E-2</v>
      </c>
      <c r="N59" s="17">
        <f t="shared" si="4"/>
        <v>2785.233480864159</v>
      </c>
      <c r="O59" s="24">
        <f t="shared" si="2"/>
        <v>104.72413059710826</v>
      </c>
      <c r="P59" s="7"/>
      <c r="Q59" s="25">
        <f t="shared" si="5"/>
        <v>-3052.6318272245721</v>
      </c>
      <c r="R59" s="24">
        <f t="shared" si="6"/>
        <v>2778.4484333963492</v>
      </c>
      <c r="S59" s="7"/>
      <c r="T59" s="25">
        <f t="shared" si="7"/>
        <v>0.74278279292443328</v>
      </c>
      <c r="U59" s="24">
        <f t="shared" si="8"/>
        <v>0.67937780487487776</v>
      </c>
      <c r="V59" s="7"/>
      <c r="W59" s="25">
        <f t="shared" si="9"/>
        <v>0.73357954036828132</v>
      </c>
      <c r="X59" s="24">
        <f t="shared" si="10"/>
        <v>219.23426223817785</v>
      </c>
      <c r="Y59" s="7"/>
      <c r="Z59" s="25">
        <f t="shared" si="11"/>
        <v>621</v>
      </c>
      <c r="AA59" s="17">
        <f t="shared" si="15"/>
        <v>219.11399999999995</v>
      </c>
      <c r="AB59" s="24">
        <f t="shared" si="12"/>
        <v>3.8242607372148543</v>
      </c>
      <c r="AC59" s="17">
        <f t="shared" si="13"/>
        <v>0.12026223817790083</v>
      </c>
      <c r="AD59" s="17">
        <f t="shared" ca="1" si="14"/>
        <v>7.3600588623435215E-2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11613</v>
      </c>
      <c r="D60" s="17">
        <v>14497</v>
      </c>
      <c r="E60" s="17">
        <v>14911</v>
      </c>
      <c r="F60" s="17">
        <v>12037</v>
      </c>
      <c r="G60" s="24"/>
      <c r="H60" s="7"/>
      <c r="I60" s="25">
        <f t="shared" si="16"/>
        <v>-3298</v>
      </c>
      <c r="J60" s="24">
        <f t="shared" si="16"/>
        <v>2460</v>
      </c>
      <c r="K60" s="7"/>
      <c r="L60" s="25">
        <f t="shared" si="3"/>
        <v>-3301.9441995639586</v>
      </c>
      <c r="M60" s="17">
        <f t="shared" si="1"/>
        <v>15.556710200331141</v>
      </c>
      <c r="N60" s="17">
        <f t="shared" si="4"/>
        <v>2477.249063466395</v>
      </c>
      <c r="O60" s="24">
        <f t="shared" si="2"/>
        <v>297.53019046772272</v>
      </c>
      <c r="P60" s="7"/>
      <c r="Q60" s="25">
        <f t="shared" si="5"/>
        <v>-3304.6318272245721</v>
      </c>
      <c r="R60" s="24">
        <f t="shared" si="6"/>
        <v>2463.4484333963492</v>
      </c>
      <c r="S60" s="7"/>
      <c r="T60" s="25">
        <f t="shared" si="7"/>
        <v>0.80410078815320629</v>
      </c>
      <c r="U60" s="24">
        <f t="shared" si="8"/>
        <v>0.60235495789189808</v>
      </c>
      <c r="V60" s="7"/>
      <c r="W60" s="25">
        <f t="shared" si="9"/>
        <v>0.79595448643375633</v>
      </c>
      <c r="X60" s="24">
        <f t="shared" si="10"/>
        <v>224.92008004079742</v>
      </c>
      <c r="Y60" s="7"/>
      <c r="Z60" s="25">
        <f t="shared" si="11"/>
        <v>625</v>
      </c>
      <c r="AA60" s="17">
        <f t="shared" si="15"/>
        <v>224.73899999999995</v>
      </c>
      <c r="AB60" s="24">
        <f t="shared" si="12"/>
        <v>3.9224355076395354</v>
      </c>
      <c r="AC60" s="17">
        <f t="shared" si="13"/>
        <v>0.1810800407974682</v>
      </c>
      <c r="AD60" s="17">
        <f t="shared" ca="1" si="14"/>
        <v>0.1000405012750889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11503</v>
      </c>
      <c r="D61" s="17">
        <v>14335</v>
      </c>
      <c r="E61" s="17">
        <v>15031</v>
      </c>
      <c r="F61" s="17">
        <v>12209</v>
      </c>
      <c r="G61" s="24"/>
      <c r="H61" s="7"/>
      <c r="I61" s="25">
        <f t="shared" si="16"/>
        <v>-3528</v>
      </c>
      <c r="J61" s="24">
        <f t="shared" si="16"/>
        <v>2126</v>
      </c>
      <c r="K61" s="7"/>
      <c r="L61" s="25">
        <f t="shared" si="3"/>
        <v>-3529.2734632731303</v>
      </c>
      <c r="M61" s="17">
        <f t="shared" si="1"/>
        <v>1.6217087080118551</v>
      </c>
      <c r="N61" s="17">
        <f t="shared" si="4"/>
        <v>2140.3876874955463</v>
      </c>
      <c r="O61" s="24">
        <f t="shared" si="2"/>
        <v>207.00555146949901</v>
      </c>
      <c r="P61" s="7"/>
      <c r="Q61" s="25">
        <f t="shared" si="5"/>
        <v>-3534.6318272245721</v>
      </c>
      <c r="R61" s="24">
        <f t="shared" si="6"/>
        <v>2129.4484333963492</v>
      </c>
      <c r="S61" s="7"/>
      <c r="T61" s="25">
        <f t="shared" si="7"/>
        <v>0.86006562506835638</v>
      </c>
      <c r="U61" s="24">
        <f t="shared" si="8"/>
        <v>0.52068628839248476</v>
      </c>
      <c r="V61" s="7"/>
      <c r="W61" s="25">
        <f t="shared" si="9"/>
        <v>0.85303918374247834</v>
      </c>
      <c r="X61" s="24">
        <f t="shared" si="10"/>
        <v>230.63798610552738</v>
      </c>
      <c r="Y61" s="7"/>
      <c r="Z61" s="25">
        <f t="shared" si="11"/>
        <v>634</v>
      </c>
      <c r="AA61" s="17">
        <f t="shared" si="15"/>
        <v>230.44499999999994</v>
      </c>
      <c r="AB61" s="24">
        <f t="shared" si="12"/>
        <v>4.0220239947583316</v>
      </c>
      <c r="AC61" s="17">
        <f t="shared" si="13"/>
        <v>0.19298610552743867</v>
      </c>
      <c r="AD61" s="17">
        <f t="shared" ca="1" si="14"/>
        <v>3.2500511138891852E-2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11401</v>
      </c>
      <c r="D62" s="17">
        <v>14151</v>
      </c>
      <c r="E62" s="17">
        <v>15120</v>
      </c>
      <c r="F62" s="17">
        <v>12386</v>
      </c>
      <c r="G62" s="24"/>
      <c r="H62" s="7"/>
      <c r="I62" s="25">
        <f t="shared" si="16"/>
        <v>-3719</v>
      </c>
      <c r="J62" s="24">
        <f t="shared" si="16"/>
        <v>1765</v>
      </c>
      <c r="K62" s="7"/>
      <c r="L62" s="25">
        <f t="shared" si="3"/>
        <v>-3722.9180952856982</v>
      </c>
      <c r="M62" s="17">
        <f t="shared" si="1"/>
        <v>15.351470667810462</v>
      </c>
      <c r="N62" s="17">
        <f t="shared" si="4"/>
        <v>1779.3400367118618</v>
      </c>
      <c r="O62" s="24">
        <f t="shared" si="2"/>
        <v>205.63665289754377</v>
      </c>
      <c r="P62" s="7"/>
      <c r="Q62" s="25">
        <f t="shared" si="5"/>
        <v>-3725.6318272245721</v>
      </c>
      <c r="R62" s="24">
        <f t="shared" si="6"/>
        <v>1768.4484333963494</v>
      </c>
      <c r="S62" s="7"/>
      <c r="T62" s="25">
        <f t="shared" si="7"/>
        <v>0.90654077224572005</v>
      </c>
      <c r="U62" s="24">
        <f t="shared" si="8"/>
        <v>0.43241566058024467</v>
      </c>
      <c r="V62" s="7"/>
      <c r="W62" s="25">
        <f t="shared" si="9"/>
        <v>0.90072341377100862</v>
      </c>
      <c r="X62" s="24">
        <f t="shared" si="10"/>
        <v>236.39290213332652</v>
      </c>
      <c r="Y62" s="7"/>
      <c r="Z62" s="25">
        <f t="shared" si="11"/>
        <v>639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0.19690213332657436</v>
      </c>
      <c r="AD62" s="17">
        <f t="shared" ca="1" si="14"/>
        <v>5.5753469428452718E-2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11321</v>
      </c>
      <c r="D63" s="17">
        <v>13957</v>
      </c>
      <c r="E63" s="17">
        <v>15190</v>
      </c>
      <c r="F63" s="17">
        <v>12566</v>
      </c>
      <c r="G63" s="24"/>
      <c r="H63" s="7"/>
      <c r="I63" s="25">
        <f t="shared" si="16"/>
        <v>-3869</v>
      </c>
      <c r="J63" s="24">
        <f t="shared" si="16"/>
        <v>1391</v>
      </c>
      <c r="K63" s="7"/>
      <c r="L63" s="25">
        <f t="shared" si="3"/>
        <v>-3876.4267138648197</v>
      </c>
      <c r="M63" s="17">
        <f t="shared" si="1"/>
        <v>55.156078829905212</v>
      </c>
      <c r="N63" s="17">
        <f t="shared" si="4"/>
        <v>1407.5717599847976</v>
      </c>
      <c r="O63" s="24">
        <f t="shared" si="2"/>
        <v>274.62322899373925</v>
      </c>
      <c r="P63" s="7"/>
      <c r="Q63" s="25">
        <f t="shared" si="5"/>
        <v>-3875.6318272245721</v>
      </c>
      <c r="R63" s="24">
        <f t="shared" si="6"/>
        <v>1394.4484333963494</v>
      </c>
      <c r="S63" s="7"/>
      <c r="T63" s="25">
        <f t="shared" si="7"/>
        <v>0.94303957892951362</v>
      </c>
      <c r="U63" s="24">
        <f t="shared" si="8"/>
        <v>0.34096631209886569</v>
      </c>
      <c r="V63" s="7"/>
      <c r="W63" s="25">
        <f t="shared" si="9"/>
        <v>0.93847375866292282</v>
      </c>
      <c r="X63" s="24">
        <f t="shared" si="10"/>
        <v>242.07034827999291</v>
      </c>
      <c r="Y63" s="7"/>
      <c r="Z63" s="25">
        <f t="shared" si="11"/>
        <v>627</v>
      </c>
      <c r="AA63" s="17">
        <f t="shared" si="15"/>
        <v>241.83899999999994</v>
      </c>
      <c r="AB63" s="24">
        <f t="shared" si="12"/>
        <v>4.2208868097305654</v>
      </c>
      <c r="AC63" s="17">
        <f t="shared" si="13"/>
        <v>0.23134827999297158</v>
      </c>
      <c r="AD63" s="17">
        <f t="shared" ca="1" si="14"/>
        <v>4.8968742748684235E-2</v>
      </c>
      <c r="AE63" s="17">
        <v>106</v>
      </c>
    </row>
    <row r="64" spans="1:31" s="17" customFormat="1" x14ac:dyDescent="0.25">
      <c r="A64" s="17">
        <v>44</v>
      </c>
      <c r="B64" s="17">
        <v>623</v>
      </c>
      <c r="C64" s="17">
        <v>11263</v>
      </c>
      <c r="D64" s="17">
        <v>13768</v>
      </c>
      <c r="E64" s="17">
        <v>15252</v>
      </c>
      <c r="F64" s="17">
        <v>12757</v>
      </c>
      <c r="G64" s="24"/>
      <c r="H64" s="7"/>
      <c r="I64" s="25">
        <f t="shared" si="16"/>
        <v>-3989</v>
      </c>
      <c r="J64" s="24">
        <f t="shared" si="16"/>
        <v>1011</v>
      </c>
      <c r="K64" s="7"/>
      <c r="L64" s="25">
        <f t="shared" si="3"/>
        <v>-3991.664961723382</v>
      </c>
      <c r="M64" s="17">
        <f t="shared" si="1"/>
        <v>7.1020209870912705</v>
      </c>
      <c r="N64" s="17">
        <f t="shared" si="4"/>
        <v>1024.5963329894439</v>
      </c>
      <c r="O64" s="24">
        <f t="shared" si="2"/>
        <v>184.86027075984072</v>
      </c>
      <c r="P64" s="7"/>
      <c r="Q64" s="25">
        <f t="shared" si="5"/>
        <v>-3995.6318272245721</v>
      </c>
      <c r="R64" s="24">
        <f t="shared" si="6"/>
        <v>1014.4484333963494</v>
      </c>
      <c r="S64" s="7"/>
      <c r="T64" s="25">
        <f t="shared" si="7"/>
        <v>0.97223862427654839</v>
      </c>
      <c r="U64" s="24">
        <f t="shared" si="8"/>
        <v>0.24804986177019184</v>
      </c>
      <c r="V64" s="7"/>
      <c r="W64" s="25">
        <f t="shared" si="9"/>
        <v>0.96894368597093128</v>
      </c>
      <c r="X64" s="24">
        <f t="shared" si="10"/>
        <v>247.67809324145333</v>
      </c>
      <c r="Y64" s="7"/>
      <c r="Z64" s="25">
        <f t="shared" si="11"/>
        <v>623</v>
      </c>
      <c r="AA64" s="17">
        <f t="shared" si="15"/>
        <v>247.44599999999994</v>
      </c>
      <c r="AB64" s="24">
        <f t="shared" si="12"/>
        <v>4.3187474208898875</v>
      </c>
      <c r="AC64" s="17">
        <f t="shared" si="13"/>
        <v>0.23209324145338428</v>
      </c>
      <c r="AD64" s="17">
        <f t="shared" ca="1" si="14"/>
        <v>2.1872837780534837E-2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11228</v>
      </c>
      <c r="D65" s="17">
        <v>13581</v>
      </c>
      <c r="E65" s="17">
        <v>15288</v>
      </c>
      <c r="F65" s="17">
        <v>12952</v>
      </c>
      <c r="G65" s="24"/>
      <c r="H65" s="7"/>
      <c r="I65" s="25">
        <f t="shared" si="16"/>
        <v>-4060</v>
      </c>
      <c r="J65" s="24">
        <f t="shared" si="16"/>
        <v>629</v>
      </c>
      <c r="K65" s="7"/>
      <c r="L65" s="25">
        <f t="shared" si="3"/>
        <v>-4067.696686004087</v>
      </c>
      <c r="M65" s="17">
        <f t="shared" si="1"/>
        <v>59.238975445509354</v>
      </c>
      <c r="N65" s="17">
        <f t="shared" si="4"/>
        <v>638.12927292649726</v>
      </c>
      <c r="O65" s="24">
        <f t="shared" si="2"/>
        <v>83.343624166475934</v>
      </c>
      <c r="P65" s="7"/>
      <c r="Q65" s="25">
        <f t="shared" si="5"/>
        <v>-4066.6318272245721</v>
      </c>
      <c r="R65" s="24">
        <f t="shared" si="6"/>
        <v>632.4484333963494</v>
      </c>
      <c r="S65" s="7"/>
      <c r="T65" s="25">
        <f t="shared" si="7"/>
        <v>0.9895147261068773</v>
      </c>
      <c r="U65" s="24">
        <f t="shared" si="8"/>
        <v>0.15464437749241972</v>
      </c>
      <c r="V65" s="7"/>
      <c r="W65" s="25">
        <f t="shared" si="9"/>
        <v>0.98749623385463847</v>
      </c>
      <c r="X65" s="24">
        <f t="shared" si="10"/>
        <v>253.1370717872278</v>
      </c>
      <c r="Y65" s="7"/>
      <c r="Z65" s="25">
        <f t="shared" si="11"/>
        <v>613</v>
      </c>
      <c r="AA65" s="17">
        <f t="shared" si="15"/>
        <v>252.96299999999994</v>
      </c>
      <c r="AB65" s="24">
        <f t="shared" si="12"/>
        <v>4.4150372357224148</v>
      </c>
      <c r="AC65" s="17">
        <f t="shared" si="13"/>
        <v>0.17407178722785943</v>
      </c>
      <c r="AD65" s="17">
        <f t="shared" ca="1" si="14"/>
        <v>7.0972380082025666E-2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11215</v>
      </c>
      <c r="D66" s="17">
        <v>13390</v>
      </c>
      <c r="E66" s="17">
        <v>15316</v>
      </c>
      <c r="F66" s="17">
        <v>13150</v>
      </c>
      <c r="G66" s="24"/>
      <c r="H66" s="7"/>
      <c r="I66" s="25">
        <f t="shared" si="16"/>
        <v>-4101</v>
      </c>
      <c r="J66" s="24">
        <f t="shared" si="16"/>
        <v>240</v>
      </c>
      <c r="K66" s="7"/>
      <c r="L66" s="25">
        <f t="shared" si="3"/>
        <v>-4105.9639271128835</v>
      </c>
      <c r="M66" s="17">
        <f t="shared" si="1"/>
        <v>24.640572382020306</v>
      </c>
      <c r="N66" s="17">
        <f t="shared" si="4"/>
        <v>245.70842782818127</v>
      </c>
      <c r="O66" s="24">
        <f t="shared" si="2"/>
        <v>32.58614826955435</v>
      </c>
      <c r="P66" s="7"/>
      <c r="Q66" s="25">
        <f t="shared" si="5"/>
        <v>-4107.6318272245726</v>
      </c>
      <c r="R66" s="24">
        <f t="shared" si="6"/>
        <v>243.4484333963494</v>
      </c>
      <c r="S66" s="7"/>
      <c r="T66" s="25">
        <f t="shared" si="7"/>
        <v>0.99949106660044762</v>
      </c>
      <c r="U66" s="24">
        <f t="shared" si="8"/>
        <v>5.9527274392803586E-2</v>
      </c>
      <c r="V66" s="7"/>
      <c r="W66" s="25">
        <f t="shared" si="9"/>
        <v>0.9987717014241736</v>
      </c>
      <c r="X66" s="24">
        <f t="shared" si="10"/>
        <v>258.62662401184116</v>
      </c>
      <c r="Y66" s="7"/>
      <c r="Z66" s="25">
        <f t="shared" si="11"/>
        <v>613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0.14662401184119744</v>
      </c>
      <c r="AD66" s="17">
        <f t="shared" ca="1" si="14"/>
        <v>8.4780725308633009E-2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11210</v>
      </c>
      <c r="D67" s="17">
        <v>13189</v>
      </c>
      <c r="E67" s="17">
        <v>15310</v>
      </c>
      <c r="F67" s="17">
        <v>13348</v>
      </c>
      <c r="G67" s="24"/>
      <c r="H67" s="7"/>
      <c r="I67" s="25">
        <f t="shared" si="16"/>
        <v>-4100</v>
      </c>
      <c r="J67" s="24">
        <f t="shared" si="16"/>
        <v>-159</v>
      </c>
      <c r="K67" s="7"/>
      <c r="L67" s="25">
        <f t="shared" si="3"/>
        <v>-4105.7339092021157</v>
      </c>
      <c r="M67" s="17">
        <f t="shared" si="1"/>
        <v>32.87771473810691</v>
      </c>
      <c r="N67" s="17">
        <f t="shared" si="4"/>
        <v>-156.7486041375308</v>
      </c>
      <c r="O67" s="24">
        <f t="shared" si="2"/>
        <v>5.068783329543411</v>
      </c>
      <c r="P67" s="7"/>
      <c r="Q67" s="25">
        <f t="shared" si="5"/>
        <v>-4106.6318272245726</v>
      </c>
      <c r="R67" s="24">
        <f t="shared" si="6"/>
        <v>-155.5515666036506</v>
      </c>
      <c r="S67" s="7"/>
      <c r="T67" s="25">
        <f t="shared" si="7"/>
        <v>0.99924774122255566</v>
      </c>
      <c r="U67" s="24">
        <f t="shared" si="8"/>
        <v>-3.8034998452303952E-2</v>
      </c>
      <c r="V67" s="7"/>
      <c r="W67" s="25">
        <f t="shared" si="9"/>
        <v>0.99985992400781465</v>
      </c>
      <c r="X67" s="24">
        <f t="shared" si="10"/>
        <v>264.2159450039602</v>
      </c>
      <c r="Y67" s="7"/>
      <c r="Z67" s="25">
        <f t="shared" si="11"/>
        <v>625</v>
      </c>
      <c r="AA67" s="17">
        <f t="shared" si="15"/>
        <v>264.10499999999996</v>
      </c>
      <c r="AB67" s="24">
        <f t="shared" si="12"/>
        <v>4.6095018209796228</v>
      </c>
      <c r="AC67" s="17">
        <f t="shared" si="13"/>
        <v>0.11094500396023932</v>
      </c>
      <c r="AD67" s="17">
        <f t="shared" ca="1" si="14"/>
        <v>-1.7515730490345049E-3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11232</v>
      </c>
      <c r="D68" s="17">
        <v>12992</v>
      </c>
      <c r="E68" s="17">
        <v>15293</v>
      </c>
      <c r="F68" s="17">
        <v>13547</v>
      </c>
      <c r="G68" s="24"/>
      <c r="H68" s="7"/>
      <c r="I68" s="25">
        <f t="shared" si="16"/>
        <v>-4061</v>
      </c>
      <c r="J68" s="24">
        <f t="shared" si="16"/>
        <v>-555</v>
      </c>
      <c r="K68" s="7"/>
      <c r="L68" s="25">
        <f t="shared" si="3"/>
        <v>-4065.5947479091874</v>
      </c>
      <c r="M68" s="17">
        <f t="shared" si="1"/>
        <v>21.111708348981892</v>
      </c>
      <c r="N68" s="17">
        <f t="shared" si="4"/>
        <v>-559.63828661734249</v>
      </c>
      <c r="O68" s="24">
        <f t="shared" si="2"/>
        <v>21.513702744618413</v>
      </c>
      <c r="P68" s="7"/>
      <c r="Q68" s="25">
        <f t="shared" si="5"/>
        <v>-4067.6318272245721</v>
      </c>
      <c r="R68" s="24">
        <f t="shared" si="6"/>
        <v>-551.5515666036506</v>
      </c>
      <c r="S68" s="7"/>
      <c r="T68" s="25">
        <f t="shared" si="7"/>
        <v>0.98975805148476925</v>
      </c>
      <c r="U68" s="24">
        <f t="shared" si="8"/>
        <v>-0.13486372037376407</v>
      </c>
      <c r="V68" s="7"/>
      <c r="W68" s="25">
        <f t="shared" si="9"/>
        <v>0.99169090925933201</v>
      </c>
      <c r="X68" s="24">
        <f t="shared" si="10"/>
        <v>269.78180160793954</v>
      </c>
      <c r="Y68" s="7"/>
      <c r="Z68" s="25">
        <f t="shared" si="11"/>
        <v>628</v>
      </c>
      <c r="AA68" s="17">
        <f t="shared" si="15"/>
        <v>269.75699999999995</v>
      </c>
      <c r="AB68" s="24">
        <f t="shared" si="12"/>
        <v>4.7081478303023427</v>
      </c>
      <c r="AC68" s="17">
        <f t="shared" si="13"/>
        <v>2.480160793959385E-2</v>
      </c>
      <c r="AD68" s="17">
        <f t="shared" ca="1" si="14"/>
        <v>0.12060790123564402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11267</v>
      </c>
      <c r="D69" s="17">
        <v>12787</v>
      </c>
      <c r="E69" s="17">
        <v>15252</v>
      </c>
      <c r="F69" s="17">
        <v>13744</v>
      </c>
      <c r="G69" s="24"/>
      <c r="H69" s="7"/>
      <c r="I69" s="25">
        <f t="shared" si="16"/>
        <v>-3985</v>
      </c>
      <c r="J69" s="24">
        <f t="shared" si="16"/>
        <v>-957</v>
      </c>
      <c r="K69" s="7"/>
      <c r="L69" s="25">
        <f t="shared" si="3"/>
        <v>-3985.842274381218</v>
      </c>
      <c r="M69" s="17">
        <f t="shared" si="1"/>
        <v>0.70942613325612447</v>
      </c>
      <c r="N69" s="17">
        <f t="shared" si="4"/>
        <v>-957.10593366268893</v>
      </c>
      <c r="O69" s="24">
        <f t="shared" si="2"/>
        <v>1.1221940890691203E-2</v>
      </c>
      <c r="P69" s="7"/>
      <c r="Q69" s="25">
        <f t="shared" si="5"/>
        <v>-3991.6318272245721</v>
      </c>
      <c r="R69" s="24">
        <f t="shared" si="6"/>
        <v>-953.5515666036506</v>
      </c>
      <c r="S69" s="7"/>
      <c r="T69" s="25">
        <f t="shared" si="7"/>
        <v>0.97126532276498057</v>
      </c>
      <c r="U69" s="24">
        <f t="shared" si="8"/>
        <v>-0.23315954414251902</v>
      </c>
      <c r="V69" s="7"/>
      <c r="W69" s="25">
        <f t="shared" si="9"/>
        <v>0.97453804064640559</v>
      </c>
      <c r="X69" s="24">
        <f t="shared" si="10"/>
        <v>275.49261341994975</v>
      </c>
      <c r="Y69" s="7"/>
      <c r="Z69" s="25">
        <f t="shared" si="11"/>
        <v>628</v>
      </c>
      <c r="AA69" s="17">
        <f t="shared" si="15"/>
        <v>275.40899999999993</v>
      </c>
      <c r="AB69" s="24">
        <f t="shared" si="12"/>
        <v>4.8067938396250618</v>
      </c>
      <c r="AC69" s="17">
        <f t="shared" si="13"/>
        <v>8.3613419949813306E-2</v>
      </c>
      <c r="AD69" s="17">
        <f t="shared" ca="1" si="14"/>
        <v>-1.1553682442013269E-2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11323</v>
      </c>
      <c r="D70" s="17">
        <v>12587</v>
      </c>
      <c r="E70" s="17">
        <v>15183</v>
      </c>
      <c r="F70" s="17">
        <v>13934</v>
      </c>
      <c r="G70" s="24"/>
      <c r="H70" s="7"/>
      <c r="I70" s="25">
        <f t="shared" si="16"/>
        <v>-3860</v>
      </c>
      <c r="J70" s="24">
        <f t="shared" si="16"/>
        <v>-1347</v>
      </c>
      <c r="K70" s="7"/>
      <c r="L70" s="25">
        <f t="shared" si="3"/>
        <v>-3864.1741263778263</v>
      </c>
      <c r="M70" s="17">
        <f t="shared" si="1"/>
        <v>17.423331018065049</v>
      </c>
      <c r="N70" s="17">
        <f t="shared" si="4"/>
        <v>-1353.7971514997603</v>
      </c>
      <c r="O70" s="24">
        <f t="shared" si="2"/>
        <v>46.20126851069336</v>
      </c>
      <c r="P70" s="7"/>
      <c r="Q70" s="25">
        <f t="shared" si="5"/>
        <v>-3866.6318272245721</v>
      </c>
      <c r="R70" s="24">
        <f t="shared" si="6"/>
        <v>-1343.5515666036506</v>
      </c>
      <c r="S70" s="7"/>
      <c r="T70" s="25">
        <f t="shared" si="7"/>
        <v>0.9408496505284859</v>
      </c>
      <c r="U70" s="24">
        <f t="shared" si="8"/>
        <v>-0.32852116421668426</v>
      </c>
      <c r="V70" s="7"/>
      <c r="W70" s="25">
        <f t="shared" si="9"/>
        <v>0.94542107083290672</v>
      </c>
      <c r="X70" s="24">
        <f t="shared" si="10"/>
        <v>281.19910011496177</v>
      </c>
      <c r="Y70" s="7"/>
      <c r="Z70" s="25">
        <f t="shared" si="11"/>
        <v>642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1.2100114961810959E-2</v>
      </c>
      <c r="AD70" s="17">
        <f t="shared" ca="1" si="14"/>
        <v>-9.9999665231962354E-3</v>
      </c>
      <c r="AE70" s="17">
        <v>99</v>
      </c>
    </row>
    <row r="71" spans="1:31" s="17" customFormat="1" x14ac:dyDescent="0.25">
      <c r="A71" s="17">
        <v>51</v>
      </c>
      <c r="B71" s="17">
        <v>635</v>
      </c>
      <c r="C71" s="17">
        <v>11406</v>
      </c>
      <c r="D71" s="17">
        <v>12402</v>
      </c>
      <c r="E71" s="17">
        <v>15113</v>
      </c>
      <c r="F71" s="17">
        <v>14126</v>
      </c>
      <c r="G71" s="24"/>
      <c r="H71" s="7"/>
      <c r="I71" s="25">
        <f t="shared" si="16"/>
        <v>-3707</v>
      </c>
      <c r="J71" s="24">
        <f t="shared" si="16"/>
        <v>-1724</v>
      </c>
      <c r="K71" s="7"/>
      <c r="L71" s="25">
        <f t="shared" si="3"/>
        <v>-3705.1181134809917</v>
      </c>
      <c r="M71" s="17">
        <f t="shared" si="1"/>
        <v>3.5414968704250867</v>
      </c>
      <c r="N71" s="17">
        <f t="shared" si="4"/>
        <v>-1732.6485178311298</v>
      </c>
      <c r="O71" s="24">
        <f t="shared" si="2"/>
        <v>74.796860675369516</v>
      </c>
      <c r="P71" s="7"/>
      <c r="Q71" s="25">
        <f t="shared" si="5"/>
        <v>-3713.6318272245721</v>
      </c>
      <c r="R71" s="24">
        <f t="shared" si="6"/>
        <v>-1720.5515666036506</v>
      </c>
      <c r="S71" s="7"/>
      <c r="T71" s="25">
        <f t="shared" si="7"/>
        <v>0.90362086771101657</v>
      </c>
      <c r="U71" s="24">
        <f t="shared" si="8"/>
        <v>-0.4207040636217107</v>
      </c>
      <c r="V71" s="7"/>
      <c r="W71" s="25">
        <f t="shared" si="9"/>
        <v>0.90944697139071728</v>
      </c>
      <c r="X71" s="24">
        <f t="shared" si="10"/>
        <v>286.86238949024403</v>
      </c>
      <c r="Y71" s="7"/>
      <c r="Z71" s="25">
        <f t="shared" si="11"/>
        <v>635</v>
      </c>
      <c r="AA71" s="17">
        <f t="shared" si="15"/>
        <v>286.90199999999993</v>
      </c>
      <c r="AB71" s="24">
        <f t="shared" si="12"/>
        <v>5.0073845305567701</v>
      </c>
      <c r="AC71" s="17">
        <f t="shared" si="13"/>
        <v>-3.9610509755902967E-2</v>
      </c>
      <c r="AD71" s="17">
        <f t="shared" ca="1" si="14"/>
        <v>8.2500104997961898E-2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11492</v>
      </c>
      <c r="D72" s="17">
        <v>12218</v>
      </c>
      <c r="E72" s="17">
        <v>15007</v>
      </c>
      <c r="F72" s="17">
        <v>14292</v>
      </c>
      <c r="G72" s="24"/>
      <c r="H72" s="7"/>
      <c r="I72" s="25">
        <f t="shared" si="16"/>
        <v>-3515</v>
      </c>
      <c r="J72" s="24">
        <f t="shared" si="16"/>
        <v>-2074</v>
      </c>
      <c r="K72" s="7"/>
      <c r="L72" s="25">
        <f t="shared" si="3"/>
        <v>-3515.5281884984661</v>
      </c>
      <c r="M72" s="17">
        <f t="shared" si="1"/>
        <v>0.27898308991185133</v>
      </c>
      <c r="N72" s="17">
        <f t="shared" si="4"/>
        <v>-2083.7357502127784</v>
      </c>
      <c r="O72" s="24">
        <f t="shared" si="2"/>
        <v>94.784832205614364</v>
      </c>
      <c r="P72" s="7"/>
      <c r="Q72" s="25">
        <f t="shared" si="5"/>
        <v>-3521.6318272245721</v>
      </c>
      <c r="R72" s="24">
        <f t="shared" si="6"/>
        <v>-2070.5515666036508</v>
      </c>
      <c r="S72" s="7"/>
      <c r="T72" s="25">
        <f t="shared" si="7"/>
        <v>0.85690239515576094</v>
      </c>
      <c r="U72" s="24">
        <f t="shared" si="8"/>
        <v>-0.50628500471391036</v>
      </c>
      <c r="V72" s="7"/>
      <c r="W72" s="25">
        <f t="shared" si="9"/>
        <v>0.86389219210272028</v>
      </c>
      <c r="X72" s="24">
        <f t="shared" si="10"/>
        <v>292.40992900576271</v>
      </c>
      <c r="Y72" s="7"/>
      <c r="Z72" s="25">
        <f t="shared" si="11"/>
        <v>616</v>
      </c>
      <c r="AA72" s="17">
        <f t="shared" si="15"/>
        <v>292.44599999999991</v>
      </c>
      <c r="AB72" s="24">
        <f t="shared" si="12"/>
        <v>5.1041455842873358</v>
      </c>
      <c r="AC72" s="17">
        <f t="shared" si="13"/>
        <v>-3.6070994237206833E-2</v>
      </c>
      <c r="AD72" s="17">
        <f t="shared" ca="1" si="14"/>
        <v>-2.9998601288866666E-2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11611</v>
      </c>
      <c r="D73" s="17">
        <v>12055</v>
      </c>
      <c r="E73" s="17">
        <v>14898</v>
      </c>
      <c r="F73" s="17">
        <v>14464</v>
      </c>
      <c r="G73" s="24"/>
      <c r="H73" s="7"/>
      <c r="I73" s="25">
        <f t="shared" si="16"/>
        <v>-3287</v>
      </c>
      <c r="J73" s="24">
        <f t="shared" si="16"/>
        <v>-2409</v>
      </c>
      <c r="K73" s="7"/>
      <c r="L73" s="25">
        <f t="shared" si="3"/>
        <v>-3288.7098056227724</v>
      </c>
      <c r="M73" s="17">
        <f t="shared" si="1"/>
        <v>2.9234352676639936</v>
      </c>
      <c r="N73" s="17">
        <f t="shared" si="4"/>
        <v>-2421.0420748283082</v>
      </c>
      <c r="O73" s="24">
        <f t="shared" si="2"/>
        <v>145.01156617057299</v>
      </c>
      <c r="P73" s="7"/>
      <c r="Q73" s="25">
        <f t="shared" si="5"/>
        <v>-3293.6318272245721</v>
      </c>
      <c r="R73" s="24">
        <f t="shared" si="6"/>
        <v>-2405.5515666036508</v>
      </c>
      <c r="S73" s="7"/>
      <c r="T73" s="25">
        <f t="shared" si="7"/>
        <v>0.80142420899639477</v>
      </c>
      <c r="U73" s="24">
        <f t="shared" si="8"/>
        <v>-0.58819819118787287</v>
      </c>
      <c r="V73" s="7"/>
      <c r="W73" s="25">
        <f t="shared" si="9"/>
        <v>0.80952682432594991</v>
      </c>
      <c r="X73" s="24">
        <f t="shared" si="10"/>
        <v>298.03941513900111</v>
      </c>
      <c r="Y73" s="7"/>
      <c r="Z73" s="25">
        <f t="shared" si="11"/>
        <v>627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-4.9584860998777458E-2</v>
      </c>
      <c r="AD73" s="17">
        <f t="shared" ca="1" si="14"/>
        <v>1.3737255689932226E-2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11745</v>
      </c>
      <c r="D74" s="17">
        <v>11911</v>
      </c>
      <c r="E74" s="17">
        <v>14781</v>
      </c>
      <c r="F74" s="17">
        <v>14620</v>
      </c>
      <c r="G74" s="24"/>
      <c r="H74" s="7"/>
      <c r="I74" s="25">
        <f t="shared" si="16"/>
        <v>-3036</v>
      </c>
      <c r="J74" s="24">
        <f t="shared" si="16"/>
        <v>-2709</v>
      </c>
      <c r="K74" s="7"/>
      <c r="L74" s="25">
        <f t="shared" si="3"/>
        <v>-3037.7889365850997</v>
      </c>
      <c r="M74" s="17">
        <f t="shared" si="1"/>
        <v>3.200294105508144</v>
      </c>
      <c r="N74" s="17">
        <f t="shared" si="4"/>
        <v>-2726.2112259221826</v>
      </c>
      <c r="O74" s="24">
        <f t="shared" si="2"/>
        <v>296.226297744411</v>
      </c>
      <c r="P74" s="7"/>
      <c r="Q74" s="25">
        <f t="shared" si="5"/>
        <v>-3042.6318272245721</v>
      </c>
      <c r="R74" s="24">
        <f t="shared" si="6"/>
        <v>-2705.5515666036508</v>
      </c>
      <c r="S74" s="7"/>
      <c r="T74" s="25">
        <f t="shared" si="7"/>
        <v>0.7403495391455136</v>
      </c>
      <c r="U74" s="24">
        <f t="shared" si="8"/>
        <v>-0.66155328355261533</v>
      </c>
      <c r="V74" s="7"/>
      <c r="W74" s="25">
        <f t="shared" si="9"/>
        <v>0.74944764718673351</v>
      </c>
      <c r="X74" s="24">
        <f t="shared" si="10"/>
        <v>303.4729702731031</v>
      </c>
      <c r="Y74" s="7"/>
      <c r="Z74" s="25">
        <f t="shared" si="11"/>
        <v>609</v>
      </c>
      <c r="AA74" s="17">
        <f t="shared" si="15"/>
        <v>303.56999999999988</v>
      </c>
      <c r="AB74" s="24">
        <f t="shared" si="12"/>
        <v>5.2982960102791843</v>
      </c>
      <c r="AC74" s="17">
        <f t="shared" si="13"/>
        <v>-9.7029726896778357E-2</v>
      </c>
      <c r="AD74" s="17">
        <f t="shared" ca="1" si="14"/>
        <v>9.1209339639988229E-2</v>
      </c>
      <c r="AE74" s="17">
        <v>95</v>
      </c>
    </row>
    <row r="75" spans="1:31" s="17" customFormat="1" x14ac:dyDescent="0.25">
      <c r="A75" s="17">
        <v>55</v>
      </c>
      <c r="B75" s="17">
        <v>629</v>
      </c>
      <c r="C75" s="17">
        <v>11882</v>
      </c>
      <c r="D75" s="17">
        <v>11764</v>
      </c>
      <c r="E75" s="17">
        <v>14633</v>
      </c>
      <c r="F75" s="17">
        <v>14767</v>
      </c>
      <c r="G75" s="24"/>
      <c r="H75" s="7"/>
      <c r="I75" s="25">
        <f t="shared" si="16"/>
        <v>-2751</v>
      </c>
      <c r="J75" s="24">
        <f t="shared" si="16"/>
        <v>-3003</v>
      </c>
      <c r="K75" s="7"/>
      <c r="L75" s="25">
        <f t="shared" si="3"/>
        <v>-2749.4170074940976</v>
      </c>
      <c r="M75" s="17">
        <f t="shared" si="1"/>
        <v>2.5058652737432836</v>
      </c>
      <c r="N75" s="17">
        <f t="shared" si="4"/>
        <v>-3015.1773219325764</v>
      </c>
      <c r="O75" s="24">
        <f t="shared" si="2"/>
        <v>148.28716944960703</v>
      </c>
      <c r="P75" s="7"/>
      <c r="Q75" s="25">
        <f t="shared" si="5"/>
        <v>-2757.6318272245721</v>
      </c>
      <c r="R75" s="24">
        <f t="shared" si="6"/>
        <v>-2999.5515666036508</v>
      </c>
      <c r="S75" s="7"/>
      <c r="T75" s="25">
        <f t="shared" si="7"/>
        <v>0.67100180644630603</v>
      </c>
      <c r="U75" s="24">
        <f t="shared" si="8"/>
        <v>-0.73344127407006299</v>
      </c>
      <c r="V75" s="7"/>
      <c r="W75" s="25">
        <f t="shared" si="9"/>
        <v>0.68107461306650052</v>
      </c>
      <c r="X75" s="24">
        <f t="shared" si="10"/>
        <v>309.15761869720882</v>
      </c>
      <c r="Y75" s="7"/>
      <c r="Z75" s="25">
        <f t="shared" si="11"/>
        <v>629</v>
      </c>
      <c r="AA75" s="17">
        <f t="shared" si="15"/>
        <v>309.23099999999988</v>
      </c>
      <c r="AB75" s="24">
        <f t="shared" si="12"/>
        <v>5.3970990992345831</v>
      </c>
      <c r="AC75" s="17">
        <f t="shared" si="13"/>
        <v>-7.3381302791062808E-2</v>
      </c>
      <c r="AD75" s="17">
        <f t="shared" ca="1" si="14"/>
        <v>1.7675523183584119E-2</v>
      </c>
      <c r="AE75" s="17">
        <v>94</v>
      </c>
    </row>
    <row r="76" spans="1:31" s="17" customFormat="1" x14ac:dyDescent="0.25">
      <c r="A76" s="17">
        <v>56</v>
      </c>
      <c r="B76" s="17">
        <v>624</v>
      </c>
      <c r="C76" s="17">
        <v>12039</v>
      </c>
      <c r="D76" s="17">
        <v>11623</v>
      </c>
      <c r="E76" s="17">
        <v>14472</v>
      </c>
      <c r="F76" s="17">
        <v>14887</v>
      </c>
      <c r="G76" s="24"/>
      <c r="H76" s="7"/>
      <c r="I76" s="25">
        <f t="shared" si="16"/>
        <v>-2433</v>
      </c>
      <c r="J76" s="24">
        <f t="shared" si="16"/>
        <v>-3264</v>
      </c>
      <c r="K76" s="7"/>
      <c r="L76" s="25">
        <f t="shared" si="3"/>
        <v>-2436.7531555022724</v>
      </c>
      <c r="M76" s="17">
        <f t="shared" si="1"/>
        <v>14.086176224237745</v>
      </c>
      <c r="N76" s="17">
        <f t="shared" si="4"/>
        <v>-3272.7621561603451</v>
      </c>
      <c r="O76" s="24">
        <f t="shared" si="2"/>
        <v>76.775380578272831</v>
      </c>
      <c r="P76" s="7"/>
      <c r="Q76" s="25">
        <f t="shared" si="5"/>
        <v>-2439.6318272245721</v>
      </c>
      <c r="R76" s="24">
        <f t="shared" si="6"/>
        <v>-3260.5515666036508</v>
      </c>
      <c r="S76" s="7"/>
      <c r="T76" s="25">
        <f t="shared" si="7"/>
        <v>0.59362433627666378</v>
      </c>
      <c r="U76" s="24">
        <f t="shared" si="8"/>
        <v>-0.79726020442738899</v>
      </c>
      <c r="V76" s="7"/>
      <c r="W76" s="25">
        <f t="shared" si="9"/>
        <v>0.60456096372251944</v>
      </c>
      <c r="X76" s="24">
        <f t="shared" si="10"/>
        <v>314.864469093141</v>
      </c>
      <c r="Y76" s="7"/>
      <c r="Z76" s="25">
        <f t="shared" si="11"/>
        <v>624</v>
      </c>
      <c r="AA76" s="17">
        <f t="shared" si="15"/>
        <v>314.84699999999987</v>
      </c>
      <c r="AB76" s="24">
        <f t="shared" si="12"/>
        <v>5.495116790026584</v>
      </c>
      <c r="AC76" s="17">
        <f t="shared" si="13"/>
        <v>1.7469093141130543E-2</v>
      </c>
      <c r="AD76" s="17">
        <f t="shared" ca="1" si="14"/>
        <v>-7.9475882063775316E-3</v>
      </c>
      <c r="AE76" s="17">
        <v>93</v>
      </c>
    </row>
    <row r="77" spans="1:31" s="17" customFormat="1" x14ac:dyDescent="0.25">
      <c r="A77" s="17">
        <v>57</v>
      </c>
      <c r="B77" s="17">
        <v>646</v>
      </c>
      <c r="C77" s="17">
        <v>12212</v>
      </c>
      <c r="D77" s="17">
        <v>11514</v>
      </c>
      <c r="E77" s="17">
        <v>14302</v>
      </c>
      <c r="F77" s="17">
        <v>15012</v>
      </c>
      <c r="G77" s="24"/>
      <c r="H77" s="7"/>
      <c r="I77" s="25">
        <f t="shared" si="16"/>
        <v>-2090</v>
      </c>
      <c r="J77" s="24">
        <f t="shared" si="16"/>
        <v>-3498</v>
      </c>
      <c r="K77" s="7"/>
      <c r="L77" s="25">
        <f t="shared" si="3"/>
        <v>-2088.3816491986663</v>
      </c>
      <c r="M77" s="17">
        <f t="shared" si="1"/>
        <v>2.6190593161773981</v>
      </c>
      <c r="N77" s="17">
        <f t="shared" si="4"/>
        <v>-3506.2643724124327</v>
      </c>
      <c r="O77" s="24">
        <f t="shared" si="2"/>
        <v>68.299851371379503</v>
      </c>
      <c r="P77" s="7"/>
      <c r="Q77" s="25">
        <f t="shared" si="5"/>
        <v>-2096.6318272245721</v>
      </c>
      <c r="R77" s="24">
        <f t="shared" si="6"/>
        <v>-3494.5515666036508</v>
      </c>
      <c r="S77" s="7"/>
      <c r="T77" s="25">
        <f t="shared" si="7"/>
        <v>0.51016373165972262</v>
      </c>
      <c r="U77" s="24">
        <f t="shared" si="8"/>
        <v>-0.85447717647188814</v>
      </c>
      <c r="V77" s="7"/>
      <c r="W77" s="25">
        <f t="shared" si="9"/>
        <v>0.52187350709380764</v>
      </c>
      <c r="X77" s="24">
        <f t="shared" si="10"/>
        <v>320.6228695616112</v>
      </c>
      <c r="Y77" s="7"/>
      <c r="Z77" s="25">
        <f t="shared" si="11"/>
        <v>646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-3.8130438388691346E-2</v>
      </c>
      <c r="AD77" s="17">
        <f t="shared" ca="1" si="14"/>
        <v>0.12616591569911861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12380</v>
      </c>
      <c r="D78" s="17">
        <v>11404</v>
      </c>
      <c r="E78" s="17">
        <v>14107</v>
      </c>
      <c r="F78" s="17">
        <v>15094</v>
      </c>
      <c r="G78" s="24"/>
      <c r="H78" s="7"/>
      <c r="I78" s="25">
        <f t="shared" si="16"/>
        <v>-1727</v>
      </c>
      <c r="J78" s="24">
        <f t="shared" si="16"/>
        <v>-3690</v>
      </c>
      <c r="K78" s="7"/>
      <c r="L78" s="25">
        <f t="shared" si="3"/>
        <v>-1724.9041186077532</v>
      </c>
      <c r="M78" s="17">
        <f t="shared" si="1"/>
        <v>4.392718810366544</v>
      </c>
      <c r="N78" s="17">
        <f t="shared" si="4"/>
        <v>-3700.6039151838268</v>
      </c>
      <c r="O78" s="24">
        <f t="shared" si="2"/>
        <v>112.44301722579165</v>
      </c>
      <c r="P78" s="7"/>
      <c r="Q78" s="25">
        <f t="shared" si="5"/>
        <v>-1733.6318272245724</v>
      </c>
      <c r="R78" s="24">
        <f t="shared" si="6"/>
        <v>-3686.5515666036508</v>
      </c>
      <c r="S78" s="7"/>
      <c r="T78" s="25">
        <f t="shared" si="7"/>
        <v>0.42183661948494244</v>
      </c>
      <c r="U78" s="24">
        <f t="shared" si="8"/>
        <v>-0.90142443558532337</v>
      </c>
      <c r="V78" s="7"/>
      <c r="W78" s="25">
        <f t="shared" si="9"/>
        <v>0.43417892433474525</v>
      </c>
      <c r="X78" s="24">
        <f t="shared" si="10"/>
        <v>326.3192489264286</v>
      </c>
      <c r="Y78" s="7"/>
      <c r="Z78" s="25">
        <f t="shared" si="11"/>
        <v>635</v>
      </c>
      <c r="AA78" s="17">
        <f t="shared" si="15"/>
        <v>326.37599999999986</v>
      </c>
      <c r="AB78" s="24">
        <f t="shared" si="12"/>
        <v>5.6963357994890105</v>
      </c>
      <c r="AC78" s="17">
        <f t="shared" si="13"/>
        <v>-5.6751073571263078E-2</v>
      </c>
      <c r="AD78" s="17">
        <f t="shared" ca="1" si="14"/>
        <v>3.2459015198526231E-2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12586</v>
      </c>
      <c r="D79" s="17">
        <v>11333</v>
      </c>
      <c r="E79" s="17">
        <v>13932</v>
      </c>
      <c r="F79" s="17">
        <v>15187</v>
      </c>
      <c r="G79" s="24"/>
      <c r="H79" s="7"/>
      <c r="I79" s="25">
        <f t="shared" si="16"/>
        <v>-1346</v>
      </c>
      <c r="J79" s="24">
        <f t="shared" si="16"/>
        <v>-3854</v>
      </c>
      <c r="K79" s="7"/>
      <c r="L79" s="25">
        <f t="shared" si="3"/>
        <v>-1347.8700720136924</v>
      </c>
      <c r="M79" s="17">
        <f t="shared" si="1"/>
        <v>3.4971693363954701</v>
      </c>
      <c r="N79" s="17">
        <f t="shared" si="4"/>
        <v>-3856.7995824581476</v>
      </c>
      <c r="O79" s="24">
        <f t="shared" si="2"/>
        <v>7.8376619399677425</v>
      </c>
      <c r="P79" s="7"/>
      <c r="Q79" s="25">
        <f t="shared" si="5"/>
        <v>-1352.6318272245724</v>
      </c>
      <c r="R79" s="24">
        <f t="shared" si="6"/>
        <v>-3850.5515666036508</v>
      </c>
      <c r="S79" s="7"/>
      <c r="T79" s="25">
        <f t="shared" si="7"/>
        <v>0.32912965050810694</v>
      </c>
      <c r="U79" s="24">
        <f t="shared" si="8"/>
        <v>-0.94152521941138256</v>
      </c>
      <c r="V79" s="7"/>
      <c r="W79" s="25">
        <f t="shared" si="9"/>
        <v>0.34201063330175674</v>
      </c>
      <c r="X79" s="24">
        <f t="shared" si="10"/>
        <v>332.07380691379751</v>
      </c>
      <c r="Y79" s="7"/>
      <c r="Z79" s="25">
        <f t="shared" si="11"/>
        <v>629</v>
      </c>
      <c r="AA79" s="17">
        <f t="shared" si="15"/>
        <v>332.03699999999986</v>
      </c>
      <c r="AB79" s="24">
        <f t="shared" si="12"/>
        <v>5.7951388884444102</v>
      </c>
      <c r="AC79" s="17">
        <f t="shared" si="13"/>
        <v>3.6806913797647667E-2</v>
      </c>
      <c r="AD79" s="17">
        <f t="shared" ca="1" si="14"/>
        <v>-1.0547473514122885E-2</v>
      </c>
      <c r="AE79" s="17">
        <v>90</v>
      </c>
    </row>
    <row r="80" spans="1:31" s="17" customFormat="1" x14ac:dyDescent="0.25">
      <c r="A80" s="17">
        <v>60</v>
      </c>
      <c r="B80" s="17">
        <v>621</v>
      </c>
      <c r="C80" s="17">
        <v>12777</v>
      </c>
      <c r="D80" s="17">
        <v>11276</v>
      </c>
      <c r="E80" s="17">
        <v>13741</v>
      </c>
      <c r="F80" s="17">
        <v>15247</v>
      </c>
      <c r="G80" s="24"/>
      <c r="H80" s="7"/>
      <c r="I80" s="25">
        <f t="shared" si="16"/>
        <v>-964</v>
      </c>
      <c r="J80" s="24">
        <f t="shared" si="16"/>
        <v>-3971</v>
      </c>
      <c r="K80" s="7"/>
      <c r="L80" s="25">
        <f t="shared" si="3"/>
        <v>-962.64691153841818</v>
      </c>
      <c r="M80" s="17">
        <f t="shared" si="1"/>
        <v>1.830848384865855</v>
      </c>
      <c r="N80" s="17">
        <f t="shared" si="4"/>
        <v>-3974.061740791693</v>
      </c>
      <c r="O80" s="24">
        <f t="shared" si="2"/>
        <v>9.3742566755166035</v>
      </c>
      <c r="P80" s="7"/>
      <c r="Q80" s="25">
        <f t="shared" si="5"/>
        <v>-970.63182722457236</v>
      </c>
      <c r="R80" s="24">
        <f t="shared" si="6"/>
        <v>-3967.5515666036508</v>
      </c>
      <c r="S80" s="7"/>
      <c r="T80" s="25">
        <f t="shared" si="7"/>
        <v>0.23617935615337948</v>
      </c>
      <c r="U80" s="24">
        <f t="shared" si="8"/>
        <v>-0.9701337054336322</v>
      </c>
      <c r="V80" s="7"/>
      <c r="W80" s="25">
        <f t="shared" si="9"/>
        <v>0.24944214255121075</v>
      </c>
      <c r="X80" s="24">
        <f t="shared" si="10"/>
        <v>337.61782492149223</v>
      </c>
      <c r="Y80" s="7"/>
      <c r="Z80" s="25">
        <f t="shared" si="11"/>
        <v>621</v>
      </c>
      <c r="AA80" s="17">
        <f t="shared" si="15"/>
        <v>337.62599999999986</v>
      </c>
      <c r="AB80" s="24">
        <f t="shared" si="12"/>
        <v>5.8926853403383728</v>
      </c>
      <c r="AC80" s="17">
        <f t="shared" si="13"/>
        <v>-8.1750785076337706E-3</v>
      </c>
      <c r="AD80" s="17">
        <f t="shared" ca="1" si="14"/>
        <v>3.7849803837900708E-2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12968</v>
      </c>
      <c r="D81" s="17">
        <v>11230</v>
      </c>
      <c r="E81" s="17">
        <v>13543</v>
      </c>
      <c r="F81" s="17">
        <v>15282</v>
      </c>
      <c r="G81" s="24"/>
      <c r="H81" s="7"/>
      <c r="I81" s="25">
        <f t="shared" si="16"/>
        <v>-575</v>
      </c>
      <c r="J81" s="24">
        <f t="shared" si="16"/>
        <v>-4052</v>
      </c>
      <c r="K81" s="7"/>
      <c r="L81" s="25">
        <f t="shared" si="3"/>
        <v>-570.76410498144139</v>
      </c>
      <c r="M81" s="17">
        <f t="shared" si="1"/>
        <v>17.942806608249633</v>
      </c>
      <c r="N81" s="17">
        <f t="shared" si="4"/>
        <v>-4053.1015117151364</v>
      </c>
      <c r="O81" s="24">
        <f t="shared" si="2"/>
        <v>1.2133280585828201</v>
      </c>
      <c r="P81" s="7"/>
      <c r="Q81" s="25">
        <f t="shared" si="5"/>
        <v>-581.63182722457236</v>
      </c>
      <c r="R81" s="24">
        <f t="shared" si="6"/>
        <v>-4048.5515666036508</v>
      </c>
      <c r="S81" s="7"/>
      <c r="T81" s="25">
        <f t="shared" si="7"/>
        <v>0.14152578415340833</v>
      </c>
      <c r="U81" s="24">
        <f t="shared" si="8"/>
        <v>-0.9899395803721126</v>
      </c>
      <c r="V81" s="7"/>
      <c r="W81" s="25">
        <f t="shared" si="9"/>
        <v>0.15505007380971575</v>
      </c>
      <c r="X81" s="24">
        <f t="shared" si="10"/>
        <v>343.13576895087249</v>
      </c>
      <c r="Y81" s="7"/>
      <c r="Z81" s="25">
        <f t="shared" si="11"/>
        <v>617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-4.323104912737108E-2</v>
      </c>
      <c r="AD81" s="17">
        <f t="shared" ca="1" si="14"/>
        <v>4.6204838656649372E-2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13167</v>
      </c>
      <c r="D82" s="17">
        <v>11206</v>
      </c>
      <c r="E82" s="17">
        <v>13344</v>
      </c>
      <c r="F82" s="17">
        <v>15306</v>
      </c>
      <c r="G82" s="24"/>
      <c r="H82" s="7"/>
      <c r="I82" s="25">
        <f t="shared" si="16"/>
        <v>-177</v>
      </c>
      <c r="J82" s="24">
        <f t="shared" si="16"/>
        <v>-4100</v>
      </c>
      <c r="K82" s="7"/>
      <c r="L82" s="25">
        <f t="shared" si="3"/>
        <v>-174.74992288928098</v>
      </c>
      <c r="M82" s="17">
        <f t="shared" si="1"/>
        <v>5.0628470041816485</v>
      </c>
      <c r="N82" s="17">
        <f t="shared" si="4"/>
        <v>-4093.9789917754233</v>
      </c>
      <c r="O82" s="24">
        <f t="shared" si="2"/>
        <v>36.252540040420143</v>
      </c>
      <c r="P82" s="7"/>
      <c r="Q82" s="25">
        <f t="shared" si="5"/>
        <v>-183.63182722457231</v>
      </c>
      <c r="R82" s="24">
        <f t="shared" si="6"/>
        <v>-4096.5515666036508</v>
      </c>
      <c r="S82" s="7"/>
      <c r="T82" s="25">
        <f t="shared" si="7"/>
        <v>4.4682283752409555E-2</v>
      </c>
      <c r="U82" s="24">
        <f t="shared" si="8"/>
        <v>-1.0016763951504715</v>
      </c>
      <c r="V82" s="7"/>
      <c r="W82" s="25">
        <f t="shared" si="9"/>
        <v>5.8357742806318738E-2</v>
      </c>
      <c r="X82" s="24">
        <f t="shared" si="10"/>
        <v>348.70315780409396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-1.0842195905922836E-2</v>
      </c>
      <c r="AD82" s="17">
        <f t="shared" ca="1" si="14"/>
        <v>-1.2699743090990978E-2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13372</v>
      </c>
      <c r="D83" s="17">
        <v>11210</v>
      </c>
      <c r="E83" s="17">
        <v>13152</v>
      </c>
      <c r="F83" s="17">
        <v>15313</v>
      </c>
      <c r="G83" s="24"/>
      <c r="H83" s="7"/>
      <c r="I83" s="25">
        <f t="shared" si="16"/>
        <v>220</v>
      </c>
      <c r="J83" s="24">
        <f t="shared" si="16"/>
        <v>-4103</v>
      </c>
      <c r="K83" s="7"/>
      <c r="L83" s="25">
        <f t="shared" si="3"/>
        <v>227.48104048403562</v>
      </c>
      <c r="M83" s="17">
        <f t="shared" si="1"/>
        <v>55.965966723779857</v>
      </c>
      <c r="N83" s="17">
        <f t="shared" si="4"/>
        <v>-4096.438933577645</v>
      </c>
      <c r="O83" s="24">
        <f t="shared" si="2"/>
        <v>43.047592598554203</v>
      </c>
      <c r="P83" s="7"/>
      <c r="Q83" s="25">
        <f t="shared" si="5"/>
        <v>213.36817277542769</v>
      </c>
      <c r="R83" s="24">
        <f t="shared" si="6"/>
        <v>-4099.5515666036508</v>
      </c>
      <c r="S83" s="7"/>
      <c r="T83" s="25">
        <f t="shared" si="7"/>
        <v>-5.191789127069725E-2</v>
      </c>
      <c r="U83" s="24">
        <f t="shared" si="8"/>
        <v>-1.0024099460741189</v>
      </c>
      <c r="V83" s="7"/>
      <c r="W83" s="25">
        <f t="shared" si="9"/>
        <v>-3.8241417295014637E-2</v>
      </c>
      <c r="X83" s="24">
        <f t="shared" si="10"/>
        <v>354.22218989696</v>
      </c>
      <c r="Y83" s="7"/>
      <c r="Z83" s="25">
        <f t="shared" si="11"/>
        <v>622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-8.9810103039894784E-2</v>
      </c>
      <c r="AD83" s="17">
        <f t="shared" ca="1" si="14"/>
        <v>3.0640395769694351E-2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13573</v>
      </c>
      <c r="D84" s="17">
        <v>11226</v>
      </c>
      <c r="E84" s="17">
        <v>12949</v>
      </c>
      <c r="F84" s="17">
        <v>15297</v>
      </c>
      <c r="G84" s="24"/>
      <c r="H84" s="7"/>
      <c r="I84" s="25">
        <f t="shared" ref="I84:J115" si="17">C84-E84</f>
        <v>624</v>
      </c>
      <c r="J84" s="24">
        <f t="shared" si="17"/>
        <v>-4071</v>
      </c>
      <c r="K84" s="7"/>
      <c r="L84" s="25">
        <f t="shared" si="3"/>
        <v>631.44418073107465</v>
      </c>
      <c r="M84" s="17">
        <f t="shared" ref="M84:M147" si="18">(I84-L84)^2</f>
        <v>55.415826756903151</v>
      </c>
      <c r="N84" s="17">
        <f t="shared" si="4"/>
        <v>-4059.2302878090495</v>
      </c>
      <c r="O84" s="24">
        <f t="shared" ref="O84:O147" si="19">(J84-N84)^2</f>
        <v>138.52612505780849</v>
      </c>
      <c r="P84" s="7"/>
      <c r="Q84" s="25">
        <f t="shared" si="5"/>
        <v>617.36817277542764</v>
      </c>
      <c r="R84" s="24">
        <f t="shared" si="6"/>
        <v>-4067.5515666036508</v>
      </c>
      <c r="S84" s="7"/>
      <c r="T84" s="25">
        <f t="shared" si="7"/>
        <v>-0.15022134393904774</v>
      </c>
      <c r="U84" s="24">
        <f t="shared" si="8"/>
        <v>-0.99458540288854635</v>
      </c>
      <c r="V84" s="7"/>
      <c r="W84" s="25">
        <f t="shared" si="9"/>
        <v>-0.13666081811756342</v>
      </c>
      <c r="X84" s="24">
        <f>IF(MOD(ATAN2(U84,W84)*180/PI()-$J$9+360,360)&lt;355,MOD(ATAN2(U84,W84)*180/PI()-$J$9+360,360)+360,MOD(ATAN2(U84,W84)*180/PI()-$J$9+360,360))</f>
        <v>359.86116886845798</v>
      </c>
      <c r="Y84" s="7"/>
      <c r="Z84" s="25">
        <f t="shared" si="11"/>
        <v>628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-0.1028311315419046</v>
      </c>
    </row>
    <row r="85" spans="1:31" s="17" customFormat="1" x14ac:dyDescent="0.25">
      <c r="A85" s="17">
        <v>0</v>
      </c>
      <c r="B85" s="17">
        <v>0</v>
      </c>
      <c r="C85" s="17">
        <v>13532</v>
      </c>
      <c r="D85" s="17">
        <v>11185</v>
      </c>
      <c r="E85" s="17">
        <v>12895</v>
      </c>
      <c r="F85" s="17">
        <v>15240</v>
      </c>
      <c r="G85" s="24"/>
      <c r="H85" s="7"/>
      <c r="I85" s="25">
        <f t="shared" si="17"/>
        <v>637</v>
      </c>
      <c r="J85" s="24">
        <f t="shared" si="17"/>
        <v>-4055</v>
      </c>
      <c r="K85" s="7"/>
      <c r="L85" s="25">
        <f>$M$9*SIN(2*PI()/$M$10*(AA85+$M$11))+$M$12</f>
        <v>636.57103454796686</v>
      </c>
      <c r="M85" s="17">
        <f t="shared" si="18"/>
        <v>0.18401135903799581</v>
      </c>
      <c r="N85" s="17">
        <f>$O$9*COS(2*PI()/$O$10*(AA85+$O$11))+$O$12</f>
        <v>-4044.2882007588591</v>
      </c>
      <c r="O85" s="24">
        <f t="shared" si="19"/>
        <v>114.74264298250574</v>
      </c>
      <c r="P85" s="7"/>
      <c r="Q85" s="25">
        <f t="shared" ref="Q85:Q148" si="20">I85-$J$4</f>
        <v>630.36817277542764</v>
      </c>
      <c r="R85" s="24">
        <f t="shared" ref="R85:R148" si="21">J85-$J$3</f>
        <v>-4051.5515666036508</v>
      </c>
      <c r="S85" s="7"/>
      <c r="T85" s="25">
        <f t="shared" ref="T85:T148" si="22">Q85/$J$7</f>
        <v>-0.15338457385164317</v>
      </c>
      <c r="U85" s="24">
        <f t="shared" ref="U85:U148" si="23">R85/$J$6</f>
        <v>-0.99067313129576007</v>
      </c>
      <c r="V85" s="7"/>
      <c r="W85" s="25">
        <f t="shared" ref="W85:W148" si="24">(T85-U85*SIN(-$J$11*PI()/180))/(COS(-$J$11*PI()/180))</f>
        <v>-0.13987773895430133</v>
      </c>
      <c r="X85" s="24">
        <f>IF(MOD(ATAN2(U85,W85)*180/PI()-$J$9+360,360)&lt;355,MOD(ATAN2(U85,W85)*180/PI()-$J$9+360,360)+360,MOD(ATAN2(U85,W85)*180/PI()-$J$9+360,360))</f>
        <v>360.0741767779117</v>
      </c>
      <c r="Y85" s="7"/>
      <c r="Z85" s="25">
        <f>I165-J159</f>
        <v>7</v>
      </c>
      <c r="AA85" s="17">
        <f t="shared" si="15"/>
        <v>360.02699999999987</v>
      </c>
      <c r="AB85" s="24">
        <f t="shared" ref="AB85:AB148" si="25">AA85*PI()/180</f>
        <v>6.2836565460776228</v>
      </c>
      <c r="AC85" s="17">
        <f t="shared" ref="AC85:AC148" si="26">X85-AA85</f>
        <v>4.7176777911829504E-2</v>
      </c>
    </row>
    <row r="86" spans="1:31" s="17" customFormat="1" x14ac:dyDescent="0.25">
      <c r="A86" s="17">
        <v>1</v>
      </c>
      <c r="B86" s="17">
        <v>-631</v>
      </c>
      <c r="C86" s="17">
        <v>13324</v>
      </c>
      <c r="D86" s="17">
        <v>11160</v>
      </c>
      <c r="E86" s="17">
        <v>13100</v>
      </c>
      <c r="F86" s="17">
        <v>15248</v>
      </c>
      <c r="G86" s="24"/>
      <c r="H86" s="7"/>
      <c r="I86" s="25">
        <f t="shared" si="17"/>
        <v>224</v>
      </c>
      <c r="J86" s="24">
        <f t="shared" si="17"/>
        <v>-4088</v>
      </c>
      <c r="K86" s="7"/>
      <c r="L86" s="25">
        <f t="shared" ref="L86:L149" si="27">$M$9*SIN(2*PI()/$M$10*(AA86+$M$11))+$M$12</f>
        <v>232.31487387764722</v>
      </c>
      <c r="M86" s="17">
        <f t="shared" si="18"/>
        <v>69.13712760118004</v>
      </c>
      <c r="N86" s="17">
        <f t="shared" ref="N86:N149" si="28">$O$9*COS(2*PI()/$O$10*(AA86+$O$11))+$O$12</f>
        <v>-4082.147819177645</v>
      </c>
      <c r="O86" s="24">
        <f t="shared" si="19"/>
        <v>34.248020377539255</v>
      </c>
      <c r="P86" s="7"/>
      <c r="Q86" s="25">
        <f t="shared" si="20"/>
        <v>217.36817277542769</v>
      </c>
      <c r="R86" s="24">
        <f t="shared" si="21"/>
        <v>-4084.5515666036508</v>
      </c>
      <c r="S86" s="7"/>
      <c r="T86" s="25">
        <f t="shared" si="22"/>
        <v>-5.2891192782265076E-2</v>
      </c>
      <c r="U86" s="24">
        <f t="shared" si="23"/>
        <v>-0.99874219145588172</v>
      </c>
      <c r="V86" s="7"/>
      <c r="W86" s="25">
        <f t="shared" si="24"/>
        <v>-3.9264868501326725E-2</v>
      </c>
      <c r="X86" s="24">
        <f t="shared" ref="X86:X148" si="29">MOD(ATAN2(U86,W86)*180/PI()-$J$9+360,360)</f>
        <v>354.2888302927297</v>
      </c>
      <c r="Y86" s="7"/>
      <c r="Z86" s="25">
        <f t="shared" ref="Z86:Z149" si="30">B86</f>
        <v>-631</v>
      </c>
      <c r="AA86" s="17">
        <f t="shared" ref="AA86:AA149" si="31">360/40000*Z86+AA85</f>
        <v>354.3479999999999</v>
      </c>
      <c r="AB86" s="24">
        <f t="shared" si="25"/>
        <v>6.1845392978568645</v>
      </c>
      <c r="AC86" s="17">
        <f t="shared" si="26"/>
        <v>-5.9169707270200433E-2</v>
      </c>
    </row>
    <row r="87" spans="1:31" s="17" customFormat="1" x14ac:dyDescent="0.25">
      <c r="A87" s="17">
        <v>2</v>
      </c>
      <c r="B87" s="17">
        <v>-615</v>
      </c>
      <c r="C87" s="17">
        <v>13124</v>
      </c>
      <c r="D87" s="17">
        <v>11169</v>
      </c>
      <c r="E87" s="17">
        <v>13294</v>
      </c>
      <c r="F87" s="17">
        <v>15251</v>
      </c>
      <c r="G87" s="24"/>
      <c r="H87" s="7"/>
      <c r="I87" s="25">
        <f t="shared" si="17"/>
        <v>-170</v>
      </c>
      <c r="J87" s="24">
        <f t="shared" si="17"/>
        <v>-4082</v>
      </c>
      <c r="K87" s="7"/>
      <c r="L87" s="25">
        <f t="shared" si="27"/>
        <v>-163.8585451366049</v>
      </c>
      <c r="M87" s="17">
        <f t="shared" si="18"/>
        <v>37.717467839119294</v>
      </c>
      <c r="N87" s="17">
        <f t="shared" si="28"/>
        <v>-4080.4405535936899</v>
      </c>
      <c r="O87" s="24">
        <f t="shared" si="19"/>
        <v>2.4318730941536231</v>
      </c>
      <c r="P87" s="7"/>
      <c r="Q87" s="25">
        <f t="shared" si="20"/>
        <v>-176.63182722457231</v>
      </c>
      <c r="R87" s="24">
        <f t="shared" si="21"/>
        <v>-4078.5515666036508</v>
      </c>
      <c r="S87" s="7"/>
      <c r="T87" s="25">
        <f t="shared" si="22"/>
        <v>4.297900610716586E-2</v>
      </c>
      <c r="U87" s="24">
        <f t="shared" si="23"/>
        <v>-0.99727508960858691</v>
      </c>
      <c r="V87" s="7"/>
      <c r="W87" s="25">
        <f t="shared" si="24"/>
        <v>5.6594235670575033E-2</v>
      </c>
      <c r="X87" s="24">
        <f t="shared" si="29"/>
        <v>348.78945806100296</v>
      </c>
      <c r="Y87" s="7"/>
      <c r="Z87" s="25">
        <f t="shared" si="30"/>
        <v>-615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-2.3541938996913814E-2</v>
      </c>
    </row>
    <row r="88" spans="1:31" s="17" customFormat="1" x14ac:dyDescent="0.25">
      <c r="A88" s="17">
        <v>3</v>
      </c>
      <c r="B88" s="17">
        <v>-611</v>
      </c>
      <c r="C88" s="17">
        <v>12927</v>
      </c>
      <c r="D88" s="17">
        <v>11188</v>
      </c>
      <c r="E88" s="17">
        <v>13487</v>
      </c>
      <c r="F88" s="17">
        <v>15227</v>
      </c>
      <c r="G88" s="24"/>
      <c r="H88" s="7"/>
      <c r="I88" s="25">
        <f t="shared" si="17"/>
        <v>-560</v>
      </c>
      <c r="J88" s="24">
        <f t="shared" si="17"/>
        <v>-4039</v>
      </c>
      <c r="K88" s="7"/>
      <c r="L88" s="25">
        <f t="shared" si="27"/>
        <v>-555.89053786473551</v>
      </c>
      <c r="M88" s="17">
        <f t="shared" si="18"/>
        <v>16.887679041172611</v>
      </c>
      <c r="N88" s="17">
        <f t="shared" si="28"/>
        <v>-4041.0172757501409</v>
      </c>
      <c r="O88" s="24">
        <f t="shared" si="19"/>
        <v>4.0694014521066322</v>
      </c>
      <c r="P88" s="7"/>
      <c r="Q88" s="25">
        <f t="shared" si="20"/>
        <v>-566.63182722457236</v>
      </c>
      <c r="R88" s="24">
        <f t="shared" si="21"/>
        <v>-4035.5515666036508</v>
      </c>
      <c r="S88" s="7"/>
      <c r="T88" s="25">
        <f t="shared" si="22"/>
        <v>0.13787590348502898</v>
      </c>
      <c r="U88" s="24">
        <f t="shared" si="23"/>
        <v>-0.98676085970297378</v>
      </c>
      <c r="V88" s="7"/>
      <c r="W88" s="25">
        <f t="shared" si="24"/>
        <v>0.15135646870202488</v>
      </c>
      <c r="X88" s="24">
        <f t="shared" si="29"/>
        <v>343.31697378952913</v>
      </c>
      <c r="Y88" s="7"/>
      <c r="Z88" s="25">
        <f t="shared" si="30"/>
        <v>-611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2.9737895292782923E-3</v>
      </c>
    </row>
    <row r="89" spans="1:31" s="17" customFormat="1" x14ac:dyDescent="0.25">
      <c r="A89" s="17">
        <v>4</v>
      </c>
      <c r="B89" s="17">
        <v>-629</v>
      </c>
      <c r="C89" s="17">
        <v>12729</v>
      </c>
      <c r="D89" s="17">
        <v>11225</v>
      </c>
      <c r="E89" s="17">
        <v>13686</v>
      </c>
      <c r="F89" s="17">
        <v>15187</v>
      </c>
      <c r="G89" s="24"/>
      <c r="H89" s="7"/>
      <c r="I89" s="25">
        <f t="shared" si="17"/>
        <v>-957</v>
      </c>
      <c r="J89" s="24">
        <f t="shared" si="17"/>
        <v>-3962</v>
      </c>
      <c r="K89" s="7"/>
      <c r="L89" s="25">
        <f t="shared" si="27"/>
        <v>-954.02645025812308</v>
      </c>
      <c r="M89" s="17">
        <f t="shared" si="18"/>
        <v>8.8419980674163146</v>
      </c>
      <c r="N89" s="17">
        <f t="shared" si="28"/>
        <v>-3961.5370434952733</v>
      </c>
      <c r="O89" s="24">
        <f t="shared" si="19"/>
        <v>0.21432872526872818</v>
      </c>
      <c r="P89" s="7"/>
      <c r="Q89" s="25">
        <f t="shared" si="20"/>
        <v>-963.63182722457236</v>
      </c>
      <c r="R89" s="24">
        <f t="shared" si="21"/>
        <v>-3958.5515666036508</v>
      </c>
      <c r="S89" s="7"/>
      <c r="T89" s="25">
        <f t="shared" si="22"/>
        <v>0.23447607850813579</v>
      </c>
      <c r="U89" s="24">
        <f t="shared" si="23"/>
        <v>-0.96793305266268992</v>
      </c>
      <c r="V89" s="7"/>
      <c r="W89" s="25">
        <f t="shared" si="24"/>
        <v>0.24770867084306972</v>
      </c>
      <c r="X89" s="24">
        <f t="shared" si="29"/>
        <v>337.68267472533012</v>
      </c>
      <c r="Y89" s="7"/>
      <c r="Z89" s="25">
        <f t="shared" si="30"/>
        <v>-629</v>
      </c>
      <c r="AA89" s="17">
        <f t="shared" si="31"/>
        <v>337.65299999999985</v>
      </c>
      <c r="AB89" s="24">
        <f t="shared" si="25"/>
        <v>5.8931565792364102</v>
      </c>
      <c r="AC89" s="17">
        <f t="shared" si="26"/>
        <v>2.9674725330266938E-2</v>
      </c>
    </row>
    <row r="90" spans="1:31" s="17" customFormat="1" x14ac:dyDescent="0.25">
      <c r="A90" s="17">
        <v>5</v>
      </c>
      <c r="B90" s="17">
        <v>-630</v>
      </c>
      <c r="C90" s="17">
        <v>12520</v>
      </c>
      <c r="D90" s="17">
        <v>11278</v>
      </c>
      <c r="E90" s="17">
        <v>13866</v>
      </c>
      <c r="F90" s="17">
        <v>15118</v>
      </c>
      <c r="G90" s="24"/>
      <c r="H90" s="7"/>
      <c r="I90" s="25">
        <f t="shared" si="17"/>
        <v>-1346</v>
      </c>
      <c r="J90" s="24">
        <f t="shared" si="17"/>
        <v>-3840</v>
      </c>
      <c r="K90" s="7"/>
      <c r="L90" s="25">
        <f t="shared" si="27"/>
        <v>-1343.3988027644687</v>
      </c>
      <c r="M90" s="17">
        <f t="shared" si="18"/>
        <v>6.7662270581359092</v>
      </c>
      <c r="N90" s="17">
        <f t="shared" si="28"/>
        <v>-3843.1507869909269</v>
      </c>
      <c r="O90" s="24">
        <f t="shared" si="19"/>
        <v>9.9274586621942991</v>
      </c>
      <c r="P90" s="7"/>
      <c r="Q90" s="25">
        <f t="shared" si="20"/>
        <v>-1352.6318272245724</v>
      </c>
      <c r="R90" s="24">
        <f t="shared" si="21"/>
        <v>-3836.5515666036508</v>
      </c>
      <c r="S90" s="7"/>
      <c r="T90" s="25">
        <f t="shared" si="22"/>
        <v>0.32912965050810694</v>
      </c>
      <c r="U90" s="24">
        <f t="shared" si="23"/>
        <v>-0.93810198176769455</v>
      </c>
      <c r="V90" s="7"/>
      <c r="W90" s="25">
        <f t="shared" si="24"/>
        <v>0.34196391152548594</v>
      </c>
      <c r="X90" s="24">
        <f t="shared" si="29"/>
        <v>332.00925944028336</v>
      </c>
      <c r="Y90" s="7"/>
      <c r="Z90" s="25">
        <f t="shared" si="30"/>
        <v>-630</v>
      </c>
      <c r="AA90" s="17">
        <f t="shared" si="31"/>
        <v>331.98299999999983</v>
      </c>
      <c r="AB90" s="24">
        <f t="shared" si="25"/>
        <v>5.7941964106483317</v>
      </c>
      <c r="AC90" s="17">
        <f t="shared" si="26"/>
        <v>2.6259440283524782E-2</v>
      </c>
    </row>
    <row r="91" spans="1:31" s="17" customFormat="1" x14ac:dyDescent="0.25">
      <c r="A91" s="17">
        <v>6</v>
      </c>
      <c r="B91" s="17">
        <v>-628</v>
      </c>
      <c r="C91" s="17">
        <v>12327</v>
      </c>
      <c r="D91" s="17">
        <v>11353</v>
      </c>
      <c r="E91" s="17">
        <v>14047</v>
      </c>
      <c r="F91" s="17">
        <v>15026</v>
      </c>
      <c r="G91" s="24"/>
      <c r="H91" s="7"/>
      <c r="I91" s="25">
        <f t="shared" si="17"/>
        <v>-1720</v>
      </c>
      <c r="J91" s="24">
        <f t="shared" si="17"/>
        <v>-3673</v>
      </c>
      <c r="K91" s="7"/>
      <c r="L91" s="25">
        <f t="shared" si="27"/>
        <v>-1718.3880508721129</v>
      </c>
      <c r="M91" s="17">
        <f t="shared" si="18"/>
        <v>2.5983799908959853</v>
      </c>
      <c r="N91" s="17">
        <f t="shared" si="28"/>
        <v>-3687.6679257229766</v>
      </c>
      <c r="O91" s="24">
        <f t="shared" si="19"/>
        <v>215.14804501475959</v>
      </c>
      <c r="P91" s="7"/>
      <c r="Q91" s="25">
        <f t="shared" si="20"/>
        <v>-1726.6318272245724</v>
      </c>
      <c r="R91" s="24">
        <f t="shared" si="21"/>
        <v>-3669.5515666036508</v>
      </c>
      <c r="S91" s="7"/>
      <c r="T91" s="25">
        <f t="shared" si="22"/>
        <v>0.42013334183969875</v>
      </c>
      <c r="U91" s="24">
        <f t="shared" si="23"/>
        <v>-0.89726764701798789</v>
      </c>
      <c r="V91" s="7"/>
      <c r="W91" s="25">
        <f t="shared" si="24"/>
        <v>0.43241875446873518</v>
      </c>
      <c r="X91" s="24">
        <f t="shared" si="29"/>
        <v>326.30670794162711</v>
      </c>
      <c r="Y91" s="7"/>
      <c r="Z91" s="25">
        <f t="shared" si="30"/>
        <v>-628</v>
      </c>
      <c r="AA91" s="17">
        <f t="shared" si="31"/>
        <v>326.33099999999985</v>
      </c>
      <c r="AB91" s="24">
        <f t="shared" si="25"/>
        <v>5.6955504013256135</v>
      </c>
      <c r="AC91" s="17">
        <f t="shared" si="26"/>
        <v>-2.4292058372736847E-2</v>
      </c>
    </row>
    <row r="92" spans="1:31" s="17" customFormat="1" x14ac:dyDescent="0.25">
      <c r="A92" s="17">
        <v>7</v>
      </c>
      <c r="B92" s="17">
        <v>-635</v>
      </c>
      <c r="C92" s="17">
        <v>12163</v>
      </c>
      <c r="D92" s="17">
        <v>11461</v>
      </c>
      <c r="E92" s="17">
        <v>14239</v>
      </c>
      <c r="F92" s="17">
        <v>14947</v>
      </c>
      <c r="G92" s="24"/>
      <c r="H92" s="7"/>
      <c r="I92" s="25">
        <f t="shared" si="17"/>
        <v>-2076</v>
      </c>
      <c r="J92" s="24">
        <f t="shared" si="17"/>
        <v>-3486</v>
      </c>
      <c r="K92" s="7"/>
      <c r="L92" s="25">
        <f t="shared" si="27"/>
        <v>-2080.484351411757</v>
      </c>
      <c r="M92" s="17">
        <f t="shared" si="18"/>
        <v>20.10940758412665</v>
      </c>
      <c r="N92" s="17">
        <f t="shared" si="28"/>
        <v>-3493.9597879277298</v>
      </c>
      <c r="O92" s="24">
        <f t="shared" si="19"/>
        <v>63.358223854433845</v>
      </c>
      <c r="P92" s="7"/>
      <c r="Q92" s="25">
        <f t="shared" si="20"/>
        <v>-2082.6318272245721</v>
      </c>
      <c r="R92" s="24">
        <f t="shared" si="21"/>
        <v>-3482.5515666036508</v>
      </c>
      <c r="S92" s="7"/>
      <c r="T92" s="25">
        <f t="shared" si="22"/>
        <v>0.50675717636923523</v>
      </c>
      <c r="U92" s="24">
        <f t="shared" si="23"/>
        <v>-0.8515429727772984</v>
      </c>
      <c r="V92" s="7"/>
      <c r="W92" s="25">
        <f t="shared" si="24"/>
        <v>0.51842658729592728</v>
      </c>
      <c r="X92" s="24">
        <f t="shared" si="29"/>
        <v>320.7040354773103</v>
      </c>
      <c r="Y92" s="7"/>
      <c r="Z92" s="25">
        <f t="shared" si="30"/>
        <v>-635</v>
      </c>
      <c r="AA92" s="17">
        <f t="shared" si="31"/>
        <v>320.61599999999987</v>
      </c>
      <c r="AB92" s="24">
        <f t="shared" si="25"/>
        <v>5.5958048345741371</v>
      </c>
      <c r="AC92" s="17">
        <f t="shared" si="26"/>
        <v>8.8035477310427268E-2</v>
      </c>
    </row>
    <row r="93" spans="1:31" s="17" customFormat="1" x14ac:dyDescent="0.25">
      <c r="A93" s="17">
        <v>8</v>
      </c>
      <c r="B93" s="17">
        <v>-637</v>
      </c>
      <c r="C93" s="17">
        <v>11990</v>
      </c>
      <c r="D93" s="17">
        <v>11580</v>
      </c>
      <c r="E93" s="17">
        <v>14413</v>
      </c>
      <c r="F93" s="17">
        <v>14834</v>
      </c>
      <c r="G93" s="24"/>
      <c r="H93" s="7"/>
      <c r="I93" s="25">
        <f t="shared" si="17"/>
        <v>-2423</v>
      </c>
      <c r="J93" s="24">
        <f t="shared" si="17"/>
        <v>-3254</v>
      </c>
      <c r="K93" s="7"/>
      <c r="L93" s="25">
        <f t="shared" si="27"/>
        <v>-2422.8643875492598</v>
      </c>
      <c r="M93" s="17">
        <f t="shared" si="18"/>
        <v>1.8390736795750859E-2</v>
      </c>
      <c r="N93" s="17">
        <f t="shared" si="28"/>
        <v>-3264.7086606931721</v>
      </c>
      <c r="O93" s="24">
        <f t="shared" si="19"/>
        <v>114.67541384148869</v>
      </c>
      <c r="P93" s="7"/>
      <c r="Q93" s="25">
        <f t="shared" si="20"/>
        <v>-2429.6318272245721</v>
      </c>
      <c r="R93" s="24">
        <f t="shared" si="21"/>
        <v>-3250.5515666036508</v>
      </c>
      <c r="S93" s="7"/>
      <c r="T93" s="25">
        <f t="shared" si="22"/>
        <v>0.59119108249774421</v>
      </c>
      <c r="U93" s="24">
        <f t="shared" si="23"/>
        <v>-0.79481503468189751</v>
      </c>
      <c r="V93" s="7"/>
      <c r="W93" s="25">
        <f t="shared" si="24"/>
        <v>0.60209411062441409</v>
      </c>
      <c r="X93" s="24">
        <f t="shared" si="29"/>
        <v>314.89252150493462</v>
      </c>
      <c r="Y93" s="7"/>
      <c r="Z93" s="25">
        <f t="shared" si="30"/>
        <v>-637</v>
      </c>
      <c r="AA93" s="17">
        <f t="shared" si="31"/>
        <v>314.88299999999987</v>
      </c>
      <c r="AB93" s="24">
        <f t="shared" si="25"/>
        <v>5.4957451085573021</v>
      </c>
      <c r="AC93" s="17">
        <f t="shared" si="26"/>
        <v>9.5215049347530112E-3</v>
      </c>
    </row>
    <row r="94" spans="1:31" s="17" customFormat="1" x14ac:dyDescent="0.25">
      <c r="A94" s="17">
        <v>9</v>
      </c>
      <c r="B94" s="17">
        <v>-628</v>
      </c>
      <c r="C94" s="17">
        <v>11836</v>
      </c>
      <c r="D94" s="17">
        <v>11714</v>
      </c>
      <c r="E94" s="17">
        <v>14577</v>
      </c>
      <c r="F94" s="17">
        <v>14708</v>
      </c>
      <c r="G94" s="24"/>
      <c r="H94" s="7"/>
      <c r="I94" s="25">
        <f t="shared" si="17"/>
        <v>-2741</v>
      </c>
      <c r="J94" s="24">
        <f t="shared" si="17"/>
        <v>-2994</v>
      </c>
      <c r="K94" s="7"/>
      <c r="L94" s="25">
        <f t="shared" si="27"/>
        <v>-2736.6224403273454</v>
      </c>
      <c r="M94" s="17">
        <f t="shared" si="18"/>
        <v>19.163028687651586</v>
      </c>
      <c r="N94" s="17">
        <f t="shared" si="28"/>
        <v>-3006.6827192156647</v>
      </c>
      <c r="O94" s="24">
        <f t="shared" si="19"/>
        <v>160.85136670339182</v>
      </c>
      <c r="P94" s="7"/>
      <c r="Q94" s="25">
        <f t="shared" si="20"/>
        <v>-2747.6318272245721</v>
      </c>
      <c r="R94" s="24">
        <f t="shared" si="21"/>
        <v>-2990.5515666036508</v>
      </c>
      <c r="S94" s="7"/>
      <c r="T94" s="25">
        <f t="shared" si="22"/>
        <v>0.66856855266738646</v>
      </c>
      <c r="U94" s="24">
        <f t="shared" si="23"/>
        <v>-0.73124062129912071</v>
      </c>
      <c r="V94" s="7"/>
      <c r="W94" s="25">
        <f t="shared" si="24"/>
        <v>0.67861109723812874</v>
      </c>
      <c r="X94" s="24">
        <f t="shared" si="29"/>
        <v>309.1752942203924</v>
      </c>
      <c r="Y94" s="7"/>
      <c r="Z94" s="25">
        <f t="shared" si="30"/>
        <v>-628</v>
      </c>
      <c r="AA94" s="17">
        <f t="shared" si="31"/>
        <v>309.23099999999988</v>
      </c>
      <c r="AB94" s="24">
        <f t="shared" si="25"/>
        <v>5.3970990992345831</v>
      </c>
      <c r="AC94" s="17">
        <f t="shared" si="26"/>
        <v>-5.5705779607478689E-2</v>
      </c>
    </row>
    <row r="95" spans="1:31" s="17" customFormat="1" x14ac:dyDescent="0.25">
      <c r="A95" s="17">
        <v>10</v>
      </c>
      <c r="B95" s="17">
        <v>-616</v>
      </c>
      <c r="C95" s="17">
        <v>11702</v>
      </c>
      <c r="D95" s="17">
        <v>11858</v>
      </c>
      <c r="E95" s="17">
        <v>14720</v>
      </c>
      <c r="F95" s="17">
        <v>14571</v>
      </c>
      <c r="G95" s="24"/>
      <c r="H95" s="7"/>
      <c r="I95" s="25">
        <f t="shared" si="17"/>
        <v>-3018</v>
      </c>
      <c r="J95" s="24">
        <f t="shared" si="17"/>
        <v>-2713</v>
      </c>
      <c r="K95" s="7"/>
      <c r="L95" s="25">
        <f t="shared" si="27"/>
        <v>-3018.4798135111914</v>
      </c>
      <c r="M95" s="17">
        <f t="shared" si="18"/>
        <v>0.23022100552184224</v>
      </c>
      <c r="N95" s="17">
        <f t="shared" si="28"/>
        <v>-2725.14271805006</v>
      </c>
      <c r="O95" s="24">
        <f t="shared" si="19"/>
        <v>147.44560164325321</v>
      </c>
      <c r="P95" s="7"/>
      <c r="Q95" s="25">
        <f t="shared" si="20"/>
        <v>-3024.6318272245721</v>
      </c>
      <c r="R95" s="24">
        <f t="shared" si="21"/>
        <v>-2709.5515666036508</v>
      </c>
      <c r="S95" s="7"/>
      <c r="T95" s="25">
        <f t="shared" si="22"/>
        <v>0.73596968234345839</v>
      </c>
      <c r="U95" s="24">
        <f t="shared" si="23"/>
        <v>-0.66253135145081188</v>
      </c>
      <c r="V95" s="7"/>
      <c r="W95" s="25">
        <f t="shared" si="24"/>
        <v>0.74508073154428367</v>
      </c>
      <c r="X95" s="24">
        <f t="shared" si="29"/>
        <v>303.68117961274311</v>
      </c>
      <c r="Y95" s="7"/>
      <c r="Z95" s="25">
        <f t="shared" si="30"/>
        <v>-616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-5.8203872567901271E-3</v>
      </c>
    </row>
    <row r="96" spans="1:31" s="17" customFormat="1" x14ac:dyDescent="0.25">
      <c r="A96" s="17">
        <v>11</v>
      </c>
      <c r="B96" s="17">
        <v>-609</v>
      </c>
      <c r="C96" s="17">
        <v>11572</v>
      </c>
      <c r="D96" s="17">
        <v>12006</v>
      </c>
      <c r="E96" s="17">
        <v>14839</v>
      </c>
      <c r="F96" s="17">
        <v>14412</v>
      </c>
      <c r="G96" s="24"/>
      <c r="H96" s="7"/>
      <c r="I96" s="25">
        <f t="shared" si="17"/>
        <v>-3267</v>
      </c>
      <c r="J96" s="24">
        <f t="shared" si="17"/>
        <v>-2406</v>
      </c>
      <c r="K96" s="7"/>
      <c r="L96" s="25">
        <f t="shared" si="27"/>
        <v>-3269.3122517279271</v>
      </c>
      <c r="M96" s="17">
        <f t="shared" si="18"/>
        <v>5.3465080533018829</v>
      </c>
      <c r="N96" s="17">
        <f t="shared" si="28"/>
        <v>-2421.7101341057073</v>
      </c>
      <c r="O96" s="24">
        <f t="shared" si="19"/>
        <v>246.80831361930805</v>
      </c>
      <c r="P96" s="7"/>
      <c r="Q96" s="25">
        <f t="shared" si="20"/>
        <v>-3273.6318272245721</v>
      </c>
      <c r="R96" s="24">
        <f t="shared" si="21"/>
        <v>-2402.5515666036508</v>
      </c>
      <c r="S96" s="7"/>
      <c r="T96" s="25">
        <f t="shared" si="22"/>
        <v>0.79655770143855564</v>
      </c>
      <c r="U96" s="24">
        <f t="shared" si="23"/>
        <v>-0.5874646402642254</v>
      </c>
      <c r="V96" s="7"/>
      <c r="W96" s="25">
        <f t="shared" si="24"/>
        <v>0.80464985171521075</v>
      </c>
      <c r="X96" s="24">
        <f t="shared" si="29"/>
        <v>298.17015239469106</v>
      </c>
      <c r="Y96" s="7"/>
      <c r="Z96" s="25">
        <f t="shared" si="30"/>
        <v>-609</v>
      </c>
      <c r="AA96" s="17">
        <f t="shared" si="31"/>
        <v>298.2059999999999</v>
      </c>
      <c r="AB96" s="24">
        <f t="shared" si="25"/>
        <v>5.2046765492022091</v>
      </c>
      <c r="AC96" s="17">
        <f t="shared" si="26"/>
        <v>-3.5847605308845232E-2</v>
      </c>
    </row>
    <row r="97" spans="1:29" s="17" customFormat="1" x14ac:dyDescent="0.25">
      <c r="A97" s="17">
        <v>12</v>
      </c>
      <c r="B97" s="17">
        <v>-634</v>
      </c>
      <c r="C97" s="17">
        <v>11445</v>
      </c>
      <c r="D97" s="17">
        <v>12168</v>
      </c>
      <c r="E97" s="17">
        <v>14943</v>
      </c>
      <c r="F97" s="17">
        <v>14234</v>
      </c>
      <c r="G97" s="24"/>
      <c r="H97" s="7"/>
      <c r="I97" s="25">
        <f t="shared" si="17"/>
        <v>-3498</v>
      </c>
      <c r="J97" s="24">
        <f t="shared" si="17"/>
        <v>-2066</v>
      </c>
      <c r="K97" s="7"/>
      <c r="L97" s="25">
        <f t="shared" si="27"/>
        <v>-3498.5734051379532</v>
      </c>
      <c r="M97" s="17">
        <f t="shared" si="18"/>
        <v>0.32879345223108164</v>
      </c>
      <c r="N97" s="17">
        <f t="shared" si="28"/>
        <v>-2082.3231104543065</v>
      </c>
      <c r="O97" s="24">
        <f t="shared" si="19"/>
        <v>266.44393490349069</v>
      </c>
      <c r="P97" s="7"/>
      <c r="Q97" s="25">
        <f t="shared" si="20"/>
        <v>-3504.6318272245721</v>
      </c>
      <c r="R97" s="24">
        <f t="shared" si="21"/>
        <v>-2062.5515666036508</v>
      </c>
      <c r="S97" s="7"/>
      <c r="T97" s="25">
        <f t="shared" si="22"/>
        <v>0.85276586373159768</v>
      </c>
      <c r="U97" s="24">
        <f t="shared" si="23"/>
        <v>-0.50432886891751727</v>
      </c>
      <c r="V97" s="7"/>
      <c r="W97" s="25">
        <f t="shared" si="24"/>
        <v>0.85972857726354379</v>
      </c>
      <c r="X97" s="24">
        <f t="shared" si="29"/>
        <v>292.43393040447381</v>
      </c>
      <c r="Y97" s="7"/>
      <c r="Z97" s="25">
        <f t="shared" si="30"/>
        <v>-634</v>
      </c>
      <c r="AA97" s="17">
        <f t="shared" si="31"/>
        <v>292.49999999999989</v>
      </c>
      <c r="AB97" s="24">
        <f t="shared" si="25"/>
        <v>5.1050880620834116</v>
      </c>
      <c r="AC97" s="17">
        <f t="shared" si="26"/>
        <v>-6.6069595526073499E-2</v>
      </c>
    </row>
    <row r="98" spans="1:29" s="17" customFormat="1" x14ac:dyDescent="0.25">
      <c r="A98" s="17">
        <v>13</v>
      </c>
      <c r="B98" s="17">
        <v>-623</v>
      </c>
      <c r="C98" s="17">
        <v>11362</v>
      </c>
      <c r="D98" s="17">
        <v>12352</v>
      </c>
      <c r="E98" s="17">
        <v>15050</v>
      </c>
      <c r="F98" s="17">
        <v>14073</v>
      </c>
      <c r="G98" s="24"/>
      <c r="H98" s="7"/>
      <c r="I98" s="25">
        <f t="shared" si="17"/>
        <v>-3688</v>
      </c>
      <c r="J98" s="24">
        <f t="shared" si="17"/>
        <v>-1721</v>
      </c>
      <c r="K98" s="7"/>
      <c r="L98" s="25">
        <f t="shared" si="27"/>
        <v>-3690.0182936043298</v>
      </c>
      <c r="M98" s="17">
        <f t="shared" si="18"/>
        <v>4.0735090732783972</v>
      </c>
      <c r="N98" s="17">
        <f t="shared" si="28"/>
        <v>-1728.6962774766287</v>
      </c>
      <c r="O98" s="24">
        <f t="shared" si="19"/>
        <v>59.232686997261702</v>
      </c>
      <c r="P98" s="7"/>
      <c r="Q98" s="25">
        <f t="shared" si="20"/>
        <v>-3694.6318272245721</v>
      </c>
      <c r="R98" s="24">
        <f t="shared" si="21"/>
        <v>-1717.5515666036506</v>
      </c>
      <c r="S98" s="7"/>
      <c r="T98" s="25">
        <f t="shared" si="22"/>
        <v>0.8989976855310694</v>
      </c>
      <c r="U98" s="24">
        <f t="shared" si="23"/>
        <v>-0.41997051269806329</v>
      </c>
      <c r="V98" s="7"/>
      <c r="W98" s="25">
        <f t="shared" si="24"/>
        <v>0.9048133468200551</v>
      </c>
      <c r="X98" s="24">
        <f t="shared" si="29"/>
        <v>286.93588959524197</v>
      </c>
      <c r="Y98" s="7"/>
      <c r="Z98" s="25">
        <f t="shared" si="30"/>
        <v>-623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4.2889595242058931E-2</v>
      </c>
    </row>
    <row r="99" spans="1:29" s="17" customFormat="1" x14ac:dyDescent="0.25">
      <c r="A99" s="17">
        <v>14</v>
      </c>
      <c r="B99" s="17">
        <v>-638</v>
      </c>
      <c r="C99" s="17">
        <v>11279</v>
      </c>
      <c r="D99" s="17">
        <v>12540</v>
      </c>
      <c r="E99" s="17">
        <v>15126</v>
      </c>
      <c r="F99" s="17">
        <v>13879</v>
      </c>
      <c r="G99" s="24"/>
      <c r="H99" s="7"/>
      <c r="I99" s="25">
        <f t="shared" si="17"/>
        <v>-3847</v>
      </c>
      <c r="J99" s="24">
        <f t="shared" si="17"/>
        <v>-1339</v>
      </c>
      <c r="K99" s="7"/>
      <c r="L99" s="25">
        <f t="shared" si="27"/>
        <v>-3849.3837174540272</v>
      </c>
      <c r="M99" s="17">
        <f t="shared" si="18"/>
        <v>5.6821089006338772</v>
      </c>
      <c r="N99" s="17">
        <f t="shared" si="28"/>
        <v>-1349.4403971374379</v>
      </c>
      <c r="O99" s="24">
        <f t="shared" si="19"/>
        <v>109.00189238742176</v>
      </c>
      <c r="P99" s="7"/>
      <c r="Q99" s="25">
        <f t="shared" si="20"/>
        <v>-3853.6318272245721</v>
      </c>
      <c r="R99" s="24">
        <f t="shared" si="21"/>
        <v>-1335.5515666036506</v>
      </c>
      <c r="S99" s="7"/>
      <c r="T99" s="25">
        <f t="shared" si="22"/>
        <v>0.93768642061589047</v>
      </c>
      <c r="U99" s="24">
        <f t="shared" si="23"/>
        <v>-0.32656502842029117</v>
      </c>
      <c r="V99" s="7"/>
      <c r="W99" s="25">
        <f t="shared" si="24"/>
        <v>0.94223084815403779</v>
      </c>
      <c r="X99" s="24">
        <f t="shared" si="29"/>
        <v>281.15310014843851</v>
      </c>
      <c r="Y99" s="7"/>
      <c r="Z99" s="25">
        <f t="shared" si="30"/>
        <v>-638</v>
      </c>
      <c r="AA99" s="17">
        <f t="shared" si="31"/>
        <v>281.1509999999999</v>
      </c>
      <c r="AB99" s="24">
        <f t="shared" si="25"/>
        <v>4.9070106452745756</v>
      </c>
      <c r="AC99" s="17">
        <f t="shared" si="26"/>
        <v>2.100148438614724E-3</v>
      </c>
    </row>
    <row r="100" spans="1:29" s="17" customFormat="1" x14ac:dyDescent="0.25">
      <c r="A100" s="17">
        <v>15</v>
      </c>
      <c r="B100" s="17">
        <v>-631</v>
      </c>
      <c r="C100" s="17">
        <v>11214</v>
      </c>
      <c r="D100" s="17">
        <v>12724</v>
      </c>
      <c r="E100" s="17">
        <v>15179</v>
      </c>
      <c r="F100" s="17">
        <v>13680</v>
      </c>
      <c r="G100" s="24"/>
      <c r="H100" s="7"/>
      <c r="I100" s="25">
        <f t="shared" si="17"/>
        <v>-3965</v>
      </c>
      <c r="J100" s="24">
        <f t="shared" si="17"/>
        <v>-956</v>
      </c>
      <c r="K100" s="7"/>
      <c r="L100" s="25">
        <f t="shared" si="27"/>
        <v>-3968.9295257525264</v>
      </c>
      <c r="M100" s="17">
        <f t="shared" si="18"/>
        <v>15.441172639768075</v>
      </c>
      <c r="N100" s="17">
        <f t="shared" si="28"/>
        <v>-961.02019643317362</v>
      </c>
      <c r="O100" s="24">
        <f t="shared" si="19"/>
        <v>25.202372227649171</v>
      </c>
      <c r="P100" s="7"/>
      <c r="Q100" s="25">
        <f t="shared" si="20"/>
        <v>-3971.6318272245721</v>
      </c>
      <c r="R100" s="24">
        <f t="shared" si="21"/>
        <v>-952.5515666036506</v>
      </c>
      <c r="S100" s="7"/>
      <c r="T100" s="25">
        <f t="shared" si="22"/>
        <v>0.96639881520714144</v>
      </c>
      <c r="U100" s="24">
        <f t="shared" si="23"/>
        <v>-0.23291502716796988</v>
      </c>
      <c r="V100" s="7"/>
      <c r="W100" s="25">
        <f t="shared" si="24"/>
        <v>0.96966774257513366</v>
      </c>
      <c r="X100" s="24">
        <f t="shared" si="29"/>
        <v>275.54405973750772</v>
      </c>
      <c r="Y100" s="7"/>
      <c r="Z100" s="25">
        <f t="shared" si="30"/>
        <v>-631</v>
      </c>
      <c r="AA100" s="17">
        <f t="shared" si="31"/>
        <v>275.47199999999992</v>
      </c>
      <c r="AB100" s="24">
        <f t="shared" si="25"/>
        <v>4.8078933970538182</v>
      </c>
      <c r="AC100" s="17">
        <f t="shared" si="26"/>
        <v>7.2059737507800037E-2</v>
      </c>
    </row>
    <row r="101" spans="1:29" s="17" customFormat="1" x14ac:dyDescent="0.25">
      <c r="A101" s="17">
        <v>16</v>
      </c>
      <c r="B101" s="17">
        <v>-636</v>
      </c>
      <c r="C101" s="17">
        <v>11185</v>
      </c>
      <c r="D101" s="17">
        <v>12935</v>
      </c>
      <c r="E101" s="17">
        <v>15231</v>
      </c>
      <c r="F101" s="17">
        <v>13496</v>
      </c>
      <c r="G101" s="24"/>
      <c r="H101" s="7"/>
      <c r="I101" s="25">
        <f t="shared" si="17"/>
        <v>-4046</v>
      </c>
      <c r="J101" s="24">
        <f t="shared" si="17"/>
        <v>-561</v>
      </c>
      <c r="K101" s="7"/>
      <c r="L101" s="25">
        <f t="shared" si="27"/>
        <v>-4049.9144743765528</v>
      </c>
      <c r="M101" s="17">
        <f t="shared" si="18"/>
        <v>15.323109644688348</v>
      </c>
      <c r="N101" s="17">
        <f t="shared" si="28"/>
        <v>-560.00323428673369</v>
      </c>
      <c r="O101" s="24">
        <f t="shared" si="19"/>
        <v>0.9935418871433026</v>
      </c>
      <c r="P101" s="7"/>
      <c r="Q101" s="25">
        <f t="shared" si="20"/>
        <v>-4052.6318272245721</v>
      </c>
      <c r="R101" s="24">
        <f t="shared" si="21"/>
        <v>-557.5515666036506</v>
      </c>
      <c r="S101" s="7"/>
      <c r="T101" s="25">
        <f t="shared" si="22"/>
        <v>0.98610817081638991</v>
      </c>
      <c r="U101" s="24">
        <f t="shared" si="23"/>
        <v>-0.13633082222105891</v>
      </c>
      <c r="V101" s="7"/>
      <c r="W101" s="25">
        <f t="shared" si="24"/>
        <v>0.9880607122765801</v>
      </c>
      <c r="X101" s="24">
        <f t="shared" si="29"/>
        <v>269.89340950917517</v>
      </c>
      <c r="Y101" s="7"/>
      <c r="Z101" s="25">
        <f t="shared" si="30"/>
        <v>-636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0.14540950917523787</v>
      </c>
    </row>
    <row r="102" spans="1:29" s="17" customFormat="1" x14ac:dyDescent="0.25">
      <c r="A102" s="17">
        <v>17</v>
      </c>
      <c r="B102" s="17">
        <v>-618</v>
      </c>
      <c r="C102" s="17">
        <v>11157</v>
      </c>
      <c r="D102" s="17">
        <v>13125</v>
      </c>
      <c r="E102" s="17">
        <v>15240</v>
      </c>
      <c r="F102" s="17">
        <v>13289</v>
      </c>
      <c r="G102" s="24"/>
      <c r="H102" s="7"/>
      <c r="I102" s="25">
        <f t="shared" si="17"/>
        <v>-4083</v>
      </c>
      <c r="J102" s="24">
        <f t="shared" si="17"/>
        <v>-164</v>
      </c>
      <c r="K102" s="7"/>
      <c r="L102" s="25">
        <f t="shared" si="27"/>
        <v>-4089.8446888567914</v>
      </c>
      <c r="M102" s="17">
        <f t="shared" si="18"/>
        <v>46.84976554628485</v>
      </c>
      <c r="N102" s="17">
        <f t="shared" si="28"/>
        <v>-164.97373764856729</v>
      </c>
      <c r="O102" s="24">
        <f t="shared" si="19"/>
        <v>0.94816500823736283</v>
      </c>
      <c r="P102" s="7"/>
      <c r="Q102" s="25">
        <f t="shared" si="20"/>
        <v>-4089.6318272245721</v>
      </c>
      <c r="R102" s="24">
        <f t="shared" si="21"/>
        <v>-160.5515666036506</v>
      </c>
      <c r="S102" s="7"/>
      <c r="T102" s="25">
        <f t="shared" si="22"/>
        <v>0.99511120979839229</v>
      </c>
      <c r="U102" s="24">
        <f t="shared" si="23"/>
        <v>-3.9257583325049659E-2</v>
      </c>
      <c r="V102" s="7"/>
      <c r="W102" s="25">
        <f t="shared" si="24"/>
        <v>0.99573969367517512</v>
      </c>
      <c r="X102" s="24">
        <f t="shared" si="29"/>
        <v>264.29519343091113</v>
      </c>
      <c r="Y102" s="7"/>
      <c r="Z102" s="25">
        <f t="shared" si="30"/>
        <v>-618</v>
      </c>
      <c r="AA102" s="17">
        <f t="shared" si="31"/>
        <v>264.18599999999992</v>
      </c>
      <c r="AB102" s="24">
        <f t="shared" si="25"/>
        <v>4.6109155376737379</v>
      </c>
      <c r="AC102" s="17">
        <f t="shared" si="26"/>
        <v>0.10919343091120481</v>
      </c>
    </row>
    <row r="103" spans="1:29" s="17" customFormat="1" x14ac:dyDescent="0.25">
      <c r="A103" s="17">
        <v>18</v>
      </c>
      <c r="B103" s="17">
        <v>-628</v>
      </c>
      <c r="C103" s="17">
        <v>11162</v>
      </c>
      <c r="D103" s="17">
        <v>13324</v>
      </c>
      <c r="E103" s="17">
        <v>15244</v>
      </c>
      <c r="F103" s="17">
        <v>13095</v>
      </c>
      <c r="G103" s="24"/>
      <c r="H103" s="7"/>
      <c r="I103" s="25">
        <f t="shared" si="17"/>
        <v>-4082</v>
      </c>
      <c r="J103" s="24">
        <f t="shared" si="17"/>
        <v>229</v>
      </c>
      <c r="K103" s="7"/>
      <c r="L103" s="25">
        <f t="shared" si="27"/>
        <v>-4090.8900067205941</v>
      </c>
      <c r="M103" s="17">
        <f t="shared" si="18"/>
        <v>79.032219492208284</v>
      </c>
      <c r="N103" s="17">
        <f t="shared" si="28"/>
        <v>237.98581469576951</v>
      </c>
      <c r="O103" s="24">
        <f t="shared" si="19"/>
        <v>80.744865746707205</v>
      </c>
      <c r="P103" s="7"/>
      <c r="Q103" s="25">
        <f t="shared" si="20"/>
        <v>-4088.6318272245721</v>
      </c>
      <c r="R103" s="24">
        <f t="shared" si="21"/>
        <v>232.4484333963494</v>
      </c>
      <c r="S103" s="7"/>
      <c r="T103" s="25">
        <f t="shared" si="22"/>
        <v>0.99486788442050034</v>
      </c>
      <c r="U103" s="24">
        <f t="shared" si="23"/>
        <v>5.6837587672763028E-2</v>
      </c>
      <c r="V103" s="7"/>
      <c r="W103" s="25">
        <f t="shared" si="24"/>
        <v>0.99418479862978215</v>
      </c>
      <c r="X103" s="24">
        <f t="shared" si="29"/>
        <v>258.76540473714977</v>
      </c>
      <c r="Y103" s="7"/>
      <c r="Z103" s="25">
        <f t="shared" si="30"/>
        <v>-628</v>
      </c>
      <c r="AA103" s="17">
        <f t="shared" si="31"/>
        <v>258.53399999999993</v>
      </c>
      <c r="AB103" s="24">
        <f t="shared" si="25"/>
        <v>4.5122695283510188</v>
      </c>
      <c r="AC103" s="17">
        <f t="shared" si="26"/>
        <v>0.23140473714983045</v>
      </c>
    </row>
    <row r="104" spans="1:29" s="17" customFormat="1" x14ac:dyDescent="0.25">
      <c r="A104" s="17">
        <v>19</v>
      </c>
      <c r="B104" s="17">
        <v>-603</v>
      </c>
      <c r="C104" s="17">
        <v>11177</v>
      </c>
      <c r="D104" s="17">
        <v>13513</v>
      </c>
      <c r="E104" s="17">
        <v>15227</v>
      </c>
      <c r="F104" s="17">
        <v>12901</v>
      </c>
      <c r="G104" s="24"/>
      <c r="H104" s="7"/>
      <c r="I104" s="25">
        <f t="shared" si="17"/>
        <v>-4050</v>
      </c>
      <c r="J104" s="24">
        <f t="shared" si="17"/>
        <v>612</v>
      </c>
      <c r="K104" s="7"/>
      <c r="L104" s="25">
        <f t="shared" si="27"/>
        <v>-4054.3817992684394</v>
      </c>
      <c r="M104" s="17">
        <f t="shared" si="18"/>
        <v>19.200164828896135</v>
      </c>
      <c r="N104" s="17">
        <f t="shared" si="28"/>
        <v>622.73633895897149</v>
      </c>
      <c r="O104" s="24">
        <f t="shared" si="19"/>
        <v>115.26897424192896</v>
      </c>
      <c r="P104" s="7"/>
      <c r="Q104" s="25">
        <f t="shared" si="20"/>
        <v>-4056.6318272245721</v>
      </c>
      <c r="R104" s="24">
        <f t="shared" si="21"/>
        <v>615.4484333963494</v>
      </c>
      <c r="S104" s="7"/>
      <c r="T104" s="25">
        <f t="shared" si="22"/>
        <v>0.98708147232795773</v>
      </c>
      <c r="U104" s="24">
        <f t="shared" si="23"/>
        <v>0.15048758892508429</v>
      </c>
      <c r="V104" s="7"/>
      <c r="W104" s="25">
        <f t="shared" si="24"/>
        <v>0.98511948703934094</v>
      </c>
      <c r="X104" s="24">
        <f t="shared" si="29"/>
        <v>253.35204416730983</v>
      </c>
      <c r="Y104" s="7"/>
      <c r="Z104" s="25">
        <f t="shared" si="30"/>
        <v>-603</v>
      </c>
      <c r="AA104" s="17">
        <f t="shared" si="31"/>
        <v>253.10699999999994</v>
      </c>
      <c r="AB104" s="24">
        <f t="shared" si="25"/>
        <v>4.4175505098452863</v>
      </c>
      <c r="AC104" s="17">
        <f t="shared" si="26"/>
        <v>0.2450441673098851</v>
      </c>
    </row>
    <row r="105" spans="1:29" s="17" customFormat="1" x14ac:dyDescent="0.25">
      <c r="A105" s="17">
        <v>20</v>
      </c>
      <c r="B105" s="17">
        <v>-611</v>
      </c>
      <c r="C105" s="17">
        <v>11221</v>
      </c>
      <c r="D105" s="17">
        <v>13715</v>
      </c>
      <c r="E105" s="17">
        <v>15196</v>
      </c>
      <c r="F105" s="17">
        <v>12721</v>
      </c>
      <c r="G105" s="24"/>
      <c r="H105" s="7"/>
      <c r="I105" s="25">
        <f t="shared" si="17"/>
        <v>-3975</v>
      </c>
      <c r="J105" s="24">
        <f t="shared" si="17"/>
        <v>994</v>
      </c>
      <c r="K105" s="7"/>
      <c r="L105" s="25">
        <f t="shared" si="27"/>
        <v>-3980.2422330378754</v>
      </c>
      <c r="M105" s="17">
        <f t="shared" si="18"/>
        <v>27.481007223392282</v>
      </c>
      <c r="N105" s="17">
        <f t="shared" si="28"/>
        <v>1006.8350383482797</v>
      </c>
      <c r="O105" s="24">
        <f t="shared" si="19"/>
        <v>164.73820940181002</v>
      </c>
      <c r="P105" s="7"/>
      <c r="Q105" s="25">
        <f t="shared" si="20"/>
        <v>-3981.6318272245721</v>
      </c>
      <c r="R105" s="24">
        <f t="shared" si="21"/>
        <v>997.4484333963494</v>
      </c>
      <c r="S105" s="7"/>
      <c r="T105" s="25">
        <f t="shared" si="22"/>
        <v>0.968832068986061</v>
      </c>
      <c r="U105" s="24">
        <f t="shared" si="23"/>
        <v>0.24389307320285641</v>
      </c>
      <c r="V105" s="7"/>
      <c r="W105" s="25">
        <f t="shared" si="24"/>
        <v>0.96559354699532629</v>
      </c>
      <c r="X105" s="24">
        <f t="shared" si="29"/>
        <v>247.86196607923387</v>
      </c>
      <c r="Y105" s="7"/>
      <c r="Z105" s="25">
        <f t="shared" si="30"/>
        <v>-611</v>
      </c>
      <c r="AA105" s="17">
        <f t="shared" si="31"/>
        <v>247.60799999999995</v>
      </c>
      <c r="AB105" s="24">
        <f t="shared" si="25"/>
        <v>4.3215748542781185</v>
      </c>
      <c r="AC105" s="17">
        <f t="shared" si="26"/>
        <v>0.25396607923391912</v>
      </c>
    </row>
    <row r="106" spans="1:29" s="17" customFormat="1" x14ac:dyDescent="0.25">
      <c r="A106" s="17">
        <v>21</v>
      </c>
      <c r="B106" s="17">
        <v>-641</v>
      </c>
      <c r="C106" s="17">
        <v>11266</v>
      </c>
      <c r="D106" s="17">
        <v>13893</v>
      </c>
      <c r="E106" s="17">
        <v>15123</v>
      </c>
      <c r="F106" s="17">
        <v>12510</v>
      </c>
      <c r="G106" s="24"/>
      <c r="H106" s="7"/>
      <c r="I106" s="25">
        <f t="shared" si="17"/>
        <v>-3857</v>
      </c>
      <c r="J106" s="24">
        <f t="shared" si="17"/>
        <v>1383</v>
      </c>
      <c r="K106" s="7"/>
      <c r="L106" s="25">
        <f t="shared" si="27"/>
        <v>-3863.0200524240686</v>
      </c>
      <c r="M106" s="17">
        <f t="shared" si="18"/>
        <v>36.241031188533995</v>
      </c>
      <c r="N106" s="17">
        <f t="shared" si="28"/>
        <v>1399.7123673076387</v>
      </c>
      <c r="O106" s="24">
        <f t="shared" si="19"/>
        <v>279.3032210254313</v>
      </c>
      <c r="P106" s="7"/>
      <c r="Q106" s="25">
        <f t="shared" si="20"/>
        <v>-3863.6318272245721</v>
      </c>
      <c r="R106" s="24">
        <f t="shared" si="21"/>
        <v>1386.4484333963494</v>
      </c>
      <c r="S106" s="7"/>
      <c r="T106" s="25">
        <f t="shared" si="22"/>
        <v>0.94011967439481003</v>
      </c>
      <c r="U106" s="24">
        <f t="shared" si="23"/>
        <v>0.33901017630247254</v>
      </c>
      <c r="V106" s="7"/>
      <c r="W106" s="25">
        <f t="shared" si="24"/>
        <v>0.93558028033986873</v>
      </c>
      <c r="X106" s="24">
        <f t="shared" si="29"/>
        <v>242.1193170227416</v>
      </c>
      <c r="Y106" s="7"/>
      <c r="Z106" s="25">
        <f t="shared" si="30"/>
        <v>-641</v>
      </c>
      <c r="AA106" s="17">
        <f t="shared" si="31"/>
        <v>241.83899999999994</v>
      </c>
      <c r="AB106" s="24">
        <f t="shared" si="25"/>
        <v>4.2208868097305654</v>
      </c>
      <c r="AC106" s="17">
        <f t="shared" si="26"/>
        <v>0.28031702274165582</v>
      </c>
    </row>
    <row r="107" spans="1:29" s="17" customFormat="1" x14ac:dyDescent="0.25">
      <c r="A107" s="17">
        <v>22</v>
      </c>
      <c r="B107" s="17">
        <v>-630</v>
      </c>
      <c r="C107" s="17">
        <v>11358</v>
      </c>
      <c r="D107" s="17">
        <v>14095</v>
      </c>
      <c r="E107" s="17">
        <v>15067</v>
      </c>
      <c r="F107" s="17">
        <v>12337</v>
      </c>
      <c r="G107" s="24"/>
      <c r="H107" s="7"/>
      <c r="I107" s="25">
        <f t="shared" si="17"/>
        <v>-3709</v>
      </c>
      <c r="J107" s="24">
        <f t="shared" si="17"/>
        <v>1758</v>
      </c>
      <c r="K107" s="7"/>
      <c r="L107" s="25">
        <f t="shared" si="27"/>
        <v>-3709.5914600599258</v>
      </c>
      <c r="M107" s="17">
        <f t="shared" si="18"/>
        <v>0.34982500248742354</v>
      </c>
      <c r="N107" s="17">
        <f t="shared" si="28"/>
        <v>1771.9871404403482</v>
      </c>
      <c r="O107" s="24">
        <f t="shared" si="19"/>
        <v>195.64009769802362</v>
      </c>
      <c r="P107" s="7"/>
      <c r="Q107" s="25">
        <f t="shared" si="20"/>
        <v>-3715.6318272245721</v>
      </c>
      <c r="R107" s="24">
        <f t="shared" si="21"/>
        <v>1761.4484333963494</v>
      </c>
      <c r="S107" s="7"/>
      <c r="T107" s="25">
        <f t="shared" si="22"/>
        <v>0.90410751846680049</v>
      </c>
      <c r="U107" s="24">
        <f t="shared" si="23"/>
        <v>0.43070404175840066</v>
      </c>
      <c r="V107" s="7"/>
      <c r="W107" s="25">
        <f t="shared" si="24"/>
        <v>0.89831329425837492</v>
      </c>
      <c r="X107" s="24">
        <f t="shared" si="29"/>
        <v>236.42165560275498</v>
      </c>
      <c r="Y107" s="7"/>
      <c r="Z107" s="25">
        <f t="shared" si="30"/>
        <v>-630</v>
      </c>
      <c r="AA107" s="17">
        <f t="shared" si="31"/>
        <v>236.16899999999995</v>
      </c>
      <c r="AB107" s="24">
        <f t="shared" si="25"/>
        <v>4.1219266411424869</v>
      </c>
      <c r="AC107" s="17">
        <f t="shared" si="26"/>
        <v>0.25265560275502708</v>
      </c>
    </row>
    <row r="108" spans="1:29" s="17" customFormat="1" x14ac:dyDescent="0.25">
      <c r="A108" s="17">
        <v>23</v>
      </c>
      <c r="B108" s="17">
        <v>-634</v>
      </c>
      <c r="C108" s="17">
        <v>11445</v>
      </c>
      <c r="D108" s="17">
        <v>14270</v>
      </c>
      <c r="E108" s="17">
        <v>14960</v>
      </c>
      <c r="F108" s="17">
        <v>12156</v>
      </c>
      <c r="G108" s="24"/>
      <c r="H108" s="7"/>
      <c r="I108" s="25">
        <f t="shared" si="17"/>
        <v>-3515</v>
      </c>
      <c r="J108" s="24">
        <f t="shared" si="17"/>
        <v>2114</v>
      </c>
      <c r="K108" s="7"/>
      <c r="L108" s="25">
        <f t="shared" si="27"/>
        <v>-3518.4671958260642</v>
      </c>
      <c r="M108" s="17">
        <f t="shared" si="18"/>
        <v>12.021446896277</v>
      </c>
      <c r="N108" s="17">
        <f t="shared" si="28"/>
        <v>2129.0388199547965</v>
      </c>
      <c r="O108" s="24">
        <f t="shared" si="19"/>
        <v>226.16610563278567</v>
      </c>
      <c r="P108" s="7"/>
      <c r="Q108" s="25">
        <f t="shared" si="20"/>
        <v>-3521.6318272245721</v>
      </c>
      <c r="R108" s="24">
        <f t="shared" si="21"/>
        <v>2117.4484333963492</v>
      </c>
      <c r="S108" s="7"/>
      <c r="T108" s="25">
        <f t="shared" si="22"/>
        <v>0.85690239515576094</v>
      </c>
      <c r="U108" s="24">
        <f t="shared" si="23"/>
        <v>0.51775208469789502</v>
      </c>
      <c r="V108" s="7"/>
      <c r="W108" s="25">
        <f t="shared" si="24"/>
        <v>0.84991570645828207</v>
      </c>
      <c r="X108" s="24">
        <f t="shared" si="29"/>
        <v>230.6884866166663</v>
      </c>
      <c r="Y108" s="7"/>
      <c r="Z108" s="25">
        <f t="shared" si="30"/>
        <v>-634</v>
      </c>
      <c r="AA108" s="17">
        <f t="shared" si="31"/>
        <v>230.46299999999997</v>
      </c>
      <c r="AB108" s="24">
        <f t="shared" si="25"/>
        <v>4.0223381540236911</v>
      </c>
      <c r="AC108" s="17">
        <f t="shared" si="26"/>
        <v>0.22548661666633052</v>
      </c>
    </row>
    <row r="109" spans="1:29" s="17" customFormat="1" x14ac:dyDescent="0.25">
      <c r="A109" s="17">
        <v>24</v>
      </c>
      <c r="B109" s="17">
        <v>-642</v>
      </c>
      <c r="C109" s="17">
        <v>11578</v>
      </c>
      <c r="D109" s="17">
        <v>14448</v>
      </c>
      <c r="E109" s="17">
        <v>14864</v>
      </c>
      <c r="F109" s="17">
        <v>12001</v>
      </c>
      <c r="G109" s="24"/>
      <c r="H109" s="7"/>
      <c r="I109" s="25">
        <f t="shared" si="17"/>
        <v>-3286</v>
      </c>
      <c r="J109" s="24">
        <f t="shared" si="17"/>
        <v>2447</v>
      </c>
      <c r="K109" s="7"/>
      <c r="L109" s="25">
        <f t="shared" si="27"/>
        <v>-3289.3300180517713</v>
      </c>
      <c r="M109" s="17">
        <f t="shared" si="18"/>
        <v>11.089020225122566</v>
      </c>
      <c r="N109" s="17">
        <f t="shared" si="28"/>
        <v>2468.9982337484676</v>
      </c>
      <c r="O109" s="24">
        <f t="shared" si="19"/>
        <v>483.92228805221691</v>
      </c>
      <c r="P109" s="7"/>
      <c r="Q109" s="25">
        <f t="shared" si="20"/>
        <v>-3292.6318272245721</v>
      </c>
      <c r="R109" s="24">
        <f t="shared" si="21"/>
        <v>2450.4484333963492</v>
      </c>
      <c r="S109" s="7"/>
      <c r="T109" s="25">
        <f t="shared" si="22"/>
        <v>0.80118088361850281</v>
      </c>
      <c r="U109" s="24">
        <f t="shared" si="23"/>
        <v>0.59917623722275926</v>
      </c>
      <c r="V109" s="7"/>
      <c r="W109" s="25">
        <f t="shared" si="24"/>
        <v>0.7930776944593706</v>
      </c>
      <c r="X109" s="24">
        <f t="shared" si="29"/>
        <v>224.96612054207253</v>
      </c>
      <c r="Y109" s="7"/>
      <c r="Z109" s="25">
        <f t="shared" si="30"/>
        <v>-642</v>
      </c>
      <c r="AA109" s="17">
        <f t="shared" si="31"/>
        <v>224.68499999999997</v>
      </c>
      <c r="AB109" s="24">
        <f t="shared" si="25"/>
        <v>3.9214930298434587</v>
      </c>
      <c r="AC109" s="17">
        <f t="shared" si="26"/>
        <v>0.2811205420725571</v>
      </c>
    </row>
    <row r="110" spans="1:29" s="17" customFormat="1" x14ac:dyDescent="0.25">
      <c r="A110" s="17">
        <v>25</v>
      </c>
      <c r="B110" s="17">
        <v>-618</v>
      </c>
      <c r="C110" s="17">
        <v>11686</v>
      </c>
      <c r="D110" s="17">
        <v>14589</v>
      </c>
      <c r="E110" s="17">
        <v>14722</v>
      </c>
      <c r="F110" s="17">
        <v>11831</v>
      </c>
      <c r="G110" s="24"/>
      <c r="H110" s="7"/>
      <c r="I110" s="25">
        <f t="shared" si="17"/>
        <v>-3036</v>
      </c>
      <c r="J110" s="24">
        <f t="shared" si="17"/>
        <v>2758</v>
      </c>
      <c r="K110" s="7"/>
      <c r="L110" s="25">
        <f t="shared" si="27"/>
        <v>-3037.0799451792818</v>
      </c>
      <c r="M110" s="17">
        <f t="shared" si="18"/>
        <v>1.1662815902540462</v>
      </c>
      <c r="N110" s="17">
        <f t="shared" si="28"/>
        <v>2772.5020436993391</v>
      </c>
      <c r="O110" s="24">
        <f t="shared" si="19"/>
        <v>210.3092714575404</v>
      </c>
      <c r="P110" s="7"/>
      <c r="Q110" s="25">
        <f t="shared" si="20"/>
        <v>-3042.6318272245721</v>
      </c>
      <c r="R110" s="24">
        <f t="shared" si="21"/>
        <v>2761.4484333963492</v>
      </c>
      <c r="S110" s="7"/>
      <c r="T110" s="25">
        <f t="shared" si="22"/>
        <v>0.7403495391455136</v>
      </c>
      <c r="U110" s="24">
        <f t="shared" si="23"/>
        <v>0.67522101630754228</v>
      </c>
      <c r="V110" s="7"/>
      <c r="W110" s="25">
        <f t="shared" si="24"/>
        <v>0.73120279355298379</v>
      </c>
      <c r="X110" s="24">
        <f t="shared" si="29"/>
        <v>219.3168628268013</v>
      </c>
      <c r="Y110" s="7"/>
      <c r="Z110" s="25">
        <f t="shared" si="30"/>
        <v>-618</v>
      </c>
      <c r="AA110" s="17">
        <f t="shared" si="31"/>
        <v>219.12299999999996</v>
      </c>
      <c r="AB110" s="24">
        <f t="shared" si="25"/>
        <v>3.8244178168475336</v>
      </c>
      <c r="AC110" s="17">
        <f t="shared" si="26"/>
        <v>0.19386282680133604</v>
      </c>
    </row>
    <row r="111" spans="1:29" s="17" customFormat="1" x14ac:dyDescent="0.25">
      <c r="A111" s="17">
        <v>26</v>
      </c>
      <c r="B111" s="17">
        <v>-609</v>
      </c>
      <c r="C111" s="17">
        <v>11832</v>
      </c>
      <c r="D111" s="17">
        <v>14738</v>
      </c>
      <c r="E111" s="17">
        <v>14597</v>
      </c>
      <c r="F111" s="17">
        <v>11702</v>
      </c>
      <c r="G111" s="24"/>
      <c r="H111" s="7"/>
      <c r="I111" s="25">
        <f t="shared" si="17"/>
        <v>-2765</v>
      </c>
      <c r="J111" s="24">
        <f t="shared" si="17"/>
        <v>3036</v>
      </c>
      <c r="K111" s="7"/>
      <c r="L111" s="25">
        <f t="shared" si="27"/>
        <v>-2760.443335781184</v>
      </c>
      <c r="M111" s="17">
        <f t="shared" si="18"/>
        <v>20.763188803037732</v>
      </c>
      <c r="N111" s="17">
        <f t="shared" si="28"/>
        <v>3045.9703282309783</v>
      </c>
      <c r="O111" s="24">
        <f t="shared" si="19"/>
        <v>99.407445033443651</v>
      </c>
      <c r="P111" s="7"/>
      <c r="Q111" s="25">
        <f t="shared" si="20"/>
        <v>-2771.6318272245721</v>
      </c>
      <c r="R111" s="24">
        <f t="shared" si="21"/>
        <v>3039.4484333963492</v>
      </c>
      <c r="S111" s="7"/>
      <c r="T111" s="25">
        <f t="shared" si="22"/>
        <v>0.67440836173679342</v>
      </c>
      <c r="U111" s="24">
        <f t="shared" si="23"/>
        <v>0.74319673523220375</v>
      </c>
      <c r="V111" s="7"/>
      <c r="W111" s="25">
        <f t="shared" si="24"/>
        <v>0.6643277137061917</v>
      </c>
      <c r="X111" s="24">
        <f t="shared" si="29"/>
        <v>213.83029558422959</v>
      </c>
      <c r="Y111" s="7"/>
      <c r="Z111" s="25">
        <f t="shared" si="30"/>
        <v>-609</v>
      </c>
      <c r="AA111" s="17">
        <f t="shared" si="31"/>
        <v>213.64199999999997</v>
      </c>
      <c r="AB111" s="24">
        <f t="shared" si="25"/>
        <v>3.7287563205457248</v>
      </c>
      <c r="AC111" s="17">
        <f t="shared" si="26"/>
        <v>0.18829558422962123</v>
      </c>
    </row>
    <row r="112" spans="1:29" s="17" customFormat="1" x14ac:dyDescent="0.25">
      <c r="A112" s="17">
        <v>27</v>
      </c>
      <c r="B112" s="17">
        <v>-616</v>
      </c>
      <c r="C112" s="17">
        <v>11983</v>
      </c>
      <c r="D112" s="17">
        <v>14855</v>
      </c>
      <c r="E112" s="17">
        <v>14438</v>
      </c>
      <c r="F112" s="17">
        <v>11569</v>
      </c>
      <c r="G112" s="24"/>
      <c r="H112" s="7"/>
      <c r="I112" s="25">
        <f t="shared" si="17"/>
        <v>-2455</v>
      </c>
      <c r="J112" s="24">
        <f t="shared" si="17"/>
        <v>3286</v>
      </c>
      <c r="K112" s="7"/>
      <c r="L112" s="25">
        <f t="shared" si="27"/>
        <v>-2454.8875348474867</v>
      </c>
      <c r="M112" s="17">
        <f t="shared" si="18"/>
        <v>1.264841052984503E-2</v>
      </c>
      <c r="N112" s="17">
        <f t="shared" si="28"/>
        <v>3294.1422883687997</v>
      </c>
      <c r="O112" s="24">
        <f t="shared" si="19"/>
        <v>66.296859880690135</v>
      </c>
      <c r="P112" s="7"/>
      <c r="Q112" s="25">
        <f t="shared" si="20"/>
        <v>-2461.6318272245721</v>
      </c>
      <c r="R112" s="24">
        <f t="shared" si="21"/>
        <v>3289.4484333963492</v>
      </c>
      <c r="S112" s="7"/>
      <c r="T112" s="25">
        <f t="shared" si="22"/>
        <v>0.59897749459028682</v>
      </c>
      <c r="U112" s="24">
        <f t="shared" si="23"/>
        <v>0.80432597886948909</v>
      </c>
      <c r="V112" s="7"/>
      <c r="W112" s="25">
        <f t="shared" si="24"/>
        <v>0.58805550384894156</v>
      </c>
      <c r="X112" s="24">
        <f t="shared" si="29"/>
        <v>208.20857624339692</v>
      </c>
      <c r="Y112" s="7"/>
      <c r="Z112" s="25">
        <f t="shared" si="30"/>
        <v>-616</v>
      </c>
      <c r="AA112" s="17">
        <f t="shared" si="31"/>
        <v>208.09799999999996</v>
      </c>
      <c r="AB112" s="24">
        <f t="shared" si="25"/>
        <v>3.6319952668151592</v>
      </c>
      <c r="AC112" s="17">
        <f t="shared" si="26"/>
        <v>0.11057624339696304</v>
      </c>
    </row>
    <row r="113" spans="1:29" s="17" customFormat="1" x14ac:dyDescent="0.25">
      <c r="A113" s="17">
        <v>28</v>
      </c>
      <c r="B113" s="17">
        <v>-628</v>
      </c>
      <c r="C113" s="17">
        <v>12148</v>
      </c>
      <c r="D113" s="17">
        <v>14968</v>
      </c>
      <c r="E113" s="17">
        <v>14268</v>
      </c>
      <c r="F113" s="17">
        <v>11456</v>
      </c>
      <c r="G113" s="24"/>
      <c r="H113" s="7"/>
      <c r="I113" s="25">
        <f t="shared" si="17"/>
        <v>-2120</v>
      </c>
      <c r="J113" s="24">
        <f t="shared" si="17"/>
        <v>3512</v>
      </c>
      <c r="K113" s="7"/>
      <c r="L113" s="25">
        <f t="shared" si="27"/>
        <v>-2119.685289050653</v>
      </c>
      <c r="M113" s="17">
        <f t="shared" si="18"/>
        <v>9.9042981638918476E-2</v>
      </c>
      <c r="N113" s="17">
        <f t="shared" si="28"/>
        <v>3515.3059967796103</v>
      </c>
      <c r="O113" s="24">
        <f t="shared" si="19"/>
        <v>10.929614706793465</v>
      </c>
      <c r="P113" s="7"/>
      <c r="Q113" s="25">
        <f t="shared" si="20"/>
        <v>-2126.6318272245721</v>
      </c>
      <c r="R113" s="24">
        <f t="shared" si="21"/>
        <v>3515.4484333963492</v>
      </c>
      <c r="S113" s="7"/>
      <c r="T113" s="25">
        <f t="shared" si="22"/>
        <v>0.51746349299648131</v>
      </c>
      <c r="U113" s="24">
        <f t="shared" si="23"/>
        <v>0.85958681511759516</v>
      </c>
      <c r="V113" s="7"/>
      <c r="W113" s="25">
        <f t="shared" si="24"/>
        <v>0.50577968746337565</v>
      </c>
      <c r="X113" s="24">
        <f t="shared" si="29"/>
        <v>202.50994149164148</v>
      </c>
      <c r="Y113" s="7"/>
      <c r="Z113" s="25">
        <f t="shared" si="30"/>
        <v>-628</v>
      </c>
      <c r="AA113" s="17">
        <f t="shared" si="31"/>
        <v>202.44599999999997</v>
      </c>
      <c r="AB113" s="24">
        <f t="shared" si="25"/>
        <v>3.5333492574924397</v>
      </c>
      <c r="AC113" s="17">
        <f t="shared" si="26"/>
        <v>6.3941491641514858E-2</v>
      </c>
    </row>
    <row r="114" spans="1:29" s="17" customFormat="1" x14ac:dyDescent="0.25">
      <c r="A114" s="17">
        <v>29</v>
      </c>
      <c r="B114" s="17">
        <v>-616</v>
      </c>
      <c r="C114" s="17">
        <v>12322</v>
      </c>
      <c r="D114" s="17">
        <v>15061</v>
      </c>
      <c r="E114" s="17">
        <v>14099</v>
      </c>
      <c r="F114" s="17">
        <v>11364</v>
      </c>
      <c r="G114" s="24"/>
      <c r="H114" s="7"/>
      <c r="I114" s="25">
        <f t="shared" si="17"/>
        <v>-1777</v>
      </c>
      <c r="J114" s="24">
        <f t="shared" si="17"/>
        <v>3697</v>
      </c>
      <c r="K114" s="7"/>
      <c r="L114" s="25">
        <f t="shared" si="27"/>
        <v>-1770.7744889709854</v>
      </c>
      <c r="M114" s="17">
        <f t="shared" si="18"/>
        <v>38.756987572382045</v>
      </c>
      <c r="N114" s="17">
        <f t="shared" si="28"/>
        <v>3698.9422923287038</v>
      </c>
      <c r="O114" s="24">
        <f t="shared" si="19"/>
        <v>3.7724994901417972</v>
      </c>
      <c r="P114" s="7"/>
      <c r="Q114" s="25">
        <f t="shared" si="20"/>
        <v>-1783.6318272245724</v>
      </c>
      <c r="R114" s="24">
        <f t="shared" si="21"/>
        <v>3700.4484333963492</v>
      </c>
      <c r="S114" s="7"/>
      <c r="T114" s="25">
        <f t="shared" si="22"/>
        <v>0.43400288837954026</v>
      </c>
      <c r="U114" s="24">
        <f t="shared" si="23"/>
        <v>0.90482245540918638</v>
      </c>
      <c r="V114" s="7"/>
      <c r="W114" s="25">
        <f t="shared" si="24"/>
        <v>0.42169391481627344</v>
      </c>
      <c r="X114" s="24">
        <f t="shared" si="29"/>
        <v>197.02539134011772</v>
      </c>
      <c r="Y114" s="7"/>
      <c r="Z114" s="25">
        <f t="shared" si="30"/>
        <v>-616</v>
      </c>
      <c r="AA114" s="17">
        <f t="shared" si="31"/>
        <v>196.90199999999996</v>
      </c>
      <c r="AB114" s="24">
        <f t="shared" si="25"/>
        <v>3.436588203761874</v>
      </c>
      <c r="AC114" s="17">
        <f t="shared" si="26"/>
        <v>0.12339134011776309</v>
      </c>
    </row>
    <row r="115" spans="1:29" s="17" customFormat="1" x14ac:dyDescent="0.25">
      <c r="A115" s="17">
        <v>30</v>
      </c>
      <c r="B115" s="17">
        <v>-633</v>
      </c>
      <c r="C115" s="17">
        <v>12513</v>
      </c>
      <c r="D115" s="17">
        <v>15139</v>
      </c>
      <c r="E115" s="17">
        <v>13914</v>
      </c>
      <c r="F115" s="17">
        <v>11286</v>
      </c>
      <c r="G115" s="24"/>
      <c r="H115" s="7"/>
      <c r="I115" s="25">
        <f t="shared" si="17"/>
        <v>-1401</v>
      </c>
      <c r="J115" s="24">
        <f t="shared" si="17"/>
        <v>3853</v>
      </c>
      <c r="K115" s="7"/>
      <c r="L115" s="25">
        <f t="shared" si="27"/>
        <v>-1394.9386072656214</v>
      </c>
      <c r="M115" s="17">
        <f t="shared" si="18"/>
        <v>36.740481880377857</v>
      </c>
      <c r="N115" s="17">
        <f t="shared" si="28"/>
        <v>3851.4675284002342</v>
      </c>
      <c r="O115" s="24">
        <f t="shared" si="19"/>
        <v>2.3484692040887905</v>
      </c>
      <c r="P115" s="7"/>
      <c r="Q115" s="25">
        <f t="shared" si="20"/>
        <v>-1407.6318272245724</v>
      </c>
      <c r="R115" s="24">
        <f t="shared" si="21"/>
        <v>3856.4484333963492</v>
      </c>
      <c r="S115" s="7"/>
      <c r="T115" s="25">
        <f t="shared" si="22"/>
        <v>0.34251254629216454</v>
      </c>
      <c r="U115" s="24">
        <f t="shared" si="23"/>
        <v>0.94296710343885248</v>
      </c>
      <c r="V115" s="7"/>
      <c r="W115" s="25">
        <f t="shared" si="24"/>
        <v>0.32967443766890819</v>
      </c>
      <c r="X115" s="24">
        <f t="shared" si="29"/>
        <v>191.30778304494117</v>
      </c>
      <c r="Y115" s="7"/>
      <c r="Z115" s="25">
        <f t="shared" si="30"/>
        <v>-633</v>
      </c>
      <c r="AA115" s="17">
        <f t="shared" si="31"/>
        <v>191.20499999999996</v>
      </c>
      <c r="AB115" s="24">
        <f t="shared" si="25"/>
        <v>3.3371567962757567</v>
      </c>
      <c r="AC115" s="17">
        <f t="shared" si="26"/>
        <v>0.10278304494121926</v>
      </c>
    </row>
    <row r="116" spans="1:29" s="17" customFormat="1" x14ac:dyDescent="0.25">
      <c r="A116" s="17">
        <v>31</v>
      </c>
      <c r="B116" s="17">
        <v>-636</v>
      </c>
      <c r="C116" s="17">
        <v>12708</v>
      </c>
      <c r="D116" s="17">
        <v>15203</v>
      </c>
      <c r="E116" s="17">
        <v>13718</v>
      </c>
      <c r="F116" s="17">
        <v>11229</v>
      </c>
      <c r="G116" s="24"/>
      <c r="H116" s="7"/>
      <c r="I116" s="25">
        <f t="shared" ref="I116:J149" si="32">C116-E116</f>
        <v>-1010</v>
      </c>
      <c r="J116" s="24">
        <f t="shared" si="32"/>
        <v>3974</v>
      </c>
      <c r="K116" s="7"/>
      <c r="L116" s="25">
        <f t="shared" si="27"/>
        <v>-1003.3797958882194</v>
      </c>
      <c r="M116" s="17">
        <f t="shared" si="18"/>
        <v>43.827102481636693</v>
      </c>
      <c r="N116" s="17">
        <f t="shared" si="28"/>
        <v>3966.2765602676823</v>
      </c>
      <c r="O116" s="24">
        <f t="shared" si="19"/>
        <v>59.651521298744157</v>
      </c>
      <c r="P116" s="7"/>
      <c r="Q116" s="25">
        <f t="shared" si="20"/>
        <v>-1016.6318272245724</v>
      </c>
      <c r="R116" s="24">
        <f t="shared" si="21"/>
        <v>3977.4484333963492</v>
      </c>
      <c r="S116" s="7"/>
      <c r="T116" s="25">
        <f t="shared" si="22"/>
        <v>0.24737232353640948</v>
      </c>
      <c r="U116" s="24">
        <f t="shared" si="23"/>
        <v>0.97255365735929866</v>
      </c>
      <c r="V116" s="7"/>
      <c r="W116" s="25">
        <f t="shared" si="24"/>
        <v>0.2341215443610663</v>
      </c>
      <c r="X116" s="24">
        <f t="shared" si="29"/>
        <v>185.57264764688114</v>
      </c>
      <c r="Y116" s="7"/>
      <c r="Z116" s="25">
        <f t="shared" si="30"/>
        <v>-636</v>
      </c>
      <c r="AA116" s="17">
        <f t="shared" si="31"/>
        <v>185.48099999999997</v>
      </c>
      <c r="AB116" s="24">
        <f t="shared" si="25"/>
        <v>3.2372541498916019</v>
      </c>
      <c r="AC116" s="17">
        <f t="shared" si="26"/>
        <v>9.1647646881170886E-2</v>
      </c>
    </row>
    <row r="117" spans="1:29" s="17" customFormat="1" x14ac:dyDescent="0.25">
      <c r="A117" s="17">
        <v>32</v>
      </c>
      <c r="B117" s="17">
        <v>-636</v>
      </c>
      <c r="C117" s="17">
        <v>12901</v>
      </c>
      <c r="D117" s="17">
        <v>15233</v>
      </c>
      <c r="E117" s="17">
        <v>13509</v>
      </c>
      <c r="F117" s="17">
        <v>11180</v>
      </c>
      <c r="G117" s="24"/>
      <c r="H117" s="7"/>
      <c r="I117" s="25">
        <f t="shared" si="32"/>
        <v>-608</v>
      </c>
      <c r="J117" s="24">
        <f t="shared" si="32"/>
        <v>4053</v>
      </c>
      <c r="K117" s="7"/>
      <c r="L117" s="25">
        <f t="shared" si="27"/>
        <v>-601.74686951136891</v>
      </c>
      <c r="M117" s="17">
        <f t="shared" si="18"/>
        <v>39.101640907847646</v>
      </c>
      <c r="N117" s="17">
        <f t="shared" si="28"/>
        <v>4041.410541438594</v>
      </c>
      <c r="O117" s="24">
        <f t="shared" si="19"/>
        <v>134.31554974654662</v>
      </c>
      <c r="P117" s="7"/>
      <c r="Q117" s="25">
        <f t="shared" si="20"/>
        <v>-614.63182722457236</v>
      </c>
      <c r="R117" s="24">
        <f t="shared" si="21"/>
        <v>4056.4484333963492</v>
      </c>
      <c r="S117" s="7"/>
      <c r="T117" s="25">
        <f t="shared" si="22"/>
        <v>0.14955552162384289</v>
      </c>
      <c r="U117" s="24">
        <f t="shared" si="23"/>
        <v>0.9918704983486808</v>
      </c>
      <c r="V117" s="7"/>
      <c r="W117" s="25">
        <f t="shared" si="24"/>
        <v>0.13603198794119076</v>
      </c>
      <c r="X117" s="24">
        <f t="shared" si="29"/>
        <v>179.84666639951251</v>
      </c>
      <c r="Y117" s="7"/>
      <c r="Z117" s="25">
        <f t="shared" si="30"/>
        <v>-636</v>
      </c>
      <c r="AA117" s="17">
        <f t="shared" si="31"/>
        <v>179.75699999999998</v>
      </c>
      <c r="AB117" s="24">
        <f t="shared" si="25"/>
        <v>3.1373515035074466</v>
      </c>
      <c r="AC117" s="17">
        <f t="shared" si="26"/>
        <v>8.9666399512537964E-2</v>
      </c>
    </row>
    <row r="118" spans="1:29" s="17" customFormat="1" x14ac:dyDescent="0.25">
      <c r="A118" s="17">
        <v>33</v>
      </c>
      <c r="B118" s="17">
        <v>-610</v>
      </c>
      <c r="C118" s="17">
        <v>13099</v>
      </c>
      <c r="D118" s="17">
        <v>15248</v>
      </c>
      <c r="E118" s="17">
        <v>13313</v>
      </c>
      <c r="F118" s="17">
        <v>11162</v>
      </c>
      <c r="G118" s="24"/>
      <c r="H118" s="7"/>
      <c r="I118" s="25">
        <f t="shared" si="32"/>
        <v>-214</v>
      </c>
      <c r="J118" s="24">
        <f t="shared" si="32"/>
        <v>4086</v>
      </c>
      <c r="K118" s="7"/>
      <c r="L118" s="25">
        <f t="shared" si="27"/>
        <v>-210.78085413578219</v>
      </c>
      <c r="M118" s="17">
        <f t="shared" si="18"/>
        <v>10.362900095110616</v>
      </c>
      <c r="N118" s="17">
        <f t="shared" si="28"/>
        <v>4075.4980547385521</v>
      </c>
      <c r="O118" s="24">
        <f t="shared" si="19"/>
        <v>110.29085427444743</v>
      </c>
      <c r="P118" s="7"/>
      <c r="Q118" s="25">
        <f t="shared" si="20"/>
        <v>-220.63182722457231</v>
      </c>
      <c r="R118" s="24">
        <f t="shared" si="21"/>
        <v>4089.4484333963492</v>
      </c>
      <c r="S118" s="7"/>
      <c r="T118" s="25">
        <f t="shared" si="22"/>
        <v>5.3685322734411949E-2</v>
      </c>
      <c r="U118" s="24">
        <f t="shared" si="23"/>
        <v>0.99993955850880245</v>
      </c>
      <c r="V118" s="7"/>
      <c r="W118" s="25">
        <f t="shared" si="24"/>
        <v>4.0042730249677472E-2</v>
      </c>
      <c r="X118" s="24">
        <f t="shared" si="29"/>
        <v>174.33063806885457</v>
      </c>
      <c r="Y118" s="7"/>
      <c r="Z118" s="25">
        <f t="shared" si="30"/>
        <v>-610</v>
      </c>
      <c r="AA118" s="17">
        <f t="shared" si="31"/>
        <v>174.26699999999997</v>
      </c>
      <c r="AB118" s="24">
        <f t="shared" si="25"/>
        <v>3.0415329275729572</v>
      </c>
      <c r="AC118" s="17">
        <f t="shared" si="26"/>
        <v>6.3638068854601215E-2</v>
      </c>
    </row>
    <row r="119" spans="1:29" s="17" customFormat="1" x14ac:dyDescent="0.25">
      <c r="A119" s="17">
        <v>34</v>
      </c>
      <c r="B119" s="17">
        <v>-623</v>
      </c>
      <c r="C119" s="17">
        <v>13307</v>
      </c>
      <c r="D119" s="17">
        <v>15254</v>
      </c>
      <c r="E119" s="17">
        <v>13120</v>
      </c>
      <c r="F119" s="17">
        <v>11169</v>
      </c>
      <c r="G119" s="24"/>
      <c r="H119" s="7"/>
      <c r="I119" s="25">
        <f t="shared" si="32"/>
        <v>187</v>
      </c>
      <c r="J119" s="24">
        <f t="shared" si="32"/>
        <v>4085</v>
      </c>
      <c r="K119" s="7"/>
      <c r="L119" s="25">
        <f t="shared" si="27"/>
        <v>190.54798743899883</v>
      </c>
      <c r="M119" s="17">
        <f t="shared" si="18"/>
        <v>12.588214867293484</v>
      </c>
      <c r="N119" s="17">
        <f t="shared" si="28"/>
        <v>4071.6001218634674</v>
      </c>
      <c r="O119" s="24">
        <f t="shared" si="19"/>
        <v>179.55673407392456</v>
      </c>
      <c r="P119" s="7"/>
      <c r="Q119" s="25">
        <f t="shared" si="20"/>
        <v>180.36817277542769</v>
      </c>
      <c r="R119" s="24">
        <f t="shared" si="21"/>
        <v>4088.4484333963492</v>
      </c>
      <c r="S119" s="7"/>
      <c r="T119" s="25">
        <f t="shared" si="22"/>
        <v>-4.3888153800262675E-2</v>
      </c>
      <c r="U119" s="24">
        <f t="shared" si="23"/>
        <v>0.99969504153425337</v>
      </c>
      <c r="V119" s="7"/>
      <c r="W119" s="25">
        <f t="shared" si="24"/>
        <v>-5.753649655143081E-2</v>
      </c>
      <c r="X119" s="24">
        <f t="shared" si="29"/>
        <v>168.74347502003775</v>
      </c>
      <c r="Y119" s="7"/>
      <c r="Z119" s="25">
        <f t="shared" si="30"/>
        <v>-623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8.3475020037781178E-2</v>
      </c>
    </row>
    <row r="120" spans="1:29" s="17" customFormat="1" x14ac:dyDescent="0.25">
      <c r="A120" s="17">
        <v>35</v>
      </c>
      <c r="B120" s="17">
        <v>-605</v>
      </c>
      <c r="C120" s="17">
        <v>13488</v>
      </c>
      <c r="D120" s="17">
        <v>15225</v>
      </c>
      <c r="E120" s="17">
        <v>12920</v>
      </c>
      <c r="F120" s="17">
        <v>11180</v>
      </c>
      <c r="G120" s="24"/>
      <c r="H120" s="7"/>
      <c r="I120" s="25">
        <f t="shared" si="32"/>
        <v>568</v>
      </c>
      <c r="J120" s="24">
        <f t="shared" si="32"/>
        <v>4045</v>
      </c>
      <c r="K120" s="7"/>
      <c r="L120" s="25">
        <f t="shared" si="27"/>
        <v>578.62918337319729</v>
      </c>
      <c r="M120" s="17">
        <f t="shared" si="18"/>
        <v>112.97953918105378</v>
      </c>
      <c r="N120" s="17">
        <f t="shared" si="28"/>
        <v>4030.4083115712547</v>
      </c>
      <c r="O120" s="24">
        <f t="shared" si="19"/>
        <v>212.91737120158032</v>
      </c>
      <c r="P120" s="7"/>
      <c r="Q120" s="25">
        <f t="shared" si="20"/>
        <v>561.36817277542764</v>
      </c>
      <c r="R120" s="24">
        <f t="shared" si="21"/>
        <v>4048.4484333963492</v>
      </c>
      <c r="S120" s="7"/>
      <c r="T120" s="25">
        <f t="shared" si="22"/>
        <v>-0.13659512277709815</v>
      </c>
      <c r="U120" s="24">
        <f t="shared" si="23"/>
        <v>0.98991436255228771</v>
      </c>
      <c r="V120" s="7"/>
      <c r="W120" s="25">
        <f t="shared" si="24"/>
        <v>-0.15011860903138929</v>
      </c>
      <c r="X120" s="24">
        <f t="shared" si="29"/>
        <v>163.4143520578516</v>
      </c>
      <c r="Y120" s="7"/>
      <c r="Z120" s="25">
        <f t="shared" si="30"/>
        <v>-605</v>
      </c>
      <c r="AA120" s="17">
        <f t="shared" si="31"/>
        <v>163.21499999999997</v>
      </c>
      <c r="AB120" s="24">
        <f t="shared" si="25"/>
        <v>2.8486391386425445</v>
      </c>
      <c r="AC120" s="17">
        <f t="shared" si="26"/>
        <v>0.1993520578516268</v>
      </c>
    </row>
    <row r="121" spans="1:29" s="17" customFormat="1" x14ac:dyDescent="0.25">
      <c r="A121" s="17">
        <v>36</v>
      </c>
      <c r="B121" s="17">
        <v>-617</v>
      </c>
      <c r="C121" s="17">
        <v>13692</v>
      </c>
      <c r="D121" s="17">
        <v>15190</v>
      </c>
      <c r="E121" s="17">
        <v>12730</v>
      </c>
      <c r="F121" s="17">
        <v>11228</v>
      </c>
      <c r="G121" s="24"/>
      <c r="H121" s="7"/>
      <c r="I121" s="25">
        <f t="shared" si="32"/>
        <v>962</v>
      </c>
      <c r="J121" s="24">
        <f t="shared" si="32"/>
        <v>3962</v>
      </c>
      <c r="K121" s="7"/>
      <c r="L121" s="25">
        <f t="shared" si="27"/>
        <v>969.06262219850862</v>
      </c>
      <c r="M121" s="17">
        <f t="shared" si="18"/>
        <v>49.880632318866738</v>
      </c>
      <c r="N121" s="17">
        <f t="shared" si="28"/>
        <v>3950.8265808785295</v>
      </c>
      <c r="O121" s="24">
        <f t="shared" si="19"/>
        <v>124.84529486404233</v>
      </c>
      <c r="P121" s="7"/>
      <c r="Q121" s="25">
        <f t="shared" si="20"/>
        <v>955.36817277542764</v>
      </c>
      <c r="R121" s="24">
        <f t="shared" si="21"/>
        <v>3965.4484333963492</v>
      </c>
      <c r="S121" s="7"/>
      <c r="T121" s="25">
        <f t="shared" si="22"/>
        <v>-0.23246532166652908</v>
      </c>
      <c r="U121" s="24">
        <f t="shared" si="23"/>
        <v>0.96961945366470892</v>
      </c>
      <c r="V121" s="7"/>
      <c r="W121" s="25">
        <f t="shared" si="24"/>
        <v>-0.24572074343380162</v>
      </c>
      <c r="X121" s="24">
        <f t="shared" si="29"/>
        <v>157.81693780814487</v>
      </c>
      <c r="Y121" s="7"/>
      <c r="Z121" s="25">
        <f t="shared" si="30"/>
        <v>-617</v>
      </c>
      <c r="AA121" s="17">
        <f t="shared" si="31"/>
        <v>157.66199999999998</v>
      </c>
      <c r="AB121" s="24">
        <f t="shared" si="25"/>
        <v>2.7517210052792995</v>
      </c>
      <c r="AC121" s="17">
        <f t="shared" si="26"/>
        <v>0.15493780814489355</v>
      </c>
    </row>
    <row r="122" spans="1:29" s="17" customFormat="1" x14ac:dyDescent="0.25">
      <c r="A122" s="17">
        <v>37</v>
      </c>
      <c r="B122" s="17">
        <v>-635</v>
      </c>
      <c r="C122" s="17">
        <v>13881</v>
      </c>
      <c r="D122" s="17">
        <v>15125</v>
      </c>
      <c r="E122" s="17">
        <v>12528</v>
      </c>
      <c r="F122" s="17">
        <v>11280</v>
      </c>
      <c r="G122" s="24"/>
      <c r="H122" s="7"/>
      <c r="I122" s="25">
        <f t="shared" si="32"/>
        <v>1353</v>
      </c>
      <c r="J122" s="24">
        <f t="shared" si="32"/>
        <v>3845</v>
      </c>
      <c r="K122" s="7"/>
      <c r="L122" s="25">
        <f t="shared" si="27"/>
        <v>1361.4103628389516</v>
      </c>
      <c r="M122" s="17">
        <f t="shared" si="18"/>
        <v>70.734203082818723</v>
      </c>
      <c r="N122" s="17">
        <f t="shared" si="28"/>
        <v>3830.0934862169779</v>
      </c>
      <c r="O122" s="24">
        <f t="shared" si="19"/>
        <v>222.20415316342761</v>
      </c>
      <c r="P122" s="7"/>
      <c r="Q122" s="25">
        <f t="shared" si="20"/>
        <v>1346.3681727754276</v>
      </c>
      <c r="R122" s="24">
        <f t="shared" si="21"/>
        <v>3848.4484333963492</v>
      </c>
      <c r="S122" s="7"/>
      <c r="T122" s="25">
        <f t="shared" si="22"/>
        <v>-0.32760554442228412</v>
      </c>
      <c r="U122" s="24">
        <f t="shared" si="23"/>
        <v>0.94101096764245928</v>
      </c>
      <c r="V122" s="7"/>
      <c r="W122" s="25">
        <f t="shared" si="24"/>
        <v>-0.3404793665450398</v>
      </c>
      <c r="X122" s="24">
        <f t="shared" si="29"/>
        <v>152.14615850820996</v>
      </c>
      <c r="Y122" s="7"/>
      <c r="Z122" s="25">
        <f t="shared" si="30"/>
        <v>-635</v>
      </c>
      <c r="AA122" s="17">
        <f t="shared" si="31"/>
        <v>151.94699999999997</v>
      </c>
      <c r="AB122" s="24">
        <f t="shared" si="25"/>
        <v>2.6519754385278236</v>
      </c>
      <c r="AC122" s="17">
        <f t="shared" si="26"/>
        <v>0.19915850820999026</v>
      </c>
    </row>
    <row r="123" spans="1:29" s="17" customFormat="1" x14ac:dyDescent="0.25">
      <c r="A123" s="17">
        <v>38</v>
      </c>
      <c r="B123" s="17">
        <v>-634</v>
      </c>
      <c r="C123" s="17">
        <v>14082</v>
      </c>
      <c r="D123" s="17">
        <v>15053</v>
      </c>
      <c r="E123" s="17">
        <v>12350</v>
      </c>
      <c r="F123" s="17">
        <v>11371</v>
      </c>
      <c r="G123" s="24"/>
      <c r="H123" s="7"/>
      <c r="I123" s="25">
        <f t="shared" si="32"/>
        <v>1732</v>
      </c>
      <c r="J123" s="24">
        <f t="shared" si="32"/>
        <v>3682</v>
      </c>
      <c r="K123" s="7"/>
      <c r="L123" s="25">
        <f t="shared" si="27"/>
        <v>1739.6972984390063</v>
      </c>
      <c r="M123" s="17">
        <f t="shared" si="18"/>
        <v>59.248403259129091</v>
      </c>
      <c r="N123" s="17">
        <f t="shared" si="28"/>
        <v>3671.4461271403693</v>
      </c>
      <c r="O123" s="24">
        <f t="shared" si="19"/>
        <v>111.38423233724951</v>
      </c>
      <c r="P123" s="7"/>
      <c r="Q123" s="25">
        <f t="shared" si="20"/>
        <v>1725.3681727754276</v>
      </c>
      <c r="R123" s="24">
        <f t="shared" si="21"/>
        <v>3685.4484333963492</v>
      </c>
      <c r="S123" s="7"/>
      <c r="T123" s="25">
        <f t="shared" si="22"/>
        <v>-0.41982586264333571</v>
      </c>
      <c r="U123" s="24">
        <f t="shared" si="23"/>
        <v>0.90115470079094928</v>
      </c>
      <c r="V123" s="7"/>
      <c r="W123" s="25">
        <f t="shared" si="24"/>
        <v>-0.43216429876760815</v>
      </c>
      <c r="X123" s="24">
        <f t="shared" si="29"/>
        <v>146.41659369549097</v>
      </c>
      <c r="Y123" s="7"/>
      <c r="Z123" s="25">
        <f t="shared" si="30"/>
        <v>-634</v>
      </c>
      <c r="AA123" s="17">
        <f t="shared" si="31"/>
        <v>146.24099999999999</v>
      </c>
      <c r="AB123" s="24">
        <f t="shared" si="25"/>
        <v>2.5523869514090274</v>
      </c>
      <c r="AC123" s="17">
        <f t="shared" si="26"/>
        <v>0.17559369549098847</v>
      </c>
    </row>
    <row r="124" spans="1:29" s="17" customFormat="1" x14ac:dyDescent="0.25">
      <c r="A124" s="17">
        <v>39</v>
      </c>
      <c r="B124" s="17">
        <v>-627</v>
      </c>
      <c r="C124" s="17">
        <v>14256</v>
      </c>
      <c r="D124" s="17">
        <v>14947</v>
      </c>
      <c r="E124" s="17">
        <v>12158</v>
      </c>
      <c r="F124" s="17">
        <v>11459</v>
      </c>
      <c r="G124" s="24"/>
      <c r="H124" s="7"/>
      <c r="I124" s="25">
        <f t="shared" si="32"/>
        <v>2098</v>
      </c>
      <c r="J124" s="24">
        <f t="shared" si="32"/>
        <v>3488</v>
      </c>
      <c r="K124" s="7"/>
      <c r="L124" s="25">
        <f t="shared" si="27"/>
        <v>2096.9194330112641</v>
      </c>
      <c r="M124" s="17">
        <f t="shared" si="18"/>
        <v>1.1676250171457312</v>
      </c>
      <c r="N124" s="17">
        <f t="shared" si="28"/>
        <v>3478.64777973018</v>
      </c>
      <c r="O124" s="24">
        <f t="shared" si="19"/>
        <v>87.464023975232237</v>
      </c>
      <c r="P124" s="7"/>
      <c r="Q124" s="25">
        <f t="shared" si="20"/>
        <v>2091.3681727754279</v>
      </c>
      <c r="R124" s="24">
        <f t="shared" si="21"/>
        <v>3491.4484333963492</v>
      </c>
      <c r="S124" s="7"/>
      <c r="T124" s="25">
        <f t="shared" si="22"/>
        <v>-0.50888295095179192</v>
      </c>
      <c r="U124" s="24">
        <f t="shared" si="23"/>
        <v>0.85371840772841578</v>
      </c>
      <c r="V124" s="7"/>
      <c r="W124" s="25">
        <f t="shared" si="24"/>
        <v>-0.52058225110743417</v>
      </c>
      <c r="X124" s="24">
        <f t="shared" si="29"/>
        <v>140.66335172615595</v>
      </c>
      <c r="Y124" s="7"/>
      <c r="Z124" s="25">
        <f t="shared" si="30"/>
        <v>-627</v>
      </c>
      <c r="AA124" s="17">
        <f t="shared" si="31"/>
        <v>140.59799999999998</v>
      </c>
      <c r="AB124" s="24">
        <f t="shared" si="25"/>
        <v>2.4538980217189872</v>
      </c>
      <c r="AC124" s="17">
        <f t="shared" si="26"/>
        <v>6.5351726155967071E-2</v>
      </c>
    </row>
    <row r="125" spans="1:29" s="17" customFormat="1" x14ac:dyDescent="0.25">
      <c r="A125" s="17">
        <v>40</v>
      </c>
      <c r="B125" s="17">
        <v>-633</v>
      </c>
      <c r="C125" s="17">
        <v>14428</v>
      </c>
      <c r="D125" s="17">
        <v>14832</v>
      </c>
      <c r="E125" s="17">
        <v>11992</v>
      </c>
      <c r="F125" s="17">
        <v>11575</v>
      </c>
      <c r="G125" s="24"/>
      <c r="H125" s="7"/>
      <c r="I125" s="25">
        <f t="shared" si="32"/>
        <v>2436</v>
      </c>
      <c r="J125" s="24">
        <f t="shared" si="32"/>
        <v>3257</v>
      </c>
      <c r="K125" s="7"/>
      <c r="L125" s="25">
        <f t="shared" si="27"/>
        <v>2436.9856560901858</v>
      </c>
      <c r="M125" s="17">
        <f t="shared" si="18"/>
        <v>0.97151792812032778</v>
      </c>
      <c r="N125" s="17">
        <f t="shared" si="28"/>
        <v>3249.6996293294892</v>
      </c>
      <c r="O125" s="24">
        <f t="shared" si="19"/>
        <v>53.295411926854328</v>
      </c>
      <c r="P125" s="7"/>
      <c r="Q125" s="25">
        <f t="shared" si="20"/>
        <v>2429.3681727754279</v>
      </c>
      <c r="R125" s="24">
        <f t="shared" si="21"/>
        <v>3260.4484333963492</v>
      </c>
      <c r="S125" s="7"/>
      <c r="T125" s="25">
        <f t="shared" si="22"/>
        <v>-0.5911269286792733</v>
      </c>
      <c r="U125" s="24">
        <f t="shared" si="23"/>
        <v>0.79723498660756398</v>
      </c>
      <c r="V125" s="7"/>
      <c r="W125" s="25">
        <f t="shared" si="24"/>
        <v>-0.60206297934496222</v>
      </c>
      <c r="X125" s="24">
        <f t="shared" si="29"/>
        <v>134.97774919774906</v>
      </c>
      <c r="Y125" s="7"/>
      <c r="Z125" s="25">
        <f t="shared" si="30"/>
        <v>-633</v>
      </c>
      <c r="AA125" s="17">
        <f t="shared" si="31"/>
        <v>134.90099999999998</v>
      </c>
      <c r="AB125" s="24">
        <f t="shared" si="25"/>
        <v>2.3544666142328703</v>
      </c>
      <c r="AC125" s="17">
        <f t="shared" si="26"/>
        <v>7.6749197749080622E-2</v>
      </c>
    </row>
    <row r="126" spans="1:29" s="17" customFormat="1" x14ac:dyDescent="0.25">
      <c r="A126" s="17">
        <v>41</v>
      </c>
      <c r="B126" s="17">
        <v>-627</v>
      </c>
      <c r="C126" s="17">
        <v>14582</v>
      </c>
      <c r="D126" s="17">
        <v>14692</v>
      </c>
      <c r="E126" s="17">
        <v>11828</v>
      </c>
      <c r="F126" s="17">
        <v>11704</v>
      </c>
      <c r="G126" s="24"/>
      <c r="H126" s="7"/>
      <c r="I126" s="25">
        <f t="shared" si="32"/>
        <v>2754</v>
      </c>
      <c r="J126" s="24">
        <f t="shared" si="32"/>
        <v>2988</v>
      </c>
      <c r="K126" s="7"/>
      <c r="L126" s="25">
        <f t="shared" si="27"/>
        <v>2750.1568344680272</v>
      </c>
      <c r="M126" s="17">
        <f t="shared" si="18"/>
        <v>14.769921306143562</v>
      </c>
      <c r="N126" s="17">
        <f t="shared" si="28"/>
        <v>2991.1622344426951</v>
      </c>
      <c r="O126" s="24">
        <f t="shared" si="19"/>
        <v>9.9997266705670658</v>
      </c>
      <c r="P126" s="7"/>
      <c r="Q126" s="25">
        <f t="shared" si="20"/>
        <v>2747.3681727754279</v>
      </c>
      <c r="R126" s="24">
        <f t="shared" si="21"/>
        <v>2991.4484333963492</v>
      </c>
      <c r="S126" s="7"/>
      <c r="T126" s="25">
        <f t="shared" si="22"/>
        <v>-0.66850439884891555</v>
      </c>
      <c r="U126" s="24">
        <f t="shared" si="23"/>
        <v>0.73145992045384489</v>
      </c>
      <c r="V126" s="7"/>
      <c r="W126" s="25">
        <f t="shared" si="24"/>
        <v>-0.67854993053107426</v>
      </c>
      <c r="X126" s="24">
        <f t="shared" si="29"/>
        <v>129.186435478992</v>
      </c>
      <c r="Y126" s="7"/>
      <c r="Z126" s="25">
        <f t="shared" si="30"/>
        <v>-627</v>
      </c>
      <c r="AA126" s="17">
        <f t="shared" si="31"/>
        <v>129.25799999999998</v>
      </c>
      <c r="AB126" s="24">
        <f t="shared" si="25"/>
        <v>2.2559776845428301</v>
      </c>
      <c r="AC126" s="17">
        <f t="shared" si="26"/>
        <v>-7.1564521007985604E-2</v>
      </c>
    </row>
    <row r="127" spans="1:29" s="17" customFormat="1" x14ac:dyDescent="0.25">
      <c r="A127" s="17">
        <v>42</v>
      </c>
      <c r="B127" s="17">
        <v>-607</v>
      </c>
      <c r="C127" s="17">
        <v>14718</v>
      </c>
      <c r="D127" s="17">
        <v>14552</v>
      </c>
      <c r="E127" s="17">
        <v>11689</v>
      </c>
      <c r="F127" s="17">
        <v>11842</v>
      </c>
      <c r="G127" s="24"/>
      <c r="H127" s="7"/>
      <c r="I127" s="25">
        <f t="shared" si="32"/>
        <v>3029</v>
      </c>
      <c r="J127" s="24">
        <f t="shared" si="32"/>
        <v>2710</v>
      </c>
      <c r="K127" s="7"/>
      <c r="L127" s="25">
        <f t="shared" si="27"/>
        <v>3028.0208966831951</v>
      </c>
      <c r="M127" s="17">
        <f t="shared" si="18"/>
        <v>0.95864330497829187</v>
      </c>
      <c r="N127" s="17">
        <f t="shared" si="28"/>
        <v>2713.1314407971754</v>
      </c>
      <c r="O127" s="24">
        <f t="shared" si="19"/>
        <v>9.8059214662145102</v>
      </c>
      <c r="P127" s="7"/>
      <c r="Q127" s="25">
        <f t="shared" si="20"/>
        <v>3022.3681727754279</v>
      </c>
      <c r="R127" s="24">
        <f t="shared" si="21"/>
        <v>2713.4484333963492</v>
      </c>
      <c r="S127" s="7"/>
      <c r="T127" s="25">
        <f t="shared" si="22"/>
        <v>-0.73541887776920356</v>
      </c>
      <c r="U127" s="24">
        <f t="shared" si="23"/>
        <v>0.66348420152918353</v>
      </c>
      <c r="V127" s="7"/>
      <c r="W127" s="25">
        <f t="shared" si="24"/>
        <v>-0.74454288056627627</v>
      </c>
      <c r="X127" s="24">
        <f t="shared" si="29"/>
        <v>123.74262247093259</v>
      </c>
      <c r="Y127" s="7"/>
      <c r="Z127" s="25">
        <f t="shared" si="30"/>
        <v>-607</v>
      </c>
      <c r="AA127" s="17">
        <f t="shared" si="31"/>
        <v>123.79499999999999</v>
      </c>
      <c r="AB127" s="24">
        <f t="shared" si="25"/>
        <v>2.1606303475063799</v>
      </c>
      <c r="AC127" s="17">
        <f t="shared" si="26"/>
        <v>-5.2377529067399564E-2</v>
      </c>
    </row>
    <row r="128" spans="1:29" s="17" customFormat="1" x14ac:dyDescent="0.25">
      <c r="A128" s="17">
        <v>43</v>
      </c>
      <c r="B128" s="17">
        <v>-609</v>
      </c>
      <c r="C128" s="17">
        <v>14848</v>
      </c>
      <c r="D128" s="17">
        <v>14403</v>
      </c>
      <c r="E128" s="17">
        <v>11564</v>
      </c>
      <c r="F128" s="17">
        <v>11994</v>
      </c>
      <c r="G128" s="24"/>
      <c r="H128" s="7"/>
      <c r="I128" s="25">
        <f t="shared" si="32"/>
        <v>3284</v>
      </c>
      <c r="J128" s="24">
        <f t="shared" si="32"/>
        <v>2409</v>
      </c>
      <c r="K128" s="7"/>
      <c r="L128" s="25">
        <f t="shared" si="27"/>
        <v>3279.1997328337447</v>
      </c>
      <c r="M128" s="17">
        <f t="shared" si="18"/>
        <v>23.042564867428236</v>
      </c>
      <c r="N128" s="17">
        <f t="shared" si="28"/>
        <v>2409.3314619981124</v>
      </c>
      <c r="O128" s="24">
        <f t="shared" si="19"/>
        <v>0.10986705619269459</v>
      </c>
      <c r="P128" s="7"/>
      <c r="Q128" s="25">
        <f t="shared" si="20"/>
        <v>3277.3681727754279</v>
      </c>
      <c r="R128" s="24">
        <f t="shared" si="21"/>
        <v>2412.4484333963492</v>
      </c>
      <c r="S128" s="7"/>
      <c r="T128" s="25">
        <f t="shared" si="22"/>
        <v>-0.79746684913165256</v>
      </c>
      <c r="U128" s="24">
        <f t="shared" si="23"/>
        <v>0.58988459218989187</v>
      </c>
      <c r="V128" s="7"/>
      <c r="W128" s="25">
        <f t="shared" si="24"/>
        <v>-0.80559211259606667</v>
      </c>
      <c r="X128" s="24">
        <f t="shared" si="29"/>
        <v>118.25042464931607</v>
      </c>
      <c r="Y128" s="7"/>
      <c r="Z128" s="25">
        <f t="shared" si="30"/>
        <v>-609</v>
      </c>
      <c r="AA128" s="17">
        <f t="shared" si="31"/>
        <v>118.31399999999999</v>
      </c>
      <c r="AB128" s="24">
        <f t="shared" si="25"/>
        <v>2.0649688512045712</v>
      </c>
      <c r="AC128" s="17">
        <f t="shared" si="26"/>
        <v>-6.3575350683919396E-2</v>
      </c>
    </row>
    <row r="129" spans="1:29" s="17" customFormat="1" x14ac:dyDescent="0.25">
      <c r="A129" s="17">
        <v>44</v>
      </c>
      <c r="B129" s="17">
        <v>-627</v>
      </c>
      <c r="C129" s="17">
        <v>14964</v>
      </c>
      <c r="D129" s="17">
        <v>14231</v>
      </c>
      <c r="E129" s="17">
        <v>11447</v>
      </c>
      <c r="F129" s="17">
        <v>12163</v>
      </c>
      <c r="G129" s="24"/>
      <c r="H129" s="7"/>
      <c r="I129" s="25">
        <f t="shared" si="32"/>
        <v>3517</v>
      </c>
      <c r="J129" s="24">
        <f t="shared" si="32"/>
        <v>2068</v>
      </c>
      <c r="K129" s="7"/>
      <c r="L129" s="25">
        <f t="shared" si="27"/>
        <v>3506.4991813781176</v>
      </c>
      <c r="M129" s="17">
        <f t="shared" si="18"/>
        <v>110.26719172967313</v>
      </c>
      <c r="N129" s="17">
        <f t="shared" si="28"/>
        <v>2073.4795403942844</v>
      </c>
      <c r="O129" s="24">
        <f t="shared" si="19"/>
        <v>30.025362932594582</v>
      </c>
      <c r="P129" s="7"/>
      <c r="Q129" s="25">
        <f t="shared" si="20"/>
        <v>3510.3681727754279</v>
      </c>
      <c r="R129" s="24">
        <f t="shared" si="21"/>
        <v>2071.4484333963492</v>
      </c>
      <c r="S129" s="7"/>
      <c r="T129" s="25">
        <f t="shared" si="22"/>
        <v>-0.85416166218047851</v>
      </c>
      <c r="U129" s="24">
        <f t="shared" si="23"/>
        <v>0.50650430386863454</v>
      </c>
      <c r="V129" s="7"/>
      <c r="W129" s="25">
        <f t="shared" si="24"/>
        <v>-0.86115419695481976</v>
      </c>
      <c r="X129" s="24">
        <f t="shared" si="29"/>
        <v>112.50017312515433</v>
      </c>
      <c r="Y129" s="7"/>
      <c r="Z129" s="25">
        <f t="shared" si="30"/>
        <v>-627</v>
      </c>
      <c r="AA129" s="17">
        <f t="shared" si="31"/>
        <v>112.67099999999999</v>
      </c>
      <c r="AB129" s="24">
        <f t="shared" si="25"/>
        <v>1.9664799215145308</v>
      </c>
      <c r="AC129" s="17">
        <f t="shared" si="26"/>
        <v>-0.17082687484565895</v>
      </c>
    </row>
    <row r="130" spans="1:29" s="17" customFormat="1" x14ac:dyDescent="0.25">
      <c r="A130" s="17">
        <v>45</v>
      </c>
      <c r="B130" s="17">
        <v>-621</v>
      </c>
      <c r="C130" s="17">
        <v>15063</v>
      </c>
      <c r="D130" s="17">
        <v>14059</v>
      </c>
      <c r="E130" s="17">
        <v>11356</v>
      </c>
      <c r="F130" s="17">
        <v>12342</v>
      </c>
      <c r="G130" s="24"/>
      <c r="H130" s="7"/>
      <c r="I130" s="25">
        <f t="shared" si="32"/>
        <v>3707</v>
      </c>
      <c r="J130" s="24">
        <f t="shared" si="32"/>
        <v>1717</v>
      </c>
      <c r="K130" s="7"/>
      <c r="L130" s="25">
        <f t="shared" si="27"/>
        <v>3698.1752794865688</v>
      </c>
      <c r="M130" s="17">
        <f t="shared" si="18"/>
        <v>77.87569214017347</v>
      </c>
      <c r="N130" s="17">
        <f t="shared" si="28"/>
        <v>1720.9433374764269</v>
      </c>
      <c r="O130" s="24">
        <f t="shared" si="19"/>
        <v>15.54991045299291</v>
      </c>
      <c r="P130" s="7"/>
      <c r="Q130" s="25">
        <f t="shared" si="20"/>
        <v>3700.3681727754279</v>
      </c>
      <c r="R130" s="24">
        <f t="shared" si="21"/>
        <v>1720.4484333963494</v>
      </c>
      <c r="S130" s="7"/>
      <c r="T130" s="25">
        <f t="shared" si="22"/>
        <v>-0.90039348397995023</v>
      </c>
      <c r="U130" s="24">
        <f t="shared" si="23"/>
        <v>0.42067884580188586</v>
      </c>
      <c r="V130" s="7"/>
      <c r="W130" s="25">
        <f t="shared" si="24"/>
        <v>-0.90621894289292948</v>
      </c>
      <c r="X130" s="24">
        <f t="shared" si="29"/>
        <v>106.9387985796501</v>
      </c>
      <c r="Y130" s="7"/>
      <c r="Z130" s="25">
        <f t="shared" si="30"/>
        <v>-621</v>
      </c>
      <c r="AA130" s="17">
        <f t="shared" si="31"/>
        <v>107.08199999999999</v>
      </c>
      <c r="AB130" s="24">
        <f t="shared" si="25"/>
        <v>1.8689334696205679</v>
      </c>
      <c r="AC130" s="17">
        <f t="shared" si="26"/>
        <v>-0.14320142034989658</v>
      </c>
    </row>
    <row r="131" spans="1:29" s="17" customFormat="1" x14ac:dyDescent="0.25">
      <c r="A131" s="17">
        <v>46</v>
      </c>
      <c r="B131" s="17">
        <v>-635</v>
      </c>
      <c r="C131" s="17">
        <v>15132</v>
      </c>
      <c r="D131" s="17">
        <v>13864</v>
      </c>
      <c r="E131" s="17">
        <v>11270</v>
      </c>
      <c r="F131" s="17">
        <v>12527</v>
      </c>
      <c r="G131" s="24"/>
      <c r="H131" s="7"/>
      <c r="I131" s="25">
        <f t="shared" si="32"/>
        <v>3862</v>
      </c>
      <c r="J131" s="24">
        <f t="shared" si="32"/>
        <v>1337</v>
      </c>
      <c r="K131" s="7"/>
      <c r="L131" s="25">
        <f t="shared" si="27"/>
        <v>3857.8465447857916</v>
      </c>
      <c r="M131" s="17">
        <f t="shared" si="18"/>
        <v>17.251190216435003</v>
      </c>
      <c r="N131" s="17">
        <f t="shared" si="28"/>
        <v>1343.4935420379534</v>
      </c>
      <c r="O131" s="24">
        <f t="shared" si="19"/>
        <v>42.166088198667673</v>
      </c>
      <c r="P131" s="7"/>
      <c r="Q131" s="25">
        <f t="shared" si="20"/>
        <v>3855.3681727754279</v>
      </c>
      <c r="R131" s="24">
        <f t="shared" si="21"/>
        <v>1340.4484333963494</v>
      </c>
      <c r="S131" s="7"/>
      <c r="T131" s="25">
        <f t="shared" si="22"/>
        <v>-0.93810891755320347</v>
      </c>
      <c r="U131" s="24">
        <f t="shared" si="23"/>
        <v>0.32776239547321201</v>
      </c>
      <c r="V131" s="7"/>
      <c r="W131" s="25">
        <f t="shared" si="24"/>
        <v>-0.94266972660607184</v>
      </c>
      <c r="X131" s="24">
        <f t="shared" si="29"/>
        <v>101.20979866141693</v>
      </c>
      <c r="Y131" s="7"/>
      <c r="Z131" s="25">
        <f t="shared" si="30"/>
        <v>-635</v>
      </c>
      <c r="AA131" s="17">
        <f t="shared" si="31"/>
        <v>101.36699999999999</v>
      </c>
      <c r="AB131" s="24">
        <f t="shared" si="25"/>
        <v>1.7691879028690918</v>
      </c>
      <c r="AC131" s="17">
        <f t="shared" si="26"/>
        <v>-0.1572013385830644</v>
      </c>
    </row>
    <row r="132" spans="1:29" s="17" customFormat="1" x14ac:dyDescent="0.25">
      <c r="A132" s="17">
        <v>47</v>
      </c>
      <c r="B132" s="17">
        <v>-640</v>
      </c>
      <c r="C132" s="17">
        <v>15195</v>
      </c>
      <c r="D132" s="17">
        <v>13663</v>
      </c>
      <c r="E132" s="17">
        <v>11208</v>
      </c>
      <c r="F132" s="17">
        <v>12719</v>
      </c>
      <c r="G132" s="24"/>
      <c r="H132" s="7"/>
      <c r="I132" s="25">
        <f t="shared" si="32"/>
        <v>3987</v>
      </c>
      <c r="J132" s="24">
        <f t="shared" si="32"/>
        <v>944</v>
      </c>
      <c r="K132" s="7"/>
      <c r="L132" s="25">
        <f t="shared" si="27"/>
        <v>3980.0127131603317</v>
      </c>
      <c r="M132" s="17">
        <f t="shared" si="18"/>
        <v>48.822177379801623</v>
      </c>
      <c r="N132" s="17">
        <f t="shared" si="28"/>
        <v>949.50154091283082</v>
      </c>
      <c r="O132" s="24">
        <f t="shared" si="19"/>
        <v>30.266952415551366</v>
      </c>
      <c r="P132" s="7"/>
      <c r="Q132" s="25">
        <f t="shared" si="20"/>
        <v>3980.3681727754279</v>
      </c>
      <c r="R132" s="24">
        <f t="shared" si="21"/>
        <v>947.4484333963494</v>
      </c>
      <c r="S132" s="7"/>
      <c r="T132" s="25">
        <f t="shared" si="22"/>
        <v>-0.96852458978969813</v>
      </c>
      <c r="U132" s="24">
        <f t="shared" si="23"/>
        <v>0.23166722447539934</v>
      </c>
      <c r="V132" s="7"/>
      <c r="W132" s="25">
        <f t="shared" si="24"/>
        <v>-0.9717766846103697</v>
      </c>
      <c r="X132" s="24">
        <f t="shared" si="29"/>
        <v>95.446224667290267</v>
      </c>
      <c r="Y132" s="7"/>
      <c r="Z132" s="25">
        <f t="shared" si="30"/>
        <v>-640</v>
      </c>
      <c r="AA132" s="17">
        <f t="shared" si="31"/>
        <v>95.606999999999985</v>
      </c>
      <c r="AB132" s="24">
        <f t="shared" si="25"/>
        <v>1.6686569379542182</v>
      </c>
      <c r="AC132" s="17">
        <f t="shared" si="26"/>
        <v>-0.16077533270971855</v>
      </c>
    </row>
    <row r="133" spans="1:29" s="17" customFormat="1" x14ac:dyDescent="0.25">
      <c r="A133" s="17">
        <v>48</v>
      </c>
      <c r="B133" s="17">
        <v>-629</v>
      </c>
      <c r="C133" s="17">
        <v>15239</v>
      </c>
      <c r="D133" s="17">
        <v>13471</v>
      </c>
      <c r="E133" s="17">
        <v>11173</v>
      </c>
      <c r="F133" s="17">
        <v>12920</v>
      </c>
      <c r="G133" s="24"/>
      <c r="H133" s="7"/>
      <c r="I133" s="25">
        <f t="shared" si="32"/>
        <v>4066</v>
      </c>
      <c r="J133" s="24">
        <f t="shared" si="32"/>
        <v>551</v>
      </c>
      <c r="K133" s="7"/>
      <c r="L133" s="25">
        <f t="shared" si="27"/>
        <v>4060.9688259463737</v>
      </c>
      <c r="M133" s="17">
        <f t="shared" si="18"/>
        <v>25.312712357882226</v>
      </c>
      <c r="N133" s="17">
        <f t="shared" si="28"/>
        <v>552.85942166509642</v>
      </c>
      <c r="O133" s="24">
        <f t="shared" si="19"/>
        <v>3.457448928629943</v>
      </c>
      <c r="P133" s="7"/>
      <c r="Q133" s="25">
        <f t="shared" si="20"/>
        <v>4059.3681727754279</v>
      </c>
      <c r="R133" s="24">
        <f t="shared" si="21"/>
        <v>554.4484333963494</v>
      </c>
      <c r="S133" s="7"/>
      <c r="T133" s="25">
        <f t="shared" si="22"/>
        <v>-0.98774729464316269</v>
      </c>
      <c r="U133" s="24">
        <f t="shared" si="23"/>
        <v>0.13557205347758666</v>
      </c>
      <c r="V133" s="7"/>
      <c r="W133" s="25">
        <f t="shared" si="24"/>
        <v>-0.98968963277112953</v>
      </c>
      <c r="X133" s="24">
        <f t="shared" si="29"/>
        <v>89.837526908363429</v>
      </c>
      <c r="Y133" s="7"/>
      <c r="Z133" s="25">
        <f t="shared" si="30"/>
        <v>-629</v>
      </c>
      <c r="AA133" s="17">
        <f t="shared" si="31"/>
        <v>89.945999999999984</v>
      </c>
      <c r="AB133" s="24">
        <f t="shared" si="25"/>
        <v>1.5698538489988194</v>
      </c>
      <c r="AC133" s="17">
        <f t="shared" si="26"/>
        <v>-0.10847309163655439</v>
      </c>
    </row>
    <row r="134" spans="1:29" s="17" customFormat="1" x14ac:dyDescent="0.25">
      <c r="A134" s="17">
        <v>49</v>
      </c>
      <c r="B134" s="17">
        <v>-615</v>
      </c>
      <c r="C134" s="17">
        <v>15255</v>
      </c>
      <c r="D134" s="17">
        <v>13274</v>
      </c>
      <c r="E134" s="17">
        <v>11149</v>
      </c>
      <c r="F134" s="17">
        <v>13116</v>
      </c>
      <c r="G134" s="24"/>
      <c r="H134" s="7"/>
      <c r="I134" s="25">
        <f t="shared" si="32"/>
        <v>4106</v>
      </c>
      <c r="J134" s="24">
        <f t="shared" si="32"/>
        <v>158</v>
      </c>
      <c r="K134" s="7"/>
      <c r="L134" s="25">
        <f t="shared" si="27"/>
        <v>4101.8702710464322</v>
      </c>
      <c r="M134" s="17">
        <f t="shared" si="18"/>
        <v>17.05466122993613</v>
      </c>
      <c r="N134" s="17">
        <f t="shared" si="28"/>
        <v>159.75700835784926</v>
      </c>
      <c r="O134" s="24">
        <f t="shared" si="19"/>
        <v>3.0870783695521484</v>
      </c>
      <c r="P134" s="7"/>
      <c r="Q134" s="25">
        <f t="shared" si="20"/>
        <v>4099.3681727754274</v>
      </c>
      <c r="R134" s="24">
        <f t="shared" si="21"/>
        <v>161.4484333963494</v>
      </c>
      <c r="S134" s="7"/>
      <c r="T134" s="25">
        <f t="shared" si="22"/>
        <v>-0.99748030975884083</v>
      </c>
      <c r="U134" s="24">
        <f t="shared" si="23"/>
        <v>3.9476882479773961E-2</v>
      </c>
      <c r="V134" s="7"/>
      <c r="W134" s="25">
        <f t="shared" si="24"/>
        <v>-0.99811200736888983</v>
      </c>
      <c r="X134" s="24">
        <f t="shared" si="29"/>
        <v>84.302401876209956</v>
      </c>
      <c r="Y134" s="7"/>
      <c r="Z134" s="25">
        <f t="shared" si="30"/>
        <v>-615</v>
      </c>
      <c r="AA134" s="17">
        <f t="shared" si="31"/>
        <v>84.410999999999987</v>
      </c>
      <c r="AB134" s="24">
        <f t="shared" si="25"/>
        <v>1.4732498749009333</v>
      </c>
      <c r="AC134" s="17">
        <f t="shared" si="26"/>
        <v>-0.10859812379003131</v>
      </c>
    </row>
    <row r="135" spans="1:29" s="17" customFormat="1" x14ac:dyDescent="0.25">
      <c r="A135" s="17">
        <v>50</v>
      </c>
      <c r="B135" s="17">
        <v>-622</v>
      </c>
      <c r="C135" s="17">
        <v>15269</v>
      </c>
      <c r="D135" s="17">
        <v>13079</v>
      </c>
      <c r="E135" s="17">
        <v>11155</v>
      </c>
      <c r="F135" s="17">
        <v>13320</v>
      </c>
      <c r="G135" s="24"/>
      <c r="H135" s="7"/>
      <c r="I135" s="25">
        <f t="shared" si="32"/>
        <v>4114</v>
      </c>
      <c r="J135" s="24">
        <f t="shared" si="32"/>
        <v>-241</v>
      </c>
      <c r="K135" s="7"/>
      <c r="L135" s="25">
        <f t="shared" si="27"/>
        <v>4104.3732044120316</v>
      </c>
      <c r="M135" s="17">
        <f t="shared" si="18"/>
        <v>92.675193292528718</v>
      </c>
      <c r="N135" s="17">
        <f t="shared" si="28"/>
        <v>-239.35951636622065</v>
      </c>
      <c r="O135" s="24">
        <f t="shared" si="19"/>
        <v>2.6911865526979137</v>
      </c>
      <c r="P135" s="7"/>
      <c r="Q135" s="25">
        <f t="shared" si="20"/>
        <v>4107.3681727754274</v>
      </c>
      <c r="R135" s="24">
        <f t="shared" si="21"/>
        <v>-237.5515666036506</v>
      </c>
      <c r="S135" s="7"/>
      <c r="T135" s="25">
        <f t="shared" si="22"/>
        <v>-0.99942691278197648</v>
      </c>
      <c r="U135" s="24">
        <f t="shared" si="23"/>
        <v>-5.808539036533357E-2</v>
      </c>
      <c r="V135" s="7"/>
      <c r="W135" s="25">
        <f t="shared" si="24"/>
        <v>-0.99872722106578704</v>
      </c>
      <c r="X135" s="24">
        <f t="shared" si="29"/>
        <v>78.70890580422963</v>
      </c>
      <c r="Y135" s="7"/>
      <c r="Z135" s="25">
        <f t="shared" si="30"/>
        <v>-622</v>
      </c>
      <c r="AA135" s="17">
        <f t="shared" si="31"/>
        <v>78.812999999999988</v>
      </c>
      <c r="AB135" s="24">
        <f t="shared" si="25"/>
        <v>1.3755463433742907</v>
      </c>
      <c r="AC135" s="17">
        <f t="shared" si="26"/>
        <v>-0.10409419577035806</v>
      </c>
    </row>
    <row r="136" spans="1:29" s="17" customFormat="1" x14ac:dyDescent="0.25">
      <c r="A136" s="17">
        <v>51</v>
      </c>
      <c r="B136" s="17">
        <v>-602</v>
      </c>
      <c r="C136" s="17">
        <v>15236</v>
      </c>
      <c r="D136" s="17">
        <v>12878</v>
      </c>
      <c r="E136" s="17">
        <v>11165</v>
      </c>
      <c r="F136" s="17">
        <v>13508</v>
      </c>
      <c r="G136" s="24"/>
      <c r="H136" s="7"/>
      <c r="I136" s="25">
        <f t="shared" si="32"/>
        <v>4071</v>
      </c>
      <c r="J136" s="24">
        <f t="shared" si="32"/>
        <v>-630</v>
      </c>
      <c r="K136" s="7"/>
      <c r="L136" s="25">
        <f t="shared" si="27"/>
        <v>4069.5523011394121</v>
      </c>
      <c r="M136" s="17">
        <f t="shared" si="18"/>
        <v>2.0958319909476031</v>
      </c>
      <c r="N136" s="17">
        <f t="shared" si="28"/>
        <v>-623.53667582079413</v>
      </c>
      <c r="O136" s="24">
        <f t="shared" si="19"/>
        <v>41.774559445507229</v>
      </c>
      <c r="P136" s="7"/>
      <c r="Q136" s="25">
        <f t="shared" si="20"/>
        <v>4064.3681727754279</v>
      </c>
      <c r="R136" s="24">
        <f t="shared" si="21"/>
        <v>-626.5515666036506</v>
      </c>
      <c r="S136" s="7"/>
      <c r="T136" s="25">
        <f t="shared" si="22"/>
        <v>-0.98896392153262247</v>
      </c>
      <c r="U136" s="24">
        <f t="shared" si="23"/>
        <v>-0.15320249346494969</v>
      </c>
      <c r="V136" s="7"/>
      <c r="W136" s="25">
        <f t="shared" si="24"/>
        <v>-0.9869650574160983</v>
      </c>
      <c r="X136" s="24">
        <f t="shared" si="29"/>
        <v>73.214075813594093</v>
      </c>
      <c r="Y136" s="7"/>
      <c r="Z136" s="25">
        <f t="shared" si="30"/>
        <v>-602</v>
      </c>
      <c r="AA136" s="17">
        <f t="shared" si="31"/>
        <v>73.394999999999982</v>
      </c>
      <c r="AB136" s="24">
        <f t="shared" si="25"/>
        <v>1.2809844045012377</v>
      </c>
      <c r="AC136" s="17">
        <f t="shared" si="26"/>
        <v>-0.18092418640588903</v>
      </c>
    </row>
    <row r="137" spans="1:29" s="17" customFormat="1" x14ac:dyDescent="0.25">
      <c r="A137" s="17">
        <v>52</v>
      </c>
      <c r="B137" s="17">
        <v>-625</v>
      </c>
      <c r="C137" s="17">
        <v>15206</v>
      </c>
      <c r="D137" s="17">
        <v>12692</v>
      </c>
      <c r="E137" s="17">
        <v>11210</v>
      </c>
      <c r="F137" s="17">
        <v>13711</v>
      </c>
      <c r="G137" s="24"/>
      <c r="H137" s="7"/>
      <c r="I137" s="25">
        <f t="shared" si="32"/>
        <v>3996</v>
      </c>
      <c r="J137" s="24">
        <f t="shared" si="32"/>
        <v>-1019</v>
      </c>
      <c r="K137" s="7"/>
      <c r="L137" s="25">
        <f t="shared" si="27"/>
        <v>3994.9775986370746</v>
      </c>
      <c r="M137" s="17">
        <f t="shared" si="18"/>
        <v>1.0453045469117015</v>
      </c>
      <c r="N137" s="17">
        <f t="shared" si="28"/>
        <v>-1016.4736234990543</v>
      </c>
      <c r="O137" s="24">
        <f t="shared" si="19"/>
        <v>6.3825782245307909</v>
      </c>
      <c r="P137" s="7"/>
      <c r="Q137" s="25">
        <f t="shared" si="20"/>
        <v>3989.3681727754279</v>
      </c>
      <c r="R137" s="24">
        <f t="shared" si="21"/>
        <v>-1015.5515666036506</v>
      </c>
      <c r="S137" s="7"/>
      <c r="T137" s="25">
        <f t="shared" si="22"/>
        <v>-0.97071451819072574</v>
      </c>
      <c r="U137" s="24">
        <f t="shared" si="23"/>
        <v>-0.24831959656456581</v>
      </c>
      <c r="V137" s="7"/>
      <c r="W137" s="25">
        <f t="shared" si="24"/>
        <v>-0.96741575648394817</v>
      </c>
      <c r="X137" s="24">
        <f t="shared" si="29"/>
        <v>67.641365352303296</v>
      </c>
      <c r="Y137" s="7"/>
      <c r="Z137" s="25">
        <f t="shared" si="30"/>
        <v>-625</v>
      </c>
      <c r="AA137" s="17">
        <f t="shared" si="31"/>
        <v>67.769999999999982</v>
      </c>
      <c r="AB137" s="24">
        <f t="shared" si="25"/>
        <v>1.1828096340765568</v>
      </c>
      <c r="AC137" s="17">
        <f t="shared" si="26"/>
        <v>-0.12863464769668553</v>
      </c>
    </row>
    <row r="138" spans="1:29" s="17" customFormat="1" x14ac:dyDescent="0.25">
      <c r="A138" s="17">
        <v>53</v>
      </c>
      <c r="B138" s="17">
        <v>-633</v>
      </c>
      <c r="C138" s="17">
        <v>15158</v>
      </c>
      <c r="D138" s="17">
        <v>12502</v>
      </c>
      <c r="E138" s="17">
        <v>11273</v>
      </c>
      <c r="F138" s="17">
        <v>13907</v>
      </c>
      <c r="G138" s="24"/>
      <c r="H138" s="7"/>
      <c r="I138" s="25">
        <f t="shared" si="32"/>
        <v>3885</v>
      </c>
      <c r="J138" s="24">
        <f t="shared" si="32"/>
        <v>-1405</v>
      </c>
      <c r="K138" s="7"/>
      <c r="L138" s="25">
        <f t="shared" si="27"/>
        <v>3880.2811298596057</v>
      </c>
      <c r="M138" s="17">
        <f t="shared" si="18"/>
        <v>22.267735401904933</v>
      </c>
      <c r="N138" s="17">
        <f t="shared" si="28"/>
        <v>-1404.4612558436004</v>
      </c>
      <c r="O138" s="24">
        <f t="shared" si="19"/>
        <v>0.29024526605473416</v>
      </c>
      <c r="P138" s="7"/>
      <c r="Q138" s="25">
        <f t="shared" si="20"/>
        <v>3878.3681727754279</v>
      </c>
      <c r="R138" s="24">
        <f t="shared" si="21"/>
        <v>-1401.5515666036506</v>
      </c>
      <c r="S138" s="7"/>
      <c r="T138" s="25">
        <f t="shared" si="22"/>
        <v>-0.94370540124471847</v>
      </c>
      <c r="U138" s="24">
        <f t="shared" si="23"/>
        <v>-0.34270314874053448</v>
      </c>
      <c r="V138" s="7"/>
      <c r="W138" s="25">
        <f t="shared" si="24"/>
        <v>-0.93911593791823</v>
      </c>
      <c r="X138" s="24">
        <f t="shared" si="29"/>
        <v>61.989356251777281</v>
      </c>
      <c r="Y138" s="7"/>
      <c r="Z138" s="25">
        <f t="shared" si="30"/>
        <v>-633</v>
      </c>
      <c r="AA138" s="17">
        <f t="shared" si="31"/>
        <v>62.072999999999979</v>
      </c>
      <c r="AB138" s="24">
        <f t="shared" si="25"/>
        <v>1.0833782265904397</v>
      </c>
      <c r="AC138" s="17">
        <f t="shared" si="26"/>
        <v>-8.3643748222698378E-2</v>
      </c>
    </row>
    <row r="139" spans="1:29" s="17" customFormat="1" x14ac:dyDescent="0.25">
      <c r="A139" s="17">
        <v>54</v>
      </c>
      <c r="B139" s="17">
        <v>-630</v>
      </c>
      <c r="C139" s="17">
        <v>15068</v>
      </c>
      <c r="D139" s="17">
        <v>12308</v>
      </c>
      <c r="E139" s="17">
        <v>11342</v>
      </c>
      <c r="F139" s="17">
        <v>14088</v>
      </c>
      <c r="G139" s="24"/>
      <c r="H139" s="7"/>
      <c r="I139" s="25">
        <f t="shared" si="32"/>
        <v>3726</v>
      </c>
      <c r="J139" s="24">
        <f t="shared" si="32"/>
        <v>-1780</v>
      </c>
      <c r="K139" s="7"/>
      <c r="L139" s="25">
        <f t="shared" si="27"/>
        <v>3728.1114822317836</v>
      </c>
      <c r="M139" s="17">
        <f t="shared" si="18"/>
        <v>4.4583572151379007</v>
      </c>
      <c r="N139" s="17">
        <f t="shared" si="28"/>
        <v>-1776.8475646363611</v>
      </c>
      <c r="O139" s="24">
        <f t="shared" si="19"/>
        <v>9.9378487219212186</v>
      </c>
      <c r="P139" s="7"/>
      <c r="Q139" s="25">
        <f t="shared" si="20"/>
        <v>3719.3681727754279</v>
      </c>
      <c r="R139" s="24">
        <f t="shared" si="21"/>
        <v>-1776.5515666036506</v>
      </c>
      <c r="S139" s="7"/>
      <c r="T139" s="25">
        <f t="shared" si="22"/>
        <v>-0.9050166661598974</v>
      </c>
      <c r="U139" s="24">
        <f t="shared" si="23"/>
        <v>-0.43439701419646265</v>
      </c>
      <c r="V139" s="7"/>
      <c r="W139" s="25">
        <f t="shared" si="24"/>
        <v>-0.89917212339589014</v>
      </c>
      <c r="X139" s="24">
        <f t="shared" si="29"/>
        <v>56.251897373842553</v>
      </c>
      <c r="Y139" s="7"/>
      <c r="Z139" s="25">
        <f t="shared" si="30"/>
        <v>-630</v>
      </c>
      <c r="AA139" s="17">
        <f t="shared" si="31"/>
        <v>56.402999999999977</v>
      </c>
      <c r="AB139" s="24">
        <f t="shared" si="25"/>
        <v>0.98441805800236137</v>
      </c>
      <c r="AC139" s="17">
        <f t="shared" si="26"/>
        <v>-0.15110262615742442</v>
      </c>
    </row>
    <row r="140" spans="1:29" s="17" customFormat="1" x14ac:dyDescent="0.25">
      <c r="A140" s="17">
        <v>55</v>
      </c>
      <c r="B140" s="17">
        <v>-633</v>
      </c>
      <c r="C140" s="17">
        <v>14983</v>
      </c>
      <c r="D140" s="17">
        <v>12134</v>
      </c>
      <c r="E140" s="17">
        <v>11441</v>
      </c>
      <c r="F140" s="17">
        <v>14269</v>
      </c>
      <c r="G140" s="24"/>
      <c r="H140" s="7"/>
      <c r="I140" s="25">
        <f t="shared" si="32"/>
        <v>3542</v>
      </c>
      <c r="J140" s="24">
        <f t="shared" si="32"/>
        <v>-2135</v>
      </c>
      <c r="K140" s="7"/>
      <c r="L140" s="25">
        <f t="shared" si="27"/>
        <v>3538.5245278683624</v>
      </c>
      <c r="M140" s="17">
        <f t="shared" si="18"/>
        <v>12.078906537789717</v>
      </c>
      <c r="N140" s="17">
        <f t="shared" si="28"/>
        <v>-2133.4896258960507</v>
      </c>
      <c r="O140" s="24">
        <f t="shared" si="19"/>
        <v>2.281229933880617</v>
      </c>
      <c r="P140" s="7"/>
      <c r="Q140" s="25">
        <f t="shared" si="20"/>
        <v>3535.3681727754279</v>
      </c>
      <c r="R140" s="24">
        <f t="shared" si="21"/>
        <v>-2131.5515666036508</v>
      </c>
      <c r="S140" s="7"/>
      <c r="T140" s="25">
        <f t="shared" si="22"/>
        <v>-0.86024479662777742</v>
      </c>
      <c r="U140" s="24">
        <f t="shared" si="23"/>
        <v>-0.52120054016140804</v>
      </c>
      <c r="V140" s="7"/>
      <c r="W140" s="25">
        <f t="shared" si="24"/>
        <v>-0.85321135326629993</v>
      </c>
      <c r="X140" s="24">
        <f t="shared" si="29"/>
        <v>50.617972208874789</v>
      </c>
      <c r="Y140" s="7"/>
      <c r="Z140" s="25">
        <f t="shared" si="30"/>
        <v>-633</v>
      </c>
      <c r="AA140" s="17">
        <f t="shared" si="31"/>
        <v>50.705999999999975</v>
      </c>
      <c r="AB140" s="24">
        <f t="shared" si="25"/>
        <v>0.88498665051624437</v>
      </c>
      <c r="AC140" s="17">
        <f t="shared" si="26"/>
        <v>-8.8027791125185217E-2</v>
      </c>
    </row>
    <row r="141" spans="1:29" s="17" customFormat="1" x14ac:dyDescent="0.25">
      <c r="A141" s="17">
        <v>56</v>
      </c>
      <c r="B141" s="17">
        <v>-635</v>
      </c>
      <c r="C141" s="17">
        <v>14861</v>
      </c>
      <c r="D141" s="17">
        <v>11961</v>
      </c>
      <c r="E141" s="17">
        <v>11550</v>
      </c>
      <c r="F141" s="17">
        <v>14429</v>
      </c>
      <c r="G141" s="24"/>
      <c r="H141" s="7"/>
      <c r="I141" s="25">
        <f t="shared" si="32"/>
        <v>3311</v>
      </c>
      <c r="J141" s="24">
        <f t="shared" si="32"/>
        <v>-2468</v>
      </c>
      <c r="K141" s="7"/>
      <c r="L141" s="25">
        <f t="shared" si="27"/>
        <v>3313.2665303470926</v>
      </c>
      <c r="M141" s="17">
        <f t="shared" si="18"/>
        <v>5.1371598142917563</v>
      </c>
      <c r="N141" s="17">
        <f t="shared" si="28"/>
        <v>-2470.0709260891522</v>
      </c>
      <c r="O141" s="24">
        <f t="shared" si="19"/>
        <v>4.2887348667311462</v>
      </c>
      <c r="P141" s="7"/>
      <c r="Q141" s="25">
        <f t="shared" si="20"/>
        <v>3304.3681727754279</v>
      </c>
      <c r="R141" s="24">
        <f t="shared" si="21"/>
        <v>-2464.5515666036508</v>
      </c>
      <c r="S141" s="7"/>
      <c r="T141" s="25">
        <f t="shared" si="22"/>
        <v>-0.80403663433473538</v>
      </c>
      <c r="U141" s="24">
        <f t="shared" si="23"/>
        <v>-0.60262469268627217</v>
      </c>
      <c r="V141" s="7"/>
      <c r="W141" s="25">
        <f t="shared" si="24"/>
        <v>-0.79588664518723473</v>
      </c>
      <c r="X141" s="24">
        <f t="shared" si="29"/>
        <v>44.905385794847632</v>
      </c>
      <c r="Y141" s="7"/>
      <c r="Z141" s="25">
        <f t="shared" si="30"/>
        <v>-635</v>
      </c>
      <c r="AA141" s="17">
        <f t="shared" si="31"/>
        <v>44.990999999999971</v>
      </c>
      <c r="AB141" s="24">
        <f t="shared" si="25"/>
        <v>0.78524108376476831</v>
      </c>
      <c r="AC141" s="17">
        <f t="shared" si="26"/>
        <v>-8.5614205152339196E-2</v>
      </c>
    </row>
    <row r="142" spans="1:29" s="17" customFormat="1" x14ac:dyDescent="0.25">
      <c r="A142" s="17">
        <v>57</v>
      </c>
      <c r="B142" s="17">
        <v>-616</v>
      </c>
      <c r="C142" s="17">
        <v>14731</v>
      </c>
      <c r="D142" s="17">
        <v>11811</v>
      </c>
      <c r="E142" s="17">
        <v>11670</v>
      </c>
      <c r="F142" s="17">
        <v>14583</v>
      </c>
      <c r="G142" s="24"/>
      <c r="H142" s="7"/>
      <c r="I142" s="25">
        <f t="shared" si="32"/>
        <v>3061</v>
      </c>
      <c r="J142" s="24">
        <f t="shared" si="32"/>
        <v>-2772</v>
      </c>
      <c r="K142" s="7"/>
      <c r="L142" s="25">
        <f t="shared" si="27"/>
        <v>3063.2971290279788</v>
      </c>
      <c r="M142" s="17">
        <f t="shared" si="18"/>
        <v>5.2768017711829476</v>
      </c>
      <c r="N142" s="17">
        <f t="shared" si="28"/>
        <v>-2773.1328818716279</v>
      </c>
      <c r="O142" s="24">
        <f t="shared" si="19"/>
        <v>1.2834213350631052</v>
      </c>
      <c r="P142" s="7"/>
      <c r="Q142" s="25">
        <f t="shared" si="20"/>
        <v>3054.3681727754279</v>
      </c>
      <c r="R142" s="24">
        <f t="shared" si="21"/>
        <v>-2768.5515666036508</v>
      </c>
      <c r="S142" s="7"/>
      <c r="T142" s="25">
        <f t="shared" si="22"/>
        <v>-0.74320528986174617</v>
      </c>
      <c r="U142" s="24">
        <f t="shared" si="23"/>
        <v>-0.67695785294921129</v>
      </c>
      <c r="V142" s="7"/>
      <c r="W142" s="25">
        <f t="shared" si="24"/>
        <v>-0.73403510516898318</v>
      </c>
      <c r="X142" s="24">
        <f t="shared" si="29"/>
        <v>39.353901594906802</v>
      </c>
      <c r="Y142" s="7"/>
      <c r="Z142" s="25">
        <f t="shared" si="30"/>
        <v>-616</v>
      </c>
      <c r="AA142" s="17">
        <f t="shared" si="31"/>
        <v>39.446999999999974</v>
      </c>
      <c r="AB142" s="24">
        <f t="shared" si="25"/>
        <v>0.68848003003420277</v>
      </c>
      <c r="AC142" s="17">
        <f t="shared" si="26"/>
        <v>-9.3098405093172687E-2</v>
      </c>
    </row>
    <row r="143" spans="1:29" s="17" customFormat="1" x14ac:dyDescent="0.25">
      <c r="A143" s="17">
        <v>58</v>
      </c>
      <c r="B143" s="17">
        <v>-612</v>
      </c>
      <c r="C143" s="17">
        <v>14599</v>
      </c>
      <c r="D143" s="17">
        <v>11676</v>
      </c>
      <c r="E143" s="17">
        <v>11819</v>
      </c>
      <c r="F143" s="17">
        <v>14729</v>
      </c>
      <c r="G143" s="24"/>
      <c r="H143" s="7"/>
      <c r="I143" s="25">
        <f t="shared" si="32"/>
        <v>2780</v>
      </c>
      <c r="J143" s="24">
        <f t="shared" si="32"/>
        <v>-3053</v>
      </c>
      <c r="K143" s="7"/>
      <c r="L143" s="25">
        <f t="shared" si="27"/>
        <v>2786.6113009163514</v>
      </c>
      <c r="M143" s="17">
        <f t="shared" si="18"/>
        <v>43.709299806549005</v>
      </c>
      <c r="N143" s="17">
        <f t="shared" si="28"/>
        <v>-3048.5203787699143</v>
      </c>
      <c r="O143" s="24">
        <f t="shared" si="19"/>
        <v>20.067006365034882</v>
      </c>
      <c r="P143" s="7"/>
      <c r="Q143" s="25">
        <f t="shared" si="20"/>
        <v>2773.3681727754279</v>
      </c>
      <c r="R143" s="24">
        <f t="shared" si="21"/>
        <v>-3049.5515666036508</v>
      </c>
      <c r="S143" s="7"/>
      <c r="T143" s="25">
        <f t="shared" si="22"/>
        <v>-0.67483085867410642</v>
      </c>
      <c r="U143" s="24">
        <f t="shared" si="23"/>
        <v>-0.74566712279752012</v>
      </c>
      <c r="V143" s="7"/>
      <c r="W143" s="25">
        <f t="shared" si="24"/>
        <v>-0.66471653311222123</v>
      </c>
      <c r="X143" s="24">
        <f t="shared" si="29"/>
        <v>33.752492218900215</v>
      </c>
      <c r="Y143" s="7"/>
      <c r="Z143" s="25">
        <f t="shared" si="30"/>
        <v>-612</v>
      </c>
      <c r="AA143" s="17">
        <f t="shared" si="31"/>
        <v>33.938999999999972</v>
      </c>
      <c r="AB143" s="24">
        <f t="shared" si="25"/>
        <v>0.592347294834355</v>
      </c>
      <c r="AC143" s="17">
        <f t="shared" si="26"/>
        <v>-0.18650778109975619</v>
      </c>
    </row>
    <row r="144" spans="1:29" s="17" customFormat="1" x14ac:dyDescent="0.25">
      <c r="A144" s="17">
        <v>59</v>
      </c>
      <c r="B144" s="17">
        <v>-619</v>
      </c>
      <c r="C144" s="17">
        <v>14451</v>
      </c>
      <c r="D144" s="17">
        <v>11556</v>
      </c>
      <c r="E144" s="17">
        <v>11972</v>
      </c>
      <c r="F144" s="17">
        <v>14851</v>
      </c>
      <c r="G144" s="24"/>
      <c r="H144" s="7"/>
      <c r="I144" s="25">
        <f t="shared" si="32"/>
        <v>2479</v>
      </c>
      <c r="J144" s="24">
        <f t="shared" si="32"/>
        <v>-3295</v>
      </c>
      <c r="K144" s="7"/>
      <c r="L144" s="25">
        <f t="shared" si="27"/>
        <v>2480.6430939731495</v>
      </c>
      <c r="M144" s="17">
        <f t="shared" si="18"/>
        <v>2.6997578046000843</v>
      </c>
      <c r="N144" s="17">
        <f t="shared" si="28"/>
        <v>-3298.3860768411405</v>
      </c>
      <c r="O144" s="24">
        <f t="shared" si="19"/>
        <v>11.465516374107981</v>
      </c>
      <c r="P144" s="7"/>
      <c r="Q144" s="25">
        <f t="shared" si="20"/>
        <v>2472.3681727754279</v>
      </c>
      <c r="R144" s="24">
        <f t="shared" si="21"/>
        <v>-3291.5515666036508</v>
      </c>
      <c r="S144" s="7"/>
      <c r="T144" s="25">
        <f t="shared" si="22"/>
        <v>-0.60158991992862743</v>
      </c>
      <c r="U144" s="24">
        <f t="shared" si="23"/>
        <v>-0.80484023063841237</v>
      </c>
      <c r="V144" s="7"/>
      <c r="W144" s="25">
        <f t="shared" si="24"/>
        <v>-0.59066115377353223</v>
      </c>
      <c r="X144" s="24">
        <f t="shared" si="29"/>
        <v>28.31187739492384</v>
      </c>
      <c r="Y144" s="7"/>
      <c r="Z144" s="25">
        <f t="shared" si="30"/>
        <v>-619</v>
      </c>
      <c r="AA144" s="17">
        <f t="shared" si="31"/>
        <v>28.367999999999974</v>
      </c>
      <c r="AB144" s="24">
        <f t="shared" si="25"/>
        <v>0.49511500220575094</v>
      </c>
      <c r="AC144" s="17">
        <f t="shared" si="26"/>
        <v>-5.6122605076133425E-2</v>
      </c>
    </row>
    <row r="145" spans="1:29" s="17" customFormat="1" x14ac:dyDescent="0.25">
      <c r="A145" s="17">
        <v>60</v>
      </c>
      <c r="B145" s="17">
        <v>-623</v>
      </c>
      <c r="C145" s="17">
        <v>14280</v>
      </c>
      <c r="D145" s="17">
        <v>11444</v>
      </c>
      <c r="E145" s="17">
        <v>12135</v>
      </c>
      <c r="F145" s="17">
        <v>14963</v>
      </c>
      <c r="G145" s="24"/>
      <c r="H145" s="7"/>
      <c r="I145" s="25">
        <f t="shared" si="32"/>
        <v>2145</v>
      </c>
      <c r="J145" s="24">
        <f t="shared" si="32"/>
        <v>-3519</v>
      </c>
      <c r="K145" s="7"/>
      <c r="L145" s="25">
        <f t="shared" si="27"/>
        <v>2149.0925446146434</v>
      </c>
      <c r="M145" s="17">
        <f t="shared" si="18"/>
        <v>16.748921422846937</v>
      </c>
      <c r="N145" s="17">
        <f t="shared" si="28"/>
        <v>-3518.3682913064599</v>
      </c>
      <c r="O145" s="24">
        <f t="shared" si="19"/>
        <v>0.39905587349411048</v>
      </c>
      <c r="P145" s="7"/>
      <c r="Q145" s="25">
        <f t="shared" si="20"/>
        <v>2138.3681727754279</v>
      </c>
      <c r="R145" s="24">
        <f t="shared" si="21"/>
        <v>-3515.5515666036508</v>
      </c>
      <c r="S145" s="7"/>
      <c r="T145" s="25">
        <f t="shared" si="22"/>
        <v>-0.52031924371271387</v>
      </c>
      <c r="U145" s="24">
        <f t="shared" si="23"/>
        <v>-0.85961203293742006</v>
      </c>
      <c r="V145" s="7"/>
      <c r="W145" s="25">
        <f t="shared" si="24"/>
        <v>-0.50863535996751064</v>
      </c>
      <c r="X145" s="24">
        <f t="shared" si="29"/>
        <v>22.650392406538117</v>
      </c>
      <c r="Y145" s="7"/>
      <c r="Z145" s="25">
        <f t="shared" si="30"/>
        <v>-623</v>
      </c>
      <c r="AA145" s="17">
        <f t="shared" si="31"/>
        <v>22.760999999999974</v>
      </c>
      <c r="AB145" s="24">
        <f t="shared" si="25"/>
        <v>0.3972543910464289</v>
      </c>
      <c r="AC145" s="17">
        <f t="shared" si="26"/>
        <v>-0.11060759346185733</v>
      </c>
    </row>
    <row r="146" spans="1:29" s="17" customFormat="1" x14ac:dyDescent="0.25">
      <c r="A146" s="17">
        <v>61</v>
      </c>
      <c r="B146" s="17">
        <v>-625</v>
      </c>
      <c r="C146" s="17">
        <v>14110</v>
      </c>
      <c r="D146" s="17">
        <v>11351</v>
      </c>
      <c r="E146" s="17">
        <v>12317</v>
      </c>
      <c r="F146" s="17">
        <v>15061</v>
      </c>
      <c r="G146" s="24"/>
      <c r="H146" s="7"/>
      <c r="I146" s="25">
        <f t="shared" si="32"/>
        <v>1793</v>
      </c>
      <c r="J146" s="24">
        <f t="shared" si="32"/>
        <v>-3710</v>
      </c>
      <c r="K146" s="7"/>
      <c r="L146" s="25">
        <f t="shared" si="27"/>
        <v>1795.8688034433258</v>
      </c>
      <c r="M146" s="17">
        <f t="shared" si="18"/>
        <v>8.230033196437736</v>
      </c>
      <c r="N146" s="17">
        <f t="shared" si="28"/>
        <v>-3705.1881137022956</v>
      </c>
      <c r="O146" s="24">
        <f t="shared" si="19"/>
        <v>23.1542497420354</v>
      </c>
      <c r="P146" s="7"/>
      <c r="Q146" s="25">
        <f t="shared" si="20"/>
        <v>1786.3681727754276</v>
      </c>
      <c r="R146" s="24">
        <f t="shared" si="21"/>
        <v>-3706.5515666036508</v>
      </c>
      <c r="S146" s="7"/>
      <c r="T146" s="25">
        <f t="shared" si="22"/>
        <v>-0.43466871069474511</v>
      </c>
      <c r="U146" s="24">
        <f t="shared" si="23"/>
        <v>-0.9063147750763062</v>
      </c>
      <c r="V146" s="7"/>
      <c r="W146" s="25">
        <f t="shared" si="24"/>
        <v>-0.42233943134131424</v>
      </c>
      <c r="X146" s="24">
        <f t="shared" si="29"/>
        <v>17.022795382492347</v>
      </c>
      <c r="Y146" s="7"/>
      <c r="Z146" s="25">
        <f t="shared" si="30"/>
        <v>-625</v>
      </c>
      <c r="AA146" s="17">
        <f t="shared" si="31"/>
        <v>17.135999999999974</v>
      </c>
      <c r="AB146" s="24">
        <f t="shared" si="25"/>
        <v>0.29907962062174787</v>
      </c>
      <c r="AC146" s="17">
        <f t="shared" si="26"/>
        <v>-0.11320461750762689</v>
      </c>
    </row>
    <row r="147" spans="1:29" s="17" customFormat="1" x14ac:dyDescent="0.25">
      <c r="A147" s="17">
        <v>62</v>
      </c>
      <c r="B147" s="17">
        <v>-632</v>
      </c>
      <c r="C147" s="17">
        <v>13922</v>
      </c>
      <c r="D147" s="17">
        <v>11278</v>
      </c>
      <c r="E147" s="17">
        <v>12502</v>
      </c>
      <c r="F147" s="17">
        <v>15145</v>
      </c>
      <c r="G147" s="24"/>
      <c r="H147" s="7"/>
      <c r="I147" s="25">
        <f t="shared" si="32"/>
        <v>1420</v>
      </c>
      <c r="J147" s="24">
        <f t="shared" si="32"/>
        <v>-3867</v>
      </c>
      <c r="K147" s="7"/>
      <c r="L147" s="25">
        <f t="shared" si="27"/>
        <v>1421.1696277187075</v>
      </c>
      <c r="M147" s="17">
        <f t="shared" si="18"/>
        <v>1.3680290003688835</v>
      </c>
      <c r="N147" s="17">
        <f t="shared" si="28"/>
        <v>-3857.7683194812071</v>
      </c>
      <c r="O147" s="24">
        <f t="shared" si="19"/>
        <v>85.223925201060851</v>
      </c>
      <c r="P147" s="7"/>
      <c r="Q147" s="25">
        <f t="shared" si="20"/>
        <v>1413.3681727754276</v>
      </c>
      <c r="R147" s="24">
        <f t="shared" si="21"/>
        <v>-3863.5515666036508</v>
      </c>
      <c r="S147" s="7"/>
      <c r="T147" s="25">
        <f t="shared" si="22"/>
        <v>-0.34390834474104526</v>
      </c>
      <c r="U147" s="24">
        <f t="shared" si="23"/>
        <v>-0.94470394008052139</v>
      </c>
      <c r="V147" s="7"/>
      <c r="W147" s="25">
        <f t="shared" si="24"/>
        <v>-0.33104666104444608</v>
      </c>
      <c r="X147" s="24">
        <f t="shared" si="29"/>
        <v>11.349116099213347</v>
      </c>
      <c r="Y147" s="7"/>
      <c r="Z147" s="25">
        <f t="shared" si="30"/>
        <v>-632</v>
      </c>
      <c r="AA147" s="17">
        <f t="shared" si="31"/>
        <v>11.447999999999976</v>
      </c>
      <c r="AB147" s="24">
        <f t="shared" si="25"/>
        <v>0.19980529276831041</v>
      </c>
      <c r="AC147" s="17">
        <f t="shared" si="26"/>
        <v>-9.8883900786628232E-2</v>
      </c>
    </row>
    <row r="148" spans="1:29" s="17" customFormat="1" x14ac:dyDescent="0.25">
      <c r="A148" s="17">
        <v>63</v>
      </c>
      <c r="B148" s="17">
        <v>-643</v>
      </c>
      <c r="C148" s="17">
        <v>13721</v>
      </c>
      <c r="D148" s="17">
        <v>11219</v>
      </c>
      <c r="E148" s="17">
        <v>12700</v>
      </c>
      <c r="F148" s="17">
        <v>15199</v>
      </c>
      <c r="G148" s="24"/>
      <c r="H148" s="7"/>
      <c r="I148" s="25">
        <f t="shared" si="32"/>
        <v>1021</v>
      </c>
      <c r="J148" s="24">
        <f t="shared" si="32"/>
        <v>-3980</v>
      </c>
      <c r="K148" s="7"/>
      <c r="L148" s="25">
        <f t="shared" si="27"/>
        <v>1025.6668491329244</v>
      </c>
      <c r="M148" s="17">
        <f t="shared" ref="M148:M149" si="33">(I148-L148)^2</f>
        <v>21.779480829477468</v>
      </c>
      <c r="N148" s="17">
        <f t="shared" si="28"/>
        <v>-3973.9646820133116</v>
      </c>
      <c r="O148" s="24">
        <f t="shared" ref="O148:O149" si="34">(J148-N148)^2</f>
        <v>36.42506320044415</v>
      </c>
      <c r="P148" s="7"/>
      <c r="Q148" s="25">
        <f t="shared" si="20"/>
        <v>1014.3681727754276</v>
      </c>
      <c r="R148" s="24">
        <f t="shared" si="21"/>
        <v>-3976.5515666036508</v>
      </c>
      <c r="S148" s="7"/>
      <c r="T148" s="25">
        <f t="shared" si="22"/>
        <v>-0.24682151896215454</v>
      </c>
      <c r="U148" s="24">
        <f t="shared" si="23"/>
        <v>-0.97233435820457437</v>
      </c>
      <c r="V148" s="7"/>
      <c r="W148" s="25">
        <f t="shared" si="24"/>
        <v>-0.23357368157385794</v>
      </c>
      <c r="X148" s="24">
        <f t="shared" si="29"/>
        <v>5.5450698429074237</v>
      </c>
      <c r="Y148" s="7"/>
      <c r="Z148" s="25">
        <f t="shared" si="30"/>
        <v>-643</v>
      </c>
      <c r="AA148" s="17">
        <f t="shared" si="31"/>
        <v>5.6609999999999756</v>
      </c>
      <c r="AB148" s="24">
        <f t="shared" si="25"/>
        <v>9.8803088955398563E-2</v>
      </c>
      <c r="AC148" s="17">
        <f t="shared" si="26"/>
        <v>-0.11593015709255194</v>
      </c>
    </row>
    <row r="149" spans="1:29" s="17" customFormat="1" x14ac:dyDescent="0.25">
      <c r="A149" s="17">
        <v>64</v>
      </c>
      <c r="B149" s="17">
        <v>-628</v>
      </c>
      <c r="C149" s="17">
        <v>13528</v>
      </c>
      <c r="D149" s="17">
        <v>11181</v>
      </c>
      <c r="E149" s="17">
        <v>12900</v>
      </c>
      <c r="F149" s="17">
        <v>15238</v>
      </c>
      <c r="G149" s="24"/>
      <c r="H149" s="7"/>
      <c r="I149" s="25">
        <f t="shared" si="32"/>
        <v>628</v>
      </c>
      <c r="J149" s="24">
        <f t="shared" si="32"/>
        <v>-4057</v>
      </c>
      <c r="K149" s="7"/>
      <c r="L149" s="25">
        <f t="shared" si="27"/>
        <v>629.3259955048369</v>
      </c>
      <c r="M149" s="17">
        <f t="shared" si="33"/>
        <v>1.7582640788476562</v>
      </c>
      <c r="N149" s="17">
        <f t="shared" si="28"/>
        <v>-4048.3103269452686</v>
      </c>
      <c r="O149" s="24">
        <f t="shared" si="34"/>
        <v>75.510417798125445</v>
      </c>
      <c r="P149" s="7"/>
      <c r="Q149" s="25">
        <f t="shared" ref="Q149" si="35">I149-$J$4</f>
        <v>621.36817277542764</v>
      </c>
      <c r="R149" s="24">
        <f t="shared" ref="R149" si="36">J149-$J$3</f>
        <v>-4053.5515666036508</v>
      </c>
      <c r="S149" s="7"/>
      <c r="T149" s="25">
        <f t="shared" ref="T149" si="37">Q149/$J$7</f>
        <v>-0.15119464545061556</v>
      </c>
      <c r="U149" s="24">
        <f t="shared" ref="U149" si="38">R149/$J$6</f>
        <v>-0.99116216524485834</v>
      </c>
      <c r="V149" s="7"/>
      <c r="W149" s="25">
        <f t="shared" ref="W149" si="39">(T149-U149*SIN(-$J$11*PI()/180))/(COS(-$J$11*PI()/180))</f>
        <v>-0.13768093205414186</v>
      </c>
      <c r="X149" s="24">
        <f>IF(MOD(ATAN2(U149,W149)*180/PI()-$J$9+360,360)&gt;5,MOD(ATAN2(U149,W149)*180/PI()-$J$9+360,360)-360,MOD(ATAN2(U149,W149)*180/PI()-$J$9+360,360))</f>
        <v>-5.4285034156350775E-2</v>
      </c>
      <c r="Y149" s="7"/>
      <c r="Z149" s="25">
        <f t="shared" si="30"/>
        <v>-628</v>
      </c>
      <c r="AA149" s="17">
        <f t="shared" si="31"/>
        <v>8.9999999999763602E-3</v>
      </c>
      <c r="AB149" s="24">
        <f t="shared" ref="AB149" si="40">AA149*PI()/180</f>
        <v>1.5707963267907706E-4</v>
      </c>
      <c r="AC149" s="17">
        <f t="shared" ref="AC149" si="41">X149-AA149</f>
        <v>-6.3285034156327136E-2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-9982</v>
      </c>
      <c r="G154" s="2"/>
      <c r="I154" s="1"/>
      <c r="J154" s="3"/>
    </row>
    <row r="155" spans="1:29" x14ac:dyDescent="0.25">
      <c r="A155" t="s">
        <v>77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78</v>
      </c>
      <c r="B156" s="31">
        <v>9991</v>
      </c>
      <c r="G156" s="2"/>
      <c r="I156" s="1"/>
      <c r="J156" s="3"/>
    </row>
    <row r="157" spans="1:29" x14ac:dyDescent="0.25">
      <c r="A157" t="s">
        <v>79</v>
      </c>
      <c r="B157">
        <v>9991</v>
      </c>
      <c r="G157" s="2"/>
      <c r="I157" s="43">
        <f>J155</f>
        <v>-9990</v>
      </c>
      <c r="J157" s="39">
        <f>I157+B157</f>
        <v>1</v>
      </c>
    </row>
    <row r="158" spans="1:29" x14ac:dyDescent="0.25">
      <c r="A158" s="31" t="s">
        <v>80</v>
      </c>
      <c r="B158" s="31">
        <v>39995</v>
      </c>
      <c r="G158" s="2"/>
      <c r="I158" s="1"/>
      <c r="J158" s="3"/>
    </row>
    <row r="159" spans="1:29" x14ac:dyDescent="0.25">
      <c r="A159" t="s">
        <v>81</v>
      </c>
      <c r="B159">
        <v>39995</v>
      </c>
      <c r="G159" s="2"/>
      <c r="I159" s="43">
        <f>J157</f>
        <v>1</v>
      </c>
      <c r="J159" s="39">
        <f>I159+B159</f>
        <v>39996</v>
      </c>
    </row>
    <row r="160" spans="1:29" x14ac:dyDescent="0.25">
      <c r="A160" s="31" t="s">
        <v>82</v>
      </c>
      <c r="B160" s="31">
        <v>10008</v>
      </c>
      <c r="G160" s="2"/>
      <c r="I160" s="1"/>
      <c r="J160" s="3"/>
    </row>
    <row r="161" spans="1:10" x14ac:dyDescent="0.25">
      <c r="A161" t="s">
        <v>83</v>
      </c>
      <c r="B161">
        <v>10008</v>
      </c>
      <c r="G161" s="2"/>
      <c r="I161" s="43">
        <f>J159</f>
        <v>39996</v>
      </c>
      <c r="J161" s="39">
        <f>I161+B161</f>
        <v>50004</v>
      </c>
    </row>
    <row r="162" spans="1:10" x14ac:dyDescent="0.25">
      <c r="A162" s="31" t="s">
        <v>84</v>
      </c>
      <c r="B162" s="31">
        <v>-9990</v>
      </c>
      <c r="G162" s="2"/>
      <c r="I162" s="1"/>
      <c r="J162" s="3"/>
    </row>
    <row r="163" spans="1:10" x14ac:dyDescent="0.25">
      <c r="A163" t="s">
        <v>85</v>
      </c>
      <c r="B163">
        <v>-10001</v>
      </c>
      <c r="G163" s="2"/>
      <c r="I163" s="43">
        <f>J161</f>
        <v>50004</v>
      </c>
      <c r="J163" s="39">
        <f>I163+B163</f>
        <v>40003</v>
      </c>
    </row>
    <row r="164" spans="1:10" x14ac:dyDescent="0.25">
      <c r="A164" s="31" t="s">
        <v>86</v>
      </c>
      <c r="B164" s="31">
        <v>-40002</v>
      </c>
      <c r="G164" s="2"/>
      <c r="I164" s="1"/>
      <c r="J164" s="3"/>
    </row>
    <row r="165" spans="1:10" ht="15.75" thickBot="1" x14ac:dyDescent="0.3">
      <c r="A165" t="s">
        <v>87</v>
      </c>
      <c r="B165">
        <v>-40002</v>
      </c>
      <c r="G165" s="2"/>
      <c r="I165" s="4">
        <f>J163</f>
        <v>40003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2.0782895837545916</v>
      </c>
      <c r="L3" s="35" t="s">
        <v>1</v>
      </c>
      <c r="M3" s="11">
        <v>-4116.7136598247298</v>
      </c>
      <c r="N3" s="10" t="s">
        <v>2</v>
      </c>
      <c r="O3" s="35">
        <v>4092.8008103365778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-20.170742225455641</v>
      </c>
      <c r="L4" s="9" t="s">
        <v>5</v>
      </c>
      <c r="M4" s="13">
        <v>359.89193195476611</v>
      </c>
      <c r="N4" s="12" t="s">
        <v>6</v>
      </c>
      <c r="O4" s="9">
        <v>360.2731782943776</v>
      </c>
      <c r="Q4" s="2" t="s">
        <v>7</v>
      </c>
      <c r="R4" s="2">
        <f>MAX(AC20:AC149)</f>
        <v>0.15752920850198393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-172.29959467024941</v>
      </c>
      <c r="N5" s="14" t="s">
        <v>9</v>
      </c>
      <c r="O5" s="9">
        <v>-172.40309958437695</v>
      </c>
      <c r="Q5" s="5" t="s">
        <v>10</v>
      </c>
      <c r="R5" s="5">
        <f>MIN(AC20:AC149)</f>
        <v>-0.22424869859497676</v>
      </c>
      <c r="T5" s="45" t="s">
        <v>55</v>
      </c>
      <c r="U5" s="47">
        <v>8</v>
      </c>
    </row>
    <row r="6" spans="1:21" ht="15.75" thickBot="1" x14ac:dyDescent="0.3">
      <c r="A6" t="s">
        <v>65</v>
      </c>
      <c r="I6" s="32" t="s">
        <v>11</v>
      </c>
      <c r="J6" s="32">
        <f>(O3+O9)/2</f>
        <v>4086.7965890293053</v>
      </c>
      <c r="L6" s="37" t="s">
        <v>12</v>
      </c>
      <c r="M6" s="13">
        <v>-20.209508696736066</v>
      </c>
      <c r="N6" s="14" t="s">
        <v>13</v>
      </c>
      <c r="O6" s="9">
        <v>1.1911452842307981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-4111.141343858294</v>
      </c>
      <c r="L7" s="38" t="s">
        <v>15</v>
      </c>
      <c r="M7" s="16">
        <f>SUM(M20:M84)</f>
        <v>1097.1970700245156</v>
      </c>
      <c r="N7" s="15" t="s">
        <v>15</v>
      </c>
      <c r="O7" s="36">
        <f>SUM(O20:O84)</f>
        <v>2793.2132725949346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-172.39037193600876</v>
      </c>
      <c r="L9" s="35" t="s">
        <v>18</v>
      </c>
      <c r="M9" s="11">
        <v>-4105.5690278918582</v>
      </c>
      <c r="N9" s="10" t="s">
        <v>19</v>
      </c>
      <c r="O9" s="35">
        <v>4080.7923677220328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-172.27210327026484</v>
      </c>
      <c r="L10" s="9" t="s">
        <v>21</v>
      </c>
      <c r="M10" s="13">
        <v>359.88537574431217</v>
      </c>
      <c r="N10" s="12" t="s">
        <v>22</v>
      </c>
      <c r="O10" s="9">
        <v>360.19151104812101</v>
      </c>
      <c r="T10" s="48"/>
    </row>
    <row r="11" spans="1:21" ht="15.75" thickBot="1" x14ac:dyDescent="0.3">
      <c r="I11" s="33" t="s">
        <v>23</v>
      </c>
      <c r="J11" s="33">
        <f>J9-J10</f>
        <v>-0.11826866574392625</v>
      </c>
      <c r="L11" s="37" t="s">
        <v>24</v>
      </c>
      <c r="M11" s="13">
        <v>-172.24461187028027</v>
      </c>
      <c r="N11" s="14" t="s">
        <v>25</v>
      </c>
      <c r="O11" s="9">
        <v>-172.37764428764061</v>
      </c>
    </row>
    <row r="12" spans="1:21" x14ac:dyDescent="0.25">
      <c r="I12" s="9"/>
      <c r="J12" s="9"/>
      <c r="L12" s="37" t="s">
        <v>26</v>
      </c>
      <c r="M12" s="13">
        <v>-20.131975754175215</v>
      </c>
      <c r="N12" s="14" t="s">
        <v>27</v>
      </c>
      <c r="O12" s="9">
        <v>2.9654338832783851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1143.5823641967365</v>
      </c>
      <c r="N13" s="15" t="s">
        <v>15</v>
      </c>
      <c r="O13" s="36">
        <f>SUM(O85:O149)</f>
        <v>2521.8367571710542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11213</v>
      </c>
      <c r="E20" s="17">
        <v>12983</v>
      </c>
      <c r="F20" s="17">
        <v>15271</v>
      </c>
      <c r="G20" s="24"/>
      <c r="H20" s="7"/>
      <c r="I20" s="25">
        <f t="shared" ref="I20:J51" si="0">C20-E20</f>
        <v>532</v>
      </c>
      <c r="J20" s="24">
        <f t="shared" si="0"/>
        <v>-4058</v>
      </c>
      <c r="K20" s="7"/>
      <c r="L20" s="25">
        <f>$M$3*SIN(2*PI()/$M$4*(AA20+$M$5))+$M$6</f>
        <v>529.00017996249767</v>
      </c>
      <c r="M20" s="17">
        <f t="shared" ref="M20:M83" si="1">(I20-L20)^2</f>
        <v>8.9989202574004903</v>
      </c>
      <c r="N20" s="17">
        <f>$O$3*COS(2*PI()/$O$4*(AA20+$O$5))+$O$6</f>
        <v>-4054.2678595282109</v>
      </c>
      <c r="O20" s="24">
        <f t="shared" ref="O20:O83" si="2">(J20-N20)^2</f>
        <v>13.928872501166017</v>
      </c>
      <c r="P20" s="7"/>
      <c r="Q20" s="25">
        <f>I20-$J$4</f>
        <v>552.17074222545568</v>
      </c>
      <c r="R20" s="24">
        <f>J20-$J$3</f>
        <v>-4060.0782895837547</v>
      </c>
      <c r="S20" s="7"/>
      <c r="T20" s="25">
        <f>Q20/$J$7</f>
        <v>-0.1343108144531088</v>
      </c>
      <c r="U20" s="24">
        <f>R20/$J$6</f>
        <v>-0.99346228791585223</v>
      </c>
      <c r="V20" s="7"/>
      <c r="W20" s="25">
        <f>(T20-U20*SIN(-$J$11*PI()/180))/(COS(-$J$11*PI()/180))</f>
        <v>-0.13226041505859118</v>
      </c>
      <c r="X20" s="24">
        <f>IF(MOD(ATAN2(U20,W20)*180/PI()-$J$9+360,360)&gt;5,MOD(ATAN2(U20,W20)*180/PI()-$J$9+360,360)-360,MOD(ATAN2(U20,W20)*180/PI()-$J$9+360,360))</f>
        <v>-2.6387406805383762E-2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-4.4387406805383764E-2</v>
      </c>
      <c r="AD20" s="17">
        <f ca="1">INDIRECT("AC"&amp;AE20)-AC20</f>
        <v>3.0695964860538924E-2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13710</v>
      </c>
      <c r="D21" s="17">
        <v>11247</v>
      </c>
      <c r="E21" s="17">
        <v>12780</v>
      </c>
      <c r="F21" s="17">
        <v>15234</v>
      </c>
      <c r="G21" s="24"/>
      <c r="H21" s="7"/>
      <c r="I21" s="25">
        <f t="shared" si="0"/>
        <v>930</v>
      </c>
      <c r="J21" s="24">
        <f t="shared" si="0"/>
        <v>-3987</v>
      </c>
      <c r="K21" s="7"/>
      <c r="L21" s="25">
        <f t="shared" ref="L21:L84" si="3">$M$3*SIN(2*PI()/$M$4*(AA21+$M$5))+$M$6</f>
        <v>930.78124443680986</v>
      </c>
      <c r="M21" s="17">
        <f t="shared" si="1"/>
        <v>0.61034287004635035</v>
      </c>
      <c r="N21" s="17">
        <f t="shared" ref="N21:N84" si="4">$O$3*COS(2*PI()/$O$4*(AA21+$O$5))+$O$6</f>
        <v>-3979.7012086022373</v>
      </c>
      <c r="O21" s="24">
        <f t="shared" si="2"/>
        <v>53.272355868054355</v>
      </c>
      <c r="P21" s="7"/>
      <c r="Q21" s="25">
        <f t="shared" ref="Q21:Q84" si="5">I21-$J$4</f>
        <v>950.17074222545568</v>
      </c>
      <c r="R21" s="24">
        <f t="shared" ref="R21:R84" si="6">J21-$J$3</f>
        <v>-3989.0782895837547</v>
      </c>
      <c r="S21" s="7"/>
      <c r="T21" s="25">
        <f t="shared" ref="T21:T84" si="7">Q21/$J$7</f>
        <v>-0.23112091333102239</v>
      </c>
      <c r="U21" s="24">
        <f t="shared" ref="U21:U84" si="8">R21/$J$6</f>
        <v>-0.9760892676410986</v>
      </c>
      <c r="V21" s="7"/>
      <c r="W21" s="25">
        <f t="shared" ref="W21:W84" si="9">(T21-U21*SIN(-$J$11*PI()/180))/(COS(-$J$11*PI()/180))</f>
        <v>-0.22910658123308233</v>
      </c>
      <c r="X21" s="24">
        <f t="shared" ref="X21:X83" si="10">MOD(ATAN2(U21,W21)*180/PI()-$J$9+360,360)</f>
        <v>5.5996582259723482</v>
      </c>
      <c r="Y21" s="7"/>
      <c r="Z21" s="25">
        <f t="shared" ref="Z21:Z84" si="11">B21</f>
        <v>632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-0.10634177402765133</v>
      </c>
      <c r="AD21" s="17">
        <f t="shared" ref="AD21:AD83" ca="1" si="14">INDIRECT("AC"&amp;AE21)-AC21</f>
        <v>6.3124250683443073E-2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13901</v>
      </c>
      <c r="D22" s="17">
        <v>11301</v>
      </c>
      <c r="E22" s="17">
        <v>12575</v>
      </c>
      <c r="F22" s="17">
        <v>15166</v>
      </c>
      <c r="G22" s="24"/>
      <c r="H22" s="7"/>
      <c r="I22" s="25">
        <f t="shared" si="0"/>
        <v>1326</v>
      </c>
      <c r="J22" s="24">
        <f t="shared" si="0"/>
        <v>-3865</v>
      </c>
      <c r="K22" s="7"/>
      <c r="L22" s="25">
        <f t="shared" si="3"/>
        <v>1326.2487585380281</v>
      </c>
      <c r="M22" s="17">
        <f t="shared" si="1"/>
        <v>6.1880810241898385E-2</v>
      </c>
      <c r="N22" s="17">
        <f>$O$3*COS(2*PI()/$O$4*(AA22+$O$5))+$O$6</f>
        <v>-3864.9399747227703</v>
      </c>
      <c r="O22" s="24">
        <f>(J22-N22)^2</f>
        <v>3.6030339064987258E-3</v>
      </c>
      <c r="P22" s="7"/>
      <c r="Q22" s="25">
        <f t="shared" si="5"/>
        <v>1346.1707422254556</v>
      </c>
      <c r="R22" s="24">
        <f t="shared" si="6"/>
        <v>-3867.0782895837547</v>
      </c>
      <c r="S22" s="7"/>
      <c r="T22" s="25">
        <f t="shared" si="7"/>
        <v>-0.32744452930000173</v>
      </c>
      <c r="U22" s="24">
        <f t="shared" si="8"/>
        <v>-0.94623703561969108</v>
      </c>
      <c r="V22" s="7"/>
      <c r="W22" s="25">
        <f t="shared" si="9"/>
        <v>-0.32549202280840484</v>
      </c>
      <c r="X22" s="24">
        <f t="shared" si="10"/>
        <v>11.372857103408933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-6.6142896591067313E-2</v>
      </c>
      <c r="AD22" s="17">
        <f t="shared" ca="1" si="14"/>
        <v>-5.8895432238870171E-3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14090</v>
      </c>
      <c r="D23" s="17">
        <v>11368</v>
      </c>
      <c r="E23" s="17">
        <v>12383</v>
      </c>
      <c r="F23" s="17">
        <v>15084</v>
      </c>
      <c r="G23" s="24"/>
      <c r="H23" s="7"/>
      <c r="I23" s="25">
        <f t="shared" si="0"/>
        <v>1707</v>
      </c>
      <c r="J23" s="24">
        <f t="shared" si="0"/>
        <v>-3716</v>
      </c>
      <c r="K23" s="7"/>
      <c r="L23" s="25">
        <f t="shared" si="3"/>
        <v>1707.6516701128644</v>
      </c>
      <c r="M23" s="17">
        <f t="shared" si="1"/>
        <v>0.42467393600069264</v>
      </c>
      <c r="N23" s="17">
        <f t="shared" si="4"/>
        <v>-3711.8323931652067</v>
      </c>
      <c r="O23" s="24">
        <f t="shared" si="2"/>
        <v>17.368946729416098</v>
      </c>
      <c r="P23" s="7"/>
      <c r="Q23" s="25">
        <f t="shared" si="5"/>
        <v>1727.1707422254556</v>
      </c>
      <c r="R23" s="24">
        <f t="shared" si="6"/>
        <v>-3718.0782895837547</v>
      </c>
      <c r="S23" s="7"/>
      <c r="T23" s="25">
        <f t="shared" si="7"/>
        <v>-0.42011952345197429</v>
      </c>
      <c r="U23" s="24">
        <f t="shared" si="8"/>
        <v>-0.90977816208534901</v>
      </c>
      <c r="V23" s="7"/>
      <c r="W23" s="25">
        <f t="shared" si="9"/>
        <v>-0.41824247209454707</v>
      </c>
      <c r="X23" s="24">
        <f t="shared" si="10"/>
        <v>17.079521026841292</v>
      </c>
      <c r="Y23" s="7"/>
      <c r="Z23" s="25">
        <f t="shared" si="11"/>
        <v>636</v>
      </c>
      <c r="AA23" s="17">
        <f t="shared" si="15"/>
        <v>17.163</v>
      </c>
      <c r="AB23" s="24">
        <f t="shared" si="12"/>
        <v>0.29955085951978677</v>
      </c>
      <c r="AC23" s="17">
        <f t="shared" si="13"/>
        <v>-8.3478973158708669E-2</v>
      </c>
      <c r="AD23" s="17">
        <f t="shared" ca="1" si="14"/>
        <v>1.5708777999975609E-2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14267</v>
      </c>
      <c r="D24" s="17">
        <v>11468</v>
      </c>
      <c r="E24" s="17">
        <v>12212</v>
      </c>
      <c r="F24" s="17">
        <v>15000</v>
      </c>
      <c r="G24" s="24"/>
      <c r="H24" s="7"/>
      <c r="I24" s="25">
        <f t="shared" si="0"/>
        <v>2055</v>
      </c>
      <c r="J24" s="24">
        <f t="shared" si="0"/>
        <v>-3532</v>
      </c>
      <c r="K24" s="7"/>
      <c r="L24" s="25">
        <f t="shared" si="3"/>
        <v>2058.9867171629394</v>
      </c>
      <c r="M24" s="17">
        <f t="shared" si="1"/>
        <v>15.89391373727546</v>
      </c>
      <c r="N24" s="17">
        <f t="shared" si="4"/>
        <v>-3529.2514371657435</v>
      </c>
      <c r="O24" s="24">
        <f t="shared" si="2"/>
        <v>7.5545976538562218</v>
      </c>
      <c r="P24" s="7"/>
      <c r="Q24" s="25">
        <f t="shared" si="5"/>
        <v>2075.1707422254558</v>
      </c>
      <c r="R24" s="24">
        <f t="shared" si="6"/>
        <v>-3534.0782895837547</v>
      </c>
      <c r="S24" s="7"/>
      <c r="T24" s="25">
        <f t="shared" si="7"/>
        <v>-0.50476754960653192</v>
      </c>
      <c r="U24" s="24">
        <f t="shared" si="8"/>
        <v>-0.8647551236268326</v>
      </c>
      <c r="V24" s="7"/>
      <c r="W24" s="25">
        <f t="shared" si="9"/>
        <v>-0.50298361426514515</v>
      </c>
      <c r="X24" s="24">
        <f t="shared" si="10"/>
        <v>22.574735675985039</v>
      </c>
      <c r="Y24" s="7"/>
      <c r="Z24" s="25">
        <f t="shared" si="11"/>
        <v>613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-0.10526432401496066</v>
      </c>
      <c r="AD24" s="17">
        <f t="shared" ca="1" si="14"/>
        <v>4.0242773085427785E-2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14433</v>
      </c>
      <c r="D25" s="17">
        <v>11571</v>
      </c>
      <c r="E25" s="17">
        <v>12042</v>
      </c>
      <c r="F25" s="17">
        <v>14885</v>
      </c>
      <c r="G25" s="24"/>
      <c r="H25" s="7"/>
      <c r="I25" s="25">
        <f t="shared" si="0"/>
        <v>2391</v>
      </c>
      <c r="J25" s="24">
        <f t="shared" si="0"/>
        <v>-3314</v>
      </c>
      <c r="K25" s="7"/>
      <c r="L25" s="25">
        <f t="shared" si="3"/>
        <v>2394.1919325226686</v>
      </c>
      <c r="M25" s="17">
        <f t="shared" si="1"/>
        <v>10.188433229269496</v>
      </c>
      <c r="N25" s="17">
        <f t="shared" si="4"/>
        <v>-3311.7502154902445</v>
      </c>
      <c r="O25" s="24">
        <f t="shared" si="2"/>
        <v>5.0615303403357954</v>
      </c>
      <c r="P25" s="7"/>
      <c r="Q25" s="25">
        <f t="shared" si="5"/>
        <v>2411.1707422254558</v>
      </c>
      <c r="R25" s="24">
        <f t="shared" si="6"/>
        <v>-3316.0782895837547</v>
      </c>
      <c r="S25" s="7"/>
      <c r="T25" s="25">
        <f t="shared" si="7"/>
        <v>-0.58649667830748409</v>
      </c>
      <c r="U25" s="24">
        <f t="shared" si="8"/>
        <v>-0.81141261067054682</v>
      </c>
      <c r="V25" s="7"/>
      <c r="W25" s="25">
        <f t="shared" si="9"/>
        <v>-0.58482302566111666</v>
      </c>
      <c r="X25" s="24">
        <f t="shared" si="10"/>
        <v>28.172428408769008</v>
      </c>
      <c r="Y25" s="7"/>
      <c r="Z25" s="25">
        <f t="shared" si="11"/>
        <v>619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-7.8571591230989668E-2</v>
      </c>
      <c r="AD25" s="17">
        <f t="shared" ca="1" si="14"/>
        <v>2.4076810091788303E-2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14587</v>
      </c>
      <c r="D26" s="17">
        <v>11695</v>
      </c>
      <c r="E26" s="17">
        <v>11888</v>
      </c>
      <c r="F26" s="17">
        <v>14759</v>
      </c>
      <c r="G26" s="24"/>
      <c r="H26" s="7"/>
      <c r="I26" s="25">
        <f t="shared" si="0"/>
        <v>2699</v>
      </c>
      <c r="J26" s="24">
        <f t="shared" si="0"/>
        <v>-3064</v>
      </c>
      <c r="K26" s="7"/>
      <c r="L26" s="25">
        <f t="shared" si="3"/>
        <v>2705.1212885307209</v>
      </c>
      <c r="M26" s="17">
        <f t="shared" si="1"/>
        <v>37.470173276335281</v>
      </c>
      <c r="N26" s="17">
        <f t="shared" si="4"/>
        <v>-3064.2774085757319</v>
      </c>
      <c r="O26" s="24">
        <f t="shared" si="2"/>
        <v>7.6955517889599714E-2</v>
      </c>
      <c r="P26" s="7"/>
      <c r="Q26" s="25">
        <f t="shared" si="5"/>
        <v>2719.1707422254558</v>
      </c>
      <c r="R26" s="24">
        <f t="shared" si="6"/>
        <v>-3066.0782895837547</v>
      </c>
      <c r="S26" s="7"/>
      <c r="T26" s="25">
        <f t="shared" si="7"/>
        <v>-0.6614150462833569</v>
      </c>
      <c r="U26" s="24">
        <f t="shared" si="8"/>
        <v>-0.7502400040693018</v>
      </c>
      <c r="V26" s="7"/>
      <c r="W26" s="25">
        <f t="shared" si="9"/>
        <v>-0.6598678245492523</v>
      </c>
      <c r="X26" s="24">
        <f t="shared" si="10"/>
        <v>33.723366813929033</v>
      </c>
      <c r="Y26" s="7"/>
      <c r="Z26" s="25">
        <f t="shared" si="11"/>
        <v>616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-7.1633186070961585E-2</v>
      </c>
      <c r="AD26" s="17">
        <f t="shared" ca="1" si="14"/>
        <v>0.18239071202648915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14735</v>
      </c>
      <c r="D27" s="17">
        <v>11831</v>
      </c>
      <c r="E27" s="17">
        <v>11744</v>
      </c>
      <c r="F27" s="17">
        <v>14621</v>
      </c>
      <c r="G27" s="24"/>
      <c r="H27" s="7"/>
      <c r="I27" s="25">
        <f t="shared" si="0"/>
        <v>2991</v>
      </c>
      <c r="J27" s="24">
        <f t="shared" si="0"/>
        <v>-2790</v>
      </c>
      <c r="K27" s="7"/>
      <c r="L27" s="25">
        <f t="shared" si="3"/>
        <v>2990.5387856036923</v>
      </c>
      <c r="M27" s="17">
        <f t="shared" si="1"/>
        <v>0.21271871936147246</v>
      </c>
      <c r="N27" s="17">
        <f t="shared" si="4"/>
        <v>-2788.1693619222824</v>
      </c>
      <c r="O27" s="24">
        <f t="shared" si="2"/>
        <v>3.35123577158957</v>
      </c>
      <c r="P27" s="7"/>
      <c r="Q27" s="25">
        <f t="shared" si="5"/>
        <v>3011.1707422254558</v>
      </c>
      <c r="R27" s="24">
        <f t="shared" si="6"/>
        <v>-2792.0782895837547</v>
      </c>
      <c r="S27" s="7"/>
      <c r="T27" s="25">
        <f t="shared" si="7"/>
        <v>-0.73244155098775587</v>
      </c>
      <c r="U27" s="24">
        <f t="shared" si="8"/>
        <v>-0.68319482723433711</v>
      </c>
      <c r="V27" s="7"/>
      <c r="W27" s="25">
        <f t="shared" si="9"/>
        <v>-0.73103287391987704</v>
      </c>
      <c r="X27" s="24">
        <f t="shared" si="10"/>
        <v>39.327735692115937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-1.1264307884054858E-2</v>
      </c>
      <c r="AD27" s="17">
        <f t="shared" ca="1" si="14"/>
        <v>4.0156808024349289E-2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14874</v>
      </c>
      <c r="D28" s="17">
        <v>11994</v>
      </c>
      <c r="E28" s="17">
        <v>11620</v>
      </c>
      <c r="F28" s="17">
        <v>14468</v>
      </c>
      <c r="G28" s="24"/>
      <c r="H28" s="7"/>
      <c r="I28" s="25">
        <f t="shared" si="0"/>
        <v>3254</v>
      </c>
      <c r="J28" s="24">
        <f t="shared" si="0"/>
        <v>-2474</v>
      </c>
      <c r="K28" s="7"/>
      <c r="L28" s="25">
        <f t="shared" si="3"/>
        <v>3254.0562199233423</v>
      </c>
      <c r="M28" s="17">
        <f t="shared" si="1"/>
        <v>3.1606797806105896E-3</v>
      </c>
      <c r="N28" s="17">
        <f t="shared" si="4"/>
        <v>-2477.8345649302551</v>
      </c>
      <c r="O28" s="24">
        <f t="shared" si="2"/>
        <v>14.703888204341959</v>
      </c>
      <c r="P28" s="7"/>
      <c r="Q28" s="25">
        <f t="shared" si="5"/>
        <v>3274.1707422254558</v>
      </c>
      <c r="R28" s="24">
        <f t="shared" si="6"/>
        <v>-2476.0782895837547</v>
      </c>
      <c r="S28" s="7"/>
      <c r="T28" s="25">
        <f t="shared" si="7"/>
        <v>-0.7964140535126083</v>
      </c>
      <c r="U28" s="24">
        <f t="shared" si="8"/>
        <v>-0.60587265249036337</v>
      </c>
      <c r="V28" s="7"/>
      <c r="W28" s="25">
        <f t="shared" si="9"/>
        <v>-0.79516511966218451</v>
      </c>
      <c r="X28" s="24">
        <f t="shared" si="10"/>
        <v>45.084939211556843</v>
      </c>
      <c r="Y28" s="7"/>
      <c r="Z28" s="25">
        <f t="shared" si="11"/>
        <v>632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5.7939211556849557E-2</v>
      </c>
      <c r="AD28" s="17">
        <f t="shared" ca="1" si="14"/>
        <v>-5.9300702028650676E-3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14989</v>
      </c>
      <c r="D29" s="17">
        <v>12169</v>
      </c>
      <c r="E29" s="17">
        <v>11508</v>
      </c>
      <c r="F29" s="17">
        <v>14310</v>
      </c>
      <c r="G29" s="24"/>
      <c r="H29" s="7"/>
      <c r="I29" s="25">
        <f t="shared" si="0"/>
        <v>3481</v>
      </c>
      <c r="J29" s="24">
        <f t="shared" si="0"/>
        <v>-2141</v>
      </c>
      <c r="K29" s="7"/>
      <c r="L29" s="25">
        <f t="shared" si="3"/>
        <v>3487.0062477949373</v>
      </c>
      <c r="M29" s="17">
        <f t="shared" si="1"/>
        <v>36.075012574188946</v>
      </c>
      <c r="N29" s="17">
        <f t="shared" si="4"/>
        <v>-2140.3884679983435</v>
      </c>
      <c r="O29" s="24">
        <f t="shared" si="2"/>
        <v>0.37397138905005683</v>
      </c>
      <c r="P29" s="7"/>
      <c r="Q29" s="25">
        <f t="shared" si="5"/>
        <v>3501.1707422254558</v>
      </c>
      <c r="R29" s="24">
        <f t="shared" si="6"/>
        <v>-2143.0782895837547</v>
      </c>
      <c r="S29" s="7"/>
      <c r="T29" s="25">
        <f t="shared" si="7"/>
        <v>-0.85162986367664439</v>
      </c>
      <c r="U29" s="24">
        <f t="shared" si="8"/>
        <v>-0.52439074049750489</v>
      </c>
      <c r="V29" s="7"/>
      <c r="W29" s="25">
        <f t="shared" si="9"/>
        <v>-0.85054924083698291</v>
      </c>
      <c r="X29" s="24">
        <f t="shared" si="10"/>
        <v>50.735215335523321</v>
      </c>
      <c r="Y29" s="7"/>
      <c r="Z29" s="25">
        <f t="shared" si="11"/>
        <v>637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-2.4784664476669604E-2</v>
      </c>
      <c r="AD29" s="17">
        <f t="shared" ca="1" si="14"/>
        <v>8.8903954452341338E-2</v>
      </c>
      <c r="AE29" s="17">
        <v>140</v>
      </c>
    </row>
    <row r="30" spans="1:31" s="17" customFormat="1" x14ac:dyDescent="0.25">
      <c r="A30" s="17">
        <v>10</v>
      </c>
      <c r="B30" s="17">
        <v>630</v>
      </c>
      <c r="C30" s="17">
        <v>15093</v>
      </c>
      <c r="D30" s="17">
        <v>12342</v>
      </c>
      <c r="E30" s="17">
        <v>11411</v>
      </c>
      <c r="F30" s="17">
        <v>14128</v>
      </c>
      <c r="G30" s="24"/>
      <c r="H30" s="7"/>
      <c r="I30" s="25">
        <f t="shared" si="0"/>
        <v>3682</v>
      </c>
      <c r="J30" s="24">
        <f t="shared" si="0"/>
        <v>-1786</v>
      </c>
      <c r="K30" s="7"/>
      <c r="L30" s="25">
        <f t="shared" si="3"/>
        <v>3682.8745658845455</v>
      </c>
      <c r="M30" s="17">
        <f t="shared" si="1"/>
        <v>0.7648654864108847</v>
      </c>
      <c r="N30" s="17">
        <f t="shared" si="4"/>
        <v>-1785.598087472855</v>
      </c>
      <c r="O30" s="24">
        <f t="shared" si="2"/>
        <v>0.16153367947606959</v>
      </c>
      <c r="P30" s="7"/>
      <c r="Q30" s="25">
        <f t="shared" si="5"/>
        <v>3702.1707422254558</v>
      </c>
      <c r="R30" s="24">
        <f t="shared" si="6"/>
        <v>-1788.0782895837547</v>
      </c>
      <c r="S30" s="7"/>
      <c r="T30" s="25">
        <f t="shared" si="7"/>
        <v>-0.90052139602453551</v>
      </c>
      <c r="U30" s="24">
        <f t="shared" si="8"/>
        <v>-0.43752563912373688</v>
      </c>
      <c r="V30" s="7"/>
      <c r="W30" s="25">
        <f t="shared" si="9"/>
        <v>-0.89962018259710019</v>
      </c>
      <c r="X30" s="24">
        <f t="shared" si="10"/>
        <v>56.454639120656168</v>
      </c>
      <c r="Y30" s="7"/>
      <c r="Z30" s="25">
        <f t="shared" si="11"/>
        <v>630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2.4639120656175351E-2</v>
      </c>
      <c r="AD30" s="17">
        <f t="shared" ca="1" si="14"/>
        <v>1.6391819239544247E-2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15177</v>
      </c>
      <c r="D31" s="17">
        <v>12540</v>
      </c>
      <c r="E31" s="17">
        <v>11332</v>
      </c>
      <c r="F31" s="17">
        <v>13944</v>
      </c>
      <c r="G31" s="24"/>
      <c r="H31" s="7"/>
      <c r="I31" s="25">
        <f t="shared" si="0"/>
        <v>3845</v>
      </c>
      <c r="J31" s="24">
        <f t="shared" si="0"/>
        <v>-1404</v>
      </c>
      <c r="K31" s="7"/>
      <c r="L31" s="25">
        <f t="shared" si="3"/>
        <v>3843.6033078659416</v>
      </c>
      <c r="M31" s="17">
        <f t="shared" si="1"/>
        <v>1.9507489173406416</v>
      </c>
      <c r="N31" s="17">
        <f t="shared" si="4"/>
        <v>-1410.3356966453237</v>
      </c>
      <c r="O31" s="24">
        <f t="shared" si="2"/>
        <v>40.141051981565361</v>
      </c>
      <c r="P31" s="7"/>
      <c r="Q31" s="25">
        <f t="shared" si="5"/>
        <v>3865.1707422254558</v>
      </c>
      <c r="R31" s="24">
        <f t="shared" si="6"/>
        <v>-1406.0782895837547</v>
      </c>
      <c r="S31" s="7"/>
      <c r="T31" s="25">
        <f t="shared" si="7"/>
        <v>-0.94016975310267592</v>
      </c>
      <c r="U31" s="24">
        <f t="shared" si="8"/>
        <v>-0.34405389623703436</v>
      </c>
      <c r="V31" s="7"/>
      <c r="W31" s="25">
        <f t="shared" si="9"/>
        <v>-0.9394615666965539</v>
      </c>
      <c r="X31" s="24">
        <f t="shared" si="10"/>
        <v>62.276400696495216</v>
      </c>
      <c r="Y31" s="7"/>
      <c r="Z31" s="25">
        <f t="shared" si="11"/>
        <v>635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0.1314006964952199</v>
      </c>
      <c r="AD31" s="17">
        <f t="shared" ca="1" si="14"/>
        <v>-2.5826882844221188E-2</v>
      </c>
      <c r="AE31" s="17">
        <v>138</v>
      </c>
    </row>
    <row r="32" spans="1:31" s="17" customFormat="1" x14ac:dyDescent="0.25">
      <c r="A32" s="17">
        <v>12</v>
      </c>
      <c r="B32" s="17">
        <v>618</v>
      </c>
      <c r="C32" s="17">
        <v>15226</v>
      </c>
      <c r="D32" s="17">
        <v>12712</v>
      </c>
      <c r="E32" s="17">
        <v>11262</v>
      </c>
      <c r="F32" s="17">
        <v>13743</v>
      </c>
      <c r="G32" s="24"/>
      <c r="H32" s="7"/>
      <c r="I32" s="25">
        <f t="shared" si="0"/>
        <v>3964</v>
      </c>
      <c r="J32" s="24">
        <f t="shared" si="0"/>
        <v>-1031</v>
      </c>
      <c r="K32" s="7"/>
      <c r="L32" s="25">
        <f t="shared" si="3"/>
        <v>3963.1370031596448</v>
      </c>
      <c r="M32" s="17">
        <f t="shared" si="1"/>
        <v>0.74476354646307308</v>
      </c>
      <c r="N32" s="17">
        <f t="shared" si="4"/>
        <v>-1031.6338208328152</v>
      </c>
      <c r="O32" s="24">
        <f t="shared" si="2"/>
        <v>0.40172884811057619</v>
      </c>
      <c r="P32" s="7"/>
      <c r="Q32" s="25">
        <f t="shared" si="5"/>
        <v>3984.1707422254558</v>
      </c>
      <c r="R32" s="24">
        <f t="shared" si="6"/>
        <v>-1033.0782895837547</v>
      </c>
      <c r="S32" s="7"/>
      <c r="T32" s="25">
        <f t="shared" si="7"/>
        <v>-0.96911548618426324</v>
      </c>
      <c r="U32" s="24">
        <f t="shared" si="8"/>
        <v>-0.2527843671879767</v>
      </c>
      <c r="V32" s="7"/>
      <c r="W32" s="25">
        <f t="shared" si="9"/>
        <v>-0.96859575823141464</v>
      </c>
      <c r="X32" s="24">
        <f t="shared" si="10"/>
        <v>67.763560189838813</v>
      </c>
      <c r="Y32" s="7"/>
      <c r="Z32" s="25">
        <f t="shared" si="11"/>
        <v>618</v>
      </c>
      <c r="AA32" s="17">
        <f t="shared" si="15"/>
        <v>67.706999999999994</v>
      </c>
      <c r="AB32" s="24">
        <f t="shared" si="12"/>
        <v>1.1817100766478006</v>
      </c>
      <c r="AC32" s="17">
        <f t="shared" si="13"/>
        <v>5.6560189838819497E-2</v>
      </c>
      <c r="AD32" s="17">
        <f t="shared" ca="1" si="14"/>
        <v>8.3201972098649435E-2</v>
      </c>
      <c r="AE32" s="17">
        <v>137</v>
      </c>
    </row>
    <row r="33" spans="1:31" s="17" customFormat="1" x14ac:dyDescent="0.25">
      <c r="A33" s="17">
        <v>13</v>
      </c>
      <c r="B33" s="17">
        <v>613</v>
      </c>
      <c r="C33" s="17">
        <v>15275</v>
      </c>
      <c r="D33" s="17">
        <v>12910</v>
      </c>
      <c r="E33" s="17">
        <v>11225</v>
      </c>
      <c r="F33" s="17">
        <v>13555</v>
      </c>
      <c r="G33" s="24"/>
      <c r="H33" s="7"/>
      <c r="I33" s="25">
        <f t="shared" si="0"/>
        <v>4050</v>
      </c>
      <c r="J33" s="24">
        <f t="shared" si="0"/>
        <v>-645</v>
      </c>
      <c r="K33" s="7"/>
      <c r="L33" s="25">
        <f t="shared" si="3"/>
        <v>4044.6296407743616</v>
      </c>
      <c r="M33" s="17">
        <f t="shared" si="1"/>
        <v>28.840758212399123</v>
      </c>
      <c r="N33" s="17">
        <f t="shared" si="4"/>
        <v>-646.39316898879235</v>
      </c>
      <c r="O33" s="24">
        <f t="shared" si="2"/>
        <v>1.9409198313327101</v>
      </c>
      <c r="P33" s="7"/>
      <c r="Q33" s="25">
        <f t="shared" si="5"/>
        <v>4070.1707422254558</v>
      </c>
      <c r="R33" s="24">
        <f t="shared" si="6"/>
        <v>-647.07828958375455</v>
      </c>
      <c r="S33" s="7"/>
      <c r="T33" s="25">
        <f t="shared" si="7"/>
        <v>-0.99003425126843547</v>
      </c>
      <c r="U33" s="24">
        <f t="shared" si="8"/>
        <v>-0.15833386259565427</v>
      </c>
      <c r="V33" s="7"/>
      <c r="W33" s="25">
        <f t="shared" si="9"/>
        <v>-0.98970953077590929</v>
      </c>
      <c r="X33" s="24">
        <f t="shared" si="10"/>
        <v>73.301204887866334</v>
      </c>
      <c r="Y33" s="7"/>
      <c r="Z33" s="25">
        <f t="shared" si="11"/>
        <v>613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7.7204887866344052E-2</v>
      </c>
      <c r="AD33" s="17">
        <f t="shared" ca="1" si="14"/>
        <v>2.2920748465168117E-2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15295</v>
      </c>
      <c r="D34" s="17">
        <v>13103</v>
      </c>
      <c r="E34" s="17">
        <v>11201</v>
      </c>
      <c r="F34" s="17">
        <v>13362</v>
      </c>
      <c r="G34" s="24"/>
      <c r="H34" s="7"/>
      <c r="I34" s="25">
        <f t="shared" si="0"/>
        <v>4094</v>
      </c>
      <c r="J34" s="24">
        <f t="shared" si="0"/>
        <v>-259</v>
      </c>
      <c r="K34" s="7"/>
      <c r="L34" s="25">
        <f t="shared" si="3"/>
        <v>4088.4001852709594</v>
      </c>
      <c r="M34" s="17">
        <f t="shared" si="1"/>
        <v>31.357924999580554</v>
      </c>
      <c r="N34" s="17">
        <f t="shared" si="4"/>
        <v>-255.803160519362</v>
      </c>
      <c r="O34" s="24">
        <f t="shared" si="2"/>
        <v>10.219782664965868</v>
      </c>
      <c r="P34" s="7"/>
      <c r="Q34" s="25">
        <f t="shared" si="5"/>
        <v>4114.1707422254558</v>
      </c>
      <c r="R34" s="24">
        <f t="shared" si="6"/>
        <v>-261.07828958375461</v>
      </c>
      <c r="S34" s="7"/>
      <c r="T34" s="25">
        <f t="shared" si="7"/>
        <v>-1.0007368752649888</v>
      </c>
      <c r="U34" s="24">
        <f t="shared" si="8"/>
        <v>-6.3883358003331864E-2</v>
      </c>
      <c r="V34" s="7"/>
      <c r="W34" s="25">
        <f t="shared" si="9"/>
        <v>-1.00060714046813</v>
      </c>
      <c r="X34" s="24">
        <f t="shared" si="10"/>
        <v>78.737304155782169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5.3041557821842389E-3</v>
      </c>
      <c r="AD34" s="17">
        <f t="shared" ca="1" si="14"/>
        <v>6.6481287171967551E-2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15295</v>
      </c>
      <c r="D35" s="17">
        <v>13305</v>
      </c>
      <c r="E35" s="17">
        <v>11204</v>
      </c>
      <c r="F35" s="17">
        <v>13161</v>
      </c>
      <c r="G35" s="24"/>
      <c r="H35" s="7"/>
      <c r="I35" s="25">
        <f t="shared" si="0"/>
        <v>4091</v>
      </c>
      <c r="J35" s="24">
        <f t="shared" si="0"/>
        <v>144</v>
      </c>
      <c r="K35" s="7"/>
      <c r="L35" s="25">
        <f t="shared" si="3"/>
        <v>4093.8719778541504</v>
      </c>
      <c r="M35" s="17">
        <f t="shared" si="1"/>
        <v>8.2482567947301799</v>
      </c>
      <c r="N35" s="17">
        <f t="shared" si="4"/>
        <v>146.7868563195436</v>
      </c>
      <c r="O35" s="24">
        <f t="shared" si="2"/>
        <v>7.7665681457801137</v>
      </c>
      <c r="P35" s="7"/>
      <c r="Q35" s="25">
        <f t="shared" si="5"/>
        <v>4111.1707422254558</v>
      </c>
      <c r="R35" s="24">
        <f t="shared" si="6"/>
        <v>141.92171041624542</v>
      </c>
      <c r="S35" s="7"/>
      <c r="T35" s="25">
        <f t="shared" si="7"/>
        <v>-1.0000071509015873</v>
      </c>
      <c r="U35" s="24">
        <f t="shared" si="8"/>
        <v>3.4726883837875235E-2</v>
      </c>
      <c r="V35" s="7"/>
      <c r="W35" s="25">
        <f t="shared" si="9"/>
        <v>-1.0000809638934367</v>
      </c>
      <c r="X35" s="24">
        <f t="shared" si="10"/>
        <v>84.379115674592583</v>
      </c>
      <c r="Y35" s="7"/>
      <c r="Z35" s="25">
        <f t="shared" si="11"/>
        <v>627</v>
      </c>
      <c r="AA35" s="17">
        <f t="shared" si="15"/>
        <v>84.374999999999986</v>
      </c>
      <c r="AB35" s="24">
        <f t="shared" si="12"/>
        <v>1.4726215563702154</v>
      </c>
      <c r="AC35" s="17">
        <f t="shared" si="13"/>
        <v>4.1156745925974292E-3</v>
      </c>
      <c r="AD35" s="17">
        <f t="shared" ca="1" si="14"/>
        <v>5.8115032628620611E-2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15289</v>
      </c>
      <c r="D36" s="17">
        <v>13512</v>
      </c>
      <c r="E36" s="17">
        <v>11222</v>
      </c>
      <c r="F36" s="17">
        <v>12963</v>
      </c>
      <c r="G36" s="24"/>
      <c r="H36" s="7"/>
      <c r="I36" s="25">
        <f t="shared" si="0"/>
        <v>4067</v>
      </c>
      <c r="J36" s="24">
        <f t="shared" si="0"/>
        <v>549</v>
      </c>
      <c r="K36" s="7"/>
      <c r="L36" s="25">
        <f t="shared" si="3"/>
        <v>4059.1849646099031</v>
      </c>
      <c r="M36" s="17">
        <f t="shared" si="1"/>
        <v>61.074778148467153</v>
      </c>
      <c r="N36" s="17">
        <f t="shared" si="4"/>
        <v>549.87775165764333</v>
      </c>
      <c r="O36" s="24">
        <f t="shared" si="2"/>
        <v>0.77044797249561359</v>
      </c>
      <c r="P36" s="7"/>
      <c r="Q36" s="25">
        <f t="shared" si="5"/>
        <v>4087.1707422254558</v>
      </c>
      <c r="R36" s="24">
        <f t="shared" si="6"/>
        <v>546.92171041624545</v>
      </c>
      <c r="S36" s="7"/>
      <c r="T36" s="25">
        <f t="shared" si="7"/>
        <v>-0.9941693559943765</v>
      </c>
      <c r="U36" s="24">
        <f t="shared" si="8"/>
        <v>0.13382650653189229</v>
      </c>
      <c r="V36" s="7"/>
      <c r="W36" s="25">
        <f t="shared" si="9"/>
        <v>-0.9944477160630445</v>
      </c>
      <c r="X36" s="24">
        <f t="shared" si="10"/>
        <v>90.05483022464756</v>
      </c>
      <c r="Y36" s="7"/>
      <c r="Z36" s="25">
        <f t="shared" si="11"/>
        <v>630</v>
      </c>
      <c r="AA36" s="17">
        <f t="shared" si="15"/>
        <v>90.044999999999987</v>
      </c>
      <c r="AB36" s="24">
        <f t="shared" si="12"/>
        <v>1.571581724958294</v>
      </c>
      <c r="AC36" s="17">
        <f t="shared" si="13"/>
        <v>9.8302246475725497E-3</v>
      </c>
      <c r="AD36" s="17">
        <f t="shared" ca="1" si="14"/>
        <v>-3.7408832761471444E-2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15249</v>
      </c>
      <c r="D37" s="17">
        <v>13707</v>
      </c>
      <c r="E37" s="17">
        <v>11257</v>
      </c>
      <c r="F37" s="17">
        <v>12769</v>
      </c>
      <c r="G37" s="24"/>
      <c r="H37" s="7"/>
      <c r="I37" s="25">
        <f t="shared" si="0"/>
        <v>3992</v>
      </c>
      <c r="J37" s="24">
        <f t="shared" si="0"/>
        <v>938</v>
      </c>
      <c r="K37" s="7"/>
      <c r="L37" s="25">
        <f t="shared" si="3"/>
        <v>3985.6029381105081</v>
      </c>
      <c r="M37" s="17">
        <f t="shared" si="1"/>
        <v>40.922400817989057</v>
      </c>
      <c r="N37" s="17">
        <f t="shared" si="4"/>
        <v>943.23226331157173</v>
      </c>
      <c r="O37" s="24">
        <f t="shared" si="2"/>
        <v>27.376579361619548</v>
      </c>
      <c r="P37" s="7"/>
      <c r="Q37" s="25">
        <f t="shared" si="5"/>
        <v>4012.1707422254558</v>
      </c>
      <c r="R37" s="24">
        <f t="shared" si="6"/>
        <v>935.92171041624545</v>
      </c>
      <c r="S37" s="7"/>
      <c r="T37" s="25">
        <f t="shared" si="7"/>
        <v>-0.9759262469093426</v>
      </c>
      <c r="U37" s="24">
        <f t="shared" si="8"/>
        <v>0.22901108240342966</v>
      </c>
      <c r="V37" s="7"/>
      <c r="W37" s="25">
        <f t="shared" si="9"/>
        <v>-0.97640104626281299</v>
      </c>
      <c r="X37" s="24">
        <f t="shared" si="10"/>
        <v>95.590276520642306</v>
      </c>
      <c r="Y37" s="7"/>
      <c r="Z37" s="25">
        <f t="shared" si="11"/>
        <v>623</v>
      </c>
      <c r="AA37" s="17">
        <f t="shared" si="15"/>
        <v>95.651999999999987</v>
      </c>
      <c r="AB37" s="24">
        <f t="shared" si="12"/>
        <v>1.6694423361176158</v>
      </c>
      <c r="AC37" s="17">
        <f t="shared" si="13"/>
        <v>-6.1723479357681299E-2</v>
      </c>
      <c r="AD37" s="17">
        <f t="shared" ca="1" si="14"/>
        <v>2.915980461551726E-2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15203</v>
      </c>
      <c r="D38" s="17">
        <v>13913</v>
      </c>
      <c r="E38" s="17">
        <v>11323</v>
      </c>
      <c r="F38" s="17">
        <v>12582</v>
      </c>
      <c r="G38" s="24"/>
      <c r="H38" s="7"/>
      <c r="I38" s="25">
        <f t="shared" si="0"/>
        <v>3880</v>
      </c>
      <c r="J38" s="24">
        <f t="shared" si="0"/>
        <v>1331</v>
      </c>
      <c r="K38" s="7"/>
      <c r="L38" s="25">
        <f t="shared" si="3"/>
        <v>3869.8717183250556</v>
      </c>
      <c r="M38" s="17">
        <f t="shared" si="1"/>
        <v>102.58208968701548</v>
      </c>
      <c r="N38" s="17">
        <f t="shared" si="4"/>
        <v>1338.5199436164746</v>
      </c>
      <c r="O38" s="24">
        <f t="shared" si="2"/>
        <v>56.54955199495739</v>
      </c>
      <c r="P38" s="7"/>
      <c r="Q38" s="25">
        <f t="shared" si="5"/>
        <v>3900.1707422254558</v>
      </c>
      <c r="R38" s="24">
        <f t="shared" si="6"/>
        <v>1328.9217104162453</v>
      </c>
      <c r="S38" s="7"/>
      <c r="T38" s="25">
        <f t="shared" si="7"/>
        <v>-0.94868320400902517</v>
      </c>
      <c r="U38" s="24">
        <f t="shared" si="8"/>
        <v>0.32517441998058688</v>
      </c>
      <c r="V38" s="7"/>
      <c r="W38" s="25">
        <f t="shared" si="9"/>
        <v>-0.94935644381455009</v>
      </c>
      <c r="X38" s="24">
        <f t="shared" si="10"/>
        <v>101.29777552898634</v>
      </c>
      <c r="Y38" s="7"/>
      <c r="Z38" s="25">
        <f t="shared" si="11"/>
        <v>641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-0.12322447101365697</v>
      </c>
      <c r="AD38" s="17">
        <f t="shared" ca="1" si="14"/>
        <v>0.15255787459774695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15102</v>
      </c>
      <c r="D39" s="17">
        <v>14081</v>
      </c>
      <c r="E39" s="17">
        <v>11382</v>
      </c>
      <c r="F39" s="17">
        <v>12375</v>
      </c>
      <c r="G39" s="24"/>
      <c r="H39" s="7"/>
      <c r="I39" s="25">
        <f t="shared" si="0"/>
        <v>3720</v>
      </c>
      <c r="J39" s="24">
        <f t="shared" si="0"/>
        <v>1706</v>
      </c>
      <c r="K39" s="7"/>
      <c r="L39" s="25">
        <f t="shared" si="3"/>
        <v>3716.6142624952745</v>
      </c>
      <c r="M39" s="17">
        <f t="shared" si="1"/>
        <v>11.463218450904936</v>
      </c>
      <c r="N39" s="17">
        <f t="shared" si="4"/>
        <v>1716.1996580889447</v>
      </c>
      <c r="O39" s="24">
        <f t="shared" si="2"/>
        <v>104.03302513137537</v>
      </c>
      <c r="P39" s="7"/>
      <c r="Q39" s="25">
        <f t="shared" si="5"/>
        <v>3740.1707422254558</v>
      </c>
      <c r="R39" s="24">
        <f t="shared" si="6"/>
        <v>1703.9217104162453</v>
      </c>
      <c r="S39" s="7"/>
      <c r="T39" s="25">
        <f t="shared" si="7"/>
        <v>-0.90976457129428601</v>
      </c>
      <c r="U39" s="24">
        <f t="shared" si="8"/>
        <v>0.41693332988245452</v>
      </c>
      <c r="V39" s="7"/>
      <c r="W39" s="25">
        <f t="shared" si="9"/>
        <v>-0.91062713514402893</v>
      </c>
      <c r="X39" s="24">
        <f t="shared" si="10"/>
        <v>106.9911873384558</v>
      </c>
      <c r="Y39" s="7"/>
      <c r="Z39" s="25">
        <f t="shared" si="11"/>
        <v>634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-0.13581266154419325</v>
      </c>
      <c r="AD39" s="17">
        <f t="shared" ca="1" si="14"/>
        <v>4.1068899391831337E-2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15021</v>
      </c>
      <c r="D40" s="17">
        <v>14269</v>
      </c>
      <c r="E40" s="17">
        <v>11486</v>
      </c>
      <c r="F40" s="17">
        <v>12208</v>
      </c>
      <c r="G40" s="24"/>
      <c r="H40" s="7"/>
      <c r="I40" s="25">
        <f t="shared" si="0"/>
        <v>3535</v>
      </c>
      <c r="J40" s="24">
        <f t="shared" si="0"/>
        <v>2061</v>
      </c>
      <c r="K40" s="7"/>
      <c r="L40" s="25">
        <f t="shared" si="3"/>
        <v>3533.1820224953358</v>
      </c>
      <c r="M40" s="17">
        <f t="shared" si="1"/>
        <v>3.3050422074651205</v>
      </c>
      <c r="N40" s="17">
        <f t="shared" si="4"/>
        <v>2065.2718391601979</v>
      </c>
      <c r="O40" s="24">
        <f t="shared" si="2"/>
        <v>18.248609810600659</v>
      </c>
      <c r="P40" s="7"/>
      <c r="Q40" s="25">
        <f t="shared" si="5"/>
        <v>3555.1707422254558</v>
      </c>
      <c r="R40" s="24">
        <f t="shared" si="6"/>
        <v>2058.9217104162453</v>
      </c>
      <c r="S40" s="7"/>
      <c r="T40" s="25">
        <f t="shared" si="7"/>
        <v>-0.86476490221786895</v>
      </c>
      <c r="U40" s="24">
        <f t="shared" si="8"/>
        <v>0.50379843125622259</v>
      </c>
      <c r="V40" s="7"/>
      <c r="W40" s="25">
        <f t="shared" si="9"/>
        <v>-0.86580667545229462</v>
      </c>
      <c r="X40" s="24">
        <f t="shared" si="10"/>
        <v>112.5847815357389</v>
      </c>
      <c r="Y40" s="7"/>
      <c r="Z40" s="25">
        <f t="shared" si="11"/>
        <v>613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-5.9218464261093118E-2</v>
      </c>
      <c r="AD40" s="17">
        <f t="shared" ca="1" si="14"/>
        <v>7.7455931775801901E-2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14914</v>
      </c>
      <c r="D41" s="17">
        <v>14442</v>
      </c>
      <c r="E41" s="17">
        <v>11598</v>
      </c>
      <c r="F41" s="17">
        <v>12045</v>
      </c>
      <c r="G41" s="24"/>
      <c r="H41" s="7"/>
      <c r="I41" s="25">
        <f t="shared" si="0"/>
        <v>3316</v>
      </c>
      <c r="J41" s="24">
        <f t="shared" si="0"/>
        <v>2397</v>
      </c>
      <c r="K41" s="7"/>
      <c r="L41" s="25">
        <f t="shared" si="3"/>
        <v>3315.6726472184582</v>
      </c>
      <c r="M41" s="17">
        <f t="shared" si="1"/>
        <v>0.10715984358313804</v>
      </c>
      <c r="N41" s="17">
        <f t="shared" si="4"/>
        <v>2396.8130287354379</v>
      </c>
      <c r="O41" s="24">
        <f t="shared" si="2"/>
        <v>3.4958253771946807E-2</v>
      </c>
      <c r="P41" s="7"/>
      <c r="Q41" s="25">
        <f t="shared" si="5"/>
        <v>3336.1707422254558</v>
      </c>
      <c r="R41" s="24">
        <f t="shared" si="6"/>
        <v>2394.9217104162453</v>
      </c>
      <c r="S41" s="7"/>
      <c r="T41" s="25">
        <f t="shared" si="7"/>
        <v>-0.81149502368956972</v>
      </c>
      <c r="U41" s="24">
        <f t="shared" si="8"/>
        <v>0.58601441452829595</v>
      </c>
      <c r="V41" s="7"/>
      <c r="W41" s="25">
        <f t="shared" si="9"/>
        <v>-0.81270639207050754</v>
      </c>
      <c r="X41" s="24">
        <f t="shared" si="10"/>
        <v>118.18443892598668</v>
      </c>
      <c r="Y41" s="7"/>
      <c r="Z41" s="25">
        <f t="shared" si="11"/>
        <v>616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-3.5610740133051877E-3</v>
      </c>
      <c r="AD41" s="17">
        <f t="shared" ca="1" si="14"/>
        <v>-3.7968953498975111E-2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14799</v>
      </c>
      <c r="D42" s="17">
        <v>14602</v>
      </c>
      <c r="E42" s="17">
        <v>11729</v>
      </c>
      <c r="F42" s="17">
        <v>11899</v>
      </c>
      <c r="G42" s="24"/>
      <c r="H42" s="7"/>
      <c r="I42" s="25">
        <f t="shared" si="0"/>
        <v>3070</v>
      </c>
      <c r="J42" s="24">
        <f t="shared" si="0"/>
        <v>2703</v>
      </c>
      <c r="K42" s="7"/>
      <c r="L42" s="25">
        <f t="shared" si="3"/>
        <v>3066.9360333721047</v>
      </c>
      <c r="M42" s="17">
        <f t="shared" si="1"/>
        <v>9.3878914968560796</v>
      </c>
      <c r="N42" s="17">
        <f t="shared" si="4"/>
        <v>2705.9761688375916</v>
      </c>
      <c r="O42" s="24">
        <f t="shared" si="2"/>
        <v>8.8575809498510871</v>
      </c>
      <c r="P42" s="7"/>
      <c r="Q42" s="25">
        <f t="shared" si="5"/>
        <v>3090.1707422254558</v>
      </c>
      <c r="R42" s="24">
        <f t="shared" si="6"/>
        <v>2700.9217104162453</v>
      </c>
      <c r="S42" s="7"/>
      <c r="T42" s="25">
        <f t="shared" si="7"/>
        <v>-0.75165762589065832</v>
      </c>
      <c r="U42" s="24">
        <f t="shared" si="8"/>
        <v>0.66088968500821998</v>
      </c>
      <c r="V42" s="7"/>
      <c r="W42" s="25">
        <f t="shared" si="9"/>
        <v>-0.75302342286996915</v>
      </c>
      <c r="X42" s="24">
        <f t="shared" si="10"/>
        <v>123.66212180095005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-6.9878199049938416E-2</v>
      </c>
      <c r="AD42" s="17">
        <f t="shared" ca="1" si="14"/>
        <v>0.12343326220764084</v>
      </c>
      <c r="AE42" s="17">
        <v>127</v>
      </c>
    </row>
    <row r="43" spans="1:31" s="17" customFormat="1" x14ac:dyDescent="0.25">
      <c r="A43" s="17">
        <v>23</v>
      </c>
      <c r="B43" s="17">
        <v>611</v>
      </c>
      <c r="C43" s="17">
        <v>14643</v>
      </c>
      <c r="D43" s="17">
        <v>14728</v>
      </c>
      <c r="E43" s="17">
        <v>11851</v>
      </c>
      <c r="F43" s="17">
        <v>11740</v>
      </c>
      <c r="G43" s="24"/>
      <c r="H43" s="7"/>
      <c r="I43" s="25">
        <f t="shared" si="0"/>
        <v>2792</v>
      </c>
      <c r="J43" s="24">
        <f t="shared" si="0"/>
        <v>2988</v>
      </c>
      <c r="K43" s="7"/>
      <c r="L43" s="25">
        <f t="shared" si="3"/>
        <v>2791.6637006029114</v>
      </c>
      <c r="M43" s="17">
        <f t="shared" si="1"/>
        <v>0.11309728448217178</v>
      </c>
      <c r="N43" s="17">
        <f t="shared" si="4"/>
        <v>2987.6779020521167</v>
      </c>
      <c r="O43" s="24">
        <f t="shared" si="2"/>
        <v>0.10374708803064688</v>
      </c>
      <c r="P43" s="7"/>
      <c r="Q43" s="25">
        <f t="shared" si="5"/>
        <v>2812.1707422254558</v>
      </c>
      <c r="R43" s="24">
        <f t="shared" si="6"/>
        <v>2985.9217104162453</v>
      </c>
      <c r="S43" s="7"/>
      <c r="T43" s="25">
        <f t="shared" si="7"/>
        <v>-0.68403650154879903</v>
      </c>
      <c r="U43" s="24">
        <f t="shared" si="8"/>
        <v>0.73062645653363933</v>
      </c>
      <c r="V43" s="7"/>
      <c r="W43" s="25">
        <f t="shared" si="9"/>
        <v>-0.68554610375428593</v>
      </c>
      <c r="X43" s="24">
        <f t="shared" si="10"/>
        <v>129.21362577170208</v>
      </c>
      <c r="Y43" s="7"/>
      <c r="Z43" s="25">
        <f t="shared" si="11"/>
        <v>611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-1.7374228297910577E-2</v>
      </c>
      <c r="AD43" s="17">
        <f t="shared" ca="1" si="14"/>
        <v>9.8984786735599073E-2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14499</v>
      </c>
      <c r="D44" s="17">
        <v>14877</v>
      </c>
      <c r="E44" s="17">
        <v>12021</v>
      </c>
      <c r="F44" s="17">
        <v>11623</v>
      </c>
      <c r="G44" s="24"/>
      <c r="H44" s="7"/>
      <c r="I44" s="25">
        <f t="shared" si="0"/>
        <v>2478</v>
      </c>
      <c r="J44" s="24">
        <f t="shared" si="0"/>
        <v>3254</v>
      </c>
      <c r="K44" s="7"/>
      <c r="L44" s="25">
        <f t="shared" si="3"/>
        <v>2480.7436525615385</v>
      </c>
      <c r="M44" s="17">
        <f t="shared" si="1"/>
        <v>7.5276293784368313</v>
      </c>
      <c r="N44" s="17">
        <f t="shared" si="4"/>
        <v>3249.3732539258153</v>
      </c>
      <c r="O44" s="24">
        <f t="shared" si="2"/>
        <v>21.406779234983222</v>
      </c>
      <c r="P44" s="7"/>
      <c r="Q44" s="25">
        <f t="shared" si="5"/>
        <v>2498.1707422254558</v>
      </c>
      <c r="R44" s="24">
        <f t="shared" si="6"/>
        <v>3251.9217104162453</v>
      </c>
      <c r="S44" s="7"/>
      <c r="T44" s="25">
        <f t="shared" si="7"/>
        <v>-0.60765868484612351</v>
      </c>
      <c r="U44" s="24">
        <f t="shared" si="8"/>
        <v>0.79571410995736414</v>
      </c>
      <c r="V44" s="7"/>
      <c r="W44" s="25">
        <f t="shared" si="9"/>
        <v>-0.60930247700320384</v>
      </c>
      <c r="X44" s="24">
        <f t="shared" si="10"/>
        <v>134.94799362087525</v>
      </c>
      <c r="Y44" s="7"/>
      <c r="Z44" s="25">
        <f t="shared" si="11"/>
        <v>630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4.6993620875269926E-2</v>
      </c>
      <c r="AD44" s="17">
        <f t="shared" ca="1" si="14"/>
        <v>1.1850994315267371E-2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14331</v>
      </c>
      <c r="D45" s="17">
        <v>14989</v>
      </c>
      <c r="E45" s="17">
        <v>12191</v>
      </c>
      <c r="F45" s="17">
        <v>11500</v>
      </c>
      <c r="G45" s="24"/>
      <c r="H45" s="7"/>
      <c r="I45" s="25">
        <f t="shared" si="0"/>
        <v>2140</v>
      </c>
      <c r="J45" s="24">
        <f t="shared" si="0"/>
        <v>3489</v>
      </c>
      <c r="K45" s="7"/>
      <c r="L45" s="25">
        <f t="shared" si="3"/>
        <v>2140.3835554532302</v>
      </c>
      <c r="M45" s="17">
        <f t="shared" si="1"/>
        <v>0.14711478570262509</v>
      </c>
      <c r="N45" s="17">
        <f t="shared" si="4"/>
        <v>3482.3767769817614</v>
      </c>
      <c r="O45" s="24">
        <f t="shared" si="2"/>
        <v>43.867083149325694</v>
      </c>
      <c r="P45" s="7"/>
      <c r="Q45" s="25">
        <f t="shared" si="5"/>
        <v>2160.1707422254558</v>
      </c>
      <c r="R45" s="24">
        <f t="shared" si="6"/>
        <v>3486.9217104162453</v>
      </c>
      <c r="S45" s="7"/>
      <c r="T45" s="25">
        <f t="shared" si="7"/>
        <v>-0.52544307323623707</v>
      </c>
      <c r="U45" s="24">
        <f t="shared" si="8"/>
        <v>0.85321636016253455</v>
      </c>
      <c r="V45" s="7"/>
      <c r="W45" s="25">
        <f t="shared" si="9"/>
        <v>-0.52720538526617067</v>
      </c>
      <c r="X45" s="24">
        <f t="shared" si="10"/>
        <v>140.6783073645496</v>
      </c>
      <c r="Y45" s="7"/>
      <c r="Z45" s="25">
        <f t="shared" si="11"/>
        <v>639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2.6307364549609247E-2</v>
      </c>
      <c r="AD45" s="17">
        <f t="shared" ca="1" si="14"/>
        <v>9.057845128464237E-2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14153</v>
      </c>
      <c r="D46" s="17">
        <v>15093</v>
      </c>
      <c r="E46" s="17">
        <v>12374</v>
      </c>
      <c r="F46" s="17">
        <v>11408</v>
      </c>
      <c r="G46" s="24"/>
      <c r="H46" s="7"/>
      <c r="I46" s="25">
        <f t="shared" si="0"/>
        <v>1779</v>
      </c>
      <c r="J46" s="24">
        <f t="shared" si="0"/>
        <v>3685</v>
      </c>
      <c r="K46" s="7"/>
      <c r="L46" s="25">
        <f t="shared" si="3"/>
        <v>1781.7512028940805</v>
      </c>
      <c r="M46" s="17">
        <f t="shared" si="1"/>
        <v>7.5691173643969556</v>
      </c>
      <c r="N46" s="17">
        <f t="shared" si="4"/>
        <v>3678.7000346876166</v>
      </c>
      <c r="O46" s="24">
        <f t="shared" si="2"/>
        <v>39.689562937233973</v>
      </c>
      <c r="P46" s="7"/>
      <c r="Q46" s="25">
        <f t="shared" si="5"/>
        <v>1799.1707422254556</v>
      </c>
      <c r="R46" s="24">
        <f t="shared" si="6"/>
        <v>3682.9217104162453</v>
      </c>
      <c r="S46" s="7"/>
      <c r="T46" s="25">
        <f t="shared" si="7"/>
        <v>-0.43763290817360689</v>
      </c>
      <c r="U46" s="24">
        <f t="shared" si="8"/>
        <v>0.90117568373791068</v>
      </c>
      <c r="V46" s="7"/>
      <c r="W46" s="25">
        <f t="shared" si="9"/>
        <v>-0.43949402983410635</v>
      </c>
      <c r="X46" s="24">
        <f t="shared" si="10"/>
        <v>146.39236062415745</v>
      </c>
      <c r="Y46" s="7"/>
      <c r="Z46" s="25">
        <f t="shared" si="11"/>
        <v>633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4.3360624157458005E-2</v>
      </c>
      <c r="AD46" s="17">
        <f t="shared" ca="1" si="14"/>
        <v>9.0674759627233925E-3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13960</v>
      </c>
      <c r="D47" s="17">
        <v>15170</v>
      </c>
      <c r="E47" s="17">
        <v>12553</v>
      </c>
      <c r="F47" s="17">
        <v>11324</v>
      </c>
      <c r="G47" s="24"/>
      <c r="H47" s="7"/>
      <c r="I47" s="25">
        <f t="shared" si="0"/>
        <v>1407</v>
      </c>
      <c r="J47" s="24">
        <f t="shared" si="0"/>
        <v>3846</v>
      </c>
      <c r="K47" s="7"/>
      <c r="L47" s="25">
        <f t="shared" si="3"/>
        <v>1412.5869588415794</v>
      </c>
      <c r="M47" s="17">
        <f t="shared" si="1"/>
        <v>31.214109097502419</v>
      </c>
      <c r="N47" s="17">
        <f t="shared" si="4"/>
        <v>3836.0636320091198</v>
      </c>
      <c r="O47" s="24">
        <f t="shared" si="2"/>
        <v>98.73140885018806</v>
      </c>
      <c r="P47" s="7"/>
      <c r="Q47" s="25">
        <f t="shared" si="5"/>
        <v>1427.1707422254556</v>
      </c>
      <c r="R47" s="24">
        <f t="shared" si="6"/>
        <v>3843.9217104162453</v>
      </c>
      <c r="S47" s="7"/>
      <c r="T47" s="25">
        <f t="shared" si="7"/>
        <v>-0.34714708711183839</v>
      </c>
      <c r="U47" s="24">
        <f t="shared" si="8"/>
        <v>0.94057084238911248</v>
      </c>
      <c r="V47" s="7"/>
      <c r="W47" s="25">
        <f t="shared" si="9"/>
        <v>-0.34908933471996606</v>
      </c>
      <c r="X47" s="24">
        <f t="shared" si="10"/>
        <v>152.02815313723613</v>
      </c>
      <c r="Y47" s="7"/>
      <c r="Z47" s="25">
        <f t="shared" si="11"/>
        <v>621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9.0153137236143266E-2</v>
      </c>
      <c r="AD47" s="17">
        <f t="shared" ca="1" si="14"/>
        <v>2.0093464085391588E-2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13767</v>
      </c>
      <c r="D48" s="17">
        <v>15221</v>
      </c>
      <c r="E48" s="17">
        <v>12744</v>
      </c>
      <c r="F48" s="17">
        <v>11259</v>
      </c>
      <c r="G48" s="24"/>
      <c r="H48" s="7"/>
      <c r="I48" s="25">
        <f t="shared" si="0"/>
        <v>1023</v>
      </c>
      <c r="J48" s="24">
        <f t="shared" si="0"/>
        <v>3962</v>
      </c>
      <c r="K48" s="7"/>
      <c r="L48" s="25">
        <f t="shared" si="3"/>
        <v>1027.289827506344</v>
      </c>
      <c r="M48" s="17">
        <f t="shared" si="1"/>
        <v>18.402620034185187</v>
      </c>
      <c r="N48" s="17">
        <f t="shared" si="4"/>
        <v>3957.6798140315054</v>
      </c>
      <c r="O48" s="24">
        <f t="shared" si="2"/>
        <v>18.664006802377369</v>
      </c>
      <c r="P48" s="7"/>
      <c r="Q48" s="25">
        <f t="shared" si="5"/>
        <v>1043.1707422254556</v>
      </c>
      <c r="R48" s="24">
        <f t="shared" si="6"/>
        <v>3959.9217104162453</v>
      </c>
      <c r="S48" s="7"/>
      <c r="T48" s="25">
        <f t="shared" si="7"/>
        <v>-0.25374236859646448</v>
      </c>
      <c r="U48" s="24">
        <f t="shared" si="8"/>
        <v>0.96895493185209025</v>
      </c>
      <c r="V48" s="7"/>
      <c r="W48" s="25">
        <f t="shared" si="9"/>
        <v>-0.2557430070988847</v>
      </c>
      <c r="X48" s="24">
        <f t="shared" si="10"/>
        <v>157.60507162830277</v>
      </c>
      <c r="Y48" s="7"/>
      <c r="Z48" s="25">
        <f t="shared" si="11"/>
        <v>625</v>
      </c>
      <c r="AA48" s="17">
        <f t="shared" si="15"/>
        <v>157.56299999999999</v>
      </c>
      <c r="AB48" s="24">
        <f t="shared" si="12"/>
        <v>2.749993129319825</v>
      </c>
      <c r="AC48" s="17">
        <f t="shared" si="13"/>
        <v>4.2071628302778663E-2</v>
      </c>
      <c r="AD48" s="17">
        <f t="shared" ca="1" si="14"/>
        <v>0.10231774417405859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13584</v>
      </c>
      <c r="D49" s="17">
        <v>15280</v>
      </c>
      <c r="E49" s="17">
        <v>12949</v>
      </c>
      <c r="F49" s="17">
        <v>11231</v>
      </c>
      <c r="G49" s="24"/>
      <c r="H49" s="7"/>
      <c r="I49" s="25">
        <f t="shared" si="0"/>
        <v>635</v>
      </c>
      <c r="J49" s="24">
        <f t="shared" si="0"/>
        <v>4049</v>
      </c>
      <c r="K49" s="7"/>
      <c r="L49" s="25">
        <f t="shared" si="3"/>
        <v>641.47701700508981</v>
      </c>
      <c r="M49" s="17">
        <f t="shared" si="1"/>
        <v>41.951749284222522</v>
      </c>
      <c r="N49" s="17">
        <f t="shared" si="4"/>
        <v>4039.6973852157089</v>
      </c>
      <c r="O49" s="24">
        <f t="shared" si="2"/>
        <v>86.538641824911508</v>
      </c>
      <c r="P49" s="7"/>
      <c r="Q49" s="25">
        <f t="shared" si="5"/>
        <v>655.17074222545568</v>
      </c>
      <c r="R49" s="24">
        <f t="shared" si="6"/>
        <v>4046.9217104162453</v>
      </c>
      <c r="S49" s="7"/>
      <c r="T49" s="25">
        <f t="shared" si="7"/>
        <v>-0.15936468426322212</v>
      </c>
      <c r="U49" s="24">
        <f t="shared" si="8"/>
        <v>0.99024299894932355</v>
      </c>
      <c r="V49" s="7"/>
      <c r="W49" s="25">
        <f t="shared" si="9"/>
        <v>-0.16140906411575462</v>
      </c>
      <c r="X49" s="24">
        <f t="shared" si="10"/>
        <v>163.13260773690297</v>
      </c>
      <c r="Y49" s="7"/>
      <c r="Z49" s="25">
        <f t="shared" si="11"/>
        <v>610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7.9607736902971737E-2</v>
      </c>
      <c r="AD49" s="17">
        <f t="shared" ca="1" si="14"/>
        <v>2.2001857218782561E-2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13383</v>
      </c>
      <c r="D50" s="17">
        <v>15300</v>
      </c>
      <c r="E50" s="17">
        <v>13145</v>
      </c>
      <c r="F50" s="17">
        <v>11203</v>
      </c>
      <c r="G50" s="24"/>
      <c r="H50" s="7"/>
      <c r="I50" s="25">
        <f t="shared" si="0"/>
        <v>238</v>
      </c>
      <c r="J50" s="24">
        <f t="shared" si="0"/>
        <v>4097</v>
      </c>
      <c r="K50" s="7"/>
      <c r="L50" s="25">
        <f t="shared" si="3"/>
        <v>248.29920964281865</v>
      </c>
      <c r="M50" s="17">
        <f t="shared" si="1"/>
        <v>106.07371926672872</v>
      </c>
      <c r="N50" s="17">
        <f t="shared" si="4"/>
        <v>4084.8073349808292</v>
      </c>
      <c r="O50" s="24">
        <f t="shared" si="2"/>
        <v>148.6610802697117</v>
      </c>
      <c r="P50" s="7"/>
      <c r="Q50" s="25">
        <f t="shared" si="5"/>
        <v>258.17074222545563</v>
      </c>
      <c r="R50" s="24">
        <f t="shared" si="6"/>
        <v>4094.9217104162453</v>
      </c>
      <c r="S50" s="7"/>
      <c r="T50" s="25">
        <f t="shared" si="7"/>
        <v>-6.2797826839775625E-2</v>
      </c>
      <c r="U50" s="24">
        <f t="shared" si="8"/>
        <v>1.0019881394167627</v>
      </c>
      <c r="V50" s="7"/>
      <c r="W50" s="25">
        <f t="shared" si="9"/>
        <v>-6.4866245055018104E-2</v>
      </c>
      <c r="X50" s="24">
        <f t="shared" si="10"/>
        <v>168.68635292485897</v>
      </c>
      <c r="Y50" s="7"/>
      <c r="Z50" s="25">
        <f t="shared" si="11"/>
        <v>612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0.12535292485895866</v>
      </c>
      <c r="AD50" s="17">
        <f t="shared" ca="1" si="14"/>
        <v>-9.0121602684149593E-2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13180</v>
      </c>
      <c r="D51" s="17">
        <v>15291</v>
      </c>
      <c r="E51" s="17">
        <v>13332</v>
      </c>
      <c r="F51" s="17">
        <v>11194</v>
      </c>
      <c r="G51" s="24"/>
      <c r="H51" s="7"/>
      <c r="I51" s="25">
        <f t="shared" si="0"/>
        <v>-152</v>
      </c>
      <c r="J51" s="24">
        <f t="shared" si="0"/>
        <v>4097</v>
      </c>
      <c r="K51" s="7"/>
      <c r="L51" s="25">
        <f t="shared" si="3"/>
        <v>-151.23876708345173</v>
      </c>
      <c r="M51" s="17">
        <f t="shared" si="1"/>
        <v>0.57947555323657973</v>
      </c>
      <c r="N51" s="17">
        <f t="shared" si="4"/>
        <v>4092.1509270465194</v>
      </c>
      <c r="O51" s="24">
        <f t="shared" si="2"/>
        <v>23.513508508176802</v>
      </c>
      <c r="P51" s="7"/>
      <c r="Q51" s="25">
        <f t="shared" si="5"/>
        <v>-131.82925777454437</v>
      </c>
      <c r="R51" s="24">
        <f t="shared" si="6"/>
        <v>4094.9217104162453</v>
      </c>
      <c r="S51" s="7"/>
      <c r="T51" s="25">
        <f t="shared" si="7"/>
        <v>3.2066340402401007E-2</v>
      </c>
      <c r="U51" s="24">
        <f t="shared" si="8"/>
        <v>1.0019881394167627</v>
      </c>
      <c r="V51" s="7"/>
      <c r="W51" s="25">
        <f t="shared" si="9"/>
        <v>2.9998124287526306E-2</v>
      </c>
      <c r="X51" s="24">
        <f t="shared" si="10"/>
        <v>174.10521525801744</v>
      </c>
      <c r="Y51" s="7"/>
      <c r="Z51" s="25">
        <f t="shared" si="11"/>
        <v>618</v>
      </c>
      <c r="AA51" s="17">
        <f t="shared" si="15"/>
        <v>174.12300000000002</v>
      </c>
      <c r="AB51" s="24">
        <f t="shared" si="12"/>
        <v>3.0390196534500871</v>
      </c>
      <c r="AC51" s="17">
        <f t="shared" si="13"/>
        <v>-1.7784741982580954E-2</v>
      </c>
      <c r="AD51" s="17">
        <f t="shared" ca="1" si="14"/>
        <v>0.11866938845429331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12986</v>
      </c>
      <c r="D52" s="17">
        <v>15288</v>
      </c>
      <c r="E52" s="17">
        <v>13545</v>
      </c>
      <c r="F52" s="17">
        <v>11217</v>
      </c>
      <c r="G52" s="24"/>
      <c r="H52" s="7"/>
      <c r="I52" s="25">
        <f t="shared" ref="I52:J83" si="16">C52-E52</f>
        <v>-559</v>
      </c>
      <c r="J52" s="24">
        <f t="shared" si="16"/>
        <v>4071</v>
      </c>
      <c r="K52" s="7"/>
      <c r="L52" s="25">
        <f t="shared" si="3"/>
        <v>-555.31496351054739</v>
      </c>
      <c r="M52" s="17">
        <f t="shared" si="1"/>
        <v>13.579493928597243</v>
      </c>
      <c r="N52" s="17">
        <f t="shared" si="4"/>
        <v>4060.295245387967</v>
      </c>
      <c r="O52" s="24">
        <f t="shared" si="2"/>
        <v>114.59177130384087</v>
      </c>
      <c r="P52" s="7"/>
      <c r="Q52" s="25">
        <f t="shared" si="5"/>
        <v>-538.82925777454432</v>
      </c>
      <c r="R52" s="24">
        <f t="shared" si="6"/>
        <v>4068.9217104162453</v>
      </c>
      <c r="S52" s="7"/>
      <c r="T52" s="25">
        <f t="shared" si="7"/>
        <v>0.13106561237051867</v>
      </c>
      <c r="U52" s="24">
        <f t="shared" si="8"/>
        <v>0.99562618833023309</v>
      </c>
      <c r="V52" s="7"/>
      <c r="W52" s="25">
        <f t="shared" si="9"/>
        <v>0.12901073938121341</v>
      </c>
      <c r="X52" s="24">
        <f t="shared" si="10"/>
        <v>179.77347688252337</v>
      </c>
      <c r="Y52" s="7"/>
      <c r="Z52" s="25">
        <f t="shared" si="11"/>
        <v>627</v>
      </c>
      <c r="AA52" s="17">
        <f t="shared" si="15"/>
        <v>179.76600000000002</v>
      </c>
      <c r="AB52" s="24">
        <f t="shared" si="12"/>
        <v>3.1375085831401268</v>
      </c>
      <c r="AC52" s="17">
        <f t="shared" si="13"/>
        <v>7.4768825233491043E-3</v>
      </c>
      <c r="AD52" s="17">
        <f t="shared" ca="1" si="14"/>
        <v>7.4946059641263219E-2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12773</v>
      </c>
      <c r="D53" s="17">
        <v>15239</v>
      </c>
      <c r="E53" s="17">
        <v>13735</v>
      </c>
      <c r="F53" s="17">
        <v>11245</v>
      </c>
      <c r="G53" s="24"/>
      <c r="H53" s="7"/>
      <c r="I53" s="25">
        <f t="shared" si="16"/>
        <v>-962</v>
      </c>
      <c r="J53" s="24">
        <f t="shared" si="16"/>
        <v>3994</v>
      </c>
      <c r="K53" s="7"/>
      <c r="L53" s="25">
        <f t="shared" si="3"/>
        <v>-957.35128484250856</v>
      </c>
      <c r="M53" s="17">
        <f t="shared" si="1"/>
        <v>21.610552615490644</v>
      </c>
      <c r="N53" s="17">
        <f t="shared" si="4"/>
        <v>3988.4338173519864</v>
      </c>
      <c r="O53" s="24">
        <f t="shared" si="2"/>
        <v>30.982389271048103</v>
      </c>
      <c r="P53" s="7"/>
      <c r="Q53" s="25">
        <f t="shared" si="5"/>
        <v>-941.82925777454432</v>
      </c>
      <c r="R53" s="24">
        <f t="shared" si="6"/>
        <v>3991.9217104162453</v>
      </c>
      <c r="S53" s="7"/>
      <c r="T53" s="25">
        <f t="shared" si="7"/>
        <v>0.22909191852076785</v>
      </c>
      <c r="U53" s="24">
        <f t="shared" si="8"/>
        <v>0.9767850254970496</v>
      </c>
      <c r="V53" s="7"/>
      <c r="W53" s="25">
        <f t="shared" si="9"/>
        <v>0.2270761459303855</v>
      </c>
      <c r="X53" s="24">
        <f t="shared" si="10"/>
        <v>185.47763710543518</v>
      </c>
      <c r="Y53" s="7"/>
      <c r="Z53" s="25">
        <f t="shared" si="11"/>
        <v>632</v>
      </c>
      <c r="AA53" s="17">
        <f t="shared" si="15"/>
        <v>185.45400000000001</v>
      </c>
      <c r="AB53" s="24">
        <f t="shared" si="12"/>
        <v>3.2367829109935635</v>
      </c>
      <c r="AC53" s="17">
        <f t="shared" si="13"/>
        <v>2.3637105435170724E-2</v>
      </c>
      <c r="AD53" s="17">
        <f t="shared" ca="1" si="14"/>
        <v>-2.7467453268883446E-2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12572</v>
      </c>
      <c r="D54" s="17">
        <v>15175</v>
      </c>
      <c r="E54" s="17">
        <v>13928</v>
      </c>
      <c r="F54" s="17">
        <v>11305</v>
      </c>
      <c r="G54" s="24"/>
      <c r="H54" s="7"/>
      <c r="I54" s="25">
        <f t="shared" si="16"/>
        <v>-1356</v>
      </c>
      <c r="J54" s="24">
        <f t="shared" si="16"/>
        <v>3870</v>
      </c>
      <c r="K54" s="7"/>
      <c r="L54" s="25">
        <f t="shared" si="3"/>
        <v>-1355.6618704201387</v>
      </c>
      <c r="M54" s="17">
        <f t="shared" si="1"/>
        <v>0.11433161277717128</v>
      </c>
      <c r="N54" s="17">
        <f t="shared" si="4"/>
        <v>3875.5083770603851</v>
      </c>
      <c r="O54" s="24">
        <f t="shared" si="2"/>
        <v>30.342217839376804</v>
      </c>
      <c r="P54" s="7"/>
      <c r="Q54" s="25">
        <f t="shared" si="5"/>
        <v>-1335.8292577745444</v>
      </c>
      <c r="R54" s="24">
        <f t="shared" si="6"/>
        <v>3867.9217104162453</v>
      </c>
      <c r="S54" s="7"/>
      <c r="T54" s="25">
        <f t="shared" si="7"/>
        <v>0.32492905158081298</v>
      </c>
      <c r="U54" s="24">
        <f t="shared" si="8"/>
        <v>0.94644341262283205</v>
      </c>
      <c r="V54" s="7"/>
      <c r="W54" s="25">
        <f t="shared" si="9"/>
        <v>0.32297611373079999</v>
      </c>
      <c r="X54" s="24">
        <f t="shared" si="10"/>
        <v>191.23270374359504</v>
      </c>
      <c r="Y54" s="7"/>
      <c r="Z54" s="25">
        <f t="shared" si="11"/>
        <v>641</v>
      </c>
      <c r="AA54" s="17">
        <f t="shared" si="15"/>
        <v>191.22300000000001</v>
      </c>
      <c r="AB54" s="24">
        <f t="shared" si="12"/>
        <v>3.3374709555411166</v>
      </c>
      <c r="AC54" s="17">
        <f t="shared" si="13"/>
        <v>9.7037435950255713E-3</v>
      </c>
      <c r="AD54" s="17">
        <f t="shared" ca="1" si="14"/>
        <v>9.1466436303420551E-2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12393</v>
      </c>
      <c r="D55" s="17">
        <v>15110</v>
      </c>
      <c r="E55" s="17">
        <v>14124</v>
      </c>
      <c r="F55" s="17">
        <v>11385</v>
      </c>
      <c r="G55" s="24"/>
      <c r="H55" s="7"/>
      <c r="I55" s="25">
        <f t="shared" si="16"/>
        <v>-1731</v>
      </c>
      <c r="J55" s="24">
        <f t="shared" si="16"/>
        <v>3725</v>
      </c>
      <c r="K55" s="7"/>
      <c r="L55" s="25">
        <f t="shared" si="3"/>
        <v>-1733.3818030468215</v>
      </c>
      <c r="M55" s="17">
        <f t="shared" si="1"/>
        <v>5.6729857538479909</v>
      </c>
      <c r="N55" s="17">
        <f t="shared" si="4"/>
        <v>3726.5962273596815</v>
      </c>
      <c r="O55" s="24">
        <f t="shared" si="2"/>
        <v>2.5479417837957938</v>
      </c>
      <c r="P55" s="7"/>
      <c r="Q55" s="25">
        <f t="shared" si="5"/>
        <v>-1710.8292577745444</v>
      </c>
      <c r="R55" s="24">
        <f t="shared" si="6"/>
        <v>3722.9217104162453</v>
      </c>
      <c r="S55" s="7"/>
      <c r="T55" s="25">
        <f t="shared" si="7"/>
        <v>0.41614459700598283</v>
      </c>
      <c r="U55" s="24">
        <f t="shared" si="8"/>
        <v>0.91096330079410992</v>
      </c>
      <c r="V55" s="7"/>
      <c r="W55" s="25">
        <f t="shared" si="9"/>
        <v>0.41426509084002644</v>
      </c>
      <c r="X55" s="24">
        <f t="shared" si="10"/>
        <v>196.8442748635614</v>
      </c>
      <c r="Y55" s="7"/>
      <c r="Z55" s="25">
        <f t="shared" si="11"/>
        <v>629</v>
      </c>
      <c r="AA55" s="17">
        <f t="shared" si="15"/>
        <v>196.88400000000001</v>
      </c>
      <c r="AB55" s="24">
        <f t="shared" si="12"/>
        <v>3.4362740444965159</v>
      </c>
      <c r="AC55" s="17">
        <f t="shared" si="13"/>
        <v>-3.9725136438619302E-2</v>
      </c>
      <c r="AD55" s="17">
        <f t="shared" ca="1" si="14"/>
        <v>6.0536539492147767E-2</v>
      </c>
      <c r="AE55" s="17">
        <v>114</v>
      </c>
    </row>
    <row r="56" spans="1:31" s="17" customFormat="1" x14ac:dyDescent="0.25">
      <c r="A56" s="17">
        <v>36</v>
      </c>
      <c r="B56" s="17">
        <v>622</v>
      </c>
      <c r="C56" s="17">
        <v>12218</v>
      </c>
      <c r="D56" s="17">
        <v>15025</v>
      </c>
      <c r="E56" s="17">
        <v>14301</v>
      </c>
      <c r="F56" s="17">
        <v>11476</v>
      </c>
      <c r="G56" s="24"/>
      <c r="H56" s="7"/>
      <c r="I56" s="25">
        <f t="shared" si="16"/>
        <v>-2083</v>
      </c>
      <c r="J56" s="24">
        <f t="shared" si="16"/>
        <v>3549</v>
      </c>
      <c r="K56" s="7"/>
      <c r="L56" s="25">
        <f t="shared" si="3"/>
        <v>-2090.4687779138903</v>
      </c>
      <c r="M56" s="17">
        <f t="shared" si="1"/>
        <v>55.78264352701607</v>
      </c>
      <c r="N56" s="17">
        <f t="shared" si="4"/>
        <v>3543.6554802136925</v>
      </c>
      <c r="O56" s="24">
        <f t="shared" si="2"/>
        <v>28.563891746232375</v>
      </c>
      <c r="P56" s="7"/>
      <c r="Q56" s="25">
        <f t="shared" si="5"/>
        <v>-2062.8292577745442</v>
      </c>
      <c r="R56" s="24">
        <f t="shared" si="6"/>
        <v>3546.9217104162453</v>
      </c>
      <c r="S56" s="7"/>
      <c r="T56" s="25">
        <f t="shared" si="7"/>
        <v>0.50176558897840884</v>
      </c>
      <c r="U56" s="24">
        <f t="shared" si="8"/>
        <v>0.86789778574683329</v>
      </c>
      <c r="V56" s="7"/>
      <c r="W56" s="25">
        <f t="shared" si="9"/>
        <v>0.49997516021956373</v>
      </c>
      <c r="X56" s="24">
        <f t="shared" si="10"/>
        <v>202.33558777447342</v>
      </c>
      <c r="Y56" s="7"/>
      <c r="Z56" s="25">
        <f t="shared" si="11"/>
        <v>622</v>
      </c>
      <c r="AA56" s="17">
        <f t="shared" si="15"/>
        <v>202.48200000000003</v>
      </c>
      <c r="AB56" s="24">
        <f t="shared" si="12"/>
        <v>3.5339775760231591</v>
      </c>
      <c r="AC56" s="17">
        <f t="shared" si="13"/>
        <v>-0.14641222552660338</v>
      </c>
      <c r="AD56" s="17">
        <f t="shared" ca="1" si="14"/>
        <v>0.15317565557327839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12046</v>
      </c>
      <c r="D57" s="17">
        <v>14914</v>
      </c>
      <c r="E57" s="17">
        <v>14466</v>
      </c>
      <c r="F57" s="17">
        <v>11586</v>
      </c>
      <c r="G57" s="24"/>
      <c r="H57" s="7"/>
      <c r="I57" s="25">
        <f t="shared" si="16"/>
        <v>-2420</v>
      </c>
      <c r="J57" s="24">
        <f t="shared" si="16"/>
        <v>3328</v>
      </c>
      <c r="K57" s="7"/>
      <c r="L57" s="25">
        <f t="shared" si="3"/>
        <v>-2421.4963853015265</v>
      </c>
      <c r="M57" s="17">
        <f t="shared" si="1"/>
        <v>2.2391689706246019</v>
      </c>
      <c r="N57" s="17">
        <f t="shared" si="4"/>
        <v>3331.4635893271211</v>
      </c>
      <c r="O57" s="24">
        <f t="shared" si="2"/>
        <v>11.996451026947186</v>
      </c>
      <c r="P57" s="7"/>
      <c r="Q57" s="25">
        <f t="shared" si="5"/>
        <v>-2399.8292577745442</v>
      </c>
      <c r="R57" s="24">
        <f t="shared" si="6"/>
        <v>3325.9217104162453</v>
      </c>
      <c r="S57" s="7"/>
      <c r="T57" s="25">
        <f t="shared" si="7"/>
        <v>0.5837379591338282</v>
      </c>
      <c r="U57" s="24">
        <f t="shared" si="8"/>
        <v>0.81382120151133264</v>
      </c>
      <c r="V57" s="7"/>
      <c r="W57" s="25">
        <f t="shared" si="9"/>
        <v>0.58205932884386602</v>
      </c>
      <c r="X57" s="24">
        <f t="shared" si="10"/>
        <v>207.96339288210288</v>
      </c>
      <c r="Y57" s="7"/>
      <c r="Z57" s="25">
        <f t="shared" si="11"/>
        <v>610</v>
      </c>
      <c r="AA57" s="17">
        <f t="shared" si="15"/>
        <v>207.97200000000004</v>
      </c>
      <c r="AB57" s="24">
        <f t="shared" si="12"/>
        <v>3.6297961519576472</v>
      </c>
      <c r="AC57" s="17">
        <f t="shared" si="13"/>
        <v>-8.6071178971565132E-3</v>
      </c>
      <c r="AD57" s="17">
        <f t="shared" ca="1" si="14"/>
        <v>3.0553052661474567E-2</v>
      </c>
      <c r="AE57" s="17">
        <v>112</v>
      </c>
    </row>
    <row r="58" spans="1:31" s="17" customFormat="1" x14ac:dyDescent="0.25">
      <c r="A58" s="17">
        <v>38</v>
      </c>
      <c r="B58" s="17">
        <v>616</v>
      </c>
      <c r="C58" s="17">
        <v>11894</v>
      </c>
      <c r="D58" s="17">
        <v>14786</v>
      </c>
      <c r="E58" s="17">
        <v>14623</v>
      </c>
      <c r="F58" s="17">
        <v>11707</v>
      </c>
      <c r="G58" s="24"/>
      <c r="H58" s="7"/>
      <c r="I58" s="25">
        <f t="shared" si="16"/>
        <v>-2729</v>
      </c>
      <c r="J58" s="24">
        <f t="shared" si="16"/>
        <v>3079</v>
      </c>
      <c r="K58" s="7"/>
      <c r="L58" s="25">
        <f t="shared" si="3"/>
        <v>-2733.4010399472413</v>
      </c>
      <c r="M58" s="17">
        <f t="shared" si="1"/>
        <v>19.369152617213842</v>
      </c>
      <c r="N58" s="17">
        <f t="shared" si="4"/>
        <v>3086.2339449297915</v>
      </c>
      <c r="O58" s="24">
        <f t="shared" si="2"/>
        <v>52.329959247256227</v>
      </c>
      <c r="P58" s="7"/>
      <c r="Q58" s="25">
        <f t="shared" si="5"/>
        <v>-2708.8292577745442</v>
      </c>
      <c r="R58" s="24">
        <f t="shared" si="6"/>
        <v>3076.9217104162453</v>
      </c>
      <c r="S58" s="7"/>
      <c r="T58" s="25">
        <f t="shared" si="7"/>
        <v>0.65889956856416809</v>
      </c>
      <c r="U58" s="24">
        <f t="shared" si="8"/>
        <v>0.75289328533649258</v>
      </c>
      <c r="V58" s="7"/>
      <c r="W58" s="25">
        <f t="shared" si="9"/>
        <v>0.65734686461945568</v>
      </c>
      <c r="X58" s="24">
        <f t="shared" si="10"/>
        <v>213.51439859291872</v>
      </c>
      <c r="Y58" s="7"/>
      <c r="Z58" s="25">
        <f t="shared" si="11"/>
        <v>616</v>
      </c>
      <c r="AA58" s="17">
        <f t="shared" si="15"/>
        <v>213.51600000000005</v>
      </c>
      <c r="AB58" s="24">
        <f t="shared" si="12"/>
        <v>3.7265572056882137</v>
      </c>
      <c r="AC58" s="17">
        <f t="shared" si="13"/>
        <v>-1.6014070813241688E-3</v>
      </c>
      <c r="AD58" s="17">
        <f t="shared" ca="1" si="14"/>
        <v>5.5108421312695555E-2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11746</v>
      </c>
      <c r="D59" s="17">
        <v>14651</v>
      </c>
      <c r="E59" s="17">
        <v>14765</v>
      </c>
      <c r="F59" s="17">
        <v>11848</v>
      </c>
      <c r="G59" s="24"/>
      <c r="H59" s="7"/>
      <c r="I59" s="25">
        <f t="shared" si="16"/>
        <v>-3019</v>
      </c>
      <c r="J59" s="24">
        <f t="shared" si="16"/>
        <v>2803</v>
      </c>
      <c r="K59" s="7"/>
      <c r="L59" s="25">
        <f t="shared" si="3"/>
        <v>-3019.4644276217477</v>
      </c>
      <c r="M59" s="17">
        <f t="shared" si="1"/>
        <v>0.21569301584226691</v>
      </c>
      <c r="N59" s="17">
        <f t="shared" si="4"/>
        <v>2812.6531019547747</v>
      </c>
      <c r="O59" s="24">
        <f t="shared" si="2"/>
        <v>93.182377349274816</v>
      </c>
      <c r="P59" s="7"/>
      <c r="Q59" s="25">
        <f t="shared" si="5"/>
        <v>-2998.8292577745442</v>
      </c>
      <c r="R59" s="24">
        <f t="shared" si="6"/>
        <v>2800.9217104162453</v>
      </c>
      <c r="S59" s="7"/>
      <c r="T59" s="25">
        <f t="shared" si="7"/>
        <v>0.72943959035963279</v>
      </c>
      <c r="U59" s="24">
        <f t="shared" si="8"/>
        <v>0.68535872764871797</v>
      </c>
      <c r="V59" s="7"/>
      <c r="W59" s="25">
        <f t="shared" si="9"/>
        <v>0.72802644021517238</v>
      </c>
      <c r="X59" s="24">
        <f t="shared" si="10"/>
        <v>219.11950966350582</v>
      </c>
      <c r="Y59" s="7"/>
      <c r="Z59" s="25">
        <f t="shared" si="11"/>
        <v>615</v>
      </c>
      <c r="AA59" s="17">
        <f t="shared" si="15"/>
        <v>219.05100000000004</v>
      </c>
      <c r="AB59" s="24">
        <f t="shared" si="12"/>
        <v>3.8231611797860996</v>
      </c>
      <c r="AC59" s="17">
        <f t="shared" si="13"/>
        <v>6.8509663505778917E-2</v>
      </c>
      <c r="AD59" s="17">
        <f t="shared" ca="1" si="14"/>
        <v>8.9019544996205013E-2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11616</v>
      </c>
      <c r="D60" s="17">
        <v>14499</v>
      </c>
      <c r="E60" s="17">
        <v>14895</v>
      </c>
      <c r="F60" s="17">
        <v>12001</v>
      </c>
      <c r="G60" s="24"/>
      <c r="H60" s="7"/>
      <c r="I60" s="25">
        <f t="shared" si="16"/>
        <v>-3279</v>
      </c>
      <c r="J60" s="24">
        <f t="shared" si="16"/>
        <v>2498</v>
      </c>
      <c r="K60" s="7"/>
      <c r="L60" s="25">
        <f t="shared" si="3"/>
        <v>-3281.4941878399313</v>
      </c>
      <c r="M60" s="17">
        <f t="shared" si="1"/>
        <v>6.2209729808613048</v>
      </c>
      <c r="N60" s="17">
        <f t="shared" si="4"/>
        <v>2507.8196695988686</v>
      </c>
      <c r="O60" s="24">
        <f t="shared" si="2"/>
        <v>96.425911030943936</v>
      </c>
      <c r="P60" s="7"/>
      <c r="Q60" s="25">
        <f t="shared" si="5"/>
        <v>-3258.8292577745442</v>
      </c>
      <c r="R60" s="24">
        <f t="shared" si="6"/>
        <v>2495.9217104162453</v>
      </c>
      <c r="S60" s="7"/>
      <c r="T60" s="25">
        <f t="shared" si="7"/>
        <v>0.79268236852108387</v>
      </c>
      <c r="U60" s="24">
        <f t="shared" si="8"/>
        <v>0.610728147595199</v>
      </c>
      <c r="V60" s="7"/>
      <c r="W60" s="25">
        <f t="shared" si="9"/>
        <v>0.79142340410204937</v>
      </c>
      <c r="X60" s="24">
        <f t="shared" si="10"/>
        <v>224.73360609319093</v>
      </c>
      <c r="Y60" s="7"/>
      <c r="Z60" s="25">
        <f t="shared" si="11"/>
        <v>625</v>
      </c>
      <c r="AA60" s="17">
        <f t="shared" si="15"/>
        <v>224.67600000000004</v>
      </c>
      <c r="AB60" s="24">
        <f t="shared" si="12"/>
        <v>3.9213359502107803</v>
      </c>
      <c r="AC60" s="17">
        <f t="shared" si="13"/>
        <v>5.7606093190884167E-2</v>
      </c>
      <c r="AD60" s="17">
        <f t="shared" ca="1" si="14"/>
        <v>2.0194306675932694E-2</v>
      </c>
      <c r="AE60" s="17">
        <v>109</v>
      </c>
    </row>
    <row r="61" spans="1:31" s="17" customFormat="1" x14ac:dyDescent="0.25">
      <c r="A61" s="17">
        <v>41</v>
      </c>
      <c r="B61" s="17">
        <v>643</v>
      </c>
      <c r="C61" s="17">
        <v>11495</v>
      </c>
      <c r="D61" s="17">
        <v>14323</v>
      </c>
      <c r="E61" s="17">
        <v>15011</v>
      </c>
      <c r="F61" s="17">
        <v>12169</v>
      </c>
      <c r="G61" s="24"/>
      <c r="H61" s="7"/>
      <c r="I61" s="25">
        <f t="shared" si="16"/>
        <v>-3516</v>
      </c>
      <c r="J61" s="24">
        <f t="shared" si="16"/>
        <v>2154</v>
      </c>
      <c r="K61" s="7"/>
      <c r="L61" s="25">
        <f t="shared" si="3"/>
        <v>-3518.2498967431247</v>
      </c>
      <c r="M61" s="17">
        <f t="shared" si="1"/>
        <v>5.0620353547232968</v>
      </c>
      <c r="N61" s="17">
        <f t="shared" si="4"/>
        <v>2169.0832931964515</v>
      </c>
      <c r="O61" s="24">
        <f t="shared" si="2"/>
        <v>227.5057336501186</v>
      </c>
      <c r="P61" s="7"/>
      <c r="Q61" s="25">
        <f t="shared" si="5"/>
        <v>-3495.8292577745442</v>
      </c>
      <c r="R61" s="24">
        <f t="shared" si="6"/>
        <v>2151.9217104162453</v>
      </c>
      <c r="S61" s="7"/>
      <c r="T61" s="25">
        <f t="shared" si="7"/>
        <v>0.85033059322979121</v>
      </c>
      <c r="U61" s="24">
        <f t="shared" si="8"/>
        <v>0.52655464091188575</v>
      </c>
      <c r="V61" s="7"/>
      <c r="W61" s="25">
        <f t="shared" si="9"/>
        <v>0.84924550094099072</v>
      </c>
      <c r="X61" s="24">
        <f t="shared" si="10"/>
        <v>230.59036601576895</v>
      </c>
      <c r="Y61" s="7"/>
      <c r="Z61" s="25">
        <f t="shared" si="11"/>
        <v>643</v>
      </c>
      <c r="AA61" s="17">
        <f t="shared" si="15"/>
        <v>230.46300000000005</v>
      </c>
      <c r="AB61" s="24">
        <f t="shared" si="12"/>
        <v>4.0223381540236929</v>
      </c>
      <c r="AC61" s="17">
        <f t="shared" si="13"/>
        <v>0.12736601576889939</v>
      </c>
      <c r="AD61" s="17">
        <f t="shared" ca="1" si="14"/>
        <v>-4.6371491788136154E-2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11402</v>
      </c>
      <c r="D62" s="17">
        <v>14157</v>
      </c>
      <c r="E62" s="17">
        <v>15116</v>
      </c>
      <c r="F62" s="17">
        <v>12354</v>
      </c>
      <c r="G62" s="24"/>
      <c r="H62" s="7"/>
      <c r="I62" s="25">
        <f t="shared" si="16"/>
        <v>-3714</v>
      </c>
      <c r="J62" s="24">
        <f t="shared" si="16"/>
        <v>1803</v>
      </c>
      <c r="K62" s="7"/>
      <c r="L62" s="25">
        <f t="shared" si="3"/>
        <v>-3715.3463822878302</v>
      </c>
      <c r="M62" s="17">
        <f t="shared" si="1"/>
        <v>1.812745264982986</v>
      </c>
      <c r="N62" s="17">
        <f t="shared" si="4"/>
        <v>1816.348758537697</v>
      </c>
      <c r="O62" s="24">
        <f t="shared" si="2"/>
        <v>178.18935449773841</v>
      </c>
      <c r="P62" s="7"/>
      <c r="Q62" s="25">
        <f t="shared" si="5"/>
        <v>-3693.8292577745442</v>
      </c>
      <c r="R62" s="24">
        <f t="shared" si="6"/>
        <v>1800.9217104162453</v>
      </c>
      <c r="S62" s="7"/>
      <c r="T62" s="25">
        <f t="shared" si="7"/>
        <v>0.89849240121428087</v>
      </c>
      <c r="U62" s="24">
        <f t="shared" si="8"/>
        <v>0.44066830124373763</v>
      </c>
      <c r="V62" s="7"/>
      <c r="W62" s="25">
        <f t="shared" si="9"/>
        <v>0.89758469644221162</v>
      </c>
      <c r="X62" s="24">
        <f t="shared" si="10"/>
        <v>236.24168855862467</v>
      </c>
      <c r="Y62" s="7"/>
      <c r="Z62" s="25">
        <f t="shared" si="11"/>
        <v>629</v>
      </c>
      <c r="AA62" s="17">
        <f t="shared" si="15"/>
        <v>236.12400000000005</v>
      </c>
      <c r="AB62" s="24">
        <f t="shared" si="12"/>
        <v>4.1211412429790917</v>
      </c>
      <c r="AC62" s="17">
        <f t="shared" si="13"/>
        <v>0.11768855862462146</v>
      </c>
      <c r="AD62" s="17">
        <f t="shared" ca="1" si="14"/>
        <v>8.1867316550869873E-3</v>
      </c>
      <c r="AE62" s="17">
        <v>107</v>
      </c>
    </row>
    <row r="63" spans="1:31" s="17" customFormat="1" x14ac:dyDescent="0.25">
      <c r="A63" s="17">
        <v>43</v>
      </c>
      <c r="B63" s="17">
        <v>636</v>
      </c>
      <c r="C63" s="17">
        <v>11318</v>
      </c>
      <c r="D63" s="17">
        <v>13975</v>
      </c>
      <c r="E63" s="17">
        <v>15202</v>
      </c>
      <c r="F63" s="17">
        <v>12540</v>
      </c>
      <c r="G63" s="24"/>
      <c r="H63" s="7"/>
      <c r="I63" s="25">
        <f t="shared" si="16"/>
        <v>-3884</v>
      </c>
      <c r="J63" s="24">
        <f t="shared" si="16"/>
        <v>1435</v>
      </c>
      <c r="K63" s="7"/>
      <c r="L63" s="25">
        <f t="shared" si="3"/>
        <v>-3877.9613741752296</v>
      </c>
      <c r="M63" s="17">
        <f t="shared" si="1"/>
        <v>36.46500185158407</v>
      </c>
      <c r="N63" s="17">
        <f t="shared" si="4"/>
        <v>1441.7275507873533</v>
      </c>
      <c r="O63" s="24">
        <f t="shared" si="2"/>
        <v>45.259939596417553</v>
      </c>
      <c r="P63" s="7"/>
      <c r="Q63" s="25">
        <f t="shared" si="5"/>
        <v>-3863.8292577745442</v>
      </c>
      <c r="R63" s="24">
        <f t="shared" si="6"/>
        <v>1432.9217104162453</v>
      </c>
      <c r="S63" s="7"/>
      <c r="T63" s="25">
        <f t="shared" si="7"/>
        <v>0.93984344847369117</v>
      </c>
      <c r="U63" s="24">
        <f t="shared" si="8"/>
        <v>0.35062222432670487</v>
      </c>
      <c r="V63" s="7"/>
      <c r="W63" s="25">
        <f t="shared" si="9"/>
        <v>0.93912170315730914</v>
      </c>
      <c r="X63" s="24">
        <f t="shared" si="10"/>
        <v>241.91719345314107</v>
      </c>
      <c r="Y63" s="7"/>
      <c r="Z63" s="25">
        <f t="shared" si="11"/>
        <v>636</v>
      </c>
      <c r="AA63" s="17">
        <f t="shared" si="15"/>
        <v>241.84800000000004</v>
      </c>
      <c r="AB63" s="24">
        <f t="shared" si="12"/>
        <v>4.2210438893632469</v>
      </c>
      <c r="AC63" s="17">
        <f t="shared" si="13"/>
        <v>6.9193453141025429E-2</v>
      </c>
      <c r="AD63" s="17">
        <f t="shared" ca="1" si="14"/>
        <v>9.1030546289516678E-3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11256</v>
      </c>
      <c r="D64" s="17">
        <v>13777</v>
      </c>
      <c r="E64" s="17">
        <v>15259</v>
      </c>
      <c r="F64" s="17">
        <v>12732</v>
      </c>
      <c r="G64" s="24"/>
      <c r="H64" s="7"/>
      <c r="I64" s="25">
        <f t="shared" si="16"/>
        <v>-4003</v>
      </c>
      <c r="J64" s="24">
        <f t="shared" si="16"/>
        <v>1045</v>
      </c>
      <c r="K64" s="7"/>
      <c r="L64" s="25">
        <f t="shared" si="3"/>
        <v>-4000.6010958823663</v>
      </c>
      <c r="M64" s="17">
        <f t="shared" si="1"/>
        <v>5.754740965600015</v>
      </c>
      <c r="N64" s="17">
        <f t="shared" si="4"/>
        <v>1058.3492549040125</v>
      </c>
      <c r="O64" s="24">
        <f t="shared" si="2"/>
        <v>178.20260649230093</v>
      </c>
      <c r="P64" s="7"/>
      <c r="Q64" s="25">
        <f t="shared" si="5"/>
        <v>-3982.8292577745442</v>
      </c>
      <c r="R64" s="24">
        <f t="shared" si="6"/>
        <v>1042.9217104162453</v>
      </c>
      <c r="S64" s="7"/>
      <c r="T64" s="25">
        <f t="shared" si="7"/>
        <v>0.96878918155527849</v>
      </c>
      <c r="U64" s="24">
        <f t="shared" si="8"/>
        <v>0.25519295802876252</v>
      </c>
      <c r="V64" s="7"/>
      <c r="W64" s="25">
        <f t="shared" si="9"/>
        <v>0.96826448114089592</v>
      </c>
      <c r="X64" s="24">
        <f t="shared" si="10"/>
        <v>247.62542096552465</v>
      </c>
      <c r="Y64" s="7"/>
      <c r="Z64" s="25">
        <f t="shared" si="11"/>
        <v>627</v>
      </c>
      <c r="AA64" s="17">
        <f t="shared" si="15"/>
        <v>247.49100000000004</v>
      </c>
      <c r="AB64" s="24">
        <f t="shared" si="12"/>
        <v>4.3195328190532871</v>
      </c>
      <c r="AC64" s="17">
        <f t="shared" si="13"/>
        <v>0.1344209655246118</v>
      </c>
      <c r="AD64" s="17">
        <f t="shared" ca="1" si="14"/>
        <v>-3.9009965732219598E-2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11218</v>
      </c>
      <c r="D65" s="17">
        <v>13594</v>
      </c>
      <c r="E65" s="17">
        <v>15304</v>
      </c>
      <c r="F65" s="17">
        <v>12924</v>
      </c>
      <c r="G65" s="24"/>
      <c r="H65" s="7"/>
      <c r="I65" s="25">
        <f t="shared" si="16"/>
        <v>-4086</v>
      </c>
      <c r="J65" s="24">
        <f t="shared" si="16"/>
        <v>670</v>
      </c>
      <c r="K65" s="7"/>
      <c r="L65" s="25">
        <f t="shared" si="3"/>
        <v>-4082.353690981985</v>
      </c>
      <c r="M65" s="17">
        <f t="shared" si="1"/>
        <v>13.295569454857642</v>
      </c>
      <c r="N65" s="17">
        <f t="shared" si="4"/>
        <v>678.68227627507065</v>
      </c>
      <c r="O65" s="24">
        <f t="shared" si="2"/>
        <v>75.381921316654655</v>
      </c>
      <c r="P65" s="7"/>
      <c r="Q65" s="25">
        <f t="shared" si="5"/>
        <v>-4065.8292577745442</v>
      </c>
      <c r="R65" s="24">
        <f t="shared" si="6"/>
        <v>667.92171041624545</v>
      </c>
      <c r="S65" s="7"/>
      <c r="T65" s="25">
        <f t="shared" si="7"/>
        <v>0.98897822227604937</v>
      </c>
      <c r="U65" s="24">
        <f t="shared" si="8"/>
        <v>0.16343404812689491</v>
      </c>
      <c r="V65" s="7"/>
      <c r="W65" s="25">
        <f t="shared" si="9"/>
        <v>0.98864297182996008</v>
      </c>
      <c r="X65" s="24">
        <f t="shared" si="10"/>
        <v>253.00361335229763</v>
      </c>
      <c r="Y65" s="7"/>
      <c r="Z65" s="25">
        <f t="shared" si="11"/>
        <v>605</v>
      </c>
      <c r="AA65" s="17">
        <f t="shared" si="15"/>
        <v>252.93600000000004</v>
      </c>
      <c r="AB65" s="24">
        <f t="shared" si="12"/>
        <v>4.4145659968243782</v>
      </c>
      <c r="AC65" s="17">
        <f t="shared" si="13"/>
        <v>6.7613352297598794E-2</v>
      </c>
      <c r="AD65" s="17">
        <f t="shared" ca="1" si="14"/>
        <v>-1.5919048526711777E-2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11189</v>
      </c>
      <c r="D66" s="17">
        <v>13393</v>
      </c>
      <c r="E66" s="17">
        <v>15319</v>
      </c>
      <c r="F66" s="17">
        <v>13111</v>
      </c>
      <c r="G66" s="24"/>
      <c r="H66" s="7"/>
      <c r="I66" s="25">
        <f t="shared" si="16"/>
        <v>-4130</v>
      </c>
      <c r="J66" s="24">
        <f t="shared" si="16"/>
        <v>282</v>
      </c>
      <c r="K66" s="7"/>
      <c r="L66" s="25">
        <f t="shared" si="3"/>
        <v>-4128.0302773939493</v>
      </c>
      <c r="M66" s="17">
        <f t="shared" si="1"/>
        <v>3.8798071447871973</v>
      </c>
      <c r="N66" s="17">
        <f t="shared" si="4"/>
        <v>283.93899670230519</v>
      </c>
      <c r="O66" s="24">
        <f t="shared" si="2"/>
        <v>3.7597082115503997</v>
      </c>
      <c r="P66" s="7"/>
      <c r="Q66" s="25">
        <f t="shared" si="5"/>
        <v>-4109.8292577745442</v>
      </c>
      <c r="R66" s="24">
        <f t="shared" si="6"/>
        <v>279.92171041624539</v>
      </c>
      <c r="S66" s="7"/>
      <c r="T66" s="25">
        <f t="shared" si="7"/>
        <v>0.99968084627260267</v>
      </c>
      <c r="U66" s="24">
        <f t="shared" si="8"/>
        <v>6.8494162681762519E-2</v>
      </c>
      <c r="V66" s="7"/>
      <c r="W66" s="25">
        <f t="shared" si="9"/>
        <v>0.99954159169261914</v>
      </c>
      <c r="X66" s="24">
        <f t="shared" si="10"/>
        <v>258.47027395296163</v>
      </c>
      <c r="Y66" s="7"/>
      <c r="Z66" s="25">
        <f t="shared" si="11"/>
        <v>619</v>
      </c>
      <c r="AA66" s="17">
        <f t="shared" si="15"/>
        <v>258.50700000000006</v>
      </c>
      <c r="AB66" s="24">
        <f t="shared" si="12"/>
        <v>4.5117982894529822</v>
      </c>
      <c r="AC66" s="17">
        <f t="shared" si="13"/>
        <v>-3.6726047038428078E-2</v>
      </c>
      <c r="AD66" s="17">
        <f t="shared" ca="1" si="14"/>
        <v>0.12428428578715511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11185</v>
      </c>
      <c r="D67" s="17">
        <v>13186</v>
      </c>
      <c r="E67" s="17">
        <v>15312</v>
      </c>
      <c r="F67" s="17">
        <v>13302</v>
      </c>
      <c r="G67" s="24"/>
      <c r="H67" s="7"/>
      <c r="I67" s="25">
        <f t="shared" si="16"/>
        <v>-4127</v>
      </c>
      <c r="J67" s="24">
        <f t="shared" si="16"/>
        <v>-116</v>
      </c>
      <c r="K67" s="7"/>
      <c r="L67" s="25">
        <f t="shared" si="3"/>
        <v>-4134.7120029614689</v>
      </c>
      <c r="M67" s="17">
        <f t="shared" si="1"/>
        <v>59.474989677705047</v>
      </c>
      <c r="N67" s="17">
        <f t="shared" si="4"/>
        <v>-118.60841975290329</v>
      </c>
      <c r="O67" s="24">
        <f t="shared" si="2"/>
        <v>6.8038536073360492</v>
      </c>
      <c r="P67" s="7"/>
      <c r="Q67" s="25">
        <f t="shared" si="5"/>
        <v>-4106.8292577745442</v>
      </c>
      <c r="R67" s="24">
        <f t="shared" si="6"/>
        <v>-118.0782895837546</v>
      </c>
      <c r="S67" s="7"/>
      <c r="T67" s="25">
        <f t="shared" si="7"/>
        <v>0.99895112190920132</v>
      </c>
      <c r="U67" s="24">
        <f t="shared" si="8"/>
        <v>-2.8892627027419664E-2</v>
      </c>
      <c r="V67" s="7"/>
      <c r="W67" s="25">
        <f t="shared" si="9"/>
        <v>0.99901288969183</v>
      </c>
      <c r="X67" s="24">
        <f t="shared" si="10"/>
        <v>264.04697145004945</v>
      </c>
      <c r="Y67" s="7"/>
      <c r="Z67" s="25">
        <f t="shared" si="11"/>
        <v>627</v>
      </c>
      <c r="AA67" s="17">
        <f t="shared" si="15"/>
        <v>264.15000000000003</v>
      </c>
      <c r="AB67" s="24">
        <f t="shared" si="12"/>
        <v>4.6102872191430224</v>
      </c>
      <c r="AC67" s="17">
        <f t="shared" si="13"/>
        <v>-0.10302854995057942</v>
      </c>
      <c r="AD67" s="17">
        <f t="shared" ca="1" si="14"/>
        <v>2.0916267695213264E-2</v>
      </c>
      <c r="AE67" s="17">
        <v>102</v>
      </c>
    </row>
    <row r="68" spans="1:31" s="17" customFormat="1" x14ac:dyDescent="0.25">
      <c r="A68" s="17">
        <v>48</v>
      </c>
      <c r="B68" s="17">
        <v>622</v>
      </c>
      <c r="C68" s="17">
        <v>11205</v>
      </c>
      <c r="D68" s="17">
        <v>12994</v>
      </c>
      <c r="E68" s="17">
        <v>15304</v>
      </c>
      <c r="F68" s="17">
        <v>13510</v>
      </c>
      <c r="G68" s="24"/>
      <c r="H68" s="7"/>
      <c r="I68" s="25">
        <f t="shared" si="16"/>
        <v>-4099</v>
      </c>
      <c r="J68" s="24">
        <f t="shared" si="16"/>
        <v>-516</v>
      </c>
      <c r="K68" s="7"/>
      <c r="L68" s="25">
        <f t="shared" si="3"/>
        <v>-4101.9132482410696</v>
      </c>
      <c r="M68" s="17">
        <f t="shared" si="1"/>
        <v>8.4870153140950926</v>
      </c>
      <c r="N68" s="17">
        <f t="shared" si="4"/>
        <v>-516.81041877007294</v>
      </c>
      <c r="O68" s="24">
        <f t="shared" si="2"/>
        <v>0.65677858288654101</v>
      </c>
      <c r="P68" s="7"/>
      <c r="Q68" s="25">
        <f t="shared" si="5"/>
        <v>-4078.8292577745442</v>
      </c>
      <c r="R68" s="24">
        <f t="shared" si="6"/>
        <v>-518.07828958375455</v>
      </c>
      <c r="S68" s="7"/>
      <c r="T68" s="25">
        <f t="shared" si="7"/>
        <v>0.99214036118412197</v>
      </c>
      <c r="U68" s="24">
        <f t="shared" si="8"/>
        <v>-0.12676879758941179</v>
      </c>
      <c r="V68" s="7"/>
      <c r="W68" s="25">
        <f t="shared" si="9"/>
        <v>0.99240414854464931</v>
      </c>
      <c r="X68" s="24">
        <f t="shared" si="10"/>
        <v>269.6698593979919</v>
      </c>
      <c r="Y68" s="7"/>
      <c r="Z68" s="25">
        <f t="shared" si="11"/>
        <v>622</v>
      </c>
      <c r="AA68" s="17">
        <f t="shared" si="15"/>
        <v>269.74800000000005</v>
      </c>
      <c r="AB68" s="24">
        <f t="shared" si="12"/>
        <v>4.7079907506696648</v>
      </c>
      <c r="AC68" s="17">
        <f t="shared" si="13"/>
        <v>-7.8140602008147653E-2</v>
      </c>
      <c r="AD68" s="17">
        <f t="shared" ca="1" si="14"/>
        <v>-5.7578833540560481E-2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11237</v>
      </c>
      <c r="D69" s="17">
        <v>12798</v>
      </c>
      <c r="E69" s="17">
        <v>15264</v>
      </c>
      <c r="F69" s="17">
        <v>13706</v>
      </c>
      <c r="G69" s="24"/>
      <c r="H69" s="7"/>
      <c r="I69" s="25">
        <f t="shared" si="16"/>
        <v>-4027</v>
      </c>
      <c r="J69" s="24">
        <f t="shared" si="16"/>
        <v>-908</v>
      </c>
      <c r="K69" s="7"/>
      <c r="L69" s="25">
        <f t="shared" si="3"/>
        <v>-4028.8370066058751</v>
      </c>
      <c r="M69" s="17">
        <f t="shared" si="1"/>
        <v>3.3745932700287682</v>
      </c>
      <c r="N69" s="17">
        <f t="shared" si="4"/>
        <v>-915.71463246394865</v>
      </c>
      <c r="O69" s="24">
        <f t="shared" si="2"/>
        <v>59.515554053810362</v>
      </c>
      <c r="P69" s="7"/>
      <c r="Q69" s="25">
        <f t="shared" si="5"/>
        <v>-4006.8292577745442</v>
      </c>
      <c r="R69" s="24">
        <f t="shared" si="6"/>
        <v>-910.07828958375455</v>
      </c>
      <c r="S69" s="7"/>
      <c r="T69" s="25">
        <f t="shared" si="7"/>
        <v>0.9746269764624893</v>
      </c>
      <c r="U69" s="24">
        <f t="shared" si="8"/>
        <v>-0.22268744474016411</v>
      </c>
      <c r="V69" s="7"/>
      <c r="W69" s="25">
        <f t="shared" si="9"/>
        <v>0.97508871991809487</v>
      </c>
      <c r="X69" s="24">
        <f t="shared" si="10"/>
        <v>275.25476433633185</v>
      </c>
      <c r="Y69" s="7"/>
      <c r="Z69" s="25">
        <f t="shared" si="11"/>
        <v>631</v>
      </c>
      <c r="AA69" s="17">
        <f t="shared" si="15"/>
        <v>275.42700000000002</v>
      </c>
      <c r="AB69" s="24">
        <f t="shared" si="12"/>
        <v>4.8071079988904222</v>
      </c>
      <c r="AC69" s="17">
        <f t="shared" si="13"/>
        <v>-0.17223566366817522</v>
      </c>
      <c r="AD69" s="17">
        <f t="shared" ca="1" si="14"/>
        <v>7.4104681724293187E-2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11297</v>
      </c>
      <c r="D70" s="17">
        <v>12598</v>
      </c>
      <c r="E70" s="17">
        <v>15211</v>
      </c>
      <c r="F70" s="17">
        <v>13904</v>
      </c>
      <c r="G70" s="24"/>
      <c r="H70" s="7"/>
      <c r="I70" s="25">
        <f t="shared" si="16"/>
        <v>-3914</v>
      </c>
      <c r="J70" s="24">
        <f t="shared" si="16"/>
        <v>-1306</v>
      </c>
      <c r="K70" s="7"/>
      <c r="L70" s="25">
        <f t="shared" si="3"/>
        <v>-3913.874294864399</v>
      </c>
      <c r="M70" s="17">
        <f t="shared" si="1"/>
        <v>1.5801781116475327E-2</v>
      </c>
      <c r="N70" s="17">
        <f t="shared" si="4"/>
        <v>-1312.9350075999387</v>
      </c>
      <c r="O70" s="24">
        <f t="shared" si="2"/>
        <v>48.094330411207139</v>
      </c>
      <c r="P70" s="7"/>
      <c r="Q70" s="25">
        <f t="shared" si="5"/>
        <v>-3893.8292577745442</v>
      </c>
      <c r="R70" s="24">
        <f t="shared" si="6"/>
        <v>-1308.0782895837547</v>
      </c>
      <c r="S70" s="7"/>
      <c r="T70" s="25">
        <f t="shared" si="7"/>
        <v>0.9471406921077048</v>
      </c>
      <c r="U70" s="24">
        <f t="shared" si="8"/>
        <v>-0.3200742344493463</v>
      </c>
      <c r="V70" s="7"/>
      <c r="W70" s="25">
        <f t="shared" si="9"/>
        <v>0.94780340092325455</v>
      </c>
      <c r="X70" s="24">
        <f t="shared" si="10"/>
        <v>281.05025309919279</v>
      </c>
      <c r="Y70" s="7"/>
      <c r="Z70" s="25">
        <f t="shared" si="11"/>
        <v>643</v>
      </c>
      <c r="AA70" s="17">
        <f t="shared" si="15"/>
        <v>281.214</v>
      </c>
      <c r="AB70" s="24">
        <f t="shared" si="12"/>
        <v>4.9081102027033339</v>
      </c>
      <c r="AC70" s="17">
        <f t="shared" si="13"/>
        <v>-0.16374690080721166</v>
      </c>
      <c r="AD70" s="17">
        <f t="shared" ca="1" si="14"/>
        <v>1.3334152352285855E-2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11373</v>
      </c>
      <c r="D71" s="17">
        <v>12412</v>
      </c>
      <c r="E71" s="17">
        <v>15135</v>
      </c>
      <c r="F71" s="17">
        <v>14090</v>
      </c>
      <c r="G71" s="24"/>
      <c r="H71" s="7"/>
      <c r="I71" s="25">
        <f t="shared" si="16"/>
        <v>-3762</v>
      </c>
      <c r="J71" s="24">
        <f t="shared" si="16"/>
        <v>-1678</v>
      </c>
      <c r="K71" s="7"/>
      <c r="L71" s="25">
        <f t="shared" si="3"/>
        <v>-3762.1722235125203</v>
      </c>
      <c r="M71" s="17">
        <f t="shared" si="1"/>
        <v>2.966093826483138E-2</v>
      </c>
      <c r="N71" s="17">
        <f t="shared" si="4"/>
        <v>-1690.348880982529</v>
      </c>
      <c r="O71" s="24">
        <f t="shared" si="2"/>
        <v>152.49486152066527</v>
      </c>
      <c r="P71" s="7"/>
      <c r="Q71" s="25">
        <f t="shared" si="5"/>
        <v>-3741.8292577745442</v>
      </c>
      <c r="R71" s="24">
        <f t="shared" si="6"/>
        <v>-1680.0782895837547</v>
      </c>
      <c r="S71" s="7"/>
      <c r="T71" s="25">
        <f t="shared" si="7"/>
        <v>0.91016799102870261</v>
      </c>
      <c r="U71" s="24">
        <f t="shared" si="8"/>
        <v>-0.411099073071999</v>
      </c>
      <c r="V71" s="7"/>
      <c r="W71" s="25">
        <f t="shared" si="9"/>
        <v>0.91101851277846146</v>
      </c>
      <c r="X71" s="24">
        <f t="shared" si="10"/>
        <v>286.67775130140501</v>
      </c>
      <c r="Y71" s="7"/>
      <c r="Z71" s="25">
        <f t="shared" si="11"/>
        <v>632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-0.22424869859497676</v>
      </c>
      <c r="AD71" s="17">
        <f t="shared" ca="1" si="14"/>
        <v>2.4910464823733491E-2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11455</v>
      </c>
      <c r="D72" s="17">
        <v>12228</v>
      </c>
      <c r="E72" s="17">
        <v>15029</v>
      </c>
      <c r="F72" s="17">
        <v>14262</v>
      </c>
      <c r="G72" s="24"/>
      <c r="H72" s="7"/>
      <c r="I72" s="25">
        <f t="shared" si="16"/>
        <v>-3574</v>
      </c>
      <c r="J72" s="24">
        <f t="shared" si="16"/>
        <v>-2034</v>
      </c>
      <c r="K72" s="7"/>
      <c r="L72" s="25">
        <f t="shared" si="3"/>
        <v>-3576.2098789728279</v>
      </c>
      <c r="M72" s="17">
        <f t="shared" si="1"/>
        <v>4.8835650745470582</v>
      </c>
      <c r="N72" s="17">
        <f t="shared" si="4"/>
        <v>-2046.6828313870326</v>
      </c>
      <c r="O72" s="24">
        <f t="shared" si="2"/>
        <v>160.85421199189909</v>
      </c>
      <c r="P72" s="7"/>
      <c r="Q72" s="25">
        <f t="shared" si="5"/>
        <v>-3553.8292577745442</v>
      </c>
      <c r="R72" s="24">
        <f t="shared" si="6"/>
        <v>-2036.0782895837547</v>
      </c>
      <c r="S72" s="7"/>
      <c r="T72" s="25">
        <f t="shared" si="7"/>
        <v>0.86443859758888419</v>
      </c>
      <c r="U72" s="24">
        <f t="shared" si="8"/>
        <v>-0.49820886487217203</v>
      </c>
      <c r="V72" s="7"/>
      <c r="W72" s="25">
        <f t="shared" si="9"/>
        <v>0.86546883225392668</v>
      </c>
      <c r="X72" s="24">
        <f t="shared" si="10"/>
        <v>292.31734055968502</v>
      </c>
      <c r="Y72" s="7"/>
      <c r="Z72" s="25">
        <f t="shared" si="11"/>
        <v>624</v>
      </c>
      <c r="AA72" s="17">
        <f t="shared" si="15"/>
        <v>292.51799999999997</v>
      </c>
      <c r="AB72" s="24">
        <f t="shared" si="12"/>
        <v>5.1054022213487729</v>
      </c>
      <c r="AC72" s="17">
        <f t="shared" si="13"/>
        <v>-0.20065944031495064</v>
      </c>
      <c r="AD72" s="17">
        <f t="shared" ca="1" si="14"/>
        <v>3.0406528004050415E-2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11565</v>
      </c>
      <c r="D73" s="17">
        <v>12055</v>
      </c>
      <c r="E73" s="17">
        <v>14923</v>
      </c>
      <c r="F73" s="17">
        <v>14435</v>
      </c>
      <c r="G73" s="24"/>
      <c r="H73" s="7"/>
      <c r="I73" s="25">
        <f t="shared" si="16"/>
        <v>-3358</v>
      </c>
      <c r="J73" s="24">
        <f t="shared" si="16"/>
        <v>-2380</v>
      </c>
      <c r="K73" s="7"/>
      <c r="L73" s="25">
        <f t="shared" si="3"/>
        <v>-3357.6057258821743</v>
      </c>
      <c r="M73" s="17">
        <f t="shared" si="1"/>
        <v>0.155452079987247</v>
      </c>
      <c r="N73" s="17">
        <f t="shared" si="4"/>
        <v>-2381.2985126370027</v>
      </c>
      <c r="O73" s="24">
        <f t="shared" si="2"/>
        <v>1.6861350684555998</v>
      </c>
      <c r="P73" s="7"/>
      <c r="Q73" s="25">
        <f t="shared" si="5"/>
        <v>-3337.8292577745442</v>
      </c>
      <c r="R73" s="24">
        <f t="shared" si="6"/>
        <v>-2382.0782895837547</v>
      </c>
      <c r="S73" s="7"/>
      <c r="T73" s="25">
        <f t="shared" si="7"/>
        <v>0.81189844342398632</v>
      </c>
      <c r="U73" s="24">
        <f t="shared" si="8"/>
        <v>-0.58287175240829525</v>
      </c>
      <c r="V73" s="7"/>
      <c r="W73" s="25">
        <f t="shared" si="9"/>
        <v>0.81310332564235088</v>
      </c>
      <c r="X73" s="24">
        <f t="shared" si="10"/>
        <v>298.02515486034918</v>
      </c>
      <c r="Y73" s="7"/>
      <c r="Z73" s="25">
        <f t="shared" si="11"/>
        <v>620</v>
      </c>
      <c r="AA73" s="17">
        <f t="shared" si="15"/>
        <v>298.09799999999996</v>
      </c>
      <c r="AB73" s="24">
        <f t="shared" si="12"/>
        <v>5.2027915936100557</v>
      </c>
      <c r="AC73" s="17">
        <f t="shared" si="13"/>
        <v>-7.2845139650780766E-2</v>
      </c>
      <c r="AD73" s="17">
        <f t="shared" ca="1" si="14"/>
        <v>-1.0117886232308138E-2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11704</v>
      </c>
      <c r="D74" s="17">
        <v>11913</v>
      </c>
      <c r="E74" s="17">
        <v>14811</v>
      </c>
      <c r="F74" s="17">
        <v>14602</v>
      </c>
      <c r="G74" s="24"/>
      <c r="H74" s="7"/>
      <c r="I74" s="25">
        <f t="shared" si="16"/>
        <v>-3107</v>
      </c>
      <c r="J74" s="24">
        <f t="shared" si="16"/>
        <v>-2689</v>
      </c>
      <c r="K74" s="7"/>
      <c r="L74" s="25">
        <f t="shared" si="3"/>
        <v>-3109.4920709305075</v>
      </c>
      <c r="M74" s="17">
        <f t="shared" si="1"/>
        <v>6.21041752268028</v>
      </c>
      <c r="N74" s="17">
        <f t="shared" si="4"/>
        <v>-2690.9505484947981</v>
      </c>
      <c r="O74" s="24">
        <f t="shared" si="2"/>
        <v>3.8046394305591846</v>
      </c>
      <c r="P74" s="7"/>
      <c r="Q74" s="25">
        <f t="shared" si="5"/>
        <v>-3086.8292577745442</v>
      </c>
      <c r="R74" s="24">
        <f t="shared" si="6"/>
        <v>-2691.0782895837547</v>
      </c>
      <c r="S74" s="7"/>
      <c r="T74" s="25">
        <f t="shared" si="7"/>
        <v>0.7508448383527393</v>
      </c>
      <c r="U74" s="24">
        <f t="shared" si="8"/>
        <v>-0.65848109416743417</v>
      </c>
      <c r="V74" s="7"/>
      <c r="W74" s="25">
        <f t="shared" si="9"/>
        <v>0.75220566183410398</v>
      </c>
      <c r="X74" s="24">
        <f t="shared" si="10"/>
        <v>303.58928592889549</v>
      </c>
      <c r="Y74" s="7"/>
      <c r="Z74" s="25">
        <f t="shared" si="11"/>
        <v>615</v>
      </c>
      <c r="AA74" s="17">
        <f t="shared" si="15"/>
        <v>303.63299999999998</v>
      </c>
      <c r="AB74" s="24">
        <f t="shared" si="12"/>
        <v>5.2993955677079425</v>
      </c>
      <c r="AC74" s="17">
        <f t="shared" si="13"/>
        <v>-4.3714071104488994E-2</v>
      </c>
      <c r="AD74" s="17">
        <f t="shared" ca="1" si="14"/>
        <v>-9.1625332232581513E-2</v>
      </c>
      <c r="AE74" s="17">
        <v>95</v>
      </c>
    </row>
    <row r="75" spans="1:31" s="17" customFormat="1" x14ac:dyDescent="0.25">
      <c r="A75" s="17">
        <v>55</v>
      </c>
      <c r="B75" s="17">
        <v>615</v>
      </c>
      <c r="C75" s="17">
        <v>11830</v>
      </c>
      <c r="D75" s="17">
        <v>11766</v>
      </c>
      <c r="E75" s="17">
        <v>14665</v>
      </c>
      <c r="F75" s="17">
        <v>14732</v>
      </c>
      <c r="G75" s="24"/>
      <c r="H75" s="7"/>
      <c r="I75" s="25">
        <f t="shared" si="16"/>
        <v>-2835</v>
      </c>
      <c r="J75" s="24">
        <f t="shared" si="16"/>
        <v>-2966</v>
      </c>
      <c r="K75" s="7"/>
      <c r="L75" s="25">
        <f t="shared" si="3"/>
        <v>-2832.5533426189945</v>
      </c>
      <c r="M75" s="17">
        <f t="shared" si="1"/>
        <v>5.9861323400285933</v>
      </c>
      <c r="N75" s="17">
        <f t="shared" si="4"/>
        <v>-2975.5361952364765</v>
      </c>
      <c r="O75" s="24">
        <f t="shared" si="2"/>
        <v>90.939019588196857</v>
      </c>
      <c r="P75" s="7"/>
      <c r="Q75" s="25">
        <f t="shared" si="5"/>
        <v>-2814.8292577745442</v>
      </c>
      <c r="R75" s="24">
        <f t="shared" si="6"/>
        <v>-2968.0782895837547</v>
      </c>
      <c r="S75" s="7"/>
      <c r="T75" s="25">
        <f t="shared" si="7"/>
        <v>0.68468316273768282</v>
      </c>
      <c r="U75" s="24">
        <f t="shared" si="8"/>
        <v>-0.72626034228161374</v>
      </c>
      <c r="V75" s="7"/>
      <c r="W75" s="25">
        <f t="shared" si="9"/>
        <v>0.68618375387270669</v>
      </c>
      <c r="X75" s="24">
        <f t="shared" si="10"/>
        <v>309.01564224832919</v>
      </c>
      <c r="Y75" s="7"/>
      <c r="Z75" s="25">
        <f t="shared" si="11"/>
        <v>615</v>
      </c>
      <c r="AA75" s="17">
        <f t="shared" si="15"/>
        <v>309.16800000000001</v>
      </c>
      <c r="AB75" s="24">
        <f t="shared" si="12"/>
        <v>5.3959995418058293</v>
      </c>
      <c r="AC75" s="17">
        <f t="shared" si="13"/>
        <v>-0.15235775167082011</v>
      </c>
      <c r="AD75" s="17">
        <f t="shared" ca="1" si="14"/>
        <v>0.15124698031763728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11997</v>
      </c>
      <c r="D76" s="17">
        <v>11640</v>
      </c>
      <c r="E76" s="17">
        <v>14516</v>
      </c>
      <c r="F76" s="17">
        <v>14870</v>
      </c>
      <c r="G76" s="24"/>
      <c r="H76" s="7"/>
      <c r="I76" s="25">
        <f t="shared" si="16"/>
        <v>-2519</v>
      </c>
      <c r="J76" s="24">
        <f t="shared" si="16"/>
        <v>-3230</v>
      </c>
      <c r="K76" s="7"/>
      <c r="L76" s="25">
        <f t="shared" si="3"/>
        <v>-2520.1330105527222</v>
      </c>
      <c r="M76" s="17">
        <f t="shared" si="1"/>
        <v>1.2837129125799236</v>
      </c>
      <c r="N76" s="17">
        <f t="shared" si="4"/>
        <v>-3239.4813082929081</v>
      </c>
      <c r="O76" s="24">
        <f t="shared" si="2"/>
        <v>89.895206945168383</v>
      </c>
      <c r="P76" s="7"/>
      <c r="Q76" s="25">
        <f t="shared" si="5"/>
        <v>-2498.8292577745442</v>
      </c>
      <c r="R76" s="24">
        <f t="shared" si="6"/>
        <v>-3232.0782895837547</v>
      </c>
      <c r="S76" s="7"/>
      <c r="T76" s="25">
        <f t="shared" si="7"/>
        <v>0.60781886312607303</v>
      </c>
      <c r="U76" s="24">
        <f t="shared" si="8"/>
        <v>-0.79085861485252851</v>
      </c>
      <c r="V76" s="7"/>
      <c r="W76" s="25">
        <f t="shared" si="9"/>
        <v>0.60945263300583985</v>
      </c>
      <c r="X76" s="24">
        <f t="shared" si="10"/>
        <v>314.77175334058165</v>
      </c>
      <c r="Y76" s="7"/>
      <c r="Z76" s="25">
        <f t="shared" si="11"/>
        <v>633</v>
      </c>
      <c r="AA76" s="17">
        <f t="shared" si="15"/>
        <v>314.86500000000001</v>
      </c>
      <c r="AB76" s="24">
        <f t="shared" si="12"/>
        <v>5.4954309492919462</v>
      </c>
      <c r="AC76" s="17">
        <f t="shared" si="13"/>
        <v>-9.3246659418355193E-2</v>
      </c>
      <c r="AD76" s="17">
        <f t="shared" ca="1" si="14"/>
        <v>0.15137438988676877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12161</v>
      </c>
      <c r="D77" s="17">
        <v>11511</v>
      </c>
      <c r="E77" s="17">
        <v>14332</v>
      </c>
      <c r="F77" s="17">
        <v>14983</v>
      </c>
      <c r="G77" s="24"/>
      <c r="H77" s="7"/>
      <c r="I77" s="25">
        <f t="shared" si="16"/>
        <v>-2171</v>
      </c>
      <c r="J77" s="24">
        <f t="shared" si="16"/>
        <v>-3472</v>
      </c>
      <c r="K77" s="7"/>
      <c r="L77" s="25">
        <f t="shared" si="3"/>
        <v>-2176.9449967886217</v>
      </c>
      <c r="M77" s="17">
        <f t="shared" si="1"/>
        <v>35.342986816721918</v>
      </c>
      <c r="N77" s="17">
        <f t="shared" si="4"/>
        <v>-3475.1966711266614</v>
      </c>
      <c r="O77" s="24">
        <f t="shared" si="2"/>
        <v>10.218706292030573</v>
      </c>
      <c r="P77" s="7"/>
      <c r="Q77" s="25">
        <f t="shared" si="5"/>
        <v>-2150.8292577745442</v>
      </c>
      <c r="R77" s="24">
        <f t="shared" si="6"/>
        <v>-3474.0782895837547</v>
      </c>
      <c r="S77" s="7"/>
      <c r="T77" s="25">
        <f t="shared" si="7"/>
        <v>0.52317083697151534</v>
      </c>
      <c r="U77" s="24">
        <f t="shared" si="8"/>
        <v>-0.85007369804253374</v>
      </c>
      <c r="V77" s="7"/>
      <c r="W77" s="25">
        <f t="shared" si="9"/>
        <v>0.52492665713860887</v>
      </c>
      <c r="X77" s="24">
        <f t="shared" si="10"/>
        <v>320.69474175956316</v>
      </c>
      <c r="Y77" s="7"/>
      <c r="Z77" s="25">
        <f t="shared" si="11"/>
        <v>644</v>
      </c>
      <c r="AA77" s="17">
        <f t="shared" si="15"/>
        <v>320.661</v>
      </c>
      <c r="AB77" s="24">
        <f t="shared" si="12"/>
        <v>5.5965902327375368</v>
      </c>
      <c r="AC77" s="17">
        <f t="shared" si="13"/>
        <v>3.3741759563156393E-2</v>
      </c>
      <c r="AD77" s="17">
        <f t="shared" ca="1" si="14"/>
        <v>-7.39908645914511E-3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12327</v>
      </c>
      <c r="D78" s="17">
        <v>11399</v>
      </c>
      <c r="E78" s="17">
        <v>14142</v>
      </c>
      <c r="F78" s="17">
        <v>15065</v>
      </c>
      <c r="G78" s="24"/>
      <c r="H78" s="7"/>
      <c r="I78" s="25">
        <f t="shared" si="16"/>
        <v>-1815</v>
      </c>
      <c r="J78" s="24">
        <f t="shared" si="16"/>
        <v>-3666</v>
      </c>
      <c r="K78" s="7"/>
      <c r="L78" s="25">
        <f t="shared" si="3"/>
        <v>-1815.767872701364</v>
      </c>
      <c r="M78" s="17">
        <f t="shared" si="1"/>
        <v>0.5896284855000663</v>
      </c>
      <c r="N78" s="17">
        <f t="shared" si="4"/>
        <v>-3673.4436752625647</v>
      </c>
      <c r="O78" s="24">
        <f t="shared" si="2"/>
        <v>55.408301414518228</v>
      </c>
      <c r="P78" s="7"/>
      <c r="Q78" s="25">
        <f t="shared" si="5"/>
        <v>-1794.8292577745444</v>
      </c>
      <c r="R78" s="24">
        <f t="shared" si="6"/>
        <v>-3668.0782895837547</v>
      </c>
      <c r="S78" s="7"/>
      <c r="T78" s="25">
        <f t="shared" si="7"/>
        <v>0.43657687918122084</v>
      </c>
      <c r="U78" s="24">
        <f t="shared" si="8"/>
        <v>-0.89754364076509996</v>
      </c>
      <c r="V78" s="7"/>
      <c r="W78" s="25">
        <f t="shared" si="9"/>
        <v>0.43843050139947232</v>
      </c>
      <c r="X78" s="24">
        <f t="shared" si="10"/>
        <v>326.35587126696623</v>
      </c>
      <c r="Y78" s="7"/>
      <c r="Z78" s="25">
        <f t="shared" si="11"/>
        <v>637</v>
      </c>
      <c r="AA78" s="17">
        <f t="shared" si="15"/>
        <v>326.39400000000001</v>
      </c>
      <c r="AB78" s="24">
        <f t="shared" si="12"/>
        <v>5.6966499587543717</v>
      </c>
      <c r="AC78" s="17">
        <f t="shared" si="13"/>
        <v>-3.8128733033772733E-2</v>
      </c>
      <c r="AD78" s="17">
        <f t="shared" ca="1" si="14"/>
        <v>6.5063218144643997E-2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12520</v>
      </c>
      <c r="D79" s="17">
        <v>11323</v>
      </c>
      <c r="E79" s="17">
        <v>13963</v>
      </c>
      <c r="F79" s="17">
        <v>15159</v>
      </c>
      <c r="G79" s="24"/>
      <c r="H79" s="7"/>
      <c r="I79" s="25">
        <f t="shared" si="16"/>
        <v>-1443</v>
      </c>
      <c r="J79" s="24">
        <f t="shared" si="16"/>
        <v>-3836</v>
      </c>
      <c r="K79" s="7"/>
      <c r="L79" s="25">
        <f t="shared" si="3"/>
        <v>-1445.7242901223326</v>
      </c>
      <c r="M79" s="17">
        <f t="shared" si="1"/>
        <v>7.4217566706389961</v>
      </c>
      <c r="N79" s="17">
        <f t="shared" si="4"/>
        <v>-3831.6177147274807</v>
      </c>
      <c r="O79" s="24">
        <f t="shared" si="2"/>
        <v>19.204424209739656</v>
      </c>
      <c r="P79" s="7"/>
      <c r="Q79" s="25">
        <f t="shared" si="5"/>
        <v>-1422.8292577745444</v>
      </c>
      <c r="R79" s="24">
        <f t="shared" si="6"/>
        <v>-3838.0782895837547</v>
      </c>
      <c r="S79" s="7"/>
      <c r="T79" s="25">
        <f t="shared" si="7"/>
        <v>0.3460910581194524</v>
      </c>
      <c r="U79" s="24">
        <f t="shared" si="8"/>
        <v>-0.93914101325394661</v>
      </c>
      <c r="V79" s="7"/>
      <c r="W79" s="25">
        <f t="shared" si="9"/>
        <v>0.34803035205230454</v>
      </c>
      <c r="X79" s="24">
        <f t="shared" si="10"/>
        <v>332.05648735033469</v>
      </c>
      <c r="Y79" s="7"/>
      <c r="Z79" s="25">
        <f t="shared" si="11"/>
        <v>622</v>
      </c>
      <c r="AA79" s="17">
        <f t="shared" si="15"/>
        <v>331.99200000000002</v>
      </c>
      <c r="AB79" s="24">
        <f t="shared" si="12"/>
        <v>5.7943534902810141</v>
      </c>
      <c r="AC79" s="17">
        <f t="shared" si="13"/>
        <v>6.448735033467301E-2</v>
      </c>
      <c r="AD79" s="17">
        <f t="shared" ca="1" si="14"/>
        <v>9.8558009038356431E-3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12719</v>
      </c>
      <c r="D80" s="17">
        <v>11265</v>
      </c>
      <c r="E80" s="17">
        <v>13773</v>
      </c>
      <c r="F80" s="17">
        <v>15226</v>
      </c>
      <c r="G80" s="24"/>
      <c r="H80" s="7"/>
      <c r="I80" s="25">
        <f t="shared" si="16"/>
        <v>-1054</v>
      </c>
      <c r="J80" s="24">
        <f t="shared" si="16"/>
        <v>-3961</v>
      </c>
      <c r="K80" s="7"/>
      <c r="L80" s="25">
        <f t="shared" si="3"/>
        <v>-1055.1902135395965</v>
      </c>
      <c r="M80" s="17">
        <f t="shared" si="1"/>
        <v>1.4166082698387592</v>
      </c>
      <c r="N80" s="17">
        <f t="shared" si="4"/>
        <v>-3955.1040121287442</v>
      </c>
      <c r="O80" s="24">
        <f t="shared" si="2"/>
        <v>34.762672977995308</v>
      </c>
      <c r="P80" s="7"/>
      <c r="Q80" s="25">
        <f t="shared" si="5"/>
        <v>-1033.8292577745444</v>
      </c>
      <c r="R80" s="24">
        <f t="shared" si="6"/>
        <v>-3963.0782895837547</v>
      </c>
      <c r="S80" s="7"/>
      <c r="T80" s="25">
        <f t="shared" si="7"/>
        <v>0.25147013233174287</v>
      </c>
      <c r="U80" s="24">
        <f t="shared" si="8"/>
        <v>-0.96972731655456912</v>
      </c>
      <c r="V80" s="7"/>
      <c r="W80" s="25">
        <f t="shared" si="9"/>
        <v>0.25347236033482978</v>
      </c>
      <c r="X80" s="24">
        <f t="shared" si="10"/>
        <v>337.74184062242193</v>
      </c>
      <c r="Y80" s="7"/>
      <c r="Z80" s="25">
        <f t="shared" si="11"/>
        <v>633</v>
      </c>
      <c r="AA80" s="17">
        <f t="shared" si="15"/>
        <v>337.68900000000002</v>
      </c>
      <c r="AB80" s="24">
        <f t="shared" si="12"/>
        <v>5.8937848977671319</v>
      </c>
      <c r="AC80" s="17">
        <f t="shared" si="13"/>
        <v>5.2840622421911121E-2</v>
      </c>
      <c r="AD80" s="17">
        <f t="shared" ca="1" si="14"/>
        <v>-4.1873037989489603E-2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12905</v>
      </c>
      <c r="D81" s="17">
        <v>11218</v>
      </c>
      <c r="E81" s="17">
        <v>13574</v>
      </c>
      <c r="F81" s="17">
        <v>15254</v>
      </c>
      <c r="G81" s="24"/>
      <c r="H81" s="7"/>
      <c r="I81" s="25">
        <f t="shared" si="16"/>
        <v>-669</v>
      </c>
      <c r="J81" s="24">
        <f t="shared" si="16"/>
        <v>-4036</v>
      </c>
      <c r="K81" s="7"/>
      <c r="L81" s="25">
        <f t="shared" si="3"/>
        <v>-669.1216567128788</v>
      </c>
      <c r="M81" s="17">
        <f t="shared" si="1"/>
        <v>1.4800355788475479E-2</v>
      </c>
      <c r="N81" s="17">
        <f t="shared" si="4"/>
        <v>-4037.1923193562634</v>
      </c>
      <c r="O81" s="24">
        <f t="shared" si="2"/>
        <v>1.4216254473203611</v>
      </c>
      <c r="P81" s="7"/>
      <c r="Q81" s="25">
        <f t="shared" si="5"/>
        <v>-648.82925777454432</v>
      </c>
      <c r="R81" s="24">
        <f t="shared" si="6"/>
        <v>-4038.0782895837547</v>
      </c>
      <c r="S81" s="7"/>
      <c r="T81" s="25">
        <f t="shared" si="7"/>
        <v>0.1578221723619018</v>
      </c>
      <c r="U81" s="24">
        <f t="shared" si="8"/>
        <v>-0.98807909853494269</v>
      </c>
      <c r="V81" s="7"/>
      <c r="W81" s="25">
        <f t="shared" si="9"/>
        <v>0.15986208224708917</v>
      </c>
      <c r="X81" s="24">
        <f t="shared" si="10"/>
        <v>343.20008035203375</v>
      </c>
      <c r="Y81" s="7"/>
      <c r="Z81" s="25">
        <f t="shared" si="11"/>
        <v>610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2.1080352033720828E-2</v>
      </c>
      <c r="AD81" s="17">
        <f t="shared" ca="1" si="14"/>
        <v>9.0197241047064836E-2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13098</v>
      </c>
      <c r="D82" s="17">
        <v>11194</v>
      </c>
      <c r="E82" s="17">
        <v>13372</v>
      </c>
      <c r="F82" s="17">
        <v>15275</v>
      </c>
      <c r="G82" s="24"/>
      <c r="H82" s="7"/>
      <c r="I82" s="25">
        <f t="shared" si="16"/>
        <v>-274</v>
      </c>
      <c r="J82" s="24">
        <f t="shared" si="16"/>
        <v>-4081</v>
      </c>
      <c r="K82" s="7"/>
      <c r="L82" s="25">
        <f t="shared" si="3"/>
        <v>-273.22266557532419</v>
      </c>
      <c r="M82" s="17">
        <f t="shared" si="1"/>
        <v>0.60424880778607915</v>
      </c>
      <c r="N82" s="17">
        <f t="shared" si="4"/>
        <v>-4082.5460883106507</v>
      </c>
      <c r="O82" s="24">
        <f t="shared" si="2"/>
        <v>2.3903890643307437</v>
      </c>
      <c r="P82" s="7"/>
      <c r="Q82" s="25">
        <f t="shared" si="5"/>
        <v>-253.82925777454437</v>
      </c>
      <c r="R82" s="24">
        <f t="shared" si="6"/>
        <v>-4083.0782895837547</v>
      </c>
      <c r="S82" s="7"/>
      <c r="T82" s="25">
        <f t="shared" si="7"/>
        <v>6.174179784738959E-2</v>
      </c>
      <c r="U82" s="24">
        <f t="shared" si="8"/>
        <v>-0.99909016772316683</v>
      </c>
      <c r="V82" s="7"/>
      <c r="W82" s="25">
        <f t="shared" si="9"/>
        <v>6.3804231876041548E-2</v>
      </c>
      <c r="X82" s="24">
        <f t="shared" si="10"/>
        <v>348.73629182612717</v>
      </c>
      <c r="Y82" s="7"/>
      <c r="Z82" s="25">
        <f t="shared" si="11"/>
        <v>616</v>
      </c>
      <c r="AA82" s="17">
        <f t="shared" si="15"/>
        <v>348.72300000000001</v>
      </c>
      <c r="AB82" s="24">
        <f t="shared" si="12"/>
        <v>6.0863645274321865</v>
      </c>
      <c r="AC82" s="17">
        <f t="shared" si="13"/>
        <v>1.3291826127158402E-2</v>
      </c>
      <c r="AD82" s="17">
        <f t="shared" ca="1" si="14"/>
        <v>1.6861567397086219E-2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13304</v>
      </c>
      <c r="D83" s="17">
        <v>11194</v>
      </c>
      <c r="E83" s="17">
        <v>13184</v>
      </c>
      <c r="F83" s="17">
        <v>15287</v>
      </c>
      <c r="G83" s="24"/>
      <c r="H83" s="7"/>
      <c r="I83" s="25">
        <f t="shared" si="16"/>
        <v>120</v>
      </c>
      <c r="J83" s="24">
        <f t="shared" si="16"/>
        <v>-4093</v>
      </c>
      <c r="K83" s="7"/>
      <c r="L83" s="25">
        <f t="shared" si="3"/>
        <v>129.56979930961509</v>
      </c>
      <c r="M83" s="17">
        <f t="shared" si="1"/>
        <v>91.581058826309501</v>
      </c>
      <c r="N83" s="17">
        <f t="shared" si="4"/>
        <v>-4089.6148240052939</v>
      </c>
      <c r="O83" s="24">
        <f t="shared" si="2"/>
        <v>11.459416515134162</v>
      </c>
      <c r="P83" s="7"/>
      <c r="Q83" s="25">
        <f t="shared" si="5"/>
        <v>140.17074222545563</v>
      </c>
      <c r="R83" s="24">
        <f t="shared" si="6"/>
        <v>-4095.0782895837547</v>
      </c>
      <c r="S83" s="7"/>
      <c r="T83" s="25">
        <f t="shared" si="7"/>
        <v>-3.4095335212655523E-2</v>
      </c>
      <c r="U83" s="24">
        <f t="shared" si="8"/>
        <v>-1.0020264528400267</v>
      </c>
      <c r="V83" s="7"/>
      <c r="W83" s="25">
        <f t="shared" si="9"/>
        <v>-3.2027044334565567E-2</v>
      </c>
      <c r="X83" s="24">
        <f t="shared" si="10"/>
        <v>354.22105212669658</v>
      </c>
      <c r="Y83" s="7"/>
      <c r="Z83" s="25">
        <f t="shared" si="11"/>
        <v>623</v>
      </c>
      <c r="AA83" s="17">
        <f t="shared" si="15"/>
        <v>354.33000000000004</v>
      </c>
      <c r="AB83" s="24">
        <f t="shared" si="12"/>
        <v>6.1842251385915086</v>
      </c>
      <c r="AC83" s="17">
        <f t="shared" si="13"/>
        <v>-0.10894787330346389</v>
      </c>
      <c r="AD83" s="17">
        <f t="shared" ca="1" si="14"/>
        <v>6.9870458482796494E-2</v>
      </c>
      <c r="AE83" s="17">
        <v>86</v>
      </c>
    </row>
    <row r="84" spans="1:31" s="17" customFormat="1" x14ac:dyDescent="0.25">
      <c r="A84" s="17">
        <v>64</v>
      </c>
      <c r="B84" s="17">
        <v>630</v>
      </c>
      <c r="C84" s="17">
        <v>13506</v>
      </c>
      <c r="D84" s="17">
        <v>11209</v>
      </c>
      <c r="E84" s="17">
        <v>12978</v>
      </c>
      <c r="F84" s="17">
        <v>15267</v>
      </c>
      <c r="G84" s="24"/>
      <c r="H84" s="7"/>
      <c r="I84" s="25">
        <f t="shared" ref="I84:J115" si="17">C84-E84</f>
        <v>528</v>
      </c>
      <c r="J84" s="24">
        <f t="shared" si="17"/>
        <v>-4058</v>
      </c>
      <c r="K84" s="7"/>
      <c r="L84" s="25">
        <f t="shared" si="3"/>
        <v>535.41498382156647</v>
      </c>
      <c r="M84" s="17">
        <f t="shared" ref="M84:M147" si="18">(I84-L84)^2</f>
        <v>54.981985074092428</v>
      </c>
      <c r="N84" s="17">
        <f t="shared" si="4"/>
        <v>-4057.0167112276972</v>
      </c>
      <c r="O84" s="24">
        <f t="shared" ref="O84:O147" si="19">(J84-N84)^2</f>
        <v>0.96685680973671861</v>
      </c>
      <c r="P84" s="7"/>
      <c r="Q84" s="25">
        <f t="shared" si="5"/>
        <v>548.17074222545568</v>
      </c>
      <c r="R84" s="24">
        <f t="shared" si="6"/>
        <v>-4060.0782895837547</v>
      </c>
      <c r="S84" s="7"/>
      <c r="T84" s="25">
        <f t="shared" si="7"/>
        <v>-0.13333784863524031</v>
      </c>
      <c r="U84" s="24">
        <f t="shared" si="8"/>
        <v>-0.99346228791585223</v>
      </c>
      <c r="V84" s="7"/>
      <c r="W84" s="25">
        <f t="shared" si="9"/>
        <v>-0.13128744716789842</v>
      </c>
      <c r="X84" s="24">
        <f>IF(MOD(ATAN2(U84,W84)*180/PI()-$J$9+360,360)&lt;355,MOD(ATAN2(U84,W84)*180/PI()-$J$9+360,360)+360,MOD(ATAN2(U84,W84)*180/PI()-$J$9+360,360))</f>
        <v>359.91846896594063</v>
      </c>
      <c r="Y84" s="7"/>
      <c r="Z84" s="25">
        <f t="shared" si="11"/>
        <v>630</v>
      </c>
      <c r="AA84" s="17">
        <f t="shared" si="15"/>
        <v>360.00000000000006</v>
      </c>
      <c r="AB84" s="24">
        <f t="shared" si="12"/>
        <v>6.283185307179588</v>
      </c>
      <c r="AC84" s="17">
        <f t="shared" si="13"/>
        <v>-8.1531034059423746E-2</v>
      </c>
    </row>
    <row r="85" spans="1:31" s="17" customFormat="1" x14ac:dyDescent="0.25">
      <c r="A85" s="17">
        <v>0</v>
      </c>
      <c r="B85" s="17">
        <v>0</v>
      </c>
      <c r="C85" s="17">
        <v>13455</v>
      </c>
      <c r="D85" s="17">
        <v>11160</v>
      </c>
      <c r="E85" s="17">
        <v>12916</v>
      </c>
      <c r="F85" s="17">
        <v>15200</v>
      </c>
      <c r="G85" s="24"/>
      <c r="H85" s="7"/>
      <c r="I85" s="25">
        <f t="shared" si="17"/>
        <v>539</v>
      </c>
      <c r="J85" s="24">
        <f t="shared" si="17"/>
        <v>-4040</v>
      </c>
      <c r="K85" s="7"/>
      <c r="L85" s="25">
        <f>$M$9*SIN(2*PI()/$M$10*(AA85+$M$11))+$M$12</f>
        <v>542.60940205640918</v>
      </c>
      <c r="M85" s="17">
        <f t="shared" si="18"/>
        <v>13.027783204810822</v>
      </c>
      <c r="N85" s="17">
        <f>$O$9*COS(2*PI()/$O$10*(AA85+$O$11))+$O$12</f>
        <v>-4042.1152243454253</v>
      </c>
      <c r="O85" s="24">
        <f t="shared" si="19"/>
        <v>4.4741740314799054</v>
      </c>
      <c r="P85" s="7"/>
      <c r="Q85" s="25">
        <f t="shared" ref="Q85:Q148" si="20">I85-$J$4</f>
        <v>559.17074222545568</v>
      </c>
      <c r="R85" s="24">
        <f t="shared" ref="R85:R148" si="21">J85-$J$3</f>
        <v>-4042.0782895837547</v>
      </c>
      <c r="S85" s="7"/>
      <c r="T85" s="25">
        <f t="shared" ref="T85:T148" si="22">Q85/$J$7</f>
        <v>-0.13601350463437864</v>
      </c>
      <c r="U85" s="24">
        <f t="shared" ref="U85:U148" si="23">R85/$J$6</f>
        <v>-0.98905786024056264</v>
      </c>
      <c r="V85" s="7"/>
      <c r="W85" s="25">
        <f t="shared" ref="W85:W148" si="24">(T85-U85*SIN(-$J$11*PI()/180))/(COS(-$J$11*PI()/180))</f>
        <v>-0.13397220040124863</v>
      </c>
      <c r="X85" s="24">
        <f>IF(MOD(ATAN2(U85,W85)*180/PI()-$J$9+360,360)&lt;355,MOD(ATAN2(U85,W85)*180/PI()-$J$9+360,360)+360,MOD(ATAN2(U85,W85)*180/PI()-$J$9+360,360))</f>
        <v>360.10438517024181</v>
      </c>
      <c r="Y85" s="7"/>
      <c r="Z85" s="25">
        <f>I165-J159</f>
        <v>7</v>
      </c>
      <c r="AA85" s="17">
        <f t="shared" si="15"/>
        <v>360.06300000000005</v>
      </c>
      <c r="AB85" s="24">
        <f t="shared" ref="AB85:AB148" si="25">AA85*PI()/180</f>
        <v>6.2842848646083436</v>
      </c>
      <c r="AC85" s="17">
        <f t="shared" ref="AC85:AC148" si="26">X85-AA85</f>
        <v>4.1385170241767355E-2</v>
      </c>
    </row>
    <row r="86" spans="1:31" s="17" customFormat="1" x14ac:dyDescent="0.25">
      <c r="A86" s="17">
        <v>1</v>
      </c>
      <c r="B86" s="17">
        <v>-636</v>
      </c>
      <c r="C86" s="17">
        <v>13245</v>
      </c>
      <c r="D86" s="17">
        <v>11141</v>
      </c>
      <c r="E86" s="17">
        <v>13120</v>
      </c>
      <c r="F86" s="17">
        <v>15215</v>
      </c>
      <c r="G86" s="24"/>
      <c r="H86" s="7"/>
      <c r="I86" s="25">
        <f t="shared" si="17"/>
        <v>125</v>
      </c>
      <c r="J86" s="24">
        <f t="shared" si="17"/>
        <v>-4074</v>
      </c>
      <c r="K86" s="7"/>
      <c r="L86" s="25">
        <f t="shared" ref="L86:L149" si="27">$M$9*SIN(2*PI()/$M$10*(AA86+$M$11))+$M$12</f>
        <v>134.06244051192238</v>
      </c>
      <c r="M86" s="17">
        <f t="shared" si="18"/>
        <v>82.127828032131887</v>
      </c>
      <c r="N86" s="17">
        <f t="shared" ref="N86:N149" si="28">$O$9*COS(2*PI()/$O$10*(AA86+$O$11))+$O$12</f>
        <v>-4075.6661759019112</v>
      </c>
      <c r="O86" s="24">
        <f t="shared" si="19"/>
        <v>2.7761421361095144</v>
      </c>
      <c r="P86" s="7"/>
      <c r="Q86" s="25">
        <f t="shared" si="20"/>
        <v>145.17074222545563</v>
      </c>
      <c r="R86" s="24">
        <f t="shared" si="21"/>
        <v>-4076.0782895837547</v>
      </c>
      <c r="S86" s="7"/>
      <c r="T86" s="25">
        <f t="shared" si="22"/>
        <v>-3.5311542484991118E-2</v>
      </c>
      <c r="U86" s="24">
        <f t="shared" si="23"/>
        <v>-0.9973773347383319</v>
      </c>
      <c r="V86" s="7"/>
      <c r="W86" s="25">
        <f t="shared" si="24"/>
        <v>-3.325285081709578E-2</v>
      </c>
      <c r="X86" s="24">
        <f t="shared" ref="X86:X148" si="29">MOD(ATAN2(U86,W86)*180/PI()-$J$9+360,360)</f>
        <v>354.29992258517939</v>
      </c>
      <c r="Y86" s="7"/>
      <c r="Z86" s="25">
        <f t="shared" ref="Z86:Z149" si="30">B86</f>
        <v>-636</v>
      </c>
      <c r="AA86" s="17">
        <f t="shared" ref="AA86:AA149" si="31">360/40000*Z86+AA85</f>
        <v>354.33900000000006</v>
      </c>
      <c r="AB86" s="24">
        <f t="shared" si="25"/>
        <v>6.1843822182241874</v>
      </c>
      <c r="AC86" s="17">
        <f t="shared" si="26"/>
        <v>-3.90774148206674E-2</v>
      </c>
    </row>
    <row r="87" spans="1:31" s="17" customFormat="1" x14ac:dyDescent="0.25">
      <c r="A87" s="17">
        <v>2</v>
      </c>
      <c r="B87" s="17">
        <v>-613</v>
      </c>
      <c r="C87" s="17">
        <v>13053</v>
      </c>
      <c r="D87" s="17">
        <v>11147</v>
      </c>
      <c r="E87" s="17">
        <v>13318</v>
      </c>
      <c r="F87" s="17">
        <v>15217</v>
      </c>
      <c r="G87" s="24"/>
      <c r="H87" s="7"/>
      <c r="I87" s="25">
        <f t="shared" si="17"/>
        <v>-265</v>
      </c>
      <c r="J87" s="24">
        <f t="shared" si="17"/>
        <v>-4070</v>
      </c>
      <c r="K87" s="7"/>
      <c r="L87" s="25">
        <f t="shared" si="27"/>
        <v>-261.21291926795948</v>
      </c>
      <c r="M87" s="17">
        <f t="shared" si="18"/>
        <v>14.341980470992576</v>
      </c>
      <c r="N87" s="17">
        <f t="shared" si="28"/>
        <v>-4069.5517197995723</v>
      </c>
      <c r="O87" s="24">
        <f t="shared" si="19"/>
        <v>0.20095513809548912</v>
      </c>
      <c r="P87" s="7"/>
      <c r="Q87" s="25">
        <f t="shared" si="20"/>
        <v>-244.82925777454437</v>
      </c>
      <c r="R87" s="24">
        <f t="shared" si="21"/>
        <v>-4072.0782895837547</v>
      </c>
      <c r="S87" s="7"/>
      <c r="T87" s="25">
        <f t="shared" si="22"/>
        <v>5.9552624757185514E-2</v>
      </c>
      <c r="U87" s="24">
        <f t="shared" si="23"/>
        <v>-0.99639857303271206</v>
      </c>
      <c r="V87" s="7"/>
      <c r="W87" s="25">
        <f t="shared" si="24"/>
        <v>6.160949818457194E-2</v>
      </c>
      <c r="X87" s="24">
        <f t="shared" si="29"/>
        <v>348.8521533935243</v>
      </c>
      <c r="Y87" s="7"/>
      <c r="Z87" s="25">
        <f t="shared" si="30"/>
        <v>-613</v>
      </c>
      <c r="AA87" s="17">
        <f t="shared" si="31"/>
        <v>348.82200000000006</v>
      </c>
      <c r="AB87" s="24">
        <f t="shared" si="25"/>
        <v>6.088092403391661</v>
      </c>
      <c r="AC87" s="17">
        <f t="shared" si="26"/>
        <v>3.015339352424462E-2</v>
      </c>
    </row>
    <row r="88" spans="1:31" s="17" customFormat="1" x14ac:dyDescent="0.25">
      <c r="A88" s="17">
        <v>3</v>
      </c>
      <c r="B88" s="17">
        <v>-612</v>
      </c>
      <c r="C88" s="17">
        <v>12874</v>
      </c>
      <c r="D88" s="17">
        <v>11181</v>
      </c>
      <c r="E88" s="17">
        <v>13526</v>
      </c>
      <c r="F88" s="17">
        <v>15213</v>
      </c>
      <c r="G88" s="24"/>
      <c r="H88" s="7"/>
      <c r="I88" s="25">
        <f t="shared" si="17"/>
        <v>-652</v>
      </c>
      <c r="J88" s="24">
        <f t="shared" si="17"/>
        <v>-4032</v>
      </c>
      <c r="K88" s="7"/>
      <c r="L88" s="25">
        <f t="shared" si="27"/>
        <v>-653.61597341954814</v>
      </c>
      <c r="M88" s="17">
        <f t="shared" si="18"/>
        <v>2.6113700926861108</v>
      </c>
      <c r="N88" s="17">
        <f t="shared" si="28"/>
        <v>-4025.8492145954274</v>
      </c>
      <c r="O88" s="24">
        <f t="shared" si="19"/>
        <v>37.832161093103522</v>
      </c>
      <c r="P88" s="7"/>
      <c r="Q88" s="25">
        <f t="shared" si="20"/>
        <v>-631.82925777454432</v>
      </c>
      <c r="R88" s="24">
        <f t="shared" si="21"/>
        <v>-4034.0782895837547</v>
      </c>
      <c r="S88" s="7"/>
      <c r="T88" s="25">
        <f t="shared" si="22"/>
        <v>0.15368706763596077</v>
      </c>
      <c r="U88" s="24">
        <f t="shared" si="23"/>
        <v>-0.98710033682932274</v>
      </c>
      <c r="V88" s="7"/>
      <c r="W88" s="25">
        <f t="shared" si="24"/>
        <v>0.15572494837076822</v>
      </c>
      <c r="X88" s="24">
        <f t="shared" si="29"/>
        <v>343.42527759308086</v>
      </c>
      <c r="Y88" s="7"/>
      <c r="Z88" s="25">
        <f t="shared" si="30"/>
        <v>-612</v>
      </c>
      <c r="AA88" s="17">
        <f t="shared" si="31"/>
        <v>343.31400000000008</v>
      </c>
      <c r="AB88" s="24">
        <f t="shared" si="25"/>
        <v>5.9919596681918144</v>
      </c>
      <c r="AC88" s="17">
        <f t="shared" si="26"/>
        <v>0.11127759308078566</v>
      </c>
    </row>
    <row r="89" spans="1:31" s="17" customFormat="1" x14ac:dyDescent="0.25">
      <c r="A89" s="17">
        <v>4</v>
      </c>
      <c r="B89" s="17">
        <v>-621</v>
      </c>
      <c r="C89" s="17">
        <v>12674</v>
      </c>
      <c r="D89" s="17">
        <v>11225</v>
      </c>
      <c r="E89" s="17">
        <v>13724</v>
      </c>
      <c r="F89" s="17">
        <v>15169</v>
      </c>
      <c r="G89" s="24"/>
      <c r="H89" s="7"/>
      <c r="I89" s="25">
        <f t="shared" si="17"/>
        <v>-1050</v>
      </c>
      <c r="J89" s="24">
        <f t="shared" si="17"/>
        <v>-3944</v>
      </c>
      <c r="K89" s="7"/>
      <c r="L89" s="25">
        <f t="shared" si="27"/>
        <v>-1045.7883555422375</v>
      </c>
      <c r="M89" s="17">
        <f t="shared" si="18"/>
        <v>17.737949038601847</v>
      </c>
      <c r="N89" s="17">
        <f t="shared" si="28"/>
        <v>-3943.5194129162105</v>
      </c>
      <c r="O89" s="24">
        <f t="shared" si="19"/>
        <v>0.23096394510528362</v>
      </c>
      <c r="P89" s="7"/>
      <c r="Q89" s="25">
        <f t="shared" si="20"/>
        <v>-1029.8292577745444</v>
      </c>
      <c r="R89" s="24">
        <f t="shared" si="21"/>
        <v>-3946.0782895837547</v>
      </c>
      <c r="S89" s="7"/>
      <c r="T89" s="25">
        <f t="shared" si="22"/>
        <v>0.25049716651387438</v>
      </c>
      <c r="U89" s="24">
        <f t="shared" si="23"/>
        <v>-0.96556757930568449</v>
      </c>
      <c r="V89" s="7"/>
      <c r="W89" s="25">
        <f t="shared" si="24"/>
        <v>0.25249080599541107</v>
      </c>
      <c r="X89" s="24">
        <f t="shared" si="29"/>
        <v>337.7359675844325</v>
      </c>
      <c r="Y89" s="7"/>
      <c r="Z89" s="25">
        <f t="shared" si="30"/>
        <v>-621</v>
      </c>
      <c r="AA89" s="17">
        <f t="shared" si="31"/>
        <v>337.72500000000008</v>
      </c>
      <c r="AB89" s="24">
        <f t="shared" si="25"/>
        <v>5.8944132162978509</v>
      </c>
      <c r="AC89" s="17">
        <f t="shared" si="26"/>
        <v>1.0967584432421518E-2</v>
      </c>
    </row>
    <row r="90" spans="1:31" s="17" customFormat="1" x14ac:dyDescent="0.25">
      <c r="A90" s="17">
        <v>5</v>
      </c>
      <c r="B90" s="17">
        <v>-636</v>
      </c>
      <c r="C90" s="17">
        <v>12475</v>
      </c>
      <c r="D90" s="17">
        <v>11280</v>
      </c>
      <c r="E90" s="17">
        <v>13911</v>
      </c>
      <c r="F90" s="17">
        <v>15101</v>
      </c>
      <c r="G90" s="24"/>
      <c r="H90" s="7"/>
      <c r="I90" s="25">
        <f t="shared" si="17"/>
        <v>-1436</v>
      </c>
      <c r="J90" s="24">
        <f t="shared" si="17"/>
        <v>-3821</v>
      </c>
      <c r="K90" s="7"/>
      <c r="L90" s="25">
        <f t="shared" si="27"/>
        <v>-1437.2886008102889</v>
      </c>
      <c r="M90" s="17">
        <f t="shared" si="18"/>
        <v>1.6604920482772776</v>
      </c>
      <c r="N90" s="17">
        <f t="shared" si="28"/>
        <v>-3820.3583578202092</v>
      </c>
      <c r="O90" s="24">
        <f t="shared" si="19"/>
        <v>0.41170468688666206</v>
      </c>
      <c r="P90" s="7"/>
      <c r="Q90" s="25">
        <f t="shared" si="20"/>
        <v>-1415.8292577745444</v>
      </c>
      <c r="R90" s="24">
        <f t="shared" si="21"/>
        <v>-3823.0782895837547</v>
      </c>
      <c r="S90" s="7"/>
      <c r="T90" s="25">
        <f t="shared" si="22"/>
        <v>0.34438836793818256</v>
      </c>
      <c r="U90" s="24">
        <f t="shared" si="23"/>
        <v>-0.9354706568578719</v>
      </c>
      <c r="V90" s="7"/>
      <c r="W90" s="25">
        <f t="shared" si="24"/>
        <v>0.34632008196530462</v>
      </c>
      <c r="X90" s="24">
        <f t="shared" si="29"/>
        <v>332.0753431512386</v>
      </c>
      <c r="Y90" s="7"/>
      <c r="Z90" s="25">
        <f t="shared" si="30"/>
        <v>-636</v>
      </c>
      <c r="AA90" s="17">
        <f t="shared" si="31"/>
        <v>332.00100000000009</v>
      </c>
      <c r="AB90" s="24">
        <f t="shared" si="25"/>
        <v>5.7945105699136956</v>
      </c>
      <c r="AC90" s="17">
        <f t="shared" si="26"/>
        <v>7.4343151238508653E-2</v>
      </c>
    </row>
    <row r="91" spans="1:31" s="17" customFormat="1" x14ac:dyDescent="0.25">
      <c r="A91" s="17">
        <v>6</v>
      </c>
      <c r="B91" s="17">
        <v>-628</v>
      </c>
      <c r="C91" s="17">
        <v>12279</v>
      </c>
      <c r="D91" s="17">
        <v>11355</v>
      </c>
      <c r="E91" s="17">
        <v>14088</v>
      </c>
      <c r="F91" s="17">
        <v>15012</v>
      </c>
      <c r="G91" s="24"/>
      <c r="H91" s="7"/>
      <c r="I91" s="25">
        <f t="shared" si="17"/>
        <v>-1809</v>
      </c>
      <c r="J91" s="24">
        <f t="shared" si="17"/>
        <v>-3657</v>
      </c>
      <c r="K91" s="7"/>
      <c r="L91" s="25">
        <f t="shared" si="27"/>
        <v>-1810.0044507965297</v>
      </c>
      <c r="M91" s="17">
        <f t="shared" si="18"/>
        <v>1.0089214026491118</v>
      </c>
      <c r="N91" s="17">
        <f t="shared" si="28"/>
        <v>-3661.3692726591953</v>
      </c>
      <c r="O91" s="24">
        <f t="shared" si="19"/>
        <v>19.090543570391596</v>
      </c>
      <c r="P91" s="7"/>
      <c r="Q91" s="25">
        <f t="shared" si="20"/>
        <v>-1788.8292577745444</v>
      </c>
      <c r="R91" s="24">
        <f t="shared" si="21"/>
        <v>-3659.0782895837547</v>
      </c>
      <c r="S91" s="7"/>
      <c r="T91" s="25">
        <f t="shared" si="22"/>
        <v>0.43511743045441814</v>
      </c>
      <c r="U91" s="24">
        <f t="shared" si="23"/>
        <v>-0.89534142692745511</v>
      </c>
      <c r="V91" s="7"/>
      <c r="W91" s="25">
        <f t="shared" si="24"/>
        <v>0.43696650379646063</v>
      </c>
      <c r="X91" s="24">
        <f t="shared" si="29"/>
        <v>326.37593448511097</v>
      </c>
      <c r="Y91" s="7"/>
      <c r="Z91" s="25">
        <f t="shared" si="30"/>
        <v>-628</v>
      </c>
      <c r="AA91" s="17">
        <f t="shared" si="31"/>
        <v>326.3490000000001</v>
      </c>
      <c r="AB91" s="24">
        <f t="shared" si="25"/>
        <v>5.6958645605909766</v>
      </c>
      <c r="AC91" s="17">
        <f t="shared" si="26"/>
        <v>2.6934485110871265E-2</v>
      </c>
    </row>
    <row r="92" spans="1:31" s="17" customFormat="1" x14ac:dyDescent="0.25">
      <c r="A92" s="17">
        <v>7</v>
      </c>
      <c r="B92" s="17">
        <v>-641</v>
      </c>
      <c r="C92" s="17">
        <v>12111</v>
      </c>
      <c r="D92" s="17">
        <v>11468</v>
      </c>
      <c r="E92" s="17">
        <v>14282</v>
      </c>
      <c r="F92" s="17">
        <v>14928</v>
      </c>
      <c r="G92" s="24"/>
      <c r="H92" s="7"/>
      <c r="I92" s="25">
        <f t="shared" si="17"/>
        <v>-2171</v>
      </c>
      <c r="J92" s="24">
        <f t="shared" si="17"/>
        <v>-3460</v>
      </c>
      <c r="K92" s="7"/>
      <c r="L92" s="25">
        <f t="shared" si="27"/>
        <v>-2172.4520942053423</v>
      </c>
      <c r="M92" s="17">
        <f t="shared" si="18"/>
        <v>2.1085775811886607</v>
      </c>
      <c r="N92" s="17">
        <f t="shared" si="28"/>
        <v>-3462.3980987178538</v>
      </c>
      <c r="O92" s="24">
        <f t="shared" si="19"/>
        <v>5.7508774605721698</v>
      </c>
      <c r="P92" s="7"/>
      <c r="Q92" s="25">
        <f t="shared" si="20"/>
        <v>-2150.8292577745442</v>
      </c>
      <c r="R92" s="24">
        <f t="shared" si="21"/>
        <v>-3462.0782895837547</v>
      </c>
      <c r="S92" s="7"/>
      <c r="T92" s="25">
        <f t="shared" si="22"/>
        <v>0.52317083697151534</v>
      </c>
      <c r="U92" s="24">
        <f t="shared" si="23"/>
        <v>-0.84713741292567402</v>
      </c>
      <c r="V92" s="7"/>
      <c r="W92" s="25">
        <f t="shared" si="24"/>
        <v>0.52492059611597874</v>
      </c>
      <c r="X92" s="24">
        <f t="shared" si="29"/>
        <v>320.60634267310411</v>
      </c>
      <c r="Y92" s="7"/>
      <c r="Z92" s="25">
        <f t="shared" si="30"/>
        <v>-641</v>
      </c>
      <c r="AA92" s="17">
        <f t="shared" si="31"/>
        <v>320.5800000000001</v>
      </c>
      <c r="AB92" s="24">
        <f t="shared" si="25"/>
        <v>5.5951765160434235</v>
      </c>
      <c r="AC92" s="17">
        <f t="shared" si="26"/>
        <v>2.6342673104011283E-2</v>
      </c>
    </row>
    <row r="93" spans="1:31" s="17" customFormat="1" x14ac:dyDescent="0.25">
      <c r="A93" s="17">
        <v>8</v>
      </c>
      <c r="B93" s="17">
        <v>-638</v>
      </c>
      <c r="C93" s="17">
        <v>11949</v>
      </c>
      <c r="D93" s="17">
        <v>11585</v>
      </c>
      <c r="E93" s="17">
        <v>14456</v>
      </c>
      <c r="F93" s="17">
        <v>14814</v>
      </c>
      <c r="G93" s="24"/>
      <c r="H93" s="7"/>
      <c r="I93" s="25">
        <f t="shared" si="17"/>
        <v>-2507</v>
      </c>
      <c r="J93" s="24">
        <f t="shared" si="17"/>
        <v>-3229</v>
      </c>
      <c r="K93" s="7"/>
      <c r="L93" s="25">
        <f t="shared" si="27"/>
        <v>-2511.5459237759619</v>
      </c>
      <c r="M93" s="17">
        <f t="shared" si="18"/>
        <v>20.66542297685579</v>
      </c>
      <c r="N93" s="17">
        <f t="shared" si="28"/>
        <v>-3229.5352109560768</v>
      </c>
      <c r="O93" s="24">
        <f t="shared" si="19"/>
        <v>0.28645076750459209</v>
      </c>
      <c r="P93" s="7"/>
      <c r="Q93" s="25">
        <f t="shared" si="20"/>
        <v>-2486.8292577745442</v>
      </c>
      <c r="R93" s="24">
        <f t="shared" si="21"/>
        <v>-3231.0782895837547</v>
      </c>
      <c r="S93" s="7"/>
      <c r="T93" s="25">
        <f t="shared" si="22"/>
        <v>0.60489996567246751</v>
      </c>
      <c r="U93" s="24">
        <f t="shared" si="23"/>
        <v>-0.79061392442612355</v>
      </c>
      <c r="V93" s="7"/>
      <c r="W93" s="25">
        <f t="shared" si="24"/>
        <v>0.60653322424854217</v>
      </c>
      <c r="X93" s="24">
        <f t="shared" si="29"/>
        <v>314.89612773046849</v>
      </c>
      <c r="Y93" s="7"/>
      <c r="Z93" s="25">
        <f t="shared" si="30"/>
        <v>-638</v>
      </c>
      <c r="AA93" s="17">
        <f t="shared" si="31"/>
        <v>314.83800000000008</v>
      </c>
      <c r="AB93" s="24">
        <f t="shared" si="25"/>
        <v>5.4949597103939087</v>
      </c>
      <c r="AC93" s="17">
        <f t="shared" si="26"/>
        <v>5.8127730468413574E-2</v>
      </c>
    </row>
    <row r="94" spans="1:31" s="17" customFormat="1" x14ac:dyDescent="0.25">
      <c r="A94" s="17">
        <v>9</v>
      </c>
      <c r="B94" s="17">
        <v>-624</v>
      </c>
      <c r="C94" s="17">
        <v>11793</v>
      </c>
      <c r="D94" s="17">
        <v>11716</v>
      </c>
      <c r="E94" s="17">
        <v>14605</v>
      </c>
      <c r="F94" s="17">
        <v>14679</v>
      </c>
      <c r="G94" s="24"/>
      <c r="H94" s="7"/>
      <c r="I94" s="25">
        <f t="shared" si="17"/>
        <v>-2812</v>
      </c>
      <c r="J94" s="24">
        <f t="shared" si="17"/>
        <v>-2963</v>
      </c>
      <c r="K94" s="7"/>
      <c r="L94" s="25">
        <f t="shared" si="27"/>
        <v>-2819.0217889900332</v>
      </c>
      <c r="M94" s="17">
        <f t="shared" si="18"/>
        <v>49.305520620551484</v>
      </c>
      <c r="N94" s="17">
        <f t="shared" si="28"/>
        <v>-2970.4189858674808</v>
      </c>
      <c r="O94" s="24">
        <f t="shared" si="19"/>
        <v>55.041351301880461</v>
      </c>
      <c r="P94" s="7"/>
      <c r="Q94" s="25">
        <f t="shared" si="20"/>
        <v>-2791.8292577745442</v>
      </c>
      <c r="R94" s="24">
        <f t="shared" si="21"/>
        <v>-2965.0782895837547</v>
      </c>
      <c r="S94" s="7"/>
      <c r="T94" s="25">
        <f t="shared" si="22"/>
        <v>0.67908860928493908</v>
      </c>
      <c r="U94" s="24">
        <f t="shared" si="23"/>
        <v>-0.72552627100239875</v>
      </c>
      <c r="V94" s="7"/>
      <c r="W94" s="25">
        <f t="shared" si="24"/>
        <v>0.68058767324556591</v>
      </c>
      <c r="X94" s="24">
        <f t="shared" si="29"/>
        <v>309.22088922864691</v>
      </c>
      <c r="Y94" s="7"/>
      <c r="Z94" s="25">
        <f t="shared" si="30"/>
        <v>-624</v>
      </c>
      <c r="AA94" s="17">
        <f t="shared" si="31"/>
        <v>309.22200000000009</v>
      </c>
      <c r="AB94" s="24">
        <f t="shared" si="25"/>
        <v>5.3969420196019078</v>
      </c>
      <c r="AC94" s="17">
        <f t="shared" si="26"/>
        <v>-1.1107713531828267E-3</v>
      </c>
    </row>
    <row r="95" spans="1:31" s="17" customFormat="1" x14ac:dyDescent="0.25">
      <c r="A95" s="17">
        <v>10</v>
      </c>
      <c r="B95" s="17">
        <v>-611</v>
      </c>
      <c r="C95" s="17">
        <v>11652</v>
      </c>
      <c r="D95" s="17">
        <v>11862</v>
      </c>
      <c r="E95" s="17">
        <v>14750</v>
      </c>
      <c r="F95" s="17">
        <v>14543</v>
      </c>
      <c r="G95" s="24"/>
      <c r="H95" s="7"/>
      <c r="I95" s="25">
        <f t="shared" si="17"/>
        <v>-3098</v>
      </c>
      <c r="J95" s="24">
        <f t="shared" si="17"/>
        <v>-2681</v>
      </c>
      <c r="K95" s="7"/>
      <c r="L95" s="25">
        <f t="shared" si="27"/>
        <v>-3094.059036038147</v>
      </c>
      <c r="M95" s="17">
        <f t="shared" si="18"/>
        <v>15.531196948623764</v>
      </c>
      <c r="N95" s="17">
        <f t="shared" si="28"/>
        <v>-2689.0542478457478</v>
      </c>
      <c r="O95" s="24">
        <f t="shared" si="19"/>
        <v>64.870908360733011</v>
      </c>
      <c r="P95" s="7"/>
      <c r="Q95" s="25">
        <f t="shared" si="20"/>
        <v>-3077.8292577745442</v>
      </c>
      <c r="R95" s="24">
        <f t="shared" si="21"/>
        <v>-2683.0782895837547</v>
      </c>
      <c r="S95" s="7"/>
      <c r="T95" s="25">
        <f t="shared" si="22"/>
        <v>0.74865566526253524</v>
      </c>
      <c r="U95" s="24">
        <f t="shared" si="23"/>
        <v>-0.65652357075619427</v>
      </c>
      <c r="V95" s="7"/>
      <c r="W95" s="25">
        <f t="shared" si="24"/>
        <v>0.75001244339829198</v>
      </c>
      <c r="X95" s="24">
        <f t="shared" si="29"/>
        <v>303.587660596663</v>
      </c>
      <c r="Y95" s="7"/>
      <c r="Z95" s="25">
        <f t="shared" si="30"/>
        <v>-611</v>
      </c>
      <c r="AA95" s="17">
        <f t="shared" si="31"/>
        <v>303.72300000000007</v>
      </c>
      <c r="AB95" s="24">
        <f t="shared" si="25"/>
        <v>5.3009663640347391</v>
      </c>
      <c r="AC95" s="17">
        <f t="shared" si="26"/>
        <v>-0.13533940333707051</v>
      </c>
    </row>
    <row r="96" spans="1:31" s="17" customFormat="1" x14ac:dyDescent="0.25">
      <c r="A96" s="17">
        <v>11</v>
      </c>
      <c r="B96" s="17">
        <v>-615</v>
      </c>
      <c r="C96" s="17">
        <v>11525</v>
      </c>
      <c r="D96" s="17">
        <v>12005</v>
      </c>
      <c r="E96" s="17">
        <v>14862</v>
      </c>
      <c r="F96" s="17">
        <v>14377</v>
      </c>
      <c r="G96" s="24"/>
      <c r="H96" s="7"/>
      <c r="I96" s="25">
        <f t="shared" si="17"/>
        <v>-3337</v>
      </c>
      <c r="J96" s="24">
        <f t="shared" si="17"/>
        <v>-2372</v>
      </c>
      <c r="K96" s="7"/>
      <c r="L96" s="25">
        <f t="shared" si="27"/>
        <v>-3342.3018453220348</v>
      </c>
      <c r="M96" s="17">
        <f t="shared" si="18"/>
        <v>28.109563818781773</v>
      </c>
      <c r="N96" s="17">
        <f t="shared" si="28"/>
        <v>-2380.8582874172362</v>
      </c>
      <c r="O96" s="24">
        <f t="shared" si="19"/>
        <v>78.469255966364656</v>
      </c>
      <c r="P96" s="7"/>
      <c r="Q96" s="25">
        <f t="shared" si="20"/>
        <v>-3316.8292577745442</v>
      </c>
      <c r="R96" s="24">
        <f t="shared" si="21"/>
        <v>-2374.0782895837547</v>
      </c>
      <c r="S96" s="7"/>
      <c r="T96" s="25">
        <f t="shared" si="22"/>
        <v>0.80679037288017685</v>
      </c>
      <c r="U96" s="24">
        <f t="shared" si="23"/>
        <v>-0.58091422899705536</v>
      </c>
      <c r="V96" s="7"/>
      <c r="W96" s="25">
        <f t="shared" si="24"/>
        <v>0.80799120353446063</v>
      </c>
      <c r="X96" s="24">
        <f t="shared" si="29"/>
        <v>298.10503697411696</v>
      </c>
      <c r="Y96" s="7"/>
      <c r="Z96" s="25">
        <f t="shared" si="30"/>
        <v>-615</v>
      </c>
      <c r="AA96" s="17">
        <f t="shared" si="31"/>
        <v>298.18800000000005</v>
      </c>
      <c r="AB96" s="24">
        <f t="shared" si="25"/>
        <v>5.2043623899368523</v>
      </c>
      <c r="AC96" s="17">
        <f t="shared" si="26"/>
        <v>-8.2963025883088903E-2</v>
      </c>
    </row>
    <row r="97" spans="1:29" s="17" customFormat="1" x14ac:dyDescent="0.25">
      <c r="A97" s="17">
        <v>12</v>
      </c>
      <c r="B97" s="17">
        <v>-626</v>
      </c>
      <c r="C97" s="17">
        <v>11415</v>
      </c>
      <c r="D97" s="17">
        <v>12182</v>
      </c>
      <c r="E97" s="17">
        <v>14976</v>
      </c>
      <c r="F97" s="17">
        <v>14214</v>
      </c>
      <c r="G97" s="24"/>
      <c r="H97" s="7"/>
      <c r="I97" s="25">
        <f t="shared" si="17"/>
        <v>-3561</v>
      </c>
      <c r="J97" s="24">
        <f t="shared" si="17"/>
        <v>-2032</v>
      </c>
      <c r="K97" s="7"/>
      <c r="L97" s="25">
        <f t="shared" si="27"/>
        <v>-3563.1360645251466</v>
      </c>
      <c r="M97" s="17">
        <f t="shared" si="18"/>
        <v>4.562771655589744</v>
      </c>
      <c r="N97" s="17">
        <f t="shared" si="28"/>
        <v>-2044.3634082713234</v>
      </c>
      <c r="O97" s="24">
        <f t="shared" si="19"/>
        <v>152.85386408342666</v>
      </c>
      <c r="P97" s="7"/>
      <c r="Q97" s="25">
        <f t="shared" si="20"/>
        <v>-3540.8292577745442</v>
      </c>
      <c r="R97" s="24">
        <f t="shared" si="21"/>
        <v>-2034.0782895837547</v>
      </c>
      <c r="S97" s="7"/>
      <c r="T97" s="25">
        <f t="shared" si="22"/>
        <v>0.8612764586808116</v>
      </c>
      <c r="U97" s="24">
        <f t="shared" si="23"/>
        <v>-0.49771948401936206</v>
      </c>
      <c r="V97" s="7"/>
      <c r="W97" s="25">
        <f t="shared" si="24"/>
        <v>0.86230567643873679</v>
      </c>
      <c r="X97" s="24">
        <f t="shared" si="29"/>
        <v>292.38374708768913</v>
      </c>
      <c r="Y97" s="7"/>
      <c r="Z97" s="25">
        <f t="shared" si="30"/>
        <v>-626</v>
      </c>
      <c r="AA97" s="17">
        <f t="shared" si="31"/>
        <v>292.55400000000003</v>
      </c>
      <c r="AB97" s="24">
        <f t="shared" si="25"/>
        <v>5.106030539879491</v>
      </c>
      <c r="AC97" s="17">
        <f t="shared" si="26"/>
        <v>-0.17025291231090023</v>
      </c>
    </row>
    <row r="98" spans="1:29" s="17" customFormat="1" x14ac:dyDescent="0.25">
      <c r="A98" s="17">
        <v>13</v>
      </c>
      <c r="B98" s="17">
        <v>-631</v>
      </c>
      <c r="C98" s="17">
        <v>11328</v>
      </c>
      <c r="D98" s="17">
        <v>12365</v>
      </c>
      <c r="E98" s="17">
        <v>15077</v>
      </c>
      <c r="F98" s="17">
        <v>14037</v>
      </c>
      <c r="G98" s="24"/>
      <c r="H98" s="7"/>
      <c r="I98" s="25">
        <f t="shared" si="17"/>
        <v>-3749</v>
      </c>
      <c r="J98" s="24">
        <f t="shared" si="17"/>
        <v>-1672</v>
      </c>
      <c r="K98" s="7"/>
      <c r="L98" s="25">
        <f t="shared" si="27"/>
        <v>-3751.0655424189858</v>
      </c>
      <c r="M98" s="17">
        <f t="shared" si="18"/>
        <v>4.2664654846298848</v>
      </c>
      <c r="N98" s="17">
        <f t="shared" si="28"/>
        <v>-1685.1936823859264</v>
      </c>
      <c r="O98" s="24">
        <f t="shared" si="19"/>
        <v>174.07325490070514</v>
      </c>
      <c r="P98" s="7"/>
      <c r="Q98" s="25">
        <f t="shared" si="20"/>
        <v>-3728.8292577745442</v>
      </c>
      <c r="R98" s="24">
        <f t="shared" si="21"/>
        <v>-1674.0782895837547</v>
      </c>
      <c r="S98" s="7"/>
      <c r="T98" s="25">
        <f t="shared" si="22"/>
        <v>0.90700585212063012</v>
      </c>
      <c r="U98" s="24">
        <f t="shared" si="23"/>
        <v>-0.40963093051356914</v>
      </c>
      <c r="V98" s="7"/>
      <c r="W98" s="25">
        <f t="shared" si="24"/>
        <v>0.90785333662239498</v>
      </c>
      <c r="X98" s="24">
        <f t="shared" si="29"/>
        <v>286.67566176622881</v>
      </c>
      <c r="Y98" s="7"/>
      <c r="Z98" s="25">
        <f t="shared" si="30"/>
        <v>-631</v>
      </c>
      <c r="AA98" s="17">
        <f t="shared" si="31"/>
        <v>286.87500000000006</v>
      </c>
      <c r="AB98" s="24">
        <f t="shared" si="25"/>
        <v>5.0069132916587336</v>
      </c>
      <c r="AC98" s="17">
        <f t="shared" si="26"/>
        <v>-0.19933823377124327</v>
      </c>
    </row>
    <row r="99" spans="1:29" s="17" customFormat="1" x14ac:dyDescent="0.25">
      <c r="A99" s="17">
        <v>14</v>
      </c>
      <c r="B99" s="17">
        <v>-626</v>
      </c>
      <c r="C99" s="17">
        <v>11258</v>
      </c>
      <c r="D99" s="17">
        <v>12554</v>
      </c>
      <c r="E99" s="17">
        <v>15160</v>
      </c>
      <c r="F99" s="17">
        <v>13859</v>
      </c>
      <c r="G99" s="24"/>
      <c r="H99" s="7"/>
      <c r="I99" s="25">
        <f t="shared" si="17"/>
        <v>-3902</v>
      </c>
      <c r="J99" s="24">
        <f t="shared" si="17"/>
        <v>-1305</v>
      </c>
      <c r="K99" s="7"/>
      <c r="L99" s="25">
        <f t="shared" si="27"/>
        <v>-3901.297570420681</v>
      </c>
      <c r="M99" s="17">
        <f t="shared" si="18"/>
        <v>0.49340731390221032</v>
      </c>
      <c r="N99" s="17">
        <f t="shared" si="28"/>
        <v>-1312.5030192013041</v>
      </c>
      <c r="O99" s="24">
        <f t="shared" si="19"/>
        <v>56.29529713513864</v>
      </c>
      <c r="P99" s="7"/>
      <c r="Q99" s="25">
        <f t="shared" si="20"/>
        <v>-3881.8292577745442</v>
      </c>
      <c r="R99" s="24">
        <f t="shared" si="21"/>
        <v>-1307.0782895837547</v>
      </c>
      <c r="S99" s="7"/>
      <c r="T99" s="25">
        <f t="shared" si="22"/>
        <v>0.94422179465409939</v>
      </c>
      <c r="U99" s="24">
        <f t="shared" si="23"/>
        <v>-0.31982954402294134</v>
      </c>
      <c r="V99" s="7"/>
      <c r="W99" s="25">
        <f t="shared" si="24"/>
        <v>0.9448839921659572</v>
      </c>
      <c r="X99" s="24">
        <f t="shared" si="29"/>
        <v>281.09058725154512</v>
      </c>
      <c r="Y99" s="7"/>
      <c r="Z99" s="25">
        <f t="shared" si="30"/>
        <v>-626</v>
      </c>
      <c r="AA99" s="17">
        <f t="shared" si="31"/>
        <v>281.24100000000004</v>
      </c>
      <c r="AB99" s="24">
        <f t="shared" si="25"/>
        <v>4.9085814416013731</v>
      </c>
      <c r="AC99" s="17">
        <f t="shared" si="26"/>
        <v>-0.1504127484549258</v>
      </c>
    </row>
    <row r="100" spans="1:29" s="17" customFormat="1" x14ac:dyDescent="0.25">
      <c r="A100" s="17">
        <v>15</v>
      </c>
      <c r="B100" s="17">
        <v>-644</v>
      </c>
      <c r="C100" s="17">
        <v>11199</v>
      </c>
      <c r="D100" s="17">
        <v>12752</v>
      </c>
      <c r="E100" s="17">
        <v>15214</v>
      </c>
      <c r="F100" s="17">
        <v>13664</v>
      </c>
      <c r="G100" s="24"/>
      <c r="H100" s="7"/>
      <c r="I100" s="25">
        <f t="shared" si="17"/>
        <v>-4015</v>
      </c>
      <c r="J100" s="24">
        <f t="shared" si="17"/>
        <v>-912</v>
      </c>
      <c r="K100" s="7"/>
      <c r="L100" s="25">
        <f t="shared" si="27"/>
        <v>-4016.6825089154086</v>
      </c>
      <c r="M100" s="17">
        <f t="shared" si="18"/>
        <v>2.8308362504292948</v>
      </c>
      <c r="N100" s="17">
        <f t="shared" si="28"/>
        <v>-915.88442056222391</v>
      </c>
      <c r="O100" s="24">
        <f t="shared" si="19"/>
        <v>15.088723104227908</v>
      </c>
      <c r="P100" s="7"/>
      <c r="Q100" s="25">
        <f t="shared" si="20"/>
        <v>-3994.8292577745442</v>
      </c>
      <c r="R100" s="24">
        <f t="shared" si="21"/>
        <v>-914.07828958375455</v>
      </c>
      <c r="S100" s="7"/>
      <c r="T100" s="25">
        <f t="shared" si="22"/>
        <v>0.9717080790088839</v>
      </c>
      <c r="U100" s="24">
        <f t="shared" si="23"/>
        <v>-0.22366620644578403</v>
      </c>
      <c r="V100" s="7"/>
      <c r="W100" s="25">
        <f t="shared" si="24"/>
        <v>0.97217183658689321</v>
      </c>
      <c r="X100" s="24">
        <f t="shared" si="29"/>
        <v>275.34686901805617</v>
      </c>
      <c r="Y100" s="7"/>
      <c r="Z100" s="25">
        <f t="shared" si="30"/>
        <v>-644</v>
      </c>
      <c r="AA100" s="17">
        <f t="shared" si="31"/>
        <v>275.44500000000005</v>
      </c>
      <c r="AB100" s="24">
        <f t="shared" si="25"/>
        <v>4.8074221581557817</v>
      </c>
      <c r="AC100" s="17">
        <f t="shared" si="26"/>
        <v>-9.8130981943882034E-2</v>
      </c>
    </row>
    <row r="101" spans="1:29" s="17" customFormat="1" x14ac:dyDescent="0.25">
      <c r="A101" s="17">
        <v>16</v>
      </c>
      <c r="B101" s="17">
        <v>-632</v>
      </c>
      <c r="C101" s="17">
        <v>11164</v>
      </c>
      <c r="D101" s="17">
        <v>12953</v>
      </c>
      <c r="E101" s="17">
        <v>15259</v>
      </c>
      <c r="F101" s="17">
        <v>13465</v>
      </c>
      <c r="G101" s="24"/>
      <c r="H101" s="7"/>
      <c r="I101" s="25">
        <f t="shared" si="17"/>
        <v>-4095</v>
      </c>
      <c r="J101" s="24">
        <f t="shared" si="17"/>
        <v>-512</v>
      </c>
      <c r="K101" s="7"/>
      <c r="L101" s="25">
        <f t="shared" si="27"/>
        <v>-4090.169772930552</v>
      </c>
      <c r="M101" s="17">
        <f t="shared" si="18"/>
        <v>23.331093542428491</v>
      </c>
      <c r="N101" s="17">
        <f t="shared" si="28"/>
        <v>-517.50719660986385</v>
      </c>
      <c r="O101" s="24">
        <f t="shared" si="19"/>
        <v>30.329214499695926</v>
      </c>
      <c r="P101" s="7"/>
      <c r="Q101" s="25">
        <f t="shared" si="20"/>
        <v>-4074.8292577745442</v>
      </c>
      <c r="R101" s="24">
        <f t="shared" si="21"/>
        <v>-514.07828958375455</v>
      </c>
      <c r="S101" s="7"/>
      <c r="T101" s="25">
        <f t="shared" si="22"/>
        <v>0.99116739536625342</v>
      </c>
      <c r="U101" s="24">
        <f t="shared" si="23"/>
        <v>-0.12579003588379187</v>
      </c>
      <c r="V101" s="7"/>
      <c r="W101" s="25">
        <f t="shared" si="24"/>
        <v>0.9914291603130797</v>
      </c>
      <c r="X101" s="24">
        <f t="shared" si="29"/>
        <v>269.62128056445135</v>
      </c>
      <c r="Y101" s="7"/>
      <c r="Z101" s="25">
        <f t="shared" si="30"/>
        <v>-632</v>
      </c>
      <c r="AA101" s="17">
        <f t="shared" si="31"/>
        <v>269.75700000000006</v>
      </c>
      <c r="AB101" s="24">
        <f t="shared" si="25"/>
        <v>4.7081478303023445</v>
      </c>
      <c r="AC101" s="17">
        <f t="shared" si="26"/>
        <v>-0.13571943554870813</v>
      </c>
    </row>
    <row r="102" spans="1:29" s="17" customFormat="1" x14ac:dyDescent="0.25">
      <c r="A102" s="17">
        <v>17</v>
      </c>
      <c r="B102" s="17">
        <v>-619</v>
      </c>
      <c r="C102" s="17">
        <v>11146</v>
      </c>
      <c r="D102" s="17">
        <v>13142</v>
      </c>
      <c r="E102" s="17">
        <v>15271</v>
      </c>
      <c r="F102" s="17">
        <v>13262</v>
      </c>
      <c r="G102" s="24"/>
      <c r="H102" s="7"/>
      <c r="I102" s="25">
        <f t="shared" si="17"/>
        <v>-4125</v>
      </c>
      <c r="J102" s="24">
        <f t="shared" si="17"/>
        <v>-120</v>
      </c>
      <c r="K102" s="7"/>
      <c r="L102" s="25">
        <f t="shared" si="27"/>
        <v>-4123.2728071711899</v>
      </c>
      <c r="M102" s="17">
        <f t="shared" si="18"/>
        <v>2.9831950678929502</v>
      </c>
      <c r="N102" s="17">
        <f t="shared" si="28"/>
        <v>-122.33518555776183</v>
      </c>
      <c r="O102" s="24">
        <f t="shared" si="19"/>
        <v>5.45309158917944</v>
      </c>
      <c r="P102" s="7"/>
      <c r="Q102" s="25">
        <f t="shared" si="20"/>
        <v>-4104.8292577745442</v>
      </c>
      <c r="R102" s="24">
        <f t="shared" si="21"/>
        <v>-122.0782895837546</v>
      </c>
      <c r="S102" s="7"/>
      <c r="T102" s="25">
        <f t="shared" si="22"/>
        <v>0.99846463900026705</v>
      </c>
      <c r="U102" s="24">
        <f t="shared" si="23"/>
        <v>-2.9871388733039586E-2</v>
      </c>
      <c r="V102" s="7"/>
      <c r="W102" s="25">
        <f t="shared" si="24"/>
        <v>0.99852842608736025</v>
      </c>
      <c r="X102" s="24">
        <f t="shared" si="29"/>
        <v>264.10388771774467</v>
      </c>
      <c r="Y102" s="7"/>
      <c r="Z102" s="25">
        <f t="shared" si="30"/>
        <v>-619</v>
      </c>
      <c r="AA102" s="17">
        <f t="shared" si="31"/>
        <v>264.18600000000004</v>
      </c>
      <c r="AB102" s="24">
        <f t="shared" si="25"/>
        <v>4.6109155376737396</v>
      </c>
      <c r="AC102" s="17">
        <f t="shared" si="26"/>
        <v>-8.2112282255366154E-2</v>
      </c>
    </row>
    <row r="103" spans="1:29" s="17" customFormat="1" x14ac:dyDescent="0.25">
      <c r="A103" s="17">
        <v>18</v>
      </c>
      <c r="B103" s="17">
        <v>-627</v>
      </c>
      <c r="C103" s="17">
        <v>11144</v>
      </c>
      <c r="D103" s="17">
        <v>13339</v>
      </c>
      <c r="E103" s="17">
        <v>15266</v>
      </c>
      <c r="F103" s="17">
        <v>13069</v>
      </c>
      <c r="G103" s="24"/>
      <c r="H103" s="7"/>
      <c r="I103" s="25">
        <f t="shared" si="17"/>
        <v>-4122</v>
      </c>
      <c r="J103" s="24">
        <f t="shared" si="17"/>
        <v>270</v>
      </c>
      <c r="K103" s="7"/>
      <c r="L103" s="25">
        <f t="shared" si="27"/>
        <v>-4117.2626585884082</v>
      </c>
      <c r="M103" s="17">
        <f t="shared" si="18"/>
        <v>22.442403649982989</v>
      </c>
      <c r="N103" s="17">
        <f t="shared" si="28"/>
        <v>279.133056634767</v>
      </c>
      <c r="O103" s="24">
        <f t="shared" si="19"/>
        <v>83.412723493861549</v>
      </c>
      <c r="P103" s="7"/>
      <c r="Q103" s="25">
        <f t="shared" si="20"/>
        <v>-4101.8292577745442</v>
      </c>
      <c r="R103" s="24">
        <f t="shared" si="21"/>
        <v>267.92171041624539</v>
      </c>
      <c r="S103" s="7"/>
      <c r="T103" s="25">
        <f t="shared" si="22"/>
        <v>0.9977349146368657</v>
      </c>
      <c r="U103" s="24">
        <f t="shared" si="23"/>
        <v>6.555787756490275E-2</v>
      </c>
      <c r="V103" s="7"/>
      <c r="W103" s="25">
        <f t="shared" si="24"/>
        <v>0.99760171693386368</v>
      </c>
      <c r="X103" s="24">
        <f t="shared" si="29"/>
        <v>258.63055823874879</v>
      </c>
      <c r="Y103" s="7"/>
      <c r="Z103" s="25">
        <f t="shared" si="30"/>
        <v>-627</v>
      </c>
      <c r="AA103" s="17">
        <f t="shared" si="31"/>
        <v>258.54300000000006</v>
      </c>
      <c r="AB103" s="24">
        <f t="shared" si="25"/>
        <v>4.5124266079837003</v>
      </c>
      <c r="AC103" s="17">
        <f t="shared" si="26"/>
        <v>8.7558238748727035E-2</v>
      </c>
    </row>
    <row r="104" spans="1:29" s="17" customFormat="1" x14ac:dyDescent="0.25">
      <c r="A104" s="17">
        <v>19</v>
      </c>
      <c r="B104" s="17">
        <v>-605</v>
      </c>
      <c r="C104" s="17">
        <v>11167</v>
      </c>
      <c r="D104" s="17">
        <v>13529</v>
      </c>
      <c r="E104" s="17">
        <v>15238</v>
      </c>
      <c r="F104" s="17">
        <v>12872</v>
      </c>
      <c r="G104" s="24"/>
      <c r="H104" s="7"/>
      <c r="I104" s="25">
        <f t="shared" si="17"/>
        <v>-4071</v>
      </c>
      <c r="J104" s="24">
        <f t="shared" si="17"/>
        <v>657</v>
      </c>
      <c r="K104" s="7"/>
      <c r="L104" s="25">
        <f t="shared" si="27"/>
        <v>-4073.7908461430702</v>
      </c>
      <c r="M104" s="17">
        <f t="shared" si="18"/>
        <v>7.7888221942898772</v>
      </c>
      <c r="N104" s="17">
        <f t="shared" si="28"/>
        <v>664.02288731964768</v>
      </c>
      <c r="O104" s="24">
        <f t="shared" si="19"/>
        <v>49.320946304468173</v>
      </c>
      <c r="P104" s="7"/>
      <c r="Q104" s="25">
        <f t="shared" si="20"/>
        <v>-4050.8292577745442</v>
      </c>
      <c r="R104" s="24">
        <f t="shared" si="21"/>
        <v>654.92171041624545</v>
      </c>
      <c r="S104" s="7"/>
      <c r="T104" s="25">
        <f t="shared" si="22"/>
        <v>0.98532960045904261</v>
      </c>
      <c r="U104" s="24">
        <f t="shared" si="23"/>
        <v>0.16025307258363017</v>
      </c>
      <c r="V104" s="7"/>
      <c r="W104" s="25">
        <f t="shared" si="24"/>
        <v>0.98500090834771159</v>
      </c>
      <c r="X104" s="24">
        <f t="shared" si="29"/>
        <v>253.14969430377096</v>
      </c>
      <c r="Y104" s="7"/>
      <c r="Z104" s="25">
        <f t="shared" si="30"/>
        <v>-605</v>
      </c>
      <c r="AA104" s="17">
        <f t="shared" si="31"/>
        <v>253.09800000000007</v>
      </c>
      <c r="AB104" s="24">
        <f t="shared" si="25"/>
        <v>4.4173934302126092</v>
      </c>
      <c r="AC104" s="17">
        <f t="shared" si="26"/>
        <v>5.1694303770887018E-2</v>
      </c>
    </row>
    <row r="105" spans="1:29" s="17" customFormat="1" x14ac:dyDescent="0.25">
      <c r="A105" s="17">
        <v>20</v>
      </c>
      <c r="B105" s="17">
        <v>-611</v>
      </c>
      <c r="C105" s="17">
        <v>11212</v>
      </c>
      <c r="D105" s="17">
        <v>13721</v>
      </c>
      <c r="E105" s="17">
        <v>15200</v>
      </c>
      <c r="F105" s="17">
        <v>12685</v>
      </c>
      <c r="G105" s="24"/>
      <c r="H105" s="7"/>
      <c r="I105" s="25">
        <f t="shared" si="17"/>
        <v>-3988</v>
      </c>
      <c r="J105" s="24">
        <f t="shared" si="17"/>
        <v>1036</v>
      </c>
      <c r="K105" s="7"/>
      <c r="L105" s="25">
        <f t="shared" si="27"/>
        <v>-3992.7381430522464</v>
      </c>
      <c r="M105" s="17">
        <f t="shared" si="18"/>
        <v>22.449999583550966</v>
      </c>
      <c r="N105" s="17">
        <f t="shared" si="28"/>
        <v>1046.6699587607793</v>
      </c>
      <c r="O105" s="24">
        <f t="shared" si="19"/>
        <v>113.84801995673114</v>
      </c>
      <c r="P105" s="7"/>
      <c r="Q105" s="25">
        <f t="shared" si="20"/>
        <v>-3967.8292577745442</v>
      </c>
      <c r="R105" s="24">
        <f t="shared" si="21"/>
        <v>1033.9217104162453</v>
      </c>
      <c r="S105" s="7"/>
      <c r="T105" s="25">
        <f t="shared" si="22"/>
        <v>0.96514055973827162</v>
      </c>
      <c r="U105" s="24">
        <f t="shared" si="23"/>
        <v>0.25299074419111767</v>
      </c>
      <c r="V105" s="7"/>
      <c r="W105" s="25">
        <f t="shared" si="24"/>
        <v>0.96462039731777061</v>
      </c>
      <c r="X105" s="24">
        <f t="shared" si="29"/>
        <v>247.69441099979247</v>
      </c>
      <c r="Y105" s="7"/>
      <c r="Z105" s="25">
        <f t="shared" si="30"/>
        <v>-611</v>
      </c>
      <c r="AA105" s="17">
        <f t="shared" si="31"/>
        <v>247.59900000000007</v>
      </c>
      <c r="AB105" s="24">
        <f t="shared" si="25"/>
        <v>4.3214177746454414</v>
      </c>
      <c r="AC105" s="17">
        <f t="shared" si="26"/>
        <v>9.5410999792392204E-2</v>
      </c>
    </row>
    <row r="106" spans="1:29" s="17" customFormat="1" x14ac:dyDescent="0.25">
      <c r="A106" s="17">
        <v>21</v>
      </c>
      <c r="B106" s="17">
        <v>-641</v>
      </c>
      <c r="C106" s="17">
        <v>11268</v>
      </c>
      <c r="D106" s="17">
        <v>13912</v>
      </c>
      <c r="E106" s="17">
        <v>15134</v>
      </c>
      <c r="F106" s="17">
        <v>12483</v>
      </c>
      <c r="G106" s="24"/>
      <c r="H106" s="7"/>
      <c r="I106" s="25">
        <f t="shared" si="17"/>
        <v>-3866</v>
      </c>
      <c r="J106" s="24">
        <f t="shared" si="17"/>
        <v>1429</v>
      </c>
      <c r="K106" s="7"/>
      <c r="L106" s="25">
        <f t="shared" si="27"/>
        <v>-3868.3964570081603</v>
      </c>
      <c r="M106" s="17">
        <f t="shared" si="18"/>
        <v>5.7430061919604665</v>
      </c>
      <c r="N106" s="17">
        <f t="shared" si="28"/>
        <v>1437.7294939538683</v>
      </c>
      <c r="O106" s="24">
        <f t="shared" si="19"/>
        <v>76.20406469062344</v>
      </c>
      <c r="P106" s="7"/>
      <c r="Q106" s="25">
        <f t="shared" si="20"/>
        <v>-3845.8292577745442</v>
      </c>
      <c r="R106" s="24">
        <f t="shared" si="21"/>
        <v>1426.9217104162453</v>
      </c>
      <c r="S106" s="7"/>
      <c r="T106" s="25">
        <f t="shared" si="22"/>
        <v>0.93546510229328306</v>
      </c>
      <c r="U106" s="24">
        <f t="shared" si="23"/>
        <v>0.34915408176827495</v>
      </c>
      <c r="V106" s="7"/>
      <c r="W106" s="25">
        <f t="shared" si="24"/>
        <v>0.93474637816050687</v>
      </c>
      <c r="X106" s="24">
        <f t="shared" si="29"/>
        <v>241.90829650777005</v>
      </c>
      <c r="Y106" s="7"/>
      <c r="Z106" s="25">
        <f t="shared" si="30"/>
        <v>-641</v>
      </c>
      <c r="AA106" s="17">
        <f t="shared" si="31"/>
        <v>241.83000000000007</v>
      </c>
      <c r="AB106" s="24">
        <f t="shared" si="25"/>
        <v>4.2207297300978883</v>
      </c>
      <c r="AC106" s="17">
        <f t="shared" si="26"/>
        <v>7.8296507769977097E-2</v>
      </c>
    </row>
    <row r="107" spans="1:29" s="17" customFormat="1" x14ac:dyDescent="0.25">
      <c r="A107" s="17">
        <v>22</v>
      </c>
      <c r="B107" s="17">
        <v>-632</v>
      </c>
      <c r="C107" s="17">
        <v>11350</v>
      </c>
      <c r="D107" s="17">
        <v>14101</v>
      </c>
      <c r="E107" s="17">
        <v>15058</v>
      </c>
      <c r="F107" s="17">
        <v>12303</v>
      </c>
      <c r="G107" s="24"/>
      <c r="H107" s="7"/>
      <c r="I107" s="25">
        <f t="shared" si="17"/>
        <v>-3708</v>
      </c>
      <c r="J107" s="24">
        <f t="shared" si="17"/>
        <v>1798</v>
      </c>
      <c r="K107" s="7"/>
      <c r="L107" s="25">
        <f t="shared" si="27"/>
        <v>-3707.6052255169225</v>
      </c>
      <c r="M107" s="17">
        <f t="shared" si="18"/>
        <v>0.15584689248912817</v>
      </c>
      <c r="N107" s="17">
        <f t="shared" si="28"/>
        <v>1809.1022868331438</v>
      </c>
      <c r="O107" s="24">
        <f t="shared" si="19"/>
        <v>123.26077292539836</v>
      </c>
      <c r="P107" s="7"/>
      <c r="Q107" s="25">
        <f t="shared" si="20"/>
        <v>-3687.8292577745442</v>
      </c>
      <c r="R107" s="24">
        <f t="shared" si="21"/>
        <v>1795.9217104162453</v>
      </c>
      <c r="S107" s="7"/>
      <c r="T107" s="25">
        <f t="shared" si="22"/>
        <v>0.89703295248747816</v>
      </c>
      <c r="U107" s="24">
        <f t="shared" si="23"/>
        <v>0.43944484911171272</v>
      </c>
      <c r="V107" s="7"/>
      <c r="W107" s="25">
        <f t="shared" si="24"/>
        <v>0.89612777003226829</v>
      </c>
      <c r="X107" s="24">
        <f t="shared" si="29"/>
        <v>236.26787529027979</v>
      </c>
      <c r="Y107" s="7"/>
      <c r="Z107" s="25">
        <f t="shared" si="30"/>
        <v>-632</v>
      </c>
      <c r="AA107" s="17">
        <f t="shared" si="31"/>
        <v>236.14200000000008</v>
      </c>
      <c r="AB107" s="24">
        <f t="shared" si="25"/>
        <v>4.1214554022444512</v>
      </c>
      <c r="AC107" s="17">
        <f t="shared" si="26"/>
        <v>0.12587529027970845</v>
      </c>
    </row>
    <row r="108" spans="1:29" s="17" customFormat="1" x14ac:dyDescent="0.25">
      <c r="A108" s="17">
        <v>23</v>
      </c>
      <c r="B108" s="17">
        <v>-637</v>
      </c>
      <c r="C108" s="17">
        <v>11458</v>
      </c>
      <c r="D108" s="17">
        <v>14283</v>
      </c>
      <c r="E108" s="17">
        <v>14962</v>
      </c>
      <c r="F108" s="17">
        <v>12128</v>
      </c>
      <c r="G108" s="24"/>
      <c r="H108" s="7"/>
      <c r="I108" s="25">
        <f t="shared" si="17"/>
        <v>-3504</v>
      </c>
      <c r="J108" s="24">
        <f t="shared" si="17"/>
        <v>2155</v>
      </c>
      <c r="K108" s="7"/>
      <c r="L108" s="25">
        <f t="shared" si="27"/>
        <v>-3508.7797664191853</v>
      </c>
      <c r="M108" s="17">
        <f t="shared" si="18"/>
        <v>22.846167021971535</v>
      </c>
      <c r="N108" s="17">
        <f t="shared" si="28"/>
        <v>2165.4256687714037</v>
      </c>
      <c r="O108" s="24">
        <f t="shared" si="19"/>
        <v>108.69456933102248</v>
      </c>
      <c r="P108" s="7"/>
      <c r="Q108" s="25">
        <f t="shared" si="20"/>
        <v>-3483.8292577745442</v>
      </c>
      <c r="R108" s="24">
        <f t="shared" si="21"/>
        <v>2152.9217104162453</v>
      </c>
      <c r="S108" s="7"/>
      <c r="T108" s="25">
        <f t="shared" si="22"/>
        <v>0.8474116957761858</v>
      </c>
      <c r="U108" s="24">
        <f t="shared" si="23"/>
        <v>0.52679933133829071</v>
      </c>
      <c r="V108" s="7"/>
      <c r="W108" s="25">
        <f t="shared" si="24"/>
        <v>0.84632609218369315</v>
      </c>
      <c r="X108" s="24">
        <f t="shared" si="29"/>
        <v>230.48999452398084</v>
      </c>
      <c r="Y108" s="7"/>
      <c r="Z108" s="25">
        <f t="shared" si="30"/>
        <v>-637</v>
      </c>
      <c r="AA108" s="17">
        <f t="shared" si="31"/>
        <v>230.40900000000008</v>
      </c>
      <c r="AB108" s="24">
        <f t="shared" si="25"/>
        <v>4.0213956762276162</v>
      </c>
      <c r="AC108" s="17">
        <f t="shared" si="26"/>
        <v>8.0994523980763233E-2</v>
      </c>
    </row>
    <row r="109" spans="1:29" s="17" customFormat="1" x14ac:dyDescent="0.25">
      <c r="A109" s="17">
        <v>24</v>
      </c>
      <c r="B109" s="17">
        <v>-630</v>
      </c>
      <c r="C109" s="17">
        <v>11576</v>
      </c>
      <c r="D109" s="17">
        <v>14452</v>
      </c>
      <c r="E109" s="17">
        <v>14853</v>
      </c>
      <c r="F109" s="17">
        <v>11963</v>
      </c>
      <c r="G109" s="24"/>
      <c r="H109" s="7"/>
      <c r="I109" s="25">
        <f t="shared" si="17"/>
        <v>-3277</v>
      </c>
      <c r="J109" s="24">
        <f t="shared" si="17"/>
        <v>2489</v>
      </c>
      <c r="K109" s="7"/>
      <c r="L109" s="25">
        <f t="shared" si="27"/>
        <v>-3277.7833482552132</v>
      </c>
      <c r="M109" s="17">
        <f t="shared" si="18"/>
        <v>0.61363448894562878</v>
      </c>
      <c r="N109" s="17">
        <f t="shared" si="28"/>
        <v>2496.5911641282592</v>
      </c>
      <c r="O109" s="24">
        <f t="shared" si="19"/>
        <v>57.625772822168528</v>
      </c>
      <c r="P109" s="7"/>
      <c r="Q109" s="25">
        <f t="shared" si="20"/>
        <v>-3256.8292577745442</v>
      </c>
      <c r="R109" s="24">
        <f t="shared" si="21"/>
        <v>2486.9217104162453</v>
      </c>
      <c r="S109" s="7"/>
      <c r="T109" s="25">
        <f t="shared" si="22"/>
        <v>0.7921958856121496</v>
      </c>
      <c r="U109" s="24">
        <f t="shared" si="23"/>
        <v>0.60852593375755415</v>
      </c>
      <c r="V109" s="7"/>
      <c r="W109" s="25">
        <f t="shared" si="24"/>
        <v>0.79094146592367542</v>
      </c>
      <c r="X109" s="24">
        <f t="shared" si="29"/>
        <v>224.81680039986691</v>
      </c>
      <c r="Y109" s="7"/>
      <c r="Z109" s="25">
        <f t="shared" si="30"/>
        <v>-630</v>
      </c>
      <c r="AA109" s="17">
        <f t="shared" si="31"/>
        <v>224.73900000000009</v>
      </c>
      <c r="AB109" s="24">
        <f t="shared" si="25"/>
        <v>3.9224355076395381</v>
      </c>
      <c r="AC109" s="17">
        <f t="shared" si="26"/>
        <v>7.7800399866816861E-2</v>
      </c>
    </row>
    <row r="110" spans="1:29" s="17" customFormat="1" x14ac:dyDescent="0.25">
      <c r="A110" s="17">
        <v>25</v>
      </c>
      <c r="B110" s="17">
        <v>-619</v>
      </c>
      <c r="C110" s="17">
        <v>11698</v>
      </c>
      <c r="D110" s="17">
        <v>14590</v>
      </c>
      <c r="E110" s="17">
        <v>14716</v>
      </c>
      <c r="F110" s="17">
        <v>11808</v>
      </c>
      <c r="G110" s="24"/>
      <c r="H110" s="7"/>
      <c r="I110" s="25">
        <f t="shared" si="17"/>
        <v>-3018</v>
      </c>
      <c r="J110" s="24">
        <f t="shared" si="17"/>
        <v>2782</v>
      </c>
      <c r="K110" s="7"/>
      <c r="L110" s="25">
        <f t="shared" si="27"/>
        <v>-3019.7397502625781</v>
      </c>
      <c r="M110" s="17">
        <f t="shared" si="18"/>
        <v>3.0267309761406622</v>
      </c>
      <c r="N110" s="17">
        <f t="shared" si="28"/>
        <v>2798.251916364643</v>
      </c>
      <c r="O110" s="24">
        <f t="shared" si="19"/>
        <v>264.12478552334983</v>
      </c>
      <c r="P110" s="7"/>
      <c r="Q110" s="25">
        <f t="shared" si="20"/>
        <v>-2997.8292577745442</v>
      </c>
      <c r="R110" s="24">
        <f t="shared" si="21"/>
        <v>2779.9217104162453</v>
      </c>
      <c r="S110" s="7"/>
      <c r="T110" s="25">
        <f t="shared" si="22"/>
        <v>0.72919634890516571</v>
      </c>
      <c r="U110" s="24">
        <f t="shared" si="23"/>
        <v>0.68022022869421339</v>
      </c>
      <c r="V110" s="7"/>
      <c r="W110" s="25">
        <f t="shared" si="24"/>
        <v>0.72779380503210189</v>
      </c>
      <c r="X110" s="24">
        <f t="shared" si="29"/>
        <v>219.32552920850208</v>
      </c>
      <c r="Y110" s="7"/>
      <c r="Z110" s="25">
        <f t="shared" si="30"/>
        <v>-619</v>
      </c>
      <c r="AA110" s="17">
        <f t="shared" si="31"/>
        <v>219.16800000000009</v>
      </c>
      <c r="AB110" s="24">
        <f t="shared" si="25"/>
        <v>3.8252032150109341</v>
      </c>
      <c r="AC110" s="17">
        <f t="shared" si="26"/>
        <v>0.15752920850198393</v>
      </c>
    </row>
    <row r="111" spans="1:29" s="17" customFormat="1" x14ac:dyDescent="0.25">
      <c r="A111" s="17">
        <v>26</v>
      </c>
      <c r="B111" s="17">
        <v>-614</v>
      </c>
      <c r="C111" s="17">
        <v>11841</v>
      </c>
      <c r="D111" s="17">
        <v>14733</v>
      </c>
      <c r="E111" s="17">
        <v>14574</v>
      </c>
      <c r="F111" s="17">
        <v>11669</v>
      </c>
      <c r="G111" s="24"/>
      <c r="H111" s="7"/>
      <c r="I111" s="25">
        <f t="shared" si="17"/>
        <v>-2733</v>
      </c>
      <c r="J111" s="24">
        <f t="shared" si="17"/>
        <v>3064</v>
      </c>
      <c r="K111" s="7"/>
      <c r="L111" s="25">
        <f t="shared" si="27"/>
        <v>-2735.7617528385294</v>
      </c>
      <c r="M111" s="17">
        <f t="shared" si="18"/>
        <v>7.6272787411254539</v>
      </c>
      <c r="N111" s="17">
        <f t="shared" si="28"/>
        <v>3071.4237161926135</v>
      </c>
      <c r="O111" s="24">
        <f t="shared" si="19"/>
        <v>55.111562108471631</v>
      </c>
      <c r="P111" s="7"/>
      <c r="Q111" s="25">
        <f t="shared" si="20"/>
        <v>-2712.8292577745442</v>
      </c>
      <c r="R111" s="24">
        <f t="shared" si="21"/>
        <v>3061.9217104162453</v>
      </c>
      <c r="S111" s="7"/>
      <c r="T111" s="25">
        <f t="shared" si="22"/>
        <v>0.65987253438203664</v>
      </c>
      <c r="U111" s="24">
        <f t="shared" si="23"/>
        <v>0.74922292894041786</v>
      </c>
      <c r="V111" s="7"/>
      <c r="W111" s="25">
        <f t="shared" si="24"/>
        <v>0.6583274087884361</v>
      </c>
      <c r="X111" s="24">
        <f t="shared" si="29"/>
        <v>213.69550701423145</v>
      </c>
      <c r="Y111" s="7"/>
      <c r="Z111" s="25">
        <f t="shared" si="30"/>
        <v>-614</v>
      </c>
      <c r="AA111" s="17">
        <f t="shared" si="31"/>
        <v>213.64200000000008</v>
      </c>
      <c r="AB111" s="24">
        <f t="shared" si="25"/>
        <v>3.728756320545727</v>
      </c>
      <c r="AC111" s="17">
        <f t="shared" si="26"/>
        <v>5.3507014231371386E-2</v>
      </c>
    </row>
    <row r="112" spans="1:29" s="17" customFormat="1" x14ac:dyDescent="0.25">
      <c r="A112" s="17">
        <v>27</v>
      </c>
      <c r="B112" s="17">
        <v>-614</v>
      </c>
      <c r="C112" s="17">
        <v>12001</v>
      </c>
      <c r="D112" s="17">
        <v>14863</v>
      </c>
      <c r="E112" s="17">
        <v>14427</v>
      </c>
      <c r="F112" s="17">
        <v>11548</v>
      </c>
      <c r="G112" s="24"/>
      <c r="H112" s="7"/>
      <c r="I112" s="25">
        <f t="shared" si="17"/>
        <v>-2426</v>
      </c>
      <c r="J112" s="24">
        <f t="shared" si="17"/>
        <v>3315</v>
      </c>
      <c r="K112" s="7"/>
      <c r="L112" s="25">
        <f t="shared" si="27"/>
        <v>-2426.5264642680531</v>
      </c>
      <c r="M112" s="17">
        <f t="shared" si="18"/>
        <v>0.27716462553672044</v>
      </c>
      <c r="N112" s="17">
        <f t="shared" si="28"/>
        <v>3316.1051219878213</v>
      </c>
      <c r="O112" s="24">
        <f t="shared" si="19"/>
        <v>1.2212946079662093</v>
      </c>
      <c r="P112" s="7"/>
      <c r="Q112" s="25">
        <f t="shared" si="20"/>
        <v>-2405.8292577745442</v>
      </c>
      <c r="R112" s="24">
        <f t="shared" si="21"/>
        <v>3312.9217104162453</v>
      </c>
      <c r="S112" s="7"/>
      <c r="T112" s="25">
        <f t="shared" si="22"/>
        <v>0.5851974078606309</v>
      </c>
      <c r="U112" s="24">
        <f t="shared" si="23"/>
        <v>0.81064022596806795</v>
      </c>
      <c r="V112" s="7"/>
      <c r="W112" s="25">
        <f t="shared" si="24"/>
        <v>0.58352534678775436</v>
      </c>
      <c r="X112" s="24">
        <f t="shared" si="29"/>
        <v>208.13794593476439</v>
      </c>
      <c r="Y112" s="7"/>
      <c r="Z112" s="25">
        <f t="shared" si="30"/>
        <v>-614</v>
      </c>
      <c r="AA112" s="17">
        <f t="shared" si="31"/>
        <v>208.11600000000007</v>
      </c>
      <c r="AB112" s="24">
        <f t="shared" si="25"/>
        <v>3.63230942608052</v>
      </c>
      <c r="AC112" s="17">
        <f t="shared" si="26"/>
        <v>2.1945934764318054E-2</v>
      </c>
    </row>
    <row r="113" spans="1:29" s="17" customFormat="1" x14ac:dyDescent="0.25">
      <c r="A113" s="17">
        <v>28</v>
      </c>
      <c r="B113" s="17">
        <v>-622</v>
      </c>
      <c r="C113" s="17">
        <v>12165</v>
      </c>
      <c r="D113" s="17">
        <v>14966</v>
      </c>
      <c r="E113" s="17">
        <v>14252</v>
      </c>
      <c r="F113" s="17">
        <v>11437</v>
      </c>
      <c r="G113" s="24"/>
      <c r="H113" s="7"/>
      <c r="I113" s="25">
        <f t="shared" si="17"/>
        <v>-2087</v>
      </c>
      <c r="J113" s="24">
        <f t="shared" si="17"/>
        <v>3529</v>
      </c>
      <c r="K113" s="7"/>
      <c r="L113" s="25">
        <f t="shared" si="27"/>
        <v>-2090.4550009970048</v>
      </c>
      <c r="M113" s="17">
        <f t="shared" si="18"/>
        <v>11.937031889304473</v>
      </c>
      <c r="N113" s="17">
        <f t="shared" si="28"/>
        <v>3532.5993693385726</v>
      </c>
      <c r="O113" s="24">
        <f t="shared" si="19"/>
        <v>12.955459635456661</v>
      </c>
      <c r="P113" s="7"/>
      <c r="Q113" s="25">
        <f t="shared" si="20"/>
        <v>-2066.8292577745442</v>
      </c>
      <c r="R113" s="24">
        <f t="shared" si="21"/>
        <v>3526.9217104162453</v>
      </c>
      <c r="S113" s="7"/>
      <c r="T113" s="25">
        <f t="shared" si="22"/>
        <v>0.50273855479627738</v>
      </c>
      <c r="U113" s="24">
        <f t="shared" si="23"/>
        <v>0.86300397721873379</v>
      </c>
      <c r="V113" s="7"/>
      <c r="W113" s="25">
        <f t="shared" si="24"/>
        <v>0.50095822981463989</v>
      </c>
      <c r="X113" s="24">
        <f t="shared" si="29"/>
        <v>202.52476343004673</v>
      </c>
      <c r="Y113" s="7"/>
      <c r="Z113" s="25">
        <f t="shared" si="30"/>
        <v>-622</v>
      </c>
      <c r="AA113" s="17">
        <f t="shared" si="31"/>
        <v>202.51800000000006</v>
      </c>
      <c r="AB113" s="24">
        <f t="shared" si="25"/>
        <v>3.5346058945538776</v>
      </c>
      <c r="AC113" s="17">
        <f t="shared" si="26"/>
        <v>6.7634300466750119E-3</v>
      </c>
    </row>
    <row r="114" spans="1:29" s="17" customFormat="1" x14ac:dyDescent="0.25">
      <c r="A114" s="17">
        <v>29</v>
      </c>
      <c r="B114" s="17">
        <v>-627</v>
      </c>
      <c r="C114" s="17">
        <v>12341</v>
      </c>
      <c r="D114" s="17">
        <v>15052</v>
      </c>
      <c r="E114" s="17">
        <v>14071</v>
      </c>
      <c r="F114" s="17">
        <v>11338</v>
      </c>
      <c r="G114" s="24"/>
      <c r="H114" s="7"/>
      <c r="I114" s="25">
        <f t="shared" si="17"/>
        <v>-1730</v>
      </c>
      <c r="J114" s="24">
        <f t="shared" si="17"/>
        <v>3714</v>
      </c>
      <c r="K114" s="7"/>
      <c r="L114" s="25">
        <f t="shared" si="27"/>
        <v>-1731.6920745093325</v>
      </c>
      <c r="M114" s="17">
        <f t="shared" si="18"/>
        <v>2.8631161451329636</v>
      </c>
      <c r="N114" s="17">
        <f t="shared" si="28"/>
        <v>3716.7911107920399</v>
      </c>
      <c r="O114" s="24">
        <f t="shared" si="19"/>
        <v>7.7902994534418459</v>
      </c>
      <c r="P114" s="7"/>
      <c r="Q114" s="25">
        <f t="shared" si="20"/>
        <v>-1709.8292577745444</v>
      </c>
      <c r="R114" s="24">
        <f t="shared" si="21"/>
        <v>3711.9217104162453</v>
      </c>
      <c r="S114" s="7"/>
      <c r="T114" s="25">
        <f t="shared" si="22"/>
        <v>0.41590135555151569</v>
      </c>
      <c r="U114" s="24">
        <f t="shared" si="23"/>
        <v>0.90827170610365515</v>
      </c>
      <c r="V114" s="7"/>
      <c r="W114" s="25">
        <f t="shared" si="24"/>
        <v>0.41402740480476413</v>
      </c>
      <c r="X114" s="24">
        <f t="shared" si="29"/>
        <v>196.89581140305359</v>
      </c>
      <c r="Y114" s="7"/>
      <c r="Z114" s="25">
        <f t="shared" si="30"/>
        <v>-627</v>
      </c>
      <c r="AA114" s="17">
        <f t="shared" si="31"/>
        <v>196.87500000000006</v>
      </c>
      <c r="AB114" s="24">
        <f t="shared" si="25"/>
        <v>3.436116964863837</v>
      </c>
      <c r="AC114" s="17">
        <f t="shared" si="26"/>
        <v>2.0811403053528466E-2</v>
      </c>
    </row>
    <row r="115" spans="1:29" s="17" customFormat="1" x14ac:dyDescent="0.25">
      <c r="A115" s="17">
        <v>30</v>
      </c>
      <c r="B115" s="17">
        <v>-626</v>
      </c>
      <c r="C115" s="17">
        <v>12537</v>
      </c>
      <c r="D115" s="17">
        <v>15150</v>
      </c>
      <c r="E115" s="17">
        <v>13902</v>
      </c>
      <c r="F115" s="17">
        <v>11278</v>
      </c>
      <c r="G115" s="24"/>
      <c r="H115" s="7"/>
      <c r="I115" s="25">
        <f t="shared" si="17"/>
        <v>-1365</v>
      </c>
      <c r="J115" s="24">
        <f t="shared" si="17"/>
        <v>3872</v>
      </c>
      <c r="K115" s="7"/>
      <c r="L115" s="25">
        <f t="shared" si="27"/>
        <v>-1356.939720028096</v>
      </c>
      <c r="M115" s="17">
        <f t="shared" si="18"/>
        <v>64.968113225477353</v>
      </c>
      <c r="N115" s="17">
        <f t="shared" si="28"/>
        <v>3864.8188498461759</v>
      </c>
      <c r="O115" s="24">
        <f t="shared" si="19"/>
        <v>51.568917531767781</v>
      </c>
      <c r="P115" s="7"/>
      <c r="Q115" s="25">
        <f t="shared" si="20"/>
        <v>-1344.8292577745444</v>
      </c>
      <c r="R115" s="24">
        <f t="shared" si="21"/>
        <v>3869.9217104162453</v>
      </c>
      <c r="S115" s="7"/>
      <c r="T115" s="25">
        <f t="shared" si="22"/>
        <v>0.32711822467101709</v>
      </c>
      <c r="U115" s="24">
        <f t="shared" si="23"/>
        <v>0.94693279347564197</v>
      </c>
      <c r="V115" s="7"/>
      <c r="W115" s="25">
        <f t="shared" si="24"/>
        <v>0.32516428131442043</v>
      </c>
      <c r="X115" s="24">
        <f t="shared" si="29"/>
        <v>191.34217017989852</v>
      </c>
      <c r="Y115" s="7"/>
      <c r="Z115" s="25">
        <f t="shared" si="30"/>
        <v>-626</v>
      </c>
      <c r="AA115" s="17">
        <f t="shared" si="31"/>
        <v>191.24100000000007</v>
      </c>
      <c r="AB115" s="24">
        <f t="shared" si="25"/>
        <v>3.3377851148064765</v>
      </c>
      <c r="AC115" s="17">
        <f t="shared" si="26"/>
        <v>0.10117017989844612</v>
      </c>
    </row>
    <row r="116" spans="1:29" s="17" customFormat="1" x14ac:dyDescent="0.25">
      <c r="A116" s="17">
        <v>31</v>
      </c>
      <c r="B116" s="17">
        <v>-641</v>
      </c>
      <c r="C116" s="17">
        <v>12737</v>
      </c>
      <c r="D116" s="17">
        <v>15192</v>
      </c>
      <c r="E116" s="17">
        <v>13695</v>
      </c>
      <c r="F116" s="17">
        <v>11212</v>
      </c>
      <c r="G116" s="24"/>
      <c r="H116" s="7"/>
      <c r="I116" s="25">
        <f t="shared" ref="I116:J149" si="32">C116-E116</f>
        <v>-958</v>
      </c>
      <c r="J116" s="24">
        <f t="shared" si="32"/>
        <v>3980</v>
      </c>
      <c r="K116" s="7"/>
      <c r="L116" s="25">
        <f t="shared" si="27"/>
        <v>-959.84666248431381</v>
      </c>
      <c r="M116" s="17">
        <f t="shared" si="18"/>
        <v>3.4101623309720548</v>
      </c>
      <c r="N116" s="17">
        <f t="shared" si="28"/>
        <v>3977.7625353589533</v>
      </c>
      <c r="O116" s="24">
        <f t="shared" si="19"/>
        <v>5.006248019934235</v>
      </c>
      <c r="P116" s="7"/>
      <c r="Q116" s="25">
        <f t="shared" si="20"/>
        <v>-937.82925777454432</v>
      </c>
      <c r="R116" s="24">
        <f t="shared" si="21"/>
        <v>3977.9217104162453</v>
      </c>
      <c r="S116" s="7"/>
      <c r="T116" s="25">
        <f t="shared" si="22"/>
        <v>0.22811895270289936</v>
      </c>
      <c r="U116" s="24">
        <f t="shared" si="23"/>
        <v>0.97335935952737984</v>
      </c>
      <c r="V116" s="7"/>
      <c r="W116" s="25">
        <f t="shared" si="24"/>
        <v>0.22611024923276113</v>
      </c>
      <c r="X116" s="24">
        <f t="shared" si="29"/>
        <v>185.46816965216635</v>
      </c>
      <c r="Y116" s="7"/>
      <c r="Z116" s="25">
        <f t="shared" si="30"/>
        <v>-641</v>
      </c>
      <c r="AA116" s="17">
        <f t="shared" si="31"/>
        <v>185.47200000000007</v>
      </c>
      <c r="AB116" s="24">
        <f t="shared" si="25"/>
        <v>3.2370970702589243</v>
      </c>
      <c r="AC116" s="17">
        <f t="shared" si="26"/>
        <v>-3.8303478337127217E-3</v>
      </c>
    </row>
    <row r="117" spans="1:29" s="17" customFormat="1" x14ac:dyDescent="0.25">
      <c r="A117" s="17">
        <v>32</v>
      </c>
      <c r="B117" s="17">
        <v>-627</v>
      </c>
      <c r="C117" s="17">
        <v>12940</v>
      </c>
      <c r="D117" s="17">
        <v>15238</v>
      </c>
      <c r="E117" s="17">
        <v>13507</v>
      </c>
      <c r="F117" s="17">
        <v>11182</v>
      </c>
      <c r="G117" s="24"/>
      <c r="H117" s="7"/>
      <c r="I117" s="25">
        <f t="shared" si="32"/>
        <v>-567</v>
      </c>
      <c r="J117" s="24">
        <f t="shared" si="32"/>
        <v>4056</v>
      </c>
      <c r="K117" s="7"/>
      <c r="L117" s="25">
        <f t="shared" si="27"/>
        <v>-562.18242257755196</v>
      </c>
      <c r="M117" s="17">
        <f t="shared" si="18"/>
        <v>23.209052221281095</v>
      </c>
      <c r="N117" s="17">
        <f t="shared" si="28"/>
        <v>4049.3334046149107</v>
      </c>
      <c r="O117" s="24">
        <f t="shared" si="19"/>
        <v>44.44349402849388</v>
      </c>
      <c r="P117" s="7"/>
      <c r="Q117" s="25">
        <f t="shared" si="20"/>
        <v>-546.82925777454432</v>
      </c>
      <c r="R117" s="24">
        <f t="shared" si="21"/>
        <v>4053.9217104162453</v>
      </c>
      <c r="S117" s="7"/>
      <c r="T117" s="25">
        <f t="shared" si="22"/>
        <v>0.13301154400625562</v>
      </c>
      <c r="U117" s="24">
        <f t="shared" si="23"/>
        <v>0.99195583193415837</v>
      </c>
      <c r="V117" s="7"/>
      <c r="W117" s="25">
        <f t="shared" si="24"/>
        <v>0.1309642514408865</v>
      </c>
      <c r="X117" s="24">
        <f t="shared" si="29"/>
        <v>179.91142294216468</v>
      </c>
      <c r="Y117" s="7"/>
      <c r="Z117" s="25">
        <f t="shared" si="30"/>
        <v>-627</v>
      </c>
      <c r="AA117" s="17">
        <f t="shared" si="31"/>
        <v>179.82900000000006</v>
      </c>
      <c r="AB117" s="24">
        <f t="shared" si="25"/>
        <v>3.1386081405688837</v>
      </c>
      <c r="AC117" s="17">
        <f t="shared" si="26"/>
        <v>8.2422942164612323E-2</v>
      </c>
    </row>
    <row r="118" spans="1:29" s="17" customFormat="1" x14ac:dyDescent="0.25">
      <c r="A118" s="17">
        <v>33</v>
      </c>
      <c r="B118" s="17">
        <v>-619</v>
      </c>
      <c r="C118" s="17">
        <v>13128</v>
      </c>
      <c r="D118" s="17">
        <v>15247</v>
      </c>
      <c r="E118" s="17">
        <v>13298</v>
      </c>
      <c r="F118" s="17">
        <v>11157</v>
      </c>
      <c r="G118" s="24"/>
      <c r="H118" s="7"/>
      <c r="I118" s="25">
        <f t="shared" si="32"/>
        <v>-170</v>
      </c>
      <c r="J118" s="24">
        <f t="shared" si="32"/>
        <v>4090</v>
      </c>
      <c r="K118" s="7"/>
      <c r="L118" s="25">
        <f t="shared" si="27"/>
        <v>-164.4189381093428</v>
      </c>
      <c r="M118" s="17">
        <f t="shared" si="18"/>
        <v>31.148251827346076</v>
      </c>
      <c r="N118" s="17">
        <f t="shared" si="28"/>
        <v>4081.5627315666929</v>
      </c>
      <c r="O118" s="24">
        <f t="shared" si="19"/>
        <v>71.187498615679672</v>
      </c>
      <c r="P118" s="7"/>
      <c r="Q118" s="25">
        <f t="shared" si="20"/>
        <v>-149.82925777454437</v>
      </c>
      <c r="R118" s="24">
        <f t="shared" si="21"/>
        <v>4087.9217104162453</v>
      </c>
      <c r="S118" s="7"/>
      <c r="T118" s="25">
        <f t="shared" si="22"/>
        <v>3.6444686582809159E-2</v>
      </c>
      <c r="U118" s="24">
        <f t="shared" si="23"/>
        <v>1.0002753064319276</v>
      </c>
      <c r="V118" s="7"/>
      <c r="W118" s="25">
        <f t="shared" si="24"/>
        <v>3.4380015392177943E-2</v>
      </c>
      <c r="X118" s="24">
        <f t="shared" si="29"/>
        <v>174.35888464647178</v>
      </c>
      <c r="Y118" s="7"/>
      <c r="Z118" s="25">
        <f t="shared" si="30"/>
        <v>-619</v>
      </c>
      <c r="AA118" s="17">
        <f t="shared" si="31"/>
        <v>174.25800000000007</v>
      </c>
      <c r="AB118" s="24">
        <f t="shared" si="25"/>
        <v>3.0413758479402797</v>
      </c>
      <c r="AC118" s="17">
        <f t="shared" si="26"/>
        <v>0.10088464647171236</v>
      </c>
    </row>
    <row r="119" spans="1:29" s="17" customFormat="1" x14ac:dyDescent="0.25">
      <c r="A119" s="17">
        <v>34</v>
      </c>
      <c r="B119" s="17">
        <v>-623</v>
      </c>
      <c r="C119" s="17">
        <v>13330</v>
      </c>
      <c r="D119" s="17">
        <v>15237</v>
      </c>
      <c r="E119" s="17">
        <v>13093</v>
      </c>
      <c r="F119" s="17">
        <v>11156</v>
      </c>
      <c r="G119" s="24"/>
      <c r="H119" s="7"/>
      <c r="I119" s="25">
        <f t="shared" si="32"/>
        <v>237</v>
      </c>
      <c r="J119" s="24">
        <f t="shared" si="32"/>
        <v>4081</v>
      </c>
      <c r="K119" s="7"/>
      <c r="L119" s="25">
        <f t="shared" si="27"/>
        <v>237.28384609806309</v>
      </c>
      <c r="M119" s="17">
        <f t="shared" si="18"/>
        <v>8.0568607385643656E-2</v>
      </c>
      <c r="N119" s="17">
        <f t="shared" si="28"/>
        <v>4075.1381398207814</v>
      </c>
      <c r="O119" s="24">
        <f t="shared" si="19"/>
        <v>34.361404760709163</v>
      </c>
      <c r="P119" s="7"/>
      <c r="Q119" s="25">
        <f t="shared" si="20"/>
        <v>257.17074222545563</v>
      </c>
      <c r="R119" s="24">
        <f t="shared" si="21"/>
        <v>4078.9217104162453</v>
      </c>
      <c r="S119" s="7"/>
      <c r="T119" s="25">
        <f t="shared" si="22"/>
        <v>-6.2554585385308503E-2</v>
      </c>
      <c r="U119" s="24">
        <f t="shared" si="23"/>
        <v>0.9980730925942829</v>
      </c>
      <c r="V119" s="7"/>
      <c r="W119" s="25">
        <f t="shared" si="24"/>
        <v>-6.4614921718838161E-2</v>
      </c>
      <c r="X119" s="24">
        <f t="shared" si="29"/>
        <v>168.68623132217488</v>
      </c>
      <c r="Y119" s="7"/>
      <c r="Z119" s="25">
        <f t="shared" si="30"/>
        <v>-623</v>
      </c>
      <c r="AA119" s="17">
        <f t="shared" si="31"/>
        <v>168.65100000000007</v>
      </c>
      <c r="AB119" s="24">
        <f t="shared" si="25"/>
        <v>2.9435152367809576</v>
      </c>
      <c r="AC119" s="17">
        <f t="shared" si="26"/>
        <v>3.5231322174809065E-2</v>
      </c>
    </row>
    <row r="120" spans="1:29" s="17" customFormat="1" x14ac:dyDescent="0.25">
      <c r="A120" s="17">
        <v>35</v>
      </c>
      <c r="B120" s="17">
        <v>-604</v>
      </c>
      <c r="C120" s="17">
        <v>13520</v>
      </c>
      <c r="D120" s="17">
        <v>15216</v>
      </c>
      <c r="E120" s="17">
        <v>12900</v>
      </c>
      <c r="F120" s="17">
        <v>11177</v>
      </c>
      <c r="G120" s="24"/>
      <c r="H120" s="7"/>
      <c r="I120" s="25">
        <f t="shared" si="32"/>
        <v>620</v>
      </c>
      <c r="J120" s="24">
        <f t="shared" si="32"/>
        <v>4039</v>
      </c>
      <c r="K120" s="7"/>
      <c r="L120" s="25">
        <f t="shared" si="27"/>
        <v>624.41969211931723</v>
      </c>
      <c r="M120" s="17">
        <f t="shared" si="18"/>
        <v>19.533678429554854</v>
      </c>
      <c r="N120" s="17">
        <f t="shared" si="28"/>
        <v>4031.7433308066543</v>
      </c>
      <c r="O120" s="24">
        <f t="shared" si="19"/>
        <v>52.659247781652752</v>
      </c>
      <c r="P120" s="7"/>
      <c r="Q120" s="25">
        <f t="shared" si="20"/>
        <v>640.17074222545568</v>
      </c>
      <c r="R120" s="24">
        <f t="shared" si="21"/>
        <v>4036.9217104162453</v>
      </c>
      <c r="S120" s="7"/>
      <c r="T120" s="25">
        <f t="shared" si="22"/>
        <v>-0.15571606244621533</v>
      </c>
      <c r="U120" s="24">
        <f t="shared" si="23"/>
        <v>0.98779609468527374</v>
      </c>
      <c r="V120" s="7"/>
      <c r="W120" s="25">
        <f t="shared" si="24"/>
        <v>-0.15775538367346506</v>
      </c>
      <c r="X120" s="24">
        <f t="shared" si="29"/>
        <v>163.31660959412181</v>
      </c>
      <c r="Y120" s="7"/>
      <c r="Z120" s="25">
        <f t="shared" si="30"/>
        <v>-604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0.1016095941217543</v>
      </c>
    </row>
    <row r="121" spans="1:29" s="17" customFormat="1" x14ac:dyDescent="0.25">
      <c r="A121" s="17">
        <v>36</v>
      </c>
      <c r="B121" s="17">
        <v>-611</v>
      </c>
      <c r="C121" s="17">
        <v>13708</v>
      </c>
      <c r="D121" s="17">
        <v>15176</v>
      </c>
      <c r="E121" s="17">
        <v>12705</v>
      </c>
      <c r="F121" s="17">
        <v>11218</v>
      </c>
      <c r="G121" s="24"/>
      <c r="H121" s="7"/>
      <c r="I121" s="25">
        <f t="shared" si="32"/>
        <v>1003</v>
      </c>
      <c r="J121" s="24">
        <f t="shared" si="32"/>
        <v>3958</v>
      </c>
      <c r="K121" s="7"/>
      <c r="L121" s="25">
        <f t="shared" si="27"/>
        <v>1010.126158222287</v>
      </c>
      <c r="M121" s="17">
        <f t="shared" si="18"/>
        <v>50.782131009068863</v>
      </c>
      <c r="N121" s="17">
        <f t="shared" si="28"/>
        <v>3951.0171285505699</v>
      </c>
      <c r="O121" s="24">
        <f t="shared" si="19"/>
        <v>48.760493679266716</v>
      </c>
      <c r="P121" s="7"/>
      <c r="Q121" s="25">
        <f t="shared" si="20"/>
        <v>1023.1707422254557</v>
      </c>
      <c r="R121" s="24">
        <f t="shared" si="21"/>
        <v>3955.9217104162453</v>
      </c>
      <c r="S121" s="7"/>
      <c r="T121" s="25">
        <f t="shared" si="22"/>
        <v>-0.24887753950712213</v>
      </c>
      <c r="U121" s="24">
        <f t="shared" si="23"/>
        <v>0.9679761701464703</v>
      </c>
      <c r="V121" s="7"/>
      <c r="W121" s="25">
        <f t="shared" si="24"/>
        <v>-0.25087614730454422</v>
      </c>
      <c r="X121" s="24">
        <f t="shared" si="29"/>
        <v>157.8603893724769</v>
      </c>
      <c r="Y121" s="7"/>
      <c r="Z121" s="25">
        <f t="shared" si="30"/>
        <v>-611</v>
      </c>
      <c r="AA121" s="17">
        <f t="shared" si="31"/>
        <v>157.71600000000007</v>
      </c>
      <c r="AB121" s="24">
        <f t="shared" si="25"/>
        <v>2.752663483075378</v>
      </c>
      <c r="AC121" s="17">
        <f t="shared" si="26"/>
        <v>0.14438937247683725</v>
      </c>
    </row>
    <row r="122" spans="1:29" s="17" customFormat="1" x14ac:dyDescent="0.25">
      <c r="A122" s="17">
        <v>37</v>
      </c>
      <c r="B122" s="17">
        <v>-640</v>
      </c>
      <c r="C122" s="17">
        <v>13922</v>
      </c>
      <c r="D122" s="17">
        <v>15125</v>
      </c>
      <c r="E122" s="17">
        <v>12522</v>
      </c>
      <c r="F122" s="17">
        <v>11290</v>
      </c>
      <c r="G122" s="24"/>
      <c r="H122" s="7"/>
      <c r="I122" s="25">
        <f t="shared" si="32"/>
        <v>1400</v>
      </c>
      <c r="J122" s="24">
        <f t="shared" si="32"/>
        <v>3835</v>
      </c>
      <c r="K122" s="7"/>
      <c r="L122" s="25">
        <f t="shared" si="27"/>
        <v>1403.9052214931403</v>
      </c>
      <c r="M122" s="17">
        <f t="shared" si="18"/>
        <v>15.250754910484865</v>
      </c>
      <c r="N122" s="17">
        <f t="shared" si="28"/>
        <v>3827.5507708857558</v>
      </c>
      <c r="O122" s="24">
        <f t="shared" si="19"/>
        <v>55.491014396503282</v>
      </c>
      <c r="P122" s="7"/>
      <c r="Q122" s="25">
        <f t="shared" si="20"/>
        <v>1420.1707422254556</v>
      </c>
      <c r="R122" s="24">
        <f t="shared" si="21"/>
        <v>3832.9217104162453</v>
      </c>
      <c r="S122" s="7"/>
      <c r="T122" s="25">
        <f t="shared" si="22"/>
        <v>-0.34544439693056855</v>
      </c>
      <c r="U122" s="24">
        <f t="shared" si="23"/>
        <v>0.93787924769865771</v>
      </c>
      <c r="V122" s="7"/>
      <c r="W122" s="25">
        <f t="shared" si="24"/>
        <v>-0.34738108497384279</v>
      </c>
      <c r="X122" s="24">
        <f t="shared" si="29"/>
        <v>152.06624660132161</v>
      </c>
      <c r="Y122" s="7"/>
      <c r="Z122" s="25">
        <f t="shared" si="30"/>
        <v>-640</v>
      </c>
      <c r="AA122" s="17">
        <f t="shared" si="31"/>
        <v>151.95600000000007</v>
      </c>
      <c r="AB122" s="24">
        <f t="shared" si="25"/>
        <v>2.6521325181605047</v>
      </c>
      <c r="AC122" s="17">
        <f t="shared" si="26"/>
        <v>0.11024660132153485</v>
      </c>
    </row>
    <row r="123" spans="1:29" s="17" customFormat="1" x14ac:dyDescent="0.25">
      <c r="A123" s="17">
        <v>38</v>
      </c>
      <c r="B123" s="17">
        <v>-635</v>
      </c>
      <c r="C123" s="17">
        <v>14102</v>
      </c>
      <c r="D123" s="17">
        <v>15040</v>
      </c>
      <c r="E123" s="17">
        <v>12319</v>
      </c>
      <c r="F123" s="17">
        <v>11363</v>
      </c>
      <c r="G123" s="24"/>
      <c r="H123" s="7"/>
      <c r="I123" s="25">
        <f t="shared" si="32"/>
        <v>1783</v>
      </c>
      <c r="J123" s="24">
        <f t="shared" si="32"/>
        <v>3677</v>
      </c>
      <c r="K123" s="7"/>
      <c r="L123" s="25">
        <f t="shared" si="27"/>
        <v>1780.3970110978964</v>
      </c>
      <c r="M123" s="17">
        <f t="shared" si="18"/>
        <v>6.7755512244743041</v>
      </c>
      <c r="N123" s="17">
        <f t="shared" si="28"/>
        <v>3666.9164500400238</v>
      </c>
      <c r="O123" s="24">
        <f t="shared" si="19"/>
        <v>101.67797979533508</v>
      </c>
      <c r="P123" s="7"/>
      <c r="Q123" s="25">
        <f t="shared" si="20"/>
        <v>1803.1707422254556</v>
      </c>
      <c r="R123" s="24">
        <f t="shared" si="21"/>
        <v>3674.9217104162453</v>
      </c>
      <c r="S123" s="7"/>
      <c r="T123" s="25">
        <f t="shared" si="22"/>
        <v>-0.43860587399147538</v>
      </c>
      <c r="U123" s="24">
        <f t="shared" si="23"/>
        <v>0.89921816032667079</v>
      </c>
      <c r="V123" s="7"/>
      <c r="W123" s="25">
        <f t="shared" si="24"/>
        <v>-0.44046295704304578</v>
      </c>
      <c r="X123" s="24">
        <f t="shared" si="29"/>
        <v>146.29342810012025</v>
      </c>
      <c r="Y123" s="7"/>
      <c r="Z123" s="25">
        <f t="shared" si="30"/>
        <v>-635</v>
      </c>
      <c r="AA123" s="17">
        <f t="shared" si="31"/>
        <v>146.24100000000007</v>
      </c>
      <c r="AB123" s="24">
        <f t="shared" si="25"/>
        <v>2.5523869514090287</v>
      </c>
      <c r="AC123" s="17">
        <f t="shared" si="26"/>
        <v>5.2428100120181398E-2</v>
      </c>
    </row>
    <row r="124" spans="1:29" s="17" customFormat="1" x14ac:dyDescent="0.25">
      <c r="A124" s="17">
        <v>39</v>
      </c>
      <c r="B124" s="17">
        <v>-629</v>
      </c>
      <c r="C124" s="17">
        <v>14272</v>
      </c>
      <c r="D124" s="17">
        <v>14933</v>
      </c>
      <c r="E124" s="17">
        <v>12141</v>
      </c>
      <c r="F124" s="17">
        <v>11456</v>
      </c>
      <c r="G124" s="24"/>
      <c r="H124" s="7"/>
      <c r="I124" s="25">
        <f t="shared" si="32"/>
        <v>2131</v>
      </c>
      <c r="J124" s="24">
        <f t="shared" si="32"/>
        <v>3477</v>
      </c>
      <c r="K124" s="7"/>
      <c r="L124" s="25">
        <f t="shared" si="27"/>
        <v>2135.6853475781254</v>
      </c>
      <c r="M124" s="17">
        <f t="shared" si="18"/>
        <v>21.952481927845568</v>
      </c>
      <c r="N124" s="17">
        <f t="shared" si="28"/>
        <v>3471.9237950692504</v>
      </c>
      <c r="O124" s="24">
        <f t="shared" si="19"/>
        <v>25.76785649896609</v>
      </c>
      <c r="P124" s="7"/>
      <c r="Q124" s="25">
        <f t="shared" si="20"/>
        <v>2151.1707422254558</v>
      </c>
      <c r="R124" s="24">
        <f t="shared" si="21"/>
        <v>3474.9217104162453</v>
      </c>
      <c r="S124" s="7"/>
      <c r="T124" s="25">
        <f t="shared" si="22"/>
        <v>-0.52325390014603301</v>
      </c>
      <c r="U124" s="24">
        <f t="shared" si="23"/>
        <v>0.85028007504567471</v>
      </c>
      <c r="V124" s="7"/>
      <c r="W124" s="25">
        <f t="shared" si="24"/>
        <v>-0.52501014648948185</v>
      </c>
      <c r="X124" s="24">
        <f t="shared" si="29"/>
        <v>140.69688581583432</v>
      </c>
      <c r="Y124" s="7"/>
      <c r="Z124" s="25">
        <f t="shared" si="30"/>
        <v>-629</v>
      </c>
      <c r="AA124" s="17">
        <f t="shared" si="31"/>
        <v>140.58000000000007</v>
      </c>
      <c r="AB124" s="24">
        <f t="shared" si="25"/>
        <v>2.4535838624536295</v>
      </c>
      <c r="AC124" s="17">
        <f t="shared" si="26"/>
        <v>0.11688581583425162</v>
      </c>
    </row>
    <row r="125" spans="1:29" s="17" customFormat="1" x14ac:dyDescent="0.25">
      <c r="A125" s="17">
        <v>40</v>
      </c>
      <c r="B125" s="17">
        <v>-627</v>
      </c>
      <c r="C125" s="17">
        <v>14441</v>
      </c>
      <c r="D125" s="17">
        <v>14815</v>
      </c>
      <c r="E125" s="17">
        <v>11975</v>
      </c>
      <c r="F125" s="17">
        <v>11571</v>
      </c>
      <c r="G125" s="24"/>
      <c r="H125" s="7"/>
      <c r="I125" s="25">
        <f t="shared" si="32"/>
        <v>2466</v>
      </c>
      <c r="J125" s="24">
        <f t="shared" si="32"/>
        <v>3244</v>
      </c>
      <c r="K125" s="7"/>
      <c r="L125" s="25">
        <f t="shared" si="27"/>
        <v>2468.9062738003381</v>
      </c>
      <c r="M125" s="17">
        <f t="shared" si="18"/>
        <v>8.4464274025317359</v>
      </c>
      <c r="N125" s="17">
        <f t="shared" si="28"/>
        <v>3243.9092572834197</v>
      </c>
      <c r="O125" s="24">
        <f t="shared" si="19"/>
        <v>8.2342406123690412E-3</v>
      </c>
      <c r="P125" s="7"/>
      <c r="Q125" s="25">
        <f t="shared" si="20"/>
        <v>2486.1707422254558</v>
      </c>
      <c r="R125" s="24">
        <f t="shared" si="21"/>
        <v>3241.9217104162453</v>
      </c>
      <c r="S125" s="7"/>
      <c r="T125" s="25">
        <f t="shared" si="22"/>
        <v>-0.6047397873925181</v>
      </c>
      <c r="U125" s="24">
        <f t="shared" si="23"/>
        <v>0.79326720569331433</v>
      </c>
      <c r="V125" s="7"/>
      <c r="W125" s="25">
        <f t="shared" si="24"/>
        <v>-0.60637852247893376</v>
      </c>
      <c r="X125" s="24">
        <f t="shared" si="29"/>
        <v>134.99584461519061</v>
      </c>
      <c r="Y125" s="7"/>
      <c r="Z125" s="25">
        <f t="shared" si="30"/>
        <v>-627</v>
      </c>
      <c r="AA125" s="17">
        <f t="shared" si="31"/>
        <v>134.93700000000007</v>
      </c>
      <c r="AB125" s="24">
        <f t="shared" si="25"/>
        <v>2.3550949327635897</v>
      </c>
      <c r="AC125" s="17">
        <f t="shared" si="26"/>
        <v>5.8844615190537297E-2</v>
      </c>
    </row>
    <row r="126" spans="1:29" s="17" customFormat="1" x14ac:dyDescent="0.25">
      <c r="A126" s="17">
        <v>41</v>
      </c>
      <c r="B126" s="17">
        <v>-626</v>
      </c>
      <c r="C126" s="17">
        <v>14598</v>
      </c>
      <c r="D126" s="17">
        <v>14690</v>
      </c>
      <c r="E126" s="17">
        <v>11820</v>
      </c>
      <c r="F126" s="17">
        <v>11699</v>
      </c>
      <c r="G126" s="24"/>
      <c r="H126" s="7"/>
      <c r="I126" s="25">
        <f t="shared" si="32"/>
        <v>2778</v>
      </c>
      <c r="J126" s="24">
        <f t="shared" si="32"/>
        <v>2991</v>
      </c>
      <c r="K126" s="7"/>
      <c r="L126" s="25">
        <f t="shared" si="27"/>
        <v>2777.515399568857</v>
      </c>
      <c r="M126" s="17">
        <f t="shared" si="18"/>
        <v>0.23483757786398912</v>
      </c>
      <c r="N126" s="17">
        <f t="shared" si="28"/>
        <v>2984.9535055183501</v>
      </c>
      <c r="O126" s="24">
        <f t="shared" si="19"/>
        <v>36.56009551662288</v>
      </c>
      <c r="P126" s="7"/>
      <c r="Q126" s="25">
        <f t="shared" si="20"/>
        <v>2798.1707422254558</v>
      </c>
      <c r="R126" s="24">
        <f t="shared" si="21"/>
        <v>2988.9217104162453</v>
      </c>
      <c r="S126" s="7"/>
      <c r="T126" s="25">
        <f t="shared" si="22"/>
        <v>-0.68063112118625935</v>
      </c>
      <c r="U126" s="24">
        <f t="shared" si="23"/>
        <v>0.73136052781285432</v>
      </c>
      <c r="V126" s="7"/>
      <c r="W126" s="25">
        <f t="shared" si="24"/>
        <v>-0.68214223139251884</v>
      </c>
      <c r="X126" s="24">
        <f t="shared" si="29"/>
        <v>129.38461055843777</v>
      </c>
      <c r="Y126" s="7"/>
      <c r="Z126" s="25">
        <f t="shared" si="30"/>
        <v>-626</v>
      </c>
      <c r="AA126" s="17">
        <f t="shared" si="31"/>
        <v>129.30300000000008</v>
      </c>
      <c r="AB126" s="24">
        <f t="shared" si="25"/>
        <v>2.2567630827062293</v>
      </c>
      <c r="AC126" s="17">
        <f t="shared" si="26"/>
        <v>8.1610558437688496E-2</v>
      </c>
    </row>
    <row r="127" spans="1:29" s="17" customFormat="1" x14ac:dyDescent="0.25">
      <c r="A127" s="17">
        <v>42</v>
      </c>
      <c r="B127" s="17">
        <v>-608</v>
      </c>
      <c r="C127" s="17">
        <v>14732</v>
      </c>
      <c r="D127" s="17">
        <v>14548</v>
      </c>
      <c r="E127" s="17">
        <v>11685</v>
      </c>
      <c r="F127" s="17">
        <v>11844</v>
      </c>
      <c r="G127" s="24"/>
      <c r="H127" s="7"/>
      <c r="I127" s="25">
        <f t="shared" si="32"/>
        <v>3047</v>
      </c>
      <c r="J127" s="24">
        <f t="shared" si="32"/>
        <v>2704</v>
      </c>
      <c r="K127" s="7"/>
      <c r="L127" s="25">
        <f t="shared" si="27"/>
        <v>3051.385466806229</v>
      </c>
      <c r="M127" s="17">
        <f t="shared" si="18"/>
        <v>19.232319108536675</v>
      </c>
      <c r="N127" s="17">
        <f t="shared" si="28"/>
        <v>2705.8688258494853</v>
      </c>
      <c r="O127" s="24">
        <f t="shared" si="19"/>
        <v>3.4925100557046291</v>
      </c>
      <c r="P127" s="7"/>
      <c r="Q127" s="25">
        <f t="shared" si="20"/>
        <v>3067.1707422254558</v>
      </c>
      <c r="R127" s="24">
        <f t="shared" si="21"/>
        <v>2701.9217104162453</v>
      </c>
      <c r="S127" s="7"/>
      <c r="T127" s="25">
        <f t="shared" si="22"/>
        <v>-0.74606307243791459</v>
      </c>
      <c r="U127" s="24">
        <f t="shared" si="23"/>
        <v>0.66113437543462494</v>
      </c>
      <c r="V127" s="7"/>
      <c r="W127" s="25">
        <f t="shared" si="24"/>
        <v>-0.74742936258370496</v>
      </c>
      <c r="X127" s="24">
        <f t="shared" si="29"/>
        <v>123.88455506315779</v>
      </c>
      <c r="Y127" s="7"/>
      <c r="Z127" s="25">
        <f t="shared" si="30"/>
        <v>-608</v>
      </c>
      <c r="AA127" s="17">
        <f t="shared" si="31"/>
        <v>123.83100000000009</v>
      </c>
      <c r="AB127" s="24">
        <f t="shared" si="25"/>
        <v>2.1612586660370998</v>
      </c>
      <c r="AC127" s="17">
        <f t="shared" si="26"/>
        <v>5.3555063157702421E-2</v>
      </c>
    </row>
    <row r="128" spans="1:29" s="17" customFormat="1" x14ac:dyDescent="0.25">
      <c r="A128" s="17">
        <v>43</v>
      </c>
      <c r="B128" s="17">
        <v>-611</v>
      </c>
      <c r="C128" s="17">
        <v>14858</v>
      </c>
      <c r="D128" s="17">
        <v>14390</v>
      </c>
      <c r="E128" s="17">
        <v>11555</v>
      </c>
      <c r="F128" s="17">
        <v>11993</v>
      </c>
      <c r="G128" s="24"/>
      <c r="H128" s="7"/>
      <c r="I128" s="25">
        <f t="shared" si="32"/>
        <v>3303</v>
      </c>
      <c r="J128" s="24">
        <f t="shared" si="32"/>
        <v>2397</v>
      </c>
      <c r="K128" s="7"/>
      <c r="L128" s="25">
        <f t="shared" si="27"/>
        <v>3298.3832412865945</v>
      </c>
      <c r="M128" s="17">
        <f t="shared" si="18"/>
        <v>21.314461017805499</v>
      </c>
      <c r="N128" s="17">
        <f t="shared" si="28"/>
        <v>2400.6206112527434</v>
      </c>
      <c r="O128" s="24">
        <f t="shared" si="19"/>
        <v>13.108825843492143</v>
      </c>
      <c r="P128" s="7"/>
      <c r="Q128" s="25">
        <f t="shared" si="20"/>
        <v>3323.1707422254558</v>
      </c>
      <c r="R128" s="24">
        <f t="shared" si="21"/>
        <v>2394.9217104162453</v>
      </c>
      <c r="S128" s="7"/>
      <c r="T128" s="25">
        <f t="shared" si="22"/>
        <v>-0.80833288478149712</v>
      </c>
      <c r="U128" s="24">
        <f t="shared" si="23"/>
        <v>0.58601441452829595</v>
      </c>
      <c r="V128" s="7"/>
      <c r="W128" s="25">
        <f t="shared" si="24"/>
        <v>-0.80954424642575595</v>
      </c>
      <c r="X128" s="24">
        <f t="shared" si="29"/>
        <v>118.29046997248781</v>
      </c>
      <c r="Y128" s="7"/>
      <c r="Z128" s="25">
        <f t="shared" si="30"/>
        <v>-611</v>
      </c>
      <c r="AA128" s="17">
        <f t="shared" si="31"/>
        <v>118.33200000000009</v>
      </c>
      <c r="AB128" s="24">
        <f t="shared" si="25"/>
        <v>2.0652830104699316</v>
      </c>
      <c r="AC128" s="17">
        <f t="shared" si="26"/>
        <v>-4.1530027512280299E-2</v>
      </c>
    </row>
    <row r="129" spans="1:29" s="17" customFormat="1" x14ac:dyDescent="0.25">
      <c r="A129" s="17">
        <v>44</v>
      </c>
      <c r="B129" s="17">
        <v>-627</v>
      </c>
      <c r="C129" s="17">
        <v>14969</v>
      </c>
      <c r="D129" s="17">
        <v>14234</v>
      </c>
      <c r="E129" s="17">
        <v>11448</v>
      </c>
      <c r="F129" s="17">
        <v>12171</v>
      </c>
      <c r="G129" s="24"/>
      <c r="H129" s="7"/>
      <c r="I129" s="25">
        <f t="shared" si="32"/>
        <v>3521</v>
      </c>
      <c r="J129" s="24">
        <f t="shared" si="32"/>
        <v>2063</v>
      </c>
      <c r="K129" s="7"/>
      <c r="L129" s="25">
        <f t="shared" si="27"/>
        <v>3520.055364513868</v>
      </c>
      <c r="M129" s="17">
        <f t="shared" si="18"/>
        <v>0.89233620165989425</v>
      </c>
      <c r="N129" s="17">
        <f t="shared" si="28"/>
        <v>2064.4872026259586</v>
      </c>
      <c r="O129" s="24">
        <f t="shared" si="19"/>
        <v>2.2117716506582044</v>
      </c>
      <c r="P129" s="7"/>
      <c r="Q129" s="25">
        <f t="shared" si="20"/>
        <v>3541.1707422254558</v>
      </c>
      <c r="R129" s="24">
        <f t="shared" si="21"/>
        <v>2060.9217104162453</v>
      </c>
      <c r="S129" s="7"/>
      <c r="T129" s="25">
        <f t="shared" si="22"/>
        <v>-0.86135952185532927</v>
      </c>
      <c r="U129" s="24">
        <f t="shared" si="23"/>
        <v>0.50428781210903251</v>
      </c>
      <c r="V129" s="7"/>
      <c r="W129" s="25">
        <f t="shared" si="24"/>
        <v>-0.86240229800530843</v>
      </c>
      <c r="X129" s="24">
        <f t="shared" si="29"/>
        <v>112.7072374675148</v>
      </c>
      <c r="Y129" s="7"/>
      <c r="Z129" s="25">
        <f t="shared" si="30"/>
        <v>-627</v>
      </c>
      <c r="AA129" s="17">
        <f t="shared" si="31"/>
        <v>112.68900000000009</v>
      </c>
      <c r="AB129" s="24">
        <f t="shared" si="25"/>
        <v>1.9667940807798916</v>
      </c>
      <c r="AC129" s="17">
        <f t="shared" si="26"/>
        <v>1.8237467514708783E-2</v>
      </c>
    </row>
    <row r="130" spans="1:29" s="17" customFormat="1" x14ac:dyDescent="0.25">
      <c r="A130" s="17">
        <v>45</v>
      </c>
      <c r="B130" s="17">
        <v>-625</v>
      </c>
      <c r="C130" s="17">
        <v>15071</v>
      </c>
      <c r="D130" s="17">
        <v>14049</v>
      </c>
      <c r="E130" s="17">
        <v>11356</v>
      </c>
      <c r="F130" s="17">
        <v>12347</v>
      </c>
      <c r="G130" s="24"/>
      <c r="H130" s="7"/>
      <c r="I130" s="25">
        <f t="shared" si="32"/>
        <v>3715</v>
      </c>
      <c r="J130" s="24">
        <f t="shared" si="32"/>
        <v>1702</v>
      </c>
      <c r="K130" s="7"/>
      <c r="L130" s="25">
        <f t="shared" si="27"/>
        <v>3706.8523612772265</v>
      </c>
      <c r="M130" s="17">
        <f t="shared" si="18"/>
        <v>66.384016756838776</v>
      </c>
      <c r="N130" s="17">
        <f t="shared" si="28"/>
        <v>1709.5582657450752</v>
      </c>
      <c r="O130" s="24">
        <f t="shared" si="19"/>
        <v>57.127381073177652</v>
      </c>
      <c r="P130" s="7"/>
      <c r="Q130" s="25">
        <f t="shared" si="20"/>
        <v>3735.1707422254558</v>
      </c>
      <c r="R130" s="24">
        <f t="shared" si="21"/>
        <v>1699.9217104162453</v>
      </c>
      <c r="S130" s="7"/>
      <c r="T130" s="25">
        <f t="shared" si="22"/>
        <v>-0.90854836402195038</v>
      </c>
      <c r="U130" s="24">
        <f t="shared" si="23"/>
        <v>0.41595456817683463</v>
      </c>
      <c r="V130" s="7"/>
      <c r="W130" s="25">
        <f t="shared" si="24"/>
        <v>-0.90940890493978632</v>
      </c>
      <c r="X130" s="24">
        <f t="shared" si="29"/>
        <v>106.96925623784773</v>
      </c>
      <c r="Y130" s="7"/>
      <c r="Z130" s="25">
        <f t="shared" si="30"/>
        <v>-625</v>
      </c>
      <c r="AA130" s="17">
        <f t="shared" si="31"/>
        <v>107.06400000000009</v>
      </c>
      <c r="AB130" s="24">
        <f t="shared" si="25"/>
        <v>1.8686193103552104</v>
      </c>
      <c r="AC130" s="17">
        <f t="shared" si="26"/>
        <v>-9.474376215236191E-2</v>
      </c>
    </row>
    <row r="131" spans="1:29" s="17" customFormat="1" x14ac:dyDescent="0.25">
      <c r="A131" s="17">
        <v>46</v>
      </c>
      <c r="B131" s="17">
        <v>-627</v>
      </c>
      <c r="C131" s="17">
        <v>15132</v>
      </c>
      <c r="D131" s="17">
        <v>13857</v>
      </c>
      <c r="E131" s="17">
        <v>11274</v>
      </c>
      <c r="F131" s="17">
        <v>12522</v>
      </c>
      <c r="G131" s="24"/>
      <c r="H131" s="7"/>
      <c r="I131" s="25">
        <f t="shared" si="32"/>
        <v>3858</v>
      </c>
      <c r="J131" s="24">
        <f t="shared" si="32"/>
        <v>1335</v>
      </c>
      <c r="K131" s="7"/>
      <c r="L131" s="25">
        <f t="shared" si="27"/>
        <v>3858.1571299808056</v>
      </c>
      <c r="M131" s="17">
        <f t="shared" si="18"/>
        <v>2.468983086797483E-2</v>
      </c>
      <c r="N131" s="17">
        <f t="shared" si="28"/>
        <v>1337.0004948061437</v>
      </c>
      <c r="O131" s="24">
        <f t="shared" si="19"/>
        <v>4.0019794694079449</v>
      </c>
      <c r="P131" s="7"/>
      <c r="Q131" s="25">
        <f t="shared" si="20"/>
        <v>3878.1707422254558</v>
      </c>
      <c r="R131" s="24">
        <f t="shared" si="21"/>
        <v>1332.9217104162453</v>
      </c>
      <c r="S131" s="7"/>
      <c r="T131" s="25">
        <f t="shared" si="22"/>
        <v>-0.94333189201074852</v>
      </c>
      <c r="U131" s="24">
        <f t="shared" si="23"/>
        <v>0.32615318168620683</v>
      </c>
      <c r="V131" s="7"/>
      <c r="W131" s="25">
        <f t="shared" si="24"/>
        <v>-0.94400714075661651</v>
      </c>
      <c r="X131" s="24">
        <f t="shared" si="29"/>
        <v>101.45033340358418</v>
      </c>
      <c r="Y131" s="7"/>
      <c r="Z131" s="25">
        <f t="shared" si="30"/>
        <v>-627</v>
      </c>
      <c r="AA131" s="17">
        <f t="shared" si="31"/>
        <v>101.42100000000009</v>
      </c>
      <c r="AB131" s="24">
        <f t="shared" si="25"/>
        <v>1.7701303806651705</v>
      </c>
      <c r="AC131" s="17">
        <f t="shared" si="26"/>
        <v>2.9333403584089979E-2</v>
      </c>
    </row>
    <row r="132" spans="1:29" s="17" customFormat="1" x14ac:dyDescent="0.25">
      <c r="A132" s="17">
        <v>47</v>
      </c>
      <c r="B132" s="17">
        <v>-645</v>
      </c>
      <c r="C132" s="17">
        <v>15187</v>
      </c>
      <c r="D132" s="17">
        <v>13650</v>
      </c>
      <c r="E132" s="17">
        <v>11210</v>
      </c>
      <c r="F132" s="17">
        <v>12716</v>
      </c>
      <c r="G132" s="24"/>
      <c r="H132" s="7"/>
      <c r="I132" s="25">
        <f t="shared" si="32"/>
        <v>3977</v>
      </c>
      <c r="J132" s="24">
        <f t="shared" si="32"/>
        <v>934</v>
      </c>
      <c r="K132" s="7"/>
      <c r="L132" s="25">
        <f t="shared" si="27"/>
        <v>3974.5452549554925</v>
      </c>
      <c r="M132" s="17">
        <f t="shared" si="18"/>
        <v>6.0257732335340792</v>
      </c>
      <c r="N132" s="17">
        <f t="shared" si="28"/>
        <v>940.30674486911585</v>
      </c>
      <c r="O132" s="24">
        <f t="shared" si="19"/>
        <v>39.775030844119051</v>
      </c>
      <c r="P132" s="7"/>
      <c r="Q132" s="25">
        <f t="shared" si="20"/>
        <v>3997.1707422254558</v>
      </c>
      <c r="R132" s="24">
        <f t="shared" si="21"/>
        <v>931.92171041624545</v>
      </c>
      <c r="S132" s="7"/>
      <c r="T132" s="25">
        <f t="shared" si="22"/>
        <v>-0.97227762509233573</v>
      </c>
      <c r="U132" s="24">
        <f t="shared" si="23"/>
        <v>0.22803232069780974</v>
      </c>
      <c r="V132" s="7"/>
      <c r="W132" s="25">
        <f t="shared" si="24"/>
        <v>-0.97275039633183846</v>
      </c>
      <c r="X132" s="24">
        <f t="shared" si="29"/>
        <v>95.583436325257935</v>
      </c>
      <c r="Y132" s="7"/>
      <c r="Z132" s="25">
        <f t="shared" si="30"/>
        <v>-645</v>
      </c>
      <c r="AA132" s="17">
        <f t="shared" si="31"/>
        <v>95.616000000000099</v>
      </c>
      <c r="AB132" s="24">
        <f t="shared" si="25"/>
        <v>1.6688140175868997</v>
      </c>
      <c r="AC132" s="17">
        <f t="shared" si="26"/>
        <v>-3.2563674742164039E-2</v>
      </c>
    </row>
    <row r="133" spans="1:29" s="17" customFormat="1" x14ac:dyDescent="0.25">
      <c r="A133" s="17">
        <v>48</v>
      </c>
      <c r="B133" s="17">
        <v>-628</v>
      </c>
      <c r="C133" s="17">
        <v>15231</v>
      </c>
      <c r="D133" s="17">
        <v>13455</v>
      </c>
      <c r="E133" s="17">
        <v>11175</v>
      </c>
      <c r="F133" s="17">
        <v>12916</v>
      </c>
      <c r="G133" s="24"/>
      <c r="H133" s="7"/>
      <c r="I133" s="25">
        <f t="shared" si="32"/>
        <v>4056</v>
      </c>
      <c r="J133" s="24">
        <f t="shared" si="32"/>
        <v>539</v>
      </c>
      <c r="K133" s="7"/>
      <c r="L133" s="25">
        <f t="shared" si="27"/>
        <v>4048.4833901322781</v>
      </c>
      <c r="M133" s="17">
        <f t="shared" si="18"/>
        <v>56.499423903533554</v>
      </c>
      <c r="N133" s="17">
        <f t="shared" si="28"/>
        <v>544.80646805674644</v>
      </c>
      <c r="O133" s="24">
        <f t="shared" si="19"/>
        <v>33.715071294016774</v>
      </c>
      <c r="P133" s="7"/>
      <c r="Q133" s="25">
        <f t="shared" si="20"/>
        <v>4076.1707422254558</v>
      </c>
      <c r="R133" s="24">
        <f t="shared" si="21"/>
        <v>536.92171041624545</v>
      </c>
      <c r="S133" s="7"/>
      <c r="T133" s="25">
        <f t="shared" si="22"/>
        <v>-0.99149369999523818</v>
      </c>
      <c r="U133" s="24">
        <f t="shared" si="23"/>
        <v>0.13137960226784248</v>
      </c>
      <c r="V133" s="7"/>
      <c r="W133" s="25">
        <f t="shared" si="24"/>
        <v>-0.99176700351144764</v>
      </c>
      <c r="X133" s="24">
        <f t="shared" si="29"/>
        <v>89.936421391886199</v>
      </c>
      <c r="Y133" s="7"/>
      <c r="Z133" s="25">
        <f t="shared" si="30"/>
        <v>-628</v>
      </c>
      <c r="AA133" s="17">
        <f t="shared" si="31"/>
        <v>89.964000000000098</v>
      </c>
      <c r="AB133" s="24">
        <f t="shared" si="25"/>
        <v>1.5701680082641802</v>
      </c>
      <c r="AC133" s="17">
        <f t="shared" si="26"/>
        <v>-2.7578608113898895E-2</v>
      </c>
    </row>
    <row r="134" spans="1:29" s="17" customFormat="1" x14ac:dyDescent="0.25">
      <c r="A134" s="17">
        <v>49</v>
      </c>
      <c r="B134" s="17">
        <v>-613</v>
      </c>
      <c r="C134" s="17">
        <v>15239</v>
      </c>
      <c r="D134" s="17">
        <v>13260</v>
      </c>
      <c r="E134" s="17">
        <v>11156</v>
      </c>
      <c r="F134" s="17">
        <v>13107</v>
      </c>
      <c r="G134" s="24"/>
      <c r="H134" s="7"/>
      <c r="I134" s="25">
        <f t="shared" si="32"/>
        <v>4083</v>
      </c>
      <c r="J134" s="24">
        <f t="shared" si="32"/>
        <v>153</v>
      </c>
      <c r="K134" s="7"/>
      <c r="L134" s="25">
        <f t="shared" si="27"/>
        <v>4082.4808467818693</v>
      </c>
      <c r="M134" s="17">
        <f t="shared" si="18"/>
        <v>0.26952006389542937</v>
      </c>
      <c r="N134" s="17">
        <f t="shared" si="28"/>
        <v>153.64727133558233</v>
      </c>
      <c r="O134" s="24">
        <f t="shared" si="19"/>
        <v>0.41896018186653539</v>
      </c>
      <c r="P134" s="7"/>
      <c r="Q134" s="25">
        <f t="shared" si="20"/>
        <v>4103.1707422254558</v>
      </c>
      <c r="R134" s="24">
        <f t="shared" si="21"/>
        <v>150.92171041624542</v>
      </c>
      <c r="S134" s="7"/>
      <c r="T134" s="25">
        <f t="shared" si="22"/>
        <v>-0.99806121926585045</v>
      </c>
      <c r="U134" s="24">
        <f t="shared" si="23"/>
        <v>3.6929097675520058E-2</v>
      </c>
      <c r="V134" s="7"/>
      <c r="W134" s="25">
        <f t="shared" si="24"/>
        <v>-0.99813957387902363</v>
      </c>
      <c r="X134" s="24">
        <f t="shared" si="29"/>
        <v>84.50923070722132</v>
      </c>
      <c r="Y134" s="7"/>
      <c r="Z134" s="25">
        <f t="shared" si="30"/>
        <v>-613</v>
      </c>
      <c r="AA134" s="17">
        <f t="shared" si="31"/>
        <v>84.447000000000102</v>
      </c>
      <c r="AB134" s="24">
        <f t="shared" si="25"/>
        <v>1.4738781934316532</v>
      </c>
      <c r="AC134" s="17">
        <f t="shared" si="26"/>
        <v>6.223070722121804E-2</v>
      </c>
    </row>
    <row r="135" spans="1:29" s="17" customFormat="1" x14ac:dyDescent="0.25">
      <c r="A135" s="17">
        <v>50</v>
      </c>
      <c r="B135" s="17">
        <v>-625</v>
      </c>
      <c r="C135" s="17">
        <v>15242</v>
      </c>
      <c r="D135" s="17">
        <v>13063</v>
      </c>
      <c r="E135" s="17">
        <v>11161</v>
      </c>
      <c r="F135" s="17">
        <v>13310</v>
      </c>
      <c r="G135" s="24"/>
      <c r="H135" s="7"/>
      <c r="I135" s="25">
        <f t="shared" si="32"/>
        <v>4081</v>
      </c>
      <c r="J135" s="24">
        <f t="shared" si="32"/>
        <v>-247</v>
      </c>
      <c r="K135" s="7"/>
      <c r="L135" s="25">
        <f t="shared" si="27"/>
        <v>4077.9862908178466</v>
      </c>
      <c r="M135" s="17">
        <f t="shared" si="18"/>
        <v>9.0824430345959204</v>
      </c>
      <c r="N135" s="17">
        <f t="shared" si="28"/>
        <v>-246.58051718096465</v>
      </c>
      <c r="O135" s="24">
        <f t="shared" si="19"/>
        <v>0.17596583546584579</v>
      </c>
      <c r="P135" s="7"/>
      <c r="Q135" s="25">
        <f t="shared" si="20"/>
        <v>4101.1707422254558</v>
      </c>
      <c r="R135" s="24">
        <f t="shared" si="21"/>
        <v>-249.07828958375458</v>
      </c>
      <c r="S135" s="7"/>
      <c r="T135" s="25">
        <f t="shared" si="22"/>
        <v>-0.99757473635691618</v>
      </c>
      <c r="U135" s="24">
        <f t="shared" si="23"/>
        <v>-6.0947072886472088E-2</v>
      </c>
      <c r="V135" s="7"/>
      <c r="W135" s="25">
        <f t="shared" si="24"/>
        <v>-0.99745105584600857</v>
      </c>
      <c r="X135" s="24">
        <f t="shared" si="29"/>
        <v>78.893785442954254</v>
      </c>
      <c r="Y135" s="7"/>
      <c r="Z135" s="25">
        <f t="shared" si="30"/>
        <v>-625</v>
      </c>
      <c r="AA135" s="17">
        <f t="shared" si="31"/>
        <v>78.822000000000102</v>
      </c>
      <c r="AB135" s="24">
        <f t="shared" si="25"/>
        <v>1.3757034230069722</v>
      </c>
      <c r="AC135" s="17">
        <f t="shared" si="26"/>
        <v>7.178544295415179E-2</v>
      </c>
    </row>
    <row r="136" spans="1:29" s="17" customFormat="1" x14ac:dyDescent="0.25">
      <c r="A136" s="17">
        <v>51</v>
      </c>
      <c r="B136" s="17">
        <v>-604</v>
      </c>
      <c r="C136" s="17">
        <v>15229</v>
      </c>
      <c r="D136" s="17">
        <v>12872</v>
      </c>
      <c r="E136" s="17">
        <v>11183</v>
      </c>
      <c r="F136" s="17">
        <v>13503</v>
      </c>
      <c r="G136" s="24"/>
      <c r="H136" s="7"/>
      <c r="I136" s="25">
        <f t="shared" si="32"/>
        <v>4046</v>
      </c>
      <c r="J136" s="24">
        <f t="shared" si="32"/>
        <v>-631</v>
      </c>
      <c r="K136" s="7"/>
      <c r="L136" s="25">
        <f t="shared" si="27"/>
        <v>4036.1151556971695</v>
      </c>
      <c r="M136" s="17">
        <f t="shared" si="18"/>
        <v>97.710146891200907</v>
      </c>
      <c r="N136" s="17">
        <f t="shared" si="28"/>
        <v>-631.12043413600986</v>
      </c>
      <c r="O136" s="24">
        <f t="shared" si="19"/>
        <v>1.4504381116442039E-2</v>
      </c>
      <c r="P136" s="7"/>
      <c r="Q136" s="25">
        <f t="shared" si="20"/>
        <v>4066.1707422254558</v>
      </c>
      <c r="R136" s="24">
        <f t="shared" si="21"/>
        <v>-633.07828958375455</v>
      </c>
      <c r="S136" s="7"/>
      <c r="T136" s="25">
        <f t="shared" si="22"/>
        <v>-0.98906128545056704</v>
      </c>
      <c r="U136" s="24">
        <f t="shared" si="23"/>
        <v>-0.15490819662598454</v>
      </c>
      <c r="V136" s="7"/>
      <c r="W136" s="25">
        <f t="shared" si="24"/>
        <v>-0.98874363407828492</v>
      </c>
      <c r="X136" s="24">
        <f t="shared" si="29"/>
        <v>73.486125636331622</v>
      </c>
      <c r="Y136" s="7"/>
      <c r="Z136" s="25">
        <f t="shared" si="30"/>
        <v>-604</v>
      </c>
      <c r="AA136" s="17">
        <f t="shared" si="31"/>
        <v>73.386000000000109</v>
      </c>
      <c r="AB136" s="24">
        <f t="shared" si="25"/>
        <v>1.2808273248685607</v>
      </c>
      <c r="AC136" s="17">
        <f t="shared" si="26"/>
        <v>0.10012563633151217</v>
      </c>
    </row>
    <row r="137" spans="1:29" s="17" customFormat="1" x14ac:dyDescent="0.25">
      <c r="A137" s="17">
        <v>52</v>
      </c>
      <c r="B137" s="17">
        <v>-612</v>
      </c>
      <c r="C137" s="17">
        <v>15181</v>
      </c>
      <c r="D137" s="17">
        <v>12679</v>
      </c>
      <c r="E137" s="17">
        <v>11222</v>
      </c>
      <c r="F137" s="17">
        <v>13690</v>
      </c>
      <c r="G137" s="24"/>
      <c r="H137" s="7"/>
      <c r="I137" s="25">
        <f t="shared" si="32"/>
        <v>3959</v>
      </c>
      <c r="J137" s="24">
        <f t="shared" si="32"/>
        <v>-1011</v>
      </c>
      <c r="K137" s="7"/>
      <c r="L137" s="25">
        <f t="shared" si="27"/>
        <v>3956.4556735848973</v>
      </c>
      <c r="M137" s="17">
        <f t="shared" si="18"/>
        <v>6.4735969065891519</v>
      </c>
      <c r="N137" s="17">
        <f t="shared" si="28"/>
        <v>-1014.9271281315928</v>
      </c>
      <c r="O137" s="24">
        <f t="shared" si="19"/>
        <v>15.422335361947406</v>
      </c>
      <c r="P137" s="7"/>
      <c r="Q137" s="25">
        <f t="shared" si="20"/>
        <v>3979.1707422254558</v>
      </c>
      <c r="R137" s="24">
        <f t="shared" si="21"/>
        <v>-1013.0782895837546</v>
      </c>
      <c r="S137" s="7"/>
      <c r="T137" s="25">
        <f t="shared" si="22"/>
        <v>-0.96789927891192762</v>
      </c>
      <c r="U137" s="24">
        <f t="shared" si="23"/>
        <v>-0.24789055865987708</v>
      </c>
      <c r="V137" s="7"/>
      <c r="W137" s="25">
        <f t="shared" si="24"/>
        <v>-0.96738965007243216</v>
      </c>
      <c r="X137" s="24">
        <f t="shared" si="29"/>
        <v>68.017762161937583</v>
      </c>
      <c r="Y137" s="7"/>
      <c r="Z137" s="25">
        <f t="shared" si="30"/>
        <v>-612</v>
      </c>
      <c r="AA137" s="17">
        <f t="shared" si="31"/>
        <v>67.878000000000114</v>
      </c>
      <c r="AB137" s="24">
        <f t="shared" si="25"/>
        <v>1.1846945896687129</v>
      </c>
      <c r="AC137" s="17">
        <f t="shared" si="26"/>
        <v>0.13976216193746893</v>
      </c>
    </row>
    <row r="138" spans="1:29" s="17" customFormat="1" x14ac:dyDescent="0.25">
      <c r="A138" s="17">
        <v>53</v>
      </c>
      <c r="B138" s="17">
        <v>-640</v>
      </c>
      <c r="C138" s="17">
        <v>15116</v>
      </c>
      <c r="D138" s="17">
        <v>12483</v>
      </c>
      <c r="E138" s="17">
        <v>11282</v>
      </c>
      <c r="F138" s="17">
        <v>13887</v>
      </c>
      <c r="G138" s="24"/>
      <c r="H138" s="7"/>
      <c r="I138" s="25">
        <f t="shared" si="32"/>
        <v>3834</v>
      </c>
      <c r="J138" s="24">
        <f t="shared" si="32"/>
        <v>-1404</v>
      </c>
      <c r="K138" s="7"/>
      <c r="L138" s="25">
        <f t="shared" si="27"/>
        <v>3833.8630018513745</v>
      </c>
      <c r="M138" s="17">
        <f t="shared" si="18"/>
        <v>1.8768492726809135E-2</v>
      </c>
      <c r="N138" s="17">
        <f t="shared" si="28"/>
        <v>-1406.1930060391148</v>
      </c>
      <c r="O138" s="24">
        <f t="shared" si="19"/>
        <v>4.8092754875941353</v>
      </c>
      <c r="P138" s="7"/>
      <c r="Q138" s="25">
        <f t="shared" si="20"/>
        <v>3854.1707422254558</v>
      </c>
      <c r="R138" s="24">
        <f t="shared" si="21"/>
        <v>-1406.0782895837547</v>
      </c>
      <c r="S138" s="7"/>
      <c r="T138" s="25">
        <f t="shared" si="22"/>
        <v>-0.9374940971035377</v>
      </c>
      <c r="U138" s="24">
        <f t="shared" si="23"/>
        <v>-0.34405389623703436</v>
      </c>
      <c r="V138" s="7"/>
      <c r="W138" s="25">
        <f t="shared" si="24"/>
        <v>-0.93678590499714887</v>
      </c>
      <c r="X138" s="24">
        <f t="shared" si="29"/>
        <v>62.223573813651115</v>
      </c>
      <c r="Y138" s="7"/>
      <c r="Z138" s="25">
        <f t="shared" si="30"/>
        <v>-640</v>
      </c>
      <c r="AA138" s="17">
        <f t="shared" si="31"/>
        <v>62.118000000000116</v>
      </c>
      <c r="AB138" s="24">
        <f t="shared" si="25"/>
        <v>1.0841636247538395</v>
      </c>
      <c r="AC138" s="17">
        <f t="shared" si="26"/>
        <v>0.10557381365099872</v>
      </c>
    </row>
    <row r="139" spans="1:29" s="17" customFormat="1" x14ac:dyDescent="0.25">
      <c r="A139" s="17">
        <v>54</v>
      </c>
      <c r="B139" s="17">
        <v>-633</v>
      </c>
      <c r="C139" s="17">
        <v>15041</v>
      </c>
      <c r="D139" s="17">
        <v>12298</v>
      </c>
      <c r="E139" s="17">
        <v>11364</v>
      </c>
      <c r="F139" s="17">
        <v>14081</v>
      </c>
      <c r="G139" s="24"/>
      <c r="H139" s="7"/>
      <c r="I139" s="25">
        <f t="shared" si="32"/>
        <v>3677</v>
      </c>
      <c r="J139" s="24">
        <f t="shared" si="32"/>
        <v>-1783</v>
      </c>
      <c r="K139" s="7"/>
      <c r="L139" s="25">
        <f t="shared" si="27"/>
        <v>3674.2999658530662</v>
      </c>
      <c r="M139" s="17">
        <f t="shared" si="18"/>
        <v>7.2901843946087004</v>
      </c>
      <c r="N139" s="17">
        <f t="shared" si="28"/>
        <v>-1779.2110418550192</v>
      </c>
      <c r="O139" s="24">
        <f t="shared" si="19"/>
        <v>14.356203824416532</v>
      </c>
      <c r="P139" s="7"/>
      <c r="Q139" s="25">
        <f t="shared" si="20"/>
        <v>3697.1707422254558</v>
      </c>
      <c r="R139" s="24">
        <f t="shared" si="21"/>
        <v>-1785.0782895837547</v>
      </c>
      <c r="S139" s="7"/>
      <c r="T139" s="25">
        <f t="shared" si="22"/>
        <v>-0.89930518875219989</v>
      </c>
      <c r="U139" s="24">
        <f t="shared" si="23"/>
        <v>-0.43679156784452194</v>
      </c>
      <c r="V139" s="7"/>
      <c r="W139" s="25">
        <f t="shared" si="24"/>
        <v>-0.89840548798939179</v>
      </c>
      <c r="X139" s="24">
        <f t="shared" si="29"/>
        <v>56.46203093989584</v>
      </c>
      <c r="Y139" s="7"/>
      <c r="Z139" s="25">
        <f t="shared" si="30"/>
        <v>-633</v>
      </c>
      <c r="AA139" s="17">
        <f t="shared" si="31"/>
        <v>56.42100000000012</v>
      </c>
      <c r="AB139" s="24">
        <f t="shared" si="25"/>
        <v>0.98473221726772264</v>
      </c>
      <c r="AC139" s="17">
        <f t="shared" si="26"/>
        <v>4.1030939895719598E-2</v>
      </c>
    </row>
    <row r="140" spans="1:29" s="17" customFormat="1" x14ac:dyDescent="0.25">
      <c r="A140" s="17">
        <v>55</v>
      </c>
      <c r="B140" s="17">
        <v>-636</v>
      </c>
      <c r="C140" s="17">
        <v>14941</v>
      </c>
      <c r="D140" s="17">
        <v>12119</v>
      </c>
      <c r="E140" s="17">
        <v>11463</v>
      </c>
      <c r="F140" s="17">
        <v>14256</v>
      </c>
      <c r="G140" s="24"/>
      <c r="H140" s="7"/>
      <c r="I140" s="25">
        <f t="shared" si="32"/>
        <v>3478</v>
      </c>
      <c r="J140" s="24">
        <f t="shared" si="32"/>
        <v>-2137</v>
      </c>
      <c r="K140" s="7"/>
      <c r="L140" s="25">
        <f t="shared" si="27"/>
        <v>3477.2050935039683</v>
      </c>
      <c r="M140" s="17">
        <f t="shared" si="18"/>
        <v>0.63187633743335037</v>
      </c>
      <c r="N140" s="17">
        <f t="shared" si="28"/>
        <v>-2136.2795964415977</v>
      </c>
      <c r="O140" s="24">
        <f t="shared" si="19"/>
        <v>0.51898128695864942</v>
      </c>
      <c r="P140" s="7"/>
      <c r="Q140" s="25">
        <f t="shared" si="20"/>
        <v>3498.1707422254558</v>
      </c>
      <c r="R140" s="24">
        <f t="shared" si="21"/>
        <v>-2139.0782895837547</v>
      </c>
      <c r="S140" s="7"/>
      <c r="T140" s="25">
        <f t="shared" si="22"/>
        <v>-0.85090013931324304</v>
      </c>
      <c r="U140" s="24">
        <f t="shared" si="23"/>
        <v>-0.52341197879188495</v>
      </c>
      <c r="V140" s="7"/>
      <c r="W140" s="25">
        <f t="shared" si="24"/>
        <v>-0.84982153525984006</v>
      </c>
      <c r="X140" s="24">
        <f t="shared" si="29"/>
        <v>50.761119289975795</v>
      </c>
      <c r="Y140" s="7"/>
      <c r="Z140" s="25">
        <f t="shared" si="30"/>
        <v>-636</v>
      </c>
      <c r="AA140" s="17">
        <f t="shared" si="31"/>
        <v>50.697000000000124</v>
      </c>
      <c r="AB140" s="24">
        <f t="shared" si="25"/>
        <v>0.8848295708835674</v>
      </c>
      <c r="AC140" s="17">
        <f t="shared" si="26"/>
        <v>6.4119289975671734E-2</v>
      </c>
    </row>
    <row r="141" spans="1:29" s="17" customFormat="1" x14ac:dyDescent="0.25">
      <c r="A141" s="17">
        <v>56</v>
      </c>
      <c r="B141" s="17">
        <v>-626</v>
      </c>
      <c r="C141" s="17">
        <v>14811</v>
      </c>
      <c r="D141" s="17">
        <v>11948</v>
      </c>
      <c r="E141" s="17">
        <v>11568</v>
      </c>
      <c r="F141" s="17">
        <v>14411</v>
      </c>
      <c r="G141" s="24"/>
      <c r="H141" s="7"/>
      <c r="I141" s="25">
        <f t="shared" si="32"/>
        <v>3243</v>
      </c>
      <c r="J141" s="24">
        <f t="shared" si="32"/>
        <v>-2463</v>
      </c>
      <c r="K141" s="7"/>
      <c r="L141" s="25">
        <f t="shared" si="27"/>
        <v>3249.1180600582679</v>
      </c>
      <c r="M141" s="17">
        <f t="shared" si="18"/>
        <v>37.430658876573375</v>
      </c>
      <c r="N141" s="17">
        <f t="shared" si="28"/>
        <v>-2466.9408505261072</v>
      </c>
      <c r="O141" s="24">
        <f t="shared" si="19"/>
        <v>15.530302869119156</v>
      </c>
      <c r="P141" s="7"/>
      <c r="Q141" s="25">
        <f t="shared" si="20"/>
        <v>3263.1707422254558</v>
      </c>
      <c r="R141" s="24">
        <f t="shared" si="21"/>
        <v>-2465.0782895837547</v>
      </c>
      <c r="S141" s="7"/>
      <c r="T141" s="25">
        <f t="shared" si="22"/>
        <v>-0.79373839751346997</v>
      </c>
      <c r="U141" s="24">
        <f t="shared" si="23"/>
        <v>-0.6031810577999086</v>
      </c>
      <c r="V141" s="7"/>
      <c r="W141" s="25">
        <f t="shared" si="24"/>
        <v>-0.79249501390019028</v>
      </c>
      <c r="X141" s="24">
        <f t="shared" si="29"/>
        <v>45.115009141354108</v>
      </c>
      <c r="Y141" s="7"/>
      <c r="Z141" s="25">
        <f t="shared" si="30"/>
        <v>-626</v>
      </c>
      <c r="AA141" s="17">
        <f t="shared" si="31"/>
        <v>45.063000000000123</v>
      </c>
      <c r="AB141" s="24">
        <f t="shared" si="25"/>
        <v>0.78649772082620673</v>
      </c>
      <c r="AC141" s="17">
        <f t="shared" si="26"/>
        <v>5.2009141353984489E-2</v>
      </c>
    </row>
    <row r="142" spans="1:29" s="17" customFormat="1" x14ac:dyDescent="0.25">
      <c r="A142" s="17">
        <v>57</v>
      </c>
      <c r="B142" s="17">
        <v>-622</v>
      </c>
      <c r="C142" s="17">
        <v>14694</v>
      </c>
      <c r="D142" s="17">
        <v>11800</v>
      </c>
      <c r="E142" s="17">
        <v>11705</v>
      </c>
      <c r="F142" s="17">
        <v>14572</v>
      </c>
      <c r="G142" s="24"/>
      <c r="H142" s="7"/>
      <c r="I142" s="25">
        <f t="shared" si="32"/>
        <v>2989</v>
      </c>
      <c r="J142" s="24">
        <f t="shared" si="32"/>
        <v>-2772</v>
      </c>
      <c r="K142" s="7"/>
      <c r="L142" s="25">
        <f t="shared" si="27"/>
        <v>2991.180071122817</v>
      </c>
      <c r="M142" s="17">
        <f t="shared" si="18"/>
        <v>4.7527101005406873</v>
      </c>
      <c r="N142" s="17">
        <f t="shared" si="28"/>
        <v>-2771.8863012822535</v>
      </c>
      <c r="O142" s="24">
        <f t="shared" si="19"/>
        <v>1.2927398417198647E-2</v>
      </c>
      <c r="P142" s="7"/>
      <c r="Q142" s="25">
        <f t="shared" si="20"/>
        <v>3009.1707422254558</v>
      </c>
      <c r="R142" s="24">
        <f t="shared" si="21"/>
        <v>-2774.0782895837547</v>
      </c>
      <c r="S142" s="7"/>
      <c r="T142" s="25">
        <f t="shared" si="22"/>
        <v>-0.7319550680788216</v>
      </c>
      <c r="U142" s="24">
        <f t="shared" si="23"/>
        <v>-0.67879039955904752</v>
      </c>
      <c r="V142" s="7"/>
      <c r="W142" s="25">
        <f t="shared" si="24"/>
        <v>-0.73055548150847582</v>
      </c>
      <c r="X142" s="24">
        <f t="shared" si="29"/>
        <v>39.493892500140419</v>
      </c>
      <c r="Y142" s="7"/>
      <c r="Z142" s="25">
        <f t="shared" si="30"/>
        <v>-622</v>
      </c>
      <c r="AA142" s="17">
        <f t="shared" si="31"/>
        <v>39.465000000000124</v>
      </c>
      <c r="AB142" s="24">
        <f t="shared" si="25"/>
        <v>0.68879418929956426</v>
      </c>
      <c r="AC142" s="17">
        <f t="shared" si="26"/>
        <v>2.889250014029443E-2</v>
      </c>
    </row>
    <row r="143" spans="1:29" s="17" customFormat="1" x14ac:dyDescent="0.25">
      <c r="A143" s="17">
        <v>58</v>
      </c>
      <c r="B143" s="17">
        <v>-615</v>
      </c>
      <c r="C143" s="17">
        <v>14556</v>
      </c>
      <c r="D143" s="17">
        <v>11656</v>
      </c>
      <c r="E143" s="17">
        <v>11840</v>
      </c>
      <c r="F143" s="17">
        <v>14705</v>
      </c>
      <c r="G143" s="24"/>
      <c r="H143" s="7"/>
      <c r="I143" s="25">
        <f t="shared" si="32"/>
        <v>2716</v>
      </c>
      <c r="J143" s="24">
        <f t="shared" si="32"/>
        <v>-3049</v>
      </c>
      <c r="K143" s="7"/>
      <c r="L143" s="25">
        <f t="shared" si="27"/>
        <v>2707.8770848735389</v>
      </c>
      <c r="M143" s="17">
        <f t="shared" si="18"/>
        <v>65.981750151690008</v>
      </c>
      <c r="N143" s="17">
        <f t="shared" si="28"/>
        <v>-3047.415079607882</v>
      </c>
      <c r="O143" s="24">
        <f t="shared" si="19"/>
        <v>2.5119726493513643</v>
      </c>
      <c r="P143" s="7"/>
      <c r="Q143" s="25">
        <f t="shared" si="20"/>
        <v>2736.1707422254558</v>
      </c>
      <c r="R143" s="24">
        <f t="shared" si="21"/>
        <v>-3051.0782895837547</v>
      </c>
      <c r="S143" s="7"/>
      <c r="T143" s="25">
        <f t="shared" si="22"/>
        <v>-0.66555015100929793</v>
      </c>
      <c r="U143" s="24">
        <f t="shared" si="23"/>
        <v>-0.74656964767322709</v>
      </c>
      <c r="V143" s="7"/>
      <c r="W143" s="25">
        <f t="shared" si="24"/>
        <v>-0.66401051436298408</v>
      </c>
      <c r="X143" s="24">
        <f t="shared" si="29"/>
        <v>34.040757525955655</v>
      </c>
      <c r="Y143" s="7"/>
      <c r="Z143" s="25">
        <f t="shared" si="30"/>
        <v>-615</v>
      </c>
      <c r="AA143" s="17">
        <f t="shared" si="31"/>
        <v>33.930000000000128</v>
      </c>
      <c r="AB143" s="24">
        <f t="shared" si="25"/>
        <v>0.59219021520167814</v>
      </c>
      <c r="AC143" s="17">
        <f t="shared" si="26"/>
        <v>0.11075752595552757</v>
      </c>
    </row>
    <row r="144" spans="1:29" s="17" customFormat="1" x14ac:dyDescent="0.25">
      <c r="A144" s="17">
        <v>59</v>
      </c>
      <c r="B144" s="17">
        <v>-615</v>
      </c>
      <c r="C144" s="17">
        <v>14377</v>
      </c>
      <c r="D144" s="17">
        <v>11526</v>
      </c>
      <c r="E144" s="17">
        <v>11985</v>
      </c>
      <c r="F144" s="17">
        <v>14821</v>
      </c>
      <c r="G144" s="24"/>
      <c r="H144" s="7"/>
      <c r="I144" s="25">
        <f t="shared" si="32"/>
        <v>2392</v>
      </c>
      <c r="J144" s="24">
        <f t="shared" si="32"/>
        <v>-3295</v>
      </c>
      <c r="K144" s="7"/>
      <c r="L144" s="25">
        <f t="shared" si="27"/>
        <v>2399.1190220559079</v>
      </c>
      <c r="M144" s="17">
        <f t="shared" si="18"/>
        <v>50.680475032502606</v>
      </c>
      <c r="N144" s="17">
        <f t="shared" si="28"/>
        <v>-3294.5290553351178</v>
      </c>
      <c r="O144" s="24">
        <f t="shared" si="19"/>
        <v>0.22178887738096437</v>
      </c>
      <c r="P144" s="7"/>
      <c r="Q144" s="25">
        <f t="shared" si="20"/>
        <v>2412.1707422254558</v>
      </c>
      <c r="R144" s="24">
        <f t="shared" si="21"/>
        <v>-3297.0782895837547</v>
      </c>
      <c r="S144" s="7"/>
      <c r="T144" s="25">
        <f t="shared" si="22"/>
        <v>-0.58673991976195128</v>
      </c>
      <c r="U144" s="24">
        <f t="shared" si="23"/>
        <v>-0.80676349256885227</v>
      </c>
      <c r="V144" s="7"/>
      <c r="W144" s="25">
        <f t="shared" si="24"/>
        <v>-0.5850758642529541</v>
      </c>
      <c r="X144" s="24">
        <f t="shared" si="29"/>
        <v>28.340505218860926</v>
      </c>
      <c r="Y144" s="7"/>
      <c r="Z144" s="25">
        <f t="shared" si="30"/>
        <v>-615</v>
      </c>
      <c r="AA144" s="17">
        <f t="shared" si="31"/>
        <v>28.395000000000127</v>
      </c>
      <c r="AB144" s="24">
        <f t="shared" si="25"/>
        <v>0.49558624110379207</v>
      </c>
      <c r="AC144" s="17">
        <f t="shared" si="26"/>
        <v>-5.4494781139201365E-2</v>
      </c>
    </row>
    <row r="145" spans="1:29" s="17" customFormat="1" x14ac:dyDescent="0.25">
      <c r="A145" s="17">
        <v>60</v>
      </c>
      <c r="B145" s="17">
        <v>-626</v>
      </c>
      <c r="C145" s="17">
        <v>14221</v>
      </c>
      <c r="D145" s="17">
        <v>11420</v>
      </c>
      <c r="E145" s="17">
        <v>12163</v>
      </c>
      <c r="F145" s="17">
        <v>14940</v>
      </c>
      <c r="G145" s="24"/>
      <c r="H145" s="7"/>
      <c r="I145" s="25">
        <f t="shared" si="32"/>
        <v>2058</v>
      </c>
      <c r="J145" s="24">
        <f t="shared" si="32"/>
        <v>-3520</v>
      </c>
      <c r="K145" s="7"/>
      <c r="L145" s="25">
        <f t="shared" si="27"/>
        <v>2061.6737878642834</v>
      </c>
      <c r="M145" s="17">
        <f t="shared" si="18"/>
        <v>13.496717271756282</v>
      </c>
      <c r="N145" s="17">
        <f t="shared" si="28"/>
        <v>-3514.5044345764522</v>
      </c>
      <c r="O145" s="24">
        <f t="shared" si="19"/>
        <v>30.201239324493667</v>
      </c>
      <c r="P145" s="7"/>
      <c r="Q145" s="25">
        <f t="shared" si="20"/>
        <v>2078.1707422254558</v>
      </c>
      <c r="R145" s="24">
        <f t="shared" si="21"/>
        <v>-3522.0782895837547</v>
      </c>
      <c r="S145" s="7"/>
      <c r="T145" s="25">
        <f t="shared" si="22"/>
        <v>-0.50549727396993327</v>
      </c>
      <c r="U145" s="24">
        <f t="shared" si="23"/>
        <v>-0.86181883850997287</v>
      </c>
      <c r="V145" s="7"/>
      <c r="W145" s="25">
        <f t="shared" si="24"/>
        <v>-0.50371940120579473</v>
      </c>
      <c r="X145" s="24">
        <f t="shared" si="29"/>
        <v>22.695978449070594</v>
      </c>
      <c r="Y145" s="7"/>
      <c r="Z145" s="25">
        <f t="shared" si="30"/>
        <v>-626</v>
      </c>
      <c r="AA145" s="17">
        <f t="shared" si="31"/>
        <v>22.761000000000127</v>
      </c>
      <c r="AB145" s="24">
        <f t="shared" si="25"/>
        <v>0.39725439104643157</v>
      </c>
      <c r="AC145" s="17">
        <f t="shared" si="26"/>
        <v>-6.5021550929532879E-2</v>
      </c>
    </row>
    <row r="146" spans="1:29" s="17" customFormat="1" x14ac:dyDescent="0.25">
      <c r="A146" s="17">
        <v>61</v>
      </c>
      <c r="B146" s="17">
        <v>-625</v>
      </c>
      <c r="C146" s="17">
        <v>14042</v>
      </c>
      <c r="D146" s="17">
        <v>11332</v>
      </c>
      <c r="E146" s="17">
        <v>12341</v>
      </c>
      <c r="F146" s="17">
        <v>15037</v>
      </c>
      <c r="G146" s="24"/>
      <c r="H146" s="7"/>
      <c r="I146" s="25">
        <f t="shared" si="32"/>
        <v>1701</v>
      </c>
      <c r="J146" s="24">
        <f t="shared" si="32"/>
        <v>-3705</v>
      </c>
      <c r="K146" s="7"/>
      <c r="L146" s="25">
        <f t="shared" si="27"/>
        <v>1704.6881023224748</v>
      </c>
      <c r="M146" s="17">
        <f t="shared" si="18"/>
        <v>13.602098741044259</v>
      </c>
      <c r="N146" s="17">
        <f t="shared" si="28"/>
        <v>-3700.2632560725397</v>
      </c>
      <c r="O146" s="24">
        <f t="shared" si="19"/>
        <v>22.436743034332391</v>
      </c>
      <c r="P146" s="7"/>
      <c r="Q146" s="25">
        <f t="shared" si="20"/>
        <v>1721.1707422254556</v>
      </c>
      <c r="R146" s="24">
        <f t="shared" si="21"/>
        <v>-3707.0782895837547</v>
      </c>
      <c r="S146" s="7"/>
      <c r="T146" s="25">
        <f t="shared" si="22"/>
        <v>-0.41866007472517153</v>
      </c>
      <c r="U146" s="24">
        <f t="shared" si="23"/>
        <v>-0.90708656739489424</v>
      </c>
      <c r="V146" s="7"/>
      <c r="W146" s="25">
        <f t="shared" si="24"/>
        <v>-0.41678857619591875</v>
      </c>
      <c r="X146" s="24">
        <f t="shared" si="29"/>
        <v>17.068229804841394</v>
      </c>
      <c r="Y146" s="7"/>
      <c r="Z146" s="25">
        <f t="shared" si="30"/>
        <v>-625</v>
      </c>
      <c r="AA146" s="17">
        <f t="shared" si="31"/>
        <v>17.136000000000127</v>
      </c>
      <c r="AB146" s="24">
        <f t="shared" si="25"/>
        <v>0.29907962062175053</v>
      </c>
      <c r="AC146" s="17">
        <f t="shared" si="26"/>
        <v>-6.777019515873306E-2</v>
      </c>
    </row>
    <row r="147" spans="1:29" s="17" customFormat="1" x14ac:dyDescent="0.25">
      <c r="A147" s="17">
        <v>62</v>
      </c>
      <c r="B147" s="17">
        <v>-637</v>
      </c>
      <c r="C147" s="17">
        <v>13843</v>
      </c>
      <c r="D147" s="17">
        <v>11251</v>
      </c>
      <c r="E147" s="17">
        <v>12524</v>
      </c>
      <c r="F147" s="17">
        <v>15105</v>
      </c>
      <c r="G147" s="24"/>
      <c r="H147" s="7"/>
      <c r="I147" s="25">
        <f t="shared" si="32"/>
        <v>1319</v>
      </c>
      <c r="J147" s="24">
        <f t="shared" si="32"/>
        <v>-3854</v>
      </c>
      <c r="K147" s="7"/>
      <c r="L147" s="25">
        <f t="shared" si="27"/>
        <v>1323.7684778074979</v>
      </c>
      <c r="M147" s="17">
        <f t="shared" si="18"/>
        <v>22.738380600599999</v>
      </c>
      <c r="N147" s="17">
        <f t="shared" si="28"/>
        <v>-3852.9197326442254</v>
      </c>
      <c r="O147" s="24">
        <f t="shared" si="19"/>
        <v>1.166977559952235</v>
      </c>
      <c r="P147" s="7"/>
      <c r="Q147" s="25">
        <f t="shared" si="20"/>
        <v>1339.1707422254556</v>
      </c>
      <c r="R147" s="24">
        <f t="shared" si="21"/>
        <v>-3856.0782895837547</v>
      </c>
      <c r="S147" s="7"/>
      <c r="T147" s="25">
        <f t="shared" si="22"/>
        <v>-0.32574183911873189</v>
      </c>
      <c r="U147" s="24">
        <f t="shared" si="23"/>
        <v>-0.94354544092923631</v>
      </c>
      <c r="V147" s="7"/>
      <c r="W147" s="25">
        <f t="shared" si="24"/>
        <v>-0.32379488493710334</v>
      </c>
      <c r="X147" s="24">
        <f t="shared" si="29"/>
        <v>11.330967560185172</v>
      </c>
      <c r="Y147" s="7"/>
      <c r="Z147" s="25">
        <f t="shared" si="30"/>
        <v>-637</v>
      </c>
      <c r="AA147" s="17">
        <f t="shared" si="31"/>
        <v>11.403000000000127</v>
      </c>
      <c r="AB147" s="24">
        <f t="shared" si="25"/>
        <v>0.19901989460491562</v>
      </c>
      <c r="AC147" s="17">
        <f t="shared" si="26"/>
        <v>-7.203243981495433E-2</v>
      </c>
    </row>
    <row r="148" spans="1:29" s="17" customFormat="1" x14ac:dyDescent="0.25">
      <c r="A148" s="17">
        <v>63</v>
      </c>
      <c r="B148" s="17">
        <v>-638</v>
      </c>
      <c r="C148" s="17">
        <v>13658</v>
      </c>
      <c r="D148" s="17">
        <v>11200</v>
      </c>
      <c r="E148" s="17">
        <v>12730</v>
      </c>
      <c r="F148" s="17">
        <v>15173</v>
      </c>
      <c r="G148" s="24"/>
      <c r="H148" s="7"/>
      <c r="I148" s="25">
        <f t="shared" si="32"/>
        <v>928</v>
      </c>
      <c r="J148" s="24">
        <f t="shared" si="32"/>
        <v>-3973</v>
      </c>
      <c r="K148" s="7"/>
      <c r="L148" s="25">
        <f t="shared" si="27"/>
        <v>928.76882695723032</v>
      </c>
      <c r="M148" s="17">
        <f t="shared" ref="M148:M149" si="33">(I148-L148)^2</f>
        <v>0.59109489016402772</v>
      </c>
      <c r="N148" s="17">
        <f t="shared" si="28"/>
        <v>-3967.192673392557</v>
      </c>
      <c r="O148" s="24">
        <f t="shared" ref="O148:O149" si="34">(J148-N148)^2</f>
        <v>33.725042325515119</v>
      </c>
      <c r="P148" s="7"/>
      <c r="Q148" s="25">
        <f t="shared" si="20"/>
        <v>948.17074222545568</v>
      </c>
      <c r="R148" s="24">
        <f t="shared" si="21"/>
        <v>-3975.0782895837547</v>
      </c>
      <c r="S148" s="7"/>
      <c r="T148" s="25">
        <f t="shared" si="22"/>
        <v>-0.23063443042208814</v>
      </c>
      <c r="U148" s="24">
        <f t="shared" si="23"/>
        <v>-0.97266360167142896</v>
      </c>
      <c r="V148" s="7"/>
      <c r="W148" s="25">
        <f t="shared" si="24"/>
        <v>-0.22862716848080433</v>
      </c>
      <c r="X148" s="24">
        <f t="shared" si="29"/>
        <v>5.6177824766559183</v>
      </c>
      <c r="Y148" s="7"/>
      <c r="Z148" s="25">
        <f t="shared" si="30"/>
        <v>-638</v>
      </c>
      <c r="AA148" s="17">
        <f t="shared" si="31"/>
        <v>5.6610000000001266</v>
      </c>
      <c r="AB148" s="24">
        <f t="shared" si="25"/>
        <v>9.8803088955401214E-2</v>
      </c>
      <c r="AC148" s="17">
        <f t="shared" si="26"/>
        <v>-4.3217523344208253E-2</v>
      </c>
    </row>
    <row r="149" spans="1:29" s="17" customFormat="1" x14ac:dyDescent="0.25">
      <c r="A149" s="17">
        <v>64</v>
      </c>
      <c r="B149" s="17">
        <v>-636</v>
      </c>
      <c r="C149" s="17">
        <v>13460</v>
      </c>
      <c r="D149" s="17">
        <v>11170</v>
      </c>
      <c r="E149" s="17">
        <v>12933</v>
      </c>
      <c r="F149" s="17">
        <v>15218</v>
      </c>
      <c r="G149" s="24"/>
      <c r="H149" s="7"/>
      <c r="I149" s="25">
        <f t="shared" si="32"/>
        <v>527</v>
      </c>
      <c r="J149" s="24">
        <f t="shared" si="32"/>
        <v>-4048</v>
      </c>
      <c r="K149" s="7"/>
      <c r="L149" s="25">
        <f t="shared" si="27"/>
        <v>525.51968459026534</v>
      </c>
      <c r="M149" s="17">
        <f t="shared" si="33"/>
        <v>2.191333712297888</v>
      </c>
      <c r="N149" s="17">
        <f t="shared" si="28"/>
        <v>-4041.4969793900491</v>
      </c>
      <c r="O149" s="24">
        <f t="shared" si="34"/>
        <v>42.289277053446291</v>
      </c>
      <c r="P149" s="7"/>
      <c r="Q149" s="25">
        <f t="shared" ref="Q149" si="35">I149-$J$4</f>
        <v>547.17074222545568</v>
      </c>
      <c r="R149" s="24">
        <f t="shared" ref="R149" si="36">J149-$J$3</f>
        <v>-4050.0782895837547</v>
      </c>
      <c r="S149" s="7"/>
      <c r="T149" s="25">
        <f t="shared" ref="T149" si="37">Q149/$J$7</f>
        <v>-0.13309460718077321</v>
      </c>
      <c r="U149" s="24">
        <f t="shared" ref="U149" si="38">R149/$J$6</f>
        <v>-0.99101538365180242</v>
      </c>
      <c r="V149" s="7"/>
      <c r="W149" s="25">
        <f t="shared" ref="W149" si="39">(T149-U149*SIN(-$J$11*PI()/180))/(COS(-$J$11*PI()/180))</f>
        <v>-0.13104925604741696</v>
      </c>
      <c r="X149" s="24">
        <f>IF(MOD(ATAN2(U149,W149)*180/PI()-$J$9+360,360)&gt;5,MOD(ATAN2(U149,W149)*180/PI()-$J$9+360,360)-360,MOD(ATAN2(U149,W149)*180/PI()-$J$9+360,360))</f>
        <v>-7.6691441944717553E-2</v>
      </c>
      <c r="Y149" s="7"/>
      <c r="Z149" s="25">
        <f t="shared" si="30"/>
        <v>-636</v>
      </c>
      <c r="AA149" s="17">
        <f t="shared" si="31"/>
        <v>-6.2999999999872713E-2</v>
      </c>
      <c r="AB149" s="24">
        <f t="shared" ref="AB149" si="40">AA149*PI()/180</f>
        <v>-1.0995574287542059E-3</v>
      </c>
      <c r="AC149" s="17">
        <f t="shared" ref="AC149" si="41">X149-AA149</f>
        <v>-1.369144194484484E-2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-9977</v>
      </c>
      <c r="G154" s="2"/>
      <c r="I154" s="1"/>
      <c r="J154" s="3"/>
    </row>
    <row r="155" spans="1:29" x14ac:dyDescent="0.25">
      <c r="A155" t="s">
        <v>77</v>
      </c>
      <c r="B155">
        <v>-9986</v>
      </c>
      <c r="G155" s="2"/>
      <c r="I155" s="43">
        <v>0</v>
      </c>
      <c r="J155" s="39">
        <f>B155</f>
        <v>-9986</v>
      </c>
    </row>
    <row r="156" spans="1:29" x14ac:dyDescent="0.25">
      <c r="A156" s="31" t="s">
        <v>78</v>
      </c>
      <c r="B156" s="31">
        <v>9988</v>
      </c>
      <c r="G156" s="2"/>
      <c r="I156" s="1"/>
      <c r="J156" s="3"/>
    </row>
    <row r="157" spans="1:29" x14ac:dyDescent="0.25">
      <c r="A157" t="s">
        <v>79</v>
      </c>
      <c r="B157">
        <v>9988</v>
      </c>
      <c r="G157" s="2"/>
      <c r="I157" s="43">
        <f>J155</f>
        <v>-9986</v>
      </c>
      <c r="J157" s="39">
        <f>I157+B157</f>
        <v>2</v>
      </c>
    </row>
    <row r="158" spans="1:29" x14ac:dyDescent="0.25">
      <c r="A158" s="31" t="s">
        <v>80</v>
      </c>
      <c r="B158" s="31">
        <v>39998</v>
      </c>
      <c r="G158" s="2"/>
      <c r="I158" s="1"/>
      <c r="J158" s="3"/>
    </row>
    <row r="159" spans="1:29" x14ac:dyDescent="0.25">
      <c r="A159" t="s">
        <v>81</v>
      </c>
      <c r="B159">
        <v>39998</v>
      </c>
      <c r="G159" s="2"/>
      <c r="I159" s="43">
        <f>J157</f>
        <v>2</v>
      </c>
      <c r="J159" s="39">
        <f>I159+B159</f>
        <v>40000</v>
      </c>
    </row>
    <row r="160" spans="1:29" x14ac:dyDescent="0.25">
      <c r="A160" s="31" t="s">
        <v>82</v>
      </c>
      <c r="B160" s="31">
        <v>10004</v>
      </c>
      <c r="G160" s="2"/>
      <c r="I160" s="1"/>
      <c r="J160" s="3"/>
    </row>
    <row r="161" spans="1:10" x14ac:dyDescent="0.25">
      <c r="A161" t="s">
        <v>83</v>
      </c>
      <c r="B161">
        <v>10004</v>
      </c>
      <c r="G161" s="2"/>
      <c r="I161" s="43">
        <f>J159</f>
        <v>40000</v>
      </c>
      <c r="J161" s="39">
        <f>I161+B161</f>
        <v>50004</v>
      </c>
    </row>
    <row r="162" spans="1:10" x14ac:dyDescent="0.25">
      <c r="A162" s="31" t="s">
        <v>84</v>
      </c>
      <c r="B162" s="31">
        <v>-9983</v>
      </c>
      <c r="G162" s="2"/>
      <c r="I162" s="1"/>
      <c r="J162" s="3"/>
    </row>
    <row r="163" spans="1:10" x14ac:dyDescent="0.25">
      <c r="A163" t="s">
        <v>85</v>
      </c>
      <c r="B163">
        <v>-9997</v>
      </c>
      <c r="G163" s="2"/>
      <c r="I163" s="43">
        <f>J161</f>
        <v>50004</v>
      </c>
      <c r="J163" s="39">
        <f>I163+B163</f>
        <v>40007</v>
      </c>
    </row>
    <row r="164" spans="1:10" x14ac:dyDescent="0.25">
      <c r="A164" s="31" t="s">
        <v>86</v>
      </c>
      <c r="B164" s="31">
        <v>-40014</v>
      </c>
      <c r="G164" s="2"/>
      <c r="I164" s="1"/>
      <c r="J164" s="3"/>
    </row>
    <row r="165" spans="1:10" ht="15.75" thickBot="1" x14ac:dyDescent="0.3">
      <c r="A165" t="s">
        <v>87</v>
      </c>
      <c r="B165">
        <v>-40014</v>
      </c>
      <c r="G165" s="2"/>
      <c r="I165" s="4">
        <f>J163</f>
        <v>40007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2.0209142311305683</v>
      </c>
      <c r="L3" s="35" t="s">
        <v>1</v>
      </c>
      <c r="M3" s="11">
        <v>-4122.0572764739045</v>
      </c>
      <c r="N3" s="10" t="s">
        <v>2</v>
      </c>
      <c r="O3" s="35">
        <v>4096.8608672163718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-19.590207384805556</v>
      </c>
      <c r="L4" s="9" t="s">
        <v>5</v>
      </c>
      <c r="M4" s="13">
        <v>359.90690432434138</v>
      </c>
      <c r="N4" s="12" t="s">
        <v>6</v>
      </c>
      <c r="O4" s="9">
        <v>360.27774727158726</v>
      </c>
      <c r="Q4" s="2" t="s">
        <v>7</v>
      </c>
      <c r="R4" s="2">
        <f>MAX(AC20:AC149)</f>
        <v>0.23995223830530676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-172.28734783518888</v>
      </c>
      <c r="N5" s="14" t="s">
        <v>9</v>
      </c>
      <c r="O5" s="9">
        <v>-172.40585229569791</v>
      </c>
      <c r="Q5" s="5" t="s">
        <v>10</v>
      </c>
      <c r="R5" s="5">
        <f>MIN(AC20:AC149)</f>
        <v>-0.17811564264451363</v>
      </c>
      <c r="T5" s="45" t="s">
        <v>55</v>
      </c>
      <c r="U5" s="47">
        <v>8</v>
      </c>
    </row>
    <row r="6" spans="1:21" ht="15.75" thickBot="1" x14ac:dyDescent="0.3">
      <c r="A6" t="s">
        <v>65</v>
      </c>
      <c r="I6" s="32" t="s">
        <v>11</v>
      </c>
      <c r="J6" s="32">
        <f>(O3+O9)/2</f>
        <v>4090.4125133964662</v>
      </c>
      <c r="L6" s="37" t="s">
        <v>12</v>
      </c>
      <c r="M6" s="13">
        <v>-19.368853788091609</v>
      </c>
      <c r="N6" s="14" t="s">
        <v>13</v>
      </c>
      <c r="O6" s="9">
        <v>1.2596526813502824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-4115.3629292635396</v>
      </c>
      <c r="L7" s="38" t="s">
        <v>15</v>
      </c>
      <c r="M7" s="16">
        <f>SUM(M20:M84)</f>
        <v>1026.1764371371617</v>
      </c>
      <c r="N7" s="15" t="s">
        <v>15</v>
      </c>
      <c r="O7" s="36">
        <f>SUM(O20:O84)</f>
        <v>2218.1436673581425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-172.38876897010718</v>
      </c>
      <c r="L9" s="35" t="s">
        <v>18</v>
      </c>
      <c r="M9" s="11">
        <v>-4108.6685820531738</v>
      </c>
      <c r="N9" s="10" t="s">
        <v>19</v>
      </c>
      <c r="O9" s="35">
        <v>4083.9641595765606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-172.27723468786303</v>
      </c>
      <c r="L10" s="9" t="s">
        <v>21</v>
      </c>
      <c r="M10" s="13">
        <v>359.87362251595778</v>
      </c>
      <c r="N10" s="12" t="s">
        <v>22</v>
      </c>
      <c r="O10" s="9">
        <v>360.22733137198895</v>
      </c>
      <c r="T10" s="48"/>
    </row>
    <row r="11" spans="1:21" ht="15.75" thickBot="1" x14ac:dyDescent="0.3">
      <c r="I11" s="33" t="s">
        <v>23</v>
      </c>
      <c r="J11" s="33">
        <f>J9-J10</f>
        <v>-0.11153428224415052</v>
      </c>
      <c r="L11" s="37" t="s">
        <v>24</v>
      </c>
      <c r="M11" s="13">
        <v>-172.26712154053715</v>
      </c>
      <c r="N11" s="14" t="s">
        <v>25</v>
      </c>
      <c r="O11" s="9">
        <v>-172.37168564451645</v>
      </c>
    </row>
    <row r="12" spans="1:21" x14ac:dyDescent="0.25">
      <c r="I12" s="9"/>
      <c r="J12" s="9"/>
      <c r="L12" s="37" t="s">
        <v>26</v>
      </c>
      <c r="M12" s="13">
        <v>-19.811560981519502</v>
      </c>
      <c r="N12" s="14" t="s">
        <v>27</v>
      </c>
      <c r="O12" s="9">
        <v>2.7821757809108538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1070.5872369924452</v>
      </c>
      <c r="N13" s="15" t="s">
        <v>15</v>
      </c>
      <c r="O13" s="36">
        <f>SUM(O85:O149)</f>
        <v>2739.1707634359186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13511</v>
      </c>
      <c r="D20" s="17">
        <v>11208</v>
      </c>
      <c r="E20" s="17">
        <v>12973</v>
      </c>
      <c r="F20" s="17">
        <v>15266</v>
      </c>
      <c r="G20" s="24"/>
      <c r="H20" s="7"/>
      <c r="I20" s="25">
        <f t="shared" ref="I20:J51" si="0">C20-E20</f>
        <v>538</v>
      </c>
      <c r="J20" s="24">
        <f t="shared" si="0"/>
        <v>-4058</v>
      </c>
      <c r="K20" s="7"/>
      <c r="L20" s="25">
        <f>$M$3*SIN(2*PI()/$M$4*(AA20+$M$5))+$M$6</f>
        <v>529.37082022242839</v>
      </c>
      <c r="M20" s="17">
        <f t="shared" ref="M20:M83" si="1">(I20-L20)^2</f>
        <v>74.462743633650774</v>
      </c>
      <c r="N20" s="17">
        <f>$O$3*COS(2*PI()/$O$4*(AA20+$O$5))+$O$6</f>
        <v>-4058.573657351988</v>
      </c>
      <c r="O20" s="24">
        <f t="shared" ref="O20:O83" si="2">(J20-N20)^2</f>
        <v>0.32908275748988863</v>
      </c>
      <c r="P20" s="7"/>
      <c r="Q20" s="25">
        <f>I20-$J$4</f>
        <v>557.59020738480558</v>
      </c>
      <c r="R20" s="24">
        <f>J20-$J$3</f>
        <v>-4060.0209142311305</v>
      </c>
      <c r="S20" s="7"/>
      <c r="T20" s="25">
        <f>Q20/$J$7</f>
        <v>-0.13548992323857778</v>
      </c>
      <c r="U20" s="24">
        <f>R20/$J$6</f>
        <v>-0.99257004053605824</v>
      </c>
      <c r="V20" s="7"/>
      <c r="W20" s="25">
        <f>(T20-U20*SIN(-$J$11*PI()/180))/(COS(-$J$11*PI()/180))</f>
        <v>-0.13355800051740263</v>
      </c>
      <c r="X20" s="24">
        <f>IF(MOD(ATAN2(U20,W20)*180/PI()-$J$9+360,360)&gt;5,MOD(ATAN2(U20,W20)*180/PI()-$J$9+360,360)-360,MOD(ATAN2(U20,W20)*180/PI()-$J$9+360,360))</f>
        <v>5.233028096478165E-2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7.0330280964781652E-2</v>
      </c>
      <c r="AD20" s="17">
        <f ca="1">INDIRECT("AC"&amp;AE20)-AC20</f>
        <v>-5.3666068457096858E-2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13700</v>
      </c>
      <c r="D21" s="17">
        <v>11237</v>
      </c>
      <c r="E21" s="17">
        <v>12770</v>
      </c>
      <c r="F21" s="17">
        <v>15222</v>
      </c>
      <c r="G21" s="24"/>
      <c r="H21" s="7"/>
      <c r="I21" s="25">
        <f t="shared" si="0"/>
        <v>930</v>
      </c>
      <c r="J21" s="24">
        <f t="shared" si="0"/>
        <v>-3985</v>
      </c>
      <c r="K21" s="7"/>
      <c r="L21" s="25">
        <f t="shared" ref="L21:L84" si="3">$M$3*SIN(2*PI()/$M$4*(AA21+$M$5))+$M$6</f>
        <v>934.19898741608029</v>
      </c>
      <c r="M21" s="17">
        <f t="shared" si="1"/>
        <v>17.631495320400592</v>
      </c>
      <c r="N21" s="17">
        <f t="shared" ref="N21:N84" si="4">$O$3*COS(2*PI()/$O$4*(AA21+$O$5))+$O$6</f>
        <v>-3983.5923423930581</v>
      </c>
      <c r="O21" s="24">
        <f t="shared" si="2"/>
        <v>1.981499938381506</v>
      </c>
      <c r="P21" s="7"/>
      <c r="Q21" s="25">
        <f t="shared" ref="Q21:Q84" si="5">I21-$J$4</f>
        <v>949.59020738480558</v>
      </c>
      <c r="R21" s="24">
        <f t="shared" ref="R21:R84" si="6">J21-$J$3</f>
        <v>-3987.0209142311305</v>
      </c>
      <c r="S21" s="7"/>
      <c r="T21" s="25">
        <f t="shared" ref="T21:T84" si="7">Q21/$J$7</f>
        <v>-0.23074276162436505</v>
      </c>
      <c r="U21" s="24">
        <f t="shared" ref="U21:U84" si="8">R21/$J$6</f>
        <v>-0.97472342976980464</v>
      </c>
      <c r="V21" s="7"/>
      <c r="W21" s="25">
        <f t="shared" ref="W21:W84" si="9">(T21-U21*SIN(-$J$11*PI()/180))/(COS(-$J$11*PI()/180))</f>
        <v>-0.22884576035782625</v>
      </c>
      <c r="X21" s="24">
        <f t="shared" ref="X21:X83" si="10">MOD(ATAN2(U21,W21)*180/PI()-$J$9+360,360)</f>
        <v>5.6013849706790779</v>
      </c>
      <c r="Y21" s="7"/>
      <c r="Z21" s="25">
        <f t="shared" ref="Z21:Z84" si="11">B21</f>
        <v>636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-0.10461502932092159</v>
      </c>
      <c r="AD21" s="17">
        <f t="shared" ref="AD21:AD83" ca="1" si="14">INDIRECT("AC"&amp;AE21)-AC21</f>
        <v>2.2885084052425064E-2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13900</v>
      </c>
      <c r="D22" s="17">
        <v>11293</v>
      </c>
      <c r="E22" s="17">
        <v>12573</v>
      </c>
      <c r="F22" s="17">
        <v>15167</v>
      </c>
      <c r="G22" s="24"/>
      <c r="H22" s="7"/>
      <c r="I22" s="25">
        <f t="shared" si="0"/>
        <v>1327</v>
      </c>
      <c r="J22" s="24">
        <f t="shared" si="0"/>
        <v>-3874</v>
      </c>
      <c r="K22" s="7"/>
      <c r="L22" s="25">
        <f t="shared" si="3"/>
        <v>1330.1250146192951</v>
      </c>
      <c r="M22" s="17">
        <f t="shared" si="1"/>
        <v>9.7657163708083701</v>
      </c>
      <c r="N22" s="17">
        <f>$O$3*COS(2*PI()/$O$4*(AA22+$O$5))+$O$6</f>
        <v>-3868.7233474802647</v>
      </c>
      <c r="O22" s="24">
        <f>(J22-N22)^2</f>
        <v>27.843061814028971</v>
      </c>
      <c r="P22" s="7"/>
      <c r="Q22" s="25">
        <f t="shared" si="5"/>
        <v>1346.5902073848056</v>
      </c>
      <c r="R22" s="24">
        <f t="shared" si="6"/>
        <v>-3876.0209142311305</v>
      </c>
      <c r="S22" s="7"/>
      <c r="T22" s="25">
        <f t="shared" si="7"/>
        <v>-0.32721055968344043</v>
      </c>
      <c r="U22" s="24">
        <f t="shared" si="8"/>
        <v>-0.94758680244029569</v>
      </c>
      <c r="V22" s="7"/>
      <c r="W22" s="25">
        <f t="shared" si="9"/>
        <v>-0.32536656651843471</v>
      </c>
      <c r="X22" s="24">
        <f t="shared" si="10"/>
        <v>11.33936144422114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-9.9638555778859939E-2</v>
      </c>
      <c r="AD22" s="17">
        <f t="shared" ca="1" si="14"/>
        <v>2.3180172193573156E-2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14105</v>
      </c>
      <c r="D23" s="17">
        <v>11380</v>
      </c>
      <c r="E23" s="17">
        <v>12393</v>
      </c>
      <c r="F23" s="17">
        <v>15099</v>
      </c>
      <c r="G23" s="24"/>
      <c r="H23" s="7"/>
      <c r="I23" s="25">
        <f t="shared" si="0"/>
        <v>1712</v>
      </c>
      <c r="J23" s="24">
        <f t="shared" si="0"/>
        <v>-3719</v>
      </c>
      <c r="K23" s="7"/>
      <c r="L23" s="25">
        <f t="shared" si="3"/>
        <v>1713.7196201772501</v>
      </c>
      <c r="M23" s="17">
        <f t="shared" si="1"/>
        <v>2.957093554005787</v>
      </c>
      <c r="N23" s="17">
        <f t="shared" si="4"/>
        <v>-3714.6588374552116</v>
      </c>
      <c r="O23" s="24">
        <f t="shared" si="2"/>
        <v>18.845692240273728</v>
      </c>
      <c r="P23" s="7"/>
      <c r="Q23" s="25">
        <f t="shared" si="5"/>
        <v>1731.5902073848056</v>
      </c>
      <c r="R23" s="24">
        <f t="shared" si="6"/>
        <v>-3721.0209142311305</v>
      </c>
      <c r="S23" s="7"/>
      <c r="T23" s="25">
        <f t="shared" si="7"/>
        <v>-0.42076245452662431</v>
      </c>
      <c r="U23" s="24">
        <f t="shared" si="8"/>
        <v>-0.90969331382701735</v>
      </c>
      <c r="V23" s="7"/>
      <c r="W23" s="25">
        <f t="shared" si="9"/>
        <v>-0.41899240370615076</v>
      </c>
      <c r="X23" s="24">
        <f t="shared" si="10"/>
        <v>17.118925327959403</v>
      </c>
      <c r="Y23" s="7"/>
      <c r="Z23" s="25">
        <f t="shared" si="11"/>
        <v>639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-7.1074672040595033E-2</v>
      </c>
      <c r="AD23" s="17">
        <f t="shared" ca="1" si="14"/>
        <v>3.6064151476800532E-2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14280</v>
      </c>
      <c r="D24" s="17">
        <v>11475</v>
      </c>
      <c r="E24" s="17">
        <v>12219</v>
      </c>
      <c r="F24" s="17">
        <v>15009</v>
      </c>
      <c r="G24" s="24"/>
      <c r="H24" s="7"/>
      <c r="I24" s="25">
        <f t="shared" si="0"/>
        <v>2061</v>
      </c>
      <c r="J24" s="24">
        <f t="shared" si="0"/>
        <v>-3534</v>
      </c>
      <c r="K24" s="7"/>
      <c r="L24" s="25">
        <f t="shared" si="3"/>
        <v>2064.791017724579</v>
      </c>
      <c r="M24" s="17">
        <f t="shared" si="1"/>
        <v>14.371815388071974</v>
      </c>
      <c r="N24" s="17">
        <f t="shared" si="4"/>
        <v>-3532.0652229133248</v>
      </c>
      <c r="O24" s="24">
        <f t="shared" si="2"/>
        <v>3.7433623751235285</v>
      </c>
      <c r="P24" s="7"/>
      <c r="Q24" s="25">
        <f t="shared" si="5"/>
        <v>2080.5902073848056</v>
      </c>
      <c r="R24" s="24">
        <f t="shared" si="6"/>
        <v>-3536.0209142311305</v>
      </c>
      <c r="S24" s="7"/>
      <c r="T24" s="25">
        <f t="shared" si="7"/>
        <v>-0.50556663972213389</v>
      </c>
      <c r="U24" s="24">
        <f t="shared" si="8"/>
        <v>-0.86446560161116914</v>
      </c>
      <c r="V24" s="7"/>
      <c r="W24" s="25">
        <f t="shared" si="9"/>
        <v>-0.50388479178623879</v>
      </c>
      <c r="X24" s="24">
        <f t="shared" si="10"/>
        <v>22.626074087860104</v>
      </c>
      <c r="Y24" s="7"/>
      <c r="Z24" s="25">
        <f t="shared" si="11"/>
        <v>612</v>
      </c>
      <c r="AA24" s="17">
        <f t="shared" si="15"/>
        <v>22.697999999999997</v>
      </c>
      <c r="AB24" s="24">
        <f t="shared" si="12"/>
        <v>0.39615483361767284</v>
      </c>
      <c r="AC24" s="17">
        <f t="shared" si="13"/>
        <v>-7.1925912139892745E-2</v>
      </c>
      <c r="AD24" s="17">
        <f t="shared" ca="1" si="14"/>
        <v>-4.0469514278562713E-3</v>
      </c>
      <c r="AE24" s="17">
        <v>145</v>
      </c>
    </row>
    <row r="25" spans="1:31" s="17" customFormat="1" x14ac:dyDescent="0.25">
      <c r="A25" s="17">
        <v>5</v>
      </c>
      <c r="B25" s="17">
        <v>619</v>
      </c>
      <c r="C25" s="17">
        <v>14448</v>
      </c>
      <c r="D25" s="17">
        <v>11586</v>
      </c>
      <c r="E25" s="17">
        <v>12057</v>
      </c>
      <c r="F25" s="17">
        <v>14905</v>
      </c>
      <c r="G25" s="24"/>
      <c r="H25" s="7"/>
      <c r="I25" s="25">
        <f t="shared" si="0"/>
        <v>2391</v>
      </c>
      <c r="J25" s="24">
        <f t="shared" si="0"/>
        <v>-3319</v>
      </c>
      <c r="K25" s="7"/>
      <c r="L25" s="25">
        <f t="shared" si="3"/>
        <v>2400.2783398697406</v>
      </c>
      <c r="M25" s="17">
        <f t="shared" si="1"/>
        <v>86.087590738418911</v>
      </c>
      <c r="N25" s="17">
        <f t="shared" si="4"/>
        <v>-3314.2516283618197</v>
      </c>
      <c r="O25" s="24">
        <f t="shared" si="2"/>
        <v>22.547033214274951</v>
      </c>
      <c r="P25" s="7"/>
      <c r="Q25" s="25">
        <f t="shared" si="5"/>
        <v>2410.5902073848056</v>
      </c>
      <c r="R25" s="24">
        <f t="shared" si="6"/>
        <v>-3321.0209142311305</v>
      </c>
      <c r="S25" s="7"/>
      <c r="T25" s="25">
        <f t="shared" si="7"/>
        <v>-0.58575397815914865</v>
      </c>
      <c r="U25" s="24">
        <f t="shared" si="8"/>
        <v>-0.81190366579275086</v>
      </c>
      <c r="V25" s="7"/>
      <c r="W25" s="25">
        <f t="shared" si="9"/>
        <v>-0.58417460147465516</v>
      </c>
      <c r="X25" s="24">
        <f t="shared" si="10"/>
        <v>28.124245574220652</v>
      </c>
      <c r="Y25" s="7"/>
      <c r="Z25" s="25">
        <f t="shared" si="11"/>
        <v>619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-0.14475442577934672</v>
      </c>
      <c r="AD25" s="17">
        <f t="shared" ca="1" si="14"/>
        <v>0.10423565446290084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14610</v>
      </c>
      <c r="D26" s="17">
        <v>11707</v>
      </c>
      <c r="E26" s="17">
        <v>11903</v>
      </c>
      <c r="F26" s="17">
        <v>14778</v>
      </c>
      <c r="G26" s="24"/>
      <c r="H26" s="7"/>
      <c r="I26" s="25">
        <f t="shared" si="0"/>
        <v>2707</v>
      </c>
      <c r="J26" s="24">
        <f t="shared" si="0"/>
        <v>-3071</v>
      </c>
      <c r="K26" s="7"/>
      <c r="L26" s="25">
        <f t="shared" si="3"/>
        <v>2711.4411015887895</v>
      </c>
      <c r="M26" s="17">
        <f t="shared" si="1"/>
        <v>19.723383321948436</v>
      </c>
      <c r="N26" s="17">
        <f t="shared" si="4"/>
        <v>-3066.4446799236621</v>
      </c>
      <c r="O26" s="24">
        <f t="shared" si="2"/>
        <v>20.750940997887323</v>
      </c>
      <c r="P26" s="7"/>
      <c r="Q26" s="25">
        <f t="shared" si="5"/>
        <v>2726.5902073848056</v>
      </c>
      <c r="R26" s="24">
        <f t="shared" si="6"/>
        <v>-3073.0209142311305</v>
      </c>
      <c r="S26" s="7"/>
      <c r="T26" s="25">
        <f t="shared" si="7"/>
        <v>-0.66253942951095679</v>
      </c>
      <c r="U26" s="24">
        <f t="shared" si="8"/>
        <v>-0.75127408401150564</v>
      </c>
      <c r="V26" s="7"/>
      <c r="W26" s="25">
        <f t="shared" si="9"/>
        <v>-0.66107822245812109</v>
      </c>
      <c r="X26" s="24">
        <f t="shared" si="10"/>
        <v>33.734699196813779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-7.8300803186216683E-2</v>
      </c>
      <c r="AD26" s="17">
        <f t="shared" ca="1" si="14"/>
        <v>-2.2059156491621934E-2</v>
      </c>
      <c r="AE26" s="17">
        <v>143</v>
      </c>
    </row>
    <row r="27" spans="1:31" s="17" customFormat="1" x14ac:dyDescent="0.25">
      <c r="A27" s="17">
        <v>7</v>
      </c>
      <c r="B27" s="17">
        <v>612</v>
      </c>
      <c r="C27" s="17">
        <v>14751</v>
      </c>
      <c r="D27" s="17">
        <v>11849</v>
      </c>
      <c r="E27" s="17">
        <v>11758</v>
      </c>
      <c r="F27" s="17">
        <v>14639</v>
      </c>
      <c r="G27" s="24"/>
      <c r="H27" s="7"/>
      <c r="I27" s="25">
        <f t="shared" si="0"/>
        <v>2993</v>
      </c>
      <c r="J27" s="24">
        <f t="shared" si="0"/>
        <v>-2790</v>
      </c>
      <c r="K27" s="7"/>
      <c r="L27" s="25">
        <f t="shared" si="3"/>
        <v>2995.2766012881448</v>
      </c>
      <c r="M27" s="17">
        <f t="shared" si="1"/>
        <v>5.1829134251824494</v>
      </c>
      <c r="N27" s="17">
        <f t="shared" si="4"/>
        <v>-2791.8645774775005</v>
      </c>
      <c r="O27" s="24">
        <f t="shared" si="2"/>
        <v>3.4766491696019823</v>
      </c>
      <c r="P27" s="7"/>
      <c r="Q27" s="25">
        <f t="shared" si="5"/>
        <v>3012.5902073848056</v>
      </c>
      <c r="R27" s="24">
        <f t="shared" si="6"/>
        <v>-2792.0209142311305</v>
      </c>
      <c r="S27" s="7"/>
      <c r="T27" s="25">
        <f t="shared" si="7"/>
        <v>-0.73203512282303629</v>
      </c>
      <c r="U27" s="24">
        <f t="shared" si="8"/>
        <v>-0.68257685626743336</v>
      </c>
      <c r="V27" s="7"/>
      <c r="W27" s="25">
        <f t="shared" si="9"/>
        <v>-0.73070777641573614</v>
      </c>
      <c r="X27" s="24">
        <f t="shared" si="10"/>
        <v>39.339284192058017</v>
      </c>
      <c r="Y27" s="7"/>
      <c r="Z27" s="25">
        <f t="shared" si="11"/>
        <v>612</v>
      </c>
      <c r="AA27" s="17">
        <f t="shared" si="15"/>
        <v>39.320999999999998</v>
      </c>
      <c r="AB27" s="24">
        <f t="shared" si="12"/>
        <v>0.68628091517669021</v>
      </c>
      <c r="AC27" s="17">
        <f t="shared" si="13"/>
        <v>1.8284192058018789E-2</v>
      </c>
      <c r="AD27" s="17">
        <f t="shared" ca="1" si="14"/>
        <v>-8.3544415610703027E-2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14878</v>
      </c>
      <c r="D28" s="17">
        <v>11997</v>
      </c>
      <c r="E28" s="17">
        <v>11622</v>
      </c>
      <c r="F28" s="17">
        <v>14476</v>
      </c>
      <c r="G28" s="24"/>
      <c r="H28" s="7"/>
      <c r="I28" s="25">
        <f t="shared" si="0"/>
        <v>3256</v>
      </c>
      <c r="J28" s="24">
        <f t="shared" si="0"/>
        <v>-2479</v>
      </c>
      <c r="K28" s="7"/>
      <c r="L28" s="25">
        <f t="shared" si="3"/>
        <v>3258.3416656397171</v>
      </c>
      <c r="M28" s="17">
        <f t="shared" si="1"/>
        <v>5.4833979682317935</v>
      </c>
      <c r="N28" s="17">
        <f t="shared" si="4"/>
        <v>-2482.3360213289475</v>
      </c>
      <c r="O28" s="24">
        <f t="shared" si="2"/>
        <v>11.12903830719252</v>
      </c>
      <c r="P28" s="7"/>
      <c r="Q28" s="25">
        <f t="shared" si="5"/>
        <v>3275.5902073848056</v>
      </c>
      <c r="R28" s="24">
        <f t="shared" si="6"/>
        <v>-2481.0209142311305</v>
      </c>
      <c r="S28" s="7"/>
      <c r="T28" s="25">
        <f t="shared" si="7"/>
        <v>-0.79594200163799045</v>
      </c>
      <c r="U28" s="24">
        <f t="shared" si="8"/>
        <v>-0.60654540492079112</v>
      </c>
      <c r="V28" s="7"/>
      <c r="W28" s="25">
        <f t="shared" si="9"/>
        <v>-0.79476278240145448</v>
      </c>
      <c r="X28" s="24">
        <f t="shared" si="10"/>
        <v>45.038694961579779</v>
      </c>
      <c r="Y28" s="7"/>
      <c r="Z28" s="25">
        <f t="shared" si="11"/>
        <v>630</v>
      </c>
      <c r="AA28" s="17">
        <f t="shared" si="15"/>
        <v>44.991</v>
      </c>
      <c r="AB28" s="24">
        <f t="shared" si="12"/>
        <v>0.78524108376476875</v>
      </c>
      <c r="AC28" s="17">
        <f t="shared" si="13"/>
        <v>4.769496157977926E-2</v>
      </c>
      <c r="AD28" s="17">
        <f t="shared" ca="1" si="14"/>
        <v>-9.3800548660993854E-3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15007</v>
      </c>
      <c r="D29" s="17">
        <v>12170</v>
      </c>
      <c r="E29" s="17">
        <v>11513</v>
      </c>
      <c r="F29" s="17">
        <v>14313</v>
      </c>
      <c r="G29" s="24"/>
      <c r="H29" s="7"/>
      <c r="I29" s="25">
        <f t="shared" si="0"/>
        <v>3494</v>
      </c>
      <c r="J29" s="24">
        <f t="shared" si="0"/>
        <v>-2143</v>
      </c>
      <c r="K29" s="7"/>
      <c r="L29" s="25">
        <f t="shared" si="3"/>
        <v>3492.033931367027</v>
      </c>
      <c r="M29" s="17">
        <f t="shared" si="1"/>
        <v>3.8654258695603985</v>
      </c>
      <c r="N29" s="17">
        <f t="shared" si="4"/>
        <v>-2144.1617652607342</v>
      </c>
      <c r="O29" s="24">
        <f t="shared" si="2"/>
        <v>1.3496985210488686</v>
      </c>
      <c r="P29" s="7"/>
      <c r="Q29" s="25">
        <f t="shared" si="5"/>
        <v>3513.5902073848056</v>
      </c>
      <c r="R29" s="24">
        <f t="shared" si="6"/>
        <v>-2145.0209142311305</v>
      </c>
      <c r="S29" s="7"/>
      <c r="T29" s="25">
        <f t="shared" si="7"/>
        <v>-0.85377408208650418</v>
      </c>
      <c r="U29" s="24">
        <f t="shared" si="8"/>
        <v>-0.5244021005720072</v>
      </c>
      <c r="V29" s="7"/>
      <c r="W29" s="25">
        <f t="shared" si="9"/>
        <v>-0.85275487610609757</v>
      </c>
      <c r="X29" s="24">
        <f t="shared" si="10"/>
        <v>50.799308058154054</v>
      </c>
      <c r="Y29" s="7"/>
      <c r="Z29" s="25">
        <f t="shared" si="11"/>
        <v>638</v>
      </c>
      <c r="AA29" s="17">
        <f t="shared" si="15"/>
        <v>50.732999999999997</v>
      </c>
      <c r="AB29" s="24">
        <f t="shared" si="12"/>
        <v>0.88545788941428316</v>
      </c>
      <c r="AC29" s="17">
        <f t="shared" si="13"/>
        <v>6.6308058154056937E-2</v>
      </c>
      <c r="AD29" s="17">
        <f t="shared" ca="1" si="14"/>
        <v>3.7407652140259984E-3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15102</v>
      </c>
      <c r="D30" s="17">
        <v>12353</v>
      </c>
      <c r="E30" s="17">
        <v>11413</v>
      </c>
      <c r="F30" s="17">
        <v>14138</v>
      </c>
      <c r="G30" s="24"/>
      <c r="H30" s="7"/>
      <c r="I30" s="25">
        <f t="shared" si="0"/>
        <v>3689</v>
      </c>
      <c r="J30" s="24">
        <f t="shared" si="0"/>
        <v>-1785</v>
      </c>
      <c r="K30" s="7"/>
      <c r="L30" s="25">
        <f t="shared" si="3"/>
        <v>3690.1886784447738</v>
      </c>
      <c r="M30" s="17">
        <f t="shared" si="1"/>
        <v>1.4129564450698924</v>
      </c>
      <c r="N30" s="17">
        <f t="shared" si="4"/>
        <v>-1785.0700625409249</v>
      </c>
      <c r="O30" s="24">
        <f t="shared" si="2"/>
        <v>4.9087596408584596E-3</v>
      </c>
      <c r="P30" s="7"/>
      <c r="Q30" s="25">
        <f t="shared" si="5"/>
        <v>3708.5902073848056</v>
      </c>
      <c r="R30" s="24">
        <f t="shared" si="6"/>
        <v>-1787.0209142311305</v>
      </c>
      <c r="S30" s="7"/>
      <c r="T30" s="25">
        <f t="shared" si="7"/>
        <v>-0.90115750934474015</v>
      </c>
      <c r="U30" s="24">
        <f t="shared" si="8"/>
        <v>-0.43688036558133869</v>
      </c>
      <c r="V30" s="7"/>
      <c r="W30" s="25">
        <f t="shared" si="9"/>
        <v>-0.90030876670721238</v>
      </c>
      <c r="X30" s="24">
        <f t="shared" si="10"/>
        <v>56.503503467158055</v>
      </c>
      <c r="Y30" s="7"/>
      <c r="Z30" s="25">
        <f t="shared" si="11"/>
        <v>637</v>
      </c>
      <c r="AA30" s="17">
        <f t="shared" si="15"/>
        <v>56.465999999999994</v>
      </c>
      <c r="AB30" s="24">
        <f t="shared" si="12"/>
        <v>0.98551761543111793</v>
      </c>
      <c r="AC30" s="17">
        <f t="shared" si="13"/>
        <v>3.7503467158060744E-2</v>
      </c>
      <c r="AD30" s="17">
        <f t="shared" ca="1" si="14"/>
        <v>0.20244877114724602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15179</v>
      </c>
      <c r="D31" s="17">
        <v>12532</v>
      </c>
      <c r="E31" s="17">
        <v>11330</v>
      </c>
      <c r="F31" s="17">
        <v>13947</v>
      </c>
      <c r="G31" s="24"/>
      <c r="H31" s="7"/>
      <c r="I31" s="25">
        <f t="shared" si="0"/>
        <v>3849</v>
      </c>
      <c r="J31" s="24">
        <f t="shared" si="0"/>
        <v>-1415</v>
      </c>
      <c r="K31" s="7"/>
      <c r="L31" s="25">
        <f t="shared" si="3"/>
        <v>3848.3114597052327</v>
      </c>
      <c r="M31" s="17">
        <f t="shared" si="1"/>
        <v>0.47408773751828936</v>
      </c>
      <c r="N31" s="17">
        <f t="shared" si="4"/>
        <v>-1415.9824601940497</v>
      </c>
      <c r="O31" s="24">
        <f t="shared" si="2"/>
        <v>0.96522803289224479</v>
      </c>
      <c r="P31" s="7"/>
      <c r="Q31" s="25">
        <f t="shared" si="5"/>
        <v>3868.5902073848056</v>
      </c>
      <c r="R31" s="24">
        <f t="shared" si="6"/>
        <v>-1417.0209142311305</v>
      </c>
      <c r="S31" s="7"/>
      <c r="T31" s="25">
        <f t="shared" si="7"/>
        <v>-0.94003621888995947</v>
      </c>
      <c r="U31" s="24">
        <f t="shared" si="8"/>
        <v>-0.34642494114964212</v>
      </c>
      <c r="V31" s="7"/>
      <c r="W31" s="25">
        <f t="shared" si="9"/>
        <v>-0.93936363432711711</v>
      </c>
      <c r="X31" s="24">
        <f t="shared" si="10"/>
        <v>62.145458679085436</v>
      </c>
      <c r="Y31" s="7"/>
      <c r="Z31" s="25">
        <f t="shared" si="11"/>
        <v>624</v>
      </c>
      <c r="AA31" s="17">
        <f t="shared" si="15"/>
        <v>62.081999999999994</v>
      </c>
      <c r="AB31" s="24">
        <f t="shared" si="12"/>
        <v>1.0835353062231194</v>
      </c>
      <c r="AC31" s="17">
        <f t="shared" si="13"/>
        <v>6.3458679085442782E-2</v>
      </c>
      <c r="AD31" s="17">
        <f t="shared" ca="1" si="14"/>
        <v>2.4070590931529523E-2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15248</v>
      </c>
      <c r="D32" s="17">
        <v>12730</v>
      </c>
      <c r="E32" s="17">
        <v>11272</v>
      </c>
      <c r="F32" s="17">
        <v>13761</v>
      </c>
      <c r="G32" s="24"/>
      <c r="H32" s="7"/>
      <c r="I32" s="25">
        <f t="shared" si="0"/>
        <v>3976</v>
      </c>
      <c r="J32" s="24">
        <f t="shared" si="0"/>
        <v>-1031</v>
      </c>
      <c r="K32" s="7"/>
      <c r="L32" s="25">
        <f t="shared" si="3"/>
        <v>3969.7760325475779</v>
      </c>
      <c r="M32" s="17">
        <f t="shared" si="1"/>
        <v>38.737770848810023</v>
      </c>
      <c r="N32" s="17">
        <f t="shared" si="4"/>
        <v>-1031.4438968449767</v>
      </c>
      <c r="O32" s="24">
        <f t="shared" si="2"/>
        <v>0.19704440898029899</v>
      </c>
      <c r="P32" s="7"/>
      <c r="Q32" s="25">
        <f t="shared" si="5"/>
        <v>3995.5902073848056</v>
      </c>
      <c r="R32" s="24">
        <f t="shared" si="6"/>
        <v>-1033.0209142311305</v>
      </c>
      <c r="S32" s="7"/>
      <c r="T32" s="25">
        <f t="shared" si="7"/>
        <v>-0.97089619459147725</v>
      </c>
      <c r="U32" s="24">
        <f t="shared" si="8"/>
        <v>-0.25254687903674622</v>
      </c>
      <c r="V32" s="7"/>
      <c r="W32" s="25">
        <f t="shared" si="9"/>
        <v>-0.97040641556355034</v>
      </c>
      <c r="X32" s="24">
        <f t="shared" si="10"/>
        <v>67.801213528501535</v>
      </c>
      <c r="Y32" s="7"/>
      <c r="Z32" s="25">
        <f t="shared" si="11"/>
        <v>627</v>
      </c>
      <c r="AA32" s="17">
        <f t="shared" si="15"/>
        <v>67.724999999999994</v>
      </c>
      <c r="AB32" s="24">
        <f t="shared" si="12"/>
        <v>1.1820242359131596</v>
      </c>
      <c r="AC32" s="17">
        <f t="shared" si="13"/>
        <v>7.6213528501540395E-2</v>
      </c>
      <c r="AD32" s="17">
        <f t="shared" ca="1" si="14"/>
        <v>2.6026092680538682E-2</v>
      </c>
      <c r="AE32" s="17">
        <v>137</v>
      </c>
    </row>
    <row r="33" spans="1:31" s="17" customFormat="1" x14ac:dyDescent="0.25">
      <c r="A33" s="17">
        <v>13</v>
      </c>
      <c r="B33" s="17">
        <v>609</v>
      </c>
      <c r="C33" s="17">
        <v>15285</v>
      </c>
      <c r="D33" s="17">
        <v>12920</v>
      </c>
      <c r="E33" s="17">
        <v>11230</v>
      </c>
      <c r="F33" s="17">
        <v>13565</v>
      </c>
      <c r="G33" s="24"/>
      <c r="H33" s="7"/>
      <c r="I33" s="25">
        <f t="shared" si="0"/>
        <v>4055</v>
      </c>
      <c r="J33" s="24">
        <f t="shared" si="0"/>
        <v>-645</v>
      </c>
      <c r="K33" s="7"/>
      <c r="L33" s="25">
        <f t="shared" si="3"/>
        <v>4050.72799782731</v>
      </c>
      <c r="M33" s="17">
        <f t="shared" si="1"/>
        <v>18.250002563468154</v>
      </c>
      <c r="N33" s="17">
        <f t="shared" si="4"/>
        <v>-648.34236616978524</v>
      </c>
      <c r="O33" s="24">
        <f t="shared" si="2"/>
        <v>11.171411612924834</v>
      </c>
      <c r="P33" s="7"/>
      <c r="Q33" s="25">
        <f t="shared" si="5"/>
        <v>4074.5902073848056</v>
      </c>
      <c r="R33" s="24">
        <f t="shared" si="6"/>
        <v>-647.02091423113052</v>
      </c>
      <c r="S33" s="7"/>
      <c r="T33" s="25">
        <f t="shared" si="7"/>
        <v>-0.99009255742942937</v>
      </c>
      <c r="U33" s="24">
        <f t="shared" si="8"/>
        <v>-0.15817986868367903</v>
      </c>
      <c r="V33" s="7"/>
      <c r="W33" s="25">
        <f t="shared" si="9"/>
        <v>-0.98978651364490944</v>
      </c>
      <c r="X33" s="24">
        <f t="shared" si="10"/>
        <v>73.308989089888939</v>
      </c>
      <c r="Y33" s="7"/>
      <c r="Z33" s="25">
        <f t="shared" si="11"/>
        <v>609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0.1029890898889505</v>
      </c>
      <c r="AD33" s="17">
        <f t="shared" ca="1" si="14"/>
        <v>3.5772439375108434E-2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15303</v>
      </c>
      <c r="D34" s="17">
        <v>13111</v>
      </c>
      <c r="E34" s="17">
        <v>11204</v>
      </c>
      <c r="F34" s="17">
        <v>13366</v>
      </c>
      <c r="G34" s="24"/>
      <c r="H34" s="7"/>
      <c r="I34" s="25">
        <f t="shared" si="0"/>
        <v>4099</v>
      </c>
      <c r="J34" s="24">
        <f t="shared" si="0"/>
        <v>-255</v>
      </c>
      <c r="K34" s="7"/>
      <c r="L34" s="25">
        <f t="shared" si="3"/>
        <v>4094.7674651961061</v>
      </c>
      <c r="M34" s="17">
        <f t="shared" si="1"/>
        <v>17.914350866173521</v>
      </c>
      <c r="N34" s="17">
        <f t="shared" si="4"/>
        <v>-254.17584152685308</v>
      </c>
      <c r="O34" s="24">
        <f t="shared" si="2"/>
        <v>0.67923718885986761</v>
      </c>
      <c r="P34" s="7"/>
      <c r="Q34" s="25">
        <f t="shared" si="5"/>
        <v>4118.5902073848056</v>
      </c>
      <c r="R34" s="24">
        <f t="shared" si="6"/>
        <v>-257.02091423113058</v>
      </c>
      <c r="S34" s="7"/>
      <c r="T34" s="25">
        <f t="shared" si="7"/>
        <v>-1.0007842025543647</v>
      </c>
      <c r="U34" s="24">
        <f t="shared" si="8"/>
        <v>-6.2834961850269169E-2</v>
      </c>
      <c r="V34" s="7"/>
      <c r="W34" s="25">
        <f t="shared" si="9"/>
        <v>-1.0006637815145523</v>
      </c>
      <c r="X34" s="24">
        <f t="shared" si="10"/>
        <v>78.795696531617239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3.6696531617252504E-2</v>
      </c>
      <c r="AD34" s="17">
        <f t="shared" ca="1" si="14"/>
        <v>8.7347316597856661E-3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15313</v>
      </c>
      <c r="D35" s="17">
        <v>13317</v>
      </c>
      <c r="E35" s="17">
        <v>11205</v>
      </c>
      <c r="F35" s="17">
        <v>13172</v>
      </c>
      <c r="G35" s="24"/>
      <c r="H35" s="7"/>
      <c r="I35" s="25">
        <f t="shared" si="0"/>
        <v>4108</v>
      </c>
      <c r="J35" s="24">
        <f t="shared" si="0"/>
        <v>145</v>
      </c>
      <c r="K35" s="7"/>
      <c r="L35" s="25">
        <f t="shared" si="3"/>
        <v>4099.8937995283604</v>
      </c>
      <c r="M35" s="17">
        <f t="shared" si="1"/>
        <v>65.710486086409546</v>
      </c>
      <c r="N35" s="17">
        <f t="shared" si="4"/>
        <v>150.09606379867543</v>
      </c>
      <c r="O35" s="24">
        <f t="shared" si="2"/>
        <v>25.969866240170262</v>
      </c>
      <c r="P35" s="7"/>
      <c r="Q35" s="25">
        <f t="shared" si="5"/>
        <v>4127.5902073848056</v>
      </c>
      <c r="R35" s="24">
        <f t="shared" si="6"/>
        <v>142.97908576886942</v>
      </c>
      <c r="S35" s="7"/>
      <c r="T35" s="25">
        <f t="shared" si="7"/>
        <v>-1.0029711299662831</v>
      </c>
      <c r="U35" s="24">
        <f t="shared" si="8"/>
        <v>3.4954686183997372E-2</v>
      </c>
      <c r="V35" s="7"/>
      <c r="W35" s="25">
        <f t="shared" si="9"/>
        <v>-1.0030410745953577</v>
      </c>
      <c r="X35" s="24">
        <f t="shared" si="10"/>
        <v>84.384645207055087</v>
      </c>
      <c r="Y35" s="7"/>
      <c r="Z35" s="25">
        <f t="shared" si="11"/>
        <v>629</v>
      </c>
      <c r="AA35" s="17">
        <f t="shared" si="15"/>
        <v>84.419999999999987</v>
      </c>
      <c r="AB35" s="24">
        <f t="shared" si="12"/>
        <v>1.4734069545336126</v>
      </c>
      <c r="AC35" s="17">
        <f t="shared" si="13"/>
        <v>-3.5354792944900737E-2</v>
      </c>
      <c r="AD35" s="17">
        <f t="shared" ca="1" si="14"/>
        <v>0.10678331399238061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15297</v>
      </c>
      <c r="D36" s="17">
        <v>13518</v>
      </c>
      <c r="E36" s="17">
        <v>11227</v>
      </c>
      <c r="F36" s="17">
        <v>12973</v>
      </c>
      <c r="G36" s="24"/>
      <c r="H36" s="7"/>
      <c r="I36" s="25">
        <f t="shared" si="0"/>
        <v>4070</v>
      </c>
      <c r="J36" s="24">
        <f t="shared" si="0"/>
        <v>545</v>
      </c>
      <c r="K36" s="7"/>
      <c r="L36" s="25">
        <f t="shared" si="3"/>
        <v>4065.2562949111793</v>
      </c>
      <c r="M36" s="17">
        <f t="shared" si="1"/>
        <v>22.502737969703038</v>
      </c>
      <c r="N36" s="17">
        <f t="shared" si="4"/>
        <v>549.73236367162269</v>
      </c>
      <c r="O36" s="24">
        <f t="shared" si="2"/>
        <v>22.395265920494214</v>
      </c>
      <c r="P36" s="7"/>
      <c r="Q36" s="25">
        <f t="shared" si="5"/>
        <v>4089.5902073848056</v>
      </c>
      <c r="R36" s="24">
        <f t="shared" si="6"/>
        <v>542.97908576886948</v>
      </c>
      <c r="S36" s="7"/>
      <c r="T36" s="25">
        <f t="shared" si="7"/>
        <v>-0.99373743644929358</v>
      </c>
      <c r="U36" s="24">
        <f t="shared" si="8"/>
        <v>0.13274433421826393</v>
      </c>
      <c r="V36" s="7"/>
      <c r="W36" s="25">
        <f t="shared" si="9"/>
        <v>-0.99399772510851925</v>
      </c>
      <c r="X36" s="24">
        <f t="shared" si="10"/>
        <v>89.995379201561434</v>
      </c>
      <c r="Y36" s="7"/>
      <c r="Z36" s="25">
        <f t="shared" si="11"/>
        <v>624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-4.0620798438553152E-2</v>
      </c>
      <c r="AD36" s="17">
        <f t="shared" ca="1" si="14"/>
        <v>0.11816802297501283</v>
      </c>
      <c r="AE36" s="17">
        <v>133</v>
      </c>
    </row>
    <row r="37" spans="1:31" s="17" customFormat="1" x14ac:dyDescent="0.25">
      <c r="A37" s="17">
        <v>17</v>
      </c>
      <c r="B37" s="17">
        <v>618</v>
      </c>
      <c r="C37" s="17">
        <v>15256</v>
      </c>
      <c r="D37" s="17">
        <v>13716</v>
      </c>
      <c r="E37" s="17">
        <v>11262</v>
      </c>
      <c r="F37" s="17">
        <v>12776</v>
      </c>
      <c r="G37" s="24"/>
      <c r="H37" s="7"/>
      <c r="I37" s="25">
        <f t="shared" si="0"/>
        <v>3994</v>
      </c>
      <c r="J37" s="24">
        <f t="shared" si="0"/>
        <v>940</v>
      </c>
      <c r="K37" s="7"/>
      <c r="L37" s="25">
        <f t="shared" si="3"/>
        <v>3992.2821616056358</v>
      </c>
      <c r="M37" s="17">
        <f t="shared" si="1"/>
        <v>2.9509687491517984</v>
      </c>
      <c r="N37" s="17">
        <f t="shared" si="4"/>
        <v>940.35647879337807</v>
      </c>
      <c r="O37" s="24">
        <f t="shared" si="2"/>
        <v>0.12707713012828725</v>
      </c>
      <c r="P37" s="7"/>
      <c r="Q37" s="25">
        <f t="shared" si="5"/>
        <v>4013.5902073848056</v>
      </c>
      <c r="R37" s="24">
        <f t="shared" si="6"/>
        <v>937.97908576886948</v>
      </c>
      <c r="S37" s="7"/>
      <c r="T37" s="25">
        <f t="shared" si="7"/>
        <v>-0.97527004941531448</v>
      </c>
      <c r="U37" s="24">
        <f t="shared" si="8"/>
        <v>0.22931161165210212</v>
      </c>
      <c r="V37" s="7"/>
      <c r="W37" s="25">
        <f t="shared" si="9"/>
        <v>-0.9757182850904762</v>
      </c>
      <c r="X37" s="24">
        <f t="shared" si="10"/>
        <v>95.614311516376176</v>
      </c>
      <c r="Y37" s="7"/>
      <c r="Z37" s="25">
        <f t="shared" si="11"/>
        <v>618</v>
      </c>
      <c r="AA37" s="17">
        <f t="shared" si="15"/>
        <v>95.597999999999985</v>
      </c>
      <c r="AB37" s="24">
        <f t="shared" si="12"/>
        <v>1.6684998583215389</v>
      </c>
      <c r="AC37" s="17">
        <f t="shared" si="13"/>
        <v>1.6311516376191548E-2</v>
      </c>
      <c r="AD37" s="17">
        <f t="shared" ca="1" si="14"/>
        <v>-4.5937186662953877E-2</v>
      </c>
      <c r="AE37" s="17">
        <v>132</v>
      </c>
    </row>
    <row r="38" spans="1:31" s="17" customFormat="1" x14ac:dyDescent="0.25">
      <c r="A38" s="17">
        <v>18</v>
      </c>
      <c r="B38" s="17">
        <v>650</v>
      </c>
      <c r="C38" s="17">
        <v>15210</v>
      </c>
      <c r="D38" s="17">
        <v>13917</v>
      </c>
      <c r="E38" s="17">
        <v>11325</v>
      </c>
      <c r="F38" s="17">
        <v>12579</v>
      </c>
      <c r="G38" s="24"/>
      <c r="H38" s="7"/>
      <c r="I38" s="25">
        <f t="shared" si="0"/>
        <v>3885</v>
      </c>
      <c r="J38" s="24">
        <f t="shared" si="0"/>
        <v>1338</v>
      </c>
      <c r="K38" s="7"/>
      <c r="L38" s="25">
        <f t="shared" si="3"/>
        <v>3874.7671608189412</v>
      </c>
      <c r="M38" s="17">
        <f t="shared" si="1"/>
        <v>104.71099770541228</v>
      </c>
      <c r="N38" s="17">
        <f t="shared" si="4"/>
        <v>1341.6130807621923</v>
      </c>
      <c r="O38" s="24">
        <f t="shared" si="2"/>
        <v>13.054352594124378</v>
      </c>
      <c r="P38" s="7"/>
      <c r="Q38" s="25">
        <f t="shared" si="5"/>
        <v>3904.5902073848056</v>
      </c>
      <c r="R38" s="24">
        <f t="shared" si="6"/>
        <v>1335.9790857688695</v>
      </c>
      <c r="S38" s="7"/>
      <c r="T38" s="25">
        <f t="shared" si="7"/>
        <v>-0.94878392853763382</v>
      </c>
      <c r="U38" s="24">
        <f t="shared" si="8"/>
        <v>0.32661231144619735</v>
      </c>
      <c r="V38" s="7"/>
      <c r="W38" s="25">
        <f t="shared" si="9"/>
        <v>-0.94942152374701605</v>
      </c>
      <c r="X38" s="24">
        <f t="shared" si="10"/>
        <v>101.37259619491044</v>
      </c>
      <c r="Y38" s="7"/>
      <c r="Z38" s="25">
        <f t="shared" si="11"/>
        <v>650</v>
      </c>
      <c r="AA38" s="17">
        <f t="shared" si="15"/>
        <v>101.44799999999998</v>
      </c>
      <c r="AB38" s="24">
        <f t="shared" si="12"/>
        <v>1.7706016195632068</v>
      </c>
      <c r="AC38" s="17">
        <f t="shared" si="13"/>
        <v>-7.5403805089536036E-2</v>
      </c>
      <c r="AD38" s="17">
        <f t="shared" ca="1" si="14"/>
        <v>3.9156502100055945E-2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15127</v>
      </c>
      <c r="D39" s="17">
        <v>14100</v>
      </c>
      <c r="E39" s="17">
        <v>11396</v>
      </c>
      <c r="F39" s="17">
        <v>12392</v>
      </c>
      <c r="G39" s="24"/>
      <c r="H39" s="7"/>
      <c r="I39" s="25">
        <f t="shared" si="0"/>
        <v>3731</v>
      </c>
      <c r="J39" s="24">
        <f t="shared" si="0"/>
        <v>1708</v>
      </c>
      <c r="K39" s="7"/>
      <c r="L39" s="25">
        <f t="shared" si="3"/>
        <v>3724.2969774575949</v>
      </c>
      <c r="M39" s="17">
        <f t="shared" si="1"/>
        <v>44.930511203990278</v>
      </c>
      <c r="N39" s="17">
        <f t="shared" si="4"/>
        <v>1712.5880470281295</v>
      </c>
      <c r="O39" s="24">
        <f t="shared" si="2"/>
        <v>21.050175532327888</v>
      </c>
      <c r="P39" s="7"/>
      <c r="Q39" s="25">
        <f t="shared" si="5"/>
        <v>3750.5902073848056</v>
      </c>
      <c r="R39" s="24">
        <f t="shared" si="6"/>
        <v>1705.9790857688695</v>
      </c>
      <c r="S39" s="7"/>
      <c r="T39" s="25">
        <f t="shared" si="7"/>
        <v>-0.91136317060036021</v>
      </c>
      <c r="U39" s="24">
        <f t="shared" si="8"/>
        <v>0.41706773587789386</v>
      </c>
      <c r="V39" s="7"/>
      <c r="W39" s="25">
        <f t="shared" si="9"/>
        <v>-0.91217677931925301</v>
      </c>
      <c r="X39" s="24">
        <f t="shared" si="10"/>
        <v>106.95971399651597</v>
      </c>
      <c r="Y39" s="7"/>
      <c r="Z39" s="25">
        <f t="shared" si="11"/>
        <v>622</v>
      </c>
      <c r="AA39" s="17">
        <f t="shared" si="15"/>
        <v>107.04599999999998</v>
      </c>
      <c r="AB39" s="24">
        <f t="shared" si="12"/>
        <v>1.8683051510898496</v>
      </c>
      <c r="AC39" s="17">
        <f t="shared" si="13"/>
        <v>-8.6286003484005391E-2</v>
      </c>
      <c r="AD39" s="17">
        <f t="shared" ca="1" si="14"/>
        <v>7.9483980464189585E-2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15028</v>
      </c>
      <c r="D40" s="17">
        <v>14279</v>
      </c>
      <c r="E40" s="17">
        <v>11488</v>
      </c>
      <c r="F40" s="17">
        <v>12216</v>
      </c>
      <c r="G40" s="24"/>
      <c r="H40" s="7"/>
      <c r="I40" s="25">
        <f t="shared" si="0"/>
        <v>3540</v>
      </c>
      <c r="J40" s="24">
        <f t="shared" si="0"/>
        <v>2063</v>
      </c>
      <c r="K40" s="7"/>
      <c r="L40" s="25">
        <f t="shared" si="3"/>
        <v>3537.7725855886615</v>
      </c>
      <c r="M40" s="17">
        <f t="shared" si="1"/>
        <v>4.9613749598383761</v>
      </c>
      <c r="N40" s="17">
        <f t="shared" si="4"/>
        <v>2067.8200957559825</v>
      </c>
      <c r="O40" s="24">
        <f t="shared" si="2"/>
        <v>23.23332309684044</v>
      </c>
      <c r="P40" s="7"/>
      <c r="Q40" s="25">
        <f t="shared" si="5"/>
        <v>3559.5902073848056</v>
      </c>
      <c r="R40" s="24">
        <f t="shared" si="6"/>
        <v>2060.9790857688695</v>
      </c>
      <c r="S40" s="7"/>
      <c r="T40" s="25">
        <f t="shared" si="7"/>
        <v>-0.86495171108075475</v>
      </c>
      <c r="U40" s="24">
        <f t="shared" si="8"/>
        <v>0.50385604850830545</v>
      </c>
      <c r="V40" s="7"/>
      <c r="W40" s="25">
        <f t="shared" si="9"/>
        <v>-0.86593417771720926</v>
      </c>
      <c r="X40" s="24">
        <f t="shared" si="10"/>
        <v>112.58235930077433</v>
      </c>
      <c r="Y40" s="7"/>
      <c r="Z40" s="25">
        <f t="shared" si="11"/>
        <v>623</v>
      </c>
      <c r="AA40" s="17">
        <f t="shared" si="15"/>
        <v>112.65299999999998</v>
      </c>
      <c r="AB40" s="24">
        <f t="shared" si="12"/>
        <v>1.9661657622491715</v>
      </c>
      <c r="AC40" s="17">
        <f t="shared" si="13"/>
        <v>-7.0640699225648973E-2</v>
      </c>
      <c r="AD40" s="17">
        <f t="shared" ca="1" si="14"/>
        <v>-5.2182967163517446E-2</v>
      </c>
      <c r="AE40" s="17">
        <v>129</v>
      </c>
    </row>
    <row r="41" spans="1:31" s="17" customFormat="1" x14ac:dyDescent="0.25">
      <c r="A41" s="17">
        <v>21</v>
      </c>
      <c r="B41" s="17">
        <v>618</v>
      </c>
      <c r="C41" s="17">
        <v>14914</v>
      </c>
      <c r="D41" s="17">
        <v>14437</v>
      </c>
      <c r="E41" s="17">
        <v>11596</v>
      </c>
      <c r="F41" s="17">
        <v>12041</v>
      </c>
      <c r="G41" s="24"/>
      <c r="H41" s="7"/>
      <c r="I41" s="25">
        <f t="shared" si="0"/>
        <v>3318</v>
      </c>
      <c r="J41" s="24">
        <f t="shared" si="0"/>
        <v>2396</v>
      </c>
      <c r="K41" s="7"/>
      <c r="L41" s="25">
        <f t="shared" si="3"/>
        <v>3319.0926018454311</v>
      </c>
      <c r="M41" s="17">
        <f t="shared" si="1"/>
        <v>1.1937787926394248</v>
      </c>
      <c r="N41" s="17">
        <f t="shared" si="4"/>
        <v>2400.7022504656265</v>
      </c>
      <c r="O41" s="24">
        <f t="shared" si="2"/>
        <v>22.111159441485089</v>
      </c>
      <c r="P41" s="7"/>
      <c r="Q41" s="25">
        <f t="shared" si="5"/>
        <v>3337.5902073848056</v>
      </c>
      <c r="R41" s="24">
        <f t="shared" si="6"/>
        <v>2393.9790857688695</v>
      </c>
      <c r="S41" s="7"/>
      <c r="T41" s="25">
        <f t="shared" si="7"/>
        <v>-0.81100750158676294</v>
      </c>
      <c r="U41" s="24">
        <f t="shared" si="8"/>
        <v>0.58526593049683229</v>
      </c>
      <c r="V41" s="7"/>
      <c r="W41" s="25">
        <f t="shared" si="9"/>
        <v>-0.8121483419845299</v>
      </c>
      <c r="X41" s="24">
        <f t="shared" si="10"/>
        <v>118.16676864276803</v>
      </c>
      <c r="Y41" s="7"/>
      <c r="Z41" s="25">
        <f t="shared" si="11"/>
        <v>618</v>
      </c>
      <c r="AA41" s="17">
        <f t="shared" si="15"/>
        <v>118.21499999999997</v>
      </c>
      <c r="AB41" s="24">
        <f t="shared" si="12"/>
        <v>2.0632409752450962</v>
      </c>
      <c r="AC41" s="17">
        <f t="shared" si="13"/>
        <v>-4.8231357231941274E-2</v>
      </c>
      <c r="AD41" s="17">
        <f t="shared" ca="1" si="14"/>
        <v>8.7165749554770855E-2</v>
      </c>
      <c r="AE41" s="17">
        <v>128</v>
      </c>
    </row>
    <row r="42" spans="1:31" s="17" customFormat="1" x14ac:dyDescent="0.25">
      <c r="A42" s="17">
        <v>22</v>
      </c>
      <c r="B42" s="17">
        <v>605</v>
      </c>
      <c r="C42" s="17">
        <v>14802</v>
      </c>
      <c r="D42" s="17">
        <v>14604</v>
      </c>
      <c r="E42" s="17">
        <v>11727</v>
      </c>
      <c r="F42" s="17">
        <v>11899</v>
      </c>
      <c r="G42" s="24"/>
      <c r="H42" s="7"/>
      <c r="I42" s="25">
        <f t="shared" si="0"/>
        <v>3075</v>
      </c>
      <c r="J42" s="24">
        <f t="shared" si="0"/>
        <v>2705</v>
      </c>
      <c r="K42" s="7"/>
      <c r="L42" s="25">
        <f t="shared" si="3"/>
        <v>3074.5307538487923</v>
      </c>
      <c r="M42" s="17">
        <f t="shared" si="1"/>
        <v>0.22019195042323858</v>
      </c>
      <c r="N42" s="17">
        <f t="shared" si="4"/>
        <v>2704.7502262961671</v>
      </c>
      <c r="O42" s="24">
        <f t="shared" si="2"/>
        <v>6.2386903126426869E-2</v>
      </c>
      <c r="P42" s="7"/>
      <c r="Q42" s="25">
        <f t="shared" si="5"/>
        <v>3094.5902073848056</v>
      </c>
      <c r="R42" s="24">
        <f t="shared" si="6"/>
        <v>2702.9790857688695</v>
      </c>
      <c r="S42" s="7"/>
      <c r="T42" s="25">
        <f t="shared" si="7"/>
        <v>-0.75196046146496121</v>
      </c>
      <c r="U42" s="24">
        <f t="shared" si="8"/>
        <v>0.66080843360330321</v>
      </c>
      <c r="V42" s="7"/>
      <c r="W42" s="25">
        <f t="shared" si="9"/>
        <v>-0.75324824426415105</v>
      </c>
      <c r="X42" s="24">
        <f t="shared" si="10"/>
        <v>123.64854721750083</v>
      </c>
      <c r="Y42" s="7"/>
      <c r="Z42" s="25">
        <f t="shared" si="11"/>
        <v>605</v>
      </c>
      <c r="AA42" s="17">
        <f t="shared" si="15"/>
        <v>123.65999999999997</v>
      </c>
      <c r="AB42" s="24">
        <f t="shared" si="12"/>
        <v>2.1582741530161873</v>
      </c>
      <c r="AC42" s="17">
        <f t="shared" si="13"/>
        <v>-1.1452782499134173E-2</v>
      </c>
      <c r="AD42" s="17">
        <f t="shared" ca="1" si="14"/>
        <v>2.5954754797211876E-2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14662</v>
      </c>
      <c r="D43" s="17">
        <v>14747</v>
      </c>
      <c r="E43" s="17">
        <v>11864</v>
      </c>
      <c r="F43" s="17">
        <v>11750</v>
      </c>
      <c r="G43" s="24"/>
      <c r="H43" s="7"/>
      <c r="I43" s="25">
        <f t="shared" si="0"/>
        <v>2798</v>
      </c>
      <c r="J43" s="24">
        <f t="shared" si="0"/>
        <v>2997</v>
      </c>
      <c r="K43" s="7"/>
      <c r="L43" s="25">
        <f t="shared" si="3"/>
        <v>2796.362454742828</v>
      </c>
      <c r="M43" s="17">
        <f t="shared" si="1"/>
        <v>2.68155446928635</v>
      </c>
      <c r="N43" s="17">
        <f t="shared" si="4"/>
        <v>2989.7216969220995</v>
      </c>
      <c r="O43" s="24">
        <f t="shared" si="2"/>
        <v>52.973695693776556</v>
      </c>
      <c r="P43" s="7"/>
      <c r="Q43" s="25">
        <f t="shared" si="5"/>
        <v>2817.5902073848056</v>
      </c>
      <c r="R43" s="24">
        <f t="shared" si="6"/>
        <v>2994.9790857688695</v>
      </c>
      <c r="S43" s="7"/>
      <c r="T43" s="25">
        <f t="shared" si="7"/>
        <v>-0.68465169556480021</v>
      </c>
      <c r="U43" s="24">
        <f t="shared" si="8"/>
        <v>0.73219487666831784</v>
      </c>
      <c r="V43" s="7"/>
      <c r="W43" s="25">
        <f t="shared" si="9"/>
        <v>-0.68607831474703362</v>
      </c>
      <c r="X43" s="24">
        <f t="shared" si="10"/>
        <v>129.25114199520112</v>
      </c>
      <c r="Y43" s="7"/>
      <c r="Z43" s="25">
        <f t="shared" si="11"/>
        <v>617</v>
      </c>
      <c r="AA43" s="17">
        <f t="shared" si="15"/>
        <v>129.21299999999997</v>
      </c>
      <c r="AB43" s="24">
        <f t="shared" si="12"/>
        <v>2.2551922863794323</v>
      </c>
      <c r="AC43" s="17">
        <f t="shared" si="13"/>
        <v>3.8141995201158352E-2</v>
      </c>
      <c r="AD43" s="17">
        <f t="shared" ca="1" si="14"/>
        <v>-6.8513716196747509E-2</v>
      </c>
      <c r="AE43" s="17">
        <v>126</v>
      </c>
    </row>
    <row r="44" spans="1:31" s="17" customFormat="1" x14ac:dyDescent="0.25">
      <c r="A44" s="17">
        <v>24</v>
      </c>
      <c r="B44" s="17">
        <v>633</v>
      </c>
      <c r="C44" s="17">
        <v>14490</v>
      </c>
      <c r="D44" s="17">
        <v>14862</v>
      </c>
      <c r="E44" s="17">
        <v>12013</v>
      </c>
      <c r="F44" s="17">
        <v>11612</v>
      </c>
      <c r="G44" s="24"/>
      <c r="H44" s="7"/>
      <c r="I44" s="25">
        <f t="shared" si="0"/>
        <v>2477</v>
      </c>
      <c r="J44" s="24">
        <f t="shared" si="0"/>
        <v>3250</v>
      </c>
      <c r="K44" s="7"/>
      <c r="L44" s="25">
        <f t="shared" si="3"/>
        <v>2483.5270125673701</v>
      </c>
      <c r="M44" s="17">
        <f t="shared" si="1"/>
        <v>42.601893054607132</v>
      </c>
      <c r="N44" s="17">
        <f t="shared" si="4"/>
        <v>3252.9561722679491</v>
      </c>
      <c r="O44" s="24">
        <f t="shared" si="2"/>
        <v>8.7389544777914079</v>
      </c>
      <c r="P44" s="7"/>
      <c r="Q44" s="25">
        <f t="shared" si="5"/>
        <v>2496.5902073848056</v>
      </c>
      <c r="R44" s="24">
        <f t="shared" si="6"/>
        <v>3247.9790857688695</v>
      </c>
      <c r="S44" s="7"/>
      <c r="T44" s="25">
        <f t="shared" si="7"/>
        <v>-0.60665128453970407</v>
      </c>
      <c r="U44" s="24">
        <f t="shared" si="8"/>
        <v>0.79404682904999135</v>
      </c>
      <c r="V44" s="7"/>
      <c r="W44" s="25">
        <f t="shared" si="9"/>
        <v>-0.60819815959872414</v>
      </c>
      <c r="X44" s="24">
        <f t="shared" si="10"/>
        <v>134.93855101291126</v>
      </c>
      <c r="Y44" s="7"/>
      <c r="Z44" s="25">
        <f t="shared" si="11"/>
        <v>633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2.8551012911293583E-2</v>
      </c>
      <c r="AD44" s="17">
        <f t="shared" ca="1" si="14"/>
        <v>6.1508355914639878E-2</v>
      </c>
      <c r="AE44" s="17">
        <v>125</v>
      </c>
    </row>
    <row r="45" spans="1:31" s="17" customFormat="1" x14ac:dyDescent="0.25">
      <c r="A45" s="17">
        <v>25</v>
      </c>
      <c r="B45" s="17">
        <v>633</v>
      </c>
      <c r="C45" s="17">
        <v>14323</v>
      </c>
      <c r="D45" s="17">
        <v>14983</v>
      </c>
      <c r="E45" s="17">
        <v>12181</v>
      </c>
      <c r="F45" s="17">
        <v>11496</v>
      </c>
      <c r="G45" s="24"/>
      <c r="H45" s="7"/>
      <c r="I45" s="25">
        <f t="shared" si="0"/>
        <v>2142</v>
      </c>
      <c r="J45" s="24">
        <f t="shared" si="0"/>
        <v>3487</v>
      </c>
      <c r="K45" s="7"/>
      <c r="L45" s="25">
        <f t="shared" si="3"/>
        <v>2145.954026504251</v>
      </c>
      <c r="M45" s="17">
        <f t="shared" si="1"/>
        <v>15.634325596319643</v>
      </c>
      <c r="N45" s="17">
        <f t="shared" si="4"/>
        <v>3484.1183540359389</v>
      </c>
      <c r="O45" s="24">
        <f t="shared" si="2"/>
        <v>8.3038834621898321</v>
      </c>
      <c r="P45" s="7"/>
      <c r="Q45" s="25">
        <f t="shared" si="5"/>
        <v>2161.5902073848056</v>
      </c>
      <c r="R45" s="24">
        <f t="shared" si="6"/>
        <v>3484.9790857688695</v>
      </c>
      <c r="S45" s="7"/>
      <c r="T45" s="25">
        <f t="shared" si="7"/>
        <v>-0.52524898642940121</v>
      </c>
      <c r="U45" s="24">
        <f t="shared" si="8"/>
        <v>0.85198719551029434</v>
      </c>
      <c r="V45" s="7"/>
      <c r="W45" s="25">
        <f t="shared" si="9"/>
        <v>-0.52690849645861482</v>
      </c>
      <c r="X45" s="24">
        <f t="shared" si="10"/>
        <v>140.65419528471335</v>
      </c>
      <c r="Y45" s="7"/>
      <c r="Z45" s="25">
        <f t="shared" si="11"/>
        <v>633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4.719528471338208E-2</v>
      </c>
      <c r="AD45" s="17">
        <f t="shared" ca="1" si="14"/>
        <v>-1.4253579648254799E-2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14151</v>
      </c>
      <c r="D46" s="17">
        <v>15090</v>
      </c>
      <c r="E46" s="17">
        <v>12368</v>
      </c>
      <c r="F46" s="17">
        <v>11405</v>
      </c>
      <c r="G46" s="24"/>
      <c r="H46" s="7"/>
      <c r="I46" s="25">
        <f t="shared" si="0"/>
        <v>1783</v>
      </c>
      <c r="J46" s="24">
        <f t="shared" si="0"/>
        <v>3685</v>
      </c>
      <c r="K46" s="7"/>
      <c r="L46" s="25">
        <f t="shared" si="3"/>
        <v>1785.233238804796</v>
      </c>
      <c r="M46" s="17">
        <f t="shared" si="1"/>
        <v>4.9873555592465504</v>
      </c>
      <c r="N46" s="17">
        <f t="shared" si="4"/>
        <v>3681.7759634238937</v>
      </c>
      <c r="O46" s="24">
        <f t="shared" si="2"/>
        <v>10.394411844071236</v>
      </c>
      <c r="P46" s="7"/>
      <c r="Q46" s="25">
        <f t="shared" si="5"/>
        <v>1802.5902073848056</v>
      </c>
      <c r="R46" s="24">
        <f t="shared" si="6"/>
        <v>3682.9790857688695</v>
      </c>
      <c r="S46" s="7"/>
      <c r="T46" s="25">
        <f t="shared" si="7"/>
        <v>-0.43801488188731541</v>
      </c>
      <c r="U46" s="24">
        <f t="shared" si="8"/>
        <v>0.90039307128725621</v>
      </c>
      <c r="V46" s="7"/>
      <c r="W46" s="25">
        <f t="shared" si="9"/>
        <v>-0.4397684555884383</v>
      </c>
      <c r="X46" s="24">
        <f t="shared" si="10"/>
        <v>146.35703906986873</v>
      </c>
      <c r="Y46" s="7"/>
      <c r="Z46" s="25">
        <f t="shared" si="11"/>
        <v>636</v>
      </c>
      <c r="AA46" s="17">
        <f t="shared" si="15"/>
        <v>146.33099999999996</v>
      </c>
      <c r="AB46" s="24">
        <f t="shared" si="12"/>
        <v>2.5539577477358217</v>
      </c>
      <c r="AC46" s="17">
        <f t="shared" si="13"/>
        <v>2.6039069868772913E-2</v>
      </c>
      <c r="AD46" s="17">
        <f t="shared" ca="1" si="14"/>
        <v>9.5541786170571186E-2</v>
      </c>
      <c r="AE46" s="17">
        <v>123</v>
      </c>
    </row>
    <row r="47" spans="1:31" s="17" customFormat="1" x14ac:dyDescent="0.25">
      <c r="A47" s="17">
        <v>27</v>
      </c>
      <c r="B47" s="17">
        <v>626</v>
      </c>
      <c r="C47" s="17">
        <v>13967</v>
      </c>
      <c r="D47" s="17">
        <v>15172</v>
      </c>
      <c r="E47" s="17">
        <v>12558</v>
      </c>
      <c r="F47" s="17">
        <v>11325</v>
      </c>
      <c r="G47" s="24"/>
      <c r="H47" s="7"/>
      <c r="I47" s="25">
        <f t="shared" si="0"/>
        <v>1409</v>
      </c>
      <c r="J47" s="24">
        <f t="shared" si="0"/>
        <v>3847</v>
      </c>
      <c r="K47" s="7"/>
      <c r="L47" s="25">
        <f t="shared" si="3"/>
        <v>1412.5822228322279</v>
      </c>
      <c r="M47" s="17">
        <f t="shared" si="1"/>
        <v>12.832320419734868</v>
      </c>
      <c r="N47" s="17">
        <f t="shared" si="4"/>
        <v>3840.5477428790073</v>
      </c>
      <c r="O47" s="24">
        <f t="shared" si="2"/>
        <v>41.63162195540135</v>
      </c>
      <c r="P47" s="7"/>
      <c r="Q47" s="25">
        <f t="shared" si="5"/>
        <v>1428.5902073848056</v>
      </c>
      <c r="R47" s="24">
        <f t="shared" si="6"/>
        <v>3844.9790857688695</v>
      </c>
      <c r="S47" s="7"/>
      <c r="T47" s="25">
        <f t="shared" si="7"/>
        <v>-0.34713589832536529</v>
      </c>
      <c r="U47" s="24">
        <f t="shared" si="8"/>
        <v>0.93999787874113416</v>
      </c>
      <c r="V47" s="7"/>
      <c r="W47" s="25">
        <f t="shared" si="9"/>
        <v>-0.34896639625514086</v>
      </c>
      <c r="X47" s="24">
        <f t="shared" si="10"/>
        <v>152.02174399322962</v>
      </c>
      <c r="Y47" s="7"/>
      <c r="Z47" s="25">
        <f t="shared" si="11"/>
        <v>626</v>
      </c>
      <c r="AA47" s="17">
        <f t="shared" si="15"/>
        <v>151.96499999999995</v>
      </c>
      <c r="AB47" s="24">
        <f t="shared" si="12"/>
        <v>2.6522895977931817</v>
      </c>
      <c r="AC47" s="17">
        <f t="shared" si="13"/>
        <v>5.6743993229673606E-2</v>
      </c>
      <c r="AD47" s="17">
        <f t="shared" ca="1" si="14"/>
        <v>6.7967352031644168E-2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13778</v>
      </c>
      <c r="D48" s="17">
        <v>15241</v>
      </c>
      <c r="E48" s="17">
        <v>12757</v>
      </c>
      <c r="F48" s="17">
        <v>11268</v>
      </c>
      <c r="G48" s="24"/>
      <c r="H48" s="7"/>
      <c r="I48" s="25">
        <f t="shared" si="0"/>
        <v>1021</v>
      </c>
      <c r="J48" s="24">
        <f t="shared" si="0"/>
        <v>3973</v>
      </c>
      <c r="K48" s="7"/>
      <c r="L48" s="25">
        <f t="shared" si="3"/>
        <v>1025.4629589289027</v>
      </c>
      <c r="M48" s="17">
        <f t="shared" si="1"/>
        <v>19.918002401072407</v>
      </c>
      <c r="N48" s="17">
        <f t="shared" si="4"/>
        <v>3962.4480481142236</v>
      </c>
      <c r="O48" s="24">
        <f t="shared" si="2"/>
        <v>111.34368859973931</v>
      </c>
      <c r="P48" s="7"/>
      <c r="Q48" s="25">
        <f t="shared" si="5"/>
        <v>1040.5902073848056</v>
      </c>
      <c r="R48" s="24">
        <f t="shared" si="6"/>
        <v>3970.9790857688695</v>
      </c>
      <c r="S48" s="7"/>
      <c r="T48" s="25">
        <f t="shared" si="7"/>
        <v>-0.2528550276782085</v>
      </c>
      <c r="U48" s="24">
        <f t="shared" si="8"/>
        <v>0.9708016178719282</v>
      </c>
      <c r="V48" s="7"/>
      <c r="W48" s="25">
        <f t="shared" si="9"/>
        <v>-0.25474531085377877</v>
      </c>
      <c r="X48" s="24">
        <f t="shared" si="10"/>
        <v>157.68544076722833</v>
      </c>
      <c r="Y48" s="7"/>
      <c r="Z48" s="25">
        <f t="shared" si="11"/>
        <v>627</v>
      </c>
      <c r="AA48" s="17">
        <f t="shared" si="15"/>
        <v>157.60799999999995</v>
      </c>
      <c r="AB48" s="24">
        <f t="shared" si="12"/>
        <v>2.7507785274832219</v>
      </c>
      <c r="AC48" s="17">
        <f t="shared" si="13"/>
        <v>7.7440767228381446E-2</v>
      </c>
      <c r="AD48" s="17">
        <f t="shared" ca="1" si="14"/>
        <v>4.5819344527899375E-2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13586</v>
      </c>
      <c r="D49" s="17">
        <v>15283</v>
      </c>
      <c r="E49" s="17">
        <v>12950</v>
      </c>
      <c r="F49" s="17">
        <v>11227</v>
      </c>
      <c r="G49" s="24"/>
      <c r="H49" s="7"/>
      <c r="I49" s="25">
        <f t="shared" si="0"/>
        <v>636</v>
      </c>
      <c r="J49" s="24">
        <f t="shared" si="0"/>
        <v>4056</v>
      </c>
      <c r="K49" s="7"/>
      <c r="L49" s="25">
        <f t="shared" si="3"/>
        <v>641.64010394887816</v>
      </c>
      <c r="M49" s="17">
        <f t="shared" si="1"/>
        <v>31.810772554151054</v>
      </c>
      <c r="N49" s="17">
        <f t="shared" si="4"/>
        <v>4043.8459039190466</v>
      </c>
      <c r="O49" s="24">
        <f t="shared" si="2"/>
        <v>147.72205154504735</v>
      </c>
      <c r="P49" s="7"/>
      <c r="Q49" s="25">
        <f t="shared" si="5"/>
        <v>655.59020738480558</v>
      </c>
      <c r="R49" s="24">
        <f t="shared" si="6"/>
        <v>4053.9790857688695</v>
      </c>
      <c r="S49" s="7"/>
      <c r="T49" s="25">
        <f t="shared" si="7"/>
        <v>-0.15930313283502459</v>
      </c>
      <c r="U49" s="24">
        <f t="shared" si="8"/>
        <v>0.9910929698390385</v>
      </c>
      <c r="V49" s="7"/>
      <c r="W49" s="25">
        <f t="shared" si="9"/>
        <v>-0.1612327387736158</v>
      </c>
      <c r="X49" s="24">
        <f t="shared" si="10"/>
        <v>163.14873741620409</v>
      </c>
      <c r="Y49" s="7"/>
      <c r="Z49" s="25">
        <f t="shared" si="11"/>
        <v>606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8.6737416204130113E-2</v>
      </c>
      <c r="AD49" s="17">
        <f t="shared" ca="1" si="14"/>
        <v>2.6733922865133763E-2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13388</v>
      </c>
      <c r="D50" s="17">
        <v>15303</v>
      </c>
      <c r="E50" s="17">
        <v>13146</v>
      </c>
      <c r="F50" s="17">
        <v>11208</v>
      </c>
      <c r="G50" s="24"/>
      <c r="H50" s="7"/>
      <c r="I50" s="25">
        <f t="shared" si="0"/>
        <v>242</v>
      </c>
      <c r="J50" s="24">
        <f t="shared" si="0"/>
        <v>4095</v>
      </c>
      <c r="K50" s="7"/>
      <c r="L50" s="25">
        <f t="shared" si="3"/>
        <v>249.24407613159275</v>
      </c>
      <c r="M50" s="17">
        <f t="shared" si="1"/>
        <v>52.476639000311764</v>
      </c>
      <c r="N50" s="17">
        <f t="shared" si="4"/>
        <v>4088.870711871215</v>
      </c>
      <c r="O50" s="24">
        <f t="shared" si="2"/>
        <v>37.56817296566463</v>
      </c>
      <c r="P50" s="7"/>
      <c r="Q50" s="25">
        <f t="shared" si="5"/>
        <v>261.59020738480558</v>
      </c>
      <c r="R50" s="24">
        <f t="shared" si="6"/>
        <v>4092.9790857688695</v>
      </c>
      <c r="S50" s="7"/>
      <c r="T50" s="25">
        <f t="shared" si="7"/>
        <v>-6.3564310579922095E-2</v>
      </c>
      <c r="U50" s="24">
        <f t="shared" si="8"/>
        <v>1.0006274605223795</v>
      </c>
      <c r="V50" s="7"/>
      <c r="W50" s="25">
        <f t="shared" si="9"/>
        <v>-6.5512295370163495E-2</v>
      </c>
      <c r="X50" s="24">
        <f t="shared" si="10"/>
        <v>168.64289079071261</v>
      </c>
      <c r="Y50" s="7"/>
      <c r="Z50" s="25">
        <f t="shared" si="11"/>
        <v>610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9.089079071264905E-2</v>
      </c>
      <c r="AD50" s="17">
        <f t="shared" ca="1" si="14"/>
        <v>-4.6558113790240441E-2</v>
      </c>
      <c r="AE50" s="17">
        <v>119</v>
      </c>
    </row>
    <row r="51" spans="1:31" s="17" customFormat="1" x14ac:dyDescent="0.25">
      <c r="A51" s="17">
        <v>31</v>
      </c>
      <c r="B51" s="17">
        <v>619</v>
      </c>
      <c r="C51" s="17">
        <v>13182</v>
      </c>
      <c r="D51" s="17">
        <v>15297</v>
      </c>
      <c r="E51" s="17">
        <v>13335</v>
      </c>
      <c r="F51" s="17">
        <v>11195</v>
      </c>
      <c r="G51" s="24"/>
      <c r="H51" s="7"/>
      <c r="I51" s="25">
        <f t="shared" si="0"/>
        <v>-153</v>
      </c>
      <c r="J51" s="24">
        <f t="shared" si="0"/>
        <v>4102</v>
      </c>
      <c r="K51" s="7"/>
      <c r="L51" s="25">
        <f t="shared" si="3"/>
        <v>-151.44359415188609</v>
      </c>
      <c r="M51" s="17">
        <f t="shared" si="1"/>
        <v>2.4223991640431839</v>
      </c>
      <c r="N51" s="17">
        <f t="shared" si="4"/>
        <v>4096.2836054521877</v>
      </c>
      <c r="O51" s="24">
        <f t="shared" si="2"/>
        <v>32.677166626258675</v>
      </c>
      <c r="P51" s="7"/>
      <c r="Q51" s="25">
        <f t="shared" si="5"/>
        <v>-133.40979261519445</v>
      </c>
      <c r="R51" s="24">
        <f t="shared" si="6"/>
        <v>4099.9790857688695</v>
      </c>
      <c r="S51" s="7"/>
      <c r="T51" s="25">
        <f t="shared" si="7"/>
        <v>3.2417503609838041E-2</v>
      </c>
      <c r="U51" s="24">
        <f t="shared" si="8"/>
        <v>1.0023387793629792</v>
      </c>
      <c r="V51" s="7"/>
      <c r="W51" s="25">
        <f t="shared" si="9"/>
        <v>3.0466369350369046E-2</v>
      </c>
      <c r="X51" s="24">
        <f t="shared" si="10"/>
        <v>174.1297542989505</v>
      </c>
      <c r="Y51" s="7"/>
      <c r="Z51" s="25">
        <f t="shared" si="11"/>
        <v>619</v>
      </c>
      <c r="AA51" s="17">
        <f t="shared" si="15"/>
        <v>174.12299999999996</v>
      </c>
      <c r="AB51" s="24">
        <f t="shared" si="12"/>
        <v>3.0390196534500857</v>
      </c>
      <c r="AC51" s="17">
        <f t="shared" si="13"/>
        <v>6.7542989505398054E-3</v>
      </c>
      <c r="AD51" s="17">
        <f t="shared" ca="1" si="14"/>
        <v>7.2251550296016376E-2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12983</v>
      </c>
      <c r="D52" s="17">
        <v>15288</v>
      </c>
      <c r="E52" s="17">
        <v>13541</v>
      </c>
      <c r="F52" s="17">
        <v>11214</v>
      </c>
      <c r="G52" s="24"/>
      <c r="H52" s="7"/>
      <c r="I52" s="25">
        <f t="shared" ref="I52:J83" si="16">C52-E52</f>
        <v>-558</v>
      </c>
      <c r="J52" s="24">
        <f t="shared" si="16"/>
        <v>4074</v>
      </c>
      <c r="K52" s="7"/>
      <c r="L52" s="25">
        <f t="shared" si="3"/>
        <v>-557.30481385920814</v>
      </c>
      <c r="M52" s="17">
        <f t="shared" si="1"/>
        <v>0.48328377034908171</v>
      </c>
      <c r="N52" s="17">
        <f t="shared" si="4"/>
        <v>4064.2515902514378</v>
      </c>
      <c r="O52" s="24">
        <f t="shared" si="2"/>
        <v>95.031492625861631</v>
      </c>
      <c r="P52" s="7"/>
      <c r="Q52" s="25">
        <f t="shared" si="5"/>
        <v>-538.40979261519442</v>
      </c>
      <c r="R52" s="24">
        <f t="shared" si="6"/>
        <v>4071.9790857688695</v>
      </c>
      <c r="S52" s="7"/>
      <c r="T52" s="25">
        <f t="shared" si="7"/>
        <v>0.13082923714617437</v>
      </c>
      <c r="U52" s="24">
        <f t="shared" si="8"/>
        <v>0.99549350400058045</v>
      </c>
      <c r="V52" s="7"/>
      <c r="W52" s="25">
        <f t="shared" si="9"/>
        <v>0.12889161465492793</v>
      </c>
      <c r="X52" s="24">
        <f t="shared" si="10"/>
        <v>179.76610401698065</v>
      </c>
      <c r="Y52" s="7"/>
      <c r="Z52" s="25">
        <f t="shared" si="11"/>
        <v>629</v>
      </c>
      <c r="AA52" s="17">
        <f t="shared" si="15"/>
        <v>179.78399999999996</v>
      </c>
      <c r="AB52" s="24">
        <f t="shared" si="12"/>
        <v>3.137822742405485</v>
      </c>
      <c r="AC52" s="17">
        <f t="shared" si="13"/>
        <v>-1.7895983019315054E-2</v>
      </c>
      <c r="AD52" s="17">
        <f t="shared" ca="1" si="14"/>
        <v>9.0337175977111883E-2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12774</v>
      </c>
      <c r="D53" s="17">
        <v>15240</v>
      </c>
      <c r="E53" s="17">
        <v>13735</v>
      </c>
      <c r="F53" s="17">
        <v>11247</v>
      </c>
      <c r="G53" s="24"/>
      <c r="H53" s="7"/>
      <c r="I53" s="25">
        <f t="shared" si="16"/>
        <v>-961</v>
      </c>
      <c r="J53" s="24">
        <f t="shared" si="16"/>
        <v>3993</v>
      </c>
      <c r="K53" s="7"/>
      <c r="L53" s="25">
        <f t="shared" si="3"/>
        <v>-958.54686926795398</v>
      </c>
      <c r="M53" s="17">
        <f t="shared" si="1"/>
        <v>6.0178503885086423</v>
      </c>
      <c r="N53" s="17">
        <f t="shared" si="4"/>
        <v>3992.5047111504</v>
      </c>
      <c r="O53" s="24">
        <f t="shared" si="2"/>
        <v>0.24531104453809283</v>
      </c>
      <c r="P53" s="7"/>
      <c r="Q53" s="25">
        <f t="shared" si="5"/>
        <v>-941.40979261519442</v>
      </c>
      <c r="R53" s="24">
        <f t="shared" si="6"/>
        <v>3990.9790857688695</v>
      </c>
      <c r="S53" s="7"/>
      <c r="T53" s="25">
        <f t="shared" si="7"/>
        <v>0.22875498681319545</v>
      </c>
      <c r="U53" s="24">
        <f t="shared" si="8"/>
        <v>0.97569110027364148</v>
      </c>
      <c r="V53" s="7"/>
      <c r="W53" s="25">
        <f t="shared" si="9"/>
        <v>0.22685609807147647</v>
      </c>
      <c r="X53" s="24">
        <f t="shared" si="10"/>
        <v>185.47794284299789</v>
      </c>
      <c r="Y53" s="7"/>
      <c r="Z53" s="25">
        <f t="shared" si="11"/>
        <v>630</v>
      </c>
      <c r="AA53" s="17">
        <f t="shared" si="15"/>
        <v>185.45399999999995</v>
      </c>
      <c r="AB53" s="24">
        <f t="shared" si="12"/>
        <v>3.2367829109935631</v>
      </c>
      <c r="AC53" s="17">
        <f t="shared" si="13"/>
        <v>2.3942842997939806E-2</v>
      </c>
      <c r="AD53" s="17">
        <f t="shared" ca="1" si="14"/>
        <v>3.3365247592769265E-2</v>
      </c>
      <c r="AE53" s="17">
        <v>116</v>
      </c>
    </row>
    <row r="54" spans="1:31" s="17" customFormat="1" x14ac:dyDescent="0.25">
      <c r="A54" s="17">
        <v>34</v>
      </c>
      <c r="B54" s="17">
        <v>644</v>
      </c>
      <c r="C54" s="17">
        <v>12579</v>
      </c>
      <c r="D54" s="17">
        <v>15183</v>
      </c>
      <c r="E54" s="17">
        <v>13937</v>
      </c>
      <c r="F54" s="17">
        <v>11304</v>
      </c>
      <c r="G54" s="24"/>
      <c r="H54" s="7"/>
      <c r="I54" s="25">
        <f t="shared" si="16"/>
        <v>-1358</v>
      </c>
      <c r="J54" s="24">
        <f t="shared" si="16"/>
        <v>3879</v>
      </c>
      <c r="K54" s="7"/>
      <c r="L54" s="25">
        <f t="shared" si="3"/>
        <v>-1359.1723305648325</v>
      </c>
      <c r="M54" s="17">
        <f t="shared" si="1"/>
        <v>1.3743589532404041</v>
      </c>
      <c r="N54" s="17">
        <f t="shared" si="4"/>
        <v>3878.866897556547</v>
      </c>
      <c r="O54" s="24">
        <f t="shared" si="2"/>
        <v>1.7716260453166079E-2</v>
      </c>
      <c r="P54" s="7"/>
      <c r="Q54" s="25">
        <f t="shared" si="5"/>
        <v>-1338.4097926151944</v>
      </c>
      <c r="R54" s="24">
        <f t="shared" si="6"/>
        <v>3876.9790857688695</v>
      </c>
      <c r="S54" s="7"/>
      <c r="T54" s="25">
        <f t="shared" si="7"/>
        <v>0.3252227848722708</v>
      </c>
      <c r="U54" s="24">
        <f t="shared" si="8"/>
        <v>0.94782105058387556</v>
      </c>
      <c r="V54" s="7"/>
      <c r="W54" s="25">
        <f t="shared" si="9"/>
        <v>0.32337833194352461</v>
      </c>
      <c r="X54" s="24">
        <f t="shared" si="10"/>
        <v>191.22742405239785</v>
      </c>
      <c r="Y54" s="7"/>
      <c r="Z54" s="25">
        <f t="shared" si="11"/>
        <v>644</v>
      </c>
      <c r="AA54" s="17">
        <f t="shared" si="15"/>
        <v>191.24999999999994</v>
      </c>
      <c r="AB54" s="24">
        <f t="shared" si="12"/>
        <v>3.3379421944391545</v>
      </c>
      <c r="AC54" s="17">
        <f t="shared" si="13"/>
        <v>-2.2575947602092583E-2</v>
      </c>
      <c r="AD54" s="17">
        <f t="shared" ca="1" si="14"/>
        <v>4.134155213839108E-2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12389</v>
      </c>
      <c r="D55" s="17">
        <v>15115</v>
      </c>
      <c r="E55" s="17">
        <v>14128</v>
      </c>
      <c r="F55" s="17">
        <v>11385</v>
      </c>
      <c r="G55" s="24"/>
      <c r="H55" s="7"/>
      <c r="I55" s="25">
        <f t="shared" si="16"/>
        <v>-1739</v>
      </c>
      <c r="J55" s="24">
        <f t="shared" si="16"/>
        <v>3730</v>
      </c>
      <c r="K55" s="7"/>
      <c r="L55" s="25">
        <f t="shared" si="3"/>
        <v>-1737.854411324533</v>
      </c>
      <c r="M55" s="17">
        <f t="shared" si="1"/>
        <v>1.3123734133582918</v>
      </c>
      <c r="N55" s="17">
        <f t="shared" si="4"/>
        <v>3729.3852346554013</v>
      </c>
      <c r="O55" s="24">
        <f t="shared" si="2"/>
        <v>0.3779364289195693</v>
      </c>
      <c r="P55" s="7"/>
      <c r="Q55" s="25">
        <f t="shared" si="5"/>
        <v>-1719.4097926151944</v>
      </c>
      <c r="R55" s="24">
        <f t="shared" si="6"/>
        <v>3727.9790857688695</v>
      </c>
      <c r="S55" s="7"/>
      <c r="T55" s="25">
        <f t="shared" si="7"/>
        <v>0.41780271197682428</v>
      </c>
      <c r="U55" s="24">
        <f t="shared" si="8"/>
        <v>0.91139440669111127</v>
      </c>
      <c r="V55" s="7"/>
      <c r="W55" s="25">
        <f t="shared" si="9"/>
        <v>0.41602934412813625</v>
      </c>
      <c r="X55" s="24">
        <f t="shared" si="10"/>
        <v>196.92431160968272</v>
      </c>
      <c r="Y55" s="7"/>
      <c r="Z55" s="25">
        <f t="shared" si="11"/>
        <v>630</v>
      </c>
      <c r="AA55" s="17">
        <f t="shared" si="15"/>
        <v>196.91999999999993</v>
      </c>
      <c r="AB55" s="24">
        <f t="shared" si="12"/>
        <v>3.4369023630272326</v>
      </c>
      <c r="AC55" s="17">
        <f t="shared" si="13"/>
        <v>4.3116096827873207E-3</v>
      </c>
      <c r="AD55" s="17">
        <f t="shared" ca="1" si="14"/>
        <v>2.2608320915963986E-2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12215</v>
      </c>
      <c r="D56" s="17">
        <v>15026</v>
      </c>
      <c r="E56" s="17">
        <v>14309</v>
      </c>
      <c r="F56" s="17">
        <v>11479</v>
      </c>
      <c r="G56" s="24"/>
      <c r="H56" s="7"/>
      <c r="I56" s="25">
        <f t="shared" si="16"/>
        <v>-2094</v>
      </c>
      <c r="J56" s="24">
        <f t="shared" si="16"/>
        <v>3547</v>
      </c>
      <c r="K56" s="7"/>
      <c r="L56" s="25">
        <f t="shared" si="3"/>
        <v>-2089.6396307193413</v>
      </c>
      <c r="M56" s="17">
        <f t="shared" si="1"/>
        <v>19.012820263711962</v>
      </c>
      <c r="N56" s="17">
        <f t="shared" si="4"/>
        <v>3549.280888255742</v>
      </c>
      <c r="O56" s="24">
        <f t="shared" si="2"/>
        <v>5.2024512351815853</v>
      </c>
      <c r="P56" s="7"/>
      <c r="Q56" s="25">
        <f t="shared" si="5"/>
        <v>-2074.4097926151944</v>
      </c>
      <c r="R56" s="24">
        <f t="shared" si="6"/>
        <v>3544.9790857688695</v>
      </c>
      <c r="S56" s="7"/>
      <c r="T56" s="25">
        <f t="shared" si="7"/>
        <v>0.50406484878027957</v>
      </c>
      <c r="U56" s="24">
        <f t="shared" si="8"/>
        <v>0.86665564271543427</v>
      </c>
      <c r="V56" s="7"/>
      <c r="W56" s="25">
        <f t="shared" si="9"/>
        <v>0.50237873477093542</v>
      </c>
      <c r="X56" s="24">
        <f t="shared" si="10"/>
        <v>202.48857254661016</v>
      </c>
      <c r="Y56" s="7"/>
      <c r="Z56" s="25">
        <f t="shared" si="11"/>
        <v>612</v>
      </c>
      <c r="AA56" s="17">
        <f t="shared" si="15"/>
        <v>202.42799999999994</v>
      </c>
      <c r="AB56" s="24">
        <f t="shared" si="12"/>
        <v>3.5330350982270806</v>
      </c>
      <c r="AC56" s="17">
        <f t="shared" si="13"/>
        <v>6.0572546610217159E-2</v>
      </c>
      <c r="AD56" s="17">
        <f t="shared" ca="1" si="14"/>
        <v>-0.14814593487574257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12054</v>
      </c>
      <c r="D57" s="17">
        <v>14924</v>
      </c>
      <c r="E57" s="17">
        <v>14479</v>
      </c>
      <c r="F57" s="17">
        <v>11593</v>
      </c>
      <c r="G57" s="24"/>
      <c r="H57" s="7"/>
      <c r="I57" s="25">
        <f t="shared" si="16"/>
        <v>-2425</v>
      </c>
      <c r="J57" s="24">
        <f t="shared" si="16"/>
        <v>3331</v>
      </c>
      <c r="K57" s="7"/>
      <c r="L57" s="25">
        <f t="shared" si="3"/>
        <v>-2424.9276947638632</v>
      </c>
      <c r="M57" s="17">
        <f t="shared" si="1"/>
        <v>5.2280471727982735E-3</v>
      </c>
      <c r="N57" s="17">
        <f t="shared" si="4"/>
        <v>3334.5949751684352</v>
      </c>
      <c r="O57" s="24">
        <f t="shared" si="2"/>
        <v>12.923846461665782</v>
      </c>
      <c r="P57" s="7"/>
      <c r="Q57" s="25">
        <f t="shared" si="5"/>
        <v>-2405.4097926151944</v>
      </c>
      <c r="R57" s="24">
        <f t="shared" si="6"/>
        <v>3328.9790857688695</v>
      </c>
      <c r="S57" s="7"/>
      <c r="T57" s="25">
        <f t="shared" si="7"/>
        <v>0.58449517915195193</v>
      </c>
      <c r="U57" s="24">
        <f t="shared" si="8"/>
        <v>0.81384923277693033</v>
      </c>
      <c r="V57" s="7"/>
      <c r="W57" s="25">
        <f t="shared" si="9"/>
        <v>0.58291201275822113</v>
      </c>
      <c r="X57" s="24">
        <f t="shared" si="10"/>
        <v>208.00055178625053</v>
      </c>
      <c r="Y57" s="7"/>
      <c r="Z57" s="25">
        <f t="shared" si="11"/>
        <v>617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1.9551786250588066E-2</v>
      </c>
      <c r="AD57" s="17">
        <f t="shared" ca="1" si="14"/>
        <v>1.5890327511272062E-3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11895</v>
      </c>
      <c r="D58" s="17">
        <v>14797</v>
      </c>
      <c r="E58" s="17">
        <v>14626</v>
      </c>
      <c r="F58" s="17">
        <v>11711</v>
      </c>
      <c r="G58" s="24"/>
      <c r="H58" s="7"/>
      <c r="I58" s="25">
        <f t="shared" si="16"/>
        <v>-2731</v>
      </c>
      <c r="J58" s="24">
        <f t="shared" si="16"/>
        <v>3086</v>
      </c>
      <c r="K58" s="7"/>
      <c r="L58" s="25">
        <f t="shared" si="3"/>
        <v>-2735.6779928562541</v>
      </c>
      <c r="M58" s="17">
        <f t="shared" si="1"/>
        <v>21.88361716316486</v>
      </c>
      <c r="N58" s="17">
        <f t="shared" si="4"/>
        <v>3090.3614491633739</v>
      </c>
      <c r="O58" s="24">
        <f t="shared" si="2"/>
        <v>19.022238804694812</v>
      </c>
      <c r="P58" s="7"/>
      <c r="Q58" s="25">
        <f t="shared" si="5"/>
        <v>-2711.4097926151944</v>
      </c>
      <c r="R58" s="24">
        <f t="shared" si="6"/>
        <v>3083.9790857688695</v>
      </c>
      <c r="S58" s="7"/>
      <c r="T58" s="25">
        <f t="shared" si="7"/>
        <v>0.65885071115718385</v>
      </c>
      <c r="U58" s="24">
        <f t="shared" si="8"/>
        <v>0.75395307335594208</v>
      </c>
      <c r="V58" s="7"/>
      <c r="W58" s="25">
        <f t="shared" si="9"/>
        <v>0.65738428207968469</v>
      </c>
      <c r="X58" s="24">
        <f t="shared" si="10"/>
        <v>213.47448613052757</v>
      </c>
      <c r="Y58" s="7"/>
      <c r="Z58" s="25">
        <f t="shared" si="11"/>
        <v>613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-2.3513869472367332E-2</v>
      </c>
      <c r="AD58" s="17">
        <f t="shared" ca="1" si="14"/>
        <v>0.10821052232017792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11752</v>
      </c>
      <c r="D59" s="17">
        <v>14661</v>
      </c>
      <c r="E59" s="17">
        <v>14774</v>
      </c>
      <c r="F59" s="17">
        <v>11848</v>
      </c>
      <c r="G59" s="24"/>
      <c r="H59" s="7"/>
      <c r="I59" s="25">
        <f t="shared" si="16"/>
        <v>-3022</v>
      </c>
      <c r="J59" s="24">
        <f t="shared" si="16"/>
        <v>2813</v>
      </c>
      <c r="K59" s="7"/>
      <c r="L59" s="25">
        <f t="shared" si="3"/>
        <v>-3023.0246565903312</v>
      </c>
      <c r="M59" s="17">
        <f t="shared" si="1"/>
        <v>1.0499211281092282</v>
      </c>
      <c r="N59" s="17">
        <f t="shared" si="4"/>
        <v>2815.6842213836317</v>
      </c>
      <c r="O59" s="24">
        <f t="shared" si="2"/>
        <v>7.2050444363454949</v>
      </c>
      <c r="P59" s="7"/>
      <c r="Q59" s="25">
        <f t="shared" si="5"/>
        <v>-3002.4097926151944</v>
      </c>
      <c r="R59" s="24">
        <f t="shared" si="6"/>
        <v>2810.9790857688695</v>
      </c>
      <c r="S59" s="7"/>
      <c r="T59" s="25">
        <f t="shared" si="7"/>
        <v>0.72956136414255146</v>
      </c>
      <c r="U59" s="24">
        <f t="shared" si="8"/>
        <v>0.68721163857255518</v>
      </c>
      <c r="V59" s="7"/>
      <c r="W59" s="25">
        <f t="shared" si="9"/>
        <v>0.72822499078207514</v>
      </c>
      <c r="X59" s="24">
        <f t="shared" si="10"/>
        <v>219.04849333741697</v>
      </c>
      <c r="Y59" s="7"/>
      <c r="Z59" s="25">
        <f t="shared" si="11"/>
        <v>617</v>
      </c>
      <c r="AA59" s="17">
        <f t="shared" si="15"/>
        <v>219.05099999999993</v>
      </c>
      <c r="AB59" s="24">
        <f t="shared" si="12"/>
        <v>3.8231611797860978</v>
      </c>
      <c r="AC59" s="17">
        <f t="shared" si="13"/>
        <v>-2.5066625829595068E-3</v>
      </c>
      <c r="AD59" s="17">
        <f t="shared" ca="1" si="14"/>
        <v>0.11007716317618588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11620</v>
      </c>
      <c r="D60" s="17">
        <v>14498</v>
      </c>
      <c r="E60" s="17">
        <v>14904</v>
      </c>
      <c r="F60" s="17">
        <v>12008</v>
      </c>
      <c r="G60" s="24"/>
      <c r="H60" s="7"/>
      <c r="I60" s="25">
        <f t="shared" si="16"/>
        <v>-3284</v>
      </c>
      <c r="J60" s="24">
        <f t="shared" si="16"/>
        <v>2490</v>
      </c>
      <c r="K60" s="7"/>
      <c r="L60" s="25">
        <f t="shared" si="3"/>
        <v>-3288.0929048677149</v>
      </c>
      <c r="M60" s="17">
        <f t="shared" si="1"/>
        <v>16.751870256164146</v>
      </c>
      <c r="N60" s="17">
        <f t="shared" si="4"/>
        <v>2507.0080204889337</v>
      </c>
      <c r="O60" s="24">
        <f t="shared" si="2"/>
        <v>289.27276095198692</v>
      </c>
      <c r="P60" s="7"/>
      <c r="Q60" s="25">
        <f t="shared" si="5"/>
        <v>-3264.4097926151944</v>
      </c>
      <c r="R60" s="24">
        <f t="shared" si="6"/>
        <v>2487.9790857688695</v>
      </c>
      <c r="S60" s="7"/>
      <c r="T60" s="25">
        <f t="shared" si="7"/>
        <v>0.79322525102284802</v>
      </c>
      <c r="U60" s="24">
        <f t="shared" si="8"/>
        <v>0.60824649778488493</v>
      </c>
      <c r="V60" s="7"/>
      <c r="W60" s="25">
        <f t="shared" si="9"/>
        <v>0.79204271521849612</v>
      </c>
      <c r="X60" s="24">
        <f t="shared" si="10"/>
        <v>224.86643145691926</v>
      </c>
      <c r="Y60" s="7"/>
      <c r="Z60" s="25">
        <f t="shared" si="11"/>
        <v>632</v>
      </c>
      <c r="AA60" s="17">
        <f t="shared" si="15"/>
        <v>224.73899999999992</v>
      </c>
      <c r="AB60" s="24">
        <f t="shared" si="12"/>
        <v>3.9224355076395345</v>
      </c>
      <c r="AC60" s="17">
        <f t="shared" si="13"/>
        <v>0.12743145691933933</v>
      </c>
      <c r="AD60" s="17">
        <f t="shared" ca="1" si="14"/>
        <v>-3.6324671296625866E-2</v>
      </c>
      <c r="AE60" s="17">
        <v>109</v>
      </c>
    </row>
    <row r="61" spans="1:31" s="17" customFormat="1" x14ac:dyDescent="0.25">
      <c r="A61" s="17">
        <v>41</v>
      </c>
      <c r="B61" s="17">
        <v>627</v>
      </c>
      <c r="C61" s="17">
        <v>11502</v>
      </c>
      <c r="D61" s="17">
        <v>14340</v>
      </c>
      <c r="E61" s="17">
        <v>15022</v>
      </c>
      <c r="F61" s="17">
        <v>12173</v>
      </c>
      <c r="G61" s="24"/>
      <c r="H61" s="7"/>
      <c r="I61" s="25">
        <f t="shared" si="16"/>
        <v>-3520</v>
      </c>
      <c r="J61" s="24">
        <f t="shared" si="16"/>
        <v>2167</v>
      </c>
      <c r="K61" s="7"/>
      <c r="L61" s="25">
        <f t="shared" si="3"/>
        <v>-3519.2467100409194</v>
      </c>
      <c r="M61" s="17">
        <f t="shared" si="1"/>
        <v>0.56744576245161515</v>
      </c>
      <c r="N61" s="17">
        <f t="shared" si="4"/>
        <v>2176.4202228164836</v>
      </c>
      <c r="O61" s="24">
        <f t="shared" si="2"/>
        <v>88.74059791219824</v>
      </c>
      <c r="P61" s="7"/>
      <c r="Q61" s="25">
        <f t="shared" si="5"/>
        <v>-3500.4097926151944</v>
      </c>
      <c r="R61" s="24">
        <f t="shared" si="6"/>
        <v>2164.9790857688695</v>
      </c>
      <c r="S61" s="7"/>
      <c r="T61" s="25">
        <f t="shared" si="7"/>
        <v>0.85057134760204645</v>
      </c>
      <c r="U61" s="24">
        <f t="shared" si="8"/>
        <v>0.52928135699721479</v>
      </c>
      <c r="V61" s="7"/>
      <c r="W61" s="25">
        <f t="shared" si="9"/>
        <v>0.84954263738345437</v>
      </c>
      <c r="X61" s="24">
        <f t="shared" si="10"/>
        <v>230.46507111803669</v>
      </c>
      <c r="Y61" s="7"/>
      <c r="Z61" s="25">
        <f t="shared" si="11"/>
        <v>627</v>
      </c>
      <c r="AA61" s="17">
        <f t="shared" si="15"/>
        <v>230.38199999999992</v>
      </c>
      <c r="AB61" s="24">
        <f t="shared" si="12"/>
        <v>4.0209244373295743</v>
      </c>
      <c r="AC61" s="17">
        <f t="shared" si="13"/>
        <v>8.3071118036770031E-2</v>
      </c>
      <c r="AD61" s="17">
        <f t="shared" ca="1" si="14"/>
        <v>-1.4225397916419524E-2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11402</v>
      </c>
      <c r="D62" s="17">
        <v>14164</v>
      </c>
      <c r="E62" s="17">
        <v>15124</v>
      </c>
      <c r="F62" s="17">
        <v>12356</v>
      </c>
      <c r="G62" s="24"/>
      <c r="H62" s="7"/>
      <c r="I62" s="25">
        <f t="shared" si="16"/>
        <v>-3722</v>
      </c>
      <c r="J62" s="24">
        <f t="shared" si="16"/>
        <v>1808</v>
      </c>
      <c r="K62" s="7"/>
      <c r="L62" s="25">
        <f t="shared" si="3"/>
        <v>-3721.0322296388699</v>
      </c>
      <c r="M62" s="17">
        <f t="shared" si="1"/>
        <v>0.93657947188184265</v>
      </c>
      <c r="N62" s="17">
        <f t="shared" si="4"/>
        <v>1815.563764379252</v>
      </c>
      <c r="O62" s="24">
        <f t="shared" si="2"/>
        <v>57.21053158484149</v>
      </c>
      <c r="P62" s="7"/>
      <c r="Q62" s="25">
        <f t="shared" si="5"/>
        <v>-3702.4097926151944</v>
      </c>
      <c r="R62" s="24">
        <f t="shared" si="6"/>
        <v>1805.9790857688695</v>
      </c>
      <c r="S62" s="7"/>
      <c r="T62" s="25">
        <f t="shared" si="7"/>
        <v>0.89965571840288583</v>
      </c>
      <c r="U62" s="24">
        <f t="shared" si="8"/>
        <v>0.44151514788646051</v>
      </c>
      <c r="V62" s="7"/>
      <c r="W62" s="25">
        <f t="shared" si="9"/>
        <v>0.89879795065377643</v>
      </c>
      <c r="X62" s="24">
        <f t="shared" si="10"/>
        <v>236.22718377793922</v>
      </c>
      <c r="Y62" s="7"/>
      <c r="Z62" s="25">
        <f t="shared" si="11"/>
        <v>643</v>
      </c>
      <c r="AA62" s="17">
        <f t="shared" si="15"/>
        <v>236.16899999999993</v>
      </c>
      <c r="AB62" s="24">
        <f t="shared" si="12"/>
        <v>4.1219266411424869</v>
      </c>
      <c r="AC62" s="17">
        <f t="shared" si="13"/>
        <v>5.8183777939291303E-2</v>
      </c>
      <c r="AD62" s="17">
        <f t="shared" ca="1" si="14"/>
        <v>3.0932514355185958E-2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11319</v>
      </c>
      <c r="D63" s="17">
        <v>13968</v>
      </c>
      <c r="E63" s="17">
        <v>15196</v>
      </c>
      <c r="F63" s="17">
        <v>12537</v>
      </c>
      <c r="G63" s="24"/>
      <c r="H63" s="7"/>
      <c r="I63" s="25">
        <f t="shared" si="16"/>
        <v>-3877</v>
      </c>
      <c r="J63" s="24">
        <f t="shared" si="16"/>
        <v>1431</v>
      </c>
      <c r="K63" s="7"/>
      <c r="L63" s="25">
        <f t="shared" si="3"/>
        <v>-3882.3631041954945</v>
      </c>
      <c r="M63" s="17">
        <f t="shared" si="1"/>
        <v>28.762886611731169</v>
      </c>
      <c r="N63" s="17">
        <f t="shared" si="4"/>
        <v>1443.4680574480176</v>
      </c>
      <c r="O63" s="24">
        <f t="shared" si="2"/>
        <v>155.45245652706689</v>
      </c>
      <c r="P63" s="7"/>
      <c r="Q63" s="25">
        <f t="shared" si="5"/>
        <v>-3857.4097926151944</v>
      </c>
      <c r="R63" s="24">
        <f t="shared" si="6"/>
        <v>1428.9790857688695</v>
      </c>
      <c r="S63" s="7"/>
      <c r="T63" s="25">
        <f t="shared" si="7"/>
        <v>0.93731946827481705</v>
      </c>
      <c r="U63" s="24">
        <f t="shared" si="8"/>
        <v>0.34934840461416433</v>
      </c>
      <c r="V63" s="7"/>
      <c r="W63" s="25">
        <f t="shared" si="9"/>
        <v>0.93664118762509252</v>
      </c>
      <c r="X63" s="24">
        <f t="shared" si="10"/>
        <v>241.9342609179547</v>
      </c>
      <c r="Y63" s="7"/>
      <c r="Z63" s="25">
        <f t="shared" si="11"/>
        <v>631</v>
      </c>
      <c r="AA63" s="17">
        <f t="shared" si="15"/>
        <v>241.84799999999993</v>
      </c>
      <c r="AB63" s="24">
        <f t="shared" si="12"/>
        <v>4.2210438893632451</v>
      </c>
      <c r="AC63" s="17">
        <f t="shared" si="13"/>
        <v>8.6260917954774641E-2</v>
      </c>
      <c r="AD63" s="17">
        <f t="shared" ca="1" si="14"/>
        <v>7.602430683317607E-2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11260</v>
      </c>
      <c r="D64" s="17">
        <v>13781</v>
      </c>
      <c r="E64" s="17">
        <v>15265</v>
      </c>
      <c r="F64" s="17">
        <v>12732</v>
      </c>
      <c r="G64" s="24"/>
      <c r="H64" s="7"/>
      <c r="I64" s="25">
        <f t="shared" si="16"/>
        <v>-4005</v>
      </c>
      <c r="J64" s="24">
        <f t="shared" si="16"/>
        <v>1049</v>
      </c>
      <c r="K64" s="7"/>
      <c r="L64" s="25">
        <f t="shared" si="3"/>
        <v>-4005.4247072044086</v>
      </c>
      <c r="M64" s="17">
        <f t="shared" si="1"/>
        <v>0.18037620947657287</v>
      </c>
      <c r="N64" s="17">
        <f t="shared" si="4"/>
        <v>1058.4797297653427</v>
      </c>
      <c r="O64" s="24">
        <f t="shared" si="2"/>
        <v>89.86527642392349</v>
      </c>
      <c r="P64" s="7"/>
      <c r="Q64" s="25">
        <f t="shared" si="5"/>
        <v>-3985.4097926151944</v>
      </c>
      <c r="R64" s="24">
        <f t="shared" si="6"/>
        <v>1046.9790857688695</v>
      </c>
      <c r="S64" s="7"/>
      <c r="T64" s="25">
        <f t="shared" si="7"/>
        <v>0.96842243591099242</v>
      </c>
      <c r="U64" s="24">
        <f t="shared" si="8"/>
        <v>0.25595929074143975</v>
      </c>
      <c r="V64" s="7"/>
      <c r="W64" s="25">
        <f t="shared" si="9"/>
        <v>0.96792600944895557</v>
      </c>
      <c r="X64" s="24">
        <f t="shared" si="10"/>
        <v>247.57647450999173</v>
      </c>
      <c r="Y64" s="7"/>
      <c r="Z64" s="25">
        <f t="shared" si="11"/>
        <v>629</v>
      </c>
      <c r="AA64" s="17">
        <f t="shared" si="15"/>
        <v>247.50899999999993</v>
      </c>
      <c r="AB64" s="24">
        <f t="shared" si="12"/>
        <v>4.3198469783186431</v>
      </c>
      <c r="AC64" s="17">
        <f t="shared" si="13"/>
        <v>6.7474509991797049E-2</v>
      </c>
      <c r="AD64" s="17">
        <f t="shared" ca="1" si="14"/>
        <v>0.12703193767373477</v>
      </c>
      <c r="AE64" s="17">
        <v>105</v>
      </c>
    </row>
    <row r="65" spans="1:31" s="17" customFormat="1" x14ac:dyDescent="0.25">
      <c r="A65" s="17">
        <v>45</v>
      </c>
      <c r="B65" s="17">
        <v>602</v>
      </c>
      <c r="C65" s="17">
        <v>11213</v>
      </c>
      <c r="D65" s="17">
        <v>13594</v>
      </c>
      <c r="E65" s="17">
        <v>15299</v>
      </c>
      <c r="F65" s="17">
        <v>12919</v>
      </c>
      <c r="G65" s="24"/>
      <c r="H65" s="7"/>
      <c r="I65" s="25">
        <f t="shared" si="16"/>
        <v>-4086</v>
      </c>
      <c r="J65" s="24">
        <f t="shared" si="16"/>
        <v>675</v>
      </c>
      <c r="K65" s="7"/>
      <c r="L65" s="25">
        <f t="shared" si="3"/>
        <v>-4086.7845606184369</v>
      </c>
      <c r="M65" s="17">
        <f t="shared" si="1"/>
        <v>0.6155353640020893</v>
      </c>
      <c r="N65" s="17">
        <f t="shared" si="4"/>
        <v>680.32293293673411</v>
      </c>
      <c r="O65" s="24">
        <f t="shared" si="2"/>
        <v>28.333615048968767</v>
      </c>
      <c r="P65" s="7"/>
      <c r="Q65" s="25">
        <f t="shared" si="5"/>
        <v>-4066.4097926151944</v>
      </c>
      <c r="R65" s="24">
        <f t="shared" si="6"/>
        <v>672.97908576886948</v>
      </c>
      <c r="S65" s="7"/>
      <c r="T65" s="25">
        <f t="shared" si="7"/>
        <v>0.98810478261825974</v>
      </c>
      <c r="U65" s="24">
        <f t="shared" si="8"/>
        <v>0.16452596982940054</v>
      </c>
      <c r="V65" s="7"/>
      <c r="W65" s="25">
        <f t="shared" si="9"/>
        <v>0.98778638147466813</v>
      </c>
      <c r="X65" s="24">
        <f t="shared" si="10"/>
        <v>252.93237799192661</v>
      </c>
      <c r="Y65" s="7"/>
      <c r="Z65" s="25">
        <f t="shared" si="11"/>
        <v>602</v>
      </c>
      <c r="AA65" s="17">
        <f t="shared" si="15"/>
        <v>252.92699999999994</v>
      </c>
      <c r="AB65" s="24">
        <f t="shared" si="12"/>
        <v>4.4144089171916967</v>
      </c>
      <c r="AC65" s="17">
        <f t="shared" si="13"/>
        <v>5.3779919266787601E-3</v>
      </c>
      <c r="AD65" s="17">
        <f t="shared" ca="1" si="14"/>
        <v>5.7972150654251209E-2</v>
      </c>
      <c r="AE65" s="17">
        <v>104</v>
      </c>
    </row>
    <row r="66" spans="1:31" s="17" customFormat="1" x14ac:dyDescent="0.25">
      <c r="A66" s="17">
        <v>46</v>
      </c>
      <c r="B66" s="17">
        <v>620</v>
      </c>
      <c r="C66" s="17">
        <v>11195</v>
      </c>
      <c r="D66" s="17">
        <v>13395</v>
      </c>
      <c r="E66" s="17">
        <v>15328</v>
      </c>
      <c r="F66" s="17">
        <v>13116</v>
      </c>
      <c r="G66" s="24"/>
      <c r="H66" s="7"/>
      <c r="I66" s="25">
        <f t="shared" si="16"/>
        <v>-4133</v>
      </c>
      <c r="J66" s="24">
        <f t="shared" si="16"/>
        <v>279</v>
      </c>
      <c r="K66" s="7"/>
      <c r="L66" s="25">
        <f t="shared" si="3"/>
        <v>-4132.5625908001666</v>
      </c>
      <c r="M66" s="17">
        <f t="shared" si="1"/>
        <v>0.19132680809887989</v>
      </c>
      <c r="N66" s="17">
        <f t="shared" si="4"/>
        <v>284.5620298302531</v>
      </c>
      <c r="O66" s="24">
        <f t="shared" si="2"/>
        <v>30.936175832625278</v>
      </c>
      <c r="P66" s="7"/>
      <c r="Q66" s="25">
        <f t="shared" si="5"/>
        <v>-4113.4097926151944</v>
      </c>
      <c r="R66" s="24">
        <f t="shared" si="6"/>
        <v>276.97908576886942</v>
      </c>
      <c r="S66" s="7"/>
      <c r="T66" s="25">
        <f t="shared" si="7"/>
        <v>0.9995254035471679</v>
      </c>
      <c r="U66" s="24">
        <f t="shared" si="8"/>
        <v>6.7714218275476662E-2</v>
      </c>
      <c r="V66" s="7"/>
      <c r="W66" s="25">
        <f t="shared" si="9"/>
        <v>0.99939548195235917</v>
      </c>
      <c r="X66" s="24">
        <f t="shared" si="10"/>
        <v>258.51260752928238</v>
      </c>
      <c r="Y66" s="7"/>
      <c r="Z66" s="25">
        <f t="shared" si="11"/>
        <v>620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5.6075292824289136E-3</v>
      </c>
      <c r="AD66" s="17">
        <f t="shared" ca="1" si="14"/>
        <v>3.9817999137596871E-2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11183</v>
      </c>
      <c r="D67" s="17">
        <v>13193</v>
      </c>
      <c r="E67" s="17">
        <v>15319</v>
      </c>
      <c r="F67" s="17">
        <v>13308</v>
      </c>
      <c r="G67" s="24"/>
      <c r="H67" s="7"/>
      <c r="I67" s="25">
        <f t="shared" si="16"/>
        <v>-4136</v>
      </c>
      <c r="J67" s="24">
        <f t="shared" si="16"/>
        <v>-115</v>
      </c>
      <c r="K67" s="7"/>
      <c r="L67" s="25">
        <f t="shared" si="3"/>
        <v>-4139.3182677376317</v>
      </c>
      <c r="M67" s="17">
        <f t="shared" si="1"/>
        <v>11.010900778607308</v>
      </c>
      <c r="N67" s="17">
        <f t="shared" si="4"/>
        <v>-114.52243230415968</v>
      </c>
      <c r="O67" s="24">
        <f t="shared" si="2"/>
        <v>0.22807090411023334</v>
      </c>
      <c r="P67" s="7"/>
      <c r="Q67" s="25">
        <f t="shared" si="5"/>
        <v>-4116.4097926151944</v>
      </c>
      <c r="R67" s="24">
        <f t="shared" si="6"/>
        <v>-117.02091423113058</v>
      </c>
      <c r="S67" s="7"/>
      <c r="T67" s="25">
        <f t="shared" si="7"/>
        <v>1.0002543793511407</v>
      </c>
      <c r="U67" s="24">
        <f t="shared" si="8"/>
        <v>-2.8608585038275878E-2</v>
      </c>
      <c r="V67" s="7"/>
      <c r="W67" s="25">
        <f t="shared" si="9"/>
        <v>1.0003119652399477</v>
      </c>
      <c r="X67" s="24">
        <f t="shared" si="10"/>
        <v>264.02696240093496</v>
      </c>
      <c r="Y67" s="7"/>
      <c r="Z67" s="25">
        <f t="shared" si="11"/>
        <v>621</v>
      </c>
      <c r="AA67" s="17">
        <f t="shared" si="15"/>
        <v>264.09599999999995</v>
      </c>
      <c r="AB67" s="24">
        <f t="shared" si="12"/>
        <v>4.6093447413469439</v>
      </c>
      <c r="AC67" s="17">
        <f t="shared" si="13"/>
        <v>-6.9037599064984079E-2</v>
      </c>
      <c r="AD67" s="17">
        <f t="shared" ca="1" si="14"/>
        <v>1.0525910515752912E-2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11203</v>
      </c>
      <c r="D68" s="17">
        <v>12999</v>
      </c>
      <c r="E68" s="17">
        <v>15311</v>
      </c>
      <c r="F68" s="17">
        <v>13516</v>
      </c>
      <c r="G68" s="24"/>
      <c r="H68" s="7"/>
      <c r="I68" s="25">
        <f t="shared" si="16"/>
        <v>-4108</v>
      </c>
      <c r="J68" s="24">
        <f t="shared" si="16"/>
        <v>-517</v>
      </c>
      <c r="K68" s="7"/>
      <c r="L68" s="25">
        <f t="shared" si="3"/>
        <v>-4105.87084714096</v>
      </c>
      <c r="M68" s="17">
        <f t="shared" si="1"/>
        <v>4.533291897158227</v>
      </c>
      <c r="N68" s="17">
        <f t="shared" si="4"/>
        <v>-520.16237555750956</v>
      </c>
      <c r="O68" s="24">
        <f t="shared" si="2"/>
        <v>10.000619166733919</v>
      </c>
      <c r="P68" s="7"/>
      <c r="Q68" s="25">
        <f t="shared" si="5"/>
        <v>-4088.4097926151944</v>
      </c>
      <c r="R68" s="24">
        <f t="shared" si="6"/>
        <v>-519.02091423113052</v>
      </c>
      <c r="S68" s="7"/>
      <c r="T68" s="25">
        <f t="shared" si="7"/>
        <v>0.99345060518072736</v>
      </c>
      <c r="U68" s="24">
        <f t="shared" si="8"/>
        <v>-0.12688718131271373</v>
      </c>
      <c r="V68" s="7"/>
      <c r="W68" s="25">
        <f t="shared" si="9"/>
        <v>0.99369949151129833</v>
      </c>
      <c r="X68" s="24">
        <f t="shared" si="10"/>
        <v>269.66558528621204</v>
      </c>
      <c r="Y68" s="7"/>
      <c r="Z68" s="25">
        <f t="shared" si="11"/>
        <v>633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-0.12741471378791402</v>
      </c>
      <c r="AD68" s="17">
        <f t="shared" ca="1" si="14"/>
        <v>4.3125852533137277E-2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11236</v>
      </c>
      <c r="D69" s="17">
        <v>12791</v>
      </c>
      <c r="E69" s="17">
        <v>15267</v>
      </c>
      <c r="F69" s="17">
        <v>13708</v>
      </c>
      <c r="G69" s="24"/>
      <c r="H69" s="7"/>
      <c r="I69" s="25">
        <f t="shared" si="16"/>
        <v>-4031</v>
      </c>
      <c r="J69" s="24">
        <f t="shared" si="16"/>
        <v>-917</v>
      </c>
      <c r="K69" s="7"/>
      <c r="L69" s="25">
        <f t="shared" si="3"/>
        <v>-4032.330436942299</v>
      </c>
      <c r="M69" s="17">
        <f t="shared" si="1"/>
        <v>1.7700624574339183</v>
      </c>
      <c r="N69" s="17">
        <f t="shared" si="4"/>
        <v>-919.40626898884216</v>
      </c>
      <c r="O69" s="24">
        <f t="shared" si="2"/>
        <v>5.7901304466634587</v>
      </c>
      <c r="P69" s="7"/>
      <c r="Q69" s="25">
        <f t="shared" si="5"/>
        <v>-4011.4097926151944</v>
      </c>
      <c r="R69" s="24">
        <f t="shared" si="6"/>
        <v>-919.02091423113052</v>
      </c>
      <c r="S69" s="7"/>
      <c r="T69" s="25">
        <f t="shared" si="7"/>
        <v>0.97474022621209055</v>
      </c>
      <c r="U69" s="24">
        <f t="shared" si="8"/>
        <v>-0.22467682934698027</v>
      </c>
      <c r="V69" s="7"/>
      <c r="W69" s="25">
        <f t="shared" si="9"/>
        <v>0.97517943861726519</v>
      </c>
      <c r="X69" s="24">
        <f t="shared" si="10"/>
        <v>275.3630466176736</v>
      </c>
      <c r="Y69" s="7"/>
      <c r="Z69" s="25">
        <f t="shared" si="11"/>
        <v>631</v>
      </c>
      <c r="AA69" s="17">
        <f t="shared" si="15"/>
        <v>275.47199999999992</v>
      </c>
      <c r="AB69" s="24">
        <f t="shared" si="12"/>
        <v>4.8078933970538182</v>
      </c>
      <c r="AC69" s="17">
        <f t="shared" si="13"/>
        <v>-0.10895338232631957</v>
      </c>
      <c r="AD69" s="17">
        <f t="shared" ca="1" si="14"/>
        <v>-1.5560721766973984E-2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11303</v>
      </c>
      <c r="D70" s="17">
        <v>12609</v>
      </c>
      <c r="E70" s="17">
        <v>15220</v>
      </c>
      <c r="F70" s="17">
        <v>13914</v>
      </c>
      <c r="G70" s="24"/>
      <c r="H70" s="7"/>
      <c r="I70" s="25">
        <f t="shared" si="16"/>
        <v>-3917</v>
      </c>
      <c r="J70" s="24">
        <f t="shared" si="16"/>
        <v>-1305</v>
      </c>
      <c r="K70" s="7"/>
      <c r="L70" s="25">
        <f t="shared" si="3"/>
        <v>-3918.9580811473129</v>
      </c>
      <c r="M70" s="17">
        <f t="shared" si="1"/>
        <v>3.8340817794621875</v>
      </c>
      <c r="N70" s="17">
        <f t="shared" si="4"/>
        <v>-1310.8450463033948</v>
      </c>
      <c r="O70" s="24">
        <f t="shared" si="2"/>
        <v>34.164566288829661</v>
      </c>
      <c r="P70" s="7"/>
      <c r="Q70" s="25">
        <f t="shared" si="5"/>
        <v>-3897.4097926151944</v>
      </c>
      <c r="R70" s="24">
        <f t="shared" si="6"/>
        <v>-1307.0209142311305</v>
      </c>
      <c r="S70" s="7"/>
      <c r="T70" s="25">
        <f t="shared" si="7"/>
        <v>0.94703914566112191</v>
      </c>
      <c r="U70" s="24">
        <f t="shared" si="8"/>
        <v>-0.31953278794021883</v>
      </c>
      <c r="V70" s="7"/>
      <c r="W70" s="25">
        <f t="shared" si="9"/>
        <v>0.94766295626039143</v>
      </c>
      <c r="X70" s="24">
        <f t="shared" si="10"/>
        <v>281.02183507770474</v>
      </c>
      <c r="Y70" s="7"/>
      <c r="Z70" s="25">
        <f t="shared" si="11"/>
        <v>633</v>
      </c>
      <c r="AA70" s="17">
        <f t="shared" si="15"/>
        <v>281.16899999999993</v>
      </c>
      <c r="AB70" s="24">
        <f t="shared" si="12"/>
        <v>4.9073248045399351</v>
      </c>
      <c r="AC70" s="17">
        <f t="shared" si="13"/>
        <v>-0.14716492229518963</v>
      </c>
      <c r="AD70" s="17">
        <f t="shared" ca="1" si="14"/>
        <v>-2.2440808411204216E-2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11375</v>
      </c>
      <c r="D71" s="17">
        <v>12418</v>
      </c>
      <c r="E71" s="17">
        <v>15141</v>
      </c>
      <c r="F71" s="17">
        <v>14098</v>
      </c>
      <c r="G71" s="24"/>
      <c r="H71" s="7"/>
      <c r="I71" s="25">
        <f t="shared" si="16"/>
        <v>-3766</v>
      </c>
      <c r="J71" s="24">
        <f t="shared" si="16"/>
        <v>-1680</v>
      </c>
      <c r="K71" s="7"/>
      <c r="L71" s="25">
        <f t="shared" si="3"/>
        <v>-3767.3135131447575</v>
      </c>
      <c r="M71" s="17">
        <f t="shared" si="1"/>
        <v>1.7253167814507573</v>
      </c>
      <c r="N71" s="17">
        <f t="shared" si="4"/>
        <v>-1688.7564532549868</v>
      </c>
      <c r="O71" s="24">
        <f t="shared" si="2"/>
        <v>76.675473606769089</v>
      </c>
      <c r="P71" s="7"/>
      <c r="Q71" s="25">
        <f t="shared" si="5"/>
        <v>-3746.4097926151944</v>
      </c>
      <c r="R71" s="24">
        <f t="shared" si="6"/>
        <v>-1682.0209142311305</v>
      </c>
      <c r="S71" s="7"/>
      <c r="T71" s="25">
        <f t="shared" si="7"/>
        <v>0.9103473635278212</v>
      </c>
      <c r="U71" s="24">
        <f t="shared" si="8"/>
        <v>-0.4112105829723437</v>
      </c>
      <c r="V71" s="7"/>
      <c r="W71" s="25">
        <f t="shared" si="9"/>
        <v>0.91114956853686335</v>
      </c>
      <c r="X71" s="24">
        <f t="shared" si="10"/>
        <v>286.6788843573554</v>
      </c>
      <c r="Y71" s="7"/>
      <c r="Z71" s="25">
        <f t="shared" si="11"/>
        <v>632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-0.17811564264451363</v>
      </c>
      <c r="AD71" s="17">
        <f t="shared" ca="1" si="14"/>
        <v>3.1218819246134899E-2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11450</v>
      </c>
      <c r="D72" s="17">
        <v>12220</v>
      </c>
      <c r="E72" s="17">
        <v>15028</v>
      </c>
      <c r="F72" s="17">
        <v>14257</v>
      </c>
      <c r="G72" s="24"/>
      <c r="H72" s="7"/>
      <c r="I72" s="25">
        <f t="shared" si="16"/>
        <v>-3578</v>
      </c>
      <c r="J72" s="24">
        <f t="shared" si="16"/>
        <v>-2037</v>
      </c>
      <c r="K72" s="7"/>
      <c r="L72" s="25">
        <f t="shared" si="3"/>
        <v>-3580.701056875766</v>
      </c>
      <c r="M72" s="17">
        <f t="shared" si="1"/>
        <v>7.2957082461226292</v>
      </c>
      <c r="N72" s="17">
        <f t="shared" si="4"/>
        <v>-2046.7107308345348</v>
      </c>
      <c r="O72" s="24">
        <f t="shared" si="2"/>
        <v>94.298293340785762</v>
      </c>
      <c r="P72" s="7"/>
      <c r="Q72" s="25">
        <f t="shared" si="5"/>
        <v>-3558.4097926151944</v>
      </c>
      <c r="R72" s="24">
        <f t="shared" si="6"/>
        <v>-2039.0209142311305</v>
      </c>
      <c r="S72" s="7"/>
      <c r="T72" s="25">
        <f t="shared" si="7"/>
        <v>0.86466487981218854</v>
      </c>
      <c r="U72" s="24">
        <f t="shared" si="8"/>
        <v>-0.4984878438429266</v>
      </c>
      <c r="V72" s="7"/>
      <c r="W72" s="25">
        <f t="shared" si="9"/>
        <v>0.86563689592761506</v>
      </c>
      <c r="X72" s="24">
        <f t="shared" si="10"/>
        <v>292.32479645010767</v>
      </c>
      <c r="Y72" s="7"/>
      <c r="Z72" s="25">
        <f t="shared" si="11"/>
        <v>626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-0.16620354989225916</v>
      </c>
      <c r="AD72" s="17">
        <f t="shared" ca="1" si="14"/>
        <v>5.8499441200410729E-2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11564</v>
      </c>
      <c r="D73" s="17">
        <v>12059</v>
      </c>
      <c r="E73" s="17">
        <v>14923</v>
      </c>
      <c r="F73" s="17">
        <v>14429</v>
      </c>
      <c r="G73" s="24"/>
      <c r="H73" s="7"/>
      <c r="I73" s="25">
        <f t="shared" si="16"/>
        <v>-3359</v>
      </c>
      <c r="J73" s="24">
        <f t="shared" si="16"/>
        <v>-2370</v>
      </c>
      <c r="K73" s="7"/>
      <c r="L73" s="25">
        <f t="shared" si="3"/>
        <v>-3361.9389782102435</v>
      </c>
      <c r="M73" s="17">
        <f t="shared" si="1"/>
        <v>8.6375929202859485</v>
      </c>
      <c r="N73" s="17">
        <f t="shared" si="4"/>
        <v>-2381.7719809517885</v>
      </c>
      <c r="O73" s="24">
        <f t="shared" si="2"/>
        <v>138.57953552927043</v>
      </c>
      <c r="P73" s="7"/>
      <c r="Q73" s="25">
        <f t="shared" si="5"/>
        <v>-3339.4097926151944</v>
      </c>
      <c r="R73" s="24">
        <f t="shared" si="6"/>
        <v>-2372.0209142311305</v>
      </c>
      <c r="S73" s="7"/>
      <c r="T73" s="25">
        <f t="shared" si="7"/>
        <v>0.81144964612216963</v>
      </c>
      <c r="U73" s="24">
        <f t="shared" si="8"/>
        <v>-0.57989772583145349</v>
      </c>
      <c r="V73" s="7"/>
      <c r="W73" s="25">
        <f t="shared" si="9"/>
        <v>0.81258003738010443</v>
      </c>
      <c r="X73" s="24">
        <f t="shared" si="10"/>
        <v>297.90232024972465</v>
      </c>
      <c r="Y73" s="7"/>
      <c r="Z73" s="25">
        <f t="shared" si="11"/>
        <v>620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-0.16867975027525972</v>
      </c>
      <c r="AD73" s="17">
        <f t="shared" ca="1" si="14"/>
        <v>1.9507813142638497E-2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11699</v>
      </c>
      <c r="D74" s="17">
        <v>11913</v>
      </c>
      <c r="E74" s="17">
        <v>14813</v>
      </c>
      <c r="F74" s="17">
        <v>14597</v>
      </c>
      <c r="G74" s="24"/>
      <c r="H74" s="7"/>
      <c r="I74" s="25">
        <f t="shared" si="16"/>
        <v>-3114</v>
      </c>
      <c r="J74" s="24">
        <f t="shared" si="16"/>
        <v>-2684</v>
      </c>
      <c r="K74" s="7"/>
      <c r="L74" s="25">
        <f t="shared" si="3"/>
        <v>-3114.0506629201304</v>
      </c>
      <c r="M74" s="17">
        <f t="shared" si="1"/>
        <v>2.5667314761428301E-3</v>
      </c>
      <c r="N74" s="17">
        <f t="shared" si="4"/>
        <v>-2691.3768912635928</v>
      </c>
      <c r="O74" s="24">
        <f t="shared" si="2"/>
        <v>54.418524714872142</v>
      </c>
      <c r="P74" s="7"/>
      <c r="Q74" s="25">
        <f t="shared" si="5"/>
        <v>-3094.4097926151944</v>
      </c>
      <c r="R74" s="24">
        <f t="shared" si="6"/>
        <v>-2686.0209142311305</v>
      </c>
      <c r="S74" s="7"/>
      <c r="T74" s="25">
        <f t="shared" si="7"/>
        <v>0.75191662213105259</v>
      </c>
      <c r="U74" s="24">
        <f t="shared" si="8"/>
        <v>-0.65666259953835271</v>
      </c>
      <c r="V74" s="7"/>
      <c r="W74" s="25">
        <f t="shared" si="9"/>
        <v>0.75319633438867917</v>
      </c>
      <c r="X74" s="24">
        <f t="shared" si="10"/>
        <v>303.47181229326202</v>
      </c>
      <c r="Y74" s="7"/>
      <c r="Z74" s="25">
        <f t="shared" si="11"/>
        <v>614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-0.12518770673790414</v>
      </c>
      <c r="AD74" s="17">
        <f t="shared" ca="1" si="14"/>
        <v>-4.1500619428120444E-2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11826</v>
      </c>
      <c r="D75" s="17">
        <v>11761</v>
      </c>
      <c r="E75" s="17">
        <v>14660</v>
      </c>
      <c r="F75" s="17">
        <v>14730</v>
      </c>
      <c r="G75" s="24"/>
      <c r="H75" s="7"/>
      <c r="I75" s="25">
        <f t="shared" si="16"/>
        <v>-2834</v>
      </c>
      <c r="J75" s="24">
        <f t="shared" si="16"/>
        <v>-2969</v>
      </c>
      <c r="K75" s="7"/>
      <c r="L75" s="25">
        <f t="shared" si="3"/>
        <v>-2835.4917976581214</v>
      </c>
      <c r="M75" s="17">
        <f t="shared" si="1"/>
        <v>2.2254602527765335</v>
      </c>
      <c r="N75" s="17">
        <f t="shared" si="4"/>
        <v>-2977.7591620033168</v>
      </c>
      <c r="O75" s="24">
        <f t="shared" si="2"/>
        <v>76.722919000348071</v>
      </c>
      <c r="P75" s="7"/>
      <c r="Q75" s="25">
        <f t="shared" si="5"/>
        <v>-2814.4097926151944</v>
      </c>
      <c r="R75" s="24">
        <f t="shared" si="6"/>
        <v>-2971.0209142311305</v>
      </c>
      <c r="S75" s="7"/>
      <c r="T75" s="25">
        <f t="shared" si="7"/>
        <v>0.6838788804269188</v>
      </c>
      <c r="U75" s="24">
        <f t="shared" si="8"/>
        <v>-0.72633772376276762</v>
      </c>
      <c r="V75" s="7"/>
      <c r="W75" s="25">
        <f t="shared" si="9"/>
        <v>0.68529409635970029</v>
      </c>
      <c r="X75" s="24">
        <f t="shared" si="10"/>
        <v>309.05419210732543</v>
      </c>
      <c r="Y75" s="7"/>
      <c r="Z75" s="25">
        <f t="shared" si="11"/>
        <v>618</v>
      </c>
      <c r="AA75" s="17">
        <f t="shared" si="15"/>
        <v>309.15899999999993</v>
      </c>
      <c r="AB75" s="24">
        <f t="shared" si="12"/>
        <v>5.3958424621731478</v>
      </c>
      <c r="AC75" s="17">
        <f t="shared" si="13"/>
        <v>-0.10480789267450064</v>
      </c>
      <c r="AD75" s="17">
        <f t="shared" ca="1" si="14"/>
        <v>4.5061219831950439E-2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11988</v>
      </c>
      <c r="D76" s="17">
        <v>11627</v>
      </c>
      <c r="E76" s="17">
        <v>14507</v>
      </c>
      <c r="F76" s="17">
        <v>14867</v>
      </c>
      <c r="G76" s="24"/>
      <c r="H76" s="7"/>
      <c r="I76" s="25">
        <f t="shared" si="16"/>
        <v>-2519</v>
      </c>
      <c r="J76" s="24">
        <f t="shared" si="16"/>
        <v>-3240</v>
      </c>
      <c r="K76" s="7"/>
      <c r="L76" s="25">
        <f t="shared" si="3"/>
        <v>-2519.6023988753932</v>
      </c>
      <c r="M76" s="17">
        <f t="shared" si="1"/>
        <v>0.3628844050749821</v>
      </c>
      <c r="N76" s="17">
        <f t="shared" si="4"/>
        <v>-3244.3915495338924</v>
      </c>
      <c r="O76" s="24">
        <f t="shared" si="2"/>
        <v>19.285707308630823</v>
      </c>
      <c r="P76" s="7"/>
      <c r="Q76" s="25">
        <f t="shared" si="5"/>
        <v>-2499.4097926151944</v>
      </c>
      <c r="R76" s="24">
        <f t="shared" si="6"/>
        <v>-3242.0209142311305</v>
      </c>
      <c r="S76" s="7"/>
      <c r="T76" s="25">
        <f t="shared" si="7"/>
        <v>0.60733642100976826</v>
      </c>
      <c r="U76" s="24">
        <f t="shared" si="8"/>
        <v>-0.7925902103059832</v>
      </c>
      <c r="V76" s="7"/>
      <c r="W76" s="25">
        <f t="shared" si="9"/>
        <v>0.60888046185036671</v>
      </c>
      <c r="X76" s="24">
        <f t="shared" si="10"/>
        <v>314.85672359917828</v>
      </c>
      <c r="Y76" s="7"/>
      <c r="Z76" s="25">
        <f t="shared" si="11"/>
        <v>639</v>
      </c>
      <c r="AA76" s="17">
        <f t="shared" si="15"/>
        <v>314.90999999999991</v>
      </c>
      <c r="AB76" s="24">
        <f t="shared" si="12"/>
        <v>5.4962163474553414</v>
      </c>
      <c r="AC76" s="17">
        <f t="shared" si="13"/>
        <v>-5.3276400821630432E-2</v>
      </c>
      <c r="AD76" s="17">
        <f t="shared" ca="1" si="14"/>
        <v>8.0872542352892651E-2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12156</v>
      </c>
      <c r="D77" s="17">
        <v>11509</v>
      </c>
      <c r="E77" s="17">
        <v>14338</v>
      </c>
      <c r="F77" s="17">
        <v>14987</v>
      </c>
      <c r="G77" s="24"/>
      <c r="H77" s="7"/>
      <c r="I77" s="25">
        <f t="shared" si="16"/>
        <v>-2182</v>
      </c>
      <c r="J77" s="24">
        <f t="shared" si="16"/>
        <v>-3478</v>
      </c>
      <c r="K77" s="7"/>
      <c r="L77" s="25">
        <f t="shared" si="3"/>
        <v>-2179.6347779838875</v>
      </c>
      <c r="M77" s="17">
        <f t="shared" si="1"/>
        <v>5.5942751855033332</v>
      </c>
      <c r="N77" s="17">
        <f t="shared" si="4"/>
        <v>-3477.7230259471194</v>
      </c>
      <c r="O77" s="24">
        <f t="shared" si="2"/>
        <v>7.6714625969123332E-2</v>
      </c>
      <c r="P77" s="7"/>
      <c r="Q77" s="25">
        <f t="shared" si="5"/>
        <v>-2162.4097926151944</v>
      </c>
      <c r="R77" s="24">
        <f t="shared" si="6"/>
        <v>-3480.0209142311305</v>
      </c>
      <c r="S77" s="7"/>
      <c r="T77" s="25">
        <f t="shared" si="7"/>
        <v>0.5254481390301502</v>
      </c>
      <c r="U77" s="24">
        <f t="shared" si="8"/>
        <v>-0.85077505088637184</v>
      </c>
      <c r="V77" s="7"/>
      <c r="W77" s="25">
        <f t="shared" si="9"/>
        <v>0.5271052898239581</v>
      </c>
      <c r="X77" s="24">
        <f t="shared" si="10"/>
        <v>320.60811372526416</v>
      </c>
      <c r="Y77" s="7"/>
      <c r="Z77" s="25">
        <f t="shared" si="11"/>
        <v>637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-3.4886274735754341E-2</v>
      </c>
      <c r="AD77" s="17">
        <f t="shared" ca="1" si="14"/>
        <v>2.8946022832826657E-2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12333</v>
      </c>
      <c r="D78" s="17">
        <v>11405</v>
      </c>
      <c r="E78" s="17">
        <v>14148</v>
      </c>
      <c r="F78" s="17">
        <v>15073</v>
      </c>
      <c r="G78" s="24"/>
      <c r="H78" s="7"/>
      <c r="I78" s="25">
        <f t="shared" si="16"/>
        <v>-1815</v>
      </c>
      <c r="J78" s="24">
        <f t="shared" si="16"/>
        <v>-3668</v>
      </c>
      <c r="K78" s="7"/>
      <c r="L78" s="25">
        <f t="shared" si="3"/>
        <v>-1818.0455526913902</v>
      </c>
      <c r="M78" s="17">
        <f t="shared" si="1"/>
        <v>9.2753911960339988</v>
      </c>
      <c r="N78" s="17">
        <f t="shared" si="4"/>
        <v>-3676.3057518072574</v>
      </c>
      <c r="O78" s="24">
        <f t="shared" si="2"/>
        <v>68.985513083759002</v>
      </c>
      <c r="P78" s="7"/>
      <c r="Q78" s="25">
        <f t="shared" si="5"/>
        <v>-1795.4097926151944</v>
      </c>
      <c r="R78" s="24">
        <f t="shared" si="6"/>
        <v>-3670.0209142311305</v>
      </c>
      <c r="S78" s="7"/>
      <c r="T78" s="25">
        <f t="shared" si="7"/>
        <v>0.43627009901080344</v>
      </c>
      <c r="U78" s="24">
        <f t="shared" si="8"/>
        <v>-0.89722513370264845</v>
      </c>
      <c r="V78" s="7"/>
      <c r="W78" s="25">
        <f t="shared" si="9"/>
        <v>0.43801750256282557</v>
      </c>
      <c r="X78" s="24">
        <f t="shared" si="10"/>
        <v>326.36754131059001</v>
      </c>
      <c r="Y78" s="7"/>
      <c r="Z78" s="25">
        <f t="shared" si="11"/>
        <v>637</v>
      </c>
      <c r="AA78" s="17">
        <f t="shared" si="15"/>
        <v>326.37599999999992</v>
      </c>
      <c r="AB78" s="24">
        <f t="shared" si="12"/>
        <v>5.6963357994890114</v>
      </c>
      <c r="AC78" s="17">
        <f t="shared" si="13"/>
        <v>-8.4586894099061283E-3</v>
      </c>
      <c r="AD78" s="17">
        <f t="shared" ca="1" si="14"/>
        <v>1.0800497227478445E-2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12527</v>
      </c>
      <c r="D79" s="17">
        <v>11326</v>
      </c>
      <c r="E79" s="17">
        <v>13971</v>
      </c>
      <c r="F79" s="17">
        <v>15162</v>
      </c>
      <c r="G79" s="24"/>
      <c r="H79" s="7"/>
      <c r="I79" s="25">
        <f t="shared" si="16"/>
        <v>-1444</v>
      </c>
      <c r="J79" s="24">
        <f t="shared" si="16"/>
        <v>-3836</v>
      </c>
      <c r="K79" s="7"/>
      <c r="L79" s="25">
        <f t="shared" si="3"/>
        <v>-1448.1783911018574</v>
      </c>
      <c r="M79" s="17">
        <f t="shared" si="1"/>
        <v>17.458952200081217</v>
      </c>
      <c r="N79" s="17">
        <f t="shared" si="4"/>
        <v>-3834.5544627585664</v>
      </c>
      <c r="O79" s="24">
        <f t="shared" si="2"/>
        <v>2.089577916371498</v>
      </c>
      <c r="P79" s="7"/>
      <c r="Q79" s="25">
        <f t="shared" si="5"/>
        <v>-1424.4097926151944</v>
      </c>
      <c r="R79" s="24">
        <f t="shared" si="6"/>
        <v>-3838.0209142311305</v>
      </c>
      <c r="S79" s="7"/>
      <c r="T79" s="25">
        <f t="shared" si="7"/>
        <v>0.34612009125282617</v>
      </c>
      <c r="U79" s="24">
        <f t="shared" si="8"/>
        <v>-0.93829678587704035</v>
      </c>
      <c r="V79" s="7"/>
      <c r="W79" s="25">
        <f t="shared" si="9"/>
        <v>0.3479472758375764</v>
      </c>
      <c r="X79" s="24">
        <f t="shared" si="10"/>
        <v>332.04254839724786</v>
      </c>
      <c r="Y79" s="7"/>
      <c r="Z79" s="25">
        <f t="shared" si="11"/>
        <v>621</v>
      </c>
      <c r="AA79" s="17">
        <f t="shared" si="15"/>
        <v>331.96499999999992</v>
      </c>
      <c r="AB79" s="24">
        <f t="shared" si="12"/>
        <v>5.793882251382974</v>
      </c>
      <c r="AC79" s="17">
        <f t="shared" si="13"/>
        <v>7.7548397247937828E-2</v>
      </c>
      <c r="AD79" s="17">
        <f t="shared" ca="1" si="14"/>
        <v>-9.2594961612235238E-2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12713</v>
      </c>
      <c r="D80" s="17">
        <v>11261</v>
      </c>
      <c r="E80" s="17">
        <v>13769</v>
      </c>
      <c r="F80" s="17">
        <v>15222</v>
      </c>
      <c r="G80" s="24"/>
      <c r="H80" s="7"/>
      <c r="I80" s="25">
        <f t="shared" si="16"/>
        <v>-1056</v>
      </c>
      <c r="J80" s="24">
        <f t="shared" si="16"/>
        <v>-3961</v>
      </c>
      <c r="K80" s="7"/>
      <c r="L80" s="25">
        <f t="shared" si="3"/>
        <v>-1056.5729197059707</v>
      </c>
      <c r="M80" s="17">
        <f t="shared" si="1"/>
        <v>0.32823698948950991</v>
      </c>
      <c r="N80" s="17">
        <f t="shared" si="4"/>
        <v>-3958.5417275388313</v>
      </c>
      <c r="O80" s="24">
        <f t="shared" si="2"/>
        <v>6.043103493340368</v>
      </c>
      <c r="P80" s="7"/>
      <c r="Q80" s="25">
        <f t="shared" si="5"/>
        <v>-1036.4097926151944</v>
      </c>
      <c r="R80" s="24">
        <f t="shared" si="6"/>
        <v>-3963.0209142311305</v>
      </c>
      <c r="S80" s="7"/>
      <c r="T80" s="25">
        <f t="shared" si="7"/>
        <v>0.25183922060566943</v>
      </c>
      <c r="U80" s="24">
        <f t="shared" si="8"/>
        <v>-0.96885605088774862</v>
      </c>
      <c r="V80" s="7"/>
      <c r="W80" s="25">
        <f t="shared" si="9"/>
        <v>0.25372571453240111</v>
      </c>
      <c r="X80" s="24">
        <f t="shared" si="10"/>
        <v>337.71360988748131</v>
      </c>
      <c r="Y80" s="7"/>
      <c r="Z80" s="25">
        <f t="shared" si="11"/>
        <v>634</v>
      </c>
      <c r="AA80" s="17">
        <f t="shared" si="15"/>
        <v>337.67099999999994</v>
      </c>
      <c r="AB80" s="24">
        <f t="shared" si="12"/>
        <v>5.8934707385017706</v>
      </c>
      <c r="AC80" s="17">
        <f t="shared" si="13"/>
        <v>4.2609887481376063E-2</v>
      </c>
      <c r="AD80" s="17">
        <f t="shared" ca="1" si="14"/>
        <v>1.4546353618641206E-2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12909</v>
      </c>
      <c r="D81" s="17">
        <v>11223</v>
      </c>
      <c r="E81" s="17">
        <v>13580</v>
      </c>
      <c r="F81" s="17">
        <v>15270</v>
      </c>
      <c r="G81" s="24"/>
      <c r="H81" s="7"/>
      <c r="I81" s="25">
        <f t="shared" si="16"/>
        <v>-671</v>
      </c>
      <c r="J81" s="24">
        <f t="shared" si="16"/>
        <v>-4047</v>
      </c>
      <c r="K81" s="7"/>
      <c r="L81" s="25">
        <f t="shared" si="3"/>
        <v>-668.11861974492297</v>
      </c>
      <c r="M81" s="17">
        <f t="shared" si="1"/>
        <v>8.3023521743477904</v>
      </c>
      <c r="N81" s="17">
        <f t="shared" si="4"/>
        <v>-4041.1772723949953</v>
      </c>
      <c r="O81" s="24">
        <f t="shared" si="2"/>
        <v>33.904156762084114</v>
      </c>
      <c r="P81" s="7"/>
      <c r="Q81" s="25">
        <f t="shared" si="5"/>
        <v>-651.40979261519442</v>
      </c>
      <c r="R81" s="24">
        <f t="shared" si="6"/>
        <v>-4049.0209142311305</v>
      </c>
      <c r="S81" s="7"/>
      <c r="T81" s="25">
        <f t="shared" si="7"/>
        <v>0.1582873257624855</v>
      </c>
      <c r="U81" s="24">
        <f t="shared" si="8"/>
        <v>-0.989880825215116</v>
      </c>
      <c r="V81" s="7"/>
      <c r="W81" s="25">
        <f t="shared" si="9"/>
        <v>0.16021457016367785</v>
      </c>
      <c r="X81" s="24">
        <f t="shared" si="10"/>
        <v>343.19503755023572</v>
      </c>
      <c r="Y81" s="7"/>
      <c r="Z81" s="25">
        <f t="shared" si="11"/>
        <v>613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7.0375502357933328E-3</v>
      </c>
      <c r="AD81" s="17">
        <f t="shared" ca="1" si="14"/>
        <v>3.0989328386453963E-2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13106</v>
      </c>
      <c r="D82" s="17">
        <v>11193</v>
      </c>
      <c r="E82" s="17">
        <v>13382</v>
      </c>
      <c r="F82" s="17">
        <v>15283</v>
      </c>
      <c r="G82" s="24"/>
      <c r="H82" s="7"/>
      <c r="I82" s="25">
        <f t="shared" si="16"/>
        <v>-276</v>
      </c>
      <c r="J82" s="24">
        <f t="shared" si="16"/>
        <v>-4090</v>
      </c>
      <c r="K82" s="7"/>
      <c r="L82" s="25">
        <f t="shared" si="3"/>
        <v>-273.00439842774995</v>
      </c>
      <c r="M82" s="17">
        <f t="shared" si="1"/>
        <v>8.9736287796669867</v>
      </c>
      <c r="N82" s="17">
        <f t="shared" si="4"/>
        <v>-4086.4620455522436</v>
      </c>
      <c r="O82" s="24">
        <f t="shared" si="2"/>
        <v>12.517121674399432</v>
      </c>
      <c r="P82" s="7"/>
      <c r="Q82" s="25">
        <f t="shared" si="5"/>
        <v>-256.40979261519442</v>
      </c>
      <c r="R82" s="24">
        <f t="shared" si="6"/>
        <v>-4092.0209142311305</v>
      </c>
      <c r="S82" s="7"/>
      <c r="T82" s="25">
        <f t="shared" si="7"/>
        <v>6.2305511572725361E-2</v>
      </c>
      <c r="U82" s="24">
        <f t="shared" si="8"/>
        <v>-1.0003932123787995</v>
      </c>
      <c r="V82" s="7"/>
      <c r="W82" s="25">
        <f t="shared" si="9"/>
        <v>6.425303798042227E-2</v>
      </c>
      <c r="X82" s="24">
        <f t="shared" si="10"/>
        <v>348.71383582802605</v>
      </c>
      <c r="Y82" s="7"/>
      <c r="Z82" s="25">
        <f t="shared" si="11"/>
        <v>614</v>
      </c>
      <c r="AA82" s="17">
        <f t="shared" si="15"/>
        <v>348.71399999999994</v>
      </c>
      <c r="AB82" s="24">
        <f t="shared" si="12"/>
        <v>6.086207447799505</v>
      </c>
      <c r="AC82" s="17">
        <f t="shared" si="13"/>
        <v>-1.6417197389273497E-4</v>
      </c>
      <c r="AD82" s="17">
        <f t="shared" ca="1" si="14"/>
        <v>3.8457105158613558E-2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13308</v>
      </c>
      <c r="D83" s="17">
        <v>11198</v>
      </c>
      <c r="E83" s="17">
        <v>13186</v>
      </c>
      <c r="F83" s="17">
        <v>15292</v>
      </c>
      <c r="G83" s="24"/>
      <c r="H83" s="7"/>
      <c r="I83" s="25">
        <f t="shared" si="16"/>
        <v>122</v>
      </c>
      <c r="J83" s="24">
        <f t="shared" si="16"/>
        <v>-4094</v>
      </c>
      <c r="K83" s="7"/>
      <c r="L83" s="25">
        <f t="shared" si="3"/>
        <v>127.70480891124613</v>
      </c>
      <c r="M83" s="17">
        <f t="shared" si="1"/>
        <v>32.544844713833285</v>
      </c>
      <c r="N83" s="17">
        <f t="shared" si="4"/>
        <v>-4093.7144919858174</v>
      </c>
      <c r="O83" s="24">
        <f t="shared" si="2"/>
        <v>8.1514826162489742E-2</v>
      </c>
      <c r="P83" s="7"/>
      <c r="Q83" s="25">
        <f t="shared" si="5"/>
        <v>141.59020738480555</v>
      </c>
      <c r="R83" s="24">
        <f t="shared" si="6"/>
        <v>-4096.0209142311305</v>
      </c>
      <c r="S83" s="7"/>
      <c r="T83" s="25">
        <f t="shared" si="7"/>
        <v>-3.4405278421007615E-2</v>
      </c>
      <c r="U83" s="24">
        <f t="shared" si="8"/>
        <v>-1.0013711088591422</v>
      </c>
      <c r="V83" s="7"/>
      <c r="W83" s="25">
        <f t="shared" si="9"/>
        <v>-3.2456031636718806E-2</v>
      </c>
      <c r="X83" s="24">
        <f t="shared" si="10"/>
        <v>354.24516651494827</v>
      </c>
      <c r="Y83" s="7"/>
      <c r="Z83" s="25">
        <f t="shared" si="11"/>
        <v>619</v>
      </c>
      <c r="AA83" s="17">
        <f t="shared" si="15"/>
        <v>354.28499999999997</v>
      </c>
      <c r="AB83" s="24">
        <f t="shared" si="12"/>
        <v>6.1834397404281098</v>
      </c>
      <c r="AC83" s="17">
        <f t="shared" si="13"/>
        <v>-3.98334850517017E-2</v>
      </c>
      <c r="AD83" s="17">
        <f t="shared" ca="1" si="14"/>
        <v>4.5401397908335639E-3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13511</v>
      </c>
      <c r="D84" s="17">
        <v>11209</v>
      </c>
      <c r="E84" s="17">
        <v>12983</v>
      </c>
      <c r="F84" s="17">
        <v>15270</v>
      </c>
      <c r="G84" s="24"/>
      <c r="H84" s="7"/>
      <c r="I84" s="25">
        <f t="shared" ref="I84:J115" si="17">C84-E84</f>
        <v>528</v>
      </c>
      <c r="J84" s="24">
        <f t="shared" si="17"/>
        <v>-4061</v>
      </c>
      <c r="K84" s="7"/>
      <c r="L84" s="25">
        <f t="shared" si="3"/>
        <v>535.36806367706436</v>
      </c>
      <c r="M84" s="17">
        <f t="shared" ref="M84:M147" si="18">(I84-L84)^2</f>
        <v>54.288362349275118</v>
      </c>
      <c r="N84" s="17">
        <f t="shared" si="4"/>
        <v>-4061.2711636453005</v>
      </c>
      <c r="O84" s="24">
        <f t="shared" ref="O84:O147" si="19">(J84-N84)^2</f>
        <v>7.3529722532642228E-2</v>
      </c>
      <c r="P84" s="7"/>
      <c r="Q84" s="25">
        <f t="shared" si="5"/>
        <v>547.59020738480558</v>
      </c>
      <c r="R84" s="24">
        <f t="shared" si="6"/>
        <v>-4063.0209142311305</v>
      </c>
      <c r="S84" s="7"/>
      <c r="T84" s="25">
        <f t="shared" si="7"/>
        <v>-0.13306000389200157</v>
      </c>
      <c r="U84" s="24">
        <f t="shared" si="8"/>
        <v>-0.99330346289631533</v>
      </c>
      <c r="V84" s="7"/>
      <c r="W84" s="25">
        <f t="shared" si="9"/>
        <v>-0.13112664885540024</v>
      </c>
      <c r="X84" s="24">
        <f>IF(MOD(ATAN2(U84,W84)*180/PI()-$J$9+360,360)&lt;355,MOD(ATAN2(U84,W84)*180/PI()-$J$9+360,360)+360,MOD(ATAN2(U84,W84)*180/PI()-$J$9+360,360))</f>
        <v>359.90893978553532</v>
      </c>
      <c r="Y84" s="7"/>
      <c r="Z84" s="25">
        <f t="shared" si="11"/>
        <v>632</v>
      </c>
      <c r="AA84" s="17">
        <f t="shared" si="15"/>
        <v>359.97299999999996</v>
      </c>
      <c r="AB84" s="24">
        <f t="shared" si="12"/>
        <v>6.2827140682815479</v>
      </c>
      <c r="AC84" s="17">
        <f t="shared" si="13"/>
        <v>-6.4060214464632281E-2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11164</v>
      </c>
      <c r="E85" s="17">
        <v>12923</v>
      </c>
      <c r="F85" s="17">
        <v>15207</v>
      </c>
      <c r="G85" s="24"/>
      <c r="H85" s="7"/>
      <c r="I85" s="25">
        <f t="shared" si="17"/>
        <v>537</v>
      </c>
      <c r="J85" s="24">
        <f t="shared" si="17"/>
        <v>-4043</v>
      </c>
      <c r="K85" s="7"/>
      <c r="L85" s="25">
        <f>$M$9*SIN(2*PI()/$M$10*(AA85+$M$11))+$M$12</f>
        <v>539.63271216223984</v>
      </c>
      <c r="M85" s="17">
        <f t="shared" si="18"/>
        <v>6.9311733292055777</v>
      </c>
      <c r="N85" s="17">
        <f>$O$9*COS(2*PI()/$O$10*(AA85+$O$11))+$O$12</f>
        <v>-4045.8990570505807</v>
      </c>
      <c r="O85" s="24">
        <f t="shared" si="19"/>
        <v>8.4045317825217989</v>
      </c>
      <c r="P85" s="7"/>
      <c r="Q85" s="25">
        <f t="shared" ref="Q85:Q148" si="20">I85-$J$4</f>
        <v>556.59020738480558</v>
      </c>
      <c r="R85" s="24">
        <f t="shared" ref="R85:R148" si="21">J85-$J$3</f>
        <v>-4045.0209142311305</v>
      </c>
      <c r="S85" s="7"/>
      <c r="T85" s="25">
        <f t="shared" ref="T85:T148" si="22">Q85/$J$7</f>
        <v>-0.13524693130392015</v>
      </c>
      <c r="U85" s="24">
        <f t="shared" ref="U85:U148" si="23">R85/$J$6</f>
        <v>-0.98890292873477326</v>
      </c>
      <c r="V85" s="7"/>
      <c r="W85" s="25">
        <f t="shared" ref="W85:W148" si="24">(T85-U85*SIN(-$J$11*PI()/180))/(COS(-$J$11*PI()/180))</f>
        <v>-0.13332214667954509</v>
      </c>
      <c r="X85" s="24">
        <f>IF(MOD(ATAN2(U85,W85)*180/PI()-$J$9+360,360)&lt;355,MOD(ATAN2(U85,W85)*180/PI()-$J$9+360,360)+360,MOD(ATAN2(U85,W85)*180/PI()-$J$9+360,360))</f>
        <v>360.06698848770662</v>
      </c>
      <c r="Y85" s="7"/>
      <c r="Z85" s="25">
        <f>I165-J159</f>
        <v>6</v>
      </c>
      <c r="AA85" s="17">
        <f t="shared" si="15"/>
        <v>360.02699999999993</v>
      </c>
      <c r="AB85" s="24">
        <f t="shared" ref="AB85:AB148" si="25">AA85*PI()/180</f>
        <v>6.2836565460776237</v>
      </c>
      <c r="AC85" s="17">
        <f t="shared" ref="AC85:AC148" si="26">X85-AA85</f>
        <v>3.9988487706693832E-2</v>
      </c>
    </row>
    <row r="86" spans="1:31" s="17" customFormat="1" x14ac:dyDescent="0.25">
      <c r="A86" s="17">
        <v>1</v>
      </c>
      <c r="B86" s="17">
        <v>-633</v>
      </c>
      <c r="C86" s="17">
        <v>13247</v>
      </c>
      <c r="D86" s="17">
        <v>11141</v>
      </c>
      <c r="E86" s="17">
        <v>13122</v>
      </c>
      <c r="F86" s="17">
        <v>15219</v>
      </c>
      <c r="G86" s="24"/>
      <c r="H86" s="7"/>
      <c r="I86" s="25">
        <f t="shared" si="17"/>
        <v>125</v>
      </c>
      <c r="J86" s="24">
        <f t="shared" si="17"/>
        <v>-4078</v>
      </c>
      <c r="K86" s="7"/>
      <c r="L86" s="25">
        <f t="shared" ref="L86:L149" si="27">$M$9*SIN(2*PI()/$M$10*(AA86+$M$11))+$M$12</f>
        <v>132.66679904964221</v>
      </c>
      <c r="M86" s="17">
        <f t="shared" si="18"/>
        <v>58.77980766759466</v>
      </c>
      <c r="N86" s="17">
        <f t="shared" ref="N86:N149" si="28">$O$9*COS(2*PI()/$O$10*(AA86+$O$11))+$O$12</f>
        <v>-4079.0682601720596</v>
      </c>
      <c r="O86" s="24">
        <f t="shared" si="19"/>
        <v>1.1411797952087661</v>
      </c>
      <c r="P86" s="7"/>
      <c r="Q86" s="25">
        <f t="shared" si="20"/>
        <v>144.59020738480555</v>
      </c>
      <c r="R86" s="24">
        <f t="shared" si="21"/>
        <v>-4080.0209142311305</v>
      </c>
      <c r="S86" s="7"/>
      <c r="T86" s="25">
        <f t="shared" si="22"/>
        <v>-3.5134254224980475E-2</v>
      </c>
      <c r="U86" s="24">
        <f t="shared" si="23"/>
        <v>-0.99745952293777163</v>
      </c>
      <c r="V86" s="7"/>
      <c r="W86" s="25">
        <f t="shared" si="24"/>
        <v>-3.3192623282899576E-2</v>
      </c>
      <c r="X86" s="24">
        <f t="shared" ref="X86:X148" si="29">MOD(ATAN2(U86,W86)*180/PI()-$J$9+360,360)</f>
        <v>354.29470665473906</v>
      </c>
      <c r="Y86" s="7"/>
      <c r="Z86" s="25">
        <f t="shared" ref="Z86:Z149" si="30">B86</f>
        <v>-633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-3.5293345260868136E-2</v>
      </c>
    </row>
    <row r="87" spans="1:31" s="17" customFormat="1" x14ac:dyDescent="0.25">
      <c r="A87" s="17">
        <v>2</v>
      </c>
      <c r="B87" s="17">
        <v>-619</v>
      </c>
      <c r="C87" s="17">
        <v>13055</v>
      </c>
      <c r="D87" s="17">
        <v>11149</v>
      </c>
      <c r="E87" s="17">
        <v>13324</v>
      </c>
      <c r="F87" s="17">
        <v>15223</v>
      </c>
      <c r="G87" s="24"/>
      <c r="H87" s="7"/>
      <c r="I87" s="25">
        <f t="shared" si="17"/>
        <v>-269</v>
      </c>
      <c r="J87" s="24">
        <f t="shared" si="17"/>
        <v>-4074</v>
      </c>
      <c r="K87" s="7"/>
      <c r="L87" s="25">
        <f t="shared" si="27"/>
        <v>-266.7847648849575</v>
      </c>
      <c r="M87" s="17">
        <f t="shared" si="18"/>
        <v>4.9072666149173729</v>
      </c>
      <c r="N87" s="17">
        <f t="shared" si="28"/>
        <v>-4072.5586927384825</v>
      </c>
      <c r="O87" s="24">
        <f t="shared" si="19"/>
        <v>2.0773666221031397</v>
      </c>
      <c r="P87" s="7"/>
      <c r="Q87" s="25">
        <f t="shared" si="20"/>
        <v>-249.40979261519445</v>
      </c>
      <c r="R87" s="24">
        <f t="shared" si="21"/>
        <v>-4076.0209142311305</v>
      </c>
      <c r="S87" s="7"/>
      <c r="T87" s="25">
        <f t="shared" si="22"/>
        <v>6.0604568030122027E-2</v>
      </c>
      <c r="U87" s="24">
        <f t="shared" si="23"/>
        <v>-0.99648162645742899</v>
      </c>
      <c r="V87" s="7"/>
      <c r="W87" s="25">
        <f t="shared" si="24"/>
        <v>6.2544476754016434E-2</v>
      </c>
      <c r="X87" s="24">
        <f t="shared" si="29"/>
        <v>348.79729293318462</v>
      </c>
      <c r="Y87" s="7"/>
      <c r="Z87" s="25">
        <f t="shared" si="30"/>
        <v>-619</v>
      </c>
      <c r="AA87" s="17">
        <f t="shared" si="31"/>
        <v>348.7589999999999</v>
      </c>
      <c r="AB87" s="24">
        <f t="shared" si="25"/>
        <v>6.0869928459629019</v>
      </c>
      <c r="AC87" s="17">
        <f t="shared" si="26"/>
        <v>3.8292933184720823E-2</v>
      </c>
    </row>
    <row r="88" spans="1:31" s="17" customFormat="1" x14ac:dyDescent="0.25">
      <c r="A88" s="17">
        <v>3</v>
      </c>
      <c r="B88" s="17">
        <v>-604</v>
      </c>
      <c r="C88" s="17">
        <v>12857</v>
      </c>
      <c r="D88" s="17">
        <v>11172</v>
      </c>
      <c r="E88" s="17">
        <v>13514</v>
      </c>
      <c r="F88" s="17">
        <v>15207</v>
      </c>
      <c r="G88" s="24"/>
      <c r="H88" s="7"/>
      <c r="I88" s="25">
        <f t="shared" si="17"/>
        <v>-657</v>
      </c>
      <c r="J88" s="24">
        <f t="shared" si="17"/>
        <v>-4035</v>
      </c>
      <c r="K88" s="7"/>
      <c r="L88" s="25">
        <f t="shared" si="27"/>
        <v>-654.33534835327191</v>
      </c>
      <c r="M88" s="17">
        <f t="shared" si="18"/>
        <v>7.1003683984107164</v>
      </c>
      <c r="N88" s="17">
        <f t="shared" si="28"/>
        <v>-4029.1407356256564</v>
      </c>
      <c r="O88" s="24">
        <f t="shared" si="19"/>
        <v>34.330979008452545</v>
      </c>
      <c r="P88" s="7"/>
      <c r="Q88" s="25">
        <f t="shared" si="20"/>
        <v>-637.40979261519442</v>
      </c>
      <c r="R88" s="24">
        <f t="shared" si="21"/>
        <v>-4037.0209142311305</v>
      </c>
      <c r="S88" s="7"/>
      <c r="T88" s="25">
        <f t="shared" si="22"/>
        <v>0.1548854386772788</v>
      </c>
      <c r="U88" s="24">
        <f t="shared" si="23"/>
        <v>-0.98694713577408799</v>
      </c>
      <c r="V88" s="7"/>
      <c r="W88" s="25">
        <f t="shared" si="24"/>
        <v>0.15680696578713116</v>
      </c>
      <c r="X88" s="24">
        <f t="shared" si="29"/>
        <v>343.36102687862217</v>
      </c>
      <c r="Y88" s="7"/>
      <c r="Z88" s="25">
        <f t="shared" si="30"/>
        <v>-604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3.8026878622247295E-2</v>
      </c>
    </row>
    <row r="89" spans="1:31" s="17" customFormat="1" x14ac:dyDescent="0.25">
      <c r="A89" s="17">
        <v>4</v>
      </c>
      <c r="B89" s="17">
        <v>-625</v>
      </c>
      <c r="C89" s="17">
        <v>12671</v>
      </c>
      <c r="D89" s="17">
        <v>11220</v>
      </c>
      <c r="E89" s="17">
        <v>13720</v>
      </c>
      <c r="F89" s="17">
        <v>15166</v>
      </c>
      <c r="G89" s="24"/>
      <c r="H89" s="7"/>
      <c r="I89" s="25">
        <f t="shared" si="17"/>
        <v>-1049</v>
      </c>
      <c r="J89" s="24">
        <f t="shared" si="17"/>
        <v>-3946</v>
      </c>
      <c r="K89" s="7"/>
      <c r="L89" s="25">
        <f t="shared" si="27"/>
        <v>-1049.3055462359428</v>
      </c>
      <c r="M89" s="17">
        <f t="shared" si="18"/>
        <v>9.3358502298786644E-2</v>
      </c>
      <c r="N89" s="17">
        <f t="shared" si="28"/>
        <v>-3946.0898208191375</v>
      </c>
      <c r="O89" s="24">
        <f t="shared" si="19"/>
        <v>8.0677795505239187E-3</v>
      </c>
      <c r="P89" s="7"/>
      <c r="Q89" s="25">
        <f t="shared" si="20"/>
        <v>-1029.4097926151944</v>
      </c>
      <c r="R89" s="24">
        <f t="shared" si="21"/>
        <v>-3948.0209142311305</v>
      </c>
      <c r="S89" s="7"/>
      <c r="T89" s="25">
        <f t="shared" si="22"/>
        <v>0.25013827706306607</v>
      </c>
      <c r="U89" s="24">
        <f t="shared" si="23"/>
        <v>-0.96518893908646364</v>
      </c>
      <c r="V89" s="7"/>
      <c r="W89" s="25">
        <f t="shared" si="24"/>
        <v>0.25201762920980847</v>
      </c>
      <c r="X89" s="24">
        <f t="shared" si="29"/>
        <v>337.75515624109994</v>
      </c>
      <c r="Y89" s="7"/>
      <c r="Z89" s="25">
        <f t="shared" si="30"/>
        <v>-625</v>
      </c>
      <c r="AA89" s="17">
        <f t="shared" si="31"/>
        <v>337.69799999999992</v>
      </c>
      <c r="AB89" s="24">
        <f t="shared" si="25"/>
        <v>5.8939419773998099</v>
      </c>
      <c r="AC89" s="17">
        <f t="shared" si="26"/>
        <v>5.7156241100017269E-2</v>
      </c>
    </row>
    <row r="90" spans="1:31" s="17" customFormat="1" x14ac:dyDescent="0.25">
      <c r="A90" s="17">
        <v>5</v>
      </c>
      <c r="B90" s="17">
        <v>-637</v>
      </c>
      <c r="C90" s="17">
        <v>12473</v>
      </c>
      <c r="D90" s="17">
        <v>11283</v>
      </c>
      <c r="E90" s="17">
        <v>13920</v>
      </c>
      <c r="F90" s="17">
        <v>15108</v>
      </c>
      <c r="G90" s="24"/>
      <c r="H90" s="7"/>
      <c r="I90" s="25">
        <f t="shared" si="17"/>
        <v>-1447</v>
      </c>
      <c r="J90" s="24">
        <f t="shared" si="17"/>
        <v>-3825</v>
      </c>
      <c r="K90" s="7"/>
      <c r="L90" s="25">
        <f t="shared" si="27"/>
        <v>-1441.6254263267183</v>
      </c>
      <c r="M90" s="17">
        <f t="shared" si="18"/>
        <v>28.886042169532768</v>
      </c>
      <c r="N90" s="17">
        <f t="shared" si="28"/>
        <v>-3822.3686865529385</v>
      </c>
      <c r="O90" s="24">
        <f t="shared" si="19"/>
        <v>6.9238104566868293</v>
      </c>
      <c r="P90" s="7"/>
      <c r="Q90" s="25">
        <f t="shared" si="20"/>
        <v>-1427.4097926151944</v>
      </c>
      <c r="R90" s="24">
        <f t="shared" si="21"/>
        <v>-3827.0209142311305</v>
      </c>
      <c r="S90" s="7"/>
      <c r="T90" s="25">
        <f t="shared" si="22"/>
        <v>0.34684906705679908</v>
      </c>
      <c r="U90" s="24">
        <f t="shared" si="23"/>
        <v>-0.935607570556098</v>
      </c>
      <c r="V90" s="7"/>
      <c r="W90" s="25">
        <f t="shared" si="24"/>
        <v>0.34867101808079953</v>
      </c>
      <c r="X90" s="24">
        <f t="shared" si="29"/>
        <v>331.94995343563562</v>
      </c>
      <c r="Y90" s="7"/>
      <c r="Z90" s="25">
        <f t="shared" si="30"/>
        <v>-637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-1.504656436429741E-2</v>
      </c>
    </row>
    <row r="91" spans="1:31" s="17" customFormat="1" x14ac:dyDescent="0.25">
      <c r="A91" s="17">
        <v>6</v>
      </c>
      <c r="B91" s="17">
        <v>-629</v>
      </c>
      <c r="C91" s="17">
        <v>12276</v>
      </c>
      <c r="D91" s="17">
        <v>11357</v>
      </c>
      <c r="E91" s="17">
        <v>14090</v>
      </c>
      <c r="F91" s="17">
        <v>15013</v>
      </c>
      <c r="G91" s="24"/>
      <c r="H91" s="7"/>
      <c r="I91" s="25">
        <f t="shared" si="17"/>
        <v>-1814</v>
      </c>
      <c r="J91" s="24">
        <f t="shared" si="17"/>
        <v>-3656</v>
      </c>
      <c r="K91" s="7"/>
      <c r="L91" s="25">
        <f t="shared" si="27"/>
        <v>-1815.0677013907641</v>
      </c>
      <c r="M91" s="17">
        <f t="shared" si="18"/>
        <v>1.1399862598396231</v>
      </c>
      <c r="N91" s="17">
        <f t="shared" si="28"/>
        <v>-3662.6949903865484</v>
      </c>
      <c r="O91" s="24">
        <f t="shared" si="19"/>
        <v>44.822896275975459</v>
      </c>
      <c r="P91" s="7"/>
      <c r="Q91" s="25">
        <f t="shared" si="20"/>
        <v>-1794.4097926151944</v>
      </c>
      <c r="R91" s="24">
        <f t="shared" si="21"/>
        <v>-3658.0209142311305</v>
      </c>
      <c r="S91" s="7"/>
      <c r="T91" s="25">
        <f t="shared" si="22"/>
        <v>0.43602710707614578</v>
      </c>
      <c r="U91" s="24">
        <f t="shared" si="23"/>
        <v>-0.89429144426162044</v>
      </c>
      <c r="V91" s="7"/>
      <c r="W91" s="25">
        <f t="shared" si="24"/>
        <v>0.43776879932201029</v>
      </c>
      <c r="X91" s="24">
        <f t="shared" si="29"/>
        <v>326.30634180781749</v>
      </c>
      <c r="Y91" s="7"/>
      <c r="Z91" s="25">
        <f t="shared" si="30"/>
        <v>-629</v>
      </c>
      <c r="AA91" s="17">
        <f t="shared" si="31"/>
        <v>326.30399999999992</v>
      </c>
      <c r="AB91" s="24">
        <f t="shared" si="25"/>
        <v>5.6950791624275752</v>
      </c>
      <c r="AC91" s="17">
        <f t="shared" si="26"/>
        <v>2.3418078175723167E-3</v>
      </c>
    </row>
    <row r="92" spans="1:31" s="17" customFormat="1" x14ac:dyDescent="0.25">
      <c r="A92" s="17">
        <v>7</v>
      </c>
      <c r="B92" s="17">
        <v>-631</v>
      </c>
      <c r="C92" s="17">
        <v>12120</v>
      </c>
      <c r="D92" s="17">
        <v>11472</v>
      </c>
      <c r="E92" s="17">
        <v>14293</v>
      </c>
      <c r="F92" s="17">
        <v>14937</v>
      </c>
      <c r="G92" s="24"/>
      <c r="H92" s="7"/>
      <c r="I92" s="25">
        <f t="shared" si="17"/>
        <v>-2173</v>
      </c>
      <c r="J92" s="24">
        <f t="shared" si="17"/>
        <v>-3465</v>
      </c>
      <c r="K92" s="7"/>
      <c r="L92" s="25">
        <f t="shared" si="27"/>
        <v>-2172.086556002223</v>
      </c>
      <c r="M92" s="17">
        <f t="shared" si="18"/>
        <v>0.83437993707481772</v>
      </c>
      <c r="N92" s="17">
        <f t="shared" si="28"/>
        <v>-3466.636636875568</v>
      </c>
      <c r="O92" s="24">
        <f t="shared" si="19"/>
        <v>2.6785802624689898</v>
      </c>
      <c r="P92" s="7"/>
      <c r="Q92" s="25">
        <f t="shared" si="20"/>
        <v>-2153.4097926151944</v>
      </c>
      <c r="R92" s="24">
        <f t="shared" si="21"/>
        <v>-3467.0209142311305</v>
      </c>
      <c r="S92" s="7"/>
      <c r="T92" s="25">
        <f t="shared" si="22"/>
        <v>0.52326121161823158</v>
      </c>
      <c r="U92" s="24">
        <f t="shared" si="23"/>
        <v>-0.84759688732525817</v>
      </c>
      <c r="V92" s="7"/>
      <c r="W92" s="25">
        <f t="shared" si="24"/>
        <v>0.52491217151887948</v>
      </c>
      <c r="X92" s="24">
        <f t="shared" si="29"/>
        <v>320.61905974809702</v>
      </c>
      <c r="Y92" s="7"/>
      <c r="Z92" s="25">
        <f t="shared" si="30"/>
        <v>-631</v>
      </c>
      <c r="AA92" s="17">
        <f t="shared" si="31"/>
        <v>320.62499999999994</v>
      </c>
      <c r="AB92" s="24">
        <f t="shared" si="25"/>
        <v>5.5959619142068187</v>
      </c>
      <c r="AC92" s="17">
        <f t="shared" si="26"/>
        <v>-5.9402519029276846E-3</v>
      </c>
    </row>
    <row r="93" spans="1:31" s="17" customFormat="1" x14ac:dyDescent="0.25">
      <c r="A93" s="17">
        <v>8</v>
      </c>
      <c r="B93" s="17">
        <v>-635</v>
      </c>
      <c r="C93" s="17">
        <v>11947</v>
      </c>
      <c r="D93" s="17">
        <v>11584</v>
      </c>
      <c r="E93" s="17">
        <v>14451</v>
      </c>
      <c r="F93" s="17">
        <v>14814</v>
      </c>
      <c r="G93" s="24"/>
      <c r="H93" s="7"/>
      <c r="I93" s="25">
        <f t="shared" si="17"/>
        <v>-2504</v>
      </c>
      <c r="J93" s="24">
        <f t="shared" si="17"/>
        <v>-3230</v>
      </c>
      <c r="K93" s="7"/>
      <c r="L93" s="25">
        <f t="shared" si="27"/>
        <v>-2510.0180219822601</v>
      </c>
      <c r="M93" s="17">
        <f t="shared" si="18"/>
        <v>36.216588578965208</v>
      </c>
      <c r="N93" s="17">
        <f t="shared" si="28"/>
        <v>-3235.0024408467752</v>
      </c>
      <c r="O93" s="24">
        <f t="shared" si="19"/>
        <v>25.024414425485418</v>
      </c>
      <c r="P93" s="7"/>
      <c r="Q93" s="25">
        <f t="shared" si="20"/>
        <v>-2484.4097926151944</v>
      </c>
      <c r="R93" s="24">
        <f t="shared" si="21"/>
        <v>-3232.0209142311305</v>
      </c>
      <c r="S93" s="7"/>
      <c r="T93" s="25">
        <f t="shared" si="22"/>
        <v>0.60369154198990405</v>
      </c>
      <c r="U93" s="24">
        <f t="shared" si="23"/>
        <v>-0.79014546910512651</v>
      </c>
      <c r="V93" s="7"/>
      <c r="W93" s="25">
        <f t="shared" si="24"/>
        <v>0.60523081688639035</v>
      </c>
      <c r="X93" s="24">
        <f t="shared" si="29"/>
        <v>314.93759614153123</v>
      </c>
      <c r="Y93" s="7"/>
      <c r="Z93" s="25">
        <f t="shared" si="30"/>
        <v>-635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2.7596141531262219E-2</v>
      </c>
    </row>
    <row r="94" spans="1:31" s="17" customFormat="1" x14ac:dyDescent="0.25">
      <c r="A94" s="17">
        <v>9</v>
      </c>
      <c r="B94" s="17">
        <v>-628</v>
      </c>
      <c r="C94" s="17">
        <v>11785</v>
      </c>
      <c r="D94" s="17">
        <v>11712</v>
      </c>
      <c r="E94" s="17">
        <v>14602</v>
      </c>
      <c r="F94" s="17">
        <v>14678</v>
      </c>
      <c r="G94" s="24"/>
      <c r="H94" s="7"/>
      <c r="I94" s="25">
        <f t="shared" si="17"/>
        <v>-2817</v>
      </c>
      <c r="J94" s="24">
        <f t="shared" si="17"/>
        <v>-2966</v>
      </c>
      <c r="K94" s="7"/>
      <c r="L94" s="25">
        <f t="shared" si="27"/>
        <v>-2819.8715285199678</v>
      </c>
      <c r="M94" s="17">
        <f t="shared" si="18"/>
        <v>8.2456760409884442</v>
      </c>
      <c r="N94" s="17">
        <f t="shared" si="28"/>
        <v>-2974.2960823105568</v>
      </c>
      <c r="O94" s="24">
        <f t="shared" si="19"/>
        <v>68.824981703533666</v>
      </c>
      <c r="P94" s="7"/>
      <c r="Q94" s="25">
        <f t="shared" si="20"/>
        <v>-2797.4097926151944</v>
      </c>
      <c r="R94" s="24">
        <f t="shared" si="21"/>
        <v>-2968.0209142311305</v>
      </c>
      <c r="S94" s="7"/>
      <c r="T94" s="25">
        <f t="shared" si="22"/>
        <v>0.67974801753773928</v>
      </c>
      <c r="U94" s="24">
        <f t="shared" si="23"/>
        <v>-0.72560430140251064</v>
      </c>
      <c r="V94" s="7"/>
      <c r="W94" s="25">
        <f t="shared" si="24"/>
        <v>0.68116179793230414</v>
      </c>
      <c r="X94" s="24">
        <f t="shared" si="29"/>
        <v>309.19825332715743</v>
      </c>
      <c r="Y94" s="7"/>
      <c r="Z94" s="25">
        <f t="shared" si="30"/>
        <v>-628</v>
      </c>
      <c r="AA94" s="17">
        <f t="shared" si="31"/>
        <v>309.25799999999998</v>
      </c>
      <c r="AB94" s="24">
        <f t="shared" si="25"/>
        <v>5.3975703381326232</v>
      </c>
      <c r="AC94" s="17">
        <f t="shared" si="26"/>
        <v>-5.9746672842550197E-2</v>
      </c>
    </row>
    <row r="95" spans="1:31" s="17" customFormat="1" x14ac:dyDescent="0.25">
      <c r="A95" s="17">
        <v>10</v>
      </c>
      <c r="B95" s="17">
        <v>-617</v>
      </c>
      <c r="C95" s="17">
        <v>11662</v>
      </c>
      <c r="D95" s="17">
        <v>11871</v>
      </c>
      <c r="E95" s="17">
        <v>14763</v>
      </c>
      <c r="F95" s="17">
        <v>14550</v>
      </c>
      <c r="G95" s="24"/>
      <c r="H95" s="7"/>
      <c r="I95" s="25">
        <f t="shared" si="17"/>
        <v>-3101</v>
      </c>
      <c r="J95" s="24">
        <f t="shared" si="17"/>
        <v>-2679</v>
      </c>
      <c r="K95" s="7"/>
      <c r="L95" s="25">
        <f t="shared" si="27"/>
        <v>-3097.7808441213815</v>
      </c>
      <c r="M95" s="17">
        <f t="shared" si="18"/>
        <v>10.362964570844008</v>
      </c>
      <c r="N95" s="17">
        <f t="shared" si="28"/>
        <v>-2689.9856984033627</v>
      </c>
      <c r="O95" s="24">
        <f t="shared" si="19"/>
        <v>120.68556940964524</v>
      </c>
      <c r="P95" s="7"/>
      <c r="Q95" s="25">
        <f t="shared" si="20"/>
        <v>-3081.4097926151944</v>
      </c>
      <c r="R95" s="24">
        <f t="shared" si="21"/>
        <v>-2681.0209142311305</v>
      </c>
      <c r="S95" s="7"/>
      <c r="T95" s="25">
        <f t="shared" si="22"/>
        <v>0.74875772698050347</v>
      </c>
      <c r="U95" s="24">
        <f t="shared" si="23"/>
        <v>-0.65544022893792442</v>
      </c>
      <c r="V95" s="7"/>
      <c r="W95" s="25">
        <f t="shared" si="24"/>
        <v>0.75003505373388146</v>
      </c>
      <c r="X95" s="24">
        <f t="shared" si="29"/>
        <v>303.53831167383396</v>
      </c>
      <c r="Y95" s="7"/>
      <c r="Z95" s="25">
        <f t="shared" si="30"/>
        <v>-617</v>
      </c>
      <c r="AA95" s="17">
        <f t="shared" si="31"/>
        <v>303.70499999999998</v>
      </c>
      <c r="AB95" s="24">
        <f t="shared" si="25"/>
        <v>5.3006522047693778</v>
      </c>
      <c r="AC95" s="17">
        <f t="shared" si="26"/>
        <v>-0.16668832616602458</v>
      </c>
    </row>
    <row r="96" spans="1:31" s="17" customFormat="1" x14ac:dyDescent="0.25">
      <c r="A96" s="17">
        <v>11</v>
      </c>
      <c r="B96" s="17">
        <v>-611</v>
      </c>
      <c r="C96" s="17">
        <v>11525</v>
      </c>
      <c r="D96" s="17">
        <v>12010</v>
      </c>
      <c r="E96" s="17">
        <v>14865</v>
      </c>
      <c r="F96" s="17">
        <v>14380</v>
      </c>
      <c r="G96" s="24"/>
      <c r="H96" s="7"/>
      <c r="I96" s="25">
        <f t="shared" si="17"/>
        <v>-3340</v>
      </c>
      <c r="J96" s="24">
        <f t="shared" si="17"/>
        <v>-2370</v>
      </c>
      <c r="K96" s="7"/>
      <c r="L96" s="25">
        <f t="shared" si="27"/>
        <v>-3344.5062620052663</v>
      </c>
      <c r="M96" s="17">
        <f t="shared" si="18"/>
        <v>20.306397260106724</v>
      </c>
      <c r="N96" s="17">
        <f t="shared" si="28"/>
        <v>-2383.5561468836281</v>
      </c>
      <c r="O96" s="24">
        <f t="shared" si="19"/>
        <v>183.76911833050031</v>
      </c>
      <c r="P96" s="7"/>
      <c r="Q96" s="25">
        <f t="shared" si="20"/>
        <v>-3320.4097926151944</v>
      </c>
      <c r="R96" s="24">
        <f t="shared" si="21"/>
        <v>-2372.0209142311305</v>
      </c>
      <c r="S96" s="7"/>
      <c r="T96" s="25">
        <f t="shared" si="22"/>
        <v>0.8068327993636748</v>
      </c>
      <c r="U96" s="24">
        <f t="shared" si="23"/>
        <v>-0.57989772583145349</v>
      </c>
      <c r="V96" s="7"/>
      <c r="W96" s="25">
        <f t="shared" si="24"/>
        <v>0.80796318187403537</v>
      </c>
      <c r="X96" s="24">
        <f t="shared" si="29"/>
        <v>298.05682806286734</v>
      </c>
      <c r="Y96" s="7"/>
      <c r="Z96" s="25">
        <f t="shared" si="30"/>
        <v>-611</v>
      </c>
      <c r="AA96" s="17">
        <f t="shared" si="31"/>
        <v>298.20599999999996</v>
      </c>
      <c r="AB96" s="24">
        <f t="shared" si="25"/>
        <v>5.2046765492022091</v>
      </c>
      <c r="AC96" s="17">
        <f t="shared" si="26"/>
        <v>-0.14917193713262122</v>
      </c>
    </row>
    <row r="97" spans="1:29" s="17" customFormat="1" x14ac:dyDescent="0.25">
      <c r="A97" s="17">
        <v>12</v>
      </c>
      <c r="B97" s="17">
        <v>-632</v>
      </c>
      <c r="C97" s="17">
        <v>11416</v>
      </c>
      <c r="D97" s="17">
        <v>12180</v>
      </c>
      <c r="E97" s="17">
        <v>14980</v>
      </c>
      <c r="F97" s="17">
        <v>14216</v>
      </c>
      <c r="G97" s="24"/>
      <c r="H97" s="7"/>
      <c r="I97" s="25">
        <f t="shared" si="17"/>
        <v>-3564</v>
      </c>
      <c r="J97" s="24">
        <f t="shared" si="17"/>
        <v>-2036</v>
      </c>
      <c r="K97" s="7"/>
      <c r="L97" s="25">
        <f t="shared" si="27"/>
        <v>-3567.4670871683143</v>
      </c>
      <c r="M97" s="17">
        <f t="shared" si="18"/>
        <v>12.020693432689429</v>
      </c>
      <c r="N97" s="17">
        <f t="shared" si="28"/>
        <v>-2043.5498091647846</v>
      </c>
      <c r="O97" s="24">
        <f t="shared" si="19"/>
        <v>56.999618424665833</v>
      </c>
      <c r="P97" s="7"/>
      <c r="Q97" s="25">
        <f t="shared" si="20"/>
        <v>-3544.4097926151944</v>
      </c>
      <c r="R97" s="24">
        <f t="shared" si="21"/>
        <v>-2038.0209142311305</v>
      </c>
      <c r="S97" s="7"/>
      <c r="T97" s="25">
        <f t="shared" si="22"/>
        <v>0.86126299272698181</v>
      </c>
      <c r="U97" s="24">
        <f t="shared" si="23"/>
        <v>-0.49824336972284095</v>
      </c>
      <c r="V97" s="7"/>
      <c r="W97" s="25">
        <f t="shared" si="24"/>
        <v>0.86223452649301402</v>
      </c>
      <c r="X97" s="24">
        <f t="shared" si="29"/>
        <v>292.41029589130812</v>
      </c>
      <c r="Y97" s="7"/>
      <c r="Z97" s="25">
        <f t="shared" si="30"/>
        <v>-632</v>
      </c>
      <c r="AA97" s="17">
        <f t="shared" si="31"/>
        <v>292.51799999999997</v>
      </c>
      <c r="AB97" s="24">
        <f t="shared" si="25"/>
        <v>5.1054022213487729</v>
      </c>
      <c r="AC97" s="17">
        <f t="shared" si="26"/>
        <v>-0.10770410869184843</v>
      </c>
    </row>
    <row r="98" spans="1:29" s="17" customFormat="1" x14ac:dyDescent="0.25">
      <c r="A98" s="17">
        <v>13</v>
      </c>
      <c r="B98" s="17">
        <v>-630</v>
      </c>
      <c r="C98" s="17">
        <v>11326</v>
      </c>
      <c r="D98" s="17">
        <v>12363</v>
      </c>
      <c r="E98" s="17">
        <v>15077</v>
      </c>
      <c r="F98" s="17">
        <v>14038</v>
      </c>
      <c r="G98" s="24"/>
      <c r="H98" s="7"/>
      <c r="I98" s="25">
        <f t="shared" si="17"/>
        <v>-3751</v>
      </c>
      <c r="J98" s="24">
        <f t="shared" si="17"/>
        <v>-1675</v>
      </c>
      <c r="K98" s="7"/>
      <c r="L98" s="25">
        <f t="shared" si="27"/>
        <v>-3754.930798692094</v>
      </c>
      <c r="M98" s="17">
        <f t="shared" si="18"/>
        <v>15.451178357767574</v>
      </c>
      <c r="N98" s="17">
        <f t="shared" si="28"/>
        <v>-1684.5857586343902</v>
      </c>
      <c r="O98" s="24">
        <f t="shared" si="19"/>
        <v>91.886768596786865</v>
      </c>
      <c r="P98" s="7"/>
      <c r="Q98" s="25">
        <f t="shared" si="20"/>
        <v>-3731.4097926151944</v>
      </c>
      <c r="R98" s="24">
        <f t="shared" si="21"/>
        <v>-1677.0209142311305</v>
      </c>
      <c r="S98" s="7"/>
      <c r="T98" s="25">
        <f t="shared" si="22"/>
        <v>0.90670248450795687</v>
      </c>
      <c r="U98" s="24">
        <f t="shared" si="23"/>
        <v>-0.40998821237191535</v>
      </c>
      <c r="V98" s="7"/>
      <c r="W98" s="25">
        <f t="shared" si="24"/>
        <v>0.90750230309195301</v>
      </c>
      <c r="X98" s="24">
        <f t="shared" si="29"/>
        <v>286.70110317660158</v>
      </c>
      <c r="Y98" s="7"/>
      <c r="Z98" s="25">
        <f t="shared" si="30"/>
        <v>-630</v>
      </c>
      <c r="AA98" s="17">
        <f t="shared" si="31"/>
        <v>286.84799999999996</v>
      </c>
      <c r="AB98" s="24">
        <f t="shared" si="25"/>
        <v>5.0064420527606934</v>
      </c>
      <c r="AC98" s="17">
        <f t="shared" si="26"/>
        <v>-0.14689682339837873</v>
      </c>
    </row>
    <row r="99" spans="1:29" s="17" customFormat="1" x14ac:dyDescent="0.25">
      <c r="A99" s="17">
        <v>14</v>
      </c>
      <c r="B99" s="17">
        <v>-626</v>
      </c>
      <c r="C99" s="17">
        <v>11249</v>
      </c>
      <c r="D99" s="17">
        <v>12548</v>
      </c>
      <c r="E99" s="17">
        <v>15152</v>
      </c>
      <c r="F99" s="17">
        <v>13850</v>
      </c>
      <c r="G99" s="24"/>
      <c r="H99" s="7"/>
      <c r="I99" s="25">
        <f t="shared" si="17"/>
        <v>-3903</v>
      </c>
      <c r="J99" s="24">
        <f t="shared" si="17"/>
        <v>-1302</v>
      </c>
      <c r="K99" s="7"/>
      <c r="L99" s="25">
        <f t="shared" si="27"/>
        <v>-3904.9808810028285</v>
      </c>
      <c r="M99" s="17">
        <f t="shared" si="18"/>
        <v>3.9238895473667741</v>
      </c>
      <c r="N99" s="17">
        <f t="shared" si="28"/>
        <v>-1311.5596540223153</v>
      </c>
      <c r="O99" s="24">
        <f t="shared" si="19"/>
        <v>91.386985026368549</v>
      </c>
      <c r="P99" s="7"/>
      <c r="Q99" s="25">
        <f t="shared" si="20"/>
        <v>-3883.4097926151944</v>
      </c>
      <c r="R99" s="24">
        <f t="shared" si="21"/>
        <v>-1304.0209142311305</v>
      </c>
      <c r="S99" s="7"/>
      <c r="T99" s="25">
        <f t="shared" si="22"/>
        <v>0.94363725857591518</v>
      </c>
      <c r="U99" s="24">
        <f t="shared" si="23"/>
        <v>-0.3187993655799618</v>
      </c>
      <c r="V99" s="7"/>
      <c r="W99" s="25">
        <f t="shared" si="24"/>
        <v>0.9442596350181639</v>
      </c>
      <c r="X99" s="24">
        <f t="shared" si="29"/>
        <v>281.04439426929355</v>
      </c>
      <c r="Y99" s="7"/>
      <c r="Z99" s="25">
        <f t="shared" si="30"/>
        <v>-626</v>
      </c>
      <c r="AA99" s="17">
        <f t="shared" si="31"/>
        <v>281.21399999999994</v>
      </c>
      <c r="AB99" s="24">
        <f t="shared" si="25"/>
        <v>4.908110202703333</v>
      </c>
      <c r="AC99" s="17">
        <f t="shared" si="26"/>
        <v>-0.16960573070639384</v>
      </c>
    </row>
    <row r="100" spans="1:29" s="17" customFormat="1" x14ac:dyDescent="0.25">
      <c r="A100" s="17">
        <v>15</v>
      </c>
      <c r="B100" s="17">
        <v>-637</v>
      </c>
      <c r="C100" s="17">
        <v>11198</v>
      </c>
      <c r="D100" s="17">
        <v>12753</v>
      </c>
      <c r="E100" s="17">
        <v>15218</v>
      </c>
      <c r="F100" s="17">
        <v>13667</v>
      </c>
      <c r="G100" s="24"/>
      <c r="H100" s="7"/>
      <c r="I100" s="25">
        <f t="shared" si="17"/>
        <v>-4020</v>
      </c>
      <c r="J100" s="24">
        <f t="shared" si="17"/>
        <v>-914</v>
      </c>
      <c r="K100" s="7"/>
      <c r="L100" s="25">
        <f t="shared" si="27"/>
        <v>-4019.1022961791978</v>
      </c>
      <c r="M100" s="17">
        <f t="shared" si="18"/>
        <v>0.80587214988293121</v>
      </c>
      <c r="N100" s="17">
        <f t="shared" si="28"/>
        <v>-918.98244375892432</v>
      </c>
      <c r="O100" s="24">
        <f t="shared" si="19"/>
        <v>24.824745810843897</v>
      </c>
      <c r="P100" s="7"/>
      <c r="Q100" s="25">
        <f t="shared" si="20"/>
        <v>-4000.4097926151944</v>
      </c>
      <c r="R100" s="24">
        <f t="shared" si="21"/>
        <v>-916.02091423113052</v>
      </c>
      <c r="S100" s="7"/>
      <c r="T100" s="25">
        <f t="shared" si="22"/>
        <v>0.97206731493085674</v>
      </c>
      <c r="U100" s="24">
        <f t="shared" si="23"/>
        <v>-0.22394340698672327</v>
      </c>
      <c r="V100" s="7"/>
      <c r="W100" s="25">
        <f t="shared" si="24"/>
        <v>0.97250509456020651</v>
      </c>
      <c r="X100" s="24">
        <f t="shared" si="29"/>
        <v>275.35648589590664</v>
      </c>
      <c r="Y100" s="7"/>
      <c r="Z100" s="25">
        <f t="shared" si="30"/>
        <v>-637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-0.12451410409329355</v>
      </c>
    </row>
    <row r="101" spans="1:29" s="17" customFormat="1" x14ac:dyDescent="0.25">
      <c r="A101" s="17">
        <v>16</v>
      </c>
      <c r="B101" s="17">
        <v>-635</v>
      </c>
      <c r="C101" s="17">
        <v>11162</v>
      </c>
      <c r="D101" s="17">
        <v>12947</v>
      </c>
      <c r="E101" s="17">
        <v>15253</v>
      </c>
      <c r="F101" s="17">
        <v>13463</v>
      </c>
      <c r="G101" s="24"/>
      <c r="H101" s="7"/>
      <c r="I101" s="25">
        <f t="shared" si="17"/>
        <v>-4091</v>
      </c>
      <c r="J101" s="24">
        <f t="shared" si="17"/>
        <v>-516</v>
      </c>
      <c r="K101" s="7"/>
      <c r="L101" s="25">
        <f t="shared" si="27"/>
        <v>-4093.0192549667918</v>
      </c>
      <c r="M101" s="17">
        <f t="shared" si="18"/>
        <v>4.0773906209132624</v>
      </c>
      <c r="N101" s="17">
        <f t="shared" si="28"/>
        <v>-518.46763998742972</v>
      </c>
      <c r="O101" s="24">
        <f t="shared" si="19"/>
        <v>6.0892471075621506</v>
      </c>
      <c r="P101" s="7"/>
      <c r="Q101" s="25">
        <f t="shared" si="20"/>
        <v>-4071.4097926151944</v>
      </c>
      <c r="R101" s="24">
        <f t="shared" si="21"/>
        <v>-518.02091423113052</v>
      </c>
      <c r="S101" s="7"/>
      <c r="T101" s="25">
        <f t="shared" si="22"/>
        <v>0.98931974229154784</v>
      </c>
      <c r="U101" s="24">
        <f t="shared" si="23"/>
        <v>-0.12664270719262807</v>
      </c>
      <c r="V101" s="7"/>
      <c r="W101" s="25">
        <f t="shared" si="24"/>
        <v>0.98956814489152856</v>
      </c>
      <c r="X101" s="24">
        <f t="shared" si="29"/>
        <v>269.68171113874519</v>
      </c>
      <c r="Y101" s="7"/>
      <c r="Z101" s="25">
        <f t="shared" si="30"/>
        <v>-635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-8.4288861254776748E-2</v>
      </c>
    </row>
    <row r="102" spans="1:29" s="17" customFormat="1" x14ac:dyDescent="0.25">
      <c r="A102" s="17">
        <v>17</v>
      </c>
      <c r="B102" s="17">
        <v>-615</v>
      </c>
      <c r="C102" s="17">
        <v>11140</v>
      </c>
      <c r="D102" s="17">
        <v>13138</v>
      </c>
      <c r="E102" s="17">
        <v>15263</v>
      </c>
      <c r="F102" s="17">
        <v>13263</v>
      </c>
      <c r="G102" s="24"/>
      <c r="H102" s="7"/>
      <c r="I102" s="25">
        <f t="shared" si="17"/>
        <v>-4123</v>
      </c>
      <c r="J102" s="24">
        <f t="shared" si="17"/>
        <v>-125</v>
      </c>
      <c r="K102" s="7"/>
      <c r="L102" s="25">
        <f t="shared" si="27"/>
        <v>-4125.9868201147401</v>
      </c>
      <c r="M102" s="17">
        <f t="shared" si="18"/>
        <v>8.9210943978161374</v>
      </c>
      <c r="N102" s="17">
        <f t="shared" si="28"/>
        <v>-125.59399017285145</v>
      </c>
      <c r="O102" s="24">
        <f t="shared" si="19"/>
        <v>0.3528243254440937</v>
      </c>
      <c r="P102" s="7"/>
      <c r="Q102" s="25">
        <f t="shared" si="20"/>
        <v>-4103.4097926151944</v>
      </c>
      <c r="R102" s="24">
        <f t="shared" si="21"/>
        <v>-127.02091423113058</v>
      </c>
      <c r="S102" s="7"/>
      <c r="T102" s="25">
        <f t="shared" si="22"/>
        <v>0.99709548420059169</v>
      </c>
      <c r="U102" s="24">
        <f t="shared" si="23"/>
        <v>-3.1053326239132543E-2</v>
      </c>
      <c r="V102" s="7"/>
      <c r="W102" s="25">
        <f t="shared" si="24"/>
        <v>0.9971578231423488</v>
      </c>
      <c r="X102" s="24">
        <f t="shared" si="29"/>
        <v>264.17248831145071</v>
      </c>
      <c r="Y102" s="7"/>
      <c r="Z102" s="25">
        <f t="shared" si="30"/>
        <v>-615</v>
      </c>
      <c r="AA102" s="17">
        <f t="shared" si="31"/>
        <v>264.23099999999994</v>
      </c>
      <c r="AB102" s="24">
        <f t="shared" si="25"/>
        <v>4.6117009358371357</v>
      </c>
      <c r="AC102" s="17">
        <f t="shared" si="26"/>
        <v>-5.8511688549231167E-2</v>
      </c>
    </row>
    <row r="103" spans="1:29" s="17" customFormat="1" x14ac:dyDescent="0.25">
      <c r="A103" s="17">
        <v>18</v>
      </c>
      <c r="B103" s="17">
        <v>-631</v>
      </c>
      <c r="C103" s="17">
        <v>11153</v>
      </c>
      <c r="D103" s="17">
        <v>13346</v>
      </c>
      <c r="E103" s="17">
        <v>15272</v>
      </c>
      <c r="F103" s="17">
        <v>13074</v>
      </c>
      <c r="G103" s="24"/>
      <c r="H103" s="7"/>
      <c r="I103" s="25">
        <f t="shared" si="17"/>
        <v>-4119</v>
      </c>
      <c r="J103" s="24">
        <f t="shared" si="17"/>
        <v>272</v>
      </c>
      <c r="K103" s="7"/>
      <c r="L103" s="25">
        <f t="shared" si="27"/>
        <v>-4119.9862090404886</v>
      </c>
      <c r="M103" s="17">
        <f t="shared" si="18"/>
        <v>0.9726082715413954</v>
      </c>
      <c r="N103" s="17">
        <f t="shared" si="28"/>
        <v>278.71033179027535</v>
      </c>
      <c r="O103" s="24">
        <f t="shared" si="19"/>
        <v>45.02855273557995</v>
      </c>
      <c r="P103" s="7"/>
      <c r="Q103" s="25">
        <f t="shared" si="20"/>
        <v>-4099.4097926151944</v>
      </c>
      <c r="R103" s="24">
        <f t="shared" si="21"/>
        <v>269.97908576886942</v>
      </c>
      <c r="S103" s="7"/>
      <c r="T103" s="25">
        <f t="shared" si="22"/>
        <v>0.99612351646196118</v>
      </c>
      <c r="U103" s="24">
        <f t="shared" si="23"/>
        <v>6.6002899434876999E-2</v>
      </c>
      <c r="V103" s="7"/>
      <c r="W103" s="25">
        <f t="shared" si="24"/>
        <v>0.9959969197482641</v>
      </c>
      <c r="X103" s="24">
        <f t="shared" si="29"/>
        <v>258.59742552841999</v>
      </c>
      <c r="Y103" s="7"/>
      <c r="Z103" s="25">
        <f t="shared" si="30"/>
        <v>-631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4.5425528420025785E-2</v>
      </c>
    </row>
    <row r="104" spans="1:29" s="17" customFormat="1" x14ac:dyDescent="0.25">
      <c r="A104" s="17">
        <v>19</v>
      </c>
      <c r="B104" s="17">
        <v>-606</v>
      </c>
      <c r="C104" s="17">
        <v>11174</v>
      </c>
      <c r="D104" s="17">
        <v>13533</v>
      </c>
      <c r="E104" s="17">
        <v>15245</v>
      </c>
      <c r="F104" s="17">
        <v>12877</v>
      </c>
      <c r="G104" s="24"/>
      <c r="H104" s="7"/>
      <c r="I104" s="25">
        <f t="shared" si="17"/>
        <v>-4071</v>
      </c>
      <c r="J104" s="24">
        <f t="shared" si="17"/>
        <v>656</v>
      </c>
      <c r="K104" s="7"/>
      <c r="L104" s="25">
        <f t="shared" si="27"/>
        <v>-4076.3046141641694</v>
      </c>
      <c r="M104" s="17">
        <f t="shared" si="18"/>
        <v>28.138931430706403</v>
      </c>
      <c r="N104" s="17">
        <f t="shared" si="28"/>
        <v>664.49885917861855</v>
      </c>
      <c r="O104" s="24">
        <f t="shared" si="19"/>
        <v>72.230607337988687</v>
      </c>
      <c r="P104" s="7"/>
      <c r="Q104" s="25">
        <f t="shared" si="20"/>
        <v>-4051.4097926151944</v>
      </c>
      <c r="R104" s="24">
        <f t="shared" si="21"/>
        <v>653.97908576886948</v>
      </c>
      <c r="S104" s="7"/>
      <c r="T104" s="25">
        <f t="shared" si="22"/>
        <v>0.98445990359839541</v>
      </c>
      <c r="U104" s="24">
        <f t="shared" si="23"/>
        <v>0.1598809615477729</v>
      </c>
      <c r="V104" s="7"/>
      <c r="W104" s="25">
        <f t="shared" si="24"/>
        <v>0.98415053772127592</v>
      </c>
      <c r="X104" s="24">
        <f t="shared" si="29"/>
        <v>253.16135014258089</v>
      </c>
      <c r="Y104" s="7"/>
      <c r="Z104" s="25">
        <f t="shared" si="30"/>
        <v>-606</v>
      </c>
      <c r="AA104" s="17">
        <f t="shared" si="31"/>
        <v>253.09799999999996</v>
      </c>
      <c r="AB104" s="24">
        <f t="shared" si="25"/>
        <v>4.4173934302126074</v>
      </c>
      <c r="AC104" s="17">
        <f t="shared" si="26"/>
        <v>6.3350142580929969E-2</v>
      </c>
    </row>
    <row r="105" spans="1:29" s="17" customFormat="1" x14ac:dyDescent="0.25">
      <c r="A105" s="17">
        <v>20</v>
      </c>
      <c r="B105" s="17">
        <v>-616</v>
      </c>
      <c r="C105" s="17">
        <v>11215</v>
      </c>
      <c r="D105" s="17">
        <v>13728</v>
      </c>
      <c r="E105" s="17">
        <v>15215</v>
      </c>
      <c r="F105" s="17">
        <v>12693</v>
      </c>
      <c r="G105" s="24"/>
      <c r="H105" s="7"/>
      <c r="I105" s="25">
        <f t="shared" si="17"/>
        <v>-4000</v>
      </c>
      <c r="J105" s="24">
        <f t="shared" si="17"/>
        <v>1035</v>
      </c>
      <c r="K105" s="7"/>
      <c r="L105" s="25">
        <f t="shared" si="27"/>
        <v>-3994.2364100782361</v>
      </c>
      <c r="M105" s="17">
        <f t="shared" si="18"/>
        <v>33.218968786258671</v>
      </c>
      <c r="N105" s="17">
        <f t="shared" si="28"/>
        <v>1050.5012834486004</v>
      </c>
      <c r="O105" s="24">
        <f t="shared" si="19"/>
        <v>240.28978855385151</v>
      </c>
      <c r="P105" s="7"/>
      <c r="Q105" s="25">
        <f t="shared" si="20"/>
        <v>-3980.4097926151944</v>
      </c>
      <c r="R105" s="24">
        <f t="shared" si="21"/>
        <v>1032.9790857688695</v>
      </c>
      <c r="S105" s="7"/>
      <c r="T105" s="25">
        <f t="shared" si="22"/>
        <v>0.96720747623770431</v>
      </c>
      <c r="U105" s="24">
        <f t="shared" si="23"/>
        <v>0.25253665306024042</v>
      </c>
      <c r="V105" s="7"/>
      <c r="W105" s="25">
        <f t="shared" si="24"/>
        <v>0.96671771012705965</v>
      </c>
      <c r="X105" s="24">
        <f t="shared" si="29"/>
        <v>247.74850644766548</v>
      </c>
      <c r="Y105" s="7"/>
      <c r="Z105" s="25">
        <f t="shared" si="30"/>
        <v>-616</v>
      </c>
      <c r="AA105" s="17">
        <f t="shared" si="31"/>
        <v>247.55399999999995</v>
      </c>
      <c r="AB105" s="24">
        <f t="shared" si="25"/>
        <v>4.3206323764820418</v>
      </c>
      <c r="AC105" s="17">
        <f t="shared" si="26"/>
        <v>0.19450644766553182</v>
      </c>
    </row>
    <row r="106" spans="1:29" s="17" customFormat="1" x14ac:dyDescent="0.25">
      <c r="A106" s="17">
        <v>21</v>
      </c>
      <c r="B106" s="17">
        <v>-636</v>
      </c>
      <c r="C106" s="17">
        <v>11275</v>
      </c>
      <c r="D106" s="17">
        <v>13917</v>
      </c>
      <c r="E106" s="17">
        <v>15145</v>
      </c>
      <c r="F106" s="17">
        <v>12493</v>
      </c>
      <c r="G106" s="24"/>
      <c r="H106" s="7"/>
      <c r="I106" s="25">
        <f t="shared" si="17"/>
        <v>-3870</v>
      </c>
      <c r="J106" s="24">
        <f t="shared" si="17"/>
        <v>1424</v>
      </c>
      <c r="K106" s="7"/>
      <c r="L106" s="25">
        <f t="shared" si="27"/>
        <v>-3870.4752542233969</v>
      </c>
      <c r="M106" s="17">
        <f t="shared" si="18"/>
        <v>0.22586657685655226</v>
      </c>
      <c r="N106" s="17">
        <f t="shared" si="28"/>
        <v>1438.7246395964369</v>
      </c>
      <c r="O106" s="24">
        <f t="shared" si="19"/>
        <v>216.81501124495665</v>
      </c>
      <c r="P106" s="7"/>
      <c r="Q106" s="25">
        <f t="shared" si="20"/>
        <v>-3850.4097926151944</v>
      </c>
      <c r="R106" s="24">
        <f t="shared" si="21"/>
        <v>1421.9790857688695</v>
      </c>
      <c r="S106" s="7"/>
      <c r="T106" s="25">
        <f t="shared" si="22"/>
        <v>0.93561852473221374</v>
      </c>
      <c r="U106" s="24">
        <f t="shared" si="23"/>
        <v>0.34763708577356467</v>
      </c>
      <c r="V106" s="7"/>
      <c r="W106" s="25">
        <f t="shared" si="24"/>
        <v>0.93494357218639146</v>
      </c>
      <c r="X106" s="24">
        <f t="shared" si="29"/>
        <v>241.99228522478791</v>
      </c>
      <c r="Y106" s="7"/>
      <c r="Z106" s="25">
        <f t="shared" si="30"/>
        <v>-636</v>
      </c>
      <c r="AA106" s="17">
        <f t="shared" si="31"/>
        <v>241.82999999999996</v>
      </c>
      <c r="AB106" s="24">
        <f t="shared" si="25"/>
        <v>4.2207297300978865</v>
      </c>
      <c r="AC106" s="17">
        <f t="shared" si="26"/>
        <v>0.16228522478795071</v>
      </c>
    </row>
    <row r="107" spans="1:29" s="17" customFormat="1" x14ac:dyDescent="0.25">
      <c r="A107" s="17">
        <v>22</v>
      </c>
      <c r="B107" s="17">
        <v>-635</v>
      </c>
      <c r="C107" s="17">
        <v>11353</v>
      </c>
      <c r="D107" s="17">
        <v>14104</v>
      </c>
      <c r="E107" s="17">
        <v>15061</v>
      </c>
      <c r="F107" s="17">
        <v>12301</v>
      </c>
      <c r="G107" s="24"/>
      <c r="H107" s="7"/>
      <c r="I107" s="25">
        <f t="shared" si="17"/>
        <v>-3708</v>
      </c>
      <c r="J107" s="24">
        <f t="shared" si="17"/>
        <v>1803</v>
      </c>
      <c r="K107" s="7"/>
      <c r="L107" s="25">
        <f t="shared" si="27"/>
        <v>-3708.5717787769531</v>
      </c>
      <c r="M107" s="17">
        <f t="shared" si="18"/>
        <v>0.32693096977401054</v>
      </c>
      <c r="N107" s="17">
        <f t="shared" si="28"/>
        <v>1812.0717518981621</v>
      </c>
      <c r="O107" s="24">
        <f t="shared" si="19"/>
        <v>82.296682501808021</v>
      </c>
      <c r="P107" s="7"/>
      <c r="Q107" s="25">
        <f t="shared" si="20"/>
        <v>-3688.4097926151944</v>
      </c>
      <c r="R107" s="24">
        <f t="shared" si="21"/>
        <v>1800.9790857688695</v>
      </c>
      <c r="S107" s="7"/>
      <c r="T107" s="25">
        <f t="shared" si="22"/>
        <v>0.89625383131767911</v>
      </c>
      <c r="U107" s="24">
        <f t="shared" si="23"/>
        <v>0.44029277728603217</v>
      </c>
      <c r="V107" s="7"/>
      <c r="W107" s="25">
        <f t="shared" si="24"/>
        <v>0.89539843664205498</v>
      </c>
      <c r="X107" s="24">
        <f t="shared" si="29"/>
        <v>236.20411629229443</v>
      </c>
      <c r="Y107" s="7"/>
      <c r="Z107" s="25">
        <f t="shared" si="30"/>
        <v>-635</v>
      </c>
      <c r="AA107" s="17">
        <f t="shared" si="31"/>
        <v>236.11499999999995</v>
      </c>
      <c r="AB107" s="24">
        <f t="shared" si="25"/>
        <v>4.1209841633464102</v>
      </c>
      <c r="AC107" s="17">
        <f t="shared" si="26"/>
        <v>8.9116292294477262E-2</v>
      </c>
    </row>
    <row r="108" spans="1:29" s="17" customFormat="1" x14ac:dyDescent="0.25">
      <c r="A108" s="17">
        <v>23</v>
      </c>
      <c r="B108" s="17">
        <v>-632</v>
      </c>
      <c r="C108" s="17">
        <v>11459</v>
      </c>
      <c r="D108" s="17">
        <v>14287</v>
      </c>
      <c r="E108" s="17">
        <v>14967</v>
      </c>
      <c r="F108" s="17">
        <v>12130</v>
      </c>
      <c r="G108" s="24"/>
      <c r="H108" s="7"/>
      <c r="I108" s="25">
        <f t="shared" si="17"/>
        <v>-3508</v>
      </c>
      <c r="J108" s="24">
        <f t="shared" si="17"/>
        <v>2157</v>
      </c>
      <c r="K108" s="7"/>
      <c r="L108" s="25">
        <f t="shared" si="27"/>
        <v>-3510.9944361296298</v>
      </c>
      <c r="M108" s="17">
        <f t="shared" si="18"/>
        <v>8.9666477344321507</v>
      </c>
      <c r="N108" s="17">
        <f t="shared" si="28"/>
        <v>2165.8243646752999</v>
      </c>
      <c r="O108" s="24">
        <f t="shared" si="19"/>
        <v>77.869411922680285</v>
      </c>
      <c r="P108" s="7"/>
      <c r="Q108" s="25">
        <f t="shared" si="20"/>
        <v>-3488.4097926151944</v>
      </c>
      <c r="R108" s="24">
        <f t="shared" si="21"/>
        <v>2154.9790857688695</v>
      </c>
      <c r="S108" s="7"/>
      <c r="T108" s="25">
        <f t="shared" si="22"/>
        <v>0.84765544438615503</v>
      </c>
      <c r="U108" s="24">
        <f t="shared" si="23"/>
        <v>0.5268366157963581</v>
      </c>
      <c r="V108" s="7"/>
      <c r="W108" s="25">
        <f t="shared" si="24"/>
        <v>0.84663148768091168</v>
      </c>
      <c r="X108" s="24">
        <f t="shared" si="29"/>
        <v>230.49584572012031</v>
      </c>
      <c r="Y108" s="7"/>
      <c r="Z108" s="25">
        <f t="shared" si="30"/>
        <v>-632</v>
      </c>
      <c r="AA108" s="17">
        <f t="shared" si="31"/>
        <v>230.42699999999996</v>
      </c>
      <c r="AB108" s="24">
        <f t="shared" si="25"/>
        <v>4.021709835492973</v>
      </c>
      <c r="AC108" s="17">
        <f t="shared" si="26"/>
        <v>6.8845720120350506E-2</v>
      </c>
    </row>
    <row r="109" spans="1:29" s="17" customFormat="1" x14ac:dyDescent="0.25">
      <c r="A109" s="17">
        <v>24</v>
      </c>
      <c r="B109" s="17">
        <v>-638</v>
      </c>
      <c r="C109" s="17">
        <v>11584</v>
      </c>
      <c r="D109" s="17">
        <v>14460</v>
      </c>
      <c r="E109" s="17">
        <v>14860</v>
      </c>
      <c r="F109" s="17">
        <v>11968</v>
      </c>
      <c r="G109" s="24"/>
      <c r="H109" s="7"/>
      <c r="I109" s="25">
        <f t="shared" si="17"/>
        <v>-3276</v>
      </c>
      <c r="J109" s="24">
        <f t="shared" si="17"/>
        <v>2492</v>
      </c>
      <c r="K109" s="7"/>
      <c r="L109" s="25">
        <f t="shared" si="27"/>
        <v>-3276.6541151418014</v>
      </c>
      <c r="M109" s="17">
        <f t="shared" si="18"/>
        <v>0.42786661873388182</v>
      </c>
      <c r="N109" s="17">
        <f t="shared" si="28"/>
        <v>2501.3475363656185</v>
      </c>
      <c r="O109" s="24">
        <f t="shared" si="19"/>
        <v>87.376436106559424</v>
      </c>
      <c r="P109" s="7"/>
      <c r="Q109" s="25">
        <f t="shared" si="20"/>
        <v>-3256.4097926151944</v>
      </c>
      <c r="R109" s="24">
        <f t="shared" si="21"/>
        <v>2489.9790857688695</v>
      </c>
      <c r="S109" s="7"/>
      <c r="T109" s="25">
        <f t="shared" si="22"/>
        <v>0.79128131554558712</v>
      </c>
      <c r="U109" s="24">
        <f t="shared" si="23"/>
        <v>0.60873544602505636</v>
      </c>
      <c r="V109" s="7"/>
      <c r="W109" s="25">
        <f t="shared" si="24"/>
        <v>0.79009782425041963</v>
      </c>
      <c r="X109" s="24">
        <f t="shared" si="29"/>
        <v>224.77610678562269</v>
      </c>
      <c r="Y109" s="7"/>
      <c r="Z109" s="25">
        <f t="shared" si="30"/>
        <v>-638</v>
      </c>
      <c r="AA109" s="17">
        <f t="shared" si="31"/>
        <v>224.68499999999997</v>
      </c>
      <c r="AB109" s="24">
        <f t="shared" si="25"/>
        <v>3.9214930298434587</v>
      </c>
      <c r="AC109" s="17">
        <f t="shared" si="26"/>
        <v>9.110678562271346E-2</v>
      </c>
    </row>
    <row r="110" spans="1:29" s="17" customFormat="1" x14ac:dyDescent="0.25">
      <c r="A110" s="17">
        <v>25</v>
      </c>
      <c r="B110" s="17">
        <v>-612</v>
      </c>
      <c r="C110" s="17">
        <v>11707</v>
      </c>
      <c r="D110" s="17">
        <v>14605</v>
      </c>
      <c r="E110" s="17">
        <v>14728</v>
      </c>
      <c r="F110" s="17">
        <v>11816</v>
      </c>
      <c r="G110" s="24"/>
      <c r="H110" s="7"/>
      <c r="I110" s="25">
        <f t="shared" si="17"/>
        <v>-3021</v>
      </c>
      <c r="J110" s="24">
        <f t="shared" si="17"/>
        <v>2789</v>
      </c>
      <c r="K110" s="7"/>
      <c r="L110" s="25">
        <f t="shared" si="27"/>
        <v>-3021.0972239674211</v>
      </c>
      <c r="M110" s="17">
        <f t="shared" si="18"/>
        <v>9.4524998410965583E-3</v>
      </c>
      <c r="N110" s="17">
        <f t="shared" si="28"/>
        <v>2799.7064183400721</v>
      </c>
      <c r="O110" s="24">
        <f t="shared" si="19"/>
        <v>114.62739367263232</v>
      </c>
      <c r="P110" s="7"/>
      <c r="Q110" s="25">
        <f t="shared" si="20"/>
        <v>-3001.4097926151944</v>
      </c>
      <c r="R110" s="24">
        <f t="shared" si="21"/>
        <v>2786.9790857688695</v>
      </c>
      <c r="S110" s="7"/>
      <c r="T110" s="25">
        <f t="shared" si="22"/>
        <v>0.72931837220789386</v>
      </c>
      <c r="U110" s="24">
        <f t="shared" si="23"/>
        <v>0.68134425969049917</v>
      </c>
      <c r="V110" s="7"/>
      <c r="W110" s="25">
        <f t="shared" si="24"/>
        <v>0.72799342007853685</v>
      </c>
      <c r="X110" s="24">
        <f t="shared" si="29"/>
        <v>219.28457050059319</v>
      </c>
      <c r="Y110" s="7"/>
      <c r="Z110" s="25">
        <f t="shared" si="30"/>
        <v>-612</v>
      </c>
      <c r="AA110" s="17">
        <f t="shared" si="31"/>
        <v>219.17699999999996</v>
      </c>
      <c r="AB110" s="24">
        <f t="shared" si="25"/>
        <v>3.8253602946436112</v>
      </c>
      <c r="AC110" s="17">
        <f t="shared" si="26"/>
        <v>0.10757050059322637</v>
      </c>
    </row>
    <row r="111" spans="1:29" s="17" customFormat="1" x14ac:dyDescent="0.25">
      <c r="A111" s="17">
        <v>26</v>
      </c>
      <c r="B111" s="17">
        <v>-613</v>
      </c>
      <c r="C111" s="17">
        <v>11846</v>
      </c>
      <c r="D111" s="17">
        <v>14744</v>
      </c>
      <c r="E111" s="17">
        <v>14586</v>
      </c>
      <c r="F111" s="17">
        <v>11677</v>
      </c>
      <c r="G111" s="24"/>
      <c r="H111" s="7"/>
      <c r="I111" s="25">
        <f t="shared" si="17"/>
        <v>-2740</v>
      </c>
      <c r="J111" s="24">
        <f t="shared" si="17"/>
        <v>3067</v>
      </c>
      <c r="K111" s="7"/>
      <c r="L111" s="25">
        <f t="shared" si="27"/>
        <v>-2737.321649029087</v>
      </c>
      <c r="M111" s="17">
        <f t="shared" si="18"/>
        <v>7.1735639233906943</v>
      </c>
      <c r="N111" s="17">
        <f t="shared" si="28"/>
        <v>3072.6928298488701</v>
      </c>
      <c r="O111" s="24">
        <f t="shared" si="19"/>
        <v>32.408311688186743</v>
      </c>
      <c r="P111" s="7"/>
      <c r="Q111" s="25">
        <f t="shared" si="20"/>
        <v>-2720.4097926151944</v>
      </c>
      <c r="R111" s="24">
        <f t="shared" si="21"/>
        <v>3064.9790857688695</v>
      </c>
      <c r="S111" s="7"/>
      <c r="T111" s="25">
        <f t="shared" si="22"/>
        <v>0.66103763856910247</v>
      </c>
      <c r="U111" s="24">
        <f t="shared" si="23"/>
        <v>0.74930806507431447</v>
      </c>
      <c r="V111" s="7"/>
      <c r="W111" s="25">
        <f t="shared" si="24"/>
        <v>0.65958025580764279</v>
      </c>
      <c r="X111" s="24">
        <f t="shared" si="29"/>
        <v>213.74469665284778</v>
      </c>
      <c r="Y111" s="7"/>
      <c r="Z111" s="25">
        <f t="shared" si="30"/>
        <v>-613</v>
      </c>
      <c r="AA111" s="17">
        <f t="shared" si="31"/>
        <v>213.65999999999997</v>
      </c>
      <c r="AB111" s="24">
        <f t="shared" si="25"/>
        <v>3.7290704798110834</v>
      </c>
      <c r="AC111" s="17">
        <f t="shared" si="26"/>
        <v>8.4696652847810583E-2</v>
      </c>
    </row>
    <row r="112" spans="1:29" s="17" customFormat="1" x14ac:dyDescent="0.25">
      <c r="A112" s="17">
        <v>27</v>
      </c>
      <c r="B112" s="17">
        <v>-619</v>
      </c>
      <c r="C112" s="17">
        <v>12011</v>
      </c>
      <c r="D112" s="17">
        <v>14872</v>
      </c>
      <c r="E112" s="17">
        <v>14437</v>
      </c>
      <c r="F112" s="17">
        <v>11553</v>
      </c>
      <c r="G112" s="24"/>
      <c r="H112" s="7"/>
      <c r="I112" s="25">
        <f t="shared" si="17"/>
        <v>-2426</v>
      </c>
      <c r="J112" s="24">
        <f t="shared" si="17"/>
        <v>3319</v>
      </c>
      <c r="K112" s="7"/>
      <c r="L112" s="25">
        <f t="shared" si="27"/>
        <v>-2425.2124720865891</v>
      </c>
      <c r="M112" s="17">
        <f t="shared" si="18"/>
        <v>0.62020021440138984</v>
      </c>
      <c r="N112" s="17">
        <f t="shared" si="28"/>
        <v>3319.5195523180782</v>
      </c>
      <c r="O112" s="24">
        <f t="shared" si="19"/>
        <v>0.26993461122047291</v>
      </c>
      <c r="P112" s="7"/>
      <c r="Q112" s="25">
        <f t="shared" si="20"/>
        <v>-2406.4097926151944</v>
      </c>
      <c r="R112" s="24">
        <f t="shared" si="21"/>
        <v>3316.9790857688695</v>
      </c>
      <c r="S112" s="7"/>
      <c r="T112" s="25">
        <f t="shared" si="22"/>
        <v>0.58473817108660964</v>
      </c>
      <c r="U112" s="24">
        <f t="shared" si="23"/>
        <v>0.81091554333590232</v>
      </c>
      <c r="V112" s="7"/>
      <c r="W112" s="25">
        <f t="shared" si="24"/>
        <v>0.58316071599903652</v>
      </c>
      <c r="X112" s="24">
        <f t="shared" si="29"/>
        <v>208.11014081900169</v>
      </c>
      <c r="Y112" s="7"/>
      <c r="Z112" s="25">
        <f t="shared" si="30"/>
        <v>-619</v>
      </c>
      <c r="AA112" s="17">
        <f t="shared" si="31"/>
        <v>208.08899999999997</v>
      </c>
      <c r="AB112" s="24">
        <f t="shared" si="25"/>
        <v>3.6318381871824794</v>
      </c>
      <c r="AC112" s="17">
        <f t="shared" si="26"/>
        <v>2.1140819001715272E-2</v>
      </c>
    </row>
    <row r="113" spans="1:29" s="17" customFormat="1" x14ac:dyDescent="0.25">
      <c r="A113" s="17">
        <v>28</v>
      </c>
      <c r="B113" s="17">
        <v>-620</v>
      </c>
      <c r="C113" s="17">
        <v>12180</v>
      </c>
      <c r="D113" s="17">
        <v>14977</v>
      </c>
      <c r="E113" s="17">
        <v>14262</v>
      </c>
      <c r="F113" s="17">
        <v>11441</v>
      </c>
      <c r="G113" s="24"/>
      <c r="H113" s="7"/>
      <c r="I113" s="25">
        <f t="shared" si="17"/>
        <v>-2082</v>
      </c>
      <c r="J113" s="24">
        <f t="shared" si="17"/>
        <v>3536</v>
      </c>
      <c r="K113" s="7"/>
      <c r="L113" s="25">
        <f t="shared" si="27"/>
        <v>-2089.8066451565678</v>
      </c>
      <c r="M113" s="17">
        <f t="shared" si="18"/>
        <v>60.94370860056366</v>
      </c>
      <c r="N113" s="17">
        <f t="shared" si="28"/>
        <v>3535.3753852635377</v>
      </c>
      <c r="O113" s="24">
        <f t="shared" si="19"/>
        <v>0.3901435690058222</v>
      </c>
      <c r="P113" s="7"/>
      <c r="Q113" s="25">
        <f t="shared" si="20"/>
        <v>-2062.4097926151944</v>
      </c>
      <c r="R113" s="24">
        <f t="shared" si="21"/>
        <v>3533.9790857688695</v>
      </c>
      <c r="S113" s="7"/>
      <c r="T113" s="25">
        <f t="shared" si="22"/>
        <v>0.50114894556438816</v>
      </c>
      <c r="U113" s="24">
        <f t="shared" si="23"/>
        <v>0.86396642739449192</v>
      </c>
      <c r="V113" s="7"/>
      <c r="W113" s="25">
        <f t="shared" si="24"/>
        <v>0.49946806097220592</v>
      </c>
      <c r="X113" s="24">
        <f t="shared" si="29"/>
        <v>202.42142661173443</v>
      </c>
      <c r="Y113" s="7"/>
      <c r="Z113" s="25">
        <f t="shared" si="30"/>
        <v>-620</v>
      </c>
      <c r="AA113" s="17">
        <f t="shared" si="31"/>
        <v>202.50899999999996</v>
      </c>
      <c r="AB113" s="24">
        <f t="shared" si="25"/>
        <v>3.5344488149211961</v>
      </c>
      <c r="AC113" s="17">
        <f t="shared" si="26"/>
        <v>-8.7573388265525409E-2</v>
      </c>
    </row>
    <row r="114" spans="1:29" s="17" customFormat="1" x14ac:dyDescent="0.25">
      <c r="A114" s="17">
        <v>29</v>
      </c>
      <c r="B114" s="17">
        <v>-622</v>
      </c>
      <c r="C114" s="17">
        <v>12343</v>
      </c>
      <c r="D114" s="17">
        <v>15061</v>
      </c>
      <c r="E114" s="17">
        <v>14078</v>
      </c>
      <c r="F114" s="17">
        <v>11342</v>
      </c>
      <c r="G114" s="24"/>
      <c r="H114" s="7"/>
      <c r="I114" s="25">
        <f t="shared" si="17"/>
        <v>-1735</v>
      </c>
      <c r="J114" s="24">
        <f t="shared" si="17"/>
        <v>3719</v>
      </c>
      <c r="K114" s="7"/>
      <c r="L114" s="25">
        <f t="shared" si="27"/>
        <v>-1733.595845437063</v>
      </c>
      <c r="M114" s="17">
        <f t="shared" si="18"/>
        <v>1.971650036616903</v>
      </c>
      <c r="N114" s="17">
        <f t="shared" si="28"/>
        <v>3718.3267407882249</v>
      </c>
      <c r="O114" s="24">
        <f t="shared" si="19"/>
        <v>0.453277966239996</v>
      </c>
      <c r="P114" s="7"/>
      <c r="Q114" s="25">
        <f t="shared" si="20"/>
        <v>-1715.4097926151944</v>
      </c>
      <c r="R114" s="24">
        <f t="shared" si="21"/>
        <v>3716.9790857688695</v>
      </c>
      <c r="S114" s="7"/>
      <c r="T114" s="25">
        <f t="shared" si="22"/>
        <v>0.41683074423819377</v>
      </c>
      <c r="U114" s="24">
        <f t="shared" si="23"/>
        <v>0.90870519137016892</v>
      </c>
      <c r="V114" s="7"/>
      <c r="W114" s="25">
        <f t="shared" si="24"/>
        <v>0.41506260948985685</v>
      </c>
      <c r="X114" s="24">
        <f t="shared" si="29"/>
        <v>196.9379199305987</v>
      </c>
      <c r="Y114" s="7"/>
      <c r="Z114" s="25">
        <f t="shared" si="30"/>
        <v>-622</v>
      </c>
      <c r="AA114" s="17">
        <f t="shared" si="31"/>
        <v>196.91099999999994</v>
      </c>
      <c r="AB114" s="24">
        <f t="shared" si="25"/>
        <v>3.4367452833945529</v>
      </c>
      <c r="AC114" s="17">
        <f t="shared" si="26"/>
        <v>2.6919930598751307E-2</v>
      </c>
    </row>
    <row r="115" spans="1:29" s="17" customFormat="1" x14ac:dyDescent="0.25">
      <c r="A115" s="17">
        <v>30</v>
      </c>
      <c r="B115" s="17">
        <v>-630</v>
      </c>
      <c r="C115" s="17">
        <v>12547</v>
      </c>
      <c r="D115" s="17">
        <v>15147</v>
      </c>
      <c r="E115" s="17">
        <v>13904</v>
      </c>
      <c r="F115" s="17">
        <v>11278</v>
      </c>
      <c r="G115" s="24"/>
      <c r="H115" s="7"/>
      <c r="I115" s="25">
        <f t="shared" si="17"/>
        <v>-1357</v>
      </c>
      <c r="J115" s="24">
        <f t="shared" si="17"/>
        <v>3869</v>
      </c>
      <c r="K115" s="7"/>
      <c r="L115" s="25">
        <f t="shared" si="27"/>
        <v>-1356.1437913204093</v>
      </c>
      <c r="M115" s="17">
        <f t="shared" si="18"/>
        <v>0.73309330300651199</v>
      </c>
      <c r="N115" s="17">
        <f t="shared" si="28"/>
        <v>3867.5432239468264</v>
      </c>
      <c r="O115" s="24">
        <f t="shared" si="19"/>
        <v>2.122196469100047</v>
      </c>
      <c r="P115" s="7"/>
      <c r="Q115" s="25">
        <f t="shared" si="20"/>
        <v>-1337.4097926151944</v>
      </c>
      <c r="R115" s="24">
        <f t="shared" si="21"/>
        <v>3866.9790857688695</v>
      </c>
      <c r="S115" s="7"/>
      <c r="T115" s="25">
        <f t="shared" si="22"/>
        <v>0.3249797929376132</v>
      </c>
      <c r="U115" s="24">
        <f t="shared" si="23"/>
        <v>0.94537630938301886</v>
      </c>
      <c r="V115" s="7"/>
      <c r="W115" s="25">
        <f t="shared" si="24"/>
        <v>0.32314009858660087</v>
      </c>
      <c r="X115" s="24">
        <f t="shared" si="29"/>
        <v>191.25976560453626</v>
      </c>
      <c r="Y115" s="7"/>
      <c r="Z115" s="25">
        <f t="shared" si="30"/>
        <v>-630</v>
      </c>
      <c r="AA115" s="17">
        <f t="shared" si="31"/>
        <v>191.24099999999996</v>
      </c>
      <c r="AB115" s="24">
        <f t="shared" si="25"/>
        <v>3.3377851148064748</v>
      </c>
      <c r="AC115" s="17">
        <f t="shared" si="26"/>
        <v>1.8765604536298497E-2</v>
      </c>
    </row>
    <row r="116" spans="1:29" s="17" customFormat="1" x14ac:dyDescent="0.25">
      <c r="A116" s="17">
        <v>31</v>
      </c>
      <c r="B116" s="17">
        <v>-642</v>
      </c>
      <c r="C116" s="17">
        <v>12729</v>
      </c>
      <c r="D116" s="17">
        <v>15189</v>
      </c>
      <c r="E116" s="17">
        <v>13691</v>
      </c>
      <c r="F116" s="17">
        <v>11205</v>
      </c>
      <c r="G116" s="24"/>
      <c r="H116" s="7"/>
      <c r="I116" s="25">
        <f t="shared" ref="I116:J149" si="32">C116-E116</f>
        <v>-962</v>
      </c>
      <c r="J116" s="24">
        <f t="shared" si="32"/>
        <v>3984</v>
      </c>
      <c r="K116" s="7"/>
      <c r="L116" s="25">
        <f t="shared" si="27"/>
        <v>-958.06538554813187</v>
      </c>
      <c r="M116" s="17">
        <f t="shared" si="18"/>
        <v>15.481190884849534</v>
      </c>
      <c r="N116" s="17">
        <f t="shared" si="28"/>
        <v>3980.7387343741466</v>
      </c>
      <c r="O116" s="24">
        <f t="shared" si="19"/>
        <v>10.635853482373044</v>
      </c>
      <c r="P116" s="7"/>
      <c r="Q116" s="25">
        <f t="shared" si="20"/>
        <v>-942.40979261519442</v>
      </c>
      <c r="R116" s="24">
        <f t="shared" si="21"/>
        <v>3981.9790857688695</v>
      </c>
      <c r="S116" s="7"/>
      <c r="T116" s="25">
        <f t="shared" si="22"/>
        <v>0.22899797874785308</v>
      </c>
      <c r="U116" s="24">
        <f t="shared" si="23"/>
        <v>0.97349083319287055</v>
      </c>
      <c r="V116" s="7"/>
      <c r="W116" s="25">
        <f t="shared" si="24"/>
        <v>0.22710337360085198</v>
      </c>
      <c r="X116" s="24">
        <f t="shared" si="29"/>
        <v>185.52030809059067</v>
      </c>
      <c r="Y116" s="7"/>
      <c r="Z116" s="25">
        <f t="shared" si="30"/>
        <v>-642</v>
      </c>
      <c r="AA116" s="17">
        <f t="shared" si="31"/>
        <v>185.46299999999997</v>
      </c>
      <c r="AB116" s="24">
        <f t="shared" si="25"/>
        <v>3.2369399906262428</v>
      </c>
      <c r="AC116" s="17">
        <f t="shared" si="26"/>
        <v>5.7308090590709071E-2</v>
      </c>
    </row>
    <row r="117" spans="1:29" s="17" customFormat="1" x14ac:dyDescent="0.25">
      <c r="A117" s="17">
        <v>32</v>
      </c>
      <c r="B117" s="17">
        <v>-629</v>
      </c>
      <c r="C117" s="17">
        <v>12931</v>
      </c>
      <c r="D117" s="17">
        <v>15232</v>
      </c>
      <c r="E117" s="17">
        <v>13495</v>
      </c>
      <c r="F117" s="17">
        <v>11172</v>
      </c>
      <c r="G117" s="24"/>
      <c r="H117" s="7"/>
      <c r="I117" s="25">
        <f t="shared" si="32"/>
        <v>-564</v>
      </c>
      <c r="J117" s="24">
        <f t="shared" si="32"/>
        <v>4060</v>
      </c>
      <c r="K117" s="7"/>
      <c r="L117" s="25">
        <f t="shared" si="27"/>
        <v>-558.76816403329462</v>
      </c>
      <c r="M117" s="17">
        <f t="shared" si="18"/>
        <v>27.372107582511973</v>
      </c>
      <c r="N117" s="17">
        <f t="shared" si="28"/>
        <v>4052.4960066437698</v>
      </c>
      <c r="O117" s="24">
        <f t="shared" si="19"/>
        <v>56.309916290347573</v>
      </c>
      <c r="P117" s="7"/>
      <c r="Q117" s="25">
        <f t="shared" si="20"/>
        <v>-544.40979261519442</v>
      </c>
      <c r="R117" s="24">
        <f t="shared" si="21"/>
        <v>4057.9790857688695</v>
      </c>
      <c r="S117" s="7"/>
      <c r="T117" s="25">
        <f t="shared" si="22"/>
        <v>0.1322871887541201</v>
      </c>
      <c r="U117" s="24">
        <f t="shared" si="23"/>
        <v>0.99207086631938113</v>
      </c>
      <c r="V117" s="7"/>
      <c r="W117" s="25">
        <f t="shared" si="24"/>
        <v>0.13035623167865104</v>
      </c>
      <c r="X117" s="24">
        <f t="shared" si="29"/>
        <v>179.87444119295776</v>
      </c>
      <c r="Y117" s="7"/>
      <c r="Z117" s="25">
        <f t="shared" si="30"/>
        <v>-629</v>
      </c>
      <c r="AA117" s="17">
        <f t="shared" si="31"/>
        <v>179.80199999999996</v>
      </c>
      <c r="AB117" s="24">
        <f t="shared" si="25"/>
        <v>3.1381369016708436</v>
      </c>
      <c r="AC117" s="17">
        <f t="shared" si="26"/>
        <v>7.2441192957796829E-2</v>
      </c>
    </row>
    <row r="118" spans="1:29" s="17" customFormat="1" x14ac:dyDescent="0.25">
      <c r="A118" s="17">
        <v>33</v>
      </c>
      <c r="B118" s="17">
        <v>-626</v>
      </c>
      <c r="C118" s="17">
        <v>13136</v>
      </c>
      <c r="D118" s="17">
        <v>15246</v>
      </c>
      <c r="E118" s="17">
        <v>13297</v>
      </c>
      <c r="F118" s="17">
        <v>11157</v>
      </c>
      <c r="G118" s="24"/>
      <c r="H118" s="7"/>
      <c r="I118" s="25">
        <f t="shared" si="32"/>
        <v>-161</v>
      </c>
      <c r="J118" s="24">
        <f t="shared" si="32"/>
        <v>4089</v>
      </c>
      <c r="K118" s="7"/>
      <c r="L118" s="25">
        <f t="shared" si="27"/>
        <v>-156.14600270368666</v>
      </c>
      <c r="M118" s="17">
        <f t="shared" si="18"/>
        <v>23.561289752617196</v>
      </c>
      <c r="N118" s="17">
        <f t="shared" si="28"/>
        <v>4084.7419210488606</v>
      </c>
      <c r="O118" s="24">
        <f t="shared" si="19"/>
        <v>18.131236354136377</v>
      </c>
      <c r="P118" s="7"/>
      <c r="Q118" s="25">
        <f t="shared" si="20"/>
        <v>-141.40979261519445</v>
      </c>
      <c r="R118" s="24">
        <f t="shared" si="21"/>
        <v>4086.9790857688695</v>
      </c>
      <c r="S118" s="7"/>
      <c r="T118" s="25">
        <f t="shared" si="22"/>
        <v>3.4361439087099002E-2</v>
      </c>
      <c r="U118" s="24">
        <f t="shared" si="23"/>
        <v>0.99916061580186544</v>
      </c>
      <c r="V118" s="7"/>
      <c r="W118" s="25">
        <f t="shared" si="24"/>
        <v>3.2416495260391406E-2</v>
      </c>
      <c r="X118" s="24">
        <f t="shared" si="29"/>
        <v>174.24700584924653</v>
      </c>
      <c r="Y118" s="7"/>
      <c r="Z118" s="25">
        <f t="shared" si="30"/>
        <v>-626</v>
      </c>
      <c r="AA118" s="17">
        <f t="shared" si="31"/>
        <v>174.16799999999998</v>
      </c>
      <c r="AB118" s="24">
        <f t="shared" si="25"/>
        <v>3.0398050516134831</v>
      </c>
      <c r="AC118" s="17">
        <f t="shared" si="26"/>
        <v>7.9005849246556181E-2</v>
      </c>
    </row>
    <row r="119" spans="1:29" s="17" customFormat="1" x14ac:dyDescent="0.25">
      <c r="A119" s="17">
        <v>34</v>
      </c>
      <c r="B119" s="17">
        <v>-612</v>
      </c>
      <c r="C119" s="17">
        <v>13339</v>
      </c>
      <c r="D119" s="17">
        <v>15253</v>
      </c>
      <c r="E119" s="17">
        <v>13102</v>
      </c>
      <c r="F119" s="17">
        <v>11167</v>
      </c>
      <c r="G119" s="24"/>
      <c r="H119" s="7"/>
      <c r="I119" s="25">
        <f t="shared" si="32"/>
        <v>237</v>
      </c>
      <c r="J119" s="24">
        <f t="shared" si="32"/>
        <v>4086</v>
      </c>
      <c r="K119" s="7"/>
      <c r="L119" s="25">
        <f t="shared" si="27"/>
        <v>238.77420453581692</v>
      </c>
      <c r="M119" s="17">
        <f t="shared" si="18"/>
        <v>3.1478017349133349</v>
      </c>
      <c r="N119" s="17">
        <f t="shared" si="28"/>
        <v>4078.1907639084516</v>
      </c>
      <c r="O119" s="24">
        <f t="shared" si="19"/>
        <v>60.984168333542563</v>
      </c>
      <c r="P119" s="7"/>
      <c r="Q119" s="25">
        <f t="shared" si="20"/>
        <v>256.59020738480558</v>
      </c>
      <c r="R119" s="24">
        <f t="shared" si="21"/>
        <v>4083.9790857688695</v>
      </c>
      <c r="S119" s="7"/>
      <c r="T119" s="25">
        <f t="shared" si="22"/>
        <v>-6.2349350906633988E-2</v>
      </c>
      <c r="U119" s="24">
        <f t="shared" si="23"/>
        <v>0.99842719344160846</v>
      </c>
      <c r="V119" s="7"/>
      <c r="W119" s="25">
        <f t="shared" si="24"/>
        <v>-6.4293050260562923E-2</v>
      </c>
      <c r="X119" s="24">
        <f t="shared" si="29"/>
        <v>168.70433267692238</v>
      </c>
      <c r="Y119" s="7"/>
      <c r="Z119" s="25">
        <f t="shared" si="30"/>
        <v>-612</v>
      </c>
      <c r="AA119" s="17">
        <f t="shared" si="31"/>
        <v>168.65999999999997</v>
      </c>
      <c r="AB119" s="24">
        <f t="shared" si="25"/>
        <v>2.9436723164136356</v>
      </c>
      <c r="AC119" s="17">
        <f t="shared" si="26"/>
        <v>4.4332676922408609E-2</v>
      </c>
    </row>
    <row r="120" spans="1:29" s="17" customFormat="1" x14ac:dyDescent="0.25">
      <c r="A120" s="17">
        <v>35</v>
      </c>
      <c r="B120" s="17">
        <v>-604</v>
      </c>
      <c r="C120" s="17">
        <v>13524</v>
      </c>
      <c r="D120" s="17">
        <v>15222</v>
      </c>
      <c r="E120" s="17">
        <v>12904</v>
      </c>
      <c r="F120" s="17">
        <v>11180</v>
      </c>
      <c r="G120" s="24"/>
      <c r="H120" s="7"/>
      <c r="I120" s="25">
        <f t="shared" si="32"/>
        <v>620</v>
      </c>
      <c r="J120" s="24">
        <f t="shared" si="32"/>
        <v>4042</v>
      </c>
      <c r="K120" s="7"/>
      <c r="L120" s="25">
        <f t="shared" si="27"/>
        <v>626.20469108630027</v>
      </c>
      <c r="M120" s="17">
        <f t="shared" si="18"/>
        <v>38.49819147641405</v>
      </c>
      <c r="N120" s="17">
        <f t="shared" si="28"/>
        <v>4034.8711998296326</v>
      </c>
      <c r="O120" s="24">
        <f t="shared" si="19"/>
        <v>50.819791869030453</v>
      </c>
      <c r="P120" s="7"/>
      <c r="Q120" s="25">
        <f t="shared" si="20"/>
        <v>639.59020738480558</v>
      </c>
      <c r="R120" s="24">
        <f t="shared" si="21"/>
        <v>4039.9790857688695</v>
      </c>
      <c r="S120" s="7"/>
      <c r="T120" s="25">
        <f t="shared" si="22"/>
        <v>-0.15541526188050267</v>
      </c>
      <c r="U120" s="24">
        <f t="shared" si="23"/>
        <v>0.98767033215783917</v>
      </c>
      <c r="V120" s="7"/>
      <c r="W120" s="25">
        <f t="shared" si="24"/>
        <v>-0.15733819779933006</v>
      </c>
      <c r="X120" s="24">
        <f t="shared" si="29"/>
        <v>163.33747133906922</v>
      </c>
      <c r="Y120" s="7"/>
      <c r="Z120" s="25">
        <f t="shared" si="30"/>
        <v>-604</v>
      </c>
      <c r="AA120" s="17">
        <f t="shared" si="31"/>
        <v>163.22399999999996</v>
      </c>
      <c r="AB120" s="24">
        <f t="shared" si="25"/>
        <v>2.8487962182752238</v>
      </c>
      <c r="AC120" s="17">
        <f t="shared" si="26"/>
        <v>0.11347133906926388</v>
      </c>
    </row>
    <row r="121" spans="1:29" s="17" customFormat="1" x14ac:dyDescent="0.25">
      <c r="A121" s="17">
        <v>36</v>
      </c>
      <c r="B121" s="17">
        <v>-623</v>
      </c>
      <c r="C121" s="17">
        <v>13728</v>
      </c>
      <c r="D121" s="17">
        <v>15188</v>
      </c>
      <c r="E121" s="17">
        <v>12715</v>
      </c>
      <c r="F121" s="17">
        <v>11230</v>
      </c>
      <c r="G121" s="24"/>
      <c r="H121" s="7"/>
      <c r="I121" s="25">
        <f t="shared" si="32"/>
        <v>1013</v>
      </c>
      <c r="J121" s="24">
        <f t="shared" si="32"/>
        <v>3958</v>
      </c>
      <c r="K121" s="7"/>
      <c r="L121" s="25">
        <f t="shared" si="27"/>
        <v>1019.6925680245117</v>
      </c>
      <c r="M121" s="17">
        <f t="shared" si="18"/>
        <v>44.790466762716832</v>
      </c>
      <c r="N121" s="17">
        <f t="shared" si="28"/>
        <v>3952.247063910479</v>
      </c>
      <c r="O121" s="24">
        <f t="shared" si="19"/>
        <v>33.096273650112856</v>
      </c>
      <c r="P121" s="7"/>
      <c r="Q121" s="25">
        <f t="shared" si="20"/>
        <v>1032.5902073848056</v>
      </c>
      <c r="R121" s="24">
        <f t="shared" si="21"/>
        <v>3955.9790857688695</v>
      </c>
      <c r="S121" s="7"/>
      <c r="T121" s="25">
        <f t="shared" si="22"/>
        <v>-0.25091109220094754</v>
      </c>
      <c r="U121" s="24">
        <f t="shared" si="23"/>
        <v>0.96713450607064322</v>
      </c>
      <c r="V121" s="7"/>
      <c r="W121" s="25">
        <f t="shared" si="24"/>
        <v>-0.25279423313612992</v>
      </c>
      <c r="X121" s="24">
        <f t="shared" si="29"/>
        <v>157.74026011175624</v>
      </c>
      <c r="Y121" s="7"/>
      <c r="Z121" s="25">
        <f t="shared" si="30"/>
        <v>-623</v>
      </c>
      <c r="AA121" s="17">
        <f t="shared" si="31"/>
        <v>157.61699999999996</v>
      </c>
      <c r="AB121" s="24">
        <f t="shared" si="25"/>
        <v>2.7509356071159017</v>
      </c>
      <c r="AC121" s="17">
        <f t="shared" si="26"/>
        <v>0.12326011175628082</v>
      </c>
    </row>
    <row r="122" spans="1:29" s="17" customFormat="1" x14ac:dyDescent="0.25">
      <c r="A122" s="17">
        <v>37</v>
      </c>
      <c r="B122" s="17">
        <v>-631</v>
      </c>
      <c r="C122" s="17">
        <v>13921</v>
      </c>
      <c r="D122" s="17">
        <v>15128</v>
      </c>
      <c r="E122" s="17">
        <v>12517</v>
      </c>
      <c r="F122" s="17">
        <v>11286</v>
      </c>
      <c r="G122" s="24"/>
      <c r="H122" s="7"/>
      <c r="I122" s="25">
        <f t="shared" si="32"/>
        <v>1404</v>
      </c>
      <c r="J122" s="24">
        <f t="shared" si="32"/>
        <v>3842</v>
      </c>
      <c r="K122" s="7"/>
      <c r="L122" s="25">
        <f t="shared" si="27"/>
        <v>1408.0704985190916</v>
      </c>
      <c r="M122" s="17">
        <f t="shared" si="18"/>
        <v>16.568958193927259</v>
      </c>
      <c r="N122" s="17">
        <f t="shared" si="28"/>
        <v>3830.0914234065672</v>
      </c>
      <c r="O122" s="24">
        <f t="shared" si="19"/>
        <v>141.81419648165618</v>
      </c>
      <c r="P122" s="7"/>
      <c r="Q122" s="25">
        <f t="shared" si="20"/>
        <v>1423.5902073848056</v>
      </c>
      <c r="R122" s="24">
        <f t="shared" si="21"/>
        <v>3839.9790857688695</v>
      </c>
      <c r="S122" s="7"/>
      <c r="T122" s="25">
        <f t="shared" si="22"/>
        <v>-0.34592093865207718</v>
      </c>
      <c r="U122" s="24">
        <f t="shared" si="23"/>
        <v>0.93877550814070587</v>
      </c>
      <c r="V122" s="7"/>
      <c r="W122" s="25">
        <f t="shared" si="24"/>
        <v>-0.34774905476079326</v>
      </c>
      <c r="X122" s="24">
        <f t="shared" si="29"/>
        <v>152.06271134526128</v>
      </c>
      <c r="Y122" s="7"/>
      <c r="Z122" s="25">
        <f t="shared" si="30"/>
        <v>-631</v>
      </c>
      <c r="AA122" s="17">
        <f t="shared" si="31"/>
        <v>151.93799999999996</v>
      </c>
      <c r="AB122" s="24">
        <f t="shared" si="25"/>
        <v>2.6518183588951438</v>
      </c>
      <c r="AC122" s="17">
        <f t="shared" si="26"/>
        <v>0.12471134526131777</v>
      </c>
    </row>
    <row r="123" spans="1:29" s="17" customFormat="1" x14ac:dyDescent="0.25">
      <c r="A123" s="17">
        <v>38</v>
      </c>
      <c r="B123" s="17">
        <v>-628</v>
      </c>
      <c r="C123" s="17">
        <v>14105</v>
      </c>
      <c r="D123" s="17">
        <v>15047</v>
      </c>
      <c r="E123" s="17">
        <v>12328</v>
      </c>
      <c r="F123" s="17">
        <v>11366</v>
      </c>
      <c r="G123" s="24"/>
      <c r="H123" s="7"/>
      <c r="I123" s="25">
        <f t="shared" si="32"/>
        <v>1777</v>
      </c>
      <c r="J123" s="24">
        <f t="shared" si="32"/>
        <v>3681</v>
      </c>
      <c r="K123" s="7"/>
      <c r="L123" s="25">
        <f t="shared" si="27"/>
        <v>1780.6814628899992</v>
      </c>
      <c r="M123" s="17">
        <f t="shared" si="18"/>
        <v>13.553169010441545</v>
      </c>
      <c r="N123" s="17">
        <f t="shared" si="28"/>
        <v>3671.2591760535011</v>
      </c>
      <c r="O123" s="24">
        <f t="shared" si="19"/>
        <v>94.883651156687364</v>
      </c>
      <c r="P123" s="7"/>
      <c r="Q123" s="25">
        <f t="shared" si="20"/>
        <v>1796.5902073848056</v>
      </c>
      <c r="R123" s="24">
        <f t="shared" si="21"/>
        <v>3678.9790857688695</v>
      </c>
      <c r="S123" s="7"/>
      <c r="T123" s="25">
        <f t="shared" si="22"/>
        <v>-0.43655693027936965</v>
      </c>
      <c r="U123" s="24">
        <f t="shared" si="23"/>
        <v>0.89941517480691358</v>
      </c>
      <c r="V123" s="7"/>
      <c r="W123" s="25">
        <f t="shared" si="24"/>
        <v>-0.43830859760284768</v>
      </c>
      <c r="X123" s="24">
        <f t="shared" si="29"/>
        <v>146.40758085603932</v>
      </c>
      <c r="Y123" s="7"/>
      <c r="Z123" s="25">
        <f t="shared" si="30"/>
        <v>-628</v>
      </c>
      <c r="AA123" s="17">
        <f t="shared" si="31"/>
        <v>146.28599999999997</v>
      </c>
      <c r="AB123" s="24">
        <f t="shared" si="25"/>
        <v>2.5531723495724243</v>
      </c>
      <c r="AC123" s="17">
        <f t="shared" si="26"/>
        <v>0.1215808560393441</v>
      </c>
    </row>
    <row r="124" spans="1:29" s="17" customFormat="1" x14ac:dyDescent="0.25">
      <c r="A124" s="17">
        <v>39</v>
      </c>
      <c r="B124" s="17">
        <v>-631</v>
      </c>
      <c r="C124" s="17">
        <v>14277</v>
      </c>
      <c r="D124" s="17">
        <v>14934</v>
      </c>
      <c r="E124" s="17">
        <v>12140</v>
      </c>
      <c r="F124" s="17">
        <v>11457</v>
      </c>
      <c r="G124" s="24"/>
      <c r="H124" s="7"/>
      <c r="I124" s="25">
        <f t="shared" si="32"/>
        <v>2137</v>
      </c>
      <c r="J124" s="24">
        <f t="shared" si="32"/>
        <v>3477</v>
      </c>
      <c r="K124" s="7"/>
      <c r="L124" s="25">
        <f t="shared" si="27"/>
        <v>2137.4223208765743</v>
      </c>
      <c r="M124" s="17">
        <f t="shared" si="18"/>
        <v>0.17835492279048837</v>
      </c>
      <c r="N124" s="17">
        <f t="shared" si="28"/>
        <v>3475.7912248548632</v>
      </c>
      <c r="O124" s="24">
        <f t="shared" si="19"/>
        <v>1.461137351500418</v>
      </c>
      <c r="P124" s="7"/>
      <c r="Q124" s="25">
        <f t="shared" si="20"/>
        <v>2156.5902073848056</v>
      </c>
      <c r="R124" s="24">
        <f t="shared" si="21"/>
        <v>3474.9790857688695</v>
      </c>
      <c r="S124" s="7"/>
      <c r="T124" s="25">
        <f t="shared" si="22"/>
        <v>-0.5240340267561131</v>
      </c>
      <c r="U124" s="24">
        <f t="shared" si="23"/>
        <v>0.84954245430943764</v>
      </c>
      <c r="V124" s="7"/>
      <c r="W124" s="25">
        <f t="shared" si="24"/>
        <v>-0.52568877544520087</v>
      </c>
      <c r="X124" s="24">
        <f t="shared" si="29"/>
        <v>140.6399417050651</v>
      </c>
      <c r="Y124" s="7"/>
      <c r="Z124" s="25">
        <f t="shared" si="30"/>
        <v>-631</v>
      </c>
      <c r="AA124" s="17">
        <f t="shared" si="31"/>
        <v>140.60699999999997</v>
      </c>
      <c r="AB124" s="24">
        <f t="shared" si="25"/>
        <v>2.4540551013516665</v>
      </c>
      <c r="AC124" s="17">
        <f t="shared" si="26"/>
        <v>3.294170506512728E-2</v>
      </c>
    </row>
    <row r="125" spans="1:29" s="17" customFormat="1" x14ac:dyDescent="0.25">
      <c r="A125" s="17">
        <v>40</v>
      </c>
      <c r="B125" s="17">
        <v>-630</v>
      </c>
      <c r="C125" s="17">
        <v>14447</v>
      </c>
      <c r="D125" s="17">
        <v>14826</v>
      </c>
      <c r="E125" s="17">
        <v>11978</v>
      </c>
      <c r="F125" s="17">
        <v>11576</v>
      </c>
      <c r="G125" s="24"/>
      <c r="H125" s="7"/>
      <c r="I125" s="25">
        <f t="shared" si="32"/>
        <v>2469</v>
      </c>
      <c r="J125" s="24">
        <f t="shared" si="32"/>
        <v>3250</v>
      </c>
      <c r="K125" s="7"/>
      <c r="L125" s="25">
        <f t="shared" si="27"/>
        <v>2472.4592578266825</v>
      </c>
      <c r="M125" s="17">
        <f t="shared" si="18"/>
        <v>11.966464711463859</v>
      </c>
      <c r="N125" s="17">
        <f t="shared" si="28"/>
        <v>3246.664070795076</v>
      </c>
      <c r="O125" s="24">
        <f t="shared" si="19"/>
        <v>11.128423660264964</v>
      </c>
      <c r="P125" s="7"/>
      <c r="Q125" s="25">
        <f t="shared" si="20"/>
        <v>2488.5902073848056</v>
      </c>
      <c r="R125" s="24">
        <f t="shared" si="21"/>
        <v>3247.9790857688695</v>
      </c>
      <c r="S125" s="7"/>
      <c r="T125" s="25">
        <f t="shared" si="22"/>
        <v>-0.60470734906244306</v>
      </c>
      <c r="U125" s="24">
        <f t="shared" si="23"/>
        <v>0.79404682904999135</v>
      </c>
      <c r="V125" s="7"/>
      <c r="W125" s="25">
        <f t="shared" si="24"/>
        <v>-0.60625422043827393</v>
      </c>
      <c r="X125" s="24">
        <f t="shared" si="29"/>
        <v>135.02705936882592</v>
      </c>
      <c r="Y125" s="7"/>
      <c r="Z125" s="25">
        <f t="shared" si="30"/>
        <v>-630</v>
      </c>
      <c r="AA125" s="17">
        <f t="shared" si="31"/>
        <v>134.93699999999998</v>
      </c>
      <c r="AB125" s="24">
        <f t="shared" si="25"/>
        <v>2.3550949327635879</v>
      </c>
      <c r="AC125" s="17">
        <f t="shared" si="26"/>
        <v>9.0059368825933461E-2</v>
      </c>
    </row>
    <row r="126" spans="1:29" s="17" customFormat="1" x14ac:dyDescent="0.25">
      <c r="A126" s="17">
        <v>41</v>
      </c>
      <c r="B126" s="17">
        <v>-622</v>
      </c>
      <c r="C126" s="17">
        <v>14604</v>
      </c>
      <c r="D126" s="17">
        <v>14691</v>
      </c>
      <c r="E126" s="17">
        <v>11822</v>
      </c>
      <c r="F126" s="17">
        <v>11705</v>
      </c>
      <c r="G126" s="24"/>
      <c r="H126" s="7"/>
      <c r="I126" s="25">
        <f t="shared" si="32"/>
        <v>2782</v>
      </c>
      <c r="J126" s="24">
        <f t="shared" si="32"/>
        <v>2986</v>
      </c>
      <c r="K126" s="7"/>
      <c r="L126" s="25">
        <f t="shared" si="27"/>
        <v>2779.3132350382075</v>
      </c>
      <c r="M126" s="17">
        <f t="shared" si="18"/>
        <v>7.2187059599158827</v>
      </c>
      <c r="N126" s="17">
        <f t="shared" si="28"/>
        <v>2989.3357074208757</v>
      </c>
      <c r="O126" s="24">
        <f t="shared" si="19"/>
        <v>11.126943997685071</v>
      </c>
      <c r="P126" s="7"/>
      <c r="Q126" s="25">
        <f t="shared" si="20"/>
        <v>2801.5902073848056</v>
      </c>
      <c r="R126" s="24">
        <f t="shared" si="21"/>
        <v>2983.9790857688695</v>
      </c>
      <c r="S126" s="7"/>
      <c r="T126" s="25">
        <f t="shared" si="22"/>
        <v>-0.68076382461027829</v>
      </c>
      <c r="U126" s="24">
        <f t="shared" si="23"/>
        <v>0.72950566134737549</v>
      </c>
      <c r="V126" s="7"/>
      <c r="W126" s="25">
        <f t="shared" si="24"/>
        <v>-0.68218520148418771</v>
      </c>
      <c r="X126" s="24">
        <f t="shared" si="29"/>
        <v>129.30862827900438</v>
      </c>
      <c r="Y126" s="7"/>
      <c r="Z126" s="25">
        <f t="shared" si="30"/>
        <v>-622</v>
      </c>
      <c r="AA126" s="17">
        <f t="shared" si="31"/>
        <v>129.33899999999997</v>
      </c>
      <c r="AB126" s="24">
        <f t="shared" si="25"/>
        <v>2.2573914012369451</v>
      </c>
      <c r="AC126" s="17">
        <f t="shared" si="26"/>
        <v>-3.0371720995589158E-2</v>
      </c>
    </row>
    <row r="127" spans="1:29" s="17" customFormat="1" x14ac:dyDescent="0.25">
      <c r="A127" s="17">
        <v>42</v>
      </c>
      <c r="B127" s="17">
        <v>-612</v>
      </c>
      <c r="C127" s="17">
        <v>14733</v>
      </c>
      <c r="D127" s="17">
        <v>14546</v>
      </c>
      <c r="E127" s="17">
        <v>11676</v>
      </c>
      <c r="F127" s="17">
        <v>11838</v>
      </c>
      <c r="G127" s="24"/>
      <c r="H127" s="7"/>
      <c r="I127" s="25">
        <f t="shared" si="32"/>
        <v>3057</v>
      </c>
      <c r="J127" s="24">
        <f t="shared" si="32"/>
        <v>2708</v>
      </c>
      <c r="K127" s="7"/>
      <c r="L127" s="25">
        <f t="shared" si="27"/>
        <v>3055.1712026384293</v>
      </c>
      <c r="M127" s="17">
        <f t="shared" si="18"/>
        <v>3.3444997896877728</v>
      </c>
      <c r="N127" s="17">
        <f t="shared" si="28"/>
        <v>2708.3620033133234</v>
      </c>
      <c r="O127" s="24">
        <f t="shared" si="19"/>
        <v>0.13104639885710859</v>
      </c>
      <c r="P127" s="7"/>
      <c r="Q127" s="25">
        <f t="shared" si="20"/>
        <v>3076.5902073848056</v>
      </c>
      <c r="R127" s="24">
        <f t="shared" si="21"/>
        <v>2705.9790857688695</v>
      </c>
      <c r="S127" s="7"/>
      <c r="T127" s="25">
        <f t="shared" si="22"/>
        <v>-0.74758660664112397</v>
      </c>
      <c r="U127" s="24">
        <f t="shared" si="23"/>
        <v>0.66154185596356019</v>
      </c>
      <c r="V127" s="7"/>
      <c r="W127" s="25">
        <f t="shared" si="24"/>
        <v>-0.74887580886457794</v>
      </c>
      <c r="X127" s="24">
        <f t="shared" si="29"/>
        <v>123.84550197229805</v>
      </c>
      <c r="Y127" s="7"/>
      <c r="Z127" s="25">
        <f t="shared" si="30"/>
        <v>-612</v>
      </c>
      <c r="AA127" s="17">
        <f t="shared" si="31"/>
        <v>123.83099999999997</v>
      </c>
      <c r="AB127" s="24">
        <f t="shared" si="25"/>
        <v>2.1612586660370976</v>
      </c>
      <c r="AC127" s="17">
        <f t="shared" si="26"/>
        <v>1.4501972298077703E-2</v>
      </c>
    </row>
    <row r="128" spans="1:29" s="17" customFormat="1" x14ac:dyDescent="0.25">
      <c r="A128" s="17">
        <v>43</v>
      </c>
      <c r="B128" s="17">
        <v>-614</v>
      </c>
      <c r="C128" s="17">
        <v>14866</v>
      </c>
      <c r="D128" s="17">
        <v>14401</v>
      </c>
      <c r="E128" s="17">
        <v>11560</v>
      </c>
      <c r="F128" s="17">
        <v>11998</v>
      </c>
      <c r="G128" s="24"/>
      <c r="H128" s="7"/>
      <c r="I128" s="25">
        <f t="shared" si="32"/>
        <v>3306</v>
      </c>
      <c r="J128" s="24">
        <f t="shared" si="32"/>
        <v>2403</v>
      </c>
      <c r="K128" s="7"/>
      <c r="L128" s="25">
        <f t="shared" si="27"/>
        <v>3303.373130037483</v>
      </c>
      <c r="M128" s="17">
        <f t="shared" si="18"/>
        <v>6.9004457999743192</v>
      </c>
      <c r="N128" s="17">
        <f t="shared" si="28"/>
        <v>2401.3977896620145</v>
      </c>
      <c r="O128" s="24">
        <f t="shared" si="19"/>
        <v>2.5670779671476911</v>
      </c>
      <c r="P128" s="7"/>
      <c r="Q128" s="25">
        <f t="shared" si="20"/>
        <v>3325.5902073848056</v>
      </c>
      <c r="R128" s="24">
        <f t="shared" si="21"/>
        <v>2400.9790857688695</v>
      </c>
      <c r="S128" s="7"/>
      <c r="T128" s="25">
        <f t="shared" si="22"/>
        <v>-0.80809159837087152</v>
      </c>
      <c r="U128" s="24">
        <f t="shared" si="23"/>
        <v>0.58697724933743201</v>
      </c>
      <c r="V128" s="7"/>
      <c r="W128" s="25">
        <f t="shared" si="24"/>
        <v>-0.80923576457054747</v>
      </c>
      <c r="X128" s="24">
        <f t="shared" si="29"/>
        <v>118.34393439232281</v>
      </c>
      <c r="Y128" s="7"/>
      <c r="Z128" s="25">
        <f t="shared" si="30"/>
        <v>-614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3.8934392322829581E-2</v>
      </c>
    </row>
    <row r="129" spans="1:29" s="17" customFormat="1" x14ac:dyDescent="0.25">
      <c r="A129" s="17">
        <v>44</v>
      </c>
      <c r="B129" s="17">
        <v>-621</v>
      </c>
      <c r="C129" s="17">
        <v>14984</v>
      </c>
      <c r="D129" s="17">
        <v>14231</v>
      </c>
      <c r="E129" s="17">
        <v>11449</v>
      </c>
      <c r="F129" s="17">
        <v>12170</v>
      </c>
      <c r="G129" s="24"/>
      <c r="H129" s="7"/>
      <c r="I129" s="25">
        <f t="shared" si="32"/>
        <v>3535</v>
      </c>
      <c r="J129" s="24">
        <f t="shared" si="32"/>
        <v>2061</v>
      </c>
      <c r="K129" s="7"/>
      <c r="L129" s="25">
        <f t="shared" si="27"/>
        <v>3522.9560207080062</v>
      </c>
      <c r="M129" s="17">
        <f t="shared" si="18"/>
        <v>145.05743718597461</v>
      </c>
      <c r="N129" s="17">
        <f t="shared" si="28"/>
        <v>2068.2968579145213</v>
      </c>
      <c r="O129" s="24">
        <f t="shared" si="19"/>
        <v>53.244135424712091</v>
      </c>
      <c r="P129" s="7"/>
      <c r="Q129" s="25">
        <f t="shared" si="20"/>
        <v>3554.5902073848056</v>
      </c>
      <c r="R129" s="24">
        <f t="shared" si="21"/>
        <v>2058.9790857688695</v>
      </c>
      <c r="S129" s="7"/>
      <c r="T129" s="25">
        <f t="shared" si="22"/>
        <v>-0.86373675140746664</v>
      </c>
      <c r="U129" s="24">
        <f t="shared" si="23"/>
        <v>0.50336710026813414</v>
      </c>
      <c r="V129" s="7"/>
      <c r="W129" s="25">
        <f t="shared" si="24"/>
        <v>-0.86471826393430151</v>
      </c>
      <c r="X129" s="24">
        <f t="shared" si="29"/>
        <v>112.59317633361081</v>
      </c>
      <c r="Y129" s="7"/>
      <c r="Z129" s="25">
        <f t="shared" si="30"/>
        <v>-621</v>
      </c>
      <c r="AA129" s="17">
        <f t="shared" si="31"/>
        <v>112.71599999999998</v>
      </c>
      <c r="AB129" s="24">
        <f t="shared" si="25"/>
        <v>1.9672653196779282</v>
      </c>
      <c r="AC129" s="17">
        <f t="shared" si="26"/>
        <v>-0.12282366638916642</v>
      </c>
    </row>
    <row r="130" spans="1:29" s="17" customFormat="1" x14ac:dyDescent="0.25">
      <c r="A130" s="17">
        <v>45</v>
      </c>
      <c r="B130" s="17">
        <v>-623</v>
      </c>
      <c r="C130" s="17">
        <v>15067</v>
      </c>
      <c r="D130" s="17">
        <v>14051</v>
      </c>
      <c r="E130" s="17">
        <v>11354</v>
      </c>
      <c r="F130" s="17">
        <v>12340</v>
      </c>
      <c r="G130" s="24"/>
      <c r="H130" s="7"/>
      <c r="I130" s="25">
        <f t="shared" si="32"/>
        <v>3713</v>
      </c>
      <c r="J130" s="24">
        <f t="shared" si="32"/>
        <v>1711</v>
      </c>
      <c r="K130" s="7"/>
      <c r="L130" s="25">
        <f t="shared" si="27"/>
        <v>3709.3736393409054</v>
      </c>
      <c r="M130" s="17">
        <f t="shared" si="18"/>
        <v>13.15049162982934</v>
      </c>
      <c r="N130" s="17">
        <f t="shared" si="28"/>
        <v>1714.4181773171542</v>
      </c>
      <c r="O130" s="24">
        <f t="shared" si="19"/>
        <v>11.683936171507701</v>
      </c>
      <c r="P130" s="7"/>
      <c r="Q130" s="25">
        <f t="shared" si="20"/>
        <v>3732.5902073848056</v>
      </c>
      <c r="R130" s="24">
        <f t="shared" si="21"/>
        <v>1708.9790857688695</v>
      </c>
      <c r="S130" s="7"/>
      <c r="T130" s="25">
        <f t="shared" si="22"/>
        <v>-0.90698931577652309</v>
      </c>
      <c r="U130" s="24">
        <f t="shared" si="23"/>
        <v>0.41780115823815089</v>
      </c>
      <c r="V130" s="7"/>
      <c r="W130" s="25">
        <f t="shared" si="24"/>
        <v>-0.90780434391968001</v>
      </c>
      <c r="X130" s="24">
        <f t="shared" si="29"/>
        <v>107.10219797698016</v>
      </c>
      <c r="Y130" s="7"/>
      <c r="Z130" s="25">
        <f t="shared" si="30"/>
        <v>-623</v>
      </c>
      <c r="AA130" s="17">
        <f t="shared" si="31"/>
        <v>107.10899999999998</v>
      </c>
      <c r="AB130" s="24">
        <f t="shared" si="25"/>
        <v>1.8694047085186061</v>
      </c>
      <c r="AC130" s="17">
        <f t="shared" si="26"/>
        <v>-6.802023019815806E-3</v>
      </c>
    </row>
    <row r="131" spans="1:29" s="17" customFormat="1" x14ac:dyDescent="0.25">
      <c r="A131" s="17">
        <v>46</v>
      </c>
      <c r="B131" s="17">
        <v>-638</v>
      </c>
      <c r="C131" s="17">
        <v>15136</v>
      </c>
      <c r="D131" s="17">
        <v>13853</v>
      </c>
      <c r="E131" s="17">
        <v>11271</v>
      </c>
      <c r="F131" s="17">
        <v>12525</v>
      </c>
      <c r="G131" s="24"/>
      <c r="H131" s="7"/>
      <c r="I131" s="25">
        <f t="shared" si="32"/>
        <v>3865</v>
      </c>
      <c r="J131" s="24">
        <f t="shared" si="32"/>
        <v>1328</v>
      </c>
      <c r="K131" s="7"/>
      <c r="L131" s="25">
        <f t="shared" si="27"/>
        <v>3863.2570555503357</v>
      </c>
      <c r="M131" s="17">
        <f t="shared" si="18"/>
        <v>3.0378553546154659</v>
      </c>
      <c r="N131" s="17">
        <f t="shared" si="28"/>
        <v>1335.094678901509</v>
      </c>
      <c r="O131" s="24">
        <f t="shared" si="19"/>
        <v>50.334468715517545</v>
      </c>
      <c r="P131" s="7"/>
      <c r="Q131" s="25">
        <f t="shared" si="20"/>
        <v>3884.5902073848056</v>
      </c>
      <c r="R131" s="24">
        <f t="shared" si="21"/>
        <v>1325.9790857688695</v>
      </c>
      <c r="S131" s="7"/>
      <c r="T131" s="25">
        <f t="shared" si="22"/>
        <v>-0.9439240898444814</v>
      </c>
      <c r="U131" s="24">
        <f t="shared" si="23"/>
        <v>0.32416757024534065</v>
      </c>
      <c r="V131" s="7"/>
      <c r="W131" s="25">
        <f t="shared" si="24"/>
        <v>-0.94455691680775822</v>
      </c>
      <c r="X131" s="24">
        <f t="shared" si="29"/>
        <v>101.3307526970105</v>
      </c>
      <c r="Y131" s="7"/>
      <c r="Z131" s="25">
        <f t="shared" si="30"/>
        <v>-638</v>
      </c>
      <c r="AA131" s="17">
        <f t="shared" si="31"/>
        <v>101.36699999999998</v>
      </c>
      <c r="AB131" s="24">
        <f t="shared" si="25"/>
        <v>1.7691879028690918</v>
      </c>
      <c r="AC131" s="17">
        <f t="shared" si="26"/>
        <v>-3.624730298948009E-2</v>
      </c>
    </row>
    <row r="132" spans="1:29" s="17" customFormat="1" x14ac:dyDescent="0.25">
      <c r="A132" s="17">
        <v>47</v>
      </c>
      <c r="B132" s="17">
        <v>-637</v>
      </c>
      <c r="C132" s="17">
        <v>15193</v>
      </c>
      <c r="D132" s="17">
        <v>13657</v>
      </c>
      <c r="E132" s="17">
        <v>11213</v>
      </c>
      <c r="F132" s="17">
        <v>12721</v>
      </c>
      <c r="G132" s="24"/>
      <c r="H132" s="7"/>
      <c r="I132" s="25">
        <f t="shared" si="32"/>
        <v>3980</v>
      </c>
      <c r="J132" s="24">
        <f t="shared" si="32"/>
        <v>936</v>
      </c>
      <c r="K132" s="7"/>
      <c r="L132" s="25">
        <f t="shared" si="27"/>
        <v>3977.997596120505</v>
      </c>
      <c r="M132" s="17">
        <f t="shared" si="18"/>
        <v>4.0096212966165359</v>
      </c>
      <c r="N132" s="17">
        <f t="shared" si="28"/>
        <v>943.04216456515917</v>
      </c>
      <c r="O132" s="24">
        <f t="shared" si="19"/>
        <v>49.59208176278343</v>
      </c>
      <c r="P132" s="7"/>
      <c r="Q132" s="25">
        <f t="shared" si="20"/>
        <v>3999.5902073848056</v>
      </c>
      <c r="R132" s="24">
        <f t="shared" si="21"/>
        <v>933.97908576886948</v>
      </c>
      <c r="S132" s="7"/>
      <c r="T132" s="25">
        <f t="shared" si="22"/>
        <v>-0.97186816233010775</v>
      </c>
      <c r="U132" s="24">
        <f t="shared" si="23"/>
        <v>0.22833371517175946</v>
      </c>
      <c r="V132" s="7"/>
      <c r="W132" s="25">
        <f t="shared" si="24"/>
        <v>-0.97231448794443531</v>
      </c>
      <c r="X132" s="24">
        <f t="shared" si="29"/>
        <v>95.60437432971321</v>
      </c>
      <c r="Y132" s="7"/>
      <c r="Z132" s="25">
        <f t="shared" si="30"/>
        <v>-637</v>
      </c>
      <c r="AA132" s="17">
        <f t="shared" si="31"/>
        <v>95.633999999999972</v>
      </c>
      <c r="AB132" s="24">
        <f t="shared" si="25"/>
        <v>1.6691281768522566</v>
      </c>
      <c r="AC132" s="17">
        <f t="shared" si="26"/>
        <v>-2.9625670286762329E-2</v>
      </c>
    </row>
    <row r="133" spans="1:29" s="17" customFormat="1" x14ac:dyDescent="0.25">
      <c r="A133" s="17">
        <v>48</v>
      </c>
      <c r="B133" s="17">
        <v>-630</v>
      </c>
      <c r="C133" s="17">
        <v>15240</v>
      </c>
      <c r="D133" s="17">
        <v>13465</v>
      </c>
      <c r="E133" s="17">
        <v>11180</v>
      </c>
      <c r="F133" s="17">
        <v>12918</v>
      </c>
      <c r="G133" s="24"/>
      <c r="H133" s="7"/>
      <c r="I133" s="25">
        <f t="shared" si="32"/>
        <v>4060</v>
      </c>
      <c r="J133" s="24">
        <f t="shared" si="32"/>
        <v>547</v>
      </c>
      <c r="K133" s="7"/>
      <c r="L133" s="25">
        <f t="shared" si="27"/>
        <v>4052.1170322889352</v>
      </c>
      <c r="M133" s="17">
        <f t="shared" si="18"/>
        <v>62.141179933690111</v>
      </c>
      <c r="N133" s="17">
        <f t="shared" si="28"/>
        <v>546.04368888743193</v>
      </c>
      <c r="O133" s="24">
        <f t="shared" si="19"/>
        <v>0.9145309440211864</v>
      </c>
      <c r="P133" s="7"/>
      <c r="Q133" s="25">
        <f t="shared" si="20"/>
        <v>4079.5902073848056</v>
      </c>
      <c r="R133" s="24">
        <f t="shared" si="21"/>
        <v>544.97908576886948</v>
      </c>
      <c r="S133" s="7"/>
      <c r="T133" s="25">
        <f t="shared" si="22"/>
        <v>-0.99130751710271747</v>
      </c>
      <c r="U133" s="24">
        <f t="shared" si="23"/>
        <v>0.13323328245843527</v>
      </c>
      <c r="V133" s="7"/>
      <c r="W133" s="25">
        <f t="shared" si="24"/>
        <v>-0.99156875296558311</v>
      </c>
      <c r="X133" s="24">
        <f t="shared" si="29"/>
        <v>90.04154722453643</v>
      </c>
      <c r="Y133" s="7"/>
      <c r="Z133" s="25">
        <f t="shared" si="30"/>
        <v>-630</v>
      </c>
      <c r="AA133" s="17">
        <f t="shared" si="31"/>
        <v>89.96399999999997</v>
      </c>
      <c r="AB133" s="24">
        <f t="shared" si="25"/>
        <v>1.570168008264178</v>
      </c>
      <c r="AC133" s="17">
        <f t="shared" si="26"/>
        <v>7.754722453645968E-2</v>
      </c>
    </row>
    <row r="134" spans="1:29" s="17" customFormat="1" x14ac:dyDescent="0.25">
      <c r="A134" s="17">
        <v>49</v>
      </c>
      <c r="B134" s="17">
        <v>-616</v>
      </c>
      <c r="C134" s="17">
        <v>15249</v>
      </c>
      <c r="D134" s="17">
        <v>13266</v>
      </c>
      <c r="E134" s="17">
        <v>11159</v>
      </c>
      <c r="F134" s="17">
        <v>13114</v>
      </c>
      <c r="G134" s="24"/>
      <c r="H134" s="7"/>
      <c r="I134" s="25">
        <f t="shared" si="32"/>
        <v>4090</v>
      </c>
      <c r="J134" s="24">
        <f t="shared" si="32"/>
        <v>152</v>
      </c>
      <c r="K134" s="7"/>
      <c r="L134" s="25">
        <f t="shared" si="27"/>
        <v>4086.039424267663</v>
      </c>
      <c r="M134" s="17">
        <f t="shared" si="18"/>
        <v>15.686160131576921</v>
      </c>
      <c r="N134" s="17">
        <f t="shared" si="28"/>
        <v>152.70577644729647</v>
      </c>
      <c r="O134" s="24">
        <f t="shared" si="19"/>
        <v>0.4981203935584298</v>
      </c>
      <c r="P134" s="7"/>
      <c r="Q134" s="25">
        <f t="shared" si="20"/>
        <v>4109.5902073848056</v>
      </c>
      <c r="R134" s="24">
        <f t="shared" si="21"/>
        <v>149.97908576886942</v>
      </c>
      <c r="S134" s="7"/>
      <c r="T134" s="25">
        <f t="shared" si="22"/>
        <v>-0.99859727514244601</v>
      </c>
      <c r="U134" s="24">
        <f t="shared" si="23"/>
        <v>3.6666005024597034E-2</v>
      </c>
      <c r="V134" s="7"/>
      <c r="W134" s="25">
        <f t="shared" si="24"/>
        <v>-0.99867054281103784</v>
      </c>
      <c r="X134" s="24">
        <f t="shared" si="29"/>
        <v>84.491428521047453</v>
      </c>
      <c r="Y134" s="7"/>
      <c r="Z134" s="25">
        <f t="shared" si="30"/>
        <v>-616</v>
      </c>
      <c r="AA134" s="17">
        <f t="shared" si="31"/>
        <v>84.419999999999973</v>
      </c>
      <c r="AB134" s="24">
        <f t="shared" si="25"/>
        <v>1.4734069545336126</v>
      </c>
      <c r="AC134" s="17">
        <f t="shared" si="26"/>
        <v>7.1428521047479876E-2</v>
      </c>
    </row>
    <row r="135" spans="1:29" s="17" customFormat="1" x14ac:dyDescent="0.25">
      <c r="A135" s="17">
        <v>50</v>
      </c>
      <c r="B135" s="17">
        <v>-622</v>
      </c>
      <c r="C135" s="17">
        <v>15244</v>
      </c>
      <c r="D135" s="17">
        <v>13062</v>
      </c>
      <c r="E135" s="17">
        <v>11159</v>
      </c>
      <c r="F135" s="17">
        <v>13311</v>
      </c>
      <c r="G135" s="24"/>
      <c r="H135" s="7"/>
      <c r="I135" s="25">
        <f t="shared" si="32"/>
        <v>4085</v>
      </c>
      <c r="J135" s="24">
        <f t="shared" si="32"/>
        <v>-249</v>
      </c>
      <c r="K135" s="7"/>
      <c r="L135" s="25">
        <f t="shared" si="27"/>
        <v>4081.2898095299015</v>
      </c>
      <c r="M135" s="17">
        <f t="shared" si="18"/>
        <v>13.765513324409699</v>
      </c>
      <c r="N135" s="17">
        <f t="shared" si="28"/>
        <v>-245.87255249356545</v>
      </c>
      <c r="O135" s="24">
        <f t="shared" si="19"/>
        <v>9.7809279055036811</v>
      </c>
      <c r="P135" s="7"/>
      <c r="Q135" s="25">
        <f t="shared" si="20"/>
        <v>4104.5902073848056</v>
      </c>
      <c r="R135" s="24">
        <f t="shared" si="21"/>
        <v>-251.02091423113058</v>
      </c>
      <c r="S135" s="7"/>
      <c r="T135" s="25">
        <f t="shared" si="22"/>
        <v>-0.9973823154691579</v>
      </c>
      <c r="U135" s="24">
        <f t="shared" si="23"/>
        <v>-6.1368117129755172E-2</v>
      </c>
      <c r="V135" s="7"/>
      <c r="W135" s="25">
        <f t="shared" si="24"/>
        <v>-0.99726474340664384</v>
      </c>
      <c r="X135" s="24">
        <f t="shared" si="29"/>
        <v>78.867431263277012</v>
      </c>
      <c r="Y135" s="7"/>
      <c r="Z135" s="25">
        <f t="shared" si="30"/>
        <v>-622</v>
      </c>
      <c r="AA135" s="17">
        <f t="shared" si="31"/>
        <v>78.821999999999974</v>
      </c>
      <c r="AB135" s="24">
        <f t="shared" si="25"/>
        <v>1.37570342300697</v>
      </c>
      <c r="AC135" s="17">
        <f t="shared" si="26"/>
        <v>4.543126327703817E-2</v>
      </c>
    </row>
    <row r="136" spans="1:29" s="17" customFormat="1" x14ac:dyDescent="0.25">
      <c r="A136" s="17">
        <v>51</v>
      </c>
      <c r="B136" s="17">
        <v>-607</v>
      </c>
      <c r="C136" s="17">
        <v>15223</v>
      </c>
      <c r="D136" s="17">
        <v>12870</v>
      </c>
      <c r="E136" s="17">
        <v>11183</v>
      </c>
      <c r="F136" s="17">
        <v>13499</v>
      </c>
      <c r="G136" s="24"/>
      <c r="H136" s="7"/>
      <c r="I136" s="25">
        <f t="shared" si="32"/>
        <v>4040</v>
      </c>
      <c r="J136" s="24">
        <f t="shared" si="32"/>
        <v>-629</v>
      </c>
      <c r="K136" s="7"/>
      <c r="L136" s="25">
        <f t="shared" si="27"/>
        <v>4038.9115171323951</v>
      </c>
      <c r="M136" s="17">
        <f t="shared" si="18"/>
        <v>1.1847949530692836</v>
      </c>
      <c r="N136" s="17">
        <f t="shared" si="28"/>
        <v>-632.58442683108581</v>
      </c>
      <c r="O136" s="24">
        <f t="shared" si="19"/>
        <v>12.848115707407841</v>
      </c>
      <c r="P136" s="7"/>
      <c r="Q136" s="25">
        <f t="shared" si="20"/>
        <v>4059.5902073848056</v>
      </c>
      <c r="R136" s="24">
        <f t="shared" si="21"/>
        <v>-631.02091423113052</v>
      </c>
      <c r="S136" s="7"/>
      <c r="T136" s="25">
        <f t="shared" si="22"/>
        <v>-0.98644767840956504</v>
      </c>
      <c r="U136" s="24">
        <f t="shared" si="23"/>
        <v>-0.15426828276230836</v>
      </c>
      <c r="V136" s="7"/>
      <c r="W136" s="25">
        <f t="shared" si="24"/>
        <v>-0.98614924218007749</v>
      </c>
      <c r="X136" s="24">
        <f t="shared" si="29"/>
        <v>73.497761529264039</v>
      </c>
      <c r="Y136" s="7"/>
      <c r="Z136" s="25">
        <f t="shared" si="30"/>
        <v>-607</v>
      </c>
      <c r="AA136" s="17">
        <f t="shared" si="31"/>
        <v>73.35899999999998</v>
      </c>
      <c r="AB136" s="24">
        <f t="shared" si="25"/>
        <v>1.2803560859705199</v>
      </c>
      <c r="AC136" s="17">
        <f t="shared" si="26"/>
        <v>0.13876152926405894</v>
      </c>
    </row>
    <row r="137" spans="1:29" s="17" customFormat="1" x14ac:dyDescent="0.25">
      <c r="A137" s="17">
        <v>52</v>
      </c>
      <c r="B137" s="17">
        <v>-614</v>
      </c>
      <c r="C137" s="17">
        <v>15184</v>
      </c>
      <c r="D137" s="17">
        <v>12683</v>
      </c>
      <c r="E137" s="17">
        <v>11224</v>
      </c>
      <c r="F137" s="17">
        <v>13700</v>
      </c>
      <c r="G137" s="24"/>
      <c r="H137" s="7"/>
      <c r="I137" s="25">
        <f t="shared" si="32"/>
        <v>3960</v>
      </c>
      <c r="J137" s="24">
        <f t="shared" si="32"/>
        <v>-1017</v>
      </c>
      <c r="K137" s="7"/>
      <c r="L137" s="25">
        <f t="shared" si="27"/>
        <v>3958.5100665524224</v>
      </c>
      <c r="M137" s="17">
        <f t="shared" si="18"/>
        <v>2.2199016782105963</v>
      </c>
      <c r="N137" s="17">
        <f t="shared" si="28"/>
        <v>-1017.8776870817396</v>
      </c>
      <c r="O137" s="24">
        <f t="shared" si="19"/>
        <v>0.77033461345261556</v>
      </c>
      <c r="P137" s="7"/>
      <c r="Q137" s="25">
        <f t="shared" si="20"/>
        <v>3979.5902073848056</v>
      </c>
      <c r="R137" s="24">
        <f t="shared" si="21"/>
        <v>-1019.0209142311305</v>
      </c>
      <c r="S137" s="7"/>
      <c r="T137" s="25">
        <f t="shared" si="22"/>
        <v>-0.96700832363695532</v>
      </c>
      <c r="U137" s="24">
        <f t="shared" si="23"/>
        <v>-0.24912424135554692</v>
      </c>
      <c r="V137" s="7"/>
      <c r="W137" s="25">
        <f t="shared" si="24"/>
        <v>-0.96652519989603558</v>
      </c>
      <c r="X137" s="24">
        <f t="shared" si="29"/>
        <v>67.935239621182063</v>
      </c>
      <c r="Y137" s="7"/>
      <c r="Z137" s="25">
        <f t="shared" si="30"/>
        <v>-614</v>
      </c>
      <c r="AA137" s="17">
        <f t="shared" si="31"/>
        <v>67.832999999999984</v>
      </c>
      <c r="AB137" s="24">
        <f t="shared" si="25"/>
        <v>1.1839091915053133</v>
      </c>
      <c r="AC137" s="17">
        <f t="shared" si="26"/>
        <v>0.10223962118207908</v>
      </c>
    </row>
    <row r="138" spans="1:29" s="17" customFormat="1" x14ac:dyDescent="0.25">
      <c r="A138" s="17">
        <v>53</v>
      </c>
      <c r="B138" s="17">
        <v>-634</v>
      </c>
      <c r="C138" s="17">
        <v>15119</v>
      </c>
      <c r="D138" s="17">
        <v>12481</v>
      </c>
      <c r="E138" s="17">
        <v>11283</v>
      </c>
      <c r="F138" s="17">
        <v>13886</v>
      </c>
      <c r="G138" s="24"/>
      <c r="H138" s="7"/>
      <c r="I138" s="25">
        <f t="shared" si="32"/>
        <v>3836</v>
      </c>
      <c r="J138" s="24">
        <f t="shared" si="32"/>
        <v>-1405</v>
      </c>
      <c r="K138" s="7"/>
      <c r="L138" s="25">
        <f t="shared" si="27"/>
        <v>3836.6699195665124</v>
      </c>
      <c r="M138" s="17">
        <f t="shared" si="18"/>
        <v>0.4487922255961117</v>
      </c>
      <c r="N138" s="17">
        <f t="shared" si="28"/>
        <v>-1405.7383372020176</v>
      </c>
      <c r="O138" s="24">
        <f t="shared" si="19"/>
        <v>0.54514182388324717</v>
      </c>
      <c r="P138" s="7"/>
      <c r="Q138" s="25">
        <f t="shared" si="20"/>
        <v>3855.5902073848056</v>
      </c>
      <c r="R138" s="24">
        <f t="shared" si="21"/>
        <v>-1407.0209142311305</v>
      </c>
      <c r="S138" s="7"/>
      <c r="T138" s="25">
        <f t="shared" si="22"/>
        <v>-0.93687732373941046</v>
      </c>
      <c r="U138" s="24">
        <f t="shared" si="23"/>
        <v>-0.34398019994878548</v>
      </c>
      <c r="V138" s="7"/>
      <c r="W138" s="25">
        <f t="shared" si="24"/>
        <v>-0.9362094922295181</v>
      </c>
      <c r="X138" s="24">
        <f t="shared" si="29"/>
        <v>62.214529270016953</v>
      </c>
      <c r="Y138" s="7"/>
      <c r="Z138" s="25">
        <f t="shared" si="30"/>
        <v>-634</v>
      </c>
      <c r="AA138" s="17">
        <f t="shared" si="31"/>
        <v>62.126999999999981</v>
      </c>
      <c r="AB138" s="24">
        <f t="shared" si="25"/>
        <v>1.0843207043865168</v>
      </c>
      <c r="AC138" s="17">
        <f t="shared" si="26"/>
        <v>8.7529270016972305E-2</v>
      </c>
    </row>
    <row r="139" spans="1:29" s="17" customFormat="1" x14ac:dyDescent="0.25">
      <c r="A139" s="17">
        <v>54</v>
      </c>
      <c r="B139" s="17">
        <v>-631</v>
      </c>
      <c r="C139" s="17">
        <v>15044</v>
      </c>
      <c r="D139" s="17">
        <v>12305</v>
      </c>
      <c r="E139" s="17">
        <v>11360</v>
      </c>
      <c r="F139" s="17">
        <v>14073</v>
      </c>
      <c r="G139" s="24"/>
      <c r="H139" s="7"/>
      <c r="I139" s="25">
        <f t="shared" si="32"/>
        <v>3684</v>
      </c>
      <c r="J139" s="24">
        <f t="shared" si="32"/>
        <v>-1768</v>
      </c>
      <c r="K139" s="7"/>
      <c r="L139" s="25">
        <f t="shared" si="27"/>
        <v>3677.4316856551127</v>
      </c>
      <c r="M139" s="17">
        <f t="shared" si="18"/>
        <v>43.142753333252443</v>
      </c>
      <c r="N139" s="17">
        <f t="shared" si="28"/>
        <v>-1777.9279533111962</v>
      </c>
      <c r="O139" s="24">
        <f t="shared" si="19"/>
        <v>98.564256949292258</v>
      </c>
      <c r="P139" s="7"/>
      <c r="Q139" s="25">
        <f t="shared" si="20"/>
        <v>3703.5902073848056</v>
      </c>
      <c r="R139" s="24">
        <f t="shared" si="21"/>
        <v>-1770.0209142311305</v>
      </c>
      <c r="S139" s="7"/>
      <c r="T139" s="25">
        <f t="shared" si="22"/>
        <v>-0.89994254967145204</v>
      </c>
      <c r="U139" s="24">
        <f t="shared" si="23"/>
        <v>-0.43272430553988234</v>
      </c>
      <c r="V139" s="7"/>
      <c r="W139" s="25">
        <f t="shared" si="24"/>
        <v>-0.89910189509675642</v>
      </c>
      <c r="X139" s="24">
        <f t="shared" si="29"/>
        <v>56.687952238305286</v>
      </c>
      <c r="Y139" s="7"/>
      <c r="Z139" s="25">
        <f t="shared" si="30"/>
        <v>-631</v>
      </c>
      <c r="AA139" s="17">
        <f t="shared" si="31"/>
        <v>56.447999999999979</v>
      </c>
      <c r="AB139" s="24">
        <f t="shared" si="25"/>
        <v>0.98520345616575877</v>
      </c>
      <c r="AC139" s="17">
        <f t="shared" si="26"/>
        <v>0.23995223830530676</v>
      </c>
    </row>
    <row r="140" spans="1:29" s="17" customFormat="1" x14ac:dyDescent="0.25">
      <c r="A140" s="17">
        <v>55</v>
      </c>
      <c r="B140" s="17">
        <v>-634</v>
      </c>
      <c r="C140" s="17">
        <v>14938</v>
      </c>
      <c r="D140" s="17">
        <v>12118</v>
      </c>
      <c r="E140" s="17">
        <v>11457</v>
      </c>
      <c r="F140" s="17">
        <v>14252</v>
      </c>
      <c r="G140" s="24"/>
      <c r="H140" s="7"/>
      <c r="I140" s="25">
        <f t="shared" si="32"/>
        <v>3481</v>
      </c>
      <c r="J140" s="24">
        <f t="shared" si="32"/>
        <v>-2134</v>
      </c>
      <c r="K140" s="7"/>
      <c r="L140" s="25">
        <f t="shared" si="27"/>
        <v>3480.8615783791379</v>
      </c>
      <c r="M140" s="17">
        <f t="shared" si="18"/>
        <v>1.9160545122096022E-2</v>
      </c>
      <c r="N140" s="17">
        <f t="shared" si="28"/>
        <v>-2134.2990179744543</v>
      </c>
      <c r="O140" s="24">
        <f t="shared" si="19"/>
        <v>8.9411749046736211E-2</v>
      </c>
      <c r="P140" s="7"/>
      <c r="Q140" s="25">
        <f t="shared" si="20"/>
        <v>3500.5902073848056</v>
      </c>
      <c r="R140" s="24">
        <f t="shared" si="21"/>
        <v>-2136.0209142311305</v>
      </c>
      <c r="S140" s="7"/>
      <c r="T140" s="25">
        <f t="shared" si="22"/>
        <v>-0.85061518693595506</v>
      </c>
      <c r="U140" s="24">
        <f t="shared" si="23"/>
        <v>-0.52220183349123628</v>
      </c>
      <c r="V140" s="7"/>
      <c r="W140" s="25">
        <f t="shared" si="24"/>
        <v>-0.8496002581046852</v>
      </c>
      <c r="X140" s="24">
        <f t="shared" si="29"/>
        <v>50.812048823368059</v>
      </c>
      <c r="Y140" s="7"/>
      <c r="Z140" s="25">
        <f t="shared" si="30"/>
        <v>-634</v>
      </c>
      <c r="AA140" s="17">
        <f t="shared" si="31"/>
        <v>50.741999999999976</v>
      </c>
      <c r="AB140" s="24">
        <f t="shared" si="25"/>
        <v>0.88561496904696224</v>
      </c>
      <c r="AC140" s="17">
        <f t="shared" si="26"/>
        <v>7.0048823368082935E-2</v>
      </c>
    </row>
    <row r="141" spans="1:29" s="17" customFormat="1" x14ac:dyDescent="0.25">
      <c r="A141" s="17">
        <v>56</v>
      </c>
      <c r="B141" s="17">
        <v>-634</v>
      </c>
      <c r="C141" s="17">
        <v>14821</v>
      </c>
      <c r="D141" s="17">
        <v>11948</v>
      </c>
      <c r="E141" s="17">
        <v>11574</v>
      </c>
      <c r="F141" s="17">
        <v>14417</v>
      </c>
      <c r="G141" s="24"/>
      <c r="H141" s="7"/>
      <c r="I141" s="25">
        <f t="shared" si="32"/>
        <v>3247</v>
      </c>
      <c r="J141" s="24">
        <f t="shared" si="32"/>
        <v>-2469</v>
      </c>
      <c r="K141" s="7"/>
      <c r="L141" s="25">
        <f t="shared" si="27"/>
        <v>3249.576598079409</v>
      </c>
      <c r="M141" s="17">
        <f t="shared" si="18"/>
        <v>6.6388576628141243</v>
      </c>
      <c r="N141" s="17">
        <f t="shared" si="28"/>
        <v>-2469.519007107745</v>
      </c>
      <c r="O141" s="24">
        <f t="shared" si="19"/>
        <v>0.26936837788981233</v>
      </c>
      <c r="P141" s="7"/>
      <c r="Q141" s="25">
        <f t="shared" si="20"/>
        <v>3266.5902073848056</v>
      </c>
      <c r="R141" s="24">
        <f t="shared" si="21"/>
        <v>-2471.0209142311305</v>
      </c>
      <c r="S141" s="7"/>
      <c r="T141" s="25">
        <f t="shared" si="22"/>
        <v>-0.79375507422607194</v>
      </c>
      <c r="U141" s="24">
        <f t="shared" si="23"/>
        <v>-0.60410066371993443</v>
      </c>
      <c r="V141" s="7"/>
      <c r="W141" s="25">
        <f t="shared" si="24"/>
        <v>-0.79258060988408074</v>
      </c>
      <c r="X141" s="24">
        <f t="shared" si="29"/>
        <v>45.074314906713653</v>
      </c>
      <c r="Y141" s="7"/>
      <c r="Z141" s="25">
        <f t="shared" si="30"/>
        <v>-634</v>
      </c>
      <c r="AA141" s="17">
        <f t="shared" si="31"/>
        <v>45.035999999999973</v>
      </c>
      <c r="AB141" s="24">
        <f t="shared" si="25"/>
        <v>0.78602648192816582</v>
      </c>
      <c r="AC141" s="17">
        <f t="shared" si="26"/>
        <v>3.8314906713679875E-2</v>
      </c>
    </row>
    <row r="142" spans="1:29" s="17" customFormat="1" x14ac:dyDescent="0.25">
      <c r="A142" s="17">
        <v>57</v>
      </c>
      <c r="B142" s="17">
        <v>-627</v>
      </c>
      <c r="C142" s="17">
        <v>14688</v>
      </c>
      <c r="D142" s="17">
        <v>11798</v>
      </c>
      <c r="E142" s="17">
        <v>11707</v>
      </c>
      <c r="F142" s="17">
        <v>14578</v>
      </c>
      <c r="G142" s="24"/>
      <c r="H142" s="7"/>
      <c r="I142" s="25">
        <f t="shared" si="32"/>
        <v>2981</v>
      </c>
      <c r="J142" s="24">
        <f t="shared" si="32"/>
        <v>-2780</v>
      </c>
      <c r="K142" s="7"/>
      <c r="L142" s="25">
        <f t="shared" si="27"/>
        <v>2988.9497162508933</v>
      </c>
      <c r="M142" s="17">
        <f t="shared" si="18"/>
        <v>63.197988469716847</v>
      </c>
      <c r="N142" s="17">
        <f t="shared" si="28"/>
        <v>-2776.98414142908</v>
      </c>
      <c r="O142" s="24">
        <f t="shared" si="19"/>
        <v>9.0954029197918977</v>
      </c>
      <c r="P142" s="7"/>
      <c r="Q142" s="25">
        <f t="shared" si="20"/>
        <v>3000.5902073848056</v>
      </c>
      <c r="R142" s="24">
        <f t="shared" si="21"/>
        <v>-2782.0209142311305</v>
      </c>
      <c r="S142" s="7"/>
      <c r="T142" s="25">
        <f t="shared" si="22"/>
        <v>-0.72911921960714488</v>
      </c>
      <c r="U142" s="24">
        <f t="shared" si="23"/>
        <v>-0.68013211506657667</v>
      </c>
      <c r="V142" s="7"/>
      <c r="W142" s="25">
        <f t="shared" si="24"/>
        <v>-0.72779662671319345</v>
      </c>
      <c r="X142" s="24">
        <f t="shared" si="29"/>
        <v>39.327739776447288</v>
      </c>
      <c r="Y142" s="7"/>
      <c r="Z142" s="25">
        <f t="shared" si="30"/>
        <v>-627</v>
      </c>
      <c r="AA142" s="17">
        <f t="shared" si="31"/>
        <v>39.392999999999972</v>
      </c>
      <c r="AB142" s="24">
        <f t="shared" si="25"/>
        <v>0.68753755223812574</v>
      </c>
      <c r="AC142" s="17">
        <f t="shared" si="26"/>
        <v>-6.5260223552684238E-2</v>
      </c>
    </row>
    <row r="143" spans="1:29" s="17" customFormat="1" x14ac:dyDescent="0.25">
      <c r="A143" s="17">
        <v>58</v>
      </c>
      <c r="B143" s="17">
        <v>-608</v>
      </c>
      <c r="C143" s="17">
        <v>14549</v>
      </c>
      <c r="D143" s="17">
        <v>11660</v>
      </c>
      <c r="E143" s="17">
        <v>11848</v>
      </c>
      <c r="F143" s="17">
        <v>14715</v>
      </c>
      <c r="G143" s="24"/>
      <c r="H143" s="7"/>
      <c r="I143" s="25">
        <f t="shared" si="32"/>
        <v>2701</v>
      </c>
      <c r="J143" s="24">
        <f t="shared" si="32"/>
        <v>-3055</v>
      </c>
      <c r="K143" s="7"/>
      <c r="L143" s="25">
        <f t="shared" si="27"/>
        <v>2708.3251500912629</v>
      </c>
      <c r="M143" s="17">
        <f t="shared" si="18"/>
        <v>53.65782385952906</v>
      </c>
      <c r="N143" s="17">
        <f t="shared" si="28"/>
        <v>-3049.4616099262767</v>
      </c>
      <c r="O143" s="24">
        <f t="shared" si="19"/>
        <v>30.67376460871732</v>
      </c>
      <c r="P143" s="7"/>
      <c r="Q143" s="25">
        <f t="shared" si="20"/>
        <v>2720.5902073848056</v>
      </c>
      <c r="R143" s="24">
        <f t="shared" si="21"/>
        <v>-3057.0209142311305</v>
      </c>
      <c r="S143" s="7"/>
      <c r="T143" s="25">
        <f t="shared" si="22"/>
        <v>-0.66108147790301108</v>
      </c>
      <c r="U143" s="24">
        <f t="shared" si="23"/>
        <v>-0.74736249809013489</v>
      </c>
      <c r="V143" s="7"/>
      <c r="W143" s="25">
        <f t="shared" si="24"/>
        <v>-0.65962788254879545</v>
      </c>
      <c r="X143" s="24">
        <f t="shared" si="29"/>
        <v>33.820640040322132</v>
      </c>
      <c r="Y143" s="7"/>
      <c r="Z143" s="25">
        <f t="shared" si="30"/>
        <v>-608</v>
      </c>
      <c r="AA143" s="17">
        <f t="shared" si="31"/>
        <v>33.920999999999971</v>
      </c>
      <c r="AB143" s="24">
        <f t="shared" si="25"/>
        <v>0.59203313556899606</v>
      </c>
      <c r="AC143" s="17">
        <f t="shared" si="26"/>
        <v>-0.10035995967783862</v>
      </c>
    </row>
    <row r="144" spans="1:29" s="17" customFormat="1" x14ac:dyDescent="0.25">
      <c r="A144" s="17">
        <v>59</v>
      </c>
      <c r="B144" s="17">
        <v>-615</v>
      </c>
      <c r="C144" s="17">
        <v>14392</v>
      </c>
      <c r="D144" s="17">
        <v>11535</v>
      </c>
      <c r="E144" s="17">
        <v>11996</v>
      </c>
      <c r="F144" s="17">
        <v>14834</v>
      </c>
      <c r="G144" s="24"/>
      <c r="H144" s="7"/>
      <c r="I144" s="25">
        <f t="shared" si="32"/>
        <v>2396</v>
      </c>
      <c r="J144" s="24">
        <f t="shared" si="32"/>
        <v>-3299</v>
      </c>
      <c r="K144" s="7"/>
      <c r="L144" s="25">
        <f t="shared" si="27"/>
        <v>2399.1668905815127</v>
      </c>
      <c r="M144" s="17">
        <f t="shared" si="18"/>
        <v>10.029195955273778</v>
      </c>
      <c r="N144" s="17">
        <f t="shared" si="28"/>
        <v>-3296.8019724906994</v>
      </c>
      <c r="O144" s="24">
        <f t="shared" si="19"/>
        <v>4.8313249316420803</v>
      </c>
      <c r="P144" s="7"/>
      <c r="Q144" s="25">
        <f t="shared" si="20"/>
        <v>2415.5902073848056</v>
      </c>
      <c r="R144" s="24">
        <f t="shared" si="21"/>
        <v>-3301.0209142311305</v>
      </c>
      <c r="S144" s="7"/>
      <c r="T144" s="25">
        <f t="shared" si="22"/>
        <v>-0.58696893783243675</v>
      </c>
      <c r="U144" s="24">
        <f t="shared" si="23"/>
        <v>-0.80701418339103748</v>
      </c>
      <c r="V144" s="7"/>
      <c r="W144" s="25">
        <f t="shared" si="24"/>
        <v>-0.58539908152620146</v>
      </c>
      <c r="X144" s="24">
        <f t="shared" si="29"/>
        <v>28.345481228683525</v>
      </c>
      <c r="Y144" s="7"/>
      <c r="Z144" s="25">
        <f t="shared" si="30"/>
        <v>-615</v>
      </c>
      <c r="AA144" s="17">
        <f t="shared" si="31"/>
        <v>28.385999999999971</v>
      </c>
      <c r="AB144" s="24">
        <f t="shared" si="25"/>
        <v>0.49542916147110988</v>
      </c>
      <c r="AC144" s="17">
        <f t="shared" si="26"/>
        <v>-4.0518771316445878E-2</v>
      </c>
    </row>
    <row r="145" spans="1:29" s="17" customFormat="1" x14ac:dyDescent="0.25">
      <c r="A145" s="17">
        <v>60</v>
      </c>
      <c r="B145" s="17">
        <v>-628</v>
      </c>
      <c r="C145" s="17">
        <v>14218</v>
      </c>
      <c r="D145" s="17">
        <v>11423</v>
      </c>
      <c r="E145" s="17">
        <v>12162</v>
      </c>
      <c r="F145" s="17">
        <v>14944</v>
      </c>
      <c r="G145" s="24"/>
      <c r="H145" s="7"/>
      <c r="I145" s="25">
        <f t="shared" si="32"/>
        <v>2056</v>
      </c>
      <c r="J145" s="24">
        <f t="shared" si="32"/>
        <v>-3521</v>
      </c>
      <c r="K145" s="7"/>
      <c r="L145" s="25">
        <f t="shared" si="27"/>
        <v>2060.2019880076537</v>
      </c>
      <c r="M145" s="17">
        <f t="shared" si="18"/>
        <v>17.656703216465122</v>
      </c>
      <c r="N145" s="17">
        <f t="shared" si="28"/>
        <v>-3517.644167344843</v>
      </c>
      <c r="O145" s="24">
        <f t="shared" si="19"/>
        <v>11.261612809417903</v>
      </c>
      <c r="P145" s="7"/>
      <c r="Q145" s="25">
        <f t="shared" si="20"/>
        <v>2075.5902073848056</v>
      </c>
      <c r="R145" s="24">
        <f t="shared" si="21"/>
        <v>-3523.0209142311305</v>
      </c>
      <c r="S145" s="7"/>
      <c r="T145" s="25">
        <f t="shared" si="22"/>
        <v>-0.50435168004884579</v>
      </c>
      <c r="U145" s="24">
        <f t="shared" si="23"/>
        <v>-0.86128743805005548</v>
      </c>
      <c r="V145" s="7"/>
      <c r="W145" s="25">
        <f t="shared" si="24"/>
        <v>-0.50267601656052963</v>
      </c>
      <c r="X145" s="24">
        <f t="shared" si="29"/>
        <v>22.658027136432224</v>
      </c>
      <c r="Y145" s="7"/>
      <c r="Z145" s="25">
        <f t="shared" si="30"/>
        <v>-628</v>
      </c>
      <c r="AA145" s="17">
        <f t="shared" si="31"/>
        <v>22.733999999999973</v>
      </c>
      <c r="AB145" s="24">
        <f t="shared" si="25"/>
        <v>0.39678315214839038</v>
      </c>
      <c r="AC145" s="17">
        <f t="shared" si="26"/>
        <v>-7.5972863567749016E-2</v>
      </c>
    </row>
    <row r="146" spans="1:29" s="17" customFormat="1" x14ac:dyDescent="0.25">
      <c r="A146" s="17">
        <v>61</v>
      </c>
      <c r="B146" s="17">
        <v>-622</v>
      </c>
      <c r="C146" s="17">
        <v>14047</v>
      </c>
      <c r="D146" s="17">
        <v>11331</v>
      </c>
      <c r="E146" s="17">
        <v>12342</v>
      </c>
      <c r="F146" s="17">
        <v>15038</v>
      </c>
      <c r="G146" s="24"/>
      <c r="H146" s="7"/>
      <c r="I146" s="25">
        <f t="shared" si="32"/>
        <v>1705</v>
      </c>
      <c r="J146" s="24">
        <f t="shared" si="32"/>
        <v>-3707</v>
      </c>
      <c r="K146" s="7"/>
      <c r="L146" s="25">
        <f t="shared" si="27"/>
        <v>1704.5154181207588</v>
      </c>
      <c r="M146" s="17">
        <f t="shared" si="18"/>
        <v>0.23481959768893745</v>
      </c>
      <c r="N146" s="17">
        <f t="shared" si="28"/>
        <v>-3702.6842730410644</v>
      </c>
      <c r="O146" s="24">
        <f t="shared" si="19"/>
        <v>18.625499184083147</v>
      </c>
      <c r="P146" s="7"/>
      <c r="Q146" s="25">
        <f t="shared" si="20"/>
        <v>1724.5902073848056</v>
      </c>
      <c r="R146" s="24">
        <f t="shared" si="21"/>
        <v>-3709.0209142311305</v>
      </c>
      <c r="S146" s="7"/>
      <c r="T146" s="25">
        <f t="shared" si="22"/>
        <v>-0.419061510984021</v>
      </c>
      <c r="U146" s="24">
        <f t="shared" si="23"/>
        <v>-0.90675962438598934</v>
      </c>
      <c r="V146" s="7"/>
      <c r="W146" s="25">
        <f t="shared" si="24"/>
        <v>-0.41729716778651593</v>
      </c>
      <c r="X146" s="24">
        <f t="shared" si="29"/>
        <v>17.10098947943618</v>
      </c>
      <c r="Y146" s="7"/>
      <c r="Z146" s="25">
        <f t="shared" si="30"/>
        <v>-622</v>
      </c>
      <c r="AA146" s="17">
        <f t="shared" si="31"/>
        <v>17.135999999999974</v>
      </c>
      <c r="AB146" s="24">
        <f t="shared" si="25"/>
        <v>0.29907962062174787</v>
      </c>
      <c r="AC146" s="17">
        <f t="shared" si="26"/>
        <v>-3.5010520563794501E-2</v>
      </c>
    </row>
    <row r="147" spans="1:29" s="17" customFormat="1" x14ac:dyDescent="0.25">
      <c r="A147" s="17">
        <v>62</v>
      </c>
      <c r="B147" s="17">
        <v>-631</v>
      </c>
      <c r="C147" s="17">
        <v>13865</v>
      </c>
      <c r="D147" s="17">
        <v>11267</v>
      </c>
      <c r="E147" s="17">
        <v>12538</v>
      </c>
      <c r="F147" s="17">
        <v>15132</v>
      </c>
      <c r="G147" s="24"/>
      <c r="H147" s="7"/>
      <c r="I147" s="25">
        <f t="shared" si="32"/>
        <v>1327</v>
      </c>
      <c r="J147" s="24">
        <f t="shared" si="32"/>
        <v>-3865</v>
      </c>
      <c r="K147" s="7"/>
      <c r="L147" s="25">
        <f t="shared" si="27"/>
        <v>1326.8818038589766</v>
      </c>
      <c r="M147" s="17">
        <f t="shared" si="18"/>
        <v>1.3970327752827721E-2</v>
      </c>
      <c r="N147" s="17">
        <f t="shared" si="28"/>
        <v>-3854.3248952240278</v>
      </c>
      <c r="O147" s="24">
        <f t="shared" si="19"/>
        <v>113.9578619779836</v>
      </c>
      <c r="P147" s="7"/>
      <c r="Q147" s="25">
        <f t="shared" si="20"/>
        <v>1346.5902073848056</v>
      </c>
      <c r="R147" s="24">
        <f t="shared" si="21"/>
        <v>-3867.0209142311305</v>
      </c>
      <c r="S147" s="7"/>
      <c r="T147" s="25">
        <f t="shared" si="22"/>
        <v>-0.32721055968344043</v>
      </c>
      <c r="U147" s="24">
        <f t="shared" si="23"/>
        <v>-0.94538653535952466</v>
      </c>
      <c r="V147" s="7"/>
      <c r="W147" s="25">
        <f t="shared" si="24"/>
        <v>-0.32537084965275387</v>
      </c>
      <c r="X147" s="24">
        <f t="shared" si="29"/>
        <v>11.380541616414689</v>
      </c>
      <c r="Y147" s="7"/>
      <c r="Z147" s="25">
        <f t="shared" si="30"/>
        <v>-631</v>
      </c>
      <c r="AA147" s="17">
        <f t="shared" si="31"/>
        <v>11.456999999999976</v>
      </c>
      <c r="AB147" s="24">
        <f t="shared" si="25"/>
        <v>0.19996237240098991</v>
      </c>
      <c r="AC147" s="17">
        <f t="shared" si="26"/>
        <v>-7.6458383585286782E-2</v>
      </c>
    </row>
    <row r="148" spans="1:29" s="17" customFormat="1" x14ac:dyDescent="0.25">
      <c r="A148" s="17">
        <v>63</v>
      </c>
      <c r="B148" s="17">
        <v>-647</v>
      </c>
      <c r="C148" s="17">
        <v>13653</v>
      </c>
      <c r="D148" s="17">
        <v>11199</v>
      </c>
      <c r="E148" s="17">
        <v>12729</v>
      </c>
      <c r="F148" s="17">
        <v>15174</v>
      </c>
      <c r="G148" s="24"/>
      <c r="H148" s="7"/>
      <c r="I148" s="25">
        <f t="shared" si="32"/>
        <v>924</v>
      </c>
      <c r="J148" s="24">
        <f t="shared" si="32"/>
        <v>-3975</v>
      </c>
      <c r="K148" s="7"/>
      <c r="L148" s="25">
        <f t="shared" si="27"/>
        <v>925.97008279498596</v>
      </c>
      <c r="M148" s="17">
        <f t="shared" ref="M148:M149" si="33">(I148-L148)^2</f>
        <v>3.8812262190996756</v>
      </c>
      <c r="N148" s="17">
        <f t="shared" si="28"/>
        <v>-3970.5352250217315</v>
      </c>
      <c r="O148" s="24">
        <f t="shared" ref="O148:O149" si="34">(J148-N148)^2</f>
        <v>19.934215606572049</v>
      </c>
      <c r="P148" s="7"/>
      <c r="Q148" s="25">
        <f t="shared" si="20"/>
        <v>943.59020738480558</v>
      </c>
      <c r="R148" s="24">
        <f t="shared" si="21"/>
        <v>-3977.0209142311305</v>
      </c>
      <c r="S148" s="7"/>
      <c r="T148" s="25">
        <f t="shared" si="22"/>
        <v>-0.22928481001641932</v>
      </c>
      <c r="U148" s="24">
        <f t="shared" si="23"/>
        <v>-0.97227868856894795</v>
      </c>
      <c r="V148" s="7"/>
      <c r="W148" s="25">
        <f t="shared" si="24"/>
        <v>-0.22739256502562114</v>
      </c>
      <c r="X148" s="24">
        <f t="shared" si="29"/>
        <v>5.5522700547314798</v>
      </c>
      <c r="Y148" s="7"/>
      <c r="Z148" s="25">
        <f t="shared" si="30"/>
        <v>-647</v>
      </c>
      <c r="AA148" s="17">
        <f t="shared" si="31"/>
        <v>5.6339999999999764</v>
      </c>
      <c r="AB148" s="24">
        <f t="shared" si="25"/>
        <v>9.8331850057360115E-2</v>
      </c>
      <c r="AC148" s="17">
        <f t="shared" si="26"/>
        <v>-8.1729945268496529E-2</v>
      </c>
    </row>
    <row r="149" spans="1:29" s="17" customFormat="1" x14ac:dyDescent="0.25">
      <c r="A149" s="17">
        <v>64</v>
      </c>
      <c r="B149" s="17">
        <v>-632</v>
      </c>
      <c r="C149" s="17">
        <v>13461</v>
      </c>
      <c r="D149" s="17">
        <v>11165</v>
      </c>
      <c r="E149" s="17">
        <v>12931</v>
      </c>
      <c r="F149" s="17">
        <v>15212</v>
      </c>
      <c r="G149" s="24"/>
      <c r="H149" s="7"/>
      <c r="I149" s="25">
        <f t="shared" si="32"/>
        <v>530</v>
      </c>
      <c r="J149" s="24">
        <f t="shared" si="32"/>
        <v>-4047</v>
      </c>
      <c r="K149" s="7"/>
      <c r="L149" s="25">
        <f t="shared" si="27"/>
        <v>524.89140658227927</v>
      </c>
      <c r="M149" s="17">
        <f t="shared" si="33"/>
        <v>26.097726707579533</v>
      </c>
      <c r="N149" s="17">
        <f t="shared" si="28"/>
        <v>-4044.5186494922768</v>
      </c>
      <c r="O149" s="24">
        <f t="shared" si="34"/>
        <v>6.1571003421780031</v>
      </c>
      <c r="P149" s="7"/>
      <c r="Q149" s="25">
        <f t="shared" ref="Q149" si="35">I149-$J$4</f>
        <v>549.59020738480558</v>
      </c>
      <c r="R149" s="24">
        <f t="shared" ref="R149" si="36">J149-$J$3</f>
        <v>-4049.0209142311305</v>
      </c>
      <c r="S149" s="7"/>
      <c r="T149" s="25">
        <f t="shared" ref="T149" si="37">Q149/$J$7</f>
        <v>-0.13354598776131682</v>
      </c>
      <c r="U149" s="24">
        <f t="shared" ref="U149" si="38">R149/$J$6</f>
        <v>-0.989880825215116</v>
      </c>
      <c r="V149" s="7"/>
      <c r="W149" s="25">
        <f t="shared" ref="W149" si="39">(T149-U149*SIN(-$J$11*PI()/180))/(COS(-$J$11*PI()/180))</f>
        <v>-0.13161929629889824</v>
      </c>
      <c r="X149" s="24">
        <f>IF(MOD(ATAN2(U149,W149)*180/PI()-$J$9+360,360)&gt;5,MOD(ATAN2(U149,W149)*180/PI()-$J$9+360,360)-360,MOD(ATAN2(U149,W149)*180/PI()-$J$9+360,360))</f>
        <v>-3.7335787492338568E-2</v>
      </c>
      <c r="Y149" s="7"/>
      <c r="Z149" s="25">
        <f t="shared" si="30"/>
        <v>-632</v>
      </c>
      <c r="AA149" s="17">
        <f t="shared" si="31"/>
        <v>-5.4000000000023363E-2</v>
      </c>
      <c r="AB149" s="24">
        <f t="shared" ref="AB149" si="40">AA149*PI()/180</f>
        <v>-9.424777960773458E-4</v>
      </c>
      <c r="AC149" s="17">
        <f t="shared" ref="AC149" si="41">X149-AA149</f>
        <v>1.6664212507684795E-2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-9977</v>
      </c>
      <c r="G154" s="2"/>
      <c r="I154" s="1"/>
      <c r="J154" s="3"/>
    </row>
    <row r="155" spans="1:29" x14ac:dyDescent="0.25">
      <c r="A155" t="s">
        <v>77</v>
      </c>
      <c r="B155">
        <v>-9985</v>
      </c>
      <c r="G155" s="2"/>
      <c r="I155" s="43">
        <v>0</v>
      </c>
      <c r="J155" s="39">
        <f>B155</f>
        <v>-9985</v>
      </c>
    </row>
    <row r="156" spans="1:29" x14ac:dyDescent="0.25">
      <c r="A156" s="31" t="s">
        <v>78</v>
      </c>
      <c r="B156" s="31">
        <v>9983</v>
      </c>
      <c r="G156" s="2"/>
      <c r="I156" s="1"/>
      <c r="J156" s="3"/>
    </row>
    <row r="157" spans="1:29" x14ac:dyDescent="0.25">
      <c r="A157" t="s">
        <v>79</v>
      </c>
      <c r="B157">
        <v>9983</v>
      </c>
      <c r="G157" s="2"/>
      <c r="I157" s="43">
        <f>J155</f>
        <v>-9985</v>
      </c>
      <c r="J157" s="39">
        <f>I157+B157</f>
        <v>-2</v>
      </c>
    </row>
    <row r="158" spans="1:29" x14ac:dyDescent="0.25">
      <c r="A158" s="31" t="s">
        <v>80</v>
      </c>
      <c r="B158" s="31">
        <v>39999</v>
      </c>
      <c r="G158" s="2"/>
      <c r="I158" s="1"/>
      <c r="J158" s="3"/>
    </row>
    <row r="159" spans="1:29" x14ac:dyDescent="0.25">
      <c r="A159" t="s">
        <v>81</v>
      </c>
      <c r="B159">
        <v>39999</v>
      </c>
      <c r="G159" s="2"/>
      <c r="I159" s="43">
        <f>J157</f>
        <v>-2</v>
      </c>
      <c r="J159" s="39">
        <f>I159+B159</f>
        <v>39997</v>
      </c>
    </row>
    <row r="160" spans="1:29" x14ac:dyDescent="0.25">
      <c r="A160" s="31" t="s">
        <v>82</v>
      </c>
      <c r="B160" s="31">
        <v>10000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3">
        <f>J159</f>
        <v>39997</v>
      </c>
      <c r="J161" s="39">
        <f>I161+B161</f>
        <v>49997</v>
      </c>
    </row>
    <row r="162" spans="1:10" x14ac:dyDescent="0.25">
      <c r="A162" s="31" t="s">
        <v>84</v>
      </c>
      <c r="B162" s="31">
        <v>-9981</v>
      </c>
      <c r="G162" s="2"/>
      <c r="I162" s="1"/>
      <c r="J162" s="3"/>
    </row>
    <row r="163" spans="1:10" x14ac:dyDescent="0.25">
      <c r="A163" t="s">
        <v>85</v>
      </c>
      <c r="B163">
        <v>-9994</v>
      </c>
      <c r="G163" s="2"/>
      <c r="I163" s="43">
        <f>J161</f>
        <v>49997</v>
      </c>
      <c r="J163" s="39">
        <f>I163+B163</f>
        <v>40003</v>
      </c>
    </row>
    <row r="164" spans="1:10" x14ac:dyDescent="0.25">
      <c r="A164" s="31" t="s">
        <v>86</v>
      </c>
      <c r="B164" s="31">
        <v>-40009</v>
      </c>
      <c r="G164" s="2"/>
      <c r="I164" s="1"/>
      <c r="J164" s="3"/>
    </row>
    <row r="165" spans="1:10" ht="15.75" thickBot="1" x14ac:dyDescent="0.3">
      <c r="A165" t="s">
        <v>87</v>
      </c>
      <c r="B165">
        <v>-40009</v>
      </c>
      <c r="G165" s="2"/>
      <c r="I165" s="4">
        <f>J163</f>
        <v>40003</v>
      </c>
      <c r="J165" s="6">
        <f>I165+B165</f>
        <v>-6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AE178"/>
  <sheetViews>
    <sheetView zoomScale="80" zoomScaleNormal="80" workbookViewId="0">
      <selection activeCell="N9" sqref="N9"/>
    </sheetView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2.3312922608189166</v>
      </c>
      <c r="L3" s="35" t="s">
        <v>1</v>
      </c>
      <c r="M3" s="11">
        <v>-4122.6405689318308</v>
      </c>
      <c r="N3" s="10" t="s">
        <v>2</v>
      </c>
      <c r="O3" s="35">
        <v>4097.9295514913038</v>
      </c>
      <c r="Q3" s="121" t="s">
        <v>3</v>
      </c>
      <c r="R3" s="121"/>
      <c r="T3" s="45" t="s">
        <v>53</v>
      </c>
      <c r="U3" s="46">
        <v>43684</v>
      </c>
    </row>
    <row r="4" spans="1:21" ht="15.75" thickBot="1" x14ac:dyDescent="0.3">
      <c r="A4" t="s">
        <v>64</v>
      </c>
      <c r="I4" s="33" t="s">
        <v>4</v>
      </c>
      <c r="J4" s="33">
        <f>(M6+M12)/2</f>
        <v>-19.914044847110105</v>
      </c>
      <c r="L4" s="9" t="s">
        <v>5</v>
      </c>
      <c r="M4" s="13">
        <v>359.89308404365352</v>
      </c>
      <c r="N4" s="12" t="s">
        <v>6</v>
      </c>
      <c r="O4" s="9">
        <v>360.18345023805688</v>
      </c>
      <c r="Q4" s="2" t="s">
        <v>7</v>
      </c>
      <c r="R4" s="2">
        <f>MAX(AC20:AC149)</f>
        <v>0.14822862102644763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-172.289029802725</v>
      </c>
      <c r="N5" s="14" t="s">
        <v>9</v>
      </c>
      <c r="O5" s="9">
        <v>-172.40450586825119</v>
      </c>
      <c r="Q5" s="5" t="s">
        <v>10</v>
      </c>
      <c r="R5" s="5">
        <f>MIN(AC20:AC149)</f>
        <v>-0.17532007396073368</v>
      </c>
      <c r="T5" s="45" t="s">
        <v>55</v>
      </c>
      <c r="U5" s="47">
        <v>8</v>
      </c>
    </row>
    <row r="6" spans="1:21" ht="15.75" thickBot="1" x14ac:dyDescent="0.3">
      <c r="A6" t="s">
        <v>65</v>
      </c>
      <c r="I6" s="32" t="s">
        <v>11</v>
      </c>
      <c r="J6" s="32">
        <f>(O3+O9)/2</f>
        <v>4091.3135923132222</v>
      </c>
      <c r="L6" s="37" t="s">
        <v>12</v>
      </c>
      <c r="M6" s="13">
        <v>-19.998811153991848</v>
      </c>
      <c r="N6" s="14" t="s">
        <v>13</v>
      </c>
      <c r="O6" s="9">
        <v>2.2384829151098793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-4115.1939775724359</v>
      </c>
      <c r="L7" s="38" t="s">
        <v>15</v>
      </c>
      <c r="M7" s="16">
        <f>SUM(M20:M84)</f>
        <v>889.92588509468646</v>
      </c>
      <c r="N7" s="15" t="s">
        <v>15</v>
      </c>
      <c r="O7" s="36">
        <f>SUM(O20:O84)</f>
        <v>2002.5605413271874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-172.39050480359808</v>
      </c>
      <c r="L9" s="35" t="s">
        <v>18</v>
      </c>
      <c r="M9" s="11">
        <v>-4107.747386213041</v>
      </c>
      <c r="N9" s="10" t="s">
        <v>19</v>
      </c>
      <c r="O9" s="35">
        <v>4084.6976331351411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-172.27635037835344</v>
      </c>
      <c r="L10" s="9" t="s">
        <v>21</v>
      </c>
      <c r="M10" s="13">
        <v>359.84126246634247</v>
      </c>
      <c r="N10" s="12" t="s">
        <v>22</v>
      </c>
      <c r="O10" s="9">
        <v>360.2637915859882</v>
      </c>
      <c r="T10" s="48"/>
    </row>
    <row r="11" spans="1:21" ht="15.75" thickBot="1" x14ac:dyDescent="0.3">
      <c r="I11" s="33" t="s">
        <v>23</v>
      </c>
      <c r="J11" s="33">
        <f>J9-J10</f>
        <v>-0.11415442524463515</v>
      </c>
      <c r="L11" s="37" t="s">
        <v>24</v>
      </c>
      <c r="M11" s="13">
        <v>-172.26367095398189</v>
      </c>
      <c r="N11" s="14" t="s">
        <v>25</v>
      </c>
      <c r="O11" s="9">
        <v>-172.37650373894496</v>
      </c>
    </row>
    <row r="12" spans="1:21" x14ac:dyDescent="0.25">
      <c r="I12" s="9"/>
      <c r="J12" s="9"/>
      <c r="L12" s="37" t="s">
        <v>26</v>
      </c>
      <c r="M12" s="13">
        <v>-19.829278540228362</v>
      </c>
      <c r="N12" s="14" t="s">
        <v>27</v>
      </c>
      <c r="O12" s="9">
        <v>2.4241016065279539</v>
      </c>
    </row>
    <row r="13" spans="1:21" ht="15.75" thickBot="1" x14ac:dyDescent="0.3">
      <c r="I13" s="9"/>
      <c r="J13" s="9"/>
      <c r="L13" s="38" t="s">
        <v>15</v>
      </c>
      <c r="M13" s="16">
        <f>SUM(M85:M149)</f>
        <v>902.08442075304424</v>
      </c>
      <c r="N13" s="15" t="s">
        <v>15</v>
      </c>
      <c r="O13" s="36">
        <f>SUM(O85:O149)</f>
        <v>2446.5394694100582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28" t="s">
        <v>29</v>
      </c>
      <c r="J18" s="129"/>
      <c r="K18" s="7"/>
      <c r="L18" s="128" t="s">
        <v>30</v>
      </c>
      <c r="M18" s="130"/>
      <c r="N18" s="130"/>
      <c r="O18" s="129"/>
      <c r="P18" s="7"/>
      <c r="Q18" s="128" t="s">
        <v>31</v>
      </c>
      <c r="R18" s="129"/>
      <c r="S18" s="7"/>
      <c r="T18" s="128" t="s">
        <v>32</v>
      </c>
      <c r="U18" s="129"/>
      <c r="V18" s="7"/>
      <c r="W18" s="128" t="s">
        <v>33</v>
      </c>
      <c r="X18" s="129"/>
      <c r="Y18" s="40"/>
      <c r="Z18" s="131" t="s">
        <v>28</v>
      </c>
      <c r="AA18" s="132"/>
      <c r="AB18" s="133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13518</v>
      </c>
      <c r="D20" s="17">
        <v>11210</v>
      </c>
      <c r="E20" s="17">
        <v>12984</v>
      </c>
      <c r="F20" s="17">
        <v>15275</v>
      </c>
      <c r="G20" s="24"/>
      <c r="H20" s="7"/>
      <c r="I20" s="25">
        <f t="shared" ref="I20:J51" si="0">C20-E20</f>
        <v>534</v>
      </c>
      <c r="J20" s="24">
        <f t="shared" si="0"/>
        <v>-4065</v>
      </c>
      <c r="K20" s="7"/>
      <c r="L20" s="25">
        <f>$M$3*SIN(2*PI()/$M$4*(AA20+$M$5))+$M$6</f>
        <v>526.3004158014611</v>
      </c>
      <c r="M20" s="17">
        <f t="shared" ref="M20:M83" si="1">(I20-L20)^2</f>
        <v>59.283596830389925</v>
      </c>
      <c r="N20" s="17">
        <f>$O$3*COS(2*PI()/$O$4*(AA20+$O$5))+$O$6</f>
        <v>-4059.329517542405</v>
      </c>
      <c r="O20" s="24">
        <f t="shared" ref="O20:O83" si="2">(J20-N20)^2</f>
        <v>32.154371301892304</v>
      </c>
      <c r="P20" s="7"/>
      <c r="Q20" s="25">
        <f>I20-$J$4</f>
        <v>553.91404484711006</v>
      </c>
      <c r="R20" s="24">
        <f>J20-$J$3</f>
        <v>-4067.3312922608188</v>
      </c>
      <c r="S20" s="7"/>
      <c r="T20" s="25">
        <f>Q20/$J$7</f>
        <v>-0.13460217133527821</v>
      </c>
      <c r="U20" s="24">
        <f>R20/$J$6</f>
        <v>-0.99413823958704572</v>
      </c>
      <c r="V20" s="7"/>
      <c r="W20" s="25">
        <f>(T20-U20*SIN(-$J$11*PI()/180))/(COS(-$J$11*PI()/180))</f>
        <v>-0.1326217440920211</v>
      </c>
      <c r="X20" s="24">
        <f>IF(MOD(ATAN2(U20,W20)*180/PI()-$J$9+360,360)&gt;5,MOD(ATAN2(U20,W20)*180/PI()-$J$9+360,360)-360,MOD(ATAN2(U20,W20)*180/PI()-$J$9+360,360))</f>
        <v>-1.0889180141816723E-2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3.4110819858183275E-2</v>
      </c>
      <c r="AD20" s="17">
        <f ca="1">INDIRECT("AC"&amp;AE20)-AC20</f>
        <v>-7.6250048028748976E-2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13713</v>
      </c>
      <c r="D21" s="17">
        <v>11248</v>
      </c>
      <c r="E21" s="17">
        <v>12784</v>
      </c>
      <c r="F21" s="17">
        <v>15239</v>
      </c>
      <c r="G21" s="24"/>
      <c r="H21" s="7"/>
      <c r="I21" s="25">
        <f t="shared" si="0"/>
        <v>929</v>
      </c>
      <c r="J21" s="24">
        <f t="shared" si="0"/>
        <v>-3991</v>
      </c>
      <c r="K21" s="7"/>
      <c r="L21" s="25">
        <f t="shared" ref="L21:L84" si="3">$M$3*SIN(2*PI()/$M$4*(AA21+$M$5))+$M$6</f>
        <v>932.5080314371786</v>
      </c>
      <c r="M21" s="17">
        <f t="shared" si="1"/>
        <v>12.306284564233366</v>
      </c>
      <c r="N21" s="17">
        <f t="shared" ref="N21:N84" si="4">$O$3*COS(2*PI()/$O$4*(AA21+$O$5))+$O$6</f>
        <v>-3984.5027850871602</v>
      </c>
      <c r="O21" s="24">
        <f t="shared" si="2"/>
        <v>42.213801623628001</v>
      </c>
      <c r="P21" s="7"/>
      <c r="Q21" s="25">
        <f t="shared" ref="Q21:Q84" si="5">I21-$J$4</f>
        <v>948.91404484711006</v>
      </c>
      <c r="R21" s="24">
        <f t="shared" ref="R21:R84" si="6">J21-$J$3</f>
        <v>-3993.3312922608188</v>
      </c>
      <c r="S21" s="7"/>
      <c r="T21" s="25">
        <f t="shared" ref="T21:T84" si="7">Q21/$J$7</f>
        <v>-0.23058792611445184</v>
      </c>
      <c r="U21" s="24">
        <f t="shared" ref="U21:U84" si="8">R21/$J$6</f>
        <v>-0.97605113911666586</v>
      </c>
      <c r="V21" s="7"/>
      <c r="W21" s="25">
        <f t="shared" ref="W21:W84" si="9">(T21-U21*SIN(-$J$11*PI()/180))/(COS(-$J$11*PI()/180))</f>
        <v>-0.22864372563565011</v>
      </c>
      <c r="X21" s="24">
        <f t="shared" ref="X21:X83" si="10">MOD(ATAN2(U21,W21)*180/PI()-$J$9+360,360)</f>
        <v>5.5745347618545225</v>
      </c>
      <c r="Y21" s="7"/>
      <c r="Z21" s="25">
        <f t="shared" ref="Z21:Z84" si="11">B21</f>
        <v>638</v>
      </c>
      <c r="AA21" s="17">
        <f>360/40000*Z21+AA20</f>
        <v>5.6970000000000001</v>
      </c>
      <c r="AB21" s="24">
        <f t="shared" ref="AB21:AB84" si="12">AA21*PI()/180</f>
        <v>9.9431407486116952E-2</v>
      </c>
      <c r="AC21" s="17">
        <f t="shared" ref="AC21:AC84" si="13">X21-AA21</f>
        <v>-0.12246523814547761</v>
      </c>
      <c r="AD21" s="17">
        <f t="shared" ref="AD21:AD83" ca="1" si="14">INDIRECT("AC"&amp;AE21)-AC21</f>
        <v>6.148692934419131E-2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13910</v>
      </c>
      <c r="D22" s="17">
        <v>11303</v>
      </c>
      <c r="E22" s="17">
        <v>12580</v>
      </c>
      <c r="F22" s="17">
        <v>15174</v>
      </c>
      <c r="G22" s="24"/>
      <c r="H22" s="7"/>
      <c r="I22" s="25">
        <f t="shared" si="0"/>
        <v>1330</v>
      </c>
      <c r="J22" s="24">
        <f t="shared" si="0"/>
        <v>-3871</v>
      </c>
      <c r="K22" s="7"/>
      <c r="L22" s="25">
        <f t="shared" si="3"/>
        <v>1333.4354888746172</v>
      </c>
      <c r="M22" s="17">
        <f t="shared" si="1"/>
        <v>11.802583807618893</v>
      </c>
      <c r="N22" s="17">
        <f>$O$3*COS(2*PI()/$O$4*(AA22+$O$5))+$O$6</f>
        <v>-3868.2325673530841</v>
      </c>
      <c r="O22" s="24">
        <f>(J22-N22)^2</f>
        <v>7.6586834552162193</v>
      </c>
      <c r="P22" s="7"/>
      <c r="Q22" s="25">
        <f t="shared" si="5"/>
        <v>1349.9140448471101</v>
      </c>
      <c r="R22" s="24">
        <f t="shared" si="6"/>
        <v>-3873.3312922608188</v>
      </c>
      <c r="S22" s="7"/>
      <c r="T22" s="25">
        <f t="shared" si="7"/>
        <v>-0.32803169235862562</v>
      </c>
      <c r="U22" s="24">
        <f t="shared" si="8"/>
        <v>-0.9467207059214553</v>
      </c>
      <c r="V22" s="7"/>
      <c r="W22" s="25">
        <f t="shared" si="9"/>
        <v>-0.32614612245304214</v>
      </c>
      <c r="X22" s="24">
        <f t="shared" si="10"/>
        <v>11.399379857609574</v>
      </c>
      <c r="Y22" s="7"/>
      <c r="Z22" s="25">
        <f t="shared" si="11"/>
        <v>645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-0.10262014239042472</v>
      </c>
      <c r="AD22" s="17">
        <f t="shared" ca="1" si="14"/>
        <v>-9.5578224295103098E-3</v>
      </c>
      <c r="AE22" s="17">
        <v>147</v>
      </c>
    </row>
    <row r="23" spans="1:31" s="17" customFormat="1" x14ac:dyDescent="0.25">
      <c r="A23" s="17">
        <v>3</v>
      </c>
      <c r="B23" s="17">
        <v>622</v>
      </c>
      <c r="C23" s="17">
        <v>14097</v>
      </c>
      <c r="D23" s="17">
        <v>11370</v>
      </c>
      <c r="E23" s="17">
        <v>12389</v>
      </c>
      <c r="F23" s="17">
        <v>15093</v>
      </c>
      <c r="G23" s="24"/>
      <c r="H23" s="7"/>
      <c r="I23" s="25">
        <f t="shared" si="0"/>
        <v>1708</v>
      </c>
      <c r="J23" s="24">
        <f t="shared" si="0"/>
        <v>-3723</v>
      </c>
      <c r="K23" s="7"/>
      <c r="L23" s="25">
        <f t="shared" si="3"/>
        <v>1706.9562287217825</v>
      </c>
      <c r="M23" s="17">
        <f t="shared" si="1"/>
        <v>1.0894584812317756</v>
      </c>
      <c r="N23" s="17">
        <f t="shared" si="4"/>
        <v>-3718.5314765884018</v>
      </c>
      <c r="O23" s="24">
        <f t="shared" si="2"/>
        <v>19.967701480001203</v>
      </c>
      <c r="P23" s="7"/>
      <c r="Q23" s="25">
        <f t="shared" si="5"/>
        <v>1727.9140448471101</v>
      </c>
      <c r="R23" s="24">
        <f t="shared" si="6"/>
        <v>-3725.3312922608188</v>
      </c>
      <c r="S23" s="7"/>
      <c r="T23" s="25">
        <f t="shared" si="7"/>
        <v>-0.41988641465363225</v>
      </c>
      <c r="U23" s="24">
        <f t="shared" si="8"/>
        <v>-0.91054650498069556</v>
      </c>
      <c r="V23" s="7"/>
      <c r="W23" s="25">
        <f t="shared" si="9"/>
        <v>-0.41807309956780936</v>
      </c>
      <c r="X23" s="24">
        <f t="shared" si="10"/>
        <v>17.05250118157818</v>
      </c>
      <c r="Y23" s="7"/>
      <c r="Z23" s="25">
        <f t="shared" si="11"/>
        <v>622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-4.7498818421818356E-2</v>
      </c>
      <c r="AD23" s="17">
        <f t="shared" ca="1" si="14"/>
        <v>-6.445793112641951E-2</v>
      </c>
      <c r="AE23" s="17">
        <v>146</v>
      </c>
    </row>
    <row r="24" spans="1:31" s="17" customFormat="1" x14ac:dyDescent="0.25">
      <c r="A24" s="17">
        <v>4</v>
      </c>
      <c r="B24" s="17">
        <v>625</v>
      </c>
      <c r="C24" s="17">
        <v>14278</v>
      </c>
      <c r="D24" s="17">
        <v>11471</v>
      </c>
      <c r="E24" s="17">
        <v>12215</v>
      </c>
      <c r="F24" s="17">
        <v>15008</v>
      </c>
      <c r="G24" s="24"/>
      <c r="H24" s="7"/>
      <c r="I24" s="25">
        <f t="shared" si="0"/>
        <v>2063</v>
      </c>
      <c r="J24" s="24">
        <f t="shared" si="0"/>
        <v>-3537</v>
      </c>
      <c r="K24" s="7"/>
      <c r="L24" s="25">
        <f t="shared" si="3"/>
        <v>2065.6713412732543</v>
      </c>
      <c r="M24" s="17">
        <f t="shared" si="1"/>
        <v>7.1360641981916721</v>
      </c>
      <c r="N24" s="17">
        <f t="shared" si="4"/>
        <v>-3532.4001309493101</v>
      </c>
      <c r="O24" s="24">
        <f t="shared" si="2"/>
        <v>21.158795283494836</v>
      </c>
      <c r="P24" s="7"/>
      <c r="Q24" s="25">
        <f t="shared" si="5"/>
        <v>2082.9140448471103</v>
      </c>
      <c r="R24" s="24">
        <f t="shared" si="6"/>
        <v>-3539.3312922608188</v>
      </c>
      <c r="S24" s="7"/>
      <c r="T24" s="25">
        <f t="shared" si="7"/>
        <v>-0.50615209299947195</v>
      </c>
      <c r="U24" s="24">
        <f t="shared" si="8"/>
        <v>-0.8650843335281192</v>
      </c>
      <c r="V24" s="7"/>
      <c r="W24" s="25">
        <f t="shared" si="9"/>
        <v>-0.50442952674406949</v>
      </c>
      <c r="X24" s="24">
        <f t="shared" si="10"/>
        <v>22.636909396769965</v>
      </c>
      <c r="Y24" s="7"/>
      <c r="Z24" s="25">
        <f t="shared" si="11"/>
        <v>625</v>
      </c>
      <c r="AA24" s="17">
        <f t="shared" si="15"/>
        <v>22.724999999999998</v>
      </c>
      <c r="AB24" s="24">
        <f t="shared" si="12"/>
        <v>0.3966260725157113</v>
      </c>
      <c r="AC24" s="17">
        <f t="shared" si="13"/>
        <v>-8.8090603230032372E-2</v>
      </c>
      <c r="AD24" s="17">
        <f t="shared" ca="1" si="14"/>
        <v>2.5240915759489724E-2</v>
      </c>
      <c r="AE24" s="17">
        <v>145</v>
      </c>
    </row>
    <row r="25" spans="1:31" s="17" customFormat="1" x14ac:dyDescent="0.25">
      <c r="A25" s="17">
        <v>5</v>
      </c>
      <c r="B25" s="17">
        <v>615</v>
      </c>
      <c r="C25" s="17">
        <v>14436</v>
      </c>
      <c r="D25" s="17">
        <v>11573</v>
      </c>
      <c r="E25" s="17">
        <v>12044</v>
      </c>
      <c r="F25" s="17">
        <v>14889</v>
      </c>
      <c r="G25" s="24"/>
      <c r="H25" s="7"/>
      <c r="I25" s="25">
        <f t="shared" si="0"/>
        <v>2392</v>
      </c>
      <c r="J25" s="24">
        <f t="shared" si="0"/>
        <v>-3316</v>
      </c>
      <c r="K25" s="7"/>
      <c r="L25" s="25">
        <f t="shared" si="3"/>
        <v>2399.0459917022545</v>
      </c>
      <c r="M25" s="17">
        <f t="shared" si="1"/>
        <v>49.645999068238822</v>
      </c>
      <c r="N25" s="17">
        <f t="shared" si="4"/>
        <v>-3316.042203002221</v>
      </c>
      <c r="O25" s="24">
        <f t="shared" si="2"/>
        <v>1.781093396462211E-3</v>
      </c>
      <c r="P25" s="7"/>
      <c r="Q25" s="25">
        <f t="shared" si="5"/>
        <v>2411.9140448471103</v>
      </c>
      <c r="R25" s="24">
        <f t="shared" si="6"/>
        <v>-3318.3312922608188</v>
      </c>
      <c r="S25" s="7"/>
      <c r="T25" s="25">
        <f t="shared" si="7"/>
        <v>-0.58609972166364444</v>
      </c>
      <c r="U25" s="24">
        <f t="shared" si="8"/>
        <v>-0.81106745239360634</v>
      </c>
      <c r="V25" s="7"/>
      <c r="W25" s="25">
        <f t="shared" si="9"/>
        <v>-0.58448493587317563</v>
      </c>
      <c r="X25" s="24">
        <f t="shared" si="10"/>
        <v>28.168408544781073</v>
      </c>
      <c r="Y25" s="7"/>
      <c r="Z25" s="25">
        <f t="shared" si="11"/>
        <v>615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-9.1591455218924978E-2</v>
      </c>
      <c r="AD25" s="17">
        <f t="shared" ca="1" si="14"/>
        <v>-8.3949181873244072E-3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14605</v>
      </c>
      <c r="D26" s="17">
        <v>11704</v>
      </c>
      <c r="E26" s="17">
        <v>11899</v>
      </c>
      <c r="F26" s="17">
        <v>14776</v>
      </c>
      <c r="G26" s="24"/>
      <c r="H26" s="7"/>
      <c r="I26" s="25">
        <f t="shared" si="0"/>
        <v>2706</v>
      </c>
      <c r="J26" s="24">
        <f t="shared" si="0"/>
        <v>-3072</v>
      </c>
      <c r="K26" s="7"/>
      <c r="L26" s="25">
        <f t="shared" si="3"/>
        <v>2710.3348646083182</v>
      </c>
      <c r="M26" s="17">
        <f t="shared" si="1"/>
        <v>18.791051172449571</v>
      </c>
      <c r="N26" s="17">
        <f t="shared" si="4"/>
        <v>-3068.346532604498</v>
      </c>
      <c r="O26" s="24">
        <f t="shared" si="2"/>
        <v>13.347824009996518</v>
      </c>
      <c r="P26" s="7"/>
      <c r="Q26" s="25">
        <f t="shared" si="5"/>
        <v>2725.9140448471103</v>
      </c>
      <c r="R26" s="24">
        <f t="shared" si="6"/>
        <v>-3074.3312922608188</v>
      </c>
      <c r="S26" s="7"/>
      <c r="T26" s="25">
        <f t="shared" si="7"/>
        <v>-0.66240232166531654</v>
      </c>
      <c r="U26" s="24">
        <f t="shared" si="8"/>
        <v>-0.75142890489667813</v>
      </c>
      <c r="V26" s="7"/>
      <c r="W26" s="25">
        <f t="shared" si="9"/>
        <v>-0.66090650956269514</v>
      </c>
      <c r="X26" s="24">
        <f t="shared" si="10"/>
        <v>33.723198587958223</v>
      </c>
      <c r="Y26" s="7"/>
      <c r="Z26" s="25">
        <f t="shared" si="11"/>
        <v>616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-8.080141204177238E-2</v>
      </c>
      <c r="AD26" s="17">
        <f t="shared" ca="1" si="14"/>
        <v>5.7692223117136621E-2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14741</v>
      </c>
      <c r="D27" s="17">
        <v>11838</v>
      </c>
      <c r="E27" s="17">
        <v>11747</v>
      </c>
      <c r="F27" s="17">
        <v>14631</v>
      </c>
      <c r="G27" s="24"/>
      <c r="H27" s="7"/>
      <c r="I27" s="25">
        <f t="shared" si="0"/>
        <v>2994</v>
      </c>
      <c r="J27" s="24">
        <f t="shared" si="0"/>
        <v>-2793</v>
      </c>
      <c r="K27" s="7"/>
      <c r="L27" s="25">
        <f t="shared" si="3"/>
        <v>2996.0652100735947</v>
      </c>
      <c r="M27" s="17">
        <f t="shared" si="1"/>
        <v>4.2650926480770215</v>
      </c>
      <c r="N27" s="17">
        <f t="shared" si="4"/>
        <v>-2791.9535468961412</v>
      </c>
      <c r="O27" s="24">
        <f t="shared" si="2"/>
        <v>1.0950640985756463</v>
      </c>
      <c r="P27" s="7"/>
      <c r="Q27" s="25">
        <f t="shared" si="5"/>
        <v>3013.9140448471103</v>
      </c>
      <c r="R27" s="24">
        <f t="shared" si="6"/>
        <v>-2795.3312922608188</v>
      </c>
      <c r="S27" s="7"/>
      <c r="T27" s="25">
        <f t="shared" si="7"/>
        <v>-0.73238687198532171</v>
      </c>
      <c r="U27" s="24">
        <f t="shared" si="8"/>
        <v>-0.68323564771781353</v>
      </c>
      <c r="V27" s="7"/>
      <c r="W27" s="25">
        <f t="shared" si="9"/>
        <v>-0.73102706520506089</v>
      </c>
      <c r="X27" s="24">
        <f t="shared" si="10"/>
        <v>39.325933710723007</v>
      </c>
      <c r="Y27" s="7"/>
      <c r="Z27" s="25">
        <f t="shared" si="11"/>
        <v>616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-2.2066289276985174E-2</v>
      </c>
      <c r="AD27" s="17">
        <f t="shared" ca="1" si="14"/>
        <v>7.5442501066007139E-2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14876</v>
      </c>
      <c r="D28" s="17">
        <v>11994</v>
      </c>
      <c r="E28" s="17">
        <v>11619</v>
      </c>
      <c r="F28" s="17">
        <v>14475</v>
      </c>
      <c r="G28" s="24"/>
      <c r="H28" s="7"/>
      <c r="I28" s="25">
        <f t="shared" si="0"/>
        <v>3257</v>
      </c>
      <c r="J28" s="24">
        <f t="shared" si="0"/>
        <v>-2481</v>
      </c>
      <c r="K28" s="7"/>
      <c r="L28" s="25">
        <f t="shared" si="3"/>
        <v>3257.49583897719</v>
      </c>
      <c r="M28" s="17">
        <f t="shared" si="1"/>
        <v>0.24585629130085795</v>
      </c>
      <c r="N28" s="17">
        <f t="shared" si="4"/>
        <v>-2484.3355054679391</v>
      </c>
      <c r="O28" s="24">
        <f t="shared" si="2"/>
        <v>11.125596726651827</v>
      </c>
      <c r="P28" s="7"/>
      <c r="Q28" s="25">
        <f t="shared" si="5"/>
        <v>3276.9140448471103</v>
      </c>
      <c r="R28" s="24">
        <f t="shared" si="6"/>
        <v>-2483.3312922608188</v>
      </c>
      <c r="S28" s="7"/>
      <c r="T28" s="25">
        <f t="shared" si="7"/>
        <v>-0.79629637453449298</v>
      </c>
      <c r="U28" s="24">
        <f t="shared" si="8"/>
        <v>-0.60697652141026603</v>
      </c>
      <c r="V28" s="7"/>
      <c r="W28" s="25">
        <f t="shared" si="9"/>
        <v>-0.79508863124058626</v>
      </c>
      <c r="X28" s="24">
        <f t="shared" si="10"/>
        <v>45.032123840839745</v>
      </c>
      <c r="Y28" s="7"/>
      <c r="Z28" s="25">
        <f t="shared" si="11"/>
        <v>626</v>
      </c>
      <c r="AA28" s="17">
        <f t="shared" si="15"/>
        <v>44.981999999999992</v>
      </c>
      <c r="AB28" s="24">
        <f t="shared" si="12"/>
        <v>0.78508400413208912</v>
      </c>
      <c r="AC28" s="17">
        <f t="shared" si="13"/>
        <v>5.0123840839752631E-2</v>
      </c>
      <c r="AD28" s="17">
        <f t="shared" ca="1" si="14"/>
        <v>-1.493792087279644E-2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14990</v>
      </c>
      <c r="D29" s="17">
        <v>12155</v>
      </c>
      <c r="E29" s="17">
        <v>11497</v>
      </c>
      <c r="F29" s="17">
        <v>14304</v>
      </c>
      <c r="G29" s="24"/>
      <c r="H29" s="7"/>
      <c r="I29" s="25">
        <f t="shared" si="0"/>
        <v>3493</v>
      </c>
      <c r="J29" s="24">
        <f t="shared" si="0"/>
        <v>-2149</v>
      </c>
      <c r="K29" s="7"/>
      <c r="L29" s="25">
        <f t="shared" si="3"/>
        <v>3489.9636315957596</v>
      </c>
      <c r="M29" s="17">
        <f t="shared" si="1"/>
        <v>9.2195330862695162</v>
      </c>
      <c r="N29" s="17">
        <f t="shared" si="4"/>
        <v>-2148.3386505470071</v>
      </c>
      <c r="O29" s="24">
        <f t="shared" si="2"/>
        <v>0.43738309897401928</v>
      </c>
      <c r="P29" s="7"/>
      <c r="Q29" s="25">
        <f t="shared" si="5"/>
        <v>3512.9140448471103</v>
      </c>
      <c r="R29" s="24">
        <f t="shared" si="6"/>
        <v>-2151.3312922608188</v>
      </c>
      <c r="S29" s="7"/>
      <c r="T29" s="25">
        <f t="shared" si="7"/>
        <v>-0.85364482549116383</v>
      </c>
      <c r="U29" s="24">
        <f t="shared" si="8"/>
        <v>-0.52582898957018342</v>
      </c>
      <c r="V29" s="7"/>
      <c r="W29" s="25">
        <f t="shared" si="9"/>
        <v>-0.85259887218964459</v>
      </c>
      <c r="X29" s="24">
        <f t="shared" si="10"/>
        <v>50.726847922579339</v>
      </c>
      <c r="Y29" s="7"/>
      <c r="Z29" s="25">
        <f t="shared" si="11"/>
        <v>634</v>
      </c>
      <c r="AA29" s="17">
        <f t="shared" si="15"/>
        <v>50.687999999999988</v>
      </c>
      <c r="AB29" s="24">
        <f t="shared" si="12"/>
        <v>0.88467249125088554</v>
      </c>
      <c r="AC29" s="17">
        <f t="shared" si="13"/>
        <v>3.8847922579350325E-2</v>
      </c>
      <c r="AD29" s="17">
        <f t="shared" ca="1" si="14"/>
        <v>5.4571249972170222E-2</v>
      </c>
      <c r="AE29" s="17">
        <v>140</v>
      </c>
    </row>
    <row r="30" spans="1:31" s="17" customFormat="1" x14ac:dyDescent="0.25">
      <c r="A30" s="17">
        <v>10</v>
      </c>
      <c r="B30" s="17">
        <v>643</v>
      </c>
      <c r="C30" s="17">
        <v>15083</v>
      </c>
      <c r="D30" s="17">
        <v>12335</v>
      </c>
      <c r="E30" s="17">
        <v>11397</v>
      </c>
      <c r="F30" s="17">
        <v>14116</v>
      </c>
      <c r="G30" s="24"/>
      <c r="H30" s="7"/>
      <c r="I30" s="25">
        <f t="shared" si="0"/>
        <v>3686</v>
      </c>
      <c r="J30" s="24">
        <f t="shared" si="0"/>
        <v>-1781</v>
      </c>
      <c r="K30" s="7"/>
      <c r="L30" s="25">
        <f t="shared" si="3"/>
        <v>3690.1737264116637</v>
      </c>
      <c r="M30" s="17">
        <f t="shared" si="1"/>
        <v>17.419992159418854</v>
      </c>
      <c r="N30" s="17">
        <f t="shared" si="4"/>
        <v>-1785.8436855018795</v>
      </c>
      <c r="O30" s="24">
        <f t="shared" si="2"/>
        <v>23.461289241117306</v>
      </c>
      <c r="P30" s="7"/>
      <c r="Q30" s="25">
        <f t="shared" si="5"/>
        <v>3705.9140448471103</v>
      </c>
      <c r="R30" s="24">
        <f t="shared" si="6"/>
        <v>-1783.3312922608188</v>
      </c>
      <c r="S30" s="7"/>
      <c r="T30" s="25">
        <f t="shared" si="7"/>
        <v>-0.9005441942820005</v>
      </c>
      <c r="U30" s="24">
        <f t="shared" si="8"/>
        <v>-0.43588232777153757</v>
      </c>
      <c r="V30" s="7"/>
      <c r="W30" s="25">
        <f t="shared" si="9"/>
        <v>-0.89967754138462985</v>
      </c>
      <c r="X30" s="24">
        <f t="shared" si="10"/>
        <v>56.54090667905831</v>
      </c>
      <c r="Y30" s="7"/>
      <c r="Z30" s="25">
        <f t="shared" si="11"/>
        <v>643</v>
      </c>
      <c r="AA30" s="17">
        <f t="shared" si="15"/>
        <v>56.474999999999987</v>
      </c>
      <c r="AB30" s="24">
        <f t="shared" si="12"/>
        <v>0.98567469506379746</v>
      </c>
      <c r="AC30" s="17">
        <f t="shared" si="13"/>
        <v>6.5906679058322482E-2</v>
      </c>
      <c r="AD30" s="17">
        <f t="shared" ca="1" si="14"/>
        <v>4.5949352762228557E-2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15173</v>
      </c>
      <c r="D31" s="17">
        <v>12529</v>
      </c>
      <c r="E31" s="17">
        <v>11320</v>
      </c>
      <c r="F31" s="17">
        <v>13934</v>
      </c>
      <c r="G31" s="24"/>
      <c r="H31" s="7"/>
      <c r="I31" s="25">
        <f t="shared" si="0"/>
        <v>3853</v>
      </c>
      <c r="J31" s="24">
        <f t="shared" si="0"/>
        <v>-1405</v>
      </c>
      <c r="K31" s="7"/>
      <c r="L31" s="25">
        <f t="shared" si="3"/>
        <v>3850.0945771224337</v>
      </c>
      <c r="M31" s="17">
        <f t="shared" si="1"/>
        <v>8.4414820974853626</v>
      </c>
      <c r="N31" s="17">
        <f t="shared" si="4"/>
        <v>-1411.7862907183371</v>
      </c>
      <c r="O31" s="24">
        <f t="shared" si="2"/>
        <v>46.053741713788455</v>
      </c>
      <c r="P31" s="7"/>
      <c r="Q31" s="25">
        <f t="shared" si="5"/>
        <v>3872.9140448471103</v>
      </c>
      <c r="R31" s="24">
        <f t="shared" si="6"/>
        <v>-1407.3312922608188</v>
      </c>
      <c r="S31" s="7"/>
      <c r="T31" s="25">
        <f t="shared" si="7"/>
        <v>-0.94112551339117012</v>
      </c>
      <c r="U31" s="24">
        <f t="shared" si="8"/>
        <v>-0.34398030375987776</v>
      </c>
      <c r="V31" s="7"/>
      <c r="W31" s="25">
        <f t="shared" si="9"/>
        <v>-0.94044204416934407</v>
      </c>
      <c r="X31" s="24">
        <f t="shared" si="10"/>
        <v>62.299779664178232</v>
      </c>
      <c r="Y31" s="7"/>
      <c r="Z31" s="25">
        <f t="shared" si="11"/>
        <v>632</v>
      </c>
      <c r="AA31" s="17">
        <f t="shared" si="15"/>
        <v>62.16299999999999</v>
      </c>
      <c r="AB31" s="24">
        <f t="shared" si="12"/>
        <v>1.0849490229172349</v>
      </c>
      <c r="AC31" s="17">
        <f t="shared" si="13"/>
        <v>0.13677966417824194</v>
      </c>
      <c r="AD31" s="17">
        <f t="shared" ca="1" si="14"/>
        <v>1.1448956848205682E-2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15231</v>
      </c>
      <c r="D32" s="17">
        <v>12717</v>
      </c>
      <c r="E32" s="17">
        <v>11259</v>
      </c>
      <c r="F32" s="17">
        <v>13744</v>
      </c>
      <c r="G32" s="24"/>
      <c r="H32" s="7"/>
      <c r="I32" s="25">
        <f t="shared" si="0"/>
        <v>3972</v>
      </c>
      <c r="J32" s="24">
        <f t="shared" si="0"/>
        <v>-1027</v>
      </c>
      <c r="K32" s="7"/>
      <c r="L32" s="25">
        <f t="shared" si="3"/>
        <v>3970.7474532612432</v>
      </c>
      <c r="M32" s="17">
        <f t="shared" si="1"/>
        <v>1.568873332770274</v>
      </c>
      <c r="N32" s="17">
        <f t="shared" si="4"/>
        <v>-1028.1782751172211</v>
      </c>
      <c r="O32" s="24">
        <f t="shared" si="2"/>
        <v>1.3883322518624421</v>
      </c>
      <c r="P32" s="7"/>
      <c r="Q32" s="25">
        <f t="shared" si="5"/>
        <v>3991.9140448471103</v>
      </c>
      <c r="R32" s="24">
        <f t="shared" si="6"/>
        <v>-1029.3312922608188</v>
      </c>
      <c r="S32" s="7"/>
      <c r="T32" s="25">
        <f t="shared" si="7"/>
        <v>-0.97004274078033892</v>
      </c>
      <c r="U32" s="24">
        <f t="shared" si="8"/>
        <v>-0.2515894391949644</v>
      </c>
      <c r="V32" s="7"/>
      <c r="W32" s="25">
        <f t="shared" si="9"/>
        <v>-0.9695434060363004</v>
      </c>
      <c r="X32" s="24">
        <f t="shared" si="10"/>
        <v>67.843517493867068</v>
      </c>
      <c r="Y32" s="7"/>
      <c r="Z32" s="25">
        <f t="shared" si="11"/>
        <v>625</v>
      </c>
      <c r="AA32" s="17">
        <f t="shared" si="15"/>
        <v>67.787999999999982</v>
      </c>
      <c r="AB32" s="24">
        <f t="shared" si="12"/>
        <v>1.1831237933419156</v>
      </c>
      <c r="AC32" s="17">
        <f t="shared" si="13"/>
        <v>5.5517493867085932E-2</v>
      </c>
      <c r="AD32" s="17">
        <f t="shared" ca="1" si="14"/>
        <v>6.0961567446057074E-2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15274</v>
      </c>
      <c r="D33" s="17">
        <v>12908</v>
      </c>
      <c r="E33" s="17">
        <v>11221</v>
      </c>
      <c r="F33" s="17">
        <v>13554</v>
      </c>
      <c r="G33" s="24"/>
      <c r="H33" s="7"/>
      <c r="I33" s="25">
        <f t="shared" si="0"/>
        <v>4053</v>
      </c>
      <c r="J33" s="24">
        <f t="shared" si="0"/>
        <v>-646</v>
      </c>
      <c r="K33" s="7"/>
      <c r="L33" s="25">
        <f t="shared" si="3"/>
        <v>4050.7139969573368</v>
      </c>
      <c r="M33" s="17">
        <f t="shared" si="1"/>
        <v>5.2258099110653919</v>
      </c>
      <c r="N33" s="17">
        <f t="shared" si="4"/>
        <v>-648.63527639522465</v>
      </c>
      <c r="O33" s="24">
        <f t="shared" si="2"/>
        <v>6.9446816792282284</v>
      </c>
      <c r="P33" s="7"/>
      <c r="Q33" s="25">
        <f t="shared" si="5"/>
        <v>4072.9140448471103</v>
      </c>
      <c r="R33" s="24">
        <f t="shared" si="6"/>
        <v>-648.33129226081894</v>
      </c>
      <c r="S33" s="7"/>
      <c r="T33" s="25">
        <f t="shared" si="7"/>
        <v>-0.98972589555784041</v>
      </c>
      <c r="U33" s="24">
        <f t="shared" si="8"/>
        <v>-0.15846531380017084</v>
      </c>
      <c r="V33" s="7"/>
      <c r="W33" s="25">
        <f t="shared" si="9"/>
        <v>-0.98941213789328164</v>
      </c>
      <c r="X33" s="24">
        <f t="shared" si="10"/>
        <v>73.291229431358602</v>
      </c>
      <c r="Y33" s="7"/>
      <c r="Z33" s="25">
        <f t="shared" si="11"/>
        <v>603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7.6229431358626698E-2</v>
      </c>
      <c r="AD33" s="17">
        <f t="shared" ca="1" si="14"/>
        <v>-1.0298665161400322E-2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15308</v>
      </c>
      <c r="D34" s="17">
        <v>13118</v>
      </c>
      <c r="E34" s="17">
        <v>11208</v>
      </c>
      <c r="F34" s="17">
        <v>13372</v>
      </c>
      <c r="G34" s="24"/>
      <c r="H34" s="7"/>
      <c r="I34" s="25">
        <f t="shared" si="0"/>
        <v>4100</v>
      </c>
      <c r="J34" s="24">
        <f t="shared" si="0"/>
        <v>-254</v>
      </c>
      <c r="K34" s="7"/>
      <c r="L34" s="25">
        <f t="shared" si="3"/>
        <v>4094.6155438960736</v>
      </c>
      <c r="M34" s="17">
        <f t="shared" si="1"/>
        <v>28.992367535109924</v>
      </c>
      <c r="N34" s="17">
        <f t="shared" si="4"/>
        <v>-256.20051011533593</v>
      </c>
      <c r="O34" s="24">
        <f t="shared" si="2"/>
        <v>4.8422447676957505</v>
      </c>
      <c r="P34" s="7"/>
      <c r="Q34" s="25">
        <f t="shared" si="5"/>
        <v>4119.9140448471098</v>
      </c>
      <c r="R34" s="24">
        <f t="shared" si="6"/>
        <v>-256.33129226081894</v>
      </c>
      <c r="S34" s="7"/>
      <c r="T34" s="25">
        <f t="shared" si="7"/>
        <v>-1.0011469853670076</v>
      </c>
      <c r="U34" s="24">
        <f t="shared" si="8"/>
        <v>-6.2652565362482912E-2</v>
      </c>
      <c r="V34" s="7"/>
      <c r="W34" s="25">
        <f t="shared" si="9"/>
        <v>-1.0010241451241297</v>
      </c>
      <c r="X34" s="24">
        <f t="shared" si="10"/>
        <v>78.809121468332705</v>
      </c>
      <c r="Y34" s="7"/>
      <c r="Z34" s="25">
        <f t="shared" si="11"/>
        <v>614</v>
      </c>
      <c r="AA34" s="17">
        <f t="shared" si="15"/>
        <v>78.740999999999971</v>
      </c>
      <c r="AB34" s="24">
        <f t="shared" si="12"/>
        <v>1.3742897063128545</v>
      </c>
      <c r="AC34" s="17">
        <f t="shared" si="13"/>
        <v>6.8121468332734025E-2</v>
      </c>
      <c r="AD34" s="17">
        <f t="shared" ca="1" si="14"/>
        <v>4.5002466556866239E-2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15305</v>
      </c>
      <c r="D35" s="17">
        <v>13312</v>
      </c>
      <c r="E35" s="17">
        <v>11204</v>
      </c>
      <c r="F35" s="17">
        <v>13167</v>
      </c>
      <c r="G35" s="24"/>
      <c r="H35" s="7"/>
      <c r="I35" s="25">
        <f t="shared" si="0"/>
        <v>4101</v>
      </c>
      <c r="J35" s="24">
        <f t="shared" si="0"/>
        <v>145</v>
      </c>
      <c r="K35" s="7"/>
      <c r="L35" s="25">
        <f t="shared" si="3"/>
        <v>4099.8362783364928</v>
      </c>
      <c r="M35" s="17">
        <f t="shared" si="1"/>
        <v>1.3542481101159733</v>
      </c>
      <c r="N35" s="17">
        <f t="shared" si="4"/>
        <v>150.2076941863364</v>
      </c>
      <c r="O35" s="24">
        <f t="shared" si="2"/>
        <v>27.120078738401908</v>
      </c>
      <c r="P35" s="7"/>
      <c r="Q35" s="25">
        <f t="shared" si="5"/>
        <v>4120.9140448471098</v>
      </c>
      <c r="R35" s="24">
        <f t="shared" si="6"/>
        <v>142.66870773918109</v>
      </c>
      <c r="S35" s="7"/>
      <c r="T35" s="25">
        <f t="shared" si="7"/>
        <v>-1.0013899872778411</v>
      </c>
      <c r="U35" s="24">
        <f t="shared" si="8"/>
        <v>3.4871125011592286E-2</v>
      </c>
      <c r="V35" s="7"/>
      <c r="W35" s="25">
        <f t="shared" si="9"/>
        <v>-1.0014614511055535</v>
      </c>
      <c r="X35" s="24">
        <f t="shared" si="10"/>
        <v>84.384751708047418</v>
      </c>
      <c r="Y35" s="7"/>
      <c r="Z35" s="25">
        <f t="shared" si="11"/>
        <v>632</v>
      </c>
      <c r="AA35" s="17">
        <f t="shared" si="15"/>
        <v>84.428999999999974</v>
      </c>
      <c r="AB35" s="24">
        <f t="shared" si="12"/>
        <v>1.4735640341662919</v>
      </c>
      <c r="AC35" s="17">
        <f t="shared" si="13"/>
        <v>-4.4248291952555974E-2</v>
      </c>
      <c r="AD35" s="17">
        <f t="shared" ca="1" si="14"/>
        <v>7.7351122365044489E-2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15288</v>
      </c>
      <c r="D36" s="17">
        <v>13505</v>
      </c>
      <c r="E36" s="17">
        <v>11216</v>
      </c>
      <c r="F36" s="17">
        <v>12963</v>
      </c>
      <c r="G36" s="24"/>
      <c r="H36" s="7"/>
      <c r="I36" s="25">
        <f t="shared" si="0"/>
        <v>4072</v>
      </c>
      <c r="J36" s="24">
        <f t="shared" si="0"/>
        <v>542</v>
      </c>
      <c r="K36" s="7"/>
      <c r="L36" s="25">
        <f t="shared" si="3"/>
        <v>4065.2511625698421</v>
      </c>
      <c r="M36" s="17">
        <f t="shared" si="1"/>
        <v>45.54680665870017</v>
      </c>
      <c r="N36" s="17">
        <f t="shared" si="4"/>
        <v>549.42232283141527</v>
      </c>
      <c r="O36" s="24">
        <f t="shared" si="2"/>
        <v>55.090876213748423</v>
      </c>
      <c r="P36" s="7"/>
      <c r="Q36" s="25">
        <f t="shared" si="5"/>
        <v>4091.9140448471103</v>
      </c>
      <c r="R36" s="24">
        <f t="shared" si="6"/>
        <v>539.66870773918106</v>
      </c>
      <c r="S36" s="7"/>
      <c r="T36" s="25">
        <f t="shared" si="7"/>
        <v>-0.99434293186367406</v>
      </c>
      <c r="U36" s="24">
        <f t="shared" si="8"/>
        <v>0.13190597483241395</v>
      </c>
      <c r="V36" s="7"/>
      <c r="W36" s="25">
        <f t="shared" si="9"/>
        <v>-0.99460771134004033</v>
      </c>
      <c r="X36" s="24">
        <f t="shared" si="10"/>
        <v>89.945049620651389</v>
      </c>
      <c r="Y36" s="7"/>
      <c r="Z36" s="25">
        <f t="shared" si="11"/>
        <v>623</v>
      </c>
      <c r="AA36" s="17">
        <f t="shared" si="15"/>
        <v>90.035999999999973</v>
      </c>
      <c r="AB36" s="24">
        <f t="shared" si="12"/>
        <v>1.571424645325614</v>
      </c>
      <c r="AC36" s="17">
        <f t="shared" si="13"/>
        <v>-9.0950379348583965E-2</v>
      </c>
      <c r="AD36" s="17">
        <f t="shared" ca="1" si="14"/>
        <v>0.12531809773511782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15246</v>
      </c>
      <c r="D37" s="17">
        <v>13707</v>
      </c>
      <c r="E37" s="17">
        <v>11255</v>
      </c>
      <c r="F37" s="17">
        <v>12767</v>
      </c>
      <c r="G37" s="24"/>
      <c r="H37" s="7"/>
      <c r="I37" s="25">
        <f t="shared" si="0"/>
        <v>3991</v>
      </c>
      <c r="J37" s="24">
        <f t="shared" si="0"/>
        <v>940</v>
      </c>
      <c r="K37" s="7"/>
      <c r="L37" s="25">
        <f t="shared" si="3"/>
        <v>3991.5508376533076</v>
      </c>
      <c r="M37" s="17">
        <f t="shared" si="1"/>
        <v>0.30342212030137239</v>
      </c>
      <c r="N37" s="17">
        <f t="shared" si="4"/>
        <v>943.40624515822901</v>
      </c>
      <c r="O37" s="24">
        <f t="shared" si="2"/>
        <v>11.602506077958589</v>
      </c>
      <c r="P37" s="7"/>
      <c r="Q37" s="25">
        <f t="shared" si="5"/>
        <v>4010.9140448471103</v>
      </c>
      <c r="R37" s="24">
        <f t="shared" si="6"/>
        <v>937.66870773918106</v>
      </c>
      <c r="S37" s="7"/>
      <c r="T37" s="25">
        <f t="shared" si="7"/>
        <v>-0.97465977708617257</v>
      </c>
      <c r="U37" s="24">
        <f t="shared" si="8"/>
        <v>0.22918524492986242</v>
      </c>
      <c r="V37" s="7"/>
      <c r="W37" s="25">
        <f t="shared" si="9"/>
        <v>-0.97511833410780879</v>
      </c>
      <c r="X37" s="24">
        <f t="shared" si="10"/>
        <v>95.61686212937451</v>
      </c>
      <c r="Y37" s="7"/>
      <c r="Z37" s="25">
        <f t="shared" si="11"/>
        <v>623</v>
      </c>
      <c r="AA37" s="17">
        <f t="shared" si="15"/>
        <v>95.642999999999972</v>
      </c>
      <c r="AB37" s="24">
        <f t="shared" si="12"/>
        <v>1.6692852564849363</v>
      </c>
      <c r="AC37" s="17">
        <f t="shared" si="13"/>
        <v>-2.6137870625461801E-2</v>
      </c>
      <c r="AD37" s="17">
        <f t="shared" ca="1" si="14"/>
        <v>3.0435625019180179E-2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15198</v>
      </c>
      <c r="D38" s="17">
        <v>13911</v>
      </c>
      <c r="E38" s="17">
        <v>11319</v>
      </c>
      <c r="F38" s="17">
        <v>12579</v>
      </c>
      <c r="G38" s="24"/>
      <c r="H38" s="7"/>
      <c r="I38" s="25">
        <f t="shared" si="0"/>
        <v>3879</v>
      </c>
      <c r="J38" s="24">
        <f t="shared" si="0"/>
        <v>1332</v>
      </c>
      <c r="K38" s="7"/>
      <c r="L38" s="25">
        <f t="shared" si="3"/>
        <v>3875.8527731277886</v>
      </c>
      <c r="M38" s="17">
        <f t="shared" si="1"/>
        <v>9.9050369851694064</v>
      </c>
      <c r="N38" s="17">
        <f t="shared" si="4"/>
        <v>1338.7373001463111</v>
      </c>
      <c r="O38" s="24">
        <f t="shared" si="2"/>
        <v>45.391213261483564</v>
      </c>
      <c r="P38" s="7"/>
      <c r="Q38" s="25">
        <f t="shared" si="5"/>
        <v>3898.9140448471103</v>
      </c>
      <c r="R38" s="24">
        <f t="shared" si="6"/>
        <v>1329.6687077391812</v>
      </c>
      <c r="S38" s="7"/>
      <c r="T38" s="25">
        <f t="shared" si="7"/>
        <v>-0.94744356307283728</v>
      </c>
      <c r="U38" s="24">
        <f t="shared" si="8"/>
        <v>0.32499799336755036</v>
      </c>
      <c r="V38" s="7"/>
      <c r="W38" s="25">
        <f t="shared" si="9"/>
        <v>-0.94809296082985628</v>
      </c>
      <c r="X38" s="24">
        <f t="shared" si="10"/>
        <v>101.31177208814313</v>
      </c>
      <c r="Y38" s="7"/>
      <c r="Z38" s="25">
        <f t="shared" si="11"/>
        <v>640</v>
      </c>
      <c r="AA38" s="17">
        <f t="shared" si="15"/>
        <v>101.40299999999998</v>
      </c>
      <c r="AB38" s="24">
        <f t="shared" si="12"/>
        <v>1.7698162213998097</v>
      </c>
      <c r="AC38" s="17">
        <f t="shared" si="13"/>
        <v>-9.1227911856847754E-2</v>
      </c>
      <c r="AD38" s="17">
        <f t="shared" ca="1" si="14"/>
        <v>7.2832521887676194E-2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15129</v>
      </c>
      <c r="D39" s="17">
        <v>14105</v>
      </c>
      <c r="E39" s="17">
        <v>11397</v>
      </c>
      <c r="F39" s="17">
        <v>12391</v>
      </c>
      <c r="G39" s="24"/>
      <c r="H39" s="7"/>
      <c r="I39" s="25">
        <f t="shared" si="0"/>
        <v>3732</v>
      </c>
      <c r="J39" s="24">
        <f t="shared" si="0"/>
        <v>1714</v>
      </c>
      <c r="K39" s="7"/>
      <c r="L39" s="25">
        <f t="shared" si="3"/>
        <v>3722.1513749234341</v>
      </c>
      <c r="M39" s="17">
        <f t="shared" si="1"/>
        <v>96.995415898762587</v>
      </c>
      <c r="N39" s="17">
        <f t="shared" si="4"/>
        <v>1717.6652444896306</v>
      </c>
      <c r="O39" s="24">
        <f t="shared" si="2"/>
        <v>13.434017168767442</v>
      </c>
      <c r="P39" s="7"/>
      <c r="Q39" s="25">
        <f t="shared" si="5"/>
        <v>3751.9140448471103</v>
      </c>
      <c r="R39" s="24">
        <f t="shared" si="6"/>
        <v>1711.6687077391812</v>
      </c>
      <c r="S39" s="7"/>
      <c r="T39" s="25">
        <f t="shared" si="7"/>
        <v>-0.91172228218033469</v>
      </c>
      <c r="U39" s="24">
        <f t="shared" si="8"/>
        <v>0.4183665390389707</v>
      </c>
      <c r="V39" s="7"/>
      <c r="W39" s="25">
        <f t="shared" si="9"/>
        <v>-0.91255763402798729</v>
      </c>
      <c r="X39" s="24">
        <f t="shared" si="10"/>
        <v>107.01982645234705</v>
      </c>
      <c r="Y39" s="7"/>
      <c r="Z39" s="25">
        <f t="shared" si="11"/>
        <v>635</v>
      </c>
      <c r="AA39" s="17">
        <f t="shared" si="15"/>
        <v>107.11799999999998</v>
      </c>
      <c r="AB39" s="24">
        <f t="shared" si="12"/>
        <v>1.8695617881512854</v>
      </c>
      <c r="AC39" s="17">
        <f t="shared" si="13"/>
        <v>-9.8173547652933735E-2</v>
      </c>
      <c r="AD39" s="17">
        <f t="shared" ca="1" si="14"/>
        <v>2.1162828527764077E-2</v>
      </c>
      <c r="AE39" s="17">
        <v>130</v>
      </c>
    </row>
    <row r="40" spans="1:31" s="17" customFormat="1" x14ac:dyDescent="0.25">
      <c r="A40" s="17">
        <v>20</v>
      </c>
      <c r="B40" s="17">
        <v>618</v>
      </c>
      <c r="C40" s="17">
        <v>15032</v>
      </c>
      <c r="D40" s="17">
        <v>14282</v>
      </c>
      <c r="E40" s="17">
        <v>11491</v>
      </c>
      <c r="F40" s="17">
        <v>12216</v>
      </c>
      <c r="G40" s="24"/>
      <c r="H40" s="7"/>
      <c r="I40" s="25">
        <f t="shared" si="0"/>
        <v>3541</v>
      </c>
      <c r="J40" s="24">
        <f t="shared" si="0"/>
        <v>2066</v>
      </c>
      <c r="K40" s="7"/>
      <c r="L40" s="25">
        <f t="shared" si="3"/>
        <v>3536.8082122404626</v>
      </c>
      <c r="M40" s="17">
        <f t="shared" si="1"/>
        <v>17.571084621007738</v>
      </c>
      <c r="N40" s="17">
        <f t="shared" si="4"/>
        <v>2070.1222886580495</v>
      </c>
      <c r="O40" s="24">
        <f t="shared" si="2"/>
        <v>16.993263780283186</v>
      </c>
      <c r="P40" s="7"/>
      <c r="Q40" s="25">
        <f t="shared" si="5"/>
        <v>3560.9140448471103</v>
      </c>
      <c r="R40" s="24">
        <f t="shared" si="6"/>
        <v>2063.6687077391812</v>
      </c>
      <c r="S40" s="7"/>
      <c r="T40" s="25">
        <f t="shared" si="7"/>
        <v>-0.86530891721116465</v>
      </c>
      <c r="U40" s="24">
        <f t="shared" si="8"/>
        <v>0.50440247641158842</v>
      </c>
      <c r="V40" s="7"/>
      <c r="W40" s="25">
        <f t="shared" si="9"/>
        <v>-0.86631559263573299</v>
      </c>
      <c r="X40" s="24">
        <f t="shared" si="10"/>
        <v>112.6001255836905</v>
      </c>
      <c r="Y40" s="7"/>
      <c r="Z40" s="25">
        <f t="shared" si="11"/>
        <v>618</v>
      </c>
      <c r="AA40" s="17">
        <f t="shared" si="15"/>
        <v>112.67999999999998</v>
      </c>
      <c r="AB40" s="24">
        <f t="shared" si="12"/>
        <v>1.9666370011472101</v>
      </c>
      <c r="AC40" s="17">
        <f t="shared" si="13"/>
        <v>-7.9874416309479557E-2</v>
      </c>
      <c r="AD40" s="17">
        <f t="shared" ca="1" si="14"/>
        <v>4.6103288519546481E-2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14921</v>
      </c>
      <c r="D41" s="17">
        <v>14445</v>
      </c>
      <c r="E41" s="17">
        <v>11599</v>
      </c>
      <c r="F41" s="17">
        <v>12048</v>
      </c>
      <c r="G41" s="24"/>
      <c r="H41" s="7"/>
      <c r="I41" s="25">
        <f t="shared" si="0"/>
        <v>3322</v>
      </c>
      <c r="J41" s="24">
        <f t="shared" si="0"/>
        <v>2397</v>
      </c>
      <c r="K41" s="7"/>
      <c r="L41" s="25">
        <f t="shared" si="3"/>
        <v>3320.2331297027658</v>
      </c>
      <c r="M41" s="17">
        <f t="shared" si="1"/>
        <v>3.1218306472483413</v>
      </c>
      <c r="N41" s="17">
        <f t="shared" si="4"/>
        <v>2399.9981423512577</v>
      </c>
      <c r="O41" s="24">
        <f t="shared" si="2"/>
        <v>8.9888575584049537</v>
      </c>
      <c r="P41" s="7"/>
      <c r="Q41" s="25">
        <f t="shared" si="5"/>
        <v>3341.9140448471103</v>
      </c>
      <c r="R41" s="24">
        <f t="shared" si="6"/>
        <v>2394.6687077391812</v>
      </c>
      <c r="S41" s="7"/>
      <c r="T41" s="25">
        <f t="shared" si="7"/>
        <v>-0.81209149873866082</v>
      </c>
      <c r="U41" s="24">
        <f t="shared" si="8"/>
        <v>0.58530558797504428</v>
      </c>
      <c r="V41" s="7"/>
      <c r="W41" s="25">
        <f t="shared" si="9"/>
        <v>-0.81325925773099295</v>
      </c>
      <c r="X41" s="24">
        <f t="shared" si="10"/>
        <v>118.13320475737203</v>
      </c>
      <c r="Y41" s="7"/>
      <c r="Z41" s="25">
        <f t="shared" si="11"/>
        <v>612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-5.479524262794655E-2</v>
      </c>
      <c r="AD41" s="17">
        <f t="shared" ca="1" si="14"/>
        <v>3.0451450112693124E-2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14794</v>
      </c>
      <c r="D42" s="17">
        <v>14592</v>
      </c>
      <c r="E42" s="17">
        <v>11722</v>
      </c>
      <c r="F42" s="17">
        <v>11890</v>
      </c>
      <c r="G42" s="24"/>
      <c r="H42" s="7"/>
      <c r="I42" s="25">
        <f t="shared" si="0"/>
        <v>3072</v>
      </c>
      <c r="J42" s="24">
        <f t="shared" si="0"/>
        <v>2702</v>
      </c>
      <c r="K42" s="7"/>
      <c r="L42" s="25">
        <f t="shared" si="3"/>
        <v>3073.2230145851881</v>
      </c>
      <c r="M42" s="17">
        <f t="shared" si="1"/>
        <v>1.4957646755829155</v>
      </c>
      <c r="N42" s="17">
        <f t="shared" si="4"/>
        <v>2707.2714291629159</v>
      </c>
      <c r="O42" s="24">
        <f t="shared" si="2"/>
        <v>27.78796541963986</v>
      </c>
      <c r="P42" s="7"/>
      <c r="Q42" s="25">
        <f t="shared" si="5"/>
        <v>3091.9140448471103</v>
      </c>
      <c r="R42" s="24">
        <f t="shared" si="6"/>
        <v>2699.6687077391812</v>
      </c>
      <c r="S42" s="7"/>
      <c r="T42" s="25">
        <f t="shared" si="7"/>
        <v>-0.75134102103032308</v>
      </c>
      <c r="U42" s="24">
        <f t="shared" si="8"/>
        <v>0.65985377234620457</v>
      </c>
      <c r="V42" s="7"/>
      <c r="W42" s="25">
        <f t="shared" si="9"/>
        <v>-0.75265718725229691</v>
      </c>
      <c r="X42" s="24">
        <f t="shared" si="10"/>
        <v>123.63151598398065</v>
      </c>
      <c r="Y42" s="7"/>
      <c r="Z42" s="25">
        <f t="shared" si="11"/>
        <v>611</v>
      </c>
      <c r="AA42" s="17">
        <f t="shared" si="15"/>
        <v>123.68699999999997</v>
      </c>
      <c r="AB42" s="24">
        <f t="shared" si="12"/>
        <v>2.1587453919142261</v>
      </c>
      <c r="AC42" s="17">
        <f t="shared" si="13"/>
        <v>-5.5484016019320848E-2</v>
      </c>
      <c r="AD42" s="17">
        <f t="shared" ca="1" si="14"/>
        <v>5.1844277574033981E-2</v>
      </c>
      <c r="AE42" s="17">
        <v>127</v>
      </c>
    </row>
    <row r="43" spans="1:31" s="17" customFormat="1" x14ac:dyDescent="0.25">
      <c r="A43" s="17">
        <v>23</v>
      </c>
      <c r="B43" s="17">
        <v>613</v>
      </c>
      <c r="C43" s="17">
        <v>14661</v>
      </c>
      <c r="D43" s="17">
        <v>14744</v>
      </c>
      <c r="E43" s="17">
        <v>11863</v>
      </c>
      <c r="F43" s="17">
        <v>11750</v>
      </c>
      <c r="G43" s="24"/>
      <c r="H43" s="7"/>
      <c r="I43" s="25">
        <f t="shared" si="0"/>
        <v>2798</v>
      </c>
      <c r="J43" s="24">
        <f t="shared" si="0"/>
        <v>2994</v>
      </c>
      <c r="K43" s="7"/>
      <c r="L43" s="25">
        <f t="shared" si="3"/>
        <v>2796.7793258797028</v>
      </c>
      <c r="M43" s="17">
        <f t="shared" si="1"/>
        <v>1.4900453079633182</v>
      </c>
      <c r="N43" s="17">
        <f t="shared" si="4"/>
        <v>2990.5528654118152</v>
      </c>
      <c r="O43" s="24">
        <f t="shared" si="2"/>
        <v>11.88273686905986</v>
      </c>
      <c r="P43" s="7"/>
      <c r="Q43" s="25">
        <f t="shared" si="5"/>
        <v>2817.9140448471103</v>
      </c>
      <c r="R43" s="24">
        <f t="shared" si="6"/>
        <v>2991.6687077391812</v>
      </c>
      <c r="S43" s="7"/>
      <c r="T43" s="25">
        <f t="shared" si="7"/>
        <v>-0.68475849746198492</v>
      </c>
      <c r="U43" s="24">
        <f t="shared" si="8"/>
        <v>0.73122449312121696</v>
      </c>
      <c r="V43" s="7"/>
      <c r="W43" s="25">
        <f t="shared" si="9"/>
        <v>-0.68621672864495742</v>
      </c>
      <c r="X43" s="24">
        <f t="shared" si="10"/>
        <v>129.20919665796606</v>
      </c>
      <c r="Y43" s="7"/>
      <c r="Z43" s="25">
        <f t="shared" si="11"/>
        <v>613</v>
      </c>
      <c r="AA43" s="17">
        <f t="shared" si="15"/>
        <v>129.20399999999998</v>
      </c>
      <c r="AB43" s="24">
        <f t="shared" si="12"/>
        <v>2.255035206746753</v>
      </c>
      <c r="AC43" s="17">
        <f t="shared" si="13"/>
        <v>5.196657966081375E-3</v>
      </c>
      <c r="AD43" s="17">
        <f t="shared" ca="1" si="14"/>
        <v>6.6102993696432577E-2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14503</v>
      </c>
      <c r="D44" s="17">
        <v>14878</v>
      </c>
      <c r="E44" s="17">
        <v>12021</v>
      </c>
      <c r="F44" s="17">
        <v>11621</v>
      </c>
      <c r="G44" s="24"/>
      <c r="H44" s="7"/>
      <c r="I44" s="25">
        <f t="shared" si="0"/>
        <v>2482</v>
      </c>
      <c r="J44" s="24">
        <f t="shared" si="0"/>
        <v>3257</v>
      </c>
      <c r="K44" s="7"/>
      <c r="L44" s="25">
        <f t="shared" si="3"/>
        <v>2483.4294928486188</v>
      </c>
      <c r="M44" s="17">
        <f t="shared" si="1"/>
        <v>2.0434498042522709</v>
      </c>
      <c r="N44" s="17">
        <f t="shared" si="4"/>
        <v>3254.4149749306384</v>
      </c>
      <c r="O44" s="24">
        <f t="shared" si="2"/>
        <v>6.6823546092277564</v>
      </c>
      <c r="P44" s="7"/>
      <c r="Q44" s="25">
        <f t="shared" si="5"/>
        <v>2501.9140448471103</v>
      </c>
      <c r="R44" s="24">
        <f t="shared" si="6"/>
        <v>3254.6687077391812</v>
      </c>
      <c r="S44" s="7"/>
      <c r="T44" s="25">
        <f t="shared" si="7"/>
        <v>-0.60796989363864595</v>
      </c>
      <c r="U44" s="24">
        <f t="shared" si="8"/>
        <v>0.79550702587405353</v>
      </c>
      <c r="V44" s="7"/>
      <c r="W44" s="25">
        <f t="shared" si="9"/>
        <v>-0.60955604720991852</v>
      </c>
      <c r="X44" s="24">
        <f t="shared" si="10"/>
        <v>134.92941887067025</v>
      </c>
      <c r="Y44" s="7"/>
      <c r="Z44" s="25">
        <f t="shared" si="11"/>
        <v>634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1.941887067027892E-2</v>
      </c>
      <c r="AD44" s="17">
        <f t="shared" ca="1" si="14"/>
        <v>1.4524770840495194E-2</v>
      </c>
      <c r="AE44" s="17">
        <v>125</v>
      </c>
    </row>
    <row r="45" spans="1:31" s="17" customFormat="1" x14ac:dyDescent="0.25">
      <c r="A45" s="17">
        <v>25</v>
      </c>
      <c r="B45" s="17">
        <v>638</v>
      </c>
      <c r="C45" s="17">
        <v>14333</v>
      </c>
      <c r="D45" s="17">
        <v>14993</v>
      </c>
      <c r="E45" s="17">
        <v>12192</v>
      </c>
      <c r="F45" s="17">
        <v>11503</v>
      </c>
      <c r="G45" s="24"/>
      <c r="H45" s="7"/>
      <c r="I45" s="25">
        <f t="shared" si="0"/>
        <v>2141</v>
      </c>
      <c r="J45" s="24">
        <f t="shared" si="0"/>
        <v>3490</v>
      </c>
      <c r="K45" s="7"/>
      <c r="L45" s="25">
        <f t="shared" si="3"/>
        <v>2143.0513931863029</v>
      </c>
      <c r="M45" s="17">
        <f t="shared" si="1"/>
        <v>4.2082140048099763</v>
      </c>
      <c r="N45" s="17">
        <f t="shared" si="4"/>
        <v>3487.4362474978002</v>
      </c>
      <c r="O45" s="24">
        <f t="shared" si="2"/>
        <v>6.5728268925357582</v>
      </c>
      <c r="P45" s="7"/>
      <c r="Q45" s="25">
        <f t="shared" si="5"/>
        <v>2160.9140448471103</v>
      </c>
      <c r="R45" s="24">
        <f t="shared" si="6"/>
        <v>3487.6687077391812</v>
      </c>
      <c r="S45" s="7"/>
      <c r="T45" s="25">
        <f t="shared" si="7"/>
        <v>-0.52510624204447331</v>
      </c>
      <c r="U45" s="24">
        <f t="shared" si="8"/>
        <v>0.85245695032808733</v>
      </c>
      <c r="V45" s="7"/>
      <c r="W45" s="25">
        <f t="shared" si="9"/>
        <v>-0.52680569665409949</v>
      </c>
      <c r="X45" s="24">
        <f t="shared" si="10"/>
        <v>140.6750572012653</v>
      </c>
      <c r="Y45" s="7"/>
      <c r="Z45" s="25">
        <f t="shared" si="11"/>
        <v>638</v>
      </c>
      <c r="AA45" s="17">
        <f t="shared" si="15"/>
        <v>140.65199999999996</v>
      </c>
      <c r="AB45" s="24">
        <f t="shared" si="12"/>
        <v>2.4548404995150639</v>
      </c>
      <c r="AC45" s="17">
        <f t="shared" si="13"/>
        <v>2.3057201265345384E-2</v>
      </c>
      <c r="AD45" s="17">
        <f t="shared" ca="1" si="14"/>
        <v>9.6249357045365969E-2</v>
      </c>
      <c r="AE45" s="17">
        <v>124</v>
      </c>
    </row>
    <row r="46" spans="1:31" s="17" customFormat="1" x14ac:dyDescent="0.25">
      <c r="A46" s="17">
        <v>26</v>
      </c>
      <c r="B46" s="17">
        <v>626</v>
      </c>
      <c r="C46" s="17">
        <v>14154</v>
      </c>
      <c r="D46" s="17">
        <v>15091</v>
      </c>
      <c r="E46" s="17">
        <v>12371</v>
      </c>
      <c r="F46" s="17">
        <v>11406</v>
      </c>
      <c r="G46" s="24"/>
      <c r="H46" s="7"/>
      <c r="I46" s="25">
        <f t="shared" si="0"/>
        <v>1783</v>
      </c>
      <c r="J46" s="24">
        <f t="shared" si="0"/>
        <v>3685</v>
      </c>
      <c r="K46" s="7"/>
      <c r="L46" s="25">
        <f t="shared" si="3"/>
        <v>1787.9433540408415</v>
      </c>
      <c r="M46" s="17">
        <f t="shared" si="1"/>
        <v>24.436749173104392</v>
      </c>
      <c r="N46" s="17">
        <f t="shared" si="4"/>
        <v>3682.1284912182077</v>
      </c>
      <c r="O46" s="24">
        <f t="shared" si="2"/>
        <v>8.2455626839101388</v>
      </c>
      <c r="P46" s="7"/>
      <c r="Q46" s="25">
        <f t="shared" si="5"/>
        <v>1802.9140448471101</v>
      </c>
      <c r="R46" s="24">
        <f t="shared" si="6"/>
        <v>3682.6687077391812</v>
      </c>
      <c r="S46" s="7"/>
      <c r="T46" s="25">
        <f t="shared" si="7"/>
        <v>-0.4381115579661336</v>
      </c>
      <c r="U46" s="24">
        <f t="shared" si="8"/>
        <v>0.90011890427030461</v>
      </c>
      <c r="V46" s="7"/>
      <c r="W46" s="25">
        <f t="shared" si="9"/>
        <v>-0.43990580031130316</v>
      </c>
      <c r="X46" s="24">
        <f t="shared" si="10"/>
        <v>146.34483591856974</v>
      </c>
      <c r="Y46" s="7"/>
      <c r="Z46" s="25">
        <f t="shared" si="11"/>
        <v>626</v>
      </c>
      <c r="AA46" s="17">
        <f t="shared" si="15"/>
        <v>146.28599999999994</v>
      </c>
      <c r="AB46" s="24">
        <f t="shared" si="12"/>
        <v>2.5531723495724239</v>
      </c>
      <c r="AC46" s="17">
        <f t="shared" si="13"/>
        <v>5.8835918569798196E-2</v>
      </c>
      <c r="AD46" s="17">
        <f t="shared" ca="1" si="14"/>
        <v>3.5462134160468395E-2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13975</v>
      </c>
      <c r="D47" s="17">
        <v>15187</v>
      </c>
      <c r="E47" s="17">
        <v>12563</v>
      </c>
      <c r="F47" s="17">
        <v>11331</v>
      </c>
      <c r="G47" s="24"/>
      <c r="H47" s="7"/>
      <c r="I47" s="25">
        <f t="shared" si="0"/>
        <v>1412</v>
      </c>
      <c r="J47" s="24">
        <f t="shared" si="0"/>
        <v>3856</v>
      </c>
      <c r="K47" s="7"/>
      <c r="L47" s="25">
        <f t="shared" si="3"/>
        <v>1414.750491872534</v>
      </c>
      <c r="M47" s="17">
        <f t="shared" si="1"/>
        <v>7.5652055408755068</v>
      </c>
      <c r="N47" s="17">
        <f t="shared" si="4"/>
        <v>3841.5291488251805</v>
      </c>
      <c r="O47" s="24">
        <f t="shared" si="2"/>
        <v>209.40553372377411</v>
      </c>
      <c r="P47" s="7"/>
      <c r="Q47" s="25">
        <f t="shared" si="5"/>
        <v>1431.9140448471101</v>
      </c>
      <c r="R47" s="24">
        <f t="shared" si="6"/>
        <v>3853.6687077391812</v>
      </c>
      <c r="S47" s="7"/>
      <c r="T47" s="25">
        <f t="shared" si="7"/>
        <v>-0.34795784904696037</v>
      </c>
      <c r="U47" s="24">
        <f t="shared" si="8"/>
        <v>0.94191477157347969</v>
      </c>
      <c r="V47" s="7"/>
      <c r="W47" s="25">
        <f t="shared" si="9"/>
        <v>-0.34983518542384245</v>
      </c>
      <c r="X47" s="24">
        <f t="shared" si="10"/>
        <v>152.01507842133458</v>
      </c>
      <c r="Y47" s="7"/>
      <c r="Z47" s="25">
        <f t="shared" si="11"/>
        <v>627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8.6078421334633504E-2</v>
      </c>
      <c r="AD47" s="17">
        <f t="shared" ca="1" si="14"/>
        <v>-7.2647946779824224E-2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13764</v>
      </c>
      <c r="D48" s="17">
        <v>15225</v>
      </c>
      <c r="E48" s="17">
        <v>12743</v>
      </c>
      <c r="F48" s="17">
        <v>11255</v>
      </c>
      <c r="G48" s="24"/>
      <c r="H48" s="7"/>
      <c r="I48" s="25">
        <f t="shared" si="0"/>
        <v>1021</v>
      </c>
      <c r="J48" s="24">
        <f t="shared" si="0"/>
        <v>3970</v>
      </c>
      <c r="K48" s="7"/>
      <c r="L48" s="25">
        <f t="shared" si="3"/>
        <v>1025.7638031153651</v>
      </c>
      <c r="M48" s="17">
        <f t="shared" si="1"/>
        <v>22.69382012196257</v>
      </c>
      <c r="N48" s="17">
        <f t="shared" si="4"/>
        <v>3964.2497941383072</v>
      </c>
      <c r="O48" s="24">
        <f t="shared" si="2"/>
        <v>33.064867451846787</v>
      </c>
      <c r="P48" s="7"/>
      <c r="Q48" s="25">
        <f t="shared" si="5"/>
        <v>1040.9140448471101</v>
      </c>
      <c r="R48" s="24">
        <f t="shared" si="6"/>
        <v>3967.6687077391812</v>
      </c>
      <c r="S48" s="7"/>
      <c r="T48" s="25">
        <f t="shared" si="7"/>
        <v>-0.25294410191112016</v>
      </c>
      <c r="U48" s="24">
        <f t="shared" si="8"/>
        <v>0.96977868310892967</v>
      </c>
      <c r="V48" s="7"/>
      <c r="W48" s="25">
        <f t="shared" si="9"/>
        <v>-0.25487676501817003</v>
      </c>
      <c r="X48" s="24">
        <f t="shared" si="10"/>
        <v>157.66507542230147</v>
      </c>
      <c r="Y48" s="7"/>
      <c r="Z48" s="25">
        <f t="shared" si="11"/>
        <v>630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6.6075422301537401E-2</v>
      </c>
      <c r="AD48" s="17">
        <f t="shared" ca="1" si="14"/>
        <v>7.6348121790260848E-2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13585</v>
      </c>
      <c r="D49" s="17">
        <v>15278</v>
      </c>
      <c r="E49" s="17">
        <v>12945</v>
      </c>
      <c r="F49" s="17">
        <v>11227</v>
      </c>
      <c r="G49" s="24"/>
      <c r="H49" s="7"/>
      <c r="I49" s="25">
        <f t="shared" si="0"/>
        <v>640</v>
      </c>
      <c r="J49" s="24">
        <f t="shared" si="0"/>
        <v>4051</v>
      </c>
      <c r="K49" s="7"/>
      <c r="L49" s="25">
        <f t="shared" si="3"/>
        <v>641.24834251861671</v>
      </c>
      <c r="M49" s="17">
        <f t="shared" si="1"/>
        <v>1.55835904378631</v>
      </c>
      <c r="N49" s="17">
        <f t="shared" si="4"/>
        <v>4045.8665121586264</v>
      </c>
      <c r="O49" s="24">
        <f t="shared" si="2"/>
        <v>26.352697417530663</v>
      </c>
      <c r="P49" s="7"/>
      <c r="Q49" s="25">
        <f t="shared" si="5"/>
        <v>659.91404484711006</v>
      </c>
      <c r="R49" s="24">
        <f t="shared" si="6"/>
        <v>4048.6687077391812</v>
      </c>
      <c r="S49" s="7"/>
      <c r="T49" s="25">
        <f t="shared" si="7"/>
        <v>-0.16036037388361341</v>
      </c>
      <c r="U49" s="24">
        <f t="shared" si="8"/>
        <v>0.98957672551569686</v>
      </c>
      <c r="V49" s="7"/>
      <c r="W49" s="25">
        <f t="shared" si="9"/>
        <v>-0.1623322983222811</v>
      </c>
      <c r="X49" s="24">
        <f t="shared" si="10"/>
        <v>163.07455388226879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1.2553882268861116E-2</v>
      </c>
      <c r="AD49" s="17">
        <f t="shared" ca="1" si="14"/>
        <v>5.0100276100636165E-2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13393</v>
      </c>
      <c r="D50" s="17">
        <v>15314</v>
      </c>
      <c r="E50" s="17">
        <v>13154</v>
      </c>
      <c r="F50" s="17">
        <v>11209</v>
      </c>
      <c r="G50" s="24"/>
      <c r="H50" s="7"/>
      <c r="I50" s="25">
        <f t="shared" si="0"/>
        <v>239</v>
      </c>
      <c r="J50" s="24">
        <f t="shared" si="0"/>
        <v>4105</v>
      </c>
      <c r="K50" s="7"/>
      <c r="L50" s="25">
        <f t="shared" si="3"/>
        <v>248.13683257384443</v>
      </c>
      <c r="M50" s="17">
        <f t="shared" si="1"/>
        <v>83.481709482464623</v>
      </c>
      <c r="N50" s="17">
        <f t="shared" si="4"/>
        <v>4090.9605897184078</v>
      </c>
      <c r="O50" s="24">
        <f t="shared" si="2"/>
        <v>197.1050410548755</v>
      </c>
      <c r="P50" s="7"/>
      <c r="Q50" s="25">
        <f t="shared" si="5"/>
        <v>258.91404484711012</v>
      </c>
      <c r="R50" s="24">
        <f t="shared" si="6"/>
        <v>4102.6687077391807</v>
      </c>
      <c r="S50" s="7"/>
      <c r="T50" s="25">
        <f t="shared" si="7"/>
        <v>-6.2916607639439695E-2</v>
      </c>
      <c r="U50" s="24">
        <f t="shared" si="8"/>
        <v>1.0027754204535415</v>
      </c>
      <c r="V50" s="7"/>
      <c r="W50" s="25">
        <f t="shared" si="9"/>
        <v>-6.4914635400532855E-2</v>
      </c>
      <c r="X50" s="24">
        <f t="shared" si="10"/>
        <v>168.68663238014835</v>
      </c>
      <c r="Y50" s="7"/>
      <c r="Z50" s="25">
        <f t="shared" si="11"/>
        <v>611</v>
      </c>
      <c r="AA50" s="17">
        <f t="shared" si="15"/>
        <v>168.56099999999992</v>
      </c>
      <c r="AB50" s="24">
        <f t="shared" si="12"/>
        <v>2.9419444404541606</v>
      </c>
      <c r="AC50" s="17">
        <f t="shared" si="13"/>
        <v>0.12563238014843137</v>
      </c>
      <c r="AD50" s="17">
        <f t="shared" ca="1" si="14"/>
        <v>-2.0985764701492826E-2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13178</v>
      </c>
      <c r="D51" s="17">
        <v>15296</v>
      </c>
      <c r="E51" s="17">
        <v>13338</v>
      </c>
      <c r="F51" s="17">
        <v>11196</v>
      </c>
      <c r="G51" s="24"/>
      <c r="H51" s="7"/>
      <c r="I51" s="25">
        <f t="shared" si="0"/>
        <v>-160</v>
      </c>
      <c r="J51" s="24">
        <f t="shared" si="0"/>
        <v>4100</v>
      </c>
      <c r="K51" s="7"/>
      <c r="L51" s="25">
        <f t="shared" si="3"/>
        <v>-157.15575426979802</v>
      </c>
      <c r="M51" s="17">
        <f t="shared" si="1"/>
        <v>8.0897337737721724</v>
      </c>
      <c r="N51" s="17">
        <f t="shared" si="4"/>
        <v>4098.1692901999113</v>
      </c>
      <c r="O51" s="24">
        <f t="shared" si="2"/>
        <v>3.3514983721408012</v>
      </c>
      <c r="P51" s="7"/>
      <c r="Q51" s="25">
        <f t="shared" si="5"/>
        <v>-140.08595515288988</v>
      </c>
      <c r="R51" s="24">
        <f t="shared" si="6"/>
        <v>4097.6687077391807</v>
      </c>
      <c r="S51" s="7"/>
      <c r="T51" s="25">
        <f t="shared" si="7"/>
        <v>3.4041154783067351E-2</v>
      </c>
      <c r="U51" s="24">
        <f t="shared" si="8"/>
        <v>1.0015533190704078</v>
      </c>
      <c r="V51" s="7"/>
      <c r="W51" s="25">
        <f t="shared" si="9"/>
        <v>3.2045754343234208E-2</v>
      </c>
      <c r="X51" s="24">
        <f t="shared" si="10"/>
        <v>174.22311846663865</v>
      </c>
      <c r="Y51" s="7"/>
      <c r="Z51" s="25">
        <f t="shared" si="11"/>
        <v>626</v>
      </c>
      <c r="AA51" s="17">
        <f t="shared" si="15"/>
        <v>174.19499999999991</v>
      </c>
      <c r="AB51" s="24">
        <f t="shared" si="12"/>
        <v>3.040276290511521</v>
      </c>
      <c r="AC51" s="17">
        <f t="shared" si="13"/>
        <v>2.8118466638744621E-2</v>
      </c>
      <c r="AD51" s="17">
        <f t="shared" ca="1" si="14"/>
        <v>9.2700734717368505E-2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12983</v>
      </c>
      <c r="D52" s="17">
        <v>15284</v>
      </c>
      <c r="E52" s="17">
        <v>13542</v>
      </c>
      <c r="F52" s="17">
        <v>11214</v>
      </c>
      <c r="G52" s="24"/>
      <c r="H52" s="7"/>
      <c r="I52" s="25">
        <f t="shared" ref="I52:J83" si="16">C52-E52</f>
        <v>-559</v>
      </c>
      <c r="J52" s="24">
        <f t="shared" si="16"/>
        <v>4070</v>
      </c>
      <c r="K52" s="7"/>
      <c r="L52" s="25">
        <f t="shared" si="3"/>
        <v>-560.48025346940778</v>
      </c>
      <c r="M52" s="17">
        <f t="shared" si="1"/>
        <v>2.1911503336937841</v>
      </c>
      <c r="N52" s="17">
        <f t="shared" si="4"/>
        <v>4065.9290231693471</v>
      </c>
      <c r="O52" s="24">
        <f t="shared" si="2"/>
        <v>16.572852355712349</v>
      </c>
      <c r="P52" s="7"/>
      <c r="Q52" s="25">
        <f t="shared" si="5"/>
        <v>-539.08595515288994</v>
      </c>
      <c r="R52" s="24">
        <f t="shared" si="6"/>
        <v>4067.6687077391812</v>
      </c>
      <c r="S52" s="7"/>
      <c r="T52" s="25">
        <f t="shared" si="7"/>
        <v>0.13099891720557441</v>
      </c>
      <c r="U52" s="24">
        <f t="shared" si="8"/>
        <v>0.99422071077160523</v>
      </c>
      <c r="V52" s="7"/>
      <c r="W52" s="25">
        <f t="shared" si="9"/>
        <v>0.12901831849729492</v>
      </c>
      <c r="X52" s="24">
        <f t="shared" si="10"/>
        <v>179.78436100497936</v>
      </c>
      <c r="Y52" s="7"/>
      <c r="Z52" s="25">
        <f t="shared" si="11"/>
        <v>625</v>
      </c>
      <c r="AA52" s="17">
        <f t="shared" si="15"/>
        <v>179.81999999999991</v>
      </c>
      <c r="AB52" s="24">
        <f t="shared" si="12"/>
        <v>3.1384510609362013</v>
      </c>
      <c r="AC52" s="17">
        <f t="shared" si="13"/>
        <v>-3.5638995020548236E-2</v>
      </c>
      <c r="AD52" s="17">
        <f t="shared" ca="1" si="14"/>
        <v>8.9777067321165305E-2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12775</v>
      </c>
      <c r="D53" s="17">
        <v>15244</v>
      </c>
      <c r="E53" s="17">
        <v>13739</v>
      </c>
      <c r="F53" s="17">
        <v>11247</v>
      </c>
      <c r="G53" s="24"/>
      <c r="H53" s="7"/>
      <c r="I53" s="25">
        <f t="shared" si="16"/>
        <v>-964</v>
      </c>
      <c r="J53" s="24">
        <f t="shared" si="16"/>
        <v>3997</v>
      </c>
      <c r="K53" s="7"/>
      <c r="L53" s="25">
        <f t="shared" si="3"/>
        <v>-961.75005902622604</v>
      </c>
      <c r="M53" s="17">
        <f t="shared" si="1"/>
        <v>5.0622343854669145</v>
      </c>
      <c r="N53" s="17">
        <f t="shared" si="4"/>
        <v>3993.8662986076456</v>
      </c>
      <c r="O53" s="24">
        <f t="shared" si="2"/>
        <v>9.8200844164438816</v>
      </c>
      <c r="P53" s="7"/>
      <c r="Q53" s="25">
        <f t="shared" si="5"/>
        <v>-944.08595515288994</v>
      </c>
      <c r="R53" s="24">
        <f t="shared" si="6"/>
        <v>3994.6687077391812</v>
      </c>
      <c r="S53" s="7"/>
      <c r="T53" s="25">
        <f t="shared" si="7"/>
        <v>0.22941469109308155</v>
      </c>
      <c r="U53" s="24">
        <f t="shared" si="8"/>
        <v>0.97637803057785211</v>
      </c>
      <c r="V53" s="7"/>
      <c r="W53" s="25">
        <f t="shared" si="9"/>
        <v>0.22746983699588333</v>
      </c>
      <c r="X53" s="24">
        <f t="shared" si="10"/>
        <v>185.50495254188456</v>
      </c>
      <c r="Y53" s="7"/>
      <c r="Z53" s="25">
        <f t="shared" si="11"/>
        <v>630</v>
      </c>
      <c r="AA53" s="17">
        <f t="shared" si="15"/>
        <v>185.4899999999999</v>
      </c>
      <c r="AB53" s="24">
        <f t="shared" si="12"/>
        <v>3.2374112295242798</v>
      </c>
      <c r="AC53" s="17">
        <f t="shared" si="13"/>
        <v>1.495254188466788E-2</v>
      </c>
      <c r="AD53" s="17">
        <f t="shared" ca="1" si="14"/>
        <v>-9.69273414170857E-3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12589</v>
      </c>
      <c r="D54" s="17">
        <v>15197</v>
      </c>
      <c r="E54" s="17">
        <v>13947</v>
      </c>
      <c r="F54" s="17">
        <v>11315</v>
      </c>
      <c r="G54" s="24"/>
      <c r="H54" s="7"/>
      <c r="I54" s="25">
        <f t="shared" si="16"/>
        <v>-1358</v>
      </c>
      <c r="J54" s="24">
        <f t="shared" si="16"/>
        <v>3882</v>
      </c>
      <c r="K54" s="7"/>
      <c r="L54" s="25">
        <f t="shared" si="3"/>
        <v>-1356.2507209187133</v>
      </c>
      <c r="M54" s="17">
        <f t="shared" si="1"/>
        <v>3.0599773042270968</v>
      </c>
      <c r="N54" s="17">
        <f t="shared" si="4"/>
        <v>3881.9569244350851</v>
      </c>
      <c r="O54" s="24">
        <f t="shared" si="2"/>
        <v>1.8555042927414893E-3</v>
      </c>
      <c r="P54" s="7"/>
      <c r="Q54" s="25">
        <f t="shared" si="5"/>
        <v>-1338.0859551528899</v>
      </c>
      <c r="R54" s="24">
        <f t="shared" si="6"/>
        <v>3879.6687077391812</v>
      </c>
      <c r="S54" s="7"/>
      <c r="T54" s="25">
        <f t="shared" si="7"/>
        <v>0.32515744396142182</v>
      </c>
      <c r="U54" s="24">
        <f t="shared" si="8"/>
        <v>0.94826969876577527</v>
      </c>
      <c r="V54" s="7"/>
      <c r="W54" s="25">
        <f t="shared" si="9"/>
        <v>0.32326878217925681</v>
      </c>
      <c r="X54" s="24">
        <f t="shared" si="10"/>
        <v>191.21494531887208</v>
      </c>
      <c r="Y54" s="7"/>
      <c r="Z54" s="25">
        <f t="shared" si="11"/>
        <v>634</v>
      </c>
      <c r="AA54" s="17">
        <f t="shared" si="15"/>
        <v>191.19599999999988</v>
      </c>
      <c r="AB54" s="24">
        <f t="shared" si="12"/>
        <v>3.336999716643076</v>
      </c>
      <c r="AC54" s="17">
        <f t="shared" si="13"/>
        <v>1.8945318872198413E-2</v>
      </c>
      <c r="AD54" s="17">
        <f t="shared" ca="1" si="14"/>
        <v>-1.1813136793335843E-2</v>
      </c>
      <c r="AE54" s="17">
        <v>115</v>
      </c>
    </row>
    <row r="55" spans="1:31" s="17" customFormat="1" x14ac:dyDescent="0.25">
      <c r="A55" s="17">
        <v>35</v>
      </c>
      <c r="B55" s="17">
        <v>637</v>
      </c>
      <c r="C55" s="17">
        <v>12400</v>
      </c>
      <c r="D55" s="17">
        <v>15125</v>
      </c>
      <c r="E55" s="17">
        <v>14139</v>
      </c>
      <c r="F55" s="17">
        <v>11393</v>
      </c>
      <c r="G55" s="24"/>
      <c r="H55" s="7"/>
      <c r="I55" s="25">
        <f t="shared" si="16"/>
        <v>-1739</v>
      </c>
      <c r="J55" s="24">
        <f t="shared" si="16"/>
        <v>3732</v>
      </c>
      <c r="K55" s="7"/>
      <c r="L55" s="25">
        <f t="shared" si="3"/>
        <v>-1739.2681662917989</v>
      </c>
      <c r="M55" s="17">
        <f t="shared" si="1"/>
        <v>7.1913160057191158E-2</v>
      </c>
      <c r="N55" s="17">
        <f t="shared" si="4"/>
        <v>3730.8395705116345</v>
      </c>
      <c r="O55" s="24">
        <f t="shared" si="2"/>
        <v>1.3465965974681702</v>
      </c>
      <c r="P55" s="7"/>
      <c r="Q55" s="25">
        <f t="shared" si="5"/>
        <v>-1719.0859551528899</v>
      </c>
      <c r="R55" s="24">
        <f t="shared" si="6"/>
        <v>3729.6687077391812</v>
      </c>
      <c r="S55" s="7"/>
      <c r="T55" s="25">
        <f t="shared" si="7"/>
        <v>0.41774117198892857</v>
      </c>
      <c r="U55" s="24">
        <f t="shared" si="8"/>
        <v>0.91160665727176204</v>
      </c>
      <c r="V55" s="7"/>
      <c r="W55" s="25">
        <f t="shared" si="9"/>
        <v>0.41592574042625891</v>
      </c>
      <c r="X55" s="24">
        <f t="shared" si="10"/>
        <v>196.91561836322762</v>
      </c>
      <c r="Y55" s="7"/>
      <c r="Z55" s="25">
        <f t="shared" si="11"/>
        <v>637</v>
      </c>
      <c r="AA55" s="17">
        <f t="shared" si="15"/>
        <v>196.92899999999989</v>
      </c>
      <c r="AB55" s="24">
        <f t="shared" si="12"/>
        <v>3.437059442659911</v>
      </c>
      <c r="AC55" s="17">
        <f t="shared" si="13"/>
        <v>-1.3381636772265892E-2</v>
      </c>
      <c r="AD55" s="17">
        <f t="shared" ca="1" si="14"/>
        <v>6.2905774780688262E-3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12218</v>
      </c>
      <c r="D56" s="17">
        <v>15031</v>
      </c>
      <c r="E56" s="17">
        <v>14308</v>
      </c>
      <c r="F56" s="17">
        <v>11477</v>
      </c>
      <c r="G56" s="24"/>
      <c r="H56" s="7"/>
      <c r="I56" s="25">
        <f t="shared" si="16"/>
        <v>-2090</v>
      </c>
      <c r="J56" s="24">
        <f t="shared" si="16"/>
        <v>3554</v>
      </c>
      <c r="K56" s="7"/>
      <c r="L56" s="25">
        <f t="shared" si="3"/>
        <v>-2089.4094871959878</v>
      </c>
      <c r="M56" s="17">
        <f t="shared" si="1"/>
        <v>0.34870537170232507</v>
      </c>
      <c r="N56" s="17">
        <f t="shared" si="4"/>
        <v>3551.4995703868435</v>
      </c>
      <c r="O56" s="24">
        <f t="shared" si="2"/>
        <v>6.2521482503498857</v>
      </c>
      <c r="P56" s="7"/>
      <c r="Q56" s="25">
        <f t="shared" si="5"/>
        <v>-2070.0859551528897</v>
      </c>
      <c r="R56" s="24">
        <f t="shared" si="6"/>
        <v>3551.6687077391812</v>
      </c>
      <c r="S56" s="7"/>
      <c r="T56" s="25">
        <f t="shared" si="7"/>
        <v>0.50303484269143472</v>
      </c>
      <c r="U56" s="24">
        <f t="shared" si="8"/>
        <v>0.86809984803219964</v>
      </c>
      <c r="V56" s="7"/>
      <c r="W56" s="25">
        <f t="shared" si="9"/>
        <v>0.50130626221867647</v>
      </c>
      <c r="X56" s="24">
        <f t="shared" si="10"/>
        <v>202.39587939713351</v>
      </c>
      <c r="Y56" s="7"/>
      <c r="Z56" s="25">
        <f t="shared" si="11"/>
        <v>609</v>
      </c>
      <c r="AA56" s="17">
        <f t="shared" si="15"/>
        <v>202.40999999999988</v>
      </c>
      <c r="AB56" s="24">
        <f t="shared" si="12"/>
        <v>3.5327209389617207</v>
      </c>
      <c r="AC56" s="17">
        <f t="shared" si="13"/>
        <v>-1.4120602866370291E-2</v>
      </c>
      <c r="AD56" s="17">
        <f t="shared" ca="1" si="14"/>
        <v>6.703197808124628E-2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12061</v>
      </c>
      <c r="D57" s="17">
        <v>14930</v>
      </c>
      <c r="E57" s="17">
        <v>14486</v>
      </c>
      <c r="F57" s="17">
        <v>11598</v>
      </c>
      <c r="G57" s="24"/>
      <c r="H57" s="7"/>
      <c r="I57" s="25">
        <f t="shared" si="16"/>
        <v>-2425</v>
      </c>
      <c r="J57" s="24">
        <f t="shared" si="16"/>
        <v>3332</v>
      </c>
      <c r="K57" s="7"/>
      <c r="L57" s="25">
        <f t="shared" si="3"/>
        <v>-2425.8798537214607</v>
      </c>
      <c r="M57" s="17">
        <f t="shared" si="1"/>
        <v>0.77414257116820218</v>
      </c>
      <c r="N57" s="17">
        <f t="shared" si="4"/>
        <v>3336.0003246859551</v>
      </c>
      <c r="O57" s="24">
        <f t="shared" si="2"/>
        <v>16.002597593061711</v>
      </c>
      <c r="P57" s="7"/>
      <c r="Q57" s="25">
        <f t="shared" si="5"/>
        <v>-2405.0859551528897</v>
      </c>
      <c r="R57" s="24">
        <f t="shared" si="6"/>
        <v>3329.6687077391812</v>
      </c>
      <c r="S57" s="7"/>
      <c r="T57" s="25">
        <f t="shared" si="7"/>
        <v>0.58444048282060723</v>
      </c>
      <c r="U57" s="24">
        <f t="shared" si="8"/>
        <v>0.81383854662106014</v>
      </c>
      <c r="V57" s="7"/>
      <c r="W57" s="25">
        <f t="shared" si="9"/>
        <v>0.58282017268301689</v>
      </c>
      <c r="X57" s="24">
        <f t="shared" si="10"/>
        <v>207.99837013376953</v>
      </c>
      <c r="Y57" s="7"/>
      <c r="Z57" s="25">
        <f t="shared" si="11"/>
        <v>619</v>
      </c>
      <c r="AA57" s="17">
        <f t="shared" si="15"/>
        <v>207.98099999999988</v>
      </c>
      <c r="AB57" s="24">
        <f t="shared" si="12"/>
        <v>3.6299532315903247</v>
      </c>
      <c r="AC57" s="17">
        <f t="shared" si="13"/>
        <v>1.737013376964569E-2</v>
      </c>
      <c r="AD57" s="17">
        <f t="shared" ca="1" si="14"/>
        <v>-1.0568687787525732E-2</v>
      </c>
      <c r="AE57" s="17">
        <v>112</v>
      </c>
    </row>
    <row r="58" spans="1:31" s="17" customFormat="1" x14ac:dyDescent="0.25">
      <c r="A58" s="17">
        <v>38</v>
      </c>
      <c r="B58" s="17">
        <v>617</v>
      </c>
      <c r="C58" s="17">
        <v>11896</v>
      </c>
      <c r="D58" s="17">
        <v>14798</v>
      </c>
      <c r="E58" s="17">
        <v>14631</v>
      </c>
      <c r="F58" s="17">
        <v>11714</v>
      </c>
      <c r="G58" s="24"/>
      <c r="H58" s="7"/>
      <c r="I58" s="25">
        <f t="shared" si="16"/>
        <v>-2735</v>
      </c>
      <c r="J58" s="24">
        <f t="shared" si="16"/>
        <v>3084</v>
      </c>
      <c r="K58" s="7"/>
      <c r="L58" s="25">
        <f t="shared" si="3"/>
        <v>-2738.635349932149</v>
      </c>
      <c r="M58" s="17">
        <f t="shared" si="1"/>
        <v>13.215769129175619</v>
      </c>
      <c r="N58" s="17">
        <f t="shared" si="4"/>
        <v>3089.8863411441152</v>
      </c>
      <c r="O58" s="24">
        <f t="shared" si="2"/>
        <v>34.649012064904021</v>
      </c>
      <c r="P58" s="7"/>
      <c r="Q58" s="25">
        <f t="shared" si="5"/>
        <v>-2715.0859551528897</v>
      </c>
      <c r="R58" s="24">
        <f t="shared" si="6"/>
        <v>3081.6687077391812</v>
      </c>
      <c r="S58" s="7"/>
      <c r="T58" s="25">
        <f t="shared" si="7"/>
        <v>0.65977107517894606</v>
      </c>
      <c r="U58" s="24">
        <f t="shared" si="8"/>
        <v>0.75322231801762485</v>
      </c>
      <c r="V58" s="7"/>
      <c r="W58" s="25">
        <f t="shared" si="9"/>
        <v>0.65827168470563502</v>
      </c>
      <c r="X58" s="24">
        <f t="shared" si="10"/>
        <v>213.54203881836202</v>
      </c>
      <c r="Y58" s="7"/>
      <c r="Z58" s="25">
        <f t="shared" si="11"/>
        <v>617</v>
      </c>
      <c r="AA58" s="17">
        <f t="shared" si="15"/>
        <v>213.53399999999988</v>
      </c>
      <c r="AB58" s="24">
        <f t="shared" si="12"/>
        <v>3.7268713649535692</v>
      </c>
      <c r="AC58" s="17">
        <f t="shared" si="13"/>
        <v>8.0388183621380449E-3</v>
      </c>
      <c r="AD58" s="17">
        <f t="shared" ca="1" si="14"/>
        <v>1.1395974659166086E-2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11748</v>
      </c>
      <c r="D59" s="17">
        <v>14654</v>
      </c>
      <c r="E59" s="17">
        <v>14771</v>
      </c>
      <c r="F59" s="17">
        <v>11852</v>
      </c>
      <c r="G59" s="24"/>
      <c r="H59" s="7"/>
      <c r="I59" s="25">
        <f t="shared" si="16"/>
        <v>-3023</v>
      </c>
      <c r="J59" s="24">
        <f t="shared" si="16"/>
        <v>2802</v>
      </c>
      <c r="K59" s="7"/>
      <c r="L59" s="25">
        <f t="shared" si="3"/>
        <v>-3025.8591860476399</v>
      </c>
      <c r="M59" s="17">
        <f t="shared" si="1"/>
        <v>8.174944855018806</v>
      </c>
      <c r="N59" s="17">
        <f t="shared" si="4"/>
        <v>2814.8218814655484</v>
      </c>
      <c r="O59" s="24">
        <f t="shared" si="2"/>
        <v>164.40064431657251</v>
      </c>
      <c r="P59" s="7"/>
      <c r="Q59" s="25">
        <f t="shared" si="5"/>
        <v>-3003.0859551528897</v>
      </c>
      <c r="R59" s="24">
        <f t="shared" si="6"/>
        <v>2799.6687077391812</v>
      </c>
      <c r="S59" s="7"/>
      <c r="T59" s="25">
        <f t="shared" si="7"/>
        <v>0.72975562549895112</v>
      </c>
      <c r="U59" s="24">
        <f t="shared" si="8"/>
        <v>0.68429580000888002</v>
      </c>
      <c r="V59" s="7"/>
      <c r="W59" s="25">
        <f t="shared" si="9"/>
        <v>0.72839370127723591</v>
      </c>
      <c r="X59" s="24">
        <f t="shared" si="10"/>
        <v>219.17844436722669</v>
      </c>
      <c r="Y59" s="7"/>
      <c r="Z59" s="25">
        <f t="shared" si="11"/>
        <v>617</v>
      </c>
      <c r="AA59" s="17">
        <f t="shared" si="15"/>
        <v>219.08699999999988</v>
      </c>
      <c r="AB59" s="24">
        <f t="shared" si="12"/>
        <v>3.8237894983168146</v>
      </c>
      <c r="AC59" s="17">
        <f t="shared" si="13"/>
        <v>9.1444367226813483E-2</v>
      </c>
      <c r="AD59" s="17">
        <f t="shared" ca="1" si="14"/>
        <v>-1.3005984201612364E-2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11619</v>
      </c>
      <c r="D60" s="17">
        <v>14511</v>
      </c>
      <c r="E60" s="17">
        <v>14909</v>
      </c>
      <c r="F60" s="17">
        <v>12009</v>
      </c>
      <c r="G60" s="24"/>
      <c r="H60" s="7"/>
      <c r="I60" s="25">
        <f t="shared" si="16"/>
        <v>-3290</v>
      </c>
      <c r="J60" s="24">
        <f t="shared" si="16"/>
        <v>2502</v>
      </c>
      <c r="K60" s="7"/>
      <c r="L60" s="25">
        <f t="shared" si="3"/>
        <v>-3288.8052787950319</v>
      </c>
      <c r="M60" s="17">
        <f t="shared" si="1"/>
        <v>1.4273587576004727</v>
      </c>
      <c r="N60" s="17">
        <f t="shared" si="4"/>
        <v>2508.2986596927094</v>
      </c>
      <c r="O60" s="24">
        <f t="shared" si="2"/>
        <v>39.673113924562159</v>
      </c>
      <c r="P60" s="7"/>
      <c r="Q60" s="25">
        <f t="shared" si="5"/>
        <v>-3270.0859551528897</v>
      </c>
      <c r="R60" s="24">
        <f t="shared" si="6"/>
        <v>2499.6687077391812</v>
      </c>
      <c r="S60" s="7"/>
      <c r="T60" s="25">
        <f t="shared" si="7"/>
        <v>0.79463713569145589</v>
      </c>
      <c r="U60" s="24">
        <f t="shared" si="8"/>
        <v>0.61096971702085356</v>
      </c>
      <c r="V60" s="7"/>
      <c r="W60" s="25">
        <f t="shared" si="9"/>
        <v>0.79342143316836899</v>
      </c>
      <c r="X60" s="24">
        <f t="shared" si="10"/>
        <v>224.79263730006505</v>
      </c>
      <c r="Y60" s="7"/>
      <c r="Z60" s="25">
        <f t="shared" si="11"/>
        <v>627</v>
      </c>
      <c r="AA60" s="17">
        <f t="shared" si="15"/>
        <v>224.72999999999988</v>
      </c>
      <c r="AB60" s="24">
        <f t="shared" si="12"/>
        <v>3.9222784280068543</v>
      </c>
      <c r="AC60" s="17">
        <f t="shared" si="13"/>
        <v>6.263730006517676E-2</v>
      </c>
      <c r="AD60" s="17">
        <f t="shared" ca="1" si="14"/>
        <v>3.0022082925540872E-2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11507</v>
      </c>
      <c r="D61" s="17">
        <v>14343</v>
      </c>
      <c r="E61" s="17">
        <v>15027</v>
      </c>
      <c r="F61" s="17">
        <v>12179</v>
      </c>
      <c r="G61" s="24"/>
      <c r="H61" s="7"/>
      <c r="I61" s="25">
        <f t="shared" si="16"/>
        <v>-3520</v>
      </c>
      <c r="J61" s="24">
        <f t="shared" si="16"/>
        <v>2164</v>
      </c>
      <c r="K61" s="7"/>
      <c r="L61" s="25">
        <f t="shared" si="3"/>
        <v>-3523.1277099381314</v>
      </c>
      <c r="M61" s="17">
        <f t="shared" si="1"/>
        <v>9.7825694570857671</v>
      </c>
      <c r="N61" s="17">
        <f t="shared" si="4"/>
        <v>2172.6014370635671</v>
      </c>
      <c r="O61" s="24">
        <f t="shared" si="2"/>
        <v>73.984719558506129</v>
      </c>
      <c r="P61" s="7"/>
      <c r="Q61" s="25">
        <f t="shared" si="5"/>
        <v>-3500.0859551528897</v>
      </c>
      <c r="R61" s="24">
        <f t="shared" si="6"/>
        <v>2161.6687077391812</v>
      </c>
      <c r="S61" s="7"/>
      <c r="T61" s="25">
        <f t="shared" si="7"/>
        <v>0.85052757518312661</v>
      </c>
      <c r="U61" s="24">
        <f t="shared" si="8"/>
        <v>0.52835566352101038</v>
      </c>
      <c r="V61" s="7"/>
      <c r="W61" s="25">
        <f t="shared" si="9"/>
        <v>0.84947658161707507</v>
      </c>
      <c r="X61" s="24">
        <f t="shared" si="10"/>
        <v>230.509805526273</v>
      </c>
      <c r="Y61" s="7"/>
      <c r="Z61" s="25">
        <f t="shared" si="11"/>
        <v>636</v>
      </c>
      <c r="AA61" s="17">
        <f t="shared" si="15"/>
        <v>230.45399999999987</v>
      </c>
      <c r="AB61" s="24">
        <f t="shared" si="12"/>
        <v>4.0221810743910096</v>
      </c>
      <c r="AC61" s="17">
        <f t="shared" si="13"/>
        <v>5.5805526273132955E-2</v>
      </c>
      <c r="AD61" s="17">
        <f t="shared" ca="1" si="14"/>
        <v>4.7892968229831467E-2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11402</v>
      </c>
      <c r="D62" s="17">
        <v>14161</v>
      </c>
      <c r="E62" s="17">
        <v>15125</v>
      </c>
      <c r="F62" s="17">
        <v>12356</v>
      </c>
      <c r="G62" s="24"/>
      <c r="H62" s="7"/>
      <c r="I62" s="25">
        <f t="shared" si="16"/>
        <v>-3723</v>
      </c>
      <c r="J62" s="24">
        <f t="shared" si="16"/>
        <v>1805</v>
      </c>
      <c r="K62" s="7"/>
      <c r="L62" s="25">
        <f t="shared" si="3"/>
        <v>-3723.0649740332819</v>
      </c>
      <c r="M62" s="17">
        <f t="shared" si="1"/>
        <v>4.2216250009229012E-3</v>
      </c>
      <c r="N62" s="17">
        <f t="shared" si="4"/>
        <v>1814.1288077372942</v>
      </c>
      <c r="O62" s="24">
        <f t="shared" si="2"/>
        <v>83.335130704482637</v>
      </c>
      <c r="P62" s="7"/>
      <c r="Q62" s="25">
        <f t="shared" si="5"/>
        <v>-3703.0859551528897</v>
      </c>
      <c r="R62" s="24">
        <f t="shared" si="6"/>
        <v>1802.6687077391812</v>
      </c>
      <c r="S62" s="7"/>
      <c r="T62" s="25">
        <f t="shared" si="7"/>
        <v>0.89985696308229679</v>
      </c>
      <c r="U62" s="24">
        <f t="shared" si="8"/>
        <v>0.44060878421200539</v>
      </c>
      <c r="V62" s="7"/>
      <c r="W62" s="25">
        <f t="shared" si="9"/>
        <v>0.89898089195572572</v>
      </c>
      <c r="X62" s="24">
        <f t="shared" si="10"/>
        <v>236.28009290493105</v>
      </c>
      <c r="Y62" s="7"/>
      <c r="Z62" s="25">
        <f t="shared" si="11"/>
        <v>638</v>
      </c>
      <c r="AA62" s="17">
        <f t="shared" si="15"/>
        <v>236.19599999999986</v>
      </c>
      <c r="AB62" s="24">
        <f t="shared" si="12"/>
        <v>4.1223978800405243</v>
      </c>
      <c r="AC62" s="17">
        <f t="shared" si="13"/>
        <v>8.4092904931196699E-2</v>
      </c>
      <c r="AD62" s="17">
        <f t="shared" ca="1" si="14"/>
        <v>2.5263826087467578E-2</v>
      </c>
      <c r="AE62" s="17">
        <v>107</v>
      </c>
    </row>
    <row r="63" spans="1:31" s="17" customFormat="1" x14ac:dyDescent="0.25">
      <c r="A63" s="17">
        <v>43</v>
      </c>
      <c r="B63" s="17">
        <v>623</v>
      </c>
      <c r="C63" s="17">
        <v>11310</v>
      </c>
      <c r="D63" s="17">
        <v>13967</v>
      </c>
      <c r="E63" s="17">
        <v>15191</v>
      </c>
      <c r="F63" s="17">
        <v>12531</v>
      </c>
      <c r="G63" s="24"/>
      <c r="H63" s="7"/>
      <c r="I63" s="25">
        <f t="shared" si="16"/>
        <v>-3881</v>
      </c>
      <c r="J63" s="24">
        <f t="shared" si="16"/>
        <v>1436</v>
      </c>
      <c r="K63" s="7"/>
      <c r="L63" s="25">
        <f t="shared" si="3"/>
        <v>-3882.4332825137512</v>
      </c>
      <c r="M63" s="17">
        <f t="shared" si="1"/>
        <v>2.0542987642250656</v>
      </c>
      <c r="N63" s="17">
        <f t="shared" si="4"/>
        <v>1446.5276991091075</v>
      </c>
      <c r="O63" s="24">
        <f t="shared" si="2"/>
        <v>110.83244853190318</v>
      </c>
      <c r="P63" s="7"/>
      <c r="Q63" s="25">
        <f t="shared" si="5"/>
        <v>-3861.0859551528897</v>
      </c>
      <c r="R63" s="24">
        <f t="shared" si="6"/>
        <v>1433.6687077391812</v>
      </c>
      <c r="S63" s="7"/>
      <c r="T63" s="25">
        <f t="shared" si="7"/>
        <v>0.93825126499396627</v>
      </c>
      <c r="U63" s="24">
        <f t="shared" si="8"/>
        <v>0.35041770213673284</v>
      </c>
      <c r="V63" s="7"/>
      <c r="W63" s="25">
        <f t="shared" si="9"/>
        <v>0.93755496436732377</v>
      </c>
      <c r="X63" s="24">
        <f t="shared" si="10"/>
        <v>241.89692489538834</v>
      </c>
      <c r="Y63" s="7"/>
      <c r="Z63" s="25">
        <f t="shared" si="11"/>
        <v>623</v>
      </c>
      <c r="AA63" s="17">
        <f t="shared" si="15"/>
        <v>241.80299999999986</v>
      </c>
      <c r="AB63" s="24">
        <f t="shared" si="12"/>
        <v>4.2202584911998464</v>
      </c>
      <c r="AC63" s="17">
        <f t="shared" si="13"/>
        <v>9.392489538848281E-2</v>
      </c>
      <c r="AD63" s="17">
        <f t="shared" ca="1" si="14"/>
        <v>4.9948836954911258E-2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11259</v>
      </c>
      <c r="D64" s="17">
        <v>13783</v>
      </c>
      <c r="E64" s="17">
        <v>15264</v>
      </c>
      <c r="F64" s="17">
        <v>12728</v>
      </c>
      <c r="G64" s="24"/>
      <c r="H64" s="7"/>
      <c r="I64" s="25">
        <f t="shared" si="16"/>
        <v>-4005</v>
      </c>
      <c r="J64" s="24">
        <f t="shared" si="16"/>
        <v>1055</v>
      </c>
      <c r="K64" s="7"/>
      <c r="L64" s="25">
        <f t="shared" si="3"/>
        <v>-4005.151768281979</v>
      </c>
      <c r="M64" s="17">
        <f t="shared" si="1"/>
        <v>2.3033611414858015E-2</v>
      </c>
      <c r="N64" s="17">
        <f t="shared" si="4"/>
        <v>1063.8774012773158</v>
      </c>
      <c r="O64" s="24">
        <f t="shared" si="2"/>
        <v>78.808253438488407</v>
      </c>
      <c r="P64" s="7"/>
      <c r="Q64" s="25">
        <f t="shared" si="5"/>
        <v>-3985.0859551528897</v>
      </c>
      <c r="R64" s="24">
        <f t="shared" si="6"/>
        <v>1052.6687077391812</v>
      </c>
      <c r="S64" s="7"/>
      <c r="T64" s="25">
        <f t="shared" si="7"/>
        <v>0.96838350193730183</v>
      </c>
      <c r="U64" s="24">
        <f t="shared" si="8"/>
        <v>0.25729357674193926</v>
      </c>
      <c r="V64" s="7"/>
      <c r="W64" s="25">
        <f t="shared" si="9"/>
        <v>0.96787279912920088</v>
      </c>
      <c r="X64" s="24">
        <f t="shared" si="10"/>
        <v>247.50363341137256</v>
      </c>
      <c r="Y64" s="7"/>
      <c r="Z64" s="25">
        <f t="shared" si="11"/>
        <v>625</v>
      </c>
      <c r="AA64" s="17">
        <f t="shared" si="15"/>
        <v>247.42799999999986</v>
      </c>
      <c r="AB64" s="24">
        <f t="shared" si="12"/>
        <v>4.3184332616245271</v>
      </c>
      <c r="AC64" s="17">
        <f t="shared" si="13"/>
        <v>7.5633411372706405E-2</v>
      </c>
      <c r="AD64" s="17">
        <f t="shared" ca="1" si="14"/>
        <v>5.9233653532487551E-2</v>
      </c>
      <c r="AE64" s="17">
        <v>105</v>
      </c>
    </row>
    <row r="65" spans="1:31" s="17" customFormat="1" x14ac:dyDescent="0.25">
      <c r="A65" s="17">
        <v>45</v>
      </c>
      <c r="B65" s="17">
        <v>612</v>
      </c>
      <c r="C65" s="17">
        <v>11217</v>
      </c>
      <c r="D65" s="17">
        <v>13597</v>
      </c>
      <c r="E65" s="17">
        <v>15306</v>
      </c>
      <c r="F65" s="17">
        <v>12922</v>
      </c>
      <c r="G65" s="24"/>
      <c r="H65" s="7"/>
      <c r="I65" s="25">
        <f t="shared" si="16"/>
        <v>-4089</v>
      </c>
      <c r="J65" s="24">
        <f t="shared" si="16"/>
        <v>675</v>
      </c>
      <c r="K65" s="7"/>
      <c r="L65" s="25">
        <f t="shared" si="3"/>
        <v>-4088.1116572980068</v>
      </c>
      <c r="M65" s="17">
        <f t="shared" si="1"/>
        <v>0.78915275618462233</v>
      </c>
      <c r="N65" s="17">
        <f t="shared" si="4"/>
        <v>679.26366816994062</v>
      </c>
      <c r="O65" s="24">
        <f t="shared" si="2"/>
        <v>18.178866263364757</v>
      </c>
      <c r="P65" s="7"/>
      <c r="Q65" s="25">
        <f t="shared" si="5"/>
        <v>-4069.0859551528897</v>
      </c>
      <c r="R65" s="24">
        <f t="shared" si="6"/>
        <v>672.66870773918106</v>
      </c>
      <c r="S65" s="7"/>
      <c r="T65" s="25">
        <f t="shared" si="7"/>
        <v>0.98879566244730333</v>
      </c>
      <c r="U65" s="24">
        <f t="shared" si="8"/>
        <v>0.16441387162377236</v>
      </c>
      <c r="V65" s="7"/>
      <c r="W65" s="25">
        <f t="shared" si="9"/>
        <v>0.98847005118918163</v>
      </c>
      <c r="X65" s="24">
        <f t="shared" si="10"/>
        <v>252.94685890499113</v>
      </c>
      <c r="Y65" s="7"/>
      <c r="Z65" s="25">
        <f t="shared" si="11"/>
        <v>612</v>
      </c>
      <c r="AA65" s="17">
        <f t="shared" si="15"/>
        <v>252.93599999999986</v>
      </c>
      <c r="AB65" s="24">
        <f t="shared" si="12"/>
        <v>4.4145659968243747</v>
      </c>
      <c r="AC65" s="17">
        <f t="shared" si="13"/>
        <v>1.0858904991266627E-2</v>
      </c>
      <c r="AD65" s="17">
        <f t="shared" ca="1" si="14"/>
        <v>-2.8139917611156307E-3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11189</v>
      </c>
      <c r="D66" s="17">
        <v>13397</v>
      </c>
      <c r="E66" s="17">
        <v>15323</v>
      </c>
      <c r="F66" s="17">
        <v>13116</v>
      </c>
      <c r="G66" s="24"/>
      <c r="H66" s="7"/>
      <c r="I66" s="25">
        <f t="shared" si="16"/>
        <v>-4134</v>
      </c>
      <c r="J66" s="24">
        <f t="shared" si="16"/>
        <v>281</v>
      </c>
      <c r="K66" s="7"/>
      <c r="L66" s="25">
        <f t="shared" si="3"/>
        <v>-4133.78226870448</v>
      </c>
      <c r="M66" s="17">
        <f t="shared" si="1"/>
        <v>4.7406917048828462E-2</v>
      </c>
      <c r="N66" s="17">
        <f t="shared" si="4"/>
        <v>283.91159239635829</v>
      </c>
      <c r="O66" s="24">
        <f t="shared" si="2"/>
        <v>8.4773702825313944</v>
      </c>
      <c r="P66" s="7"/>
      <c r="Q66" s="25">
        <f t="shared" si="5"/>
        <v>-4114.0859551528902</v>
      </c>
      <c r="R66" s="24">
        <f t="shared" si="6"/>
        <v>278.66870773918106</v>
      </c>
      <c r="S66" s="7"/>
      <c r="T66" s="25">
        <f t="shared" si="7"/>
        <v>0.99973074843480425</v>
      </c>
      <c r="U66" s="24">
        <f t="shared" si="8"/>
        <v>6.8112282632830937E-2</v>
      </c>
      <c r="V66" s="7"/>
      <c r="W66" s="25">
        <f t="shared" si="9"/>
        <v>0.99959702758657953</v>
      </c>
      <c r="X66" s="24">
        <f t="shared" si="10"/>
        <v>258.49241075349846</v>
      </c>
      <c r="Y66" s="7"/>
      <c r="Z66" s="25">
        <f t="shared" si="11"/>
        <v>619</v>
      </c>
      <c r="AA66" s="17">
        <f t="shared" si="15"/>
        <v>258.50699999999989</v>
      </c>
      <c r="AB66" s="24">
        <f t="shared" si="12"/>
        <v>4.5117982894529796</v>
      </c>
      <c r="AC66" s="17">
        <f t="shared" si="13"/>
        <v>-1.4589246501429898E-2</v>
      </c>
      <c r="AD66" s="17">
        <f t="shared" ca="1" si="14"/>
        <v>-3.3381792660975407E-2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11186</v>
      </c>
      <c r="D67" s="17">
        <v>13191</v>
      </c>
      <c r="E67" s="17">
        <v>15321</v>
      </c>
      <c r="F67" s="17">
        <v>13305</v>
      </c>
      <c r="G67" s="24"/>
      <c r="H67" s="7"/>
      <c r="I67" s="25">
        <f t="shared" si="16"/>
        <v>-4135</v>
      </c>
      <c r="J67" s="24">
        <f t="shared" si="16"/>
        <v>-114</v>
      </c>
      <c r="K67" s="7"/>
      <c r="L67" s="25">
        <f t="shared" si="3"/>
        <v>-4140.526974512828</v>
      </c>
      <c r="M67" s="17">
        <f t="shared" si="1"/>
        <v>30.547447265450522</v>
      </c>
      <c r="N67" s="17">
        <f t="shared" si="4"/>
        <v>-115.38487182651187</v>
      </c>
      <c r="O67" s="24">
        <f t="shared" si="2"/>
        <v>1.9178699758663205</v>
      </c>
      <c r="P67" s="7"/>
      <c r="Q67" s="25">
        <f t="shared" si="5"/>
        <v>-4115.0859551528902</v>
      </c>
      <c r="R67" s="24">
        <f t="shared" si="6"/>
        <v>-116.33129226081891</v>
      </c>
      <c r="S67" s="7"/>
      <c r="T67" s="25">
        <f t="shared" si="7"/>
        <v>0.99997375034563751</v>
      </c>
      <c r="U67" s="24">
        <f t="shared" si="8"/>
        <v>-2.8433726634737228E-2</v>
      </c>
      <c r="V67" s="7"/>
      <c r="W67" s="25">
        <f t="shared" si="9"/>
        <v>1.0000323856623561</v>
      </c>
      <c r="X67" s="24">
        <f t="shared" si="10"/>
        <v>264.01914579361244</v>
      </c>
      <c r="Y67" s="7"/>
      <c r="Z67" s="25">
        <f t="shared" si="11"/>
        <v>621</v>
      </c>
      <c r="AA67" s="17">
        <f t="shared" si="15"/>
        <v>264.09599999999989</v>
      </c>
      <c r="AB67" s="24">
        <f t="shared" si="12"/>
        <v>4.6093447413469422</v>
      </c>
      <c r="AC67" s="17">
        <f t="shared" si="13"/>
        <v>-7.6854206387451995E-2</v>
      </c>
      <c r="AD67" s="17">
        <f t="shared" ca="1" si="14"/>
        <v>6.3360700050907326E-4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11208</v>
      </c>
      <c r="D68" s="17">
        <v>13004</v>
      </c>
      <c r="E68" s="17">
        <v>15317</v>
      </c>
      <c r="F68" s="17">
        <v>13521</v>
      </c>
      <c r="G68" s="24"/>
      <c r="H68" s="7"/>
      <c r="I68" s="25">
        <f t="shared" si="16"/>
        <v>-4109</v>
      </c>
      <c r="J68" s="24">
        <f t="shared" si="16"/>
        <v>-517</v>
      </c>
      <c r="K68" s="7"/>
      <c r="L68" s="25">
        <f t="shared" si="3"/>
        <v>-4107.4829527729098</v>
      </c>
      <c r="M68" s="17">
        <f t="shared" si="1"/>
        <v>2.3014322892220291</v>
      </c>
      <c r="N68" s="17">
        <f t="shared" si="4"/>
        <v>-518.03162218318471</v>
      </c>
      <c r="O68" s="24">
        <f t="shared" si="2"/>
        <v>1.0642443288387848</v>
      </c>
      <c r="P68" s="7"/>
      <c r="Q68" s="25">
        <f t="shared" si="5"/>
        <v>-4089.0859551528897</v>
      </c>
      <c r="R68" s="24">
        <f t="shared" si="6"/>
        <v>-519.33129226081894</v>
      </c>
      <c r="S68" s="7"/>
      <c r="T68" s="25">
        <f t="shared" si="7"/>
        <v>0.99365570066397035</v>
      </c>
      <c r="U68" s="24">
        <f t="shared" si="8"/>
        <v>-0.12693509811531944</v>
      </c>
      <c r="V68" s="7"/>
      <c r="W68" s="25">
        <f t="shared" si="9"/>
        <v>0.99391057493472446</v>
      </c>
      <c r="X68" s="24">
        <f t="shared" si="10"/>
        <v>269.66851019025739</v>
      </c>
      <c r="Y68" s="7"/>
      <c r="Z68" s="25">
        <f t="shared" si="11"/>
        <v>628</v>
      </c>
      <c r="AA68" s="17">
        <f t="shared" si="15"/>
        <v>269.74799999999988</v>
      </c>
      <c r="AB68" s="24">
        <f t="shared" si="12"/>
        <v>4.7079907506696621</v>
      </c>
      <c r="AC68" s="17">
        <f t="shared" si="13"/>
        <v>-7.948980974248343E-2</v>
      </c>
      <c r="AD68" s="17">
        <f t="shared" ca="1" si="14"/>
        <v>-2.0506771862642381E-2</v>
      </c>
      <c r="AE68" s="17">
        <v>101</v>
      </c>
    </row>
    <row r="69" spans="1:31" s="17" customFormat="1" x14ac:dyDescent="0.25">
      <c r="A69" s="17">
        <v>49</v>
      </c>
      <c r="B69" s="17">
        <v>628</v>
      </c>
      <c r="C69" s="17">
        <v>11236</v>
      </c>
      <c r="D69" s="17">
        <v>12801</v>
      </c>
      <c r="E69" s="17">
        <v>15274</v>
      </c>
      <c r="F69" s="17">
        <v>13711</v>
      </c>
      <c r="G69" s="24"/>
      <c r="H69" s="7"/>
      <c r="I69" s="25">
        <f t="shared" si="16"/>
        <v>-4038</v>
      </c>
      <c r="J69" s="24">
        <f t="shared" si="16"/>
        <v>-910</v>
      </c>
      <c r="K69" s="7"/>
      <c r="L69" s="25">
        <f t="shared" si="3"/>
        <v>-4034.6721254600184</v>
      </c>
      <c r="M69" s="17">
        <f t="shared" si="1"/>
        <v>11.07474895385789</v>
      </c>
      <c r="N69" s="17">
        <f t="shared" si="4"/>
        <v>-915.62485753686656</v>
      </c>
      <c r="O69" s="24">
        <f t="shared" si="2"/>
        <v>31.63902231004451</v>
      </c>
      <c r="P69" s="7"/>
      <c r="Q69" s="25">
        <f t="shared" si="5"/>
        <v>-4018.0859551528897</v>
      </c>
      <c r="R69" s="24">
        <f t="shared" si="6"/>
        <v>-912.33129226081894</v>
      </c>
      <c r="S69" s="7"/>
      <c r="T69" s="25">
        <f t="shared" si="7"/>
        <v>0.97640256499480238</v>
      </c>
      <c r="U69" s="24">
        <f t="shared" si="8"/>
        <v>-0.22299226682963411</v>
      </c>
      <c r="V69" s="7"/>
      <c r="W69" s="25">
        <f t="shared" si="9"/>
        <v>0.97684878675180531</v>
      </c>
      <c r="X69" s="24">
        <f t="shared" si="10"/>
        <v>275.24948212568097</v>
      </c>
      <c r="Y69" s="7"/>
      <c r="Z69" s="25">
        <f t="shared" si="11"/>
        <v>628</v>
      </c>
      <c r="AA69" s="17">
        <f t="shared" si="15"/>
        <v>275.39999999999986</v>
      </c>
      <c r="AB69" s="24">
        <f t="shared" si="12"/>
        <v>4.8066367599923812</v>
      </c>
      <c r="AC69" s="17">
        <f t="shared" si="13"/>
        <v>-0.15051787431889352</v>
      </c>
      <c r="AD69" s="17">
        <f t="shared" ca="1" si="14"/>
        <v>7.022025863534509E-4</v>
      </c>
      <c r="AE69" s="17">
        <v>100</v>
      </c>
    </row>
    <row r="70" spans="1:31" s="17" customFormat="1" x14ac:dyDescent="0.25">
      <c r="A70" s="17">
        <v>50</v>
      </c>
      <c r="B70" s="17">
        <v>644</v>
      </c>
      <c r="C70" s="17">
        <v>11301</v>
      </c>
      <c r="D70" s="17">
        <v>12607</v>
      </c>
      <c r="E70" s="17">
        <v>15220</v>
      </c>
      <c r="F70" s="17">
        <v>13915</v>
      </c>
      <c r="G70" s="24"/>
      <c r="H70" s="7"/>
      <c r="I70" s="25">
        <f t="shared" si="16"/>
        <v>-3919</v>
      </c>
      <c r="J70" s="24">
        <f t="shared" si="16"/>
        <v>-1308</v>
      </c>
      <c r="K70" s="7"/>
      <c r="L70" s="25">
        <f t="shared" si="3"/>
        <v>-3919.4512495758954</v>
      </c>
      <c r="M70" s="17">
        <f t="shared" si="1"/>
        <v>0.20362617974579403</v>
      </c>
      <c r="N70" s="17">
        <f t="shared" si="4"/>
        <v>-1314.0552751784833</v>
      </c>
      <c r="O70" s="24">
        <f t="shared" si="2"/>
        <v>36.666357487155608</v>
      </c>
      <c r="P70" s="7"/>
      <c r="Q70" s="25">
        <f t="shared" si="5"/>
        <v>-3899.0859551528897</v>
      </c>
      <c r="R70" s="24">
        <f t="shared" si="6"/>
        <v>-1310.3312922608188</v>
      </c>
      <c r="S70" s="7"/>
      <c r="T70" s="25">
        <f t="shared" si="7"/>
        <v>0.94748533760563358</v>
      </c>
      <c r="U70" s="24">
        <f t="shared" si="8"/>
        <v>-0.32027153692708255</v>
      </c>
      <c r="V70" s="7"/>
      <c r="W70" s="25">
        <f t="shared" si="9"/>
        <v>0.94812531858036353</v>
      </c>
      <c r="X70" s="24">
        <f t="shared" si="10"/>
        <v>281.05519137565216</v>
      </c>
      <c r="Y70" s="7"/>
      <c r="Z70" s="25">
        <f t="shared" si="11"/>
        <v>644</v>
      </c>
      <c r="AA70" s="17">
        <f t="shared" si="15"/>
        <v>281.19599999999986</v>
      </c>
      <c r="AB70" s="24">
        <f t="shared" si="12"/>
        <v>4.9077960434379726</v>
      </c>
      <c r="AC70" s="17">
        <f t="shared" si="13"/>
        <v>-0.1408086243476987</v>
      </c>
      <c r="AD70" s="17">
        <f t="shared" ca="1" si="14"/>
        <v>9.8138634631368404E-3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11375</v>
      </c>
      <c r="D71" s="17">
        <v>12417</v>
      </c>
      <c r="E71" s="17">
        <v>15143</v>
      </c>
      <c r="F71" s="17">
        <v>14098</v>
      </c>
      <c r="G71" s="24"/>
      <c r="H71" s="7"/>
      <c r="I71" s="25">
        <f t="shared" si="16"/>
        <v>-3768</v>
      </c>
      <c r="J71" s="24">
        <f t="shared" si="16"/>
        <v>-1681</v>
      </c>
      <c r="K71" s="7"/>
      <c r="L71" s="25">
        <f t="shared" si="3"/>
        <v>-3768.39240200317</v>
      </c>
      <c r="M71" s="17">
        <f t="shared" si="1"/>
        <v>0.15397933209182169</v>
      </c>
      <c r="N71" s="17">
        <f t="shared" si="4"/>
        <v>-1690.2566247696129</v>
      </c>
      <c r="O71" s="24">
        <f t="shared" si="2"/>
        <v>85.685102125411575</v>
      </c>
      <c r="P71" s="7"/>
      <c r="Q71" s="25">
        <f t="shared" si="5"/>
        <v>-3748.0859551528897</v>
      </c>
      <c r="R71" s="24">
        <f t="shared" si="6"/>
        <v>-1683.3312922608188</v>
      </c>
      <c r="S71" s="7"/>
      <c r="T71" s="25">
        <f t="shared" si="7"/>
        <v>0.9107920490697976</v>
      </c>
      <c r="U71" s="24">
        <f t="shared" si="8"/>
        <v>-0.41144030010886212</v>
      </c>
      <c r="V71" s="7"/>
      <c r="W71" s="25">
        <f t="shared" si="9"/>
        <v>0.91161359941824049</v>
      </c>
      <c r="X71" s="24">
        <f t="shared" si="10"/>
        <v>286.68167992603912</v>
      </c>
      <c r="Y71" s="7"/>
      <c r="Z71" s="25">
        <f t="shared" si="11"/>
        <v>629</v>
      </c>
      <c r="AA71" s="17">
        <f t="shared" si="15"/>
        <v>286.85699999999986</v>
      </c>
      <c r="AB71" s="24">
        <f t="shared" si="12"/>
        <v>5.0065991323933714</v>
      </c>
      <c r="AC71" s="17">
        <f t="shared" si="13"/>
        <v>-0.17532007396073368</v>
      </c>
      <c r="AD71" s="17">
        <f t="shared" ca="1" si="14"/>
        <v>1.5642685947113932E-2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11450</v>
      </c>
      <c r="D72" s="17">
        <v>12221</v>
      </c>
      <c r="E72" s="17">
        <v>15034</v>
      </c>
      <c r="F72" s="17">
        <v>14259</v>
      </c>
      <c r="G72" s="24"/>
      <c r="H72" s="7"/>
      <c r="I72" s="25">
        <f t="shared" si="16"/>
        <v>-3584</v>
      </c>
      <c r="J72" s="24">
        <f t="shared" si="16"/>
        <v>-2038</v>
      </c>
      <c r="K72" s="7"/>
      <c r="L72" s="25">
        <f t="shared" si="3"/>
        <v>-3583.0327722041034</v>
      </c>
      <c r="M72" s="17">
        <f t="shared" si="1"/>
        <v>0.93552960915505934</v>
      </c>
      <c r="N72" s="17">
        <f t="shared" si="4"/>
        <v>-2046.0665622551339</v>
      </c>
      <c r="O72" s="24">
        <f t="shared" si="2"/>
        <v>65.069426615951414</v>
      </c>
      <c r="P72" s="7"/>
      <c r="Q72" s="25">
        <f t="shared" si="5"/>
        <v>-3564.0859551528897</v>
      </c>
      <c r="R72" s="24">
        <f t="shared" si="6"/>
        <v>-2040.3312922608188</v>
      </c>
      <c r="S72" s="7"/>
      <c r="T72" s="25">
        <f t="shared" si="7"/>
        <v>0.86607969747646107</v>
      </c>
      <c r="U72" s="24">
        <f t="shared" si="8"/>
        <v>-0.49869833886461357</v>
      </c>
      <c r="V72" s="7"/>
      <c r="W72" s="25">
        <f t="shared" si="9"/>
        <v>0.86707500966000473</v>
      </c>
      <c r="X72" s="24">
        <f t="shared" si="10"/>
        <v>292.29587242042339</v>
      </c>
      <c r="Y72" s="7"/>
      <c r="Z72" s="25">
        <f t="shared" si="11"/>
        <v>622</v>
      </c>
      <c r="AA72" s="17">
        <f t="shared" si="15"/>
        <v>292.45499999999987</v>
      </c>
      <c r="AB72" s="24">
        <f t="shared" si="12"/>
        <v>5.1043026639200146</v>
      </c>
      <c r="AC72" s="17">
        <f t="shared" si="13"/>
        <v>-0.15912757957647727</v>
      </c>
      <c r="AD72" s="17">
        <f t="shared" ca="1" si="14"/>
        <v>6.6228884539725641E-2</v>
      </c>
      <c r="AE72" s="17">
        <v>97</v>
      </c>
    </row>
    <row r="73" spans="1:31" s="17" customFormat="1" x14ac:dyDescent="0.25">
      <c r="A73" s="17">
        <v>53</v>
      </c>
      <c r="B73" s="17">
        <v>625</v>
      </c>
      <c r="C73" s="17">
        <v>11566</v>
      </c>
      <c r="D73" s="17">
        <v>12056</v>
      </c>
      <c r="E73" s="17">
        <v>14926</v>
      </c>
      <c r="F73" s="17">
        <v>14433</v>
      </c>
      <c r="G73" s="24"/>
      <c r="H73" s="7"/>
      <c r="I73" s="25">
        <f t="shared" si="16"/>
        <v>-3360</v>
      </c>
      <c r="J73" s="24">
        <f t="shared" si="16"/>
        <v>-2377</v>
      </c>
      <c r="K73" s="7"/>
      <c r="L73" s="25">
        <f t="shared" si="3"/>
        <v>-3362.5301886290322</v>
      </c>
      <c r="M73" s="17">
        <f t="shared" si="1"/>
        <v>6.4018544984837513</v>
      </c>
      <c r="N73" s="17">
        <f t="shared" si="4"/>
        <v>-2383.9282727057725</v>
      </c>
      <c r="O73" s="24">
        <f t="shared" si="2"/>
        <v>48.000962685552786</v>
      </c>
      <c r="P73" s="7"/>
      <c r="Q73" s="25">
        <f t="shared" si="5"/>
        <v>-3340.0859551528897</v>
      </c>
      <c r="R73" s="24">
        <f t="shared" si="6"/>
        <v>-2379.3312922608188</v>
      </c>
      <c r="S73" s="7"/>
      <c r="T73" s="25">
        <f t="shared" si="7"/>
        <v>0.81164726944979049</v>
      </c>
      <c r="U73" s="24">
        <f t="shared" si="8"/>
        <v>-0.5815568126410835</v>
      </c>
      <c r="V73" s="7"/>
      <c r="W73" s="25">
        <f t="shared" si="9"/>
        <v>0.81280755860087306</v>
      </c>
      <c r="X73" s="24">
        <f t="shared" si="10"/>
        <v>297.97389889182386</v>
      </c>
      <c r="Y73" s="7"/>
      <c r="Z73" s="25">
        <f t="shared" si="11"/>
        <v>625</v>
      </c>
      <c r="AA73" s="17">
        <f t="shared" si="15"/>
        <v>298.07999999999987</v>
      </c>
      <c r="AB73" s="24">
        <f t="shared" si="12"/>
        <v>5.2024774343446953</v>
      </c>
      <c r="AC73" s="17">
        <f t="shared" si="13"/>
        <v>-0.10610110817600571</v>
      </c>
      <c r="AD73" s="17">
        <f t="shared" ca="1" si="14"/>
        <v>-8.0280239372427786E-3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11708</v>
      </c>
      <c r="D74" s="17">
        <v>11918</v>
      </c>
      <c r="E74" s="17">
        <v>14821</v>
      </c>
      <c r="F74" s="17">
        <v>14606</v>
      </c>
      <c r="G74" s="24"/>
      <c r="H74" s="7"/>
      <c r="I74" s="25">
        <f t="shared" si="16"/>
        <v>-3113</v>
      </c>
      <c r="J74" s="24">
        <f t="shared" si="16"/>
        <v>-2688</v>
      </c>
      <c r="K74" s="7"/>
      <c r="L74" s="25">
        <f t="shared" si="3"/>
        <v>-3114.9587651229367</v>
      </c>
      <c r="M74" s="17">
        <f t="shared" si="1"/>
        <v>3.836760806833269</v>
      </c>
      <c r="N74" s="17">
        <f t="shared" si="4"/>
        <v>-2693.0224665515702</v>
      </c>
      <c r="O74" s="24">
        <f t="shared" si="2"/>
        <v>25.225170261641786</v>
      </c>
      <c r="P74" s="7"/>
      <c r="Q74" s="25">
        <f t="shared" si="5"/>
        <v>-3093.0859551528897</v>
      </c>
      <c r="R74" s="24">
        <f t="shared" si="6"/>
        <v>-2690.3312922608188</v>
      </c>
      <c r="S74" s="7"/>
      <c r="T74" s="25">
        <f t="shared" si="7"/>
        <v>0.75162579747395275</v>
      </c>
      <c r="U74" s="24">
        <f t="shared" si="8"/>
        <v>-0.65757151867200425</v>
      </c>
      <c r="V74" s="7"/>
      <c r="W74" s="25">
        <f t="shared" si="9"/>
        <v>0.75293741716005869</v>
      </c>
      <c r="X74" s="24">
        <f t="shared" si="10"/>
        <v>303.52256731132354</v>
      </c>
      <c r="Y74" s="7"/>
      <c r="Z74" s="25">
        <f t="shared" si="11"/>
        <v>613</v>
      </c>
      <c r="AA74" s="17">
        <f t="shared" si="15"/>
        <v>303.59699999999987</v>
      </c>
      <c r="AB74" s="24">
        <f t="shared" si="12"/>
        <v>5.2987672491772226</v>
      </c>
      <c r="AC74" s="17">
        <f t="shared" si="13"/>
        <v>-7.4432688676324688E-2</v>
      </c>
      <c r="AD74" s="17">
        <f t="shared" ca="1" si="14"/>
        <v>-3.0171781651404217E-2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11838</v>
      </c>
      <c r="D75" s="17">
        <v>11769</v>
      </c>
      <c r="E75" s="17">
        <v>14673</v>
      </c>
      <c r="F75" s="17">
        <v>14746</v>
      </c>
      <c r="G75" s="24"/>
      <c r="H75" s="7"/>
      <c r="I75" s="25">
        <f t="shared" si="16"/>
        <v>-2835</v>
      </c>
      <c r="J75" s="24">
        <f t="shared" si="16"/>
        <v>-2977</v>
      </c>
      <c r="K75" s="7"/>
      <c r="L75" s="25">
        <f t="shared" si="3"/>
        <v>-2835.3861404081072</v>
      </c>
      <c r="M75" s="17">
        <f t="shared" si="1"/>
        <v>0.14910441477316938</v>
      </c>
      <c r="N75" s="17">
        <f t="shared" si="4"/>
        <v>-2980.2619445207329</v>
      </c>
      <c r="O75" s="24">
        <f t="shared" si="2"/>
        <v>10.640282056339181</v>
      </c>
      <c r="P75" s="7"/>
      <c r="Q75" s="25">
        <f t="shared" si="5"/>
        <v>-2815.0859551528897</v>
      </c>
      <c r="R75" s="24">
        <f t="shared" si="6"/>
        <v>-2979.3312922608188</v>
      </c>
      <c r="S75" s="7"/>
      <c r="T75" s="25">
        <f t="shared" si="7"/>
        <v>0.68407126626228121</v>
      </c>
      <c r="U75" s="24">
        <f t="shared" si="8"/>
        <v>-0.7282089786171364</v>
      </c>
      <c r="V75" s="7"/>
      <c r="W75" s="25">
        <f t="shared" si="9"/>
        <v>0.68552348805093555</v>
      </c>
      <c r="X75" s="24">
        <f t="shared" si="10"/>
        <v>309.11993785850393</v>
      </c>
      <c r="Y75" s="7"/>
      <c r="Z75" s="25">
        <f t="shared" si="11"/>
        <v>620</v>
      </c>
      <c r="AA75" s="17">
        <f t="shared" si="15"/>
        <v>309.17699999999985</v>
      </c>
      <c r="AB75" s="24">
        <f t="shared" si="12"/>
        <v>5.3961566214385055</v>
      </c>
      <c r="AC75" s="17">
        <f t="shared" si="13"/>
        <v>-5.706214149591915E-2</v>
      </c>
      <c r="AD75" s="17">
        <f t="shared" ca="1" si="14"/>
        <v>-2.0891730412586185E-2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11988</v>
      </c>
      <c r="D76" s="17">
        <v>11630</v>
      </c>
      <c r="E76" s="17">
        <v>14507</v>
      </c>
      <c r="F76" s="17">
        <v>14870</v>
      </c>
      <c r="G76" s="24"/>
      <c r="H76" s="7"/>
      <c r="I76" s="25">
        <f t="shared" si="16"/>
        <v>-2519</v>
      </c>
      <c r="J76" s="24">
        <f t="shared" si="16"/>
        <v>-3240</v>
      </c>
      <c r="K76" s="7"/>
      <c r="L76" s="25">
        <f t="shared" si="3"/>
        <v>-2519.8539342940185</v>
      </c>
      <c r="M76" s="17">
        <f t="shared" si="1"/>
        <v>0.72920377850082696</v>
      </c>
      <c r="N76" s="17">
        <f t="shared" si="4"/>
        <v>-3246.3366161567592</v>
      </c>
      <c r="O76" s="24">
        <f t="shared" si="2"/>
        <v>40.152704318101627</v>
      </c>
      <c r="P76" s="7"/>
      <c r="Q76" s="25">
        <f t="shared" si="5"/>
        <v>-2499.0859551528897</v>
      </c>
      <c r="R76" s="24">
        <f t="shared" si="6"/>
        <v>-3242.3312922608188</v>
      </c>
      <c r="S76" s="7"/>
      <c r="T76" s="25">
        <f t="shared" si="7"/>
        <v>0.60728266243894224</v>
      </c>
      <c r="U76" s="24">
        <f t="shared" si="8"/>
        <v>-0.79249151136997298</v>
      </c>
      <c r="V76" s="7"/>
      <c r="W76" s="25">
        <f t="shared" si="9"/>
        <v>0.60886280661589665</v>
      </c>
      <c r="X76" s="24">
        <f t="shared" si="10"/>
        <v>314.85581490206539</v>
      </c>
      <c r="Y76" s="7"/>
      <c r="Z76" s="25">
        <f t="shared" si="11"/>
        <v>638</v>
      </c>
      <c r="AA76" s="17">
        <f t="shared" si="15"/>
        <v>314.91899999999987</v>
      </c>
      <c r="AB76" s="24">
        <f t="shared" si="12"/>
        <v>5.4963734270880202</v>
      </c>
      <c r="AC76" s="17">
        <f t="shared" si="13"/>
        <v>-6.3185097934479018E-2</v>
      </c>
      <c r="AD76" s="17">
        <f t="shared" ca="1" si="14"/>
        <v>8.5862603562134154E-2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12168</v>
      </c>
      <c r="D77" s="17">
        <v>11513</v>
      </c>
      <c r="E77" s="17">
        <v>14341</v>
      </c>
      <c r="F77" s="17">
        <v>14991</v>
      </c>
      <c r="G77" s="24"/>
      <c r="H77" s="7"/>
      <c r="I77" s="25">
        <f t="shared" si="16"/>
        <v>-2173</v>
      </c>
      <c r="J77" s="24">
        <f t="shared" si="16"/>
        <v>-3478</v>
      </c>
      <c r="K77" s="7"/>
      <c r="L77" s="25">
        <f t="shared" si="3"/>
        <v>-2179.2207745326405</v>
      </c>
      <c r="M77" s="17">
        <f t="shared" si="1"/>
        <v>38.698035785948157</v>
      </c>
      <c r="N77" s="17">
        <f t="shared" si="4"/>
        <v>-3479.8449912633751</v>
      </c>
      <c r="O77" s="24">
        <f t="shared" si="2"/>
        <v>3.4039927619302635</v>
      </c>
      <c r="P77" s="7"/>
      <c r="Q77" s="25">
        <f t="shared" si="5"/>
        <v>-2153.0859551528897</v>
      </c>
      <c r="R77" s="24">
        <f t="shared" si="6"/>
        <v>-3480.3312922608188</v>
      </c>
      <c r="S77" s="7"/>
      <c r="T77" s="25">
        <f t="shared" si="7"/>
        <v>0.52320400129060285</v>
      </c>
      <c r="U77" s="24">
        <f t="shared" si="8"/>
        <v>-0.85066353720714061</v>
      </c>
      <c r="V77" s="7"/>
      <c r="W77" s="25">
        <f t="shared" si="9"/>
        <v>0.52489987897645074</v>
      </c>
      <c r="X77" s="24">
        <f t="shared" si="10"/>
        <v>320.71394446635645</v>
      </c>
      <c r="Y77" s="7"/>
      <c r="Z77" s="25">
        <f t="shared" si="11"/>
        <v>638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5.2944466356564135E-2</v>
      </c>
      <c r="AD77" s="17">
        <f t="shared" ca="1" si="14"/>
        <v>-7.367653499517246E-2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12326</v>
      </c>
      <c r="D78" s="17">
        <v>11401</v>
      </c>
      <c r="E78" s="17">
        <v>14145</v>
      </c>
      <c r="F78" s="17">
        <v>15073</v>
      </c>
      <c r="G78" s="24"/>
      <c r="H78" s="7"/>
      <c r="I78" s="25">
        <f t="shared" si="16"/>
        <v>-1819</v>
      </c>
      <c r="J78" s="24">
        <f t="shared" si="16"/>
        <v>-3672</v>
      </c>
      <c r="K78" s="7"/>
      <c r="L78" s="25">
        <f t="shared" si="3"/>
        <v>-1823.3173254104311</v>
      </c>
      <c r="M78" s="17">
        <f t="shared" si="1"/>
        <v>18.639298699553784</v>
      </c>
      <c r="N78" s="17">
        <f t="shared" si="4"/>
        <v>-3675.3294375186028</v>
      </c>
      <c r="O78" s="24">
        <f t="shared" si="2"/>
        <v>11.085154190280267</v>
      </c>
      <c r="P78" s="7"/>
      <c r="Q78" s="25">
        <f t="shared" si="5"/>
        <v>-1799.0859551528899</v>
      </c>
      <c r="R78" s="24">
        <f t="shared" si="6"/>
        <v>-3674.3312922608188</v>
      </c>
      <c r="S78" s="7"/>
      <c r="T78" s="25">
        <f t="shared" si="7"/>
        <v>0.43718132485559663</v>
      </c>
      <c r="U78" s="24">
        <f t="shared" si="8"/>
        <v>-0.89808107087273104</v>
      </c>
      <c r="V78" s="7"/>
      <c r="W78" s="25">
        <f t="shared" si="9"/>
        <v>0.43897150522979128</v>
      </c>
      <c r="X78" s="24">
        <f t="shared" si="10"/>
        <v>326.34166197553736</v>
      </c>
      <c r="Y78" s="7"/>
      <c r="Z78" s="25">
        <f t="shared" si="11"/>
        <v>627</v>
      </c>
      <c r="AA78" s="17">
        <f t="shared" si="15"/>
        <v>326.30399999999986</v>
      </c>
      <c r="AB78" s="24">
        <f t="shared" si="12"/>
        <v>5.6950791624275743</v>
      </c>
      <c r="AC78" s="17">
        <f t="shared" si="13"/>
        <v>3.7661975537503167E-2</v>
      </c>
      <c r="AD78" s="17">
        <f t="shared" ca="1" si="14"/>
        <v>7.7954269390090758E-2</v>
      </c>
      <c r="AE78" s="17">
        <v>91</v>
      </c>
    </row>
    <row r="79" spans="1:31" s="17" customFormat="1" x14ac:dyDescent="0.25">
      <c r="A79" s="17">
        <v>59</v>
      </c>
      <c r="B79" s="17">
        <v>636</v>
      </c>
      <c r="C79" s="17">
        <v>12523</v>
      </c>
      <c r="D79" s="17">
        <v>11326</v>
      </c>
      <c r="E79" s="17">
        <v>13972</v>
      </c>
      <c r="F79" s="17">
        <v>15165</v>
      </c>
      <c r="G79" s="24"/>
      <c r="H79" s="7"/>
      <c r="I79" s="25">
        <f t="shared" si="16"/>
        <v>-1449</v>
      </c>
      <c r="J79" s="24">
        <f t="shared" si="16"/>
        <v>-3839</v>
      </c>
      <c r="K79" s="7"/>
      <c r="L79" s="25">
        <f t="shared" si="3"/>
        <v>-1444.4558293407065</v>
      </c>
      <c r="M79" s="17">
        <f t="shared" si="1"/>
        <v>20.649486980784044</v>
      </c>
      <c r="N79" s="17">
        <f t="shared" si="4"/>
        <v>-3837.2339810705148</v>
      </c>
      <c r="O79" s="24">
        <f t="shared" si="2"/>
        <v>3.1188228593000478</v>
      </c>
      <c r="P79" s="7"/>
      <c r="Q79" s="25">
        <f t="shared" si="5"/>
        <v>-1429.0859551528899</v>
      </c>
      <c r="R79" s="24">
        <f t="shared" si="6"/>
        <v>-3841.3312922608188</v>
      </c>
      <c r="S79" s="7"/>
      <c r="T79" s="25">
        <f t="shared" si="7"/>
        <v>0.34727061784725677</v>
      </c>
      <c r="U79" s="24">
        <f t="shared" si="8"/>
        <v>-0.93889925706939914</v>
      </c>
      <c r="V79" s="7"/>
      <c r="W79" s="25">
        <f t="shared" si="9"/>
        <v>0.34914194482982069</v>
      </c>
      <c r="X79" s="24">
        <f t="shared" si="10"/>
        <v>331.99219668914873</v>
      </c>
      <c r="Y79" s="7"/>
      <c r="Z79" s="25">
        <f t="shared" si="11"/>
        <v>636</v>
      </c>
      <c r="AA79" s="17">
        <f t="shared" si="15"/>
        <v>332.02799999999985</v>
      </c>
      <c r="AB79" s="24">
        <f t="shared" si="12"/>
        <v>5.7949818088117304</v>
      </c>
      <c r="AC79" s="17">
        <f t="shared" si="13"/>
        <v>-3.5803310851122205E-2</v>
      </c>
      <c r="AD79" s="17">
        <f t="shared" ca="1" si="14"/>
        <v>0.13876376035392468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12723</v>
      </c>
      <c r="D80" s="17">
        <v>11265</v>
      </c>
      <c r="E80" s="17">
        <v>13776</v>
      </c>
      <c r="F80" s="17">
        <v>15228</v>
      </c>
      <c r="G80" s="24"/>
      <c r="H80" s="7"/>
      <c r="I80" s="25">
        <f t="shared" si="16"/>
        <v>-1053</v>
      </c>
      <c r="J80" s="24">
        <f t="shared" si="16"/>
        <v>-3963</v>
      </c>
      <c r="K80" s="7"/>
      <c r="L80" s="25">
        <f t="shared" si="3"/>
        <v>-1055.7704809559693</v>
      </c>
      <c r="M80" s="17">
        <f t="shared" si="1"/>
        <v>7.6755647273887497</v>
      </c>
      <c r="N80" s="17">
        <f t="shared" si="4"/>
        <v>-3959.7413287315744</v>
      </c>
      <c r="O80" s="24">
        <f t="shared" si="2"/>
        <v>10.618938435662425</v>
      </c>
      <c r="P80" s="7"/>
      <c r="Q80" s="25">
        <f t="shared" si="5"/>
        <v>-1033.0859551528899</v>
      </c>
      <c r="R80" s="24">
        <f t="shared" si="6"/>
        <v>-3965.3312922608188</v>
      </c>
      <c r="S80" s="7"/>
      <c r="T80" s="25">
        <f t="shared" si="7"/>
        <v>0.2510418611572498</v>
      </c>
      <c r="U80" s="24">
        <f t="shared" si="8"/>
        <v>-0.96920737137111668</v>
      </c>
      <c r="V80" s="7"/>
      <c r="W80" s="25">
        <f t="shared" si="9"/>
        <v>0.25297338222258015</v>
      </c>
      <c r="X80" s="24">
        <f t="shared" si="10"/>
        <v>337.7620661011141</v>
      </c>
      <c r="Y80" s="7"/>
      <c r="Z80" s="25">
        <f t="shared" si="11"/>
        <v>629</v>
      </c>
      <c r="AA80" s="17">
        <f t="shared" si="15"/>
        <v>337.68899999999985</v>
      </c>
      <c r="AB80" s="24">
        <f t="shared" si="12"/>
        <v>5.8937848977671292</v>
      </c>
      <c r="AC80" s="17">
        <f t="shared" si="13"/>
        <v>7.3066101114250159E-2</v>
      </c>
      <c r="AD80" s="17">
        <f t="shared" ca="1" si="14"/>
        <v>-1.6753212907019588E-2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12910</v>
      </c>
      <c r="D81" s="17">
        <v>11225</v>
      </c>
      <c r="E81" s="17">
        <v>13580</v>
      </c>
      <c r="F81" s="17">
        <v>15266</v>
      </c>
      <c r="G81" s="24"/>
      <c r="H81" s="7"/>
      <c r="I81" s="25">
        <f t="shared" si="16"/>
        <v>-670</v>
      </c>
      <c r="J81" s="24">
        <f t="shared" si="16"/>
        <v>-4041</v>
      </c>
      <c r="K81" s="7"/>
      <c r="L81" s="25">
        <f t="shared" si="3"/>
        <v>-669.13317933837573</v>
      </c>
      <c r="M81" s="17">
        <f t="shared" si="1"/>
        <v>0.75137805941874447</v>
      </c>
      <c r="N81" s="17">
        <f t="shared" si="4"/>
        <v>-4041.6823134671445</v>
      </c>
      <c r="O81" s="24">
        <f t="shared" si="2"/>
        <v>0.46555166744670462</v>
      </c>
      <c r="P81" s="7"/>
      <c r="Q81" s="25">
        <f t="shared" si="5"/>
        <v>-650.08595515288994</v>
      </c>
      <c r="R81" s="24">
        <f t="shared" si="6"/>
        <v>-4043.3312922608188</v>
      </c>
      <c r="S81" s="7"/>
      <c r="T81" s="25">
        <f t="shared" si="7"/>
        <v>0.15797212930807636</v>
      </c>
      <c r="U81" s="24">
        <f t="shared" si="8"/>
        <v>-0.98827215294800363</v>
      </c>
      <c r="V81" s="7"/>
      <c r="W81" s="25">
        <f t="shared" si="9"/>
        <v>0.15994144981118177</v>
      </c>
      <c r="X81" s="24">
        <f t="shared" si="10"/>
        <v>343.19749387040883</v>
      </c>
      <c r="Y81" s="7"/>
      <c r="Z81" s="25">
        <f t="shared" si="11"/>
        <v>610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1.8493870408974544E-2</v>
      </c>
      <c r="AD81" s="17">
        <f t="shared" ca="1" si="14"/>
        <v>4.4744640383271417E-2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13102</v>
      </c>
      <c r="D82" s="17">
        <v>11193</v>
      </c>
      <c r="E82" s="17">
        <v>13375</v>
      </c>
      <c r="F82" s="17">
        <v>15276</v>
      </c>
      <c r="G82" s="24"/>
      <c r="H82" s="7"/>
      <c r="I82" s="25">
        <f t="shared" si="16"/>
        <v>-273</v>
      </c>
      <c r="J82" s="24">
        <f t="shared" si="16"/>
        <v>-4083</v>
      </c>
      <c r="K82" s="7"/>
      <c r="L82" s="25">
        <f t="shared" si="3"/>
        <v>-273.30438962224252</v>
      </c>
      <c r="M82" s="17">
        <f t="shared" si="1"/>
        <v>9.2653042128946844E-2</v>
      </c>
      <c r="N82" s="17">
        <f t="shared" si="4"/>
        <v>-4086.7747564112406</v>
      </c>
      <c r="O82" s="24">
        <f t="shared" si="2"/>
        <v>14.24878596420171</v>
      </c>
      <c r="P82" s="7"/>
      <c r="Q82" s="25">
        <f t="shared" si="5"/>
        <v>-253.08595515288988</v>
      </c>
      <c r="R82" s="24">
        <f t="shared" si="6"/>
        <v>-4085.3312922608188</v>
      </c>
      <c r="S82" s="7"/>
      <c r="T82" s="25">
        <f t="shared" si="7"/>
        <v>6.1500370707236011E-2</v>
      </c>
      <c r="U82" s="24">
        <f t="shared" si="8"/>
        <v>-0.99853780456632735</v>
      </c>
      <c r="V82" s="7"/>
      <c r="W82" s="25">
        <f t="shared" si="9"/>
        <v>6.348995274504099E-2</v>
      </c>
      <c r="X82" s="24">
        <f t="shared" si="10"/>
        <v>348.75236910630019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3.8369106300308431E-2</v>
      </c>
      <c r="AD82" s="17">
        <f t="shared" ca="1" si="14"/>
        <v>4.3926999530071953E-2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13303</v>
      </c>
      <c r="D83" s="17">
        <v>11187</v>
      </c>
      <c r="E83" s="17">
        <v>13174</v>
      </c>
      <c r="F83" s="17">
        <v>15283</v>
      </c>
      <c r="G83" s="24"/>
      <c r="H83" s="7"/>
      <c r="I83" s="25">
        <f t="shared" si="16"/>
        <v>129</v>
      </c>
      <c r="J83" s="24">
        <f t="shared" si="16"/>
        <v>-4096</v>
      </c>
      <c r="K83" s="7"/>
      <c r="L83" s="25">
        <f t="shared" si="3"/>
        <v>132.65613440504501</v>
      </c>
      <c r="M83" s="17">
        <f t="shared" si="1"/>
        <v>13.36731878775382</v>
      </c>
      <c r="N83" s="17">
        <f t="shared" si="4"/>
        <v>-4093.5323624781608</v>
      </c>
      <c r="O83" s="24">
        <f t="shared" si="2"/>
        <v>6.0892349391884677</v>
      </c>
      <c r="P83" s="7"/>
      <c r="Q83" s="25">
        <f t="shared" si="5"/>
        <v>148.91404484711012</v>
      </c>
      <c r="R83" s="24">
        <f t="shared" si="6"/>
        <v>-4098.3312922608193</v>
      </c>
      <c r="S83" s="7"/>
      <c r="T83" s="25">
        <f t="shared" si="7"/>
        <v>-3.6186397447771079E-2</v>
      </c>
      <c r="U83" s="24">
        <f t="shared" si="8"/>
        <v>-1.0017152681624752</v>
      </c>
      <c r="V83" s="7"/>
      <c r="W83" s="25">
        <f t="shared" si="9"/>
        <v>-3.4190678602725982E-2</v>
      </c>
      <c r="X83" s="24">
        <f t="shared" si="10"/>
        <v>354.34537305478995</v>
      </c>
      <c r="Y83" s="7"/>
      <c r="Z83" s="25">
        <f t="shared" si="11"/>
        <v>627</v>
      </c>
      <c r="AA83" s="17">
        <f t="shared" si="15"/>
        <v>354.35699999999986</v>
      </c>
      <c r="AB83" s="24">
        <f t="shared" si="12"/>
        <v>6.1846963774895434</v>
      </c>
      <c r="AC83" s="17">
        <f t="shared" si="13"/>
        <v>-1.162694520991181E-2</v>
      </c>
      <c r="AD83" s="17">
        <f t="shared" ca="1" si="14"/>
        <v>8.4616740190881501E-3</v>
      </c>
      <c r="AE83" s="17">
        <v>86</v>
      </c>
    </row>
    <row r="84" spans="1:31" s="17" customFormat="1" x14ac:dyDescent="0.25">
      <c r="A84" s="17">
        <v>64</v>
      </c>
      <c r="B84" s="17">
        <v>622</v>
      </c>
      <c r="C84" s="17">
        <v>13496</v>
      </c>
      <c r="D84" s="17">
        <v>11200</v>
      </c>
      <c r="E84" s="17">
        <v>12973</v>
      </c>
      <c r="F84" s="17">
        <v>15259</v>
      </c>
      <c r="G84" s="24"/>
      <c r="H84" s="7"/>
      <c r="I84" s="25">
        <f t="shared" ref="I84:J115" si="17">C84-E84</f>
        <v>523</v>
      </c>
      <c r="J84" s="24">
        <f t="shared" si="17"/>
        <v>-4059</v>
      </c>
      <c r="K84" s="7"/>
      <c r="L84" s="25">
        <f t="shared" si="3"/>
        <v>533.92687703466981</v>
      </c>
      <c r="M84" s="17">
        <f t="shared" ref="M84:M147" si="18">(I84-L84)^2</f>
        <v>119.3966417307946</v>
      </c>
      <c r="N84" s="17">
        <f t="shared" si="4"/>
        <v>-4061.0518370847903</v>
      </c>
      <c r="O84" s="24">
        <f t="shared" ref="O84:O147" si="19">(J84-N84)^2</f>
        <v>4.2100354225209609</v>
      </c>
      <c r="P84" s="7"/>
      <c r="Q84" s="25">
        <f t="shared" si="5"/>
        <v>542.91404484711006</v>
      </c>
      <c r="R84" s="24">
        <f t="shared" si="6"/>
        <v>-4061.3312922608188</v>
      </c>
      <c r="S84" s="7"/>
      <c r="T84" s="25">
        <f t="shared" si="7"/>
        <v>-0.13192915031611135</v>
      </c>
      <c r="U84" s="24">
        <f t="shared" si="8"/>
        <v>-0.99267171792728515</v>
      </c>
      <c r="V84" s="7"/>
      <c r="W84" s="25">
        <f t="shared" si="9"/>
        <v>-0.12995163962598333</v>
      </c>
      <c r="X84" s="24">
        <f>IF(MOD(ATAN2(U84,W84)*180/PI()-$J$9+360,360)&lt;355,MOD(ATAN2(U84,W84)*180/PI()-$J$9+360,360)+360,MOD(ATAN2(U84,W84)*180/PI()-$J$9+360,360))</f>
        <v>359.84873950279609</v>
      </c>
      <c r="Y84" s="7"/>
      <c r="Z84" s="25">
        <f t="shared" si="11"/>
        <v>622</v>
      </c>
      <c r="AA84" s="17">
        <f t="shared" si="15"/>
        <v>359.95499999999987</v>
      </c>
      <c r="AB84" s="24">
        <f t="shared" si="12"/>
        <v>6.2823999090161866</v>
      </c>
      <c r="AC84" s="17">
        <f t="shared" si="13"/>
        <v>-0.1062604972037775</v>
      </c>
    </row>
    <row r="85" spans="1:31" s="17" customFormat="1" x14ac:dyDescent="0.25">
      <c r="A85" s="17">
        <v>0</v>
      </c>
      <c r="B85" s="17">
        <v>0</v>
      </c>
      <c r="C85" s="17">
        <v>13467</v>
      </c>
      <c r="D85" s="17">
        <v>11170</v>
      </c>
      <c r="E85" s="17">
        <v>12933</v>
      </c>
      <c r="F85" s="17">
        <v>15217</v>
      </c>
      <c r="G85" s="24"/>
      <c r="H85" s="7"/>
      <c r="I85" s="25">
        <f t="shared" si="17"/>
        <v>534</v>
      </c>
      <c r="J85" s="24">
        <f t="shared" si="17"/>
        <v>-4047</v>
      </c>
      <c r="K85" s="7"/>
      <c r="L85" s="25">
        <f>$M$9*SIN(2*PI()/$M$10*(AA85+$M$11))+$M$12</f>
        <v>539.01589550941026</v>
      </c>
      <c r="M85" s="17">
        <f t="shared" si="18"/>
        <v>25.159207761321976</v>
      </c>
      <c r="N85" s="17">
        <f>$O$9*COS(2*PI()/$O$10*(AA85+$O$11))+$O$12</f>
        <v>-4047.4574637084511</v>
      </c>
      <c r="O85" s="24">
        <f t="shared" si="19"/>
        <v>0.20927304454982099</v>
      </c>
      <c r="P85" s="7"/>
      <c r="Q85" s="25">
        <f t="shared" ref="Q85:Q148" si="20">I85-$J$4</f>
        <v>553.91404484711006</v>
      </c>
      <c r="R85" s="24">
        <f t="shared" ref="R85:R148" si="21">J85-$J$3</f>
        <v>-4049.3312922608188</v>
      </c>
      <c r="S85" s="7"/>
      <c r="T85" s="25">
        <f t="shared" ref="T85:T148" si="22">Q85/$J$7</f>
        <v>-0.13460217133527821</v>
      </c>
      <c r="U85" s="24">
        <f t="shared" ref="U85:U148" si="23">R85/$J$6</f>
        <v>-0.9897386746077641</v>
      </c>
      <c r="V85" s="7"/>
      <c r="W85" s="25">
        <f t="shared" ref="W85:W148" si="24">(T85-U85*SIN(-$J$11*PI()/180))/(COS(-$J$11*PI()/180))</f>
        <v>-0.13263050966743253</v>
      </c>
      <c r="X85" s="24">
        <f>IF(MOD(ATAN2(U85,W85)*180/PI()-$J$9+360,360)&lt;355,MOD(ATAN2(U85,W85)*180/PI()-$J$9+360,360)+360,MOD(ATAN2(U85,W85)*180/PI()-$J$9+360,360))</f>
        <v>360.02298920423414</v>
      </c>
      <c r="Y85" s="7"/>
      <c r="Z85" s="25">
        <f>I165-J159</f>
        <v>5</v>
      </c>
      <c r="AA85" s="17">
        <f t="shared" si="15"/>
        <v>359.99999999999989</v>
      </c>
      <c r="AB85" s="24">
        <f t="shared" ref="AB85:AB148" si="25">AA85*PI()/180</f>
        <v>6.2831853071795836</v>
      </c>
      <c r="AC85" s="17">
        <f t="shared" ref="AC85:AC148" si="26">X85-AA85</f>
        <v>2.2989204234249883E-2</v>
      </c>
    </row>
    <row r="86" spans="1:31" s="17" customFormat="1" x14ac:dyDescent="0.25">
      <c r="A86" s="17">
        <v>1</v>
      </c>
      <c r="B86" s="17">
        <v>-624</v>
      </c>
      <c r="C86" s="17">
        <v>13259</v>
      </c>
      <c r="D86" s="17">
        <v>11152</v>
      </c>
      <c r="E86" s="17">
        <v>13128</v>
      </c>
      <c r="F86" s="17">
        <v>15233</v>
      </c>
      <c r="G86" s="24"/>
      <c r="H86" s="7"/>
      <c r="I86" s="25">
        <f t="shared" si="17"/>
        <v>131</v>
      </c>
      <c r="J86" s="24">
        <f t="shared" si="17"/>
        <v>-4081</v>
      </c>
      <c r="K86" s="7"/>
      <c r="L86" s="25">
        <f t="shared" ref="L86:L149" si="27">$M$9*SIN(2*PI()/$M$10*(AA86+$M$11))+$M$12</f>
        <v>137.906012184963</v>
      </c>
      <c r="M86" s="17">
        <f t="shared" si="18"/>
        <v>47.693004298857481</v>
      </c>
      <c r="N86" s="17">
        <f t="shared" ref="N86:N149" si="28">$O$9*COS(2*PI()/$O$10*(AA86+$O$11))+$O$12</f>
        <v>-4080.0883357015491</v>
      </c>
      <c r="O86" s="24">
        <f t="shared" si="19"/>
        <v>0.83113179306994822</v>
      </c>
      <c r="P86" s="7"/>
      <c r="Q86" s="25">
        <f t="shared" si="20"/>
        <v>150.91404484711012</v>
      </c>
      <c r="R86" s="24">
        <f t="shared" si="21"/>
        <v>-4083.3312922608188</v>
      </c>
      <c r="S86" s="7"/>
      <c r="T86" s="25">
        <f t="shared" si="22"/>
        <v>-3.6672401269437785E-2</v>
      </c>
      <c r="U86" s="24">
        <f t="shared" si="23"/>
        <v>-0.99804896401307386</v>
      </c>
      <c r="V86" s="7"/>
      <c r="W86" s="25">
        <f t="shared" si="24"/>
        <v>-3.4683988035176402E-2</v>
      </c>
      <c r="X86" s="24">
        <f t="shared" ref="X86:X148" si="29">MOD(ATAN2(U86,W86)*180/PI()-$J$9+360,360)</f>
        <v>354.38083472880908</v>
      </c>
      <c r="Y86" s="7"/>
      <c r="Z86" s="25">
        <f t="shared" ref="Z86:Z149" si="30">B86</f>
        <v>-624</v>
      </c>
      <c r="AA86" s="17">
        <f t="shared" ref="AA86:AA149" si="31">360/40000*Z86+AA85</f>
        <v>354.3839999999999</v>
      </c>
      <c r="AB86" s="24">
        <f t="shared" si="25"/>
        <v>6.1851676163875835</v>
      </c>
      <c r="AC86" s="17">
        <f t="shared" si="26"/>
        <v>-3.1652711908236597E-3</v>
      </c>
    </row>
    <row r="87" spans="1:31" s="17" customFormat="1" x14ac:dyDescent="0.25">
      <c r="A87" s="17">
        <v>2</v>
      </c>
      <c r="B87" s="17">
        <v>-620</v>
      </c>
      <c r="C87" s="17">
        <v>13070</v>
      </c>
      <c r="D87" s="17">
        <v>11158</v>
      </c>
      <c r="E87" s="17">
        <v>13333</v>
      </c>
      <c r="F87" s="17">
        <v>15235</v>
      </c>
      <c r="G87" s="24"/>
      <c r="H87" s="7"/>
      <c r="I87" s="25">
        <f t="shared" si="17"/>
        <v>-263</v>
      </c>
      <c r="J87" s="24">
        <f t="shared" si="17"/>
        <v>-4077</v>
      </c>
      <c r="K87" s="7"/>
      <c r="L87" s="25">
        <f t="shared" si="27"/>
        <v>-262.1418622375553</v>
      </c>
      <c r="M87" s="17">
        <f t="shared" si="18"/>
        <v>0.73640041933359401</v>
      </c>
      <c r="N87" s="17">
        <f t="shared" si="28"/>
        <v>-4073.7516989586961</v>
      </c>
      <c r="O87" s="24">
        <f t="shared" si="19"/>
        <v>10.551459654935842</v>
      </c>
      <c r="P87" s="7"/>
      <c r="Q87" s="25">
        <f t="shared" si="20"/>
        <v>-243.08595515288988</v>
      </c>
      <c r="R87" s="24">
        <f t="shared" si="21"/>
        <v>-4079.3312922608188</v>
      </c>
      <c r="S87" s="7"/>
      <c r="T87" s="25">
        <f t="shared" si="22"/>
        <v>5.9070351598902504E-2</v>
      </c>
      <c r="U87" s="24">
        <f t="shared" si="23"/>
        <v>-0.99707128290656677</v>
      </c>
      <c r="V87" s="7"/>
      <c r="W87" s="25">
        <f t="shared" si="24"/>
        <v>6.1057006955199382E-2</v>
      </c>
      <c r="X87" s="24">
        <f t="shared" si="29"/>
        <v>348.8862961058303</v>
      </c>
      <c r="Y87" s="7"/>
      <c r="Z87" s="25">
        <f t="shared" si="30"/>
        <v>-620</v>
      </c>
      <c r="AA87" s="17">
        <f t="shared" si="31"/>
        <v>348.80399999999992</v>
      </c>
      <c r="AB87" s="24">
        <f t="shared" si="25"/>
        <v>6.0877782441262989</v>
      </c>
      <c r="AC87" s="17">
        <f t="shared" si="26"/>
        <v>8.2296105830380384E-2</v>
      </c>
    </row>
    <row r="88" spans="1:31" s="17" customFormat="1" x14ac:dyDescent="0.25">
      <c r="A88" s="17">
        <v>3</v>
      </c>
      <c r="B88" s="17">
        <v>-609</v>
      </c>
      <c r="C88" s="17">
        <v>12865</v>
      </c>
      <c r="D88" s="17">
        <v>11174</v>
      </c>
      <c r="E88" s="17">
        <v>13520</v>
      </c>
      <c r="F88" s="17">
        <v>15207</v>
      </c>
      <c r="G88" s="24"/>
      <c r="H88" s="7"/>
      <c r="I88" s="25">
        <f t="shared" si="17"/>
        <v>-655</v>
      </c>
      <c r="J88" s="24">
        <f t="shared" si="17"/>
        <v>-4033</v>
      </c>
      <c r="K88" s="7"/>
      <c r="L88" s="25">
        <f t="shared" si="27"/>
        <v>-652.87623731196902</v>
      </c>
      <c r="M88" s="17">
        <f t="shared" si="18"/>
        <v>4.510367955072569</v>
      </c>
      <c r="N88" s="17">
        <f t="shared" si="28"/>
        <v>-4029.9718637769947</v>
      </c>
      <c r="O88" s="24">
        <f t="shared" si="19"/>
        <v>9.1696089850766604</v>
      </c>
      <c r="P88" s="7"/>
      <c r="Q88" s="25">
        <f t="shared" si="20"/>
        <v>-635.08595515288994</v>
      </c>
      <c r="R88" s="24">
        <f t="shared" si="21"/>
        <v>-4035.3312922608188</v>
      </c>
      <c r="S88" s="7"/>
      <c r="T88" s="25">
        <f t="shared" si="22"/>
        <v>0.15432710064557609</v>
      </c>
      <c r="U88" s="24">
        <f t="shared" si="23"/>
        <v>-0.98631679073498957</v>
      </c>
      <c r="V88" s="7"/>
      <c r="W88" s="25">
        <f t="shared" si="24"/>
        <v>0.15629251810283112</v>
      </c>
      <c r="X88" s="24">
        <f t="shared" si="29"/>
        <v>343.38623851079217</v>
      </c>
      <c r="Y88" s="7"/>
      <c r="Z88" s="25">
        <f t="shared" si="30"/>
        <v>-609</v>
      </c>
      <c r="AA88" s="17">
        <f t="shared" si="31"/>
        <v>343.32299999999992</v>
      </c>
      <c r="AB88" s="24">
        <f t="shared" si="25"/>
        <v>5.9921167478244914</v>
      </c>
      <c r="AC88" s="17">
        <f t="shared" si="26"/>
        <v>6.3238510792245961E-2</v>
      </c>
    </row>
    <row r="89" spans="1:31" s="17" customFormat="1" x14ac:dyDescent="0.25">
      <c r="A89" s="17">
        <v>4</v>
      </c>
      <c r="B89" s="17">
        <v>-621</v>
      </c>
      <c r="C89" s="17">
        <v>12672</v>
      </c>
      <c r="D89" s="17">
        <v>11221</v>
      </c>
      <c r="E89" s="17">
        <v>13719</v>
      </c>
      <c r="F89" s="17">
        <v>15169</v>
      </c>
      <c r="G89" s="24"/>
      <c r="H89" s="7"/>
      <c r="I89" s="25">
        <f t="shared" si="17"/>
        <v>-1047</v>
      </c>
      <c r="J89" s="24">
        <f t="shared" si="17"/>
        <v>-3948</v>
      </c>
      <c r="K89" s="7"/>
      <c r="L89" s="25">
        <f t="shared" si="27"/>
        <v>-1045.3197158921328</v>
      </c>
      <c r="M89" s="17">
        <f t="shared" si="18"/>
        <v>2.8233546831511975</v>
      </c>
      <c r="N89" s="17">
        <f t="shared" si="28"/>
        <v>-3947.4195291713127</v>
      </c>
      <c r="O89" s="24">
        <f t="shared" si="19"/>
        <v>0.33694638295696633</v>
      </c>
      <c r="P89" s="7"/>
      <c r="Q89" s="25">
        <f t="shared" si="20"/>
        <v>-1027.0859551528899</v>
      </c>
      <c r="R89" s="24">
        <f t="shared" si="21"/>
        <v>-3950.3312922608188</v>
      </c>
      <c r="S89" s="7"/>
      <c r="T89" s="25">
        <f t="shared" si="22"/>
        <v>0.24958384969224967</v>
      </c>
      <c r="U89" s="24">
        <f t="shared" si="23"/>
        <v>-0.9655410672217154</v>
      </c>
      <c r="V89" s="7"/>
      <c r="W89" s="25">
        <f t="shared" si="24"/>
        <v>0.25150806321758129</v>
      </c>
      <c r="X89" s="24">
        <f t="shared" si="29"/>
        <v>337.79031288820715</v>
      </c>
      <c r="Y89" s="7"/>
      <c r="Z89" s="25">
        <f t="shared" si="30"/>
        <v>-621</v>
      </c>
      <c r="AA89" s="17">
        <f t="shared" si="31"/>
        <v>337.73399999999992</v>
      </c>
      <c r="AB89" s="24">
        <f t="shared" si="25"/>
        <v>5.8945702959305271</v>
      </c>
      <c r="AC89" s="17">
        <f t="shared" si="26"/>
        <v>5.6312888207230571E-2</v>
      </c>
    </row>
    <row r="90" spans="1:31" s="17" customFormat="1" x14ac:dyDescent="0.25">
      <c r="A90" s="17">
        <v>5</v>
      </c>
      <c r="B90" s="17">
        <v>-641</v>
      </c>
      <c r="C90" s="17">
        <v>12475</v>
      </c>
      <c r="D90" s="17">
        <v>11281</v>
      </c>
      <c r="E90" s="17">
        <v>13913</v>
      </c>
      <c r="F90" s="17">
        <v>15106</v>
      </c>
      <c r="G90" s="24"/>
      <c r="H90" s="7"/>
      <c r="I90" s="25">
        <f t="shared" si="17"/>
        <v>-1438</v>
      </c>
      <c r="J90" s="24">
        <f t="shared" si="17"/>
        <v>-3825</v>
      </c>
      <c r="K90" s="7"/>
      <c r="L90" s="25">
        <f t="shared" si="27"/>
        <v>-1440.125742444412</v>
      </c>
      <c r="M90" s="17">
        <f t="shared" si="18"/>
        <v>4.5187809399748158</v>
      </c>
      <c r="N90" s="17">
        <f t="shared" si="28"/>
        <v>-3822.8901140371927</v>
      </c>
      <c r="O90" s="24">
        <f t="shared" si="19"/>
        <v>4.4516187760513359</v>
      </c>
      <c r="P90" s="7"/>
      <c r="Q90" s="25">
        <f t="shared" si="20"/>
        <v>-1418.0859551528899</v>
      </c>
      <c r="R90" s="24">
        <f t="shared" si="21"/>
        <v>-3827.3312922608188</v>
      </c>
      <c r="S90" s="7"/>
      <c r="T90" s="25">
        <f t="shared" si="22"/>
        <v>0.34459759682808994</v>
      </c>
      <c r="U90" s="24">
        <f t="shared" si="23"/>
        <v>-0.93547737319662461</v>
      </c>
      <c r="V90" s="7"/>
      <c r="W90" s="25">
        <f t="shared" si="24"/>
        <v>0.34646210083554807</v>
      </c>
      <c r="X90" s="24">
        <f t="shared" si="29"/>
        <v>332.06796044950272</v>
      </c>
      <c r="Y90" s="7"/>
      <c r="Z90" s="25">
        <f t="shared" si="30"/>
        <v>-641</v>
      </c>
      <c r="AA90" s="17">
        <f t="shared" si="31"/>
        <v>331.96499999999992</v>
      </c>
      <c r="AB90" s="24">
        <f t="shared" si="25"/>
        <v>5.793882251382974</v>
      </c>
      <c r="AC90" s="17">
        <f t="shared" si="26"/>
        <v>0.10296044950280248</v>
      </c>
    </row>
    <row r="91" spans="1:31" s="17" customFormat="1" x14ac:dyDescent="0.25">
      <c r="A91" s="17">
        <v>6</v>
      </c>
      <c r="B91" s="17">
        <v>-627</v>
      </c>
      <c r="C91" s="17">
        <v>12282</v>
      </c>
      <c r="D91" s="17">
        <v>11353</v>
      </c>
      <c r="E91" s="17">
        <v>14087</v>
      </c>
      <c r="F91" s="17">
        <v>15012</v>
      </c>
      <c r="G91" s="24"/>
      <c r="H91" s="7"/>
      <c r="I91" s="25">
        <f t="shared" si="17"/>
        <v>-1805</v>
      </c>
      <c r="J91" s="24">
        <f t="shared" si="17"/>
        <v>-3659</v>
      </c>
      <c r="K91" s="7"/>
      <c r="L91" s="25">
        <f t="shared" si="27"/>
        <v>-1812.4050393550738</v>
      </c>
      <c r="M91" s="17">
        <f t="shared" si="18"/>
        <v>54.834607850191325</v>
      </c>
      <c r="N91" s="17">
        <f t="shared" si="28"/>
        <v>-3663.63603774901</v>
      </c>
      <c r="O91" s="24">
        <f t="shared" si="19"/>
        <v>21.492846010245977</v>
      </c>
      <c r="P91" s="7"/>
      <c r="Q91" s="25">
        <f t="shared" si="20"/>
        <v>-1785.0859551528899</v>
      </c>
      <c r="R91" s="24">
        <f t="shared" si="21"/>
        <v>-3661.3312922608188</v>
      </c>
      <c r="S91" s="7"/>
      <c r="T91" s="25">
        <f t="shared" si="22"/>
        <v>0.43377929810392973</v>
      </c>
      <c r="U91" s="24">
        <f t="shared" si="23"/>
        <v>-0.89490360727658325</v>
      </c>
      <c r="V91" s="7"/>
      <c r="W91" s="25">
        <f t="shared" si="24"/>
        <v>0.43556314103251897</v>
      </c>
      <c r="X91" s="24">
        <f t="shared" si="29"/>
        <v>326.43761624492754</v>
      </c>
      <c r="Y91" s="7"/>
      <c r="Z91" s="25">
        <f t="shared" si="30"/>
        <v>-627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0.11561624492759393</v>
      </c>
    </row>
    <row r="92" spans="1:31" s="17" customFormat="1" x14ac:dyDescent="0.25">
      <c r="A92" s="17">
        <v>7</v>
      </c>
      <c r="B92" s="17">
        <v>-638</v>
      </c>
      <c r="C92" s="17">
        <v>12104</v>
      </c>
      <c r="D92" s="17">
        <v>11462</v>
      </c>
      <c r="E92" s="17">
        <v>14277</v>
      </c>
      <c r="F92" s="17">
        <v>14919</v>
      </c>
      <c r="G92" s="24"/>
      <c r="H92" s="7"/>
      <c r="I92" s="25">
        <f t="shared" si="17"/>
        <v>-2173</v>
      </c>
      <c r="J92" s="24">
        <f t="shared" si="17"/>
        <v>-3457</v>
      </c>
      <c r="K92" s="7"/>
      <c r="L92" s="25">
        <f t="shared" si="27"/>
        <v>-2173.3449384278915</v>
      </c>
      <c r="M92" s="17">
        <f t="shared" si="18"/>
        <v>0.11898251903627362</v>
      </c>
      <c r="N92" s="17">
        <f t="shared" si="28"/>
        <v>-3465.1793718771469</v>
      </c>
      <c r="O92" s="24">
        <f t="shared" si="19"/>
        <v>66.902124304661228</v>
      </c>
      <c r="P92" s="7"/>
      <c r="Q92" s="25">
        <f t="shared" si="20"/>
        <v>-2153.0859551528897</v>
      </c>
      <c r="R92" s="24">
        <f t="shared" si="21"/>
        <v>-3459.3312922608188</v>
      </c>
      <c r="S92" s="7"/>
      <c r="T92" s="25">
        <f t="shared" si="22"/>
        <v>0.52320400129060285</v>
      </c>
      <c r="U92" s="24">
        <f t="shared" si="23"/>
        <v>-0.84553071139797875</v>
      </c>
      <c r="V92" s="7"/>
      <c r="W92" s="25">
        <f t="shared" si="24"/>
        <v>0.52488965247180419</v>
      </c>
      <c r="X92" s="24">
        <f t="shared" si="29"/>
        <v>320.55926793136132</v>
      </c>
      <c r="Y92" s="7"/>
      <c r="Z92" s="25">
        <f t="shared" si="30"/>
        <v>-638</v>
      </c>
      <c r="AA92" s="17">
        <f t="shared" si="31"/>
        <v>320.57999999999993</v>
      </c>
      <c r="AB92" s="24">
        <f t="shared" si="25"/>
        <v>5.5951765160434199</v>
      </c>
      <c r="AC92" s="17">
        <f t="shared" si="26"/>
        <v>-2.0732068638608325E-2</v>
      </c>
    </row>
    <row r="93" spans="1:31" s="17" customFormat="1" x14ac:dyDescent="0.25">
      <c r="A93" s="17">
        <v>8</v>
      </c>
      <c r="B93" s="17">
        <v>-636</v>
      </c>
      <c r="C93" s="17">
        <v>11946</v>
      </c>
      <c r="D93" s="17">
        <v>11583</v>
      </c>
      <c r="E93" s="17">
        <v>14456</v>
      </c>
      <c r="F93" s="17">
        <v>14814</v>
      </c>
      <c r="G93" s="24"/>
      <c r="H93" s="7"/>
      <c r="I93" s="25">
        <f t="shared" si="17"/>
        <v>-2510</v>
      </c>
      <c r="J93" s="24">
        <f t="shared" si="17"/>
        <v>-3231</v>
      </c>
      <c r="K93" s="7"/>
      <c r="L93" s="25">
        <f t="shared" si="27"/>
        <v>-2511.6289761791481</v>
      </c>
      <c r="M93" s="17">
        <f t="shared" si="18"/>
        <v>2.6535633922320718</v>
      </c>
      <c r="N93" s="17">
        <f t="shared" si="28"/>
        <v>-3232.7591771806178</v>
      </c>
      <c r="O93" s="24">
        <f t="shared" si="19"/>
        <v>3.0947043528064824</v>
      </c>
      <c r="P93" s="7"/>
      <c r="Q93" s="25">
        <f t="shared" si="20"/>
        <v>-2490.0859551528897</v>
      </c>
      <c r="R93" s="24">
        <f t="shared" si="21"/>
        <v>-3233.3312922608188</v>
      </c>
      <c r="S93" s="7"/>
      <c r="T93" s="25">
        <f t="shared" si="22"/>
        <v>0.6050956452414421</v>
      </c>
      <c r="U93" s="24">
        <f t="shared" si="23"/>
        <v>-0.79029172888033217</v>
      </c>
      <c r="V93" s="7"/>
      <c r="W93" s="25">
        <f t="shared" si="24"/>
        <v>0.60667140228995697</v>
      </c>
      <c r="X93" s="24">
        <f t="shared" si="29"/>
        <v>314.87867750562759</v>
      </c>
      <c r="Y93" s="7"/>
      <c r="Z93" s="25">
        <f t="shared" si="30"/>
        <v>-636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2.2677505627655137E-2</v>
      </c>
    </row>
    <row r="94" spans="1:31" s="17" customFormat="1" x14ac:dyDescent="0.25">
      <c r="A94" s="17">
        <v>9</v>
      </c>
      <c r="B94" s="17">
        <v>-618</v>
      </c>
      <c r="C94" s="17">
        <v>11790</v>
      </c>
      <c r="D94" s="17">
        <v>11714</v>
      </c>
      <c r="E94" s="17">
        <v>14608</v>
      </c>
      <c r="F94" s="17">
        <v>14683</v>
      </c>
      <c r="G94" s="24"/>
      <c r="H94" s="7"/>
      <c r="I94" s="25">
        <f t="shared" si="17"/>
        <v>-2818</v>
      </c>
      <c r="J94" s="24">
        <f t="shared" si="17"/>
        <v>-2969</v>
      </c>
      <c r="K94" s="7"/>
      <c r="L94" s="25">
        <f t="shared" si="27"/>
        <v>-2816.5429652079179</v>
      </c>
      <c r="M94" s="17">
        <f t="shared" si="18"/>
        <v>2.1229503853378464</v>
      </c>
      <c r="N94" s="17">
        <f t="shared" si="28"/>
        <v>-2976.0336806916371</v>
      </c>
      <c r="O94" s="24">
        <f t="shared" si="19"/>
        <v>49.472664071908177</v>
      </c>
      <c r="P94" s="7"/>
      <c r="Q94" s="25">
        <f t="shared" si="20"/>
        <v>-2798.0859551528897</v>
      </c>
      <c r="R94" s="24">
        <f t="shared" si="21"/>
        <v>-2971.3312922608188</v>
      </c>
      <c r="S94" s="7"/>
      <c r="T94" s="25">
        <f t="shared" si="22"/>
        <v>0.67994023377811419</v>
      </c>
      <c r="U94" s="24">
        <f t="shared" si="23"/>
        <v>-0.72625361640412234</v>
      </c>
      <c r="V94" s="7"/>
      <c r="W94" s="25">
        <f t="shared" si="24"/>
        <v>0.68138855155631062</v>
      </c>
      <c r="X94" s="24">
        <f t="shared" si="29"/>
        <v>309.21604612809142</v>
      </c>
      <c r="Y94" s="7"/>
      <c r="Z94" s="25">
        <f t="shared" si="30"/>
        <v>-618</v>
      </c>
      <c r="AA94" s="17">
        <f t="shared" si="31"/>
        <v>309.29399999999993</v>
      </c>
      <c r="AB94" s="24">
        <f t="shared" si="25"/>
        <v>5.3981986566633404</v>
      </c>
      <c r="AC94" s="17">
        <f t="shared" si="26"/>
        <v>-7.7953871908505334E-2</v>
      </c>
    </row>
    <row r="95" spans="1:31" s="17" customFormat="1" x14ac:dyDescent="0.25">
      <c r="A95" s="17">
        <v>10</v>
      </c>
      <c r="B95" s="17">
        <v>-618</v>
      </c>
      <c r="C95" s="17">
        <v>11650</v>
      </c>
      <c r="D95" s="17">
        <v>11857</v>
      </c>
      <c r="E95" s="17">
        <v>14747</v>
      </c>
      <c r="F95" s="17">
        <v>14541</v>
      </c>
      <c r="G95" s="24"/>
      <c r="H95" s="7"/>
      <c r="I95" s="25">
        <f t="shared" si="17"/>
        <v>-3097</v>
      </c>
      <c r="J95" s="24">
        <f t="shared" si="17"/>
        <v>-2684</v>
      </c>
      <c r="K95" s="7"/>
      <c r="L95" s="25">
        <f t="shared" si="27"/>
        <v>-3095.0993209797598</v>
      </c>
      <c r="M95" s="17">
        <f t="shared" si="18"/>
        <v>3.6125807379812636</v>
      </c>
      <c r="N95" s="17">
        <f t="shared" si="28"/>
        <v>-2691.3034571125977</v>
      </c>
      <c r="O95" s="24">
        <f t="shared" si="19"/>
        <v>53.340485795553903</v>
      </c>
      <c r="P95" s="7"/>
      <c r="Q95" s="25">
        <f t="shared" si="20"/>
        <v>-3077.0859551528897</v>
      </c>
      <c r="R95" s="24">
        <f t="shared" si="21"/>
        <v>-2686.3312922608188</v>
      </c>
      <c r="S95" s="7"/>
      <c r="T95" s="25">
        <f t="shared" si="22"/>
        <v>0.74773776690061911</v>
      </c>
      <c r="U95" s="24">
        <f t="shared" si="23"/>
        <v>-0.65659383756549727</v>
      </c>
      <c r="V95" s="7"/>
      <c r="W95" s="25">
        <f t="shared" si="24"/>
        <v>0.74904743096421789</v>
      </c>
      <c r="X95" s="24">
        <f t="shared" si="29"/>
        <v>303.62739552967219</v>
      </c>
      <c r="Y95" s="7"/>
      <c r="Z95" s="25">
        <f t="shared" si="30"/>
        <v>-618</v>
      </c>
      <c r="AA95" s="17">
        <f t="shared" si="31"/>
        <v>303.73199999999991</v>
      </c>
      <c r="AB95" s="24">
        <f t="shared" si="25"/>
        <v>5.3011234436674153</v>
      </c>
      <c r="AC95" s="17">
        <f t="shared" si="26"/>
        <v>-0.1046044703277289</v>
      </c>
    </row>
    <row r="96" spans="1:31" s="17" customFormat="1" x14ac:dyDescent="0.25">
      <c r="A96" s="17">
        <v>11</v>
      </c>
      <c r="B96" s="17">
        <v>-615</v>
      </c>
      <c r="C96" s="17">
        <v>11526</v>
      </c>
      <c r="D96" s="17">
        <v>12007</v>
      </c>
      <c r="E96" s="17">
        <v>14867</v>
      </c>
      <c r="F96" s="17">
        <v>14380</v>
      </c>
      <c r="G96" s="24"/>
      <c r="H96" s="7"/>
      <c r="I96" s="25">
        <f t="shared" si="17"/>
        <v>-3341</v>
      </c>
      <c r="J96" s="24">
        <f t="shared" si="17"/>
        <v>-2373</v>
      </c>
      <c r="K96" s="7"/>
      <c r="L96" s="25">
        <f t="shared" si="27"/>
        <v>-3343.5351663794659</v>
      </c>
      <c r="M96" s="17">
        <f t="shared" si="18"/>
        <v>6.4270685715740541</v>
      </c>
      <c r="N96" s="17">
        <f t="shared" si="28"/>
        <v>-2382.807378959616</v>
      </c>
      <c r="O96" s="24">
        <f t="shared" si="19"/>
        <v>96.184682057518941</v>
      </c>
      <c r="P96" s="7"/>
      <c r="Q96" s="25">
        <f t="shared" si="20"/>
        <v>-3321.0859551528897</v>
      </c>
      <c r="R96" s="24">
        <f t="shared" si="21"/>
        <v>-2375.3312922608188</v>
      </c>
      <c r="S96" s="7"/>
      <c r="T96" s="25">
        <f t="shared" si="22"/>
        <v>0.80703023314395672</v>
      </c>
      <c r="U96" s="24">
        <f t="shared" si="23"/>
        <v>-0.58057913153457652</v>
      </c>
      <c r="V96" s="7"/>
      <c r="W96" s="25">
        <f t="shared" si="24"/>
        <v>0.80818856522562077</v>
      </c>
      <c r="X96" s="24">
        <f t="shared" si="29"/>
        <v>298.08287086788664</v>
      </c>
      <c r="Y96" s="7"/>
      <c r="Z96" s="25">
        <f t="shared" si="30"/>
        <v>-615</v>
      </c>
      <c r="AA96" s="17">
        <f t="shared" si="31"/>
        <v>298.19699999999989</v>
      </c>
      <c r="AB96" s="24">
        <f t="shared" si="25"/>
        <v>5.2045194695695294</v>
      </c>
      <c r="AC96" s="17">
        <f t="shared" si="26"/>
        <v>-0.11412913211324849</v>
      </c>
    </row>
    <row r="97" spans="1:29" s="17" customFormat="1" x14ac:dyDescent="0.25">
      <c r="A97" s="17">
        <v>12</v>
      </c>
      <c r="B97" s="17">
        <v>-632</v>
      </c>
      <c r="C97" s="17">
        <v>11417</v>
      </c>
      <c r="D97" s="17">
        <v>12181</v>
      </c>
      <c r="E97" s="17">
        <v>14982</v>
      </c>
      <c r="F97" s="17">
        <v>14218</v>
      </c>
      <c r="G97" s="24"/>
      <c r="H97" s="7"/>
      <c r="I97" s="25">
        <f t="shared" si="17"/>
        <v>-3565</v>
      </c>
      <c r="J97" s="24">
        <f t="shared" si="17"/>
        <v>-2037</v>
      </c>
      <c r="K97" s="7"/>
      <c r="L97" s="25">
        <f t="shared" si="27"/>
        <v>-3566.4989399670985</v>
      </c>
      <c r="M97" s="17">
        <f t="shared" si="18"/>
        <v>2.2468210249653189</v>
      </c>
      <c r="N97" s="17">
        <f t="shared" si="28"/>
        <v>-2042.6735795583393</v>
      </c>
      <c r="O97" s="24">
        <f t="shared" si="19"/>
        <v>32.189505004805227</v>
      </c>
      <c r="P97" s="7"/>
      <c r="Q97" s="25">
        <f t="shared" si="20"/>
        <v>-3545.0859551528897</v>
      </c>
      <c r="R97" s="24">
        <f t="shared" si="21"/>
        <v>-2039.3312922608188</v>
      </c>
      <c r="S97" s="7"/>
      <c r="T97" s="25">
        <f t="shared" si="22"/>
        <v>0.86146266117062742</v>
      </c>
      <c r="U97" s="24">
        <f t="shared" si="23"/>
        <v>-0.49845391858798682</v>
      </c>
      <c r="V97" s="7"/>
      <c r="W97" s="25">
        <f t="shared" si="24"/>
        <v>0.86245747721398769</v>
      </c>
      <c r="X97" s="24">
        <f t="shared" si="29"/>
        <v>292.41610130496315</v>
      </c>
      <c r="Y97" s="7"/>
      <c r="Z97" s="25">
        <f t="shared" si="30"/>
        <v>-632</v>
      </c>
      <c r="AA97" s="17">
        <f t="shared" si="31"/>
        <v>292.5089999999999</v>
      </c>
      <c r="AB97" s="24">
        <f t="shared" si="25"/>
        <v>5.1052451417160913</v>
      </c>
      <c r="AC97" s="17">
        <f t="shared" si="26"/>
        <v>-9.2898695036751633E-2</v>
      </c>
    </row>
    <row r="98" spans="1:29" s="17" customFormat="1" x14ac:dyDescent="0.25">
      <c r="A98" s="17">
        <v>13</v>
      </c>
      <c r="B98" s="17">
        <v>-624</v>
      </c>
      <c r="C98" s="17">
        <v>11333</v>
      </c>
      <c r="D98" s="17">
        <v>12373</v>
      </c>
      <c r="E98" s="17">
        <v>15092</v>
      </c>
      <c r="F98" s="17">
        <v>14054</v>
      </c>
      <c r="G98" s="24"/>
      <c r="H98" s="7"/>
      <c r="I98" s="25">
        <f t="shared" si="17"/>
        <v>-3759</v>
      </c>
      <c r="J98" s="24">
        <f t="shared" si="17"/>
        <v>-1681</v>
      </c>
      <c r="K98" s="7"/>
      <c r="L98" s="25">
        <f t="shared" si="27"/>
        <v>-3752.3534332189279</v>
      </c>
      <c r="M98" s="17">
        <f t="shared" si="18"/>
        <v>44.176849975251457</v>
      </c>
      <c r="N98" s="17">
        <f t="shared" si="28"/>
        <v>-1687.1017682733318</v>
      </c>
      <c r="O98" s="24">
        <f t="shared" si="19"/>
        <v>37.231576061438531</v>
      </c>
      <c r="P98" s="7"/>
      <c r="Q98" s="25">
        <f t="shared" si="20"/>
        <v>-3739.0859551528897</v>
      </c>
      <c r="R98" s="24">
        <f t="shared" si="21"/>
        <v>-1683.3312922608188</v>
      </c>
      <c r="S98" s="7"/>
      <c r="T98" s="25">
        <f t="shared" si="22"/>
        <v>0.90860503187229746</v>
      </c>
      <c r="U98" s="24">
        <f t="shared" si="23"/>
        <v>-0.41144030010886212</v>
      </c>
      <c r="V98" s="7"/>
      <c r="W98" s="25">
        <f t="shared" si="24"/>
        <v>0.90942657788000647</v>
      </c>
      <c r="X98" s="24">
        <f t="shared" si="29"/>
        <v>286.7333226119863</v>
      </c>
      <c r="Y98" s="7"/>
      <c r="Z98" s="25">
        <f t="shared" si="30"/>
        <v>-624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-0.15967738801361975</v>
      </c>
    </row>
    <row r="99" spans="1:29" s="17" customFormat="1" x14ac:dyDescent="0.25">
      <c r="A99" s="17">
        <v>14</v>
      </c>
      <c r="B99" s="17">
        <v>-635</v>
      </c>
      <c r="C99" s="17">
        <v>11248</v>
      </c>
      <c r="D99" s="17">
        <v>12546</v>
      </c>
      <c r="E99" s="17">
        <v>15148</v>
      </c>
      <c r="F99" s="17">
        <v>13847</v>
      </c>
      <c r="G99" s="24"/>
      <c r="H99" s="7"/>
      <c r="I99" s="25">
        <f t="shared" si="17"/>
        <v>-3900</v>
      </c>
      <c r="J99" s="24">
        <f t="shared" si="17"/>
        <v>-1301</v>
      </c>
      <c r="K99" s="7"/>
      <c r="L99" s="25">
        <f t="shared" si="27"/>
        <v>-3904.6581189656531</v>
      </c>
      <c r="M99" s="17">
        <f t="shared" si="18"/>
        <v>21.698072298177127</v>
      </c>
      <c r="N99" s="17">
        <f t="shared" si="28"/>
        <v>-1308.6570532792323</v>
      </c>
      <c r="O99" s="24">
        <f t="shared" si="19"/>
        <v>58.630464921001909</v>
      </c>
      <c r="P99" s="7"/>
      <c r="Q99" s="25">
        <f t="shared" si="20"/>
        <v>-3880.0859551528897</v>
      </c>
      <c r="R99" s="24">
        <f t="shared" si="21"/>
        <v>-1303.3312922608188</v>
      </c>
      <c r="S99" s="7"/>
      <c r="T99" s="25">
        <f t="shared" si="22"/>
        <v>0.94286830129979993</v>
      </c>
      <c r="U99" s="24">
        <f t="shared" si="23"/>
        <v>-0.31856059499069522</v>
      </c>
      <c r="V99" s="7"/>
      <c r="W99" s="25">
        <f t="shared" si="24"/>
        <v>0.9435048642758761</v>
      </c>
      <c r="X99" s="24">
        <f t="shared" si="29"/>
        <v>281.04700523911538</v>
      </c>
      <c r="Y99" s="7"/>
      <c r="Z99" s="25">
        <f t="shared" si="30"/>
        <v>-635</v>
      </c>
      <c r="AA99" s="17">
        <f t="shared" si="31"/>
        <v>281.17799999999994</v>
      </c>
      <c r="AB99" s="24">
        <f t="shared" si="25"/>
        <v>4.9074818841726149</v>
      </c>
      <c r="AC99" s="17">
        <f t="shared" si="26"/>
        <v>-0.13099476088456186</v>
      </c>
    </row>
    <row r="100" spans="1:29" s="17" customFormat="1" x14ac:dyDescent="0.25">
      <c r="A100" s="17">
        <v>15</v>
      </c>
      <c r="B100" s="17">
        <v>-636</v>
      </c>
      <c r="C100" s="17">
        <v>11189</v>
      </c>
      <c r="D100" s="17">
        <v>12740</v>
      </c>
      <c r="E100" s="17">
        <v>15205</v>
      </c>
      <c r="F100" s="17">
        <v>13649</v>
      </c>
      <c r="G100" s="24"/>
      <c r="H100" s="7"/>
      <c r="I100" s="25">
        <f t="shared" si="17"/>
        <v>-4016</v>
      </c>
      <c r="J100" s="24">
        <f t="shared" si="17"/>
        <v>-909</v>
      </c>
      <c r="K100" s="7"/>
      <c r="L100" s="25">
        <f t="shared" si="27"/>
        <v>-4018.4577837147685</v>
      </c>
      <c r="M100" s="17">
        <f t="shared" si="18"/>
        <v>6.0407007885814377</v>
      </c>
      <c r="N100" s="17">
        <f t="shared" si="28"/>
        <v>-916.57332957886979</v>
      </c>
      <c r="O100" s="24">
        <f t="shared" si="19"/>
        <v>57.355320910184055</v>
      </c>
      <c r="P100" s="7"/>
      <c r="Q100" s="25">
        <f t="shared" si="20"/>
        <v>-3996.0859551528897</v>
      </c>
      <c r="R100" s="24">
        <f t="shared" si="21"/>
        <v>-911.33129226081894</v>
      </c>
      <c r="S100" s="7"/>
      <c r="T100" s="25">
        <f t="shared" si="22"/>
        <v>0.97105652295646872</v>
      </c>
      <c r="U100" s="24">
        <f t="shared" si="23"/>
        <v>-0.22274784655300736</v>
      </c>
      <c r="V100" s="7"/>
      <c r="W100" s="25">
        <f t="shared" si="24"/>
        <v>0.97150224712637712</v>
      </c>
      <c r="X100" s="24">
        <f t="shared" si="29"/>
        <v>275.30418432826741</v>
      </c>
      <c r="Y100" s="7"/>
      <c r="Z100" s="25">
        <f t="shared" si="30"/>
        <v>-636</v>
      </c>
      <c r="AA100" s="17">
        <f t="shared" si="31"/>
        <v>275.45399999999995</v>
      </c>
      <c r="AB100" s="24">
        <f t="shared" si="25"/>
        <v>4.8075792377884596</v>
      </c>
      <c r="AC100" s="17">
        <f t="shared" si="26"/>
        <v>-0.14981567173254007</v>
      </c>
    </row>
    <row r="101" spans="1:29" s="17" customFormat="1" x14ac:dyDescent="0.25">
      <c r="A101" s="17">
        <v>16</v>
      </c>
      <c r="B101" s="17">
        <v>-627</v>
      </c>
      <c r="C101" s="17">
        <v>11157</v>
      </c>
      <c r="D101" s="17">
        <v>12940</v>
      </c>
      <c r="E101" s="17">
        <v>15242</v>
      </c>
      <c r="F101" s="17">
        <v>13457</v>
      </c>
      <c r="G101" s="24"/>
      <c r="H101" s="7"/>
      <c r="I101" s="25">
        <f t="shared" si="17"/>
        <v>-4085</v>
      </c>
      <c r="J101" s="24">
        <f t="shared" si="17"/>
        <v>-517</v>
      </c>
      <c r="K101" s="7"/>
      <c r="L101" s="25">
        <f t="shared" si="27"/>
        <v>-4091.583668685621</v>
      </c>
      <c r="M101" s="17">
        <f t="shared" si="18"/>
        <v>43.344693362026256</v>
      </c>
      <c r="N101" s="17">
        <f t="shared" si="28"/>
        <v>-521.06186075808807</v>
      </c>
      <c r="O101" s="24">
        <f t="shared" si="19"/>
        <v>16.498712818095818</v>
      </c>
      <c r="P101" s="7"/>
      <c r="Q101" s="25">
        <f t="shared" si="20"/>
        <v>-4065.0859551528897</v>
      </c>
      <c r="R101" s="24">
        <f t="shared" si="21"/>
        <v>-519.33129226081894</v>
      </c>
      <c r="S101" s="7"/>
      <c r="T101" s="25">
        <f t="shared" si="22"/>
        <v>0.98782365480396994</v>
      </c>
      <c r="U101" s="24">
        <f t="shared" si="23"/>
        <v>-0.12693509811531944</v>
      </c>
      <c r="V101" s="7"/>
      <c r="W101" s="25">
        <f t="shared" si="24"/>
        <v>0.98807851749943376</v>
      </c>
      <c r="X101" s="24">
        <f t="shared" si="29"/>
        <v>269.71100341839485</v>
      </c>
      <c r="Y101" s="7"/>
      <c r="Z101" s="25">
        <f t="shared" si="30"/>
        <v>-627</v>
      </c>
      <c r="AA101" s="17">
        <f t="shared" si="31"/>
        <v>269.81099999999998</v>
      </c>
      <c r="AB101" s="24">
        <f t="shared" si="25"/>
        <v>4.7090903080984203</v>
      </c>
      <c r="AC101" s="17">
        <f t="shared" si="26"/>
        <v>-9.9996581605125812E-2</v>
      </c>
    </row>
    <row r="102" spans="1:29" s="17" customFormat="1" x14ac:dyDescent="0.25">
      <c r="A102" s="17">
        <v>17</v>
      </c>
      <c r="B102" s="17">
        <v>-630</v>
      </c>
      <c r="C102" s="17">
        <v>11143</v>
      </c>
      <c r="D102" s="17">
        <v>13145</v>
      </c>
      <c r="E102" s="17">
        <v>15269</v>
      </c>
      <c r="F102" s="17">
        <v>13262</v>
      </c>
      <c r="G102" s="24"/>
      <c r="H102" s="7"/>
      <c r="I102" s="25">
        <f t="shared" si="17"/>
        <v>-4126</v>
      </c>
      <c r="J102" s="24">
        <f t="shared" si="17"/>
        <v>-117</v>
      </c>
      <c r="K102" s="7"/>
      <c r="L102" s="25">
        <f t="shared" si="27"/>
        <v>-4125.2756399202954</v>
      </c>
      <c r="M102" s="17">
        <f t="shared" si="18"/>
        <v>0.52469752506971001</v>
      </c>
      <c r="N102" s="17">
        <f t="shared" si="28"/>
        <v>-118.56146500256052</v>
      </c>
      <c r="O102" s="24">
        <f t="shared" si="19"/>
        <v>2.4381729542213382</v>
      </c>
      <c r="P102" s="7"/>
      <c r="Q102" s="25">
        <f t="shared" si="20"/>
        <v>-4106.0859551528902</v>
      </c>
      <c r="R102" s="24">
        <f t="shared" si="21"/>
        <v>-119.33129226081891</v>
      </c>
      <c r="S102" s="7"/>
      <c r="T102" s="25">
        <f t="shared" si="22"/>
        <v>0.99778673314813737</v>
      </c>
      <c r="U102" s="24">
        <f t="shared" si="23"/>
        <v>-2.9166987464617492E-2</v>
      </c>
      <c r="V102" s="7"/>
      <c r="W102" s="25">
        <f t="shared" si="24"/>
        <v>0.99784682505335731</v>
      </c>
      <c r="X102" s="24">
        <f t="shared" si="29"/>
        <v>264.06477940061302</v>
      </c>
      <c r="Y102" s="7"/>
      <c r="Z102" s="25">
        <f t="shared" si="30"/>
        <v>-630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-7.6220599386942922E-2</v>
      </c>
    </row>
    <row r="103" spans="1:29" s="17" customFormat="1" x14ac:dyDescent="0.25">
      <c r="A103" s="17">
        <v>18</v>
      </c>
      <c r="B103" s="17">
        <v>-622</v>
      </c>
      <c r="C103" s="17">
        <v>11151</v>
      </c>
      <c r="D103" s="17">
        <v>13350</v>
      </c>
      <c r="E103" s="17">
        <v>15273</v>
      </c>
      <c r="F103" s="17">
        <v>13070</v>
      </c>
      <c r="G103" s="24"/>
      <c r="H103" s="7"/>
      <c r="I103" s="25">
        <f t="shared" si="17"/>
        <v>-4122</v>
      </c>
      <c r="J103" s="24">
        <f t="shared" si="17"/>
        <v>280</v>
      </c>
      <c r="K103" s="7"/>
      <c r="L103" s="25">
        <f t="shared" si="27"/>
        <v>-4119.0948165328746</v>
      </c>
      <c r="M103" s="17">
        <f t="shared" si="18"/>
        <v>8.4400909776589081</v>
      </c>
      <c r="N103" s="17">
        <f t="shared" si="28"/>
        <v>280.0039114263667</v>
      </c>
      <c r="O103" s="24">
        <f t="shared" si="19"/>
        <v>1.5299256222106839E-5</v>
      </c>
      <c r="P103" s="7"/>
      <c r="Q103" s="25">
        <f t="shared" si="20"/>
        <v>-4102.0859551528902</v>
      </c>
      <c r="R103" s="24">
        <f t="shared" si="21"/>
        <v>277.66870773918106</v>
      </c>
      <c r="S103" s="7"/>
      <c r="T103" s="25">
        <f t="shared" si="22"/>
        <v>0.99681472550480399</v>
      </c>
      <c r="U103" s="24">
        <f t="shared" si="23"/>
        <v>6.7867862356204192E-2</v>
      </c>
      <c r="V103" s="7"/>
      <c r="W103" s="25">
        <f t="shared" si="24"/>
        <v>0.99668148584534599</v>
      </c>
      <c r="X103" s="24">
        <f t="shared" si="29"/>
        <v>258.49502896083754</v>
      </c>
      <c r="Y103" s="7"/>
      <c r="Z103" s="25">
        <f t="shared" si="30"/>
        <v>-622</v>
      </c>
      <c r="AA103" s="17">
        <f t="shared" si="31"/>
        <v>258.54299999999995</v>
      </c>
      <c r="AB103" s="24">
        <f t="shared" si="25"/>
        <v>4.5124266079836985</v>
      </c>
      <c r="AC103" s="17">
        <f t="shared" si="26"/>
        <v>-4.7971039162405305E-2</v>
      </c>
    </row>
    <row r="104" spans="1:29" s="17" customFormat="1" x14ac:dyDescent="0.25">
      <c r="A104" s="17">
        <v>19</v>
      </c>
      <c r="B104" s="17">
        <v>-605</v>
      </c>
      <c r="C104" s="17">
        <v>11168</v>
      </c>
      <c r="D104" s="17">
        <v>13536</v>
      </c>
      <c r="E104" s="17">
        <v>15248</v>
      </c>
      <c r="F104" s="17">
        <v>12874</v>
      </c>
      <c r="G104" s="24"/>
      <c r="H104" s="7"/>
      <c r="I104" s="25">
        <f t="shared" si="17"/>
        <v>-4080</v>
      </c>
      <c r="J104" s="24">
        <f t="shared" si="17"/>
        <v>662</v>
      </c>
      <c r="K104" s="7"/>
      <c r="L104" s="25">
        <f t="shared" si="27"/>
        <v>-4075.5348978260904</v>
      </c>
      <c r="M104" s="17">
        <f t="shared" si="18"/>
        <v>19.937137423452231</v>
      </c>
      <c r="N104" s="17">
        <f t="shared" si="28"/>
        <v>665.17269387710178</v>
      </c>
      <c r="O104" s="24">
        <f t="shared" si="19"/>
        <v>10.065986437799115</v>
      </c>
      <c r="P104" s="7"/>
      <c r="Q104" s="25">
        <f t="shared" si="20"/>
        <v>-4060.0859551528897</v>
      </c>
      <c r="R104" s="24">
        <f t="shared" si="21"/>
        <v>659.66870773918106</v>
      </c>
      <c r="S104" s="7"/>
      <c r="T104" s="25">
        <f t="shared" si="22"/>
        <v>0.98660864524980318</v>
      </c>
      <c r="U104" s="24">
        <f t="shared" si="23"/>
        <v>0.16123640802762454</v>
      </c>
      <c r="V104" s="7"/>
      <c r="W104" s="25">
        <f t="shared" si="24"/>
        <v>0.98628936034430026</v>
      </c>
      <c r="X104" s="24">
        <f t="shared" si="29"/>
        <v>253.10604491323011</v>
      </c>
      <c r="Y104" s="7"/>
      <c r="Z104" s="25">
        <f t="shared" si="30"/>
        <v>-605</v>
      </c>
      <c r="AA104" s="17">
        <f t="shared" si="31"/>
        <v>253.09799999999996</v>
      </c>
      <c r="AB104" s="24">
        <f t="shared" si="25"/>
        <v>4.4173934302126074</v>
      </c>
      <c r="AC104" s="17">
        <f t="shared" si="26"/>
        <v>8.0449132301509962E-3</v>
      </c>
    </row>
    <row r="105" spans="1:29" s="17" customFormat="1" x14ac:dyDescent="0.25">
      <c r="A105" s="17">
        <v>20</v>
      </c>
      <c r="B105" s="17">
        <v>-615</v>
      </c>
      <c r="C105" s="17">
        <v>11206</v>
      </c>
      <c r="D105" s="17">
        <v>13715</v>
      </c>
      <c r="E105" s="17">
        <v>15197</v>
      </c>
      <c r="F105" s="17">
        <v>12678</v>
      </c>
      <c r="G105" s="24"/>
      <c r="H105" s="7"/>
      <c r="I105" s="25">
        <f t="shared" si="17"/>
        <v>-3991</v>
      </c>
      <c r="J105" s="24">
        <f t="shared" si="17"/>
        <v>1037</v>
      </c>
      <c r="K105" s="7"/>
      <c r="L105" s="25">
        <f t="shared" si="27"/>
        <v>-3993.7123251816411</v>
      </c>
      <c r="M105" s="17">
        <f t="shared" si="18"/>
        <v>7.3567078909642252</v>
      </c>
      <c r="N105" s="17">
        <f t="shared" si="28"/>
        <v>1050.5673857354864</v>
      </c>
      <c r="O105" s="24">
        <f t="shared" si="19"/>
        <v>184.07395569547899</v>
      </c>
      <c r="P105" s="7"/>
      <c r="Q105" s="25">
        <f t="shared" si="20"/>
        <v>-3971.0859551528897</v>
      </c>
      <c r="R105" s="24">
        <f t="shared" si="21"/>
        <v>1034.6687077391812</v>
      </c>
      <c r="S105" s="7"/>
      <c r="T105" s="25">
        <f t="shared" si="22"/>
        <v>0.96498147518563493</v>
      </c>
      <c r="U105" s="24">
        <f t="shared" si="23"/>
        <v>0.25289401176265763</v>
      </c>
      <c r="V105" s="7"/>
      <c r="W105" s="25">
        <f t="shared" si="24"/>
        <v>0.96447953120069274</v>
      </c>
      <c r="X105" s="24">
        <f t="shared" si="29"/>
        <v>247.69786706490515</v>
      </c>
      <c r="Y105" s="7"/>
      <c r="Z105" s="25">
        <f t="shared" si="30"/>
        <v>-615</v>
      </c>
      <c r="AA105" s="17">
        <f t="shared" si="31"/>
        <v>247.56299999999996</v>
      </c>
      <c r="AB105" s="24">
        <f t="shared" si="25"/>
        <v>4.3207894561147215</v>
      </c>
      <c r="AC105" s="17">
        <f t="shared" si="26"/>
        <v>0.13486706490519396</v>
      </c>
    </row>
    <row r="106" spans="1:29" s="17" customFormat="1" x14ac:dyDescent="0.25">
      <c r="A106" s="17">
        <v>21</v>
      </c>
      <c r="B106" s="17">
        <v>-644</v>
      </c>
      <c r="C106" s="17">
        <v>11264</v>
      </c>
      <c r="D106" s="17">
        <v>13908</v>
      </c>
      <c r="E106" s="17">
        <v>15129</v>
      </c>
      <c r="F106" s="17">
        <v>12479</v>
      </c>
      <c r="G106" s="24"/>
      <c r="H106" s="7"/>
      <c r="I106" s="25">
        <f t="shared" si="17"/>
        <v>-3865</v>
      </c>
      <c r="J106" s="24">
        <f t="shared" si="17"/>
        <v>1429</v>
      </c>
      <c r="K106" s="7"/>
      <c r="L106" s="25">
        <f t="shared" si="27"/>
        <v>-3868.2947280719472</v>
      </c>
      <c r="M106" s="17">
        <f t="shared" si="18"/>
        <v>10.855233068077226</v>
      </c>
      <c r="N106" s="17">
        <f t="shared" si="28"/>
        <v>1443.6149014829743</v>
      </c>
      <c r="O106" s="24">
        <f t="shared" si="19"/>
        <v>213.59534535704574</v>
      </c>
      <c r="P106" s="7"/>
      <c r="Q106" s="25">
        <f t="shared" si="20"/>
        <v>-3845.0859551528897</v>
      </c>
      <c r="R106" s="24">
        <f t="shared" si="21"/>
        <v>1426.6687077391812</v>
      </c>
      <c r="S106" s="7"/>
      <c r="T106" s="25">
        <f t="shared" si="22"/>
        <v>0.93436323442063263</v>
      </c>
      <c r="U106" s="24">
        <f t="shared" si="23"/>
        <v>0.34870676020034558</v>
      </c>
      <c r="V106" s="7"/>
      <c r="W106" s="25">
        <f t="shared" si="24"/>
        <v>0.93367033491201212</v>
      </c>
      <c r="X106" s="24">
        <f t="shared" si="29"/>
        <v>241.91087373234336</v>
      </c>
      <c r="Y106" s="7"/>
      <c r="Z106" s="25">
        <f t="shared" si="30"/>
        <v>-644</v>
      </c>
      <c r="AA106" s="17">
        <f t="shared" si="31"/>
        <v>241.76699999999997</v>
      </c>
      <c r="AB106" s="24">
        <f t="shared" si="25"/>
        <v>4.2196301726691301</v>
      </c>
      <c r="AC106" s="17">
        <f t="shared" si="26"/>
        <v>0.14387373234339407</v>
      </c>
    </row>
    <row r="107" spans="1:29" s="17" customFormat="1" x14ac:dyDescent="0.25">
      <c r="A107" s="17">
        <v>22</v>
      </c>
      <c r="B107" s="17">
        <v>-625</v>
      </c>
      <c r="C107" s="17">
        <v>11351</v>
      </c>
      <c r="D107" s="17">
        <v>14098</v>
      </c>
      <c r="E107" s="17">
        <v>15057</v>
      </c>
      <c r="F107" s="17">
        <v>12299</v>
      </c>
      <c r="G107" s="24"/>
      <c r="H107" s="7"/>
      <c r="I107" s="25">
        <f t="shared" si="17"/>
        <v>-3706</v>
      </c>
      <c r="J107" s="24">
        <f t="shared" si="17"/>
        <v>1799</v>
      </c>
      <c r="K107" s="7"/>
      <c r="L107" s="25">
        <f t="shared" si="27"/>
        <v>-3708.9049444001671</v>
      </c>
      <c r="M107" s="17">
        <f t="shared" si="18"/>
        <v>8.4387019680621709</v>
      </c>
      <c r="N107" s="17">
        <f t="shared" si="28"/>
        <v>1811.0339218183142</v>
      </c>
      <c r="O107" s="24">
        <f t="shared" si="19"/>
        <v>144.81527432929815</v>
      </c>
      <c r="P107" s="7"/>
      <c r="Q107" s="25">
        <f t="shared" si="20"/>
        <v>-3686.0859551528897</v>
      </c>
      <c r="R107" s="24">
        <f t="shared" si="21"/>
        <v>1796.6687077391812</v>
      </c>
      <c r="S107" s="7"/>
      <c r="T107" s="25">
        <f t="shared" si="22"/>
        <v>0.89572593059812988</v>
      </c>
      <c r="U107" s="24">
        <f t="shared" si="23"/>
        <v>0.43914226255224487</v>
      </c>
      <c r="V107" s="7"/>
      <c r="W107" s="25">
        <f t="shared" si="24"/>
        <v>0.89485277313086531</v>
      </c>
      <c r="X107" s="24">
        <f t="shared" si="29"/>
        <v>236.25135673101863</v>
      </c>
      <c r="Y107" s="7"/>
      <c r="Z107" s="25">
        <f t="shared" si="30"/>
        <v>-625</v>
      </c>
      <c r="AA107" s="17">
        <f t="shared" si="31"/>
        <v>236.14199999999997</v>
      </c>
      <c r="AB107" s="24">
        <f t="shared" si="25"/>
        <v>4.1214554022444494</v>
      </c>
      <c r="AC107" s="17">
        <f t="shared" si="26"/>
        <v>0.10935673101866428</v>
      </c>
    </row>
    <row r="108" spans="1:29" s="17" customFormat="1" x14ac:dyDescent="0.25">
      <c r="A108" s="17">
        <v>23</v>
      </c>
      <c r="B108" s="17">
        <v>-639</v>
      </c>
      <c r="C108" s="17">
        <v>11452</v>
      </c>
      <c r="D108" s="17">
        <v>14276</v>
      </c>
      <c r="E108" s="17">
        <v>14957</v>
      </c>
      <c r="F108" s="17">
        <v>12120</v>
      </c>
      <c r="G108" s="24"/>
      <c r="H108" s="7"/>
      <c r="I108" s="25">
        <f t="shared" si="17"/>
        <v>-3505</v>
      </c>
      <c r="J108" s="24">
        <f t="shared" si="17"/>
        <v>2156</v>
      </c>
      <c r="K108" s="7"/>
      <c r="L108" s="25">
        <f t="shared" si="27"/>
        <v>-3509.1958579006241</v>
      </c>
      <c r="M108" s="17">
        <f t="shared" si="18"/>
        <v>17.605223522229725</v>
      </c>
      <c r="N108" s="17">
        <f t="shared" si="28"/>
        <v>2168.6756188843437</v>
      </c>
      <c r="O108" s="24">
        <f t="shared" si="19"/>
        <v>160.67131410113186</v>
      </c>
      <c r="P108" s="7"/>
      <c r="Q108" s="25">
        <f t="shared" si="20"/>
        <v>-3485.0859551528897</v>
      </c>
      <c r="R108" s="24">
        <f t="shared" si="21"/>
        <v>2153.6687077391812</v>
      </c>
      <c r="S108" s="7"/>
      <c r="T108" s="25">
        <f t="shared" si="22"/>
        <v>0.84688254652062633</v>
      </c>
      <c r="U108" s="24">
        <f t="shared" si="23"/>
        <v>0.52640030130799631</v>
      </c>
      <c r="V108" s="7"/>
      <c r="W108" s="25">
        <f t="shared" si="24"/>
        <v>0.84583544153131229</v>
      </c>
      <c r="X108" s="24">
        <f t="shared" si="29"/>
        <v>230.49469849450293</v>
      </c>
      <c r="Y108" s="7"/>
      <c r="Z108" s="25">
        <f t="shared" si="30"/>
        <v>-639</v>
      </c>
      <c r="AA108" s="17">
        <f t="shared" si="31"/>
        <v>230.39099999999996</v>
      </c>
      <c r="AB108" s="24">
        <f t="shared" si="25"/>
        <v>4.0210815169622549</v>
      </c>
      <c r="AC108" s="17">
        <f t="shared" si="26"/>
        <v>0.10369849450296442</v>
      </c>
    </row>
    <row r="109" spans="1:29" s="17" customFormat="1" x14ac:dyDescent="0.25">
      <c r="A109" s="17">
        <v>24</v>
      </c>
      <c r="B109" s="17">
        <v>-626</v>
      </c>
      <c r="C109" s="17">
        <v>11576</v>
      </c>
      <c r="D109" s="17">
        <v>14459</v>
      </c>
      <c r="E109" s="17">
        <v>14857</v>
      </c>
      <c r="F109" s="17">
        <v>11969</v>
      </c>
      <c r="G109" s="24"/>
      <c r="H109" s="7"/>
      <c r="I109" s="25">
        <f t="shared" si="17"/>
        <v>-3281</v>
      </c>
      <c r="J109" s="24">
        <f t="shared" si="17"/>
        <v>2490</v>
      </c>
      <c r="K109" s="7"/>
      <c r="L109" s="25">
        <f t="shared" si="27"/>
        <v>-3279.4437545029082</v>
      </c>
      <c r="M109" s="17">
        <f t="shared" si="18"/>
        <v>2.4219000472185734</v>
      </c>
      <c r="N109" s="17">
        <f t="shared" si="28"/>
        <v>2497.9493386090885</v>
      </c>
      <c r="O109" s="24">
        <f t="shared" si="19"/>
        <v>63.191984321945085</v>
      </c>
      <c r="P109" s="7"/>
      <c r="Q109" s="25">
        <f t="shared" si="20"/>
        <v>-3261.0859551528897</v>
      </c>
      <c r="R109" s="24">
        <f t="shared" si="21"/>
        <v>2487.6687077391812</v>
      </c>
      <c r="S109" s="7"/>
      <c r="T109" s="25">
        <f t="shared" si="22"/>
        <v>0.79245011849395575</v>
      </c>
      <c r="U109" s="24">
        <f t="shared" si="23"/>
        <v>0.60803667370133252</v>
      </c>
      <c r="V109" s="7"/>
      <c r="W109" s="25">
        <f t="shared" si="24"/>
        <v>0.79124025534707598</v>
      </c>
      <c r="X109" s="24">
        <f t="shared" si="29"/>
        <v>224.84965938299069</v>
      </c>
      <c r="Y109" s="7"/>
      <c r="Z109" s="25">
        <f t="shared" si="30"/>
        <v>-626</v>
      </c>
      <c r="AA109" s="17">
        <f t="shared" si="31"/>
        <v>224.75699999999998</v>
      </c>
      <c r="AB109" s="24">
        <f t="shared" si="25"/>
        <v>3.9227496669048945</v>
      </c>
      <c r="AC109" s="17">
        <f t="shared" si="26"/>
        <v>9.2659382990717631E-2</v>
      </c>
    </row>
    <row r="110" spans="1:29" s="17" customFormat="1" x14ac:dyDescent="0.25">
      <c r="A110" s="17">
        <v>25</v>
      </c>
      <c r="B110" s="17">
        <v>-629</v>
      </c>
      <c r="C110" s="17">
        <v>11708</v>
      </c>
      <c r="D110" s="17">
        <v>14603</v>
      </c>
      <c r="E110" s="17">
        <v>14722</v>
      </c>
      <c r="F110" s="17">
        <v>11809</v>
      </c>
      <c r="G110" s="24"/>
      <c r="H110" s="7"/>
      <c r="I110" s="25">
        <f t="shared" si="17"/>
        <v>-3014</v>
      </c>
      <c r="J110" s="24">
        <f t="shared" si="17"/>
        <v>2794</v>
      </c>
      <c r="K110" s="7"/>
      <c r="L110" s="25">
        <f t="shared" si="27"/>
        <v>-3016.8475163294925</v>
      </c>
      <c r="M110" s="17">
        <f t="shared" si="18"/>
        <v>8.1083492467262364</v>
      </c>
      <c r="N110" s="17">
        <f t="shared" si="28"/>
        <v>2804.5479595115335</v>
      </c>
      <c r="O110" s="24">
        <f t="shared" si="19"/>
        <v>111.25944985694926</v>
      </c>
      <c r="P110" s="7"/>
      <c r="Q110" s="25">
        <f t="shared" si="20"/>
        <v>-2994.0859551528897</v>
      </c>
      <c r="R110" s="24">
        <f t="shared" si="21"/>
        <v>2791.6687077391812</v>
      </c>
      <c r="S110" s="7"/>
      <c r="T110" s="25">
        <f t="shared" si="22"/>
        <v>0.72756860830145098</v>
      </c>
      <c r="U110" s="24">
        <f t="shared" si="23"/>
        <v>0.68234043779586595</v>
      </c>
      <c r="V110" s="7"/>
      <c r="W110" s="25">
        <f t="shared" si="24"/>
        <v>0.726210575550296</v>
      </c>
      <c r="X110" s="24">
        <f t="shared" si="29"/>
        <v>219.17443838302518</v>
      </c>
      <c r="Y110" s="7"/>
      <c r="Z110" s="25">
        <f t="shared" si="30"/>
        <v>-629</v>
      </c>
      <c r="AA110" s="17">
        <f t="shared" si="31"/>
        <v>219.09599999999998</v>
      </c>
      <c r="AB110" s="24">
        <f t="shared" si="25"/>
        <v>3.8239465779494961</v>
      </c>
      <c r="AC110" s="17">
        <f t="shared" si="26"/>
        <v>7.8438383025201119E-2</v>
      </c>
    </row>
    <row r="111" spans="1:29" s="17" customFormat="1" x14ac:dyDescent="0.25">
      <c r="A111" s="17">
        <v>26</v>
      </c>
      <c r="B111" s="17">
        <v>-605</v>
      </c>
      <c r="C111" s="17">
        <v>11848</v>
      </c>
      <c r="D111" s="17">
        <v>14742</v>
      </c>
      <c r="E111" s="17">
        <v>14582</v>
      </c>
      <c r="F111" s="17">
        <v>11673</v>
      </c>
      <c r="G111" s="24"/>
      <c r="H111" s="7"/>
      <c r="I111" s="25">
        <f t="shared" si="17"/>
        <v>-2734</v>
      </c>
      <c r="J111" s="24">
        <f t="shared" si="17"/>
        <v>3069</v>
      </c>
      <c r="K111" s="7"/>
      <c r="L111" s="25">
        <f t="shared" si="27"/>
        <v>-2736.6317747010849</v>
      </c>
      <c r="M111" s="17">
        <f t="shared" si="18"/>
        <v>6.9262380772702548</v>
      </c>
      <c r="N111" s="17">
        <f t="shared" si="28"/>
        <v>3073.7315071664366</v>
      </c>
      <c r="O111" s="24">
        <f t="shared" si="19"/>
        <v>22.387160066040771</v>
      </c>
      <c r="P111" s="7"/>
      <c r="Q111" s="25">
        <f t="shared" si="20"/>
        <v>-2714.0859551528897</v>
      </c>
      <c r="R111" s="24">
        <f t="shared" si="21"/>
        <v>3066.6687077391812</v>
      </c>
      <c r="S111" s="7"/>
      <c r="T111" s="25">
        <f t="shared" si="22"/>
        <v>0.65952807326811269</v>
      </c>
      <c r="U111" s="24">
        <f t="shared" si="23"/>
        <v>0.74955601386822357</v>
      </c>
      <c r="V111" s="7"/>
      <c r="W111" s="25">
        <f t="shared" si="24"/>
        <v>0.65803598695867405</v>
      </c>
      <c r="X111" s="24">
        <f t="shared" si="29"/>
        <v>213.67043479302129</v>
      </c>
      <c r="Y111" s="7"/>
      <c r="Z111" s="25">
        <f t="shared" si="30"/>
        <v>-605</v>
      </c>
      <c r="AA111" s="17">
        <f t="shared" si="31"/>
        <v>213.65099999999998</v>
      </c>
      <c r="AB111" s="24">
        <f t="shared" si="25"/>
        <v>3.7289134001784046</v>
      </c>
      <c r="AC111" s="17">
        <f t="shared" si="26"/>
        <v>1.9434793021304131E-2</v>
      </c>
    </row>
    <row r="112" spans="1:29" s="17" customFormat="1" x14ac:dyDescent="0.25">
      <c r="A112" s="17">
        <v>27</v>
      </c>
      <c r="B112" s="17">
        <v>-613</v>
      </c>
      <c r="C112" s="17">
        <v>12000</v>
      </c>
      <c r="D112" s="17">
        <v>14863</v>
      </c>
      <c r="E112" s="17">
        <v>14426</v>
      </c>
      <c r="F112" s="17">
        <v>11547</v>
      </c>
      <c r="G112" s="24"/>
      <c r="H112" s="7"/>
      <c r="I112" s="25">
        <f t="shared" si="17"/>
        <v>-2426</v>
      </c>
      <c r="J112" s="24">
        <f t="shared" si="17"/>
        <v>3316</v>
      </c>
      <c r="K112" s="7"/>
      <c r="L112" s="25">
        <f t="shared" si="27"/>
        <v>-2427.6945376051426</v>
      </c>
      <c r="M112" s="17">
        <f t="shared" si="18"/>
        <v>2.8714576952424649</v>
      </c>
      <c r="N112" s="17">
        <f t="shared" si="28"/>
        <v>3318.236558318787</v>
      </c>
      <c r="O112" s="24">
        <f t="shared" si="19"/>
        <v>5.002193113335542</v>
      </c>
      <c r="P112" s="7"/>
      <c r="Q112" s="25">
        <f t="shared" si="20"/>
        <v>-2406.0859551528897</v>
      </c>
      <c r="R112" s="24">
        <f t="shared" si="21"/>
        <v>3313.6687077391812</v>
      </c>
      <c r="S112" s="7"/>
      <c r="T112" s="25">
        <f t="shared" si="22"/>
        <v>0.58468348473144061</v>
      </c>
      <c r="U112" s="24">
        <f t="shared" si="23"/>
        <v>0.80992782219503201</v>
      </c>
      <c r="V112" s="7"/>
      <c r="W112" s="25">
        <f t="shared" si="24"/>
        <v>0.58307096669874203</v>
      </c>
      <c r="X112" s="24">
        <f t="shared" si="29"/>
        <v>208.14080144598211</v>
      </c>
      <c r="Y112" s="7"/>
      <c r="Z112" s="25">
        <f t="shared" si="30"/>
        <v>-613</v>
      </c>
      <c r="AA112" s="17">
        <f t="shared" si="31"/>
        <v>208.13399999999999</v>
      </c>
      <c r="AB112" s="24">
        <f t="shared" si="25"/>
        <v>3.6326235853458777</v>
      </c>
      <c r="AC112" s="17">
        <f t="shared" si="26"/>
        <v>6.801445982119958E-3</v>
      </c>
    </row>
    <row r="113" spans="1:29" s="17" customFormat="1" x14ac:dyDescent="0.25">
      <c r="A113" s="17">
        <v>28</v>
      </c>
      <c r="B113" s="17">
        <v>-626</v>
      </c>
      <c r="C113" s="17">
        <v>12174</v>
      </c>
      <c r="D113" s="17">
        <v>14969</v>
      </c>
      <c r="E113" s="17">
        <v>14263</v>
      </c>
      <c r="F113" s="17">
        <v>11439</v>
      </c>
      <c r="G113" s="24"/>
      <c r="H113" s="7"/>
      <c r="I113" s="25">
        <f t="shared" si="17"/>
        <v>-2089</v>
      </c>
      <c r="J113" s="24">
        <f t="shared" si="17"/>
        <v>3530</v>
      </c>
      <c r="K113" s="7"/>
      <c r="L113" s="25">
        <f t="shared" si="27"/>
        <v>-2089.1849089361426</v>
      </c>
      <c r="M113" s="17">
        <f t="shared" si="18"/>
        <v>3.4191314665395336E-2</v>
      </c>
      <c r="N113" s="17">
        <f t="shared" si="28"/>
        <v>3536.2546005504764</v>
      </c>
      <c r="O113" s="24">
        <f t="shared" si="19"/>
        <v>39.120028046020003</v>
      </c>
      <c r="P113" s="7"/>
      <c r="Q113" s="25">
        <f t="shared" si="20"/>
        <v>-2069.0859551528897</v>
      </c>
      <c r="R113" s="24">
        <f t="shared" si="21"/>
        <v>3527.6687077391812</v>
      </c>
      <c r="S113" s="7"/>
      <c r="T113" s="25">
        <f t="shared" si="22"/>
        <v>0.50279184078060135</v>
      </c>
      <c r="U113" s="24">
        <f t="shared" si="23"/>
        <v>0.86223376139315755</v>
      </c>
      <c r="V113" s="7"/>
      <c r="W113" s="25">
        <f t="shared" si="24"/>
        <v>0.50107494725942126</v>
      </c>
      <c r="X113" s="24">
        <f t="shared" si="29"/>
        <v>202.55291137521488</v>
      </c>
      <c r="Y113" s="7"/>
      <c r="Z113" s="25">
        <f t="shared" si="30"/>
        <v>-626</v>
      </c>
      <c r="AA113" s="17">
        <f t="shared" si="31"/>
        <v>202.5</v>
      </c>
      <c r="AB113" s="24">
        <f t="shared" si="25"/>
        <v>3.5342917352885168</v>
      </c>
      <c r="AC113" s="17">
        <f t="shared" si="26"/>
        <v>5.2911375214875989E-2</v>
      </c>
    </row>
    <row r="114" spans="1:29" s="17" customFormat="1" x14ac:dyDescent="0.25">
      <c r="A114" s="17">
        <v>29</v>
      </c>
      <c r="B114" s="17">
        <v>-630</v>
      </c>
      <c r="C114" s="17">
        <v>12357</v>
      </c>
      <c r="D114" s="17">
        <v>15071</v>
      </c>
      <c r="E114" s="17">
        <v>14085</v>
      </c>
      <c r="F114" s="17">
        <v>11347</v>
      </c>
      <c r="G114" s="24"/>
      <c r="H114" s="7"/>
      <c r="I114" s="25">
        <f t="shared" si="17"/>
        <v>-1728</v>
      </c>
      <c r="J114" s="24">
        <f t="shared" si="17"/>
        <v>3724</v>
      </c>
      <c r="K114" s="7"/>
      <c r="L114" s="25">
        <f t="shared" si="27"/>
        <v>-1728.3170129860546</v>
      </c>
      <c r="M114" s="17">
        <f t="shared" si="18"/>
        <v>0.10049723332724038</v>
      </c>
      <c r="N114" s="17">
        <f t="shared" si="28"/>
        <v>3721.2425950723296</v>
      </c>
      <c r="O114" s="24">
        <f t="shared" si="19"/>
        <v>7.6032819351412799</v>
      </c>
      <c r="P114" s="7"/>
      <c r="Q114" s="25">
        <f t="shared" si="20"/>
        <v>-1708.0859551528899</v>
      </c>
      <c r="R114" s="24">
        <f t="shared" si="21"/>
        <v>3721.6687077391812</v>
      </c>
      <c r="S114" s="7"/>
      <c r="T114" s="25">
        <f t="shared" si="22"/>
        <v>0.41506815096976168</v>
      </c>
      <c r="U114" s="24">
        <f t="shared" si="23"/>
        <v>0.90965129505874798</v>
      </c>
      <c r="V114" s="7"/>
      <c r="W114" s="25">
        <f t="shared" si="24"/>
        <v>0.41325660991304464</v>
      </c>
      <c r="X114" s="24">
        <f t="shared" si="29"/>
        <v>196.82290894070582</v>
      </c>
      <c r="Y114" s="7"/>
      <c r="Z114" s="25">
        <f t="shared" si="30"/>
        <v>-630</v>
      </c>
      <c r="AA114" s="17">
        <f t="shared" si="31"/>
        <v>196.83</v>
      </c>
      <c r="AB114" s="24">
        <f t="shared" si="25"/>
        <v>3.4353315667004387</v>
      </c>
      <c r="AC114" s="17">
        <f t="shared" si="26"/>
        <v>-7.0910592941970663E-3</v>
      </c>
    </row>
    <row r="115" spans="1:29" s="17" customFormat="1" x14ac:dyDescent="0.25">
      <c r="A115" s="17">
        <v>30</v>
      </c>
      <c r="B115" s="17">
        <v>-626</v>
      </c>
      <c r="C115" s="17">
        <v>12545</v>
      </c>
      <c r="D115" s="17">
        <v>15146</v>
      </c>
      <c r="E115" s="17">
        <v>13899</v>
      </c>
      <c r="F115" s="17">
        <v>11273</v>
      </c>
      <c r="G115" s="24"/>
      <c r="H115" s="7"/>
      <c r="I115" s="25">
        <f t="shared" si="17"/>
        <v>-1354</v>
      </c>
      <c r="J115" s="24">
        <f t="shared" si="17"/>
        <v>3873</v>
      </c>
      <c r="K115" s="7"/>
      <c r="L115" s="25">
        <f t="shared" si="27"/>
        <v>-1353.1591769668339</v>
      </c>
      <c r="M115" s="17">
        <f t="shared" si="18"/>
        <v>0.70698337310262183</v>
      </c>
      <c r="N115" s="17">
        <f t="shared" si="28"/>
        <v>3869.0687440709694</v>
      </c>
      <c r="O115" s="24">
        <f t="shared" si="19"/>
        <v>15.454773179538345</v>
      </c>
      <c r="P115" s="7"/>
      <c r="Q115" s="25">
        <f t="shared" si="20"/>
        <v>-1334.0859551528899</v>
      </c>
      <c r="R115" s="24">
        <f t="shared" si="21"/>
        <v>3870.6687077391812</v>
      </c>
      <c r="S115" s="7"/>
      <c r="T115" s="25">
        <f t="shared" si="22"/>
        <v>0.32418543631808844</v>
      </c>
      <c r="U115" s="24">
        <f t="shared" si="23"/>
        <v>0.94606991627613446</v>
      </c>
      <c r="V115" s="7"/>
      <c r="W115" s="25">
        <f t="shared" si="24"/>
        <v>0.32230115539441406</v>
      </c>
      <c r="X115" s="24">
        <f t="shared" si="29"/>
        <v>191.20313218207889</v>
      </c>
      <c r="Y115" s="7"/>
      <c r="Z115" s="25">
        <f t="shared" si="30"/>
        <v>-626</v>
      </c>
      <c r="AA115" s="17">
        <f t="shared" si="31"/>
        <v>191.19600000000003</v>
      </c>
      <c r="AB115" s="24">
        <f t="shared" si="25"/>
        <v>3.3369997166430783</v>
      </c>
      <c r="AC115" s="17">
        <f t="shared" si="26"/>
        <v>7.1321820788625701E-3</v>
      </c>
    </row>
    <row r="116" spans="1:29" s="17" customFormat="1" x14ac:dyDescent="0.25">
      <c r="A116" s="17">
        <v>31</v>
      </c>
      <c r="B116" s="17">
        <v>-640</v>
      </c>
      <c r="C116" s="17">
        <v>12745</v>
      </c>
      <c r="D116" s="17">
        <v>15201</v>
      </c>
      <c r="E116" s="17">
        <v>13701</v>
      </c>
      <c r="F116" s="17">
        <v>11218</v>
      </c>
      <c r="G116" s="24"/>
      <c r="H116" s="7"/>
      <c r="I116" s="25">
        <f t="shared" ref="I116:J149" si="32">C116-E116</f>
        <v>-956</v>
      </c>
      <c r="J116" s="24">
        <f t="shared" si="32"/>
        <v>3983</v>
      </c>
      <c r="K116" s="7"/>
      <c r="L116" s="25">
        <f t="shared" si="27"/>
        <v>-956.31106816081854</v>
      </c>
      <c r="M116" s="17">
        <f t="shared" si="18"/>
        <v>9.6763400675026534E-2</v>
      </c>
      <c r="N116" s="17">
        <f t="shared" si="28"/>
        <v>3981.6288942514889</v>
      </c>
      <c r="O116" s="24">
        <f t="shared" si="19"/>
        <v>1.8799309736002574</v>
      </c>
      <c r="P116" s="7"/>
      <c r="Q116" s="25">
        <f t="shared" si="20"/>
        <v>-936.08595515288994</v>
      </c>
      <c r="R116" s="24">
        <f t="shared" si="21"/>
        <v>3980.6687077391812</v>
      </c>
      <c r="S116" s="7"/>
      <c r="T116" s="25">
        <f t="shared" si="22"/>
        <v>0.22747067580641475</v>
      </c>
      <c r="U116" s="24">
        <f t="shared" si="23"/>
        <v>0.97295614670507757</v>
      </c>
      <c r="V116" s="7"/>
      <c r="W116" s="25">
        <f t="shared" si="24"/>
        <v>0.22553263552055086</v>
      </c>
      <c r="X116" s="24">
        <f t="shared" si="29"/>
        <v>185.44125980774299</v>
      </c>
      <c r="Y116" s="7"/>
      <c r="Z116" s="25">
        <f t="shared" si="30"/>
        <v>-640</v>
      </c>
      <c r="AA116" s="17">
        <f t="shared" si="31"/>
        <v>185.43600000000004</v>
      </c>
      <c r="AB116" s="24">
        <f t="shared" si="25"/>
        <v>3.2364687517282058</v>
      </c>
      <c r="AC116" s="17">
        <f t="shared" si="26"/>
        <v>5.2598077429593104E-3</v>
      </c>
    </row>
    <row r="117" spans="1:29" s="17" customFormat="1" x14ac:dyDescent="0.25">
      <c r="A117" s="17">
        <v>32</v>
      </c>
      <c r="B117" s="17">
        <v>-630</v>
      </c>
      <c r="C117" s="17">
        <v>12937</v>
      </c>
      <c r="D117" s="17">
        <v>15236</v>
      </c>
      <c r="E117" s="17">
        <v>13497</v>
      </c>
      <c r="F117" s="17">
        <v>11178</v>
      </c>
      <c r="G117" s="24"/>
      <c r="H117" s="7"/>
      <c r="I117" s="25">
        <f t="shared" si="32"/>
        <v>-560</v>
      </c>
      <c r="J117" s="24">
        <f t="shared" si="32"/>
        <v>4058</v>
      </c>
      <c r="K117" s="7"/>
      <c r="L117" s="25">
        <f t="shared" si="27"/>
        <v>-556.398692082156</v>
      </c>
      <c r="M117" s="17">
        <f t="shared" si="18"/>
        <v>12.969418719125862</v>
      </c>
      <c r="N117" s="17">
        <f t="shared" si="28"/>
        <v>4053.2469220957196</v>
      </c>
      <c r="O117" s="24">
        <f t="shared" si="19"/>
        <v>22.591749564158722</v>
      </c>
      <c r="P117" s="7"/>
      <c r="Q117" s="25">
        <f t="shared" si="20"/>
        <v>-540.08595515288994</v>
      </c>
      <c r="R117" s="24">
        <f t="shared" si="21"/>
        <v>4055.6687077391812</v>
      </c>
      <c r="S117" s="7"/>
      <c r="T117" s="25">
        <f t="shared" si="22"/>
        <v>0.13124191911640776</v>
      </c>
      <c r="U117" s="24">
        <f t="shared" si="23"/>
        <v>0.99128766745208419</v>
      </c>
      <c r="V117" s="7"/>
      <c r="W117" s="25">
        <f t="shared" si="24"/>
        <v>0.12926716460737298</v>
      </c>
      <c r="X117" s="24">
        <f t="shared" si="29"/>
        <v>179.82013807230067</v>
      </c>
      <c r="Y117" s="7"/>
      <c r="Z117" s="25">
        <f t="shared" si="30"/>
        <v>-630</v>
      </c>
      <c r="AA117" s="17">
        <f t="shared" si="31"/>
        <v>179.76600000000005</v>
      </c>
      <c r="AB117" s="24">
        <f t="shared" si="25"/>
        <v>3.1375085831401273</v>
      </c>
      <c r="AC117" s="17">
        <f t="shared" si="26"/>
        <v>5.4138072300617068E-2</v>
      </c>
    </row>
    <row r="118" spans="1:29" s="17" customFormat="1" x14ac:dyDescent="0.25">
      <c r="A118" s="17">
        <v>33</v>
      </c>
      <c r="B118" s="17">
        <v>-618</v>
      </c>
      <c r="C118" s="17">
        <v>13134</v>
      </c>
      <c r="D118" s="17">
        <v>15251</v>
      </c>
      <c r="E118" s="17">
        <v>13301</v>
      </c>
      <c r="F118" s="17">
        <v>11160</v>
      </c>
      <c r="G118" s="24"/>
      <c r="H118" s="7"/>
      <c r="I118" s="25">
        <f t="shared" si="32"/>
        <v>-167</v>
      </c>
      <c r="J118" s="24">
        <f t="shared" si="32"/>
        <v>4091</v>
      </c>
      <c r="K118" s="7"/>
      <c r="L118" s="25">
        <f t="shared" si="27"/>
        <v>-158.97342194005256</v>
      </c>
      <c r="M118" s="17">
        <f t="shared" si="18"/>
        <v>64.425955352429611</v>
      </c>
      <c r="N118" s="17">
        <f t="shared" si="28"/>
        <v>4085.0471811767325</v>
      </c>
      <c r="O118" s="24">
        <f t="shared" si="19"/>
        <v>35.436051942648277</v>
      </c>
      <c r="P118" s="7"/>
      <c r="Q118" s="25">
        <f t="shared" si="20"/>
        <v>-147.08595515288988</v>
      </c>
      <c r="R118" s="24">
        <f t="shared" si="21"/>
        <v>4088.6687077391812</v>
      </c>
      <c r="S118" s="7"/>
      <c r="T118" s="25">
        <f t="shared" si="22"/>
        <v>3.5742168158900807E-2</v>
      </c>
      <c r="U118" s="24">
        <f t="shared" si="23"/>
        <v>0.99935353658076709</v>
      </c>
      <c r="V118" s="7"/>
      <c r="W118" s="25">
        <f t="shared" si="24"/>
        <v>3.3751153882899711E-2</v>
      </c>
      <c r="X118" s="24">
        <f t="shared" si="29"/>
        <v>174.32481920135615</v>
      </c>
      <c r="Y118" s="7"/>
      <c r="Z118" s="25">
        <f t="shared" si="30"/>
        <v>-618</v>
      </c>
      <c r="AA118" s="17">
        <f t="shared" si="31"/>
        <v>174.20400000000004</v>
      </c>
      <c r="AB118" s="24">
        <f t="shared" si="25"/>
        <v>3.0404333701442026</v>
      </c>
      <c r="AC118" s="17">
        <f t="shared" si="26"/>
        <v>0.12081920135611313</v>
      </c>
    </row>
    <row r="119" spans="1:29" s="17" customFormat="1" x14ac:dyDescent="0.25">
      <c r="A119" s="17">
        <v>34</v>
      </c>
      <c r="B119" s="17">
        <v>-616</v>
      </c>
      <c r="C119" s="17">
        <v>13333</v>
      </c>
      <c r="D119" s="17">
        <v>15245</v>
      </c>
      <c r="E119" s="17">
        <v>13101</v>
      </c>
      <c r="F119" s="17">
        <v>11162</v>
      </c>
      <c r="G119" s="24"/>
      <c r="H119" s="7"/>
      <c r="I119" s="25">
        <f t="shared" si="32"/>
        <v>232</v>
      </c>
      <c r="J119" s="24">
        <f t="shared" si="32"/>
        <v>4083</v>
      </c>
      <c r="K119" s="7"/>
      <c r="L119" s="25">
        <f t="shared" si="27"/>
        <v>238.47472409203755</v>
      </c>
      <c r="M119" s="17">
        <f t="shared" si="18"/>
        <v>41.922052068011446</v>
      </c>
      <c r="N119" s="17">
        <f t="shared" si="28"/>
        <v>4078.5441401668195</v>
      </c>
      <c r="O119" s="24">
        <f t="shared" si="19"/>
        <v>19.854686852951456</v>
      </c>
      <c r="P119" s="7"/>
      <c r="Q119" s="25">
        <f t="shared" si="20"/>
        <v>251.91404484711012</v>
      </c>
      <c r="R119" s="24">
        <f t="shared" si="21"/>
        <v>4080.6687077391812</v>
      </c>
      <c r="S119" s="7"/>
      <c r="T119" s="25">
        <f t="shared" si="22"/>
        <v>-6.1215594263606232E-2</v>
      </c>
      <c r="U119" s="24">
        <f t="shared" si="23"/>
        <v>0.99739817436775302</v>
      </c>
      <c r="V119" s="7"/>
      <c r="W119" s="25">
        <f t="shared" si="24"/>
        <v>-6.3202905167514659E-2</v>
      </c>
      <c r="X119" s="24">
        <f t="shared" si="29"/>
        <v>168.76464661544696</v>
      </c>
      <c r="Y119" s="7"/>
      <c r="Z119" s="25">
        <f t="shared" si="30"/>
        <v>-616</v>
      </c>
      <c r="AA119" s="17">
        <f t="shared" si="31"/>
        <v>168.66000000000003</v>
      </c>
      <c r="AB119" s="24">
        <f t="shared" si="25"/>
        <v>2.9436723164136369</v>
      </c>
      <c r="AC119" s="17">
        <f t="shared" si="26"/>
        <v>0.10464661544693854</v>
      </c>
    </row>
    <row r="120" spans="1:29" s="17" customFormat="1" x14ac:dyDescent="0.25">
      <c r="A120" s="17">
        <v>35</v>
      </c>
      <c r="B120" s="17">
        <v>-611</v>
      </c>
      <c r="C120" s="17">
        <v>13531</v>
      </c>
      <c r="D120" s="17">
        <v>15228</v>
      </c>
      <c r="E120" s="17">
        <v>12903</v>
      </c>
      <c r="F120" s="17">
        <v>11184</v>
      </c>
      <c r="G120" s="24"/>
      <c r="H120" s="7"/>
      <c r="I120" s="25">
        <f t="shared" si="32"/>
        <v>628</v>
      </c>
      <c r="J120" s="24">
        <f t="shared" si="32"/>
        <v>4044</v>
      </c>
      <c r="K120" s="7"/>
      <c r="L120" s="25">
        <f t="shared" si="27"/>
        <v>630.31744622987685</v>
      </c>
      <c r="M120" s="17">
        <f t="shared" si="18"/>
        <v>5.3705570283704276</v>
      </c>
      <c r="N120" s="17">
        <f t="shared" si="28"/>
        <v>4034.4774179833466</v>
      </c>
      <c r="O120" s="24">
        <f t="shared" si="19"/>
        <v>90.679568263889962</v>
      </c>
      <c r="P120" s="7"/>
      <c r="Q120" s="25">
        <f t="shared" si="20"/>
        <v>647.91404484711006</v>
      </c>
      <c r="R120" s="24">
        <f t="shared" si="21"/>
        <v>4041.6687077391812</v>
      </c>
      <c r="S120" s="7"/>
      <c r="T120" s="25">
        <f t="shared" si="22"/>
        <v>-0.1574443509536132</v>
      </c>
      <c r="U120" s="24">
        <f t="shared" si="23"/>
        <v>0.98786578357930954</v>
      </c>
      <c r="V120" s="7"/>
      <c r="W120" s="25">
        <f t="shared" si="24"/>
        <v>-0.15941286076975356</v>
      </c>
      <c r="X120" s="24">
        <f t="shared" si="29"/>
        <v>163.22365415836953</v>
      </c>
      <c r="Y120" s="7"/>
      <c r="Z120" s="25">
        <f t="shared" si="30"/>
        <v>-611</v>
      </c>
      <c r="AA120" s="17">
        <f t="shared" si="31"/>
        <v>163.16100000000003</v>
      </c>
      <c r="AB120" s="24">
        <f t="shared" si="25"/>
        <v>2.8476966608464687</v>
      </c>
      <c r="AC120" s="17">
        <f t="shared" si="26"/>
        <v>6.2654158369497281E-2</v>
      </c>
    </row>
    <row r="121" spans="1:29" s="17" customFormat="1" x14ac:dyDescent="0.25">
      <c r="A121" s="17">
        <v>36</v>
      </c>
      <c r="B121" s="17">
        <v>-612</v>
      </c>
      <c r="C121" s="17">
        <v>13726</v>
      </c>
      <c r="D121" s="17">
        <v>15192</v>
      </c>
      <c r="E121" s="17">
        <v>12716</v>
      </c>
      <c r="F121" s="17">
        <v>11227</v>
      </c>
      <c r="G121" s="24"/>
      <c r="H121" s="7"/>
      <c r="I121" s="25">
        <f t="shared" si="32"/>
        <v>1010</v>
      </c>
      <c r="J121" s="24">
        <f t="shared" si="32"/>
        <v>3965</v>
      </c>
      <c r="K121" s="7"/>
      <c r="L121" s="25">
        <f t="shared" si="27"/>
        <v>1016.7954211575386</v>
      </c>
      <c r="M121" s="17">
        <f t="shared" si="18"/>
        <v>46.177748708323413</v>
      </c>
      <c r="N121" s="17">
        <f t="shared" si="28"/>
        <v>3953.190137099461</v>
      </c>
      <c r="O121" s="24">
        <f t="shared" si="19"/>
        <v>139.47286172952681</v>
      </c>
      <c r="P121" s="7"/>
      <c r="Q121" s="25">
        <f t="shared" si="20"/>
        <v>1029.9140448471101</v>
      </c>
      <c r="R121" s="24">
        <f t="shared" si="21"/>
        <v>3962.6687077391812</v>
      </c>
      <c r="S121" s="7"/>
      <c r="T121" s="25">
        <f t="shared" si="22"/>
        <v>-0.25027108089195327</v>
      </c>
      <c r="U121" s="24">
        <f t="shared" si="23"/>
        <v>0.96855658172579595</v>
      </c>
      <c r="V121" s="7"/>
      <c r="W121" s="25">
        <f t="shared" si="24"/>
        <v>-0.25220130381160305</v>
      </c>
      <c r="X121" s="24">
        <f t="shared" si="29"/>
        <v>157.79542354409182</v>
      </c>
      <c r="Y121" s="7"/>
      <c r="Z121" s="25">
        <f t="shared" si="30"/>
        <v>-612</v>
      </c>
      <c r="AA121" s="17">
        <f t="shared" si="31"/>
        <v>157.65300000000002</v>
      </c>
      <c r="AB121" s="24">
        <f t="shared" si="25"/>
        <v>2.7515639256466207</v>
      </c>
      <c r="AC121" s="17">
        <f t="shared" si="26"/>
        <v>0.14242354409179825</v>
      </c>
    </row>
    <row r="122" spans="1:29" s="17" customFormat="1" x14ac:dyDescent="0.25">
      <c r="A122" s="17">
        <v>37</v>
      </c>
      <c r="B122" s="17">
        <v>-636</v>
      </c>
      <c r="C122" s="17">
        <v>13928</v>
      </c>
      <c r="D122" s="17">
        <v>15128</v>
      </c>
      <c r="E122" s="17">
        <v>12516</v>
      </c>
      <c r="F122" s="17">
        <v>11287</v>
      </c>
      <c r="G122" s="24"/>
      <c r="H122" s="7"/>
      <c r="I122" s="25">
        <f t="shared" si="32"/>
        <v>1412</v>
      </c>
      <c r="J122" s="24">
        <f t="shared" si="32"/>
        <v>3841</v>
      </c>
      <c r="K122" s="7"/>
      <c r="L122" s="25">
        <f t="shared" si="27"/>
        <v>1408.2287924789514</v>
      </c>
      <c r="M122" s="17">
        <f t="shared" si="18"/>
        <v>14.222006166813596</v>
      </c>
      <c r="N122" s="17">
        <f t="shared" si="28"/>
        <v>3830.128589149138</v>
      </c>
      <c r="O122" s="24">
        <f t="shared" si="19"/>
        <v>118.18757388824109</v>
      </c>
      <c r="P122" s="7"/>
      <c r="Q122" s="25">
        <f t="shared" si="20"/>
        <v>1431.9140448471101</v>
      </c>
      <c r="R122" s="24">
        <f t="shared" si="21"/>
        <v>3838.6687077391812</v>
      </c>
      <c r="S122" s="7"/>
      <c r="T122" s="25">
        <f t="shared" si="22"/>
        <v>-0.34795784904696037</v>
      </c>
      <c r="U122" s="24">
        <f t="shared" si="23"/>
        <v>0.9382484674240783</v>
      </c>
      <c r="V122" s="7"/>
      <c r="W122" s="25">
        <f t="shared" si="24"/>
        <v>-0.3498278807776663</v>
      </c>
      <c r="X122" s="24">
        <f t="shared" si="29"/>
        <v>151.94243047455484</v>
      </c>
      <c r="Y122" s="7"/>
      <c r="Z122" s="25">
        <f t="shared" si="30"/>
        <v>-636</v>
      </c>
      <c r="AA122" s="17">
        <f t="shared" si="31"/>
        <v>151.92900000000003</v>
      </c>
      <c r="AB122" s="24">
        <f t="shared" si="25"/>
        <v>2.6516612792624654</v>
      </c>
      <c r="AC122" s="17">
        <f t="shared" si="26"/>
        <v>1.343047455480928E-2</v>
      </c>
    </row>
    <row r="123" spans="1:29" s="17" customFormat="1" x14ac:dyDescent="0.25">
      <c r="A123" s="17">
        <v>38</v>
      </c>
      <c r="B123" s="17">
        <v>-624</v>
      </c>
      <c r="C123" s="17">
        <v>14110</v>
      </c>
      <c r="D123" s="17">
        <v>15049</v>
      </c>
      <c r="E123" s="17">
        <v>12332</v>
      </c>
      <c r="F123" s="17">
        <v>11364</v>
      </c>
      <c r="G123" s="24"/>
      <c r="H123" s="7"/>
      <c r="I123" s="25">
        <f t="shared" si="32"/>
        <v>1778</v>
      </c>
      <c r="J123" s="24">
        <f t="shared" si="32"/>
        <v>3685</v>
      </c>
      <c r="K123" s="7"/>
      <c r="L123" s="25">
        <f t="shared" si="27"/>
        <v>1778.4472649665956</v>
      </c>
      <c r="M123" s="17">
        <f t="shared" si="18"/>
        <v>0.20004595034379863</v>
      </c>
      <c r="N123" s="17">
        <f t="shared" si="28"/>
        <v>3672.3367068960501</v>
      </c>
      <c r="O123" s="24">
        <f t="shared" si="19"/>
        <v>160.35899223654394</v>
      </c>
      <c r="P123" s="7"/>
      <c r="Q123" s="25">
        <f t="shared" si="20"/>
        <v>1797.9140448471101</v>
      </c>
      <c r="R123" s="24">
        <f t="shared" si="21"/>
        <v>3682.6687077391812</v>
      </c>
      <c r="S123" s="7"/>
      <c r="T123" s="25">
        <f t="shared" si="22"/>
        <v>-0.43689654841196685</v>
      </c>
      <c r="U123" s="24">
        <f t="shared" si="23"/>
        <v>0.90011890427030461</v>
      </c>
      <c r="V123" s="7"/>
      <c r="W123" s="25">
        <f t="shared" si="24"/>
        <v>-0.43869078834561759</v>
      </c>
      <c r="X123" s="24">
        <f t="shared" si="29"/>
        <v>146.40729805273031</v>
      </c>
      <c r="Y123" s="7"/>
      <c r="Z123" s="25">
        <f t="shared" si="30"/>
        <v>-624</v>
      </c>
      <c r="AA123" s="17">
        <f t="shared" si="31"/>
        <v>146.31300000000005</v>
      </c>
      <c r="AB123" s="24">
        <f t="shared" si="25"/>
        <v>2.553643588470464</v>
      </c>
      <c r="AC123" s="17">
        <f t="shared" si="26"/>
        <v>9.4298052730266591E-2</v>
      </c>
    </row>
    <row r="124" spans="1:29" s="17" customFormat="1" x14ac:dyDescent="0.25">
      <c r="A124" s="17">
        <v>39</v>
      </c>
      <c r="B124" s="17">
        <v>-636</v>
      </c>
      <c r="C124" s="17">
        <v>14278</v>
      </c>
      <c r="D124" s="17">
        <v>14939</v>
      </c>
      <c r="E124" s="17">
        <v>12146</v>
      </c>
      <c r="F124" s="17">
        <v>11459</v>
      </c>
      <c r="G124" s="24"/>
      <c r="H124" s="7"/>
      <c r="I124" s="25">
        <f t="shared" si="32"/>
        <v>2132</v>
      </c>
      <c r="J124" s="24">
        <f t="shared" si="32"/>
        <v>3480</v>
      </c>
      <c r="K124" s="7"/>
      <c r="L124" s="25">
        <f t="shared" si="27"/>
        <v>2137.9827689133785</v>
      </c>
      <c r="M124" s="17">
        <f t="shared" si="18"/>
        <v>35.793523870888755</v>
      </c>
      <c r="N124" s="17">
        <f t="shared" si="28"/>
        <v>3475.3219448868686</v>
      </c>
      <c r="O124" s="24">
        <f t="shared" si="19"/>
        <v>21.8841996414953</v>
      </c>
      <c r="P124" s="7"/>
      <c r="Q124" s="25">
        <f t="shared" si="20"/>
        <v>2151.9140448471103</v>
      </c>
      <c r="R124" s="24">
        <f t="shared" si="21"/>
        <v>3477.6687077391812</v>
      </c>
      <c r="S124" s="7"/>
      <c r="T124" s="25">
        <f t="shared" si="22"/>
        <v>-0.52291922484697317</v>
      </c>
      <c r="U124" s="24">
        <f t="shared" si="23"/>
        <v>0.85001274756181977</v>
      </c>
      <c r="V124" s="7"/>
      <c r="W124" s="25">
        <f t="shared" si="24"/>
        <v>-0.52461380535174806</v>
      </c>
      <c r="X124" s="24">
        <f t="shared" si="29"/>
        <v>140.70830655831077</v>
      </c>
      <c r="Y124" s="7"/>
      <c r="Z124" s="25">
        <f t="shared" si="30"/>
        <v>-636</v>
      </c>
      <c r="AA124" s="17">
        <f t="shared" si="31"/>
        <v>140.58900000000006</v>
      </c>
      <c r="AB124" s="24">
        <f t="shared" si="25"/>
        <v>2.4537409420863088</v>
      </c>
      <c r="AC124" s="17">
        <f t="shared" si="26"/>
        <v>0.11930655831071135</v>
      </c>
    </row>
    <row r="125" spans="1:29" s="17" customFormat="1" x14ac:dyDescent="0.25">
      <c r="A125" s="17">
        <v>40</v>
      </c>
      <c r="B125" s="17">
        <v>-631</v>
      </c>
      <c r="C125" s="17">
        <v>14443</v>
      </c>
      <c r="D125" s="17">
        <v>14818</v>
      </c>
      <c r="E125" s="17">
        <v>11970</v>
      </c>
      <c r="F125" s="17">
        <v>11571</v>
      </c>
      <c r="G125" s="24"/>
      <c r="H125" s="7"/>
      <c r="I125" s="25">
        <f t="shared" si="32"/>
        <v>2473</v>
      </c>
      <c r="J125" s="24">
        <f t="shared" si="32"/>
        <v>3247</v>
      </c>
      <c r="K125" s="7"/>
      <c r="L125" s="25">
        <f t="shared" si="27"/>
        <v>2473.416742998781</v>
      </c>
      <c r="M125" s="17">
        <f t="shared" si="18"/>
        <v>0.17367472703301931</v>
      </c>
      <c r="N125" s="17">
        <f t="shared" si="28"/>
        <v>3245.675105534518</v>
      </c>
      <c r="O125" s="24">
        <f t="shared" si="19"/>
        <v>1.7553453446647689</v>
      </c>
      <c r="P125" s="7"/>
      <c r="Q125" s="25">
        <f t="shared" si="20"/>
        <v>2492.9140448471103</v>
      </c>
      <c r="R125" s="24">
        <f t="shared" si="21"/>
        <v>3244.6687077391812</v>
      </c>
      <c r="S125" s="7"/>
      <c r="T125" s="25">
        <f t="shared" si="22"/>
        <v>-0.60578287644114581</v>
      </c>
      <c r="U125" s="24">
        <f t="shared" si="23"/>
        <v>0.79306282310778597</v>
      </c>
      <c r="V125" s="7"/>
      <c r="W125" s="25">
        <f t="shared" si="24"/>
        <v>-0.60736415590756709</v>
      </c>
      <c r="X125" s="24">
        <f t="shared" si="29"/>
        <v>134.94394364151083</v>
      </c>
      <c r="Y125" s="7"/>
      <c r="Z125" s="25">
        <f t="shared" si="30"/>
        <v>-631</v>
      </c>
      <c r="AA125" s="17">
        <f t="shared" si="31"/>
        <v>134.91000000000005</v>
      </c>
      <c r="AB125" s="24">
        <f t="shared" si="25"/>
        <v>2.3546236938655509</v>
      </c>
      <c r="AC125" s="17">
        <f t="shared" si="26"/>
        <v>3.3943641510774114E-2</v>
      </c>
    </row>
    <row r="126" spans="1:29" s="17" customFormat="1" x14ac:dyDescent="0.25">
      <c r="A126" s="17">
        <v>41</v>
      </c>
      <c r="B126" s="17">
        <v>-624</v>
      </c>
      <c r="C126" s="17">
        <v>14591</v>
      </c>
      <c r="D126" s="17">
        <v>14684</v>
      </c>
      <c r="E126" s="17">
        <v>11814</v>
      </c>
      <c r="F126" s="17">
        <v>11696</v>
      </c>
      <c r="G126" s="24"/>
      <c r="H126" s="7"/>
      <c r="I126" s="25">
        <f t="shared" si="32"/>
        <v>2777</v>
      </c>
      <c r="J126" s="24">
        <f t="shared" si="32"/>
        <v>2988</v>
      </c>
      <c r="K126" s="7"/>
      <c r="L126" s="25">
        <f t="shared" si="27"/>
        <v>2781.0512823733939</v>
      </c>
      <c r="M126" s="17">
        <f t="shared" si="18"/>
        <v>16.412888868971791</v>
      </c>
      <c r="N126" s="17">
        <f t="shared" si="28"/>
        <v>2987.304046134409</v>
      </c>
      <c r="O126" s="24">
        <f t="shared" si="19"/>
        <v>0.48435178303110643</v>
      </c>
      <c r="P126" s="7"/>
      <c r="Q126" s="25">
        <f t="shared" si="20"/>
        <v>2796.9140448471103</v>
      </c>
      <c r="R126" s="24">
        <f t="shared" si="21"/>
        <v>2985.6687077391812</v>
      </c>
      <c r="S126" s="7"/>
      <c r="T126" s="25">
        <f t="shared" si="22"/>
        <v>-0.67965545733448451</v>
      </c>
      <c r="U126" s="24">
        <f t="shared" si="23"/>
        <v>0.72975797146145638</v>
      </c>
      <c r="V126" s="7"/>
      <c r="W126" s="25">
        <f t="shared" si="24"/>
        <v>-0.6811107565306076</v>
      </c>
      <c r="X126" s="24">
        <f t="shared" si="29"/>
        <v>129.36529965166255</v>
      </c>
      <c r="Y126" s="7"/>
      <c r="Z126" s="25">
        <f t="shared" si="30"/>
        <v>-624</v>
      </c>
      <c r="AA126" s="17">
        <f t="shared" si="31"/>
        <v>129.29400000000004</v>
      </c>
      <c r="AB126" s="24">
        <f t="shared" si="25"/>
        <v>2.2566060030735491</v>
      </c>
      <c r="AC126" s="17">
        <f t="shared" si="26"/>
        <v>7.1299651662513952E-2</v>
      </c>
    </row>
    <row r="127" spans="1:29" s="17" customFormat="1" x14ac:dyDescent="0.25">
      <c r="A127" s="17">
        <v>42</v>
      </c>
      <c r="B127" s="17">
        <v>-607</v>
      </c>
      <c r="C127" s="17">
        <v>14732</v>
      </c>
      <c r="D127" s="17">
        <v>14544</v>
      </c>
      <c r="E127" s="17">
        <v>11679</v>
      </c>
      <c r="F127" s="17">
        <v>11840</v>
      </c>
      <c r="G127" s="24"/>
      <c r="H127" s="7"/>
      <c r="I127" s="25">
        <f t="shared" si="32"/>
        <v>3053</v>
      </c>
      <c r="J127" s="24">
        <f t="shared" si="32"/>
        <v>2704</v>
      </c>
      <c r="K127" s="7"/>
      <c r="L127" s="25">
        <f t="shared" si="27"/>
        <v>3054.5070920794356</v>
      </c>
      <c r="M127" s="17">
        <f t="shared" si="18"/>
        <v>2.2713265358973751</v>
      </c>
      <c r="N127" s="17">
        <f t="shared" si="28"/>
        <v>2708.4949125274566</v>
      </c>
      <c r="O127" s="24">
        <f t="shared" si="19"/>
        <v>20.20423862948595</v>
      </c>
      <c r="P127" s="7"/>
      <c r="Q127" s="25">
        <f t="shared" si="20"/>
        <v>3072.9140448471103</v>
      </c>
      <c r="R127" s="24">
        <f t="shared" si="21"/>
        <v>2701.6687077391812</v>
      </c>
      <c r="S127" s="7"/>
      <c r="T127" s="25">
        <f t="shared" si="22"/>
        <v>-0.74672398472448942</v>
      </c>
      <c r="U127" s="24">
        <f t="shared" si="23"/>
        <v>0.66034261289945806</v>
      </c>
      <c r="V127" s="7"/>
      <c r="W127" s="25">
        <f t="shared" si="24"/>
        <v>-0.74804111573551524</v>
      </c>
      <c r="X127" s="24">
        <f t="shared" si="29"/>
        <v>123.82736026155476</v>
      </c>
      <c r="Y127" s="7"/>
      <c r="Z127" s="25">
        <f t="shared" si="30"/>
        <v>-607</v>
      </c>
      <c r="AA127" s="17">
        <f t="shared" si="31"/>
        <v>123.83100000000005</v>
      </c>
      <c r="AB127" s="24">
        <f t="shared" si="25"/>
        <v>2.1612586660370989</v>
      </c>
      <c r="AC127" s="17">
        <f t="shared" si="26"/>
        <v>-3.6397384452868664E-3</v>
      </c>
    </row>
    <row r="128" spans="1:29" s="17" customFormat="1" x14ac:dyDescent="0.25">
      <c r="A128" s="17">
        <v>43</v>
      </c>
      <c r="B128" s="17">
        <v>-615</v>
      </c>
      <c r="C128" s="17">
        <v>14857</v>
      </c>
      <c r="D128" s="17">
        <v>14390</v>
      </c>
      <c r="E128" s="17">
        <v>11552</v>
      </c>
      <c r="F128" s="17">
        <v>11993</v>
      </c>
      <c r="G128" s="24"/>
      <c r="H128" s="7"/>
      <c r="I128" s="25">
        <f t="shared" si="32"/>
        <v>3305</v>
      </c>
      <c r="J128" s="24">
        <f t="shared" si="32"/>
        <v>2397</v>
      </c>
      <c r="K128" s="7"/>
      <c r="L128" s="25">
        <f t="shared" si="27"/>
        <v>3303.0490000043606</v>
      </c>
      <c r="M128" s="17">
        <f t="shared" si="18"/>
        <v>3.806400982985132</v>
      </c>
      <c r="N128" s="17">
        <f t="shared" si="28"/>
        <v>2400.9892815190983</v>
      </c>
      <c r="O128" s="24">
        <f t="shared" si="19"/>
        <v>15.914367038619343</v>
      </c>
      <c r="P128" s="7"/>
      <c r="Q128" s="25">
        <f t="shared" si="20"/>
        <v>3324.9140448471103</v>
      </c>
      <c r="R128" s="24">
        <f t="shared" si="21"/>
        <v>2394.6687077391812</v>
      </c>
      <c r="S128" s="7"/>
      <c r="T128" s="25">
        <f t="shared" si="22"/>
        <v>-0.8079604662544938</v>
      </c>
      <c r="U128" s="24">
        <f t="shared" si="23"/>
        <v>0.58530558797504428</v>
      </c>
      <c r="V128" s="7"/>
      <c r="W128" s="25">
        <f t="shared" si="24"/>
        <v>-0.80912821704766202</v>
      </c>
      <c r="X128" s="24">
        <f t="shared" si="29"/>
        <v>118.2716562074848</v>
      </c>
      <c r="Y128" s="7"/>
      <c r="Z128" s="25">
        <f t="shared" si="30"/>
        <v>-615</v>
      </c>
      <c r="AA128" s="17">
        <f t="shared" si="31"/>
        <v>118.29600000000005</v>
      </c>
      <c r="AB128" s="24">
        <f t="shared" si="25"/>
        <v>2.064654691939213</v>
      </c>
      <c r="AC128" s="17">
        <f t="shared" si="26"/>
        <v>-2.4343792515253426E-2</v>
      </c>
    </row>
    <row r="129" spans="1:29" s="17" customFormat="1" x14ac:dyDescent="0.25">
      <c r="A129" s="17">
        <v>44</v>
      </c>
      <c r="B129" s="17">
        <v>-618</v>
      </c>
      <c r="C129" s="17">
        <v>14968</v>
      </c>
      <c r="D129" s="17">
        <v>14222</v>
      </c>
      <c r="E129" s="17">
        <v>11443</v>
      </c>
      <c r="F129" s="17">
        <v>12157</v>
      </c>
      <c r="G129" s="24"/>
      <c r="H129" s="7"/>
      <c r="I129" s="25">
        <f t="shared" si="32"/>
        <v>3525</v>
      </c>
      <c r="J129" s="24">
        <f t="shared" si="32"/>
        <v>2065</v>
      </c>
      <c r="K129" s="7"/>
      <c r="L129" s="25">
        <f t="shared" si="27"/>
        <v>3521.5591598189144</v>
      </c>
      <c r="M129" s="17">
        <f t="shared" si="18"/>
        <v>11.839381151773217</v>
      </c>
      <c r="N129" s="17">
        <f t="shared" si="28"/>
        <v>2069.4908133284603</v>
      </c>
      <c r="O129" s="24">
        <f t="shared" si="19"/>
        <v>20.167404351076343</v>
      </c>
      <c r="P129" s="7"/>
      <c r="Q129" s="25">
        <f t="shared" si="20"/>
        <v>3544.9140448471103</v>
      </c>
      <c r="R129" s="24">
        <f t="shared" si="21"/>
        <v>2062.6687077391812</v>
      </c>
      <c r="S129" s="7"/>
      <c r="T129" s="25">
        <f t="shared" si="22"/>
        <v>-0.86142088663783101</v>
      </c>
      <c r="U129" s="24">
        <f t="shared" si="23"/>
        <v>0.50415805613496167</v>
      </c>
      <c r="V129" s="7"/>
      <c r="W129" s="25">
        <f t="shared" si="24"/>
        <v>-0.86242706736912744</v>
      </c>
      <c r="X129" s="24">
        <f t="shared" si="29"/>
        <v>112.70022887221012</v>
      </c>
      <c r="Y129" s="7"/>
      <c r="Z129" s="25">
        <f t="shared" si="30"/>
        <v>-618</v>
      </c>
      <c r="AA129" s="17">
        <f t="shared" si="31"/>
        <v>112.73400000000005</v>
      </c>
      <c r="AB129" s="24">
        <f t="shared" si="25"/>
        <v>1.9675794789432883</v>
      </c>
      <c r="AC129" s="17">
        <f t="shared" si="26"/>
        <v>-3.3771127789933075E-2</v>
      </c>
    </row>
    <row r="130" spans="1:29" s="17" customFormat="1" x14ac:dyDescent="0.25">
      <c r="A130" s="17">
        <v>45</v>
      </c>
      <c r="B130" s="17">
        <v>-633</v>
      </c>
      <c r="C130" s="17">
        <v>15068</v>
      </c>
      <c r="D130" s="17">
        <v>14048</v>
      </c>
      <c r="E130" s="17">
        <v>11352</v>
      </c>
      <c r="F130" s="17">
        <v>12346</v>
      </c>
      <c r="G130" s="24"/>
      <c r="H130" s="7"/>
      <c r="I130" s="25">
        <f t="shared" si="32"/>
        <v>3716</v>
      </c>
      <c r="J130" s="24">
        <f t="shared" si="32"/>
        <v>1702</v>
      </c>
      <c r="K130" s="7"/>
      <c r="L130" s="25">
        <f t="shared" si="27"/>
        <v>3710.7568723363374</v>
      </c>
      <c r="M130" s="17">
        <f t="shared" si="18"/>
        <v>27.490387697463643</v>
      </c>
      <c r="N130" s="17">
        <f t="shared" si="28"/>
        <v>1709.8248390681094</v>
      </c>
      <c r="O130" s="24">
        <f t="shared" si="19"/>
        <v>61.228106441811818</v>
      </c>
      <c r="P130" s="7"/>
      <c r="Q130" s="25">
        <f t="shared" si="20"/>
        <v>3735.9140448471103</v>
      </c>
      <c r="R130" s="24">
        <f t="shared" si="21"/>
        <v>1699.6687077391812</v>
      </c>
      <c r="S130" s="7"/>
      <c r="T130" s="25">
        <f t="shared" si="22"/>
        <v>-0.90783425160700104</v>
      </c>
      <c r="U130" s="24">
        <f t="shared" si="23"/>
        <v>0.41543349571944965</v>
      </c>
      <c r="V130" s="7"/>
      <c r="W130" s="25">
        <f t="shared" si="24"/>
        <v>-0.90866375202085259</v>
      </c>
      <c r="X130" s="24">
        <f t="shared" si="29"/>
        <v>106.95998928087488</v>
      </c>
      <c r="Y130" s="7"/>
      <c r="Z130" s="25">
        <f t="shared" si="30"/>
        <v>-633</v>
      </c>
      <c r="AA130" s="17">
        <f t="shared" si="31"/>
        <v>107.03700000000005</v>
      </c>
      <c r="AB130" s="24">
        <f t="shared" si="25"/>
        <v>1.8681480714571712</v>
      </c>
      <c r="AC130" s="17">
        <f t="shared" si="26"/>
        <v>-7.7010719125169658E-2</v>
      </c>
    </row>
    <row r="131" spans="1:29" s="17" customFormat="1" x14ac:dyDescent="0.25">
      <c r="A131" s="17">
        <v>46</v>
      </c>
      <c r="B131" s="17">
        <v>-629</v>
      </c>
      <c r="C131" s="17">
        <v>15135</v>
      </c>
      <c r="D131" s="17">
        <v>13850</v>
      </c>
      <c r="E131" s="17">
        <v>11272</v>
      </c>
      <c r="F131" s="17">
        <v>12520</v>
      </c>
      <c r="G131" s="24"/>
      <c r="H131" s="7"/>
      <c r="I131" s="25">
        <f t="shared" si="32"/>
        <v>3863</v>
      </c>
      <c r="J131" s="24">
        <f t="shared" si="32"/>
        <v>1330</v>
      </c>
      <c r="K131" s="7"/>
      <c r="L131" s="25">
        <f t="shared" si="27"/>
        <v>3862.2262974580863</v>
      </c>
      <c r="M131" s="17">
        <f t="shared" si="18"/>
        <v>0.59861562336377538</v>
      </c>
      <c r="N131" s="17">
        <f t="shared" si="28"/>
        <v>1335.7414415983126</v>
      </c>
      <c r="O131" s="24">
        <f t="shared" si="19"/>
        <v>32.964151626834074</v>
      </c>
      <c r="P131" s="7"/>
      <c r="Q131" s="25">
        <f t="shared" si="20"/>
        <v>3882.9140448471103</v>
      </c>
      <c r="R131" s="24">
        <f t="shared" si="21"/>
        <v>1327.6687077391812</v>
      </c>
      <c r="S131" s="7"/>
      <c r="T131" s="25">
        <f t="shared" si="22"/>
        <v>-0.94355553249950364</v>
      </c>
      <c r="U131" s="24">
        <f t="shared" si="23"/>
        <v>0.32450915281429682</v>
      </c>
      <c r="V131" s="7"/>
      <c r="W131" s="25">
        <f t="shared" si="24"/>
        <v>-0.94420394858683898</v>
      </c>
      <c r="X131" s="24">
        <f t="shared" si="29"/>
        <v>101.35760461003088</v>
      </c>
      <c r="Y131" s="7"/>
      <c r="Z131" s="25">
        <f t="shared" si="30"/>
        <v>-629</v>
      </c>
      <c r="AA131" s="17">
        <f t="shared" si="31"/>
        <v>101.37600000000005</v>
      </c>
      <c r="AB131" s="24">
        <f t="shared" si="25"/>
        <v>1.7693449825017722</v>
      </c>
      <c r="AC131" s="17">
        <f t="shared" si="26"/>
        <v>-1.8395389969171561E-2</v>
      </c>
    </row>
    <row r="132" spans="1:29" s="17" customFormat="1" x14ac:dyDescent="0.25">
      <c r="A132" s="17">
        <v>47</v>
      </c>
      <c r="B132" s="17">
        <v>-638</v>
      </c>
      <c r="C132" s="17">
        <v>15192</v>
      </c>
      <c r="D132" s="17">
        <v>13659</v>
      </c>
      <c r="E132" s="17">
        <v>11212</v>
      </c>
      <c r="F132" s="17">
        <v>12720</v>
      </c>
      <c r="G132" s="24"/>
      <c r="H132" s="7"/>
      <c r="I132" s="25">
        <f t="shared" si="32"/>
        <v>3980</v>
      </c>
      <c r="J132" s="24">
        <f t="shared" si="32"/>
        <v>939</v>
      </c>
      <c r="K132" s="7"/>
      <c r="L132" s="25">
        <f t="shared" si="27"/>
        <v>3977.1404650278932</v>
      </c>
      <c r="M132" s="17">
        <f t="shared" si="18"/>
        <v>8.1769402567015952</v>
      </c>
      <c r="N132" s="17">
        <f t="shared" si="28"/>
        <v>943.05738997010167</v>
      </c>
      <c r="O132" s="24">
        <f t="shared" si="19"/>
        <v>16.462413369481606</v>
      </c>
      <c r="P132" s="7"/>
      <c r="Q132" s="25">
        <f t="shared" si="20"/>
        <v>3999.9140448471103</v>
      </c>
      <c r="R132" s="24">
        <f t="shared" si="21"/>
        <v>936.66870773918106</v>
      </c>
      <c r="S132" s="7"/>
      <c r="T132" s="25">
        <f t="shared" si="22"/>
        <v>-0.97198675606700569</v>
      </c>
      <c r="U132" s="24">
        <f t="shared" si="23"/>
        <v>0.22894082465323565</v>
      </c>
      <c r="V132" s="7"/>
      <c r="W132" s="25">
        <f t="shared" si="24"/>
        <v>-0.97244482080688877</v>
      </c>
      <c r="X132" s="24">
        <f t="shared" si="29"/>
        <v>95.638297754393761</v>
      </c>
      <c r="Y132" s="7"/>
      <c r="Z132" s="25">
        <f t="shared" si="30"/>
        <v>-638</v>
      </c>
      <c r="AA132" s="17">
        <f t="shared" si="31"/>
        <v>95.634000000000043</v>
      </c>
      <c r="AB132" s="24">
        <f t="shared" si="25"/>
        <v>1.6691281768522579</v>
      </c>
      <c r="AC132" s="17">
        <f t="shared" si="26"/>
        <v>4.2977543937183782E-3</v>
      </c>
    </row>
    <row r="133" spans="1:29" s="17" customFormat="1" x14ac:dyDescent="0.25">
      <c r="A133" s="17">
        <v>48</v>
      </c>
      <c r="B133" s="17">
        <v>-623</v>
      </c>
      <c r="C133" s="17">
        <v>15222</v>
      </c>
      <c r="D133" s="17">
        <v>13453</v>
      </c>
      <c r="E133" s="17">
        <v>11168</v>
      </c>
      <c r="F133" s="17">
        <v>12905</v>
      </c>
      <c r="G133" s="24"/>
      <c r="H133" s="7"/>
      <c r="I133" s="25">
        <f t="shared" si="32"/>
        <v>4054</v>
      </c>
      <c r="J133" s="24">
        <f t="shared" si="32"/>
        <v>548</v>
      </c>
      <c r="K133" s="7"/>
      <c r="L133" s="25">
        <f t="shared" si="27"/>
        <v>4050.6190573463605</v>
      </c>
      <c r="M133" s="17">
        <f t="shared" si="18"/>
        <v>11.430773227199055</v>
      </c>
      <c r="N133" s="17">
        <f t="shared" si="28"/>
        <v>550.47973012512887</v>
      </c>
      <c r="O133" s="24">
        <f t="shared" si="19"/>
        <v>6.1490614934716277</v>
      </c>
      <c r="P133" s="7"/>
      <c r="Q133" s="25">
        <f t="shared" si="20"/>
        <v>4073.9140448471103</v>
      </c>
      <c r="R133" s="24">
        <f t="shared" si="21"/>
        <v>545.66870773918106</v>
      </c>
      <c r="S133" s="7"/>
      <c r="T133" s="25">
        <f t="shared" si="22"/>
        <v>-0.98996889746867367</v>
      </c>
      <c r="U133" s="24">
        <f t="shared" si="23"/>
        <v>0.1333724964921745</v>
      </c>
      <c r="V133" s="7"/>
      <c r="W133" s="25">
        <f t="shared" si="24"/>
        <v>-0.99023659012204268</v>
      </c>
      <c r="X133" s="24">
        <f t="shared" si="29"/>
        <v>90.061367718386578</v>
      </c>
      <c r="Y133" s="7"/>
      <c r="Z133" s="25">
        <f t="shared" si="30"/>
        <v>-623</v>
      </c>
      <c r="AA133" s="17">
        <f t="shared" si="31"/>
        <v>90.027000000000044</v>
      </c>
      <c r="AB133" s="24">
        <f t="shared" si="25"/>
        <v>1.5712675656929358</v>
      </c>
      <c r="AC133" s="17">
        <f t="shared" si="26"/>
        <v>3.4367718386533852E-2</v>
      </c>
    </row>
    <row r="134" spans="1:29" s="17" customFormat="1" x14ac:dyDescent="0.25">
      <c r="A134" s="17">
        <v>49</v>
      </c>
      <c r="B134" s="17">
        <v>-616</v>
      </c>
      <c r="C134" s="17">
        <v>15245</v>
      </c>
      <c r="D134" s="17">
        <v>13260</v>
      </c>
      <c r="E134" s="17">
        <v>11155</v>
      </c>
      <c r="F134" s="17">
        <v>13106</v>
      </c>
      <c r="G134" s="24"/>
      <c r="H134" s="7"/>
      <c r="I134" s="25">
        <f t="shared" si="32"/>
        <v>4090</v>
      </c>
      <c r="J134" s="24">
        <f t="shared" si="32"/>
        <v>154</v>
      </c>
      <c r="K134" s="7"/>
      <c r="L134" s="25">
        <f t="shared" si="27"/>
        <v>4084.9434943433371</v>
      </c>
      <c r="M134" s="17">
        <f t="shared" si="18"/>
        <v>25.568249455864116</v>
      </c>
      <c r="N134" s="17">
        <f t="shared" si="28"/>
        <v>157.1503072637212</v>
      </c>
      <c r="O134" s="24">
        <f t="shared" si="19"/>
        <v>9.924435855854572</v>
      </c>
      <c r="P134" s="7"/>
      <c r="Q134" s="25">
        <f t="shared" si="20"/>
        <v>4109.9140448471098</v>
      </c>
      <c r="R134" s="24">
        <f t="shared" si="21"/>
        <v>151.66870773918109</v>
      </c>
      <c r="S134" s="7"/>
      <c r="T134" s="25">
        <f t="shared" si="22"/>
        <v>-0.99871696625867423</v>
      </c>
      <c r="U134" s="24">
        <f t="shared" si="23"/>
        <v>3.7070907501233083E-2</v>
      </c>
      <c r="V134" s="7"/>
      <c r="W134" s="25">
        <f t="shared" si="24"/>
        <v>-0.998792807568751</v>
      </c>
      <c r="X134" s="24">
        <f t="shared" si="29"/>
        <v>84.516102830412535</v>
      </c>
      <c r="Y134" s="7"/>
      <c r="Z134" s="25">
        <f t="shared" si="30"/>
        <v>-616</v>
      </c>
      <c r="AA134" s="17">
        <f t="shared" si="31"/>
        <v>84.483000000000047</v>
      </c>
      <c r="AB134" s="24">
        <f t="shared" si="25"/>
        <v>1.4745065119623701</v>
      </c>
      <c r="AC134" s="17">
        <f t="shared" si="26"/>
        <v>3.3102830412488515E-2</v>
      </c>
    </row>
    <row r="135" spans="1:29" s="17" customFormat="1" x14ac:dyDescent="0.25">
      <c r="A135" s="17">
        <v>50</v>
      </c>
      <c r="B135" s="17">
        <v>-629</v>
      </c>
      <c r="C135" s="17">
        <v>15242</v>
      </c>
      <c r="D135" s="17">
        <v>13066</v>
      </c>
      <c r="E135" s="17">
        <v>11158</v>
      </c>
      <c r="F135" s="17">
        <v>13310</v>
      </c>
      <c r="G135" s="24"/>
      <c r="H135" s="7"/>
      <c r="I135" s="25">
        <f t="shared" si="32"/>
        <v>4084</v>
      </c>
      <c r="J135" s="24">
        <f t="shared" si="32"/>
        <v>-244</v>
      </c>
      <c r="K135" s="7"/>
      <c r="L135" s="25">
        <f t="shared" si="27"/>
        <v>4080.3310302563314</v>
      </c>
      <c r="M135" s="17">
        <f t="shared" si="18"/>
        <v>13.461338979955928</v>
      </c>
      <c r="N135" s="17">
        <f t="shared" si="28"/>
        <v>-245.9446014655735</v>
      </c>
      <c r="O135" s="24">
        <f t="shared" si="19"/>
        <v>3.7814748599105981</v>
      </c>
      <c r="P135" s="7"/>
      <c r="Q135" s="25">
        <f t="shared" si="20"/>
        <v>4103.9140448471098</v>
      </c>
      <c r="R135" s="24">
        <f t="shared" si="21"/>
        <v>-246.33129226081891</v>
      </c>
      <c r="S135" s="7"/>
      <c r="T135" s="25">
        <f t="shared" si="22"/>
        <v>-0.9972589547936741</v>
      </c>
      <c r="U135" s="24">
        <f t="shared" si="23"/>
        <v>-6.0208362596215363E-2</v>
      </c>
      <c r="V135" s="7"/>
      <c r="W135" s="25">
        <f t="shared" si="24"/>
        <v>-0.99714097659805356</v>
      </c>
      <c r="X135" s="24">
        <f t="shared" si="29"/>
        <v>78.935123934889646</v>
      </c>
      <c r="Y135" s="7"/>
      <c r="Z135" s="25">
        <f t="shared" si="30"/>
        <v>-629</v>
      </c>
      <c r="AA135" s="17">
        <f t="shared" si="31"/>
        <v>78.822000000000045</v>
      </c>
      <c r="AB135" s="24">
        <f t="shared" si="25"/>
        <v>1.3757034230069713</v>
      </c>
      <c r="AC135" s="17">
        <f t="shared" si="26"/>
        <v>0.11312393488960026</v>
      </c>
    </row>
    <row r="136" spans="1:29" s="17" customFormat="1" x14ac:dyDescent="0.25">
      <c r="A136" s="17">
        <v>51</v>
      </c>
      <c r="B136" s="17">
        <v>-612</v>
      </c>
      <c r="C136" s="17">
        <v>15222</v>
      </c>
      <c r="D136" s="17">
        <v>12865</v>
      </c>
      <c r="E136" s="17">
        <v>11179</v>
      </c>
      <c r="F136" s="17">
        <v>13503</v>
      </c>
      <c r="G136" s="24"/>
      <c r="H136" s="7"/>
      <c r="I136" s="25">
        <f t="shared" si="32"/>
        <v>4043</v>
      </c>
      <c r="J136" s="24">
        <f t="shared" si="32"/>
        <v>-638</v>
      </c>
      <c r="K136" s="7"/>
      <c r="L136" s="25">
        <f t="shared" si="27"/>
        <v>4037.4198027089233</v>
      </c>
      <c r="M136" s="17">
        <f t="shared" si="18"/>
        <v>31.138601807340066</v>
      </c>
      <c r="N136" s="17">
        <f t="shared" si="28"/>
        <v>-635.85701579734928</v>
      </c>
      <c r="O136" s="24">
        <f t="shared" si="19"/>
        <v>4.5923812928105558</v>
      </c>
      <c r="P136" s="7"/>
      <c r="Q136" s="25">
        <f t="shared" si="20"/>
        <v>4062.9140448471103</v>
      </c>
      <c r="R136" s="24">
        <f t="shared" si="21"/>
        <v>-640.33129226081894</v>
      </c>
      <c r="S136" s="7"/>
      <c r="T136" s="25">
        <f t="shared" si="22"/>
        <v>-0.98729587644950689</v>
      </c>
      <c r="U136" s="24">
        <f t="shared" si="23"/>
        <v>-0.1565099515871568</v>
      </c>
      <c r="V136" s="7"/>
      <c r="W136" s="25">
        <f t="shared" si="24"/>
        <v>-0.98698600977320439</v>
      </c>
      <c r="X136" s="24">
        <f t="shared" si="29"/>
        <v>73.379930766197276</v>
      </c>
      <c r="Y136" s="7"/>
      <c r="Z136" s="25">
        <f t="shared" si="30"/>
        <v>-612</v>
      </c>
      <c r="AA136" s="17">
        <f t="shared" si="31"/>
        <v>73.31400000000005</v>
      </c>
      <c r="AB136" s="24">
        <f t="shared" si="25"/>
        <v>1.2795706878071236</v>
      </c>
      <c r="AC136" s="17">
        <f t="shared" si="26"/>
        <v>6.5930766197226376E-2</v>
      </c>
    </row>
    <row r="137" spans="1:29" s="17" customFormat="1" x14ac:dyDescent="0.25">
      <c r="A137" s="17">
        <v>52</v>
      </c>
      <c r="B137" s="17">
        <v>-616</v>
      </c>
      <c r="C137" s="17">
        <v>15181</v>
      </c>
      <c r="D137" s="17">
        <v>12674</v>
      </c>
      <c r="E137" s="17">
        <v>11220</v>
      </c>
      <c r="F137" s="17">
        <v>13695</v>
      </c>
      <c r="G137" s="24"/>
      <c r="H137" s="7"/>
      <c r="I137" s="25">
        <f t="shared" si="32"/>
        <v>3961</v>
      </c>
      <c r="J137" s="24">
        <f t="shared" si="32"/>
        <v>-1021</v>
      </c>
      <c r="K137" s="7"/>
      <c r="L137" s="25">
        <f t="shared" si="27"/>
        <v>3956.3618680346631</v>
      </c>
      <c r="M137" s="17">
        <f t="shared" si="18"/>
        <v>21.512268127880162</v>
      </c>
      <c r="N137" s="17">
        <f t="shared" si="28"/>
        <v>-1022.3667058491133</v>
      </c>
      <c r="O137" s="24">
        <f t="shared" si="19"/>
        <v>1.8678848780003952</v>
      </c>
      <c r="P137" s="7"/>
      <c r="Q137" s="25">
        <f t="shared" si="20"/>
        <v>3980.9140448471103</v>
      </c>
      <c r="R137" s="24">
        <f t="shared" si="21"/>
        <v>-1023.3312922608189</v>
      </c>
      <c r="S137" s="7"/>
      <c r="T137" s="25">
        <f t="shared" si="22"/>
        <v>-0.96736971976117203</v>
      </c>
      <c r="U137" s="24">
        <f t="shared" si="23"/>
        <v>-0.25012291753520388</v>
      </c>
      <c r="V137" s="7"/>
      <c r="W137" s="25">
        <f t="shared" si="24"/>
        <v>-0.96687330157026252</v>
      </c>
      <c r="X137" s="24">
        <f t="shared" si="29"/>
        <v>67.886479061313196</v>
      </c>
      <c r="Y137" s="7"/>
      <c r="Z137" s="25">
        <f t="shared" si="30"/>
        <v>-616</v>
      </c>
      <c r="AA137" s="17">
        <f t="shared" si="31"/>
        <v>67.770000000000053</v>
      </c>
      <c r="AB137" s="24">
        <f t="shared" si="25"/>
        <v>1.1828096340765579</v>
      </c>
      <c r="AC137" s="17">
        <f t="shared" si="26"/>
        <v>0.11647906131314301</v>
      </c>
    </row>
    <row r="138" spans="1:29" s="17" customFormat="1" x14ac:dyDescent="0.25">
      <c r="A138" s="17">
        <v>53</v>
      </c>
      <c r="B138" s="17">
        <v>-630</v>
      </c>
      <c r="C138" s="17">
        <v>15116</v>
      </c>
      <c r="D138" s="17">
        <v>12486</v>
      </c>
      <c r="E138" s="17">
        <v>11282</v>
      </c>
      <c r="F138" s="17">
        <v>13888</v>
      </c>
      <c r="G138" s="24"/>
      <c r="H138" s="7"/>
      <c r="I138" s="25">
        <f t="shared" si="32"/>
        <v>3834</v>
      </c>
      <c r="J138" s="24">
        <f t="shared" si="32"/>
        <v>-1402</v>
      </c>
      <c r="K138" s="7"/>
      <c r="L138" s="25">
        <f t="shared" si="27"/>
        <v>3834.9591990216877</v>
      </c>
      <c r="M138" s="17">
        <f t="shared" si="18"/>
        <v>0.9200627632066587</v>
      </c>
      <c r="N138" s="17">
        <f t="shared" si="28"/>
        <v>-1407.7307673060739</v>
      </c>
      <c r="O138" s="24">
        <f t="shared" si="19"/>
        <v>32.841693916365024</v>
      </c>
      <c r="P138" s="7"/>
      <c r="Q138" s="25">
        <f t="shared" si="20"/>
        <v>3853.9140448471103</v>
      </c>
      <c r="R138" s="24">
        <f t="shared" si="21"/>
        <v>-1404.3312922608188</v>
      </c>
      <c r="S138" s="7"/>
      <c r="T138" s="25">
        <f t="shared" si="22"/>
        <v>-0.93650847708533647</v>
      </c>
      <c r="U138" s="24">
        <f t="shared" si="23"/>
        <v>-0.34324704292999747</v>
      </c>
      <c r="V138" s="7"/>
      <c r="W138" s="25">
        <f t="shared" si="24"/>
        <v>-0.93582645962897415</v>
      </c>
      <c r="X138" s="24">
        <f t="shared" si="29"/>
        <v>62.248228621026499</v>
      </c>
      <c r="Y138" s="7"/>
      <c r="Z138" s="25">
        <f t="shared" si="30"/>
        <v>-630</v>
      </c>
      <c r="AA138" s="17">
        <f t="shared" si="31"/>
        <v>62.100000000000051</v>
      </c>
      <c r="AB138" s="24">
        <f t="shared" si="25"/>
        <v>1.0838494654884794</v>
      </c>
      <c r="AC138" s="17">
        <f t="shared" si="26"/>
        <v>0.14822862102644763</v>
      </c>
    </row>
    <row r="139" spans="1:29" s="17" customFormat="1" x14ac:dyDescent="0.25">
      <c r="A139" s="17">
        <v>54</v>
      </c>
      <c r="B139" s="17">
        <v>-630</v>
      </c>
      <c r="C139" s="17">
        <v>15038</v>
      </c>
      <c r="D139" s="17">
        <v>12292</v>
      </c>
      <c r="E139" s="17">
        <v>11356</v>
      </c>
      <c r="F139" s="17">
        <v>14071</v>
      </c>
      <c r="G139" s="24"/>
      <c r="H139" s="7"/>
      <c r="I139" s="25">
        <f t="shared" si="32"/>
        <v>3682</v>
      </c>
      <c r="J139" s="24">
        <f t="shared" si="32"/>
        <v>-1779</v>
      </c>
      <c r="K139" s="7"/>
      <c r="L139" s="25">
        <f t="shared" si="27"/>
        <v>3675.8036822519471</v>
      </c>
      <c r="M139" s="17">
        <f t="shared" si="18"/>
        <v>38.394353634835781</v>
      </c>
      <c r="N139" s="17">
        <f t="shared" si="28"/>
        <v>-1779.3164696364463</v>
      </c>
      <c r="O139" s="24">
        <f t="shared" si="19"/>
        <v>0.10015303079245315</v>
      </c>
      <c r="P139" s="7"/>
      <c r="Q139" s="25">
        <f t="shared" si="20"/>
        <v>3701.9140448471103</v>
      </c>
      <c r="R139" s="24">
        <f t="shared" si="21"/>
        <v>-1781.3312922608188</v>
      </c>
      <c r="S139" s="7"/>
      <c r="T139" s="25">
        <f t="shared" si="22"/>
        <v>-0.89957218663866712</v>
      </c>
      <c r="U139" s="24">
        <f t="shared" si="23"/>
        <v>-0.43539348721828408</v>
      </c>
      <c r="V139" s="7"/>
      <c r="W139" s="25">
        <f t="shared" si="24"/>
        <v>-0.89870650576490485</v>
      </c>
      <c r="X139" s="24">
        <f t="shared" si="29"/>
        <v>56.5418560318206</v>
      </c>
      <c r="Y139" s="7"/>
      <c r="Z139" s="25">
        <f t="shared" si="30"/>
        <v>-630</v>
      </c>
      <c r="AA139" s="17">
        <f t="shared" si="31"/>
        <v>56.430000000000049</v>
      </c>
      <c r="AB139" s="24">
        <f t="shared" si="25"/>
        <v>0.98488929690040106</v>
      </c>
      <c r="AC139" s="17">
        <f t="shared" si="26"/>
        <v>0.11185603182055104</v>
      </c>
    </row>
    <row r="140" spans="1:29" s="17" customFormat="1" x14ac:dyDescent="0.25">
      <c r="A140" s="17">
        <v>55</v>
      </c>
      <c r="B140" s="17">
        <v>-631</v>
      </c>
      <c r="C140" s="17">
        <v>14927</v>
      </c>
      <c r="D140" s="17">
        <v>12111</v>
      </c>
      <c r="E140" s="17">
        <v>11449</v>
      </c>
      <c r="F140" s="17">
        <v>14241</v>
      </c>
      <c r="G140" s="24"/>
      <c r="H140" s="7"/>
      <c r="I140" s="25">
        <f t="shared" si="32"/>
        <v>3478</v>
      </c>
      <c r="J140" s="24">
        <f t="shared" si="32"/>
        <v>-2130</v>
      </c>
      <c r="K140" s="7"/>
      <c r="L140" s="25">
        <f t="shared" si="27"/>
        <v>3480.1161669014473</v>
      </c>
      <c r="M140" s="17">
        <f t="shared" si="18"/>
        <v>4.4781623547810092</v>
      </c>
      <c r="N140" s="17">
        <f t="shared" si="28"/>
        <v>-2134.0396044330732</v>
      </c>
      <c r="O140" s="24">
        <f t="shared" si="19"/>
        <v>16.318403975704946</v>
      </c>
      <c r="P140" s="7"/>
      <c r="Q140" s="25">
        <f t="shared" si="20"/>
        <v>3497.9140448471103</v>
      </c>
      <c r="R140" s="24">
        <f t="shared" si="21"/>
        <v>-2132.3312922608188</v>
      </c>
      <c r="S140" s="7"/>
      <c r="T140" s="25">
        <f t="shared" si="22"/>
        <v>-0.84999979682866356</v>
      </c>
      <c r="U140" s="24">
        <f t="shared" si="23"/>
        <v>-0.52118500431427506</v>
      </c>
      <c r="V140" s="7"/>
      <c r="W140" s="25">
        <f t="shared" si="24"/>
        <v>-0.84896308884441107</v>
      </c>
      <c r="X140" s="24">
        <f t="shared" si="29"/>
        <v>50.844419172551568</v>
      </c>
      <c r="Y140" s="7"/>
      <c r="Z140" s="25">
        <f t="shared" si="30"/>
        <v>-631</v>
      </c>
      <c r="AA140" s="17">
        <f t="shared" si="31"/>
        <v>50.751000000000047</v>
      </c>
      <c r="AB140" s="24">
        <f t="shared" si="25"/>
        <v>0.88577204867964299</v>
      </c>
      <c r="AC140" s="17">
        <f t="shared" si="26"/>
        <v>9.3419172551520546E-2</v>
      </c>
    </row>
    <row r="141" spans="1:29" s="17" customFormat="1" x14ac:dyDescent="0.25">
      <c r="A141" s="17">
        <v>56</v>
      </c>
      <c r="B141" s="17">
        <v>-641</v>
      </c>
      <c r="C141" s="17">
        <v>14822</v>
      </c>
      <c r="D141" s="17">
        <v>11946</v>
      </c>
      <c r="E141" s="17">
        <v>11576</v>
      </c>
      <c r="F141" s="17">
        <v>14420</v>
      </c>
      <c r="G141" s="24"/>
      <c r="H141" s="7"/>
      <c r="I141" s="25">
        <f t="shared" si="32"/>
        <v>3246</v>
      </c>
      <c r="J141" s="24">
        <f t="shared" si="32"/>
        <v>-2474</v>
      </c>
      <c r="K141" s="7"/>
      <c r="L141" s="25">
        <f t="shared" si="27"/>
        <v>3246.1310545082883</v>
      </c>
      <c r="M141" s="17">
        <f t="shared" si="18"/>
        <v>1.7175284142699532E-2</v>
      </c>
      <c r="N141" s="17">
        <f t="shared" si="28"/>
        <v>-2472.9246506938407</v>
      </c>
      <c r="O141" s="24">
        <f t="shared" si="19"/>
        <v>1.1563761302572799</v>
      </c>
      <c r="P141" s="7"/>
      <c r="Q141" s="25">
        <f t="shared" si="20"/>
        <v>3265.9140448471103</v>
      </c>
      <c r="R141" s="24">
        <f t="shared" si="21"/>
        <v>-2476.3312922608188</v>
      </c>
      <c r="S141" s="7"/>
      <c r="T141" s="25">
        <f t="shared" si="22"/>
        <v>-0.79362335351532609</v>
      </c>
      <c r="U141" s="24">
        <f t="shared" si="23"/>
        <v>-0.60526557947387871</v>
      </c>
      <c r="V141" s="7"/>
      <c r="W141" s="25">
        <f t="shared" si="24"/>
        <v>-0.79241901375096024</v>
      </c>
      <c r="X141" s="24">
        <f t="shared" si="29"/>
        <v>45.017185919967005</v>
      </c>
      <c r="Y141" s="7"/>
      <c r="Z141" s="25">
        <f t="shared" si="30"/>
        <v>-641</v>
      </c>
      <c r="AA141" s="17">
        <f t="shared" si="31"/>
        <v>44.982000000000049</v>
      </c>
      <c r="AB141" s="24">
        <f t="shared" si="25"/>
        <v>0.78508400413209012</v>
      </c>
      <c r="AC141" s="17">
        <f t="shared" si="26"/>
        <v>3.5185919966956192E-2</v>
      </c>
    </row>
    <row r="142" spans="1:29" s="17" customFormat="1" x14ac:dyDescent="0.25">
      <c r="A142" s="17">
        <v>57</v>
      </c>
      <c r="B142" s="17">
        <v>-617</v>
      </c>
      <c r="C142" s="17">
        <v>14689</v>
      </c>
      <c r="D142" s="17">
        <v>11793</v>
      </c>
      <c r="E142" s="17">
        <v>11698</v>
      </c>
      <c r="F142" s="17">
        <v>14568</v>
      </c>
      <c r="G142" s="24"/>
      <c r="H142" s="7"/>
      <c r="I142" s="25">
        <f t="shared" si="32"/>
        <v>2991</v>
      </c>
      <c r="J142" s="24">
        <f t="shared" si="32"/>
        <v>-2775</v>
      </c>
      <c r="K142" s="7"/>
      <c r="L142" s="25">
        <f t="shared" si="27"/>
        <v>2989.600394132322</v>
      </c>
      <c r="M142" s="17">
        <f t="shared" si="18"/>
        <v>1.9588965848387416</v>
      </c>
      <c r="N142" s="17">
        <f t="shared" si="28"/>
        <v>-2775.5107772781344</v>
      </c>
      <c r="O142" s="24">
        <f t="shared" si="19"/>
        <v>0.26089342785834085</v>
      </c>
      <c r="P142" s="7"/>
      <c r="Q142" s="25">
        <f t="shared" si="20"/>
        <v>3010.9140448471103</v>
      </c>
      <c r="R142" s="24">
        <f t="shared" si="21"/>
        <v>-2777.3312922608188</v>
      </c>
      <c r="S142" s="7"/>
      <c r="T142" s="25">
        <f t="shared" si="22"/>
        <v>-0.73165786625282159</v>
      </c>
      <c r="U142" s="24">
        <f t="shared" si="23"/>
        <v>-0.67883608273853191</v>
      </c>
      <c r="V142" s="7"/>
      <c r="W142" s="25">
        <f t="shared" si="24"/>
        <v>-0.73030682360106092</v>
      </c>
      <c r="X142" s="24">
        <f t="shared" si="29"/>
        <v>39.482376211789074</v>
      </c>
      <c r="Y142" s="7"/>
      <c r="Z142" s="25">
        <f t="shared" si="30"/>
        <v>-617</v>
      </c>
      <c r="AA142" s="17">
        <f t="shared" si="31"/>
        <v>39.429000000000052</v>
      </c>
      <c r="AB142" s="24">
        <f t="shared" si="25"/>
        <v>0.68816587076884506</v>
      </c>
      <c r="AC142" s="17">
        <f t="shared" si="26"/>
        <v>5.3376211789021966E-2</v>
      </c>
    </row>
    <row r="143" spans="1:29" s="17" customFormat="1" x14ac:dyDescent="0.25">
      <c r="A143" s="17">
        <v>58</v>
      </c>
      <c r="B143" s="17">
        <v>-611</v>
      </c>
      <c r="C143" s="17">
        <v>14542</v>
      </c>
      <c r="D143" s="17">
        <v>11654</v>
      </c>
      <c r="E143" s="17">
        <v>11838</v>
      </c>
      <c r="F143" s="17">
        <v>14704</v>
      </c>
      <c r="G143" s="24"/>
      <c r="H143" s="7"/>
      <c r="I143" s="25">
        <f t="shared" si="32"/>
        <v>2704</v>
      </c>
      <c r="J143" s="24">
        <f t="shared" si="32"/>
        <v>-3050</v>
      </c>
      <c r="K143" s="7"/>
      <c r="L143" s="25">
        <f t="shared" si="27"/>
        <v>2707.6963217140769</v>
      </c>
      <c r="M143" s="17">
        <f t="shared" si="18"/>
        <v>13.662794213956616</v>
      </c>
      <c r="N143" s="17">
        <f t="shared" si="28"/>
        <v>-3049.5065030146047</v>
      </c>
      <c r="O143" s="24">
        <f t="shared" si="19"/>
        <v>0.24353927459421734</v>
      </c>
      <c r="P143" s="7"/>
      <c r="Q143" s="25">
        <f t="shared" si="20"/>
        <v>2723.9140448471103</v>
      </c>
      <c r="R143" s="24">
        <f t="shared" si="21"/>
        <v>-3052.3312922608188</v>
      </c>
      <c r="S143" s="7"/>
      <c r="T143" s="25">
        <f t="shared" si="22"/>
        <v>-0.6619163178436499</v>
      </c>
      <c r="U143" s="24">
        <f t="shared" si="23"/>
        <v>-0.74605165881088953</v>
      </c>
      <c r="V143" s="7"/>
      <c r="W143" s="25">
        <f t="shared" si="24"/>
        <v>-0.66043121825747941</v>
      </c>
      <c r="X143" s="24">
        <f t="shared" si="29"/>
        <v>33.906890811075414</v>
      </c>
      <c r="Y143" s="7"/>
      <c r="Z143" s="25">
        <f t="shared" si="30"/>
        <v>-611</v>
      </c>
      <c r="AA143" s="17">
        <f t="shared" si="31"/>
        <v>33.930000000000049</v>
      </c>
      <c r="AB143" s="24">
        <f t="shared" si="25"/>
        <v>0.59219021520167681</v>
      </c>
      <c r="AC143" s="17">
        <f t="shared" si="26"/>
        <v>-2.310918892463576E-2</v>
      </c>
    </row>
    <row r="144" spans="1:29" s="17" customFormat="1" x14ac:dyDescent="0.25">
      <c r="A144" s="17">
        <v>59</v>
      </c>
      <c r="B144" s="17">
        <v>-615</v>
      </c>
      <c r="C144" s="17">
        <v>14386</v>
      </c>
      <c r="D144" s="17">
        <v>11527</v>
      </c>
      <c r="E144" s="17">
        <v>11993</v>
      </c>
      <c r="F144" s="17">
        <v>14829</v>
      </c>
      <c r="G144" s="24"/>
      <c r="H144" s="7"/>
      <c r="I144" s="25">
        <f t="shared" si="32"/>
        <v>2393</v>
      </c>
      <c r="J144" s="24">
        <f t="shared" si="32"/>
        <v>-3302</v>
      </c>
      <c r="K144" s="7"/>
      <c r="L144" s="25">
        <f t="shared" si="27"/>
        <v>2398.5785675082511</v>
      </c>
      <c r="M144" s="17">
        <f t="shared" si="18"/>
        <v>31.120415444115178</v>
      </c>
      <c r="N144" s="17">
        <f t="shared" si="28"/>
        <v>-3296.9651381354006</v>
      </c>
      <c r="O144" s="24">
        <f t="shared" si="19"/>
        <v>25.349833995597415</v>
      </c>
      <c r="P144" s="7"/>
      <c r="Q144" s="25">
        <f t="shared" si="20"/>
        <v>2412.9140448471103</v>
      </c>
      <c r="R144" s="24">
        <f t="shared" si="21"/>
        <v>-3304.3312922608188</v>
      </c>
      <c r="S144" s="7"/>
      <c r="T144" s="25">
        <f t="shared" si="22"/>
        <v>-0.5863427235744777</v>
      </c>
      <c r="U144" s="24">
        <f t="shared" si="23"/>
        <v>-0.8076455685208318</v>
      </c>
      <c r="V144" s="7"/>
      <c r="W144" s="25">
        <f t="shared" si="24"/>
        <v>-0.58473475593607704</v>
      </c>
      <c r="X144" s="24">
        <f t="shared" si="29"/>
        <v>28.2950136265938</v>
      </c>
      <c r="Y144" s="7"/>
      <c r="Z144" s="25">
        <f t="shared" si="30"/>
        <v>-615</v>
      </c>
      <c r="AA144" s="17">
        <f t="shared" si="31"/>
        <v>28.395000000000049</v>
      </c>
      <c r="AB144" s="24">
        <f t="shared" si="25"/>
        <v>0.49558624110379074</v>
      </c>
      <c r="AC144" s="17">
        <f t="shared" si="26"/>
        <v>-9.9986373406249385E-2</v>
      </c>
    </row>
    <row r="145" spans="1:29" s="17" customFormat="1" x14ac:dyDescent="0.25">
      <c r="A145" s="17">
        <v>60</v>
      </c>
      <c r="B145" s="17">
        <v>-625</v>
      </c>
      <c r="C145" s="17">
        <v>14229</v>
      </c>
      <c r="D145" s="17">
        <v>11430</v>
      </c>
      <c r="E145" s="17">
        <v>12169</v>
      </c>
      <c r="F145" s="17">
        <v>14952</v>
      </c>
      <c r="G145" s="24"/>
      <c r="H145" s="7"/>
      <c r="I145" s="25">
        <f t="shared" si="32"/>
        <v>2060</v>
      </c>
      <c r="J145" s="24">
        <f t="shared" si="32"/>
        <v>-3522</v>
      </c>
      <c r="K145" s="7"/>
      <c r="L145" s="25">
        <f t="shared" si="27"/>
        <v>2061.3262073274182</v>
      </c>
      <c r="M145" s="17">
        <f t="shared" si="18"/>
        <v>1.7588258752976194</v>
      </c>
      <c r="N145" s="17">
        <f t="shared" si="28"/>
        <v>-3516.9604594676625</v>
      </c>
      <c r="O145" s="24">
        <f t="shared" si="19"/>
        <v>25.396968777072221</v>
      </c>
      <c r="P145" s="7"/>
      <c r="Q145" s="25">
        <f t="shared" si="20"/>
        <v>2079.9140448471103</v>
      </c>
      <c r="R145" s="24">
        <f t="shared" si="21"/>
        <v>-3524.3312922608188</v>
      </c>
      <c r="S145" s="7"/>
      <c r="T145" s="25">
        <f t="shared" si="22"/>
        <v>-0.50542308726697183</v>
      </c>
      <c r="U145" s="24">
        <f t="shared" si="23"/>
        <v>-0.86141802937871781</v>
      </c>
      <c r="V145" s="7"/>
      <c r="W145" s="25">
        <f t="shared" si="24"/>
        <v>-0.50370782421083427</v>
      </c>
      <c r="X145" s="24">
        <f t="shared" si="29"/>
        <v>22.707150312529507</v>
      </c>
      <c r="Y145" s="7"/>
      <c r="Z145" s="25">
        <f t="shared" si="30"/>
        <v>-625</v>
      </c>
      <c r="AA145" s="17">
        <f t="shared" si="31"/>
        <v>22.770000000000049</v>
      </c>
      <c r="AB145" s="24">
        <f t="shared" si="25"/>
        <v>0.3974114706791097</v>
      </c>
      <c r="AC145" s="17">
        <f t="shared" si="26"/>
        <v>-6.2849687470542648E-2</v>
      </c>
    </row>
    <row r="146" spans="1:29" s="17" customFormat="1" x14ac:dyDescent="0.25">
      <c r="A146" s="17">
        <v>61</v>
      </c>
      <c r="B146" s="17">
        <v>-623</v>
      </c>
      <c r="C146" s="17">
        <v>14040</v>
      </c>
      <c r="D146" s="17">
        <v>11332</v>
      </c>
      <c r="E146" s="17">
        <v>12340</v>
      </c>
      <c r="F146" s="17">
        <v>15038</v>
      </c>
      <c r="G146" s="24"/>
      <c r="H146" s="7"/>
      <c r="I146" s="25">
        <f t="shared" si="32"/>
        <v>1700</v>
      </c>
      <c r="J146" s="24">
        <f t="shared" si="32"/>
        <v>-3706</v>
      </c>
      <c r="K146" s="7"/>
      <c r="L146" s="25">
        <f t="shared" si="27"/>
        <v>1705.1852941278596</v>
      </c>
      <c r="M146" s="17">
        <f t="shared" si="18"/>
        <v>26.887275192415316</v>
      </c>
      <c r="N146" s="17">
        <f t="shared" si="28"/>
        <v>-3702.572043466771</v>
      </c>
      <c r="O146" s="24">
        <f t="shared" si="19"/>
        <v>11.750885993707437</v>
      </c>
      <c r="P146" s="7"/>
      <c r="Q146" s="25">
        <f t="shared" si="20"/>
        <v>1719.9140448471101</v>
      </c>
      <c r="R146" s="24">
        <f t="shared" si="21"/>
        <v>-3708.3312922608188</v>
      </c>
      <c r="S146" s="7"/>
      <c r="T146" s="25">
        <f t="shared" si="22"/>
        <v>-0.41794239936696548</v>
      </c>
      <c r="U146" s="24">
        <f t="shared" si="23"/>
        <v>-0.90639136027804068</v>
      </c>
      <c r="V146" s="7"/>
      <c r="W146" s="25">
        <f t="shared" si="24"/>
        <v>-0.41613735902171223</v>
      </c>
      <c r="X146" s="24">
        <f t="shared" si="29"/>
        <v>17.051043250451812</v>
      </c>
      <c r="Y146" s="7"/>
      <c r="Z146" s="25">
        <f t="shared" si="30"/>
        <v>-623</v>
      </c>
      <c r="AA146" s="17">
        <f t="shared" si="31"/>
        <v>17.16300000000005</v>
      </c>
      <c r="AB146" s="24">
        <f t="shared" si="25"/>
        <v>0.29955085951978766</v>
      </c>
      <c r="AC146" s="17">
        <f t="shared" si="26"/>
        <v>-0.11195674954823787</v>
      </c>
    </row>
    <row r="147" spans="1:29" s="17" customFormat="1" x14ac:dyDescent="0.25">
      <c r="A147" s="17">
        <v>62</v>
      </c>
      <c r="B147" s="17">
        <v>-635</v>
      </c>
      <c r="C147" s="17">
        <v>13851</v>
      </c>
      <c r="D147" s="17">
        <v>11255</v>
      </c>
      <c r="E147" s="17">
        <v>12530</v>
      </c>
      <c r="F147" s="17">
        <v>15114</v>
      </c>
      <c r="G147" s="24"/>
      <c r="H147" s="7"/>
      <c r="I147" s="25">
        <f t="shared" si="32"/>
        <v>1321</v>
      </c>
      <c r="J147" s="24">
        <f t="shared" si="32"/>
        <v>-3859</v>
      </c>
      <c r="K147" s="7"/>
      <c r="L147" s="25">
        <f t="shared" si="27"/>
        <v>1325.2061556363126</v>
      </c>
      <c r="M147" s="17">
        <f t="shared" si="18"/>
        <v>17.691745236884145</v>
      </c>
      <c r="N147" s="17">
        <f t="shared" si="28"/>
        <v>-3855.3178947763536</v>
      </c>
      <c r="O147" s="24">
        <f t="shared" si="19"/>
        <v>13.557898878004334</v>
      </c>
      <c r="P147" s="7"/>
      <c r="Q147" s="25">
        <f t="shared" si="20"/>
        <v>1340.9140448471101</v>
      </c>
      <c r="R147" s="24">
        <f t="shared" si="21"/>
        <v>-3861.3312922608188</v>
      </c>
      <c r="S147" s="7"/>
      <c r="T147" s="25">
        <f t="shared" si="22"/>
        <v>-0.32584467516112542</v>
      </c>
      <c r="U147" s="24">
        <f t="shared" si="23"/>
        <v>-0.94378766260193425</v>
      </c>
      <c r="V147" s="7"/>
      <c r="W147" s="25">
        <f t="shared" si="24"/>
        <v>-0.32396494463174902</v>
      </c>
      <c r="X147" s="24">
        <f t="shared" si="29"/>
        <v>11.335822035180115</v>
      </c>
      <c r="Y147" s="7"/>
      <c r="Z147" s="25">
        <f t="shared" si="30"/>
        <v>-635</v>
      </c>
      <c r="AA147" s="17">
        <f t="shared" si="31"/>
        <v>11.44800000000005</v>
      </c>
      <c r="AB147" s="24">
        <f t="shared" si="25"/>
        <v>0.19980529276831172</v>
      </c>
      <c r="AC147" s="17">
        <f t="shared" si="26"/>
        <v>-0.11217796481993503</v>
      </c>
    </row>
    <row r="148" spans="1:29" s="17" customFormat="1" x14ac:dyDescent="0.25">
      <c r="A148" s="17">
        <v>63</v>
      </c>
      <c r="B148" s="17">
        <v>-636</v>
      </c>
      <c r="C148" s="17">
        <v>13653</v>
      </c>
      <c r="D148" s="17">
        <v>11197</v>
      </c>
      <c r="E148" s="17">
        <v>12722</v>
      </c>
      <c r="F148" s="17">
        <v>15169</v>
      </c>
      <c r="G148" s="24"/>
      <c r="H148" s="7"/>
      <c r="I148" s="25">
        <f t="shared" si="32"/>
        <v>931</v>
      </c>
      <c r="J148" s="24">
        <f t="shared" si="32"/>
        <v>-3972</v>
      </c>
      <c r="K148" s="7"/>
      <c r="L148" s="25">
        <f t="shared" si="27"/>
        <v>931.21634521623162</v>
      </c>
      <c r="M148" s="17">
        <f t="shared" ref="M148:M149" si="33">(I148-L148)^2</f>
        <v>4.680525258630476E-2</v>
      </c>
      <c r="N148" s="17">
        <f t="shared" si="28"/>
        <v>-3969.9196802019469</v>
      </c>
      <c r="O148" s="24">
        <f t="shared" ref="O148:O149" si="34">(J148-N148)^2</f>
        <v>4.3277304621716777</v>
      </c>
      <c r="P148" s="7"/>
      <c r="Q148" s="25">
        <f t="shared" si="20"/>
        <v>950.91404484711006</v>
      </c>
      <c r="R148" s="24">
        <f t="shared" si="21"/>
        <v>-3974.3312922608188</v>
      </c>
      <c r="S148" s="7"/>
      <c r="T148" s="25">
        <f t="shared" si="22"/>
        <v>-0.23107392993611856</v>
      </c>
      <c r="U148" s="24">
        <f t="shared" si="23"/>
        <v>-0.97140715386075749</v>
      </c>
      <c r="V148" s="7"/>
      <c r="W148" s="25">
        <f t="shared" si="24"/>
        <v>-0.22913898297374752</v>
      </c>
      <c r="X148" s="24">
        <f t="shared" si="29"/>
        <v>5.6630216911987645</v>
      </c>
      <c r="Y148" s="7"/>
      <c r="Z148" s="25">
        <f t="shared" si="30"/>
        <v>-636</v>
      </c>
      <c r="AA148" s="17">
        <f t="shared" si="31"/>
        <v>5.7240000000000508</v>
      </c>
      <c r="AB148" s="24">
        <f t="shared" si="25"/>
        <v>9.9902646384156316E-2</v>
      </c>
      <c r="AC148" s="17">
        <f t="shared" si="26"/>
        <v>-6.0978308801286296E-2</v>
      </c>
    </row>
    <row r="149" spans="1:29" s="17" customFormat="1" x14ac:dyDescent="0.25">
      <c r="A149" s="17">
        <v>64</v>
      </c>
      <c r="B149" s="17">
        <v>-643</v>
      </c>
      <c r="C149" s="17">
        <v>13457</v>
      </c>
      <c r="D149" s="17">
        <v>11167</v>
      </c>
      <c r="E149" s="17">
        <v>12932</v>
      </c>
      <c r="F149" s="17">
        <v>15216</v>
      </c>
      <c r="G149" s="24"/>
      <c r="H149" s="7"/>
      <c r="I149" s="25">
        <f t="shared" si="32"/>
        <v>525</v>
      </c>
      <c r="J149" s="24">
        <f t="shared" si="32"/>
        <v>-4049</v>
      </c>
      <c r="K149" s="7"/>
      <c r="L149" s="25">
        <f t="shared" si="27"/>
        <v>523.25541584254574</v>
      </c>
      <c r="M149" s="17">
        <f t="shared" si="33"/>
        <v>3.0435738824403749</v>
      </c>
      <c r="N149" s="17">
        <f t="shared" si="28"/>
        <v>-4045.5689943381331</v>
      </c>
      <c r="O149" s="24">
        <f t="shared" si="34"/>
        <v>11.771799851763053</v>
      </c>
      <c r="P149" s="7"/>
      <c r="Q149" s="25">
        <f t="shared" ref="Q149" si="35">I149-$J$4</f>
        <v>544.91404484711006</v>
      </c>
      <c r="R149" s="24">
        <f t="shared" ref="R149" si="36">J149-$J$3</f>
        <v>-4051.3312922608188</v>
      </c>
      <c r="S149" s="7"/>
      <c r="T149" s="25">
        <f t="shared" ref="T149" si="37">Q149/$J$7</f>
        <v>-0.13241515413777805</v>
      </c>
      <c r="U149" s="24">
        <f t="shared" ref="U149" si="38">R149/$J$6</f>
        <v>-0.9902275151610177</v>
      </c>
      <c r="V149" s="7"/>
      <c r="W149" s="25">
        <f t="shared" ref="W149" si="39">(T149-U149*SIN(-$J$11*PI()/180))/(COS(-$J$11*PI()/180))</f>
        <v>-0.13044251417637498</v>
      </c>
      <c r="X149" s="24">
        <f>IF(MOD(ATAN2(U149,W149)*180/PI()-$J$9+360,360)&gt;5,MOD(ATAN2(U149,W149)*180/PI()-$J$9+360,360)-360,MOD(ATAN2(U149,W149)*180/PI()-$J$9+360,360))</f>
        <v>-0.1051392281705148</v>
      </c>
      <c r="Y149" s="7"/>
      <c r="Z149" s="25">
        <f t="shared" si="30"/>
        <v>-643</v>
      </c>
      <c r="AA149" s="17">
        <f t="shared" si="31"/>
        <v>-6.2999999999949097E-2</v>
      </c>
      <c r="AB149" s="24">
        <f t="shared" ref="AB149" si="40">AA149*PI()/180</f>
        <v>-1.0995574287555392E-3</v>
      </c>
      <c r="AC149" s="17">
        <f t="shared" ref="AC149" si="41">X149-AA149</f>
        <v>-4.2139228170565701E-2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-9979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78</v>
      </c>
      <c r="B156" s="31">
        <v>9983</v>
      </c>
      <c r="G156" s="2"/>
      <c r="I156" s="1"/>
      <c r="J156" s="3"/>
    </row>
    <row r="157" spans="1:29" x14ac:dyDescent="0.25">
      <c r="A157" t="s">
        <v>79</v>
      </c>
      <c r="B157">
        <v>9983</v>
      </c>
      <c r="G157" s="2"/>
      <c r="I157" s="43">
        <f>J155</f>
        <v>-9988</v>
      </c>
      <c r="J157" s="39">
        <f>I157+B157</f>
        <v>-5</v>
      </c>
    </row>
    <row r="158" spans="1:29" x14ac:dyDescent="0.25">
      <c r="A158" s="31" t="s">
        <v>80</v>
      </c>
      <c r="B158" s="31">
        <v>40000</v>
      </c>
      <c r="G158" s="2"/>
      <c r="I158" s="1"/>
      <c r="J158" s="3"/>
    </row>
    <row r="159" spans="1:29" x14ac:dyDescent="0.25">
      <c r="A159" t="s">
        <v>81</v>
      </c>
      <c r="B159">
        <v>40000</v>
      </c>
      <c r="G159" s="2"/>
      <c r="I159" s="43">
        <f>J157</f>
        <v>-5</v>
      </c>
      <c r="J159" s="39">
        <f>I159+B159</f>
        <v>39995</v>
      </c>
    </row>
    <row r="160" spans="1:29" x14ac:dyDescent="0.25">
      <c r="A160" s="31" t="s">
        <v>82</v>
      </c>
      <c r="B160" s="31">
        <v>10008</v>
      </c>
      <c r="G160" s="2"/>
      <c r="I160" s="1"/>
      <c r="J160" s="3"/>
    </row>
    <row r="161" spans="1:10" x14ac:dyDescent="0.25">
      <c r="A161" t="s">
        <v>83</v>
      </c>
      <c r="B161">
        <v>10008</v>
      </c>
      <c r="G161" s="2"/>
      <c r="I161" s="43">
        <f>J159</f>
        <v>39995</v>
      </c>
      <c r="J161" s="39">
        <f>I161+B161</f>
        <v>50003</v>
      </c>
    </row>
    <row r="162" spans="1:10" x14ac:dyDescent="0.25">
      <c r="A162" s="31" t="s">
        <v>84</v>
      </c>
      <c r="B162" s="31">
        <v>-9987</v>
      </c>
      <c r="G162" s="2"/>
      <c r="I162" s="1"/>
      <c r="J162" s="3"/>
    </row>
    <row r="163" spans="1:10" x14ac:dyDescent="0.25">
      <c r="A163" t="s">
        <v>85</v>
      </c>
      <c r="B163">
        <v>-10003</v>
      </c>
      <c r="G163" s="2"/>
      <c r="I163" s="43">
        <f>J161</f>
        <v>50003</v>
      </c>
      <c r="J163" s="39">
        <f>I163+B163</f>
        <v>40000</v>
      </c>
    </row>
    <row r="164" spans="1:10" x14ac:dyDescent="0.25">
      <c r="A164" s="31" t="s">
        <v>86</v>
      </c>
      <c r="B164" s="31">
        <v>-40007</v>
      </c>
      <c r="G164" s="2"/>
      <c r="I164" s="1"/>
      <c r="J164" s="3"/>
    </row>
    <row r="165" spans="1:10" ht="15.75" thickBot="1" x14ac:dyDescent="0.3">
      <c r="A165" t="s">
        <v>87</v>
      </c>
      <c r="B165">
        <v>-40007</v>
      </c>
      <c r="G165" s="2"/>
      <c r="I165" s="4">
        <f>J163</f>
        <v>40000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Z18:AB18"/>
    <mergeCell ref="Q3:R3"/>
    <mergeCell ref="Q7:R7"/>
    <mergeCell ref="T7:T8"/>
    <mergeCell ref="U7:U8"/>
    <mergeCell ref="I18:J18"/>
    <mergeCell ref="L18:O18"/>
    <mergeCell ref="Q18:R18"/>
    <mergeCell ref="T18:U18"/>
    <mergeCell ref="W18:X18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47</vt:i4>
      </vt:variant>
    </vt:vector>
  </HeadingPairs>
  <TitlesOfParts>
    <vt:vector size="47" baseType="lpstr">
      <vt:lpstr>Infos</vt:lpstr>
      <vt:lpstr>Ergebnisse</vt:lpstr>
      <vt:lpstr>TDK_FF_ST_oU_01</vt:lpstr>
      <vt:lpstr>TDK_FF_ST_mU_01</vt:lpstr>
      <vt:lpstr>TDK_FF_ST_oU_02</vt:lpstr>
      <vt:lpstr>TDK_FF_ST_mU_02</vt:lpstr>
      <vt:lpstr>TDK_FF_ST_oU_03</vt:lpstr>
      <vt:lpstr>TDK_FF_ST_mU_03</vt:lpstr>
      <vt:lpstr>TDK_FF_ST_oU_04</vt:lpstr>
      <vt:lpstr>TDK_FF_ST_mU_04</vt:lpstr>
      <vt:lpstr>TDK_FF_ST_oU_05</vt:lpstr>
      <vt:lpstr>TDK_FF_ST_mU_05</vt:lpstr>
      <vt:lpstr>TDK_FF_ST_oU_06</vt:lpstr>
      <vt:lpstr>TDK_FF_ST_mU_06</vt:lpstr>
      <vt:lpstr>TDK_FF_ST_oU_07</vt:lpstr>
      <vt:lpstr>TDK_FF_ST_mU_07</vt:lpstr>
      <vt:lpstr>TDK_FF_ST_oU_08</vt:lpstr>
      <vt:lpstr>TDK_FF_ST_mU_08</vt:lpstr>
      <vt:lpstr>TDK_FF_ST_oU_09</vt:lpstr>
      <vt:lpstr>TDK_FF_ST_mU_09</vt:lpstr>
      <vt:lpstr>TDK_KF_ST_10_01</vt:lpstr>
      <vt:lpstr>TDK_KF_ST_10_02</vt:lpstr>
      <vt:lpstr>TDK_KF_ST_10_03</vt:lpstr>
      <vt:lpstr>TDK_KF_ST_19_01</vt:lpstr>
      <vt:lpstr>TDK_KF_ST_19_02</vt:lpstr>
      <vt:lpstr>TDK_KF_ST_19_03</vt:lpstr>
      <vt:lpstr>TDK_KF_ST_14_01</vt:lpstr>
      <vt:lpstr>TDK_KF_ST_14_02</vt:lpstr>
      <vt:lpstr>TDK_KF_ST_14_03</vt:lpstr>
      <vt:lpstr>TDK_KF_ST_23_01</vt:lpstr>
      <vt:lpstr>TDK_KF_ST_23_02</vt:lpstr>
      <vt:lpstr>TDK_KF_ST_23_03</vt:lpstr>
      <vt:lpstr>TDK_KF_ST_07_01</vt:lpstr>
      <vt:lpstr>TDK_KF_ST_07_02</vt:lpstr>
      <vt:lpstr>TDK_KF_ST_07_03</vt:lpstr>
      <vt:lpstr>TDK_KF_ST_11_01</vt:lpstr>
      <vt:lpstr>TDK_KF_ST_11_02</vt:lpstr>
      <vt:lpstr>TDK_KF_ST_11_03</vt:lpstr>
      <vt:lpstr>TDK_KF_ST_05_01</vt:lpstr>
      <vt:lpstr>TDK_KF_ST_05_02</vt:lpstr>
      <vt:lpstr>TDK_KF_ST_05_03</vt:lpstr>
      <vt:lpstr>TDK_KF_ST_17_01</vt:lpstr>
      <vt:lpstr>TDK_KF_ST_17_02</vt:lpstr>
      <vt:lpstr>TDK_KF_ST_17_03</vt:lpstr>
      <vt:lpstr>TDK_KF_ST_08_01</vt:lpstr>
      <vt:lpstr>TDK_KF_ST_08_02</vt:lpstr>
      <vt:lpstr>TDK_KF_ST_08_03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Cihan</cp:lastModifiedBy>
  <dcterms:created xsi:type="dcterms:W3CDTF">2019-07-16T10:53:42Z</dcterms:created>
  <dcterms:modified xsi:type="dcterms:W3CDTF">2019-10-03T16:43:09Z</dcterms:modified>
</cp:coreProperties>
</file>